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Özet" sheetId="1" r:id="rId4"/>
    <sheet state="visible" name="Takvim Malatya" sheetId="2" r:id="rId5"/>
    <sheet state="hidden" name="Takvim Afyon" sheetId="3" r:id="rId6"/>
    <sheet state="hidden" name="Hedef Liste Afyon" sheetId="4" r:id="rId7"/>
    <sheet state="hidden" name="import Afyon" sheetId="5" r:id="rId8"/>
    <sheet state="hidden" name="Sayfa41" sheetId="6" r:id="rId9"/>
    <sheet state="visible" name="Hedef Liste Malatya" sheetId="7" r:id="rId10"/>
    <sheet state="hidden" name="import Malatya" sheetId="8" r:id="rId11"/>
    <sheet state="visible" name="Hedef Liste Adıyaman" sheetId="9" r:id="rId12"/>
    <sheet state="visible" name="Takvim Adıyaman" sheetId="10" r:id="rId13"/>
    <sheet state="hidden" name="import Adıyaman" sheetId="11" r:id="rId14"/>
    <sheet state="visible" name="Takvim Amasya" sheetId="12" r:id="rId15"/>
    <sheet state="hidden" name="Sayfa37" sheetId="13" r:id="rId16"/>
    <sheet state="visible" name="Hedef Liste Amasya" sheetId="14" r:id="rId17"/>
    <sheet state="hidden" name="import Amasya" sheetId="15" r:id="rId18"/>
    <sheet state="visible" name="Hedef Liste Bartın" sheetId="16" r:id="rId19"/>
    <sheet state="visible" name="Takvim Bartın" sheetId="17" r:id="rId20"/>
    <sheet state="visible" name="Takvim Bilecik" sheetId="18" r:id="rId21"/>
    <sheet state="visible" name="Hedef Liste Bilecik" sheetId="19" r:id="rId22"/>
    <sheet state="hidden" name="import Bilecik" sheetId="20" r:id="rId23"/>
    <sheet state="visible" name="Takvim Diyarbakır" sheetId="21" r:id="rId24"/>
    <sheet state="visible" name="Hedef Liste Diyarbakır" sheetId="22" r:id="rId25"/>
    <sheet state="visible" name="Takvim Elazığ" sheetId="23" r:id="rId26"/>
    <sheet state="visible" name="import Diyarbakır" sheetId="24" r:id="rId27"/>
    <sheet state="hidden" name="import Elazığ" sheetId="25" r:id="rId28"/>
    <sheet state="visible" name="Hedef Liste Elazığ" sheetId="26" r:id="rId29"/>
    <sheet state="visible" name="Hedef Liste Gümüşhane" sheetId="27" r:id="rId30"/>
    <sheet state="visible" name="Takvim Gümüşhane" sheetId="28" r:id="rId31"/>
    <sheet state="visible" name="import Gümüşhane" sheetId="29" r:id="rId32"/>
    <sheet state="visible" name="Hedef Liste Bolu" sheetId="30" r:id="rId33"/>
    <sheet state="hidden" name="Takvim Düzce" sheetId="31" r:id="rId34"/>
    <sheet state="hidden" name="Hedef Liste Düzce" sheetId="32" r:id="rId35"/>
    <sheet state="hidden" name="import Düzce" sheetId="33" r:id="rId36"/>
    <sheet state="visible" name="Takvim Bolu" sheetId="34" r:id="rId37"/>
    <sheet state="visible" name="Takvim Çankırı" sheetId="35" r:id="rId38"/>
    <sheet state="visible" name="Hedef Liste Çankırı" sheetId="36" r:id="rId39"/>
    <sheet state="visible" name="Takvim Giresun" sheetId="37" r:id="rId40"/>
    <sheet state="visible" name="Hedef Liste Giresun" sheetId="38" r:id="rId41"/>
    <sheet state="visible" name="Takvim Iğdır" sheetId="39" r:id="rId42"/>
    <sheet state="visible" name="Hedef Liste Iğdır" sheetId="40" r:id="rId43"/>
    <sheet state="visible" name="Takvim Kırklareli" sheetId="41" r:id="rId44"/>
    <sheet state="visible" name="import Giresun" sheetId="42" r:id="rId45"/>
    <sheet state="hidden" name="Takvim Erzurum" sheetId="43" r:id="rId46"/>
    <sheet state="hidden" name="Hedef Liste Erzurum" sheetId="44" r:id="rId47"/>
    <sheet state="hidden" name="import Erzurum" sheetId="45" r:id="rId48"/>
    <sheet state="hidden" name="Hedef Liste Karabük" sheetId="46" r:id="rId49"/>
    <sheet state="hidden" name="Takvim Karabük" sheetId="47" r:id="rId50"/>
    <sheet state="hidden" name="import Karabük" sheetId="48" r:id="rId51"/>
    <sheet state="hidden" name="Sayfa36" sheetId="49" r:id="rId52"/>
    <sheet state="hidden" name="import Iğdır" sheetId="50" r:id="rId53"/>
    <sheet state="visible" name="Hedef Liste Kırklareli" sheetId="51" r:id="rId54"/>
    <sheet state="hidden" name="import Kırklareli" sheetId="52" r:id="rId55"/>
    <sheet state="visible" name="Hedef Liste Karaman" sheetId="53" r:id="rId56"/>
    <sheet state="visible" name="Takvim Karaman" sheetId="54" r:id="rId57"/>
    <sheet state="hidden" name="Import Karaman" sheetId="55" r:id="rId58"/>
    <sheet state="visible" name="Hedef Liste Konya" sheetId="56" r:id="rId59"/>
    <sheet state="visible" name="Takvim Konya" sheetId="57" r:id="rId60"/>
    <sheet state="hidden" name="Sayfa38" sheetId="58" r:id="rId61"/>
    <sheet state="hidden" name="Sayfa33" sheetId="59" r:id="rId62"/>
    <sheet state="hidden" name="import Konya" sheetId="60" r:id="rId63"/>
    <sheet state="visible" name="Hedef Liste Kastamonu" sheetId="61" r:id="rId64"/>
    <sheet state="visible" name="Hedef Liste Tokat" sheetId="62" r:id="rId65"/>
    <sheet state="hidden" name="import Tokat" sheetId="63" r:id="rId66"/>
    <sheet state="visible" name="Takvim Tokat" sheetId="64" r:id="rId67"/>
    <sheet state="visible" name="Takvim Sinop" sheetId="65" r:id="rId68"/>
    <sheet state="visible" name="Hedef Liste Sinop" sheetId="66" r:id="rId69"/>
    <sheet state="visible" name="Takvim Osmaniye" sheetId="67" r:id="rId70"/>
    <sheet state="hidden" name="import Sinop" sheetId="68" r:id="rId71"/>
    <sheet state="hidden" name="Hedef Liste Ordu" sheetId="69" r:id="rId72"/>
    <sheet state="hidden" name="import Ordu" sheetId="70" r:id="rId73"/>
    <sheet state="visible" name="Hedef Liste Osmaniye" sheetId="71" r:id="rId74"/>
    <sheet state="visible" name="Takvim Uşak" sheetId="72" r:id="rId75"/>
    <sheet state="hidden" name="import Osmaniye" sheetId="73" r:id="rId76"/>
    <sheet state="hidden" name="Takvim Ordu" sheetId="74" r:id="rId77"/>
    <sheet state="hidden" name="import Uşak" sheetId="75" r:id="rId78"/>
    <sheet state="visible" name="Hedef Liste Uşak" sheetId="76" r:id="rId79"/>
    <sheet state="visible" name="import Bartın-Çankırı-Kastamonu" sheetId="77" r:id="rId80"/>
    <sheet state="hidden" name="Takvim Kastamonu" sheetId="78" r:id="rId81"/>
    <sheet state="visible" name="Hedef Liste Zonguldak" sheetId="79" r:id="rId82"/>
    <sheet state="visible" name="Takvim Zonguldak" sheetId="80" r:id="rId83"/>
    <sheet state="visible" name="Takvim Yalova" sheetId="81" r:id="rId84"/>
    <sheet state="hidden" name="Hedef Liste Yalova" sheetId="82" r:id="rId85"/>
    <sheet state="hidden" name="import Yalova" sheetId="83" r:id="rId86"/>
    <sheet state="visible" name="import Zonguldak" sheetId="84" r:id="rId87"/>
    <sheet state="visible" name="Durum Parametreler" sheetId="85" r:id="rId88"/>
  </sheets>
  <definedNames>
    <definedName hidden="1" localSheetId="7" name="_xlnm._FilterDatabase">'import Malatya'!$A$1:$Q$219</definedName>
    <definedName hidden="1" localSheetId="8" name="_xlnm._FilterDatabase">'Hedef Liste Adıyaman'!$A$1:$AM$78</definedName>
    <definedName hidden="1" localSheetId="10" name="_xlnm._FilterDatabase">'import Adıyaman'!$A$1:$Q$76</definedName>
    <definedName hidden="1" localSheetId="13" name="_xlnm._FilterDatabase">'Hedef Liste Amasya'!$A$1:$AM$56</definedName>
    <definedName hidden="1" localSheetId="15" name="_xlnm._FilterDatabase">'Hedef Liste Bartın'!$A$1:$AM$124</definedName>
    <definedName hidden="1" localSheetId="18" name="_xlnm._FilterDatabase">'Hedef Liste Bilecik'!$A$1:$AM$69</definedName>
    <definedName hidden="1" localSheetId="19" name="_xlnm._FilterDatabase">'import Bilecik'!$A$1:$Q$81</definedName>
    <definedName hidden="1" localSheetId="21" name="_xlnm._FilterDatabase">'Hedef Liste Diyarbakır'!$A$1:$AM$187</definedName>
    <definedName hidden="1" localSheetId="23" name="_xlnm._FilterDatabase">'import Diyarbakır'!$A$1:$K$258</definedName>
    <definedName hidden="1" localSheetId="24" name="_xlnm._FilterDatabase">'import Elazığ'!$A$1:$Q$190</definedName>
    <definedName hidden="1" localSheetId="25" name="_xlnm._FilterDatabase">'Hedef Liste Elazığ'!$A$1:$AM$160</definedName>
    <definedName hidden="1" localSheetId="26" name="_xlnm._FilterDatabase">'Hedef Liste Gümüşhane'!$A$1:$AM$21</definedName>
    <definedName hidden="1" localSheetId="35" name="_xlnm._FilterDatabase">'Hedef Liste Çankırı'!$A$1:$AM$67</definedName>
    <definedName hidden="1" localSheetId="37" name="_xlnm._FilterDatabase">'Hedef Liste Giresun'!$A$1:$AM$83</definedName>
    <definedName hidden="1" localSheetId="41" name="_xlnm._FilterDatabase">'import Giresun'!$A$1:$Q$128</definedName>
    <definedName hidden="1" localSheetId="47" name="_xlnm._FilterDatabase">'import Karabük'!$A$1:$Q$181</definedName>
    <definedName hidden="1" localSheetId="49" name="_xlnm._FilterDatabase">'import Iğdır'!$A$1:$Q$57</definedName>
    <definedName hidden="1" localSheetId="50" name="_xlnm._FilterDatabase">'Hedef Liste Kırklareli'!$A$1:$AM$212</definedName>
    <definedName hidden="1" localSheetId="51" name="_xlnm._FilterDatabase">'import Kırklareli'!$A$1:$Q$251</definedName>
    <definedName hidden="1" localSheetId="52" name="_xlnm._FilterDatabase">'Hedef Liste Karaman'!$A$1:$AM$103</definedName>
    <definedName hidden="1" localSheetId="54" name="_xlnm._FilterDatabase">'Import Karaman'!$A$1:$Q$110</definedName>
    <definedName hidden="1" localSheetId="55" name="_xlnm._FilterDatabase">'Hedef Liste Konya'!$A$1:$AM$746</definedName>
    <definedName hidden="1" localSheetId="59" name="_xlnm._FilterDatabase">'import Konya'!$A$1:$Q$915</definedName>
    <definedName hidden="1" localSheetId="60" name="_xlnm._FilterDatabase">'Hedef Liste Kastamonu'!$A$1:$AM$121</definedName>
    <definedName hidden="1" localSheetId="61" name="_xlnm._FilterDatabase">'Hedef Liste Tokat'!$A$1:$AM$128</definedName>
    <definedName hidden="1" localSheetId="62" name="_xlnm._FilterDatabase">'import Tokat'!$A$1:$Q$157</definedName>
    <definedName hidden="1" localSheetId="65" name="_xlnm._FilterDatabase">'Hedef Liste Sinop'!$A$1:$AO$63</definedName>
    <definedName hidden="1" localSheetId="67" name="_xlnm._FilterDatabase">'import Sinop'!$A$1:$Q$80</definedName>
    <definedName hidden="1" localSheetId="70" name="_xlnm._FilterDatabase">'Hedef Liste Osmaniye'!$A$1:$AM$104</definedName>
    <definedName hidden="1" localSheetId="72" name="_xlnm._FilterDatabase">'import Osmaniye'!$A$1:$Q$137</definedName>
    <definedName hidden="1" localSheetId="74" name="_xlnm._FilterDatabase">'import Uşak'!$A$1:$Q$247</definedName>
    <definedName hidden="1" localSheetId="75" name="_xlnm._FilterDatabase">'Hedef Liste Uşak'!$A$1:$AM$219</definedName>
    <definedName hidden="1" localSheetId="78" name="_xlnm._FilterDatabase">'Hedef Liste Zonguldak'!$A$1:$AM$213</definedName>
    <definedName hidden="1" localSheetId="83" name="_xlnm._FilterDatabase">'import Zonguldak'!$A$1:$Q$253</definedName>
    <definedName hidden="1" localSheetId="6" name="Z_4610EE13_719C_40E3_9CEF_36B78223E122_.wvu.FilterData">'Hedef Liste Malatya'!$A$1:$AM$90</definedName>
    <definedName hidden="1" localSheetId="8" name="Z_4610EE13_719C_40E3_9CEF_36B78223E122_.wvu.FilterData">'Hedef Liste Adıyaman'!$A$1:$AM$28</definedName>
    <definedName hidden="1" localSheetId="13" name="Z_4610EE13_719C_40E3_9CEF_36B78223E122_.wvu.FilterData">'Hedef Liste Amasya'!$A$1:$AM$34</definedName>
    <definedName hidden="1" localSheetId="25" name="Z_4610EE13_719C_40E3_9CEF_36B78223E122_.wvu.FilterData">'Hedef Liste Elazığ'!$A$1:$AM$99</definedName>
    <definedName hidden="1" localSheetId="26" name="Z_4610EE13_719C_40E3_9CEF_36B78223E122_.wvu.FilterData">'Hedef Liste Gümüşhane'!$A$1:$AM$20</definedName>
    <definedName hidden="1" localSheetId="31" name="Z_4610EE13_719C_40E3_9CEF_36B78223E122_.wvu.FilterData">'Hedef Liste Düzce'!$A$1:$AM$112</definedName>
    <definedName hidden="1" localSheetId="37" name="Z_4610EE13_719C_40E3_9CEF_36B78223E122_.wvu.FilterData">'Hedef Liste Giresun'!$A$1:$AM$76</definedName>
    <definedName hidden="1" localSheetId="39" name="Z_4610EE13_719C_40E3_9CEF_36B78223E122_.wvu.FilterData">'Hedef Liste Iğdır'!$A$1:$AM$29</definedName>
    <definedName hidden="1" localSheetId="45" name="Z_4610EE13_719C_40E3_9CEF_36B78223E122_.wvu.FilterData">'Hedef Liste Karabük'!$A$1:$AM$128</definedName>
    <definedName hidden="1" localSheetId="50" name="Z_4610EE13_719C_40E3_9CEF_36B78223E122_.wvu.FilterData">'Hedef Liste Kırklareli'!$A$1:$AM$124</definedName>
    <definedName hidden="1" localSheetId="6" name="Z_DACBCF67_C16F_4C96_89F6_16EE58582F70_.wvu.FilterData">'Hedef Liste Malatya'!$A$1:$AM$90</definedName>
    <definedName hidden="1" localSheetId="8" name="Z_DACBCF67_C16F_4C96_89F6_16EE58582F70_.wvu.FilterData">'Hedef Liste Adıyaman'!$A$1:$AM$28</definedName>
    <definedName hidden="1" localSheetId="13" name="Z_DACBCF67_C16F_4C96_89F6_16EE58582F70_.wvu.FilterData">'Hedef Liste Amasya'!$A$1:$AM$34</definedName>
    <definedName hidden="1" localSheetId="25" name="Z_DACBCF67_C16F_4C96_89F6_16EE58582F70_.wvu.FilterData">'Hedef Liste Elazığ'!$A$1:$AM$99</definedName>
    <definedName hidden="1" localSheetId="26" name="Z_DACBCF67_C16F_4C96_89F6_16EE58582F70_.wvu.FilterData">'Hedef Liste Gümüşhane'!$A$1:$AM$20</definedName>
    <definedName hidden="1" localSheetId="31" name="Z_DACBCF67_C16F_4C96_89F6_16EE58582F70_.wvu.FilterData">'Hedef Liste Düzce'!$A$1:$AM$112</definedName>
    <definedName hidden="1" localSheetId="37" name="Z_DACBCF67_C16F_4C96_89F6_16EE58582F70_.wvu.FilterData">'Hedef Liste Giresun'!$A$1:$AM$76</definedName>
    <definedName hidden="1" localSheetId="39" name="Z_DACBCF67_C16F_4C96_89F6_16EE58582F70_.wvu.FilterData">'Hedef Liste Iğdır'!$A$1:$AM$29</definedName>
    <definedName hidden="1" localSheetId="45" name="Z_DACBCF67_C16F_4C96_89F6_16EE58582F70_.wvu.FilterData">'Hedef Liste Karabük'!$A$1:$AM$128</definedName>
    <definedName hidden="1" localSheetId="50" name="Z_DACBCF67_C16F_4C96_89F6_16EE58582F70_.wvu.FilterData">'Hedef Liste Kırklareli'!$A$1:$AM$124</definedName>
    <definedName hidden="1" localSheetId="6" name="Z_16BB5BDF_22F8_4AC2_80EC_8A2B57121808_.wvu.FilterData">'Hedef Liste Malatya'!$A$1:$AM$90</definedName>
    <definedName hidden="1" localSheetId="8" name="Z_16BB5BDF_22F8_4AC2_80EC_8A2B57121808_.wvu.FilterData">'Hedef Liste Adıyaman'!$A$1:$AM$28</definedName>
    <definedName hidden="1" localSheetId="13" name="Z_16BB5BDF_22F8_4AC2_80EC_8A2B57121808_.wvu.FilterData">'Hedef Liste Amasya'!$A$1:$AM$34</definedName>
    <definedName hidden="1" localSheetId="25" name="Z_16BB5BDF_22F8_4AC2_80EC_8A2B57121808_.wvu.FilterData">'Hedef Liste Elazığ'!$A$1:$AM$99</definedName>
    <definedName hidden="1" localSheetId="26" name="Z_16BB5BDF_22F8_4AC2_80EC_8A2B57121808_.wvu.FilterData">'Hedef Liste Gümüşhane'!$A$1:$AM$20</definedName>
    <definedName hidden="1" localSheetId="31" name="Z_16BB5BDF_22F8_4AC2_80EC_8A2B57121808_.wvu.FilterData">'Hedef Liste Düzce'!$A$1:$AM$112</definedName>
    <definedName hidden="1" localSheetId="37" name="Z_16BB5BDF_22F8_4AC2_80EC_8A2B57121808_.wvu.FilterData">'Hedef Liste Giresun'!$A$1:$AM$76</definedName>
    <definedName hidden="1" localSheetId="39" name="Z_16BB5BDF_22F8_4AC2_80EC_8A2B57121808_.wvu.FilterData">'Hedef Liste Iğdır'!$A$1:$AM$29</definedName>
    <definedName hidden="1" localSheetId="45" name="Z_16BB5BDF_22F8_4AC2_80EC_8A2B57121808_.wvu.FilterData">'Hedef Liste Karabük'!$A$1:$AM$128</definedName>
    <definedName hidden="1" localSheetId="50" name="Z_16BB5BDF_22F8_4AC2_80EC_8A2B57121808_.wvu.FilterData">'Hedef Liste Kırklareli'!$A$1:$AM$124</definedName>
    <definedName hidden="1" localSheetId="6" name="Z_03D20405_6399_48EC_B955_2A77FF822F55_.wvu.FilterData">'Hedef Liste Malatya'!$A$1:$AM$90</definedName>
    <definedName hidden="1" localSheetId="8" name="Z_03D20405_6399_48EC_B955_2A77FF822F55_.wvu.FilterData">'Hedef Liste Adıyaman'!$A$1:$AM$28</definedName>
    <definedName hidden="1" localSheetId="13" name="Z_03D20405_6399_48EC_B955_2A77FF822F55_.wvu.FilterData">'Hedef Liste Amasya'!$A$1:$AM$34</definedName>
    <definedName hidden="1" localSheetId="25" name="Z_03D20405_6399_48EC_B955_2A77FF822F55_.wvu.FilterData">'Hedef Liste Elazığ'!$A$1:$AM$99</definedName>
    <definedName hidden="1" localSheetId="26" name="Z_03D20405_6399_48EC_B955_2A77FF822F55_.wvu.FilterData">'Hedef Liste Gümüşhane'!$A$1:$AM$20</definedName>
    <definedName hidden="1" localSheetId="31" name="Z_03D20405_6399_48EC_B955_2A77FF822F55_.wvu.FilterData">'Hedef Liste Düzce'!$A$1:$AM$112</definedName>
    <definedName hidden="1" localSheetId="37" name="Z_03D20405_6399_48EC_B955_2A77FF822F55_.wvu.FilterData">'Hedef Liste Giresun'!$A$1:$AM$76</definedName>
    <definedName hidden="1" localSheetId="39" name="Z_03D20405_6399_48EC_B955_2A77FF822F55_.wvu.FilterData">'Hedef Liste Iğdır'!$A$1:$AM$29</definedName>
    <definedName hidden="1" localSheetId="45" name="Z_03D20405_6399_48EC_B955_2A77FF822F55_.wvu.FilterData">'Hedef Liste Karabük'!$A$1:$AM$128</definedName>
    <definedName hidden="1" localSheetId="50" name="Z_03D20405_6399_48EC_B955_2A77FF822F55_.wvu.FilterData">'Hedef Liste Kırklareli'!$A$1:$AM$124</definedName>
    <definedName hidden="1" localSheetId="6" name="Z_CD184AF5_5FA5_44BA_ABF9_89C082DBB8DB_.wvu.FilterData">'Hedef Liste Malatya'!$A$1:$AM$90</definedName>
    <definedName hidden="1" localSheetId="8" name="Z_CD184AF5_5FA5_44BA_ABF9_89C082DBB8DB_.wvu.FilterData">'Hedef Liste Adıyaman'!$A$1:$AM$28</definedName>
    <definedName hidden="1" localSheetId="13" name="Z_CD184AF5_5FA5_44BA_ABF9_89C082DBB8DB_.wvu.FilterData">'Hedef Liste Amasya'!$A$1:$AM$34</definedName>
    <definedName hidden="1" localSheetId="25" name="Z_CD184AF5_5FA5_44BA_ABF9_89C082DBB8DB_.wvu.FilterData">'Hedef Liste Elazığ'!$A$1:$AM$99</definedName>
    <definedName hidden="1" localSheetId="26" name="Z_CD184AF5_5FA5_44BA_ABF9_89C082DBB8DB_.wvu.FilterData">'Hedef Liste Gümüşhane'!$A$1:$AM$20</definedName>
    <definedName hidden="1" localSheetId="31" name="Z_CD184AF5_5FA5_44BA_ABF9_89C082DBB8DB_.wvu.FilterData">'Hedef Liste Düzce'!$A$1:$AM$112</definedName>
    <definedName hidden="1" localSheetId="37" name="Z_CD184AF5_5FA5_44BA_ABF9_89C082DBB8DB_.wvu.FilterData">'Hedef Liste Giresun'!$A$1:$AM$76</definedName>
    <definedName hidden="1" localSheetId="39" name="Z_CD184AF5_5FA5_44BA_ABF9_89C082DBB8DB_.wvu.FilterData">'Hedef Liste Iğdır'!$A$1:$AM$29</definedName>
    <definedName hidden="1" localSheetId="45" name="Z_CD184AF5_5FA5_44BA_ABF9_89C082DBB8DB_.wvu.FilterData">'Hedef Liste Karabük'!$A$1:$AM$128</definedName>
    <definedName hidden="1" localSheetId="50" name="Z_CD184AF5_5FA5_44BA_ABF9_89C082DBB8DB_.wvu.FilterData">'Hedef Liste Kırklareli'!$A$1:$AM$124</definedName>
    <definedName hidden="1" localSheetId="6" name="Z_D62F8B26_8356_4A27_BBB2_128E29725EAE_.wvu.FilterData">'Hedef Liste Malatya'!$A$1:$AM$90</definedName>
    <definedName hidden="1" localSheetId="8" name="Z_D62F8B26_8356_4A27_BBB2_128E29725EAE_.wvu.FilterData">'Hedef Liste Adıyaman'!$A$1:$AM$28</definedName>
    <definedName hidden="1" localSheetId="13" name="Z_D62F8B26_8356_4A27_BBB2_128E29725EAE_.wvu.FilterData">'Hedef Liste Amasya'!$A$1:$AM$34</definedName>
    <definedName hidden="1" localSheetId="25" name="Z_D62F8B26_8356_4A27_BBB2_128E29725EAE_.wvu.FilterData">'Hedef Liste Elazığ'!$A$1:$AM$99</definedName>
    <definedName hidden="1" localSheetId="26" name="Z_D62F8B26_8356_4A27_BBB2_128E29725EAE_.wvu.FilterData">'Hedef Liste Gümüşhane'!$A$1:$AM$20</definedName>
    <definedName hidden="1" localSheetId="31" name="Z_D62F8B26_8356_4A27_BBB2_128E29725EAE_.wvu.FilterData">'Hedef Liste Düzce'!$A$1:$AM$112</definedName>
    <definedName hidden="1" localSheetId="37" name="Z_D62F8B26_8356_4A27_BBB2_128E29725EAE_.wvu.FilterData">'Hedef Liste Giresun'!$A$1:$AM$76</definedName>
    <definedName hidden="1" localSheetId="39" name="Z_D62F8B26_8356_4A27_BBB2_128E29725EAE_.wvu.FilterData">'Hedef Liste Iğdır'!$A$1:$AM$29</definedName>
    <definedName hidden="1" localSheetId="45" name="Z_D62F8B26_8356_4A27_BBB2_128E29725EAE_.wvu.FilterData">'Hedef Liste Karabük'!$A$1:$AM$128</definedName>
    <definedName hidden="1" localSheetId="50" name="Z_D62F8B26_8356_4A27_BBB2_128E29725EAE_.wvu.FilterData">'Hedef Liste Kırklareli'!$A$1:$AM$124</definedName>
    <definedName hidden="1" localSheetId="6" name="Z_9638C93E_A51C_4855_9499_FBA9C1EC6285_.wvu.FilterData">'Hedef Liste Malatya'!$A$1:$AM$90</definedName>
    <definedName hidden="1" localSheetId="8" name="Z_9638C93E_A51C_4855_9499_FBA9C1EC6285_.wvu.FilterData">'Hedef Liste Adıyaman'!$A$1:$AM$28</definedName>
    <definedName hidden="1" localSheetId="13" name="Z_9638C93E_A51C_4855_9499_FBA9C1EC6285_.wvu.FilterData">'Hedef Liste Amasya'!$A$1:$AM$34</definedName>
    <definedName hidden="1" localSheetId="25" name="Z_9638C93E_A51C_4855_9499_FBA9C1EC6285_.wvu.FilterData">'Hedef Liste Elazığ'!$A$1:$AM$99</definedName>
    <definedName hidden="1" localSheetId="26" name="Z_9638C93E_A51C_4855_9499_FBA9C1EC6285_.wvu.FilterData">'Hedef Liste Gümüşhane'!$A$1:$AM$20</definedName>
    <definedName hidden="1" localSheetId="31" name="Z_9638C93E_A51C_4855_9499_FBA9C1EC6285_.wvu.FilterData">'Hedef Liste Düzce'!$A$1:$AM$112</definedName>
    <definedName hidden="1" localSheetId="37" name="Z_9638C93E_A51C_4855_9499_FBA9C1EC6285_.wvu.FilterData">'Hedef Liste Giresun'!$A$1:$AM$76</definedName>
    <definedName hidden="1" localSheetId="39" name="Z_9638C93E_A51C_4855_9499_FBA9C1EC6285_.wvu.FilterData">'Hedef Liste Iğdır'!$A$1:$AM$29</definedName>
    <definedName hidden="1" localSheetId="45" name="Z_9638C93E_A51C_4855_9499_FBA9C1EC6285_.wvu.FilterData">'Hedef Liste Karabük'!$A$1:$AM$128</definedName>
    <definedName hidden="1" localSheetId="50" name="Z_9638C93E_A51C_4855_9499_FBA9C1EC6285_.wvu.FilterData">'Hedef Liste Kırklareli'!$A$1:$AM$124</definedName>
    <definedName hidden="1" localSheetId="6" name="Z_44C3503F_75E3_4B66_AEA6_8B2C0D004DD6_.wvu.FilterData">'Hedef Liste Malatya'!$A$1:$AM$90</definedName>
    <definedName hidden="1" localSheetId="8" name="Z_44C3503F_75E3_4B66_AEA6_8B2C0D004DD6_.wvu.FilterData">'Hedef Liste Adıyaman'!$A$1:$AM$28</definedName>
    <definedName hidden="1" localSheetId="13" name="Z_44C3503F_75E3_4B66_AEA6_8B2C0D004DD6_.wvu.FilterData">'Hedef Liste Amasya'!$A$1:$AM$34</definedName>
    <definedName hidden="1" localSheetId="25" name="Z_44C3503F_75E3_4B66_AEA6_8B2C0D004DD6_.wvu.FilterData">'Hedef Liste Elazığ'!$A$1:$AM$99</definedName>
    <definedName hidden="1" localSheetId="26" name="Z_44C3503F_75E3_4B66_AEA6_8B2C0D004DD6_.wvu.FilterData">'Hedef Liste Gümüşhane'!$A$1:$AM$20</definedName>
    <definedName hidden="1" localSheetId="31" name="Z_44C3503F_75E3_4B66_AEA6_8B2C0D004DD6_.wvu.FilterData">'Hedef Liste Düzce'!$A$1:$AM$112</definedName>
    <definedName hidden="1" localSheetId="37" name="Z_44C3503F_75E3_4B66_AEA6_8B2C0D004DD6_.wvu.FilterData">'Hedef Liste Giresun'!$A$1:$AM$76</definedName>
    <definedName hidden="1" localSheetId="39" name="Z_44C3503F_75E3_4B66_AEA6_8B2C0D004DD6_.wvu.FilterData">'Hedef Liste Iğdır'!$A$1:$AM$29</definedName>
    <definedName hidden="1" localSheetId="45" name="Z_44C3503F_75E3_4B66_AEA6_8B2C0D004DD6_.wvu.FilterData">'Hedef Liste Karabük'!$A$1:$AM$128</definedName>
    <definedName hidden="1" localSheetId="50" name="Z_44C3503F_75E3_4B66_AEA6_8B2C0D004DD6_.wvu.FilterData">'Hedef Liste Kırklareli'!$A$1:$AM$124</definedName>
    <definedName hidden="1" localSheetId="6" name="Z_0853C325_5D63_414B_BAA2_B1333C22F863_.wvu.FilterData">'Hedef Liste Malatya'!$A$1:$AM$90</definedName>
    <definedName hidden="1" localSheetId="8" name="Z_0853C325_5D63_414B_BAA2_B1333C22F863_.wvu.FilterData">'Hedef Liste Adıyaman'!$A$1:$AM$28</definedName>
    <definedName hidden="1" localSheetId="13" name="Z_0853C325_5D63_414B_BAA2_B1333C22F863_.wvu.FilterData">'Hedef Liste Amasya'!$A$1:$AM$34</definedName>
    <definedName hidden="1" localSheetId="25" name="Z_0853C325_5D63_414B_BAA2_B1333C22F863_.wvu.FilterData">'Hedef Liste Elazığ'!$A$1:$AM$99</definedName>
    <definedName hidden="1" localSheetId="26" name="Z_0853C325_5D63_414B_BAA2_B1333C22F863_.wvu.FilterData">'Hedef Liste Gümüşhane'!$A$1:$AM$20</definedName>
    <definedName hidden="1" localSheetId="31" name="Z_0853C325_5D63_414B_BAA2_B1333C22F863_.wvu.FilterData">'Hedef Liste Düzce'!$A$1:$AM$112</definedName>
    <definedName hidden="1" localSheetId="37" name="Z_0853C325_5D63_414B_BAA2_B1333C22F863_.wvu.FilterData">'Hedef Liste Giresun'!$A$1:$AM$76</definedName>
    <definedName hidden="1" localSheetId="39" name="Z_0853C325_5D63_414B_BAA2_B1333C22F863_.wvu.FilterData">'Hedef Liste Iğdır'!$A$1:$AM$29</definedName>
    <definedName hidden="1" localSheetId="45" name="Z_0853C325_5D63_414B_BAA2_B1333C22F863_.wvu.FilterData">'Hedef Liste Karabük'!$A$1:$AM$128</definedName>
    <definedName hidden="1" localSheetId="50" name="Z_0853C325_5D63_414B_BAA2_B1333C22F863_.wvu.FilterData">'Hedef Liste Kırklareli'!$A$1:$AM$124</definedName>
    <definedName hidden="1" localSheetId="6" name="Z_D0C55AEB_D656_42CC_BE42_5BCE656DBF10_.wvu.FilterData">'Hedef Liste Malatya'!$A$1:$AM$90</definedName>
    <definedName hidden="1" localSheetId="8" name="Z_D0C55AEB_D656_42CC_BE42_5BCE656DBF10_.wvu.FilterData">'Hedef Liste Adıyaman'!$A$1:$AM$28</definedName>
    <definedName hidden="1" localSheetId="13" name="Z_D0C55AEB_D656_42CC_BE42_5BCE656DBF10_.wvu.FilterData">'Hedef Liste Amasya'!$A$1:$AM$34</definedName>
    <definedName hidden="1" localSheetId="25" name="Z_D0C55AEB_D656_42CC_BE42_5BCE656DBF10_.wvu.FilterData">'Hedef Liste Elazığ'!$A$1:$AM$99</definedName>
    <definedName hidden="1" localSheetId="26" name="Z_D0C55AEB_D656_42CC_BE42_5BCE656DBF10_.wvu.FilterData">'Hedef Liste Gümüşhane'!$A$1:$AM$20</definedName>
    <definedName hidden="1" localSheetId="31" name="Z_D0C55AEB_D656_42CC_BE42_5BCE656DBF10_.wvu.FilterData">'Hedef Liste Düzce'!$A$1:$AM$112</definedName>
    <definedName hidden="1" localSheetId="37" name="Z_D0C55AEB_D656_42CC_BE42_5BCE656DBF10_.wvu.FilterData">'Hedef Liste Giresun'!$A$1:$AM$76</definedName>
    <definedName hidden="1" localSheetId="39" name="Z_D0C55AEB_D656_42CC_BE42_5BCE656DBF10_.wvu.FilterData">'Hedef Liste Iğdır'!$A$1:$AM$29</definedName>
    <definedName hidden="1" localSheetId="45" name="Z_D0C55AEB_D656_42CC_BE42_5BCE656DBF10_.wvu.FilterData">'Hedef Liste Karabük'!$A$1:$AM$128</definedName>
    <definedName hidden="1" localSheetId="50" name="Z_D0C55AEB_D656_42CC_BE42_5BCE656DBF10_.wvu.FilterData">'Hedef Liste Kırklareli'!$A$1:$AM$124</definedName>
    <definedName hidden="1" localSheetId="6" name="Z_1D9695A0_7035_4BCE_A7C3_F76DADA0D228_.wvu.FilterData">'Hedef Liste Malatya'!$A$1:$AM$90</definedName>
    <definedName hidden="1" localSheetId="8" name="Z_1D9695A0_7035_4BCE_A7C3_F76DADA0D228_.wvu.FilterData">'Hedef Liste Adıyaman'!$A$1:$AM$28</definedName>
    <definedName hidden="1" localSheetId="13" name="Z_1D9695A0_7035_4BCE_A7C3_F76DADA0D228_.wvu.FilterData">'Hedef Liste Amasya'!$A$1:$AM$34</definedName>
    <definedName hidden="1" localSheetId="25" name="Z_1D9695A0_7035_4BCE_A7C3_F76DADA0D228_.wvu.FilterData">'Hedef Liste Elazığ'!$A$1:$AM$99</definedName>
    <definedName hidden="1" localSheetId="26" name="Z_1D9695A0_7035_4BCE_A7C3_F76DADA0D228_.wvu.FilterData">'Hedef Liste Gümüşhane'!$A$1:$AM$20</definedName>
    <definedName hidden="1" localSheetId="31" name="Z_1D9695A0_7035_4BCE_A7C3_F76DADA0D228_.wvu.FilterData">'Hedef Liste Düzce'!$A$1:$AM$112</definedName>
    <definedName hidden="1" localSheetId="37" name="Z_1D9695A0_7035_4BCE_A7C3_F76DADA0D228_.wvu.FilterData">'Hedef Liste Giresun'!$A$1:$AM$76</definedName>
    <definedName hidden="1" localSheetId="39" name="Z_1D9695A0_7035_4BCE_A7C3_F76DADA0D228_.wvu.FilterData">'Hedef Liste Iğdır'!$A$1:$AM$29</definedName>
    <definedName hidden="1" localSheetId="45" name="Z_1D9695A0_7035_4BCE_A7C3_F76DADA0D228_.wvu.FilterData">'Hedef Liste Karabük'!$A$1:$AM$128</definedName>
    <definedName hidden="1" localSheetId="50" name="Z_1D9695A0_7035_4BCE_A7C3_F76DADA0D228_.wvu.FilterData">'Hedef Liste Kırklareli'!$A$1:$AM$124</definedName>
    <definedName hidden="1" localSheetId="6" name="Z_73507829_A97F_4CF8_9EF9_9074BE53749A_.wvu.FilterData">'Hedef Liste Malatya'!$A$1:$AM$90</definedName>
    <definedName hidden="1" localSheetId="8" name="Z_73507829_A97F_4CF8_9EF9_9074BE53749A_.wvu.FilterData">'Hedef Liste Adıyaman'!$A$1:$AM$28</definedName>
    <definedName hidden="1" localSheetId="13" name="Z_73507829_A97F_4CF8_9EF9_9074BE53749A_.wvu.FilterData">'Hedef Liste Amasya'!$A$1:$AM$34</definedName>
    <definedName hidden="1" localSheetId="25" name="Z_73507829_A97F_4CF8_9EF9_9074BE53749A_.wvu.FilterData">'Hedef Liste Elazığ'!$A$1:$AM$99</definedName>
    <definedName hidden="1" localSheetId="26" name="Z_73507829_A97F_4CF8_9EF9_9074BE53749A_.wvu.FilterData">'Hedef Liste Gümüşhane'!$A$1:$AM$20</definedName>
    <definedName hidden="1" localSheetId="31" name="Z_73507829_A97F_4CF8_9EF9_9074BE53749A_.wvu.FilterData">'Hedef Liste Düzce'!$A$1:$AM$112</definedName>
    <definedName hidden="1" localSheetId="37" name="Z_73507829_A97F_4CF8_9EF9_9074BE53749A_.wvu.FilterData">'Hedef Liste Giresun'!$A$1:$AM$76</definedName>
    <definedName hidden="1" localSheetId="39" name="Z_73507829_A97F_4CF8_9EF9_9074BE53749A_.wvu.FilterData">'Hedef Liste Iğdır'!$A$1:$AM$29</definedName>
    <definedName hidden="1" localSheetId="45" name="Z_73507829_A97F_4CF8_9EF9_9074BE53749A_.wvu.FilterData">'Hedef Liste Karabük'!$A$1:$AM$128</definedName>
    <definedName hidden="1" localSheetId="50" name="Z_73507829_A97F_4CF8_9EF9_9074BE53749A_.wvu.FilterData">'Hedef Liste Kırklareli'!$A$1:$AM$124</definedName>
    <definedName hidden="1" localSheetId="6" name="Z_B2873826_330C_443F_9286_336C4089F483_.wvu.FilterData">'Hedef Liste Malatya'!$A$1:$AM$90</definedName>
    <definedName hidden="1" localSheetId="8" name="Z_B2873826_330C_443F_9286_336C4089F483_.wvu.FilterData">'Hedef Liste Adıyaman'!$A$1:$AM$28</definedName>
    <definedName hidden="1" localSheetId="13" name="Z_B2873826_330C_443F_9286_336C4089F483_.wvu.FilterData">'Hedef Liste Amasya'!$A$1:$AM$34</definedName>
    <definedName hidden="1" localSheetId="25" name="Z_B2873826_330C_443F_9286_336C4089F483_.wvu.FilterData">'Hedef Liste Elazığ'!$A$1:$AM$99</definedName>
    <definedName hidden="1" localSheetId="26" name="Z_B2873826_330C_443F_9286_336C4089F483_.wvu.FilterData">'Hedef Liste Gümüşhane'!$A$1:$AM$20</definedName>
    <definedName hidden="1" localSheetId="31" name="Z_B2873826_330C_443F_9286_336C4089F483_.wvu.FilterData">'Hedef Liste Düzce'!$A$1:$AM$112</definedName>
    <definedName hidden="1" localSheetId="37" name="Z_B2873826_330C_443F_9286_336C4089F483_.wvu.FilterData">'Hedef Liste Giresun'!$A$1:$AM$76</definedName>
    <definedName hidden="1" localSheetId="39" name="Z_B2873826_330C_443F_9286_336C4089F483_.wvu.FilterData">'Hedef Liste Iğdır'!$A$1:$AM$29</definedName>
    <definedName hidden="1" localSheetId="45" name="Z_B2873826_330C_443F_9286_336C4089F483_.wvu.FilterData">'Hedef Liste Karabük'!$A$1:$AM$128</definedName>
    <definedName hidden="1" localSheetId="50" name="Z_B2873826_330C_443F_9286_336C4089F483_.wvu.FilterData">'Hedef Liste Kırklareli'!$A$1:$AM$124</definedName>
    <definedName hidden="1" localSheetId="6" name="Z_B5B98B86_63CE_4D89_B40F_7E23B2B46ECF_.wvu.FilterData">'Hedef Liste Malatya'!$A$1:$AM$90</definedName>
    <definedName hidden="1" localSheetId="8" name="Z_B5B98B86_63CE_4D89_B40F_7E23B2B46ECF_.wvu.FilterData">'Hedef Liste Adıyaman'!$A$1:$AM$28</definedName>
    <definedName hidden="1" localSheetId="13" name="Z_B5B98B86_63CE_4D89_B40F_7E23B2B46ECF_.wvu.FilterData">'Hedef Liste Amasya'!$A$1:$AM$34</definedName>
    <definedName hidden="1" localSheetId="25" name="Z_B5B98B86_63CE_4D89_B40F_7E23B2B46ECF_.wvu.FilterData">'Hedef Liste Elazığ'!$A$1:$AM$99</definedName>
    <definedName hidden="1" localSheetId="26" name="Z_B5B98B86_63CE_4D89_B40F_7E23B2B46ECF_.wvu.FilterData">'Hedef Liste Gümüşhane'!$A$1:$AM$20</definedName>
    <definedName hidden="1" localSheetId="31" name="Z_B5B98B86_63CE_4D89_B40F_7E23B2B46ECF_.wvu.FilterData">'Hedef Liste Düzce'!$A$1:$AM$112</definedName>
    <definedName hidden="1" localSheetId="37" name="Z_B5B98B86_63CE_4D89_B40F_7E23B2B46ECF_.wvu.FilterData">'Hedef Liste Giresun'!$A$1:$AM$76</definedName>
    <definedName hidden="1" localSheetId="39" name="Z_B5B98B86_63CE_4D89_B40F_7E23B2B46ECF_.wvu.FilterData">'Hedef Liste Iğdır'!$A$1:$AM$29</definedName>
    <definedName hidden="1" localSheetId="45" name="Z_B5B98B86_63CE_4D89_B40F_7E23B2B46ECF_.wvu.FilterData">'Hedef Liste Karabük'!$A$1:$AM$128</definedName>
    <definedName hidden="1" localSheetId="50" name="Z_B5B98B86_63CE_4D89_B40F_7E23B2B46ECF_.wvu.FilterData">'Hedef Liste Kırklareli'!$A$1:$AM$124</definedName>
    <definedName hidden="1" localSheetId="8" name="Z_4C1278E1_9A0A_491E_A86B_0915FC75B1EF_.wvu.FilterData">'Hedef Liste Adıyaman'!$A$1:$AM$28</definedName>
    <definedName hidden="1" localSheetId="13" name="Z_4C1278E1_9A0A_491E_A86B_0915FC75B1EF_.wvu.FilterData">'Hedef Liste Amasya'!$A$1:$AM$34</definedName>
    <definedName hidden="1" localSheetId="37" name="Z_4C1278E1_9A0A_491E_A86B_0915FC75B1EF_.wvu.FilterData">'Hedef Liste Giresun'!$AI$12:$AL$17</definedName>
    <definedName hidden="1" localSheetId="39" name="Z_4C1278E1_9A0A_491E_A86B_0915FC75B1EF_.wvu.FilterData">'Hedef Liste Iğdır'!$A$1:$AM$29</definedName>
    <definedName hidden="1" localSheetId="50" name="Z_4C1278E1_9A0A_491E_A86B_0915FC75B1EF_.wvu.FilterData">'Hedef Liste Kırklareli'!$AI$8:$AL$13</definedName>
    <definedName hidden="1" localSheetId="6" name="Z_75ACC345_D437_4A18_A98C_C82EDA43B64B_.wvu.FilterData">'Hedef Liste Malatya'!$A$1:$AM$90</definedName>
    <definedName hidden="1" localSheetId="8" name="Z_75ACC345_D437_4A18_A98C_C82EDA43B64B_.wvu.FilterData">'Hedef Liste Adıyaman'!$A$1:$AM$28</definedName>
    <definedName hidden="1" localSheetId="13" name="Z_75ACC345_D437_4A18_A98C_C82EDA43B64B_.wvu.FilterData">'Hedef Liste Amasya'!$A$1:$AM$34</definedName>
    <definedName hidden="1" localSheetId="25" name="Z_75ACC345_D437_4A18_A98C_C82EDA43B64B_.wvu.FilterData">'Hedef Liste Elazığ'!$A$1:$AM$99</definedName>
    <definedName hidden="1" localSheetId="26" name="Z_75ACC345_D437_4A18_A98C_C82EDA43B64B_.wvu.FilterData">'Hedef Liste Gümüşhane'!$A$1:$AM$20</definedName>
    <definedName hidden="1" localSheetId="31" name="Z_75ACC345_D437_4A18_A98C_C82EDA43B64B_.wvu.FilterData">'Hedef Liste Düzce'!$A$1:$AM$112</definedName>
    <definedName hidden="1" localSheetId="37" name="Z_75ACC345_D437_4A18_A98C_C82EDA43B64B_.wvu.FilterData">'Hedef Liste Giresun'!$A$1:$AM$76</definedName>
    <definedName hidden="1" localSheetId="39" name="Z_75ACC345_D437_4A18_A98C_C82EDA43B64B_.wvu.FilterData">'Hedef Liste Iğdır'!$A$1:$AM$29</definedName>
    <definedName hidden="1" localSheetId="45" name="Z_75ACC345_D437_4A18_A98C_C82EDA43B64B_.wvu.FilterData">'Hedef Liste Karabük'!$A$1:$AM$128</definedName>
    <definedName hidden="1" localSheetId="50" name="Z_75ACC345_D437_4A18_A98C_C82EDA43B64B_.wvu.FilterData">'Hedef Liste Kırklareli'!$A$1:$AM$124</definedName>
    <definedName hidden="1" localSheetId="6" name="Z_4FCCB852_ED50_48B2_A0A5_260BA0BC8BC9_.wvu.FilterData">'Hedef Liste Malatya'!$A$1:$AM$90</definedName>
    <definedName hidden="1" localSheetId="8" name="Z_4FCCB852_ED50_48B2_A0A5_260BA0BC8BC9_.wvu.FilterData">'Hedef Liste Adıyaman'!$A$1:$AM$28</definedName>
    <definedName hidden="1" localSheetId="13" name="Z_4FCCB852_ED50_48B2_A0A5_260BA0BC8BC9_.wvu.FilterData">'Hedef Liste Amasya'!$A$1:$AM$34</definedName>
    <definedName hidden="1" localSheetId="25" name="Z_4FCCB852_ED50_48B2_A0A5_260BA0BC8BC9_.wvu.FilterData">'Hedef Liste Elazığ'!$A$1:$AM$99</definedName>
    <definedName hidden="1" localSheetId="26" name="Z_4FCCB852_ED50_48B2_A0A5_260BA0BC8BC9_.wvu.FilterData">'Hedef Liste Gümüşhane'!$A$1:$AM$20</definedName>
    <definedName hidden="1" localSheetId="31" name="Z_4FCCB852_ED50_48B2_A0A5_260BA0BC8BC9_.wvu.FilterData">'Hedef Liste Düzce'!$A$1:$AM$112</definedName>
    <definedName hidden="1" localSheetId="37" name="Z_4FCCB852_ED50_48B2_A0A5_260BA0BC8BC9_.wvu.FilterData">'Hedef Liste Giresun'!$A$1:$AM$76</definedName>
    <definedName hidden="1" localSheetId="39" name="Z_4FCCB852_ED50_48B2_A0A5_260BA0BC8BC9_.wvu.FilterData">'Hedef Liste Iğdır'!$A$1:$AM$29</definedName>
    <definedName hidden="1" localSheetId="45" name="Z_4FCCB852_ED50_48B2_A0A5_260BA0BC8BC9_.wvu.FilterData">'Hedef Liste Karabük'!$A$1:$AM$128</definedName>
    <definedName hidden="1" localSheetId="50" name="Z_4FCCB852_ED50_48B2_A0A5_260BA0BC8BC9_.wvu.FilterData">'Hedef Liste Kırklareli'!$A$1:$AM$124</definedName>
    <definedName hidden="1" localSheetId="6" name="Z_DD893CB1_844E_48C5_80CB_CFE9701FB73E_.wvu.FilterData">'Hedef Liste Malatya'!$A$1:$AM$90</definedName>
    <definedName hidden="1" localSheetId="8" name="Z_DD893CB1_844E_48C5_80CB_CFE9701FB73E_.wvu.FilterData">'Hedef Liste Adıyaman'!$A$1:$AM$28</definedName>
    <definedName hidden="1" localSheetId="13" name="Z_DD893CB1_844E_48C5_80CB_CFE9701FB73E_.wvu.FilterData">'Hedef Liste Amasya'!$A$1:$AM$34</definedName>
    <definedName hidden="1" localSheetId="25" name="Z_DD893CB1_844E_48C5_80CB_CFE9701FB73E_.wvu.FilterData">'Hedef Liste Elazığ'!$A$1:$AM$99</definedName>
    <definedName hidden="1" localSheetId="26" name="Z_DD893CB1_844E_48C5_80CB_CFE9701FB73E_.wvu.FilterData">'Hedef Liste Gümüşhane'!$A$1:$AM$20</definedName>
    <definedName hidden="1" localSheetId="31" name="Z_DD893CB1_844E_48C5_80CB_CFE9701FB73E_.wvu.FilterData">'Hedef Liste Düzce'!$A$1:$AM$112</definedName>
    <definedName hidden="1" localSheetId="37" name="Z_DD893CB1_844E_48C5_80CB_CFE9701FB73E_.wvu.FilterData">'Hedef Liste Giresun'!$A$1:$AM$76</definedName>
    <definedName hidden="1" localSheetId="39" name="Z_DD893CB1_844E_48C5_80CB_CFE9701FB73E_.wvu.FilterData">'Hedef Liste Iğdır'!$A$1:$AM$29</definedName>
    <definedName hidden="1" localSheetId="45" name="Z_DD893CB1_844E_48C5_80CB_CFE9701FB73E_.wvu.FilterData">'Hedef Liste Karabük'!$A$1:$AM$128</definedName>
    <definedName hidden="1" localSheetId="50" name="Z_DD893CB1_844E_48C5_80CB_CFE9701FB73E_.wvu.FilterData">'Hedef Liste Kırklareli'!$A$1:$AM$124</definedName>
    <definedName hidden="1" localSheetId="3" name="Z_95AFC9D1_54E4_4E75_906B_5B1A1154F9A6_.wvu.FilterData">'Hedef Liste Afyon'!$A$1:$W$97</definedName>
    <definedName hidden="1" localSheetId="15" name="Z_95AFC9D1_54E4_4E75_906B_5B1A1154F9A6_.wvu.FilterData">'Hedef Liste Bartın'!$A$1:$W$38</definedName>
    <definedName hidden="1" localSheetId="29" name="Z_95AFC9D1_54E4_4E75_906B_5B1A1154F9A6_.wvu.FilterData">'Hedef Liste Bolu'!$A$1:$W$28</definedName>
    <definedName hidden="1" localSheetId="35" name="Z_95AFC9D1_54E4_4E75_906B_5B1A1154F9A6_.wvu.FilterData">'Hedef Liste Çankırı'!$A$1:$W$24</definedName>
    <definedName hidden="1" localSheetId="43" name="Z_95AFC9D1_54E4_4E75_906B_5B1A1154F9A6_.wvu.FilterData">'Hedef Liste Erzurum'!$A$1:$AG$115</definedName>
    <definedName hidden="1" localSheetId="59" name="Z_95AFC9D1_54E4_4E75_906B_5B1A1154F9A6_.wvu.FilterData">'import Konya'!$A$1:$P$194</definedName>
    <definedName hidden="1" localSheetId="60" name="Z_95AFC9D1_54E4_4E75_906B_5B1A1154F9A6_.wvu.FilterData">'Hedef Liste Kastamonu'!$A$1:$W$26</definedName>
    <definedName hidden="1" localSheetId="61" name="Z_95AFC9D1_54E4_4E75_906B_5B1A1154F9A6_.wvu.FilterData">'Hedef Liste Tokat'!$A$1:$W$43</definedName>
    <definedName hidden="1" localSheetId="68" name="Z_95AFC9D1_54E4_4E75_906B_5B1A1154F9A6_.wvu.FilterData">'Hedef Liste Ordu'!$V$60:$W$60</definedName>
    <definedName hidden="1" localSheetId="70" name="Z_95AFC9D1_54E4_4E75_906B_5B1A1154F9A6_.wvu.FilterData">'Hedef Liste Osmaniye'!$V$48:$W$48</definedName>
    <definedName hidden="1" localSheetId="81" name="Z_95AFC9D1_54E4_4E75_906B_5B1A1154F9A6_.wvu.FilterData">'Hedef Liste Yalova'!$A$1:$W$103</definedName>
    <definedName hidden="1" localSheetId="82" name="Z_95AFC9D1_54E4_4E75_906B_5B1A1154F9A6_.wvu.FilterData">'import Yalova'!$A$1:$P$143</definedName>
    <definedName hidden="1" localSheetId="6" name="Z_80D4D1B2_F134_46A9_932C_7FAAD9F07B08_.wvu.FilterData">'Hedef Liste Malatya'!$A$1:$AM$90</definedName>
    <definedName hidden="1" localSheetId="8" name="Z_80D4D1B2_F134_46A9_932C_7FAAD9F07B08_.wvu.FilterData">'Hedef Liste Adıyaman'!$A$1:$AM$28</definedName>
    <definedName hidden="1" localSheetId="13" name="Z_80D4D1B2_F134_46A9_932C_7FAAD9F07B08_.wvu.FilterData">'Hedef Liste Amasya'!$A$1:$AM$34</definedName>
    <definedName hidden="1" localSheetId="25" name="Z_80D4D1B2_F134_46A9_932C_7FAAD9F07B08_.wvu.FilterData">'Hedef Liste Elazığ'!$A$1:$AM$99</definedName>
    <definedName hidden="1" localSheetId="26" name="Z_80D4D1B2_F134_46A9_932C_7FAAD9F07B08_.wvu.FilterData">'Hedef Liste Gümüşhane'!$A$1:$AM$20</definedName>
    <definedName hidden="1" localSheetId="31" name="Z_80D4D1B2_F134_46A9_932C_7FAAD9F07B08_.wvu.FilterData">'Hedef Liste Düzce'!$A$1:$AM$112</definedName>
    <definedName hidden="1" localSheetId="37" name="Z_80D4D1B2_F134_46A9_932C_7FAAD9F07B08_.wvu.FilterData">'Hedef Liste Giresun'!$A$1:$AM$76</definedName>
    <definedName hidden="1" localSheetId="39" name="Z_80D4D1B2_F134_46A9_932C_7FAAD9F07B08_.wvu.FilterData">'Hedef Liste Iğdır'!$A$1:$AM$29</definedName>
    <definedName hidden="1" localSheetId="45" name="Z_80D4D1B2_F134_46A9_932C_7FAAD9F07B08_.wvu.FilterData">'Hedef Liste Karabük'!$A$1:$AM$128</definedName>
    <definedName hidden="1" localSheetId="50" name="Z_80D4D1B2_F134_46A9_932C_7FAAD9F07B08_.wvu.FilterData">'Hedef Liste Kırklareli'!$A$1:$AM$124</definedName>
    <definedName hidden="1" localSheetId="6" name="Z_22418851_8F74_466D_A4F5_78B66BCC49B7_.wvu.FilterData">'Hedef Liste Malatya'!$A$1:$AM$90</definedName>
    <definedName hidden="1" localSheetId="8" name="Z_22418851_8F74_466D_A4F5_78B66BCC49B7_.wvu.FilterData">'Hedef Liste Adıyaman'!$A$1:$AM$28</definedName>
    <definedName hidden="1" localSheetId="13" name="Z_22418851_8F74_466D_A4F5_78B66BCC49B7_.wvu.FilterData">'Hedef Liste Amasya'!$A$1:$AM$34</definedName>
    <definedName hidden="1" localSheetId="25" name="Z_22418851_8F74_466D_A4F5_78B66BCC49B7_.wvu.FilterData">'Hedef Liste Elazığ'!$A$1:$AM$99</definedName>
    <definedName hidden="1" localSheetId="26" name="Z_22418851_8F74_466D_A4F5_78B66BCC49B7_.wvu.FilterData">'Hedef Liste Gümüşhane'!$A$1:$AM$20</definedName>
    <definedName hidden="1" localSheetId="31" name="Z_22418851_8F74_466D_A4F5_78B66BCC49B7_.wvu.FilterData">'Hedef Liste Düzce'!$A$1:$AM$112</definedName>
    <definedName hidden="1" localSheetId="37" name="Z_22418851_8F74_466D_A4F5_78B66BCC49B7_.wvu.FilterData">'Hedef Liste Giresun'!$A$1:$AM$76</definedName>
    <definedName hidden="1" localSheetId="39" name="Z_22418851_8F74_466D_A4F5_78B66BCC49B7_.wvu.FilterData">'Hedef Liste Iğdır'!$A$1:$AM$29</definedName>
    <definedName hidden="1" localSheetId="45" name="Z_22418851_8F74_466D_A4F5_78B66BCC49B7_.wvu.FilterData">'Hedef Liste Karabük'!$A$1:$AM$128</definedName>
    <definedName hidden="1" localSheetId="50" name="Z_22418851_8F74_466D_A4F5_78B66BCC49B7_.wvu.FilterData">'Hedef Liste Kırklareli'!$A$1:$AM$124</definedName>
    <definedName hidden="1" localSheetId="6" name="Z_480182B8_C12F_47CF_8FFD_C2A9003798AE_.wvu.FilterData">'Hedef Liste Malatya'!$A$1:$AM$90</definedName>
    <definedName hidden="1" localSheetId="8" name="Z_480182B8_C12F_47CF_8FFD_C2A9003798AE_.wvu.FilterData">'Hedef Liste Adıyaman'!$A$1:$AM$28</definedName>
    <definedName hidden="1" localSheetId="13" name="Z_480182B8_C12F_47CF_8FFD_C2A9003798AE_.wvu.FilterData">'Hedef Liste Amasya'!$A$1:$AM$34</definedName>
    <definedName hidden="1" localSheetId="25" name="Z_480182B8_C12F_47CF_8FFD_C2A9003798AE_.wvu.FilterData">'Hedef Liste Elazığ'!$A$1:$AM$99</definedName>
    <definedName hidden="1" localSheetId="26" name="Z_480182B8_C12F_47CF_8FFD_C2A9003798AE_.wvu.FilterData">'Hedef Liste Gümüşhane'!$A$1:$AM$20</definedName>
    <definedName hidden="1" localSheetId="31" name="Z_480182B8_C12F_47CF_8FFD_C2A9003798AE_.wvu.FilterData">'Hedef Liste Düzce'!$A$1:$AM$112</definedName>
    <definedName hidden="1" localSheetId="37" name="Z_480182B8_C12F_47CF_8FFD_C2A9003798AE_.wvu.FilterData">'Hedef Liste Giresun'!$A$1:$AM$76</definedName>
    <definedName hidden="1" localSheetId="39" name="Z_480182B8_C12F_47CF_8FFD_C2A9003798AE_.wvu.FilterData">'Hedef Liste Iğdır'!$A$1:$AM$29</definedName>
    <definedName hidden="1" localSheetId="45" name="Z_480182B8_C12F_47CF_8FFD_C2A9003798AE_.wvu.FilterData">'Hedef Liste Karabük'!$A$1:$AM$128</definedName>
    <definedName hidden="1" localSheetId="50" name="Z_480182B8_C12F_47CF_8FFD_C2A9003798AE_.wvu.FilterData">'Hedef Liste Kırklareli'!$A$1:$AM$124</definedName>
    <definedName hidden="1" localSheetId="6" name="Z_189BEB63_0BB9_407C_84FB_B07E15A2CD11_.wvu.FilterData">'Hedef Liste Malatya'!$A$1:$AM$90</definedName>
    <definedName hidden="1" localSheetId="8" name="Z_189BEB63_0BB9_407C_84FB_B07E15A2CD11_.wvu.FilterData">'Hedef Liste Adıyaman'!$A$1:$AM$28</definedName>
    <definedName hidden="1" localSheetId="13" name="Z_189BEB63_0BB9_407C_84FB_B07E15A2CD11_.wvu.FilterData">'Hedef Liste Amasya'!$A$1:$AM$34</definedName>
    <definedName hidden="1" localSheetId="25" name="Z_189BEB63_0BB9_407C_84FB_B07E15A2CD11_.wvu.FilterData">'Hedef Liste Elazığ'!$A$1:$AM$99</definedName>
    <definedName hidden="1" localSheetId="26" name="Z_189BEB63_0BB9_407C_84FB_B07E15A2CD11_.wvu.FilterData">'Hedef Liste Gümüşhane'!$A$1:$AM$20</definedName>
    <definedName hidden="1" localSheetId="31" name="Z_189BEB63_0BB9_407C_84FB_B07E15A2CD11_.wvu.FilterData">'Hedef Liste Düzce'!$A$1:$AM$112</definedName>
    <definedName hidden="1" localSheetId="37" name="Z_189BEB63_0BB9_407C_84FB_B07E15A2CD11_.wvu.FilterData">'Hedef Liste Giresun'!$A$1:$AM$76</definedName>
    <definedName hidden="1" localSheetId="39" name="Z_189BEB63_0BB9_407C_84FB_B07E15A2CD11_.wvu.FilterData">'Hedef Liste Iğdır'!$A$1:$AM$29</definedName>
    <definedName hidden="1" localSheetId="45" name="Z_189BEB63_0BB9_407C_84FB_B07E15A2CD11_.wvu.FilterData">'Hedef Liste Karabük'!$A$1:$AM$128</definedName>
    <definedName hidden="1" localSheetId="50" name="Z_189BEB63_0BB9_407C_84FB_B07E15A2CD11_.wvu.FilterData">'Hedef Liste Kırklareli'!$A$1:$AM$124</definedName>
    <definedName hidden="1" localSheetId="6" name="Z_826B5C2F_82F8_4A83_B8BF_E9B6ACB3DAF7_.wvu.FilterData">'Hedef Liste Malatya'!$A$1:$AM$90</definedName>
    <definedName hidden="1" localSheetId="8" name="Z_826B5C2F_82F8_4A83_B8BF_E9B6ACB3DAF7_.wvu.FilterData">'Hedef Liste Adıyaman'!$A$1:$AM$28</definedName>
    <definedName hidden="1" localSheetId="13" name="Z_826B5C2F_82F8_4A83_B8BF_E9B6ACB3DAF7_.wvu.FilterData">'Hedef Liste Amasya'!$A$1:$AM$34</definedName>
    <definedName hidden="1" localSheetId="25" name="Z_826B5C2F_82F8_4A83_B8BF_E9B6ACB3DAF7_.wvu.FilterData">'Hedef Liste Elazığ'!$A$1:$AM$99</definedName>
    <definedName hidden="1" localSheetId="26" name="Z_826B5C2F_82F8_4A83_B8BF_E9B6ACB3DAF7_.wvu.FilterData">'Hedef Liste Gümüşhane'!$A$1:$AM$20</definedName>
    <definedName hidden="1" localSheetId="31" name="Z_826B5C2F_82F8_4A83_B8BF_E9B6ACB3DAF7_.wvu.FilterData">'Hedef Liste Düzce'!$A$1:$AM$112</definedName>
    <definedName hidden="1" localSheetId="37" name="Z_826B5C2F_82F8_4A83_B8BF_E9B6ACB3DAF7_.wvu.FilterData">'Hedef Liste Giresun'!$A$1:$AM$76</definedName>
    <definedName hidden="1" localSheetId="39" name="Z_826B5C2F_82F8_4A83_B8BF_E9B6ACB3DAF7_.wvu.FilterData">'Hedef Liste Iğdır'!$A$1:$AM$29</definedName>
    <definedName hidden="1" localSheetId="45" name="Z_826B5C2F_82F8_4A83_B8BF_E9B6ACB3DAF7_.wvu.FilterData">'Hedef Liste Karabük'!$A$1:$AM$128</definedName>
    <definedName hidden="1" localSheetId="50" name="Z_826B5C2F_82F8_4A83_B8BF_E9B6ACB3DAF7_.wvu.FilterData">'Hedef Liste Kırklareli'!$A$1:$AM$124</definedName>
    <definedName hidden="1" localSheetId="6" name="Z_29636570_62B0_4426_8DC1_52606F33A43C_.wvu.FilterData">'Hedef Liste Malatya'!$A$1:$AM$90</definedName>
    <definedName hidden="1" localSheetId="8" name="Z_29636570_62B0_4426_8DC1_52606F33A43C_.wvu.FilterData">'Hedef Liste Adıyaman'!$A$1:$AM$28</definedName>
    <definedName hidden="1" localSheetId="13" name="Z_29636570_62B0_4426_8DC1_52606F33A43C_.wvu.FilterData">'Hedef Liste Amasya'!$A$1:$AM$34</definedName>
    <definedName hidden="1" localSheetId="25" name="Z_29636570_62B0_4426_8DC1_52606F33A43C_.wvu.FilterData">'Hedef Liste Elazığ'!$A$1:$AM$99</definedName>
    <definedName hidden="1" localSheetId="26" name="Z_29636570_62B0_4426_8DC1_52606F33A43C_.wvu.FilterData">'Hedef Liste Gümüşhane'!$A$1:$AM$20</definedName>
    <definedName hidden="1" localSheetId="31" name="Z_29636570_62B0_4426_8DC1_52606F33A43C_.wvu.FilterData">'Hedef Liste Düzce'!$A$1:$AM$112</definedName>
    <definedName hidden="1" localSheetId="37" name="Z_29636570_62B0_4426_8DC1_52606F33A43C_.wvu.FilterData">'Hedef Liste Giresun'!$A$1:$AM$76</definedName>
    <definedName hidden="1" localSheetId="39" name="Z_29636570_62B0_4426_8DC1_52606F33A43C_.wvu.FilterData">'Hedef Liste Iğdır'!$A$1:$AM$29</definedName>
    <definedName hidden="1" localSheetId="45" name="Z_29636570_62B0_4426_8DC1_52606F33A43C_.wvu.FilterData">'Hedef Liste Karabük'!$A$1:$AM$128</definedName>
    <definedName hidden="1" localSheetId="50" name="Z_29636570_62B0_4426_8DC1_52606F33A43C_.wvu.FilterData">'Hedef Liste Kırklareli'!$A$1:$AM$124</definedName>
    <definedName hidden="1" localSheetId="6" name="Z_87FDAD16_3196_4826_8AB1_7266FF70175A_.wvu.FilterData">'Hedef Liste Malatya'!$A$1:$AM$90</definedName>
    <definedName hidden="1" localSheetId="8" name="Z_87FDAD16_3196_4826_8AB1_7266FF70175A_.wvu.FilterData">'Hedef Liste Adıyaman'!$A$1:$AM$28</definedName>
    <definedName hidden="1" localSheetId="13" name="Z_87FDAD16_3196_4826_8AB1_7266FF70175A_.wvu.FilterData">'Hedef Liste Amasya'!$A$1:$AM$34</definedName>
    <definedName hidden="1" localSheetId="25" name="Z_87FDAD16_3196_4826_8AB1_7266FF70175A_.wvu.FilterData">'Hedef Liste Elazığ'!$A$1:$AM$99</definedName>
    <definedName hidden="1" localSheetId="26" name="Z_87FDAD16_3196_4826_8AB1_7266FF70175A_.wvu.FilterData">'Hedef Liste Gümüşhane'!$A$1:$AM$20</definedName>
    <definedName hidden="1" localSheetId="31" name="Z_87FDAD16_3196_4826_8AB1_7266FF70175A_.wvu.FilterData">'Hedef Liste Düzce'!$A$1:$AM$112</definedName>
    <definedName hidden="1" localSheetId="37" name="Z_87FDAD16_3196_4826_8AB1_7266FF70175A_.wvu.FilterData">'Hedef Liste Giresun'!$A$1:$AM$76</definedName>
    <definedName hidden="1" localSheetId="39" name="Z_87FDAD16_3196_4826_8AB1_7266FF70175A_.wvu.FilterData">'Hedef Liste Iğdır'!$A$1:$AM$29</definedName>
    <definedName hidden="1" localSheetId="45" name="Z_87FDAD16_3196_4826_8AB1_7266FF70175A_.wvu.FilterData">'Hedef Liste Karabük'!$A$1:$AM$128</definedName>
    <definedName hidden="1" localSheetId="50" name="Z_87FDAD16_3196_4826_8AB1_7266FF70175A_.wvu.FilterData">'Hedef Liste Kırklareli'!$A$1:$AM$124</definedName>
    <definedName hidden="1" localSheetId="6" name="Z_88DB29F5_5F4F_435F_893C_A5DC18D0BFE9_.wvu.FilterData">'Hedef Liste Malatya'!$A$1:$AM$90</definedName>
    <definedName hidden="1" localSheetId="8" name="Z_88DB29F5_5F4F_435F_893C_A5DC18D0BFE9_.wvu.FilterData">'Hedef Liste Adıyaman'!$A$1:$AM$28</definedName>
    <definedName hidden="1" localSheetId="13" name="Z_88DB29F5_5F4F_435F_893C_A5DC18D0BFE9_.wvu.FilterData">'Hedef Liste Amasya'!$A$1:$AM$34</definedName>
    <definedName hidden="1" localSheetId="25" name="Z_88DB29F5_5F4F_435F_893C_A5DC18D0BFE9_.wvu.FilterData">'Hedef Liste Elazığ'!$A$1:$AM$99</definedName>
    <definedName hidden="1" localSheetId="26" name="Z_88DB29F5_5F4F_435F_893C_A5DC18D0BFE9_.wvu.FilterData">'Hedef Liste Gümüşhane'!$A$1:$AM$20</definedName>
    <definedName hidden="1" localSheetId="31" name="Z_88DB29F5_5F4F_435F_893C_A5DC18D0BFE9_.wvu.FilterData">'Hedef Liste Düzce'!$A$1:$AM$112</definedName>
    <definedName hidden="1" localSheetId="37" name="Z_88DB29F5_5F4F_435F_893C_A5DC18D0BFE9_.wvu.FilterData">'Hedef Liste Giresun'!$A$1:$AM$76</definedName>
    <definedName hidden="1" localSheetId="39" name="Z_88DB29F5_5F4F_435F_893C_A5DC18D0BFE9_.wvu.FilterData">'Hedef Liste Iğdır'!$A$1:$AM$29</definedName>
    <definedName hidden="1" localSheetId="45" name="Z_88DB29F5_5F4F_435F_893C_A5DC18D0BFE9_.wvu.FilterData">'Hedef Liste Karabük'!$A$1:$AM$128</definedName>
    <definedName hidden="1" localSheetId="50" name="Z_88DB29F5_5F4F_435F_893C_A5DC18D0BFE9_.wvu.FilterData">'Hedef Liste Kırklareli'!$A$1:$AM$124</definedName>
    <definedName hidden="1" localSheetId="6" name="Z_2C4DB838_F0FF_4B41_A3A0_3A08DAA326AE_.wvu.FilterData">'Hedef Liste Malatya'!$A$1:$AM$90</definedName>
    <definedName hidden="1" localSheetId="8" name="Z_2C4DB838_F0FF_4B41_A3A0_3A08DAA326AE_.wvu.FilterData">'Hedef Liste Adıyaman'!$A$1:$AM$28</definedName>
    <definedName hidden="1" localSheetId="13" name="Z_2C4DB838_F0FF_4B41_A3A0_3A08DAA326AE_.wvu.FilterData">'Hedef Liste Amasya'!$A$1:$AM$34</definedName>
    <definedName hidden="1" localSheetId="25" name="Z_2C4DB838_F0FF_4B41_A3A0_3A08DAA326AE_.wvu.FilterData">'Hedef Liste Elazığ'!$A$1:$AM$99</definedName>
    <definedName hidden="1" localSheetId="26" name="Z_2C4DB838_F0FF_4B41_A3A0_3A08DAA326AE_.wvu.FilterData">'Hedef Liste Gümüşhane'!$A$1:$AM$20</definedName>
    <definedName hidden="1" localSheetId="31" name="Z_2C4DB838_F0FF_4B41_A3A0_3A08DAA326AE_.wvu.FilterData">'Hedef Liste Düzce'!$A$1:$AM$112</definedName>
    <definedName hidden="1" localSheetId="37" name="Z_2C4DB838_F0FF_4B41_A3A0_3A08DAA326AE_.wvu.FilterData">'Hedef Liste Giresun'!$A$1:$AM$76</definedName>
    <definedName hidden="1" localSheetId="39" name="Z_2C4DB838_F0FF_4B41_A3A0_3A08DAA326AE_.wvu.FilterData">'Hedef Liste Iğdır'!$A$1:$AM$29</definedName>
    <definedName hidden="1" localSheetId="45" name="Z_2C4DB838_F0FF_4B41_A3A0_3A08DAA326AE_.wvu.FilterData">'Hedef Liste Karabük'!$A$1:$AM$128</definedName>
    <definedName hidden="1" localSheetId="50" name="Z_2C4DB838_F0FF_4B41_A3A0_3A08DAA326AE_.wvu.FilterData">'Hedef Liste Kırklareli'!$A$1:$AM$124</definedName>
    <definedName hidden="1" localSheetId="6" name="Z_10D03AD1_ADA4_4364_8DC0_65B96FCF471B_.wvu.FilterData">'Hedef Liste Malatya'!$A$1:$AM$90</definedName>
    <definedName hidden="1" localSheetId="8" name="Z_10D03AD1_ADA4_4364_8DC0_65B96FCF471B_.wvu.FilterData">'Hedef Liste Adıyaman'!$A$1:$AM$28</definedName>
    <definedName hidden="1" localSheetId="13" name="Z_10D03AD1_ADA4_4364_8DC0_65B96FCF471B_.wvu.FilterData">'Hedef Liste Amasya'!$A$1:$AM$34</definedName>
    <definedName hidden="1" localSheetId="25" name="Z_10D03AD1_ADA4_4364_8DC0_65B96FCF471B_.wvu.FilterData">'Hedef Liste Elazığ'!$A$1:$AM$99</definedName>
    <definedName hidden="1" localSheetId="26" name="Z_10D03AD1_ADA4_4364_8DC0_65B96FCF471B_.wvu.FilterData">'Hedef Liste Gümüşhane'!$A$1:$AM$20</definedName>
    <definedName hidden="1" localSheetId="31" name="Z_10D03AD1_ADA4_4364_8DC0_65B96FCF471B_.wvu.FilterData">'Hedef Liste Düzce'!$A$1:$AM$112</definedName>
    <definedName hidden="1" localSheetId="37" name="Z_10D03AD1_ADA4_4364_8DC0_65B96FCF471B_.wvu.FilterData">'Hedef Liste Giresun'!$A$1:$AM$76</definedName>
    <definedName hidden="1" localSheetId="39" name="Z_10D03AD1_ADA4_4364_8DC0_65B96FCF471B_.wvu.FilterData">'Hedef Liste Iğdır'!$A$1:$AM$29</definedName>
    <definedName hidden="1" localSheetId="45" name="Z_10D03AD1_ADA4_4364_8DC0_65B96FCF471B_.wvu.FilterData">'Hedef Liste Karabük'!$A$1:$AM$128</definedName>
    <definedName hidden="1" localSheetId="50" name="Z_10D03AD1_ADA4_4364_8DC0_65B96FCF471B_.wvu.FilterData">'Hedef Liste Kırklareli'!$A$1:$AM$124</definedName>
    <definedName hidden="1" localSheetId="6" name="Z_7D419FEE_D95D_49BB_BDEA_083C1C30C38D_.wvu.FilterData">'Hedef Liste Malatya'!$A$1:$AM$90</definedName>
    <definedName hidden="1" localSheetId="8" name="Z_7D419FEE_D95D_49BB_BDEA_083C1C30C38D_.wvu.FilterData">'Hedef Liste Adıyaman'!$A$1:$AM$28</definedName>
    <definedName hidden="1" localSheetId="13" name="Z_7D419FEE_D95D_49BB_BDEA_083C1C30C38D_.wvu.FilterData">'Hedef Liste Amasya'!$A$1:$AM$34</definedName>
    <definedName hidden="1" localSheetId="25" name="Z_7D419FEE_D95D_49BB_BDEA_083C1C30C38D_.wvu.FilterData">'Hedef Liste Elazığ'!$A$1:$AM$99</definedName>
    <definedName hidden="1" localSheetId="26" name="Z_7D419FEE_D95D_49BB_BDEA_083C1C30C38D_.wvu.FilterData">'Hedef Liste Gümüşhane'!$A$1:$AM$20</definedName>
    <definedName hidden="1" localSheetId="31" name="Z_7D419FEE_D95D_49BB_BDEA_083C1C30C38D_.wvu.FilterData">'Hedef Liste Düzce'!$A$1:$AM$112</definedName>
    <definedName hidden="1" localSheetId="37" name="Z_7D419FEE_D95D_49BB_BDEA_083C1C30C38D_.wvu.FilterData">'Hedef Liste Giresun'!$A$1:$AM$76</definedName>
    <definedName hidden="1" localSheetId="39" name="Z_7D419FEE_D95D_49BB_BDEA_083C1C30C38D_.wvu.FilterData">'Hedef Liste Iğdır'!$A$1:$AM$29</definedName>
    <definedName hidden="1" localSheetId="45" name="Z_7D419FEE_D95D_49BB_BDEA_083C1C30C38D_.wvu.FilterData">'Hedef Liste Karabük'!$A$1:$AM$128</definedName>
    <definedName hidden="1" localSheetId="50" name="Z_7D419FEE_D95D_49BB_BDEA_083C1C30C38D_.wvu.FilterData">'Hedef Liste Kırklareli'!$A$1:$AM$124</definedName>
    <definedName hidden="1" localSheetId="6" name="Z_C7B32497_0771_40B3_99FF_731119242954_.wvu.FilterData">'Hedef Liste Malatya'!$A$1:$AM$90</definedName>
    <definedName hidden="1" localSheetId="8" name="Z_C7B32497_0771_40B3_99FF_731119242954_.wvu.FilterData">'Hedef Liste Adıyaman'!$A$1:$AM$28</definedName>
    <definedName hidden="1" localSheetId="13" name="Z_C7B32497_0771_40B3_99FF_731119242954_.wvu.FilterData">'Hedef Liste Amasya'!$A$1:$AM$34</definedName>
    <definedName hidden="1" localSheetId="25" name="Z_C7B32497_0771_40B3_99FF_731119242954_.wvu.FilterData">'Hedef Liste Elazığ'!$A$1:$AM$99</definedName>
    <definedName hidden="1" localSheetId="26" name="Z_C7B32497_0771_40B3_99FF_731119242954_.wvu.FilterData">'Hedef Liste Gümüşhane'!$A$1:$AM$20</definedName>
    <definedName hidden="1" localSheetId="31" name="Z_C7B32497_0771_40B3_99FF_731119242954_.wvu.FilterData">'Hedef Liste Düzce'!$A$1:$AM$112</definedName>
    <definedName hidden="1" localSheetId="37" name="Z_C7B32497_0771_40B3_99FF_731119242954_.wvu.FilterData">'Hedef Liste Giresun'!$A$1:$AM$76</definedName>
    <definedName hidden="1" localSheetId="39" name="Z_C7B32497_0771_40B3_99FF_731119242954_.wvu.FilterData">'Hedef Liste Iğdır'!$A$1:$AM$29</definedName>
    <definedName hidden="1" localSheetId="45" name="Z_C7B32497_0771_40B3_99FF_731119242954_.wvu.FilterData">'Hedef Liste Karabük'!$A$1:$AM$128</definedName>
    <definedName hidden="1" localSheetId="50" name="Z_C7B32497_0771_40B3_99FF_731119242954_.wvu.FilterData">'Hedef Liste Kırklareli'!$A$1:$AM$124</definedName>
    <definedName hidden="1" localSheetId="4" name="Z_2963A8EE_9132_40B9_8ED3_A616DC53539A_.wvu.FilterData">'import Afyon'!$A$1:$Q$260</definedName>
    <definedName hidden="1" localSheetId="7" name="Z_2963A8EE_9132_40B9_8ED3_A616DC53539A_.wvu.FilterData">'import Malatya'!$A$1:$Q$219</definedName>
    <definedName hidden="1" localSheetId="24" name="Z_2963A8EE_9132_40B9_8ED3_A616DC53539A_.wvu.FilterData">'import Elazığ'!$A$1:$Q$190</definedName>
    <definedName hidden="1" localSheetId="28" name="Z_2963A8EE_9132_40B9_8ED3_A616DC53539A_.wvu.FilterData">'import Gümüşhane'!$A$1:$Q$171</definedName>
    <definedName hidden="1" localSheetId="32" name="Z_2963A8EE_9132_40B9_8ED3_A616DC53539A_.wvu.FilterData">'import Düzce'!$A$1:$Q$167</definedName>
    <definedName hidden="1" localSheetId="44" name="Z_2963A8EE_9132_40B9_8ED3_A616DC53539A_.wvu.FilterData">'import Erzurum'!$A$1:$Q$226</definedName>
    <definedName hidden="1" localSheetId="49" name="Z_2963A8EE_9132_40B9_8ED3_A616DC53539A_.wvu.FilterData">'import Iğdır'!$A$1:$Q$57</definedName>
    <definedName hidden="1" localSheetId="51" name="Z_2963A8EE_9132_40B9_8ED3_A616DC53539A_.wvu.FilterData">'import Kırklareli'!$A$1:$Q$251</definedName>
    <definedName hidden="1" localSheetId="59" name="Z_2963A8EE_9132_40B9_8ED3_A616DC53539A_.wvu.FilterData">'import Konya'!$A$1:$Q$915</definedName>
    <definedName hidden="1" localSheetId="62" name="Z_2963A8EE_9132_40B9_8ED3_A616DC53539A_.wvu.FilterData">'import Tokat'!$A$1:$Q$157</definedName>
    <definedName hidden="1" localSheetId="69" name="Z_2963A8EE_9132_40B9_8ED3_A616DC53539A_.wvu.FilterData">'import Ordu'!$A$1:$Q$171</definedName>
    <definedName hidden="1" localSheetId="72" name="Z_2963A8EE_9132_40B9_8ED3_A616DC53539A_.wvu.FilterData">'import Osmaniye'!$A$1:$Q$137</definedName>
    <definedName hidden="1" localSheetId="74" name="Z_2963A8EE_9132_40B9_8ED3_A616DC53539A_.wvu.FilterData">'import Uşak'!$A$1:$Q$247</definedName>
    <definedName hidden="1" localSheetId="83" name="Z_2963A8EE_9132_40B9_8ED3_A616DC53539A_.wvu.FilterData">'import Zonguldak'!$A$1:$Q$253</definedName>
    <definedName hidden="1" localSheetId="6" name="Z_062F7B9A_0EF1_4688_83CF_59FE7F6E7E36_.wvu.FilterData">'Hedef Liste Malatya'!$A$1:$AM$90</definedName>
    <definedName hidden="1" localSheetId="8" name="Z_062F7B9A_0EF1_4688_83CF_59FE7F6E7E36_.wvu.FilterData">'Hedef Liste Adıyaman'!$A$1:$AM$28</definedName>
    <definedName hidden="1" localSheetId="13" name="Z_062F7B9A_0EF1_4688_83CF_59FE7F6E7E36_.wvu.FilterData">'Hedef Liste Amasya'!$A$1:$AM$34</definedName>
    <definedName hidden="1" localSheetId="25" name="Z_062F7B9A_0EF1_4688_83CF_59FE7F6E7E36_.wvu.FilterData">'Hedef Liste Elazığ'!$A$1:$AM$99</definedName>
    <definedName hidden="1" localSheetId="26" name="Z_062F7B9A_0EF1_4688_83CF_59FE7F6E7E36_.wvu.FilterData">'Hedef Liste Gümüşhane'!$A$1:$AM$20</definedName>
    <definedName hidden="1" localSheetId="31" name="Z_062F7B9A_0EF1_4688_83CF_59FE7F6E7E36_.wvu.FilterData">'Hedef Liste Düzce'!$A$1:$AM$112</definedName>
    <definedName hidden="1" localSheetId="37" name="Z_062F7B9A_0EF1_4688_83CF_59FE7F6E7E36_.wvu.FilterData">'Hedef Liste Giresun'!$A$1:$AM$76</definedName>
    <definedName hidden="1" localSheetId="39" name="Z_062F7B9A_0EF1_4688_83CF_59FE7F6E7E36_.wvu.FilterData">'Hedef Liste Iğdır'!$A$1:$AM$29</definedName>
    <definedName hidden="1" localSheetId="45" name="Z_062F7B9A_0EF1_4688_83CF_59FE7F6E7E36_.wvu.FilterData">'Hedef Liste Karabük'!$A$1:$AM$128</definedName>
    <definedName hidden="1" localSheetId="50" name="Z_062F7B9A_0EF1_4688_83CF_59FE7F6E7E36_.wvu.FilterData">'Hedef Liste Kırklareli'!$A$1:$AM$124</definedName>
    <definedName hidden="1" localSheetId="6" name="Z_EB359389_020A_4C7E_A2D9_0BF48F2E3CFD_.wvu.FilterData">'Hedef Liste Malatya'!$A$1:$AM$90</definedName>
    <definedName hidden="1" localSheetId="8" name="Z_EB359389_020A_4C7E_A2D9_0BF48F2E3CFD_.wvu.FilterData">'Hedef Liste Adıyaman'!$A$1:$AM$28</definedName>
    <definedName hidden="1" localSheetId="13" name="Z_EB359389_020A_4C7E_A2D9_0BF48F2E3CFD_.wvu.FilterData">'Hedef Liste Amasya'!$A$1:$AM$34</definedName>
    <definedName hidden="1" localSheetId="21" name="Z_EB359389_020A_4C7E_A2D9_0BF48F2E3CFD_.wvu.FilterData">'Hedef Liste Diyarbakır'!$A$1:$AM$108</definedName>
    <definedName hidden="1" localSheetId="25" name="Z_EB359389_020A_4C7E_A2D9_0BF48F2E3CFD_.wvu.FilterData">'Hedef Liste Elazığ'!$A$1:$AM$99</definedName>
    <definedName hidden="1" localSheetId="26" name="Z_EB359389_020A_4C7E_A2D9_0BF48F2E3CFD_.wvu.FilterData">'Hedef Liste Gümüşhane'!$A$1:$AM$20</definedName>
    <definedName hidden="1" localSheetId="31" name="Z_EB359389_020A_4C7E_A2D9_0BF48F2E3CFD_.wvu.FilterData">'Hedef Liste Düzce'!$A$1:$AM$112</definedName>
    <definedName hidden="1" localSheetId="37" name="Z_EB359389_020A_4C7E_A2D9_0BF48F2E3CFD_.wvu.FilterData">'Hedef Liste Giresun'!$A$1:$AM$76</definedName>
    <definedName hidden="1" localSheetId="39" name="Z_EB359389_020A_4C7E_A2D9_0BF48F2E3CFD_.wvu.FilterData">'Hedef Liste Iğdır'!$A$1:$AM$29</definedName>
    <definedName hidden="1" localSheetId="45" name="Z_EB359389_020A_4C7E_A2D9_0BF48F2E3CFD_.wvu.FilterData">'Hedef Liste Karabük'!$A$1:$AM$128</definedName>
    <definedName hidden="1" localSheetId="50" name="Z_EB359389_020A_4C7E_A2D9_0BF48F2E3CFD_.wvu.FilterData">'Hedef Liste Kırklareli'!$A$1:$AM$124</definedName>
    <definedName hidden="1" localSheetId="55" name="Z_EB359389_020A_4C7E_A2D9_0BF48F2E3CFD_.wvu.FilterData">'Hedef Liste Konya'!$AI$247:$AM$254</definedName>
    <definedName hidden="1" localSheetId="70" name="Z_EB359389_020A_4C7E_A2D9_0BF48F2E3CFD_.wvu.FilterData">'Hedef Liste Osmaniye'!$A$1:$AM$69</definedName>
    <definedName hidden="1" localSheetId="6" name="Z_7FB47723_A78F_4F14_B259_8C317960BB2E_.wvu.FilterData">'Hedef Liste Malatya'!$A$1:$AM$90</definedName>
    <definedName hidden="1" localSheetId="8" name="Z_7FB47723_A78F_4F14_B259_8C317960BB2E_.wvu.FilterData">'Hedef Liste Adıyaman'!$A$1:$AM$28</definedName>
    <definedName hidden="1" localSheetId="13" name="Z_7FB47723_A78F_4F14_B259_8C317960BB2E_.wvu.FilterData">'Hedef Liste Amasya'!$A$1:$AM$34</definedName>
    <definedName hidden="1" localSheetId="25" name="Z_7FB47723_A78F_4F14_B259_8C317960BB2E_.wvu.FilterData">'Hedef Liste Elazığ'!$A$1:$AM$99</definedName>
    <definedName hidden="1" localSheetId="26" name="Z_7FB47723_A78F_4F14_B259_8C317960BB2E_.wvu.FilterData">'Hedef Liste Gümüşhane'!$A$1:$AM$20</definedName>
    <definedName hidden="1" localSheetId="31" name="Z_7FB47723_A78F_4F14_B259_8C317960BB2E_.wvu.FilterData">'Hedef Liste Düzce'!$A$1:$AM$112</definedName>
    <definedName hidden="1" localSheetId="37" name="Z_7FB47723_A78F_4F14_B259_8C317960BB2E_.wvu.FilterData">'Hedef Liste Giresun'!$A$1:$AM$76</definedName>
    <definedName hidden="1" localSheetId="39" name="Z_7FB47723_A78F_4F14_B259_8C317960BB2E_.wvu.FilterData">'Hedef Liste Iğdır'!$A$1:$AM$29</definedName>
    <definedName hidden="1" localSheetId="45" name="Z_7FB47723_A78F_4F14_B259_8C317960BB2E_.wvu.FilterData">'Hedef Liste Karabük'!$A$1:$AM$128</definedName>
    <definedName hidden="1" localSheetId="50" name="Z_7FB47723_A78F_4F14_B259_8C317960BB2E_.wvu.FilterData">'Hedef Liste Kırklareli'!$A$1:$AM$124</definedName>
    <definedName hidden="1" localSheetId="6" name="Z_1C4CEC3D_B3F6_4BA9_ABE7_F81B89E1D0D7_.wvu.FilterData">'Hedef Liste Malatya'!$Y$86:$AG$87</definedName>
    <definedName hidden="1" localSheetId="8" name="Z_1C4CEC3D_B3F6_4BA9_ABE7_F81B89E1D0D7_.wvu.FilterData">'Hedef Liste Adıyaman'!$A$1:$AM$28</definedName>
    <definedName hidden="1" localSheetId="13" name="Z_1C4CEC3D_B3F6_4BA9_ABE7_F81B89E1D0D7_.wvu.FilterData">'Hedef Liste Amasya'!$A$1:$AM$34</definedName>
    <definedName hidden="1" localSheetId="26" name="Z_1C4CEC3D_B3F6_4BA9_ABE7_F81B89E1D0D7_.wvu.FilterData">'Hedef Liste Gümüşhane'!$A$1:$AM$20</definedName>
    <definedName hidden="1" localSheetId="31" name="Z_1C4CEC3D_B3F6_4BA9_ABE7_F81B89E1D0D7_.wvu.FilterData">'Hedef Liste Düzce'!$Y$108:$AG$109</definedName>
    <definedName hidden="1" localSheetId="37" name="Z_1C4CEC3D_B3F6_4BA9_ABE7_F81B89E1D0D7_.wvu.FilterData">'Hedef Liste Giresun'!$A$1:$AM$76</definedName>
    <definedName hidden="1" localSheetId="39" name="Z_1C4CEC3D_B3F6_4BA9_ABE7_F81B89E1D0D7_.wvu.FilterData">'Hedef Liste Iğdır'!$A$1:$AM$29</definedName>
    <definedName hidden="1" localSheetId="45" name="Z_1C4CEC3D_B3F6_4BA9_ABE7_F81B89E1D0D7_.wvu.FilterData">'Hedef Liste Karabük'!$A$1:$AM$128</definedName>
    <definedName hidden="1" localSheetId="50" name="Z_1C4CEC3D_B3F6_4BA9_ABE7_F81B89E1D0D7_.wvu.FilterData">'Hedef Liste Kırklareli'!$A$1:$AM$124</definedName>
    <definedName hidden="1" localSheetId="6" name="Z_CA9BF830_2CB4_4A69_A252_9472E020FFEE_.wvu.FilterData">'Hedef Liste Malatya'!$Q$1:$Q$126</definedName>
    <definedName hidden="1" localSheetId="8" name="Z_CA9BF830_2CB4_4A69_A252_9472E020FFEE_.wvu.FilterData">'Hedef Liste Adıyaman'!$A$1:$AM$28</definedName>
    <definedName hidden="1" localSheetId="13" name="Z_CA9BF830_2CB4_4A69_A252_9472E020FFEE_.wvu.FilterData">'Hedef Liste Amasya'!$A$1:$AM$34</definedName>
    <definedName hidden="1" localSheetId="31" name="Z_CA9BF830_2CB4_4A69_A252_9472E020FFEE_.wvu.FilterData">'Hedef Liste Düzce'!$A$1:$AM$115</definedName>
    <definedName hidden="1" localSheetId="37" name="Z_CA9BF830_2CB4_4A69_A252_9472E020FFEE_.wvu.FilterData">'Hedef Liste Giresun'!$A$1:$AM$76</definedName>
    <definedName hidden="1" localSheetId="39" name="Z_CA9BF830_2CB4_4A69_A252_9472E020FFEE_.wvu.FilterData">'Hedef Liste Iğdır'!$A$1:$AM$29</definedName>
    <definedName hidden="1" localSheetId="50" name="Z_CA9BF830_2CB4_4A69_A252_9472E020FFEE_.wvu.FilterData">'Hedef Liste Kırklareli'!$A$1:$AM$127</definedName>
    <definedName hidden="1" localSheetId="6" name="Z_DF99A96B_F026_4941_985E_0243C55F0D65_.wvu.FilterData">'Hedef Liste Malatya'!$Y$86:$AG$87</definedName>
    <definedName hidden="1" localSheetId="8" name="Z_DF99A96B_F026_4941_985E_0243C55F0D65_.wvu.FilterData">'Hedef Liste Adıyaman'!$A$1:$AM$28</definedName>
    <definedName hidden="1" localSheetId="13" name="Z_DF99A96B_F026_4941_985E_0243C55F0D65_.wvu.FilterData">'Hedef Liste Amasya'!$A$1:$AM$34</definedName>
    <definedName hidden="1" localSheetId="31" name="Z_DF99A96B_F026_4941_985E_0243C55F0D65_.wvu.FilterData">'Hedef Liste Düzce'!$Y$108:$AG$109</definedName>
    <definedName hidden="1" localSheetId="37" name="Z_DF99A96B_F026_4941_985E_0243C55F0D65_.wvu.FilterData">'Hedef Liste Giresun'!$A$1:$AM$76</definedName>
    <definedName hidden="1" localSheetId="39" name="Z_DF99A96B_F026_4941_985E_0243C55F0D65_.wvu.FilterData">'Hedef Liste Iğdır'!$A$1:$AM$29</definedName>
    <definedName hidden="1" localSheetId="45" name="Z_DF99A96B_F026_4941_985E_0243C55F0D65_.wvu.FilterData">'Hedef Liste Karabük'!$A$1:$AM$128</definedName>
    <definedName hidden="1" localSheetId="50" name="Z_DF99A96B_F026_4941_985E_0243C55F0D65_.wvu.FilterData">'Hedef Liste Kırklareli'!$A$1:$AM$124</definedName>
    <definedName hidden="1" localSheetId="6" name="Z_DFAC73A3_4868_4F60_9225_D08D2F756E69_.wvu.FilterData">'Hedef Liste Malatya'!$A$1:$AM$90</definedName>
    <definedName hidden="1" localSheetId="8" name="Z_DFAC73A3_4868_4F60_9225_D08D2F756E69_.wvu.FilterData">'Hedef Liste Adıyaman'!$A$1:$AM$28</definedName>
    <definedName hidden="1" localSheetId="13" name="Z_DFAC73A3_4868_4F60_9225_D08D2F756E69_.wvu.FilterData">'Hedef Liste Amasya'!$A$1:$AM$34</definedName>
    <definedName hidden="1" localSheetId="25" name="Z_DFAC73A3_4868_4F60_9225_D08D2F756E69_.wvu.FilterData">'Hedef Liste Elazığ'!$A$1:$AM$99</definedName>
    <definedName hidden="1" localSheetId="26" name="Z_DFAC73A3_4868_4F60_9225_D08D2F756E69_.wvu.FilterData">'Hedef Liste Gümüşhane'!$A$1:$AM$20</definedName>
    <definedName hidden="1" localSheetId="31" name="Z_DFAC73A3_4868_4F60_9225_D08D2F756E69_.wvu.FilterData">'Hedef Liste Düzce'!$A$1:$AM$112</definedName>
    <definedName hidden="1" localSheetId="37" name="Z_DFAC73A3_4868_4F60_9225_D08D2F756E69_.wvu.FilterData">'Hedef Liste Giresun'!$A$1:$AM$76</definedName>
    <definedName hidden="1" localSheetId="39" name="Z_DFAC73A3_4868_4F60_9225_D08D2F756E69_.wvu.FilterData">'Hedef Liste Iğdır'!$A$1:$AM$29</definedName>
    <definedName hidden="1" localSheetId="45" name="Z_DFAC73A3_4868_4F60_9225_D08D2F756E69_.wvu.FilterData">'Hedef Liste Karabük'!$A$1:$AM$128</definedName>
    <definedName hidden="1" localSheetId="50" name="Z_DFAC73A3_4868_4F60_9225_D08D2F756E69_.wvu.FilterData">'Hedef Liste Kırklareli'!$A$1:$AM$124</definedName>
    <definedName hidden="1" localSheetId="6" name="Z_C646A3DA_FF81_4D0A_A0AE_7B0FFADD6871_.wvu.FilterData">'Hedef Liste Malatya'!$A$1:$AM$90</definedName>
    <definedName hidden="1" localSheetId="8" name="Z_C646A3DA_FF81_4D0A_A0AE_7B0FFADD6871_.wvu.FilterData">'Hedef Liste Adıyaman'!$A$1:$AM$28</definedName>
    <definedName hidden="1" localSheetId="13" name="Z_C646A3DA_FF81_4D0A_A0AE_7B0FFADD6871_.wvu.FilterData">'Hedef Liste Amasya'!$A$1:$AM$34</definedName>
    <definedName hidden="1" localSheetId="25" name="Z_C646A3DA_FF81_4D0A_A0AE_7B0FFADD6871_.wvu.FilterData">'Hedef Liste Elazığ'!$A$1:$AM$99</definedName>
    <definedName hidden="1" localSheetId="26" name="Z_C646A3DA_FF81_4D0A_A0AE_7B0FFADD6871_.wvu.FilterData">'Hedef Liste Gümüşhane'!$A$1:$AM$20</definedName>
    <definedName hidden="1" localSheetId="31" name="Z_C646A3DA_FF81_4D0A_A0AE_7B0FFADD6871_.wvu.FilterData">'Hedef Liste Düzce'!$A$1:$AM$112</definedName>
    <definedName hidden="1" localSheetId="37" name="Z_C646A3DA_FF81_4D0A_A0AE_7B0FFADD6871_.wvu.FilterData">'Hedef Liste Giresun'!$A$1:$AM$76</definedName>
    <definedName hidden="1" localSheetId="39" name="Z_C646A3DA_FF81_4D0A_A0AE_7B0FFADD6871_.wvu.FilterData">'Hedef Liste Iğdır'!$A$1:$AM$29</definedName>
    <definedName hidden="1" localSheetId="45" name="Z_C646A3DA_FF81_4D0A_A0AE_7B0FFADD6871_.wvu.FilterData">'Hedef Liste Karabük'!$A$1:$AM$128</definedName>
    <definedName hidden="1" localSheetId="50" name="Z_C646A3DA_FF81_4D0A_A0AE_7B0FFADD6871_.wvu.FilterData">'Hedef Liste Kırklareli'!$A$1:$AM$124</definedName>
    <definedName hidden="1" localSheetId="6" name="Z_6C1F6731_4403_4EDB_A677_C4CD79764C62_.wvu.FilterData">'Hedef Liste Malatya'!$A$1:$AM$90</definedName>
    <definedName hidden="1" localSheetId="8" name="Z_6C1F6731_4403_4EDB_A677_C4CD79764C62_.wvu.FilterData">'Hedef Liste Adıyaman'!$A$1:$AM$28</definedName>
    <definedName hidden="1" localSheetId="13" name="Z_6C1F6731_4403_4EDB_A677_C4CD79764C62_.wvu.FilterData">'Hedef Liste Amasya'!$A$1:$AM$34</definedName>
    <definedName hidden="1" localSheetId="25" name="Z_6C1F6731_4403_4EDB_A677_C4CD79764C62_.wvu.FilterData">'Hedef Liste Elazığ'!$A$1:$AM$99</definedName>
    <definedName hidden="1" localSheetId="26" name="Z_6C1F6731_4403_4EDB_A677_C4CD79764C62_.wvu.FilterData">'Hedef Liste Gümüşhane'!$A$1:$AM$20</definedName>
    <definedName hidden="1" localSheetId="31" name="Z_6C1F6731_4403_4EDB_A677_C4CD79764C62_.wvu.FilterData">'Hedef Liste Düzce'!$A$1:$AM$112</definedName>
    <definedName hidden="1" localSheetId="37" name="Z_6C1F6731_4403_4EDB_A677_C4CD79764C62_.wvu.FilterData">'Hedef Liste Giresun'!$A$1:$AM$76</definedName>
    <definedName hidden="1" localSheetId="39" name="Z_6C1F6731_4403_4EDB_A677_C4CD79764C62_.wvu.FilterData">'Hedef Liste Iğdır'!$A$1:$AM$29</definedName>
    <definedName hidden="1" localSheetId="45" name="Z_6C1F6731_4403_4EDB_A677_C4CD79764C62_.wvu.FilterData">'Hedef Liste Karabük'!$A$1:$AM$128</definedName>
    <definedName hidden="1" localSheetId="50" name="Z_6C1F6731_4403_4EDB_A677_C4CD79764C62_.wvu.FilterData">'Hedef Liste Kırklareli'!$A$1:$AM$124</definedName>
    <definedName hidden="1" localSheetId="6" name="Z_AE7EEDA5_383A_4416_A501_8DF605602B75_.wvu.FilterData">'Hedef Liste Malatya'!$A$1:$AM$90</definedName>
    <definedName hidden="1" localSheetId="8" name="Z_AE7EEDA5_383A_4416_A501_8DF605602B75_.wvu.FilterData">'Hedef Liste Adıyaman'!$A$1:$AM$28</definedName>
    <definedName hidden="1" localSheetId="13" name="Z_AE7EEDA5_383A_4416_A501_8DF605602B75_.wvu.FilterData">'Hedef Liste Amasya'!$A$1:$AM$34</definedName>
    <definedName hidden="1" localSheetId="25" name="Z_AE7EEDA5_383A_4416_A501_8DF605602B75_.wvu.FilterData">'Hedef Liste Elazığ'!$A$1:$AM$99</definedName>
    <definedName hidden="1" localSheetId="26" name="Z_AE7EEDA5_383A_4416_A501_8DF605602B75_.wvu.FilterData">'Hedef Liste Gümüşhane'!$A$1:$AM$20</definedName>
    <definedName hidden="1" localSheetId="31" name="Z_AE7EEDA5_383A_4416_A501_8DF605602B75_.wvu.FilterData">'Hedef Liste Düzce'!$A$1:$AM$112</definedName>
    <definedName hidden="1" localSheetId="37" name="Z_AE7EEDA5_383A_4416_A501_8DF605602B75_.wvu.FilterData">'Hedef Liste Giresun'!$A$1:$AM$76</definedName>
    <definedName hidden="1" localSheetId="39" name="Z_AE7EEDA5_383A_4416_A501_8DF605602B75_.wvu.FilterData">'Hedef Liste Iğdır'!$A$1:$AM$29</definedName>
    <definedName hidden="1" localSheetId="45" name="Z_AE7EEDA5_383A_4416_A501_8DF605602B75_.wvu.FilterData">'Hedef Liste Karabük'!$A$1:$AM$128</definedName>
    <definedName hidden="1" localSheetId="50" name="Z_AE7EEDA5_383A_4416_A501_8DF605602B75_.wvu.FilterData">'Hedef Liste Kırklareli'!$A$1:$AM$124</definedName>
    <definedName hidden="1" localSheetId="6" name="Z_95860996_B195_4BF2_BE20_1B1ECEC5EA67_.wvu.FilterData">'Hedef Liste Malatya'!$A$1:$AM$90</definedName>
    <definedName hidden="1" localSheetId="8" name="Z_95860996_B195_4BF2_BE20_1B1ECEC5EA67_.wvu.FilterData">'Hedef Liste Adıyaman'!$A$1:$AM$28</definedName>
    <definedName hidden="1" localSheetId="13" name="Z_95860996_B195_4BF2_BE20_1B1ECEC5EA67_.wvu.FilterData">'Hedef Liste Amasya'!$A$1:$AM$34</definedName>
    <definedName hidden="1" localSheetId="25" name="Z_95860996_B195_4BF2_BE20_1B1ECEC5EA67_.wvu.FilterData">'Hedef Liste Elazığ'!$A$1:$AM$99</definedName>
    <definedName hidden="1" localSheetId="26" name="Z_95860996_B195_4BF2_BE20_1B1ECEC5EA67_.wvu.FilterData">'Hedef Liste Gümüşhane'!$A$1:$AM$20</definedName>
    <definedName hidden="1" localSheetId="31" name="Z_95860996_B195_4BF2_BE20_1B1ECEC5EA67_.wvu.FilterData">'Hedef Liste Düzce'!$A$1:$AM$112</definedName>
    <definedName hidden="1" localSheetId="37" name="Z_95860996_B195_4BF2_BE20_1B1ECEC5EA67_.wvu.FilterData">'Hedef Liste Giresun'!$A$1:$AM$76</definedName>
    <definedName hidden="1" localSheetId="39" name="Z_95860996_B195_4BF2_BE20_1B1ECEC5EA67_.wvu.FilterData">'Hedef Liste Iğdır'!$A$1:$AM$29</definedName>
    <definedName hidden="1" localSheetId="45" name="Z_95860996_B195_4BF2_BE20_1B1ECEC5EA67_.wvu.FilterData">'Hedef Liste Karabük'!$A$1:$AM$128</definedName>
    <definedName hidden="1" localSheetId="50" name="Z_95860996_B195_4BF2_BE20_1B1ECEC5EA67_.wvu.FilterData">'Hedef Liste Kırklareli'!$A$1:$AM$124</definedName>
    <definedName hidden="1" localSheetId="6" name="Z_9E52368D_5B38_48A8_AB74_07CA8B76DEF2_.wvu.FilterData">'Hedef Liste Malatya'!$A$1:$AM$90</definedName>
    <definedName hidden="1" localSheetId="8" name="Z_9E52368D_5B38_48A8_AB74_07CA8B76DEF2_.wvu.FilterData">'Hedef Liste Adıyaman'!$A$1:$AM$28</definedName>
    <definedName hidden="1" localSheetId="13" name="Z_9E52368D_5B38_48A8_AB74_07CA8B76DEF2_.wvu.FilterData">'Hedef Liste Amasya'!$A$1:$AM$34</definedName>
    <definedName hidden="1" localSheetId="25" name="Z_9E52368D_5B38_48A8_AB74_07CA8B76DEF2_.wvu.FilterData">'Hedef Liste Elazığ'!$A$1:$AM$99</definedName>
    <definedName hidden="1" localSheetId="26" name="Z_9E52368D_5B38_48A8_AB74_07CA8B76DEF2_.wvu.FilterData">'Hedef Liste Gümüşhane'!$A$1:$AM$20</definedName>
    <definedName hidden="1" localSheetId="31" name="Z_9E52368D_5B38_48A8_AB74_07CA8B76DEF2_.wvu.FilterData">'Hedef Liste Düzce'!$A$1:$AM$112</definedName>
    <definedName hidden="1" localSheetId="37" name="Z_9E52368D_5B38_48A8_AB74_07CA8B76DEF2_.wvu.FilterData">'Hedef Liste Giresun'!$A$1:$AM$76</definedName>
    <definedName hidden="1" localSheetId="39" name="Z_9E52368D_5B38_48A8_AB74_07CA8B76DEF2_.wvu.FilterData">'Hedef Liste Iğdır'!$A$1:$AM$29</definedName>
    <definedName hidden="1" localSheetId="45" name="Z_9E52368D_5B38_48A8_AB74_07CA8B76DEF2_.wvu.FilterData">'Hedef Liste Karabük'!$A$1:$AM$128</definedName>
    <definedName hidden="1" localSheetId="50" name="Z_9E52368D_5B38_48A8_AB74_07CA8B76DEF2_.wvu.FilterData">'Hedef Liste Kırklareli'!$A$1:$AM$124</definedName>
    <definedName hidden="1" localSheetId="6" name="Z_F258BB22_60F0_4BBE_A0AC_BE3A6B532C0C_.wvu.FilterData">'Hedef Liste Malatya'!$A$1:$AM$90</definedName>
    <definedName hidden="1" localSheetId="8" name="Z_F258BB22_60F0_4BBE_A0AC_BE3A6B532C0C_.wvu.FilterData">'Hedef Liste Adıyaman'!$A$1:$AM$28</definedName>
    <definedName hidden="1" localSheetId="13" name="Z_F258BB22_60F0_4BBE_A0AC_BE3A6B532C0C_.wvu.FilterData">'Hedef Liste Amasya'!$A$1:$AM$34</definedName>
    <definedName hidden="1" localSheetId="25" name="Z_F258BB22_60F0_4BBE_A0AC_BE3A6B532C0C_.wvu.FilterData">'Hedef Liste Elazığ'!$A$1:$AM$99</definedName>
    <definedName hidden="1" localSheetId="26" name="Z_F258BB22_60F0_4BBE_A0AC_BE3A6B532C0C_.wvu.FilterData">'Hedef Liste Gümüşhane'!$A$1:$AM$20</definedName>
    <definedName hidden="1" localSheetId="31" name="Z_F258BB22_60F0_4BBE_A0AC_BE3A6B532C0C_.wvu.FilterData">'Hedef Liste Düzce'!$A$1:$AM$112</definedName>
    <definedName hidden="1" localSheetId="37" name="Z_F258BB22_60F0_4BBE_A0AC_BE3A6B532C0C_.wvu.FilterData">'Hedef Liste Giresun'!$A$1:$AM$76</definedName>
    <definedName hidden="1" localSheetId="39" name="Z_F258BB22_60F0_4BBE_A0AC_BE3A6B532C0C_.wvu.FilterData">'Hedef Liste Iğdır'!$A$1:$AM$29</definedName>
    <definedName hidden="1" localSheetId="45" name="Z_F258BB22_60F0_4BBE_A0AC_BE3A6B532C0C_.wvu.FilterData">'Hedef Liste Karabük'!$A$1:$AM$128</definedName>
    <definedName hidden="1" localSheetId="50" name="Z_F258BB22_60F0_4BBE_A0AC_BE3A6B532C0C_.wvu.FilterData">'Hedef Liste Kırklareli'!$A$1:$AM$124</definedName>
    <definedName hidden="1" localSheetId="6" name="Z_3AB3C20A_6FBB_4643_B0A6_72055D4774F1_.wvu.FilterData">'Hedef Liste Malatya'!$A$1:$AM$90</definedName>
    <definedName hidden="1" localSheetId="8" name="Z_3AB3C20A_6FBB_4643_B0A6_72055D4774F1_.wvu.FilterData">'Hedef Liste Adıyaman'!$A$1:$AM$28</definedName>
    <definedName hidden="1" localSheetId="13" name="Z_3AB3C20A_6FBB_4643_B0A6_72055D4774F1_.wvu.FilterData">'Hedef Liste Amasya'!$A$1:$AM$34</definedName>
    <definedName hidden="1" localSheetId="25" name="Z_3AB3C20A_6FBB_4643_B0A6_72055D4774F1_.wvu.FilterData">'Hedef Liste Elazığ'!$A$1:$AM$99</definedName>
    <definedName hidden="1" localSheetId="26" name="Z_3AB3C20A_6FBB_4643_B0A6_72055D4774F1_.wvu.FilterData">'Hedef Liste Gümüşhane'!$A$1:$AM$20</definedName>
    <definedName hidden="1" localSheetId="31" name="Z_3AB3C20A_6FBB_4643_B0A6_72055D4774F1_.wvu.FilterData">'Hedef Liste Düzce'!$A$1:$AM$112</definedName>
    <definedName hidden="1" localSheetId="37" name="Z_3AB3C20A_6FBB_4643_B0A6_72055D4774F1_.wvu.FilterData">'Hedef Liste Giresun'!$A$1:$AM$76</definedName>
    <definedName hidden="1" localSheetId="39" name="Z_3AB3C20A_6FBB_4643_B0A6_72055D4774F1_.wvu.FilterData">'Hedef Liste Iğdır'!$A$1:$AM$29</definedName>
    <definedName hidden="1" localSheetId="45" name="Z_3AB3C20A_6FBB_4643_B0A6_72055D4774F1_.wvu.FilterData">'Hedef Liste Karabük'!$A$1:$AM$128</definedName>
    <definedName hidden="1" localSheetId="50" name="Z_3AB3C20A_6FBB_4643_B0A6_72055D4774F1_.wvu.FilterData">'Hedef Liste Kırklareli'!$A$1:$AM$124</definedName>
    <definedName hidden="1" localSheetId="6" name="Z_EDF2F4A1_7F6D_47BD_8F62_37F3CFEA3F76_.wvu.FilterData">'Hedef Liste Malatya'!$A$1:$AM$90</definedName>
    <definedName hidden="1" localSheetId="8" name="Z_EDF2F4A1_7F6D_47BD_8F62_37F3CFEA3F76_.wvu.FilterData">'Hedef Liste Adıyaman'!$A$1:$AM$28</definedName>
    <definedName hidden="1" localSheetId="13" name="Z_EDF2F4A1_7F6D_47BD_8F62_37F3CFEA3F76_.wvu.FilterData">'Hedef Liste Amasya'!$A$1:$AM$34</definedName>
    <definedName hidden="1" localSheetId="25" name="Z_EDF2F4A1_7F6D_47BD_8F62_37F3CFEA3F76_.wvu.FilterData">'Hedef Liste Elazığ'!$A$1:$AM$99</definedName>
    <definedName hidden="1" localSheetId="26" name="Z_EDF2F4A1_7F6D_47BD_8F62_37F3CFEA3F76_.wvu.FilterData">'Hedef Liste Gümüşhane'!$A$1:$AM$20</definedName>
    <definedName hidden="1" localSheetId="31" name="Z_EDF2F4A1_7F6D_47BD_8F62_37F3CFEA3F76_.wvu.FilterData">'Hedef Liste Düzce'!$A$1:$AM$112</definedName>
    <definedName hidden="1" localSheetId="37" name="Z_EDF2F4A1_7F6D_47BD_8F62_37F3CFEA3F76_.wvu.FilterData">'Hedef Liste Giresun'!$A$1:$AM$76</definedName>
    <definedName hidden="1" localSheetId="39" name="Z_EDF2F4A1_7F6D_47BD_8F62_37F3CFEA3F76_.wvu.FilterData">'Hedef Liste Iğdır'!$A$1:$AM$29</definedName>
    <definedName hidden="1" localSheetId="45" name="Z_EDF2F4A1_7F6D_47BD_8F62_37F3CFEA3F76_.wvu.FilterData">'Hedef Liste Karabük'!$A$1:$AM$128</definedName>
    <definedName hidden="1" localSheetId="50" name="Z_EDF2F4A1_7F6D_47BD_8F62_37F3CFEA3F76_.wvu.FilterData">'Hedef Liste Kırklareli'!$A$1:$AM$124</definedName>
    <definedName hidden="1" localSheetId="6" name="Z_76D3B64D_D469_49ED_A62B_986EFE8E19C4_.wvu.FilterData">'Hedef Liste Malatya'!$A$1:$AM$90</definedName>
    <definedName hidden="1" localSheetId="8" name="Z_76D3B64D_D469_49ED_A62B_986EFE8E19C4_.wvu.FilterData">'Hedef Liste Adıyaman'!$A$1:$AM$28</definedName>
    <definedName hidden="1" localSheetId="13" name="Z_76D3B64D_D469_49ED_A62B_986EFE8E19C4_.wvu.FilterData">'Hedef Liste Amasya'!$A$1:$AM$34</definedName>
    <definedName hidden="1" localSheetId="25" name="Z_76D3B64D_D469_49ED_A62B_986EFE8E19C4_.wvu.FilterData">'Hedef Liste Elazığ'!$A$1:$AM$99</definedName>
    <definedName hidden="1" localSheetId="26" name="Z_76D3B64D_D469_49ED_A62B_986EFE8E19C4_.wvu.FilterData">'Hedef Liste Gümüşhane'!$A$1:$AM$20</definedName>
    <definedName hidden="1" localSheetId="31" name="Z_76D3B64D_D469_49ED_A62B_986EFE8E19C4_.wvu.FilterData">'Hedef Liste Düzce'!$A$1:$AM$112</definedName>
    <definedName hidden="1" localSheetId="37" name="Z_76D3B64D_D469_49ED_A62B_986EFE8E19C4_.wvu.FilterData">'Hedef Liste Giresun'!$A$1:$AM$76</definedName>
    <definedName hidden="1" localSheetId="39" name="Z_76D3B64D_D469_49ED_A62B_986EFE8E19C4_.wvu.FilterData">'Hedef Liste Iğdır'!$A$1:$AM$29</definedName>
    <definedName hidden="1" localSheetId="45" name="Z_76D3B64D_D469_49ED_A62B_986EFE8E19C4_.wvu.FilterData">'Hedef Liste Karabük'!$A$1:$AM$128</definedName>
    <definedName hidden="1" localSheetId="50" name="Z_76D3B64D_D469_49ED_A62B_986EFE8E19C4_.wvu.FilterData">'Hedef Liste Kırklareli'!$A$1:$AM$124</definedName>
    <definedName hidden="1" localSheetId="52" name="Z_76D3B64D_D469_49ED_A62B_986EFE8E19C4_.wvu.FilterData">'Hedef Liste Karaman'!$A$1:$AM$91</definedName>
    <definedName hidden="1" localSheetId="55" name="Z_76D3B64D_D469_49ED_A62B_986EFE8E19C4_.wvu.FilterData">'Hedef Liste Konya'!$A$1:$AM$563</definedName>
    <definedName hidden="1" localSheetId="70" name="Z_76D3B64D_D469_49ED_A62B_986EFE8E19C4_.wvu.FilterData">'Hedef Liste Osmaniye'!$A$1:$AM$69</definedName>
    <definedName hidden="1" localSheetId="6" name="Z_191AC5FB_6107_44B4_89C4_4350B2049587_.wvu.FilterData">'Hedef Liste Malatya'!$A$1:$AM$180</definedName>
    <definedName hidden="1" localSheetId="8" name="Z_191AC5FB_6107_44B4_89C4_4350B2049587_.wvu.FilterData">'Hedef Liste Adıyaman'!$U$11:$U$16</definedName>
    <definedName hidden="1" localSheetId="13" name="Z_191AC5FB_6107_44B4_89C4_4350B2049587_.wvu.FilterData">'Hedef Liste Amasya'!$U$12:$U$16</definedName>
    <definedName hidden="1" localSheetId="25" name="Z_191AC5FB_6107_44B4_89C4_4350B2049587_.wvu.FilterData">'Hedef Liste Elazığ'!$U$6:$U$7</definedName>
    <definedName hidden="1" localSheetId="26" name="Z_191AC5FB_6107_44B4_89C4_4350B2049587_.wvu.FilterData">'Hedef Liste Gümüşhane'!$U$6:$U$7</definedName>
    <definedName hidden="1" localSheetId="31" name="Z_191AC5FB_6107_44B4_89C4_4350B2049587_.wvu.FilterData">'Hedef Liste Düzce'!$U$12:$U$13</definedName>
    <definedName hidden="1" localSheetId="37" name="Z_191AC5FB_6107_44B4_89C4_4350B2049587_.wvu.FilterData">'Hedef Liste Giresun'!$U$12:$U$17</definedName>
    <definedName hidden="1" localSheetId="39" name="Z_191AC5FB_6107_44B4_89C4_4350B2049587_.wvu.FilterData">'Hedef Liste Iğdır'!$U$11:$U$15</definedName>
    <definedName hidden="1" localSheetId="45" name="Z_191AC5FB_6107_44B4_89C4_4350B2049587_.wvu.FilterData">'Hedef Liste Karabük'!$U$12:$U$15</definedName>
    <definedName hidden="1" localSheetId="50" name="Z_191AC5FB_6107_44B4_89C4_4350B2049587_.wvu.FilterData">'Hedef Liste Kırklareli'!$U$8:$U$13</definedName>
    <definedName hidden="1" localSheetId="6" name="Z_129D85F8_9FE5_4C76_9F55_147A799D099B_.wvu.FilterData">'Hedef Liste Malatya'!$U$11:$U$16</definedName>
    <definedName hidden="1" localSheetId="13" name="Z_129D85F8_9FE5_4C76_9F55_147A799D099B_.wvu.FilterData">'Hedef Liste Amasya'!$U$34:$U$40</definedName>
    <definedName hidden="1" localSheetId="25" name="Z_129D85F8_9FE5_4C76_9F55_147A799D099B_.wvu.FilterData">'Hedef Liste Elazığ'!$U$28:$U$30</definedName>
    <definedName hidden="1" localSheetId="26" name="Z_129D85F8_9FE5_4C76_9F55_147A799D099B_.wvu.FilterData">'Hedef Liste Gümüşhane'!$A$1:$AM$20</definedName>
    <definedName hidden="1" localSheetId="31" name="Z_129D85F8_9FE5_4C76_9F55_147A799D099B_.wvu.FilterData">'Hedef Liste Düzce'!$U$34:$U$36</definedName>
    <definedName hidden="1" localSheetId="37" name="Z_129D85F8_9FE5_4C76_9F55_147A799D099B_.wvu.FilterData">'Hedef Liste Giresun'!$U$34:$U$38</definedName>
    <definedName hidden="1" localSheetId="39" name="Z_129D85F8_9FE5_4C76_9F55_147A799D099B_.wvu.FilterData">'Hedef Liste Iğdır'!$A$1:$AM$47</definedName>
    <definedName hidden="1" localSheetId="45" name="Z_129D85F8_9FE5_4C76_9F55_147A799D099B_.wvu.FilterData">'Hedef Liste Karabük'!$U$34:$U$37</definedName>
    <definedName hidden="1" localSheetId="50" name="Z_129D85F8_9FE5_4C76_9F55_147A799D099B_.wvu.FilterData">'Hedef Liste Kırklareli'!$U$30:$U$34</definedName>
    <definedName hidden="1" localSheetId="6" name="Z_8A2630AE_CB57_43D5_AD1E_6EC37A7ACD30_.wvu.FilterData">'Hedef Liste Malatya'!$A$1:$AM$90</definedName>
    <definedName hidden="1" localSheetId="8" name="Z_8A2630AE_CB57_43D5_AD1E_6EC37A7ACD30_.wvu.FilterData">'Hedef Liste Adıyaman'!$A$1:$AM$28</definedName>
    <definedName hidden="1" localSheetId="13" name="Z_8A2630AE_CB57_43D5_AD1E_6EC37A7ACD30_.wvu.FilterData">'Hedef Liste Amasya'!$A$1:$AM$34</definedName>
    <definedName hidden="1" localSheetId="25" name="Z_8A2630AE_CB57_43D5_AD1E_6EC37A7ACD30_.wvu.FilterData">'Hedef Liste Elazığ'!$A$1:$AM$99</definedName>
    <definedName hidden="1" localSheetId="26" name="Z_8A2630AE_CB57_43D5_AD1E_6EC37A7ACD30_.wvu.FilterData">'Hedef Liste Gümüşhane'!$A$1:$AM$20</definedName>
    <definedName hidden="1" localSheetId="31" name="Z_8A2630AE_CB57_43D5_AD1E_6EC37A7ACD30_.wvu.FilterData">'Hedef Liste Düzce'!$A$1:$AM$112</definedName>
    <definedName hidden="1" localSheetId="37" name="Z_8A2630AE_CB57_43D5_AD1E_6EC37A7ACD30_.wvu.FilterData">'Hedef Liste Giresun'!$A$1:$AM$76</definedName>
    <definedName hidden="1" localSheetId="39" name="Z_8A2630AE_CB57_43D5_AD1E_6EC37A7ACD30_.wvu.FilterData">'Hedef Liste Iğdır'!$A$1:$AM$29</definedName>
    <definedName hidden="1" localSheetId="45" name="Z_8A2630AE_CB57_43D5_AD1E_6EC37A7ACD30_.wvu.FilterData">'Hedef Liste Karabük'!$A$1:$AM$128</definedName>
    <definedName hidden="1" localSheetId="50" name="Z_8A2630AE_CB57_43D5_AD1E_6EC37A7ACD30_.wvu.FilterData">'Hedef Liste Kırklareli'!$A$1:$AM$124</definedName>
    <definedName hidden="1" localSheetId="6" name="Z_3BA748E1_2931_4162_BA08_8803773FFD35_.wvu.FilterData">'Hedef Liste Malatya'!$A$1:$AM$90</definedName>
    <definedName hidden="1" localSheetId="8" name="Z_3BA748E1_2931_4162_BA08_8803773FFD35_.wvu.FilterData">'Hedef Liste Adıyaman'!$A$1:$AM$28</definedName>
    <definedName hidden="1" localSheetId="13" name="Z_3BA748E1_2931_4162_BA08_8803773FFD35_.wvu.FilterData">'Hedef Liste Amasya'!$A$1:$AM$34</definedName>
    <definedName hidden="1" localSheetId="25" name="Z_3BA748E1_2931_4162_BA08_8803773FFD35_.wvu.FilterData">'Hedef Liste Elazığ'!$A$1:$AM$99</definedName>
    <definedName hidden="1" localSheetId="26" name="Z_3BA748E1_2931_4162_BA08_8803773FFD35_.wvu.FilterData">'Hedef Liste Gümüşhane'!$A$1:$AM$20</definedName>
    <definedName hidden="1" localSheetId="31" name="Z_3BA748E1_2931_4162_BA08_8803773FFD35_.wvu.FilterData">'Hedef Liste Düzce'!$A$1:$AM$112</definedName>
    <definedName hidden="1" localSheetId="37" name="Z_3BA748E1_2931_4162_BA08_8803773FFD35_.wvu.FilterData">'Hedef Liste Giresun'!$A$1:$AM$76</definedName>
    <definedName hidden="1" localSheetId="39" name="Z_3BA748E1_2931_4162_BA08_8803773FFD35_.wvu.FilterData">'Hedef Liste Iğdır'!$A$1:$AM$29</definedName>
    <definedName hidden="1" localSheetId="45" name="Z_3BA748E1_2931_4162_BA08_8803773FFD35_.wvu.FilterData">'Hedef Liste Karabük'!$A$1:$AM$128</definedName>
    <definedName hidden="1" localSheetId="50" name="Z_3BA748E1_2931_4162_BA08_8803773FFD35_.wvu.FilterData">'Hedef Liste Kırklareli'!$A$1:$AM$124</definedName>
    <definedName hidden="1" localSheetId="6" name="Z_A1309439_B9AC_4764_966B_77DB2E40BC70_.wvu.FilterData">'Hedef Liste Malatya'!$A$1:$AM$90</definedName>
    <definedName hidden="1" localSheetId="8" name="Z_A1309439_B9AC_4764_966B_77DB2E40BC70_.wvu.FilterData">'Hedef Liste Adıyaman'!$A$1:$AM$28</definedName>
    <definedName hidden="1" localSheetId="13" name="Z_A1309439_B9AC_4764_966B_77DB2E40BC70_.wvu.FilterData">'Hedef Liste Amasya'!$A$1:$AM$34</definedName>
    <definedName hidden="1" localSheetId="25" name="Z_A1309439_B9AC_4764_966B_77DB2E40BC70_.wvu.FilterData">'Hedef Liste Elazığ'!$A$1:$AM$99</definedName>
    <definedName hidden="1" localSheetId="26" name="Z_A1309439_B9AC_4764_966B_77DB2E40BC70_.wvu.FilterData">'Hedef Liste Gümüşhane'!$A$1:$AM$20</definedName>
    <definedName hidden="1" localSheetId="31" name="Z_A1309439_B9AC_4764_966B_77DB2E40BC70_.wvu.FilterData">'Hedef Liste Düzce'!$A$1:$AM$112</definedName>
    <definedName hidden="1" localSheetId="37" name="Z_A1309439_B9AC_4764_966B_77DB2E40BC70_.wvu.FilterData">'Hedef Liste Giresun'!$A$1:$AM$76</definedName>
    <definedName hidden="1" localSheetId="39" name="Z_A1309439_B9AC_4764_966B_77DB2E40BC70_.wvu.FilterData">'Hedef Liste Iğdır'!$A$1:$AM$29</definedName>
    <definedName hidden="1" localSheetId="45" name="Z_A1309439_B9AC_4764_966B_77DB2E40BC70_.wvu.FilterData">'Hedef Liste Karabük'!$A$1:$AM$128</definedName>
    <definedName hidden="1" localSheetId="50" name="Z_A1309439_B9AC_4764_966B_77DB2E40BC70_.wvu.FilterData">'Hedef Liste Kırklareli'!$A$1:$AM$124</definedName>
    <definedName hidden="1" localSheetId="6" name="Z_D1B4F1B4_80AA_4550_976F_CFB2501AC924_.wvu.FilterData">'Hedef Liste Malatya'!$A$1:$AM$90</definedName>
    <definedName hidden="1" localSheetId="8" name="Z_D1B4F1B4_80AA_4550_976F_CFB2501AC924_.wvu.FilterData">'Hedef Liste Adıyaman'!$A$1:$AM$28</definedName>
    <definedName hidden="1" localSheetId="13" name="Z_D1B4F1B4_80AA_4550_976F_CFB2501AC924_.wvu.FilterData">'Hedef Liste Amasya'!$A$1:$AM$34</definedName>
    <definedName hidden="1" localSheetId="25" name="Z_D1B4F1B4_80AA_4550_976F_CFB2501AC924_.wvu.FilterData">'Hedef Liste Elazığ'!$A$1:$AM$99</definedName>
    <definedName hidden="1" localSheetId="26" name="Z_D1B4F1B4_80AA_4550_976F_CFB2501AC924_.wvu.FilterData">'Hedef Liste Gümüşhane'!$A$1:$AM$20</definedName>
    <definedName hidden="1" localSheetId="31" name="Z_D1B4F1B4_80AA_4550_976F_CFB2501AC924_.wvu.FilterData">'Hedef Liste Düzce'!$A$1:$AM$112</definedName>
    <definedName hidden="1" localSheetId="37" name="Z_D1B4F1B4_80AA_4550_976F_CFB2501AC924_.wvu.FilterData">'Hedef Liste Giresun'!$A$1:$AM$76</definedName>
    <definedName hidden="1" localSheetId="39" name="Z_D1B4F1B4_80AA_4550_976F_CFB2501AC924_.wvu.FilterData">'Hedef Liste Iğdır'!$A$1:$AM$29</definedName>
    <definedName hidden="1" localSheetId="45" name="Z_D1B4F1B4_80AA_4550_976F_CFB2501AC924_.wvu.FilterData">'Hedef Liste Karabük'!$A$1:$AM$128</definedName>
    <definedName hidden="1" localSheetId="50" name="Z_D1B4F1B4_80AA_4550_976F_CFB2501AC924_.wvu.FilterData">'Hedef Liste Kırklareli'!$A$1:$AM$124</definedName>
    <definedName hidden="1" localSheetId="6" name="Z_1284A980_5695_4A00_8393_9620991E9AFB_.wvu.FilterData">'Hedef Liste Malatya'!$A$1:$AM$90</definedName>
    <definedName hidden="1" localSheetId="8" name="Z_1284A980_5695_4A00_8393_9620991E9AFB_.wvu.FilterData">'Hedef Liste Adıyaman'!$A$1:$AM$28</definedName>
    <definedName hidden="1" localSheetId="13" name="Z_1284A980_5695_4A00_8393_9620991E9AFB_.wvu.FilterData">'Hedef Liste Amasya'!$A$1:$AM$34</definedName>
    <definedName hidden="1" localSheetId="25" name="Z_1284A980_5695_4A00_8393_9620991E9AFB_.wvu.FilterData">'Hedef Liste Elazığ'!$A$1:$AM$99</definedName>
    <definedName hidden="1" localSheetId="26" name="Z_1284A980_5695_4A00_8393_9620991E9AFB_.wvu.FilterData">'Hedef Liste Gümüşhane'!$A$1:$AM$20</definedName>
    <definedName hidden="1" localSheetId="31" name="Z_1284A980_5695_4A00_8393_9620991E9AFB_.wvu.FilterData">'Hedef Liste Düzce'!$A$1:$AM$112</definedName>
    <definedName hidden="1" localSheetId="37" name="Z_1284A980_5695_4A00_8393_9620991E9AFB_.wvu.FilterData">'Hedef Liste Giresun'!$A$1:$AM$76</definedName>
    <definedName hidden="1" localSheetId="39" name="Z_1284A980_5695_4A00_8393_9620991E9AFB_.wvu.FilterData">'Hedef Liste Iğdır'!$A$1:$AM$29</definedName>
    <definedName hidden="1" localSheetId="45" name="Z_1284A980_5695_4A00_8393_9620991E9AFB_.wvu.FilterData">'Hedef Liste Karabük'!$A$1:$AM$128</definedName>
    <definedName hidden="1" localSheetId="50" name="Z_1284A980_5695_4A00_8393_9620991E9AFB_.wvu.FilterData">'Hedef Liste Kırklareli'!$A$1:$AM$124</definedName>
    <definedName hidden="1" localSheetId="6" name="Z_DDB86521_93A7_4A40_803D_E518BEF6CBF4_.wvu.FilterData">'Hedef Liste Malatya'!$A$1:$AM$90</definedName>
    <definedName hidden="1" localSheetId="8" name="Z_DDB86521_93A7_4A40_803D_E518BEF6CBF4_.wvu.FilterData">'Hedef Liste Adıyaman'!$A$1:$AM$28</definedName>
    <definedName hidden="1" localSheetId="13" name="Z_DDB86521_93A7_4A40_803D_E518BEF6CBF4_.wvu.FilterData">'Hedef Liste Amasya'!$A$1:$AM$34</definedName>
    <definedName hidden="1" localSheetId="25" name="Z_DDB86521_93A7_4A40_803D_E518BEF6CBF4_.wvu.FilterData">'Hedef Liste Elazığ'!$A$1:$AM$99</definedName>
    <definedName hidden="1" localSheetId="26" name="Z_DDB86521_93A7_4A40_803D_E518BEF6CBF4_.wvu.FilterData">'Hedef Liste Gümüşhane'!$A$1:$AM$20</definedName>
    <definedName hidden="1" localSheetId="31" name="Z_DDB86521_93A7_4A40_803D_E518BEF6CBF4_.wvu.FilterData">'Hedef Liste Düzce'!$A$1:$AM$112</definedName>
    <definedName hidden="1" localSheetId="37" name="Z_DDB86521_93A7_4A40_803D_E518BEF6CBF4_.wvu.FilterData">'Hedef Liste Giresun'!$A$1:$AM$76</definedName>
    <definedName hidden="1" localSheetId="39" name="Z_DDB86521_93A7_4A40_803D_E518BEF6CBF4_.wvu.FilterData">'Hedef Liste Iğdır'!$A$1:$AM$29</definedName>
    <definedName hidden="1" localSheetId="45" name="Z_DDB86521_93A7_4A40_803D_E518BEF6CBF4_.wvu.FilterData">'Hedef Liste Karabük'!$A$1:$AM$128</definedName>
    <definedName hidden="1" localSheetId="50" name="Z_DDB86521_93A7_4A40_803D_E518BEF6CBF4_.wvu.FilterData">'Hedef Liste Kırklareli'!$A$1:$AM$124</definedName>
    <definedName hidden="1" localSheetId="6" name="Z_BE95D9BE_7DF4_4766_8AF6_57162C372A61_.wvu.FilterData">'Hedef Liste Malatya'!$A$1:$AM$90</definedName>
    <definedName hidden="1" localSheetId="8" name="Z_BE95D9BE_7DF4_4766_8AF6_57162C372A61_.wvu.FilterData">'Hedef Liste Adıyaman'!$A$1:$AM$28</definedName>
    <definedName hidden="1" localSheetId="13" name="Z_BE95D9BE_7DF4_4766_8AF6_57162C372A61_.wvu.FilterData">'Hedef Liste Amasya'!$A$1:$AM$34</definedName>
    <definedName hidden="1" localSheetId="25" name="Z_BE95D9BE_7DF4_4766_8AF6_57162C372A61_.wvu.FilterData">'Hedef Liste Elazığ'!$A$1:$AM$99</definedName>
    <definedName hidden="1" localSheetId="26" name="Z_BE95D9BE_7DF4_4766_8AF6_57162C372A61_.wvu.FilterData">'Hedef Liste Gümüşhane'!$A$1:$AM$20</definedName>
    <definedName hidden="1" localSheetId="31" name="Z_BE95D9BE_7DF4_4766_8AF6_57162C372A61_.wvu.FilterData">'Hedef Liste Düzce'!$A$1:$AM$112</definedName>
    <definedName hidden="1" localSheetId="37" name="Z_BE95D9BE_7DF4_4766_8AF6_57162C372A61_.wvu.FilterData">'Hedef Liste Giresun'!$A$1:$AM$76</definedName>
    <definedName hidden="1" localSheetId="39" name="Z_BE95D9BE_7DF4_4766_8AF6_57162C372A61_.wvu.FilterData">'Hedef Liste Iğdır'!$A$1:$AM$29</definedName>
    <definedName hidden="1" localSheetId="45" name="Z_BE95D9BE_7DF4_4766_8AF6_57162C372A61_.wvu.FilterData">'Hedef Liste Karabük'!$A$1:$AM$128</definedName>
    <definedName hidden="1" localSheetId="50" name="Z_BE95D9BE_7DF4_4766_8AF6_57162C372A61_.wvu.FilterData">'Hedef Liste Kırklareli'!$A$1:$AM$124</definedName>
    <definedName hidden="1" localSheetId="6" name="Z_908ABFD1_B0B9_4935_B110_881C96CB5801_.wvu.FilterData">'Hedef Liste Malatya'!$A$1:$AM$90</definedName>
    <definedName hidden="1" localSheetId="8" name="Z_908ABFD1_B0B9_4935_B110_881C96CB5801_.wvu.FilterData">'Hedef Liste Adıyaman'!$A$1:$AM$28</definedName>
    <definedName hidden="1" localSheetId="13" name="Z_908ABFD1_B0B9_4935_B110_881C96CB5801_.wvu.FilterData">'Hedef Liste Amasya'!$A$1:$AM$34</definedName>
    <definedName hidden="1" localSheetId="25" name="Z_908ABFD1_B0B9_4935_B110_881C96CB5801_.wvu.FilterData">'Hedef Liste Elazığ'!$A$1:$AM$99</definedName>
    <definedName hidden="1" localSheetId="26" name="Z_908ABFD1_B0B9_4935_B110_881C96CB5801_.wvu.FilterData">'Hedef Liste Gümüşhane'!$A$1:$AM$20</definedName>
    <definedName hidden="1" localSheetId="31" name="Z_908ABFD1_B0B9_4935_B110_881C96CB5801_.wvu.FilterData">'Hedef Liste Düzce'!$A$1:$AM$112</definedName>
    <definedName hidden="1" localSheetId="37" name="Z_908ABFD1_B0B9_4935_B110_881C96CB5801_.wvu.FilterData">'Hedef Liste Giresun'!$A$1:$AM$76</definedName>
    <definedName hidden="1" localSheetId="39" name="Z_908ABFD1_B0B9_4935_B110_881C96CB5801_.wvu.FilterData">'Hedef Liste Iğdır'!$A$1:$AM$29</definedName>
    <definedName hidden="1" localSheetId="45" name="Z_908ABFD1_B0B9_4935_B110_881C96CB5801_.wvu.FilterData">'Hedef Liste Karabük'!$A$1:$AM$128</definedName>
    <definedName hidden="1" localSheetId="50" name="Z_908ABFD1_B0B9_4935_B110_881C96CB5801_.wvu.FilterData">'Hedef Liste Kırklareli'!$A$1:$AM$124</definedName>
    <definedName hidden="1" localSheetId="52" name="Z_908ABFD1_B0B9_4935_B110_881C96CB5801_.wvu.FilterData">'Hedef Liste Karaman'!$A$1:$AM$91</definedName>
    <definedName hidden="1" localSheetId="55" name="Z_908ABFD1_B0B9_4935_B110_881C96CB5801_.wvu.FilterData">'Hedef Liste Konya'!$A$1:$AM$563</definedName>
    <definedName hidden="1" localSheetId="61" name="Z_908ABFD1_B0B9_4935_B110_881C96CB5801_.wvu.FilterData">'Hedef Liste Tokat'!$A$1:$AM$80</definedName>
    <definedName hidden="1" localSheetId="68" name="Z_908ABFD1_B0B9_4935_B110_881C96CB5801_.wvu.FilterData">'Hedef Liste Ordu'!$U$19:$V$19</definedName>
    <definedName hidden="1" localSheetId="70" name="Z_908ABFD1_B0B9_4935_B110_881C96CB5801_.wvu.FilterData">'Hedef Liste Osmaniye'!$A$1:$AM$54</definedName>
    <definedName hidden="1" localSheetId="75" name="Z_908ABFD1_B0B9_4935_B110_881C96CB5801_.wvu.FilterData">'Hedef Liste Uşak'!$A$1:$AM$181</definedName>
    <definedName hidden="1" localSheetId="78" name="Z_908ABFD1_B0B9_4935_B110_881C96CB5801_.wvu.FilterData">'Hedef Liste Zonguldak'!$S$133:$T$134</definedName>
    <definedName hidden="1" localSheetId="6" name="Z_C7EF5F18_1745_4B10_A52F_417C3EF17F8B_.wvu.FilterData">'Hedef Liste Malatya'!$A$1:$AM$90</definedName>
    <definedName hidden="1" localSheetId="8" name="Z_C7EF5F18_1745_4B10_A52F_417C3EF17F8B_.wvu.FilterData">'Hedef Liste Adıyaman'!$A$1:$AM$28</definedName>
    <definedName hidden="1" localSheetId="13" name="Z_C7EF5F18_1745_4B10_A52F_417C3EF17F8B_.wvu.FilterData">'Hedef Liste Amasya'!$A$1:$AM$34</definedName>
    <definedName hidden="1" localSheetId="25" name="Z_C7EF5F18_1745_4B10_A52F_417C3EF17F8B_.wvu.FilterData">'Hedef Liste Elazığ'!$A$1:$AM$99</definedName>
    <definedName hidden="1" localSheetId="26" name="Z_C7EF5F18_1745_4B10_A52F_417C3EF17F8B_.wvu.FilterData">'Hedef Liste Gümüşhane'!$A$1:$AM$20</definedName>
    <definedName hidden="1" localSheetId="31" name="Z_C7EF5F18_1745_4B10_A52F_417C3EF17F8B_.wvu.FilterData">'Hedef Liste Düzce'!$A$1:$AM$112</definedName>
    <definedName hidden="1" localSheetId="37" name="Z_C7EF5F18_1745_4B10_A52F_417C3EF17F8B_.wvu.FilterData">'Hedef Liste Giresun'!$A$1:$AM$76</definedName>
    <definedName hidden="1" localSheetId="39" name="Z_C7EF5F18_1745_4B10_A52F_417C3EF17F8B_.wvu.FilterData">'Hedef Liste Iğdır'!$A$1:$AM$29</definedName>
    <definedName hidden="1" localSheetId="45" name="Z_C7EF5F18_1745_4B10_A52F_417C3EF17F8B_.wvu.FilterData">'Hedef Liste Karabük'!$A$1:$AM$128</definedName>
    <definedName hidden="1" localSheetId="50" name="Z_C7EF5F18_1745_4B10_A52F_417C3EF17F8B_.wvu.FilterData">'Hedef Liste Kırklareli'!$A$1:$AM$124</definedName>
    <definedName hidden="1" localSheetId="3" name="Z_4E283709_B3AB_4124_9678_6D80AE9D1B43_.wvu.FilterData">'Hedef Liste Afyon'!$A$1:$AM$180</definedName>
    <definedName hidden="1" localSheetId="6" name="Z_4E283709_B3AB_4124_9678_6D80AE9D1B43_.wvu.FilterData">'Hedef Liste Malatya'!$A$1:$AM$90</definedName>
    <definedName hidden="1" localSheetId="8" name="Z_4E283709_B3AB_4124_9678_6D80AE9D1B43_.wvu.FilterData">'Hedef Liste Adıyaman'!$A$1:$AM$28</definedName>
    <definedName hidden="1" localSheetId="13" name="Z_4E283709_B3AB_4124_9678_6D80AE9D1B43_.wvu.FilterData">'Hedef Liste Amasya'!$A$1:$AM$34</definedName>
    <definedName hidden="1" localSheetId="15" name="Z_4E283709_B3AB_4124_9678_6D80AE9D1B43_.wvu.FilterData">'Hedef Liste Bartın'!$A$1:$AM$38</definedName>
    <definedName hidden="1" localSheetId="18" name="Z_4E283709_B3AB_4124_9678_6D80AE9D1B43_.wvu.FilterData">'Hedef Liste Bilecik'!$A$1:$AM$57</definedName>
    <definedName hidden="1" localSheetId="25" name="Z_4E283709_B3AB_4124_9678_6D80AE9D1B43_.wvu.FilterData">'Hedef Liste Elazığ'!$A$1:$AM$99</definedName>
    <definedName hidden="1" localSheetId="26" name="Z_4E283709_B3AB_4124_9678_6D80AE9D1B43_.wvu.FilterData">'Hedef Liste Gümüşhane'!$A$1:$AM$20</definedName>
    <definedName hidden="1" localSheetId="29" name="Z_4E283709_B3AB_4124_9678_6D80AE9D1B43_.wvu.FilterData">'Hedef Liste Bolu'!$A$1:$AM$28</definedName>
    <definedName hidden="1" localSheetId="31" name="Z_4E283709_B3AB_4124_9678_6D80AE9D1B43_.wvu.FilterData">'Hedef Liste Düzce'!$A$1:$AM$112</definedName>
    <definedName hidden="1" localSheetId="35" name="Z_4E283709_B3AB_4124_9678_6D80AE9D1B43_.wvu.FilterData">'Hedef Liste Çankırı'!$A$1:$AM$24</definedName>
    <definedName hidden="1" localSheetId="37" name="Z_4E283709_B3AB_4124_9678_6D80AE9D1B43_.wvu.FilterData">'Hedef Liste Giresun'!$A$1:$AM$76</definedName>
    <definedName hidden="1" localSheetId="39" name="Z_4E283709_B3AB_4124_9678_6D80AE9D1B43_.wvu.FilterData">'Hedef Liste Iğdır'!$A$1:$AM$29</definedName>
    <definedName hidden="1" localSheetId="45" name="Z_4E283709_B3AB_4124_9678_6D80AE9D1B43_.wvu.FilterData">'Hedef Liste Karabük'!$A$1:$AM$128</definedName>
    <definedName hidden="1" localSheetId="50" name="Z_4E283709_B3AB_4124_9678_6D80AE9D1B43_.wvu.FilterData">'Hedef Liste Kırklareli'!$A$1:$AM$124</definedName>
    <definedName hidden="1" localSheetId="52" name="Z_4E283709_B3AB_4124_9678_6D80AE9D1B43_.wvu.FilterData">'Hedef Liste Karaman'!$A$1:$AM$91</definedName>
    <definedName hidden="1" localSheetId="55" name="Z_4E283709_B3AB_4124_9678_6D80AE9D1B43_.wvu.FilterData">'Hedef Liste Konya'!$A$1:$AM$563</definedName>
    <definedName hidden="1" localSheetId="60" name="Z_4E283709_B3AB_4124_9678_6D80AE9D1B43_.wvu.FilterData">'Hedef Liste Kastamonu'!$A$1:$AM$26</definedName>
    <definedName hidden="1" localSheetId="61" name="Z_4E283709_B3AB_4124_9678_6D80AE9D1B43_.wvu.FilterData">'Hedef Liste Tokat'!$AI$39:$AJ$39</definedName>
    <definedName hidden="1" localSheetId="68" name="Z_4E283709_B3AB_4124_9678_6D80AE9D1B43_.wvu.FilterData">'Hedef Liste Ordu'!$U$19:$V$19</definedName>
    <definedName hidden="1" localSheetId="70" name="Z_4E283709_B3AB_4124_9678_6D80AE9D1B43_.wvu.FilterData">'Hedef Liste Osmaniye'!$A$1:$AM$54</definedName>
    <definedName hidden="1" localSheetId="75" name="Z_4E283709_B3AB_4124_9678_6D80AE9D1B43_.wvu.FilterData">'Hedef Liste Uşak'!$A$1:$AM$126</definedName>
    <definedName hidden="1" localSheetId="78" name="Z_4E283709_B3AB_4124_9678_6D80AE9D1B43_.wvu.FilterData">'Hedef Liste Zonguldak'!$A$1:$AM$178</definedName>
    <definedName hidden="1" localSheetId="6" name="Z_5D9B2B0B_5AAB_42D0_B91B_65758FE1A5A2_.wvu.FilterData">'Hedef Liste Malatya'!$A$1:$AM$90</definedName>
    <definedName hidden="1" localSheetId="8" name="Z_5D9B2B0B_5AAB_42D0_B91B_65758FE1A5A2_.wvu.FilterData">'Hedef Liste Adıyaman'!$A$1:$AM$28</definedName>
    <definedName hidden="1" localSheetId="13" name="Z_5D9B2B0B_5AAB_42D0_B91B_65758FE1A5A2_.wvu.FilterData">'Hedef Liste Amasya'!$A$1:$AM$34</definedName>
    <definedName hidden="1" localSheetId="25" name="Z_5D9B2B0B_5AAB_42D0_B91B_65758FE1A5A2_.wvu.FilterData">'Hedef Liste Elazığ'!$A$1:$AM$99</definedName>
    <definedName hidden="1" localSheetId="26" name="Z_5D9B2B0B_5AAB_42D0_B91B_65758FE1A5A2_.wvu.FilterData">'Hedef Liste Gümüşhane'!$A$1:$AM$20</definedName>
    <definedName hidden="1" localSheetId="31" name="Z_5D9B2B0B_5AAB_42D0_B91B_65758FE1A5A2_.wvu.FilterData">'Hedef Liste Düzce'!$A$1:$AM$112</definedName>
    <definedName hidden="1" localSheetId="37" name="Z_5D9B2B0B_5AAB_42D0_B91B_65758FE1A5A2_.wvu.FilterData">'Hedef Liste Giresun'!$A$1:$AM$76</definedName>
    <definedName hidden="1" localSheetId="39" name="Z_5D9B2B0B_5AAB_42D0_B91B_65758FE1A5A2_.wvu.FilterData">'Hedef Liste Iğdır'!$A$1:$AM$29</definedName>
    <definedName hidden="1" localSheetId="45" name="Z_5D9B2B0B_5AAB_42D0_B91B_65758FE1A5A2_.wvu.FilterData">'Hedef Liste Karabük'!$A$1:$AM$128</definedName>
    <definedName hidden="1" localSheetId="50" name="Z_5D9B2B0B_5AAB_42D0_B91B_65758FE1A5A2_.wvu.FilterData">'Hedef Liste Kırklareli'!$A$1:$AM$124</definedName>
    <definedName hidden="1" localSheetId="52" name="Z_5D9B2B0B_5AAB_42D0_B91B_65758FE1A5A2_.wvu.FilterData">'Hedef Liste Karaman'!$A$1:$AM$91</definedName>
    <definedName hidden="1" localSheetId="55" name="Z_5D9B2B0B_5AAB_42D0_B91B_65758FE1A5A2_.wvu.FilterData">'Hedef Liste Konya'!$A$1:$AM$563</definedName>
    <definedName hidden="1" localSheetId="68" name="Z_5D9B2B0B_5AAB_42D0_B91B_65758FE1A5A2_.wvu.FilterData">'Hedef Liste Ordu'!$A$1:$AM$131</definedName>
    <definedName hidden="1" localSheetId="70" name="Z_5D9B2B0B_5AAB_42D0_B91B_65758FE1A5A2_.wvu.FilterData">'Hedef Liste Osmaniye'!$A$1:$AM$62</definedName>
    <definedName hidden="1" localSheetId="78" name="Z_5D9B2B0B_5AAB_42D0_B91B_65758FE1A5A2_.wvu.FilterData">'Hedef Liste Zonguldak'!$U$117</definedName>
    <definedName hidden="1" localSheetId="6" name="Z_77C75FD9_C4D1_4517_8BD7_F02D89C29054_.wvu.FilterData">'Hedef Liste Malatya'!$A$1:$AM$90</definedName>
    <definedName hidden="1" localSheetId="8" name="Z_77C75FD9_C4D1_4517_8BD7_F02D89C29054_.wvu.FilterData">'Hedef Liste Adıyaman'!$A$1:$AM$28</definedName>
    <definedName hidden="1" localSheetId="13" name="Z_77C75FD9_C4D1_4517_8BD7_F02D89C29054_.wvu.FilterData">'Hedef Liste Amasya'!$A$1:$AM$34</definedName>
    <definedName hidden="1" localSheetId="25" name="Z_77C75FD9_C4D1_4517_8BD7_F02D89C29054_.wvu.FilterData">'Hedef Liste Elazığ'!$A$1:$AM$99</definedName>
    <definedName hidden="1" localSheetId="26" name="Z_77C75FD9_C4D1_4517_8BD7_F02D89C29054_.wvu.FilterData">'Hedef Liste Gümüşhane'!$A$1:$AM$20</definedName>
    <definedName hidden="1" localSheetId="31" name="Z_77C75FD9_C4D1_4517_8BD7_F02D89C29054_.wvu.FilterData">'Hedef Liste Düzce'!$A$1:$AM$112</definedName>
    <definedName hidden="1" localSheetId="37" name="Z_77C75FD9_C4D1_4517_8BD7_F02D89C29054_.wvu.FilterData">'Hedef Liste Giresun'!$A$1:$AM$76</definedName>
    <definedName hidden="1" localSheetId="39" name="Z_77C75FD9_C4D1_4517_8BD7_F02D89C29054_.wvu.FilterData">'Hedef Liste Iğdır'!$A$1:$AM$29</definedName>
    <definedName hidden="1" localSheetId="45" name="Z_77C75FD9_C4D1_4517_8BD7_F02D89C29054_.wvu.FilterData">'Hedef Liste Karabük'!$A$1:$AM$128</definedName>
    <definedName hidden="1" localSheetId="50" name="Z_77C75FD9_C4D1_4517_8BD7_F02D89C29054_.wvu.FilterData">'Hedef Liste Kırklareli'!$A$1:$AM$124</definedName>
    <definedName hidden="1" localSheetId="6" name="Z_54C8CBEA_2096_4AB1_89E4_D8B7E6729ACA_.wvu.FilterData">'Hedef Liste Malatya'!$A$1:$AM$90</definedName>
    <definedName hidden="1" localSheetId="8" name="Z_54C8CBEA_2096_4AB1_89E4_D8B7E6729ACA_.wvu.FilterData">'Hedef Liste Adıyaman'!$A$1:$AM$28</definedName>
    <definedName hidden="1" localSheetId="13" name="Z_54C8CBEA_2096_4AB1_89E4_D8B7E6729ACA_.wvu.FilterData">'Hedef Liste Amasya'!$A$1:$AM$34</definedName>
    <definedName hidden="1" localSheetId="25" name="Z_54C8CBEA_2096_4AB1_89E4_D8B7E6729ACA_.wvu.FilterData">'Hedef Liste Elazığ'!$A$1:$AM$99</definedName>
    <definedName hidden="1" localSheetId="26" name="Z_54C8CBEA_2096_4AB1_89E4_D8B7E6729ACA_.wvu.FilterData">'Hedef Liste Gümüşhane'!$A$1:$AM$20</definedName>
    <definedName hidden="1" localSheetId="31" name="Z_54C8CBEA_2096_4AB1_89E4_D8B7E6729ACA_.wvu.FilterData">'Hedef Liste Düzce'!$A$1:$AM$112</definedName>
    <definedName hidden="1" localSheetId="37" name="Z_54C8CBEA_2096_4AB1_89E4_D8B7E6729ACA_.wvu.FilterData">'Hedef Liste Giresun'!$A$1:$AM$76</definedName>
    <definedName hidden="1" localSheetId="39" name="Z_54C8CBEA_2096_4AB1_89E4_D8B7E6729ACA_.wvu.FilterData">'Hedef Liste Iğdır'!$A$1:$AM$29</definedName>
    <definedName hidden="1" localSheetId="45" name="Z_54C8CBEA_2096_4AB1_89E4_D8B7E6729ACA_.wvu.FilterData">'Hedef Liste Karabük'!$A$1:$AM$128</definedName>
    <definedName hidden="1" localSheetId="50" name="Z_54C8CBEA_2096_4AB1_89E4_D8B7E6729ACA_.wvu.FilterData">'Hedef Liste Kırklareli'!$A$1:$AM$124</definedName>
    <definedName hidden="1" localSheetId="6" name="Z_54D36A72_D424_4E2B_A5A1_825A3C1E58EC_.wvu.FilterData">'Hedef Liste Malatya'!$A$1:$AM$90</definedName>
    <definedName hidden="1" localSheetId="8" name="Z_54D36A72_D424_4E2B_A5A1_825A3C1E58EC_.wvu.FilterData">'Hedef Liste Adıyaman'!$A$1:$AM$28</definedName>
    <definedName hidden="1" localSheetId="13" name="Z_54D36A72_D424_4E2B_A5A1_825A3C1E58EC_.wvu.FilterData">'Hedef Liste Amasya'!$A$1:$AM$34</definedName>
    <definedName hidden="1" localSheetId="25" name="Z_54D36A72_D424_4E2B_A5A1_825A3C1E58EC_.wvu.FilterData">'Hedef Liste Elazığ'!$A$1:$AM$99</definedName>
    <definedName hidden="1" localSheetId="26" name="Z_54D36A72_D424_4E2B_A5A1_825A3C1E58EC_.wvu.FilterData">'Hedef Liste Gümüşhane'!$A$1:$AM$20</definedName>
    <definedName hidden="1" localSheetId="31" name="Z_54D36A72_D424_4E2B_A5A1_825A3C1E58EC_.wvu.FilterData">'Hedef Liste Düzce'!$A$1:$AM$112</definedName>
    <definedName hidden="1" localSheetId="37" name="Z_54D36A72_D424_4E2B_A5A1_825A3C1E58EC_.wvu.FilterData">'Hedef Liste Giresun'!$A$1:$AM$76</definedName>
    <definedName hidden="1" localSheetId="39" name="Z_54D36A72_D424_4E2B_A5A1_825A3C1E58EC_.wvu.FilterData">'Hedef Liste Iğdır'!$A$1:$AM$29</definedName>
    <definedName hidden="1" localSheetId="45" name="Z_54D36A72_D424_4E2B_A5A1_825A3C1E58EC_.wvu.FilterData">'Hedef Liste Karabük'!$A$1:$AM$128</definedName>
    <definedName hidden="1" localSheetId="50" name="Z_54D36A72_D424_4E2B_A5A1_825A3C1E58EC_.wvu.FilterData">'Hedef Liste Kırklareli'!$A$1:$AM$124</definedName>
    <definedName hidden="1" localSheetId="6" name="Z_49AA3C97_E5C4_4599_9AFB_A9AD4EA80939_.wvu.FilterData">'Hedef Liste Malatya'!$A$1:$AM$90</definedName>
    <definedName hidden="1" localSheetId="8" name="Z_49AA3C97_E5C4_4599_9AFB_A9AD4EA80939_.wvu.FilterData">'Hedef Liste Adıyaman'!$A$1:$AM$28</definedName>
    <definedName hidden="1" localSheetId="13" name="Z_49AA3C97_E5C4_4599_9AFB_A9AD4EA80939_.wvu.FilterData">'Hedef Liste Amasya'!$A$1:$AM$34</definedName>
    <definedName hidden="1" localSheetId="25" name="Z_49AA3C97_E5C4_4599_9AFB_A9AD4EA80939_.wvu.FilterData">'Hedef Liste Elazığ'!$A$1:$AM$99</definedName>
    <definedName hidden="1" localSheetId="26" name="Z_49AA3C97_E5C4_4599_9AFB_A9AD4EA80939_.wvu.FilterData">'Hedef Liste Gümüşhane'!$A$1:$AM$20</definedName>
    <definedName hidden="1" localSheetId="31" name="Z_49AA3C97_E5C4_4599_9AFB_A9AD4EA80939_.wvu.FilterData">'Hedef Liste Düzce'!$A$1:$AM$112</definedName>
    <definedName hidden="1" localSheetId="37" name="Z_49AA3C97_E5C4_4599_9AFB_A9AD4EA80939_.wvu.FilterData">'Hedef Liste Giresun'!$A$1:$AM$76</definedName>
    <definedName hidden="1" localSheetId="39" name="Z_49AA3C97_E5C4_4599_9AFB_A9AD4EA80939_.wvu.FilterData">'Hedef Liste Iğdır'!$A$1:$AM$29</definedName>
    <definedName hidden="1" localSheetId="45" name="Z_49AA3C97_E5C4_4599_9AFB_A9AD4EA80939_.wvu.FilterData">'Hedef Liste Karabük'!$A$1:$AM$128</definedName>
    <definedName hidden="1" localSheetId="50" name="Z_49AA3C97_E5C4_4599_9AFB_A9AD4EA80939_.wvu.FilterData">'Hedef Liste Kırklareli'!$A$1:$AM$124</definedName>
    <definedName hidden="1" localSheetId="6" name="Z_5CB3CCD8_C5D2_42F6_BAC8_3D61415A8044_.wvu.FilterData">'Hedef Liste Malatya'!$A$1:$AM$90</definedName>
    <definedName hidden="1" localSheetId="8" name="Z_5CB3CCD8_C5D2_42F6_BAC8_3D61415A8044_.wvu.FilterData">'Hedef Liste Adıyaman'!$A$1:$AM$28</definedName>
    <definedName hidden="1" localSheetId="13" name="Z_5CB3CCD8_C5D2_42F6_BAC8_3D61415A8044_.wvu.FilterData">'Hedef Liste Amasya'!$A$1:$AM$34</definedName>
    <definedName hidden="1" localSheetId="25" name="Z_5CB3CCD8_C5D2_42F6_BAC8_3D61415A8044_.wvu.FilterData">'Hedef Liste Elazığ'!$A$1:$AM$99</definedName>
    <definedName hidden="1" localSheetId="26" name="Z_5CB3CCD8_C5D2_42F6_BAC8_3D61415A8044_.wvu.FilterData">'Hedef Liste Gümüşhane'!$A$1:$AM$20</definedName>
    <definedName hidden="1" localSheetId="31" name="Z_5CB3CCD8_C5D2_42F6_BAC8_3D61415A8044_.wvu.FilterData">'Hedef Liste Düzce'!$A$1:$AM$112</definedName>
    <definedName hidden="1" localSheetId="37" name="Z_5CB3CCD8_C5D2_42F6_BAC8_3D61415A8044_.wvu.FilterData">'Hedef Liste Giresun'!$A$1:$AM$76</definedName>
    <definedName hidden="1" localSheetId="39" name="Z_5CB3CCD8_C5D2_42F6_BAC8_3D61415A8044_.wvu.FilterData">'Hedef Liste Iğdır'!$A$1:$AM$29</definedName>
    <definedName hidden="1" localSheetId="45" name="Z_5CB3CCD8_C5D2_42F6_BAC8_3D61415A8044_.wvu.FilterData">'Hedef Liste Karabük'!$A$1:$AM$128</definedName>
    <definedName hidden="1" localSheetId="50" name="Z_5CB3CCD8_C5D2_42F6_BAC8_3D61415A8044_.wvu.FilterData">'Hedef Liste Kırklareli'!$A$1:$AM$124</definedName>
    <definedName hidden="1" localSheetId="6" name="Z_DBDD3B76_E596_42F2_A547_976B3AD93403_.wvu.FilterData">'Hedef Liste Malatya'!$AE$60</definedName>
    <definedName hidden="1" localSheetId="8" name="Z_DBDD3B76_E596_42F2_A547_976B3AD93403_.wvu.FilterData">'Hedef Liste Adıyaman'!$A$1:$AM$28</definedName>
    <definedName hidden="1" localSheetId="13" name="Z_DBDD3B76_E596_42F2_A547_976B3AD93403_.wvu.FilterData">'Hedef Liste Amasya'!$A$1:$AM$34</definedName>
    <definedName hidden="1" localSheetId="31" name="Z_DBDD3B76_E596_42F2_A547_976B3AD93403_.wvu.FilterData">'Hedef Liste Düzce'!$A$1:$AM$115</definedName>
    <definedName hidden="1" localSheetId="37" name="Z_DBDD3B76_E596_42F2_A547_976B3AD93403_.wvu.FilterData">'Hedef Liste Giresun'!$A$1:$AM$76</definedName>
    <definedName hidden="1" localSheetId="39" name="Z_DBDD3B76_E596_42F2_A547_976B3AD93403_.wvu.FilterData">'Hedef Liste Iğdır'!$A$1:$AM$29</definedName>
    <definedName hidden="1" localSheetId="45" name="Z_DBDD3B76_E596_42F2_A547_976B3AD93403_.wvu.FilterData">'Hedef Liste Karabük'!$A$1:$AM$138</definedName>
    <definedName hidden="1" localSheetId="50" name="Z_DBDD3B76_E596_42F2_A547_976B3AD93403_.wvu.FilterData">'Hedef Liste Kırklareli'!$A$1:$AM$127</definedName>
    <definedName hidden="1" localSheetId="6" name="Z_04180992_3C2E_4EC5_BE64_C8979336BF13_.wvu.FilterData">'Hedef Liste Malatya'!$A$1:$AM$90</definedName>
    <definedName hidden="1" localSheetId="8" name="Z_04180992_3C2E_4EC5_BE64_C8979336BF13_.wvu.FilterData">'Hedef Liste Adıyaman'!$A$1:$AM$28</definedName>
    <definedName hidden="1" localSheetId="13" name="Z_04180992_3C2E_4EC5_BE64_C8979336BF13_.wvu.FilterData">'Hedef Liste Amasya'!$A$1:$AM$34</definedName>
    <definedName hidden="1" localSheetId="25" name="Z_04180992_3C2E_4EC5_BE64_C8979336BF13_.wvu.FilterData">'Hedef Liste Elazığ'!$A$1:$AM$99</definedName>
    <definedName hidden="1" localSheetId="26" name="Z_04180992_3C2E_4EC5_BE64_C8979336BF13_.wvu.FilterData">'Hedef Liste Gümüşhane'!$A$1:$AM$20</definedName>
    <definedName hidden="1" localSheetId="31" name="Z_04180992_3C2E_4EC5_BE64_C8979336BF13_.wvu.FilterData">'Hedef Liste Düzce'!$A$1:$AM$112</definedName>
    <definedName hidden="1" localSheetId="37" name="Z_04180992_3C2E_4EC5_BE64_C8979336BF13_.wvu.FilterData">'Hedef Liste Giresun'!$A$1:$AM$76</definedName>
    <definedName hidden="1" localSheetId="39" name="Z_04180992_3C2E_4EC5_BE64_C8979336BF13_.wvu.FilterData">'Hedef Liste Iğdır'!$A$1:$AM$29</definedName>
    <definedName hidden="1" localSheetId="45" name="Z_04180992_3C2E_4EC5_BE64_C8979336BF13_.wvu.FilterData">'Hedef Liste Karabük'!$A$1:$AM$128</definedName>
    <definedName hidden="1" localSheetId="50" name="Z_04180992_3C2E_4EC5_BE64_C8979336BF13_.wvu.FilterData">'Hedef Liste Kırklareli'!$A$1:$AM$124</definedName>
    <definedName hidden="1" localSheetId="6" name="Z_E0E092A5_F0A3_4F6E_9FBD_5D34754EBF57_.wvu.FilterData">'Hedef Liste Malatya'!$A$1:$AM$90</definedName>
    <definedName hidden="1" localSheetId="8" name="Z_E0E092A5_F0A3_4F6E_9FBD_5D34754EBF57_.wvu.FilterData">'Hedef Liste Adıyaman'!$A$1:$AM$28</definedName>
    <definedName hidden="1" localSheetId="13" name="Z_E0E092A5_F0A3_4F6E_9FBD_5D34754EBF57_.wvu.FilterData">'Hedef Liste Amasya'!$A$1:$AM$34</definedName>
    <definedName hidden="1" localSheetId="25" name="Z_E0E092A5_F0A3_4F6E_9FBD_5D34754EBF57_.wvu.FilterData">'Hedef Liste Elazığ'!$A$1:$AM$99</definedName>
    <definedName hidden="1" localSheetId="26" name="Z_E0E092A5_F0A3_4F6E_9FBD_5D34754EBF57_.wvu.FilterData">'Hedef Liste Gümüşhane'!$A$1:$AM$20</definedName>
    <definedName hidden="1" localSheetId="31" name="Z_E0E092A5_F0A3_4F6E_9FBD_5D34754EBF57_.wvu.FilterData">'Hedef Liste Düzce'!$A$1:$AM$112</definedName>
    <definedName hidden="1" localSheetId="37" name="Z_E0E092A5_F0A3_4F6E_9FBD_5D34754EBF57_.wvu.FilterData">'Hedef Liste Giresun'!$A$1:$AM$76</definedName>
    <definedName hidden="1" localSheetId="39" name="Z_E0E092A5_F0A3_4F6E_9FBD_5D34754EBF57_.wvu.FilterData">'Hedef Liste Iğdır'!$A$1:$AM$29</definedName>
    <definedName hidden="1" localSheetId="45" name="Z_E0E092A5_F0A3_4F6E_9FBD_5D34754EBF57_.wvu.FilterData">'Hedef Liste Karabük'!$A$1:$AM$128</definedName>
    <definedName hidden="1" localSheetId="50" name="Z_E0E092A5_F0A3_4F6E_9FBD_5D34754EBF57_.wvu.FilterData">'Hedef Liste Kırklareli'!$A$1:$AM$124</definedName>
    <definedName hidden="1" localSheetId="6" name="Z_D071344D_2AF2_4AF6_936B_101EA1F34000_.wvu.FilterData">'Hedef Liste Malatya'!$A$1:$AM$90</definedName>
    <definedName hidden="1" localSheetId="8" name="Z_D071344D_2AF2_4AF6_936B_101EA1F34000_.wvu.FilterData">'Hedef Liste Adıyaman'!$A$1:$AM$28</definedName>
    <definedName hidden="1" localSheetId="13" name="Z_D071344D_2AF2_4AF6_936B_101EA1F34000_.wvu.FilterData">'Hedef Liste Amasya'!$A$1:$AM$34</definedName>
    <definedName hidden="1" localSheetId="25" name="Z_D071344D_2AF2_4AF6_936B_101EA1F34000_.wvu.FilterData">'Hedef Liste Elazığ'!$A$1:$AM$99</definedName>
    <definedName hidden="1" localSheetId="26" name="Z_D071344D_2AF2_4AF6_936B_101EA1F34000_.wvu.FilterData">'Hedef Liste Gümüşhane'!$A$1:$AM$20</definedName>
    <definedName hidden="1" localSheetId="31" name="Z_D071344D_2AF2_4AF6_936B_101EA1F34000_.wvu.FilterData">'Hedef Liste Düzce'!$A$1:$AM$112</definedName>
    <definedName hidden="1" localSheetId="37" name="Z_D071344D_2AF2_4AF6_936B_101EA1F34000_.wvu.FilterData">'Hedef Liste Giresun'!$A$1:$AM$76</definedName>
    <definedName hidden="1" localSheetId="39" name="Z_D071344D_2AF2_4AF6_936B_101EA1F34000_.wvu.FilterData">'Hedef Liste Iğdır'!$A$1:$AM$29</definedName>
    <definedName hidden="1" localSheetId="45" name="Z_D071344D_2AF2_4AF6_936B_101EA1F34000_.wvu.FilterData">'Hedef Liste Karabük'!$A$1:$AM$128</definedName>
    <definedName hidden="1" localSheetId="50" name="Z_D071344D_2AF2_4AF6_936B_101EA1F34000_.wvu.FilterData">'Hedef Liste Kırklareli'!$A$1:$AM$124</definedName>
    <definedName hidden="1" localSheetId="6" name="Z_4A8E5BDA_B19B_4EBD_B234_757917CD3F4A_.wvu.FilterData">'Hedef Liste Malatya'!$A$1:$AM$90</definedName>
    <definedName hidden="1" localSheetId="8" name="Z_4A8E5BDA_B19B_4EBD_B234_757917CD3F4A_.wvu.FilterData">'Hedef Liste Adıyaman'!$A$1:$AM$28</definedName>
    <definedName hidden="1" localSheetId="13" name="Z_4A8E5BDA_B19B_4EBD_B234_757917CD3F4A_.wvu.FilterData">'Hedef Liste Amasya'!$A$1:$AM$34</definedName>
    <definedName hidden="1" localSheetId="21" name="Z_4A8E5BDA_B19B_4EBD_B234_757917CD3F4A_.wvu.FilterData">'Hedef Liste Diyarbakır'!$A$1:$AM$146</definedName>
    <definedName hidden="1" localSheetId="25" name="Z_4A8E5BDA_B19B_4EBD_B234_757917CD3F4A_.wvu.FilterData">'Hedef Liste Elazığ'!$A$1:$AM$99</definedName>
    <definedName hidden="1" localSheetId="26" name="Z_4A8E5BDA_B19B_4EBD_B234_757917CD3F4A_.wvu.FilterData">'Hedef Liste Gümüşhane'!$A$1:$AM$20</definedName>
    <definedName hidden="1" localSheetId="31" name="Z_4A8E5BDA_B19B_4EBD_B234_757917CD3F4A_.wvu.FilterData">'Hedef Liste Düzce'!$A$1:$AM$112</definedName>
    <definedName hidden="1" localSheetId="37" name="Z_4A8E5BDA_B19B_4EBD_B234_757917CD3F4A_.wvu.FilterData">'Hedef Liste Giresun'!$A$1:$AM$76</definedName>
    <definedName hidden="1" localSheetId="39" name="Z_4A8E5BDA_B19B_4EBD_B234_757917CD3F4A_.wvu.FilterData">'Hedef Liste Iğdır'!$A$1:$AM$29</definedName>
    <definedName hidden="1" localSheetId="45" name="Z_4A8E5BDA_B19B_4EBD_B234_757917CD3F4A_.wvu.FilterData">'Hedef Liste Karabük'!$A$1:$AM$128</definedName>
    <definedName hidden="1" localSheetId="50" name="Z_4A8E5BDA_B19B_4EBD_B234_757917CD3F4A_.wvu.FilterData">'Hedef Liste Kırklareli'!$A$1:$AM$124</definedName>
    <definedName hidden="1" localSheetId="55" name="Z_4A8E5BDA_B19B_4EBD_B234_757917CD3F4A_.wvu.FilterData">'Hedef Liste Konya'!$Y$170:$AM$172</definedName>
    <definedName hidden="1" localSheetId="70" name="Z_4A8E5BDA_B19B_4EBD_B234_757917CD3F4A_.wvu.FilterData">'Hedef Liste Osmaniye'!$A$1:$AM$69</definedName>
    <definedName hidden="1" localSheetId="6" name="Z_1E41AD2E_DB09_4E95_A178_F1057417E5C2_.wvu.FilterData">'Hedef Liste Malatya'!$A$1:$AM$90</definedName>
    <definedName hidden="1" localSheetId="8" name="Z_1E41AD2E_DB09_4E95_A178_F1057417E5C2_.wvu.FilterData">'Hedef Liste Adıyaman'!$A$1:$AM$28</definedName>
    <definedName hidden="1" localSheetId="13" name="Z_1E41AD2E_DB09_4E95_A178_F1057417E5C2_.wvu.FilterData">'Hedef Liste Amasya'!$A$1:$AM$34</definedName>
    <definedName hidden="1" localSheetId="25" name="Z_1E41AD2E_DB09_4E95_A178_F1057417E5C2_.wvu.FilterData">'Hedef Liste Elazığ'!$A$1:$AM$99</definedName>
    <definedName hidden="1" localSheetId="26" name="Z_1E41AD2E_DB09_4E95_A178_F1057417E5C2_.wvu.FilterData">'Hedef Liste Gümüşhane'!$A$1:$AM$20</definedName>
    <definedName hidden="1" localSheetId="31" name="Z_1E41AD2E_DB09_4E95_A178_F1057417E5C2_.wvu.FilterData">'Hedef Liste Düzce'!$A$1:$AM$112</definedName>
    <definedName hidden="1" localSheetId="37" name="Z_1E41AD2E_DB09_4E95_A178_F1057417E5C2_.wvu.FilterData">'Hedef Liste Giresun'!$A$1:$AM$76</definedName>
    <definedName hidden="1" localSheetId="39" name="Z_1E41AD2E_DB09_4E95_A178_F1057417E5C2_.wvu.FilterData">'Hedef Liste Iğdır'!$A$1:$AM$29</definedName>
    <definedName hidden="1" localSheetId="45" name="Z_1E41AD2E_DB09_4E95_A178_F1057417E5C2_.wvu.FilterData">'Hedef Liste Karabük'!$A$1:$AM$128</definedName>
    <definedName hidden="1" localSheetId="50" name="Z_1E41AD2E_DB09_4E95_A178_F1057417E5C2_.wvu.FilterData">'Hedef Liste Kırklareli'!$A$1:$AM$124</definedName>
    <definedName hidden="1" localSheetId="8" name="Z_61A5C1B2_A4DF_46C8_B70A_32B4B884A0C1_.wvu.FilterData">'Hedef Liste Adıyaman'!$A$1:$AM$30</definedName>
    <definedName hidden="1" localSheetId="13" name="Z_61A5C1B2_A4DF_46C8_B70A_32B4B884A0C1_.wvu.FilterData">'Hedef Liste Amasya'!$A$1:$AM$36</definedName>
    <definedName hidden="1" localSheetId="37" name="Z_61A5C1B2_A4DF_46C8_B70A_32B4B884A0C1_.wvu.FilterData">'Hedef Liste Giresun'!$S$12</definedName>
    <definedName hidden="1" localSheetId="39" name="Z_61A5C1B2_A4DF_46C8_B70A_32B4B884A0C1_.wvu.FilterData">'Hedef Liste Iğdır'!$A$1:$AM$29</definedName>
    <definedName hidden="1" localSheetId="8" name="Z_29191FC6_7148_4815_B0F6_037ECB18FD52_.wvu.FilterData">'Hedef Liste Adıyaman'!$A$1:$AM$33</definedName>
    <definedName hidden="1" localSheetId="13" name="Z_29191FC6_7148_4815_B0F6_037ECB18FD52_.wvu.FilterData">'Hedef Liste Amasya'!$A$1:$AM$39</definedName>
    <definedName hidden="1" localSheetId="39" name="Z_29191FC6_7148_4815_B0F6_037ECB18FD52_.wvu.FilterData">'Hedef Liste Iğdır'!$A$1:$AM$29</definedName>
    <definedName hidden="1" localSheetId="59" name="Z_45F909B1_E7B7_4B26_9F7D_EEF87089A162_.wvu.FilterData">'import Konya'!$A$1:$P$774</definedName>
    <definedName hidden="1" localSheetId="68" name="Z_45F909B1_E7B7_4B26_9F7D_EEF87089A162_.wvu.FilterData">'Hedef Liste Ordu'!$A$1:$W$84</definedName>
    <definedName hidden="1" localSheetId="70" name="Z_45F909B1_E7B7_4B26_9F7D_EEF87089A162_.wvu.FilterData">'Hedef Liste Osmaniye'!$A$1:$W$54</definedName>
    <definedName hidden="1" localSheetId="82" name="Z_45F909B1_E7B7_4B26_9F7D_EEF87089A162_.wvu.FilterData">'import Yalova'!$A$1:$P$138</definedName>
    <definedName hidden="1" localSheetId="6" name="Z_23C038FE_C5A7_4B45_82DD_42409127B6EB_.wvu.FilterData">'Hedef Liste Malatya'!$A$1:$AM$90</definedName>
    <definedName hidden="1" localSheetId="8" name="Z_23C038FE_C5A7_4B45_82DD_42409127B6EB_.wvu.FilterData">'Hedef Liste Adıyaman'!$A$1:$AM$28</definedName>
    <definedName hidden="1" localSheetId="13" name="Z_23C038FE_C5A7_4B45_82DD_42409127B6EB_.wvu.FilterData">'Hedef Liste Amasya'!$A$1:$AM$34</definedName>
    <definedName hidden="1" localSheetId="25" name="Z_23C038FE_C5A7_4B45_82DD_42409127B6EB_.wvu.FilterData">'Hedef Liste Elazığ'!$A$1:$AM$99</definedName>
    <definedName hidden="1" localSheetId="26" name="Z_23C038FE_C5A7_4B45_82DD_42409127B6EB_.wvu.FilterData">'Hedef Liste Gümüşhane'!$A$1:$AM$20</definedName>
    <definedName hidden="1" localSheetId="31" name="Z_23C038FE_C5A7_4B45_82DD_42409127B6EB_.wvu.FilterData">'Hedef Liste Düzce'!$A$1:$AM$112</definedName>
    <definedName hidden="1" localSheetId="37" name="Z_23C038FE_C5A7_4B45_82DD_42409127B6EB_.wvu.FilterData">'Hedef Liste Giresun'!$A$1:$AM$76</definedName>
    <definedName hidden="1" localSheetId="39" name="Z_23C038FE_C5A7_4B45_82DD_42409127B6EB_.wvu.FilterData">'Hedef Liste Iğdır'!$A$1:$AM$29</definedName>
    <definedName hidden="1" localSheetId="45" name="Z_23C038FE_C5A7_4B45_82DD_42409127B6EB_.wvu.FilterData">'Hedef Liste Karabük'!$A$1:$AM$128</definedName>
    <definedName hidden="1" localSheetId="50" name="Z_23C038FE_C5A7_4B45_82DD_42409127B6EB_.wvu.FilterData">'Hedef Liste Kırklareli'!$A$1:$AM$124</definedName>
    <definedName hidden="1" localSheetId="6" name="Z_9DE9FE84_2B0C_4445_A3C0_EAAE638725A9_.wvu.FilterData">'Hedef Liste Malatya'!$A$1:$AM$90</definedName>
    <definedName hidden="1" localSheetId="8" name="Z_9DE9FE84_2B0C_4445_A3C0_EAAE638725A9_.wvu.FilterData">'Hedef Liste Adıyaman'!$A$1:$AM$28</definedName>
    <definedName hidden="1" localSheetId="13" name="Z_9DE9FE84_2B0C_4445_A3C0_EAAE638725A9_.wvu.FilterData">'Hedef Liste Amasya'!$A$1:$AM$34</definedName>
    <definedName hidden="1" localSheetId="25" name="Z_9DE9FE84_2B0C_4445_A3C0_EAAE638725A9_.wvu.FilterData">'Hedef Liste Elazığ'!$A$1:$AM$99</definedName>
    <definedName hidden="1" localSheetId="26" name="Z_9DE9FE84_2B0C_4445_A3C0_EAAE638725A9_.wvu.FilterData">'Hedef Liste Gümüşhane'!$A$1:$AM$20</definedName>
    <definedName hidden="1" localSheetId="31" name="Z_9DE9FE84_2B0C_4445_A3C0_EAAE638725A9_.wvu.FilterData">'Hedef Liste Düzce'!$A$1:$AM$112</definedName>
    <definedName hidden="1" localSheetId="37" name="Z_9DE9FE84_2B0C_4445_A3C0_EAAE638725A9_.wvu.FilterData">'Hedef Liste Giresun'!$A$1:$AM$76</definedName>
    <definedName hidden="1" localSheetId="39" name="Z_9DE9FE84_2B0C_4445_A3C0_EAAE638725A9_.wvu.FilterData">'Hedef Liste Iğdır'!$A$1:$AM$29</definedName>
    <definedName hidden="1" localSheetId="45" name="Z_9DE9FE84_2B0C_4445_A3C0_EAAE638725A9_.wvu.FilterData">'Hedef Liste Karabük'!$A$1:$AM$128</definedName>
    <definedName hidden="1" localSheetId="50" name="Z_9DE9FE84_2B0C_4445_A3C0_EAAE638725A9_.wvu.FilterData">'Hedef Liste Kırklareli'!$A$1:$AM$124</definedName>
    <definedName hidden="1" localSheetId="6" name="Z_8F8218E1_1B5A_4395_8F52_B3937A1A4BD5_.wvu.FilterData">'Hedef Liste Malatya'!$A$1:$AM$90</definedName>
    <definedName hidden="1" localSheetId="8" name="Z_8F8218E1_1B5A_4395_8F52_B3937A1A4BD5_.wvu.FilterData">'Hedef Liste Adıyaman'!$A$1:$AM$28</definedName>
    <definedName hidden="1" localSheetId="13" name="Z_8F8218E1_1B5A_4395_8F52_B3937A1A4BD5_.wvu.FilterData">'Hedef Liste Amasya'!$A$1:$AM$34</definedName>
    <definedName hidden="1" localSheetId="25" name="Z_8F8218E1_1B5A_4395_8F52_B3937A1A4BD5_.wvu.FilterData">'Hedef Liste Elazığ'!$A$1:$AM$99</definedName>
    <definedName hidden="1" localSheetId="26" name="Z_8F8218E1_1B5A_4395_8F52_B3937A1A4BD5_.wvu.FilterData">'Hedef Liste Gümüşhane'!$A$1:$AM$20</definedName>
    <definedName hidden="1" localSheetId="31" name="Z_8F8218E1_1B5A_4395_8F52_B3937A1A4BD5_.wvu.FilterData">'Hedef Liste Düzce'!$A$1:$AM$112</definedName>
    <definedName hidden="1" localSheetId="37" name="Z_8F8218E1_1B5A_4395_8F52_B3937A1A4BD5_.wvu.FilterData">'Hedef Liste Giresun'!$A$1:$AM$76</definedName>
    <definedName hidden="1" localSheetId="39" name="Z_8F8218E1_1B5A_4395_8F52_B3937A1A4BD5_.wvu.FilterData">'Hedef Liste Iğdır'!$A$1:$AM$29</definedName>
    <definedName hidden="1" localSheetId="45" name="Z_8F8218E1_1B5A_4395_8F52_B3937A1A4BD5_.wvu.FilterData">'Hedef Liste Karabük'!$A$1:$AM$128</definedName>
    <definedName hidden="1" localSheetId="50" name="Z_8F8218E1_1B5A_4395_8F52_B3937A1A4BD5_.wvu.FilterData">'Hedef Liste Kırklareli'!$A$1:$AM$124</definedName>
    <definedName hidden="1" localSheetId="6" name="Z_F5E017FA_8C44_4A75_950E_3F4DE4BB225C_.wvu.FilterData">'Hedef Liste Malatya'!$A$1:$AM$90</definedName>
    <definedName hidden="1" localSheetId="8" name="Z_F5E017FA_8C44_4A75_950E_3F4DE4BB225C_.wvu.FilterData">'Hedef Liste Adıyaman'!$A$1:$AM$28</definedName>
    <definedName hidden="1" localSheetId="13" name="Z_F5E017FA_8C44_4A75_950E_3F4DE4BB225C_.wvu.FilterData">'Hedef Liste Amasya'!$A$1:$AM$34</definedName>
    <definedName hidden="1" localSheetId="25" name="Z_F5E017FA_8C44_4A75_950E_3F4DE4BB225C_.wvu.FilterData">'Hedef Liste Elazığ'!$A$1:$AM$99</definedName>
    <definedName hidden="1" localSheetId="26" name="Z_F5E017FA_8C44_4A75_950E_3F4DE4BB225C_.wvu.FilterData">'Hedef Liste Gümüşhane'!$A$1:$AM$20</definedName>
    <definedName hidden="1" localSheetId="31" name="Z_F5E017FA_8C44_4A75_950E_3F4DE4BB225C_.wvu.FilterData">'Hedef Liste Düzce'!$A$1:$AM$112</definedName>
    <definedName hidden="1" localSheetId="37" name="Z_F5E017FA_8C44_4A75_950E_3F4DE4BB225C_.wvu.FilterData">'Hedef Liste Giresun'!$A$1:$AM$76</definedName>
    <definedName hidden="1" localSheetId="39" name="Z_F5E017FA_8C44_4A75_950E_3F4DE4BB225C_.wvu.FilterData">'Hedef Liste Iğdır'!$A$1:$AM$29</definedName>
    <definedName hidden="1" localSheetId="45" name="Z_F5E017FA_8C44_4A75_950E_3F4DE4BB225C_.wvu.FilterData">'Hedef Liste Karabük'!$A$1:$AM$128</definedName>
    <definedName hidden="1" localSheetId="50" name="Z_F5E017FA_8C44_4A75_950E_3F4DE4BB225C_.wvu.FilterData">'Hedef Liste Kırklareli'!$A$1:$AM$124</definedName>
    <definedName hidden="1" localSheetId="6" name="Z_F2CA5565_C5DF_4B3A_BFDE_E4F5E784D1B1_.wvu.FilterData">'Hedef Liste Malatya'!$A$1:$AM$90</definedName>
    <definedName hidden="1" localSheetId="8" name="Z_F2CA5565_C5DF_4B3A_BFDE_E4F5E784D1B1_.wvu.FilterData">'Hedef Liste Adıyaman'!$A$1:$AM$28</definedName>
    <definedName hidden="1" localSheetId="13" name="Z_F2CA5565_C5DF_4B3A_BFDE_E4F5E784D1B1_.wvu.FilterData">'Hedef Liste Amasya'!$A$1:$AM$34</definedName>
    <definedName hidden="1" localSheetId="25" name="Z_F2CA5565_C5DF_4B3A_BFDE_E4F5E784D1B1_.wvu.FilterData">'Hedef Liste Elazığ'!$A$1:$AM$99</definedName>
    <definedName hidden="1" localSheetId="26" name="Z_F2CA5565_C5DF_4B3A_BFDE_E4F5E784D1B1_.wvu.FilterData">'Hedef Liste Gümüşhane'!$A$1:$AM$20</definedName>
    <definedName hidden="1" localSheetId="31" name="Z_F2CA5565_C5DF_4B3A_BFDE_E4F5E784D1B1_.wvu.FilterData">'Hedef Liste Düzce'!$A$1:$AM$112</definedName>
    <definedName hidden="1" localSheetId="37" name="Z_F2CA5565_C5DF_4B3A_BFDE_E4F5E784D1B1_.wvu.FilterData">'Hedef Liste Giresun'!$A$1:$AM$76</definedName>
    <definedName hidden="1" localSheetId="39" name="Z_F2CA5565_C5DF_4B3A_BFDE_E4F5E784D1B1_.wvu.FilterData">'Hedef Liste Iğdır'!$A$1:$AM$29</definedName>
    <definedName hidden="1" localSheetId="45" name="Z_F2CA5565_C5DF_4B3A_BFDE_E4F5E784D1B1_.wvu.FilterData">'Hedef Liste Karabük'!$A$1:$AM$128</definedName>
    <definedName hidden="1" localSheetId="50" name="Z_F2CA5565_C5DF_4B3A_BFDE_E4F5E784D1B1_.wvu.FilterData">'Hedef Liste Kırklareli'!$A$1:$AM$124</definedName>
    <definedName hidden="1" localSheetId="3" name="Z_065C6842_6D87_4E0A_82DC_3CF83A417642_.wvu.FilterData">'Hedef Liste Afyon'!$U$59</definedName>
    <definedName hidden="1" localSheetId="6" name="Z_065C6842_6D87_4E0A_82DC_3CF83A417642_.wvu.FilterData">'Hedef Liste Malatya'!$A$1:$AM$90</definedName>
    <definedName hidden="1" localSheetId="8" name="Z_065C6842_6D87_4E0A_82DC_3CF83A417642_.wvu.FilterData">'Hedef Liste Adıyaman'!$A$1:$AM$28</definedName>
    <definedName hidden="1" localSheetId="13" name="Z_065C6842_6D87_4E0A_82DC_3CF83A417642_.wvu.FilterData">'Hedef Liste Amasya'!$A$1:$AM$34</definedName>
    <definedName hidden="1" localSheetId="14" name="Z_065C6842_6D87_4E0A_82DC_3CF83A417642_.wvu.FilterData">'import Amasya'!$A$1:$Q$83</definedName>
    <definedName hidden="1" localSheetId="15" name="Z_065C6842_6D87_4E0A_82DC_3CF83A417642_.wvu.FilterData">'Hedef Liste Bartın'!$V$8:$W$8</definedName>
    <definedName hidden="1" localSheetId="18" name="Z_065C6842_6D87_4E0A_82DC_3CF83A417642_.wvu.FilterData">'Hedef Liste Bilecik'!$A$1:$AM$57</definedName>
    <definedName hidden="1" localSheetId="25" name="Z_065C6842_6D87_4E0A_82DC_3CF83A417642_.wvu.FilterData">'Hedef Liste Elazığ'!$A$1:$AM$99</definedName>
    <definedName hidden="1" localSheetId="26" name="Z_065C6842_6D87_4E0A_82DC_3CF83A417642_.wvu.FilterData">'Hedef Liste Gümüşhane'!$A$1:$AM$20</definedName>
    <definedName hidden="1" localSheetId="29" name="Z_065C6842_6D87_4E0A_82DC_3CF83A417642_.wvu.FilterData">'Hedef Liste Bolu'!$A$1:$AM$120</definedName>
    <definedName hidden="1" localSheetId="31" name="Z_065C6842_6D87_4E0A_82DC_3CF83A417642_.wvu.FilterData">'Hedef Liste Düzce'!$A$1:$AM$112</definedName>
    <definedName hidden="1" localSheetId="37" name="Z_065C6842_6D87_4E0A_82DC_3CF83A417642_.wvu.FilterData">'Hedef Liste Giresun'!$A$1:$AM$76</definedName>
    <definedName hidden="1" localSheetId="39" name="Z_065C6842_6D87_4E0A_82DC_3CF83A417642_.wvu.FilterData">'Hedef Liste Iğdır'!$A$1:$AM$29</definedName>
    <definedName hidden="1" localSheetId="43" name="Z_065C6842_6D87_4E0A_82DC_3CF83A417642_.wvu.FilterData">'Hedef Liste Erzurum'!$A$1:$AM$125</definedName>
    <definedName hidden="1" localSheetId="45" name="Z_065C6842_6D87_4E0A_82DC_3CF83A417642_.wvu.FilterData">'Hedef Liste Karabük'!$A$1:$AM$128</definedName>
    <definedName hidden="1" localSheetId="50" name="Z_065C6842_6D87_4E0A_82DC_3CF83A417642_.wvu.FilterData">'Hedef Liste Kırklareli'!$A$1:$AM$124</definedName>
    <definedName hidden="1" localSheetId="52" name="Z_065C6842_6D87_4E0A_82DC_3CF83A417642_.wvu.FilterData">'Hedef Liste Karaman'!$A$1:$AM$91</definedName>
    <definedName hidden="1" localSheetId="55" name="Z_065C6842_6D87_4E0A_82DC_3CF83A417642_.wvu.FilterData">'Hedef Liste Konya'!$A$1:$AM$563</definedName>
    <definedName hidden="1" localSheetId="56" name="Z_065C6842_6D87_4E0A_82DC_3CF83A417642_.wvu.FilterData">'Takvim Konya'!$E$766</definedName>
    <definedName hidden="1" localSheetId="59" name="Z_065C6842_6D87_4E0A_82DC_3CF83A417642_.wvu.FilterData">'import Konya'!$A$1:$P$680</definedName>
    <definedName hidden="1" localSheetId="61" name="Z_065C6842_6D87_4E0A_82DC_3CF83A417642_.wvu.FilterData">'Hedef Liste Tokat'!$AI$39:$AJ$39</definedName>
    <definedName hidden="1" localSheetId="65" name="Z_065C6842_6D87_4E0A_82DC_3CF83A417642_.wvu.FilterData">'Hedef Liste Sinop'!$A$1:$AO$44</definedName>
    <definedName hidden="1" localSheetId="67" name="Z_065C6842_6D87_4E0A_82DC_3CF83A417642_.wvu.FilterData">'import Sinop'!$A$1:$Q$80</definedName>
    <definedName hidden="1" localSheetId="68" name="Z_065C6842_6D87_4E0A_82DC_3CF83A417642_.wvu.FilterData">'Hedef Liste Ordu'!$A$1:$AM$109</definedName>
    <definedName hidden="1" localSheetId="70" name="Z_065C6842_6D87_4E0A_82DC_3CF83A417642_.wvu.FilterData">'Hedef Liste Osmaniye'!$A$1:$AM$54</definedName>
    <definedName hidden="1" localSheetId="76" name="Z_065C6842_6D87_4E0A_82DC_3CF83A417642_.wvu.FilterData">'import Bartın-Çankırı-Kastamonu'!$A$1:$R$395</definedName>
    <definedName hidden="1" localSheetId="78" name="Z_065C6842_6D87_4E0A_82DC_3CF83A417642_.wvu.FilterData">'Hedef Liste Zonguldak'!$A$1:$AM$178</definedName>
    <definedName hidden="1" localSheetId="81" name="Z_065C6842_6D87_4E0A_82DC_3CF83A417642_.wvu.FilterData">'Hedef Liste Yalova'!$U$7:$W$9</definedName>
    <definedName hidden="1" localSheetId="82" name="Z_065C6842_6D87_4E0A_82DC_3CF83A417642_.wvu.FilterData">'import Yalova'!$A$1:$P$138</definedName>
    <definedName hidden="1" localSheetId="6" name="Z_B3E2BE0C_4C9C_492F_9FD2_A013E6F4664B_.wvu.FilterData">'Hedef Liste Malatya'!$A$1:$AM$90</definedName>
    <definedName hidden="1" localSheetId="8" name="Z_B3E2BE0C_4C9C_492F_9FD2_A013E6F4664B_.wvu.FilterData">'Hedef Liste Adıyaman'!$A$1:$AM$28</definedName>
    <definedName hidden="1" localSheetId="13" name="Z_B3E2BE0C_4C9C_492F_9FD2_A013E6F4664B_.wvu.FilterData">'Hedef Liste Amasya'!$A$1:$AM$34</definedName>
    <definedName hidden="1" localSheetId="25" name="Z_B3E2BE0C_4C9C_492F_9FD2_A013E6F4664B_.wvu.FilterData">'Hedef Liste Elazığ'!$A$1:$AM$99</definedName>
    <definedName hidden="1" localSheetId="26" name="Z_B3E2BE0C_4C9C_492F_9FD2_A013E6F4664B_.wvu.FilterData">'Hedef Liste Gümüşhane'!$A$1:$AM$20</definedName>
    <definedName hidden="1" localSheetId="31" name="Z_B3E2BE0C_4C9C_492F_9FD2_A013E6F4664B_.wvu.FilterData">'Hedef Liste Düzce'!$A$1:$AM$112</definedName>
    <definedName hidden="1" localSheetId="37" name="Z_B3E2BE0C_4C9C_492F_9FD2_A013E6F4664B_.wvu.FilterData">'Hedef Liste Giresun'!$A$1:$AM$76</definedName>
    <definedName hidden="1" localSheetId="39" name="Z_B3E2BE0C_4C9C_492F_9FD2_A013E6F4664B_.wvu.FilterData">'Hedef Liste Iğdır'!$A$1:$AM$29</definedName>
    <definedName hidden="1" localSheetId="45" name="Z_B3E2BE0C_4C9C_492F_9FD2_A013E6F4664B_.wvu.FilterData">'Hedef Liste Karabük'!$A$1:$AM$128</definedName>
    <definedName hidden="1" localSheetId="50" name="Z_B3E2BE0C_4C9C_492F_9FD2_A013E6F4664B_.wvu.FilterData">'Hedef Liste Kırklareli'!$A$1:$AM$124</definedName>
    <definedName hidden="1" localSheetId="6" name="Z_E7C36950_A639_45ED_9E72_DC5211E6A736_.wvu.FilterData">'Hedef Liste Malatya'!$A$1:$AM$90</definedName>
    <definedName hidden="1" localSheetId="8" name="Z_E7C36950_A639_45ED_9E72_DC5211E6A736_.wvu.FilterData">'Hedef Liste Adıyaman'!$A$1:$AM$28</definedName>
    <definedName hidden="1" localSheetId="13" name="Z_E7C36950_A639_45ED_9E72_DC5211E6A736_.wvu.FilterData">'Hedef Liste Amasya'!$A$1:$AM$34</definedName>
    <definedName hidden="1" localSheetId="25" name="Z_E7C36950_A639_45ED_9E72_DC5211E6A736_.wvu.FilterData">'Hedef Liste Elazığ'!$A$1:$AM$99</definedName>
    <definedName hidden="1" localSheetId="26" name="Z_E7C36950_A639_45ED_9E72_DC5211E6A736_.wvu.FilterData">'Hedef Liste Gümüşhane'!$A$1:$AM$20</definedName>
    <definedName hidden="1" localSheetId="31" name="Z_E7C36950_A639_45ED_9E72_DC5211E6A736_.wvu.FilterData">'Hedef Liste Düzce'!$A$1:$AM$112</definedName>
    <definedName hidden="1" localSheetId="37" name="Z_E7C36950_A639_45ED_9E72_DC5211E6A736_.wvu.FilterData">'Hedef Liste Giresun'!$A$1:$AM$76</definedName>
    <definedName hidden="1" localSheetId="39" name="Z_E7C36950_A639_45ED_9E72_DC5211E6A736_.wvu.FilterData">'Hedef Liste Iğdır'!$A$1:$AM$29</definedName>
    <definedName hidden="1" localSheetId="45" name="Z_E7C36950_A639_45ED_9E72_DC5211E6A736_.wvu.FilterData">'Hedef Liste Karabük'!$A$1:$AM$128</definedName>
    <definedName hidden="1" localSheetId="50" name="Z_E7C36950_A639_45ED_9E72_DC5211E6A736_.wvu.FilterData">'Hedef Liste Kırklareli'!$A$1:$AM$124</definedName>
    <definedName hidden="1" localSheetId="6" name="Z_90969EC7_12F2_4D7C_BCAC_81AE3D66190B_.wvu.FilterData">'Hedef Liste Malatya'!$A$1:$AM$90</definedName>
    <definedName hidden="1" localSheetId="8" name="Z_90969EC7_12F2_4D7C_BCAC_81AE3D66190B_.wvu.FilterData">'Hedef Liste Adıyaman'!$A$1:$AM$28</definedName>
    <definedName hidden="1" localSheetId="13" name="Z_90969EC7_12F2_4D7C_BCAC_81AE3D66190B_.wvu.FilterData">'Hedef Liste Amasya'!$A$1:$AM$34</definedName>
    <definedName hidden="1" localSheetId="25" name="Z_90969EC7_12F2_4D7C_BCAC_81AE3D66190B_.wvu.FilterData">'Hedef Liste Elazığ'!$A$1:$AM$99</definedName>
    <definedName hidden="1" localSheetId="26" name="Z_90969EC7_12F2_4D7C_BCAC_81AE3D66190B_.wvu.FilterData">'Hedef Liste Gümüşhane'!$A$1:$AM$20</definedName>
    <definedName hidden="1" localSheetId="31" name="Z_90969EC7_12F2_4D7C_BCAC_81AE3D66190B_.wvu.FilterData">'Hedef Liste Düzce'!$A$1:$AM$112</definedName>
    <definedName hidden="1" localSheetId="37" name="Z_90969EC7_12F2_4D7C_BCAC_81AE3D66190B_.wvu.FilterData">'Hedef Liste Giresun'!$A$1:$AM$76</definedName>
    <definedName hidden="1" localSheetId="39" name="Z_90969EC7_12F2_4D7C_BCAC_81AE3D66190B_.wvu.FilterData">'Hedef Liste Iğdır'!$A$1:$AM$29</definedName>
    <definedName hidden="1" localSheetId="45" name="Z_90969EC7_12F2_4D7C_BCAC_81AE3D66190B_.wvu.FilterData">'Hedef Liste Karabük'!$A$1:$AM$128</definedName>
    <definedName hidden="1" localSheetId="50" name="Z_90969EC7_12F2_4D7C_BCAC_81AE3D66190B_.wvu.FilterData">'Hedef Liste Kırklareli'!$A$1:$AM$124</definedName>
    <definedName hidden="1" localSheetId="6" name="Z_3535F280_88E2_4B15_B0E0_619A6DDFBF75_.wvu.FilterData">'Hedef Liste Malatya'!$A$1:$AM$90</definedName>
    <definedName hidden="1" localSheetId="8" name="Z_3535F280_88E2_4B15_B0E0_619A6DDFBF75_.wvu.FilterData">'Hedef Liste Adıyaman'!$A$1:$AM$28</definedName>
    <definedName hidden="1" localSheetId="13" name="Z_3535F280_88E2_4B15_B0E0_619A6DDFBF75_.wvu.FilterData">'Hedef Liste Amasya'!$A$1:$AM$34</definedName>
    <definedName hidden="1" localSheetId="25" name="Z_3535F280_88E2_4B15_B0E0_619A6DDFBF75_.wvu.FilterData">'Hedef Liste Elazığ'!$A$1:$AM$99</definedName>
    <definedName hidden="1" localSheetId="26" name="Z_3535F280_88E2_4B15_B0E0_619A6DDFBF75_.wvu.FilterData">'Hedef Liste Gümüşhane'!$A$1:$AM$20</definedName>
    <definedName hidden="1" localSheetId="31" name="Z_3535F280_88E2_4B15_B0E0_619A6DDFBF75_.wvu.FilterData">'Hedef Liste Düzce'!$A$1:$AM$112</definedName>
    <definedName hidden="1" localSheetId="37" name="Z_3535F280_88E2_4B15_B0E0_619A6DDFBF75_.wvu.FilterData">'Hedef Liste Giresun'!$A$1:$AM$76</definedName>
    <definedName hidden="1" localSheetId="39" name="Z_3535F280_88E2_4B15_B0E0_619A6DDFBF75_.wvu.FilterData">'Hedef Liste Iğdır'!$A$1:$AM$29</definedName>
    <definedName hidden="1" localSheetId="45" name="Z_3535F280_88E2_4B15_B0E0_619A6DDFBF75_.wvu.FilterData">'Hedef Liste Karabük'!$A$1:$AM$128</definedName>
    <definedName hidden="1" localSheetId="50" name="Z_3535F280_88E2_4B15_B0E0_619A6DDFBF75_.wvu.FilterData">'Hedef Liste Kırklareli'!$A$1:$AM$124</definedName>
    <definedName hidden="1" localSheetId="52" name="Z_3535F280_88E2_4B15_B0E0_619A6DDFBF75_.wvu.FilterData">'Hedef Liste Karaman'!$A$1:$AM$91</definedName>
    <definedName hidden="1" localSheetId="55" name="Z_3535F280_88E2_4B15_B0E0_619A6DDFBF75_.wvu.FilterData">'Hedef Liste Konya'!$Y$544:$AM$547</definedName>
    <definedName hidden="1" localSheetId="70" name="Z_3535F280_88E2_4B15_B0E0_619A6DDFBF75_.wvu.FilterData">'Hedef Liste Osmaniye'!$A$1:$AM$69</definedName>
    <definedName hidden="1" localSheetId="6" name="Z_3EE17A2A_3D09_4A10_8296_C16019FAD79E_.wvu.FilterData">'Hedef Liste Malatya'!$A$1:$AM$90</definedName>
    <definedName hidden="1" localSheetId="8" name="Z_3EE17A2A_3D09_4A10_8296_C16019FAD79E_.wvu.FilterData">'Hedef Liste Adıyaman'!$A$1:$AM$28</definedName>
    <definedName hidden="1" localSheetId="13" name="Z_3EE17A2A_3D09_4A10_8296_C16019FAD79E_.wvu.FilterData">'Hedef Liste Amasya'!$A$1:$AM$34</definedName>
    <definedName hidden="1" localSheetId="25" name="Z_3EE17A2A_3D09_4A10_8296_C16019FAD79E_.wvu.FilterData">'Hedef Liste Elazığ'!$A$1:$AM$99</definedName>
    <definedName hidden="1" localSheetId="26" name="Z_3EE17A2A_3D09_4A10_8296_C16019FAD79E_.wvu.FilterData">'Hedef Liste Gümüşhane'!$A$1:$AM$20</definedName>
    <definedName hidden="1" localSheetId="31" name="Z_3EE17A2A_3D09_4A10_8296_C16019FAD79E_.wvu.FilterData">'Hedef Liste Düzce'!$A$1:$AM$112</definedName>
    <definedName hidden="1" localSheetId="37" name="Z_3EE17A2A_3D09_4A10_8296_C16019FAD79E_.wvu.FilterData">'Hedef Liste Giresun'!$A$1:$AM$76</definedName>
    <definedName hidden="1" localSheetId="39" name="Z_3EE17A2A_3D09_4A10_8296_C16019FAD79E_.wvu.FilterData">'Hedef Liste Iğdır'!$A$1:$AM$29</definedName>
    <definedName hidden="1" localSheetId="45" name="Z_3EE17A2A_3D09_4A10_8296_C16019FAD79E_.wvu.FilterData">'Hedef Liste Karabük'!$A$1:$AM$128</definedName>
    <definedName hidden="1" localSheetId="50" name="Z_3EE17A2A_3D09_4A10_8296_C16019FAD79E_.wvu.FilterData">'Hedef Liste Kırklareli'!$A$1:$AM$124</definedName>
    <definedName hidden="1" localSheetId="6" name="Z_87964447_35E8_45A6_A3EC_D28102B0ABFE_.wvu.FilterData">'Hedef Liste Malatya'!$A$1:$AM$90</definedName>
    <definedName hidden="1" localSheetId="8" name="Z_87964447_35E8_45A6_A3EC_D28102B0ABFE_.wvu.FilterData">'Hedef Liste Adıyaman'!$A$1:$AM$28</definedName>
    <definedName hidden="1" localSheetId="13" name="Z_87964447_35E8_45A6_A3EC_D28102B0ABFE_.wvu.FilterData">'Hedef Liste Amasya'!$A$1:$AM$34</definedName>
    <definedName hidden="1" localSheetId="25" name="Z_87964447_35E8_45A6_A3EC_D28102B0ABFE_.wvu.FilterData">'Hedef Liste Elazığ'!$A$1:$AM$99</definedName>
    <definedName hidden="1" localSheetId="26" name="Z_87964447_35E8_45A6_A3EC_D28102B0ABFE_.wvu.FilterData">'Hedef Liste Gümüşhane'!$A$1:$AM$20</definedName>
    <definedName hidden="1" localSheetId="31" name="Z_87964447_35E8_45A6_A3EC_D28102B0ABFE_.wvu.FilterData">'Hedef Liste Düzce'!$A$1:$AM$112</definedName>
    <definedName hidden="1" localSheetId="37" name="Z_87964447_35E8_45A6_A3EC_D28102B0ABFE_.wvu.FilterData">'Hedef Liste Giresun'!$A$1:$AM$76</definedName>
    <definedName hidden="1" localSheetId="39" name="Z_87964447_35E8_45A6_A3EC_D28102B0ABFE_.wvu.FilterData">'Hedef Liste Iğdır'!$A$1:$AM$29</definedName>
    <definedName hidden="1" localSheetId="45" name="Z_87964447_35E8_45A6_A3EC_D28102B0ABFE_.wvu.FilterData">'Hedef Liste Karabük'!$A$1:$AM$128</definedName>
    <definedName hidden="1" localSheetId="50" name="Z_87964447_35E8_45A6_A3EC_D28102B0ABFE_.wvu.FilterData">'Hedef Liste Kırklareli'!$A$1:$AM$124</definedName>
    <definedName hidden="1" localSheetId="6" name="Z_CC0842B8_9E5C_4EE9_B7A6_5A660CF14589_.wvu.FilterData">'Hedef Liste Malatya'!$A$1:$AM$90</definedName>
    <definedName hidden="1" localSheetId="8" name="Z_CC0842B8_9E5C_4EE9_B7A6_5A660CF14589_.wvu.FilterData">'Hedef Liste Adıyaman'!$A$1:$AM$28</definedName>
    <definedName hidden="1" localSheetId="13" name="Z_CC0842B8_9E5C_4EE9_B7A6_5A660CF14589_.wvu.FilterData">'Hedef Liste Amasya'!$A$1:$AM$34</definedName>
    <definedName hidden="1" localSheetId="25" name="Z_CC0842B8_9E5C_4EE9_B7A6_5A660CF14589_.wvu.FilterData">'Hedef Liste Elazığ'!$A$1:$AM$99</definedName>
    <definedName hidden="1" localSheetId="26" name="Z_CC0842B8_9E5C_4EE9_B7A6_5A660CF14589_.wvu.FilterData">'Hedef Liste Gümüşhane'!$A$1:$AM$20</definedName>
    <definedName hidden="1" localSheetId="31" name="Z_CC0842B8_9E5C_4EE9_B7A6_5A660CF14589_.wvu.FilterData">'Hedef Liste Düzce'!$A$1:$AM$112</definedName>
    <definedName hidden="1" localSheetId="37" name="Z_CC0842B8_9E5C_4EE9_B7A6_5A660CF14589_.wvu.FilterData">'Hedef Liste Giresun'!$A$1:$AM$76</definedName>
    <definedName hidden="1" localSheetId="39" name="Z_CC0842B8_9E5C_4EE9_B7A6_5A660CF14589_.wvu.FilterData">'Hedef Liste Iğdır'!$A$1:$AM$29</definedName>
    <definedName hidden="1" localSheetId="45" name="Z_CC0842B8_9E5C_4EE9_B7A6_5A660CF14589_.wvu.FilterData">'Hedef Liste Karabük'!$A$1:$AM$128</definedName>
    <definedName hidden="1" localSheetId="50" name="Z_CC0842B8_9E5C_4EE9_B7A6_5A660CF14589_.wvu.FilterData">'Hedef Liste Kırklareli'!$A$1:$AM$124</definedName>
    <definedName hidden="1" localSheetId="6" name="Z_0BFE5C98_04ED_4BB9_A7E2_AA415104ADF0_.wvu.FilterData">'Hedef Liste Malatya'!$A$1:$AM$90</definedName>
    <definedName hidden="1" localSheetId="8" name="Z_0BFE5C98_04ED_4BB9_A7E2_AA415104ADF0_.wvu.FilterData">'Hedef Liste Adıyaman'!$A$1:$AM$28</definedName>
    <definedName hidden="1" localSheetId="13" name="Z_0BFE5C98_04ED_4BB9_A7E2_AA415104ADF0_.wvu.FilterData">'Hedef Liste Amasya'!$A$1:$AM$34</definedName>
    <definedName hidden="1" localSheetId="25" name="Z_0BFE5C98_04ED_4BB9_A7E2_AA415104ADF0_.wvu.FilterData">'Hedef Liste Elazığ'!$A$1:$AM$99</definedName>
    <definedName hidden="1" localSheetId="26" name="Z_0BFE5C98_04ED_4BB9_A7E2_AA415104ADF0_.wvu.FilterData">'Hedef Liste Gümüşhane'!$A$1:$AM$20</definedName>
    <definedName hidden="1" localSheetId="31" name="Z_0BFE5C98_04ED_4BB9_A7E2_AA415104ADF0_.wvu.FilterData">'Hedef Liste Düzce'!$A$1:$AM$112</definedName>
    <definedName hidden="1" localSheetId="37" name="Z_0BFE5C98_04ED_4BB9_A7E2_AA415104ADF0_.wvu.FilterData">'Hedef Liste Giresun'!$A$1:$AM$76</definedName>
    <definedName hidden="1" localSheetId="39" name="Z_0BFE5C98_04ED_4BB9_A7E2_AA415104ADF0_.wvu.FilterData">'Hedef Liste Iğdır'!$A$1:$AM$29</definedName>
    <definedName hidden="1" localSheetId="45" name="Z_0BFE5C98_04ED_4BB9_A7E2_AA415104ADF0_.wvu.FilterData">'Hedef Liste Karabük'!$A$1:$AM$128</definedName>
    <definedName hidden="1" localSheetId="50" name="Z_0BFE5C98_04ED_4BB9_A7E2_AA415104ADF0_.wvu.FilterData">'Hedef Liste Kırklareli'!$A$1:$AM$124</definedName>
    <definedName hidden="1" localSheetId="6" name="Z_847CE532_2A65_4296_B60F_E9CB53B7F8AB_.wvu.FilterData">'Hedef Liste Malatya'!$A$1:$AM$90</definedName>
    <definedName hidden="1" localSheetId="8" name="Z_847CE532_2A65_4296_B60F_E9CB53B7F8AB_.wvu.FilterData">'Hedef Liste Adıyaman'!$A$1:$AM$28</definedName>
    <definedName hidden="1" localSheetId="13" name="Z_847CE532_2A65_4296_B60F_E9CB53B7F8AB_.wvu.FilterData">'Hedef Liste Amasya'!$A$1:$AM$34</definedName>
    <definedName hidden="1" localSheetId="25" name="Z_847CE532_2A65_4296_B60F_E9CB53B7F8AB_.wvu.FilterData">'Hedef Liste Elazığ'!$A$1:$AM$99</definedName>
    <definedName hidden="1" localSheetId="26" name="Z_847CE532_2A65_4296_B60F_E9CB53B7F8AB_.wvu.FilterData">'Hedef Liste Gümüşhane'!$A$1:$AM$20</definedName>
    <definedName hidden="1" localSheetId="31" name="Z_847CE532_2A65_4296_B60F_E9CB53B7F8AB_.wvu.FilterData">'Hedef Liste Düzce'!$A$1:$AM$112</definedName>
    <definedName hidden="1" localSheetId="37" name="Z_847CE532_2A65_4296_B60F_E9CB53B7F8AB_.wvu.FilterData">'Hedef Liste Giresun'!$A$1:$AM$76</definedName>
    <definedName hidden="1" localSheetId="39" name="Z_847CE532_2A65_4296_B60F_E9CB53B7F8AB_.wvu.FilterData">'Hedef Liste Iğdır'!$A$1:$AM$29</definedName>
    <definedName hidden="1" localSheetId="45" name="Z_847CE532_2A65_4296_B60F_E9CB53B7F8AB_.wvu.FilterData">'Hedef Liste Karabük'!$A$1:$AM$128</definedName>
    <definedName hidden="1" localSheetId="50" name="Z_847CE532_2A65_4296_B60F_E9CB53B7F8AB_.wvu.FilterData">'Hedef Liste Kırklareli'!$A$1:$AM$124</definedName>
    <definedName hidden="1" localSheetId="6" name="Z_425BD446_77F2_4D02_B881_E1C6CC7E1F38_.wvu.FilterData">'Hedef Liste Malatya'!$A$1:$AM$90</definedName>
    <definedName hidden="1" localSheetId="8" name="Z_425BD446_77F2_4D02_B881_E1C6CC7E1F38_.wvu.FilterData">'Hedef Liste Adıyaman'!$A$1:$AM$28</definedName>
    <definedName hidden="1" localSheetId="13" name="Z_425BD446_77F2_4D02_B881_E1C6CC7E1F38_.wvu.FilterData">'Hedef Liste Amasya'!$A$1:$AM$34</definedName>
    <definedName hidden="1" localSheetId="25" name="Z_425BD446_77F2_4D02_B881_E1C6CC7E1F38_.wvu.FilterData">'Hedef Liste Elazığ'!$A$1:$AM$99</definedName>
    <definedName hidden="1" localSheetId="26" name="Z_425BD446_77F2_4D02_B881_E1C6CC7E1F38_.wvu.FilterData">'Hedef Liste Gümüşhane'!$A$1:$AM$20</definedName>
    <definedName hidden="1" localSheetId="31" name="Z_425BD446_77F2_4D02_B881_E1C6CC7E1F38_.wvu.FilterData">'Hedef Liste Düzce'!$A$1:$AM$112</definedName>
    <definedName hidden="1" localSheetId="37" name="Z_425BD446_77F2_4D02_B881_E1C6CC7E1F38_.wvu.FilterData">'Hedef Liste Giresun'!$A$1:$AM$76</definedName>
    <definedName hidden="1" localSheetId="39" name="Z_425BD446_77F2_4D02_B881_E1C6CC7E1F38_.wvu.FilterData">'Hedef Liste Iğdır'!$A$1:$AM$29</definedName>
    <definedName hidden="1" localSheetId="45" name="Z_425BD446_77F2_4D02_B881_E1C6CC7E1F38_.wvu.FilterData">'Hedef Liste Karabük'!$A$1:$AM$128</definedName>
    <definedName hidden="1" localSheetId="50" name="Z_425BD446_77F2_4D02_B881_E1C6CC7E1F38_.wvu.FilterData">'Hedef Liste Kırklareli'!$A$1:$AM$124</definedName>
    <definedName hidden="1" localSheetId="6" name="Z_006FF808_CA4A_4052_AA95_19CEBEDEEAB4_.wvu.FilterData">'Hedef Liste Malatya'!$A$1:$AM$90</definedName>
    <definedName hidden="1" localSheetId="8" name="Z_006FF808_CA4A_4052_AA95_19CEBEDEEAB4_.wvu.FilterData">'Hedef Liste Adıyaman'!$A$1:$AM$28</definedName>
    <definedName hidden="1" localSheetId="13" name="Z_006FF808_CA4A_4052_AA95_19CEBEDEEAB4_.wvu.FilterData">'Hedef Liste Amasya'!$A$1:$AM$34</definedName>
    <definedName hidden="1" localSheetId="25" name="Z_006FF808_CA4A_4052_AA95_19CEBEDEEAB4_.wvu.FilterData">'Hedef Liste Elazığ'!$A$1:$AM$99</definedName>
    <definedName hidden="1" localSheetId="26" name="Z_006FF808_CA4A_4052_AA95_19CEBEDEEAB4_.wvu.FilterData">'Hedef Liste Gümüşhane'!$A$1:$AM$20</definedName>
    <definedName hidden="1" localSheetId="31" name="Z_006FF808_CA4A_4052_AA95_19CEBEDEEAB4_.wvu.FilterData">'Hedef Liste Düzce'!$A$1:$AM$112</definedName>
    <definedName hidden="1" localSheetId="37" name="Z_006FF808_CA4A_4052_AA95_19CEBEDEEAB4_.wvu.FilterData">'Hedef Liste Giresun'!$A$1:$AM$76</definedName>
    <definedName hidden="1" localSheetId="39" name="Z_006FF808_CA4A_4052_AA95_19CEBEDEEAB4_.wvu.FilterData">'Hedef Liste Iğdır'!$A$1:$AM$29</definedName>
    <definedName hidden="1" localSheetId="45" name="Z_006FF808_CA4A_4052_AA95_19CEBEDEEAB4_.wvu.FilterData">'Hedef Liste Karabük'!$A$1:$AM$128</definedName>
    <definedName hidden="1" localSheetId="50" name="Z_006FF808_CA4A_4052_AA95_19CEBEDEEAB4_.wvu.FilterData">'Hedef Liste Kırklareli'!$A$1:$AM$124</definedName>
    <definedName hidden="1" localSheetId="6" name="Z_F9AEAB3A_D160_4237_86E9_7AC3F76AFAA7_.wvu.FilterData">'Hedef Liste Malatya'!$A$1:$AM$90</definedName>
    <definedName hidden="1" localSheetId="8" name="Z_F9AEAB3A_D160_4237_86E9_7AC3F76AFAA7_.wvu.FilterData">'Hedef Liste Adıyaman'!$A$1:$AM$28</definedName>
    <definedName hidden="1" localSheetId="13" name="Z_F9AEAB3A_D160_4237_86E9_7AC3F76AFAA7_.wvu.FilterData">'Hedef Liste Amasya'!$A$1:$AM$34</definedName>
    <definedName hidden="1" localSheetId="25" name="Z_F9AEAB3A_D160_4237_86E9_7AC3F76AFAA7_.wvu.FilterData">'Hedef Liste Elazığ'!$A$1:$AM$99</definedName>
    <definedName hidden="1" localSheetId="26" name="Z_F9AEAB3A_D160_4237_86E9_7AC3F76AFAA7_.wvu.FilterData">'Hedef Liste Gümüşhane'!$A$1:$AM$20</definedName>
    <definedName hidden="1" localSheetId="31" name="Z_F9AEAB3A_D160_4237_86E9_7AC3F76AFAA7_.wvu.FilterData">'Hedef Liste Düzce'!$A$1:$AM$112</definedName>
    <definedName hidden="1" localSheetId="37" name="Z_F9AEAB3A_D160_4237_86E9_7AC3F76AFAA7_.wvu.FilterData">'Hedef Liste Giresun'!$A$1:$AM$76</definedName>
    <definedName hidden="1" localSheetId="39" name="Z_F9AEAB3A_D160_4237_86E9_7AC3F76AFAA7_.wvu.FilterData">'Hedef Liste Iğdır'!$A$1:$AM$29</definedName>
    <definedName hidden="1" localSheetId="45" name="Z_F9AEAB3A_D160_4237_86E9_7AC3F76AFAA7_.wvu.FilterData">'Hedef Liste Karabük'!$A$1:$AM$128</definedName>
    <definedName hidden="1" localSheetId="50" name="Z_F9AEAB3A_D160_4237_86E9_7AC3F76AFAA7_.wvu.FilterData">'Hedef Liste Kırklareli'!$A$1:$AM$124</definedName>
    <definedName hidden="1" localSheetId="6" name="Z_F0E61D96_AB20_4230_ACCF_4B4D22FFFE47_.wvu.FilterData">'Hedef Liste Malatya'!$A$1:$AM$90</definedName>
    <definedName hidden="1" localSheetId="8" name="Z_F0E61D96_AB20_4230_ACCF_4B4D22FFFE47_.wvu.FilterData">'Hedef Liste Adıyaman'!$A$1:$AM$28</definedName>
    <definedName hidden="1" localSheetId="13" name="Z_F0E61D96_AB20_4230_ACCF_4B4D22FFFE47_.wvu.FilterData">'Hedef Liste Amasya'!$A$1:$AM$34</definedName>
    <definedName hidden="1" localSheetId="25" name="Z_F0E61D96_AB20_4230_ACCF_4B4D22FFFE47_.wvu.FilterData">'Hedef Liste Elazığ'!$A$1:$AM$99</definedName>
    <definedName hidden="1" localSheetId="26" name="Z_F0E61D96_AB20_4230_ACCF_4B4D22FFFE47_.wvu.FilterData">'Hedef Liste Gümüşhane'!$A$1:$AM$20</definedName>
    <definedName hidden="1" localSheetId="31" name="Z_F0E61D96_AB20_4230_ACCF_4B4D22FFFE47_.wvu.FilterData">'Hedef Liste Düzce'!$A$1:$AM$112</definedName>
    <definedName hidden="1" localSheetId="37" name="Z_F0E61D96_AB20_4230_ACCF_4B4D22FFFE47_.wvu.FilterData">'Hedef Liste Giresun'!$A$1:$AM$76</definedName>
    <definedName hidden="1" localSheetId="39" name="Z_F0E61D96_AB20_4230_ACCF_4B4D22FFFE47_.wvu.FilterData">'Hedef Liste Iğdır'!$A$1:$AM$29</definedName>
    <definedName hidden="1" localSheetId="45" name="Z_F0E61D96_AB20_4230_ACCF_4B4D22FFFE47_.wvu.FilterData">'Hedef Liste Karabük'!$A$1:$AM$128</definedName>
    <definedName hidden="1" localSheetId="50" name="Z_F0E61D96_AB20_4230_ACCF_4B4D22FFFE47_.wvu.FilterData">'Hedef Liste Kırklareli'!$A$1:$AM$124</definedName>
    <definedName hidden="1" localSheetId="6" name="Z_E143A6DD_FDA2_4E13_941A_BD79924E5B8F_.wvu.FilterData">'Hedef Liste Malatya'!$A$1:$AM$90</definedName>
    <definedName hidden="1" localSheetId="8" name="Z_E143A6DD_FDA2_4E13_941A_BD79924E5B8F_.wvu.FilterData">'Hedef Liste Adıyaman'!$A$1:$AM$28</definedName>
    <definedName hidden="1" localSheetId="13" name="Z_E143A6DD_FDA2_4E13_941A_BD79924E5B8F_.wvu.FilterData">'Hedef Liste Amasya'!$A$1:$AM$34</definedName>
    <definedName hidden="1" localSheetId="25" name="Z_E143A6DD_FDA2_4E13_941A_BD79924E5B8F_.wvu.FilterData">'Hedef Liste Elazığ'!$A$1:$AM$99</definedName>
    <definedName hidden="1" localSheetId="26" name="Z_E143A6DD_FDA2_4E13_941A_BD79924E5B8F_.wvu.FilterData">'Hedef Liste Gümüşhane'!$A$1:$AM$20</definedName>
    <definedName hidden="1" localSheetId="31" name="Z_E143A6DD_FDA2_4E13_941A_BD79924E5B8F_.wvu.FilterData">'Hedef Liste Düzce'!$A$1:$AM$112</definedName>
    <definedName hidden="1" localSheetId="37" name="Z_E143A6DD_FDA2_4E13_941A_BD79924E5B8F_.wvu.FilterData">'Hedef Liste Giresun'!$A$1:$AM$76</definedName>
    <definedName hidden="1" localSheetId="39" name="Z_E143A6DD_FDA2_4E13_941A_BD79924E5B8F_.wvu.FilterData">'Hedef Liste Iğdır'!$A$1:$AM$29</definedName>
    <definedName hidden="1" localSheetId="45" name="Z_E143A6DD_FDA2_4E13_941A_BD79924E5B8F_.wvu.FilterData">'Hedef Liste Karabük'!$A$1:$AM$128</definedName>
    <definedName hidden="1" localSheetId="50" name="Z_E143A6DD_FDA2_4E13_941A_BD79924E5B8F_.wvu.FilterData">'Hedef Liste Kırklareli'!$A$1:$AM$124</definedName>
    <definedName hidden="1" localSheetId="6" name="Z_8E33E3CF_8600_42BF_ADC5_F4BBDDBB6AE5_.wvu.FilterData">'Hedef Liste Malatya'!$A$1:$AM$60</definedName>
    <definedName hidden="1" localSheetId="8" name="Z_8E33E3CF_8600_42BF_ADC5_F4BBDDBB6AE5_.wvu.FilterData">'Hedef Liste Adıyaman'!$A$1:$AM$28</definedName>
    <definedName hidden="1" localSheetId="13" name="Z_8E33E3CF_8600_42BF_ADC5_F4BBDDBB6AE5_.wvu.FilterData">'Hedef Liste Amasya'!$A$1:$AM$34</definedName>
    <definedName hidden="1" localSheetId="25" name="Z_8E33E3CF_8600_42BF_ADC5_F4BBDDBB6AE5_.wvu.FilterData">'Hedef Liste Elazığ'!$A$1:$AM$76</definedName>
    <definedName hidden="1" localSheetId="26" name="Z_8E33E3CF_8600_42BF_ADC5_F4BBDDBB6AE5_.wvu.FilterData">'Hedef Liste Gümüşhane'!$A$1:$AM$20</definedName>
    <definedName hidden="1" localSheetId="31" name="Z_8E33E3CF_8600_42BF_ADC5_F4BBDDBB6AE5_.wvu.FilterData">'Hedef Liste Düzce'!$A$1:$AM$83</definedName>
    <definedName hidden="1" localSheetId="37" name="Z_8E33E3CF_8600_42BF_ADC5_F4BBDDBB6AE5_.wvu.FilterData">'Hedef Liste Giresun'!$A$1:$AM$76</definedName>
    <definedName hidden="1" localSheetId="39" name="Z_8E33E3CF_8600_42BF_ADC5_F4BBDDBB6AE5_.wvu.FilterData">'Hedef Liste Iğdır'!$A$1:$AM$29</definedName>
    <definedName hidden="1" localSheetId="45" name="Z_8E33E3CF_8600_42BF_ADC5_F4BBDDBB6AE5_.wvu.FilterData">'Hedef Liste Karabük'!$A$1:$AM$83</definedName>
    <definedName hidden="1" localSheetId="50" name="Z_8E33E3CF_8600_42BF_ADC5_F4BBDDBB6AE5_.wvu.FilterData">'Hedef Liste Kırklareli'!$A$1:$AM$79</definedName>
    <definedName hidden="1" localSheetId="6" name="Z_8EBDBF6B_6BD9_4AD8_9E7F_462AD8DEC5DA_.wvu.FilterData">'Hedef Liste Malatya'!$A$1:$AM$90</definedName>
    <definedName hidden="1" localSheetId="8" name="Z_8EBDBF6B_6BD9_4AD8_9E7F_462AD8DEC5DA_.wvu.FilterData">'Hedef Liste Adıyaman'!$A$1:$AM$28</definedName>
    <definedName hidden="1" localSheetId="13" name="Z_8EBDBF6B_6BD9_4AD8_9E7F_462AD8DEC5DA_.wvu.FilterData">'Hedef Liste Amasya'!$A$1:$AM$34</definedName>
    <definedName hidden="1" localSheetId="25" name="Z_8EBDBF6B_6BD9_4AD8_9E7F_462AD8DEC5DA_.wvu.FilterData">'Hedef Liste Elazığ'!$A$1:$AM$99</definedName>
    <definedName hidden="1" localSheetId="26" name="Z_8EBDBF6B_6BD9_4AD8_9E7F_462AD8DEC5DA_.wvu.FilterData">'Hedef Liste Gümüşhane'!$A$1:$AM$20</definedName>
    <definedName hidden="1" localSheetId="31" name="Z_8EBDBF6B_6BD9_4AD8_9E7F_462AD8DEC5DA_.wvu.FilterData">'Hedef Liste Düzce'!$A$1:$AM$112</definedName>
    <definedName hidden="1" localSheetId="37" name="Z_8EBDBF6B_6BD9_4AD8_9E7F_462AD8DEC5DA_.wvu.FilterData">'Hedef Liste Giresun'!$A$1:$AM$76</definedName>
    <definedName hidden="1" localSheetId="39" name="Z_8EBDBF6B_6BD9_4AD8_9E7F_462AD8DEC5DA_.wvu.FilterData">'Hedef Liste Iğdır'!$A$1:$AM$29</definedName>
    <definedName hidden="1" localSheetId="45" name="Z_8EBDBF6B_6BD9_4AD8_9E7F_462AD8DEC5DA_.wvu.FilterData">'Hedef Liste Karabük'!$A$1:$AM$128</definedName>
    <definedName hidden="1" localSheetId="50" name="Z_8EBDBF6B_6BD9_4AD8_9E7F_462AD8DEC5DA_.wvu.FilterData">'Hedef Liste Kırklareli'!$A$1:$AM$124</definedName>
    <definedName hidden="1" localSheetId="52" name="Z_8EBDBF6B_6BD9_4AD8_9E7F_462AD8DEC5DA_.wvu.FilterData">'Hedef Liste Karaman'!$A$1:$AM$91</definedName>
    <definedName hidden="1" localSheetId="55" name="Z_8EBDBF6B_6BD9_4AD8_9E7F_462AD8DEC5DA_.wvu.FilterData">'Hedef Liste Konya'!$A$1:$AM$563</definedName>
    <definedName hidden="1" localSheetId="61" name="Z_8EBDBF6B_6BD9_4AD8_9E7F_462AD8DEC5DA_.wvu.FilterData">'Hedef Liste Tokat'!$A$1:$AM$80</definedName>
    <definedName hidden="1" localSheetId="68" name="Z_8EBDBF6B_6BD9_4AD8_9E7F_462AD8DEC5DA_.wvu.FilterData">'Hedef Liste Ordu'!$S$108</definedName>
    <definedName hidden="1" localSheetId="70" name="Z_8EBDBF6B_6BD9_4AD8_9E7F_462AD8DEC5DA_.wvu.FilterData">'Hedef Liste Osmaniye'!$A$1:$AM$54</definedName>
    <definedName hidden="1" localSheetId="75" name="Z_8EBDBF6B_6BD9_4AD8_9E7F_462AD8DEC5DA_.wvu.FilterData">'Hedef Liste Uşak'!$A$1:$AM$181</definedName>
    <definedName hidden="1" localSheetId="78" name="Z_8EBDBF6B_6BD9_4AD8_9E7F_462AD8DEC5DA_.wvu.FilterData">'Hedef Liste Zonguldak'!$U$117</definedName>
    <definedName hidden="1" localSheetId="6" name="Z_E959A17D_0CE5_4661_A05B_04A857C854FE_.wvu.FilterData">'Hedef Liste Malatya'!$A$1:$AM$90</definedName>
    <definedName hidden="1" localSheetId="8" name="Z_E959A17D_0CE5_4661_A05B_04A857C854FE_.wvu.FilterData">'Hedef Liste Adıyaman'!$A$1:$AM$28</definedName>
    <definedName hidden="1" localSheetId="13" name="Z_E959A17D_0CE5_4661_A05B_04A857C854FE_.wvu.FilterData">'Hedef Liste Amasya'!$A$1:$AM$34</definedName>
    <definedName hidden="1" localSheetId="25" name="Z_E959A17D_0CE5_4661_A05B_04A857C854FE_.wvu.FilterData">'Hedef Liste Elazığ'!$A$1:$AM$99</definedName>
    <definedName hidden="1" localSheetId="26" name="Z_E959A17D_0CE5_4661_A05B_04A857C854FE_.wvu.FilterData">'Hedef Liste Gümüşhane'!$A$1:$AM$20</definedName>
    <definedName hidden="1" localSheetId="31" name="Z_E959A17D_0CE5_4661_A05B_04A857C854FE_.wvu.FilterData">'Hedef Liste Düzce'!$A$1:$AM$112</definedName>
    <definedName hidden="1" localSheetId="37" name="Z_E959A17D_0CE5_4661_A05B_04A857C854FE_.wvu.FilterData">'Hedef Liste Giresun'!$A$1:$AM$76</definedName>
    <definedName hidden="1" localSheetId="39" name="Z_E959A17D_0CE5_4661_A05B_04A857C854FE_.wvu.FilterData">'Hedef Liste Iğdır'!$A$1:$AM$29</definedName>
    <definedName hidden="1" localSheetId="45" name="Z_E959A17D_0CE5_4661_A05B_04A857C854FE_.wvu.FilterData">'Hedef Liste Karabük'!$A$1:$AM$128</definedName>
    <definedName hidden="1" localSheetId="50" name="Z_E959A17D_0CE5_4661_A05B_04A857C854FE_.wvu.FilterData">'Hedef Liste Kırklareli'!$A$1:$AM$124</definedName>
    <definedName hidden="1" localSheetId="6" name="Z_9FF8C76E_C941_4750_A051_A0AA3C04F00F_.wvu.FilterData">'Hedef Liste Malatya'!$A$1:$AM$90</definedName>
    <definedName hidden="1" localSheetId="8" name="Z_9FF8C76E_C941_4750_A051_A0AA3C04F00F_.wvu.FilterData">'Hedef Liste Adıyaman'!$A$1:$AM$28</definedName>
    <definedName hidden="1" localSheetId="13" name="Z_9FF8C76E_C941_4750_A051_A0AA3C04F00F_.wvu.FilterData">'Hedef Liste Amasya'!$A$1:$AM$34</definedName>
    <definedName hidden="1" localSheetId="25" name="Z_9FF8C76E_C941_4750_A051_A0AA3C04F00F_.wvu.FilterData">'Hedef Liste Elazığ'!$A$1:$AM$99</definedName>
    <definedName hidden="1" localSheetId="26" name="Z_9FF8C76E_C941_4750_A051_A0AA3C04F00F_.wvu.FilterData">'Hedef Liste Gümüşhane'!$A$1:$AM$20</definedName>
    <definedName hidden="1" localSheetId="31" name="Z_9FF8C76E_C941_4750_A051_A0AA3C04F00F_.wvu.FilterData">'Hedef Liste Düzce'!$A$1:$AM$112</definedName>
    <definedName hidden="1" localSheetId="37" name="Z_9FF8C76E_C941_4750_A051_A0AA3C04F00F_.wvu.FilterData">'Hedef Liste Giresun'!$A$1:$AM$76</definedName>
    <definedName hidden="1" localSheetId="39" name="Z_9FF8C76E_C941_4750_A051_A0AA3C04F00F_.wvu.FilterData">'Hedef Liste Iğdır'!$A$1:$AM$29</definedName>
    <definedName hidden="1" localSheetId="45" name="Z_9FF8C76E_C941_4750_A051_A0AA3C04F00F_.wvu.FilterData">'Hedef Liste Karabük'!$A$1:$AM$128</definedName>
    <definedName hidden="1" localSheetId="50" name="Z_9FF8C76E_C941_4750_A051_A0AA3C04F00F_.wvu.FilterData">'Hedef Liste Kırklareli'!$A$1:$AM$124</definedName>
    <definedName hidden="1" localSheetId="6" name="Z_EF441925_3815_430F_BF96_4CEF6F78AA99_.wvu.FilterData">'Hedef Liste Malatya'!$A$1:$AM$90</definedName>
    <definedName hidden="1" localSheetId="8" name="Z_EF441925_3815_430F_BF96_4CEF6F78AA99_.wvu.FilterData">'Hedef Liste Adıyaman'!$A$1:$AM$28</definedName>
    <definedName hidden="1" localSheetId="13" name="Z_EF441925_3815_430F_BF96_4CEF6F78AA99_.wvu.FilterData">'Hedef Liste Amasya'!$A$1:$AM$34</definedName>
    <definedName hidden="1" localSheetId="25" name="Z_EF441925_3815_430F_BF96_4CEF6F78AA99_.wvu.FilterData">'Hedef Liste Elazığ'!$A$1:$AM$99</definedName>
    <definedName hidden="1" localSheetId="26" name="Z_EF441925_3815_430F_BF96_4CEF6F78AA99_.wvu.FilterData">'Hedef Liste Gümüşhane'!$A$1:$AM$20</definedName>
    <definedName hidden="1" localSheetId="31" name="Z_EF441925_3815_430F_BF96_4CEF6F78AA99_.wvu.FilterData">'Hedef Liste Düzce'!$A$1:$AM$112</definedName>
    <definedName hidden="1" localSheetId="37" name="Z_EF441925_3815_430F_BF96_4CEF6F78AA99_.wvu.FilterData">'Hedef Liste Giresun'!$A$1:$AM$76</definedName>
    <definedName hidden="1" localSheetId="39" name="Z_EF441925_3815_430F_BF96_4CEF6F78AA99_.wvu.FilterData">'Hedef Liste Iğdır'!$A$1:$AM$29</definedName>
    <definedName hidden="1" localSheetId="45" name="Z_EF441925_3815_430F_BF96_4CEF6F78AA99_.wvu.FilterData">'Hedef Liste Karabük'!$A$1:$AM$128</definedName>
    <definedName hidden="1" localSheetId="50" name="Z_EF441925_3815_430F_BF96_4CEF6F78AA99_.wvu.FilterData">'Hedef Liste Kırklareli'!$A$1:$AM$124</definedName>
    <definedName hidden="1" localSheetId="6" name="Z_D261522B_A039_415F_B71F_CF63619D9BD4_.wvu.FilterData">'Hedef Liste Malatya'!$A$1:$AM$90</definedName>
    <definedName hidden="1" localSheetId="8" name="Z_D261522B_A039_415F_B71F_CF63619D9BD4_.wvu.FilterData">'Hedef Liste Adıyaman'!$A$1:$AM$28</definedName>
    <definedName hidden="1" localSheetId="13" name="Z_D261522B_A039_415F_B71F_CF63619D9BD4_.wvu.FilterData">'Hedef Liste Amasya'!$A$1:$AM$34</definedName>
    <definedName hidden="1" localSheetId="25" name="Z_D261522B_A039_415F_B71F_CF63619D9BD4_.wvu.FilterData">'Hedef Liste Elazığ'!$A$1:$AM$99</definedName>
    <definedName hidden="1" localSheetId="26" name="Z_D261522B_A039_415F_B71F_CF63619D9BD4_.wvu.FilterData">'Hedef Liste Gümüşhane'!$A$1:$AM$20</definedName>
    <definedName hidden="1" localSheetId="31" name="Z_D261522B_A039_415F_B71F_CF63619D9BD4_.wvu.FilterData">'Hedef Liste Düzce'!$A$1:$AM$112</definedName>
    <definedName hidden="1" localSheetId="37" name="Z_D261522B_A039_415F_B71F_CF63619D9BD4_.wvu.FilterData">'Hedef Liste Giresun'!$A$1:$AM$76</definedName>
    <definedName hidden="1" localSheetId="39" name="Z_D261522B_A039_415F_B71F_CF63619D9BD4_.wvu.FilterData">'Hedef Liste Iğdır'!$A$1:$AM$29</definedName>
    <definedName hidden="1" localSheetId="45" name="Z_D261522B_A039_415F_B71F_CF63619D9BD4_.wvu.FilterData">'Hedef Liste Karabük'!$A$1:$AM$128</definedName>
    <definedName hidden="1" localSheetId="50" name="Z_D261522B_A039_415F_B71F_CF63619D9BD4_.wvu.FilterData">'Hedef Liste Kırklareli'!$A$1:$AM$124</definedName>
    <definedName hidden="1" localSheetId="6" name="Z_A5E11E2B_4A0C_4719_B322_22BA599F2472_.wvu.FilterData">'Hedef Liste Malatya'!$A$1:$AM$90</definedName>
    <definedName hidden="1" localSheetId="8" name="Z_A5E11E2B_4A0C_4719_B322_22BA599F2472_.wvu.FilterData">'Hedef Liste Adıyaman'!$A$1:$AM$28</definedName>
    <definedName hidden="1" localSheetId="13" name="Z_A5E11E2B_4A0C_4719_B322_22BA599F2472_.wvu.FilterData">'Hedef Liste Amasya'!$A$1:$AM$34</definedName>
    <definedName hidden="1" localSheetId="25" name="Z_A5E11E2B_4A0C_4719_B322_22BA599F2472_.wvu.FilterData">'Hedef Liste Elazığ'!$A$1:$AM$99</definedName>
    <definedName hidden="1" localSheetId="26" name="Z_A5E11E2B_4A0C_4719_B322_22BA599F2472_.wvu.FilterData">'Hedef Liste Gümüşhane'!$A$1:$AM$20</definedName>
    <definedName hidden="1" localSheetId="31" name="Z_A5E11E2B_4A0C_4719_B322_22BA599F2472_.wvu.FilterData">'Hedef Liste Düzce'!$A$1:$AM$112</definedName>
    <definedName hidden="1" localSheetId="37" name="Z_A5E11E2B_4A0C_4719_B322_22BA599F2472_.wvu.FilterData">'Hedef Liste Giresun'!$A$1:$AM$76</definedName>
    <definedName hidden="1" localSheetId="39" name="Z_A5E11E2B_4A0C_4719_B322_22BA599F2472_.wvu.FilterData">'Hedef Liste Iğdır'!$A$1:$AM$29</definedName>
    <definedName hidden="1" localSheetId="45" name="Z_A5E11E2B_4A0C_4719_B322_22BA599F2472_.wvu.FilterData">'Hedef Liste Karabük'!$A$1:$AM$128</definedName>
    <definedName hidden="1" localSheetId="50" name="Z_A5E11E2B_4A0C_4719_B322_22BA599F2472_.wvu.FilterData">'Hedef Liste Kırklareli'!$A$1:$AM$124</definedName>
    <definedName hidden="1" localSheetId="6" name="Z_8DC08D02_2EB4_4C50_BD17_9B31F8EF3984_.wvu.FilterData">'Hedef Liste Malatya'!$A$1:$AM$90</definedName>
    <definedName hidden="1" localSheetId="8" name="Z_8DC08D02_2EB4_4C50_BD17_9B31F8EF3984_.wvu.FilterData">'Hedef Liste Adıyaman'!$A$1:$AM$28</definedName>
    <definedName hidden="1" localSheetId="13" name="Z_8DC08D02_2EB4_4C50_BD17_9B31F8EF3984_.wvu.FilterData">'Hedef Liste Amasya'!$A$1:$AM$34</definedName>
    <definedName hidden="1" localSheetId="25" name="Z_8DC08D02_2EB4_4C50_BD17_9B31F8EF3984_.wvu.FilterData">'Hedef Liste Elazığ'!$A$1:$AM$99</definedName>
    <definedName hidden="1" localSheetId="26" name="Z_8DC08D02_2EB4_4C50_BD17_9B31F8EF3984_.wvu.FilterData">'Hedef Liste Gümüşhane'!$A$1:$AM$20</definedName>
    <definedName hidden="1" localSheetId="31" name="Z_8DC08D02_2EB4_4C50_BD17_9B31F8EF3984_.wvu.FilterData">'Hedef Liste Düzce'!$A$1:$AM$112</definedName>
    <definedName hidden="1" localSheetId="37" name="Z_8DC08D02_2EB4_4C50_BD17_9B31F8EF3984_.wvu.FilterData">'Hedef Liste Giresun'!$A$1:$AM$76</definedName>
    <definedName hidden="1" localSheetId="39" name="Z_8DC08D02_2EB4_4C50_BD17_9B31F8EF3984_.wvu.FilterData">'Hedef Liste Iğdır'!$A$1:$AM$29</definedName>
    <definedName hidden="1" localSheetId="45" name="Z_8DC08D02_2EB4_4C50_BD17_9B31F8EF3984_.wvu.FilterData">'Hedef Liste Karabük'!$A$1:$AM$128</definedName>
    <definedName hidden="1" localSheetId="50" name="Z_8DC08D02_2EB4_4C50_BD17_9B31F8EF3984_.wvu.FilterData">'Hedef Liste Kırklareli'!$A$1:$AM$124</definedName>
    <definedName hidden="1" localSheetId="6" name="Z_70485AAB_09A1_48BB_8F17_B8B7DF792DC7_.wvu.FilterData">'Hedef Liste Malatya'!$A$1:$AM$90</definedName>
    <definedName hidden="1" localSheetId="8" name="Z_70485AAB_09A1_48BB_8F17_B8B7DF792DC7_.wvu.FilterData">'Hedef Liste Adıyaman'!$A$1:$AM$28</definedName>
    <definedName hidden="1" localSheetId="13" name="Z_70485AAB_09A1_48BB_8F17_B8B7DF792DC7_.wvu.FilterData">'Hedef Liste Amasya'!$A$1:$AM$34</definedName>
    <definedName hidden="1" localSheetId="25" name="Z_70485AAB_09A1_48BB_8F17_B8B7DF792DC7_.wvu.FilterData">'Hedef Liste Elazığ'!$A$1:$AM$99</definedName>
    <definedName hidden="1" localSheetId="26" name="Z_70485AAB_09A1_48BB_8F17_B8B7DF792DC7_.wvu.FilterData">'Hedef Liste Gümüşhane'!$A$1:$AM$20</definedName>
    <definedName hidden="1" localSheetId="31" name="Z_70485AAB_09A1_48BB_8F17_B8B7DF792DC7_.wvu.FilterData">'Hedef Liste Düzce'!$A$1:$AM$112</definedName>
    <definedName hidden="1" localSheetId="37" name="Z_70485AAB_09A1_48BB_8F17_B8B7DF792DC7_.wvu.FilterData">'Hedef Liste Giresun'!$A$1:$AM$76</definedName>
    <definedName hidden="1" localSheetId="39" name="Z_70485AAB_09A1_48BB_8F17_B8B7DF792DC7_.wvu.FilterData">'Hedef Liste Iğdır'!$A$1:$AM$29</definedName>
    <definedName hidden="1" localSheetId="45" name="Z_70485AAB_09A1_48BB_8F17_B8B7DF792DC7_.wvu.FilterData">'Hedef Liste Karabük'!$A$1:$AM$128</definedName>
    <definedName hidden="1" localSheetId="50" name="Z_70485AAB_09A1_48BB_8F17_B8B7DF792DC7_.wvu.FilterData">'Hedef Liste Kırklareli'!$A$1:$AM$124</definedName>
    <definedName hidden="1" localSheetId="6" name="Z_78E1C70C_5CD7_42EA_9522_269A952AF972_.wvu.FilterData">'Hedef Liste Malatya'!$A$1:$AM$90</definedName>
    <definedName hidden="1" localSheetId="8" name="Z_78E1C70C_5CD7_42EA_9522_269A952AF972_.wvu.FilterData">'Hedef Liste Adıyaman'!$A$1:$AM$28</definedName>
    <definedName hidden="1" localSheetId="13" name="Z_78E1C70C_5CD7_42EA_9522_269A952AF972_.wvu.FilterData">'Hedef Liste Amasya'!$A$1:$AM$34</definedName>
    <definedName hidden="1" localSheetId="25" name="Z_78E1C70C_5CD7_42EA_9522_269A952AF972_.wvu.FilterData">'Hedef Liste Elazığ'!$A$1:$AM$99</definedName>
    <definedName hidden="1" localSheetId="26" name="Z_78E1C70C_5CD7_42EA_9522_269A952AF972_.wvu.FilterData">'Hedef Liste Gümüşhane'!$A$1:$AM$20</definedName>
    <definedName hidden="1" localSheetId="31" name="Z_78E1C70C_5CD7_42EA_9522_269A952AF972_.wvu.FilterData">'Hedef Liste Düzce'!$A$1:$AM$112</definedName>
    <definedName hidden="1" localSheetId="37" name="Z_78E1C70C_5CD7_42EA_9522_269A952AF972_.wvu.FilterData">'Hedef Liste Giresun'!$A$1:$AM$76</definedName>
    <definedName hidden="1" localSheetId="39" name="Z_78E1C70C_5CD7_42EA_9522_269A952AF972_.wvu.FilterData">'Hedef Liste Iğdır'!$A$1:$AM$29</definedName>
    <definedName hidden="1" localSheetId="45" name="Z_78E1C70C_5CD7_42EA_9522_269A952AF972_.wvu.FilterData">'Hedef Liste Karabük'!$A$1:$AM$128</definedName>
    <definedName hidden="1" localSheetId="50" name="Z_78E1C70C_5CD7_42EA_9522_269A952AF972_.wvu.FilterData">'Hedef Liste Kırklareli'!$A$1:$AM$124</definedName>
    <definedName hidden="1" localSheetId="6" name="Z_F0C01495_497F_49E5_B596_C13007BAE724_.wvu.FilterData">'Hedef Liste Malatya'!$A$1:$AM$90</definedName>
    <definedName hidden="1" localSheetId="8" name="Z_F0C01495_497F_49E5_B596_C13007BAE724_.wvu.FilterData">'Hedef Liste Adıyaman'!$A$1:$AM$28</definedName>
    <definedName hidden="1" localSheetId="13" name="Z_F0C01495_497F_49E5_B596_C13007BAE724_.wvu.FilterData">'Hedef Liste Amasya'!$A$1:$AM$34</definedName>
    <definedName hidden="1" localSheetId="25" name="Z_F0C01495_497F_49E5_B596_C13007BAE724_.wvu.FilterData">'Hedef Liste Elazığ'!$A$1:$AM$99</definedName>
    <definedName hidden="1" localSheetId="26" name="Z_F0C01495_497F_49E5_B596_C13007BAE724_.wvu.FilterData">'Hedef Liste Gümüşhane'!$A$1:$AM$20</definedName>
    <definedName hidden="1" localSheetId="31" name="Z_F0C01495_497F_49E5_B596_C13007BAE724_.wvu.FilterData">'Hedef Liste Düzce'!$A$1:$AM$112</definedName>
    <definedName hidden="1" localSheetId="37" name="Z_F0C01495_497F_49E5_B596_C13007BAE724_.wvu.FilterData">'Hedef Liste Giresun'!$A$1:$AM$76</definedName>
    <definedName hidden="1" localSheetId="39" name="Z_F0C01495_497F_49E5_B596_C13007BAE724_.wvu.FilterData">'Hedef Liste Iğdır'!$A$1:$AM$29</definedName>
    <definedName hidden="1" localSheetId="45" name="Z_F0C01495_497F_49E5_B596_C13007BAE724_.wvu.FilterData">'Hedef Liste Karabük'!$A$1:$AM$128</definedName>
    <definedName hidden="1" localSheetId="50" name="Z_F0C01495_497F_49E5_B596_C13007BAE724_.wvu.FilterData">'Hedef Liste Kırklareli'!$A$1:$AM$124</definedName>
    <definedName hidden="1" localSheetId="6" name="Z_2911D0AC_82A4_4729_8F9D_40899735503B_.wvu.FilterData">'Hedef Liste Malatya'!$A$1:$AM$90</definedName>
    <definedName hidden="1" localSheetId="8" name="Z_2911D0AC_82A4_4729_8F9D_40899735503B_.wvu.FilterData">'Hedef Liste Adıyaman'!$A$1:$AM$28</definedName>
    <definedName hidden="1" localSheetId="13" name="Z_2911D0AC_82A4_4729_8F9D_40899735503B_.wvu.FilterData">'Hedef Liste Amasya'!$A$1:$AM$34</definedName>
    <definedName hidden="1" localSheetId="25" name="Z_2911D0AC_82A4_4729_8F9D_40899735503B_.wvu.FilterData">'Hedef Liste Elazığ'!$A$1:$AM$99</definedName>
    <definedName hidden="1" localSheetId="26" name="Z_2911D0AC_82A4_4729_8F9D_40899735503B_.wvu.FilterData">'Hedef Liste Gümüşhane'!$A$1:$AM$20</definedName>
    <definedName hidden="1" localSheetId="31" name="Z_2911D0AC_82A4_4729_8F9D_40899735503B_.wvu.FilterData">'Hedef Liste Düzce'!$A$1:$AM$112</definedName>
    <definedName hidden="1" localSheetId="37" name="Z_2911D0AC_82A4_4729_8F9D_40899735503B_.wvu.FilterData">'Hedef Liste Giresun'!$A$1:$AM$76</definedName>
    <definedName hidden="1" localSheetId="39" name="Z_2911D0AC_82A4_4729_8F9D_40899735503B_.wvu.FilterData">'Hedef Liste Iğdır'!$A$1:$AM$29</definedName>
    <definedName hidden="1" localSheetId="45" name="Z_2911D0AC_82A4_4729_8F9D_40899735503B_.wvu.FilterData">'Hedef Liste Karabük'!$A$1:$AM$128</definedName>
    <definedName hidden="1" localSheetId="50" name="Z_2911D0AC_82A4_4729_8F9D_40899735503B_.wvu.FilterData">'Hedef Liste Kırklareli'!$A$1:$AM$124</definedName>
    <definedName hidden="1" localSheetId="6" name="Z_7E5EE788_0CB1_4D9D_BF53_007B5A92F58E_.wvu.FilterData">'Hedef Liste Malatya'!$A$1:$AM$90</definedName>
    <definedName hidden="1" localSheetId="8" name="Z_7E5EE788_0CB1_4D9D_BF53_007B5A92F58E_.wvu.FilterData">'Hedef Liste Adıyaman'!$A$1:$AM$28</definedName>
    <definedName hidden="1" localSheetId="13" name="Z_7E5EE788_0CB1_4D9D_BF53_007B5A92F58E_.wvu.FilterData">'Hedef Liste Amasya'!$A$1:$AM$34</definedName>
    <definedName hidden="1" localSheetId="25" name="Z_7E5EE788_0CB1_4D9D_BF53_007B5A92F58E_.wvu.FilterData">'Hedef Liste Elazığ'!$A$1:$AM$99</definedName>
    <definedName hidden="1" localSheetId="26" name="Z_7E5EE788_0CB1_4D9D_BF53_007B5A92F58E_.wvu.FilterData">'Hedef Liste Gümüşhane'!$A$1:$AM$20</definedName>
    <definedName hidden="1" localSheetId="31" name="Z_7E5EE788_0CB1_4D9D_BF53_007B5A92F58E_.wvu.FilterData">'Hedef Liste Düzce'!$A$1:$AM$112</definedName>
    <definedName hidden="1" localSheetId="37" name="Z_7E5EE788_0CB1_4D9D_BF53_007B5A92F58E_.wvu.FilterData">'Hedef Liste Giresun'!$A$1:$AM$76</definedName>
    <definedName hidden="1" localSheetId="39" name="Z_7E5EE788_0CB1_4D9D_BF53_007B5A92F58E_.wvu.FilterData">'Hedef Liste Iğdır'!$A$1:$AM$29</definedName>
    <definedName hidden="1" localSheetId="45" name="Z_7E5EE788_0CB1_4D9D_BF53_007B5A92F58E_.wvu.FilterData">'Hedef Liste Karabük'!$A$1:$AM$128</definedName>
    <definedName hidden="1" localSheetId="50" name="Z_7E5EE788_0CB1_4D9D_BF53_007B5A92F58E_.wvu.FilterData">'Hedef Liste Kırklareli'!$A$1:$AM$124</definedName>
    <definedName hidden="1" localSheetId="6" name="Z_132EDAC1_9FB7_4233_A7EE_1163655559BF_.wvu.FilterData">'Hedef Liste Malatya'!$A$1:$AM$90</definedName>
    <definedName hidden="1" localSheetId="8" name="Z_132EDAC1_9FB7_4233_A7EE_1163655559BF_.wvu.FilterData">'Hedef Liste Adıyaman'!$A$1:$AM$28</definedName>
    <definedName hidden="1" localSheetId="13" name="Z_132EDAC1_9FB7_4233_A7EE_1163655559BF_.wvu.FilterData">'Hedef Liste Amasya'!$A$1:$AM$34</definedName>
    <definedName hidden="1" localSheetId="25" name="Z_132EDAC1_9FB7_4233_A7EE_1163655559BF_.wvu.FilterData">'Hedef Liste Elazığ'!$A$1:$AM$99</definedName>
    <definedName hidden="1" localSheetId="26" name="Z_132EDAC1_9FB7_4233_A7EE_1163655559BF_.wvu.FilterData">'Hedef Liste Gümüşhane'!$A$1:$AM$20</definedName>
    <definedName hidden="1" localSheetId="31" name="Z_132EDAC1_9FB7_4233_A7EE_1163655559BF_.wvu.FilterData">'Hedef Liste Düzce'!$A$1:$AM$112</definedName>
    <definedName hidden="1" localSheetId="37" name="Z_132EDAC1_9FB7_4233_A7EE_1163655559BF_.wvu.FilterData">'Hedef Liste Giresun'!$A$1:$AM$76</definedName>
    <definedName hidden="1" localSheetId="39" name="Z_132EDAC1_9FB7_4233_A7EE_1163655559BF_.wvu.FilterData">'Hedef Liste Iğdır'!$A$1:$AM$29</definedName>
    <definedName hidden="1" localSheetId="45" name="Z_132EDAC1_9FB7_4233_A7EE_1163655559BF_.wvu.FilterData">'Hedef Liste Karabük'!$A$1:$AM$128</definedName>
    <definedName hidden="1" localSheetId="50" name="Z_132EDAC1_9FB7_4233_A7EE_1163655559BF_.wvu.FilterData">'Hedef Liste Kırklareli'!$A$1:$AM$124</definedName>
    <definedName hidden="1" localSheetId="8" name="Z_EA931565_80C8_4CF6_B0E6_F3DF84760FD0_.wvu.FilterData">'Hedef Liste Adıyaman'!$U$11:$U$12</definedName>
    <definedName hidden="1" localSheetId="13" name="Z_EA931565_80C8_4CF6_B0E6_F3DF84760FD0_.wvu.FilterData">'Hedef Liste Amasya'!$U$12:$U$13</definedName>
    <definedName hidden="1" localSheetId="25" name="Z_EA931565_80C8_4CF6_B0E6_F3DF84760FD0_.wvu.FilterData">'Hedef Liste Elazığ'!$U$6:$U$7</definedName>
    <definedName hidden="1" localSheetId="26" name="Z_EA931565_80C8_4CF6_B0E6_F3DF84760FD0_.wvu.FilterData">'Hedef Liste Gümüşhane'!$U$6:$U$7</definedName>
    <definedName hidden="1" localSheetId="31" name="Z_EA931565_80C8_4CF6_B0E6_F3DF84760FD0_.wvu.FilterData">'Hedef Liste Düzce'!$U$12:$U$13</definedName>
    <definedName hidden="1" localSheetId="37" name="Z_EA931565_80C8_4CF6_B0E6_F3DF84760FD0_.wvu.FilterData">'Hedef Liste Giresun'!$U$12:$U$20</definedName>
    <definedName hidden="1" localSheetId="39" name="Z_EA931565_80C8_4CF6_B0E6_F3DF84760FD0_.wvu.FilterData">'Hedef Liste Iğdır'!$U$11:$U$13</definedName>
    <definedName hidden="1" localSheetId="45" name="Z_EA931565_80C8_4CF6_B0E6_F3DF84760FD0_.wvu.FilterData">'Hedef Liste Karabük'!$U$12:$U$17</definedName>
    <definedName hidden="1" localSheetId="50" name="Z_EA931565_80C8_4CF6_B0E6_F3DF84760FD0_.wvu.FilterData">'Hedef Liste Kırklareli'!$U$8:$U$14</definedName>
    <definedName hidden="1" localSheetId="6" name="Z_1F8C8F24_9343_44D7_BBD8_A1D085827BA2_.wvu.FilterData">'Hedef Liste Malatya'!$A$1:$AM$90</definedName>
    <definedName hidden="1" localSheetId="8" name="Z_1F8C8F24_9343_44D7_BBD8_A1D085827BA2_.wvu.FilterData">'Hedef Liste Adıyaman'!$A$1:$AM$28</definedName>
    <definedName hidden="1" localSheetId="13" name="Z_1F8C8F24_9343_44D7_BBD8_A1D085827BA2_.wvu.FilterData">'Hedef Liste Amasya'!$A$1:$AM$34</definedName>
    <definedName hidden="1" localSheetId="25" name="Z_1F8C8F24_9343_44D7_BBD8_A1D085827BA2_.wvu.FilterData">'Hedef Liste Elazığ'!$A$1:$AM$99</definedName>
    <definedName hidden="1" localSheetId="26" name="Z_1F8C8F24_9343_44D7_BBD8_A1D085827BA2_.wvu.FilterData">'Hedef Liste Gümüşhane'!$A$1:$AM$20</definedName>
    <definedName hidden="1" localSheetId="31" name="Z_1F8C8F24_9343_44D7_BBD8_A1D085827BA2_.wvu.FilterData">'Hedef Liste Düzce'!$A$1:$AM$112</definedName>
    <definedName hidden="1" localSheetId="37" name="Z_1F8C8F24_9343_44D7_BBD8_A1D085827BA2_.wvu.FilterData">'Hedef Liste Giresun'!$A$1:$AM$76</definedName>
    <definedName hidden="1" localSheetId="39" name="Z_1F8C8F24_9343_44D7_BBD8_A1D085827BA2_.wvu.FilterData">'Hedef Liste Iğdır'!$A$1:$AM$29</definedName>
    <definedName hidden="1" localSheetId="45" name="Z_1F8C8F24_9343_44D7_BBD8_A1D085827BA2_.wvu.FilterData">'Hedef Liste Karabük'!$A$1:$AM$128</definedName>
    <definedName hidden="1" localSheetId="50" name="Z_1F8C8F24_9343_44D7_BBD8_A1D085827BA2_.wvu.FilterData">'Hedef Liste Kırklareli'!$A$1:$AM$124</definedName>
    <definedName hidden="1" localSheetId="55" name="Z_1F8C8F24_9343_44D7_BBD8_A1D085827BA2_.wvu.FilterData">'Hedef Liste Konya'!$Y$178:$AF$183</definedName>
    <definedName hidden="1" localSheetId="70" name="Z_1F8C8F24_9343_44D7_BBD8_A1D085827BA2_.wvu.FilterData">'Hedef Liste Osmaniye'!$A$1:$AM$73</definedName>
    <definedName hidden="1" localSheetId="6" name="Z_5623EF6C_5B98_4604_A0B5_D159B226DA66_.wvu.FilterData">'Hedef Liste Malatya'!$A$1:$AM$90</definedName>
    <definedName hidden="1" localSheetId="8" name="Z_5623EF6C_5B98_4604_A0B5_D159B226DA66_.wvu.FilterData">'Hedef Liste Adıyaman'!$A$1:$AM$28</definedName>
    <definedName hidden="1" localSheetId="13" name="Z_5623EF6C_5B98_4604_A0B5_D159B226DA66_.wvu.FilterData">'Hedef Liste Amasya'!$A$1:$AM$34</definedName>
    <definedName hidden="1" localSheetId="25" name="Z_5623EF6C_5B98_4604_A0B5_D159B226DA66_.wvu.FilterData">'Hedef Liste Elazığ'!$A$1:$AM$99</definedName>
    <definedName hidden="1" localSheetId="26" name="Z_5623EF6C_5B98_4604_A0B5_D159B226DA66_.wvu.FilterData">'Hedef Liste Gümüşhane'!$A$1:$AM$20</definedName>
    <definedName hidden="1" localSheetId="31" name="Z_5623EF6C_5B98_4604_A0B5_D159B226DA66_.wvu.FilterData">'Hedef Liste Düzce'!$A$1:$AM$112</definedName>
    <definedName hidden="1" localSheetId="37" name="Z_5623EF6C_5B98_4604_A0B5_D159B226DA66_.wvu.FilterData">'Hedef Liste Giresun'!$A$1:$AM$76</definedName>
    <definedName hidden="1" localSheetId="39" name="Z_5623EF6C_5B98_4604_A0B5_D159B226DA66_.wvu.FilterData">'Hedef Liste Iğdır'!$A$1:$AM$29</definedName>
    <definedName hidden="1" localSheetId="45" name="Z_5623EF6C_5B98_4604_A0B5_D159B226DA66_.wvu.FilterData">'Hedef Liste Karabük'!$A$1:$AM$128</definedName>
    <definedName hidden="1" localSheetId="50" name="Z_5623EF6C_5B98_4604_A0B5_D159B226DA66_.wvu.FilterData">'Hedef Liste Kırklareli'!$A$1:$AM$124</definedName>
    <definedName hidden="1" localSheetId="55" name="Z_5623EF6C_5B98_4604_A0B5_D159B226DA66_.wvu.FilterData">'Hedef Liste Konya'!$Y$519:$AM$525</definedName>
    <definedName hidden="1" localSheetId="6" name="Z_379B3644_2E47_43C1_98AA_99A1C8B98001_.wvu.FilterData">'Hedef Liste Malatya'!$A$1:$AM$90</definedName>
    <definedName hidden="1" localSheetId="8" name="Z_379B3644_2E47_43C1_98AA_99A1C8B98001_.wvu.FilterData">'Hedef Liste Adıyaman'!$A$1:$AM$28</definedName>
    <definedName hidden="1" localSheetId="13" name="Z_379B3644_2E47_43C1_98AA_99A1C8B98001_.wvu.FilterData">'Hedef Liste Amasya'!$A$1:$AM$34</definedName>
    <definedName hidden="1" localSheetId="25" name="Z_379B3644_2E47_43C1_98AA_99A1C8B98001_.wvu.FilterData">'Hedef Liste Elazığ'!$A$1:$AM$99</definedName>
    <definedName hidden="1" localSheetId="26" name="Z_379B3644_2E47_43C1_98AA_99A1C8B98001_.wvu.FilterData">'Hedef Liste Gümüşhane'!$A$1:$AM$20</definedName>
    <definedName hidden="1" localSheetId="31" name="Z_379B3644_2E47_43C1_98AA_99A1C8B98001_.wvu.FilterData">'Hedef Liste Düzce'!$A$1:$AM$112</definedName>
    <definedName hidden="1" localSheetId="37" name="Z_379B3644_2E47_43C1_98AA_99A1C8B98001_.wvu.FilterData">'Hedef Liste Giresun'!$A$1:$AM$76</definedName>
    <definedName hidden="1" localSheetId="39" name="Z_379B3644_2E47_43C1_98AA_99A1C8B98001_.wvu.FilterData">'Hedef Liste Iğdır'!$A$1:$AM$29</definedName>
    <definedName hidden="1" localSheetId="45" name="Z_379B3644_2E47_43C1_98AA_99A1C8B98001_.wvu.FilterData">'Hedef Liste Karabük'!$A$1:$AM$128</definedName>
    <definedName hidden="1" localSheetId="50" name="Z_379B3644_2E47_43C1_98AA_99A1C8B98001_.wvu.FilterData">'Hedef Liste Kırklareli'!$A$1:$AM$124</definedName>
    <definedName hidden="1" localSheetId="6" name="Z_E902786F_32A1_4CB1_9858_04E7B4E921F7_.wvu.FilterData">'Hedef Liste Malatya'!$A$1:$AM$90</definedName>
    <definedName hidden="1" localSheetId="8" name="Z_E902786F_32A1_4CB1_9858_04E7B4E921F7_.wvu.FilterData">'Hedef Liste Adıyaman'!$A$1:$AM$28</definedName>
    <definedName hidden="1" localSheetId="13" name="Z_E902786F_32A1_4CB1_9858_04E7B4E921F7_.wvu.FilterData">'Hedef Liste Amasya'!$A$1:$AM$34</definedName>
    <definedName hidden="1" localSheetId="25" name="Z_E902786F_32A1_4CB1_9858_04E7B4E921F7_.wvu.FilterData">'Hedef Liste Elazığ'!$A$1:$AM$99</definedName>
    <definedName hidden="1" localSheetId="26" name="Z_E902786F_32A1_4CB1_9858_04E7B4E921F7_.wvu.FilterData">'Hedef Liste Gümüşhane'!$A$1:$AM$20</definedName>
    <definedName hidden="1" localSheetId="31" name="Z_E902786F_32A1_4CB1_9858_04E7B4E921F7_.wvu.FilterData">'Hedef Liste Düzce'!$A$1:$AM$112</definedName>
    <definedName hidden="1" localSheetId="37" name="Z_E902786F_32A1_4CB1_9858_04E7B4E921F7_.wvu.FilterData">'Hedef Liste Giresun'!$A$1:$AM$76</definedName>
    <definedName hidden="1" localSheetId="39" name="Z_E902786F_32A1_4CB1_9858_04E7B4E921F7_.wvu.FilterData">'Hedef Liste Iğdır'!$A$1:$AM$29</definedName>
    <definedName hidden="1" localSheetId="45" name="Z_E902786F_32A1_4CB1_9858_04E7B4E921F7_.wvu.FilterData">'Hedef Liste Karabük'!$A$1:$AM$128</definedName>
    <definedName hidden="1" localSheetId="50" name="Z_E902786F_32A1_4CB1_9858_04E7B4E921F7_.wvu.FilterData">'Hedef Liste Kırklareli'!$A$1:$AM$124</definedName>
    <definedName hidden="1" localSheetId="6" name="Z_813CEA2F_06C7_4DBA_A76D_803B78CB19E5_.wvu.FilterData">'Hedef Liste Malatya'!$A$1:$AM$90</definedName>
    <definedName hidden="1" localSheetId="8" name="Z_813CEA2F_06C7_4DBA_A76D_803B78CB19E5_.wvu.FilterData">'Hedef Liste Adıyaman'!$A$1:$AM$28</definedName>
    <definedName hidden="1" localSheetId="13" name="Z_813CEA2F_06C7_4DBA_A76D_803B78CB19E5_.wvu.FilterData">'Hedef Liste Amasya'!$A$1:$AM$34</definedName>
    <definedName hidden="1" localSheetId="25" name="Z_813CEA2F_06C7_4DBA_A76D_803B78CB19E5_.wvu.FilterData">'Hedef Liste Elazığ'!$A$1:$AM$99</definedName>
    <definedName hidden="1" localSheetId="26" name="Z_813CEA2F_06C7_4DBA_A76D_803B78CB19E5_.wvu.FilterData">'Hedef Liste Gümüşhane'!$A$1:$AM$20</definedName>
    <definedName hidden="1" localSheetId="31" name="Z_813CEA2F_06C7_4DBA_A76D_803B78CB19E5_.wvu.FilterData">'Hedef Liste Düzce'!$A$1:$AM$112</definedName>
    <definedName hidden="1" localSheetId="37" name="Z_813CEA2F_06C7_4DBA_A76D_803B78CB19E5_.wvu.FilterData">'Hedef Liste Giresun'!$A$1:$AM$76</definedName>
    <definedName hidden="1" localSheetId="39" name="Z_813CEA2F_06C7_4DBA_A76D_803B78CB19E5_.wvu.FilterData">'Hedef Liste Iğdır'!$A$1:$AM$29</definedName>
    <definedName hidden="1" localSheetId="45" name="Z_813CEA2F_06C7_4DBA_A76D_803B78CB19E5_.wvu.FilterData">'Hedef Liste Karabük'!$A$1:$AM$128</definedName>
    <definedName hidden="1" localSheetId="50" name="Z_813CEA2F_06C7_4DBA_A76D_803B78CB19E5_.wvu.FilterData">'Hedef Liste Kırklareli'!$A$1:$AM$124</definedName>
    <definedName hidden="1" localSheetId="6" name="Z_60163EDF_BC4A_4B5D_A856_67D9C7C9995B_.wvu.FilterData">'Hedef Liste Malatya'!$AE$79:$AE$80</definedName>
    <definedName hidden="1" localSheetId="8" name="Z_60163EDF_BC4A_4B5D_A856_67D9C7C9995B_.wvu.FilterData">'Hedef Liste Adıyaman'!$A$1:$AM$28</definedName>
    <definedName hidden="1" localSheetId="13" name="Z_60163EDF_BC4A_4B5D_A856_67D9C7C9995B_.wvu.FilterData">'Hedef Liste Amasya'!$A$1:$AM$34</definedName>
    <definedName hidden="1" localSheetId="25" name="Z_60163EDF_BC4A_4B5D_A856_67D9C7C9995B_.wvu.FilterData">'Hedef Liste Elazığ'!$AE$95</definedName>
    <definedName hidden="1" localSheetId="26" name="Z_60163EDF_BC4A_4B5D_A856_67D9C7C9995B_.wvu.FilterData">'Hedef Liste Gümüşhane'!$A$1:$AM$20</definedName>
    <definedName hidden="1" localSheetId="31" name="Z_60163EDF_BC4A_4B5D_A856_67D9C7C9995B_.wvu.FilterData">'Hedef Liste Düzce'!$AE$102</definedName>
    <definedName hidden="1" localSheetId="37" name="Z_60163EDF_BC4A_4B5D_A856_67D9C7C9995B_.wvu.FilterData">'Hedef Liste Giresun'!$S$12</definedName>
    <definedName hidden="1" localSheetId="39" name="Z_60163EDF_BC4A_4B5D_A856_67D9C7C9995B_.wvu.FilterData">'Hedef Liste Iğdır'!$A$1:$AM$29</definedName>
    <definedName hidden="1" localSheetId="45" name="Z_60163EDF_BC4A_4B5D_A856_67D9C7C9995B_.wvu.FilterData">'Hedef Liste Karabük'!$AE$102</definedName>
    <definedName hidden="1" localSheetId="50" name="Z_60163EDF_BC4A_4B5D_A856_67D9C7C9995B_.wvu.FilterData">'Hedef Liste Kırklareli'!$AE$98</definedName>
    <definedName hidden="1" localSheetId="6" name="Z_598D9987_2757_4AFA_BD32_EE0E482ECDBF_.wvu.FilterData">'Hedef Liste Malatya'!$A$1:$AM$90</definedName>
    <definedName hidden="1" localSheetId="8" name="Z_598D9987_2757_4AFA_BD32_EE0E482ECDBF_.wvu.FilterData">'Hedef Liste Adıyaman'!$A$1:$AM$28</definedName>
    <definedName hidden="1" localSheetId="13" name="Z_598D9987_2757_4AFA_BD32_EE0E482ECDBF_.wvu.FilterData">'Hedef Liste Amasya'!$A$1:$AM$34</definedName>
    <definedName hidden="1" localSheetId="25" name="Z_598D9987_2757_4AFA_BD32_EE0E482ECDBF_.wvu.FilterData">'Hedef Liste Elazığ'!$A$1:$AM$99</definedName>
    <definedName hidden="1" localSheetId="26" name="Z_598D9987_2757_4AFA_BD32_EE0E482ECDBF_.wvu.FilterData">'Hedef Liste Gümüşhane'!$A$1:$AM$20</definedName>
    <definedName hidden="1" localSheetId="31" name="Z_598D9987_2757_4AFA_BD32_EE0E482ECDBF_.wvu.FilterData">'Hedef Liste Düzce'!$A$1:$AM$112</definedName>
    <definedName hidden="1" localSheetId="37" name="Z_598D9987_2757_4AFA_BD32_EE0E482ECDBF_.wvu.FilterData">'Hedef Liste Giresun'!$A$1:$AM$76</definedName>
    <definedName hidden="1" localSheetId="39" name="Z_598D9987_2757_4AFA_BD32_EE0E482ECDBF_.wvu.FilterData">'Hedef Liste Iğdır'!$A$1:$AM$29</definedName>
    <definedName hidden="1" localSheetId="45" name="Z_598D9987_2757_4AFA_BD32_EE0E482ECDBF_.wvu.FilterData">'Hedef Liste Karabük'!$A$1:$AM$128</definedName>
    <definedName hidden="1" localSheetId="50" name="Z_598D9987_2757_4AFA_BD32_EE0E482ECDBF_.wvu.FilterData">'Hedef Liste Kırklareli'!$A$1:$AM$124</definedName>
    <definedName hidden="1" localSheetId="6" name="Z_B6C08CCD_62AF_4E70_86C6_988A7DA76381_.wvu.FilterData">'Hedef Liste Malatya'!$A$1:$AM$90</definedName>
    <definedName hidden="1" localSheetId="8" name="Z_B6C08CCD_62AF_4E70_86C6_988A7DA76381_.wvu.FilterData">'Hedef Liste Adıyaman'!$A$1:$AM$28</definedName>
    <definedName hidden="1" localSheetId="13" name="Z_B6C08CCD_62AF_4E70_86C6_988A7DA76381_.wvu.FilterData">'Hedef Liste Amasya'!$A$1:$AM$34</definedName>
    <definedName hidden="1" localSheetId="25" name="Z_B6C08CCD_62AF_4E70_86C6_988A7DA76381_.wvu.FilterData">'Hedef Liste Elazığ'!$A$1:$AM$99</definedName>
    <definedName hidden="1" localSheetId="26" name="Z_B6C08CCD_62AF_4E70_86C6_988A7DA76381_.wvu.FilterData">'Hedef Liste Gümüşhane'!$A$1:$AM$20</definedName>
    <definedName hidden="1" localSheetId="31" name="Z_B6C08CCD_62AF_4E70_86C6_988A7DA76381_.wvu.FilterData">'Hedef Liste Düzce'!$A$1:$AM$112</definedName>
    <definedName hidden="1" localSheetId="37" name="Z_B6C08CCD_62AF_4E70_86C6_988A7DA76381_.wvu.FilterData">'Hedef Liste Giresun'!$A$1:$AM$76</definedName>
    <definedName hidden="1" localSheetId="39" name="Z_B6C08CCD_62AF_4E70_86C6_988A7DA76381_.wvu.FilterData">'Hedef Liste Iğdır'!$A$1:$AM$29</definedName>
    <definedName hidden="1" localSheetId="45" name="Z_B6C08CCD_62AF_4E70_86C6_988A7DA76381_.wvu.FilterData">'Hedef Liste Karabük'!$A$1:$AM$128</definedName>
    <definedName hidden="1" localSheetId="50" name="Z_B6C08CCD_62AF_4E70_86C6_988A7DA76381_.wvu.FilterData">'Hedef Liste Kırklareli'!$A$1:$AM$124</definedName>
    <definedName hidden="1" localSheetId="6" name="Z_B3CABACF_2648_4D58_9EC9_4FFCDD720982_.wvu.FilterData">'Hedef Liste Malatya'!$A$1:$AM$90</definedName>
    <definedName hidden="1" localSheetId="8" name="Z_B3CABACF_2648_4D58_9EC9_4FFCDD720982_.wvu.FilterData">'Hedef Liste Adıyaman'!$A$1:$AM$28</definedName>
    <definedName hidden="1" localSheetId="13" name="Z_B3CABACF_2648_4D58_9EC9_4FFCDD720982_.wvu.FilterData">'Hedef Liste Amasya'!$A$1:$AM$34</definedName>
    <definedName hidden="1" localSheetId="25" name="Z_B3CABACF_2648_4D58_9EC9_4FFCDD720982_.wvu.FilterData">'Hedef Liste Elazığ'!$A$1:$AM$99</definedName>
    <definedName hidden="1" localSheetId="26" name="Z_B3CABACF_2648_4D58_9EC9_4FFCDD720982_.wvu.FilterData">'Hedef Liste Gümüşhane'!$A$1:$AM$20</definedName>
    <definedName hidden="1" localSheetId="31" name="Z_B3CABACF_2648_4D58_9EC9_4FFCDD720982_.wvu.FilterData">'Hedef Liste Düzce'!$A$1:$AM$112</definedName>
    <definedName hidden="1" localSheetId="37" name="Z_B3CABACF_2648_4D58_9EC9_4FFCDD720982_.wvu.FilterData">'Hedef Liste Giresun'!$A$1:$AM$76</definedName>
    <definedName hidden="1" localSheetId="39" name="Z_B3CABACF_2648_4D58_9EC9_4FFCDD720982_.wvu.FilterData">'Hedef Liste Iğdır'!$A$1:$AM$29</definedName>
    <definedName hidden="1" localSheetId="45" name="Z_B3CABACF_2648_4D58_9EC9_4FFCDD720982_.wvu.FilterData">'Hedef Liste Karabük'!$A$1:$AM$128</definedName>
    <definedName hidden="1" localSheetId="50" name="Z_B3CABACF_2648_4D58_9EC9_4FFCDD720982_.wvu.FilterData">'Hedef Liste Kırklareli'!$A$1:$AM$124</definedName>
    <definedName hidden="1" localSheetId="6" name="Z_A8D0FC3A_BA29_4FA2_961F_27795F9DD11D_.wvu.FilterData">'Hedef Liste Malatya'!$A$1:$AM$90</definedName>
    <definedName hidden="1" localSheetId="8" name="Z_A8D0FC3A_BA29_4FA2_961F_27795F9DD11D_.wvu.FilterData">'Hedef Liste Adıyaman'!$A$1:$AM$28</definedName>
    <definedName hidden="1" localSheetId="13" name="Z_A8D0FC3A_BA29_4FA2_961F_27795F9DD11D_.wvu.FilterData">'Hedef Liste Amasya'!$A$1:$AM$34</definedName>
    <definedName hidden="1" localSheetId="25" name="Z_A8D0FC3A_BA29_4FA2_961F_27795F9DD11D_.wvu.FilterData">'Hedef Liste Elazığ'!$A$1:$AM$99</definedName>
    <definedName hidden="1" localSheetId="26" name="Z_A8D0FC3A_BA29_4FA2_961F_27795F9DD11D_.wvu.FilterData">'Hedef Liste Gümüşhane'!$A$1:$AM$20</definedName>
    <definedName hidden="1" localSheetId="31" name="Z_A8D0FC3A_BA29_4FA2_961F_27795F9DD11D_.wvu.FilterData">'Hedef Liste Düzce'!$A$1:$AM$112</definedName>
    <definedName hidden="1" localSheetId="37" name="Z_A8D0FC3A_BA29_4FA2_961F_27795F9DD11D_.wvu.FilterData">'Hedef Liste Giresun'!$A$1:$AM$76</definedName>
    <definedName hidden="1" localSheetId="39" name="Z_A8D0FC3A_BA29_4FA2_961F_27795F9DD11D_.wvu.FilterData">'Hedef Liste Iğdır'!$A$1:$AM$29</definedName>
    <definedName hidden="1" localSheetId="45" name="Z_A8D0FC3A_BA29_4FA2_961F_27795F9DD11D_.wvu.FilterData">'Hedef Liste Karabük'!$A$1:$AM$128</definedName>
    <definedName hidden="1" localSheetId="50" name="Z_A8D0FC3A_BA29_4FA2_961F_27795F9DD11D_.wvu.FilterData">'Hedef Liste Kırklareli'!$A$1:$AM$124</definedName>
    <definedName hidden="1" localSheetId="6" name="Z_F0A93E98_4281_4733_B8BE_9646BBAA68B7_.wvu.FilterData">'Hedef Liste Malatya'!$A$1:$AM$90</definedName>
    <definedName hidden="1" localSheetId="8" name="Z_F0A93E98_4281_4733_B8BE_9646BBAA68B7_.wvu.FilterData">'Hedef Liste Adıyaman'!$A$1:$AM$28</definedName>
    <definedName hidden="1" localSheetId="13" name="Z_F0A93E98_4281_4733_B8BE_9646BBAA68B7_.wvu.FilterData">'Hedef Liste Amasya'!$A$1:$AM$34</definedName>
    <definedName hidden="1" localSheetId="25" name="Z_F0A93E98_4281_4733_B8BE_9646BBAA68B7_.wvu.FilterData">'Hedef Liste Elazığ'!$A$1:$AM$99</definedName>
    <definedName hidden="1" localSheetId="26" name="Z_F0A93E98_4281_4733_B8BE_9646BBAA68B7_.wvu.FilterData">'Hedef Liste Gümüşhane'!$A$1:$AM$20</definedName>
    <definedName hidden="1" localSheetId="31" name="Z_F0A93E98_4281_4733_B8BE_9646BBAA68B7_.wvu.FilterData">'Hedef Liste Düzce'!$A$1:$AM$112</definedName>
    <definedName hidden="1" localSheetId="37" name="Z_F0A93E98_4281_4733_B8BE_9646BBAA68B7_.wvu.FilterData">'Hedef Liste Giresun'!$A$1:$AM$76</definedName>
    <definedName hidden="1" localSheetId="39" name="Z_F0A93E98_4281_4733_B8BE_9646BBAA68B7_.wvu.FilterData">'Hedef Liste Iğdır'!$A$1:$AM$29</definedName>
    <definedName hidden="1" localSheetId="45" name="Z_F0A93E98_4281_4733_B8BE_9646BBAA68B7_.wvu.FilterData">'Hedef Liste Karabük'!$A$1:$AM$128</definedName>
    <definedName hidden="1" localSheetId="50" name="Z_F0A93E98_4281_4733_B8BE_9646BBAA68B7_.wvu.FilterData">'Hedef Liste Kırklareli'!$A$1:$AM$124</definedName>
    <definedName hidden="1" localSheetId="6" name="Z_E7248818_A5AD_431C_8B6B_1B6CE692C4D7_.wvu.FilterData">'Hedef Liste Malatya'!$A$1:$AM$90</definedName>
    <definedName hidden="1" localSheetId="8" name="Z_E7248818_A5AD_431C_8B6B_1B6CE692C4D7_.wvu.FilterData">'Hedef Liste Adıyaman'!$A$1:$AM$28</definedName>
    <definedName hidden="1" localSheetId="13" name="Z_E7248818_A5AD_431C_8B6B_1B6CE692C4D7_.wvu.FilterData">'Hedef Liste Amasya'!$A$1:$AM$34</definedName>
    <definedName hidden="1" localSheetId="25" name="Z_E7248818_A5AD_431C_8B6B_1B6CE692C4D7_.wvu.FilterData">'Hedef Liste Elazığ'!$A$1:$AM$99</definedName>
    <definedName hidden="1" localSheetId="26" name="Z_E7248818_A5AD_431C_8B6B_1B6CE692C4D7_.wvu.FilterData">'Hedef Liste Gümüşhane'!$A$1:$AM$20</definedName>
    <definedName hidden="1" localSheetId="31" name="Z_E7248818_A5AD_431C_8B6B_1B6CE692C4D7_.wvu.FilterData">'Hedef Liste Düzce'!$A$1:$AM$112</definedName>
    <definedName hidden="1" localSheetId="37" name="Z_E7248818_A5AD_431C_8B6B_1B6CE692C4D7_.wvu.FilterData">'Hedef Liste Giresun'!$A$1:$AM$76</definedName>
    <definedName hidden="1" localSheetId="39" name="Z_E7248818_A5AD_431C_8B6B_1B6CE692C4D7_.wvu.FilterData">'Hedef Liste Iğdır'!$A$1:$AM$29</definedName>
    <definedName hidden="1" localSheetId="45" name="Z_E7248818_A5AD_431C_8B6B_1B6CE692C4D7_.wvu.FilterData">'Hedef Liste Karabük'!$A$1:$AM$128</definedName>
    <definedName hidden="1" localSheetId="50" name="Z_E7248818_A5AD_431C_8B6B_1B6CE692C4D7_.wvu.FilterData">'Hedef Liste Kırklareli'!$A$1:$AM$124</definedName>
    <definedName hidden="1" localSheetId="6" name="Z_6A4357B6_94C6_4DCF_9C41_62F9360B87B3_.wvu.FilterData">'Hedef Liste Malatya'!$A$1:$AM$90</definedName>
    <definedName hidden="1" localSheetId="8" name="Z_6A4357B6_94C6_4DCF_9C41_62F9360B87B3_.wvu.FilterData">'Hedef Liste Adıyaman'!$A$1:$AM$28</definedName>
    <definedName hidden="1" localSheetId="13" name="Z_6A4357B6_94C6_4DCF_9C41_62F9360B87B3_.wvu.FilterData">'Hedef Liste Amasya'!$A$1:$AM$34</definedName>
    <definedName hidden="1" localSheetId="25" name="Z_6A4357B6_94C6_4DCF_9C41_62F9360B87B3_.wvu.FilterData">'Hedef Liste Elazığ'!$A$1:$AM$99</definedName>
    <definedName hidden="1" localSheetId="26" name="Z_6A4357B6_94C6_4DCF_9C41_62F9360B87B3_.wvu.FilterData">'Hedef Liste Gümüşhane'!$A$1:$AM$20</definedName>
    <definedName hidden="1" localSheetId="31" name="Z_6A4357B6_94C6_4DCF_9C41_62F9360B87B3_.wvu.FilterData">'Hedef Liste Düzce'!$A$1:$AM$112</definedName>
    <definedName hidden="1" localSheetId="37" name="Z_6A4357B6_94C6_4DCF_9C41_62F9360B87B3_.wvu.FilterData">'Hedef Liste Giresun'!$A$1:$AM$76</definedName>
    <definedName hidden="1" localSheetId="39" name="Z_6A4357B6_94C6_4DCF_9C41_62F9360B87B3_.wvu.FilterData">'Hedef Liste Iğdır'!$A$1:$AM$29</definedName>
    <definedName hidden="1" localSheetId="45" name="Z_6A4357B6_94C6_4DCF_9C41_62F9360B87B3_.wvu.FilterData">'Hedef Liste Karabük'!$A$1:$AM$128</definedName>
    <definedName hidden="1" localSheetId="50" name="Z_6A4357B6_94C6_4DCF_9C41_62F9360B87B3_.wvu.FilterData">'Hedef Liste Kırklareli'!$A$1:$AM$124</definedName>
    <definedName hidden="1" localSheetId="6" name="Z_107D2701_B4C5_4D8E_881B_A1C45BCC25D3_.wvu.FilterData">'Hedef Liste Malatya'!$A$1:$AM$90</definedName>
    <definedName hidden="1" localSheetId="8" name="Z_107D2701_B4C5_4D8E_881B_A1C45BCC25D3_.wvu.FilterData">'Hedef Liste Adıyaman'!$A$1:$AM$28</definedName>
    <definedName hidden="1" localSheetId="13" name="Z_107D2701_B4C5_4D8E_881B_A1C45BCC25D3_.wvu.FilterData">'Hedef Liste Amasya'!$A$1:$AM$34</definedName>
    <definedName hidden="1" localSheetId="25" name="Z_107D2701_B4C5_4D8E_881B_A1C45BCC25D3_.wvu.FilterData">'Hedef Liste Elazığ'!$A$1:$AM$99</definedName>
    <definedName hidden="1" localSheetId="26" name="Z_107D2701_B4C5_4D8E_881B_A1C45BCC25D3_.wvu.FilterData">'Hedef Liste Gümüşhane'!$A$1:$AM$20</definedName>
    <definedName hidden="1" localSheetId="31" name="Z_107D2701_B4C5_4D8E_881B_A1C45BCC25D3_.wvu.FilterData">'Hedef Liste Düzce'!$A$1:$AM$112</definedName>
    <definedName hidden="1" localSheetId="37" name="Z_107D2701_B4C5_4D8E_881B_A1C45BCC25D3_.wvu.FilterData">'Hedef Liste Giresun'!$A$1:$AM$76</definedName>
    <definedName hidden="1" localSheetId="39" name="Z_107D2701_B4C5_4D8E_881B_A1C45BCC25D3_.wvu.FilterData">'Hedef Liste Iğdır'!$A$1:$AM$29</definedName>
    <definedName hidden="1" localSheetId="45" name="Z_107D2701_B4C5_4D8E_881B_A1C45BCC25D3_.wvu.FilterData">'Hedef Liste Karabük'!$A$1:$AM$128</definedName>
    <definedName hidden="1" localSheetId="50" name="Z_107D2701_B4C5_4D8E_881B_A1C45BCC25D3_.wvu.FilterData">'Hedef Liste Kırklareli'!$A$1:$AM$124</definedName>
    <definedName hidden="1" localSheetId="6" name="Z_EC09CBAA_6A95_4EC8_9E51_9708F76BE6AA_.wvu.FilterData">'Hedef Liste Malatya'!$A$1:$AM$90</definedName>
    <definedName hidden="1" localSheetId="8" name="Z_EC09CBAA_6A95_4EC8_9E51_9708F76BE6AA_.wvu.FilterData">'Hedef Liste Adıyaman'!$A$1:$AM$28</definedName>
    <definedName hidden="1" localSheetId="13" name="Z_EC09CBAA_6A95_4EC8_9E51_9708F76BE6AA_.wvu.FilterData">'Hedef Liste Amasya'!$A$1:$AM$34</definedName>
    <definedName hidden="1" localSheetId="25" name="Z_EC09CBAA_6A95_4EC8_9E51_9708F76BE6AA_.wvu.FilterData">'Hedef Liste Elazığ'!$A$1:$AM$99</definedName>
    <definedName hidden="1" localSheetId="26" name="Z_EC09CBAA_6A95_4EC8_9E51_9708F76BE6AA_.wvu.FilterData">'Hedef Liste Gümüşhane'!$A$1:$AM$20</definedName>
    <definedName hidden="1" localSheetId="31" name="Z_EC09CBAA_6A95_4EC8_9E51_9708F76BE6AA_.wvu.FilterData">'Hedef Liste Düzce'!$A$1:$AM$112</definedName>
    <definedName hidden="1" localSheetId="37" name="Z_EC09CBAA_6A95_4EC8_9E51_9708F76BE6AA_.wvu.FilterData">'Hedef Liste Giresun'!$A$1:$AM$76</definedName>
    <definedName hidden="1" localSheetId="39" name="Z_EC09CBAA_6A95_4EC8_9E51_9708F76BE6AA_.wvu.FilterData">'Hedef Liste Iğdır'!$A$1:$AM$29</definedName>
    <definedName hidden="1" localSheetId="45" name="Z_EC09CBAA_6A95_4EC8_9E51_9708F76BE6AA_.wvu.FilterData">'Hedef Liste Karabük'!$A$1:$AM$128</definedName>
    <definedName hidden="1" localSheetId="50" name="Z_EC09CBAA_6A95_4EC8_9E51_9708F76BE6AA_.wvu.FilterData">'Hedef Liste Kırklareli'!$A$1:$AM$124</definedName>
    <definedName hidden="1" localSheetId="6" name="Z_086FC042_A6F6_4A31_ACCA_7B264E50385E_.wvu.FilterData">'Hedef Liste Malatya'!$A$1:$AM$90</definedName>
    <definedName hidden="1" localSheetId="8" name="Z_086FC042_A6F6_4A31_ACCA_7B264E50385E_.wvu.FilterData">'Hedef Liste Adıyaman'!$A$1:$AM$28</definedName>
    <definedName hidden="1" localSheetId="13" name="Z_086FC042_A6F6_4A31_ACCA_7B264E50385E_.wvu.FilterData">'Hedef Liste Amasya'!$A$1:$AM$34</definedName>
    <definedName hidden="1" localSheetId="25" name="Z_086FC042_A6F6_4A31_ACCA_7B264E50385E_.wvu.FilterData">'Hedef Liste Elazığ'!$A$1:$AM$99</definedName>
    <definedName hidden="1" localSheetId="26" name="Z_086FC042_A6F6_4A31_ACCA_7B264E50385E_.wvu.FilterData">'Hedef Liste Gümüşhane'!$A$1:$AM$20</definedName>
    <definedName hidden="1" localSheetId="31" name="Z_086FC042_A6F6_4A31_ACCA_7B264E50385E_.wvu.FilterData">'Hedef Liste Düzce'!$A$1:$AM$112</definedName>
    <definedName hidden="1" localSheetId="37" name="Z_086FC042_A6F6_4A31_ACCA_7B264E50385E_.wvu.FilterData">'Hedef Liste Giresun'!$A$1:$AM$76</definedName>
    <definedName hidden="1" localSheetId="39" name="Z_086FC042_A6F6_4A31_ACCA_7B264E50385E_.wvu.FilterData">'Hedef Liste Iğdır'!$A$1:$AM$29</definedName>
    <definedName hidden="1" localSheetId="45" name="Z_086FC042_A6F6_4A31_ACCA_7B264E50385E_.wvu.FilterData">'Hedef Liste Karabük'!$A$1:$AM$128</definedName>
    <definedName hidden="1" localSheetId="50" name="Z_086FC042_A6F6_4A31_ACCA_7B264E50385E_.wvu.FilterData">'Hedef Liste Kırklareli'!$A$1:$AM$124</definedName>
    <definedName hidden="1" localSheetId="6" name="Z_448896E3_913B_4076_89D1_828E8804560E_.wvu.FilterData">'Hedef Liste Malatya'!$A$1:$AM$90</definedName>
    <definedName hidden="1" localSheetId="8" name="Z_448896E3_913B_4076_89D1_828E8804560E_.wvu.FilterData">'Hedef Liste Adıyaman'!$A$1:$AM$28</definedName>
    <definedName hidden="1" localSheetId="13" name="Z_448896E3_913B_4076_89D1_828E8804560E_.wvu.FilterData">'Hedef Liste Amasya'!$A$1:$AM$34</definedName>
    <definedName hidden="1" localSheetId="21" name="Z_448896E3_913B_4076_89D1_828E8804560E_.wvu.FilterData">'Hedef Liste Diyarbakır'!$Q$1:$Q$117</definedName>
    <definedName hidden="1" localSheetId="25" name="Z_448896E3_913B_4076_89D1_828E8804560E_.wvu.FilterData">'Hedef Liste Elazığ'!$A$1:$AM$99</definedName>
    <definedName hidden="1" localSheetId="26" name="Z_448896E3_913B_4076_89D1_828E8804560E_.wvu.FilterData">'Hedef Liste Gümüşhane'!$A$1:$AM$20</definedName>
    <definedName hidden="1" localSheetId="31" name="Z_448896E3_913B_4076_89D1_828E8804560E_.wvu.FilterData">'Hedef Liste Düzce'!$A$1:$AM$112</definedName>
    <definedName hidden="1" localSheetId="37" name="Z_448896E3_913B_4076_89D1_828E8804560E_.wvu.FilterData">'Hedef Liste Giresun'!$A$1:$AM$76</definedName>
    <definedName hidden="1" localSheetId="39" name="Z_448896E3_913B_4076_89D1_828E8804560E_.wvu.FilterData">'Hedef Liste Iğdır'!$A$1:$AM$29</definedName>
    <definedName hidden="1" localSheetId="45" name="Z_448896E3_913B_4076_89D1_828E8804560E_.wvu.FilterData">'Hedef Liste Karabük'!$A$1:$AM$128</definedName>
    <definedName hidden="1" localSheetId="50" name="Z_448896E3_913B_4076_89D1_828E8804560E_.wvu.FilterData">'Hedef Liste Kırklareli'!$A$1:$AM$124</definedName>
    <definedName hidden="1" localSheetId="55" name="Z_448896E3_913B_4076_89D1_828E8804560E_.wvu.FilterData">'Hedef Liste Konya'!$AI$247:$AM$254</definedName>
    <definedName hidden="1" localSheetId="70" name="Z_448896E3_913B_4076_89D1_828E8804560E_.wvu.FilterData">'Hedef Liste Osmaniye'!$A$1:$AM$69</definedName>
    <definedName hidden="1" localSheetId="43" name="Z_94E2DE0B_6F63_4554_81CA_2872ADC08205_.wvu.FilterData">'Hedef Liste Erzurum'!$A$1:$AG$115</definedName>
    <definedName hidden="1" localSheetId="59" name="Z_94E2DE0B_6F63_4554_81CA_2872ADC08205_.wvu.FilterData">'import Konya'!$A$1:$P$783</definedName>
    <definedName hidden="1" localSheetId="61" name="Z_94E2DE0B_6F63_4554_81CA_2872ADC08205_.wvu.FilterData">'Hedef Liste Tokat'!$A$1:$W$43</definedName>
    <definedName hidden="1" localSheetId="68" name="Z_94E2DE0B_6F63_4554_81CA_2872ADC08205_.wvu.FilterData">'Hedef Liste Ordu'!$V$60:$W$60</definedName>
    <definedName hidden="1" localSheetId="70" name="Z_94E2DE0B_6F63_4554_81CA_2872ADC08205_.wvu.FilterData">'Hedef Liste Osmaniye'!$V$48:$W$49</definedName>
    <definedName hidden="1" localSheetId="82" name="Z_94E2DE0B_6F63_4554_81CA_2872ADC08205_.wvu.FilterData">'import Yalova'!$A$1:$P$147</definedName>
    <definedName hidden="1" localSheetId="6" name="Z_0289FC0C_39C2_4688_A160_8C933A480168_.wvu.FilterData">'Hedef Liste Malatya'!$A$1:$AM$90</definedName>
    <definedName hidden="1" localSheetId="8" name="Z_0289FC0C_39C2_4688_A160_8C933A480168_.wvu.FilterData">'Hedef Liste Adıyaman'!$A$1:$AM$28</definedName>
    <definedName hidden="1" localSheetId="13" name="Z_0289FC0C_39C2_4688_A160_8C933A480168_.wvu.FilterData">'Hedef Liste Amasya'!$A$1:$AM$34</definedName>
    <definedName hidden="1" localSheetId="25" name="Z_0289FC0C_39C2_4688_A160_8C933A480168_.wvu.FilterData">'Hedef Liste Elazığ'!$A$1:$AM$99</definedName>
    <definedName hidden="1" localSheetId="26" name="Z_0289FC0C_39C2_4688_A160_8C933A480168_.wvu.FilterData">'Hedef Liste Gümüşhane'!$A$1:$AM$20</definedName>
    <definedName hidden="1" localSheetId="31" name="Z_0289FC0C_39C2_4688_A160_8C933A480168_.wvu.FilterData">'Hedef Liste Düzce'!$A$1:$AM$112</definedName>
    <definedName hidden="1" localSheetId="37" name="Z_0289FC0C_39C2_4688_A160_8C933A480168_.wvu.FilterData">'Hedef Liste Giresun'!$A$1:$AM$76</definedName>
    <definedName hidden="1" localSheetId="39" name="Z_0289FC0C_39C2_4688_A160_8C933A480168_.wvu.FilterData">'Hedef Liste Iğdır'!$A$1:$AM$29</definedName>
    <definedName hidden="1" localSheetId="45" name="Z_0289FC0C_39C2_4688_A160_8C933A480168_.wvu.FilterData">'Hedef Liste Karabük'!$A$1:$AM$128</definedName>
    <definedName hidden="1" localSheetId="50" name="Z_0289FC0C_39C2_4688_A160_8C933A480168_.wvu.FilterData">'Hedef Liste Kırklareli'!$A$1:$AM$124</definedName>
    <definedName hidden="1" localSheetId="6" name="Z_44B0B8FF_D275_4DDC_8B10_BAB1D5B7C6E7_.wvu.FilterData">'Hedef Liste Malatya'!$A$1:$AM$90</definedName>
    <definedName hidden="1" localSheetId="8" name="Z_44B0B8FF_D275_4DDC_8B10_BAB1D5B7C6E7_.wvu.FilterData">'Hedef Liste Adıyaman'!$A$1:$AM$28</definedName>
    <definedName hidden="1" localSheetId="13" name="Z_44B0B8FF_D275_4DDC_8B10_BAB1D5B7C6E7_.wvu.FilterData">'Hedef Liste Amasya'!$A$1:$AM$34</definedName>
    <definedName hidden="1" localSheetId="25" name="Z_44B0B8FF_D275_4DDC_8B10_BAB1D5B7C6E7_.wvu.FilterData">'Hedef Liste Elazığ'!$A$1:$AM$99</definedName>
    <definedName hidden="1" localSheetId="26" name="Z_44B0B8FF_D275_4DDC_8B10_BAB1D5B7C6E7_.wvu.FilterData">'Hedef Liste Gümüşhane'!$A$1:$AM$20</definedName>
    <definedName hidden="1" localSheetId="31" name="Z_44B0B8FF_D275_4DDC_8B10_BAB1D5B7C6E7_.wvu.FilterData">'Hedef Liste Düzce'!$A$1:$AM$112</definedName>
    <definedName hidden="1" localSheetId="37" name="Z_44B0B8FF_D275_4DDC_8B10_BAB1D5B7C6E7_.wvu.FilterData">'Hedef Liste Giresun'!$A$1:$AM$76</definedName>
    <definedName hidden="1" localSheetId="39" name="Z_44B0B8FF_D275_4DDC_8B10_BAB1D5B7C6E7_.wvu.FilterData">'Hedef Liste Iğdır'!$A$1:$AM$29</definedName>
    <definedName hidden="1" localSheetId="45" name="Z_44B0B8FF_D275_4DDC_8B10_BAB1D5B7C6E7_.wvu.FilterData">'Hedef Liste Karabük'!$A$1:$AM$128</definedName>
    <definedName hidden="1" localSheetId="50" name="Z_44B0B8FF_D275_4DDC_8B10_BAB1D5B7C6E7_.wvu.FilterData">'Hedef Liste Kırklareli'!$A$1:$AM$124</definedName>
    <definedName hidden="1" localSheetId="55" name="Z_44B0B8FF_D275_4DDC_8B10_BAB1D5B7C6E7_.wvu.FilterData">'Hedef Liste Konya'!$A$1:$AM$697</definedName>
    <definedName hidden="1" localSheetId="6" name="Z_9059B6F5_D0BC_4B32_BD06_703326C5A639_.wvu.FilterData">'Hedef Liste Malatya'!$A$1:$AM$90</definedName>
    <definedName hidden="1" localSheetId="8" name="Z_9059B6F5_D0BC_4B32_BD06_703326C5A639_.wvu.FilterData">'Hedef Liste Adıyaman'!$A$1:$AM$28</definedName>
    <definedName hidden="1" localSheetId="13" name="Z_9059B6F5_D0BC_4B32_BD06_703326C5A639_.wvu.FilterData">'Hedef Liste Amasya'!$A$1:$AM$34</definedName>
    <definedName hidden="1" localSheetId="25" name="Z_9059B6F5_D0BC_4B32_BD06_703326C5A639_.wvu.FilterData">'Hedef Liste Elazığ'!$A$1:$AM$99</definedName>
    <definedName hidden="1" localSheetId="26" name="Z_9059B6F5_D0BC_4B32_BD06_703326C5A639_.wvu.FilterData">'Hedef Liste Gümüşhane'!$A$1:$AM$20</definedName>
    <definedName hidden="1" localSheetId="31" name="Z_9059B6F5_D0BC_4B32_BD06_703326C5A639_.wvu.FilterData">'Hedef Liste Düzce'!$A$1:$AM$112</definedName>
    <definedName hidden="1" localSheetId="37" name="Z_9059B6F5_D0BC_4B32_BD06_703326C5A639_.wvu.FilterData">'Hedef Liste Giresun'!$A$1:$AM$76</definedName>
    <definedName hidden="1" localSheetId="39" name="Z_9059B6F5_D0BC_4B32_BD06_703326C5A639_.wvu.FilterData">'Hedef Liste Iğdır'!$A$1:$AM$29</definedName>
    <definedName hidden="1" localSheetId="45" name="Z_9059B6F5_D0BC_4B32_BD06_703326C5A639_.wvu.FilterData">'Hedef Liste Karabük'!$A$1:$AM$128</definedName>
    <definedName hidden="1" localSheetId="50" name="Z_9059B6F5_D0BC_4B32_BD06_703326C5A639_.wvu.FilterData">'Hedef Liste Kırklareli'!$A$1:$AM$124</definedName>
    <definedName hidden="1" localSheetId="6" name="Z_9D4CF9A5_C08B_40A1_806F_FEEC45D646B1_.wvu.FilterData">'Hedef Liste Malatya'!$A$1:$AM$90</definedName>
    <definedName hidden="1" localSheetId="8" name="Z_9D4CF9A5_C08B_40A1_806F_FEEC45D646B1_.wvu.FilterData">'Hedef Liste Adıyaman'!$A$1:$AM$28</definedName>
    <definedName hidden="1" localSheetId="13" name="Z_9D4CF9A5_C08B_40A1_806F_FEEC45D646B1_.wvu.FilterData">'Hedef Liste Amasya'!$A$1:$AM$34</definedName>
    <definedName hidden="1" localSheetId="25" name="Z_9D4CF9A5_C08B_40A1_806F_FEEC45D646B1_.wvu.FilterData">'Hedef Liste Elazığ'!$A$1:$AM$99</definedName>
    <definedName hidden="1" localSheetId="26" name="Z_9D4CF9A5_C08B_40A1_806F_FEEC45D646B1_.wvu.FilterData">'Hedef Liste Gümüşhane'!$A$1:$AM$20</definedName>
    <definedName hidden="1" localSheetId="31" name="Z_9D4CF9A5_C08B_40A1_806F_FEEC45D646B1_.wvu.FilterData">'Hedef Liste Düzce'!$A$1:$AM$112</definedName>
    <definedName hidden="1" localSheetId="37" name="Z_9D4CF9A5_C08B_40A1_806F_FEEC45D646B1_.wvu.FilterData">'Hedef Liste Giresun'!$A$1:$AM$76</definedName>
    <definedName hidden="1" localSheetId="39" name="Z_9D4CF9A5_C08B_40A1_806F_FEEC45D646B1_.wvu.FilterData">'Hedef Liste Iğdır'!$A$1:$AM$29</definedName>
    <definedName hidden="1" localSheetId="45" name="Z_9D4CF9A5_C08B_40A1_806F_FEEC45D646B1_.wvu.FilterData">'Hedef Liste Karabük'!$A$1:$AM$128</definedName>
    <definedName hidden="1" localSheetId="50" name="Z_9D4CF9A5_C08B_40A1_806F_FEEC45D646B1_.wvu.FilterData">'Hedef Liste Kırklareli'!$A$1:$AM$124</definedName>
    <definedName hidden="1" localSheetId="6" name="Z_413EA9A2_71D6_496D_85D9_2D59EEFE7978_.wvu.FilterData">'Hedef Liste Malatya'!$A$1:$AM$90</definedName>
    <definedName hidden="1" localSheetId="8" name="Z_413EA9A2_71D6_496D_85D9_2D59EEFE7978_.wvu.FilterData">'Hedef Liste Adıyaman'!$A$1:$AM$28</definedName>
    <definedName hidden="1" localSheetId="13" name="Z_413EA9A2_71D6_496D_85D9_2D59EEFE7978_.wvu.FilterData">'Hedef Liste Amasya'!$A$1:$AM$34</definedName>
    <definedName hidden="1" localSheetId="25" name="Z_413EA9A2_71D6_496D_85D9_2D59EEFE7978_.wvu.FilterData">'Hedef Liste Elazığ'!$A$1:$AM$99</definedName>
    <definedName hidden="1" localSheetId="26" name="Z_413EA9A2_71D6_496D_85D9_2D59EEFE7978_.wvu.FilterData">'Hedef Liste Gümüşhane'!$A$1:$AM$20</definedName>
    <definedName hidden="1" localSheetId="31" name="Z_413EA9A2_71D6_496D_85D9_2D59EEFE7978_.wvu.FilterData">'Hedef Liste Düzce'!$A$1:$AM$112</definedName>
    <definedName hidden="1" localSheetId="37" name="Z_413EA9A2_71D6_496D_85D9_2D59EEFE7978_.wvu.FilterData">'Hedef Liste Giresun'!$A$1:$AM$76</definedName>
    <definedName hidden="1" localSheetId="39" name="Z_413EA9A2_71D6_496D_85D9_2D59EEFE7978_.wvu.FilterData">'Hedef Liste Iğdır'!$A$1:$AM$29</definedName>
    <definedName hidden="1" localSheetId="45" name="Z_413EA9A2_71D6_496D_85D9_2D59EEFE7978_.wvu.FilterData">'Hedef Liste Karabük'!$A$1:$AM$128</definedName>
    <definedName hidden="1" localSheetId="50" name="Z_413EA9A2_71D6_496D_85D9_2D59EEFE7978_.wvu.FilterData">'Hedef Liste Kırklareli'!$A$1:$AM$124</definedName>
    <definedName hidden="1" localSheetId="6" name="Z_637056B8_5B20_49B8_9AF4_8B5282DBD557_.wvu.FilterData">'Hedef Liste Malatya'!$Y$86:$AG$89</definedName>
    <definedName hidden="1" localSheetId="8" name="Z_637056B8_5B20_49B8_9AF4_8B5282DBD557_.wvu.FilterData">'Hedef Liste Adıyaman'!$A$1:$AM$28</definedName>
    <definedName hidden="1" localSheetId="13" name="Z_637056B8_5B20_49B8_9AF4_8B5282DBD557_.wvu.FilterData">'Hedef Liste Amasya'!$A$1:$AM$34</definedName>
    <definedName hidden="1" localSheetId="25" name="Z_637056B8_5B20_49B8_9AF4_8B5282DBD557_.wvu.FilterData">'Hedef Liste Elazığ'!$U$6:$U$7</definedName>
    <definedName hidden="1" localSheetId="26" name="Z_637056B8_5B20_49B8_9AF4_8B5282DBD557_.wvu.FilterData">'Hedef Liste Gümüşhane'!$U$6:$U$9</definedName>
    <definedName hidden="1" localSheetId="31" name="Z_637056B8_5B20_49B8_9AF4_8B5282DBD557_.wvu.FilterData">'Hedef Liste Düzce'!$Y$108:$AG$110</definedName>
    <definedName hidden="1" localSheetId="37" name="Z_637056B8_5B20_49B8_9AF4_8B5282DBD557_.wvu.FilterData">'Hedef Liste Giresun'!$A$1:$AM$76</definedName>
    <definedName hidden="1" localSheetId="39" name="Z_637056B8_5B20_49B8_9AF4_8B5282DBD557_.wvu.FilterData">'Hedef Liste Iğdır'!$A$1:$AM$29</definedName>
    <definedName hidden="1" localSheetId="45" name="Z_637056B8_5B20_49B8_9AF4_8B5282DBD557_.wvu.FilterData">'Hedef Liste Karabük'!$A$1:$AM$128</definedName>
    <definedName hidden="1" localSheetId="50" name="Z_637056B8_5B20_49B8_9AF4_8B5282DBD557_.wvu.FilterData">'Hedef Liste Kırklareli'!$A$1:$AM$124</definedName>
    <definedName hidden="1" localSheetId="6" name="Z_F9CBE3D2_7D25_40D5_87B9_498A9CDDA1F4_.wvu.FilterData">'Hedef Liste Malatya'!$A$1:$AM$90</definedName>
    <definedName hidden="1" localSheetId="8" name="Z_F9CBE3D2_7D25_40D5_87B9_498A9CDDA1F4_.wvu.FilterData">'Hedef Liste Adıyaman'!$A$1:$AM$28</definedName>
    <definedName hidden="1" localSheetId="13" name="Z_F9CBE3D2_7D25_40D5_87B9_498A9CDDA1F4_.wvu.FilterData">'Hedef Liste Amasya'!$A$1:$AM$34</definedName>
    <definedName hidden="1" localSheetId="25" name="Z_F9CBE3D2_7D25_40D5_87B9_498A9CDDA1F4_.wvu.FilterData">'Hedef Liste Elazığ'!$A$1:$AM$99</definedName>
    <definedName hidden="1" localSheetId="26" name="Z_F9CBE3D2_7D25_40D5_87B9_498A9CDDA1F4_.wvu.FilterData">'Hedef Liste Gümüşhane'!$A$1:$AM$20</definedName>
    <definedName hidden="1" localSheetId="31" name="Z_F9CBE3D2_7D25_40D5_87B9_498A9CDDA1F4_.wvu.FilterData">'Hedef Liste Düzce'!$A$1:$AM$112</definedName>
    <definedName hidden="1" localSheetId="37" name="Z_F9CBE3D2_7D25_40D5_87B9_498A9CDDA1F4_.wvu.FilterData">'Hedef Liste Giresun'!$A$1:$AM$76</definedName>
    <definedName hidden="1" localSheetId="39" name="Z_F9CBE3D2_7D25_40D5_87B9_498A9CDDA1F4_.wvu.FilterData">'Hedef Liste Iğdır'!$A$1:$AM$29</definedName>
    <definedName hidden="1" localSheetId="45" name="Z_F9CBE3D2_7D25_40D5_87B9_498A9CDDA1F4_.wvu.FilterData">'Hedef Liste Karabük'!$A$1:$AM$128</definedName>
    <definedName hidden="1" localSheetId="50" name="Z_F9CBE3D2_7D25_40D5_87B9_498A9CDDA1F4_.wvu.FilterData">'Hedef Liste Kırklareli'!$A$1:$AM$124</definedName>
    <definedName hidden="1" localSheetId="6" name="Z_452EAD00_B952_4F5A_AB33_C29894CDF850_.wvu.FilterData">'Hedef Liste Malatya'!$A$1:$AM$90</definedName>
    <definedName hidden="1" localSheetId="8" name="Z_452EAD00_B952_4F5A_AB33_C29894CDF850_.wvu.FilterData">'Hedef Liste Adıyaman'!$A$1:$AM$28</definedName>
    <definedName hidden="1" localSheetId="13" name="Z_452EAD00_B952_4F5A_AB33_C29894CDF850_.wvu.FilterData">'Hedef Liste Amasya'!$A$1:$AM$34</definedName>
    <definedName hidden="1" localSheetId="25" name="Z_452EAD00_B952_4F5A_AB33_C29894CDF850_.wvu.FilterData">'Hedef Liste Elazığ'!$A$1:$AM$99</definedName>
    <definedName hidden="1" localSheetId="26" name="Z_452EAD00_B952_4F5A_AB33_C29894CDF850_.wvu.FilterData">'Hedef Liste Gümüşhane'!$A$1:$AM$20</definedName>
    <definedName hidden="1" localSheetId="31" name="Z_452EAD00_B952_4F5A_AB33_C29894CDF850_.wvu.FilterData">'Hedef Liste Düzce'!$A$1:$AM$112</definedName>
    <definedName hidden="1" localSheetId="37" name="Z_452EAD00_B952_4F5A_AB33_C29894CDF850_.wvu.FilterData">'Hedef Liste Giresun'!$A$1:$AM$76</definedName>
    <definedName hidden="1" localSheetId="39" name="Z_452EAD00_B952_4F5A_AB33_C29894CDF850_.wvu.FilterData">'Hedef Liste Iğdır'!$A$1:$AM$29</definedName>
    <definedName hidden="1" localSheetId="45" name="Z_452EAD00_B952_4F5A_AB33_C29894CDF850_.wvu.FilterData">'Hedef Liste Karabük'!$A$1:$AM$128</definedName>
    <definedName hidden="1" localSheetId="50" name="Z_452EAD00_B952_4F5A_AB33_C29894CDF850_.wvu.FilterData">'Hedef Liste Kırklareli'!$A$1:$AM$124</definedName>
  </definedNames>
  <calcPr/>
  <customWorkbookViews>
    <customWorkbookView activeSheetId="0" maximized="1" windowHeight="0" windowWidth="0" guid="{F0A93E98-4281-4733-B8BE-9646BBAA68B7}" name="Filtre 30"/>
    <customWorkbookView activeSheetId="0" maximized="1" windowHeight="0" windowWidth="0" guid="{B3CABACF-2648-4D58-9EC9-4FFCDD720982}" name="Filtre 29"/>
    <customWorkbookView activeSheetId="0" maximized="1" windowHeight="0" windowWidth="0" guid="{8E33E3CF-8600-42BF-ADC5-F4BBDDBB6AE5}" name="Filtre 28"/>
    <customWorkbookView activeSheetId="0" maximized="1" windowHeight="0" windowWidth="0" guid="{80D4D1B2-F134-46A9-932C-7FAAD9F07B08}" name="Filtre 21"/>
    <customWorkbookView activeSheetId="0" maximized="1" windowHeight="0" windowWidth="0" guid="{6C1F6731-4403-4EDB-A677-C4CD79764C62}" name="Filtre 20"/>
    <customWorkbookView activeSheetId="0" maximized="1" windowHeight="0" windowWidth="0" guid="{DD893CB1-844E-48C5-80CB-CFE9701FB73E}" name="Filtre 23"/>
    <customWorkbookView activeSheetId="0" maximized="1" windowHeight="0" windowWidth="0" guid="{DFAC73A3-4868-4F60-9225-D08D2F756E69}" name="Filtre 22"/>
    <customWorkbookView activeSheetId="0" maximized="1" windowHeight="0" windowWidth="0" guid="{D261522B-A039-415F-B71F-CF63619D9BD4}" name="Filtre 25"/>
    <customWorkbookView activeSheetId="0" maximized="1" windowHeight="0" windowWidth="0" guid="{813CEA2F-06C7-4DBA-A76D-803B78CB19E5}" name="Filtre 24"/>
    <customWorkbookView activeSheetId="0" maximized="1" windowHeight="0" windowWidth="0" guid="{3EE17A2A-3D09-4A10-8296-C16019FAD79E}" name="Filtre 27"/>
    <customWorkbookView activeSheetId="0" maximized="1" windowHeight="0" windowWidth="0" guid="{8DC08D02-2EB4-4C50-BD17-9B31F8EF3984}" name="Filtre 26"/>
    <customWorkbookView activeSheetId="0" maximized="1" windowHeight="0" windowWidth="0" guid="{95860996-B195-4BF2-BE20-1B1ECEC5EA67}" name="Filtre 41"/>
    <customWorkbookView activeSheetId="0" maximized="1" windowHeight="0" windowWidth="0" guid="{9D4CF9A5-C08B-40A1-806F-FEEC45D646B1}" name="Filtre 40"/>
    <customWorkbookView activeSheetId="0" maximized="1" windowHeight="0" windowWidth="0" guid="{03D20405-6399-48EC-B955-2A77FF822F55}" name="Filtre 39"/>
    <customWorkbookView activeSheetId="0" maximized="1" windowHeight="0" windowWidth="0" guid="{379B3644-2E47-43C1-98AA-99A1C8B98001}" name="Filtre 32"/>
    <customWorkbookView activeSheetId="0" maximized="1" windowHeight="0" windowWidth="0" guid="{22418851-8F74-466D-A4F5-78B66BCC49B7}" name="Filtre 31"/>
    <customWorkbookView activeSheetId="0" maximized="1" windowHeight="0" windowWidth="0" guid="{BE95D9BE-7DF4-4766-8AF6-57162C372A61}" name="Filtre 34"/>
    <customWorkbookView activeSheetId="0" maximized="1" windowHeight="0" windowWidth="0" guid="{F2CA5565-C5DF-4B3A-BFDE-E4F5E784D1B1}" name="Filtre 33"/>
    <customWorkbookView activeSheetId="0" maximized="1" windowHeight="0" windowWidth="0" guid="{04180992-3C2E-4EC5-BE64-C8979336BF13}" name="Filtre 36"/>
    <customWorkbookView activeSheetId="0" maximized="1" windowHeight="0" windowWidth="0" guid="{C646A3DA-FF81-4D0A-A0AE-7B0FFADD6871}" name="Filtre 35"/>
    <customWorkbookView activeSheetId="0" maximized="1" windowHeight="0" windowWidth="0" guid="{73507829-A97F-4CF8-9EF9-9074BE53749A}" name="Filtre 38"/>
    <customWorkbookView activeSheetId="0" maximized="1" windowHeight="0" windowWidth="0" guid="{EF441925-3815-430F-BF96-4CEF6F78AA99}" name="Filtre 37"/>
    <customWorkbookView activeSheetId="0" maximized="1" windowHeight="0" windowWidth="0" guid="{191AC5FB-6107-44B4-89C4-4350B2049587}" name="Filtre 50"/>
    <customWorkbookView activeSheetId="0" maximized="1" windowHeight="0" windowWidth="0" guid="{CC0842B8-9E5C-4EE9-B7A6-5A660CF14589}" name="Filtre 52"/>
    <customWorkbookView activeSheetId="0" maximized="1" windowHeight="0" windowWidth="0" guid="{EA931565-80C8-4CF6-B0E6-F3DF84760FD0}" name="Filtre 51"/>
    <customWorkbookView activeSheetId="0" maximized="1" windowHeight="0" windowWidth="0" guid="{065C6842-6D87-4E0A-82DC-3CF83A417642}" name="Filtre 1"/>
    <customWorkbookView activeSheetId="0" maximized="1" windowHeight="0" windowWidth="0" guid="{5D9B2B0B-5AAB-42D0-B91B-65758FE1A5A2}" name="Filtre 5"/>
    <customWorkbookView activeSheetId="0" maximized="1" windowHeight="0" windowWidth="0" guid="{8EBDBF6B-6BD9-4AD8-9E7F-462AD8DEC5DA}" name="Filtre 4"/>
    <customWorkbookView activeSheetId="0" maximized="1" windowHeight="0" windowWidth="0" guid="{908ABFD1-B0B9-4935-B110-881C96CB5801}" name="Filtre 3"/>
    <customWorkbookView activeSheetId="0" maximized="1" windowHeight="0" windowWidth="0" guid="{4E283709-B3AB-4124-9678-6D80AE9D1B43}" name="Filtre 2"/>
    <customWorkbookView activeSheetId="0" maximized="1" windowHeight="0" windowWidth="0" guid="{448896E3-913B-4076-89D1-828E8804560E}" name="Filtre 9"/>
    <customWorkbookView activeSheetId="0" maximized="1" windowHeight="0" windowWidth="0" guid="{EB359389-020A-4C7E-A2D9-0BF48F2E3CFD}" name="Filtre 8"/>
    <customWorkbookView activeSheetId="0" maximized="1" windowHeight="0" windowWidth="0" guid="{3535F280-88E2-4B15-B0E0-619A6DDFBF75}" name="Filtre 7"/>
    <customWorkbookView activeSheetId="0" maximized="1" windowHeight="0" windowWidth="0" guid="{76D3B64D-D469-49ED-A62B-986EFE8E19C4}" name="Filtre 6"/>
    <customWorkbookView activeSheetId="0" maximized="1" windowHeight="0" windowWidth="0" guid="{49AA3C97-E5C4-4599-9AFB-A9AD4EA80939}" name="Filtre 43"/>
    <customWorkbookView activeSheetId="0" maximized="1" windowHeight="0" windowWidth="0" guid="{480182B8-C12F-47CF-8FFD-C2A9003798AE}" name="Filtre 42"/>
    <customWorkbookView activeSheetId="0" maximized="1" windowHeight="0" windowWidth="0" guid="{B3E2BE0C-4C9C-492F-9FD2-A013E6F4664B}" name="Filtre 45"/>
    <customWorkbookView activeSheetId="0" maximized="1" windowHeight="0" windowWidth="0" guid="{1D9695A0-7035-4BCE-A7C3-F76DADA0D228}" name="Filtre 44"/>
    <customWorkbookView activeSheetId="0" maximized="1" windowHeight="0" windowWidth="0" guid="{189BEB63-0BB9-407C-84FB-B07E15A2CD11}" name="Filtre 47"/>
    <customWorkbookView activeSheetId="0" maximized="1" windowHeight="0" windowWidth="0" guid="{413EA9A2-71D6-496D-85D9-2D59EEFE7978}" name="Filtre 46"/>
    <customWorkbookView activeSheetId="0" maximized="1" windowHeight="0" windowWidth="0" guid="{4610EE13-719C-40E3-9CEF-36B78223E122}" name="Filtre 49"/>
    <customWorkbookView activeSheetId="0" maximized="1" windowHeight="0" windowWidth="0" guid="{826B5C2F-82F8-4A83-B8BF-E9B6ACB3DAF7}" name="Filtre 48"/>
    <customWorkbookView activeSheetId="0" maximized="1" windowHeight="0" windowWidth="0" guid="{0BFE5C98-04ED-4BB9-A7E2-AA415104ADF0}" name="Filtre 61"/>
    <customWorkbookView activeSheetId="0" maximized="1" windowHeight="0" windowWidth="0" guid="{6A4357B6-94C6-4DCF-9C41-62F9360B87B3}" name="Filtre 60"/>
    <customWorkbookView activeSheetId="0" maximized="1" windowHeight="0" windowWidth="0" guid="{75ACC345-D437-4A18-A98C-C82EDA43B64B}" name="Filtre 63"/>
    <customWorkbookView activeSheetId="0" maximized="1" windowHeight="0" windowWidth="0" guid="{1E41AD2E-DB09-4E95-A178-F1057417E5C2}" name="Filtre 109"/>
    <customWorkbookView activeSheetId="0" maximized="1" windowHeight="0" windowWidth="0" guid="{EC09CBAA-6A95-4EC8-9E51-9708F76BE6AA}" name="Filtre 62"/>
    <customWorkbookView activeSheetId="0" maximized="1" windowHeight="0" windowWidth="0" guid="{B6C08CCD-62AF-4E70-86C6-988A7DA76381}" name="Filtre 108"/>
    <customWorkbookView activeSheetId="0" maximized="1" windowHeight="0" windowWidth="0" guid="{87964447-35E8-45A6-A3EC-D28102B0ABFE}" name="Filtre 107"/>
    <customWorkbookView activeSheetId="0" maximized="1" windowHeight="0" windowWidth="0" guid="{78E1C70C-5CD7-42EA-9522-269A952AF972}" name="Filtre 106"/>
    <customWorkbookView activeSheetId="0" maximized="1" windowHeight="0" windowWidth="0" guid="{F258BB22-60F0-4BBE-A0AC-BE3A6B532C0C}" name="Filtre 105"/>
    <customWorkbookView activeSheetId="0" maximized="1" windowHeight="0" windowWidth="0" guid="{2911D0AC-82A4-4729-8F9D-40899735503B}" name="Filtre 104"/>
    <customWorkbookView activeSheetId="0" maximized="1" windowHeight="0" windowWidth="0" guid="{8F8218E1-1B5A-4395-8F52-B3937A1A4BD5}" name="Filtre 103"/>
    <customWorkbookView activeSheetId="0" maximized="1" windowHeight="0" windowWidth="0" guid="{44C3503F-75E3-4B66-AEA6-8B2C0D004DD6}" name="Filtre 102"/>
    <customWorkbookView activeSheetId="0" maximized="1" windowHeight="0" windowWidth="0" guid="{D1B4F1B4-80AA-4550-976F-CFB2501AC924}" name="Filtre 101"/>
    <customWorkbookView activeSheetId="0" maximized="1" windowHeight="0" windowWidth="0" guid="{598D9987-2757-4AFA-BD32-EE0E482ECDBF}" name="Filtre 100"/>
    <customWorkbookView activeSheetId="0" maximized="1" windowHeight="0" windowWidth="0" guid="{94E2DE0B-6F63-4554-81CA-2872ADC08205}" name="Filter 2"/>
    <customWorkbookView activeSheetId="0" maximized="1" windowHeight="0" windowWidth="0" guid="{45F909B1-E7B7-4B26-9F7D-EEF87089A162}" name="Filter 3"/>
    <customWorkbookView activeSheetId="0" maximized="1" windowHeight="0" windowWidth="0" guid="{95AFC9D1-54E4-4E75-906B-5B1A1154F9A6}" name="Filter 1"/>
    <customWorkbookView activeSheetId="0" maximized="1" windowHeight="0" windowWidth="0" guid="{E7C36950-A639-45ED-9E72-DC5211E6A736}" name="Filtre 54"/>
    <customWorkbookView activeSheetId="0" maximized="1" windowHeight="0" windowWidth="0" guid="{B5B98B86-63CE-4D89-B40F-7E23B2B46ECF}" name="Filtre 53"/>
    <customWorkbookView activeSheetId="0" maximized="1" windowHeight="0" windowWidth="0" guid="{10D03AD1-ADA4-4364-8DC0-65B96FCF471B}" name="Filtre 56"/>
    <customWorkbookView activeSheetId="0" maximized="1" windowHeight="0" windowWidth="0" guid="{54D36A72-D424-4E2B-A5A1-825A3C1E58EC}" name="Filtre 55"/>
    <customWorkbookView activeSheetId="0" maximized="1" windowHeight="0" windowWidth="0" guid="{452EAD00-B952-4F5A-AB33-C29894CDF850}" name="Filtre 58"/>
    <customWorkbookView activeSheetId="0" maximized="1" windowHeight="0" windowWidth="0" guid="{60163EDF-BC4A-4B5D-A856-67D9C7C9995B}" name="Filtre 57"/>
    <customWorkbookView activeSheetId="0" maximized="1" windowHeight="0" windowWidth="0" guid="{D62F8B26-8356-4A27-BBB2-128E29725EAE}" name="Filtre 59"/>
    <customWorkbookView activeSheetId="0" maximized="1" windowHeight="0" windowWidth="0" guid="{C7B32497-0771-40B3-99FF-731119242954}" name="Filtre 70"/>
    <customWorkbookView activeSheetId="0" maximized="1" windowHeight="0" windowWidth="0" guid="{77C75FD9-C4D1-4517-8BD7-F02D89C29054}" name="Filtre 72"/>
    <customWorkbookView activeSheetId="0" maximized="1" windowHeight="0" windowWidth="0" guid="{3AB3C20A-6FBB-4643-B0A6-72055D4774F1}" name="Filtre 71"/>
    <customWorkbookView activeSheetId="0" maximized="1" windowHeight="0" windowWidth="0" guid="{E143A6DD-FDA2-4E13-941A-BD79924E5B8F}" name="Filtre 74"/>
    <customWorkbookView activeSheetId="0" maximized="1" windowHeight="0" windowWidth="0" guid="{129D85F8-9FE5-4C76-9F55-147A799D099B}" name="Filtre 73"/>
    <customWorkbookView activeSheetId="0" maximized="1" windowHeight="0" windowWidth="0" guid="{847CE532-2A65-4296-B60F-E9CB53B7F8AB}" name="Filtre 119"/>
    <customWorkbookView activeSheetId="0" maximized="1" windowHeight="0" windowWidth="0" guid="{9059B6F5-D0BC-4B32-BD06-703326C5A639}" name="Filtre 118"/>
    <customWorkbookView activeSheetId="0" maximized="1" windowHeight="0" windowWidth="0" guid="{7E5EE788-0CB1-4D9D-BF53-007B5A92F58E}" name="Filtre 117"/>
    <customWorkbookView activeSheetId="0" maximized="1" windowHeight="0" windowWidth="0" guid="{A1309439-B9AC-4764-966B-77DB2E40BC70}" name="Filtre 116"/>
    <customWorkbookView activeSheetId="0" maximized="1" windowHeight="0" windowWidth="0" guid="{C7EF5F18-1745-4B10-A52F-417C3EF17F8B}" name="Filtre 115"/>
    <customWorkbookView activeSheetId="0" maximized="1" windowHeight="0" windowWidth="0" guid="{DBDD3B76-E596-42F2-A547-976B3AD93403}" name="Filtre 114"/>
    <customWorkbookView activeSheetId="0" maximized="1" windowHeight="0" windowWidth="0" guid="{006FF808-CA4A-4052-AA95-19CEBEDEEAB4}" name="Filtre 113"/>
    <customWorkbookView activeSheetId="0" maximized="1" windowHeight="0" windowWidth="0" guid="{7FB47723-A78F-4F14-B259-8C317960BB2E}" name="Filtre 112"/>
    <customWorkbookView activeSheetId="0" maximized="1" windowHeight="0" windowWidth="0" guid="{107D2701-B4C5-4D8E-881B-A1C45BCC25D3}" name="Filtre 111"/>
    <customWorkbookView activeSheetId="0" maximized="1" windowHeight="0" windowWidth="0" guid="{EDF2F4A1-7F6D-47BD-8F62-37F3CFEA3F76}" name="Filtre 110"/>
    <customWorkbookView activeSheetId="0" maximized="1" windowHeight="0" windowWidth="0" guid="{A5E11E2B-4A0C-4719-B322-22BA599F2472}" name="Filtre 65"/>
    <customWorkbookView activeSheetId="0" maximized="1" windowHeight="0" windowWidth="0" guid="{90969EC7-12F2-4D7C-BCAC-81AE3D66190B}" name="Filtre 64"/>
    <customWorkbookView activeSheetId="0" maximized="1" windowHeight="0" windowWidth="0" guid="{E902786F-32A1-4CB1-9858-04E7B4E921F7}" name="Filtre 67"/>
    <customWorkbookView activeSheetId="0" maximized="1" windowHeight="0" windowWidth="0" guid="{F0E61D96-AB20-4230-ACCF-4B4D22FFFE47}" name="Filtre 66"/>
    <customWorkbookView activeSheetId="0" maximized="1" windowHeight="0" windowWidth="0" guid="{F9AEAB3A-D160-4237-86E9-7AC3F76AFAA7}" name="Filtre 69"/>
    <customWorkbookView activeSheetId="0" maximized="1" windowHeight="0" windowWidth="0" guid="{086FC042-A6F6-4A31-ACCA-7B264E50385E}" name="Filtre 68"/>
    <customWorkbookView activeSheetId="0" maximized="1" windowHeight="0" windowWidth="0" guid="{CD184AF5-5FA5-44BA-ABF9-89C082DBB8DB}" name="Filtre 81"/>
    <customWorkbookView activeSheetId="0" maximized="1" windowHeight="0" windowWidth="0" guid="{425BD446-77F2-4D02-B881-E1C6CC7E1F38}" name="Filtre 80"/>
    <customWorkbookView activeSheetId="0" maximized="1" windowHeight="0" windowWidth="0" guid="{132EDAC1-9FB7-4233-A7EE-1163655559BF}" name="Filtre 83"/>
    <customWorkbookView activeSheetId="0" maximized="1" windowHeight="0" windowWidth="0" guid="{1C4CEC3D-B3F6-4BA9-ABE7-F81B89E1D0D7}" name="Filtre 82"/>
    <customWorkbookView activeSheetId="0" maximized="1" windowHeight="0" windowWidth="0" guid="{9E52368D-5B38-48A8-AB74-07CA8B76DEF2}" name="Filtre 85"/>
    <customWorkbookView activeSheetId="0" maximized="1" windowHeight="0" windowWidth="0" guid="{DDB86521-93A7-4A40-803D-E518BEF6CBF4}" name="Filtre 84"/>
    <customWorkbookView activeSheetId="0" maximized="1" windowHeight="0" windowWidth="0" guid="{CA9BF830-2CB4-4A69-A252-9472E020FFEE}" name="Filtre 129"/>
    <customWorkbookView activeSheetId="0" maximized="1" windowHeight="0" windowWidth="0" guid="{A8D0FC3A-BA29-4FA2-961F-27795F9DD11D}" name="Filtre 128"/>
    <customWorkbookView activeSheetId="0" maximized="1" windowHeight="0" windowWidth="0" guid="{E0E092A5-F0A3-4F6E-9FBD-5D34754EBF57}" name="Filtre 127"/>
    <customWorkbookView activeSheetId="0" maximized="1" windowHeight="0" windowWidth="0" guid="{9638C93E-A51C-4855-9499-FBA9C1EC6285}" name="Filtre 126"/>
    <customWorkbookView activeSheetId="0" maximized="1" windowHeight="0" windowWidth="0" guid="{DACBCF67-C16F-4C96-89F6-16EE58582F70}" name="Filtre 125"/>
    <customWorkbookView activeSheetId="0" maximized="1" windowHeight="0" windowWidth="0" guid="{4FCCB852-ED50-48B2-A0A5-260BA0BC8BC9}" name="Filtre 124"/>
    <customWorkbookView activeSheetId="0" maximized="1" windowHeight="0" windowWidth="0" guid="{8A2630AE-CB57-43D5-AD1E-6EC37A7ACD30}" name="Filtre 123"/>
    <customWorkbookView activeSheetId="0" maximized="1" windowHeight="0" windowWidth="0" guid="{D071344D-2AF2-4AF6-936B-101EA1F34000}" name="Filtre 122"/>
    <customWorkbookView activeSheetId="0" maximized="1" windowHeight="0" windowWidth="0" guid="{E7248818-A5AD-431C-8B6B-1B6CE692C4D7}" name="Filtre 121"/>
    <customWorkbookView activeSheetId="0" maximized="1" windowHeight="0" windowWidth="0" guid="{0289FC0C-39C2-4688-A160-8C933A480168}" name="Filtre 120"/>
    <customWorkbookView activeSheetId="0" maximized="1" windowHeight="0" windowWidth="0" guid="{F0C01495-497F-49E5-B596-C13007BAE724}" name="Filtre 76"/>
    <customWorkbookView activeSheetId="0" maximized="1" windowHeight="0" windowWidth="0" guid="{AE7EEDA5-383A-4416-A501-8DF605602B75}" name="Filtre 75"/>
    <customWorkbookView activeSheetId="0" maximized="1" windowHeight="0" windowWidth="0" guid="{F9CBE3D2-7D25-40D5-87B9-498A9CDDA1F4}" name="Filtre 78"/>
    <customWorkbookView activeSheetId="0" maximized="1" windowHeight="0" windowWidth="0" guid="{637056B8-5B20-49B8-9AF4-8B5282DBD557}" name="Filtre 77"/>
    <customWorkbookView activeSheetId="0" maximized="1" windowHeight="0" windowWidth="0" guid="{23C038FE-C5A7-4B45-82DD-42409127B6EB}" name="Filtre 79"/>
    <customWorkbookView activeSheetId="0" maximized="1" windowHeight="0" windowWidth="0" guid="{54C8CBEA-2096-4AB1-89E4-D8B7E6729ACA}" name="Filtre 90"/>
    <customWorkbookView activeSheetId="0" maximized="1" windowHeight="0" windowWidth="0" guid="{F5E017FA-8C44-4A75-950E-3F4DE4BB225C}" name="Filtre 92"/>
    <customWorkbookView activeSheetId="0" maximized="1" windowHeight="0" windowWidth="0" guid="{2C4DB838-F0FF-4B41-A3A0-3A08DAA326AE}" name="Filtre 91"/>
    <customWorkbookView activeSheetId="0" maximized="1" windowHeight="0" windowWidth="0" guid="{2963A8EE-9132-40B9-8ED3-A616DC53539A}" name="import"/>
    <customWorkbookView activeSheetId="0" maximized="1" windowHeight="0" windowWidth="0" guid="{5CB3CCD8-C5D2-42F6-BAC8-3D61415A8044}" name="Filtre 94"/>
    <customWorkbookView activeSheetId="0" maximized="1" windowHeight="0" windowWidth="0" guid="{16BB5BDF-22F8-4AC2-80EC-8A2B57121808}" name="Filtre 93"/>
    <customWorkbookView activeSheetId="0" maximized="1" windowHeight="0" windowWidth="0" guid="{7D419FEE-D95D-49BB-BDEA-083C1C30C38D}" name="Filtre 96"/>
    <customWorkbookView activeSheetId="0" maximized="1" windowHeight="0" windowWidth="0" guid="{B2873826-330C-443F-9286-336C4089F483}" name="Filtre 95"/>
    <customWorkbookView activeSheetId="0" maximized="1" windowHeight="0" windowWidth="0" guid="{29191FC6-7148-4815-B0F6-037ECB18FD52}" name="Filtre 132"/>
    <customWorkbookView activeSheetId="0" maximized="1" windowHeight="0" windowWidth="0" guid="{61A5C1B2-A4DF-46C8-B70A-32B4B884A0C1}" name="Filtre 131"/>
    <customWorkbookView activeSheetId="0" maximized="1" windowHeight="0" windowWidth="0" guid="{4C1278E1-9A0A-491E-A86B-0915FC75B1EF}" name="Filtre 130"/>
    <customWorkbookView activeSheetId="0" maximized="1" windowHeight="0" windowWidth="0" guid="{DF99A96B-F026-4941-985E-0243C55F0D65}" name="Filtre 87"/>
    <customWorkbookView activeSheetId="0" maximized="1" windowHeight="0" windowWidth="0" guid="{062F7B9A-0EF1-4688-83CF-59FE7F6E7E36}" name="Filtre 86"/>
    <customWorkbookView activeSheetId="0" maximized="1" windowHeight="0" windowWidth="0" guid="{E959A17D-0CE5-4661-A05B-04A857C854FE}" name="Filtre 89"/>
    <customWorkbookView activeSheetId="0" maximized="1" windowHeight="0" windowWidth="0" guid="{9FF8C76E-C941-4750-A051-A0AA3C04F00F}" name="Filtre 88"/>
    <customWorkbookView activeSheetId="0" maximized="1" windowHeight="0" windowWidth="0" guid="{1284A980-5695-4A00-8393-9620991E9AFB}" name="Filtre 18"/>
    <customWorkbookView activeSheetId="0" maximized="1" windowHeight="0" windowWidth="0" guid="{0853C325-5D63-414B-BAA2-B1333C22F863}" name="Filtre 17"/>
    <customWorkbookView activeSheetId="0" maximized="1" windowHeight="0" windowWidth="0" guid="{88DB29F5-5F4F-435F-893C-A5DC18D0BFE9}" name="Filtre 19"/>
    <customWorkbookView activeSheetId="0" maximized="1" windowHeight="0" windowWidth="0" guid="{4A8E5BDA-B19B-4EBD-B234-757917CD3F4A}" name="Filtre 10"/>
    <customWorkbookView activeSheetId="0" maximized="1" windowHeight="0" windowWidth="0" guid="{3BA748E1-2931-4162-BA08-8803773FFD35}" name="Filtre 98"/>
    <customWorkbookView activeSheetId="0" maximized="1" windowHeight="0" windowWidth="0" guid="{87FDAD16-3196-4826-8AB1-7266FF70175A}" name="Filtre 97"/>
    <customWorkbookView activeSheetId="0" maximized="1" windowHeight="0" windowWidth="0" guid="{5623EF6C-5B98-4604-A0B5-D159B226DA66}" name="Filtre 12"/>
    <customWorkbookView activeSheetId="0" maximized="1" windowHeight="0" windowWidth="0" guid="{D0C55AEB-D656-42CC-BE42-5BCE656DBF10}" name="Filtre 99"/>
    <customWorkbookView activeSheetId="0" maximized="1" windowHeight="0" windowWidth="0" guid="{1F8C8F24-9343-44D7-BBD8-A1D085827BA2}" name="Filtre 11"/>
    <customWorkbookView activeSheetId="0" maximized="1" windowHeight="0" windowWidth="0" guid="{29636570-62B0-4426-8DC1-52606F33A43C}" name="Filtre 14"/>
    <customWorkbookView activeSheetId="0" maximized="1" windowHeight="0" windowWidth="0" guid="{44B0B8FF-D275-4DDC-8B10-BAB1D5B7C6E7}" name="Filtre 13"/>
    <customWorkbookView activeSheetId="0" maximized="1" windowHeight="0" windowWidth="0" guid="{70485AAB-09A1-48BB-8F17-B8B7DF792DC7}" name="Filtre 16"/>
    <customWorkbookView activeSheetId="0" maximized="1" windowHeight="0" windowWidth="0" guid="{9DE9FE84-2B0C-4445-A3C0-EAAE638725A9}" name="Filtre 15"/>
  </customWorkbookViews>
  <extLst>
    <ext uri="GoogleSheetsCustomDataVersion1">
      <go:sheetsCustomData xmlns:go="http://customooxmlschemas.google.com/" r:id="rId89" roundtripDataSignature="AMtx7mgrhgOz3BlXPOeebC06TYijmJxQJg=="/>
    </ext>
  </extLst>
</workbook>
</file>

<file path=xl/sharedStrings.xml><?xml version="1.0" encoding="utf-8"?>
<sst xmlns="http://schemas.openxmlformats.org/spreadsheetml/2006/main" count="108572" uniqueCount="24799">
  <si>
    <t xml:space="preserve"> </t>
  </si>
  <si>
    <t>Adıyaman</t>
  </si>
  <si>
    <t>Afyon</t>
  </si>
  <si>
    <t>Amasya</t>
  </si>
  <si>
    <t>Bartın</t>
  </si>
  <si>
    <t>Bilecik</t>
  </si>
  <si>
    <t>Bolu</t>
  </si>
  <si>
    <t>Çankırı</t>
  </si>
  <si>
    <t>Diyarbakır</t>
  </si>
  <si>
    <t>Düzce</t>
  </si>
  <si>
    <t>Elazığ</t>
  </si>
  <si>
    <t>Erzurum</t>
  </si>
  <si>
    <t>Giresun</t>
  </si>
  <si>
    <t>Iğdır</t>
  </si>
  <si>
    <t>Karabük</t>
  </si>
  <si>
    <t>Kastamonu</t>
  </si>
  <si>
    <t>Kırklareli</t>
  </si>
  <si>
    <t>Konya</t>
  </si>
  <si>
    <t>Malatya</t>
  </si>
  <si>
    <t>Ordu</t>
  </si>
  <si>
    <t>Osmaniye</t>
  </si>
  <si>
    <t>Sinop</t>
  </si>
  <si>
    <t>Tokat</t>
  </si>
  <si>
    <t>Uşak</t>
  </si>
  <si>
    <t>Yalova</t>
  </si>
  <si>
    <t>Zonguldak</t>
  </si>
  <si>
    <t>Karaman</t>
  </si>
  <si>
    <t>Başka Şubeden Çekilecek</t>
  </si>
  <si>
    <t>BlackList</t>
  </si>
  <si>
    <t>Çekim İstemiyor</t>
  </si>
  <si>
    <t>Devir</t>
  </si>
  <si>
    <t>Dönüş Yapacak</t>
  </si>
  <si>
    <t>Franchise</t>
  </si>
  <si>
    <t>İleride Randevu Alınacak</t>
  </si>
  <si>
    <t>Lokasyon Uzak</t>
  </si>
  <si>
    <t>Haziran'da Aranacak</t>
  </si>
  <si>
    <t>Menü Güncellemesi Yapılacak</t>
  </si>
  <si>
    <t>Personel Eksik</t>
  </si>
  <si>
    <t>Randevu Alındı</t>
  </si>
  <si>
    <t>Randevu İptal</t>
  </si>
  <si>
    <t>Restoran Silindi</t>
  </si>
  <si>
    <t>Sistemden Çıkmak İstiyor</t>
  </si>
  <si>
    <t>Tadilat Var</t>
  </si>
  <si>
    <t>Ulaşılamadı</t>
  </si>
  <si>
    <t>Yılbaşından Sonra Aranacak</t>
  </si>
  <si>
    <t>Fotoğrafı Var</t>
  </si>
  <si>
    <t>TOPLAM</t>
  </si>
  <si>
    <t>toplam rest</t>
  </si>
  <si>
    <t>fotoğraflı</t>
  </si>
  <si>
    <t>%</t>
  </si>
  <si>
    <t>TARİH</t>
  </si>
  <si>
    <t>Randevu
Alan</t>
  </si>
  <si>
    <t>ID</t>
  </si>
  <si>
    <t>RESTORAN</t>
  </si>
  <si>
    <t>SAAT</t>
  </si>
  <si>
    <t>İLÇE / MAHALLE</t>
  </si>
  <si>
    <t>YETKİLİ KİŞİ / TELEFON</t>
  </si>
  <si>
    <t>ADRES</t>
  </si>
  <si>
    <t>Notlar</t>
  </si>
  <si>
    <t>Fotoğraf Adeti</t>
  </si>
  <si>
    <t>Toplam ürün</t>
  </si>
  <si>
    <t>Şubeli</t>
  </si>
  <si>
    <t>İptal</t>
  </si>
  <si>
    <t>Ece
Özşahin
Battalgazi</t>
  </si>
  <si>
    <t>saat 11de başlayacak</t>
  </si>
  <si>
    <t>Ece Özşahin</t>
  </si>
  <si>
    <t>Sude Alkan</t>
  </si>
  <si>
    <t>5ffec2b34a4dfa9d4fabcf04</t>
  </si>
  <si>
    <t>BigBoss Chef's, Battalgazi (Kernek Mah. - Beşkonaklar Cad.)</t>
  </si>
  <si>
    <t>Battalgazi/Kernek</t>
  </si>
  <si>
    <t>Cevdet Bey/5074634464</t>
  </si>
  <si>
    <t>Kernek mah.Başkonaklar cd. 5/B</t>
  </si>
  <si>
    <t>erteleme talp etti</t>
  </si>
  <si>
    <t>Kübra Toprak</t>
  </si>
  <si>
    <t>60795dbf10bf222b70b5a657</t>
  </si>
  <si>
    <t>Beyzadem Lahmacun &amp; Pide &amp; Döner, Yeşilyurt (Saray Mah.)</t>
  </si>
  <si>
    <t>11.30</t>
  </si>
  <si>
    <t>Battalgazi/ Hamidiye</t>
  </si>
  <si>
    <t>Enver bey : 5454016835</t>
  </si>
  <si>
    <t>Saray Mah. Şehit Fahri Koçyiğit Sok. No:13/A Battalgazi/Malatya</t>
  </si>
  <si>
    <t>6033c475d5eb857ee4eb02c8</t>
  </si>
  <si>
    <t>Mehmet Usta Edem Dondurma &amp; Künefe (Kernek Mah.)</t>
  </si>
  <si>
    <t>13:00</t>
  </si>
  <si>
    <t>Haci Mehmet Çakar/4223253182/5327422286</t>
  </si>
  <si>
    <t>Şehithamit Fendoğlu Cad. Kernek Mah. No: 25/B Battalgazi/Malatya</t>
  </si>
  <si>
    <t>6012a7183d98ed5756abc0c4</t>
  </si>
  <si>
    <t>Aşıklar Tantuni &amp; Künefe (Kernek Mah.)</t>
  </si>
  <si>
    <t>İrfan Aşık/4223260122/5306940807</t>
  </si>
  <si>
    <t>Kernek Mah. Şehit Hamit Fendoğlu Cad. 52/B Battalgazi / Malatya</t>
  </si>
  <si>
    <t>6175e42d39765c196c00b09f</t>
  </si>
  <si>
    <t>Hosh Waffle &amp; Makarna, Battalgazi (Kernek Mah. - Kanalboyu Cad.)</t>
  </si>
  <si>
    <t>TURGUT DÖNMEZ/5495844344</t>
  </si>
  <si>
    <t>Kernek Mah. Şehit Hamit Fendoğdu Cad. No: 46 / A Battalgazi / Malatya</t>
  </si>
  <si>
    <t>6036a23efaf46737f79ab05f</t>
  </si>
  <si>
    <t>Soykan Vitamin (İnönü Mah. - İnönü Cad. - Vilayet Arkası)</t>
  </si>
  <si>
    <t>Battalgazi/Battalgazi</t>
  </si>
  <si>
    <t>mehmet bey 5541958858</t>
  </si>
  <si>
    <t>İstiklal Mah. Mıh Osman Sok. İnönü Cad. No : 3/A Battalgazi/Malatya</t>
  </si>
  <si>
    <t>60364004768a97cde5354acc</t>
  </si>
  <si>
    <t>Soykan Vitamin, Yeşilyurt (İnönü Mah. - İnönü Cad.)</t>
  </si>
  <si>
    <t>Hatem Soyaslan</t>
  </si>
  <si>
    <t>6123753645b702c3ca97a488</t>
  </si>
  <si>
    <t>Ekrem Coşkun Döner, Battalgazi (Kavaklıbağ Mah.)</t>
  </si>
  <si>
    <t>Battalgazi/ Dabakhane</t>
  </si>
  <si>
    <t>Halil aktaş/ 05380786244/ 4223245844</t>
  </si>
  <si>
    <t>Kavaklıbağ Mah. Turgut Temelli Cad. Güven İş Hanı No:3/A Battalgazi/Malatya</t>
  </si>
  <si>
    <t>Ayşegül Kır</t>
  </si>
  <si>
    <t>6175cdc736f5beba9f4f998a</t>
  </si>
  <si>
    <t>İktisat Cafe &amp; Fast Food, Battalgazi (Bulgurlu Mah.-İnönü Üni.)</t>
  </si>
  <si>
    <t>Battalgazi/Bulgurlu</t>
  </si>
  <si>
    <t>Kazım Bey/5446884991</t>
  </si>
  <si>
    <t xml:space="preserve">Bulgurlu, Elazığ Yolu 15. Km., 44000 Malatya Merkez/Malatya </t>
  </si>
  <si>
    <t>İnönü Üniversitesi/ lokasyon uzak.</t>
  </si>
  <si>
    <t>600c1b92276d0f30c47a5368</t>
  </si>
  <si>
    <t>Mangal Dünyası, Battalgazi (Çöşnük Mah.)</t>
  </si>
  <si>
    <t>Battalgazi/ Fırat</t>
  </si>
  <si>
    <t>Fatma hanım : 05327368344  /4223240334</t>
  </si>
  <si>
    <t>Fırat Mah. Eşref Bitlis Cad. No:4A</t>
  </si>
  <si>
    <t>Fatma hanım diye birisi yok dedi kapattı.</t>
  </si>
  <si>
    <t>600eccadcf43c16da9bca726</t>
  </si>
  <si>
    <t>Hasan Baba Sandviç, Battalgazi (Hamidiye mah. - Antepli Sok.)</t>
  </si>
  <si>
    <t>Zahide Gül Roma: 5302395990</t>
  </si>
  <si>
    <t>Hamidiye Mah. Antepli Sok. No:9/F</t>
  </si>
  <si>
    <t>60e99a4a4c9fa92201911317</t>
  </si>
  <si>
    <t>Konak Kebap &amp; Kilo Mangal, Battalgazi (Akpınar Mah.)</t>
  </si>
  <si>
    <t>Battalgazi/Akpınar</t>
  </si>
  <si>
    <t>Emrah Bey/5453475233</t>
  </si>
  <si>
    <t>Akpınar Mah. Şht. Mehmet Özbek Sok. Akpınar Sürücü Kursu No:2/B Battalgazi/Malatya</t>
  </si>
  <si>
    <t>Selcan Topçu</t>
  </si>
  <si>
    <t>6042078cb04af544ac9a2c00</t>
  </si>
  <si>
    <t>7 Lokma, Battalgazi (Kernek Mah. - Kanalboyu Cad.)</t>
  </si>
  <si>
    <t>13.00</t>
  </si>
  <si>
    <t xml:space="preserve">Zeynep Karaman/4223245443                </t>
  </si>
  <si>
    <t>Kernek Mah. Şehit Hamit Fendoğlu Cad. Pekşen No:5/B Battalgazi/Malatya</t>
  </si>
  <si>
    <t>6077fe203e5254607968c408</t>
  </si>
  <si>
    <t>Dönner, Battalgazi (Kavaklıbağ Mah.)</t>
  </si>
  <si>
    <t>15.00</t>
  </si>
  <si>
    <t>Battalgazi/Kavaklıbağ</t>
  </si>
  <si>
    <t>GAMZE DURMUŞ/4223220023/ 5321371136</t>
  </si>
  <si>
    <t>Kavaklıbağ Mah. Turgut Temelli Cad. Malet Karşısı Battalgazi/Malatya</t>
  </si>
  <si>
    <t>iptalini istedi</t>
  </si>
  <si>
    <t>60abe142531828cc62d9c454</t>
  </si>
  <si>
    <t>Ahde Vefa Tavuk Evi, Battalgazi (Fırat Mah.)</t>
  </si>
  <si>
    <t>Battalgazi / Fırat</t>
  </si>
  <si>
    <t>Veysel Bey / 5527845844</t>
  </si>
  <si>
    <t>Fırat Mah. Erenler Sok. No:27/B Battalgazi/Malatya</t>
  </si>
  <si>
    <t>yetkilisi yokmuş</t>
  </si>
  <si>
    <t>60abdfbce29a4f345240b31a</t>
  </si>
  <si>
    <t>Ahde Vefa Balık &amp; Tavuk Evi, Battalgazi (Fırat Mah.)</t>
  </si>
  <si>
    <t>Yurdagül Kulaksız</t>
  </si>
  <si>
    <t>606a305fea511abc1465df92</t>
  </si>
  <si>
    <t>Köfteci Cumali Usta, Battalgazi (Hamidiye Mah. - İnönü Cad.)</t>
  </si>
  <si>
    <t>Battalgazii/Hamidiye</t>
  </si>
  <si>
    <t>Burak/ 4223220010 / 5344386962</t>
  </si>
  <si>
    <t>Hamidiye Mah. Nasuhi Cad. No:6/A Battalgazi/Malatya</t>
  </si>
  <si>
    <t>Büyük baharatçının karşısındaymış</t>
  </si>
  <si>
    <t>ferhat köksal</t>
  </si>
  <si>
    <t>60c0ac64cd4d3c457ec98918</t>
  </si>
  <si>
    <t>Halil Usta Adıyaman Çiğ Köftecisi, Battalgazi (Paşaköşkü Mah.)</t>
  </si>
  <si>
    <t>Battalgazi	Paşaköşkü</t>
  </si>
  <si>
    <t>GÖKHAN KAYAŞ	4222213344 - 05459684202</t>
  </si>
  <si>
    <t>Paşaköşkü Mah. İsmet Paşa Cad. No: 67/C Battalgazi/MALATYA</t>
  </si>
  <si>
    <t>6009ca1a26a65aa32e338f5e</t>
  </si>
  <si>
    <t>Neşe Pizza, Battalgazi (Paşaköşkü Mah.)</t>
  </si>
  <si>
    <t>OSMAN AKBİYİK	4222230009 - 05445596939</t>
  </si>
  <si>
    <t>PAŞAKÖŞKÜ MAH. CANLAR SOK. NO: 21/C BATTALGAZİ/MALATYA</t>
  </si>
  <si>
    <t>çekim istemiyor vazgeçtim der</t>
  </si>
  <si>
    <t>Betül Demir</t>
  </si>
  <si>
    <t>607f546cc298afd1ee94ca03</t>
  </si>
  <si>
    <t>Öz Urfa Kebap &amp; Lahmacun, Battalgazi (Saray Mah.)</t>
  </si>
  <si>
    <t xml:space="preserve">Battalgazi/ Hüseyinbey </t>
  </si>
  <si>
    <t>Mehmet Bey / 4223231112</t>
  </si>
  <si>
    <t>B.Hüseyinbey Mah. Uygur Sok. Özurfa Kebap Lahmacun No:1/A Battalgazi/Malatya</t>
  </si>
  <si>
    <t>6033acc2f2a4cad8eec425d6</t>
  </si>
  <si>
    <t>Besler Döner Et &amp; Tavuk &amp; Köfte (Battalgazi Mah.)</t>
  </si>
  <si>
    <t>Battalgazi/Yeni Hamam</t>
  </si>
  <si>
    <t>Mücahit/ 5331706780 / 4223218641</t>
  </si>
  <si>
    <t>Yenihamam Mah. Somuncubaba Sokak. No : 9 / B Battalgazi/Malatya</t>
  </si>
  <si>
    <t>60437322763a4220a087445c</t>
  </si>
  <si>
    <t>Tarihi Lale Lokantası, Battalgazi (Yenihamam Mah.)</t>
  </si>
  <si>
    <t>Fatih/4223244639</t>
  </si>
  <si>
    <t>Yeni hamam Mah. Neşeli sokak 1/b Eski sebze hali. Kasap pazarı</t>
  </si>
  <si>
    <t>6001933cfba364856935847b</t>
  </si>
  <si>
    <t>Bilal Abi (B.hüseyinbey Mah.)</t>
  </si>
  <si>
    <t>Battalgazi/ Büyük hüseyin bey</t>
  </si>
  <si>
    <t>Bilal/ 5335118143</t>
  </si>
  <si>
    <t>Büyük hüseyin bey mahallesi turfanda sokak 49/A Battalgazi malatya</t>
  </si>
  <si>
    <t>60059a168c17d6d55de1e0db</t>
  </si>
  <si>
    <t>Tat Pizza &amp; Mangal, Battalgazi (Çöşnük Mah.)</t>
  </si>
  <si>
    <t>Battalgazi/Çöşnük</t>
  </si>
  <si>
    <t>Mehmet/ 4223712044</t>
  </si>
  <si>
    <t>Çöşnük Mah. Yusuf Özal Cad. No:24A</t>
  </si>
  <si>
    <t>Perşembe günü saat 17 için randevu ertelendi</t>
  </si>
  <si>
    <t>5fff0890fa8f163fa3046181</t>
  </si>
  <si>
    <t>Eymen Lahmacun, Battalgazi (Saray Mah.)</t>
  </si>
  <si>
    <t>Battalgazi/Saray</t>
  </si>
  <si>
    <t>Ramazan/5334257688 / 4223211621</t>
  </si>
  <si>
    <t>Saray mahallesi beskonaklar caddesi 2/1 Battalgazi- Malatya</t>
  </si>
  <si>
    <t>başka randevu alınmayacak</t>
  </si>
  <si>
    <t>6075ee93ac81a80ee3be7a0c</t>
  </si>
  <si>
    <t>Mersin 33 Tantuni, Yeşilyurt (İnönü Mah. - İnönü Cad.)</t>
  </si>
  <si>
    <t>Battalgazi/İzzetiye</t>
  </si>
  <si>
    <t>Ramazan Bülent Avşar/05441001555</t>
  </si>
  <si>
    <t>İstiklal Mah. Şehit Fahri Koçyiğit Sok. No:31/B Battalgazi/Malatya</t>
  </si>
  <si>
    <t>600052ae3c3b6e07b562cee7</t>
  </si>
  <si>
    <t>Gülümse Mantı Evi, Battalgazi (Paşaköşkü Mah.)</t>
  </si>
  <si>
    <t>Battalgazi/K.mustafa Paşa</t>
  </si>
  <si>
    <t xml:space="preserve">Tülün Güner/5432280719          </t>
  </si>
  <si>
    <t>k.mustafa kemal mah  ıpeksı sokak 23/f</t>
  </si>
  <si>
    <t>Battalgazi/Fırat</t>
  </si>
  <si>
    <t>Celal Kaplan/4223240334</t>
  </si>
  <si>
    <t>60e98df1a17d1e0e3259776d</t>
  </si>
  <si>
    <t>Ünlü Çiğ Köfteci Yusuf Usta, Yeşilyurt (Zaviye Mah.)</t>
  </si>
  <si>
    <t>Yeşilyurt / Zaviye</t>
  </si>
  <si>
    <t>Mehmet Bey / 5441739444 / 5339228120</t>
  </si>
  <si>
    <t>Zaviye Mah. Tevfik Temelli Cad. No:92/B Yeşilyurt / Malatya</t>
  </si>
  <si>
    <t>607ca46c3273c84f7d7aab0b</t>
  </si>
  <si>
    <t>Köşem Mangal 2, Yeşilyurt (Özalper Mah.)</t>
  </si>
  <si>
    <t>Yeşilyurt / Özalper</t>
  </si>
  <si>
    <t>Aziz bey / 4222129285 / 5373173044</t>
  </si>
  <si>
    <t>Özalper Mah. Tevfik Temelli Cad. No:4/1 Yeşilyurt/Malatya</t>
  </si>
  <si>
    <t>İPTALİNİ İSTEDİ</t>
  </si>
  <si>
    <t>6092a8988b8fec374ae64422</t>
  </si>
  <si>
    <t>Hazarhan Çiğköfte Malatya, Yeşilyurt (Özalper Mah.)</t>
  </si>
  <si>
    <t>Osman Bey / 5300928533</t>
  </si>
  <si>
    <t>Özalper Mah. Yenibahar Cad. No:23/A Yeşilyurt/Malatya</t>
  </si>
  <si>
    <t>6092aa8b9f1f741ee1cae3e5</t>
  </si>
  <si>
    <t>Hazarhan Piliç &amp; Izgara, Yeşilyurt (Özalper Mah.)</t>
  </si>
  <si>
    <t>60716c4002a23e1d6a57a9ab</t>
  </si>
  <si>
    <t>Kebapçı Ahmet, Yeşilyurt (Zaviye Mah.)</t>
  </si>
  <si>
    <t>Ahmet Bey / 5383633231</t>
  </si>
  <si>
    <t xml:space="preserve">Zaviye Mah. hasanbey cad. manolya sokak 124/a  </t>
  </si>
  <si>
    <t>Tugba Buyur</t>
  </si>
  <si>
    <t>602e64856f409c2b04d0a599</t>
  </si>
  <si>
    <t>Yeşilçam Cafe &amp; Restorant, Yeşilyurt (İnönü Mah. - İnönü Cad.)</t>
  </si>
  <si>
    <t>Abdullah Aksoğan/4223258828</t>
  </si>
  <si>
    <t>Yeşil Sinama karşısı yakıncı iş merkezi zemin kat.Battalgazi Malatya</t>
  </si>
  <si>
    <t>ustası rahatsızmış daha sonra alınacak/FOTOĞRAFÇI RAHATSIZ</t>
  </si>
  <si>
    <t>61955bee6a35b01bcd0d5d9f</t>
  </si>
  <si>
    <t>diğer şubeden</t>
  </si>
  <si>
    <t>Battalgazi/Sarıcaoğlu</t>
  </si>
  <si>
    <t>Abuzer Bey / 5310879608</t>
  </si>
  <si>
    <t>Sarıcıoğlu Mah. Taştepe Cad. Sarıcıoğlu Apt. Altı A/Blok No:1 Battalgazi/Malatya</t>
  </si>
  <si>
    <t>uzak olduğu için iptal / FOTOĞRfçı rahatsız</t>
  </si>
  <si>
    <t>5fff02a9575743be14db89d2</t>
  </si>
  <si>
    <t>Mersin Chef Tantuni, Battalgazi (Niyazi Mah. - İnönü Cad.)</t>
  </si>
  <si>
    <t>Battalgazi/ Niyazi</t>
  </si>
  <si>
    <t>Nazım Bey / 5079236795</t>
  </si>
  <si>
    <t>Niyazi mahallesi İnönü caddesi 118 A Baddalgazi MALATYA</t>
  </si>
  <si>
    <t>fotoğrafçı rahatsız olduğu için erteleme olacak erteleme yarına saglandı</t>
  </si>
  <si>
    <t>Battalgazi/ Kavaklıbsğ</t>
  </si>
  <si>
    <t>Gamze Hanım / 5321371136</t>
  </si>
  <si>
    <t>fotoğrafçı rahatsız olduğu için erteleme olacak ertelemesi yarına saglandı</t>
  </si>
  <si>
    <t xml:space="preserve">devam çekimi / farklı bir güne erteleme istedi / haftaya yapalım dedi 15 nisan </t>
  </si>
  <si>
    <t xml:space="preserve">yarına ertelendi </t>
  </si>
  <si>
    <t>devam çekimi</t>
  </si>
  <si>
    <t xml:space="preserve">getir ile tartışma yaşamış şuan panelimi kapattım düzelene kadar da çekim istemiyorum dedi </t>
  </si>
  <si>
    <t xml:space="preserve">Battalgazi / İzzetiye </t>
  </si>
  <si>
    <t>Abdullah Bey / 4223258828</t>
  </si>
  <si>
    <t xml:space="preserve">çrş gününe ertelemesi sağlandı </t>
  </si>
  <si>
    <t>60ec904927b81c6f6cfeb760</t>
  </si>
  <si>
    <t>Şehr-i Zade Izgara &amp; Kebap , Yeşilyurt (Tecde Mah.)</t>
  </si>
  <si>
    <t xml:space="preserve">Yeşilyurt / Tecde </t>
  </si>
  <si>
    <t>Yusuf Bey / 5375414360 / 4225043623</t>
  </si>
  <si>
    <t>Tecde Mah. İsmet Paşa Cad. No:256/B Yeşilyurt/Malatya</t>
  </si>
  <si>
    <t>6166e039e05315f156650bce</t>
  </si>
  <si>
    <t>Ünlü Sincik Çiğ Köfte, Yeşilyurt (Tecde Mah.)</t>
  </si>
  <si>
    <t>Şevket Bey / 5444634873 / 4225039927</t>
  </si>
  <si>
    <t>Tecde Mah. Güngör Cad. Beyaz Kule B Blok No:66/B Yeşilyurt/Malatya</t>
  </si>
  <si>
    <t>60c0a4f2c5812cfafd5e85bc</t>
  </si>
  <si>
    <t>Ünlü Çiğ Köfteci Ömer Üngör, Yeşilyurt (Tecde Mah.)</t>
  </si>
  <si>
    <t>Berat Bey / 5318681366 / 4225022290</t>
  </si>
  <si>
    <t>Tecde Mah. Gönültaş Cad. Faslı Koza Evleri No:318/1 Yeşilyurt/Malatya</t>
  </si>
  <si>
    <t>Serap Apaydın</t>
  </si>
  <si>
    <t>6047487141a491f84b97c814</t>
  </si>
  <si>
    <t>Altın Sofra, Yeşilyurt (İnönü Mah. - İstasyon)</t>
  </si>
  <si>
    <t>Yeşilyurt/&amp;İnönü</t>
  </si>
  <si>
    <t>Cuma İmrak/05452607836/4225028888</t>
  </si>
  <si>
    <t>İnönü Mah. Abdulkadir Eriş Cad. Esenlik Evleri Altı No:10/D Yeşilyurt/Malatya</t>
  </si>
  <si>
    <t>çekim istemiyorum</t>
  </si>
  <si>
    <t>600035ae3b0c6d21470f7c6d</t>
  </si>
  <si>
    <t>İkram Mangal, Yeşilyurt (Zaviye Mah.)</t>
  </si>
  <si>
    <t xml:space="preserve">Yeşilyurt / Zaviye </t>
  </si>
  <si>
    <t>Turan Bey / 4222124142</t>
  </si>
  <si>
    <t>Zaviye Mah. Hasanbey Cad. 181/A Yeşilyurt, Malatya</t>
  </si>
  <si>
    <t>606a330ae407145ad88b271e</t>
  </si>
  <si>
    <t>Ünlü Çiğ Köfteci Müslüm Boztaş, Battalgazi(Şifa Mah.-İnönü Cad.)</t>
  </si>
  <si>
    <t>Yeşilyurt/İnönü</t>
  </si>
  <si>
    <t>Mehmet Bey/5324279928/4223241050</t>
  </si>
  <si>
    <t>Sıtmapınarı Şifa Mah. İnönü Cad. No:173/B Battalgazi/Malatya</t>
  </si>
  <si>
    <t>604224fc9756a0ca07d8954b</t>
  </si>
  <si>
    <t>Sivas Köfte, Yeşilyurt (Çukurdere Mah.)</t>
  </si>
  <si>
    <t>Fatih Bey/5455461258/4222127575</t>
  </si>
  <si>
    <t>Çukurdere Mah. İnönü Cad. No:177/A Yeşilyurt/Malatya</t>
  </si>
  <si>
    <t>602019318adaa15d6be41dd6</t>
  </si>
  <si>
    <t>Big Mamma's, Yeşilyurt (İnönü Mah. - İnönü Cad.)</t>
  </si>
  <si>
    <t xml:space="preserve"> Serdar Bey/4225032844</t>
  </si>
  <si>
    <t>İnönü Mah. İnönü Cad. No:174 /1A Yeşilyurt / Malatya</t>
  </si>
  <si>
    <t>12.00</t>
  </si>
  <si>
    <t xml:space="preserve">devam çekimi </t>
  </si>
  <si>
    <t>61915dbaf04d4e70bd9f13f2</t>
  </si>
  <si>
    <t>Yeşil Çiğ Köfte Salonu, Yeşilyurt (Tecde Mah.)</t>
  </si>
  <si>
    <t>Mehmet Faruk Bey / 5461090244</t>
  </si>
  <si>
    <t>Tecde Mah. Altınkayısı Blv. No:43 Yeşilyurt/Malatya</t>
  </si>
  <si>
    <t>6195526451c1a00916d6616e</t>
  </si>
  <si>
    <t>Meşhur Baklavacı Öztürk Usta, Yeşilyurt (Tecde Mah.)</t>
  </si>
  <si>
    <t xml:space="preserve">Tecde 1. Bölge	</t>
  </si>
  <si>
    <t>ÖZTÜRK CAN  /4225022455</t>
  </si>
  <si>
    <t>Tecde mahallesi ismet paşa caddesi Bim'in yanı Öztürk Usta</t>
  </si>
  <si>
    <t>6175e1877e50384dea8c1e64</t>
  </si>
  <si>
    <t>Cadde Bostan Mangal, Yeşilyurt (Bostanbaşı Mah.)</t>
  </si>
  <si>
    <t xml:space="preserve">Yeşilyurt /Bostanbaşı </t>
  </si>
  <si>
    <t>Mehmet Ali / 5334794424</t>
  </si>
  <si>
    <t>Bostanbaşı Mah. Barguzu Cad. No:19/Z11 Yeşilyurt/Malatya</t>
  </si>
  <si>
    <t>6048c66cb826f0ae3f31d821</t>
  </si>
  <si>
    <t>Murat Arabacı Bey , Yeşilyurt ( Bostanbaşı Mah.)</t>
  </si>
  <si>
    <t>Muhammed Murat Bey / 5550868728</t>
  </si>
  <si>
    <t>Bostanbaşı Mah. Barguzu Cad. Sofuoğlu Cami Altı No:109/1 Yeşilyurt/Malatya</t>
  </si>
  <si>
    <t>erteleme</t>
  </si>
  <si>
    <t>602ff46e53e01d2500502a8c</t>
  </si>
  <si>
    <t>Ünlü Çiğ Köfteci Bayram Taştan, Yeşilyurt (Bostanbaşı Mah.)</t>
  </si>
  <si>
    <t>Bayram Bey / 5537444422</t>
  </si>
  <si>
    <t>Bostanbaşı Mah. Çiftlik Cad. Bambu citiy evleri no:9/C</t>
  </si>
  <si>
    <t>60004e88b765dde662b19ebb</t>
  </si>
  <si>
    <t>Saray Lahmacun Pide &amp; Izgara, Yeşilyurt (Cevatpaşa Mah.)</t>
  </si>
  <si>
    <t>Yeşilyurt/Cevatpaşa</t>
  </si>
  <si>
    <t>Ramazan Bey/4222381001</t>
  </si>
  <si>
    <t xml:space="preserve">Cevatpaşa Mah. Rahmet Sok. No:6 Makro Avm </t>
  </si>
  <si>
    <t>603ce39e9c50f54beaa0b344</t>
  </si>
  <si>
    <t>Şampiyon Kokoreç, Yeşilyurt (Çilesiz Mah. - Fahri Kayahan Blv.)</t>
  </si>
  <si>
    <t>Yeşilyurt/Çilesiz</t>
  </si>
  <si>
    <t>MURAT BEY/05534726332/4225020200</t>
  </si>
  <si>
    <t>Çilesiz Mah. Mıhlı Dut Cad. Denge Plus A No: 6/1A Yeşilyurt/MALATYA</t>
  </si>
  <si>
    <t>607c976ca7e10a14f4724cdc</t>
  </si>
  <si>
    <t>Bulvar Et &amp; Mangal, Yeşilyurt(Çilesiz Mah. - Fahri Kayahan Blv.)</t>
  </si>
  <si>
    <t>MUHAMMED EMİN KARAASLAN/4222125658/05438282444</t>
  </si>
  <si>
    <t>Çilesiz Mah. Fahri Kayahan Blv. Celal Ünsever Ap. No:76/C Yeşilyurt/Malatya</t>
  </si>
  <si>
    <t>60c0a825e8b45a6a94b3eb8d</t>
  </si>
  <si>
    <t>Halil Usta Adıyaman Çiğ Köftecisi, Yeşilyurt (Tecde Mah.)</t>
  </si>
  <si>
    <t>Yeşilyurt/Tecde 1. Bölge</t>
  </si>
  <si>
    <t>Eren Bey/5444280797</t>
  </si>
  <si>
    <t>Tecde Mah. Altınkayısı Blv. No:18/B Yeşilyurt/Malatya</t>
  </si>
  <si>
    <t xml:space="preserve">Bayan kuaförü fırın ve sigortacı ortasındaymış. / salı gününe ertelendi fotoğrafçı ile </t>
  </si>
  <si>
    <t xml:space="preserve">EN GEÇ SAAT 17.00 RANDEVU ALINACAK  - </t>
  </si>
  <si>
    <t>Abdullah Aksoğan/4223258828  /5539099144</t>
  </si>
  <si>
    <t>ustası olmadıgı ıcın ,haftaya pazartesı ertlemesı saglanıldı.</t>
  </si>
  <si>
    <t>6113efc0ab18434e53ad85f3</t>
  </si>
  <si>
    <t>Nefiss Adıyaman Çiğ Köftecisi, Battalgazi (BüyükHüseyinbey Mah.)</t>
  </si>
  <si>
    <t>Battalgazi/Çukurdere</t>
  </si>
  <si>
    <t>Ahmet Bey/5494464644</t>
  </si>
  <si>
    <t>B.Mustafa Paşa Mah. Zapcıoğlu Cad. No:41/C Battalgazi/Malatya</t>
  </si>
  <si>
    <t>Numune Et - Tavuk Mangal, Battalgazi (Sarıcıoğlu Mah.)</t>
  </si>
  <si>
    <t>14.00</t>
  </si>
  <si>
    <t>Battalgazi/Sarıcıoğlu</t>
  </si>
  <si>
    <t xml:space="preserve">MURAT GENÇ/4223239390            </t>
  </si>
  <si>
    <t>diğer şubesinden çekimi yapılacak</t>
  </si>
  <si>
    <t>5ffefadaf73b334f8ad18243</t>
  </si>
  <si>
    <t>Boy'z Burger, Yeşilyurt (Cevatpaşa Mah.)</t>
  </si>
  <si>
    <t>Yeşilyurt /Cevatpaşa</t>
  </si>
  <si>
    <t xml:space="preserve">Gökhan Boyraz / 4222381717  /5057745475        </t>
  </si>
  <si>
    <t>Cevatpaşa, şehit i Alpay bulvarı 9/b, 44080 Yeşilyurt/Malatya</t>
  </si>
  <si>
    <t xml:space="preserve">EN GEÇ SAAT 17.00 RANDEVU ALINACAK </t>
  </si>
  <si>
    <t>Tecde alındığı zaman bostanbaşı bölgesinden alınmayacak...</t>
  </si>
  <si>
    <t>-</t>
  </si>
  <si>
    <t xml:space="preserve">Yeşilyurt / Bostanbaşı </t>
  </si>
  <si>
    <t>Murat Bey / 555 0868728</t>
  </si>
  <si>
    <t>Lokasyon Uzak Bundan dolayı fotoğrafçı ertelemesini sağladı prş</t>
  </si>
  <si>
    <t>607959ad41375f88add75e98</t>
  </si>
  <si>
    <t>Kebapçı Mehmet Dayı'nın Yeri, Yeşilyurt (Samanlı Mah.)</t>
  </si>
  <si>
    <t xml:space="preserve">Yeşilyurt / Samanlı </t>
  </si>
  <si>
    <t>Mehmet Bey / 5078381605 / 4222112344</t>
  </si>
  <si>
    <t>Samanlı Mah. Fahri Kayahan Blv. Defne Evleri A Blok No:115/A Yeşilyurt/Malatya</t>
  </si>
  <si>
    <t>16.00</t>
  </si>
  <si>
    <t xml:space="preserve">Yeşilyurt/Tecde1.Bölge        </t>
  </si>
  <si>
    <t>ÖZTÜRK CAN  /4225022455/5514479714</t>
  </si>
  <si>
    <t>17.00</t>
  </si>
  <si>
    <t>607ca2af7f0e4669e6028198</t>
  </si>
  <si>
    <t>Kiremit Kebap, Yeşilyurt (Cevatpaşa Mah.)</t>
  </si>
  <si>
    <t>Mikail Bey/4225043300</t>
  </si>
  <si>
    <t>Fesleğen Sok. Özcan Apt. No 6 Hava Lojmanları Girişi Anayurt Bulvarı</t>
  </si>
  <si>
    <t>60113dd9699557f02f0dbefc</t>
  </si>
  <si>
    <t>Numune Et - Tavuk Mangal, Yeşilyurt (Samanlı Mah.- Hasanbey Cad)</t>
  </si>
  <si>
    <t>Murat Bey/05325214398</t>
  </si>
  <si>
    <t>Samanlı Mah. Hasanbey Cad. No/ 297 Yeşilyurt</t>
  </si>
  <si>
    <t>61237ab2367008cdcd1a485f</t>
  </si>
  <si>
    <t>Acım Çiğ Köfte, Yeşilyurt (Bostanbaşı Mah.)</t>
  </si>
  <si>
    <t>Yeşilyurt/Bostanbaşı</t>
  </si>
  <si>
    <t>Talha Bey/5303983970</t>
  </si>
  <si>
    <t>Eylül sok. No:6 Barguzu sosyal tesisleri arkası</t>
  </si>
  <si>
    <t>DEVAM - ben bu numarayı kayde</t>
  </si>
  <si>
    <t>6156054cbda542c00fd4c169</t>
  </si>
  <si>
    <t>Adıyaman Çiğköftecisi Mehmet Usta,Yeşilyurt(Tevfik Temelli Cad.)</t>
  </si>
  <si>
    <t>Yeşilyurt/Zaviye</t>
  </si>
  <si>
    <t>Mehmet Bey/5337036830</t>
  </si>
  <si>
    <t>Tevfik Temelli Cad. Dilemma Sok. Evkur Sitesi No:A1 Yeşilyurt/Malatya</t>
  </si>
  <si>
    <t>Yetkili işi olduğu için ertelenecek ama açmadı</t>
  </si>
  <si>
    <t>60f0550ad70ac479cd374db7</t>
  </si>
  <si>
    <t>Altın Köşk Et Dünyası, Yeşilyurt (Karakavak Mah.)</t>
  </si>
  <si>
    <t>Yeşilyurt/Yakınca 1. Bölge</t>
  </si>
  <si>
    <t xml:space="preserve">FETHİ AHMET KARAKAYA/5365967644                </t>
  </si>
  <si>
    <t>Yakınca Mah. Adıyaman Yolu Blv. No:12/O Yeşilyurt/Malatya</t>
  </si>
  <si>
    <t>603f8613d3409b4fb30cab08</t>
  </si>
  <si>
    <t>By Yüksel Salik Tatlıları (Çilesiz Mah. - Fahri Kayahan Blv.)</t>
  </si>
  <si>
    <t>15.30</t>
  </si>
  <si>
    <t>Zeliha Özer</t>
  </si>
  <si>
    <t>Battalgazi	/K.mustafa Paşa</t>
  </si>
  <si>
    <t>Tülün Güner	5432280719</t>
  </si>
  <si>
    <t>ıpeksı sokak 23/f</t>
  </si>
  <si>
    <t xml:space="preserve">devam çekimi  </t>
  </si>
  <si>
    <t>Battalgazi	/Yenihamam</t>
  </si>
  <si>
    <t>Fatih kahraman	4223244639</t>
  </si>
  <si>
    <t>Battalgazi	B.hüseyinbey</t>
  </si>
  <si>
    <t>MEHMET TOPRAK	4223231112</t>
  </si>
  <si>
    <t xml:space="preserve">çekim istemiyor  </t>
  </si>
  <si>
    <t>İŞLETME YETKİLİSİ ŞEHİR DIŞINA ÇIKMIŞ</t>
  </si>
  <si>
    <t>musaıt degılız bu yuzden ıptal edıldı</t>
  </si>
  <si>
    <t>Tuğba Buyur</t>
  </si>
  <si>
    <t>Hacı Mehmet Bey/5327422286</t>
  </si>
  <si>
    <t>Celal Kaplan/4223240334 / 5327368344</t>
  </si>
  <si>
    <t>Ramazan Aln/4223211621 / 5334257688</t>
  </si>
  <si>
    <t>6176ef955797987d82318202</t>
  </si>
  <si>
    <t>Bereket Çiğ Köfte, Battalgazi (Zafer Mah.)</t>
  </si>
  <si>
    <t>Battalgazi	Zafer</t>
  </si>
  <si>
    <t xml:space="preserve">Bereket  KARAKURT 5421605828 /5396886503 </t>
  </si>
  <si>
    <t>Zafer Mah. Necip Fazıl Kısakürek Cad. No:17/A Battalgazi/Malatya</t>
  </si>
  <si>
    <t>çocuğu rahatsız ertelemesi saglandı</t>
  </si>
  <si>
    <t xml:space="preserve">Sude Alkan </t>
  </si>
  <si>
    <t xml:space="preserve">devam çekimi - ulaşılmadı </t>
  </si>
  <si>
    <t>Battalgazi/Niyazi</t>
  </si>
  <si>
    <t>Nazım bey/ 4223224433</t>
  </si>
  <si>
    <t>restoranın ürünü eksikmis randevu tekar olusturuldu</t>
  </si>
  <si>
    <t>AHMET BULUT/5383633231</t>
  </si>
  <si>
    <t>salı için olusturuldu tekrar</t>
  </si>
  <si>
    <t>60cb2729baab4f195715b5da</t>
  </si>
  <si>
    <t>Meşhur Adıyaman Çiğköftecisi Ramazan Doğru, (Şeyh Bayram Mah.)</t>
  </si>
  <si>
    <t>Yeşilyurt/Şeyh Bayram</t>
  </si>
  <si>
    <t>Ersin Bey       5356874430</t>
  </si>
  <si>
    <t>Şeyh Bayram Mah. Nenehatun Sok. No:14/A Yeşilyurt/Malatya</t>
  </si>
  <si>
    <t>işletme ile pazartesi iletişime geçilecek</t>
  </si>
  <si>
    <t>FOTOGRAFCININ ÇOCUGU HASA RANDEVULARA GİDEMEDİ</t>
  </si>
  <si>
    <t>Yeşilyurt /Çilesiz</t>
  </si>
  <si>
    <t>Mustafa Salik / 0531 311 68 44</t>
  </si>
  <si>
    <t>Çilesiz Mah. Fahri Kayahan Bulvarı No:40/F Yeşilyurt / Malatya</t>
  </si>
  <si>
    <t>Başka randevu alınmayacak...</t>
  </si>
  <si>
    <t>Battalgazi/K.Mustafa Paşa</t>
  </si>
  <si>
    <t>Tülün Güner/5432280719</t>
  </si>
  <si>
    <t xml:space="preserve">fotoğrafçı arkadaşla kararlaştırılıp yarına ertelemesi sağlanıldı </t>
  </si>
  <si>
    <t>RANDEVU ALINMAYACAK!!!!!</t>
  </si>
  <si>
    <t>BAŞKA RANDEVU ALINMAYACAK</t>
  </si>
  <si>
    <t>Battalgazi / Zafer</t>
  </si>
  <si>
    <t>6015cc455778c47535c10904</t>
  </si>
  <si>
    <t>Kahve Durağı, Yeşilyurt (Fahri Kayahan Blv.)</t>
  </si>
  <si>
    <t>Ahmet/ 4225044050</t>
  </si>
  <si>
    <t>Çilesiz Mah. Fahri Kayahan Blv. Nazar 3 A No:38 / 1 B Yeşilyurt / Malatya</t>
  </si>
  <si>
    <t>ilk çekim çok uzun sürdüğü için bu randevu haftaya ertelenecek</t>
  </si>
  <si>
    <t>yogunlarmıs haftaya alındı çarşamba</t>
  </si>
  <si>
    <t>By Yüksel Salik Tatlıları (Çilesiz Mah. - Fahri Kayahan Blv.)"</t>
  </si>
  <si>
    <t>Yeşilyurt	Çilesiz</t>
  </si>
  <si>
    <t>/0531 311 68 44 // Mustafa Salik</t>
  </si>
  <si>
    <t xml:space="preserve">birdaha alınmasın  </t>
  </si>
  <si>
    <t>60929e9c6e4f7953822f6787</t>
  </si>
  <si>
    <t>Ünlü Çiğköfteci Müslüm Boztaş, Yeşilyurt (Yakınca Mah.)</t>
  </si>
  <si>
    <t>Yeşilyurt/Yakınca 2. Bölge</t>
  </si>
  <si>
    <t xml:space="preserve">MERVE KÜÇÜK/5442867344      </t>
  </si>
  <si>
    <t>Yakınca Mah. Oğuz Kağan Cad. No:17/C Yeşilyurt/Malatya</t>
  </si>
  <si>
    <t>yakınca bölgesine alındığı takdirde alınacak uzak bölge</t>
  </si>
  <si>
    <t>Yeşilyurt/ Zaviye</t>
  </si>
  <si>
    <t xml:space="preserve">Mehmet Can Akıncı        /5337036830              </t>
  </si>
  <si>
    <t xml:space="preserve">salı günü saat 18.00 ert. sağlanıldı </t>
  </si>
  <si>
    <t>61c4d8815b41a73bd545a1c5</t>
  </si>
  <si>
    <t>Deniz Mangal, Yeşilyurt (Salköprü Mah.)</t>
  </si>
  <si>
    <t>Yeşilyurt / Salköprü</t>
  </si>
  <si>
    <t>Deniz Bey / 5383433860 / 5303239414</t>
  </si>
  <si>
    <t>Salköprü mah boztepe cad. no 6 / Eski ak parti binası arka tarafı</t>
  </si>
  <si>
    <t>607aa987d067798441bdbfac</t>
  </si>
  <si>
    <t>Grof Chocolate Bakery Coffee, Yeşilyurt (Karakavak Mah.)</t>
  </si>
  <si>
    <t>Yeşilyurt / Karakavak</t>
  </si>
  <si>
    <t xml:space="preserve">Ömer Bey / 5382312979 </t>
  </si>
  <si>
    <t>Karakavak Mah. Güngör Cad. No:50/B Yeşilyurt/Malatya</t>
  </si>
  <si>
    <t xml:space="preserve">Yeşilyurt / Şeyh Bayram </t>
  </si>
  <si>
    <t>Ersin Bey / 5356874430</t>
  </si>
  <si>
    <t>61c4c1840775a96f74beb722</t>
  </si>
  <si>
    <t>Mis Pizza &amp; Simit, Battalgazi (Şıkşık Mah.)</t>
  </si>
  <si>
    <t>Battalgazi / Şıkşık</t>
  </si>
  <si>
    <t xml:space="preserve">5347038498 aziz </t>
  </si>
  <si>
    <t>Şıkşık Mah. İnönü Cad. H.Yakın No:67/A Battalgazi/Malatya</t>
  </si>
  <si>
    <t>Battalgazi/Dabakhane</t>
  </si>
  <si>
    <t>BURAK ÇELİK/4223220010</t>
  </si>
  <si>
    <t xml:space="preserve">kalan ürünler çekilecek </t>
  </si>
  <si>
    <t>çekim istemiyor</t>
  </si>
  <si>
    <t xml:space="preserve">cenazemiz var dedi </t>
  </si>
  <si>
    <t>Devam çekimi</t>
  </si>
  <si>
    <t>6001b99ad58a1f6aa7b815f6</t>
  </si>
  <si>
    <t>Paçazade Restaurant (Aşağı Bağlar Mah.)</t>
  </si>
  <si>
    <t>Yeşilyurt/Aşağı Bağlar</t>
  </si>
  <si>
    <t>Saniye/ 5338115152 / 4222127222</t>
  </si>
  <si>
    <t>Aşağı Bağlar Mah. İsmetpaşa Cad. No:139A</t>
  </si>
  <si>
    <t>18.00</t>
  </si>
  <si>
    <t xml:space="preserve">cuma gününe saat 16.00 ert. sağlanıldı </t>
  </si>
  <si>
    <t>607ca0ec07047f0233b3d8a9</t>
  </si>
  <si>
    <t>Pli Flower Cafe, Yeşilyurt (Karakavak Mah.)</t>
  </si>
  <si>
    <t>Yeşilyurt/Karakavak</t>
  </si>
  <si>
    <t xml:space="preserve">PELİN KAZANCIGİL/5527547754        </t>
  </si>
  <si>
    <t>Karakavak Mah. Güngör Cad. No:18/23 Yeşilyurt/Malatya</t>
  </si>
  <si>
    <t>6009855fc669c202f69d2c3e</t>
  </si>
  <si>
    <t>@'li Burger, Yeşilyurt (İnönü Mah. - Malatyapark Avm)</t>
  </si>
  <si>
    <t xml:space="preserve"> Yeşilyurt / İnönü        </t>
  </si>
  <si>
    <t>Engin Kalkan/5379567496</t>
  </si>
  <si>
    <t>İnönü mahallesi İnönü caddesi Malatyapark no:178/2035 Yeşilyurt Malatya5379567496</t>
  </si>
  <si>
    <t>6001979297e0d61a37cbaea3</t>
  </si>
  <si>
    <t>Tavada Tavuk, Yeşilyurt (İnönü Mah. - Malatya Park Avm)</t>
  </si>
  <si>
    <t xml:space="preserve">- </t>
  </si>
  <si>
    <t>Engin Kalkan	5379567496</t>
  </si>
  <si>
    <t>602e70d5a9d2c13905fff7b3</t>
  </si>
  <si>
    <t>Sami Kasap Cafe, Yeşilyurt (Karakavak Mah.)</t>
  </si>
  <si>
    <t xml:space="preserve">Zeynep kasap/422) 238 24 24               </t>
  </si>
  <si>
    <t>Karakavak Mah. Mehmet Ejder Cad. NO: 2/A Yeşilyurt/MALATYA</t>
  </si>
  <si>
    <t xml:space="preserve">haftaya aranıp devam çekimi alınacak </t>
  </si>
  <si>
    <t xml:space="preserve">zeliha özer </t>
  </si>
  <si>
    <t>Battalgazi	/Hamidiye</t>
  </si>
  <si>
    <t>Zahide Gül Roma	5302395990</t>
  </si>
  <si>
    <t xml:space="preserve">devam çekimi - toplu sipariş olduğu için çekimi iptal etti ilerleyen günlerde randevu oluşturulacak </t>
  </si>
  <si>
    <t>Battalgazi	Saray</t>
  </si>
  <si>
    <t xml:space="preserve">Ramazan Aln 05334257688	</t>
  </si>
  <si>
    <t>kübra toprak</t>
  </si>
  <si>
    <t>devam çekimi - ustasının işi çıkmış iptal.çarşamba gününe ertelemesi sağlandı.</t>
  </si>
  <si>
    <t>Bilal Serttaş	/5335118143</t>
  </si>
  <si>
    <t>,</t>
  </si>
  <si>
    <t>devam cekımı</t>
  </si>
  <si>
    <t>Abdullah bey:05395726421/4225044050</t>
  </si>
  <si>
    <t xml:space="preserve">Fatih Türk/4222124142          </t>
  </si>
  <si>
    <t xml:space="preserve">devam cekımı - yetkili fatih bey no : 05533739918 ulaşılamadı şeflerin cenazesi varmış </t>
  </si>
  <si>
    <t xml:space="preserve">ulaşılamadı </t>
  </si>
  <si>
    <t>10.00</t>
  </si>
  <si>
    <t xml:space="preserve">devam çekimi  - fırın kurulumu olduğu için cuma gününe ert. sağlanıldı </t>
  </si>
  <si>
    <t xml:space="preserve">devam cekımı - yetkili şehir dışına çıkmış cuma gününe ert. sağlanıldı </t>
  </si>
  <si>
    <t xml:space="preserve">devan cekımı -  yetkili şehir dışına çıkmış cuma gününe ert. sağlanıldı </t>
  </si>
  <si>
    <t xml:space="preserve">FOTOĞRAFÇI ARKADAŞIMIZIN İSTEĞİYLE YOĞUN KAR YAĞIŞINDAN DOLAYI ÇEKİMLER SAĞLANMADI </t>
  </si>
  <si>
    <t>devam çekimi - İlerde tekrardan randevusu oluşturulacak / Randevu alındı</t>
  </si>
  <si>
    <t>61c4ecc12c30501b8bd55c70</t>
  </si>
  <si>
    <t>Adil Usta Kadayıf &amp; Baklava, Yeşilyurt (Şifa Mah.)</t>
  </si>
  <si>
    <t>Battalgazi / Çavuşoğlu</t>
  </si>
  <si>
    <t>Adil Bey / 5437605487</t>
  </si>
  <si>
    <t>Çavuşoğlu mah yeşiltepe yolu sok.No:14 merkez yeşilyurt/malatya</t>
  </si>
  <si>
    <t xml:space="preserve"> İlerde tekrardan randevusu oluşturulacak / Randevu alındı</t>
  </si>
  <si>
    <t>61d4a51724d8b43cb1ffa5cd</t>
  </si>
  <si>
    <t>Big Sos Burger, Battalgazi (Kırçuval Mah.)</t>
  </si>
  <si>
    <t>Battalgazi /Kırçuval</t>
  </si>
  <si>
    <t>Gökhan Bey / 5301805923 / 5423299625</t>
  </si>
  <si>
    <t>Kırçuval Mah. Otçu Sok. No:9/E Battalgazi/Malatya</t>
  </si>
  <si>
    <t xml:space="preserve">AZİZ BEY  05334257688        </t>
  </si>
  <si>
    <t xml:space="preserve">devam çekimi -  İlerde tekrardan randevusu oluşturulacak </t>
  </si>
  <si>
    <t xml:space="preserve">BAŞKA RANDEVU ALINMAYACAK </t>
  </si>
  <si>
    <t xml:space="preserve">FOTOĞRAFÇI ARKADAŞIMIZIN ÇENAZESİ OLDUĞUNDAN DOLAYI ÇEKİMLER  SAĞLANMADI </t>
  </si>
  <si>
    <t>61d49c0bc57ad92ff3880aaf</t>
  </si>
  <si>
    <t>Altunöz Unlu Mamüller, Yeşilyurt (Bostanbaşı Mah.)</t>
  </si>
  <si>
    <t xml:space="preserve">Yeşilyurt/Bostanbaşı </t>
  </si>
  <si>
    <t>Tuğba hanım:5300429444/05359559130</t>
  </si>
  <si>
    <t>Bostanbaşı Mah. Çiftlik Cad. No:20/1A Yeşilyurt/Malatya</t>
  </si>
  <si>
    <t xml:space="preserve">Fotoğrafçı arkadaşımızın cenazesi olduğu için çekim sağlanamadı.- ileri tarihte tekrardan iletişime geçilecek </t>
  </si>
  <si>
    <t>617701b936f5be76ec72c099</t>
  </si>
  <si>
    <t>Çiftlik Pide &amp; Lahmacun, Yeşilyurt (Bostanbaşı Mah.)</t>
  </si>
  <si>
    <t>Hasan Bey / 5393141544</t>
  </si>
  <si>
    <t>Bostanbaşı Mah. Çiftlik Cad. No:27/4C Yeşilyurt/Malatya</t>
  </si>
  <si>
    <t xml:space="preserve">Fotoğrafçı arkadaşımızın cenazesi olduğu için çekim sağlanamadı..- ileri tarihte tekrardan iletişime geçilecek </t>
  </si>
  <si>
    <t>61c4c5fae2ed2fd0e169824b</t>
  </si>
  <si>
    <t>Vahdet Kebap &amp; Paça, Yeşilyurt (Özalper Mah.)</t>
  </si>
  <si>
    <t>Yeşilyurt	Özalper</t>
  </si>
  <si>
    <t>BÜNYAMİN BULUM/5356228644</t>
  </si>
  <si>
    <t>Özalper Mah. Turgut Özal Blv. Gonca Apt. A1 Blok No:27/E Yeşilyurt/Malatya</t>
  </si>
  <si>
    <t>11:00 - 15:00 arası alınacak</t>
  </si>
  <si>
    <t>Enes Günal</t>
  </si>
  <si>
    <t xml:space="preserve">yetkili rahatsızlanmış perşembe gününe oluşturuldu </t>
  </si>
  <si>
    <t>60b627206f699436e62e9a25</t>
  </si>
  <si>
    <t>Bilal Usta Mersin Tantuni, Battalgazi (Saray Mah.)</t>
  </si>
  <si>
    <t>BEKİR ÖZDEMİR/   4223222020</t>
  </si>
  <si>
    <t>Saray Mah. Şehit Fahri Koçyiğit Sok. No:1/D Battalgazi/Malatya</t>
  </si>
  <si>
    <t>61e2eb3315e9bb0055fbf00b</t>
  </si>
  <si>
    <t>Engin Çiğ Köfte, Battalgazi (Üçbağlar Mah.)</t>
  </si>
  <si>
    <t>Battalgazi/Üçbağlar</t>
  </si>
  <si>
    <t xml:space="preserve">SELAHATTİN İLKHAN/5317488444               </t>
  </si>
  <si>
    <t>Üçbağlar mahallesi Sivas caddesi no:35 battalgazi / Malatya</t>
  </si>
  <si>
    <t>61c4d5538fa1448d5f4da5e5</t>
  </si>
  <si>
    <t>Kışla Tantuni, Battalgazi (Saray Mah.)</t>
  </si>
  <si>
    <t>Battalgazi/B.hüseyinbey</t>
  </si>
  <si>
    <t xml:space="preserve">ÖMER BÜYÜKHAN/-5418859560     </t>
  </si>
  <si>
    <t>Saray mahallesi kışla caddesi No 60-c</t>
  </si>
  <si>
    <t>61d4b517f14de7861dab73d1</t>
  </si>
  <si>
    <t>Paper Roasting Coffee &amp; Chocolate, Yeşilyurt (İnönü Mah.)</t>
  </si>
  <si>
    <t>SUMRU BUDAN/4225046060</t>
  </si>
  <si>
    <t>İnönü Mah. İnönü Cad. No:174/1D Yeşilyurt/Malatya</t>
  </si>
  <si>
    <t>Yeşilyurt/Özalper</t>
  </si>
  <si>
    <t>İnönü mahallesi İnönü caddesi Malatyapark no:178/2035 Yeşilyurt Malatya</t>
  </si>
  <si>
    <t>devam</t>
  </si>
  <si>
    <t xml:space="preserve">Saat 13:00 randevusunun adresi değişmiş aranıp tarif edecek </t>
  </si>
  <si>
    <t>Emrah Bey / 5333147330 / 5300429444</t>
  </si>
  <si>
    <t>60d348b86e5456efed25ba01</t>
  </si>
  <si>
    <t>Samsat Cafe &amp; Restaurant, Yeşilyurt (Bostanbaşı Mah.)</t>
  </si>
  <si>
    <t>İnanç Hanım / 5318150644</t>
  </si>
  <si>
    <t>Bostanbaşı Mah. Barguzu Cad. No:19/Z10 Yeşilyurt/Malatya</t>
  </si>
  <si>
    <t xml:space="preserve">ULAŞILAMADI </t>
  </si>
  <si>
    <t>61e469b51d13258cb37599f3</t>
  </si>
  <si>
    <t>Saray Baklava &amp; Pasta, Yeşilyurt (Şeyh Bayram Mah.)</t>
  </si>
  <si>
    <t>YAKUP ÖZCAN/5449286515</t>
  </si>
  <si>
    <t>Şeyh Bayram Mah. Hasanbey Cad. No:199/A Yeşilyurt/Malatya</t>
  </si>
  <si>
    <t xml:space="preserve">Yeşilyurt / İnönü </t>
  </si>
  <si>
    <t>Engin Bey / 5379567496</t>
  </si>
  <si>
    <t xml:space="preserve">       11.00</t>
  </si>
  <si>
    <t xml:space="preserve">DEVAM sistemde güncelleme yapacak </t>
  </si>
  <si>
    <t xml:space="preserve">Devam - ert. sağlanıldı </t>
  </si>
  <si>
    <t>Ferhat Köksal</t>
  </si>
  <si>
    <t>620429cfb49522bf5c297aef</t>
  </si>
  <si>
    <t>Mert Tatlı Çiğ Köfte, Yeşilyurt (Koyunoğlu Mah.)</t>
  </si>
  <si>
    <t>Yeşilyurt	Koyunoğlu</t>
  </si>
  <si>
    <t>Mehdi mert kaya	5447434484</t>
  </si>
  <si>
    <t>Koyunoğlu mah. Serttaş sokak. Manolya apt altı no6/a</t>
  </si>
  <si>
    <t xml:space="preserve">ert. sağlanıldı </t>
  </si>
  <si>
    <t>09:00 - 15:00 arası alınacak</t>
  </si>
  <si>
    <t>Başka Randevu Alınmayacak.</t>
  </si>
  <si>
    <t>09.00</t>
  </si>
  <si>
    <t>Yeşilyurt	Aşağı Bağlar</t>
  </si>
  <si>
    <t>Saniye Eyiol	4222127222</t>
  </si>
  <si>
    <t xml:space="preserve">devam çekimi  - tekrardan devam çekimi alınabilir </t>
  </si>
  <si>
    <t xml:space="preserve">devam çekimi  - çekim istemedi </t>
  </si>
  <si>
    <t>620026df47a87f3eecfdb53c</t>
  </si>
  <si>
    <t>Doy Doy, Battalgazi (Saray Mah.)</t>
  </si>
  <si>
    <t>11.00</t>
  </si>
  <si>
    <t>Hatice alan	4223261133 - 05322074418</t>
  </si>
  <si>
    <t>Saray Mah Atatürk Cad No 50 Doy Doy Döner</t>
  </si>
  <si>
    <t>6204253801d93e2abe39196b</t>
  </si>
  <si>
    <t>Adıyamanlıgil Çiğ Köfte, Battalgazi (Saray Mah.)</t>
  </si>
  <si>
    <t>NEDİM BEY 4223239800 - 05386449721</t>
  </si>
  <si>
    <t>Saray Mah. Beşkonaklar Cad. Akça No:12/A Battalgazi/Malatya</t>
  </si>
  <si>
    <t xml:space="preserve">haftaya başka bir güne saat 14.00 istedi </t>
  </si>
  <si>
    <t>61e46f39c79aa4c062330a1d</t>
  </si>
  <si>
    <t>Doy Doy, Battalgazi (Halfettin Mah.)</t>
  </si>
  <si>
    <t>MEHMET EMİN ALAN	4223261132</t>
  </si>
  <si>
    <t>Halfettin Mah. Aslantepe Cad. No:13/C Battalgazi/Malatya</t>
  </si>
  <si>
    <t xml:space="preserve">çekime gerek yok dedi </t>
  </si>
  <si>
    <t>SELCAN</t>
  </si>
  <si>
    <t>62042901afb52e27296b4e33</t>
  </si>
  <si>
    <t>Mersin Villa Tantuni, Yeşilyurt (Karakavak Mah.)</t>
  </si>
  <si>
    <t>0531 611 08 22/kahraman bey</t>
  </si>
  <si>
    <t xml:space="preserve">                Karakavak Mah. Şehit Mustava Akın Sok. No:26 Yeşilyurt/Malatya        </t>
  </si>
  <si>
    <t>lokasyon uzak</t>
  </si>
  <si>
    <t>selcan</t>
  </si>
  <si>
    <t>620426fdda26a547295f2c08</t>
  </si>
  <si>
    <t>Şelale Kebap, Battalgazi (Tandoğan Mah.)</t>
  </si>
  <si>
    <t>Battalgazi/Tandoğan</t>
  </si>
  <si>
    <t xml:space="preserve">Muhammed Ensar Memur/5452334344    </t>
  </si>
  <si>
    <t>Tandoğan Mah., Aydemir Cad. No 3 Battalgazi/Malatya</t>
  </si>
  <si>
    <t>devam çekımı/kndı urunlerının fotograflarını paylasaacaklar</t>
  </si>
  <si>
    <t>İbrahim Bulut/4223239800</t>
  </si>
  <si>
    <t>Battalgazi/Paşaköşkü</t>
  </si>
  <si>
    <t>OSMAN AKBİYİK/4222230009</t>
  </si>
  <si>
    <t>620ab3a6125134203fc66b87</t>
  </si>
  <si>
    <t>The Burger Fast Food, Yeşilyurt (Çilesiz Mah.)</t>
  </si>
  <si>
    <t>İlhan/ 5528089811</t>
  </si>
  <si>
    <t>Çilesiz Mah. Hüseyin Gazi Cad. Başkent Konutları 2 No:15/A Yeşilyurt/Malatya</t>
  </si>
  <si>
    <t>620bb01698b12d403d168ace</t>
  </si>
  <si>
    <t>Sultanahmet Köftecisi, Yeşilyurt (İnönü Mah.)</t>
  </si>
  <si>
    <t xml:space="preserve">Yeşilyurt/ İnönü </t>
  </si>
  <si>
    <t>Abuzer Bey / 4222115404</t>
  </si>
  <si>
    <t>İNÖNÜ MAH. İNÖNÜ CAD. MALATYA LIFE NO: 174 /2 İÇ KAPI NO: 156 YEŞİLYURT/ MALATYA</t>
  </si>
  <si>
    <t xml:space="preserve">kendi fotoğraflarını kullanmak istedi telefon çekimi ama kabul etmedi babası </t>
  </si>
  <si>
    <t>621fcacb05ff6d050a327814</t>
  </si>
  <si>
    <t>Limon Tantuni Vitamin, Yeşilyurt (Özalper Mah.)</t>
  </si>
  <si>
    <t xml:space="preserve">Yeşilyurt / Özalpler </t>
  </si>
  <si>
    <t>Mehmet Bey / 5517464244</t>
  </si>
  <si>
    <t>Özalper Mah. Yenibahar Cad. No:83/A Yeşilyurt/Malatya</t>
  </si>
  <si>
    <t>61d4a9891b67e30dbfdd5a72</t>
  </si>
  <si>
    <t>Mersin 33 Tantuni, Yeşilyurt (Şifa Mah. - İnönü Cad.)</t>
  </si>
  <si>
    <t xml:space="preserve">Ramazan Bülent Avşar/4223113333    </t>
  </si>
  <si>
    <t xml:space="preserve">  0531 611 08 22/kahraman bey</t>
  </si>
  <si>
    <t>Karakavak Mah. Şehit Mustava Akın Sok. No:26 Yeşilyurt/Malatya</t>
  </si>
  <si>
    <t xml:space="preserve">Mersin villa tantuni elemanı olmadığı için ilerleyen bir tarihe ertelendi çekimi /ramazandan dolayı sadece iftar saaatinde açıyorlar </t>
  </si>
  <si>
    <t>61e86cef687e328a759f91fb</t>
  </si>
  <si>
    <t>Qasab Steak House, Yeşilyurt (Özalper Mah.)</t>
  </si>
  <si>
    <t>HAKAN PERÇİN/4225048585 /   5536284495</t>
  </si>
  <si>
    <t>Özalper Mah. Yenibahar Cad. No:157/A Yeşilyurt/Malatya</t>
  </si>
  <si>
    <t>çekim şuan için istemiyormuş ilerleyen tarihlerde belki dedi</t>
  </si>
  <si>
    <t xml:space="preserve">Ferhat Köksal </t>
  </si>
  <si>
    <t>62264d1c73b5976c4a7668a5</t>
  </si>
  <si>
    <t>Ado Dondurma &amp; Pastane, Battalgazi (Kernek Mah.)</t>
  </si>
  <si>
    <t>Battalgazi	Kernek</t>
  </si>
  <si>
    <t>Abdulkadir Oğuzlar	5448004646</t>
  </si>
  <si>
    <t>Kernek Mah. Şehit Hamit Fendoğlu Cad. No:7 Battalgazi/Malatya</t>
  </si>
  <si>
    <t>620ba3416d707263a5fddbc4</t>
  </si>
  <si>
    <t>Ayışığı Mangal &amp; Döner, Battalgazi (Fırat Mah.)</t>
  </si>
  <si>
    <t>FATMA IŞIK/5528597244</t>
  </si>
  <si>
    <t>FIRAT MAH. İPEK CAD. NO: 67 A BATTALGAZİ/ MALATYA</t>
  </si>
  <si>
    <t xml:space="preserve">hafta içi bir  gün  çekimi sağlanacak </t>
  </si>
  <si>
    <t>6077fb6307047f8323b35b80</t>
  </si>
  <si>
    <t>Bigeay Yöresel Ev Yemekleri, Battalgazi (Kavaklıbağ Mah.)</t>
  </si>
  <si>
    <t xml:space="preserve">battalgazi / Kavaklıbağ </t>
  </si>
  <si>
    <t>Fidan Bey / 5449018744</t>
  </si>
  <si>
    <t>Kavaklıbağ Mah. İlyasoğlu İş Merkezi Göktuğ Sok. No:5 Battalgazi/Malatya</t>
  </si>
  <si>
    <t>6229f4198687df00a795ddbb</t>
  </si>
  <si>
    <t xml:space="preserve">Bağdat Pasta Cafe ( Battalgazi Mah.) </t>
  </si>
  <si>
    <t xml:space="preserve">battalgazi / selçukhan </t>
  </si>
  <si>
    <t>Kadir Bey / 5071541991</t>
  </si>
  <si>
    <t>Battalgazi mah. Selçukhan cad. no:5</t>
  </si>
  <si>
    <t xml:space="preserve">istanbulda çekilecek </t>
  </si>
  <si>
    <t xml:space="preserve">devam çekiimi </t>
  </si>
  <si>
    <t>6231c7a0db9dd50d1854d67c</t>
  </si>
  <si>
    <t>Ayvalık Tost &amp; Kumru, Battalgazi (Bulgurlu Mah.)</t>
  </si>
  <si>
    <t>Battalgazi/Bulgurlu Boş Alan</t>
  </si>
  <si>
    <t>Hasan Bey/5336960304</t>
  </si>
  <si>
    <t>bulgurlu mah. akademi sok. akademi rezidans c no 16/3 iç kapı no 50 battalgazi malatya</t>
  </si>
  <si>
    <t xml:space="preserve">Lokasyon uzak olduğu için buraya yakın alınınca gidilecek </t>
  </si>
  <si>
    <t>623cd3e5383f66cae9d67839</t>
  </si>
  <si>
    <t>Big Burger &amp; Künefe, Battalgazi (Çöşnük Mah.)</t>
  </si>
  <si>
    <t>Taha Yusuf Bey/5070670144</t>
  </si>
  <si>
    <t>Çöşnük mah. yusuf özal cad. no 29 a battalgazi malatya</t>
  </si>
  <si>
    <t>62325937b58f483a385a707b</t>
  </si>
  <si>
    <t>Fıstıkçıoğlu Baklava &amp; Börek, Battalgazi (İskender Mah.)</t>
  </si>
  <si>
    <t>Battalgazi/İskender</t>
  </si>
  <si>
    <t>Mehmet Bey/5326756025</t>
  </si>
  <si>
    <t>İskender Mah. Sadreddin Konevi Cad. No:7/B Battalgazi/Malatya</t>
  </si>
  <si>
    <t>6244185ff36a600ee092b670</t>
  </si>
  <si>
    <t>Mia Cafe, Yeşilyurt (Özalper Mah.)</t>
  </si>
  <si>
    <t>UFUK TEMURHAN	5434003524</t>
  </si>
  <si>
    <t>Özalper mahallesi yeni bahar caddesi no 80 yeşilyurt malatya</t>
  </si>
  <si>
    <t>623077943f649aecbdc6fbb2</t>
  </si>
  <si>
    <t>Asil Çiğ Köfte, Yeşilyurt (Zaviye Mah.)</t>
  </si>
  <si>
    <t>Yeşilyurt	Zaviye</t>
  </si>
  <si>
    <t>Begüm Çakırağa        4222124455 - 5302084094</t>
  </si>
  <si>
    <t>zaviye mah. hasanbey cad. demirkıran apt no 126 a yeşilyurt malatya</t>
  </si>
  <si>
    <t>Abdullah
Ergin
Merkez</t>
  </si>
  <si>
    <t>Abdullah Ergin</t>
  </si>
  <si>
    <t>607586b0f925b0b51cf27701</t>
  </si>
  <si>
    <t>Karavan Katmer &amp; Gözleme, Merkez (Erenler Mah.)</t>
  </si>
  <si>
    <t>merkez/erenler 1. bölge</t>
  </si>
  <si>
    <t>ELVAN TUTAR/5522020383</t>
  </si>
  <si>
    <t>erenler mah. 2753 sok no 25 A erenler merkez</t>
  </si>
  <si>
    <t>6008365de4ab4ebb5e923507</t>
  </si>
  <si>
    <t>Efeler Pide &amp; Lahmacun, Merkez (Erenler Mah.)</t>
  </si>
  <si>
    <t>Oğuz Efe/5386433136</t>
  </si>
  <si>
    <t>Erenler Mah., 2786. Sok., No:24, Afyonkarahisar Merkez, Afyonkarahisar, Türkiye,</t>
  </si>
  <si>
    <t>604f110f34b8b4699109d18d</t>
  </si>
  <si>
    <t>Akal Tostçusu, Merkez (Erenler Mah.)</t>
  </si>
  <si>
    <t>16:00</t>
  </si>
  <si>
    <t>emre bey /5542157854</t>
  </si>
  <si>
    <t>Erenler Mah. 2759 Sok 14B Merkez / afyonkarahisar</t>
  </si>
  <si>
    <t>60759c95b4a25c0e2f8dac0f</t>
  </si>
  <si>
    <t>Kadem Pide &amp; Lahmacun, Merkez (Erenler Mah.)</t>
  </si>
  <si>
    <t>mustafa bey/5068038791</t>
  </si>
  <si>
    <t>Erenler mah. 2772. sok. no 5/A Merkez afyonkarahisar</t>
  </si>
  <si>
    <t>5ffefe1a37b1811ac907d498</t>
  </si>
  <si>
    <t>Batmaz Pide &amp; Lahmacun, Merkez (Fakıpaşa Mah.)</t>
  </si>
  <si>
    <t>merkez/eşrefpaşa</t>
  </si>
  <si>
    <t>Hamza bey/5465704311//5523539605</t>
  </si>
  <si>
    <t>eşrefpaşa mahallesi 657. sokak no 15</t>
  </si>
  <si>
    <t>5ffef598bd264d21d453c10a</t>
  </si>
  <si>
    <t>Maxiroll, Merkez (Dumlupınar Mah.)</t>
  </si>
  <si>
    <t>merkez/dumlupınar</t>
  </si>
  <si>
    <t>ÇİĞDEM HANIM/2722121010</t>
  </si>
  <si>
    <t>DUMLUPINAR MAH. KADINANA CAD. NO: 43 /1A</t>
  </si>
  <si>
    <t>601011a4ee867554f422d0ce</t>
  </si>
  <si>
    <t>Dönercim, Merkez (Dumlupınar Mah)</t>
  </si>
  <si>
    <t>Abdullah bey/5414091517</t>
  </si>
  <si>
    <t>Dumlupınar mahallesi Kadınana caddesi Dumlu sitesi B blok No:69/1B Dönercim Merkez/Afyonkarahisar</t>
  </si>
  <si>
    <t>607ed5f115d0a6022beee6f4</t>
  </si>
  <si>
    <t>Kırmızı Beyaz Döner, Merkez (Cumhuriyet Mah.)</t>
  </si>
  <si>
    <t>merkez/cumhuriyet</t>
  </si>
  <si>
    <t>SÜLEYMAN BEY/2722146552</t>
  </si>
  <si>
    <t>Cumhuriyet mah. kadınana cad. no 120 B merkez afyonkarahisar</t>
  </si>
  <si>
    <t>60719d8a85c4956cffb285f0</t>
  </si>
  <si>
    <t>Friesoze, Merkez (Mecidiye Mah.)</t>
  </si>
  <si>
    <t>merkez/Hamidiye</t>
  </si>
  <si>
    <t>ŞERAFETTİN/5539415017</t>
  </si>
  <si>
    <t>hamidiye mah. milli birlik cad. 193/B merkez afyonkarahisar</t>
  </si>
  <si>
    <t>teyit için arandı açmıyor.</t>
  </si>
  <si>
    <t>5ffeee303cc99fe847cd5986</t>
  </si>
  <si>
    <t>Elif Katmer, Merkez (Cumhuriyet Mah.)</t>
  </si>
  <si>
    <t xml:space="preserve">merkez/cumhuriyet </t>
  </si>
  <si>
    <t>bircan hanım/05541101275</t>
  </si>
  <si>
    <t>Cumhuriyet Mah. Mehmet Arpacıoğlu Cad. No:6/B</t>
  </si>
  <si>
    <t>28inde gidilecek</t>
  </si>
  <si>
    <t>605dac2d4df3489752a83dce</t>
  </si>
  <si>
    <t>Kokocu Kadir Usta, Merkez (Osmangazi Mah.)</t>
  </si>
  <si>
    <t>merkez/osmangazi</t>
  </si>
  <si>
    <t>kadir bey/5539653343</t>
  </si>
  <si>
    <t>osmangazi mah hammşehri bulvarı no73 a iç kapı no a merkez afyonkarahisar</t>
  </si>
  <si>
    <t>28 mayıs aranacak tekrardan</t>
  </si>
  <si>
    <t>601d25da349a9677155ed3d2</t>
  </si>
  <si>
    <t>Chef Közz Kumru &amp; Tost, Merkez (Erenler Mah.)</t>
  </si>
  <si>
    <t>merkez\ erenler 1. bölge</t>
  </si>
  <si>
    <t>tugran ayyıldız \ 05443990303</t>
  </si>
  <si>
    <t>28 inde gidilecek</t>
  </si>
  <si>
    <t>6075df1bf925b050dff282e9</t>
  </si>
  <si>
    <t>Karadeniz Pidevi, Merkez (Cumhuriyet Mah.)</t>
  </si>
  <si>
    <t>merkez/cumhuriyet 6. bölge</t>
  </si>
  <si>
    <t>MUSTAFA BEY/5458260061</t>
  </si>
  <si>
    <t>CUMHURİYET MAH. İSMET İNÖNÜ BLV. NO: 49 A İÇ KAPI NO: A MERKEZ/ AFYONKARAHİSAR</t>
  </si>
  <si>
    <t>28inde gidilcek</t>
  </si>
  <si>
    <t>6009a7b9c795bdb46c42a9c4</t>
  </si>
  <si>
    <t>Ece Cafe ve Izgara, Merkez (Cumhuriyet Mah.)</t>
  </si>
  <si>
    <t>Ebru Hanım/(0272) 213 35 99</t>
  </si>
  <si>
    <t>Dumlupınar Mah., Kadınana Cad., No:122, Afyonkarahisar Merkez, Afyonkarahisar, Türkiye,</t>
  </si>
  <si>
    <t>601d4b2b52cd2463c0034d91</t>
  </si>
  <si>
    <t>Angara Kokoreç, Merkez (Nazmi Saatçi Mah.)</t>
  </si>
  <si>
    <t>merkez/Nazmi Saatçi</t>
  </si>
  <si>
    <t>orçun bey/5079984152</t>
  </si>
  <si>
    <t>Nazmi Saatçi mahallesi şeyh Şamil Bulvarı no 93 a</t>
  </si>
  <si>
    <t>60684daee4071475e5898d9a</t>
  </si>
  <si>
    <t>Has Döner Köfte (Eşrefpaşa Mah.)</t>
  </si>
  <si>
    <t>mert hasabi/05511215378</t>
  </si>
  <si>
    <t>Eşrefpaşa Mah. 690 sk. No: 13A Merkez Afyon</t>
  </si>
  <si>
    <t>AYIN 1İNE İSTERLER</t>
  </si>
  <si>
    <t>6001bc325f70cdd74c904f76</t>
  </si>
  <si>
    <t>A &amp; B Chicky Döner, Merkez (Dumlupınar Mah.)</t>
  </si>
  <si>
    <t>buğra bey/05469019190</t>
  </si>
  <si>
    <t>Dumlupınar mah. Kadınana cad. No:51/A</t>
  </si>
  <si>
    <t>Simge Tüçay</t>
  </si>
  <si>
    <t>5ffefc0035e5808c2f458218</t>
  </si>
  <si>
    <t>Beyza Pide ve Lahmacun, Merkez (Nazmi Saatçi Mah.)</t>
  </si>
  <si>
    <t>Merkez/Nazmi Saatçi</t>
  </si>
  <si>
    <t xml:space="preserve">MEHMET DAĞKUŞU/5327662473 </t>
  </si>
  <si>
    <t>Nazmi saatçi mah ibni sina cad 59/A Afyonkarahisar Beyza pide ve lahmacun</t>
  </si>
  <si>
    <t>60097b0b8c17d6aabfe29257</t>
  </si>
  <si>
    <t>Çiğ Köfte Y, Merkez (Zafer Mah.)</t>
  </si>
  <si>
    <t>Merkez/Zafer 1. Bölge</t>
  </si>
  <si>
    <t>Feride Gençer/5062348586</t>
  </si>
  <si>
    <t>Zafer Mah. Adnan Menderes Bulv. No:22/B</t>
  </si>
  <si>
    <t>60801ea2a562d43df1f1ff91</t>
  </si>
  <si>
    <t>Lokumcum, Merkez (Cumhuriyet Mah.)</t>
  </si>
  <si>
    <t>Merkez/Cumhuriyet 2. Bölge</t>
  </si>
  <si>
    <t>NURİ DURAN/5449369557</t>
  </si>
  <si>
    <t>cumhuriyet mahallesi ismet inönü cad. derya Apt. b blok no 39/2c afyonkarahisar</t>
  </si>
  <si>
    <t>6012a0efcaa0611fe27eea14</t>
  </si>
  <si>
    <t>Rota Balık, Merkez (Sümer Mah.)</t>
  </si>
  <si>
    <t>Merkez/Sümer</t>
  </si>
  <si>
    <t>NİMET ÖZOĞUL/2722139889</t>
  </si>
  <si>
    <t>sümer mah. sanatokulu arkası caddesi no 2/A</t>
  </si>
  <si>
    <t>6002082c88198c67d113eade</t>
  </si>
  <si>
    <t>Semih Pide, Merkez (Yenice Mah.)</t>
  </si>
  <si>
    <t>merkez/yenice</t>
  </si>
  <si>
    <t>mustafa bey/5340119011</t>
  </si>
  <si>
    <t>Yenice mahallesi 1209.sokak no 2A şehitler camisi karşısı</t>
  </si>
  <si>
    <t>6049e69e19345f1fe5428927</t>
  </si>
  <si>
    <t>Kocatepe Dürümcüsü, Merkez (Erenler Mah)</t>
  </si>
  <si>
    <t>Merkez	Erenler 1. Bölge</t>
  </si>
  <si>
    <t>Nuri Yavuz	5393764999</t>
  </si>
  <si>
    <t>Erenler Mah. 2759 Sok No 3A Afyonkarahisar Merkez</t>
  </si>
  <si>
    <t>Ezgi Turan</t>
  </si>
  <si>
    <t>607092c9354eaa6734aba461</t>
  </si>
  <si>
    <t>Bi-Tek Pide &amp; Lahmacun, Merkez (Cumhuriyet Mah.)</t>
  </si>
  <si>
    <t>Merkez	Cumhuriyet 6. Bölge</t>
  </si>
  <si>
    <t>İSA KARAKAYA        5452366063</t>
  </si>
  <si>
    <t>cumhuriyet mah. hüseyin bayık cad.yeter sit. b blok no:2/1A</t>
  </si>
  <si>
    <t>cenazesi varmış o yüzden iptal etmiş</t>
  </si>
  <si>
    <t>5ffec8c8937d1b3464bdd532</t>
  </si>
  <si>
    <t>Mood Fast Food, Merkez (Erenler Mah.)</t>
  </si>
  <si>
    <t>Onur Sümer/ 5464640303</t>
  </si>
  <si>
    <t>Erenler mahallesi 2756 Sok. No:4/A</t>
  </si>
  <si>
    <t>Merkez / Osmangazi</t>
  </si>
  <si>
    <t>Kadir Bey / 5539653343</t>
  </si>
  <si>
    <t>osmangazi mah hammşehri bulvarı no73 a iç kapı no: 73/A merkez afyonkarahisar</t>
  </si>
  <si>
    <t>Hatice Özer</t>
  </si>
  <si>
    <t>6087ef57868e5527bcd723b4</t>
  </si>
  <si>
    <t>Tadım Pide &amp; Simit Unlu Mamülleri, Merkez (Afium AVM)</t>
  </si>
  <si>
    <t>18:30</t>
  </si>
  <si>
    <t>Merkez/Fevzi Çakmak</t>
  </si>
  <si>
    <t>MUHAMMED KÖKHASAN/5432217803</t>
  </si>
  <si>
    <t>DÖRTYOL MAH. 2088. SOKAK NO4/1D  MERKEZ/ AFYONKARAHİSAR</t>
  </si>
  <si>
    <t>Merkez/Erenler 1. Bölge</t>
  </si>
  <si>
    <t>Tuğran Ayyıldız//5443990303</t>
  </si>
  <si>
    <t>Erenler Mah. 2772 Sk. No: 7 A İç Kapı No: Z Merkez/Afyonkarahisar</t>
  </si>
  <si>
    <t>15:00</t>
  </si>
  <si>
    <t>çok yoğun oluyormuş haftaya aranıp randevu durumu tekrar sorulacak</t>
  </si>
  <si>
    <t>60226c1b851ea94a27cd3f53</t>
  </si>
  <si>
    <t>Lezz-Et Mersin Tantuni, Merkez (Erenler Mah.)</t>
  </si>
  <si>
    <t>Merkez / Erenler 1.Bölge</t>
  </si>
  <si>
    <t>Sinan Bey / 5541558323</t>
  </si>
  <si>
    <t>Erenler Mah. 2753 Sk. No:26 Merkez / Afyonkarahisar</t>
  </si>
  <si>
    <t>RANDEVU ALINMAYACAK!!!</t>
  </si>
  <si>
    <t>6011a0e45bc3491179c9cf90</t>
  </si>
  <si>
    <t>Catch Him Cafe &amp; Bistro, Merkez (Hasan Karaağaç Mah.)</t>
  </si>
  <si>
    <t>Merkez/Hasan Karaağaç</t>
  </si>
  <si>
    <t>ABDULLAH TAKTAK//2726060303</t>
  </si>
  <si>
    <t>Hasan Karaağaç Mah. Turgut Özal Bulvarı. No:39</t>
  </si>
  <si>
    <t>Nazmiye Yuka</t>
  </si>
  <si>
    <t>5ff4799cac60e8af986f44b0</t>
  </si>
  <si>
    <t>Adıyaman Çiğ Köftecisi Kadir Usta, Merkez (Dumlupınar Mah)</t>
  </si>
  <si>
    <t>Merkez	Dumlupınar</t>
  </si>
  <si>
    <t xml:space="preserve">Burak Akosmanoğlu/538 495 34 15  2722137218   </t>
  </si>
  <si>
    <t>Dumlupınar Mah., Atatürk Cad., Ravza Apt. No:1/A, Afyonkarahisar</t>
  </si>
  <si>
    <t>5ffda742757a6c3506615154</t>
  </si>
  <si>
    <t>Baklavacı Kardeşler, Merkez (Cumhuriyet Mah.)</t>
  </si>
  <si>
    <t>Merkez	Osman Gazi</t>
  </si>
  <si>
    <t>Atilla Efe	5418729108</t>
  </si>
  <si>
    <t>Osmangazi mahallesi hamm şehri bulvarı no-c afyonkarahisar merkez</t>
  </si>
  <si>
    <t>60806b95c9d161125c154c8b</t>
  </si>
  <si>
    <t>Meşhur Adıyaman Çiğ Köftecisi, Merkez (Fakıpaşa Mah.)</t>
  </si>
  <si>
    <t>Merkez/Fakıpaşa</t>
  </si>
  <si>
    <t>İSMAİL TEKELİ/5426087992</t>
  </si>
  <si>
    <t>FAKIPAŞA MAH. AYNIOĞLU CAMİİ SK. NO: 2 A İÇ KAPI NO: A MERKEZ/ AFYONKARAHİSAR</t>
  </si>
  <si>
    <t>605482aac92799a4fc9e4e01</t>
  </si>
  <si>
    <t>Meşhur Adıyaman Çiğ Köftecisi Kadir Usta (Marulcu Mah.)</t>
  </si>
  <si>
    <t>MerkezMarulcu</t>
  </si>
  <si>
    <t>MEVLÜT KILINÇ/5315509777</t>
  </si>
  <si>
    <t>MARULCU MAH. YEŞİLYOL CAD. NO: 66 A İÇ KAPI NO: A MERKEZ/ AFYONKARAHİSAR</t>
  </si>
  <si>
    <t>(erken saatlerde gelirse daha iyi olur dedi 12den önce)</t>
  </si>
  <si>
    <t>600ed688276d0fff177af74b</t>
  </si>
  <si>
    <t>Tatlıses Lahmacun, Merkez (Güvenevler Mah.)</t>
  </si>
  <si>
    <t>Merkez	Güvenevler</t>
  </si>
  <si>
    <t>MUSTAFA KESER 532 200 47 04    2722220708</t>
  </si>
  <si>
    <t>GÜVENEVLER MAH. MAREŞAL FEVZİ ÇAKMAK MAH. NO:2</t>
  </si>
  <si>
    <t>Derya Tatlı</t>
  </si>
  <si>
    <t>60911eae8a81904511f5dd6f</t>
  </si>
  <si>
    <t>Meşhur Adıyaman Çiğ Köftecisi Ömer Aybak, Merkez (Sahipata Mah.)</t>
  </si>
  <si>
    <t>Merkez/Hoca 2. Bölge</t>
  </si>
  <si>
    <t>İLYAS KÖKEN/5426930666</t>
  </si>
  <si>
    <t>Veysel karani mah. tuna cad. 59B B merkez afyonkarahisar/ sayit ata mah.</t>
  </si>
  <si>
    <t>601eb1558adaa12ccde3f095</t>
  </si>
  <si>
    <t>Tuncel Baklava &amp; Tatlı, Merkez (Sahipata Mah.)</t>
  </si>
  <si>
    <t>Merkez	Veysel Karani</t>
  </si>
  <si>
    <t>Medine Tuncel	5446625885</t>
  </si>
  <si>
    <t>Veysel Karani Mah. Tuna Cad. No:63 A Merkez/Afyonkarahisar</t>
  </si>
  <si>
    <t>60020bc6e2740f3f77198d1c</t>
  </si>
  <si>
    <t>Ye-Doy, Merkez (Dumlupınar Mah)</t>
  </si>
  <si>
    <t>Merkez	Marulcu</t>
  </si>
  <si>
    <t>nevzat emre akgöz	5556580498</t>
  </si>
  <si>
    <t>yeşilyol cad. no:36/B</t>
  </si>
  <si>
    <t>605467ea37e752dfe184673f</t>
  </si>
  <si>
    <t>Afacan Osmanlı Izgara &amp; Mangal &amp; Çorba, Merkez (Güvenevler Mah.)</t>
  </si>
  <si>
    <t>OSMAN ELTAŞ	5438304763</t>
  </si>
  <si>
    <t>Güvenevler Mah. Şehit Selçuk Gürdal cad no56 H Merkez Afyonkarahisar</t>
  </si>
  <si>
    <t>Eylem Ünal</t>
  </si>
  <si>
    <t>604f39aae33f8b62739cb035</t>
  </si>
  <si>
    <t>The Boulevart No:38 (Ordu Bulvarı Mah)</t>
  </si>
  <si>
    <t>Merkez/Derviş Paşa</t>
  </si>
  <si>
    <t>MEHMET KOLAYLI        5433121304</t>
  </si>
  <si>
    <t>Dervişpaşa Mah. Ordu Blv. Şehribanoğlu Apt. No:23/AA MErkez/ afyonkarahisar</t>
  </si>
  <si>
    <t>Merkez/Cumhuriyet 6. bölge</t>
  </si>
  <si>
    <t>İSA KARAKAYA	5452366063</t>
  </si>
  <si>
    <t>not: öğleden sonra müsait olurlarmış</t>
  </si>
  <si>
    <t>Merkez/Yenice</t>
  </si>
  <si>
    <t>Mehmet Bey/5340119011</t>
  </si>
  <si>
    <t>Dörtyol mah 2088. sokak no 4</t>
  </si>
  <si>
    <t>60b24a1ed450705aaa40141b</t>
  </si>
  <si>
    <t>Afyon Kellecisi Söğüş &amp; Tandır Kokoreç, Merkez (Dumlupınar Mah)</t>
  </si>
  <si>
    <t>Merkez/Marulcu</t>
  </si>
  <si>
    <t>EMRAH SEVİM/5344019401</t>
  </si>
  <si>
    <t>Dumlupınar Mah. osman atilla cad. no 24 / A merkez afyonkarahisar</t>
  </si>
  <si>
    <t>60b2814b9e9e41606468a198</t>
  </si>
  <si>
    <t>Köz Izgara Salonu, Merkez (Burmalı Mah.)</t>
  </si>
  <si>
    <t>Merkez/Burmalı</t>
  </si>
  <si>
    <t>HULUSİ FURKAN BAŞER/5464921070</t>
  </si>
  <si>
    <t>BURMALI MAH. ENSTİTÜ CAD. NO: 12 A İÇ KAPI NO: A MERKEZ/ AFYONKARAHİSAR</t>
  </si>
  <si>
    <t>ertelendi</t>
  </si>
  <si>
    <t>60afb6fd137b102dfdb55e28</t>
  </si>
  <si>
    <t>Adios Cafe &amp; Fast Food, Merkez (Erenler Mah.)</t>
  </si>
  <si>
    <t>ELVİDA DÜZDAŞ/5448440303</t>
  </si>
  <si>
    <t>ERENLER MAH. 2753. SK. 3/C MERKEZ AFYONKARAHİSAR</t>
  </si>
  <si>
    <t>kendisi geri dönüş sağlicak</t>
  </si>
  <si>
    <t>60a975119f6ba029c00e93d8</t>
  </si>
  <si>
    <t>Burgeroze, Merkez (Hamidiye Mah.)</t>
  </si>
  <si>
    <t>saat 2de</t>
  </si>
  <si>
    <t>Merkez/Hamidiye</t>
  </si>
  <si>
    <t>ŞERAFETTİN ÖZEK/5539415017</t>
  </si>
  <si>
    <t>HAMİDİYE MAH. MİLLİ BİRLİK CAD. 193/A MERKEZ AFYONKARAHİSAR</t>
  </si>
  <si>
    <t>saat 3te</t>
  </si>
  <si>
    <t>60b23d676727d1d6a4a3dade</t>
  </si>
  <si>
    <t>Ehl-i Keyf Fast Food &amp; Izgara, Merkez (Erenler Mah.)</t>
  </si>
  <si>
    <t>RAMAZAN POYRAZ/5315566303</t>
  </si>
  <si>
    <t>Erenler mah. 2750 sk no 9 Z merkez afyonkarahisar</t>
  </si>
  <si>
    <t>fotoğrafçı korona</t>
  </si>
  <si>
    <t>60b235f83711392c91549c5c</t>
  </si>
  <si>
    <t>Kampüs Mersin Tantuni, Merkez (Erenler Mah.)</t>
  </si>
  <si>
    <t>HAMİDE DAĞHAN/05314554050</t>
  </si>
  <si>
    <t>Erenler mah. 2753. sok. No 8 A merkez afyonkarahisar</t>
  </si>
  <si>
    <t>5fff0c4135e5804d7d4591c8</t>
  </si>
  <si>
    <t>Meşhur Adıyaman Çiğ Köftecisi Kadir Usta, Merkez (Zafer Mah.)</t>
  </si>
  <si>
    <t>Merkez	Nazmi Saatçi</t>
  </si>
  <si>
    <t>hasan gültekin        5455082421</t>
  </si>
  <si>
    <t>Zafer mah. Adnan menderes bulvarı 34B</t>
  </si>
  <si>
    <t>6082c588afd96d7fa6f70df3</t>
  </si>
  <si>
    <t>Kadem Pide, Merkez (Burmalı Mah.)</t>
  </si>
  <si>
    <t>Merkez/Akmescit</t>
  </si>
  <si>
    <t>Mehmet Bey/5068616308</t>
  </si>
  <si>
    <t>burmalı mah. tuz pazarı cad. no 40 a merkez afyonkarahisar</t>
  </si>
  <si>
    <t xml:space="preserve">Sinan bey 554 155 83 23   2722281600/ </t>
  </si>
  <si>
    <t>Tutku Erdoğan</t>
  </si>
  <si>
    <t>Merkez	Hasan Karaağaç</t>
  </si>
  <si>
    <t>ABDULLAH TAKTAK 5077735441</t>
  </si>
  <si>
    <t>teyit için arandı açmadı</t>
  </si>
  <si>
    <t>Hülya
Özbek
Merkez</t>
  </si>
  <si>
    <t>Hülya Özbek</t>
  </si>
  <si>
    <t>616fb54810ad5e5284b6d0a8</t>
  </si>
  <si>
    <t>Adıyaman Çiğ Köftecisi Kadir Usta, Merkez (Erenler - 2767 Sk.)</t>
  </si>
  <si>
    <t>Ahmet Mücait NARCI/5376858903</t>
  </si>
  <si>
    <t>Erenler Mah. 2767 Sk. No:7 Merkez/ Afyonkarahisar</t>
  </si>
  <si>
    <t>61326eb198c00ab3f2464756</t>
  </si>
  <si>
    <t>Kaşıkhane Pilavcısı, Merkez (Erenler Mah.)</t>
  </si>
  <si>
    <t>Ahmet Bey/5415924542</t>
  </si>
  <si>
    <t>Erenler mahallesi 2777 sokak no: 18A Merkez Afyonkarahisar</t>
  </si>
  <si>
    <t>6169dd39dd11c8e2a135f9ee</t>
  </si>
  <si>
    <t>Kavurma Dünyası, Merkez (Erenler Mah.)</t>
  </si>
  <si>
    <t>Furkan Bey/5436780303</t>
  </si>
  <si>
    <t>Erenler mahallesi 2753 sokak no: 19 Merkez Afyonkarahisar</t>
  </si>
  <si>
    <t>61674427e8d89c48d330b539</t>
  </si>
  <si>
    <t>Tost Evi, Merkez (Erenler Mah.)</t>
  </si>
  <si>
    <t>Beytullah Bey/5062562107</t>
  </si>
  <si>
    <t>Erenler Mah. 2754 Sk. No:19 Merkez/ Afyonkarahisar</t>
  </si>
  <si>
    <t>612fdc5d957f90ca6aba3a7d</t>
  </si>
  <si>
    <t>Lale Pide, Merkez (Marulcu Mah.)</t>
  </si>
  <si>
    <t>mustafa bey 05320502426</t>
  </si>
  <si>
    <t>Marulcu Mah.Milli Egemenlik Cad.Şekerbank Karşısı.No:19 Merkez / Afyonkarahisar</t>
  </si>
  <si>
    <t>60c34ef36cdf3770e51e5b7f</t>
  </si>
  <si>
    <t>03 Burger, Merkez (Marulcu Mah.)</t>
  </si>
  <si>
    <t>İSA AKGÜL/5435467703</t>
  </si>
  <si>
    <t>MARULCU MAH. GEDİK AHMET PAŞA CAD. TÜRKKUŞU APT. NO: 6 A MEERKEZ AFYONKARAHİSAR</t>
  </si>
  <si>
    <t>618e189f3eabc739df693787</t>
  </si>
  <si>
    <t>The Locma Point, Merkez (Marulcu Mah.)</t>
  </si>
  <si>
    <t>5456480203 ali bey</t>
  </si>
  <si>
    <t>Marulcu Mah.Erdal Sokak No:22 Merkez / Afyonkarahisar</t>
  </si>
  <si>
    <t>yetkılı cok buyuk ve onemlı bır sorunumuz var o yuzden dukkanımızı kapattık kusura bakmayın ben sızı arayacagım dedı</t>
  </si>
  <si>
    <t>618c2e7b3cad2773c9bb02c0</t>
  </si>
  <si>
    <t>Burger Point, Merkez (Marulcu Mah.)</t>
  </si>
  <si>
    <t>618c330c1cfe9a57a8e72c83</t>
  </si>
  <si>
    <t>Pizza Point, Merkez (Marulcu Mah.)</t>
  </si>
  <si>
    <t>6192b3c6bc7e8624173b781a</t>
  </si>
  <si>
    <t>Çiğ Köfte Point, Merkez (Marulcu Mah.)</t>
  </si>
  <si>
    <t>6171c9d8f801e3e886bec45c</t>
  </si>
  <si>
    <t>Ciğerci Karam, Merkez (Güvenevler Mah.)</t>
  </si>
  <si>
    <t>Merkez/Güvenevler</t>
  </si>
  <si>
    <t>Ahmet Bey/5447179933</t>
  </si>
  <si>
    <t>Güvenevler mah. Şehit Selçuk GÜRDAL cad. no:56F merkez afyon</t>
  </si>
  <si>
    <t>hiç hazırlığı olmadığı için yarına ertelendi</t>
  </si>
  <si>
    <t>Merkez / Burmalı</t>
  </si>
  <si>
    <t>613151c33d3c0151e31cb959</t>
  </si>
  <si>
    <t>Yıldız Pide, Merkez (Dumlupınar Mah.)</t>
  </si>
  <si>
    <t>Merkez/Dumlupınar</t>
  </si>
  <si>
    <t>Asım akman/5415410688</t>
  </si>
  <si>
    <t>Dumlupinar mahallesi kadınana caddesi kocaman apartmanı no:57/a afyonkarahisar</t>
  </si>
  <si>
    <t>615bf1ff8cc227337db7da87</t>
  </si>
  <si>
    <t>Meşhur Adıyaman Çiğ Köftecisi Özkan Usta, Merkez (İstiklal Mah.)</t>
  </si>
  <si>
    <t>Merkez/Esentepe</t>
  </si>
  <si>
    <t>Semih GÖKKAYA/5464464015</t>
  </si>
  <si>
    <t>İstiklal mah. Zübeyde Hanım cad. No:16 Merkez Afyon</t>
  </si>
  <si>
    <t>işletgme bakkal içerisinde olduğu için çekim yapılacak yer yok o yüzden iptali gerçekleşti</t>
  </si>
  <si>
    <t>6171cbdb8aa3055db1821a9b</t>
  </si>
  <si>
    <t>Ciğerci Baba, Merkez (Güvenevler Mah.)</t>
  </si>
  <si>
    <t>Serkan Bey/5325589338</t>
  </si>
  <si>
    <t>Güvenevler mah. Şehit Selçuk GÜRDAL cad. no:56E merkez afyon</t>
  </si>
  <si>
    <t>614502237c92ffe854e175ad</t>
  </si>
  <si>
    <t>Candaroğlu Börek &amp; Pide &amp; Pizza, Merkez (Erenler Mah.)</t>
  </si>
  <si>
    <t>Eyüp Bey/5435518685</t>
  </si>
  <si>
    <t>Erenler mahallesi 2773 sokak no: 6 Merkez Afyonkarahisar</t>
  </si>
  <si>
    <t xml:space="preserve">ürünü bitmiş ipatal etti / salı için tekrardan oluşturuldu </t>
  </si>
  <si>
    <t>616888f22e51437af9d2877e</t>
  </si>
  <si>
    <t>Chicky Döner, Merkez (Erenler Mah)</t>
  </si>
  <si>
    <t>Ersin Alpaslan/5428468483</t>
  </si>
  <si>
    <t>Erenler mahallesi 2775 sokak no: 6 Merkez Afyonkarahisar</t>
  </si>
  <si>
    <t>6167d28b12a670c4d82f65b7</t>
  </si>
  <si>
    <t>Adıyaman Çiğ Köftecisi Kadir Usta, Merkez (Erenler Mah.)</t>
  </si>
  <si>
    <t>Vildan TÜR/5412728293</t>
  </si>
  <si>
    <t>Erenler mahallesi 2777 sokak no: 26 Merkez Afyonkarahisar</t>
  </si>
  <si>
    <t>6167d3ac1d815210e12f32f4</t>
  </si>
  <si>
    <t>Vaye Cafe &amp; Gözleme, Merkez (Erenler Mah.)</t>
  </si>
  <si>
    <t>615f5221f7a5f67d3c50772c</t>
  </si>
  <si>
    <t>Pide Ateşi, Merkez (Erenler Mah.)</t>
  </si>
  <si>
    <t>İsmail Bey/5433390708</t>
  </si>
  <si>
    <t>Erenler mahallesi 2751 sokak no:1 merkez Afyonkarahisar</t>
  </si>
  <si>
    <t>12'de başlayacak</t>
  </si>
  <si>
    <t>61726453314de4d74d344f45</t>
  </si>
  <si>
    <t>7 Köfte &amp; Burger, Merkez (Hasan Karaağaç Mah.)</t>
  </si>
  <si>
    <t xml:space="preserve">Merkez/ Hasan Karaağaç </t>
  </si>
  <si>
    <t>Mevlüt Bey / 5448649466</t>
  </si>
  <si>
    <t>Hasan Karaağaç mah. Şehit murat saraç Cad. no:24 Merkez Afyon</t>
  </si>
  <si>
    <t>6082db378a6396c2a2023a84</t>
  </si>
  <si>
    <t>Fatih Pide, Merkez (Fatih Mah.)</t>
  </si>
  <si>
    <t xml:space="preserve">Merkez/ Fatih </t>
  </si>
  <si>
    <t>Mehmet Bey / 5512755568</t>
  </si>
  <si>
    <t>FATİH MAH. TAŞ OCAKLARI YOLU CAD. NO: 8 B İÇ KAPI NO: A MERKEZ/ AFYONKARAHİSAR</t>
  </si>
  <si>
    <t>60b0e068a4a3c5588929bd38</t>
  </si>
  <si>
    <t>Kardeşler Pide &amp; Lahmacun, Merkez (Marulcu Mah.)</t>
  </si>
  <si>
    <t xml:space="preserve">Merkez/ Marulcu </t>
  </si>
  <si>
    <t>Hasan Bey / 5316866677</t>
  </si>
  <si>
    <t>MARULCU MAH. GEDİK AHMET PAŞA CAD. YAĞIZ APT. NO 7 A MERKEZ AFYONKARAHİSAR</t>
  </si>
  <si>
    <t>615bed935833ee6e70c9a238</t>
  </si>
  <si>
    <t>Lav-a Restoran, Merkez (Selçuklu Mah.)</t>
  </si>
  <si>
    <t xml:space="preserve">Merkez/ Selçuklu </t>
  </si>
  <si>
    <t>Ahsen Hanım / 5417114533</t>
  </si>
  <si>
    <t>Selçuklu mah. 1455 Sok no:1 Merkez Afyon</t>
  </si>
  <si>
    <t>616fb897e47d148f09179561</t>
  </si>
  <si>
    <t>Efe'm Büfe &amp; Tost, Merkez (Erenler Mah.)</t>
  </si>
  <si>
    <t>Ahmet Mücait NARCI	5376858903</t>
  </si>
  <si>
    <t>617655968aa3056f8201a327</t>
  </si>
  <si>
    <t>Bomba Tantuni &amp; Fast Food, Merkez (Erenler Mah.)</t>
  </si>
  <si>
    <t>Serhat KARAYEL        5069399442//05534909568</t>
  </si>
  <si>
    <t>Erenler mahallesi 2777 sokak no: 30 Merkez Afyonkarahisar</t>
  </si>
  <si>
    <t>6189794ff5a47de769e5cbd0</t>
  </si>
  <si>
    <t>Kokoreççi Mami, Merkez (Erenler Mah.)</t>
  </si>
  <si>
    <t>Halil İbrahim KOCAERKEK	5323917592</t>
  </si>
  <si>
    <t>Erenler mahallesi 2779 sokak no: 1 Merkez Afyonkarahisar</t>
  </si>
  <si>
    <t>İslam Bey/2722281718</t>
  </si>
  <si>
    <t>61764fdb39765c41ec0228e1</t>
  </si>
  <si>
    <t>Antalya 07 Mezecim, Merkez (Erenler Mah.)</t>
  </si>
  <si>
    <t>Mevlüt GÜNDOĞAR / 5437125593</t>
  </si>
  <si>
    <t>Erenler mahallesi 2764 sokak no: 7 Merkez Afyonkarahisar</t>
  </si>
  <si>
    <t>ERTELEME TALEP ETTİ FOTOĞRAFÇIYLA UYGUN BİR GÜNE ERTELEMESİ YAPILIP BİLGİSİ VEİRLECEK</t>
  </si>
  <si>
    <t>61712682749a9fadeb3c2cb7</t>
  </si>
  <si>
    <t>Zeki Chen Fast-Food, Merkez (Erenler Mah.)</t>
  </si>
  <si>
    <t>Sedat Bey/5536888208</t>
  </si>
  <si>
    <t>Erenler mahallesi 2754 sokak no: 14 Merkez Afyonkarahisar</t>
  </si>
  <si>
    <t>61674882bfac2dfe8df87d7e</t>
  </si>
  <si>
    <t>Kantin Izgara, Merkez (Erenler Mah.)</t>
  </si>
  <si>
    <t>Aynur Hanım/5444434360</t>
  </si>
  <si>
    <t>Erenler mahallesi 2759 sokak no: 3 Merkez Afyonkarahisar</t>
  </si>
  <si>
    <t>14.30</t>
  </si>
  <si>
    <t xml:space="preserve">Burak Akosmanoğlu/2722137218        </t>
  </si>
  <si>
    <t>Dumlupınar Mah., Yeşilyol cad., R No:6/D  Merkez Afyonkarahisar</t>
  </si>
  <si>
    <t>6173ceb7354b4ea8c23c43a4</t>
  </si>
  <si>
    <t>Bereket Pide &amp; Lahmacun, Merkez (Nazmi Saatçi Mah.)</t>
  </si>
  <si>
    <t>Merkez /Nazmi Saatçi</t>
  </si>
  <si>
    <t>Bilal Ulu/2722174170   /  5377928544</t>
  </si>
  <si>
    <t>Nazmı saatçi mahallesi şeyh şamil bulvarı no89 /A Merkez AFYON</t>
  </si>
  <si>
    <t xml:space="preserve">nevzat emre akgöz  /5556580498                </t>
  </si>
  <si>
    <t>60c8a9a17258c77a07693662</t>
  </si>
  <si>
    <t>Afyon Dürüm Evi, Merkez (Örnekevler Mah.)</t>
  </si>
  <si>
    <t>Merkez/Örnekevler</t>
  </si>
  <si>
    <t xml:space="preserve">ALİ KOÇ/5376605703               </t>
  </si>
  <si>
    <t>ÖRNEKEVLER MAH. ADNAN MENDERES BLV. HAKAN APT. NO 11 MERKEZ AFYONKARAHİSAR</t>
  </si>
  <si>
    <t xml:space="preserve">hazırlığı olmadığı için çekim sağlanmadı </t>
  </si>
  <si>
    <t>12'de başlayacak 5 tane randevu alınabilir</t>
  </si>
  <si>
    <t>6182f1e3bd1e733d171cd7ca</t>
  </si>
  <si>
    <t>Oburx, Merkez (Erenler Mah.)</t>
  </si>
  <si>
    <t>Emre Bey/5452520111</t>
  </si>
  <si>
    <t>Erenler Mah. 2754 Sk. No:18 Merkez/ Afyonkarahisar</t>
  </si>
  <si>
    <t>Erenler mah. 2753 sk no 9 Z merkez afyonkarahisar</t>
  </si>
  <si>
    <t>601ae63adcf239a4a06ffd3d</t>
  </si>
  <si>
    <t>Sunam Cafe &amp; Bistro, Merkez (Erenler Mah.)</t>
  </si>
  <si>
    <t xml:space="preserve">SUNA GÜNEY/5425702303        </t>
  </si>
  <si>
    <t>Erenler Mah. 2756. Sok No:4/b Merkez/Afyonkarahisar</t>
  </si>
  <si>
    <t xml:space="preserve">sağlık nedeniyle iptal etti iki hafta sonra tekrardan randevu oluşturalım dedi </t>
  </si>
  <si>
    <t>614ad6aa2d69891e490dd927</t>
  </si>
  <si>
    <t>Es Es Tantuni, Merkez (Erenler Mah.)</t>
  </si>
  <si>
    <t>Osman Akan/5524602643</t>
  </si>
  <si>
    <t>Erenler 2768 sok. //2A afyonkarahisar</t>
  </si>
  <si>
    <t>604f5fd036e00204cb98d17f</t>
  </si>
  <si>
    <t>Eylül Pide &amp; Lahmacun, Merkez (Erenler Mah.)</t>
  </si>
  <si>
    <t>16.30</t>
  </si>
  <si>
    <t>FAHRETTİN ÇAVLAN/5074710506</t>
  </si>
  <si>
    <t>Erenler Mah. 2801. Sok No:3 Merkez Afyonkarahisar</t>
  </si>
  <si>
    <t>6140e0ccaec069f3ab670f7b</t>
  </si>
  <si>
    <t>Meşhur Adıyaman Çiğ Köftecisi Kadir Usta, Merkez (M.F.Çakmak M.)</t>
  </si>
  <si>
    <t xml:space="preserve">Merkez/ Fevzi Çakmak </t>
  </si>
  <si>
    <t>Metin Bey / 5069689363</t>
  </si>
  <si>
    <t>MAREŞAL FEVZİ ÇAKMAK MAH. ŞAİR ALİ TÜRK KESKİN CAD. AKALIN APT. NO: 7 C İÇ KAPI NO: C MERKEZ/ AFYONKARAHİSAR</t>
  </si>
  <si>
    <t>60b201c1c167a0b547155407</t>
  </si>
  <si>
    <t>Şükür Döner, Merkez (Güvenevler Mah.)</t>
  </si>
  <si>
    <t>Merkez / Güvenevler</t>
  </si>
  <si>
    <t>Serkan Bey / 5325589338</t>
  </si>
  <si>
    <t>Güvenevler İzmir Karayolu 9. Km. Afium Outlet F Blok Merkez/Afyonkarahisar</t>
  </si>
  <si>
    <t xml:space="preserve">Merkez/ Erenler </t>
  </si>
  <si>
    <t>Mevlüt Bey / 5437125593</t>
  </si>
  <si>
    <t>6192b1ab635dc17cfee660ed</t>
  </si>
  <si>
    <t>İrish Coffee PH, Merkez (Erenler Mah.)</t>
  </si>
  <si>
    <t>Ramazan Bey / 5331415255 / 2722281017</t>
  </si>
  <si>
    <t>Erenler mahallesi 2774 sokak no 19/1A Merkez AFYON</t>
  </si>
  <si>
    <t>Elvida Bey / 5448440303</t>
  </si>
  <si>
    <t>farklı saate alınmayacak...</t>
  </si>
  <si>
    <t>3 randevu alınacak..</t>
  </si>
  <si>
    <t>61a727c173316f735e42a1e6</t>
  </si>
  <si>
    <t>Horozz Döner, Merkez (Erenler Mah.)</t>
  </si>
  <si>
    <t>ERDOĞAN UYAN:5398843344</t>
  </si>
  <si>
    <t>ERENLER MAH. 2768 SK. - NO: 11 A MERKEZ/ AFYONKARAHİSAR</t>
  </si>
  <si>
    <t>61673b011d8152028c2a8335</t>
  </si>
  <si>
    <t>Tavukçu Mehmet, Merkez (Erenler Mah.)</t>
  </si>
  <si>
    <t>Ömer TOTA/5465470603</t>
  </si>
  <si>
    <t>Erenler mahallesi 2755 sokak no: 20 Merkez Afyonkarahisar</t>
  </si>
  <si>
    <t>fotoğraf çekimini gereksiz buluyor</t>
  </si>
  <si>
    <t>617652fedbdb6e9517c2f67c</t>
  </si>
  <si>
    <t>Liva Garden Cafe &amp; Bakery, Merkez (Erenler Mah.)</t>
  </si>
  <si>
    <t>Furkan Bey /  5528644503 / 5432218246</t>
  </si>
  <si>
    <t>Erenler Mah. 2775 Sk. No:7 Merkez/ Afyonkarahisar</t>
  </si>
  <si>
    <t>61a5d9f123d8b64bf3f91b3b</t>
  </si>
  <si>
    <t>İSMAİL TEKELİ:5426087992</t>
  </si>
  <si>
    <t>61a922e7a06150043e75418a</t>
  </si>
  <si>
    <t>Burdur Şiş Mangal &amp; Izgara, Merkez (Dumlupınar Mah)</t>
  </si>
  <si>
    <t>Sultan TURSUN:5446056245</t>
  </si>
  <si>
    <t>dumlupınar mah. osman atilla cad. no:19 merkez afyon</t>
  </si>
  <si>
    <t>İSA KARAKAYA/5452366063</t>
  </si>
  <si>
    <t>Hasan Düzgün//2722124544</t>
  </si>
  <si>
    <t xml:space="preserve">erenler şubesindeki işletmesinde çekim istiyor </t>
  </si>
  <si>
    <t xml:space="preserve">11de başlayacak </t>
  </si>
  <si>
    <t>Erenler mahallesi alınırsa sadece o mahalle devam edilecek...</t>
  </si>
  <si>
    <t>619ff897af2d24626a3a137a</t>
  </si>
  <si>
    <t>Acar Kasap, Merkez (Osmangazi Mah.)</t>
  </si>
  <si>
    <t>Merkez/Osman Gazi</t>
  </si>
  <si>
    <t>Adem Bey/5077948026</t>
  </si>
  <si>
    <t>osmangazi mah hüseyin tiryakioğlu cad. no 101</t>
  </si>
  <si>
    <t>İptal neden: Aşçısı hastalanmış haftaya ertelendi.</t>
  </si>
  <si>
    <t>Kadir Bey/5539653343</t>
  </si>
  <si>
    <t xml:space="preserve">İptal nedeni: Haftaya ertelemesi yapıldı bugün yoğunlarmış. </t>
  </si>
  <si>
    <t>613c9ae4c348b130800a8896</t>
  </si>
  <si>
    <t>Hacıalioğlu Çiğ Köfte, Merkez (Dervişpaşa Mah.)</t>
  </si>
  <si>
    <t>Merkez	Derviş Paşa</t>
  </si>
  <si>
    <t>Şükrü Çelebi	5397797933</t>
  </si>
  <si>
    <t>Derviş Paşa Mah. Kemal Aşkar Cad.Kavaloğlu apt. no :15 Merkez-Afyon</t>
  </si>
  <si>
    <t xml:space="preserve">pzt gününe ertelemesi sağlandı </t>
  </si>
  <si>
    <t>6184eb089e90778709c05fd3</t>
  </si>
  <si>
    <t>Köfteci Yaşar, Merkez (Burmalı Mah.)</t>
  </si>
  <si>
    <t xml:space="preserve">Merkez/Burmalı </t>
  </si>
  <si>
    <t>Yusuf Bey / 5422468082</t>
  </si>
  <si>
    <t>Burmalı Mah. Küçük demirciler cad. no: 33 Merkez Afyon</t>
  </si>
  <si>
    <t xml:space="preserve">Merkez/ Yenice  </t>
  </si>
  <si>
    <t>Mustafa Bey / 5340119011</t>
  </si>
  <si>
    <t xml:space="preserve">Merkez/ Dumlupınar </t>
  </si>
  <si>
    <t>Çiğdem Hanım / 2722121010</t>
  </si>
  <si>
    <t>DÖRTYOL MAH. UŞAK YOLU BLV. 2088. SOKAK NO4/1D</t>
  </si>
  <si>
    <t>Oğuz Efe	5386433136</t>
  </si>
  <si>
    <t>Onur Sümer        5464640303 /</t>
  </si>
  <si>
    <t>Merkez	Cumhuriyet</t>
  </si>
  <si>
    <t>Ebru Karakol/02722133599</t>
  </si>
  <si>
    <t xml:space="preserve">cuma gününe ertelemesi sağlandı </t>
  </si>
  <si>
    <t>Merkez        Derviş Paşa</t>
  </si>
  <si>
    <t xml:space="preserve">bir daha almayın </t>
  </si>
  <si>
    <t>61adc9d20d284e9d9ff88643</t>
  </si>
  <si>
    <t>M.Adıyaman Çiğ Köftecisi Kadir Usta, Mrk(Erenler Mh. - 2764 Sk.)</t>
  </si>
  <si>
    <t>Esra AKBAŞ:5417318733</t>
  </si>
  <si>
    <t>Erenler Mah. 2764 Sk. No:9 Merkez/ Afyonkarahisar</t>
  </si>
  <si>
    <t>Hasan Düzgün/ 2722124544</t>
  </si>
  <si>
    <t>61a5d0db2a8495096bee6c14</t>
  </si>
  <si>
    <t>Cesa Çiğ Köfte, Merkez (Erenler Mah.)</t>
  </si>
  <si>
    <t>Fatma hanım : 5512712372</t>
  </si>
  <si>
    <t>Erenler mahallesi 2775 sokak no: 20 Merkez Afyonkarahisar</t>
  </si>
  <si>
    <t>61add26b26df723703ab5109</t>
  </si>
  <si>
    <t>Yağmur Fast Food, Merkez (Erenler Mah.)</t>
  </si>
  <si>
    <t>Dilek hanım: 5493734393</t>
  </si>
  <si>
    <t>Erenler Mah. 2772 Sk. No:15-A Merkez/ Afyonkarahisar</t>
  </si>
  <si>
    <t>iptal sebebı panelınde farklı sıkıntılar oldugu ıcın cekım ıstemıyor</t>
  </si>
  <si>
    <t>Mülayim bey : 5425702303/05425722303</t>
  </si>
  <si>
    <t xml:space="preserve">çekim istemiyor </t>
  </si>
  <si>
    <t>6002058efd3d0e4df7030f9e</t>
  </si>
  <si>
    <t>Pınar Pide (Cumhuriyet Mah.)</t>
  </si>
  <si>
    <t>13:30-14:00</t>
  </si>
  <si>
    <t>Merkez/Cumhuriyet</t>
  </si>
  <si>
    <t>Fatih Bayram/2722146467 / 5372919092</t>
  </si>
  <si>
    <t>Cumhuriyet mah Ömer Fevzi cad güneş apt no 16 a Afyon karahısar Merkez</t>
  </si>
  <si>
    <t>61ad36e6267a734694cb6d3b</t>
  </si>
  <si>
    <t>Köprübaşı Pide, Merkez (Selçuklu Mah.)</t>
  </si>
  <si>
    <t>Merkez/Selçuklu 3. Bölge</t>
  </si>
  <si>
    <t>Murat KÖKKAYA/2725024050 / 5326501450</t>
  </si>
  <si>
    <t>selçuklu mah.Şehit sefa irfan cad. no:22 merkez afyon</t>
  </si>
  <si>
    <t>murat bey iptal oldugundan haberi yokmuş. gün için daha sonra bize dönecekmiş.</t>
  </si>
  <si>
    <t>6014fc1915c6591e34a33031</t>
  </si>
  <si>
    <t>Lale Pide &amp; Döner &amp; Keşkek, Merkez (Marulcu Mah.)</t>
  </si>
  <si>
    <t xml:space="preserve">Furkan Bey/2722120310 / 5074246263 </t>
  </si>
  <si>
    <t>Marulcu, Milli Egemenlik Caddesi 9/a, 03200 Afyonkarahisar Merkez/Afyonkarahisar</t>
  </si>
  <si>
    <t>607563214141f110af367c6e</t>
  </si>
  <si>
    <t>KFT Burger, Merkez (Dumlupınar Mah)</t>
  </si>
  <si>
    <t>Murat Bey/5074098881</t>
  </si>
  <si>
    <t>Dumlupınar Mah. Osman atilla cad. no 12 B merkez afyonkarahisar</t>
  </si>
  <si>
    <t xml:space="preserve">Tuğran Ayyıldız/5443990303        </t>
  </si>
  <si>
    <t>lokasyon uzak oldugu ıcın ertelemesı sglanıldı</t>
  </si>
  <si>
    <t>61ad2ec4d5cd8618e8895ebf</t>
  </si>
  <si>
    <t>Ayvalık Tost, Merkez (Selçuklu Mah.)</t>
  </si>
  <si>
    <t>17.30</t>
  </si>
  <si>
    <t>Merkez/Selçuklu</t>
  </si>
  <si>
    <t xml:space="preserve">Tolga/ 2722281808	</t>
  </si>
  <si>
    <t>SELÇUKLU MAH. NiYAZ HATUN CAD. NO: 5 MERKEZ/ AFYONKARAHİSAR</t>
  </si>
  <si>
    <t xml:space="preserve">Merkez/ Veysel Karani </t>
  </si>
  <si>
    <t>Medine Tuncel / 5446625885</t>
  </si>
  <si>
    <t xml:space="preserve">teyit için aradım ulaşamadım </t>
  </si>
  <si>
    <t xml:space="preserve">Merkez / Sümer </t>
  </si>
  <si>
    <t>Kemal Bey / 5428490303 / 2722139889</t>
  </si>
  <si>
    <t>3 ürünün fotoğrafı çekilmiş</t>
  </si>
  <si>
    <t>Selim Bey/5315566303</t>
  </si>
  <si>
    <t xml:space="preserve">devam cekımı / çekilecek ürün yok </t>
  </si>
  <si>
    <t>6054aa111852ed6200c1e6d8</t>
  </si>
  <si>
    <t>Temel Reis Kömürde İzmir Sandviç (Erenler Mah.)</t>
  </si>
  <si>
    <t>ERKAN KOSKUOĞLU/5397773000</t>
  </si>
  <si>
    <t>Erenler mah. 2753 sok. no: 30 A merkez afyonkarahisar</t>
  </si>
  <si>
    <t>613f2696b4e9efbf66e6975c</t>
  </si>
  <si>
    <t>Pikap Lounge, Merkez (Erenler Mah.)</t>
  </si>
  <si>
    <t>Yetkili/5419090880</t>
  </si>
  <si>
    <t>Erenler Mahallesi 2758.Sokak no:11</t>
  </si>
  <si>
    <t>İptal sebebi için arandı ulaşılamadı</t>
  </si>
  <si>
    <t>ERDOĞAN UYAN	5398843344</t>
  </si>
  <si>
    <t xml:space="preserve">devam çekimi- ürün çıkarımı sağlayamamışlar </t>
  </si>
  <si>
    <t>61aa8240e925bc85e21b90c5</t>
  </si>
  <si>
    <t>Tek Chicken Çok Gelin, Merkez (Erenler Mah.)</t>
  </si>
  <si>
    <t>Ercan/ 5415082474</t>
  </si>
  <si>
    <t>Erenler Mah. 2754 Sk. No:14 Merkez/ Afyonkarahisar</t>
  </si>
  <si>
    <t xml:space="preserve">İŞLETME SAHİBİNE ULASILAMADI </t>
  </si>
  <si>
    <t>Ahmet Mücait NARCI        5376858903</t>
  </si>
  <si>
    <t>İptal nedeni daha önce çekim sağlanmış fakat fotoğraflar yüklenmeiş işletme yetkilisi randevuyu onayladı ve oluşturulmuştu görüşmek için arandı ulaşılamaı.</t>
  </si>
  <si>
    <t>devam çekimi-fotoğrafçı çekilecek ürünü olmadığını belirtti . teyit için aradık ulaşamadık</t>
  </si>
  <si>
    <t>61b284bbb212cb521a92b0df</t>
  </si>
  <si>
    <t>Mis Köfte ve Çorba, Merkez (Erenler Mah.)</t>
  </si>
  <si>
    <t>Hasan Bey / 5392488773</t>
  </si>
  <si>
    <t>Erenler Mah. 2769 Sk. No:6/a Merkez/ Afyonkarahisar</t>
  </si>
  <si>
    <t>hülya market karşısı bizim internet cafe yanı</t>
  </si>
  <si>
    <t>RANDEVU ALINMAYACAK</t>
  </si>
  <si>
    <t xml:space="preserve">Merkez/ Fakıpaşa </t>
  </si>
  <si>
    <t>İsmail Bey / 5426087992</t>
  </si>
  <si>
    <t xml:space="preserve">kendisi çekip göndermek istedi </t>
  </si>
  <si>
    <t>İsa Bey / 5435467703</t>
  </si>
  <si>
    <t xml:space="preserve">fotoğrafçı gitmemiş </t>
  </si>
  <si>
    <t>Merkez/ Dumlupınar</t>
  </si>
  <si>
    <t>Mustafa Bey / 2722151984</t>
  </si>
  <si>
    <t xml:space="preserve">Merkez/ Burmalı </t>
  </si>
  <si>
    <t>Hulusi Bey / 5464921070</t>
  </si>
  <si>
    <t xml:space="preserve">fotoğraçı gitmemiş </t>
  </si>
  <si>
    <t>Nuri Bey / 5393764999</t>
  </si>
  <si>
    <t>Adnan Bey / 5542157854</t>
  </si>
  <si>
    <t>HAFTA BOYUNCA ALINMAYACAK .</t>
  </si>
  <si>
    <t>Restaurant ID</t>
  </si>
  <si>
    <t>Restoran
Adı</t>
  </si>
  <si>
    <t>Satışa
Açık Mı?</t>
  </si>
  <si>
    <t>Mutfak</t>
  </si>
  <si>
    <t>TOPLAM
SİPARİŞ</t>
  </si>
  <si>
    <t>SON 2 
HAFTA</t>
  </si>
  <si>
    <t>RESİMLİ
ÜRÜN</t>
  </si>
  <si>
    <t>RESİMSİZ
ÜRÜN</t>
  </si>
  <si>
    <t>TOPLAM
ÜRÜN</t>
  </si>
  <si>
    <t>Ratio</t>
  </si>
  <si>
    <t>Yetkili</t>
  </si>
  <si>
    <t>Telefon</t>
  </si>
  <si>
    <t>İLÇE</t>
  </si>
  <si>
    <t>MAHALLE</t>
  </si>
  <si>
    <t>Geleneksel
Zincir</t>
  </si>
  <si>
    <t>Kendi Fotosu
Var</t>
  </si>
  <si>
    <t>Randevu 
Durumu</t>
  </si>
  <si>
    <t>Fotoğrafçı</t>
  </si>
  <si>
    <t>Not</t>
  </si>
  <si>
    <t>Randevu Alma 
Tarihi</t>
  </si>
  <si>
    <t>Randevu 
Tarihi</t>
  </si>
  <si>
    <t>Anket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</si>
  <si>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</si>
  <si>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</si>
  <si>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</si>
  <si>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</si>
  <si>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</si>
  <si>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</si>
  <si>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</si>
  <si>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</si>
  <si>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</si>
  <si>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</si>
  <si>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</si>
  <si>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</si>
  <si>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</si>
  <si>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</si>
  <si>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</si>
  <si>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Burger</t>
  </si>
  <si>
    <t>İSA AKGÜL</t>
  </si>
  <si>
    <t>Merkez</t>
  </si>
  <si>
    <t>Marulcu</t>
  </si>
  <si>
    <t xml:space="preserve">devam çekimi alındı / şuan yılbaşından dolayı yoğunum daha sonra görüşelim dedi </t>
  </si>
  <si>
    <t>Görüşüldü</t>
  </si>
  <si>
    <t>60129eac3a7478cfbb6024aa</t>
  </si>
  <si>
    <t>1991 Tarihi Ortaköy Kumpircisi, Sandıklı (Ece Mah.)</t>
  </si>
  <si>
    <t>Sokak Lezzetleri</t>
  </si>
  <si>
    <t>Murat Koç</t>
  </si>
  <si>
    <t>Sandıklı</t>
  </si>
  <si>
    <t>Ece</t>
  </si>
  <si>
    <t>Ece Mah. Konak Sokak No : 3 / 1 Sandıklı Afyonkarahisar</t>
  </si>
  <si>
    <t>cafeler açıldığı zaman aranacak Haziran ayında</t>
  </si>
  <si>
    <t>61bb37a2cfa49ee2a32c1846</t>
  </si>
  <si>
    <t>5 Yıldız Çiğ Köfte, Afyon (Marulcu Mah.)</t>
  </si>
  <si>
    <t>Çiğ Köfte</t>
  </si>
  <si>
    <t>Hanife YILDIZ</t>
  </si>
  <si>
    <t>Dumlupınar</t>
  </si>
  <si>
    <t>Marulcu mah. Kurtuluş cad. no 1A Merkez Afyon</t>
  </si>
  <si>
    <t>Mevlüt BAYEZİT</t>
  </si>
  <si>
    <t>Hasan Karaağaç</t>
  </si>
  <si>
    <t>Döner</t>
  </si>
  <si>
    <t>BUĞRA YALÇIN</t>
  </si>
  <si>
    <t xml:space="preserve">ürünleri gelecekmiş o yüzden dolayı haftaya müsait zaman için dönüş yapacaklar biz tarafından aranmasın çekimi istiyor daraltmayalım lütfen  / FOTOĞRAFÇI ÇEKİME GİTMEMİŞ </t>
  </si>
  <si>
    <t>61e876d1aa06107dd8564ab7</t>
  </si>
  <si>
    <t>Acar Izgara &amp; Kokoreç, Merkez ( M.Fevzi ÇAKMAK Mah.)</t>
  </si>
  <si>
    <t>Özcan ACAR</t>
  </si>
  <si>
    <t>Mareşal 1. Bölge</t>
  </si>
  <si>
    <t>Mareşal Fevzi çakmak mahallesi 3370 sokak No 16 merkez afyonkarahisar</t>
  </si>
  <si>
    <t>Kebap</t>
  </si>
  <si>
    <t>Adem ACAR</t>
  </si>
  <si>
    <t>Osman Gazi</t>
  </si>
  <si>
    <t>osmangazi mah. 1547 sok no 111 Merkez AFYON</t>
  </si>
  <si>
    <t>osmangazi mah hüseyin tiryakioğlu cad. no 101/ fotoğraf çekimi gerçekleştimi diye teyit amaçlı arandı meşgule attı.</t>
  </si>
  <si>
    <t>61e87df8881bf74675512e48</t>
  </si>
  <si>
    <t>Acıktım Pide &amp; Lahmacun, Merkez (Karşıyaka Mah.)</t>
  </si>
  <si>
    <t>Pide</t>
  </si>
  <si>
    <t>Mustafa DAĞKUŞU</t>
  </si>
  <si>
    <t>Karşıyaka</t>
  </si>
  <si>
    <t>KARŞIYAKA MAH. HAMM ŞEHRİ BLV. NO: 18 B MERKEZ/ AFYONKARAHİSAR</t>
  </si>
  <si>
    <t>604f97f3e8100684324cc46b</t>
  </si>
  <si>
    <t>Adıyaman Çiğ Köfteci Erkan Usta, Merkez (Dumlupınar Mah)</t>
  </si>
  <si>
    <t>KADİR KAHRAMAN</t>
  </si>
  <si>
    <t>Dumlupınar Mahallesi Yeşilyol Caddesi D:No:34/A, 03200 Afyonkarahisar Merkez/Afyonkarahisar</t>
  </si>
  <si>
    <t>getir sistemi kapalıymış</t>
  </si>
  <si>
    <t>60c746bc24bd564bacf5d3c7</t>
  </si>
  <si>
    <t>Adıyaman Çiğ Köftecisi Kadir Usta, Merkez (Atatürk Cad.)</t>
  </si>
  <si>
    <t>MUHAMMED ALİ ÇETİN</t>
  </si>
  <si>
    <t>Dumlupınar Mah. Atatürk cad. ravza apt no 1 / A merkez afyonkarahisar</t>
  </si>
  <si>
    <t>yarım saat sonra gelir/ açmadı.</t>
  </si>
  <si>
    <t>Burak Akosmanoğlu</t>
  </si>
  <si>
    <t>teyit için arandı çekim gerçekleşmiş.</t>
  </si>
  <si>
    <t>Ahmet Mücait NARCI</t>
  </si>
  <si>
    <t>Erenler 1. Bölge</t>
  </si>
  <si>
    <t>İptal nedeni daha önce çekim sağlanmış fakat fotoğraflar yüklenmeiş işletme yetkilisi randevuyu onayladı ve oluşturulmuştu görüşmek için arandı ulaşılamadı.Çekim sağlandığı için durum randevu iptal kalmamsı adına çekim istemiyor işaretlendi.</t>
  </si>
  <si>
    <t>Vildan TÜR</t>
  </si>
  <si>
    <t>60db022d7c3be284400a789d</t>
  </si>
  <si>
    <t>Adıyaman Çiğ Köftecisi Kadir Usta, Merkez (Kurtuluş Cad.)</t>
  </si>
  <si>
    <t>AHMET ÇETİN</t>
  </si>
  <si>
    <t>Sümer</t>
  </si>
  <si>
    <t>CUMURİYET MAH. KURTULUŞ CAD. MÜCAHİDE APT. NO 123B MERKEZ AFYON</t>
  </si>
  <si>
    <t>sistemden çıkmışlar</t>
  </si>
  <si>
    <t>615f5456d2c86b4969806af0</t>
  </si>
  <si>
    <t>Adıyaman Çiğ Köftecisi Kadir Usta, Merkez (Selçuklu Mah.)</t>
  </si>
  <si>
    <t>Yaşar KIYMIK</t>
  </si>
  <si>
    <t>Selçuklu 1. Bölge</t>
  </si>
  <si>
    <t>Selçuklu mah. Adnan KAHVECİ Cad. No: 65 Merkez AFYON</t>
  </si>
  <si>
    <t>ytkili ameliyat olmuş iyileşince / dükkanı kapatacakmış sağlık nedeniyle oyüzden çekime gerek yokdedi.</t>
  </si>
  <si>
    <t>5fff0a06def5a040cf570c7e</t>
  </si>
  <si>
    <t>Adıyaman Çiğ Köftesi, Merkez (Nazmi Saatçi Mah.)</t>
  </si>
  <si>
    <t>RAMAZAN YAVUZ</t>
  </si>
  <si>
    <t>Nazmi Saatçi</t>
  </si>
  <si>
    <t>Nazmi satttci mah seh şamil bulvari 65/a</t>
  </si>
  <si>
    <t>şahsi değil</t>
  </si>
  <si>
    <t>601d4f85d07d114912eb9558</t>
  </si>
  <si>
    <t>Adıyamanlı Çiğ Köfteci Erkan Usta, Merkez (Gazi Mah.)</t>
  </si>
  <si>
    <t>Kadir Yıldırım</t>
  </si>
  <si>
    <t>Gazi</t>
  </si>
  <si>
    <t>Gazi Mah. Adnan Menderes Blv. Üçüzler Sitesi B2 Blok No: 63/2B İç Kapı No: B Merkez/Afyonkarahisar</t>
  </si>
  <si>
    <t>60db08fb13bd950e02f052ed</t>
  </si>
  <si>
    <t>Adıyamanlı Çiğ Köfteci Oğuzhan Usta, Merkez (Erenler Mah.)</t>
  </si>
  <si>
    <t>HABİBE ÖNER</t>
  </si>
  <si>
    <t>ERENLER MAH. 2775 SK. NO 43/1 MERKEZ AFYONKARAHİSAR</t>
  </si>
  <si>
    <t>çekim istemiyorum lğtfen anlayış gösterin der</t>
  </si>
  <si>
    <t>6082d325aa2e842f460b0665</t>
  </si>
  <si>
    <t>Adıyamanlı Çiğ Köftecim, Merkez (Eşrefpaşa Mah.)</t>
  </si>
  <si>
    <t>DUDU KÖSE</t>
  </si>
  <si>
    <t>Eşrefpaşa</t>
  </si>
  <si>
    <t>eşrefpaşa mah. taş ocakları yolu no 27c merkez afyonkarahisar</t>
  </si>
  <si>
    <t>müsait değilim daha sonra görüşürüz der//2gün sonra mutlaka ara// suratıma kapattı//getiryemeğe giriş yapamıyo/Allah peygamber aşkı için beni aramayın dedi sistemi kapalıymış</t>
  </si>
  <si>
    <t>61e479c115db9bc893b3f23e</t>
  </si>
  <si>
    <t>Adıyörem Çiğ Köfte V Midye, Merkez (Erenler Mah.)</t>
  </si>
  <si>
    <t>Cem ANGIM</t>
  </si>
  <si>
    <t>ERENLER MAH. 2759 SK. - NO: 7 A MERKEZ/ AFYONKARAHİSAR</t>
  </si>
  <si>
    <t>Tost &amp; Sandviç</t>
  </si>
  <si>
    <t>ELVİDA DÜZDAŞ</t>
  </si>
  <si>
    <t>çekimleri tamamlanmış eksik ürünlerimizde kalmadı der.</t>
  </si>
  <si>
    <t>OSMAN ELTAŞ</t>
  </si>
  <si>
    <t>Güvenevler</t>
  </si>
  <si>
    <t>dükkanım kapalı yılbaşından sonra belki açılabilir.</t>
  </si>
  <si>
    <t>6213efa4025f5c094c28d7db</t>
  </si>
  <si>
    <t>Afyn Tost İşi, Merkez (Dumlupınar Mah)</t>
  </si>
  <si>
    <t>Hüseyin BEYPAZARLI</t>
  </si>
  <si>
    <t>dumlupınar mah. osman atilla cad. no:23 merkez afyon</t>
  </si>
  <si>
    <t>ALİ KOÇ</t>
  </si>
  <si>
    <t>Örnekevler</t>
  </si>
  <si>
    <t xml:space="preserve">paket servis var sadece o yüzden çekim yaptırmak istemiyor,mevut fotoğraflarını mailden gönderecek / şaun hava şartları çok kötü biraz daha sonra yapalım dedi </t>
  </si>
  <si>
    <t>EMRAH SEVİM</t>
  </si>
  <si>
    <t>çekım dusunmuyoruz dedı</t>
  </si>
  <si>
    <t>6171c392189e0a2132df0125</t>
  </si>
  <si>
    <t>Ahmet Usta Köfte &amp; Ciğer, Merkez (Güvenevler Mah.)</t>
  </si>
  <si>
    <t>Hanife GÜNDOĞDU</t>
  </si>
  <si>
    <t>Güvenevler mah. Şehit Selçuk GÜRDAL cad. no:56H merkez afyon</t>
  </si>
  <si>
    <t>EMRE ÇETİNKAYA</t>
  </si>
  <si>
    <t xml:space="preserve">tüm ürünleri çekildiğini teyit için aradım çekilmiş / FOTOĞRAFÇI ÇEKİME GİTMEMİŞ </t>
  </si>
  <si>
    <t>6051ed22184329693c7068b8</t>
  </si>
  <si>
    <t>Ala Restoran (Erenler Mah.)</t>
  </si>
  <si>
    <t>ÖMER LÜTFİ GÜREL</t>
  </si>
  <si>
    <t>Organize Sanayii Bölgesi 1. Cadde 12. Sokak Afyon/Merkez</t>
  </si>
  <si>
    <t>numara aldı//açmadı//AÇMADI//çekim istemiyoruz dedi//özel sebeplerden istemiyorum</t>
  </si>
  <si>
    <t>61a60815e4cef6378e9548ea</t>
  </si>
  <si>
    <t>Ali Ayranoğlu Et Mangal, Merkez (Selçuklu Mah.)</t>
  </si>
  <si>
    <t>ŞÜKRÜ ORBAY</t>
  </si>
  <si>
    <t>Selçuklu 3. Bölge</t>
  </si>
  <si>
    <t>SELÇUKLU MAH. GÜNEŞ HATUN CAD. BEYAZ ŞEHİR EVLERİ A BLOK NO: 3 B İÇ KAPI NO: Z MERKEZ/ AFYONKARAHİSAR</t>
  </si>
  <si>
    <t>haftaya istiyor/yılbasıbndan sonra aranılck</t>
  </si>
  <si>
    <t>Tekrar Aranacak</t>
  </si>
  <si>
    <t>6013cdbc4e3bdf792d67089c</t>
  </si>
  <si>
    <t>Alperen Pide &amp; Lahmacun, Merkez (Mareşal Fevzi Çakmak Mah.)</t>
  </si>
  <si>
    <t>Mustafa Kocakuş</t>
  </si>
  <si>
    <t>Mareşal Fevzi Çakmak</t>
  </si>
  <si>
    <t>mareşal fevzi çakmak mah 393. sok no:40</t>
  </si>
  <si>
    <t xml:space="preserve">şuan müsait değil 1 saat sonra arancak/meşgul/şuan müsait değil 1 saat sonra arancak// ben çekerim ya da daha sonra size ulaşırım dedi//müsait değil sonra ara dedi//görüştüm zorunlu değilse gerekte yok dedi/ben istemiyorum dediler//fotoğrafçı geldiğinde ürünlerim hazır olmayabilir </t>
  </si>
  <si>
    <t>Orçun Öner</t>
  </si>
  <si>
    <t xml:space="preserve">tüm ürünleri çekildiğini teyit için aradım çekilmiş / hava şartları olumsuz olduğu için paket servisi kapalıymış </t>
  </si>
  <si>
    <t>Mevlüt GÜNDOĞAR</t>
  </si>
  <si>
    <t>ayın 15i gibi çekim olabilir ama ayın 9-unda arancak o tarihlerde görüşme sağlanması gerek bu tarihten önce biz tarafından aranma sağlanmaın</t>
  </si>
  <si>
    <t>6213f280b1f02cdf55561a55</t>
  </si>
  <si>
    <t>Ateş Pide &amp; Lahmacun, Merkez (Sahipata Mah.)</t>
  </si>
  <si>
    <t>Hasan Ateş</t>
  </si>
  <si>
    <t>Sahipata</t>
  </si>
  <si>
    <t>Sahipata mah. Tuna Cad. no:40 Afyon</t>
  </si>
  <si>
    <t>5fff05963c3b6e008262a094</t>
  </si>
  <si>
    <t>Aydınkent Mutfak, Merkez (Erenler Mah.)</t>
  </si>
  <si>
    <t>Tavuk</t>
  </si>
  <si>
    <t>Özgür Aydın</t>
  </si>
  <si>
    <t>afyon merkez erenler mah.2754 sok no:20/A</t>
  </si>
  <si>
    <t>1hafta sonra ulaşım sağlanacak boya işleri varmış</t>
  </si>
  <si>
    <t>604cad317ebf170270325ee8</t>
  </si>
  <si>
    <t>Ayvalık Tost (Adliye Mah.)</t>
  </si>
  <si>
    <t>ALİ GÜNGÖREN</t>
  </si>
  <si>
    <t>Dinar</t>
  </si>
  <si>
    <t>Adliye</t>
  </si>
  <si>
    <t>Adliye Mah. İsmail Onbaşı sok No3 Dinar/Afyonkarahisar</t>
  </si>
  <si>
    <t>fotoğraf çektirmek istemiyorum</t>
  </si>
  <si>
    <t>Tolga Samet Dilek</t>
  </si>
  <si>
    <t>2722281808 / Tolga/ 5061333843</t>
  </si>
  <si>
    <t>Yetkili Yok</t>
  </si>
  <si>
    <t>Pasta &amp; Tatlı</t>
  </si>
  <si>
    <t>Atilla Efe</t>
  </si>
  <si>
    <t>randevu alındı</t>
  </si>
  <si>
    <t>Nurhayat Kabataş</t>
  </si>
  <si>
    <t>60bdf94fc8b2421a484166a1</t>
  </si>
  <si>
    <t>Başak Pide &amp; Lahmacun, Merkez (Fakıpaşa Mah.)</t>
  </si>
  <si>
    <t>KEMAL ADIBELLİ</t>
  </si>
  <si>
    <t>Fakıpaşa</t>
  </si>
  <si>
    <t>Fakıpaşa Mah. SAHİPLER SULTAN TÜRBESİ SK NO 15C afyon merkez</t>
  </si>
  <si>
    <t>ulaşılamıyor.</t>
  </si>
  <si>
    <t>60ce0f557c312d32c45e6ae2</t>
  </si>
  <si>
    <t>Bayramefendi Osmanlı Kahvecisi, Merkez (Dumlupınar Mah)</t>
  </si>
  <si>
    <t>Kahve</t>
  </si>
  <si>
    <t>hayrettin ukan</t>
  </si>
  <si>
    <t>Ali 4. Bölge</t>
  </si>
  <si>
    <t>Dumlupınar, Ali İhsan Sabri Cd. 16/C, 03200 Afyonkarahisar Merkez/Afyonkarahisar</t>
  </si>
  <si>
    <t xml:space="preserve">müsait değilmiş </t>
  </si>
  <si>
    <t>60084d2d9873d865f78c3db4</t>
  </si>
  <si>
    <t>Bedesten Midye, Merkez (Akmescit Mah.)</t>
  </si>
  <si>
    <t>HAMZA GÜMÜŞKANAT</t>
  </si>
  <si>
    <t>Akmescit</t>
  </si>
  <si>
    <t>Akmescit Mah. Bedesten Meydanı No:7/A</t>
  </si>
  <si>
    <t xml:space="preserve">sadece midye satıyor / paket sevisi yokmuş </t>
  </si>
  <si>
    <t>Bilal Ulu</t>
  </si>
  <si>
    <t>5377928544/çekim gerçekleşmiş.</t>
  </si>
  <si>
    <t>605b85389c610894a29142c0</t>
  </si>
  <si>
    <t>Between Bread's, Merkez (Erenler Mah.)</t>
  </si>
  <si>
    <t>TAMER KURNAZ</t>
  </si>
  <si>
    <t>Erenler, 2775. Sk 6/B, afyonkarahisar</t>
  </si>
  <si>
    <t xml:space="preserve">1saat içinde aranacak// ulaşılmıyor//meşgule attı//AÇIP KAPATTI/5414018248-1 saat sonra ulaş dedı//açmadı//meşgul//meşgul/meşgul//meşgul / küçük çaplı sorunları olduğu için restorantı kapalıymış </t>
  </si>
  <si>
    <t>6140d7f81e1bc781f2bfd229</t>
  </si>
  <si>
    <t>Beyoğlu Kebapçısı, Merkez (Erenler Mah.)</t>
  </si>
  <si>
    <t>Hakan Ekin</t>
  </si>
  <si>
    <t>Erenler mahallesi 2755 sokak no:18/A merkez Afyonkarahisar</t>
  </si>
  <si>
    <t>açmadı  /aralıgın ortası ıletısıme gecılcek/açmadı.düğünüm vardı oyüzden dükkan kapalı daha sonra iletişime geçelim dedi.</t>
  </si>
  <si>
    <t>MEHMET DAĞKUŞU</t>
  </si>
  <si>
    <t>5327662473 mehmet bey verildi alındı//sistemden bakıldı 3 ürünü kalmış</t>
  </si>
  <si>
    <t>61bf91637d01417a39ac08d0</t>
  </si>
  <si>
    <t>Bi Dilim Baklava, Merkez (Selçuklu Mah.)</t>
  </si>
  <si>
    <t>Süleyman YALÇINKAYA</t>
  </si>
  <si>
    <t>Selçuklu Mahallesi Şehit Erdal Hamamcı Cad.4/F Uydukent/Afyonkarahisar</t>
  </si>
  <si>
    <t>İSA KARAKAYA</t>
  </si>
  <si>
    <t>Cumhuriyet 6. Bölge</t>
  </si>
  <si>
    <t xml:space="preserve">iptalin yerine alındı / kalan ürünler aynı ürünün menüsüumüş gerek yok dedi </t>
  </si>
  <si>
    <t>6215442f00a6cdf0ee12189b</t>
  </si>
  <si>
    <t>Big Bang, Merkez (Erenler Mah.)</t>
  </si>
  <si>
    <t>Kadir Can MICIRLAR</t>
  </si>
  <si>
    <t>Erenler mahallesi 2759 sokak no: 7 Merkez Afyonkarahisar</t>
  </si>
  <si>
    <t>60084af0f9bae42ea35354b9</t>
  </si>
  <si>
    <t>Biyarım, Merkez (Mecidiye Mah.)</t>
  </si>
  <si>
    <t>DOĞAN KARAN</t>
  </si>
  <si>
    <t>Mecidiye</t>
  </si>
  <si>
    <t>Mecidiye Mah. Milli Birlik Cad. No:64/A</t>
  </si>
  <si>
    <t>düşünmüyorlarmış</t>
  </si>
  <si>
    <t>Serhat KARAYEL</t>
  </si>
  <si>
    <t>Sultan TURSUN</t>
  </si>
  <si>
    <t>açmadı.sultan beyden randevu alındı.</t>
  </si>
  <si>
    <t>Özlem SERTBAŞ</t>
  </si>
  <si>
    <t>Cumhuriyet 2. Bölge</t>
  </si>
  <si>
    <t>Sıkıntılarımız var şu anda beklemede kalalım sonra dönüş sağlarız diyor.</t>
  </si>
  <si>
    <t>60a7ae37b469d28023017d2b</t>
  </si>
  <si>
    <t>By Fırından Pide &amp; Lahmacun, Merkez (Selçuklu Mah.)</t>
  </si>
  <si>
    <t>HARUN ÇOBANBAY</t>
  </si>
  <si>
    <t>SELÇUKLU MAH. ADNAN KAHVECİ CAD. C BLOK NO 65/A AFYONKARAHİSAR</t>
  </si>
  <si>
    <t>15 20 dakka sonra ara//kendisi çekecek biriyle anlaşmış</t>
  </si>
  <si>
    <t>5ffe0ed74a4dfaceaeaba257</t>
  </si>
  <si>
    <t>Candaroğlu Börek &amp; Pide &amp; Pizza, Merkez (Dumlupınar Mah)</t>
  </si>
  <si>
    <t>Mehmet Yetgin Akın</t>
  </si>
  <si>
    <t>marulcu mah kadınana cd no 14</t>
  </si>
  <si>
    <t xml:space="preserve">meşgul//mail verilmiş elinde fotoğraflar var// yetkili telefona bakmak bile istemedi reklamcıyı bekliyormuş çektirip gönderecek / fotoğraflar eline ulaşmış mail adresine atacak </t>
  </si>
  <si>
    <t>Pizza</t>
  </si>
  <si>
    <t>Eyüp Altuntaş</t>
  </si>
  <si>
    <t xml:space="preserve">ürünü kalmadığı için iptal etti diğerinde de gidilmemiş. / salı için tekrar alındı </t>
  </si>
  <si>
    <t>61c22b5a7d272c6ab9259bdb</t>
  </si>
  <si>
    <t>Caramelito Coffee, Merkez (Erenler Mah.)</t>
  </si>
  <si>
    <t>OMY MADEN GIDA İNŞ.OTO.TUR.SAN.VE TİC.LTD.ŞTİ.</t>
  </si>
  <si>
    <t>Erenler Mah. 2752 Sk. No:36 Merkez/ Afyonkarahisar</t>
  </si>
  <si>
    <t>ABDULLAH TAKTAK</t>
  </si>
  <si>
    <t>15.30 gibi tekrar ara gelir/ yetkili biraz önce çıktı  yarın öğleden sonra ararsanız ulaşırsınız dendi/ işletme sahibi işletmeye cok az geliyor kendileri dönüş saglayacak</t>
  </si>
  <si>
    <t>Halil İbrahim ÇELİK</t>
  </si>
  <si>
    <t>açmadı.açmadı.Yetkili Fatma hanım kızı ,fatma hanımdan randevu alındı.</t>
  </si>
  <si>
    <t>Tuğran Ayyıldız</t>
  </si>
  <si>
    <t>61b7bed6b1a9d5b6c44745c1</t>
  </si>
  <si>
    <t>Chicky &amp; Dany Döner, Sandıklı (Ece Mah.)</t>
  </si>
  <si>
    <t>Fatma Coşkun</t>
  </si>
  <si>
    <t>Fatih</t>
  </si>
  <si>
    <t>Ece mahallesi alaaddin sokak no:8 sandıklı/Afyonkarahisar</t>
  </si>
  <si>
    <t>Ersin Alpaslan</t>
  </si>
  <si>
    <t>Hayriye GÖKMEN</t>
  </si>
  <si>
    <t>serkan bey</t>
  </si>
  <si>
    <t>Köfte</t>
  </si>
  <si>
    <t>Hanım TUTAR</t>
  </si>
  <si>
    <t>ahmet bey</t>
  </si>
  <si>
    <t>607ecb1107047f7b6cb4ed81</t>
  </si>
  <si>
    <t>Corner Social Waffle &amp; Kumpir, Merkez (Dervişpaşa Mah.)</t>
  </si>
  <si>
    <t>İBRAHİM ÖZTEKE</t>
  </si>
  <si>
    <t>Derviş Paşa</t>
  </si>
  <si>
    <t>dervişpaşa mah. atatürk bul. bulvar apt. no 51 A merkez afyonkarahisar</t>
  </si>
  <si>
    <t xml:space="preserve"> aranmak ve çekim istemiyormuş</t>
  </si>
  <si>
    <t>6053492d184329665270b777</t>
  </si>
  <si>
    <t>Çiçek Waffle &amp; Kumpir, Merkez (Dumlupınar Mah)</t>
  </si>
  <si>
    <t>AHMET DÖNERKAYA</t>
  </si>
  <si>
    <t>Dumlupınar, Yeşil Yol Cd. No:2/C, 03200 Merkez/Afyonkarahisar</t>
  </si>
  <si>
    <t xml:space="preserve">kendi fotoğraflarını çekeceklermiş/teyit etmek için aradım atmamış randevuda istemiyor/aktif olarak kullanmıyorum dediler </t>
  </si>
  <si>
    <t>Feride Gençer</t>
  </si>
  <si>
    <t>Zafer 1. Bölge</t>
  </si>
  <si>
    <t>60101300262a184fd4673da5</t>
  </si>
  <si>
    <t>Çiğ Köfteci Ömer Usta, Merkez (Nazmi Saatçi Mah.)</t>
  </si>
  <si>
    <t>çekim istemiyor ilgilenmiyorum dedi kapattı</t>
  </si>
  <si>
    <t>6167d7158f102c1f8b80d1f6</t>
  </si>
  <si>
    <t>Çiğköftem, Merkez (Erenler Mah.)</t>
  </si>
  <si>
    <t>MURAT ÖNER</t>
  </si>
  <si>
    <t>Erenler mahallesi 2775 sokak no: 29 Merkez Afyonkarahisar</t>
  </si>
  <si>
    <t>60a7ca74cef1ff05368b6571</t>
  </si>
  <si>
    <t>Damak Pide &amp; Lahmacun, Merkez (Kocatepe Mah.)</t>
  </si>
  <si>
    <t>MEHMET DALKILIÇ</t>
  </si>
  <si>
    <t>Kocatepe 1. Bölge</t>
  </si>
  <si>
    <t>KOCATEPE MAH. ADNAN MENDERES BLV. NO: 33 A MERKEZ AFYONKARAHİSAR</t>
  </si>
  <si>
    <t>saha temsilcisi fotoğrafları almış</t>
  </si>
  <si>
    <t>6213f5922d18ff164a9e005f</t>
  </si>
  <si>
    <t>Damla Döner, Merkez (Marulcu Mah.)</t>
  </si>
  <si>
    <t>Seyfettin AYDOĞDU</t>
  </si>
  <si>
    <t>Marulcu mah. Kurtuluş cad. no 17A Merkez Afyon</t>
  </si>
  <si>
    <t>6171b6197853516b34e34774</t>
  </si>
  <si>
    <t>Dede Kokoreç, Merkez (Fakıpaşa Mah.)</t>
  </si>
  <si>
    <t>Özcan EROĞLU</t>
  </si>
  <si>
    <t>Fakıpaşa Mah. Kebapçıoğlu sokak no:2 Merkez AFYON</t>
  </si>
  <si>
    <t>ilgilenecek durumumuz yok düşünmüyoruz potansiyelim de yüksek diyor.</t>
  </si>
  <si>
    <t>61c238225eed8c5f7155fa9d</t>
  </si>
  <si>
    <t>Dedeoğlu Köfte, Afyon (Güvenevler Mah.)</t>
  </si>
  <si>
    <t>Abdurrahman DEDEOĞLU</t>
  </si>
  <si>
    <t>Güvenevler mah. Şehit Selçuk GÜRDAL cad. no:58 merkez afyon</t>
  </si>
  <si>
    <t>604cba924fbb43f331313b15</t>
  </si>
  <si>
    <t>Dinar Getir Marketing (Adliye Mah.)</t>
  </si>
  <si>
    <t>Diğer</t>
  </si>
  <si>
    <t>KADRİYE KIRELLİ</t>
  </si>
  <si>
    <t>Adliye Mah., İsmail Onbaşı Sok., No:3, Dinar, Afyonkarahisar, Türkiye,</t>
  </si>
  <si>
    <t>6023d0a049682fd8cea087f3</t>
  </si>
  <si>
    <t>Down Restaurant, Merkez (Dumlupınar Mah.)</t>
  </si>
  <si>
    <t>Hüsnü Serteser</t>
  </si>
  <si>
    <t>Dumlupınar Mah. Dumlupınar2 Cad. No:14 A Merkez/Afyonkarahisar</t>
  </si>
  <si>
    <t xml:space="preserve">Kardeşi vefat etmiş ilgilenecek durumda değilim ilerleyen süreçte görüşelim diyor. 05336202772 fatma hanım yetkili </t>
  </si>
  <si>
    <t>60092056b4fcb4e0147602c1</t>
  </si>
  <si>
    <t>Döner Ateşi, Merkez (Dörtyol Mah.,Kolaylı)</t>
  </si>
  <si>
    <t>Ahmet Kolaylı</t>
  </si>
  <si>
    <t>Fevzi Çakmak</t>
  </si>
  <si>
    <t>DÖRTYOL MAHALLESİ TURGUT ÖZAL CADDESİ NO:69/1 MERKEZ AFYONKARAHİSAR
 KOLAYLI DİNLENME TESİSLERİ</t>
  </si>
  <si>
    <t xml:space="preserve">numara verildi arayacaklar//numara aldı yetkili şehir dışında dönüş yapıcaklar// bi kopukluk olmuş sanırım ben hatem hanımla zaten görüşmüştüm dedi/birdaha bu konuyla alakalı beni aramasınlar dediler </t>
  </si>
  <si>
    <t>Abdullah Boran</t>
  </si>
  <si>
    <t>600bd373104d8b1d92f28041</t>
  </si>
  <si>
    <t>Dürüm Vakti (Sahipata Mah.)</t>
  </si>
  <si>
    <t>EMİNE ŞAHİN</t>
  </si>
  <si>
    <t>veysel karani mahallesi 1094 sokak no:77 Ayfonkarahisar</t>
  </si>
  <si>
    <t>vodofona kayıtlı böyle bir numara bulunmamaktadır.</t>
  </si>
  <si>
    <t>601d3867d07d11eea1eb8faa</t>
  </si>
  <si>
    <t>Dürümcüm, Merkez (Güvenevler Mah.)</t>
  </si>
  <si>
    <t>Fatih Mehmet Çal</t>
  </si>
  <si>
    <t>Güvenevler Mah. Şehit Selçuk Gürdal Cad. No:24 A Merkez/Afyonkarahisar</t>
  </si>
  <si>
    <t>No kullanılmıyor/BÖYLE BİR NUMARA YOK</t>
  </si>
  <si>
    <t>Ebru Karakol</t>
  </si>
  <si>
    <t>Cumhuriyet</t>
  </si>
  <si>
    <t>(0272) 213 35 99 eşiyle konuşcak saat 5 gibi arancak</t>
  </si>
  <si>
    <t>61d5c1a829d8ce34d8093f8b</t>
  </si>
  <si>
    <t>Efe Adana Dürüm &amp; Balık, Merkez (Erenler Mah.)</t>
  </si>
  <si>
    <t>İhsan YAĞDAN</t>
  </si>
  <si>
    <t>Erenler Mah. 2753 Sk. No:26 Merkez/ Afyonkarahisar</t>
  </si>
  <si>
    <t xml:space="preserve">tüm ürün çekimleri tekrardan saglanacak / FOTOĞRAFÇI ÇEKİME GİTMEMİŞ </t>
  </si>
  <si>
    <t>Oğuz Efe</t>
  </si>
  <si>
    <t xml:space="preserve">devam çekimi / daha sonra aranacak </t>
  </si>
  <si>
    <t>601bdefedcf239caac7054d0</t>
  </si>
  <si>
    <t>Egem Köfte Kokoreç Kebap Salonu, İscehisar ( Zeybek Mah.)</t>
  </si>
  <si>
    <t>Dilek Sav</t>
  </si>
  <si>
    <t>İscehisar</t>
  </si>
  <si>
    <t>Zeybek</t>
  </si>
  <si>
    <t>Zeybek Mah. Ankara Cad. No:41 İç Kapı No : 0 İscehisar/Afyonkarahisar</t>
  </si>
  <si>
    <t>RAMAZAN POYRAZ</t>
  </si>
  <si>
    <t xml:space="preserve">personelim eksik şuan çekim sağlayamayız dei </t>
  </si>
  <si>
    <t>61c4d0280775a9f76ec2aabb</t>
  </si>
  <si>
    <t>Ekrem Coşkun Döner, Afyon (Dumlupınar Mah.)</t>
  </si>
  <si>
    <t>Sitem Tuz.ve Gıda San.ve Tic. Ltd.Şti.</t>
  </si>
  <si>
    <t>dumlupınar mah. Ordu Bulv. no:10 merkez afyon</t>
  </si>
  <si>
    <t>Kahvaltı</t>
  </si>
  <si>
    <t>BİRCAN KAPLAN</t>
  </si>
  <si>
    <t xml:space="preserve">905541101275// dönecekler  /çekım ıstemıyorlar suanlşk / suratıma kapattı terbiyesizce </t>
  </si>
  <si>
    <t>600163b5c92252efe93a9f1a</t>
  </si>
  <si>
    <t>Elit Bükme &amp; Katmer &amp; Gözleme Evi, Merkez (Cumhuriyet Mah.)</t>
  </si>
  <si>
    <t>AYŞEGÜL KARAKUŞ</t>
  </si>
  <si>
    <t>Cumhuriyet Mah. Bekir Gümüş Cad. No:4/A</t>
  </si>
  <si>
    <t xml:space="preserve">numara atıldı kendisi arayacak/müsait olunca ben arıycam dediler//sizin işiniz gücünüz yok mu kardeşim bune ya günde 4 kere arıyosunuz birbirinizden hiçmi haberiniz yok bir daha beni aramayın /canım isterse çektiririm istemezse çektirmem dedi </t>
  </si>
  <si>
    <t>600e7aa1cb8d05c51d0c4595</t>
  </si>
  <si>
    <t>Elit kebabistan</t>
  </si>
  <si>
    <t>Mustafa çakal</t>
  </si>
  <si>
    <t>İhsaniye</t>
  </si>
  <si>
    <t>Yunus Emre 2. Bölge</t>
  </si>
  <si>
    <t>cumhuriyet mahallesi Atatürk caddesi no 2/1 Gazlıgöl kasabası İhsaniye/ Afyonkarahisar</t>
  </si>
  <si>
    <t>6213fc12f1a7d5da0c26a99b</t>
  </si>
  <si>
    <t>Elsa Izgara, Merkez (Erenler Mah.)</t>
  </si>
  <si>
    <t>Doğukan TOPSAKAL</t>
  </si>
  <si>
    <t>Erenler Mah. 2764 Sk. No:1 Merkez/ Afyonkarahisar</t>
  </si>
  <si>
    <t>60097a60f5c83e0e2a916fa1</t>
  </si>
  <si>
    <t>Emilya ve Neşe Döner &amp; Kokoreç</t>
  </si>
  <si>
    <t>Embiye Mutlu</t>
  </si>
  <si>
    <t>Erenler mahllesi.2753 sk.14/A merkez Afyonkarahisar</t>
  </si>
  <si>
    <t>şuan fotosu yok ama çektirip maile atacak</t>
  </si>
  <si>
    <t>60a63267c8ef45017fc21d34</t>
  </si>
  <si>
    <t>Ercan ve Şakir Usta Kebap &amp; Pide, İhsaniye (Esentepe Mah.)</t>
  </si>
  <si>
    <t>NURGÜL ÇALTEPE</t>
  </si>
  <si>
    <t>ESENTEPE MAH. FATİH SULTAN MEHMET CAD. NO 54 İHSANİYE AFYONKARAHİSAR</t>
  </si>
  <si>
    <t>61e88271b5d55403eae43885</t>
  </si>
  <si>
    <t>Eryiğit Pide &amp; Kebap, Merkez (Orhangazi Mah.)</t>
  </si>
  <si>
    <t>Osman ERYİĞİT</t>
  </si>
  <si>
    <t>Orhangazi</t>
  </si>
  <si>
    <t>osmangazi mah. 1818 sok no 1 Merkez AFYON</t>
  </si>
  <si>
    <t>Elif Yalman</t>
  </si>
  <si>
    <t>Erenler 2768 sok. //A afyonkarahisar</t>
  </si>
  <si>
    <t>yeni devir almış vergi levhası,isim değişikliği filan bekliyormuş sonrasında bizi arayacak  osman beyden randevu alındı</t>
  </si>
  <si>
    <t>FAHRETTİN ÇAVLAN</t>
  </si>
  <si>
    <t xml:space="preserve">dç için daha sonra görüşülcek ilerde / devam çekimini kesinlikle istemiyor </t>
  </si>
  <si>
    <t>6213f9ca4989141dea8070d4</t>
  </si>
  <si>
    <t>Fatih 2 Pide, Merkez (Mareşal Fevzi Çakmak Mah.)</t>
  </si>
  <si>
    <t>Adem ÖZKAYA</t>
  </si>
  <si>
    <t>Mareşal Fevzi çakmak mahallesi 384 sokak No 1 merkez afyonkarahisar</t>
  </si>
  <si>
    <t>607f0baf74815546ccdfd86f</t>
  </si>
  <si>
    <t>Fatih Cheff Çorba &amp; Izgara, Merkez (Erenler Mah.)</t>
  </si>
  <si>
    <t>FATİH ÇETİN</t>
  </si>
  <si>
    <t>Erenler mah. 2775. sok no 29 A Merkez afyonkarahisar</t>
  </si>
  <si>
    <t>3 ürünü var sadece/yarım saat sonra ara/ getiri kapattım kullanmıycam</t>
  </si>
  <si>
    <t>61314562c41035bc9b442a5f</t>
  </si>
  <si>
    <t>Fatih Kebap, Merkez (Fatih Mah.)</t>
  </si>
  <si>
    <t>Muhammed Özkaya</t>
  </si>
  <si>
    <t>Afyon merkez fatih mahallesi taşocakları yolu üzeri no:6 fatih pazar yeri karşısı</t>
  </si>
  <si>
    <t>yt yok döncekler</t>
  </si>
  <si>
    <t>60533567b11073519b9b5d2d</t>
  </si>
  <si>
    <t>Fatih Pide, Merkez (Eşrefpaşa Mah.)</t>
  </si>
  <si>
    <t>AYŞE ÖZKAYA</t>
  </si>
  <si>
    <t>Eşrefpaşa Mah. Taş Ocakları Yolu Cad. No:31/B Merkez Afyon</t>
  </si>
  <si>
    <t>5523766079verildi yanlış numara// fotoğrafı atmış maile//teyit için arandı gndermiş</t>
  </si>
  <si>
    <t>MEHMET ÖZKAYA</t>
  </si>
  <si>
    <t>yt yok 1 saat sonra</t>
  </si>
  <si>
    <t>61c23224ff5b3e5f1cd2cd4b</t>
  </si>
  <si>
    <t>Furkan Köfte, Merkez (Burmalı Mah.)</t>
  </si>
  <si>
    <t>Furkan DEDEOĞLU</t>
  </si>
  <si>
    <t>Burmalı</t>
  </si>
  <si>
    <t>Burmalı Mah. Küçük demirciler cad. no: 27 Merkez Afyon</t>
  </si>
  <si>
    <t>61f7f0188cc344beeb86fabf</t>
  </si>
  <si>
    <t>Gazi Çiğ Köfte, Dinar (Adliye Mah.)</t>
  </si>
  <si>
    <t>Gülbin YAVUZ</t>
  </si>
  <si>
    <t>İstasyon</t>
  </si>
  <si>
    <t>Sanayi Mah., Şehit Bayram Ali Solmaz Sok., No:8, Dinar, Afyonkarahisar, Türkiye,</t>
  </si>
  <si>
    <t>60d61c09be4e319d76018861</t>
  </si>
  <si>
    <t>Gel Gel Izgara &amp; Katmer, Merkez (Mareşal Fevzi Çakmak Mah.)</t>
  </si>
  <si>
    <t>AYNUR KESER</t>
  </si>
  <si>
    <t>MAREŞAL FEVZİ ÇAKMAK MAH. ŞAİR ALİ TÜRK KESKİN CAD. NO 21 A MERKEZ AFYONKARAHİSAR</t>
  </si>
  <si>
    <t>eşiyle görüşecek yarın aranacak eşiyle henüz görüşmemiş</t>
  </si>
  <si>
    <t>60c9e5feb7bba6dcfbb72dcc</t>
  </si>
  <si>
    <t>Gıt-Gıt Döner, Merkez (Dumlupınar Mah)</t>
  </si>
  <si>
    <t>Mahmut Benli</t>
  </si>
  <si>
    <t>Dumlupınar mah. dumlupınar 2 cad. Dilek apt. no 17A iç kapı merkez Afyonkarahisar</t>
  </si>
  <si>
    <t>61574b89c7a73abf2932f23f</t>
  </si>
  <si>
    <t>Gülcan Kokoreç, Merkez (Cumhuriyet Mah.)</t>
  </si>
  <si>
    <t>İçecek</t>
  </si>
  <si>
    <t>Gülcan ÇELİKKOL</t>
  </si>
  <si>
    <t>Cumhuriyet mah. Yeşilyol Cad. no:45 Merkez Afyon</t>
  </si>
  <si>
    <t>mail verildi</t>
  </si>
  <si>
    <t>6012dea1d22e229dd6b5762b</t>
  </si>
  <si>
    <t>Gülyurt Pasta &amp; Bistro, Merkez (Dumlupınar Mah)</t>
  </si>
  <si>
    <t>Ayşin Gülyurt</t>
  </si>
  <si>
    <t>Dumlupınar mah. Dumlupınar 2. cad. No : 30 / A Afyonkarahisar</t>
  </si>
  <si>
    <t>reklamcıların çektiği fotolar var atılcak//teyit amaçlı arandı</t>
  </si>
  <si>
    <t>61ad2a44a481fd46c60a30fd</t>
  </si>
  <si>
    <t>Habitat Döner ve Lahmacun, Merkez (Dumlupınar Mah.)</t>
  </si>
  <si>
    <t>dumlupınar mah. Semt ordu Bulv. no:10 merkez afyon</t>
  </si>
  <si>
    <t xml:space="preserve">mail adresi iletildi </t>
  </si>
  <si>
    <t>Şükrü Çelebi</t>
  </si>
  <si>
    <t xml:space="preserve">açmadı. / bir daha alınmasın </t>
  </si>
  <si>
    <t>601448acb9e6855ec55b7602</t>
  </si>
  <si>
    <t>Hacıalioğlu Çiğ Köfte, Merkez (Sahipata Mah.)</t>
  </si>
  <si>
    <t>Murat Özdemir</t>
  </si>
  <si>
    <t>Seyhan Cad., No:65A, Afyonkarahisar Merkez, Afyonkarahisar, Türkiye,</t>
  </si>
  <si>
    <t>franchise olup olmadığını teyit etmek için aradım öylelermiş</t>
  </si>
  <si>
    <t>6171c835b5b6ed0d382ef44f</t>
  </si>
  <si>
    <t>Hanımağa Katmer &amp; Gözleme Evi, Merkez (Güvenevler Mah.)</t>
  </si>
  <si>
    <t>Börek</t>
  </si>
  <si>
    <t xml:space="preserve">HANGİ İŞLETME?? DİĞER İŞLETMESİNDE DE FOTOĞRAFLAR YOK?! // dger ısletmesındekı fotograflrı kullanılmasını ıstedı/ocak ayında aranılck / oğlu ahmet bey şuan istemediğini söyledi </t>
  </si>
  <si>
    <t>MERT HASBİ BAĞATIR</t>
  </si>
  <si>
    <t>yoğunluktan iptal edildi haftaya tekrar aranıp randevu sorulacak//2saat sonra aranacakk //aradım ama açmadı//istemiyor//açmadı</t>
  </si>
  <si>
    <t>60c9f7d57182bafef1dd9d66</t>
  </si>
  <si>
    <t>Hazal Döner &amp; Izgara, Merkez (Mareşal Fevzi Çakmak Mah.)</t>
  </si>
  <si>
    <t>YUSUF ÇİÇEK</t>
  </si>
  <si>
    <t>Mareşal Fevzi Çakmak mah. Şair Ali türk keskin cad. No 5 merkez afyonkarahisar</t>
  </si>
  <si>
    <t>toplu siparişlerimiz var yoğunuz gün veremem biz dönüş yapalım size dedi.</t>
  </si>
  <si>
    <t>601d3328002c307665924b36</t>
  </si>
  <si>
    <t>Hollywood Fastfood, Dinar (Emniyet Mah.)</t>
  </si>
  <si>
    <t>Gökhan Altınalan</t>
  </si>
  <si>
    <t>Emniyet</t>
  </si>
  <si>
    <t>Emniyet Mah. Adliye Cad. No:59 iç Kapı No: 8 Dinar/Afyonkarahisar</t>
  </si>
  <si>
    <t>ERDOĞAN UYAN</t>
  </si>
  <si>
    <t>608159071dc0b044370aaa79</t>
  </si>
  <si>
    <t>Hünkar Pide &amp; Lahmacun, Merkez (Selçuklu Mah.)</t>
  </si>
  <si>
    <t>YUSUF KARAKAYA</t>
  </si>
  <si>
    <t>selçuklu mah. adnan kahveci cad. no 11B merkez afyonkarahisar</t>
  </si>
  <si>
    <t xml:space="preserve">eleman sıkıntısından dolayı paneli açmıyormuş zaten makinam var açınca ben çeker atarım dedi </t>
  </si>
  <si>
    <t>Ramazan DURSUN</t>
  </si>
  <si>
    <t>yetkili yok  /YARIM SAAT SONRA ARANILCK YT YOK</t>
  </si>
  <si>
    <t>MUSTAFA KADEM</t>
  </si>
  <si>
    <t>HAMİDE DAĞHAN</t>
  </si>
  <si>
    <t xml:space="preserve"> islam bey</t>
  </si>
  <si>
    <t>61c4ca6f623617617c1467de</t>
  </si>
  <si>
    <t>Kanlıca Pide &amp; Lahmacun, Merkez (Kanlıca Mah.)</t>
  </si>
  <si>
    <t>Veli KAZIK</t>
  </si>
  <si>
    <t>Kanlıca</t>
  </si>
  <si>
    <t>Kanlıca mah.248 sokak no:34 merkez Afyon</t>
  </si>
  <si>
    <t>Aynur YAVUZ</t>
  </si>
  <si>
    <t>61093fd933c3764c6e7f7351</t>
  </si>
  <si>
    <t>Karahisar Pide Evi, Merkez (Zafer Mah.)</t>
  </si>
  <si>
    <t>Hakan Arslan</t>
  </si>
  <si>
    <t>kURTULUŞ caddesi No 76 Afyon İzmir</t>
  </si>
  <si>
    <t xml:space="preserve">açtı ses vermedi tekrar aranacak </t>
  </si>
  <si>
    <t>ELVAN TUTAR</t>
  </si>
  <si>
    <t xml:space="preserve">yetkili ile görüşüp dönüş sağlayacak </t>
  </si>
  <si>
    <t>Lahmacun</t>
  </si>
  <si>
    <t>HASAN ÖZDEMİR</t>
  </si>
  <si>
    <t>1 hafta sonrası için istiyıor pazartesi aransın</t>
  </si>
  <si>
    <t>607adac6d067795990bdd46e</t>
  </si>
  <si>
    <t>Kaşıkhane Pilavcısı, Merkez (Cumhuriyet Mah.)</t>
  </si>
  <si>
    <t>Ev Yemekleri</t>
  </si>
  <si>
    <t>MEHMET GEYVE</t>
  </si>
  <si>
    <t>kendi fotolarını maile gönderdi</t>
  </si>
  <si>
    <t>Ahmet Bey</t>
  </si>
  <si>
    <t>Fatima Zehra Nisa Meral</t>
  </si>
  <si>
    <t>Furkan bey</t>
  </si>
  <si>
    <t>ÜMİT ÜNVEREN</t>
  </si>
  <si>
    <t>murat bey</t>
  </si>
  <si>
    <t>SÜLEYMAN SELÇUK YÜZÜAK</t>
  </si>
  <si>
    <t xml:space="preserve">devam çekimi istemiyor </t>
  </si>
  <si>
    <t>60ad1b5aa9fecd85ee3cdb7e</t>
  </si>
  <si>
    <t>Kocatepe Dürümcüsü, İhsaniye Gazlıgöl (Cumhuriyet Mah.)</t>
  </si>
  <si>
    <t>ÖMER KAVAK</t>
  </si>
  <si>
    <t>CUMHURİYET MAH. ATATÜRK CAD. NO: 26 A GAZLIGÖL BELDESİ/ İHSANİYE/ AFYONKARAHİSAR</t>
  </si>
  <si>
    <t>60410076703aca19d9fef9fd</t>
  </si>
  <si>
    <t>Kocatepe Dürümcüsü, Merkez (Dumlupınar Mah.)</t>
  </si>
  <si>
    <t>MELEK CAN YURDALAN</t>
  </si>
  <si>
    <t>Dumlupınar mah. kadınana cad. Elif apt. No 97 C Merkez / Afyonkarahisar</t>
  </si>
  <si>
    <t>uşak şubesinden bütün fotoğrafların alınmasını istiyorum der</t>
  </si>
  <si>
    <t>Nuri Yavuz</t>
  </si>
  <si>
    <t xml:space="preserve">devam çekimi istemedi / devam çekimi alındı / FOTOĞRAFÇI ÇEKİME GİTMEMİŞ </t>
  </si>
  <si>
    <t>605c843265ce687614aa6546</t>
  </si>
  <si>
    <t>Koko Rich, Merkez (Erenler Mah.)</t>
  </si>
  <si>
    <t>MEHMET ALİ UTKUGÜN</t>
  </si>
  <si>
    <t>erenler mah. 2775. sokak no 15 B Afyonkarahisar</t>
  </si>
  <si>
    <t>o kadar ürünü hazırlayamazmış kendindeki fotoları maile atcaklar//teyit amaçlı arandı fotoğrafları gönderecek/maile atcak</t>
  </si>
  <si>
    <t>Kadir kadem</t>
  </si>
  <si>
    <t>çekim gerçekleşmiş.</t>
  </si>
  <si>
    <t>Halil İbrahim KOCAERKEK</t>
  </si>
  <si>
    <t>biz planlayalım pzt size döneyim</t>
  </si>
  <si>
    <t>620814eaed8ff455c9f01939</t>
  </si>
  <si>
    <t>Köfteci Gazi, Merkez (Güvenevler Mah.)</t>
  </si>
  <si>
    <t>Gazi KESKİN</t>
  </si>
  <si>
    <t>Yusuf ÇALLI</t>
  </si>
  <si>
    <t>61ad34906141fb6d574a6fd5</t>
  </si>
  <si>
    <t>Köprübaşı Pide, Merkez (Selçuklu Mah. - Asiye Sultan Cad.)</t>
  </si>
  <si>
    <t>Murat KÖKKAYA</t>
  </si>
  <si>
    <t>Selçuklu mah.Asiye sultan cad. no9 merkez afyon</t>
  </si>
  <si>
    <t>61ad36e6267a734694cb6d3b        Köprübaşı Pide, Merkez (Selçuklu Mah.)</t>
  </si>
  <si>
    <t>5326501450 murat bey-murat bey iptal oldugundan haberi yokmuş. gün için daha sonra bize dönecekmiş.</t>
  </si>
  <si>
    <t>61d5bece342ac92b4407b0bc</t>
  </si>
  <si>
    <t>Köşem Fast Food &amp; Izgara, Merkez (Güvenevler Mah.)</t>
  </si>
  <si>
    <t>Ahmet Efe Taah.ve İnş.Gıda Tar.Hayv.Eml.Tur.Oto.San.Ve Tic.Ltd.Şti.</t>
  </si>
  <si>
    <t>Güvenevler mah. Şair Nedim cad. no:26 merkez afyon</t>
  </si>
  <si>
    <t>60a84346e864354348d0fa20</t>
  </si>
  <si>
    <t>Köşk Mangal, Merkez (Mareşal Fevzi Çakmak Mah.)</t>
  </si>
  <si>
    <t>İBRAHİM ABDİL</t>
  </si>
  <si>
    <t>Mareşal Fevzi Çakmak Mah. Adnan Menderes Blv. 350 Sok. no1 Merkez Afyonkarahisar</t>
  </si>
  <si>
    <t>ibrahim bey işletmede yok gelmiyormuş hiç numaranızı ilettim aramanıza gerek yok bilgisi var dendiii</t>
  </si>
  <si>
    <t>6050bb1cc18b61ebe1daeb6b</t>
  </si>
  <si>
    <t>Köyaltı Cafe &amp; Fast Food, Merkez (Erenler Mah.)</t>
  </si>
  <si>
    <t>UMUT ATMACA</t>
  </si>
  <si>
    <t>Erenler Mah. 2758. sok. No:1 A merkez afyonkarahisar</t>
  </si>
  <si>
    <t xml:space="preserve">musaıt degıl cekım ıcın daha sonra ara / yanlış numara denildi </t>
  </si>
  <si>
    <t>HULUSİ FURKAN BAŞER</t>
  </si>
  <si>
    <t xml:space="preserve">FOTOĞRAFÇI ÇEKİME GİTMEMİŞ </t>
  </si>
  <si>
    <t>6001a267fba364f87a35865e</t>
  </si>
  <si>
    <t>Kuyyu Kokoreç &amp; Midye, Merkez (Dumlupınar Mah)</t>
  </si>
  <si>
    <t>ÖZCAN BOZKURT</t>
  </si>
  <si>
    <t>Dumlupınar Mah. 2. Cad. No:37</t>
  </si>
  <si>
    <t>meşgul//şuan kapalı 1 hazirandan sonra arancak // 1 hazirandan sonra ara //açmadı//daha sonra arayın biz görüştük der//meşgule attı //ben paket servisi kapattım açınca arkadaşn numarası var onu arayıp iletişime geçcem szinle dedi.//paketten çıkmıyorum çekim istemiyorum dedi</t>
  </si>
  <si>
    <t>Mehmet Arpacıoğlu</t>
  </si>
  <si>
    <t>Marulcu, Milli Egemenlik Caddesi 19/ A, 03200 Afyonkarahisar Merkez/Afyonkarahisar</t>
  </si>
  <si>
    <t>9/a - 5074246263 furkan bey</t>
  </si>
  <si>
    <t>LÜTFULLAH TEZGİDEN</t>
  </si>
  <si>
    <t>AHSEN AYÇA KARACAK</t>
  </si>
  <si>
    <t xml:space="preserve">kalan ürünlerini çekim için daha sonra arayacak </t>
  </si>
  <si>
    <t>6001b2a7d58a1f1a49b81561</t>
  </si>
  <si>
    <t>Levent Usta Adana Kebap, Merkez (Cumhuriyet Mah.)</t>
  </si>
  <si>
    <t>ŞADİYE TUNGUÇ</t>
  </si>
  <si>
    <t>Cumhuriyet Mah. Yeşilyol Cad. No:37/A</t>
  </si>
  <si>
    <t>ben panelı kullanmıyorum benı her sabah arıyorsunuz aramayın dedı kızdı</t>
  </si>
  <si>
    <t>606312f82eb439c830b6575f</t>
  </si>
  <si>
    <t>Lezz-Et Kokoreç &amp; Kebap, Merkez (Erenler Mah.)</t>
  </si>
  <si>
    <t>Gökçe Güçlü</t>
  </si>
  <si>
    <t>ARKADAŞLAR BAŞKA ŞUBE DEMİŞSİNİZ DİĞER ŞUBESİNDE DE FOTOĞRAF YOK NEREDEN ÇEKİLECEK BU FOTOĞRAFLAR?? // numara  yanlış// vodofona kayıtlı böyle vir numara bulunmamakta</t>
  </si>
  <si>
    <t>2722281600// iptalin yerine alındı pazartesi işletme sahibi işletmede olur/ yetkili yok 2 - 3 saat sonra</t>
  </si>
  <si>
    <t>Hasbi Furkan ARSLAN</t>
  </si>
  <si>
    <t xml:space="preserve">meşgul/ 5528644503// çekim yapılmış eksik ürünü için daha sonra dedi  </t>
  </si>
  <si>
    <t>NURİ DURAN</t>
  </si>
  <si>
    <t>devam çekimi ister mi diye arandı sonra arayın dedi.</t>
  </si>
  <si>
    <t>Esra AKBAŞ</t>
  </si>
  <si>
    <t>açmadı.açmadı.açmadı.açmadı.esra hanımdan randevu  alındı.</t>
  </si>
  <si>
    <t>61b7c369f6120cdddee506be</t>
  </si>
  <si>
    <t>M.Adıyaman Çiğköftecisi Ömer AYBAK, Mrk (Hasan Karaağaç Mh.)</t>
  </si>
  <si>
    <t>Hasan BALI</t>
  </si>
  <si>
    <t>Hasan Karaağaç Mah., Şehit Murat Saraç Cad., No:5, Afyonkarahisar Merkez, Afyonkarahisar, Türkiye,</t>
  </si>
  <si>
    <t>6054daa0862a55622df0d849</t>
  </si>
  <si>
    <t>Maggio Pizza, Merkez (Erenler Mah.)</t>
  </si>
  <si>
    <t>HAMİT DEMİRKAN</t>
  </si>
  <si>
    <t>erenler mah. 2754. sok no 27/A afyonkarahisar</t>
  </si>
  <si>
    <t>o kadar ürünü hazırlayamaz ama kendi fotoğrafcı arkadaşına çektirip maile atcak//çekim yapmamış sonrasında gndercek</t>
  </si>
  <si>
    <t>61688ba0662651ce39b52714</t>
  </si>
  <si>
    <t>Magicroll, Merkez (Erenler Mah.)</t>
  </si>
  <si>
    <t>Magicroll Gıda Et ve Et Ürünleri Restoran Tic. Ltd. Şti.</t>
  </si>
  <si>
    <t>ÇİĞDEM GÖKHASAN</t>
  </si>
  <si>
    <t>DEVAM İÇİN RANDEVU İSTİYOR</t>
  </si>
  <si>
    <t>60d6071e74c34eb9e040df7c</t>
  </si>
  <si>
    <t>MC Dinar's Burger , Adliye</t>
  </si>
  <si>
    <t>Stadyum</t>
  </si>
  <si>
    <t>stadyum mah. no 5 Dinar/Afyonkarahisar</t>
  </si>
  <si>
    <t>MEVLÜT KILINÇ</t>
  </si>
  <si>
    <t xml:space="preserve">sabah gelirlerse iyi olur dedi/7yardımcı olamam dedı daha sonra grusuruz dedı / haftaiçi ben müsait olamam dedi </t>
  </si>
  <si>
    <t>Metin Çetin</t>
  </si>
  <si>
    <t>hasan gültekin</t>
  </si>
  <si>
    <t>İLYAS KÖKEN</t>
  </si>
  <si>
    <t>Hoca 2. Bölge</t>
  </si>
  <si>
    <t>Veysel karani mah. tuna cad. 59B B merkez afyonkarahisar</t>
  </si>
  <si>
    <t>60a41481a26015cd92c56239</t>
  </si>
  <si>
    <t>Meşhur Adıyaman Çiğ Köftecisi Ömer Aybak, Merkez(Eşrefpaşa Mah.)</t>
  </si>
  <si>
    <t>YAŞAR BAYINDIR</t>
  </si>
  <si>
    <t>EŞREFPAŞA MAH. 691 SK. NO: 13B MERKEZ AFYONKARAHİSAR</t>
  </si>
  <si>
    <t>Semih GÖKKAYA</t>
  </si>
  <si>
    <t>Esentepe</t>
  </si>
  <si>
    <t>İSMAİL TEKELİ</t>
  </si>
  <si>
    <t xml:space="preserve">ismail beyden randevu alındı. / devam çekimi alındı / kendisi çekip göndermek istedi </t>
  </si>
  <si>
    <t>5ffeae87bd264dadd853a771</t>
  </si>
  <si>
    <t>Midtown Cafe Kitchen Takeaway, Merkez (Dumlupınar Mah.)</t>
  </si>
  <si>
    <t>Dünya Mutfağı</t>
  </si>
  <si>
    <t>KAZIM BOZKURT</t>
  </si>
  <si>
    <t>DUMLUPINAR MAHALLESİ
 DUMLUPINAR 2.CADDESİ NO:32A
 AFYONKARAHISAR</t>
  </si>
  <si>
    <t>şuan müsait değil sonra arancak//açtı ses vermedi/1 hazirandan sonra arancak//açmadı//5055511601 özcan bey ile görüşüldü haftaya arayın dedi/meşgul verdi//sistemi kapatmış birdaha aramayın</t>
  </si>
  <si>
    <t>Hasan ÇÖYĞÜN</t>
  </si>
  <si>
    <t>Erenler Mah. 2769 Sk. No:6 Merkez/ Afyonkarahisar</t>
  </si>
  <si>
    <t>Onur Sümer</t>
  </si>
  <si>
    <t xml:space="preserve">devam çekimi  / tğm ürünleri çekilmiş ama hala yüklenmemiş </t>
  </si>
  <si>
    <t>60a7aa6fe864350c78d0f1e0</t>
  </si>
  <si>
    <t>Muncheddar, Merkez (Selçuklu Mah.)</t>
  </si>
  <si>
    <t>ZİYA BAYRAK</t>
  </si>
  <si>
    <t>SELÇUKLU MAH. ADNAN KAHVECİ SK. NO:65/1A AFYONKARAHİSAR MERKEZ</t>
  </si>
  <si>
    <t>açtı ses vermedi</t>
  </si>
  <si>
    <t>6172658e8978d5c98233c710</t>
  </si>
  <si>
    <t>Müdavim Lokantası, Merkez (Hasan Karaağaç Mah.)</t>
  </si>
  <si>
    <t>Mustafa İŞBİLİR</t>
  </si>
  <si>
    <t>Hasan Karaağaç mah. Şehit murat saraç Cad. no:20 Merkez Afyon</t>
  </si>
  <si>
    <t>cevapsız</t>
  </si>
  <si>
    <t>6213feab386128f7e42304cb</t>
  </si>
  <si>
    <t>Nane Kebap Evi, Merkez (Karaman Mah.)</t>
  </si>
  <si>
    <t>Beytullah NANE</t>
  </si>
  <si>
    <t>Karaman Mah. Gazlıgöl Cad. No:37 Afyon</t>
  </si>
  <si>
    <t>621400f5c8c9c58631e84aac</t>
  </si>
  <si>
    <t>Nane Pide &amp; Lahmacun, Merkez (Erkmen Cumhuriyet Mah.)</t>
  </si>
  <si>
    <t>Fevzi Çakmak mah. Sait Açba Cad. no:1 Erkmen Uşak</t>
  </si>
  <si>
    <t>5ffec46735e580ad6e4564da</t>
  </si>
  <si>
    <t>Nefis Pide, Merkez (Mareşal Fevzi Çakmak Mah.)</t>
  </si>
  <si>
    <t>Mehmet Karatepe</t>
  </si>
  <si>
    <t>Mareşal Fevzi Çakmak Mah. Şair Ali Türk Keskin Caddesi No: 9/a Afyonkarahisar</t>
  </si>
  <si>
    <t>şuan müsait değil daha sonra arancak mehmet bey cep:05419713042//mail verildi/fotolarını göndermiş</t>
  </si>
  <si>
    <t>605f82223730cff7b3524d25</t>
  </si>
  <si>
    <t>O ses Çiğ Köfte, Merkez (Erenler Mah.)</t>
  </si>
  <si>
    <t>MUSTAFA ARAS</t>
  </si>
  <si>
    <t>erenler mah. 2753 sok. no 11 Erenler Merkez</t>
  </si>
  <si>
    <t>merkeze bağlı</t>
  </si>
  <si>
    <t>Meral ULUBAY</t>
  </si>
  <si>
    <t>Emre Bey</t>
  </si>
  <si>
    <t>60c9d637763d8af7a40341d2</t>
  </si>
  <si>
    <t>Ocakbaşı Pide &amp; Lahmacun, Merkez (Ali İhsan Paşa Mah.)</t>
  </si>
  <si>
    <t>MEHMET DEVE</t>
  </si>
  <si>
    <t>Ali ihsan paşa mah. muhsin yazıcıoğlu blv. 501 sk. No 11/B Merkez afyonkarahisar</t>
  </si>
  <si>
    <t>sözleşmeyi iptal edicem</t>
  </si>
  <si>
    <t>5ffec23ec92252cbe23a1ebb</t>
  </si>
  <si>
    <t>On Numara Tava Ciğer, Merkez (Güvenevler Mah.)</t>
  </si>
  <si>
    <t>Nurullah Maral</t>
  </si>
  <si>
    <t>güvenevler mahallesi mehmet emin yurdakul caddesi güven apartmanı no 16/a</t>
  </si>
  <si>
    <t>teyit amaçlı arandı göndecek</t>
  </si>
  <si>
    <t>61e9c8e30dabdf3432fedfbb</t>
  </si>
  <si>
    <t>Osmanlı Hacıbey Lokantası, Merkez (Burmalı Mah.)</t>
  </si>
  <si>
    <t>Tolga özsoy</t>
  </si>
  <si>
    <t>Burmalı mah. Basın cad. No:7/A Osmanlı HACIBEY Lokantası Afyonkarahisar/Merkez</t>
  </si>
  <si>
    <t>60016098757a6c883c6210c8</t>
  </si>
  <si>
    <t>Otağ Börek, Merkez (Marulcu Mah.)</t>
  </si>
  <si>
    <t>RIDVAN GÜDER</t>
  </si>
  <si>
    <t>Marulcu Mah. Fevzi Dede Cad. No:34/A</t>
  </si>
  <si>
    <t>Fotoğraflarım Var</t>
  </si>
  <si>
    <t>618c2629ec9dffd847981319</t>
  </si>
  <si>
    <t>Özsüt, Merkez (Dumlupınar Mah)</t>
  </si>
  <si>
    <t>BİRNİSAN GIDA İNŞAATTAAHHÜT KONFEKSİYONSAN.VE TİC.LTD.ŞTİ.</t>
  </si>
  <si>
    <t>Dumlupinar mahallesi Yeşilyol caddesi no:14 afyonkarahisar</t>
  </si>
  <si>
    <t>Fatih Bayram</t>
  </si>
  <si>
    <t>5372919092 fatih bey</t>
  </si>
  <si>
    <t>6014ff68d1201bb548956e87</t>
  </si>
  <si>
    <t>Pınar Pide &amp; Lahmacun 2, Merkez (Dumlupınar Mah)</t>
  </si>
  <si>
    <t>BEKİR BAYRAM</t>
  </si>
  <si>
    <t>Dumlupınar Mahalesi Muratçelebi Caddesi No:13/A</t>
  </si>
  <si>
    <t xml:space="preserve">randevu oluşturken yüzüme kapattı arayınca meşgule atıyodinleeyip geri kapatıyor//3gibi ara// siparişlerimiz oldukça fazla zaten dedi / gerekli görmüyorum dedi </t>
  </si>
  <si>
    <t>İsmail ÖZPINAR</t>
  </si>
  <si>
    <t>ÖMER KILIÇASLAN</t>
  </si>
  <si>
    <t xml:space="preserve">6-7 gibi aranacak /5 . 30 gibi AHMET bey  05462428074  MENÜ GÜNCELLEMESİNE GİDECEK  KENDİSİ İSTEDİĞİ ZAMAN DÖNÜŞ SAGLAYACAK/ İptal sebebi için arandı ulaşılamadı / kuysi işten çıktığı için paneli kapattı şuan çekim sağlayamayız dedi </t>
  </si>
  <si>
    <t>604f46c7de76b3214c6c3fae</t>
  </si>
  <si>
    <t>Pilav 7, Merkez (Dumlupınar Mah)</t>
  </si>
  <si>
    <t>HÜSEYİN TAŞPINAR</t>
  </si>
  <si>
    <t>dumlupınar Mah. Yüzbaşı bayburtlu agah cad.No 32/A merkez afyon</t>
  </si>
  <si>
    <t>teyit amaçlı arandı göndecek/0272) 214 65 66 yt yok 5 ten sonra</t>
  </si>
  <si>
    <t>613271e33a1629c9e8288abe</t>
  </si>
  <si>
    <t>Pilavhane, Merkez (Erenler Mah. )</t>
  </si>
  <si>
    <t>Erenler mahallesi 2768 sokak no: 14 Merkez Afyonkarahisar</t>
  </si>
  <si>
    <t xml:space="preserve">5074472211 Ahmet Bey le görüşülmesi gerekiyor açmadı/yt yok 1 saat sonra / fotoğraflar çok güzel olmuş ellerinize sağlık dedi ama takvmde randevu bulamadım </t>
  </si>
  <si>
    <t>601d448297e1fe28cc57ce85</t>
  </si>
  <si>
    <t>Pilavhane, Merkez (Güvenevler Mah. )</t>
  </si>
  <si>
    <t>fotoları gndermiş</t>
  </si>
  <si>
    <t>600815bd1b307ec270268f99</t>
  </si>
  <si>
    <t>RIT Steak &amp; Cafe, Merkez (Erenler Mah.)</t>
  </si>
  <si>
    <t>Steak</t>
  </si>
  <si>
    <t>Rıza İlker Tezbaşar</t>
  </si>
  <si>
    <t>renler mahallesi 2774 sokak no8/A</t>
  </si>
  <si>
    <t>eylül gibi kendimiz fotoğraf çektirip göndereceğiz dedi</t>
  </si>
  <si>
    <t>Balık &amp; Deniz Ürünleri</t>
  </si>
  <si>
    <t>NİMET ÖZOĞUL</t>
  </si>
  <si>
    <t>60104a567e16da6958eb4f7f</t>
  </si>
  <si>
    <t>Sayrem, Merkez (Güvenevler Mah.)</t>
  </si>
  <si>
    <t>Muhsin Türkmen</t>
  </si>
  <si>
    <t>Park afyon AVM Kat 2 Sayrem MERKEZ AFYONKARAHİSAR</t>
  </si>
  <si>
    <t>mail aldı/ mühsin bey yok diğer yetkili aşağıda onunla da 10 dk sonra ararsanız görüşebilirsiniz dedi// mail atıcak/mail verildi</t>
  </si>
  <si>
    <t>602112866d12e9fa1d490952</t>
  </si>
  <si>
    <t>Semazen Konyalı Etli Ekmek, Merkez (Karaman Mah. )</t>
  </si>
  <si>
    <t>Ramazan Keleş</t>
  </si>
  <si>
    <t>Karaman Mah. Albay Reşat Çiğil Tepe Cad. Mine Apt. No: 7 A Merkez/ Afyonkarahisar</t>
  </si>
  <si>
    <t>MUSTAFA AKDAG</t>
  </si>
  <si>
    <t>Yenice</t>
  </si>
  <si>
    <t xml:space="preserve">öğleden sonra kendisi arayacak </t>
  </si>
  <si>
    <t>SUNA GÜNEY</t>
  </si>
  <si>
    <t>Takvime çekim istemiyor olarak not alınmış/mülayim beyden randevu alındı. 05425722303</t>
  </si>
  <si>
    <t>601be649fd9e1c9ca50540ed</t>
  </si>
  <si>
    <t>Şef Burger, Merkez (Fakıpaşa Mah.)</t>
  </si>
  <si>
    <t>Fatma Bayrakdar</t>
  </si>
  <si>
    <t>Fakıpaşa Mah. Kurtuluş Cad. No:36 A İç Kapı No :A Merkez/ Afyonkarahisar</t>
  </si>
  <si>
    <t>numara hatalı/kendim siteye eklerim dediler 02722140643 doğru numara bu/çekilmiş fotoğraflarımız var saolun dediler/eşi ilgileniyo yarım saate gelir // 05466062981 oğuzhan bey  mail atıcak birdaha aranmasın</t>
  </si>
  <si>
    <t>62062d68ef5a184f66e752ea</t>
  </si>
  <si>
    <t>Şifa Döner, Merkez (Cumhuriyet Mah.)</t>
  </si>
  <si>
    <t>Mehmet ŞENGÜL</t>
  </si>
  <si>
    <t>Cumhuriyet mah. Kadınana Cad. no:98 Merkez Afyon</t>
  </si>
  <si>
    <t>614ada131f89e77742d5a1d1</t>
  </si>
  <si>
    <t>Şişçi Emin, Dinar (Sanayi Mah.)</t>
  </si>
  <si>
    <t>Emin KINIK</t>
  </si>
  <si>
    <t>Sanayi mah. İstasyon Cad. No:28 Dinar Afyon</t>
  </si>
  <si>
    <t>Hayriye Gökmen</t>
  </si>
  <si>
    <t>MUHAMMED KÖKHASAN</t>
  </si>
  <si>
    <t>DÖRTYOL MAH. UŞAK YOLU BLV. MERKEZ/ AFYONKARAHİSAR</t>
  </si>
  <si>
    <t>2088. SOKAK NO4/1D</t>
  </si>
  <si>
    <t>604b51b22acc798565b8e93a</t>
  </si>
  <si>
    <t>Tarihi Adıyaman Çiğ Köftecisi (Erenler. Mah.)</t>
  </si>
  <si>
    <t>MEVLÜT HAKAN BAKAR</t>
  </si>
  <si>
    <t>Erenler Mah. 2753 Sok. No:1/D erenler/afyonkarahisar</t>
  </si>
  <si>
    <t>şahsi işletme ve oğlu ilgileniyo onla görüşülcek/AÇMADI,//kendi fotolarını maile atcak</t>
  </si>
  <si>
    <t>61333b42bccf39069b5f2a8a</t>
  </si>
  <si>
    <t>Tarihi Sarıyer Börek, Merkez (Cumhuriyet Mah.)</t>
  </si>
  <si>
    <t>Oğuz Yılmaz</t>
  </si>
  <si>
    <t>Cumhuriyet mah. Yeşilyol Cad. Mercan Apt. no:47C Merkez Afyon</t>
  </si>
  <si>
    <t>fotoğrafı varmış mail de daha önce verilmiş</t>
  </si>
  <si>
    <t>601bf42aa49ed380cc580fe8</t>
  </si>
  <si>
    <t>Tatlıses Çiğ Köfte, Merkez (Dumlupınar Mah)</t>
  </si>
  <si>
    <t>Gülşen Sıdıka Kaya</t>
  </si>
  <si>
    <t>Dumlupınar Mah. Yeşil Yol Cad. Park Aprt. No:14 C İç Kapı No :C Merkez/ Afyonkarahisar</t>
  </si>
  <si>
    <t>açmadı</t>
  </si>
  <si>
    <t>6156c3da7c2f597f131d9dba</t>
  </si>
  <si>
    <t>Tatlıses Çiğ Köfte, Merkez (Selçuklu Mah.)</t>
  </si>
  <si>
    <t>Hakan KOPARAN</t>
  </si>
  <si>
    <t>Selçuklu mah. Güneş Hatun Cad. No: 31 Merkez AFYON</t>
  </si>
  <si>
    <t>açılış saati 12:00</t>
  </si>
  <si>
    <t>MUSTAFA KESER</t>
  </si>
  <si>
    <t>avm içinde oldukları için pek uygun olmuyormuş çekim yapmak o yüzden istemiyor ,fotoğrafları var mı yok mu ona bakacak.</t>
  </si>
  <si>
    <t>Ömer TOTA</t>
  </si>
  <si>
    <t>620f6bf122faf6876d434c8f</t>
  </si>
  <si>
    <t>Eren YILMAZ</t>
  </si>
  <si>
    <t>ERKAN KOSKUOĞLU</t>
  </si>
  <si>
    <t>Erkan Bey iptal olup olmadıgından habersız. İşletmedekilerle görüşecek yarın tekrar arancak</t>
  </si>
  <si>
    <t>MEHMET KOLAYLI</t>
  </si>
  <si>
    <t>yarın öüğleden sonra arayın der/açmadı//açmadı//meşgul//açmadı/ulaşılmadı</t>
  </si>
  <si>
    <t>6093b7ff75239b83820e8e0b</t>
  </si>
  <si>
    <t>The Lahmacun, Merkez (Erenler Mah.)</t>
  </si>
  <si>
    <t>VELİ ÇENGEL</t>
  </si>
  <si>
    <t>Erenler mah.</t>
  </si>
  <si>
    <t>Ecem Ersöz</t>
  </si>
  <si>
    <t>ürünlerin fotosunu maile atcaklar/teyit etmek için aradım fotolarım yok dedi 10 dk ya arancak/aradım açmad//suratıma kapattı//fotoğrafa gerek yok</t>
  </si>
  <si>
    <t>5456480203 ali bey/Sıkıntılarımız var şu anda beklemede kalalım sonra dönüş sağlarız diyor.</t>
  </si>
  <si>
    <t>Kübra ÇELİK</t>
  </si>
  <si>
    <t>Medine Tuncel</t>
  </si>
  <si>
    <t>Veysel Karani</t>
  </si>
  <si>
    <t>5313125785/açmıyor</t>
  </si>
  <si>
    <t>dç istemez</t>
  </si>
  <si>
    <t>6135b55453522b3b60858927</t>
  </si>
  <si>
    <t>Vetrika Burger, Merkez (Cumhuriyet Mah.)</t>
  </si>
  <si>
    <t xml:space="preserve">fotoğraflarını mail yoluyla iletecek </t>
  </si>
  <si>
    <t>60ce0a553b18f926b7251615</t>
  </si>
  <si>
    <t>Vili Pizza, Merkez (Dumlupınar Mah)</t>
  </si>
  <si>
    <t>ELBİS KAFE TURİZM TİCARET VE SANAYİ LİMİTED ŞİRKETİ</t>
  </si>
  <si>
    <t>Güvenevler Mahallesi Mareşal Fevzi Çakmak Blv. No:2, Kat: 2, Afyonkarahisar</t>
  </si>
  <si>
    <t>Fehmiye GÖKTUĞ</t>
  </si>
  <si>
    <t>Erenler Mah. 2772 Sk. No:15 Merkez/ Afyonkarahisar</t>
  </si>
  <si>
    <t>dilek hanım kızı randevu alındı.iptal sebebı panelınde farklı sıkıntılar oldugu ıcın cekım ıstemıyor</t>
  </si>
  <si>
    <t>nevzat emre akgöz</t>
  </si>
  <si>
    <t>hepsi  çekilmiş ürünlerin.</t>
  </si>
  <si>
    <t>Asım akman</t>
  </si>
  <si>
    <t>601157d061fea76a231e26dc</t>
  </si>
  <si>
    <t>Yurtyapan Kantin, Merkez (Cumhuriyet Mah.)</t>
  </si>
  <si>
    <t>Mükerreme Esra Yurtyapan</t>
  </si>
  <si>
    <t>Cumhuriyet 1. Bölge</t>
  </si>
  <si>
    <t>Cumhuriyet Mahallesi Ahmet Cevat Paşa Caddesi Körfez Apartmanı No. 30/B Afyonkarahisar</t>
  </si>
  <si>
    <t>61a5ded9ed7246db799c98ec</t>
  </si>
  <si>
    <t>Z &amp; Z Dürüm, Merkez (Erenler Mah.)</t>
  </si>
  <si>
    <t>Aziz DEMİR</t>
  </si>
  <si>
    <t>açmadı.açmadı.açmadı.1 hafta sonra aranailir menü güncellemesi var.</t>
  </si>
  <si>
    <t>Yasemin ÇIĞRI</t>
  </si>
  <si>
    <t xml:space="preserve">Sedat Bey </t>
  </si>
  <si>
    <t>Eklendi Mi?</t>
  </si>
  <si>
    <t>Geleneksel</t>
  </si>
  <si>
    <t>5 Yıldız El Yoğurma Çiğ Köfte, Afyon (Marulcu Mah.)</t>
  </si>
  <si>
    <t>A &amp; B Chicky, Merkez (Erenler Mah.)</t>
  </si>
  <si>
    <t>Acar Izgara &amp; Kokoreç, Merkez ( M.Fevzi Çakmak Mah.)</t>
  </si>
  <si>
    <t>Mareşal 2. Bölge</t>
  </si>
  <si>
    <t>Mareşal Fevzi çakmak mahallesi 370 sokak No 16 merkez afyonkarahisar</t>
  </si>
  <si>
    <t>Zehra ERKMEN</t>
  </si>
  <si>
    <t>Adıyaman Çiğ Köftecisi Kadir Usta, Merkez (Cumhuriyet M.)</t>
  </si>
  <si>
    <t>Ferhat TAŞ</t>
  </si>
  <si>
    <t>Akmescit Mah. Yukarı pazar cad no8 Merkez Afyonkarahisar</t>
  </si>
  <si>
    <t>Afyonkarahisar Osb</t>
  </si>
  <si>
    <t>Baklavacı Kardeşler, Merkez (Selçuklu Mah.)</t>
  </si>
  <si>
    <t>612e3dcf3482437bc0162b0d</t>
  </si>
  <si>
    <t>Battalbey Çiğ Köfte, Merkez (Erenler Mah.)</t>
  </si>
  <si>
    <t>Muhammed Emin Arı</t>
  </si>
  <si>
    <t>Erenler mahallesi 2752 sokak no:26/1A merkez Afyonkarahisar</t>
  </si>
  <si>
    <t>61314dc492abfc9abf32f8ef</t>
  </si>
  <si>
    <t>Battalbey Çiğ Köfte, Merkez (Kocatepe Mah.)</t>
  </si>
  <si>
    <t>KEMAL LÜLE</t>
  </si>
  <si>
    <t>Kocatepe mahallesi Adnan Menderes Bulvarı Merve apartmanı 41/A Afyonkarahisar merkez</t>
  </si>
  <si>
    <t>60437bcc9cc87d809613375d</t>
  </si>
  <si>
    <t>Bi Dana Döner, Merkez (Marulcu Mah.)</t>
  </si>
  <si>
    <t>Hasan Akkuş</t>
  </si>
  <si>
    <t>Marulcu Mah açıkgözoglu sok imaret camii karşısı no 2</t>
  </si>
  <si>
    <t>605c69f5dedd78ddb66c8340</t>
  </si>
  <si>
    <t>Burger King, Merkez (Dumlupınar Mah)</t>
  </si>
  <si>
    <t>Emre May</t>
  </si>
  <si>
    <t>Dumlupınar mah. 2. Dumlupınar Cad. No: 35/C</t>
  </si>
  <si>
    <t>Key</t>
  </si>
  <si>
    <t>6061ddef4f6acb1abe4561c6</t>
  </si>
  <si>
    <t>Bursa Kebap Evi, Merkez (Güvenevler Mah.)</t>
  </si>
  <si>
    <t>Zehra AL</t>
  </si>
  <si>
    <t>Güvenevler Mah., M. Fevzi Çakmak Blv. 2096 Sk. No:2 Park Afyon AVM 2. Kat, 03200 Merkez / Afyonkarahisar</t>
  </si>
  <si>
    <t>61d435e6dfc1542554699e69</t>
  </si>
  <si>
    <t>Cajun Corner, Erenler Mah.</t>
  </si>
  <si>
    <t>HATİCE ÇİÇEK</t>
  </si>
  <si>
    <t>ERENLER MAH. 2753 SK. - NO: 17 B MERKEZ/ AFYONKARAHİSAR</t>
  </si>
  <si>
    <t>6156ed4ced054d9421981334</t>
  </si>
  <si>
    <t>Çiğ Köfteci Ömer Usta, Merkez (Erenler Mah.)</t>
  </si>
  <si>
    <t>Salih ÇINAR</t>
  </si>
  <si>
    <t>Erenler mahallesi 2774 sokak no: 10 Merkez Afyonkarahisar</t>
  </si>
  <si>
    <t>6140e82f1eec6bc19e1785cc</t>
  </si>
  <si>
    <t>Çiğ Köfteci Ömer Usta, Merkez (Mareşal Fevzi Çakmak Mah.)</t>
  </si>
  <si>
    <t>Hayriye Çelik</t>
  </si>
  <si>
    <t>Mareşal Fevzi Çakmak Mahallesi Adnan Menderes Bulvarı No 84/A Afyonkarahisar</t>
  </si>
  <si>
    <t>İstiklal 5. Bölge</t>
  </si>
  <si>
    <t>Dede Kokoreç, Afyon (Fakıpaşa Mah.)</t>
  </si>
  <si>
    <t>606588918f432c7b83d1a1d1</t>
  </si>
  <si>
    <t>Domino's Pizza, Merkez (Yeşilyol Cad.)</t>
  </si>
  <si>
    <t>Zeliha Nalbant</t>
  </si>
  <si>
    <t>Cumhuriyet Mah. Yeşilyol Cad. No:45 A Merkez Afyonkarahisar</t>
  </si>
  <si>
    <t>Medrese</t>
  </si>
  <si>
    <t>Elit Kebap-İstan, İhsaniye (Gazlıgöl Cumhuriyet Mah.)</t>
  </si>
  <si>
    <t>Emilya &amp; Neşe Kokoreç, Merkez (Erenler Mah.)</t>
  </si>
  <si>
    <t>Suat ÇAVLAN</t>
  </si>
  <si>
    <t>601346f7aa213a1b5ee2f2ac</t>
  </si>
  <si>
    <t>Guru Kahve, Merkez (Erenler Mah.)</t>
  </si>
  <si>
    <t>Enes Aksu</t>
  </si>
  <si>
    <t>Erenler Migros Karşısı, Afyonkarahisar</t>
  </si>
  <si>
    <t>Habitat Döner ve Lahmacun, Afyon (Dumlupınar Mah.)</t>
  </si>
  <si>
    <t>606b0ad50a774f5636912980</t>
  </si>
  <si>
    <t>Helvacı Ali, Merkez (Dumlupınar Mah.)</t>
  </si>
  <si>
    <t>Dondurma</t>
  </si>
  <si>
    <t>İhsan Açıkalın</t>
  </si>
  <si>
    <t>Dumlupınar Mahallesi milli egemenlik caddesi no 5 Meydanoğlu İşhanı Helvacı Ali 1900 Afyon</t>
  </si>
  <si>
    <t>618a68fe00737d6378071ba6</t>
  </si>
  <si>
    <t>Hot Döner, Sandıklı (Ece Mah.)</t>
  </si>
  <si>
    <t>FATİH ÖZKESKİN</t>
  </si>
  <si>
    <t>ECE MAHALLESİ İSTASYON CADDESİ NO 3/A SANDIKLI AFYONKARAHİSAR</t>
  </si>
  <si>
    <t>Yasin DURSUN</t>
  </si>
  <si>
    <t>6210a8ecf9e8b1d41584fd2b</t>
  </si>
  <si>
    <t>Kahve Dünyası, Merkez (Güvenevler Mah.)</t>
  </si>
  <si>
    <t>Burak Bezgin</t>
  </si>
  <si>
    <t>GÜVENEVLER MH. MAREŞAL FEVZİ ÇAKMAK BULVARI 2096 SK. PARK AFYON AVM</t>
  </si>
  <si>
    <t>Zafer 4. Bölge</t>
  </si>
  <si>
    <t>GÖKHAN DİLER</t>
  </si>
  <si>
    <t>ALİ UTKUGÜN</t>
  </si>
  <si>
    <t>6081466cd06779c761c05a9e</t>
  </si>
  <si>
    <t>Komagene Etsiz Çiğ Köfte, Dinar (Fatih Mah.)</t>
  </si>
  <si>
    <t>Esra Gonca Parlar</t>
  </si>
  <si>
    <t>Fatih 1. Bölge</t>
  </si>
  <si>
    <t>FATİH MH. KEKİK SK. NO:1 İÇ KAPI NO:2</t>
  </si>
  <si>
    <t>60100e2c16bdc83c54410e15</t>
  </si>
  <si>
    <t>Komagene Etsiz Çiğ Köfte, Merkez (Cumhuriyet Mah.)</t>
  </si>
  <si>
    <t>CUMHURİYET MH. İSMET İNÖNÜ BLV. NO:39 A/A</t>
  </si>
  <si>
    <t>600fffbf0909cf077d5874ff</t>
  </si>
  <si>
    <t>Komagene Etsiz Çiğ Köfte, Merkez (Dumlupınar Mah.)</t>
  </si>
  <si>
    <t>DUMLUPINAR MH. AMBARYOLU CD. NO:49/D</t>
  </si>
  <si>
    <t>6010059dcb8d050ac80ca128</t>
  </si>
  <si>
    <t>Komagene Etsiz Çiğ Köfte, Merkez (Erenler Mah.)</t>
  </si>
  <si>
    <t>ERENLER MAH. 2764 SK. NO:6/1</t>
  </si>
  <si>
    <t>602fe898e87c92131c86f010</t>
  </si>
  <si>
    <t>Komagene Etsiz Çiğ Köfte, Merkez (Fatih Mah.)</t>
  </si>
  <si>
    <t>FATİH MAH. TAŞ OCAKLARI YOLU CAD. NO:46/B</t>
  </si>
  <si>
    <t>60100428a652717e1f5cf424</t>
  </si>
  <si>
    <t>Komagene Etsiz Çiğ Köfte, Merkez (Hoca Ahmet Yesevi Mah.)</t>
  </si>
  <si>
    <t>HOCA AHMET YESEVİ MH. TUNA CD. NO:46B</t>
  </si>
  <si>
    <t>601002a20475c868b9ac19e8</t>
  </si>
  <si>
    <t>Komagene Etsiz Çiğ Köfte, Merkez (Mareşal Fevzi Çakmak Mah.)</t>
  </si>
  <si>
    <t>MAREŞAL FEVZİ ÇAKMAK MH. ADNAN MENDERES BLV. SARAY APT. B BLOK 76 A A</t>
  </si>
  <si>
    <t>60100769262a18dda0673b8a</t>
  </si>
  <si>
    <t>Komagene Etsiz Çiğ Köfte, Merkez (Selçuklu Mah.)</t>
  </si>
  <si>
    <t>SELÇUKLU MH. ADNAN KAHVECİ CD. NO:42 H</t>
  </si>
  <si>
    <t>6010097b65caa768023f55ed</t>
  </si>
  <si>
    <t>Komagene Etsiz Çiğ Köfte, Merkez (Sümer Mah.)</t>
  </si>
  <si>
    <t>SÜMER MAH. KURTULUŞ CAD. NO:42B</t>
  </si>
  <si>
    <t>615464abe7b0930fb0e7e814</t>
  </si>
  <si>
    <t>Komagene Etsiz Çiğ Köfte, Merkez (Uydukent)</t>
  </si>
  <si>
    <t>SELÇUKLU MAH. ADNAN KAHVECİ CAD. NO:11/B AFYON/MERKEZ</t>
  </si>
  <si>
    <t>60100cc0bce91f1bc8a630cb</t>
  </si>
  <si>
    <t>Komagene Etsiz Çiğ Köfte, Sandıklı (Ece Mah.)</t>
  </si>
  <si>
    <t>ECE MH. YUNUS EMRE BLV. NO:42/A</t>
  </si>
  <si>
    <t>613f387c8ced4d2ea964bf4b</t>
  </si>
  <si>
    <t>Kumrucu Yusuf, Merkez (Erenler Mah.)</t>
  </si>
  <si>
    <t>YUSUF UYAR</t>
  </si>
  <si>
    <t>Erenler mahallesi 2753 sokak no: 11 Merkez Afyonkarahisar</t>
  </si>
  <si>
    <t>Lezz-Et Kebap &amp; Pide, Merkez (Erenler Mah.)</t>
  </si>
  <si>
    <t>M.Adıyaman Çiğ Köftecisi Ömer Aybak (Erkmen Cumhuriyet Mah.)</t>
  </si>
  <si>
    <t>Ömer BALI</t>
  </si>
  <si>
    <t>cumhuriyet mah. fatih cad. no 5 Afyonkarahisar, Türkiye</t>
  </si>
  <si>
    <t>İbrahim Eyüp YAMAN</t>
  </si>
  <si>
    <t>MC Dinar's Burger (Stadyum Mah.)</t>
  </si>
  <si>
    <t>6132872c9dfe9f1482961130</t>
  </si>
  <si>
    <t>Meşhur Adıyaman Çiğ Köftecisi Ömer Aybak (Dumlupınar Mah.)</t>
  </si>
  <si>
    <t>Sergen ÇAKMAK</t>
  </si>
  <si>
    <t>Dumlupunar Mah. Yeşilyol Cad no: 6B</t>
  </si>
  <si>
    <t>601bc92412aa73ec4a6636f4</t>
  </si>
  <si>
    <t>Meşhur Adıyaman Çiğ Köftecisi Ömer Aybak, Merkez (Kanlıca Mah.)</t>
  </si>
  <si>
    <t>HALİL DEMİRÖRS</t>
  </si>
  <si>
    <t>Kanlıca Mah. 238 Sk. No:4/A Merkez/ AFYONKARAHİSAR</t>
  </si>
  <si>
    <t>60db05a200117c2bdb4f27dc</t>
  </si>
  <si>
    <t>Meşhur Kokoreççi Ahmet Usta, Merkez (Güvenevler Mah.)</t>
  </si>
  <si>
    <t>ARİF AKAR</t>
  </si>
  <si>
    <t>Güvenevler, Fatih Cd. 2094. sk no1 Merkez/Afyonkarahisar</t>
  </si>
  <si>
    <t>Elveda AKGÜN</t>
  </si>
  <si>
    <t>60c9ec33b7bba69dc1b72e1a</t>
  </si>
  <si>
    <t>Numan Usta, Merkez (Burmalı Mah.)</t>
  </si>
  <si>
    <t>FAZİLET LOKANTACILIK VE GIDA SAN.VE TİC.LTD.ŞTİ.</t>
  </si>
  <si>
    <t>Burmalı Mah. 22. dok. No a merkez afyonkarahisar</t>
  </si>
  <si>
    <t>60128b04f179e4054a25c8ee</t>
  </si>
  <si>
    <t>Öncü Döner, Merkez (Dumlupınar Mah)</t>
  </si>
  <si>
    <t>Akif DAŞ</t>
  </si>
  <si>
    <t>Dumlupınar mah. Dumlupınar 2.cad. NO:27/A AFYONKARAHİSAR</t>
  </si>
  <si>
    <t>601284ef82ce141ced57d5ef</t>
  </si>
  <si>
    <t>Öncü Döner, Merkez (Erenler Mah.)</t>
  </si>
  <si>
    <t>Rıdvan Kestem</t>
  </si>
  <si>
    <t>Erenler Mah. 2759.sk. N6/A Erenler/Afyonkarahisar</t>
  </si>
  <si>
    <t>Oses Çiğ Köfte, Merkez (Erenler Mah.)</t>
  </si>
  <si>
    <t>6063716b69de6c25c94c255a</t>
  </si>
  <si>
    <t>Ottoman Merkez (Erenler Mah.)</t>
  </si>
  <si>
    <t>Hayri Güney</t>
  </si>
  <si>
    <t>ERENLER MAHALLESİ 2772 SOKAK NO:8B AFYON/MERKEZ</t>
  </si>
  <si>
    <t>616ff1ed2ab2bf2a094fe603</t>
  </si>
  <si>
    <t>Pasaport Pizza, İhsaniye (Gazlıgöl Cumhuriyet Mah.)</t>
  </si>
  <si>
    <t>Tezcan Bayraktar</t>
  </si>
  <si>
    <t>CUMHURİYET MAHALLESİ ATATÜRK CADDESİ SÖZ MARKET ÜSTÜ 17-A DAİRE 1 Afyonkarahisar/İhsaniye GAZLİGÖL mevkii</t>
  </si>
  <si>
    <t>601044aca51c185f150e6c2f</t>
  </si>
  <si>
    <t>Pasaport Pizza, Merkez (Dumlupınar Mah.)</t>
  </si>
  <si>
    <t>DUMLUPINAR MAH. KADINANA CAD. 51-1B</t>
  </si>
  <si>
    <t>600c330916bdc84107407635</t>
  </si>
  <si>
    <t>Pasaport Pizza, Merkez (Erkmen Cumhuriyet Mah.)</t>
  </si>
  <si>
    <t>Cumhuriyet Mahallesi 13. Sokak TrioVista Konakları 3E Giriş No:58 Erkmen/Afyonkarahisar</t>
  </si>
  <si>
    <t>Deniz Ürünleri</t>
  </si>
  <si>
    <t>Şampiyon Tantuni Fesfut, Merkez (Erenler Mah.)</t>
  </si>
  <si>
    <t>Nazmiye DADAK</t>
  </si>
  <si>
    <t>Şef Burger, Merkez (Erenler Mah.)</t>
  </si>
  <si>
    <t>Erenler Mah. 2755 Sk. No:15 Merkez/ Afyonkarahisar</t>
  </si>
  <si>
    <t>620b61c9f3f7ab87a1d9a8f7</t>
  </si>
  <si>
    <t>Starbucks®, Merkez (Güvenevler Mah.)</t>
  </si>
  <si>
    <t>Sertaç Yontan</t>
  </si>
  <si>
    <t>Güvenevler Mah. Maresal Fevzi Çakmak Bulvarı 2096 Sok. No:2 Park Afyon AVM Mağaza No:Z-M01 Afyon</t>
  </si>
  <si>
    <t>Tarihi Adıyaman Çiğ Köftecisi, Merkez (Erenler Mah.)</t>
  </si>
  <si>
    <t>61bb98d967339e5fb9a7fb6a</t>
  </si>
  <si>
    <t>Terra Pizza - Pizza Pizza, Sandıklı (Ece Mah.)</t>
  </si>
  <si>
    <t>Muhammed Tozlu</t>
  </si>
  <si>
    <t>Ece Mahallesi Konak caddesi no:1 kat:1</t>
  </si>
  <si>
    <t>60b744f60a9ec67a1ba5db03</t>
  </si>
  <si>
    <t>Usta Dönerci, Merkez (Güvenevler Mah.)</t>
  </si>
  <si>
    <t>ÇAKMAK BULVARI NO: 2 MERKEZ AFYONKARAHİSAR</t>
  </si>
  <si>
    <t>61c22f836ad39c1a64523108</t>
  </si>
  <si>
    <t>Zekiler Pide, Merkez (Burmalı Mah.)</t>
  </si>
  <si>
    <t>Nurcan DEMİRAYAK</t>
  </si>
  <si>
    <t>burmalı mah. basın cad. no:52 merkez Afyon</t>
  </si>
  <si>
    <t>Engin Kalkan</t>
  </si>
  <si>
    <t>Yeşilyurt</t>
  </si>
  <si>
    <t>İnönü</t>
  </si>
  <si>
    <t xml:space="preserve"> yetkili şehir dışına çıkmış cuma gününe ert. sağlanıldı </t>
  </si>
  <si>
    <t>600036fadef388f964e0c07e</t>
  </si>
  <si>
    <t>1517 KAHVEM (Tecde Mah.)</t>
  </si>
  <si>
    <t>Sevilay Okuşluk</t>
  </si>
  <si>
    <t>Tecde 2. Bölge</t>
  </si>
  <si>
    <t>Tecde Mah. Altınkayısı Blv. No:19B</t>
  </si>
  <si>
    <t xml:space="preserve">meşgule atıyor.- geldiğinde ara sizi dedi </t>
  </si>
  <si>
    <t>606a3b8d0c5b641869d69028</t>
  </si>
  <si>
    <t>1991 Tarihi Ortaköy Kumpircisi Premium, Yeşilyurt (Tecde Mah.)</t>
  </si>
  <si>
    <t>METİN ÖNER ÖZTÜRK</t>
  </si>
  <si>
    <t>Çilesiz</t>
  </si>
  <si>
    <t>Tecde Mah. Figen Sok. No : 6/A Yeşilyurt / Malatya</t>
  </si>
  <si>
    <t xml:space="preserve">fotoğrafları varmış sisteme yükleyecekmiş </t>
  </si>
  <si>
    <t>Zeynep Karaman</t>
  </si>
  <si>
    <t>Battalgazi</t>
  </si>
  <si>
    <t>Kernek</t>
  </si>
  <si>
    <t>603e1e129ba18ef12304a9cc</t>
  </si>
  <si>
    <t>Abooov Kebap &amp; Dürüm, Battalgazi (Akpınar Mah.)</t>
  </si>
  <si>
    <t>MEHMET BERKAN KUŞANAÇ</t>
  </si>
  <si>
    <t>Akpınar</t>
  </si>
  <si>
    <t>Akpınar Mah. Dışbudak Sok. Demircigil Ap. No : 19/A Battalgazi/Malatya</t>
  </si>
  <si>
    <t xml:space="preserve">kendı cekıp atmak ıstedı / yetkili 12 gibi gelir </t>
  </si>
  <si>
    <t>Talha Turan</t>
  </si>
  <si>
    <t>Bostanbaşı</t>
  </si>
  <si>
    <t>Barguzu sosyal tesisleri arkası</t>
  </si>
  <si>
    <t xml:space="preserve">Eylül sok. No:6 /Lokasyon Uzak Bundan dolayı ertelendı// çekim sağlamış  </t>
  </si>
  <si>
    <t>6040cd724366fc929cc9442e</t>
  </si>
  <si>
    <t>Adana Ciğer 01, Yeşilyurt (Turgut Özal Mah.)</t>
  </si>
  <si>
    <t>Deniz Kurnaz</t>
  </si>
  <si>
    <t>Turgut Özal</t>
  </si>
  <si>
    <t>Turgut Özal Mah. Fahri Kayahan Bulvarı No:81/A Yeşilyurt / Malatya</t>
  </si>
  <si>
    <t xml:space="preserve">kurye hizmetinden yaralnmak istiyor diğer konularda da biraz şikayetçi  oyüzden çekimi istemedi ben yardımcı olabileceğimi yetikili kişilere ileteceğimi belirttim ama istemedi / yetkili gelince dönüş sağlayacak </t>
  </si>
  <si>
    <t>6227670418d081d731697ce4</t>
  </si>
  <si>
    <t>Adıyaman Çiğ Köftecisi Halil Gençalp, Battalgazi (Fırat Mah.)</t>
  </si>
  <si>
    <t>Halil gençalp</t>
  </si>
  <si>
    <t>Fırat</t>
  </si>
  <si>
    <t>Fırat mahallesi inderesi caddesi no 2/A battalgazi Malatya</t>
  </si>
  <si>
    <t>620ab034b24b4a40a81105b3</t>
  </si>
  <si>
    <t>Adıyaman Çiğ Köftecisi Ramazan Doğru, Battalgazi (Üçbağlar Mah.)</t>
  </si>
  <si>
    <t>HASAN DOĞRU</t>
  </si>
  <si>
    <t>Üçbağlar</t>
  </si>
  <si>
    <t>Üçbağlar Mah. Sivas Cad. No:51/B Battalgazi/Malatya</t>
  </si>
  <si>
    <t>Mehmet Can Akıncı</t>
  </si>
  <si>
    <t>Zaviye</t>
  </si>
  <si>
    <t xml:space="preserve">ulaşılamadı  / diğer haftalarda oalbilir dedi </t>
  </si>
  <si>
    <t>İbrahim Bulut</t>
  </si>
  <si>
    <t>Saray</t>
  </si>
  <si>
    <t>ADİL ATALAY</t>
  </si>
  <si>
    <t>Şifa</t>
  </si>
  <si>
    <t>Abdulkadir Oğuzlar</t>
  </si>
  <si>
    <t xml:space="preserve">devam çekimi alındı </t>
  </si>
  <si>
    <t>ŞÜKRAN ALTINTAŞ</t>
  </si>
  <si>
    <t>Veysel bey yetkili / şuan değil ekibini çoğaltığı zaman çekim istiyor / panelimde sıkıntı yaşıyorum çekimde istemiyorum dedi /5466934733/sistemı kapatacakalrmıs</t>
  </si>
  <si>
    <t>Veysel bey yetkili/sistemı kapatacakalrmıs</t>
  </si>
  <si>
    <t>62324ce9f131b176951c63c6</t>
  </si>
  <si>
    <t>Ala Et &amp; Tavuk Mangal, Battalgazi (Saray Mah.)</t>
  </si>
  <si>
    <t>Saniye Eyiol</t>
  </si>
  <si>
    <t>Saray Mah. Ömer Efendi Sok. No:25 Battalgazi/Malatya</t>
  </si>
  <si>
    <t>tel çalmıyor</t>
  </si>
  <si>
    <t>6234b709287d1d9f17a99ef4</t>
  </si>
  <si>
    <t>Alaçatı Muhallebicisi, Yeşilyurt (Çilesiz Mah. - Fahri Kayahan)</t>
  </si>
  <si>
    <t>FATİME RÜZGAR</t>
  </si>
  <si>
    <t>Çilesiz Mah. Fahri Kayahan Blv. No:88/B Yeşilyurt/Malatya</t>
  </si>
  <si>
    <t>6212a166d4474013014b4dbb</t>
  </si>
  <si>
    <t>Alaturka Burger &amp; Pizza &amp; Pide, Yeşilyurt (Aşağıbağlar Mah.)</t>
  </si>
  <si>
    <t>Aşağı Bağlar</t>
  </si>
  <si>
    <t>Aşağı Bağlar Mah. İsmetpaşa Cad. No:139/B Yeşilyurt/Malatya</t>
  </si>
  <si>
    <t>5ffead63b765dd3424b140e3</t>
  </si>
  <si>
    <t>Alcatraz Exclusive, Yeşilyurt (Samanlı Mah.)</t>
  </si>
  <si>
    <t>Caner Kuruoğlu</t>
  </si>
  <si>
    <t>Samanlı</t>
  </si>
  <si>
    <t>Samanlı Mahallesi Fahri Kayhan Bulvarı 147/2A Yeşilyurt Malatya
 Kernek Mahallesi Ş.Hamit Fendoğlu Cad. No15/A Battalgazi Malatya</t>
  </si>
  <si>
    <t>5457490050/Mailden iletecekler fotoğrafları profesyonelmiş.</t>
  </si>
  <si>
    <t>6002a54657c431323f036290</t>
  </si>
  <si>
    <t>Alcatraz Friendly, Battalgazi (Kernek Mah. - Kanalboyu Cad.)</t>
  </si>
  <si>
    <t>Kernek Mah./Semt Şehit Hamit Fendoğlu Cad. No: 15 A Battalgazi/Malatya</t>
  </si>
  <si>
    <t>5457490050 mail verildi/fotogrflarını paylasacklr</t>
  </si>
  <si>
    <t>FETHİ AHMET KARAKAYA</t>
  </si>
  <si>
    <t>Yakınca 1. Bölge</t>
  </si>
  <si>
    <t>Muhammed Furkan İmrak</t>
  </si>
  <si>
    <t>fotoğrafları whatsApp üzerinden göndermekte ısrarcı kabul edilmediğini belirtsekte ısrar ediyor mail atacak</t>
  </si>
  <si>
    <t>EMRAH ALTUNÖZ</t>
  </si>
  <si>
    <t xml:space="preserve">tuğba hanım kardeşi:05359559130 tuğba hanımdan randevu alındı. / devam çekimi de alındı </t>
  </si>
  <si>
    <t>Begüm Çakırağa</t>
  </si>
  <si>
    <t>İrfan Aşık</t>
  </si>
  <si>
    <t>5306940807/kalanını mail atacak</t>
  </si>
  <si>
    <t>6234e7d4a589b78601af2d98</t>
  </si>
  <si>
    <t>Ateş Et &amp; Tavuk Döner, Yeşilyurt (İlyas Mah.)</t>
  </si>
  <si>
    <t>Ali Kanmaz</t>
  </si>
  <si>
    <t>İlyas</t>
  </si>
  <si>
    <t>ilyas mah. turgut temelli cad. kanmaz no 143 b yeşilyurt malatya</t>
  </si>
  <si>
    <t xml:space="preserve">eski çalışanın numarası sistemdeki numara </t>
  </si>
  <si>
    <t>FATMA IŞIK</t>
  </si>
  <si>
    <t>Hasan Yağmurlugil</t>
  </si>
  <si>
    <t>Bulgurlu Boş Alan</t>
  </si>
  <si>
    <t>623246807fe3a08c7172cfe9</t>
  </si>
  <si>
    <t>Barbequ Et &amp; Tavuk Mangal, Battalgazi (B.Hüseyinbey Mah.)</t>
  </si>
  <si>
    <t>ÖMER ERDOĞAN</t>
  </si>
  <si>
    <t>B.hüseyinbey</t>
  </si>
  <si>
    <t>B.HÜSEYİNBEY MAH. ASLANTEPE CAD. ELMAS IŞ MERKEZI NO: 4 İÇ KAPI NO: 302 BATTALGAZİ/ MALATYA</t>
  </si>
  <si>
    <t>6204281baa91c91b27c23da8</t>
  </si>
  <si>
    <t>Battalgazi Çiğ Köfte, Battalgazi (Hacı Abdi Mah.)</t>
  </si>
  <si>
    <t>Volkan Bulut</t>
  </si>
  <si>
    <t>Hacı Abdi</t>
  </si>
  <si>
    <t>Hacı Abdi Mah. Hasanbey Cad. No:68 Battalgazi/Malatya</t>
  </si>
  <si>
    <t>SERAP KARAKURT</t>
  </si>
  <si>
    <t>Zafer</t>
  </si>
  <si>
    <t xml:space="preserve">5396886503 BEREKET BEY// çekimleri olmuş  </t>
  </si>
  <si>
    <t>Mücahit Ali Boynukara</t>
  </si>
  <si>
    <t xml:space="preserve">eksik ürünü yokmuş  </t>
  </si>
  <si>
    <t>İDRİS BOZAN</t>
  </si>
  <si>
    <t>Hamidiye</t>
  </si>
  <si>
    <t>600fda122505a34387a760de</t>
  </si>
  <si>
    <t>Biftek Tantuni İlhan Aşık, (Cevatpaşa Mah.)</t>
  </si>
  <si>
    <t>İLHAN AŞIK</t>
  </si>
  <si>
    <t>Özalper</t>
  </si>
  <si>
    <t>Bostanbaşı, makro avm, petrol sokak, Ankara Cd., Malatya Merkez</t>
  </si>
  <si>
    <t>paket maliyetleri çok yüksek zaten %10 olarak size de veriyoruz zaten biz kazancımız olmuyor o yüzden hiç gerek yok derkendilerinin fotoğrafları varmış gönderim sağlayacaklar.</t>
  </si>
  <si>
    <t>600850eec795bd0056426f6f</t>
  </si>
  <si>
    <t>Biftek Tantuni İlhan Aşık, Yeşilyurt (Özalper Mah.)</t>
  </si>
  <si>
    <t>ÖZALPER MAH. DESDEGÜL SK. CARREFOUR NO: 3 /1A YEŞİLYURT/ MALATYA</t>
  </si>
  <si>
    <t>paket maliyetleri çok yüksek zaten %10 olarak size de veriyoruz zaten biz kazancımız olmuyor o yüzden hiç gerek yok der/kendilerinin fotoğrafları varmış gönderim sağlayacaklar.</t>
  </si>
  <si>
    <t>61fd891977e15a3c76a4f606</t>
  </si>
  <si>
    <t>Big Boss Chef s, Yeşilyurt (Bostanbaşı Mah.)</t>
  </si>
  <si>
    <t>Talha Boztepe</t>
  </si>
  <si>
    <t>Bostanbaşı mahallesi saray bosna caddesi no:20 A Yeşilyurt Malatya</t>
  </si>
  <si>
    <t>Taha Yusuf Çatar</t>
  </si>
  <si>
    <t>Çöşnük</t>
  </si>
  <si>
    <t>Harun Reşit Tan</t>
  </si>
  <si>
    <t>devam çekimi için dönecekler  /ekstra urun cıkaramazlarmış</t>
  </si>
  <si>
    <t>GÖKHAN ERGİN</t>
  </si>
  <si>
    <t>Sancaktar</t>
  </si>
  <si>
    <t>603fa6d292b6d05cf3dae013</t>
  </si>
  <si>
    <t>BigBoss Chef's, Yeşilyurt (Fahri Kayahan Blv.)</t>
  </si>
  <si>
    <t>Sermin Uçar</t>
  </si>
  <si>
    <t>Turgut Özal Mah. Fahri Kayahan Bulvarı No:79/A Yeşilyurt / Malatya</t>
  </si>
  <si>
    <t>5553669344 Sermin Hanım / kernek mahallesinde çekilen fotoğraflar kullanılacak</t>
  </si>
  <si>
    <t>FİDAN GÜRER</t>
  </si>
  <si>
    <t>Kavaklıbağ</t>
  </si>
  <si>
    <t>hafta sonu için istiyor. KENDİSİ EŞİYLE KONUSUP DÖNÜŞ SAGLAYACAK / bu hafta işletmede olmazlarmış / pazartesi hariç kabul etiyor / faidan hanım il dışına çıkmış  hafta sonu haricinde çekim istemiyor/cok ygunuz dedı cekım ıstemıoruz dedı</t>
  </si>
  <si>
    <t>Bilal Serttaş</t>
  </si>
  <si>
    <t>çekım gerceklesmıs ama yuklenılmesmıs daha/ ramazanda kapal ı</t>
  </si>
  <si>
    <t>BEKİR ÖZDEMİR</t>
  </si>
  <si>
    <t>623b676f4473aed9cff40207</t>
  </si>
  <si>
    <t>Bol Et Bol Lezzet, Battalgazi (Dabakhane Mah.)</t>
  </si>
  <si>
    <t>PELİN ERİG</t>
  </si>
  <si>
    <t>Yenihamam</t>
  </si>
  <si>
    <t>Dabakhane Mah., Sobacılar Sok., No:2E, Battalgazi, Malatya</t>
  </si>
  <si>
    <t>Gökhan Boyraz</t>
  </si>
  <si>
    <t>Cevatpaşa</t>
  </si>
  <si>
    <t xml:space="preserve"> Gökhan Bey/5057745475// devam çekimi istemedi  </t>
  </si>
  <si>
    <t>603f9137496cd4b55aa51698</t>
  </si>
  <si>
    <t>Buffalo Burger, Yeşilyurt (Çilesiz Mah. - Fahri Kayahan Blv.)</t>
  </si>
  <si>
    <t>Turgut Sandıkçı</t>
  </si>
  <si>
    <t>Çilesiz Mah. Fahri Kayahan Bulvarı Nikah Sarayı Yanı No: 46/E Yeşilyurt / Malatya</t>
  </si>
  <si>
    <t xml:space="preserve">3 de ara / getirin adını bile duymak istemiyormuş </t>
  </si>
  <si>
    <t>624592afc936af5a5a2127dd</t>
  </si>
  <si>
    <t>Buffalo Wok Chicken, Yeşilyurt (Çilesiz Mah. - Fahri Kayahan)</t>
  </si>
  <si>
    <t xml:space="preserve">bayramdan  sonra arayın </t>
  </si>
  <si>
    <t>6245979a82283e6781d79bef</t>
  </si>
  <si>
    <t>Bulgur Çiğ Köfte &amp; Fast Food, Yeşilyurt (Tecde Mah.)</t>
  </si>
  <si>
    <t>İNANÇ BİNGÖL</t>
  </si>
  <si>
    <t>Karakavak</t>
  </si>
  <si>
    <t>Tecde Mah. Güngör Cad. Yeditepe Grand Life A Blok No:60/1B Yeşilyurt/Malatya</t>
  </si>
  <si>
    <t xml:space="preserve">BAYRAMDAN SONRA ARAYIN DEDİ </t>
  </si>
  <si>
    <t>60d3475ae5f5caba74ce6a99</t>
  </si>
  <si>
    <t>Bulgur King Çiğ Köfte &amp; Fast Food, Yeşilyurt (Bostanbaşı Mah.)</t>
  </si>
  <si>
    <t>mail veirldi /5444156288</t>
  </si>
  <si>
    <t>MUHAMMED EMİN KARAASLAN</t>
  </si>
  <si>
    <t xml:space="preserve">devam çekimi istemedi  </t>
  </si>
  <si>
    <t>Mustafa Salik</t>
  </si>
  <si>
    <t xml:space="preserve">birdaha randevu alınmasın  </t>
  </si>
  <si>
    <t>İLHAMİ COŞKUN</t>
  </si>
  <si>
    <t xml:space="preserve">çekim sağlanılmış devam çekimi istemiyor  </t>
  </si>
  <si>
    <t>607800962536b62602f110e4</t>
  </si>
  <si>
    <t>Cadde Kebap, Yeşilyurt (Özalper Mah.)</t>
  </si>
  <si>
    <t>BURHAN ÇELİK</t>
  </si>
  <si>
    <t>Özalper Mah. Yüzük Cad. No:64/B Yeşilyurt/Malatya</t>
  </si>
  <si>
    <t>çekime gerek duymuyor/kendi fotoğraflarını iletecek</t>
  </si>
  <si>
    <t>612612a4b08ae6c22c577219</t>
  </si>
  <si>
    <t>Chocolabs Chocolate &amp; Coffee (Çilesiz Mah. Fahri Kayahan Blv.)</t>
  </si>
  <si>
    <t>ARİF KOÇ</t>
  </si>
  <si>
    <t>Çilesiz Mah. Fahri Kayahan Blv. No:40/B Yeşilyurt / Malatya</t>
  </si>
  <si>
    <t>6001a4ca7295a71466a3d9fa</t>
  </si>
  <si>
    <t>Curcuna Kokoreç, Yeşilyurt (Özalper Mah.)</t>
  </si>
  <si>
    <t>İhsan Altundaş</t>
  </si>
  <si>
    <t>Özalpler Mah. Yeliz Sk. No:12B</t>
  </si>
  <si>
    <t>saat uymuyor 3ten sonra açılıyormuş işletme her gün</t>
  </si>
  <si>
    <t>60795b61df4d78391cec43bc</t>
  </si>
  <si>
    <t>Çınar Mangal, Battalgazi (Başharık Mah.)</t>
  </si>
  <si>
    <t>MURAT ULUTAŞ</t>
  </si>
  <si>
    <t>Cevherizade</t>
  </si>
  <si>
    <t>Cevherizade Mah. Mücelli Cad. No:88/A Battalgazi/Malatya</t>
  </si>
  <si>
    <t>çekimi şuanlık istemiyorum der ama ikna edilebilir / yok istemiyorum dedi sebebini öğrenebilir miyim deyincede müsait değilim dedi /hergün arıyorsunuz istemiyorum dedi</t>
  </si>
  <si>
    <t>HASAN KAYA</t>
  </si>
  <si>
    <t>yetkili gelmiyor no verildi kendisi dönecek / daha sonra diye geçiştiriyo</t>
  </si>
  <si>
    <t>YÜKSEL ÜNSAL</t>
  </si>
  <si>
    <t>Yeni</t>
  </si>
  <si>
    <t>Eski ak parti binası arka tarafı</t>
  </si>
  <si>
    <t xml:space="preserve">boztepe cad. no 6 / 5303239414"// devam çekimi istemedi  </t>
  </si>
  <si>
    <t>6227a3db853ceaa78d253256</t>
  </si>
  <si>
    <t>Donas, Battalgazi (Hamidiye Mah.)</t>
  </si>
  <si>
    <t>ORHAN HÖYÜKLÜOĞLU</t>
  </si>
  <si>
    <t>Hamidiye Mah. İsmet İnönü Cad. Çekirdek Pasajı No:27/Z1 Battalgazi/Malatya</t>
  </si>
  <si>
    <t>6227a71bc3c26b5f5d7896b7</t>
  </si>
  <si>
    <t>Donas, Battalgazi (İzzetiye Mah.)</t>
  </si>
  <si>
    <t>İzzetiye</t>
  </si>
  <si>
    <t>İzzetiye Mah. Özbek Sok. No:2/A Battalgazi/Malatya</t>
  </si>
  <si>
    <t>MEHMET EMİN ALAN</t>
  </si>
  <si>
    <t>yt yok ısletmeyede fazla ugramadıgını cep telde kullanmadıgı soyledı</t>
  </si>
  <si>
    <t>Hatice alan</t>
  </si>
  <si>
    <t>Sarah Mah Atatürk Cad No 50 Doy Doy Döner</t>
  </si>
  <si>
    <t>6092b326d4dc42db71384421</t>
  </si>
  <si>
    <t>Efsane Kebap, Battalgazi (Hacı Abdi Mah.)</t>
  </si>
  <si>
    <t>NAİME ÖZER</t>
  </si>
  <si>
    <t>Hacı Abdi Mah. Nakkaş Sok. No:3/A Battalgazi/Malatya</t>
  </si>
  <si>
    <t xml:space="preserve">şuan çok müsait değiliz der kapattı İKNA EDİLEBİLİRLER MÜSTERİ GELDİ KAPANDI / ben resim istemiyorum böyle bir sistem olamaz dedi kaba birisi  /kendisi isteyince arayacak </t>
  </si>
  <si>
    <t>ADEM KÖSE</t>
  </si>
  <si>
    <t>Dabakhane</t>
  </si>
  <si>
    <t>61e2e40fd9d2ca0e80118de1</t>
  </si>
  <si>
    <t>Emre29 Vitamin Dünyası, Yeşilyurt (Tecde Mah.)</t>
  </si>
  <si>
    <t>YAHYA YILDIZ</t>
  </si>
  <si>
    <t>Tecde Mah. Mıhlı Dut Cad. Salih Apt. No:30/1B Yeşilyurt/Malatya</t>
  </si>
  <si>
    <t>SELAHATTİN İLKHAN</t>
  </si>
  <si>
    <t>Ramazan Aln</t>
  </si>
  <si>
    <t xml:space="preserve">5334257688- devam çekimi </t>
  </si>
  <si>
    <t>6038f8ad618c3ad93122dcc0</t>
  </si>
  <si>
    <t>Fahri Kayahan Pilavcısı, Yeşilyurt (Tecde Mah.)</t>
  </si>
  <si>
    <t>SÜMEYYA KARAASLAN</t>
  </si>
  <si>
    <t>Tecde Mah. Figen Sok. Salih Apt. Altı No : 4 / C Yeşilyurt / Malatya</t>
  </si>
  <si>
    <t>kurumsal çalışıyorlarmıs</t>
  </si>
  <si>
    <t>60b62e9f4ff77f1da8a816d9</t>
  </si>
  <si>
    <t>Favorim Ev Yemekleri, Yeşilyurt (Özalper Mah.)</t>
  </si>
  <si>
    <t>SUNA ADLI</t>
  </si>
  <si>
    <t>Özalper Mah. Kemal Tahir Sok. No:3/A Yeşilyurt / Malatya</t>
  </si>
  <si>
    <t>AHMET AKTAŞ</t>
  </si>
  <si>
    <t>İskender</t>
  </si>
  <si>
    <t>624599c4abe0e0bb7d3dcc1c</t>
  </si>
  <si>
    <t>Fıstıkçıoğlu Baklava &amp; Börek, Battalgazi (Kernek Mah.)</t>
  </si>
  <si>
    <t>Kernek Mah. İpek Cad. Kernek Camii Üstü No:13/A Battalgazi/Malatya</t>
  </si>
  <si>
    <t>62459b5d73980c0d63bf17c4</t>
  </si>
  <si>
    <t>Fıstıkçıoğlu Baklava &amp; Börek, Yeşilyurt (İnönü Mah. - İnönü Cad)</t>
  </si>
  <si>
    <t>Aslanbey</t>
  </si>
  <si>
    <t>Niyazi, Aslanbey, İnönü Cd. No:123 A, 44100 Battalgazi/Malatya</t>
  </si>
  <si>
    <t>62459c963c86867375002006</t>
  </si>
  <si>
    <t>Fıstıkçıoğlu Baklava &amp; Börek, Yeşilyurt (Özalper Mah.)</t>
  </si>
  <si>
    <t>Özalper Mah. Yeni Bahar Caddesi No:36 Yeşilyurt/Malatya</t>
  </si>
  <si>
    <t xml:space="preserve">05326756025 mehmet aktaş  - 62325937b58f483a385a707b	Fıstıkçıoğlu Baklava &amp; Börek, Battalgazi (İskender Mah.)burdaki şubesindeki fotoğraflar kullanılacak </t>
  </si>
  <si>
    <t>Mantı</t>
  </si>
  <si>
    <t>Tülün Güner</t>
  </si>
  <si>
    <t>K.mustafa Paşa</t>
  </si>
  <si>
    <t>Gülümse Mantı evi</t>
  </si>
  <si>
    <t>10 dakika sonra /baska zaman olsun dedı yarın musaıt degıller</t>
  </si>
  <si>
    <t>6011ab0067e56284d4848978</t>
  </si>
  <si>
    <t>Güroğlu Tantuni, Battalgazi (Şifa Mah. - Halep Cad.)</t>
  </si>
  <si>
    <t>Mehmet Gür</t>
  </si>
  <si>
    <t>Nuriye</t>
  </si>
  <si>
    <t>Nuriye, Mimar Sinan Cd. No:55, 44120 Malatya Merkez/Malatya</t>
  </si>
  <si>
    <t xml:space="preserve">şimdilik işletmemiz müsait değil daha sonra görüşelim derler. / şuana için gerek yok dedi /şuan ıcın ıstemıorum dedı / düşünmüyorum ben sağolun dedi </t>
  </si>
  <si>
    <t>GÖKHAN KAYAŞ</t>
  </si>
  <si>
    <t>Paşaköşkü</t>
  </si>
  <si>
    <t>EREN KARAOĞLAN</t>
  </si>
  <si>
    <t>Tecde 1. Bölge</t>
  </si>
  <si>
    <t xml:space="preserve">Bayan kuaförü fırın ve sigortacı ortasındaymış.// çekim sağlanılmış  </t>
  </si>
  <si>
    <t>62324a6249887f06eb5b452a</t>
  </si>
  <si>
    <t>Harbie Burger &amp; Pizza &amp; Tost, Yeşilyurt (Samanlı Mah.)</t>
  </si>
  <si>
    <t>SAMANLI MAH. FAHRİ KAYAHAN BLV. 115 A YEŞİLYURT/ MALATYA</t>
  </si>
  <si>
    <t>Zahide Gül Roma</t>
  </si>
  <si>
    <t>OSMAN SERT</t>
  </si>
  <si>
    <t xml:space="preserve">her iki şubedede çekim sağlanılmış devam çekimi istemiyor  </t>
  </si>
  <si>
    <t>TURGUT DÖNMEZ</t>
  </si>
  <si>
    <t>devam çekimi istemedi  /yetkili yok 3 te tekrar aranacak</t>
  </si>
  <si>
    <t>Fatih Türk</t>
  </si>
  <si>
    <t>BÜLENT İLHAN</t>
  </si>
  <si>
    <t>Bulgurlu</t>
  </si>
  <si>
    <t>Bulgurlu, Elazığ Yolu 15. Km., 44000 Malatya Merkez/Malatya</t>
  </si>
  <si>
    <t>KAZIM BEY</t>
  </si>
  <si>
    <t>6077f3fb0cb48ef960636fd4</t>
  </si>
  <si>
    <t>Kadıoğlu Baklava &amp; Çiğ Köfte, Yeşilyurt (Turgut Özal Mah.)</t>
  </si>
  <si>
    <t>AHMET İNANÇ</t>
  </si>
  <si>
    <t>Turgut Özal Mah. Mihenk Cad. No:20/D Yeşilyurt/Malatya</t>
  </si>
  <si>
    <t>dükkanı devir etmek istiyormuş</t>
  </si>
  <si>
    <t>Ahmet beyden devam çekimi alındı.abdullah beyden devam çekimi alındı.</t>
  </si>
  <si>
    <t>AHMET BULUT</t>
  </si>
  <si>
    <t>Zaviye Mah. Kafiye Sok. Türkoğlu Apt. No:2 İç Kapı No:2 Yeşilyurt/Malatya</t>
  </si>
  <si>
    <t xml:space="preserve">hasanbey cad. manolya sokak 124/a // dönecekler  </t>
  </si>
  <si>
    <t>MEHMET SABANCI</t>
  </si>
  <si>
    <t xml:space="preserve">çekim sağlanmış devam çekimi istemedi  </t>
  </si>
  <si>
    <t>ÖMER BÜYÜKHAN</t>
  </si>
  <si>
    <t>Mikail ÜNSAL</t>
  </si>
  <si>
    <t>Hava Lojmanları Girişi Anayurt Bulvarı</t>
  </si>
  <si>
    <t xml:space="preserve">Fesleğen Sok. Özcan Apt. No 6 devam istemiyor / koyduğunuz ürünler bizim için yeterli dedi </t>
  </si>
  <si>
    <t>EMRAH DURAN</t>
  </si>
  <si>
    <t>5453475233/çekım ıstemıorlar</t>
  </si>
  <si>
    <t>BURAK ÇELİK</t>
  </si>
  <si>
    <t>6001bcbfed865071d06907f7</t>
  </si>
  <si>
    <t>Köfteci Mesut , Battalgazi (Yenihamam Mah.)</t>
  </si>
  <si>
    <t>Seydi Battal Özel</t>
  </si>
  <si>
    <t>Yenıhamam mahallesı somuncu baba sokak no 7b Battalgazi MALATYA</t>
  </si>
  <si>
    <t>fotoğraflarını gönderecek/kndı fotogrfları mevcut</t>
  </si>
  <si>
    <t>ELİF DAŞKIN</t>
  </si>
  <si>
    <t>Çekim istemiyor bi sebebi yokmuş bizlere fotoğtaf iletecek mail verildi. Aziz bey 5373173044</t>
  </si>
  <si>
    <t>60795794670d461504aa3755</t>
  </si>
  <si>
    <t>Köşem Mangal, Yeşilyurt (Şeyh Bayram Mah.)</t>
  </si>
  <si>
    <t>ABDULLAH KARAASLAN</t>
  </si>
  <si>
    <t>Şeyh Bayram</t>
  </si>
  <si>
    <t>Şeyh Bayram Mah. Hasanbey Cad. No:219/C Yeşilyurt/Malatya</t>
  </si>
  <si>
    <t>müsait değilim istemiyorum der</t>
  </si>
  <si>
    <t>6245bc6caae59803ea318d33</t>
  </si>
  <si>
    <t>Lades Mangal, Yeşilyurt (Zaviye Mah.)</t>
  </si>
  <si>
    <t>6156171fbd565788346aefa7</t>
  </si>
  <si>
    <t>Lezzet Garajı, Battalgazi (Şifa Mah.)</t>
  </si>
  <si>
    <t>KEVSER KESKİN</t>
  </si>
  <si>
    <t>Şifa Mah. Terminal Cad. No:1 Battalgazi/Malatya</t>
  </si>
  <si>
    <t>YARIM SAAT SONRA ARA/1 saat sonra / öğleden sonra 05539818222 / yt yok yarım saat sonra ara /ortagı donus saglıyck</t>
  </si>
  <si>
    <t>MEHMET MUSTAFA SERTTAŞ</t>
  </si>
  <si>
    <t>62264a191a60ec2f12c180c1</t>
  </si>
  <si>
    <t>Liva Gözleme, Battalgazi (Sarıcıoğlu Mah.)</t>
  </si>
  <si>
    <t>REMZİYE AVCI</t>
  </si>
  <si>
    <t>Sarıcıoğlu</t>
  </si>
  <si>
    <t>Sarıcıoğlu Mahallesi Taştepe Caddesi No: 4C Battalgazi Malatya</t>
  </si>
  <si>
    <t>ümit bey biz paneli kapattık der</t>
  </si>
  <si>
    <t>60369e02f4f386806382eee8</t>
  </si>
  <si>
    <t>Mado Kanalboyu, Battalgazi (Kernek Mah. - Kanalboyu Cad.)</t>
  </si>
  <si>
    <t>vedat salik</t>
  </si>
  <si>
    <t>Kernek mahallesi şehit hamit fendoğlu caddesi
 Kantarcı apt. No:13/A</t>
  </si>
  <si>
    <t>2-3 gibi gelir</t>
  </si>
  <si>
    <t>Celal Kaplan</t>
  </si>
  <si>
    <t>5327368344 devam çekimi</t>
  </si>
  <si>
    <t>Haci Mehmet Çakar</t>
  </si>
  <si>
    <t>5327422286 devam çekimi</t>
  </si>
  <si>
    <t>6075ed2a998fe2b752d7daa1</t>
  </si>
  <si>
    <t>Mersin 33 Tantuni, Yeşilyurt (Çilesiz Mah. - Fahri Kayahan Blv.)</t>
  </si>
  <si>
    <t>RAMAZAN BÜLENT AVŞAR</t>
  </si>
  <si>
    <t>Çilesiz Mah. Fahri Kayahan Blv. No:81/A Yeşilyurt/Malatya</t>
  </si>
  <si>
    <t>çekim sağlanmış 6075ed2a998fe2b752d7daa1        Mersin 33 Tantuni, Yeşilyurt (Çilesiz Mah. - Fahri Kayahan Blv.)</t>
  </si>
  <si>
    <t>Ramazan Bülent Avşar</t>
  </si>
  <si>
    <t>merkezin numarası ramazan bey diğer işletmede dedi YARIM SAAT SONRA RANDEVU ALINDI RESİMLER DİĞER İŞLETMEYE DE YÜKLENECEK</t>
  </si>
  <si>
    <t>Semra Yaşar</t>
  </si>
  <si>
    <t>Niyazi</t>
  </si>
  <si>
    <t>yetkili yok yarın ararsanız daha iyi olur derler HAFTA İÇİ BİRGÜN DÖNÜŞ SAGLA devam alındı</t>
  </si>
  <si>
    <t>OKAN VANLI</t>
  </si>
  <si>
    <t>Mehdi mert kaya</t>
  </si>
  <si>
    <t>Koyunoğlu</t>
  </si>
  <si>
    <t>çekimler sağlanmış</t>
  </si>
  <si>
    <t>MESUT TÜRK</t>
  </si>
  <si>
    <t xml:space="preserve">5379141020 bu no yetkilinin kendisi il dışında ama açmadı </t>
  </si>
  <si>
    <t>61aa6195fb495f8e7a11f30b</t>
  </si>
  <si>
    <t>Meşhur Baklavacı Öztürk Usta, Battalgazi (Çöşnük Mah.)</t>
  </si>
  <si>
    <t>ÖZTÜRK CAN</t>
  </si>
  <si>
    <t>Çöşnük Mah. İzollu Sok. No:18 Yasin AP. Altı Battalgazi /MALATYA</t>
  </si>
  <si>
    <t>5514479714 mustafa bey/6195526451c1a00916d6616e        Meşhur Baklavacı Öztürk Usta, Yeşilyurt (Tecde Mah.) bu subede randevu ıstedı</t>
  </si>
  <si>
    <t>619554f13eabc70cdd720fb4</t>
  </si>
  <si>
    <t>Meşhur Baklavacı Öztürk Usta, Yeşilyurt (Bostanbaşı Mah.)</t>
  </si>
  <si>
    <t>Bostanbaşı Cd. Sofuoğlu Cami Altı / Malatya</t>
  </si>
  <si>
    <t>6195526451c1a00916d6616e Meşhur Baklavacı Öztürk Usta, Yeşilyurt (Tecde Mah.)</t>
  </si>
  <si>
    <t>devam alındı / kalan ürünler yaz ürünleri olduğu için çıkartamamışlar</t>
  </si>
  <si>
    <t>619557484d30ea23d8a305e0</t>
  </si>
  <si>
    <t>Meşhur Baklavacı Öztürk Usta, Yeşilyurt (Yakınca Mah.)</t>
  </si>
  <si>
    <t>6195526451c1a00916d6616e	Meşhur Baklavacı Öztürk Usta, Yeşilyurt (Tecde Mah.)</t>
  </si>
  <si>
    <t>SABRİ TEMURHAN</t>
  </si>
  <si>
    <t xml:space="preserve">oğlu ufuk beyden randevu alındı </t>
  </si>
  <si>
    <t>BEDRİYE DEMİRHAN</t>
  </si>
  <si>
    <t>5347038498 aziz .aziz beyden devam çekimi alındı./ Fotoğrafçı arkadaşımızın dediği üzere devam çekimi alınmasın</t>
  </si>
  <si>
    <t>623ee8fbad79d5b17d1670d9</t>
  </si>
  <si>
    <t>Miss Mangal, Battalgazi (Niyazi Mah.)</t>
  </si>
  <si>
    <t>AHMET TOKGÖZ</t>
  </si>
  <si>
    <t>Nuriye Mah. Mimar Sinan cad. dergah no 37 A Battalgazi Malatya</t>
  </si>
  <si>
    <t>606a37d9e40714802d8b2735</t>
  </si>
  <si>
    <t>Mutlu Kebap &amp; Mangal, Battalgazi (Hasan Varol Mah.)</t>
  </si>
  <si>
    <t>EDA ÇAKIR VURMAZ</t>
  </si>
  <si>
    <t>İstiklal</t>
  </si>
  <si>
    <t>İstiklal Mah. Evliyaoğlu Sok. No:6 Battalgazi/Malatya</t>
  </si>
  <si>
    <t>MESGULE ATTI/ilgilenmıyoruz dedı</t>
  </si>
  <si>
    <t>TUBA ÖZER</t>
  </si>
  <si>
    <t>Çukurdere</t>
  </si>
  <si>
    <t xml:space="preserve">Battalgazi ilçesi /Ahmet Bey/5494464644 // devam çekimi istemedi çekim sağlanmış </t>
  </si>
  <si>
    <t>OSMAN AKBİYİK</t>
  </si>
  <si>
    <t>MURAT GENÇ</t>
  </si>
  <si>
    <t>HİDAYET MAH/SEMT ORAL SK. NO: 1 B BATTALGAZİ/ MALATYA</t>
  </si>
  <si>
    <t xml:space="preserve">5325214398 Murat Bey /Saat 3 ten sonra aranacak uyuyormuş </t>
  </si>
  <si>
    <t>62409f705edf482b6fbd960d</t>
  </si>
  <si>
    <t>Oba Mangal, Yeşilyurt (Bostanbaşı Mah.)</t>
  </si>
  <si>
    <t>Ali Şeker</t>
  </si>
  <si>
    <t>Bostanbaşı mah. Barguzlu Cad. No 15 Yeşilyurt/Malatya</t>
  </si>
  <si>
    <t>60351c64c2ae543eb7758c92</t>
  </si>
  <si>
    <t>Orient Pizza, Yeşilyurt (İnönü Mah. - İnönü Cad.)</t>
  </si>
  <si>
    <t>Muhammet Hanifi Canpolat</t>
  </si>
  <si>
    <t>İzzetiye Mah. Mücelli Cad. No : 3 / A Battalgazi / Malatya</t>
  </si>
  <si>
    <t>yetkili 5 gibi gelir YARIN 12 1 GİBİ ARA ARAMA SAGLANDI 05326484563 MUHAMMED BEY KENDİ FOTOGRAFLARI VAR</t>
  </si>
  <si>
    <t>60117ed3bb98bb803d36fc04</t>
  </si>
  <si>
    <t>Öncü Döner, Yeşilyurt (İnönü Mah. - İnönü Cad.)</t>
  </si>
  <si>
    <t>ZİYA YILDIZ</t>
  </si>
  <si>
    <t>İNÖNÜ MAH. TİLLİOĞLU İŞ HANI NO:9/C</t>
  </si>
  <si>
    <t>MEHMET TOPRAK</t>
  </si>
  <si>
    <t xml:space="preserve">çekim istemiiyor  </t>
  </si>
  <si>
    <t>62250799068ef927e2db12e8</t>
  </si>
  <si>
    <t>Öz Urfa Kebap &amp; Lahmacun, Yeşilyurt (Çilesiz Mah.)</t>
  </si>
  <si>
    <t>REYHAN BURCUK</t>
  </si>
  <si>
    <t>Çilesiz Mah. Fahri Kayahan Blv. No:126/A Yeşilyurt / Malatya</t>
  </si>
  <si>
    <t xml:space="preserve">yetkili yok gelince dönüş yapacakalr </t>
  </si>
  <si>
    <t>6034fad88502607b9116ceb2</t>
  </si>
  <si>
    <t>Özeller Tantuni &amp; Döner, Battalgazi (Yenihamam Mah.)</t>
  </si>
  <si>
    <t>Önder özel</t>
  </si>
  <si>
    <t>Yeni hamam mah. Somuncu baba sok. No 7/A malatya</t>
  </si>
  <si>
    <t xml:space="preserve">personeli eksikmiş sadece siparişle çalışıyorlarmış. Çekim mümkün değil diyor. / açtı ses vermedi </t>
  </si>
  <si>
    <t xml:space="preserve">devam çekimi - fırın kurulumu olduğu için cuma gününe ert. sağlanıldı </t>
  </si>
  <si>
    <t>SUMRU BUDAN</t>
  </si>
  <si>
    <t>61b8b313d5c2fda626edccbb</t>
  </si>
  <si>
    <t>Paşaköşkü Balık &amp; Köfte, Battalgazi (Paşaköşkü Mah.)</t>
  </si>
  <si>
    <t>ALİ AKMAN</t>
  </si>
  <si>
    <t>Ataköy</t>
  </si>
  <si>
    <t>Paşaköşkü mah paşalar sok no:3/A Battalgazi/Malatya</t>
  </si>
  <si>
    <t>mail atacak /tekrar maıl atacak</t>
  </si>
  <si>
    <t>60059c8dc11c764162b97a26</t>
  </si>
  <si>
    <t>Paşaköşkü Kebap &amp; Lahmacun, Battalgazi (Paşaköşkü Mah.)</t>
  </si>
  <si>
    <t>Ali Akman</t>
  </si>
  <si>
    <t>Paşaköşkü mah paşalar sok no:3/A</t>
  </si>
  <si>
    <t>mail veerildi/kndı fotograflrını paylasacklr</t>
  </si>
  <si>
    <t>607c91b0c298af622f93cb38</t>
  </si>
  <si>
    <t>Pizza Life, Battalgazi (Fırat Mah.)</t>
  </si>
  <si>
    <t>MEHMET HANİFİ YEGİN</t>
  </si>
  <si>
    <t>Fırat Mah. İpek Cad. Fulya Apt. Altı No:77/1 Battalgazi/Malatya</t>
  </si>
  <si>
    <t>hiç boş yere aramayın mehmet yetkili değil başka biri yetkili bilgi vermeye başladığım zaman direk ben saha temsilcim ile iletişime geçerek bu bilgileri alıyorum vaktinizi boşa harcamayın der çekim de isterse yine kendi saha temsilcisi ile iletişime geçerim der getir yemek deyince yuzume kapadı</t>
  </si>
  <si>
    <t>6001be80ec98d7abd8f52915</t>
  </si>
  <si>
    <t>Pizza Marino, Yeşilyurt (Çilesiz Mah. - Fahri Kayahan Blv.)</t>
  </si>
  <si>
    <t>Alicengeiz Öz</t>
  </si>
  <si>
    <t>Karakavaklar Mah. Fahri Kayahan Blv. No:2/A</t>
  </si>
  <si>
    <t xml:space="preserve">Öznur Hanım ileride tekrar aranacak müsait değiliz bu hafta dedi/etrafı cok kalabalalık 1 saat sonra aranılck/şu süreçte müsait değiliz dedi çok ileride aranac / şuanda uygun değilmiş .Şuan için uygun değilim daha sonra dedi. / şuan öok müsait değilim daha sonra arayın dedi </t>
  </si>
  <si>
    <t>603d333b60cc46485b881689</t>
  </si>
  <si>
    <t>Pizza Real, Battalgazi (Bulgurlu Mah.)</t>
  </si>
  <si>
    <t>İsmail Salman</t>
  </si>
  <si>
    <t>Bulgurlu Mah. İnönü Üniversitesi Kampüsü Battalgazi / MALATYA</t>
  </si>
  <si>
    <t xml:space="preserve">ulaşılamadı açmadı./söyleriz ararlar / kendi fotoğrafları var ama atmak istemedi </t>
  </si>
  <si>
    <t>60363248dee19b5d76f0003b</t>
  </si>
  <si>
    <t>Pizza Real, Battalgazi (Saray Mah. - Fuzuli Cad.)</t>
  </si>
  <si>
    <t>Saray Mah. Fuzuli Cad. No : 10 Battalgazi / Malatya</t>
  </si>
  <si>
    <t>kendi resimleri varmış mail atacak</t>
  </si>
  <si>
    <t>603d35b933826743f9407c5f</t>
  </si>
  <si>
    <t>Pizza Real, Yeşilyurt (Cevatpaşa Mah. - Makro Avm)</t>
  </si>
  <si>
    <t>Cevatpaşa Mah. Ankara Asfaltı Makro Avm Yeşilyurt/MALATYA</t>
  </si>
  <si>
    <t>4223225454 merkez nosu İsmail bey gelmezmiş İdris beyle görüşülecek</t>
  </si>
  <si>
    <t>603d3804587304d3611b0357</t>
  </si>
  <si>
    <t>Pizza Real, Yeşilyurt (Tecde Mah.)</t>
  </si>
  <si>
    <t>Tecde Mah. Figen Sok. No : 4 Yeşilyurt / Malatya</t>
  </si>
  <si>
    <t>fotoğrafları varmış</t>
  </si>
  <si>
    <t>603d11c8d6d0ad3251919b31</t>
  </si>
  <si>
    <t>Pizzatalia, Battalgazi (Paşaköşkü Mah.)</t>
  </si>
  <si>
    <t>Bülent Güngör</t>
  </si>
  <si>
    <t>Paşaköşkü Mah. İsmet Paşa Cad. Carrefour Yanı No: 44/A Battalgazi/MALATYA</t>
  </si>
  <si>
    <t>kendisi yetkili ile görüşüp dönecek / patronuyla konuşmuş çekim istemiyormuş / getir aşırı indirim yapıyor getir il edevam etmek istemiyorum dedi /eleman eksıklıgı var dha sonra aranılck</t>
  </si>
  <si>
    <t>PELİN KAZANCIGİL</t>
  </si>
  <si>
    <t>61bf64363149c6f8a2af8270</t>
  </si>
  <si>
    <t>Premium Bigboss Chef's, Battalgazi (Kernek Mah.)</t>
  </si>
  <si>
    <t>MUSTAFA BOZTEPE</t>
  </si>
  <si>
    <t>Kernek Mah. Şehit Hamit Fendoğdu Cad. No: 22/A Battalgazi / Malatya</t>
  </si>
  <si>
    <t>HAKAN PERÇİN</t>
  </si>
  <si>
    <t>603f79fe496cd4c5faa51233</t>
  </si>
  <si>
    <t>Quzuu, Yeşilyurt (Çilesiz Mah. - Fahri Kayahan Blv.)</t>
  </si>
  <si>
    <t>Şamil Paşahan</t>
  </si>
  <si>
    <t>Çilesiz Mah. Çağala Sok. No:3 Yeşilyurt / Malatya</t>
  </si>
  <si>
    <t xml:space="preserve">yetkili yokmuş numaramı bıraktım dönüş yapılacak/kndılerı donus saglıycaklr </t>
  </si>
  <si>
    <t>622661449ed1d075442bd491</t>
  </si>
  <si>
    <t>Royal Pizza &amp; Burger, Yeşilyurt (Bostanbaşı Mah.)</t>
  </si>
  <si>
    <t>Bostanbaşı Mah. Barguzu Cad. No:50/2g Yeşilyurt/Malatya</t>
  </si>
  <si>
    <t>kndı urunlerının fotografları mevcut</t>
  </si>
  <si>
    <t>Zeynep kasap</t>
  </si>
  <si>
    <t xml:space="preserve">şuan taşınma işleri var daha sonra aranabilir </t>
  </si>
  <si>
    <t>607aadf907047f2649b3ad22</t>
  </si>
  <si>
    <t>Sandal Mangal Balık &amp; Tavuk, Yeşilyurt (Aşağıbağlar Mah.)</t>
  </si>
  <si>
    <t>MURAT BOSTANCIOĞLU</t>
  </si>
  <si>
    <t>Aşağı Bağlar Mah. İsmet Paşa Cad. No:152/A Yeşilyurt/Malatya</t>
  </si>
  <si>
    <t>kuryesi yokmuş, bu konu hallolunca görüşülecek / kuryesi yokmuş Taa eylül ayında istiyor</t>
  </si>
  <si>
    <t>Elif Öncel</t>
  </si>
  <si>
    <t>Cevatpaşa Mah. Rahmet Sok. No:6</t>
  </si>
  <si>
    <t xml:space="preserve">Ramazan bey// çeki sağlanmış  </t>
  </si>
  <si>
    <t>Fatih Uğur</t>
  </si>
  <si>
    <t xml:space="preserve">5455461258// çekim sağlanılmış  </t>
  </si>
  <si>
    <t>6113f9a9b4b5b76a7e9fa045</t>
  </si>
  <si>
    <t>Sofram Lokantası, Yeşilyurt (Bostanbaşı Mah.)</t>
  </si>
  <si>
    <t>HACI BAYRAM YAMAN</t>
  </si>
  <si>
    <t>Bostanbaşı, Çiftlik Sk., 44915 Yeşilyurt/Malatya</t>
  </si>
  <si>
    <t>60c4a84188d844e50f1fc49c</t>
  </si>
  <si>
    <t>Sortiee Cafe &amp; Restaurant, Battalgazi (İzzetiye Mah.-İnönü Cad.)</t>
  </si>
  <si>
    <t>LEVENT KARADAĞ</t>
  </si>
  <si>
    <t>İzzetiye Mah. Mücelli Cad. No : 10 Battalgazi / Malatya</t>
  </si>
  <si>
    <t>bir hafta sonra tekrardamn iletişime geçelim patronlar yok yoğunuz dedi / açmadı işletme genelde cok yogun oluyor/işletme yetkilisi sehir dışında/çekimlerimiz sağlandı 1 ay önce diyorlar.</t>
  </si>
  <si>
    <t>Harun Yarçın</t>
  </si>
  <si>
    <t>mehmet bey 5541958858,/devam çekimi alındı</t>
  </si>
  <si>
    <t>Fetullah Yarçın</t>
  </si>
  <si>
    <t>ABUZER BÜYÜKTAŞ</t>
  </si>
  <si>
    <t xml:space="preserve">babası çekimi kabul etmemiş </t>
  </si>
  <si>
    <t>İDRİS KARAASLAN</t>
  </si>
  <si>
    <t>DEVAM çekimi iptal</t>
  </si>
  <si>
    <t>SİCAN EROĞLU</t>
  </si>
  <si>
    <t xml:space="preserve">devam çekimi oluşturuldu </t>
  </si>
  <si>
    <t>Muhammed Ensar Memur</t>
  </si>
  <si>
    <t>Tandoğan</t>
  </si>
  <si>
    <t>urunlerının fotogrflarını yolluycklr</t>
  </si>
  <si>
    <t>Fatih kahraman</t>
  </si>
  <si>
    <t xml:space="preserve">devam çekimi   </t>
  </si>
  <si>
    <t>61aa58ee8fce2778447f49b1</t>
  </si>
  <si>
    <t>Tat Pizza &amp; Mangal, Battalgazi (Çöşnük Mah)</t>
  </si>
  <si>
    <t>EYÜP ERBEY</t>
  </si>
  <si>
    <t>Çöşnük Mah. Yusuf Özal Cad. No:24/A Battalgazi/Malatya</t>
  </si>
  <si>
    <t>Çekim yapılmış işaretlenmemişti yeni devir almış 2 sefer gelindi dedi.</t>
  </si>
  <si>
    <t>Bayilik -  yetkili şehir dışına çıkmış cuma gününe ert. sağlanıldı  d.ç alındı</t>
  </si>
  <si>
    <t>İLHAN GÜRAN</t>
  </si>
  <si>
    <t>60d9834593e96a2e4bb958ed</t>
  </si>
  <si>
    <t>Torku Ziyafet Döner, Yeşilyurt (Fahri Kayahan Blv.)</t>
  </si>
  <si>
    <t>MUHAMMED MÜCAHİT ÖZDEMİR</t>
  </si>
  <si>
    <t>Turgut Özal Mah. Fahri Kayahan Bulvarı No:39/B Yeşilyurt / Malatya</t>
  </si>
  <si>
    <t>60366c12355ffa811c8c1b39</t>
  </si>
  <si>
    <t>Tramvay Köfte 1, Yeşilyurt (Cevatpaşa Mah. - Makro Avm)</t>
  </si>
  <si>
    <t>GÖKHAN YİĞİT</t>
  </si>
  <si>
    <t>Ankara asfaltı 6. Km makro Avm Tranvay Köfte</t>
  </si>
  <si>
    <t>5303416608/ Taha Bey kendisi hastaymış bizleri işletmeye dönünce arayacak /mayısta ıletısıme gecılcek</t>
  </si>
  <si>
    <t>BAYRAM TAŞTAN</t>
  </si>
  <si>
    <t>624571bc3c868660bdf4aaec</t>
  </si>
  <si>
    <t>Ünlü Çiğ Köfteci Hacı Boztaş, Yeşilyurt (Özalper Mah.)</t>
  </si>
  <si>
    <t>selim genç</t>
  </si>
  <si>
    <t>Özalper mah. yeni bahar cad. no 111 yeşilyurt malatya</t>
  </si>
  <si>
    <t xml:space="preserve">ramazandan sonra yapalım dedi </t>
  </si>
  <si>
    <t>624212646a10189c27502147</t>
  </si>
  <si>
    <t>Ünlü Çiğ Köfteci Mehmet Usta, Battalgazi (Halfettin Mah.)</t>
  </si>
  <si>
    <t>MEHMET BAŞYİĞİT</t>
  </si>
  <si>
    <t>Halfettin</t>
  </si>
  <si>
    <t>halfettin mah.aslantepe cad.selim iş mrk.no 11/d battalgazi malatya</t>
  </si>
  <si>
    <t>624214c21ba595311c0b721e</t>
  </si>
  <si>
    <t>Ünlü Çiğ Köfteci Mehmet Usta, Battalgazi (İstiklal Mah.)</t>
  </si>
  <si>
    <t>istiklâl mah.fuzuli cad.no 70 / a battalgazi malatya</t>
  </si>
  <si>
    <t>MEHMET BOZTAŞ</t>
  </si>
  <si>
    <t xml:space="preserve">5324279928// meşgul  </t>
  </si>
  <si>
    <t>MEHMET CERAN</t>
  </si>
  <si>
    <t xml:space="preserve">5339228120 mehmet bey </t>
  </si>
  <si>
    <t>ŞEVKET BALTA</t>
  </si>
  <si>
    <t>6040ba16dc8b3259ebc3edeb</t>
  </si>
  <si>
    <t>Ünlü Sincik Çiğ Köftecisi, (Çilesiz Mah. - Fahri Kayahan Blv.)</t>
  </si>
  <si>
    <t>Mehmet Kızılca</t>
  </si>
  <si>
    <t>Fahri Kayahan Bulvarı Çilesiz Mah. Abdurrahman Gazi Sk. No:5/B Yeşilyurt/Malatya</t>
  </si>
  <si>
    <t xml:space="preserve">fotoğrafları varmış iletecek mailden </t>
  </si>
  <si>
    <t>BÜNYAMİN BULUM</t>
  </si>
  <si>
    <t>61d4b1dc0e3cdd2d0a51fa41</t>
  </si>
  <si>
    <t>Vilya Coffee &amp; Cake &amp; Sushi, Yeşilyurt (Çilesiz Mah.)</t>
  </si>
  <si>
    <t>SEVRANUR TURHAN</t>
  </si>
  <si>
    <t>Çilesiz Mah. Malabadi Sok. No:3/C Yeşilyurt/Malatya</t>
  </si>
  <si>
    <t>teşekkürler deyip yüzümme kapadı</t>
  </si>
  <si>
    <t>MEHMET FARUK BOZKURT</t>
  </si>
  <si>
    <t xml:space="preserve">çekim sağlanmış devam çekimi istemiyor  </t>
  </si>
  <si>
    <t>621e7a90c3d4153929575d3d</t>
  </si>
  <si>
    <t>Ziyafet Çiğ Köfte, Yeşilyurt (Bostanbaşı Mah.)</t>
  </si>
  <si>
    <t>KİRAZ GÖKDUMAN</t>
  </si>
  <si>
    <t>Bostanbaşı Mah. Çiftlik Cad. No:23/C Yeşilyurt/Malatya</t>
  </si>
  <si>
    <t>624445400925f94419d0ff10</t>
  </si>
  <si>
    <t>Zener Döner, Yeşilyurt (Bostanbaşı Mah.)</t>
  </si>
  <si>
    <t>UĞUR KOCAER</t>
  </si>
  <si>
    <t>Bostanbaşı mahallesi çiftlik caddesi A.cahit akın sitesi no:25/D Yeşilyurt Malatya</t>
  </si>
  <si>
    <t>621e749b1bc47bdea7e997be</t>
  </si>
  <si>
    <t>By Yüksel Salik Tatlıları, Yeşilyurt (Karakavak Mah.)</t>
  </si>
  <si>
    <t>MİRAÇ YAYLACI</t>
  </si>
  <si>
    <t>Karakavak Mah. Asrın Sk. No:21/2B Yeşilyurt/Malatya</t>
  </si>
  <si>
    <t>6253e50e166791404b3e8646</t>
  </si>
  <si>
    <t>Pizzaciooo, Yeşilyurt (Abdulgaffar Mah.)</t>
  </si>
  <si>
    <t>MUHAMMED ALP</t>
  </si>
  <si>
    <t>Abdulgaffar</t>
  </si>
  <si>
    <t>Abdulgaffar mah.Hasanbey cad. No: 230 Yeşilyurt Malatya</t>
  </si>
  <si>
    <t>62558e13c6aeba0bfe7db99e</t>
  </si>
  <si>
    <t>Adıyaman Çiğ Köftecisi Halil Gençalp,Battalgazi Orduzu Mah.)</t>
  </si>
  <si>
    <t>Zeki Gençalp</t>
  </si>
  <si>
    <t>Battalgazi mah. korkut özal cad. no 20 iç kapı no 1 battalgazi malatya</t>
  </si>
  <si>
    <t>62558394a78a88c90cda803a</t>
  </si>
  <si>
    <t>Adıyaman Çiğ Köftecisi Halil Gençalp,Yeşilyurt(Zaviye Mah.)</t>
  </si>
  <si>
    <t>MEHMET İÇLİ</t>
  </si>
  <si>
    <t>zaviye mah. tevfik temelli cad. no 57 b yeşilyurt malatya</t>
  </si>
  <si>
    <t>DOĞRU</t>
  </si>
  <si>
    <t>Chef Tantuni, Battalgazi (Niyazi Mah. - İnönü Cad.)</t>
  </si>
  <si>
    <t>Şıkşık</t>
  </si>
  <si>
    <t>Kahvem 1517, Yeşilyurt (Tecde Mah.)</t>
  </si>
  <si>
    <t>60001f235f23495c1474846f</t>
  </si>
  <si>
    <t>Battalbey Çiğ Köftecisi, Battalgazi (Fırat Mah.)</t>
  </si>
  <si>
    <t>Serkan Öztürk</t>
  </si>
  <si>
    <t>Fırat Mah. Mehmet Buyruk Cad. Nehir No: 24 C Battalgazi/Malatya</t>
  </si>
  <si>
    <t>Bilal Abi, Battalgazi (Saray Mah.)</t>
  </si>
  <si>
    <t>601c22846c019275920d5355</t>
  </si>
  <si>
    <t>Terra Pizza - Pizza Pizza, Yeşilyurt (Karakavak Mah.)</t>
  </si>
  <si>
    <t>GÜNGÖR CD. LARA4 SİTESİ NO:14 YEŞİLYURT MALATYA</t>
  </si>
  <si>
    <t>YANLIŞ</t>
  </si>
  <si>
    <t>İnönü Üniversitesi 2. Bölge</t>
  </si>
  <si>
    <t>Çilesiz, Fahri Kayahan Blv. No:99, 44090 Yeşilyurt/Malatya</t>
  </si>
  <si>
    <t>603f9e0692b6d0cb38dade4a</t>
  </si>
  <si>
    <t>Çadır Kebap, Yeşilyurt (Çilesiz Mah. - Fahri Kayahan Blv.)</t>
  </si>
  <si>
    <t>Fuat Özarslan</t>
  </si>
  <si>
    <t>Turgut Özal Mah. Fahri Kayahan Blv. No: 77/A Yeşilyurt /Malatya</t>
  </si>
  <si>
    <t>605c9900e6c14ef035a6e4e7</t>
  </si>
  <si>
    <t>Popeyes, Yeşilyurt (İnönü Mah. - Malatya Park Avm)</t>
  </si>
  <si>
    <t>Merkez Mah, Park AVM, İnönü Cd. No:192, 44000 Yeşilyurt/Malatya</t>
  </si>
  <si>
    <t>605c8418e6c14ea9b3a6e3ad</t>
  </si>
  <si>
    <t>Usta Dönerci, Merkez (İnönü Mah.)</t>
  </si>
  <si>
    <t>İnönü Mah. İnönü Cad. No:178 Mağaza No:306</t>
  </si>
  <si>
    <t>605c6309821cb5ae7fcc3ce8</t>
  </si>
  <si>
    <t>Burger King, Yeşilyurt (İnönü Mah. - Malatya Park Avm)</t>
  </si>
  <si>
    <t>İNÖNÜ CAD.NO:192 KAT:2 2K 126-127 MALATYA</t>
  </si>
  <si>
    <t>606592f122ccddfc6cde740d</t>
  </si>
  <si>
    <t>Domino's Pizza, Battalgazi (Kernek Mah. - Kanalboyu Cad.)</t>
  </si>
  <si>
    <t>Göztepe</t>
  </si>
  <si>
    <t>Dernek Mah. Şehit Hamit Fendoğlu Cad. No:42 Merkez Malatya</t>
  </si>
  <si>
    <t>Efsane Kebap &amp; Balık &amp; Izgara, Battalgazi (Hacı Abdi Mah.)</t>
  </si>
  <si>
    <t>604a5b7f98150b15fc3955e1</t>
  </si>
  <si>
    <t>Komagene Etsiz Çiğ Köfte, Yeşilyurt (Tecde Mah.)</t>
  </si>
  <si>
    <t>TECDE MAH. GÜLAY CAD. 12/12</t>
  </si>
  <si>
    <t>60a8f0d4145ec92c84cd4a49</t>
  </si>
  <si>
    <t>Komagene Etsiz Çiğ Köfte, Yeşilyurt (Cevatpaşa Mah.)</t>
  </si>
  <si>
    <t>CEVAT PAŞA MAH. TURGUT ÖZAL BUL. MAKRO AVM 88/101</t>
  </si>
  <si>
    <t>60c0a2e496ca482ee0cc0a37</t>
  </si>
  <si>
    <t>Öz Altınşiş Kebap Sarayı, Battalgazi (Dabakhane Mah.)</t>
  </si>
  <si>
    <t>RAMAZAN TANER</t>
  </si>
  <si>
    <t>Dabakhane Mah. Sobacılar Sok. No:2/K Battalgazi/Malatya</t>
  </si>
  <si>
    <t>60a8f0752731724e355ab5b1</t>
  </si>
  <si>
    <t>Komagene Etsiz Çiğ Köfte, Yeşilyurt (Malatya Park AVM)</t>
  </si>
  <si>
    <t>İNÖNÜ MAH.İNÖNÜ CAD. MALATYA PARK AVM 178 1001</t>
  </si>
  <si>
    <t>Ankara asfaltı 6. Km makro Avm 
 Tranvay Köfte</t>
  </si>
  <si>
    <t>605c5a3d407cdbb55c96e13a</t>
  </si>
  <si>
    <t>Burger King, Yeşilyurt (Çilesiz Mah. - Fahri Kayahan Blv.)</t>
  </si>
  <si>
    <t>Çilesiz Mahallesi Fahri Kayhan Bulvarı No: 64 Mağaza No: 22-23 Yeşil Park Evleri</t>
  </si>
  <si>
    <t>6065b06f172a02074e9ef81c</t>
  </si>
  <si>
    <t>Oses Çiğ Köfte, Yeşilyurt (Çukurdere Mah.)</t>
  </si>
  <si>
    <t>Yahya Erdoğan</t>
  </si>
  <si>
    <t>Çukurdere mahallesi Zapçıoğlu caddesi Kadife apartmanı No 28 /B Yeşilyurt Malatya</t>
  </si>
  <si>
    <t>601014300475c806caac1ca7</t>
  </si>
  <si>
    <t>Oses Çiğ Köfte, Yeşilyurt (Çilesiz Mah. - Fahri Kayahan Blv.)</t>
  </si>
  <si>
    <t>TECDE MAHALLESİ FİGEN SOKAK NO:4/1C YEŞİLYURT/MALATYA</t>
  </si>
  <si>
    <t>Şehr-i Zade Restaurant, Yeşilyurt (Tecde Mah.)</t>
  </si>
  <si>
    <t>Hosh Waffle &amp; Makarna, Battalgazi (Kernek Mah.)</t>
  </si>
  <si>
    <t>6141fbaade4189b4f7e10d4d</t>
  </si>
  <si>
    <t>KFC, Yeşilyurt (İnönü Mah.)</t>
  </si>
  <si>
    <t>Tamer Yılmaz</t>
  </si>
  <si>
    <t>İnönü Mah. Çevre Sok. No:4/8 F Blok 17 no'lu yer, Yeşilyurt / Malatya</t>
  </si>
  <si>
    <t>60659b43d4d87822437f70aa</t>
  </si>
  <si>
    <t>Domino's Pizza, Yeşilyurt (İnönü Mah.-MalatyaPark Avm)</t>
  </si>
  <si>
    <t>İnönü Mah. İnönü Cad. Malatyapark Avm Dominos PizzaNo 1178 K:2 Merkez Yeşilyurt Malatya</t>
  </si>
  <si>
    <t>6184f92c961e1b2dad1f4542</t>
  </si>
  <si>
    <t>Komagene Etsiz Çiğ Köfte, Yeşilyurt (Bostanbaşı Mah.)</t>
  </si>
  <si>
    <t>BOSTANBAŞI MAH. MENDOLAR SK. 16 B</t>
  </si>
  <si>
    <t>607aa79e631e8069c7b976c3</t>
  </si>
  <si>
    <t>Çiğköftem, Yeşilyurt (Bostanbaşı Mah.)</t>
  </si>
  <si>
    <t>MEHMET YILMAZ</t>
  </si>
  <si>
    <t>Bostanbaşı Mah. Çiftlik Cad. Şah C Blok No:4/3 İç Kapı No:43 Yeşilyurt/Malatya</t>
  </si>
  <si>
    <t>605cb97e8b08d1c42ffa6c46</t>
  </si>
  <si>
    <t>Usta Pideci, Yeşilyurt (İnönü Mah. - İnönü Cad.)</t>
  </si>
  <si>
    <t>İnönü Mah. İnönü Cad. Malatya Park Avm</t>
  </si>
  <si>
    <t>Cadde Bostan Mangal Evi, Yeşilyurt (Bostanbaşı Mah.)</t>
  </si>
  <si>
    <t>Numune 2 Et &amp; Tavuk Mangal, Battalgazi (Sarıcıoğlu Mah.)</t>
  </si>
  <si>
    <t>61cc3634d4675c552b052b1c</t>
  </si>
  <si>
    <t>Kahve Dünyası, Yeşilyurt (Malatya Park AVM)</t>
  </si>
  <si>
    <t>İNÖNÜ MAH ÇAMLICA SOK MALATYAPARK ALIŞVERİŞ MERKEZİ NO178</t>
  </si>
  <si>
    <t>61b884da8a0fc7550f228a28</t>
  </si>
  <si>
    <t>Komagene Etsiz Çiğ Köfte, Yeşilyurt (Saray Bosna Cad.)</t>
  </si>
  <si>
    <t>BOSTANBAŞI MAH. SARAY BOSNA CAD.2/1D</t>
  </si>
  <si>
    <t>604212cf27aa2015b759b601</t>
  </si>
  <si>
    <t>Çiğköftem, Yeşilyurt (İnönü Mah. - Malatya Park Avm)</t>
  </si>
  <si>
    <t>Yunus Özkaya</t>
  </si>
  <si>
    <t>İnönü Mah. İnönü Cad. Malatya Park Avm No:178 Yeşilyurt/Malatya</t>
  </si>
  <si>
    <t>60a8f12242791b7a365bfe45</t>
  </si>
  <si>
    <t>Komagene Etsiz Çiğ Köfte, Yeşilyurt (Özalper Mah.)</t>
  </si>
  <si>
    <t>ÖZALPER MAH.YENİBAHAR CAD.NO 131 A</t>
  </si>
  <si>
    <t>60101872276d0f7b4b7b4178</t>
  </si>
  <si>
    <t>Faruk Güllüoğlu, Battalgazi (Niyazi Mah.)</t>
  </si>
  <si>
    <t>Sabit Ali Aydın</t>
  </si>
  <si>
    <t>Niyazi mah.inönü caddesi Doğa cadde avm no: 144 / Z59 Battalgazi/Malatya</t>
  </si>
  <si>
    <t>Premium</t>
  </si>
  <si>
    <t>60658f95bdf69e58ab5be3b3</t>
  </si>
  <si>
    <t>Domino's Pizza, Yeşilyurt (Çilesiz Mah. - Fahri Kayahan Blv.)</t>
  </si>
  <si>
    <t>Samanlı Mah. Fahri Kayahan Bulv. Mengi Apt. No:99 Malatya</t>
  </si>
  <si>
    <t>Engin ÇiğKöfte, Battalgazi (Üçbağlar Mah.)</t>
  </si>
  <si>
    <t>61eea98127a7c25d7512c4a6</t>
  </si>
  <si>
    <t>Bursa Kebap Evi, Yeşilyurt (Malatya Park Avm)</t>
  </si>
  <si>
    <t>Tacettin Bağlamış</t>
  </si>
  <si>
    <t>Malatya Park Avm - İnönü cad. no:178</t>
  </si>
  <si>
    <t>61d4a0cc076184f6f8888256</t>
  </si>
  <si>
    <t>Meşhur Baklavacı Öztürk Usta, Yeşilyurt (Cemalgürsel Mah.)</t>
  </si>
  <si>
    <t>Cemalgürsel</t>
  </si>
  <si>
    <t>Cemalgürsel Mah. İncir Sok. No:35/A Yeşilyurt/Malatya</t>
  </si>
  <si>
    <t>Paçazade Restaurant, Yeşilyurt (Aşağıbağlar Mah. - Kuyuönü)</t>
  </si>
  <si>
    <t>624c3ad77b4a66be75f7fc37</t>
  </si>
  <si>
    <t>Komagene Etsiz Çiğ Köfte, Battalgazi (İstiklal Mah.)</t>
  </si>
  <si>
    <t>İSTİKLAL MAH CENGİZ TOPEL CAD NO:2/1B</t>
  </si>
  <si>
    <t>Yeşil Çiğ Köfte, Yeşilyurt (Tecde Mah.)</t>
  </si>
  <si>
    <t>61b87d2762e0e6f815ddf7d7</t>
  </si>
  <si>
    <t>Levent Börek, Yeşilyurt (Samanlı Mah.)</t>
  </si>
  <si>
    <t>haldun yener</t>
  </si>
  <si>
    <t>SAMANLI MAH.FAHRİ KAYAHAN BULV.DERYA APT. NO:109/A YEŞİLYURT/MALATYA</t>
  </si>
  <si>
    <t>61e921eb387be2073841cbce</t>
  </si>
  <si>
    <t>Oses Çiğ Köfte, Yeşilyurt (Tecde 2 Mah.)</t>
  </si>
  <si>
    <t>Berat Gemici</t>
  </si>
  <si>
    <t>Tecde Mah. Güngör cad. Mutlukent sitesi B blok 71/1D</t>
  </si>
  <si>
    <t>605c7e43aa47295031a924e6</t>
  </si>
  <si>
    <t>Arby's, Yeşilyurt (İnönü Mah. - Malatya Park Avm)</t>
  </si>
  <si>
    <t>İnönü Cad., No:178, Malatya, Türkiye,</t>
  </si>
  <si>
    <t>6229ff2671ff8c72a7a14527</t>
  </si>
  <si>
    <t>Komagene Etsiz Çiğ Köfte, Battalgazi (Ataköy Mah.)</t>
  </si>
  <si>
    <t>ATAKÖY MH. İSMET PAŞA CD.NO 24/C PAŞAKÖŞKÜ</t>
  </si>
  <si>
    <t>6230fedce413c41cfbdfe5c2</t>
  </si>
  <si>
    <t>By Yüksel Salik Tatlıları, Battalgazi (Tandoğan Mah.)</t>
  </si>
  <si>
    <t>Tandoğan Mah. Yeşilçam Cad. Battalgazi/ Malatya</t>
  </si>
  <si>
    <t>Adil Usta Kadayıf &amp; Baklava, Yeşilyurt (Çavuşoğlu Mah.)</t>
  </si>
  <si>
    <t>6013df47998c13ce198720ec</t>
  </si>
  <si>
    <t>Tavuk Dünyası, Yeşilyurt (Malatya Park Avm)</t>
  </si>
  <si>
    <t>MEHMET SEFA KAPUSUZ</t>
  </si>
  <si>
    <t>İNÖNÜ MAH İNÖNÜ CAD MALATYA PARK AVM NO:178/2023 YEŞİLYURT/MALATYA</t>
  </si>
  <si>
    <t>60121fc6998c1338bb8681f8</t>
  </si>
  <si>
    <t>Pasaport Pizza, Yeşilyurt (İnönü Mah. - Malatya Park Avm)</t>
  </si>
  <si>
    <t>İNÖNÜ MAH. İNÖNÜ CAD. MALATYA PARK AVM NO:178/2031</t>
  </si>
  <si>
    <t>62567bd11c5e6efae6cc28b7</t>
  </si>
  <si>
    <t>Pidem, Yeşilyurt (İnönü Mah.)</t>
  </si>
  <si>
    <t>Bahadır Zereylioğlu</t>
  </si>
  <si>
    <t>İNÖNÜ MAHALLESİ İNÖNÜ CADDESİ MALATYA PARK AVM NO: 178/A YEŞİLYURT - MALATYA</t>
  </si>
  <si>
    <t>61c5c3a68fa1443a2e6a8dfb</t>
  </si>
  <si>
    <t>Starbucks®, Yeşilyurt (Çilesiz Mah.)</t>
  </si>
  <si>
    <t>Fahri Kayahan Bulvari: ÇİLESİZ Mah. FAHRİ KAYAHAN Bul.No: 40 A YEŞİLYURT / MALATYA</t>
  </si>
  <si>
    <t>6257e9cfba2bf925727b5093</t>
  </si>
  <si>
    <t>Adıyaman Çiğ Köftecisi Halil Gençalp, Yeşilyurt (Karakavak Mah.)</t>
  </si>
  <si>
    <t>HALİL GENÇALP</t>
  </si>
  <si>
    <t>karakavak mah. güngör cad. no 27/h yeşilyurt malatya</t>
  </si>
  <si>
    <t>607aabbb974e084d040b7ba4</t>
  </si>
  <si>
    <t>Adanalı Şırdancı Hakan, Yeşilyurt (Samanlı Mah.)</t>
  </si>
  <si>
    <t>MUSTAFA BAKAY</t>
  </si>
  <si>
    <t>Samanlı Mah. İsmetpaşa Cad. No:176/B Yeşilyurt/Malatya</t>
  </si>
  <si>
    <t>60d46844d2b36a6386530527</t>
  </si>
  <si>
    <t>33 Yaprak Tantuni, Merkez (Yenisanayi Mah.)</t>
  </si>
  <si>
    <t>fahri erol</t>
  </si>
  <si>
    <t>Yeni Sanayi</t>
  </si>
  <si>
    <t>Yeni sanayi mah. 2819 sok. No: 227 Adıyaman park avm kat 2. 33</t>
  </si>
  <si>
    <t>no meşgul</t>
  </si>
  <si>
    <t>62347448a01880a9895fd659</t>
  </si>
  <si>
    <t>Abdoş Köfte, Merkez ( Yenipınar Mah.)</t>
  </si>
  <si>
    <t>NECAŞİ ZERTÜRK</t>
  </si>
  <si>
    <t>Kapcami</t>
  </si>
  <si>
    <t>Yenipınar Mah. Harıkçı Cad. No:15/A Merkez/Adıyaman</t>
  </si>
  <si>
    <t>61add7028049ddcfb6e25851</t>
  </si>
  <si>
    <t>Adıyaman Pide Lahmacun,Merkez (Kapcamı Mah.)</t>
  </si>
  <si>
    <t>Abuzer Yasacı</t>
  </si>
  <si>
    <t>Ulucami</t>
  </si>
  <si>
    <t>Kapcami mah. 1012 sk no:12 Merkez /Adıyaman</t>
  </si>
  <si>
    <t>6012c79d4e3bdf434d66a64b</t>
  </si>
  <si>
    <t>Adıyaman Sofrası Sait Usta, Merkez (Yunus Emre Mah.)</t>
  </si>
  <si>
    <t>BÜŞRA NUR ÖNDER</t>
  </si>
  <si>
    <t>Yunus Emre</t>
  </si>
  <si>
    <t>Yunus Emre Mah., 29149. Sok., No:2, Adıyaman Merkez, Adıyaman, Türkiye,</t>
  </si>
  <si>
    <t>Mustafa Uluca</t>
  </si>
  <si>
    <t xml:space="preserve">5052243403 sait bey </t>
  </si>
  <si>
    <t>61779803681fe082125b7831</t>
  </si>
  <si>
    <t>Akdeniz Gurme &amp; Kahvaltı, Merkez (Yavuz Selim Mah.)</t>
  </si>
  <si>
    <t>Emirhan Demir</t>
  </si>
  <si>
    <t>Yavuz Selim</t>
  </si>
  <si>
    <t>yavuz selim mah müftülük cad no30a merkez adıyaman</t>
  </si>
  <si>
    <t>614329372b0d56e2136e7adc</t>
  </si>
  <si>
    <t>Alaçatı Kebap ,Merkez (Hocaömer Mah.)</t>
  </si>
  <si>
    <t>muhammet reşat öztürk</t>
  </si>
  <si>
    <t>Hocaömer</t>
  </si>
  <si>
    <t>hocaömer mah no25 merkez adıyaman</t>
  </si>
  <si>
    <t>623620346e6558f623bbc1a7</t>
  </si>
  <si>
    <t>Altınşehir Mersin Tantuni, Merkez (Altınşehir Mah.)</t>
  </si>
  <si>
    <t>MEHMET BOZKURT</t>
  </si>
  <si>
    <t>Altınşehir 2. Bölge</t>
  </si>
  <si>
    <t>Altınşehir Mah. 3035. Sok. No:10/1 Merkez/Adıyaman</t>
  </si>
  <si>
    <t>60b74ab5588a096eb69e53ee</t>
  </si>
  <si>
    <t>Anatolia Fıstık Künefe &amp; Katmer,Merkez (Altınşehir Mah)</t>
  </si>
  <si>
    <t>Doğan Köse</t>
  </si>
  <si>
    <t>altınşehir mah 3021 nolu sk no6b merkez adıyaman</t>
  </si>
  <si>
    <t>61f8034a689e9b321e613ae1</t>
  </si>
  <si>
    <t>Atom Abi Döner, Merkez (Kayaklık Mah.)</t>
  </si>
  <si>
    <t>Yakup Çelik</t>
  </si>
  <si>
    <t>Kayalık</t>
  </si>
  <si>
    <t>Kayalık Mahallesi Aşık veysel Caddesi No:1/1 Hürriyet İlk Öğretim Okulu Köşesi Merkez / Adıyaman</t>
  </si>
  <si>
    <t>istiyor ama hafta içi olursa daha iyi olur 2 gibi dedi/kndım uygun gorursem ararım dedı</t>
  </si>
  <si>
    <t>601046cda65271615e5d0b06</t>
  </si>
  <si>
    <t>Atomx Döner, Merkez (Yenipınar Mah.)</t>
  </si>
  <si>
    <t>abdurrahman bakır</t>
  </si>
  <si>
    <t>atatürk cad. no:17/A yenipınar</t>
  </si>
  <si>
    <t>61779a444a65c4de7ff67c07</t>
  </si>
  <si>
    <t>Baklavacı Günlüoğlu, Merkez (Altınşehir Mah.)</t>
  </si>
  <si>
    <t>Dursun Yıldız</t>
  </si>
  <si>
    <t>Altınşehir 1. Bölge</t>
  </si>
  <si>
    <t>ALTINŞEHİR MAH 30151 SK NO12 1B MERKEZ ADIYAMAN</t>
  </si>
  <si>
    <t>620e40fe13cec375640f102f</t>
  </si>
  <si>
    <t>Beğendi Fast Food &amp; Çiğ Köfte, Merkez (Turgut Reis)</t>
  </si>
  <si>
    <t>Songül Yağcı</t>
  </si>
  <si>
    <t>Turgut Reis</t>
  </si>
  <si>
    <t>Turgut Reis Mah. Hastane Cad. No:6/C (İl Sağlık Müdürlüğü Yanı) Merkez/Adıyaman</t>
  </si>
  <si>
    <t>baki bey 5453128580</t>
  </si>
  <si>
    <t>6143af218593396dceca5897</t>
  </si>
  <si>
    <t>Beyoğlu Izgara,Merkez (Yavuz Sultan Selim Mah.)</t>
  </si>
  <si>
    <t>cihan demir</t>
  </si>
  <si>
    <t>yavuz sultan selim mah arzum kent caddesi no 38 merkez adıyaman</t>
  </si>
  <si>
    <t>sistemi kullanmıyoruz şuan der</t>
  </si>
  <si>
    <t>60a2bd85a260158e1dc5400f</t>
  </si>
  <si>
    <t>Beyoğlu Unlu Mamüller, Merkez (Yavuz Selim Mah.)</t>
  </si>
  <si>
    <t>yavuzselim mah arzumkent cad no28 merkez adıyaman</t>
  </si>
  <si>
    <t>kurye problemi varmış istemiyo</t>
  </si>
  <si>
    <t>şuan panel kapalı yaza kadar</t>
  </si>
  <si>
    <t>6213da93dde04200e4f7dccb</t>
  </si>
  <si>
    <t>By Jack Burger , Merkez (Turgut Reis Mah.)</t>
  </si>
  <si>
    <t>Yılmaz Aydın</t>
  </si>
  <si>
    <t>Turgut Reis Mah. Atatürk Bulv. No:255/A Merkez / Adıyaman</t>
  </si>
  <si>
    <t>60efd5601fb6dcb39fe4d717</t>
  </si>
  <si>
    <t>Cızbız Köfte Durağı, Merkez (Hocaömer Mah.)</t>
  </si>
  <si>
    <t>Üzeyir aşkın</t>
  </si>
  <si>
    <t>Hocaömer mahallesi yahya kemal caddesi no 16/A</t>
  </si>
  <si>
    <t>turgut reis mah fevzi çakmak caddesi no41/A-5415422255</t>
  </si>
  <si>
    <t>623b4eda04c13cfd43c76ad0</t>
  </si>
  <si>
    <t>Ciğerci Baboşun Yeri, Merkez (Yavuz Selim Mah.)</t>
  </si>
  <si>
    <t>SELDA KAYA</t>
  </si>
  <si>
    <t>Yavuz Selim Mah. Müftülük Cad. No:22 A Merkez/Adıyaman</t>
  </si>
  <si>
    <t>623a63403b39a92013bfdf7d</t>
  </si>
  <si>
    <t>Ciğerci Bahattin, Merkez (Sümerevler Mah.)</t>
  </si>
  <si>
    <t>REMZİYE SAKİN</t>
  </si>
  <si>
    <t>Barbaros Hayrettin</t>
  </si>
  <si>
    <t>Sümerevler Mah. Atatürk Bulv. No:36/A Merkez/Adıyaman</t>
  </si>
  <si>
    <t>600e8a7bace44fdcd7afc050</t>
  </si>
  <si>
    <t>Ciğerci Yakup, Merkez (Sümerevler Mah.)</t>
  </si>
  <si>
    <t>FAHRİ EROL</t>
  </si>
  <si>
    <t>Sümerevler</t>
  </si>
  <si>
    <t>Eğriçayı Parkı,</t>
  </si>
  <si>
    <t xml:space="preserve">fotografları paylasacaklar </t>
  </si>
  <si>
    <t>60a4b12b0c6ebf033abee556</t>
  </si>
  <si>
    <t>Dönerci Mahmut Usta, Merkez (Hocaömer Mah.)</t>
  </si>
  <si>
    <t>mahmut gündüz</t>
  </si>
  <si>
    <t>hocaömer mah gölebatmaz cad no14 merkez adıyaman</t>
  </si>
  <si>
    <t>Ali Bey</t>
  </si>
  <si>
    <t>6244612607916be22bda7187</t>
  </si>
  <si>
    <t>Dünya Döner, Merkez (Hocaömer Mah.)</t>
  </si>
  <si>
    <t>REMZİ DOLAŞ</t>
  </si>
  <si>
    <t>Hocaömer Mah. Atatürk Cad. No:38C Merkez/Adıyaman</t>
  </si>
  <si>
    <t>610940071ee2f76885375e96</t>
  </si>
  <si>
    <t>Dürüm Evim, Merkez (Hocaömer Mah.)</t>
  </si>
  <si>
    <t>Sami uçar</t>
  </si>
  <si>
    <t>Hoca Ömer mah Yahya Kemal cad no 30 A dürüm evim merkez adıyaman</t>
  </si>
  <si>
    <t>yt yok-ulaşılamıyor</t>
  </si>
  <si>
    <t>600dab5f2c661fc6b1c42c58</t>
  </si>
  <si>
    <t>Elit Pastanesi, Merkez (Kapcami Mah.)</t>
  </si>
  <si>
    <t>Ertuğrul aslan</t>
  </si>
  <si>
    <t>Harıkcı Cad., No:10A, Adıyaman Merkez, Adıyaman, Türkiye,</t>
  </si>
  <si>
    <t>600f01e50475c89f46abe64c</t>
  </si>
  <si>
    <t>Esensoy Çiğ Köfte, Merkez (Kapcami Mah.)</t>
  </si>
  <si>
    <t>cebrail akay</t>
  </si>
  <si>
    <t>Kapcami Mah., Muhsin Yazıcıoğlu Cad., No:4A, Adıyaman Merkez, Adıyaman, Türkiye,</t>
  </si>
  <si>
    <t>berat bey 3 gibi ara der</t>
  </si>
  <si>
    <t>600f0465fb76e313962ea6ea</t>
  </si>
  <si>
    <t>Esensoy Çiğ Köfte, Merkez (Turgut Reis Mah.)</t>
  </si>
  <si>
    <t>önümüzdeki hafta</t>
  </si>
  <si>
    <t>60a50c454a5ef3386c064c07</t>
  </si>
  <si>
    <t>Form Döner, Merkez (Hocaömer Mah.)</t>
  </si>
  <si>
    <t>aslı öncebe</t>
  </si>
  <si>
    <t>hocaömer mah yahya kemal cad no23b merkez adıyaman</t>
  </si>
  <si>
    <t xml:space="preserve">tekrardan iletişime geçilecek </t>
  </si>
  <si>
    <t>6237817c1707222b20199fd1</t>
  </si>
  <si>
    <t>Gökkuşağı Lahmacun &amp; Pide, Merkez (Altınşehir Mah.)</t>
  </si>
  <si>
    <t>Mustafa Küçük</t>
  </si>
  <si>
    <t>Altınşehir Mah. 30151 Sk. No:8B Merkez / Adıyaman</t>
  </si>
  <si>
    <t>6238ea6f951a39301bff5878</t>
  </si>
  <si>
    <t>Gözde Döner, Merkez (Altınşehir Mah.)</t>
  </si>
  <si>
    <t>GÜLHAN KISSA</t>
  </si>
  <si>
    <t>Altınşehir Mah. 30151 sok. No:12/1 Merkez/Adıyaman</t>
  </si>
  <si>
    <t>600048f858e9c1e0efd906f8</t>
  </si>
  <si>
    <t>Gülse Hatay Döneri, Merkez (Altınşehir Mah.)</t>
  </si>
  <si>
    <t>İsmail Yoldaş</t>
  </si>
  <si>
    <t>Altınşehir mah. 30143 sok.23 b</t>
  </si>
  <si>
    <t>YARIM SAAT SONRA ARA/5437475646 müsait olur muyum olmaz mıyım belli olmaz der</t>
  </si>
  <si>
    <t>61cd7771d70ebdf223693cb0</t>
  </si>
  <si>
    <t>Has İskender 85, Merkez (Yenipınar Mah.)</t>
  </si>
  <si>
    <t>Besin Arslan</t>
  </si>
  <si>
    <t>Yenipınar</t>
  </si>
  <si>
    <t>Yenipınar mah. Atatürk cadd. No:33A Merkez /ADIYAMAN</t>
  </si>
  <si>
    <t>600acbe7523bc60b573eaf7f</t>
  </si>
  <si>
    <t>Hoca Nasreddin Et Lokantası (Yenipınar Mah.)</t>
  </si>
  <si>
    <t>MUSTAFA BAKIR</t>
  </si>
  <si>
    <t>Atatürk Cad., No:17A, Adıyaman Merkez, Adıyaman, Türkiye,</t>
  </si>
  <si>
    <t>6241a9e19cc85170ce610776</t>
  </si>
  <si>
    <t>İzoğlu Künefe, Merkez (Sıratut Mah.)</t>
  </si>
  <si>
    <t>MÜCAHİT ATLI</t>
  </si>
  <si>
    <t>Bahçelievler 3. Bölge</t>
  </si>
  <si>
    <t>Sıratut Mah. Atatürk Blv. No:268/C Merkez/Adıyaman</t>
  </si>
  <si>
    <t>610d73fe7ea705ec27408a3a</t>
  </si>
  <si>
    <t>Kaburgacı Zeynal Usta, Merkez (Yenipınar Mah.)</t>
  </si>
  <si>
    <t>zeynel arın</t>
  </si>
  <si>
    <t>Yenipınar mah 310 sokak no4 merkez adıyaman</t>
  </si>
  <si>
    <t>61ebc38b4e4b547cb87facc5</t>
  </si>
  <si>
    <t>Kallender Sofrası, Merkez (Altınşehir Mah.)</t>
  </si>
  <si>
    <t>Vedat Gündüz</t>
  </si>
  <si>
    <t>Altınşehir Mah. 30151 sk. No:8A Merkez / Adıyaman</t>
  </si>
  <si>
    <t>61c96914d036674d2ff48208</t>
  </si>
  <si>
    <t>Kanatçı Agah ,Merkez (Mehmet Akif Mah.)</t>
  </si>
  <si>
    <t>Mahmut Deniz</t>
  </si>
  <si>
    <t>Mehmet Akif</t>
  </si>
  <si>
    <t>Mehmet Akif Mah. No:1A Merkez / Adıyaman</t>
  </si>
  <si>
    <t>62346ee08e872d2b20f4a8cf</t>
  </si>
  <si>
    <t>Katmer Künefe Dünyası, Merkez (Yavuz Selim Mah.)</t>
  </si>
  <si>
    <t>CİHAT TURAN</t>
  </si>
  <si>
    <t>Eskisaray</t>
  </si>
  <si>
    <t>Yavuz Selim Mah. Atatürk Blv. No:221/A Merkez/Adıyaman</t>
  </si>
  <si>
    <t>61b21f2acdeef2eb9f039920</t>
  </si>
  <si>
    <t>Köftehor, Merkez (Altınşehir Mah.)</t>
  </si>
  <si>
    <t>Ahmet Furkan Kaya</t>
  </si>
  <si>
    <t>Altınşehir mah. 30151 sk no:1 Merkez / Adıyaman</t>
  </si>
  <si>
    <t>saat 3 gibi gelir yetkili - pazar günü kapalı işletme dedi /benim işim bana yeter dedi</t>
  </si>
  <si>
    <t>616413ecde1a5b8007b22c99</t>
  </si>
  <si>
    <t>Köşebaşı Izgara, Merkez (Alitaşı Mah.)</t>
  </si>
  <si>
    <t>zeynal yumuşak</t>
  </si>
  <si>
    <t>Alitaşı</t>
  </si>
  <si>
    <t>sümerler mah atatürk blv no130 merkez adıyaman</t>
  </si>
  <si>
    <t>suan ıcın ıstemıoruz dedı</t>
  </si>
  <si>
    <t>6092ec25ce331c5e0547c537</t>
  </si>
  <si>
    <t>Köz Erzurum Kebapçısı, Merkez (Turgut Reis Mah.)</t>
  </si>
  <si>
    <t>turgut reis mah 103 sk merkez adıyaman</t>
  </si>
  <si>
    <t>61e929cfd502270707e2eca2</t>
  </si>
  <si>
    <t>Luxos Döner Kebap , Merkez (Eskisaray Mah.)</t>
  </si>
  <si>
    <t>Mehmet Güler</t>
  </si>
  <si>
    <t>Eskisaray Mah. 215 sk. No:19A Merkez/Adıyaman</t>
  </si>
  <si>
    <t>kendileri çekim yapacakmış</t>
  </si>
  <si>
    <t>61e1cf9fae46cf413597498b</t>
  </si>
  <si>
    <t>Mera Gurme, Merkez (Altınşehir Mah.)</t>
  </si>
  <si>
    <t>Mera Gurme</t>
  </si>
  <si>
    <t>Altınşehir Mah. Konukoğlu Cad. No:8A Merkez /Adıyaman</t>
  </si>
  <si>
    <t xml:space="preserve">abdullah bey </t>
  </si>
  <si>
    <t>60004cc1f1123564ceb07d31</t>
  </si>
  <si>
    <t>Mersin Damak Tantuni, Merkez (Hocaömer Mah.)</t>
  </si>
  <si>
    <t>KUREYŞ DOĞANAY</t>
  </si>
  <si>
    <t>Merkez yapı kredi bankası çapraz Atatürk heykel civarı</t>
  </si>
  <si>
    <t>60dece46223e2576431f0330</t>
  </si>
  <si>
    <t>Mitat Döner, Merkez (Eskisaray Mah.)</t>
  </si>
  <si>
    <t>Halil Atlı</t>
  </si>
  <si>
    <t>Eskisaray mahallesi.Mimar Sinan parkı yan sokağı.no : 15 A merkez adıyaman</t>
  </si>
  <si>
    <t>böyle bi numara yok</t>
  </si>
  <si>
    <t>60cc486c51f756108ed9f473</t>
  </si>
  <si>
    <t>Msdk, Merkez (Sıratut Mah.)</t>
  </si>
  <si>
    <t>mücahit atlı</t>
  </si>
  <si>
    <t>sıratut mahallesi atatürk blv no268c merkez adıyaman</t>
  </si>
  <si>
    <t>Mail verildi</t>
  </si>
  <si>
    <t>6036aab1238d2c3aea61bfa1</t>
  </si>
  <si>
    <t>Newzet Restaurant Cafe Bistro,Merkez (Yeni sanayi mah.)</t>
  </si>
  <si>
    <t>Erdal Aydın</t>
  </si>
  <si>
    <t>Karapınar</t>
  </si>
  <si>
    <t>Karapınar mah. Petrol cad. No:69 Adıyaman/Merkez</t>
  </si>
  <si>
    <t>5321005232 erdal bey/daha sonra aranılck/6036aab1238d2c3aea61bfa1        Newzet Restaurant Cafe Bistro,Merkez (Yeni sanayi mah.)</t>
  </si>
  <si>
    <t xml:space="preserve">erdal bey5321005232 </t>
  </si>
  <si>
    <t>kendi dönüş yapmak ister müsait değilmiş şu aralar</t>
  </si>
  <si>
    <t>60b62b937b00bc436e08a754</t>
  </si>
  <si>
    <t>Osmanlı Kelle Paça,Merkez(Yenişehir Mah.)</t>
  </si>
  <si>
    <t>bekir sönmez</t>
  </si>
  <si>
    <t>yenişehir mah gölbaşı yolu blv no6 merkez adıyaman</t>
  </si>
  <si>
    <t>bu hafta kapalılar</t>
  </si>
  <si>
    <t>60deaca1b77b2cb045437674</t>
  </si>
  <si>
    <t>Osmanlı Ocakbaşı, Merkez (Siteler Mah.)</t>
  </si>
  <si>
    <t>gökhan kendir</t>
  </si>
  <si>
    <t>bahçelievler mah ATATÜRK bulvarı no280 merkez adıyaman</t>
  </si>
  <si>
    <t xml:space="preserve">Kamil Bey ortağıyla görüşüp arayacak / işletme taşıyacaklarmış </t>
  </si>
  <si>
    <t>61b21d564e194ed0e5cb2b30</t>
  </si>
  <si>
    <t>Özpolat Pide &amp; Lahmacun,Merkez (Altınşehir Mah.)</t>
  </si>
  <si>
    <t>Nevzat Özpolat</t>
  </si>
  <si>
    <t>Altınşehir mah. 3048 sk no:10E Merkez /Adıyaman</t>
  </si>
  <si>
    <t xml:space="preserve">sibel hanım </t>
  </si>
  <si>
    <t>6213d01425c65e74e6cdc461</t>
  </si>
  <si>
    <t>Paşa 02 Döner, Merkez (Turgut Reis Mah.)</t>
  </si>
  <si>
    <t>Aydın Canlı</t>
  </si>
  <si>
    <t>Turgut Reis Mahallesi Filistin Caddesi No 12/A Merkez / Adıyaman</t>
  </si>
  <si>
    <t>60a2c0ba4a5ef303f6062c7c</t>
  </si>
  <si>
    <t>Ramazan Usta Tantuni, Merkez (Turgut Reis Mah.)</t>
  </si>
  <si>
    <t>aynur özkan</t>
  </si>
  <si>
    <t>turgut reis mah zeytin dalı cad no2b merkez adıyaman</t>
  </si>
  <si>
    <t>60abf58c0bf970366e1c3369</t>
  </si>
  <si>
    <t>Rhousus Döner, Merkez (Eskisaray Mah.)</t>
  </si>
  <si>
    <t>abdurrahman doğan</t>
  </si>
  <si>
    <t>eskisaray mah gölbaşı cad no94b merkez adıyaman</t>
  </si>
  <si>
    <t>6232ffaf19e44001cca49f3d</t>
  </si>
  <si>
    <t>Sağlık Közde Döner, Merkez (Eskisaray Mah.)</t>
  </si>
  <si>
    <t>YUSUF DOLAŞ</t>
  </si>
  <si>
    <t>Eskisaray Mah. Sağlık Ocağı Cad. No:16 Merkez/Adıyaman</t>
  </si>
  <si>
    <t>6011aa8a5fe823fa17ced73c</t>
  </si>
  <si>
    <t>Sait Usta Çiğ Köfte &amp; Tuşu Dünyası, Merkez (Eskisaray Mah.)</t>
  </si>
  <si>
    <t>Eskisaray Mah Gölbaşı Cad, 701. Sk. No:31</t>
  </si>
  <si>
    <t>5052243403 Mehmet Bey hafta içi istiyor</t>
  </si>
  <si>
    <t>601033fa906cbfab8eb806ea</t>
  </si>
  <si>
    <t>Sait Usta Mersin Tantuni, Merkez (Turgut Reis Mah.)</t>
  </si>
  <si>
    <t>OSMAN ÜNİŞEN</t>
  </si>
  <si>
    <t>TURGUT REİS MAH. FİLİSTİN CAD. NO: 12 D İÇ KAPI NO: D</t>
  </si>
  <si>
    <t>61b2210cd1b5490512dbae06</t>
  </si>
  <si>
    <t>Sefa Döner, Merkez (Yavuz Selim Mah.)</t>
  </si>
  <si>
    <t>Abdurrahman Bal</t>
  </si>
  <si>
    <t>Yavuz Selim mahallesi no: 59 /a merkez/Adıyaman</t>
  </si>
  <si>
    <t>henüz panelini açmamış</t>
  </si>
  <si>
    <t>6092ebb61f00754eac90075b</t>
  </si>
  <si>
    <t>Sersele Kebap &amp; Et Kavurma, Merkez (Yenipınar Mah.)</t>
  </si>
  <si>
    <t>Yenipınar mah 310 sokak no4</t>
  </si>
  <si>
    <t>ben dönüş sağlarım dedi  - 610d73fe7ea705ec27408a3a</t>
  </si>
  <si>
    <t>61443a9ef67f886dc1eed6d8</t>
  </si>
  <si>
    <t>Sultan Sofrası Yöresel Ev Yemekleri, Merkez (Yavuz Selim Mah.)</t>
  </si>
  <si>
    <t>REMZİYE GÜNAY</t>
  </si>
  <si>
    <t>Yavuz Selim Mahallesi Şehit Yüzbaşı Rıza Fırat Caddesi (Haydar Efendi Cad.) No:243 merkez adıyaman</t>
  </si>
  <si>
    <t xml:space="preserve">kapalı işletme hafta içi bir gün olabilir </t>
  </si>
  <si>
    <t>600edad7104d8b2685f30d47</t>
  </si>
  <si>
    <t>Şire Antep, Merkez (Yenisanayi Mah.)</t>
  </si>
  <si>
    <t>Hüseyin Polat</t>
  </si>
  <si>
    <t>Şehit Yüzbaşı Rıza Fırat Cad., No:96B, Adıyaman Merkez, Adıyaman, Türkiye,</t>
  </si>
  <si>
    <t>600ae18cace44f3636af2668</t>
  </si>
  <si>
    <t>Şükrü Çiğ Köfte (Turgut Reis Mah.)</t>
  </si>
  <si>
    <t>Özlem Aydın</t>
  </si>
  <si>
    <t>Zey Cad., No:6, Adıyaman Merkez, Adıyaman, Türkiye,</t>
  </si>
  <si>
    <t>şükrü bey</t>
  </si>
  <si>
    <t>600adfbc262a18fc3a6658ff</t>
  </si>
  <si>
    <t>Şükrü Çiğ Köfte (Ulucami Mah.)</t>
  </si>
  <si>
    <t>Gölbaşı Cad., No:89B, Adıyaman Merkez, Adıyaman, Türkiye,</t>
  </si>
  <si>
    <t>5422472121/dıger ısletmesınde cekım gerceklesmıs</t>
  </si>
  <si>
    <t>600ae18cace44f3636af2668        Şükrü Çiğ Köfte (Turgut Reis Mah.)</t>
  </si>
  <si>
    <t>6030d18b43eb4c3117bf052b</t>
  </si>
  <si>
    <t>T’adya Künefe &amp; Katmer (Cumhuriyet Mah.)</t>
  </si>
  <si>
    <t>Zehra Güler</t>
  </si>
  <si>
    <t>Cumhuriyet Mah., 2573. Sok., No:10., Adıyaman Merkez, Adıyaman, Türkiye,</t>
  </si>
  <si>
    <t>61c17966475d3d79426cacb0</t>
  </si>
  <si>
    <t>Tost Lab, Merkez (Altınşehir Mah.)</t>
  </si>
  <si>
    <t>Öner Darak</t>
  </si>
  <si>
    <t>Altınşehir mah. Gökkuşağı cad. No:14 G Merkez / Adıyaman</t>
  </si>
  <si>
    <t>60005588937d1b6930be303b</t>
  </si>
  <si>
    <t>Umut Döner &amp; Kebap, Merkez (Altınşehir Mah.)</t>
  </si>
  <si>
    <t>mehmet müjide</t>
  </si>
  <si>
    <t>Altınşehir mah. 3036 sk.No:8/A-Adıyaman</t>
  </si>
  <si>
    <t>ben sistemimde fotoğraf olmasını istemiyorum der</t>
  </si>
  <si>
    <t>6245e1abf978775a779f4339</t>
  </si>
  <si>
    <t>Waffle Rüyası, Merkez (Altınşehir Mah.)</t>
  </si>
  <si>
    <t>NECMEDDİN BOZEL</t>
  </si>
  <si>
    <t>Altınşehir Mah. 3048 Sok. No:10D Merkez/Adıyaman</t>
  </si>
  <si>
    <t>624dab92bf0d1f244fc352a5</t>
  </si>
  <si>
    <t>Yeni Nesil Adıyaman Çigköfte Kenan Usta, Merkez (Yenipınar Mah.)</t>
  </si>
  <si>
    <t>KENAN LEBLEBİCİ</t>
  </si>
  <si>
    <t>Yenipınar Mah.Harıkçı Cad. No:5A Merkez Adıyaman</t>
  </si>
  <si>
    <t>Merkez / Altınşehir</t>
  </si>
  <si>
    <t>Öner Bey / 5318271202</t>
  </si>
  <si>
    <t>Abdullah Bey / 5079277427</t>
  </si>
  <si>
    <t>Nevzat Bey / 5523782566</t>
  </si>
  <si>
    <t>ürün az tekrardan iletişime geçerim</t>
  </si>
  <si>
    <t>Vedat Bey / 5512555510</t>
  </si>
  <si>
    <t>saat 19.00 randevusu gidilmeden 1 saat öncesinden aranacak ürün hazırlayacak</t>
  </si>
  <si>
    <t>Merkez	Turgut Reis</t>
  </si>
  <si>
    <t>Şükrü Bey / 4162142856</t>
  </si>
  <si>
    <t>aynur özkan        4162166216 - 05050886216</t>
  </si>
  <si>
    <t>Merkez / Turgut Reis</t>
  </si>
  <si>
    <t>Osman Bey / 4162142389 / 5056028973</t>
  </si>
  <si>
    <t>pazar kapalıymış cmrt için aranacak</t>
  </si>
  <si>
    <t>Hüseyin Polat4162023003/05325937820</t>
  </si>
  <si>
    <t>kendi fotoğrafım var dedi</t>
  </si>
  <si>
    <t>Merkez	Hocaömer</t>
  </si>
  <si>
    <t>muhammet reşat öztürk	5456545929</t>
  </si>
  <si>
    <t>20.30</t>
  </si>
  <si>
    <t>Merkez /  Yenipınar</t>
  </si>
  <si>
    <t>zeynel arın	5423940341</t>
  </si>
  <si>
    <t>BAŞKA ALINMAYACAK</t>
  </si>
  <si>
    <t>Aslı Öncebe / 5428371480</t>
  </si>
  <si>
    <t>Merkez/Yavuz Selim</t>
  </si>
  <si>
    <t>Emirhan Bey/5050924504</t>
  </si>
  <si>
    <t>Merkez/Hocaömer</t>
  </si>
  <si>
    <t>Ali Bey/5426764905</t>
  </si>
  <si>
    <t>Merkez/YunusEmre</t>
  </si>
  <si>
    <t xml:space="preserve">ÜRÜNLERİ YOKMUŞ </t>
  </si>
  <si>
    <t>Merkez/Eskisaray</t>
  </si>
  <si>
    <t>Abdurrahman Bey/5051158020</t>
  </si>
  <si>
    <t>Merkez/TurgutReis</t>
  </si>
  <si>
    <t>Baki Bey/4162140335/5453128580</t>
  </si>
  <si>
    <t>Merkez/YavuzSelim</t>
  </si>
  <si>
    <t>REMZİYE GÜNAY/5076224540</t>
  </si>
  <si>
    <t>taşınma işleri varmış haftaya aranacak</t>
  </si>
  <si>
    <t>Aydın Canlı/4162131415/5447746800</t>
  </si>
  <si>
    <t>cihan demir/5520179396</t>
  </si>
  <si>
    <t>Merkez/Ulucami</t>
  </si>
  <si>
    <t xml:space="preserve">Abuzer Yasacı/5321759530             </t>
  </si>
  <si>
    <t>Merkez/Yeni Sanayi</t>
  </si>
  <si>
    <t>abdurrahman bakır/4162145508</t>
  </si>
  <si>
    <t>Yılmaz Aydın        /4162161676  /  5533282394</t>
  </si>
  <si>
    <t>18.30</t>
  </si>
  <si>
    <t>Merkez/Karapınar</t>
  </si>
  <si>
    <t xml:space="preserve">Erdal Aydın/4162270010//5321005232 </t>
  </si>
  <si>
    <t>yenı randevu ıstedıler takvım acılınca aranılck</t>
  </si>
  <si>
    <t xml:space="preserve">15.00 randrevusu gidilmeden yarım saat önce aranmak istedi </t>
  </si>
  <si>
    <t xml:space="preserve">Merkez/ Sümerevler </t>
  </si>
  <si>
    <t>Rıza Bey / 4162022824</t>
  </si>
  <si>
    <t>Sümerevler mah. Atatürk bul. Eğriçayı parkı karşısı no: 24/ b</t>
  </si>
  <si>
    <t xml:space="preserve">ortağı çekimi iptal etmiş </t>
  </si>
  <si>
    <t xml:space="preserve">Merkez/ Ulucami </t>
  </si>
  <si>
    <t>İbrahim Bey / 4162142856</t>
  </si>
  <si>
    <t xml:space="preserve">Merkez/ Yavuz Selim </t>
  </si>
  <si>
    <t>Remziye Hanım / 5076224540</t>
  </si>
  <si>
    <t xml:space="preserve">Merkez / Karapınar </t>
  </si>
  <si>
    <t>Erdal Bey / 4162270010</t>
  </si>
  <si>
    <t xml:space="preserve">şuanda hazır değilmiş </t>
  </si>
  <si>
    <t>Merkez/Altınşehir</t>
  </si>
  <si>
    <t>Sibel Hanım/5523782566</t>
  </si>
  <si>
    <t xml:space="preserve"> lahmacun çekim istemedi  Hazır ürünleri yokmus. Kuryeleri de yokmuş Zaten bir sureir getir yemek kullanmıyorlar mis</t>
  </si>
  <si>
    <t>Merkez/Turgutreis</t>
  </si>
  <si>
    <t>Üzeyir Bey/5415422255</t>
  </si>
  <si>
    <t>turgut reis mah fevzi çakmak caddesi no41/A</t>
  </si>
  <si>
    <t>Ahmet Bey/5452584909</t>
  </si>
  <si>
    <t xml:space="preserve">devam çekimi - fotoğrafçı arkadaşla işletme sahibi görüşüp uygun bir güne çekimi sağlanacak </t>
  </si>
  <si>
    <t>601c112f97e1fed94757865c</t>
  </si>
  <si>
    <t>Terra Pizza - Pizza Pizza, Merkez (Altınşehir Mah.)</t>
  </si>
  <si>
    <t>GÖKKUŞAĞI CD. NO:14 ALTINŞEHİR</t>
  </si>
  <si>
    <t>605c6c46eac993f4e1c77a4f</t>
  </si>
  <si>
    <t>Burger King, Merkez (Yenisanayi Mah. - Adıyamanpark Avm)</t>
  </si>
  <si>
    <t>Yeni Sanayi Mah. 2870 sokak Adıyaman park Avm</t>
  </si>
  <si>
    <t>6065aa691f3a09a06b8b345d</t>
  </si>
  <si>
    <t>Domino's Pizza, Merkez (Hoca Ömer Mah.)</t>
  </si>
  <si>
    <t>Hoca Ömer Mah. Atatürk Bulv. No: 206 A Merkez</t>
  </si>
  <si>
    <t>605c863ff0248b5641db6ec1</t>
  </si>
  <si>
    <t>Popeyes, Merkez (Yenisanayi Mah. - Adıyamanpark Avm)</t>
  </si>
  <si>
    <t>YENİ SANAYİ MAH 2819 SOK NO 70/228</t>
  </si>
  <si>
    <t>605c7b3cf0248b921fdb6e75</t>
  </si>
  <si>
    <t>Burger King, Merkez (Turgut Reis Mah.)</t>
  </si>
  <si>
    <t>Hocaömer Mh. Atatürk Bulvarı No:196/C Adıyaman</t>
  </si>
  <si>
    <t>605ca1bcb48e8485bb42f591</t>
  </si>
  <si>
    <t>Usta Dönerci, Merkez (Yeni Sanayi Mah.)</t>
  </si>
  <si>
    <t>YENİ SANAYİ MAH 2819 SOK NO 70/229</t>
  </si>
  <si>
    <t>614db91bea1b0b79c2a5eb77</t>
  </si>
  <si>
    <t>McDonald's, Merkez (Altınşehir Mah.)</t>
  </si>
  <si>
    <t>Ömer Tarık Güney</t>
  </si>
  <si>
    <t>Altınşehir Mah. Gökkuşağı Cad. No: 10 Adıyaman</t>
  </si>
  <si>
    <t>Adıyaman Pide Lahmacun Ve Kebap ,Merkez (Kapcamı Mah.)</t>
  </si>
  <si>
    <t>61d80663f55c68291c1b0d4f</t>
  </si>
  <si>
    <t>Domino's Pizza, Merkez (Altınşehir Mah.)</t>
  </si>
  <si>
    <t>Altınşehir Mah. Gökkuşağı Cad. No:8/1 B Merkez / Adıyaman</t>
  </si>
  <si>
    <t>Cızbız Köfte, Merkez (Hocaömer Mah.)</t>
  </si>
  <si>
    <t>60142b09f179e47c672642f2</t>
  </si>
  <si>
    <t>Tavuk Dünyası, Merkez (Adıyaman Park Avm)</t>
  </si>
  <si>
    <t>İLHAN ÇAPAN</t>
  </si>
  <si>
    <t>YENİ SANAYİ MAH 2819 SK. AVM/70 ADIYAMAN PARK AVM</t>
  </si>
  <si>
    <t>61bb433549a6991ee8b0fa4a</t>
  </si>
  <si>
    <t>Öncü Döner, Merkez (Hocaömer Mah.)</t>
  </si>
  <si>
    <t>Abuzer Özdemir</t>
  </si>
  <si>
    <t>Hocaömer Mah yahya kemal cad çalkayışoğlu iş merkez</t>
  </si>
  <si>
    <t>Taha Şahin</t>
  </si>
  <si>
    <t>60005e6e65ba5275382d3fca</t>
  </si>
  <si>
    <t>Ortaköy Kumpir &amp; Waffle, Merkez (Dere Mah - Çarşı)</t>
  </si>
  <si>
    <t>Merkez/Hacı İlyas</t>
  </si>
  <si>
    <t>MURAT RECEP KESMEKAYA/5541119305</t>
  </si>
  <si>
    <t>Hacı İlyas Mah. M.K.P. Cad. Amasyapark Avm No: 154/53 Amasya / Merkez</t>
  </si>
  <si>
    <t>62097602eb29322f571c16a0</t>
  </si>
  <si>
    <t>Tost King, Merkez (Akbilek Mah.)</t>
  </si>
  <si>
    <t>Merkez/Akbilek</t>
  </si>
  <si>
    <t>KAAN ERHAN GÜREL/5531821111</t>
  </si>
  <si>
    <t>Akbilek Mah. no23/a, Amasya Merkez‎ , Amasya, Türkiye,</t>
  </si>
  <si>
    <t>620971c6a2928d12dea33114</t>
  </si>
  <si>
    <t>Tost Dükkanı, Merkez (Akbilek Mah.)</t>
  </si>
  <si>
    <t>Ahmet/5465468305</t>
  </si>
  <si>
    <t>Akbilek Mah.,no17/1a Amasya Merkez‎ , Amasya, Türkiye,</t>
  </si>
  <si>
    <t>siparişim aşırı yoğundu ilgilenemedim sonra görüşelim hala yoğunum dedi</t>
  </si>
  <si>
    <t>6209700f19c32a4ac156f42e</t>
  </si>
  <si>
    <t>Bazlama İstasyonu, Merkez (Akbilek Mah.)</t>
  </si>
  <si>
    <t>60ed6df558b570003e521562</t>
  </si>
  <si>
    <t>Chocolabs, Merkez (Hacılar Meydanı Mah.)</t>
  </si>
  <si>
    <t>Merkez/Hacılar Meydanı</t>
  </si>
  <si>
    <t>ALİ YILDIZ/5448646525</t>
  </si>
  <si>
    <t>Hacılar Meydanı Mah., hüseyin nihal atsız caddesi no 27, Amasya Merkez‎ , Amasya, Türkiye,</t>
  </si>
  <si>
    <t>10:00-17:00 arası</t>
  </si>
  <si>
    <t>61c6f5438c97b24e396d4cc7</t>
  </si>
  <si>
    <t>Öykü Dürüm, Merkez (Yüzevler Mah.)</t>
  </si>
  <si>
    <t>Merkez/Yüzevler</t>
  </si>
  <si>
    <t>Mustafa bey/5052294548</t>
  </si>
  <si>
    <t>YÜZEVLER MAH. MUSTAFA KEMAL PAŞA CD. BLOK NO:53A MERKEZ/AMASYA</t>
  </si>
  <si>
    <t>61d74fb5863530d4874923c3</t>
  </si>
  <si>
    <t>Steak33 Tantuni, Merkez (Yüzevler Mah.)</t>
  </si>
  <si>
    <t>Ahmet Bey/3582125533</t>
  </si>
  <si>
    <t>Yüzevler Mah , Mustafa kemal paşa caddesi no 72</t>
  </si>
  <si>
    <t xml:space="preserve">Bugün getiryemek panelleri kapalıymış yetkili de 5 te gelecek </t>
  </si>
  <si>
    <t>61851bbe64556d1220a7c320</t>
  </si>
  <si>
    <t>1Teksos Döner Amasya, Merkez (Yüzevler Mah.)</t>
  </si>
  <si>
    <t xml:space="preserve">Aslı hanım /5520993167 </t>
  </si>
  <si>
    <t>yüzevler mah mustafa kemal paşa cad no: 45 c merkez amasya</t>
  </si>
  <si>
    <t>60017a43fa8f16562104d998</t>
  </si>
  <si>
    <t>Osmanlı Tulumbacısı Helalihoş (Mehmet Paşa Mah.)</t>
  </si>
  <si>
    <t>Merkez/Gümüşlü</t>
  </si>
  <si>
    <t>Mehmet Ali/5354040505</t>
  </si>
  <si>
    <t>mehmet paşa mh. atatürk cad.  no:4 (meydan taksi yanı)</t>
  </si>
  <si>
    <t>61178ad8e5b705869cab99af</t>
  </si>
  <si>
    <t>Tıka Basa 23, Merkez (Yüzevler Mah.)</t>
  </si>
  <si>
    <t>Eren bey/5397935081</t>
  </si>
  <si>
    <t>yüzevler mah ferhat sinan sağıroğlu sokak no 1 merkez amasya</t>
  </si>
  <si>
    <t>Randevu Alınmayacak</t>
  </si>
  <si>
    <t>619b5b824c13b4b3284f927f</t>
  </si>
  <si>
    <t>Öz Diyarbakır Sofrası, Merkez (Akbilek Mah.)</t>
  </si>
  <si>
    <t>Ömer/ 5384470081 / 3585022220</t>
  </si>
  <si>
    <t>Akbilek Mah. Mehmet Akif Ersoy Cad. No:18/A, Amasya Merkez‎ , Amasya, Türkiye,</t>
  </si>
  <si>
    <t>61f9a0c8bcb42469507eacb2</t>
  </si>
  <si>
    <t>Kral Dürüm, Merkez (Yüzevler Mah.)</t>
  </si>
  <si>
    <t xml:space="preserve">Merkez/Yüzevler </t>
  </si>
  <si>
    <t>Elif/ 5459509382 / 3582120333</t>
  </si>
  <si>
    <t>Mustafa kemal paşa cd no/76 C Yüzevler MH Amasya merkez kral durum</t>
  </si>
  <si>
    <t>5fff16123cc99f32a7cd6d28</t>
  </si>
  <si>
    <t>Kafe's Kafe (Şeyhcui Mah.)</t>
  </si>
  <si>
    <t xml:space="preserve">Merkez/Şeyhcui </t>
  </si>
  <si>
    <t>Şükrettin/ 5054162593</t>
  </si>
  <si>
    <t>Kemal Nehrozoğlu Cad., No:52A, Amasya Merkez‎ , Amasya, Türkiye,</t>
  </si>
  <si>
    <t>604716ae6c9d279e932c6892</t>
  </si>
  <si>
    <t>Has Hatay Kebap &amp; Döner, Merkez (Şeyhcui Mah.)</t>
  </si>
  <si>
    <t>Ersen/ 5309747962 / 3582220531</t>
  </si>
  <si>
    <t>Şeyhcui Mah., Kemal Nehrozoğlu mah Baybars Sok. No:53, Amasya Merkez‎ , Amasya, Türkiye,</t>
  </si>
  <si>
    <t>kendi fotolarını gönderecekler</t>
  </si>
  <si>
    <t>600c0e03104d8b4e32f29308</t>
  </si>
  <si>
    <t>Ziyafet Pide, Merkez (Hacılar Meydanı Mah.)</t>
  </si>
  <si>
    <t xml:space="preserve">Merkez /  Hızırpaşa </t>
  </si>
  <si>
    <t>EYÜP BEY        5464748713</t>
  </si>
  <si>
    <t>hacılar meydanı mah necip fazıl cad no:3/2a amasya</t>
  </si>
  <si>
    <t>61de95db13146bf73ca58e6a</t>
  </si>
  <si>
    <t>Pidecim, Merkez (Hızır Paşa Mah.)</t>
  </si>
  <si>
    <t>Eray Bey / 3582120020</t>
  </si>
  <si>
    <t>Hızırpaşa Mah., İstasyon Cad., Amasya Merkez‎ , Amasya, Türkiye,</t>
  </si>
  <si>
    <t>60bbb61ccfd5921acb57e6c9</t>
  </si>
  <si>
    <t>Tadım Adana Ocakbaşı, Merkez (Hacılar Meydanı Mah.)</t>
  </si>
  <si>
    <t>Merkez Hacı ilyas</t>
  </si>
  <si>
    <t>YILMAZ ZENGİN        5353461626</t>
  </si>
  <si>
    <t xml:space="preserve">hacı ilyas mah. nihal atsız cad no: 11 / A </t>
  </si>
  <si>
    <t xml:space="preserve">kendi fotoğrafları var mail adresi verildi </t>
  </si>
  <si>
    <t>61f99c1bd8d0699982c8027f</t>
  </si>
  <si>
    <t>Meydan Cafe &amp; Restaurant, Merkez (Gümüşlü Mah.)</t>
  </si>
  <si>
    <t>Merkez	Nergiz</t>
  </si>
  <si>
    <t>şahin bey : 5364847695</t>
  </si>
  <si>
    <t>Gümüşlü mah. Mehmet Paşa Cd. No:6, Türkiye,</t>
  </si>
  <si>
    <t xml:space="preserve">SELAHATTİN YILDIRIM        / 3582125533        </t>
  </si>
  <si>
    <t xml:space="preserve">Mustafa kemal paşa caddesi no 72 </t>
  </si>
  <si>
    <t>61c6e0a3fda64d2496c16cf0</t>
  </si>
  <si>
    <t>Midyeci Tabik Sokak Lezzetleri, Merkez (Akbilek Mah.)</t>
  </si>
  <si>
    <t>SEYİT TABİK/3582220060  / 0530 477 95 05-</t>
  </si>
  <si>
    <t>Akbilek Mah.,no24-a Amasya Merkez‎ , Amasya, Türkiye,</t>
  </si>
  <si>
    <t xml:space="preserve">erteleme talep etti çekim sağlanmadı </t>
  </si>
  <si>
    <t>61f9a2bb5895e916e376cffd</t>
  </si>
  <si>
    <t>Köfteci Çavuş, Merkez (İhsaniye Mah.)</t>
  </si>
  <si>
    <t>Merkez/Bahçeleriçi</t>
  </si>
  <si>
    <t>AYSEL ÇETİN /5331929505 eşi- 0535 577 62 55/</t>
  </si>
  <si>
    <t>İhsaniye Mah., Amasya Merkez‎ , Amasya, Türkiye,(cemıl kale yolu)</t>
  </si>
  <si>
    <t>(cemıl kale yolu)</t>
  </si>
  <si>
    <t>61f9aa5962c86634eed14d3b</t>
  </si>
  <si>
    <t>Bi Tat Dürüm, Merkez (Hacı İlyas Mah.)</t>
  </si>
  <si>
    <t xml:space="preserve">ERTAN ŞENKAL/5413315805              </t>
  </si>
  <si>
    <t>Hacı İlyas mahallesi milli egemenlik caddesi no 6/c Amasya</t>
  </si>
  <si>
    <t xml:space="preserve">yoğunluk dolayı erteleme talep etmiş </t>
  </si>
  <si>
    <t>621772ad72f911306686b6f4</t>
  </si>
  <si>
    <t>Maximum Döner &amp; Burger, Merkez (Şeyhcui Mah.)</t>
  </si>
  <si>
    <t>Merkez/Şeyhcui</t>
  </si>
  <si>
    <t>İbrahim BEY/3582528822/05520840031</t>
  </si>
  <si>
    <t>Şeyhcui Mah.,Kemal nehrezoglu cad. 12/A</t>
  </si>
  <si>
    <t>61f9ad6969dbc72afb419f01</t>
  </si>
  <si>
    <t>Bay Pastacım, Merkez (Dere Mah - Çarşı)</t>
  </si>
  <si>
    <t>Merkez/Dere</t>
  </si>
  <si>
    <t>Arif Bey/3582700005/05333752930/</t>
  </si>
  <si>
    <t>dere mah. mkp cad no 10 merkez amasya</t>
  </si>
  <si>
    <t>panellerini şu ara kullanmıyorlar</t>
  </si>
  <si>
    <t>6217d6319c717a5492c6ea8c</t>
  </si>
  <si>
    <t>Baldıran Restaurant, Merkez (Dere Mah.)</t>
  </si>
  <si>
    <t>AHMET KÖLE/3582120111/05327102972</t>
  </si>
  <si>
    <t>Dere Mah., Amasya Merkez‎ , Amasya, Türkiye,</t>
  </si>
  <si>
    <t>60016a78fd88ae02596d30d3</t>
  </si>
  <si>
    <t>Pideci Aziz Eylül Pide, Merkez (Bahçeleriçi Mah.)</t>
  </si>
  <si>
    <t>Aziz Bey/3582129193</t>
  </si>
  <si>
    <t>Bahçeleriçi Mah., Yeniçeri Sok. (Yeniçeri Cad.), No:2B, Amasya Merkez‎ , Amasya, Türkiye,</t>
  </si>
  <si>
    <t>İptal sebebi: Cenaze için siparişleri gelmiş çok yoğun oldk. için ayrıyetten hazırlık yapamamışlar tekrar randevu alınacak.</t>
  </si>
  <si>
    <t>Kaan Bey/5446629917</t>
  </si>
  <si>
    <t>Akbilek Mah.,23/a Amasya Merkez‎ , Amasya, Türkiye,</t>
  </si>
  <si>
    <t>DEVAM ÇEKİMİ</t>
  </si>
  <si>
    <t>Seyit Bey/0530 477 95 05</t>
  </si>
  <si>
    <t>Akbilek Mah., no24-aAmasya Merkez‎ , Amasya, Türkiye,</t>
  </si>
  <si>
    <t>ALİ AYTAÇ ÖKSEL</t>
  </si>
  <si>
    <t>Yüzevler</t>
  </si>
  <si>
    <t>AHMET KÖLE</t>
  </si>
  <si>
    <t>Dere</t>
  </si>
  <si>
    <t>6227118976aaff3e2e78b473</t>
  </si>
  <si>
    <t>Battalbey Çiğ Köftecisi, Merkez (Bahçeleriçi Mah.)</t>
  </si>
  <si>
    <t>YETER KILINÇ</t>
  </si>
  <si>
    <t>Bahçeleriçi</t>
  </si>
  <si>
    <t>Bahçeleriçi Mah., Amasya Merkez‎ , Amasya, Türkiye,</t>
  </si>
  <si>
    <t>CANAN TÜRKMEN</t>
  </si>
  <si>
    <t>ARİF Bey</t>
  </si>
  <si>
    <t>AHMED ATEŞ</t>
  </si>
  <si>
    <t>Akbilek</t>
  </si>
  <si>
    <t>Akbilek Mah., Amasya Merkez‎ , Amasya, Türkiye,</t>
  </si>
  <si>
    <t>5465468305/no17/1a/kndısı musaıt olunca donus saglıycck</t>
  </si>
  <si>
    <t>604737cc972cd000b4c3b5a5</t>
  </si>
  <si>
    <t>Bereket Pide Nihat Usta'nın Yeri, Merzifon (Gazimahbup Mah.)</t>
  </si>
  <si>
    <t>NİHAT YÜZGEÇ</t>
  </si>
  <si>
    <t>Merzifon</t>
  </si>
  <si>
    <t>Hocasüleyman</t>
  </si>
  <si>
    <t>Gazimahbup Mah., Merzifon, Amasya, Türkiye,</t>
  </si>
  <si>
    <t>ERTAN ŞENKAL</t>
  </si>
  <si>
    <t>Hacı İlyas</t>
  </si>
  <si>
    <t>621b705db26af275c9179504</t>
  </si>
  <si>
    <t>Big Baba Burger, Merkez (Gümüşlü Mah.)</t>
  </si>
  <si>
    <t>Mesut Güngör</t>
  </si>
  <si>
    <t>Nergiz</t>
  </si>
  <si>
    <t>Gümüşlü Mah., Amasya Merkez‎ , Amasya, Türkiye,</t>
  </si>
  <si>
    <t>çekimleri kendileri yapmışlar,mail verildi 5331356060</t>
  </si>
  <si>
    <t>6162e7815e2ddfcb14e172fd</t>
  </si>
  <si>
    <t>Cadde Katık, Merzifon (Hocasüleyman Mah.)</t>
  </si>
  <si>
    <t>ERMAN YILDIZ</t>
  </si>
  <si>
    <t>Camicedit</t>
  </si>
  <si>
    <t>SAAT KULESİ KARŞISI GRATİS MAĞAZASI YANI</t>
  </si>
  <si>
    <t>618e2fd262a02f9290413beb</t>
  </si>
  <si>
    <t>Cajun Corner, Merzifon (Mahsen Mah.)</t>
  </si>
  <si>
    <t>Gürkan Küçükkılıç</t>
  </si>
  <si>
    <t>Mahsen</t>
  </si>
  <si>
    <t>Mahsen mah Amasya</t>
  </si>
  <si>
    <t>ALİ YILDIZ</t>
  </si>
  <si>
    <t>Hacılar Meydanı</t>
  </si>
  <si>
    <t>Hacılar Meydanı Mah., Amasya Merkez‎ , Amasya, Türkiye,</t>
  </si>
  <si>
    <t xml:space="preserve">no27 hüseyin nihal atsız caddesi </t>
  </si>
  <si>
    <t>61f996f0a2dfe86779d2dd0b</t>
  </si>
  <si>
    <t>Çınaraltı, Merkez (Yüzevler Mah.)</t>
  </si>
  <si>
    <t>İLKSEN KANTAR</t>
  </si>
  <si>
    <t>Yüzevler Mah., Amasya Merkez‎ , Amasya, Türkiye,</t>
  </si>
  <si>
    <t>ne zaman gelirler söylemiyorlar yetkilinin de nosunu vermiyorlar</t>
  </si>
  <si>
    <t>61c45788f098dc5bd66b0cba</t>
  </si>
  <si>
    <t>Çiğ Köfte Evi, Merkez (Hacılar Meydanı Mah.)</t>
  </si>
  <si>
    <t>RECEP YAZICI</t>
  </si>
  <si>
    <t>saha temsilcimle görüşüp dönerim dedi</t>
  </si>
  <si>
    <t>62272a03dd5c9f060d84b185</t>
  </si>
  <si>
    <t>Çiğ Köfte Evi, Merkez (Şeyhcui Mah.)</t>
  </si>
  <si>
    <t>MUSTAFA KARAÇOBAN</t>
  </si>
  <si>
    <t>Şeyhcui</t>
  </si>
  <si>
    <t>Şeyhcui Mah., Amasya Merkez‎ , Amasya, Türkiye,</t>
  </si>
  <si>
    <t>61f99f5192e47ab2a1a6dd85</t>
  </si>
  <si>
    <t>Dürüm House, Merzifon (Harmanlar Mah.)</t>
  </si>
  <si>
    <t>SEMA ÇATALYÜREK</t>
  </si>
  <si>
    <t>Harmanlar</t>
  </si>
  <si>
    <t>harmanlar mh. karamustafa paşa cd. no:51/a</t>
  </si>
  <si>
    <t>61f3f29fb6bf4b1431f75122</t>
  </si>
  <si>
    <t>Dürümcü Baba, Merzifon (Harmanlar Mah.)</t>
  </si>
  <si>
    <t>Halise Taşkın</t>
  </si>
  <si>
    <t>Harmanlar Mah., Merzifon, Amasya, Türkiye,</t>
  </si>
  <si>
    <t>600a7f983c420077a6bfc5be</t>
  </si>
  <si>
    <t>Esmahall, Merkez (Hacılar Meydanı Mah.)</t>
  </si>
  <si>
    <t>SİNAN AYDIN</t>
  </si>
  <si>
    <t>Hacılar Meydanı Mah., Necip Fazıl Cad., No:33A, Amasya Merkez‎ , Amasya, Türkiye,</t>
  </si>
  <si>
    <t xml:space="preserve">yt gelmiyo dedi no vermedi uğraşamazmış/Adnan,İSTEMİYORLAR / il dışında </t>
  </si>
  <si>
    <t>60146de7d1201b63d2955619</t>
  </si>
  <si>
    <t>Gececi Sokak Lezzetleri, Merkez (Akbilek Mah.)</t>
  </si>
  <si>
    <t>Erkan Petek</t>
  </si>
  <si>
    <t>Muhsin Yazıcıoğlu Cad., No:25/E, Amasya Merkez‎ , Amasya, Türkiye,</t>
  </si>
  <si>
    <t>hatalı numara/0358) 212 13 12</t>
  </si>
  <si>
    <t>ERSEN KARTAL</t>
  </si>
  <si>
    <t>Şeyhcui Mah., Baybars Sok., Amasya Merkez‎ , Amasya, Türkiye,</t>
  </si>
  <si>
    <t xml:space="preserve">toplu yemek olduğu zaman çağıracakmış </t>
  </si>
  <si>
    <t>6229ec88a673a95d699c7586</t>
  </si>
  <si>
    <t>İzmir Kumru (Merzifon)</t>
  </si>
  <si>
    <t>Hakan abacı</t>
  </si>
  <si>
    <t>Sofular</t>
  </si>
  <si>
    <t>Sofular mahallesi cumhuriyet caddesi no 165</t>
  </si>
  <si>
    <t>Şükrettin Şahin</t>
  </si>
  <si>
    <t>6057476104fe53caf3562bbe</t>
  </si>
  <si>
    <t>Kokoreççi Mıstık, Merkez (Şeyhcui Mah.)</t>
  </si>
  <si>
    <t>ALEV DEMİR</t>
  </si>
  <si>
    <t>istemiyorum kendi fotoğrafımda yok dedi.</t>
  </si>
  <si>
    <t>AYSEL ÇETİN</t>
  </si>
  <si>
    <t>İhsaniye Mah., Amasya Merkez‎ , Amasya, Türkiye,</t>
  </si>
  <si>
    <t xml:space="preserve">0535 577 62 55/cemıl kale yolu </t>
  </si>
  <si>
    <t>GÖKHAN İNAN</t>
  </si>
  <si>
    <t>5459509382 elif</t>
  </si>
  <si>
    <t>5fff1a713b0c6d31740f275b</t>
  </si>
  <si>
    <t>Leziz Pide (Bahçeleriçi Mah.)</t>
  </si>
  <si>
    <t>Süleyman Arif Güngör</t>
  </si>
  <si>
    <t>Bahçeleriçi Mah., Zübeyde Hanım Cad., No:72C, Amasya Merkez‎ , Amasya, Türkiye,</t>
  </si>
  <si>
    <t xml:space="preserve">kendisi çekim yaptımış mail adresine atacak </t>
  </si>
  <si>
    <t>6047286fd1bc9e04b8522f37</t>
  </si>
  <si>
    <t>Mangal Ocakbaşı, Merkez (Dere Mah - Çarşı)</t>
  </si>
  <si>
    <t>ALİ MUTLU</t>
  </si>
  <si>
    <t>Dere Mah., Cavit Öztürk Sok., No:5C, Amasya Merkez‎ , Amasya, Türkiye,</t>
  </si>
  <si>
    <t xml:space="preserve">işletme şuan geçici olarak kapalı açılınca oluşturulacak  / yetkili kaza geçirmiş işletme kapalıymış </t>
  </si>
  <si>
    <t>SERRA AKÇAY</t>
  </si>
  <si>
    <t>61f9a70e6d8aad1558ad950e</t>
  </si>
  <si>
    <t>Meşhur Adıyaman ÇiğKöftecisiÖmerAybak,Merkez(Şeyhcui Mah.)</t>
  </si>
  <si>
    <t>ALPARSLAN AKGÜL</t>
  </si>
  <si>
    <t>ŞAHİN BAŞYURT</t>
  </si>
  <si>
    <t xml:space="preserve">şahin bey no : 5364847695 - ben ustamla konuşayım size dönerim dedi </t>
  </si>
  <si>
    <t>SEYİT TABİK</t>
  </si>
  <si>
    <t>0530 477 95 05-no24-a</t>
  </si>
  <si>
    <t>MURAT RECEP KESMEKAYA</t>
  </si>
  <si>
    <t>Melike Karaoğlu</t>
  </si>
  <si>
    <t>Gümüşlü</t>
  </si>
  <si>
    <t>mehmet paşa mh. atatürk cad.
 no:4 (meydan taksi yanı)</t>
  </si>
  <si>
    <t xml:space="preserve"> Emrullah Bey /Mehmet Ali bey</t>
  </si>
  <si>
    <t>ŞAHİN GÖKGÖZ</t>
  </si>
  <si>
    <t>mustafa bey/5052294548-Murat bey de müdür;5435900086</t>
  </si>
  <si>
    <t>ÖMER ALKAN</t>
  </si>
  <si>
    <t>618515e479b09f0f1498f325</t>
  </si>
  <si>
    <t>Öz Diyarbakır Sofrası, Merzifon (Sofular Mah.)</t>
  </si>
  <si>
    <t>NAZİK SÜMBÜL</t>
  </si>
  <si>
    <t>Sofular Mah., Adalet Sok., Merzifon, Amasya, Türkiye,</t>
  </si>
  <si>
    <t>60672bd9b6a68cd5fa8e5d52</t>
  </si>
  <si>
    <t>Öz Lezzet Pide &amp; Lahmacun, Merkez (Dere Mah - Çarşı)</t>
  </si>
  <si>
    <t>İRFAN AKBULUT</t>
  </si>
  <si>
    <t>Amasya merkez yüzevler</t>
  </si>
  <si>
    <t xml:space="preserve">onu istemiyorum demiştim dedi </t>
  </si>
  <si>
    <t>6057431bf5a13cc7b3153b95</t>
  </si>
  <si>
    <t>Özkan Amca'nın Mutfağı, Merkez (Akbilek Mah.)</t>
  </si>
  <si>
    <t>YEKTA TÜRKER</t>
  </si>
  <si>
    <t xml:space="preserve">kendi çekim yapıp atacak </t>
  </si>
  <si>
    <t>61f04147c47fb5af8811cc0d</t>
  </si>
  <si>
    <t>Payidar Cafe &amp; Restaurant, Merkez (Yüzevler Mah.)</t>
  </si>
  <si>
    <t>KADİR ALPTUĞ SİVASLIGİL</t>
  </si>
  <si>
    <t xml:space="preserve">arayacak bizi/kndılerı donus saglıycklr bıze / arkadaşları ile görüşüp dönüş yapacak </t>
  </si>
  <si>
    <t>Aziz Yurdunuseven</t>
  </si>
  <si>
    <t>OĞUZ DANACI</t>
  </si>
  <si>
    <t>Hızırpaşa</t>
  </si>
  <si>
    <t>5fff29eb35e580246945942a</t>
  </si>
  <si>
    <t>Pizza Wings (Haci İlyas Mah.)</t>
  </si>
  <si>
    <t>Göksel Kaplan</t>
  </si>
  <si>
    <t>mustafa kemal paşa cd. amasya park avm pizza wings no:48</t>
  </si>
  <si>
    <t>SELAHATTİN YILDIRIM</t>
  </si>
  <si>
    <t xml:space="preserve">Ahmet Bey /Mustafa kemal paşa caddesi no 72 </t>
  </si>
  <si>
    <t>6000612d3b0c6d27b60f9247</t>
  </si>
  <si>
    <t>Sultan Sofrası (Harmanlar Mah.)</t>
  </si>
  <si>
    <t>Ali Alper Taşkın</t>
  </si>
  <si>
    <t>harmanlar mah karamustafa paşa cad no 73</t>
  </si>
  <si>
    <t>YILMAZ ZENGİN</t>
  </si>
  <si>
    <t>60888653d72f8068217224ea</t>
  </si>
  <si>
    <t>Tarihi Adıyaman Çiğköftecisi, Merzifon (Sofular Mah.)</t>
  </si>
  <si>
    <t>CEM ASLAN</t>
  </si>
  <si>
    <t>Sofular mahallesi Cumhuriyet caddesi tarihi Adıyaman Çiğköfte no:168/a merzifon Amasya</t>
  </si>
  <si>
    <t>6084386d711e03fd38e69332</t>
  </si>
  <si>
    <t>Tatlıcıoğlu Nimet Usta, Merzifon (Harmanlar Mah.)</t>
  </si>
  <si>
    <t>NİMETULLAH KIZILAY</t>
  </si>
  <si>
    <t>Tavşan</t>
  </si>
  <si>
    <t>harmanlar mah avcı sokak no 8 a merzifon/ amasya</t>
  </si>
  <si>
    <t>60868f56176e4e953ccff4bd</t>
  </si>
  <si>
    <t>Tavukcum, Merzifon (Hoca Süleyman Mah.)</t>
  </si>
  <si>
    <t>FİKRET PINAR</t>
  </si>
  <si>
    <t>Hoca Süleyman mah. Cumhuriyet Cd 88/A Merzifon amasya</t>
  </si>
  <si>
    <t>612288c1ee0109779e844496</t>
  </si>
  <si>
    <t>Tıka Basa 23 Boutique Cafe (Hacılar Meydanı Mah.)</t>
  </si>
  <si>
    <t>EROL ERGÜVENÇ</t>
  </si>
  <si>
    <t>KAAN ERHAN GÜREL</t>
  </si>
  <si>
    <t>devam çekimi alındı/23/a/5446629917</t>
  </si>
  <si>
    <t>61f9a8d97a9668148fe11118</t>
  </si>
  <si>
    <t>Ustam Döner, Merkez (Hacı İlyas Mah.)</t>
  </si>
  <si>
    <t>İBRAHİM AHMET YAYLACI</t>
  </si>
  <si>
    <t>Hacı ilyas mah. Mustafa kemal paşa cad. 84/A</t>
  </si>
  <si>
    <t>6184f0de420dd34a16641c97</t>
  </si>
  <si>
    <t>USTAM PİDE RESTORANT, Merzifon (Bahçelievler Mah.)</t>
  </si>
  <si>
    <t>SEFA YİĞİT</t>
  </si>
  <si>
    <t>Bahçelievler</t>
  </si>
  <si>
    <t>Bahçelievler mahallesi taştan Sönmez caddesi no 25 merzifon amasya</t>
  </si>
  <si>
    <t>61853073454d0abfe369815a</t>
  </si>
  <si>
    <t>Zirve Döner, Merzifon (Hocasüleyman Mah.)</t>
  </si>
  <si>
    <t>İLKER TURŞU</t>
  </si>
  <si>
    <t>Hocasüleyman Mahallesi Cumhuriyet Caddesi no:94/101 Merzifon\AMASYA</t>
  </si>
  <si>
    <t>REFİK KALLECİ</t>
  </si>
  <si>
    <t xml:space="preserve">kardeşi eyüp beyden randevu alındı  </t>
  </si>
  <si>
    <t>id</t>
  </si>
  <si>
    <t>600c7f4d2c661fe158c4119f</t>
  </si>
  <si>
    <t>Pasaport Pizza, Merkez (Akbilek Mah.)</t>
  </si>
  <si>
    <t>AKBİLEK MAH. KEMAL NEHREZOĞLU CAD. 9/A</t>
  </si>
  <si>
    <t>6012a2f1eaccb930ca87bb57</t>
  </si>
  <si>
    <t>Komagene Etsiz Çiğ Köfte, Merzifon (Camicedit Mah.)</t>
  </si>
  <si>
    <t>CAMİCEDİT MH. KARAMUSTAFAPAŞA CD. NO:58/1</t>
  </si>
  <si>
    <t>6012aca1bb98bb088537280a</t>
  </si>
  <si>
    <t>Komagene Etsiz Çiğ Köfte, Merkez (Akbilek Mah.)</t>
  </si>
  <si>
    <t>AKBİLEK MH. MUHSİN YAZICIOĞLU CAD. ÖZGE APT. A BLOK NO:13</t>
  </si>
  <si>
    <t>6012b54d6c164244b690784e</t>
  </si>
  <si>
    <t>Komagene Etsiz Çiğ Köfte, Gümüşhacıköy (Hacıyahya Mah.)</t>
  </si>
  <si>
    <t>Gümüşhacıköy</t>
  </si>
  <si>
    <t>Hacıyahya</t>
  </si>
  <si>
    <t>HACIYAHYA MH.GÜMÜŞ CD. NO:8/2</t>
  </si>
  <si>
    <t>6012a7f767e56218a684d4ab</t>
  </si>
  <si>
    <t>Komagene Etsiz Çiğ Köfte, Merzifon (Cumhuriyet Cad.)</t>
  </si>
  <si>
    <t>Gazimahbup</t>
  </si>
  <si>
    <t>CUMHURİYET CD. NO:162/3</t>
  </si>
  <si>
    <t>600839b2f69aa4450d46fa78</t>
  </si>
  <si>
    <t>Ömer Kurunç</t>
  </si>
  <si>
    <t>Bahçeleriçi Mah., Cülüs Sok., No:16-1A, Amasya Merkez‎ , Amasya, Türkiye,</t>
  </si>
  <si>
    <t>600beaffa51c18642a0d8e73</t>
  </si>
  <si>
    <t>Meşhur Adıyaman Çiğ Köftecisi Ömer Aybak, Merkez (Dere Mah)</t>
  </si>
  <si>
    <t>Alparslan Akgül</t>
  </si>
  <si>
    <t>Dere Mah., Şeyh Zekeriya Sok., No:22A, Amasya Merkez‎ , Amasya, Türkiye,</t>
  </si>
  <si>
    <t>5fff0c34c92252f4df3a3dd0</t>
  </si>
  <si>
    <t>Meşhur Adıyaman Çiğköftecisi Ömer Aybak (Akbilek Mah.)</t>
  </si>
  <si>
    <t>Tezcan Yıldırım</t>
  </si>
  <si>
    <t>akbilek mah kemal nehrozoğlu cad kandıl sok no:7/c</t>
  </si>
  <si>
    <t>6012b6651b5f9b5a672046b1</t>
  </si>
  <si>
    <t>Komagene Etsiz Çiğ Köfte, Merkez (Hızırpaşa Mah.)</t>
  </si>
  <si>
    <t>HIZIRPAŞA MH. İSTASYON CD. ONUR APT. NO:43/B</t>
  </si>
  <si>
    <t>6012b80ff8fb0b79f9f98591</t>
  </si>
  <si>
    <t>Komagene Etsiz Çiğ Köfte, Suluova (Cumhuriyet Mah.)</t>
  </si>
  <si>
    <t>Suluova</t>
  </si>
  <si>
    <t>Orta</t>
  </si>
  <si>
    <t>CUMHURİYET MH. HACI MUSTAFA CD. NO:4</t>
  </si>
  <si>
    <t>6012aae6d22e220fdcb55815</t>
  </si>
  <si>
    <t>Komagene Etsiz Çiğ Köfte, Merkez (Ellibeşevler Mah.)</t>
  </si>
  <si>
    <t>Ellibeşevler</t>
  </si>
  <si>
    <t>ELLİBEŞEVLER MH. MEHMET VARİNLİ CD. NO:85/87</t>
  </si>
  <si>
    <t>6012b0080a16ee6825e0d2dc</t>
  </si>
  <si>
    <t>Komagene Etsiz Çiğ Köfte, Merkez (Şeyhcui Mah.)</t>
  </si>
  <si>
    <t>ŞEYHCUİ MH. UHUD SK. NO:21</t>
  </si>
  <si>
    <t>60471a3bb826f091693195eb</t>
  </si>
  <si>
    <t>Küçükağa Restaurant, Merkez (Şamlar Mah.)</t>
  </si>
  <si>
    <t>MEHMET UYGUR</t>
  </si>
  <si>
    <t>Şamlar</t>
  </si>
  <si>
    <t>Şamlar Mah., Amasya Merkez‎ , Amasya, Türkiye,</t>
  </si>
  <si>
    <t>6065969c4da7898653106731</t>
  </si>
  <si>
    <t>Domino's Pizza, Merzifon (Sofular Mah.)</t>
  </si>
  <si>
    <t>Sofular Mah. Yaren Sok.Belediye İş Merkezi No: 2 5 Merzifon Amasya</t>
  </si>
  <si>
    <t>606593c93cb72561b5a62d5f</t>
  </si>
  <si>
    <t>Domino's Pizza, Merkez (Dere Mah - Çarşı.)</t>
  </si>
  <si>
    <t>Hacı İlyas Mah. Ziya Paşa Bulv. Türkel Apt No:77 Merkez Amasya</t>
  </si>
  <si>
    <t>6001629cf11235ac31b0a986</t>
  </si>
  <si>
    <t>Beyoğlu Cafe &amp; Restaurant, Merkez (Dere Mah - Çarşı)</t>
  </si>
  <si>
    <t>MEHMET AKİF</t>
  </si>
  <si>
    <t>YÜZEVLER MAH HİKMET AKINCI PAŞA SOK
 YALIBOYU/MERKEZ</t>
  </si>
  <si>
    <t>605c62d9c22e68217b6e8b36</t>
  </si>
  <si>
    <t>Burger King, Merkez (Dere Mah - Çarşı)</t>
  </si>
  <si>
    <t>Hatuniye</t>
  </si>
  <si>
    <t>Dere Mah.Ziya Paşa Bulvarı Özkök iş merkezi</t>
  </si>
  <si>
    <t>606c1aea9df4ec0f69a10d30</t>
  </si>
  <si>
    <t>Best of Dürüm, Merkez (Akbilek Mah.)</t>
  </si>
  <si>
    <t>İSMAİL ÇAM</t>
  </si>
  <si>
    <t>dere mahallesi çarşı merkez amasya</t>
  </si>
  <si>
    <t>60bf1d6bf0bb852d1223ec72</t>
  </si>
  <si>
    <t>Komagene Etsiz Çiğ Köfte, Merkez (Gökmedrese Mah.)</t>
  </si>
  <si>
    <t>Üçler</t>
  </si>
  <si>
    <t>GÖKMEDRESE MAH. MUSTAFA KEMAL PAŞA CAD. 99-A</t>
  </si>
  <si>
    <t>60ede7bf091d66ff569181a2</t>
  </si>
  <si>
    <t>Papuless Döner, Merzifon (Sofular Mah.)</t>
  </si>
  <si>
    <t>ZAFER GENÇ</t>
  </si>
  <si>
    <t>cumhuriyet cad sofular mah. bulak sokak no 4b/1 merzifon amasya</t>
  </si>
  <si>
    <t>61713e077a4e4b847910f5c8</t>
  </si>
  <si>
    <t>1.İnci Döner, Merzifon (Harmanlar Mah.)</t>
  </si>
  <si>
    <t>ZEYNEP USTA</t>
  </si>
  <si>
    <t>harmanlar mah.müftü vehbi sok no 11c merzifon amasya</t>
  </si>
  <si>
    <t>61d6a9681d5efca391cb845c</t>
  </si>
  <si>
    <t>Öncü Döner, Merzifon (Cami Cedit Mah.)</t>
  </si>
  <si>
    <t>Alaattin Marancı</t>
  </si>
  <si>
    <t>Camicedit Mah. Cumhuriyet Cad. 119 B B Merzifon/Amasya</t>
  </si>
  <si>
    <t>61e97495afcecd347055126e</t>
  </si>
  <si>
    <t>Oses Çiğ Köfte (Hızırpaşa Mah.)</t>
  </si>
  <si>
    <t>Emine Zeytünlü Ercan</t>
  </si>
  <si>
    <t>Hızırpaşa Mh. İstasyon Cad. 115/B</t>
  </si>
  <si>
    <t>61b1fb1abef83245dbf1a210</t>
  </si>
  <si>
    <t>Çiğköftem, Suluova (Yeni Mah.)</t>
  </si>
  <si>
    <t>Murat Solak</t>
  </si>
  <si>
    <t>Yeni mahalle DİLA PASTANESİ 2. Etap TOKİ karşısı</t>
  </si>
  <si>
    <t>620ca55257b081177f4c905d</t>
  </si>
  <si>
    <t>Pasaport Pizza, Merzifon (Sofular Mah.)</t>
  </si>
  <si>
    <t>Sofular Mah. Abdulrahman Kargı Bul. Nilüfer Apartmanı No: 9 Zemin 1 Merzifon/Amasya</t>
  </si>
  <si>
    <t>602b9f9dc85ce43a7984c0a3</t>
  </si>
  <si>
    <t>SERKAN GÜREL</t>
  </si>
  <si>
    <t>Kemal Nehrozoğlu Cad., No:23A, Amasya Merkez‎ , Amasya, Türkiye,</t>
  </si>
  <si>
    <t>62270e8d61a0c3719db48ceb</t>
  </si>
  <si>
    <t>Strabon Pizza &amp; Panzerotti &amp; Burger, Merkez (Hızır Paşa Mah.)</t>
  </si>
  <si>
    <t>RECEP ÖZER</t>
  </si>
  <si>
    <t>Hızırpaşa Mah., Amasya Merkez‎ , Amasya, Türkiye,</t>
  </si>
  <si>
    <t>61d75bf48e3eae0dfc2db68e</t>
  </si>
  <si>
    <t>Acele Wafflelok, Merkez (Kemerköprü Mah.)</t>
  </si>
  <si>
    <t>Cem Garip Eken</t>
  </si>
  <si>
    <t>Kemer Köprü</t>
  </si>
  <si>
    <t>Kemerköprü Mah. Tabakoğlu Sok. No:7/A Merkez/Bartın</t>
  </si>
  <si>
    <t>Kubilay Güneş</t>
  </si>
  <si>
    <t>6242ddb4b69b23321cc92c64</t>
  </si>
  <si>
    <t>Adanalı Kardeşler Pide &amp; Kebap, Merkez (Kırtepe Mah.)</t>
  </si>
  <si>
    <t>EMEL HOROZ</t>
  </si>
  <si>
    <t>Kırtepe</t>
  </si>
  <si>
    <t>Kırtepe mah. kasaplar sok.no:23 Merkez/BARTIN</t>
  </si>
  <si>
    <t>605dc88465ce68a695aa86bf</t>
  </si>
  <si>
    <t>Adıyaman Çiğ Köfte Mustafa Usta, Merkez (Cebrail Mah.)</t>
  </si>
  <si>
    <t>Gülcan Çakır</t>
  </si>
  <si>
    <t>Cebrail</t>
  </si>
  <si>
    <t>Cebrail mahallesi Plevne caddesi no 6 B Merkez/kastamonu</t>
  </si>
  <si>
    <t>6202d7d587250051ccc3c3cc</t>
  </si>
  <si>
    <t>Adıyamanlı Çiğköfteci Ömür Usta, Merkez (Kemerköprü Mah.)</t>
  </si>
  <si>
    <t>Sabri Taş</t>
  </si>
  <si>
    <t>Kemerköprü Mah. Şadırvan Cad. No:19 Merkez/Bartın</t>
  </si>
  <si>
    <t>61d75e0428b8750aa7d86346</t>
  </si>
  <si>
    <t>Adolu Pilav &amp; Köfte &amp; Sucuk &amp; Patso, Merkez (Kemerköprü Mah.)</t>
  </si>
  <si>
    <t>6058ad4294997bf3e5a5515b</t>
  </si>
  <si>
    <t>Ali'nin Yeri (Karacasu Mah.)</t>
  </si>
  <si>
    <t>Muhittin Dülger</t>
  </si>
  <si>
    <t>Karacasu Fatih</t>
  </si>
  <si>
    <t>Karacasu Fatih Mah . Ihlamur Sok. No 4 merkez/bolu</t>
  </si>
  <si>
    <t>600bfdd2b196916b4f3d0563</t>
  </si>
  <si>
    <t>Alparslan Bey Tantuni, Merkez (Kemerköprü Mah.)</t>
  </si>
  <si>
    <t>RACİ ÇETİN</t>
  </si>
  <si>
    <t>Kemer Köprü, Eski Konak Cd. No:24, 74100 MERKEZ/Bartın</t>
  </si>
  <si>
    <t>sedat</t>
  </si>
  <si>
    <t>60a7a4304a470e0190fcc72b</t>
  </si>
  <si>
    <t>Alpi Fast &amp; Food, Merkez (Köyortası Mah.)</t>
  </si>
  <si>
    <t>Alper İhsan Hançerli</t>
  </si>
  <si>
    <t>Köyortası Mah. İskele Cad. No:34/A Merkez/Bartın</t>
  </si>
  <si>
    <t>61ef9e16ba255080b5ad0c7e</t>
  </si>
  <si>
    <t>Amasra Balık Evi, Merkez (Kırtepe Mah.)</t>
  </si>
  <si>
    <t>Ersin Zor</t>
  </si>
  <si>
    <t>Gölbucağı</t>
  </si>
  <si>
    <t>Kırtepe Mah. Eski Konak Cad. No:107 Merkez/Bartın</t>
  </si>
  <si>
    <t>6081e9d28d56df76617f27e2</t>
  </si>
  <si>
    <t>Antakya Tost &amp; Kumru, Merkez (Kırtepe Mah.)</t>
  </si>
  <si>
    <t>Kenan Biz</t>
  </si>
  <si>
    <t>Kırtepe Mah. Cemal Aliş Sok. No:4/1 Merkez/Bartın</t>
  </si>
  <si>
    <t>6059107080cc1ca99225c855</t>
  </si>
  <si>
    <t>Antepli Acıktım Pide, Merkez (Kemerköprü Mah.)</t>
  </si>
  <si>
    <t>Nebahat Karakahraman</t>
  </si>
  <si>
    <t>Kemerköprü Mah. 636. Sok. No: 6 Merkez/Bartın</t>
  </si>
  <si>
    <t>çekim istemiyorum saol dedi  maliyetli olur dedi</t>
  </si>
  <si>
    <t>62225f030681cff51509bb2b</t>
  </si>
  <si>
    <t>Antik Büfe, Merkez (Kemer Köprü Mah.)</t>
  </si>
  <si>
    <t>Samet Aykan</t>
  </si>
  <si>
    <t>Kemer Köprü Mah.155.Cad.No:55 Merkez/Bartın</t>
  </si>
  <si>
    <t>6059ddb082f8ca70f24b059c</t>
  </si>
  <si>
    <t>Aperatif, Merkez (Bahçelievler Mah.)</t>
  </si>
  <si>
    <t>Avni Burak Turan</t>
  </si>
  <si>
    <t>Bahçelievler Mah. Atatürk Blv. Koçak Apt. No:5D/50 Bolu / Merkez</t>
  </si>
  <si>
    <t>6200d46b6796c5d9126867af</t>
  </si>
  <si>
    <t>Arasta Lokantası, Merkez (Orta Mah.)</t>
  </si>
  <si>
    <t>Burak Sezer Şeker</t>
  </si>
  <si>
    <t>Orta Mah. Lütfiye Cad. No:11/A Merkez/Bartın</t>
  </si>
  <si>
    <t>6007fd6635cc592d7ffdc473</t>
  </si>
  <si>
    <t>ASG Döner, Merkez (Köyortası Mah.)</t>
  </si>
  <si>
    <t>SONER GÖREN</t>
  </si>
  <si>
    <t>orta mah karakaş cd No:3. BARTIN/ MERKEZ</t>
  </si>
  <si>
    <t>60755765d38ec9398693fd74</t>
  </si>
  <si>
    <t>Ateşoğlu Restaurant, Merkez (Candaroğulları Mah.)</t>
  </si>
  <si>
    <t>Cafer Ateşoğlu</t>
  </si>
  <si>
    <t>Kuzeykent</t>
  </si>
  <si>
    <t>Candaroğulları Mah. Daday Kavşağı Boyacıoğlu Apt. No:13 Merkez/Kastamonu</t>
  </si>
  <si>
    <t>61de7f3fdfb99e7470ffda6a</t>
  </si>
  <si>
    <t>Baget, Merkez (Kırtepe Mah.)</t>
  </si>
  <si>
    <t>Emin Mert Akgüneş</t>
  </si>
  <si>
    <t>Köyortası</t>
  </si>
  <si>
    <t>Kırtepe Mah. İskele Cad. No:55/A Merkez/Bartın</t>
  </si>
  <si>
    <t>Tekrar arandı ulaşılamadı</t>
  </si>
  <si>
    <t>602e585bc85ce478a9853e04</t>
  </si>
  <si>
    <t>Bahçen Tantuni &amp; Izgara, Merkez (Kemerköprü Mah.)</t>
  </si>
  <si>
    <t>Tanju İpbüken</t>
  </si>
  <si>
    <t>Kemerkopru mah davutfirincioglu caddesi no 52c</t>
  </si>
  <si>
    <t>6230df14159860360b1dbc4d</t>
  </si>
  <si>
    <t>Best Food,Merkez (Kemer Köprü Mah.)</t>
  </si>
  <si>
    <t>Murat Uçar</t>
  </si>
  <si>
    <t>Kemer Köprü Mah.896.Sk.Parmaksızlar Apt. No:6/B Merkez/Bartın</t>
  </si>
  <si>
    <t>60548059407cdb73bf962aff</t>
  </si>
  <si>
    <t>Beşiroğlu Pide &amp; Döner, Merkez (Kuzeykent Mah.)</t>
  </si>
  <si>
    <t>Erkan Beşir</t>
  </si>
  <si>
    <t>Kuzeykent Mah. Kazım Karabekir Cad. No:22/GE Merkez/Kastamonu</t>
  </si>
  <si>
    <t>600a9f66b19c48302fc244a8</t>
  </si>
  <si>
    <t>Bi-Tost ,Merkez (Kırtepe Mah.)</t>
  </si>
  <si>
    <t>Özlem Köker</t>
  </si>
  <si>
    <t>Kırtepe Mah., Çıkrıkçı Sok., No:1B, Bartın Merkez‎ , Bartın, Türkiye,</t>
  </si>
  <si>
    <t>623f397d7ee98249cb2924ae</t>
  </si>
  <si>
    <t>Bilgens, Merkez (Kemerköprü Mah.)</t>
  </si>
  <si>
    <t>Enes Mekeç</t>
  </si>
  <si>
    <t>KEMERKÖPRÜ MAHALLESİ, 902. SOKAK, NO.4, Merkez, Bartın</t>
  </si>
  <si>
    <t>60544a60c95ba73081dfd8fa</t>
  </si>
  <si>
    <t>Birader Waffle, Merkez (Kırtepe Mah.)</t>
  </si>
  <si>
    <t>Fethiye Güzeler Koca</t>
  </si>
  <si>
    <t>Kırtepe Mah. Kocabekir Sok. No:4 Merkez/Bartın</t>
  </si>
  <si>
    <t>hastalanmış</t>
  </si>
  <si>
    <t>60544e3ff6d32222b0944828</t>
  </si>
  <si>
    <t>Birinci Pide, Merkez (Köyortası Mah.)</t>
  </si>
  <si>
    <t>Turhan Birinci</t>
  </si>
  <si>
    <t>Orduyeri</t>
  </si>
  <si>
    <t>Köyortası Mah. Tersane Cad. No:66 Merkez/Bartın</t>
  </si>
  <si>
    <t>6039310dc667c66f30737862</t>
  </si>
  <si>
    <t>Bol Simit (Tabaklar Mah.)</t>
  </si>
  <si>
    <t>TURAN KILINÇ</t>
  </si>
  <si>
    <t>Tabaklar</t>
  </si>
  <si>
    <t>Cumhuriyet Cad., No:11/A, Bolu Merkez, Bolu, Türkiye,</t>
  </si>
  <si>
    <t>602e521ba9d2c16f6efff124</t>
  </si>
  <si>
    <t>Bonmarche Cafe &amp; Restaurant, Kemerköprü Mah.</t>
  </si>
  <si>
    <t>İbrahim Temür</t>
  </si>
  <si>
    <t>KEMERKÖPRÜ MAHALLESİ 896. SOKAK NO:2/9 BARTIN</t>
  </si>
  <si>
    <t>61e7bd0b7db401c5c870667e</t>
  </si>
  <si>
    <t>Boztepe Dönercisi, Merkez (Cebrail Mah.)</t>
  </si>
  <si>
    <t>Aziz Çeven</t>
  </si>
  <si>
    <t>Cebrail mahallesi kırkçesme şok büyük çarşı iş merkezi yanı no 15</t>
  </si>
  <si>
    <t>6081ec0377de8a09c1032935</t>
  </si>
  <si>
    <t>Burger A. N. T, Merkez (Kırtepe Mah.)</t>
  </si>
  <si>
    <t>600c6ecc262a18f77f668ec5</t>
  </si>
  <si>
    <t>By Katık Tantuni &amp; Döner, Merkez (Kuzeykent Mah.)</t>
  </si>
  <si>
    <t>Aynur Altun</t>
  </si>
  <si>
    <t>Kuzeykent Mahallesi Atilla Ates pasa caddesi 5/!A,</t>
  </si>
  <si>
    <t>60116c9ce3c69ca81182531c</t>
  </si>
  <si>
    <t>Caba, Merkez (Buğdaypazarı Mah.)</t>
  </si>
  <si>
    <t>EMRAH KOYUNCU</t>
  </si>
  <si>
    <t>Buğday Pazarı</t>
  </si>
  <si>
    <t>Buğday Pazarı Mah. Çarşamba Pazarı Cad. no:4 İç Kapı No: 133 Merkez/Çankırı</t>
  </si>
  <si>
    <t>60820209c70455e1d3155116</t>
  </si>
  <si>
    <t>Cadde Büfe Izgara &amp; Fast Food, Merkez (Kırtepe Mah.)</t>
  </si>
  <si>
    <t>Fatih Çomak</t>
  </si>
  <si>
    <t>Kırtepe Mah. Orta Cami Sok. No: 2 Merkez/Bartın</t>
  </si>
  <si>
    <t>6230fd8817e1e0f70d6a45b8</t>
  </si>
  <si>
    <t>Cadde Ocakbaşı,Merkez (Kemer Köprü Mah.)</t>
  </si>
  <si>
    <t>Beratcan Uçar</t>
  </si>
  <si>
    <t>Kemer Köprü Mah. 155.Cad.No:28 Merkez/Bartın</t>
  </si>
  <si>
    <t>6256b4e441ce26f3e0054cb4</t>
  </si>
  <si>
    <t>Cafe Gordion, Merkez (Orta Mah.)</t>
  </si>
  <si>
    <t>ONUR KAYGUSUZ</t>
  </si>
  <si>
    <t>Orta Mah. piryancılar Cad. No:9 Merkez Bartın</t>
  </si>
  <si>
    <t>6242c1d3abe0e0db61c2e6b7</t>
  </si>
  <si>
    <t>Cafe Karışık, Merkez (Gölbucağı Mah.)</t>
  </si>
  <si>
    <t>CÜNEYT ÖZDEMİR</t>
  </si>
  <si>
    <t>Gölbucağı mah.Bülent ecevit blv.no:40 Merkez/BARTIN</t>
  </si>
  <si>
    <t>605904f0c6a118a9f28aa959</t>
  </si>
  <si>
    <t>Cızzgara Kebap &amp; Pilav &amp; Kokoreç, Merkez (Kemerköprü Mah.)</t>
  </si>
  <si>
    <t>Ferhan Kale</t>
  </si>
  <si>
    <t>Kemerköprü Mah. 155. Cadde No: 46 Merkez/Bartın</t>
  </si>
  <si>
    <t>Cızzgara, Merkez (Kemerköprü Mah.)</t>
  </si>
  <si>
    <t>tekrar arandı ulaşılamadı</t>
  </si>
  <si>
    <t>622118b8aab839d64b09aab2</t>
  </si>
  <si>
    <t>Ciğerci Hakan,Merkez (Köyortası Mah.)</t>
  </si>
  <si>
    <t>Hakan Çolak</t>
  </si>
  <si>
    <t>Köyortası Mah. İskele Cad.Likoğlu İnşaat A Blok No:30 İç Kapı No:7 MerkezBartın</t>
  </si>
  <si>
    <t>6255ebeabc5b404e11fe2d49</t>
  </si>
  <si>
    <t>Çoban Katık Döner, Merkez (Kemerköprü Mah.)</t>
  </si>
  <si>
    <t>Abdulkerim Doğan</t>
  </si>
  <si>
    <t>Kemer Köprü Mah. Bülent Ecevit Blv. No:49/B Merkez/Bartın</t>
  </si>
  <si>
    <t>60c12136122996639c7b92f3</t>
  </si>
  <si>
    <t>Dadduk, Merkez (Cebrail Mah.)</t>
  </si>
  <si>
    <t>Refik Çıtak</t>
  </si>
  <si>
    <t>Topçuoğlu</t>
  </si>
  <si>
    <t>Cebrail Mah. Plevne Cad. No:38/A Merkez/Kastamonu</t>
  </si>
  <si>
    <t>6219e68713a25fba94791bbb</t>
  </si>
  <si>
    <t>Donas ( Tabaklar Mah.)</t>
  </si>
  <si>
    <t>SEZER BEKTAŞLI</t>
  </si>
  <si>
    <t>Tabaklar Mah., Bolu Merkez, Bolu, Türkiye,</t>
  </si>
  <si>
    <t>618382c9aac3384264c22965</t>
  </si>
  <si>
    <t>Döner 74 Pide, Merkez (Kırtepe Mah.)</t>
  </si>
  <si>
    <t>İbrahim Çevik</t>
  </si>
  <si>
    <t>Kırtepe Mah. Yemeniciler Sok. No:1 Merkez/Bartın</t>
  </si>
  <si>
    <t xml:space="preserve">çekim istemiyorum daha önce görüşmüştük dedi </t>
  </si>
  <si>
    <t>61dff638ae46cf68422fb75d</t>
  </si>
  <si>
    <t>Döner House, Merkez (Kemerköprü Mah.)</t>
  </si>
  <si>
    <t>Samet Akdemir</t>
  </si>
  <si>
    <t>Kemerköprü Mah. Bülent Ecevit Bulvarı No:29/A Merkez/Bartın</t>
  </si>
  <si>
    <t>Yüzyüze görüşmek istiyor</t>
  </si>
  <si>
    <t>6081e56cf4af4de56470a43a</t>
  </si>
  <si>
    <t>Elit Pide &amp; Lahmacun, Merkez (Orduyeri Mah.)</t>
  </si>
  <si>
    <t>Handan Duman</t>
  </si>
  <si>
    <t>Orduyeri Mah. Fatih Sultan Mehmet Cad. No: 5/A Merkez/Bartın</t>
  </si>
  <si>
    <t>6009cbbbb2ab7d26e3624051</t>
  </si>
  <si>
    <t>Gaziantepli Baklavacı Gaziağam, Merkez (Köyortası Mah.)</t>
  </si>
  <si>
    <t>OSMAN ÇİFTÇİ</t>
  </si>
  <si>
    <t>Köyortası Mah. Karakol Cad. No:9</t>
  </si>
  <si>
    <t>6081edd3b1cc88120dfddfbc</t>
  </si>
  <si>
    <t>Gaziantepli Şehzade Künefe &amp; Katmer, Merkez (Kemerköprü Mah.)</t>
  </si>
  <si>
    <t>Ömer Küçük</t>
  </si>
  <si>
    <t>Kemer Köprü Mah. 15. Cad. No:13/A Merkez/Bartın</t>
  </si>
  <si>
    <t>619e85a4021c453e8108cabc</t>
  </si>
  <si>
    <t>Gökhan Usta Et &amp; Izgara, Merkez (Gölbucağı Mah.)</t>
  </si>
  <si>
    <t>Gökhan Akın</t>
  </si>
  <si>
    <t>Gölbucağı Mah. Bülent Ecevit Bulvarı No:46/C Merkez/Bartın</t>
  </si>
  <si>
    <t>Yüzyüze görüşmek istiyor / kendi çekecek</t>
  </si>
  <si>
    <t>61edb88aa6b5ba4e5c3fb185</t>
  </si>
  <si>
    <t>Gülenyüz Yemekevi, Merkez (Kırtepe Mah.)</t>
  </si>
  <si>
    <t>Sevgi Ergün</t>
  </si>
  <si>
    <t>Kırtepe Mah. Kocabekir Sok. No:1 Merkez/Bartın</t>
  </si>
  <si>
    <t>61655b5f4c574a8bf757832a</t>
  </si>
  <si>
    <t>Han Döner &amp; Tantuni, Merkez (Kuzeykent Mah.)</t>
  </si>
  <si>
    <t>Melikhan Karayılan</t>
  </si>
  <si>
    <t>Kuzeykent Mah. Kazım Karabekir Cad. No:37 Merkez/Kastamonu</t>
  </si>
  <si>
    <t>620df758d3fd5e29a95479e5</t>
  </si>
  <si>
    <t>Hatay Dürüm Tuncay Şef, Merkez (Orta Mah.)</t>
  </si>
  <si>
    <t>Tuncay Özdoğan</t>
  </si>
  <si>
    <t>Orta Mah. Hendek Yanı Cad. No:28 Merkez/Bartın</t>
  </si>
  <si>
    <t>622371a1377f74958c1af535</t>
  </si>
  <si>
    <t>Helvacı Ali Bartın, Merkez (Kemer Köprü Mah.)</t>
  </si>
  <si>
    <t>Rıdvan Esen</t>
  </si>
  <si>
    <t>Kemer Köprü Mah.Hükümet Cad.No:34 İç Kapı No:1 Merkez/Bartın</t>
  </si>
  <si>
    <t>621344395d23eb20df9f6dac</t>
  </si>
  <si>
    <t>Helvacı Yakub Efendi, Merkez (Buğdaypazarı Mah.)</t>
  </si>
  <si>
    <t>MİTHAT KILIÇ</t>
  </si>
  <si>
    <t>BUĞDAY PAZARI ÇARŞAMBA PAZARI cad 9E MERKEZ/ÇANKIRI</t>
  </si>
  <si>
    <t>61f7b192606bceaf50c8c87d</t>
  </si>
  <si>
    <t>İnebolu Gazibey Fırını, Merkez (Mehmet Akif Ersoy Mah.)</t>
  </si>
  <si>
    <t>Abdullah Demirci</t>
  </si>
  <si>
    <t>Mehmet Akif Ersoy</t>
  </si>
  <si>
    <t>Mehmet Akif Ersoy Mah. Şeh. Bülent Gider Cad. No:110/A Merkez/Kastamonu</t>
  </si>
  <si>
    <t>6248672458022f2f8ab1f03c</t>
  </si>
  <si>
    <t>Kafe Şems, Merkez (Kemerköprü Mah.)</t>
  </si>
  <si>
    <t>Julide Albayraktaroğlu</t>
  </si>
  <si>
    <t>Kemer Köprü Mah., Davut Fırıncıoğlu Cad., Yener apt., No:46/8, Merkez, Bartın</t>
  </si>
  <si>
    <t>61fd9f3379c86ffe7d02e2bd</t>
  </si>
  <si>
    <t>Karadeniz Pide &amp; Kebap, Amasra (Kum Mah.)</t>
  </si>
  <si>
    <t>Emir Recepkethüda</t>
  </si>
  <si>
    <t>Amasra</t>
  </si>
  <si>
    <t>Kum</t>
  </si>
  <si>
    <t>Kum Mah. General Mithat Ceylan Cad. No:12 Amasra/Bartın</t>
  </si>
  <si>
    <t>6200d93ae959c30fefd85b3d</t>
  </si>
  <si>
    <t>Kerimbeyoğlu Gözleme, Merkez (Kuzeykent Mah.)</t>
  </si>
  <si>
    <t>Ramazan Batuk</t>
  </si>
  <si>
    <t>KUZEYKENT MAH. BİLGİN SK. NAHİR APARTMANLARI B BLOK NO : 7 /B/101 KASTAMONU MERKEZ</t>
  </si>
  <si>
    <t>6011c27267e5629ee0848b12</t>
  </si>
  <si>
    <t>Koza Cafe &amp; Restoran, Merkez (Kemerköprü Mah.)</t>
  </si>
  <si>
    <t>Burak Gümüştaş</t>
  </si>
  <si>
    <t>Kemer Köprü Mah., Sıtmayanı Cad., No:79, Bartın Merkez‎ , Bartın, Türkiye,</t>
  </si>
  <si>
    <t>ürün çok olduğu için istemiyomuş</t>
  </si>
  <si>
    <t>Koza Restoran, Merkez (Kemerköprü Mah.)</t>
  </si>
  <si>
    <t>6202d9dec4daae1d65e621b0</t>
  </si>
  <si>
    <t>Köyüm Ocakbaşı, Merkez (Kırtepe Mah.)</t>
  </si>
  <si>
    <t>İzzet Çolak</t>
  </si>
  <si>
    <t>Kırtepe Mah. 634. Sok. No:5 Merkez/Bartın</t>
  </si>
  <si>
    <t>6193604e3b5abc8011d52eff</t>
  </si>
  <si>
    <t>Köz Adana Ocakbaşı, Merkez (Kemerköprü Mah.)</t>
  </si>
  <si>
    <t>Sıla Yenice</t>
  </si>
  <si>
    <t>Kemer Köprü Mah. 903. Sok. No:15/A Merkez/Bartın</t>
  </si>
  <si>
    <t>605ef8d410a3e54a504e4cdf</t>
  </si>
  <si>
    <t>Kral Tantuni &amp; Çiğ Köfte &amp; Pilav, Merkez (Cumhuriyet Mah.)</t>
  </si>
  <si>
    <t>EBUBEKİR GEMİCİ</t>
  </si>
  <si>
    <t>Cumhuriyet Mahallesi Necip Fazıl Kısakürek Cad Kardelen İş Merkezi 24/G</t>
  </si>
  <si>
    <t>60a56f180c174429f3246c77</t>
  </si>
  <si>
    <t>Lahmacun Sefası, Merkez (Kırtepe Mah.)</t>
  </si>
  <si>
    <t>Arslan Demirbaş</t>
  </si>
  <si>
    <t>Kırtepe Mah. Kocamüftü Sok. No:5/A Merkez/Bartın</t>
  </si>
  <si>
    <t xml:space="preserve">kendi fotoğraflarım var çekim istemiyorum dedi </t>
  </si>
  <si>
    <t>600ebc160354af682f84f1b4</t>
  </si>
  <si>
    <t>Lezzet Steakhouse, Merkez (Kemerköprü Mah.)</t>
  </si>
  <si>
    <t>AYFER KIRKAYA</t>
  </si>
  <si>
    <t>Kemerköprü Mah. 898 Sk M.T Oğuz Apt. No:5-12, 74100 MERKEZ/Bartın</t>
  </si>
  <si>
    <t>müjdat beyden randevu alındı.</t>
  </si>
  <si>
    <t>60093173f69aa4079e473ab4</t>
  </si>
  <si>
    <t>Marmaris Büfe 1964, Merkez (Tabaklar Mah. - İzzet Baysal Cad.)</t>
  </si>
  <si>
    <t>AYDIN ŞAHİN</t>
  </si>
  <si>
    <t>TABAKLAR MAHALLESİ İZZET BAYSAL CADDESİ, KANAAT İŞ HANI 11/B MARMARİS BUFE 14100/MERKEZ/BOLU</t>
  </si>
  <si>
    <t>600aee330909cf2e7157ad18</t>
  </si>
  <si>
    <t>Maşha Burger &amp; Et, Merkez (Kemerköprü Mah.)</t>
  </si>
  <si>
    <t>NUR GİZLİ</t>
  </si>
  <si>
    <t>Kemer Köprü Mah. 899. Sok. Halil Lüleci Apt, D:3A, 74000 Bartın</t>
  </si>
  <si>
    <t xml:space="preserve">enes bey </t>
  </si>
  <si>
    <t>624568b8195cc73eaeadee95</t>
  </si>
  <si>
    <t>Maşha Burger&amp;Et, Merkez (Kemerköprü Mah.)</t>
  </si>
  <si>
    <t>Zeynep Sinaplı</t>
  </si>
  <si>
    <t>Kemer Köprü Mah.899.Sk.Mustafa Lüleci Apt.No:3/A Merkez/Bartın</t>
  </si>
  <si>
    <t>601040b00909cf6da7588c95</t>
  </si>
  <si>
    <t>Maya Pastane Fırın &amp; Cafe, Merkez (Kırtepe Mah.)</t>
  </si>
  <si>
    <t>Okan Ömür</t>
  </si>
  <si>
    <t>Kırtepe Mah., 165. Sok., No:6, Bartın Merkez‎ , Bartın, Türkiye,</t>
  </si>
  <si>
    <t>gün için imalathaneyle görüşecek</t>
  </si>
  <si>
    <t>5fff1dd31f40a31b5991b420</t>
  </si>
  <si>
    <t>Menekşe Yalı Cafe &amp; Patisserie, Merkez (Köyortası Mah.)</t>
  </si>
  <si>
    <t>Muammer Gedikoğlu</t>
  </si>
  <si>
    <t>Menekşe Yalı Cafe Patisserie köyortası mh. tersane cad. no 22  74100 merkez / Bartın</t>
  </si>
  <si>
    <t>60aeb2d1acd73c2b410c5b31</t>
  </si>
  <si>
    <t>Mercan İskender &amp; Pide &amp; Döner &amp; Kebap, Merkez (Kırtepe Mah.)</t>
  </si>
  <si>
    <t>Muhammet Kızılayoğlu</t>
  </si>
  <si>
    <t>Kırtepe Mah. İpçiler Sok. No:3/B Merkez/Bartın</t>
  </si>
  <si>
    <t>60ee12c651877c58b10fa556</t>
  </si>
  <si>
    <t>Merkez Zurna Dürüm, Merkez (Orta Mah.)</t>
  </si>
  <si>
    <t>Erol Umar</t>
  </si>
  <si>
    <t>Orta Mah. Karakaş Cad. No:29/A Merkez/Bartın</t>
  </si>
  <si>
    <t xml:space="preserve">biz böyle şeyler düşünmüyoruz dedi </t>
  </si>
  <si>
    <t>6083c761ae73ef3854605337</t>
  </si>
  <si>
    <t>Meşhur Adıyaman Çiğ Köftecisi Bayram Usta, Merkez (Kemerköprü)</t>
  </si>
  <si>
    <t>Tunahan Ay</t>
  </si>
  <si>
    <t>Kemerköprü Mah. 155. Cadde No:55 Merkez/Bartın</t>
  </si>
  <si>
    <t>60ae50364d020cd2056d8472</t>
  </si>
  <si>
    <t>Mollaosman Baklavacısı, Merkez (Cumhuriyet Mah.)</t>
  </si>
  <si>
    <t>BEYZA ÖZTÜRK</t>
  </si>
  <si>
    <t>şehit pilot üst.erdem öztürk sk. no 11b</t>
  </si>
  <si>
    <t>6233929030864f5cb4372310</t>
  </si>
  <si>
    <t>Naddet Döner &amp; Burger, Merkez (Kemerköprü Mah.)</t>
  </si>
  <si>
    <t>Şükrü Ünal</t>
  </si>
  <si>
    <t>Kemer Köprü Mah. Şadırvan Cad. No:3 Merkez/Bartın</t>
  </si>
  <si>
    <t>60c6449a218dce8cb03b50c2</t>
  </si>
  <si>
    <t>Nostalji Fast Food, Amasra (Kum Mah.)</t>
  </si>
  <si>
    <t>Elmas Işık</t>
  </si>
  <si>
    <t>Kum Mah. Tahir Hoca Cad. No:7/B Amasra/Bartın</t>
  </si>
  <si>
    <t>607a873338cb15a36c35b326</t>
  </si>
  <si>
    <t>Osmanlı Pide, Merkez (Kırtepe Mah.)</t>
  </si>
  <si>
    <t>Hüseyin Akın</t>
  </si>
  <si>
    <t>Kırtepe Mah. Hükümet Cad. No:45/A Merkez/Bartın</t>
  </si>
  <si>
    <t xml:space="preserve">1 saate arayın dedi yoğunuz dedi - Kendi fotoğraflar var dedi </t>
  </si>
  <si>
    <t>61d4b96da9a9b1b60ded3cbb</t>
  </si>
  <si>
    <t>Öz-Tat Adıyaman Çiğköfte, Merkez (Gölbucağı Mah.)</t>
  </si>
  <si>
    <t>Berat Akdağ</t>
  </si>
  <si>
    <t>Gölbucağı Mah. Bülent Ecevit Bulvarı No:48/A Merkez/Bartın</t>
  </si>
  <si>
    <t>tekrar arandı ulaşılamıyor</t>
  </si>
  <si>
    <t>620df8989244055e55ac0b21</t>
  </si>
  <si>
    <t>Özel Pide ( Tabaklar Mah.)</t>
  </si>
  <si>
    <t>GÜLSEREN DÜNER</t>
  </si>
  <si>
    <t>61cb4cbe31e01bdf2f3bdf87</t>
  </si>
  <si>
    <t>Özsüt, Merkez (Kuzeykent Mah.)</t>
  </si>
  <si>
    <t>Deniz Yün</t>
  </si>
  <si>
    <t>Kuzeykent Mah. Kamil Demircioğlu Cad. No:4 Merkez/Kastamonu</t>
  </si>
  <si>
    <t>61837d770fc819540e193971</t>
  </si>
  <si>
    <t>Pan Çiğ Köfte, Merkez (Orta Mah.)</t>
  </si>
  <si>
    <t>İpek Türkmen</t>
  </si>
  <si>
    <t>Orta Mah. Hendek Yanı Cad. No:15 Merkez/Bartın</t>
  </si>
  <si>
    <t>60134aeaf55f4072a5c9771d</t>
  </si>
  <si>
    <t>Payidar Döner, Merkez (Cumhuriyet Mah.)</t>
  </si>
  <si>
    <t>Mehmet Ekşi̇</t>
  </si>
  <si>
    <t>Cumhuriyet mh nfk sok ikizler iş merkezi no 32/1</t>
  </si>
  <si>
    <t>6230f84b8947794d7f3127ba</t>
  </si>
  <si>
    <t>Pideci Soner Usta, Merkez (Gölbucağı Mah.)</t>
  </si>
  <si>
    <t>Emircan Bakırtaş</t>
  </si>
  <si>
    <t>Gölbucağı Mah. Stadyum Sokak Sıla Apt. No:32/A Merkez/Bartın</t>
  </si>
  <si>
    <t>604559f4b997c434b11b2b6e</t>
  </si>
  <si>
    <t>Pizzeria Portofino, Merkez (Borazanlar Mah.)</t>
  </si>
  <si>
    <t>Efehan Bayrak</t>
  </si>
  <si>
    <t>Paşaköy</t>
  </si>
  <si>
    <t>PAŞAKÖY MAH.ŞEHİRLER VE İLÇELER OTOBÜS TERMİNALİ NO: 3 İÇ KAPI NO: 1 MERKEZ/ BOLU</t>
  </si>
  <si>
    <t>623dec17b69b238febe42c76</t>
  </si>
  <si>
    <t>Pudra Lezzet Atölyesi, Merkez (Orta Mah.)</t>
  </si>
  <si>
    <t>BİLGE PÜSKÜLCÜ</t>
  </si>
  <si>
    <t>Orta Mah. Hacı Mehmet Camii Sok. No:16 Merkez Bartın</t>
  </si>
  <si>
    <t>60a8b2934fa798649d55c149</t>
  </si>
  <si>
    <t>Quick Pizza, Gerede (Yeni Mah.)</t>
  </si>
  <si>
    <t>Şayizer Akgün</t>
  </si>
  <si>
    <t>Gerede</t>
  </si>
  <si>
    <t>Seviller</t>
  </si>
  <si>
    <t>Atatürk Üst Yol Blv., No:32, Gerede, Bolu, Türkiye,</t>
  </si>
  <si>
    <t>625969ecf6892a4705e40043</t>
  </si>
  <si>
    <t>Resume Çiğ Köfte, Merkez (Cumhuriyet Mah.)</t>
  </si>
  <si>
    <t>ERKURT SAVAR</t>
  </si>
  <si>
    <t>Cumhuriyet Mah. Atatürk Cad. No:14 Merkez Bartın</t>
  </si>
  <si>
    <t>602e59d2f37683273d9f689f</t>
  </si>
  <si>
    <t>Resume Çiğ Köfte, Merkez (Kemerköprü Mah. Davut Fırıncıoğlu Cad)</t>
  </si>
  <si>
    <t>UFUK DİKENLİ</t>
  </si>
  <si>
    <t>KEMER KÖPRÜ MAH. DAVUT FIRINCIOĞLU CAD. NO 61</t>
  </si>
  <si>
    <t>60a7b2c9ac7509e3a486a28b</t>
  </si>
  <si>
    <t>Resume Çiğ Köfte, Merkez (Kemerköprü Mah.)</t>
  </si>
  <si>
    <t>Reha Kahraman</t>
  </si>
  <si>
    <t>Kemerköprü Mah. Yukarı Sok. No:54/A Merkez/bartın</t>
  </si>
  <si>
    <t>623e11e9abe0e0c13feeb0c1</t>
  </si>
  <si>
    <t>Safii Adıyaman Çiğ Köfte, Merkez (Kemerköprü Mah.)</t>
  </si>
  <si>
    <t>ABDURRAHMAN TAŞ</t>
  </si>
  <si>
    <t>kemer köprü mah. bülent ecevit blv. no:3 Merkez/BARTIN</t>
  </si>
  <si>
    <t>6204130ebfdcff117de8db6f</t>
  </si>
  <si>
    <t>Sercan Ateş Fırını Pasta &amp; Unlu Mamüller, Merkez (Gölbucağı Mah)</t>
  </si>
  <si>
    <t>Hakan Demirel</t>
  </si>
  <si>
    <t>GÖLBUCAĞI MH BÜLENT ECEVİT BULVARI DAĞLIOĞLU KEMİT SİTESİ C BLOK NO:76/A MERKEZ BARTIN</t>
  </si>
  <si>
    <t>organize olup dönüş yapacaklar</t>
  </si>
  <si>
    <t>607934fa1dc0b0ad81094aed</t>
  </si>
  <si>
    <t>Sezgin Pide, Merkez (Köyortası Mah.)</t>
  </si>
  <si>
    <t>Fatma Çelikdöğen</t>
  </si>
  <si>
    <t>Köyortası Mah. Esmerkuyu Sok. No: 3 Merkez/ Bartın</t>
  </si>
  <si>
    <t>ali bey yarın ya da pazartesi arayın dedi</t>
  </si>
  <si>
    <t>61f061e22e42b515a92ea606</t>
  </si>
  <si>
    <t>Sıla Piknik &amp; Gaziantep Lahmacunu, Merkez (Kemerköprü Mah.)</t>
  </si>
  <si>
    <t>Mehmet Şerbetçioğlu</t>
  </si>
  <si>
    <t>Kemerköprü Mah. Bülent Ecevit Bulvarı Merkez/bartın</t>
  </si>
  <si>
    <t>yüzyüze görüşmek istiyor</t>
  </si>
  <si>
    <t>60338cb643eb4c6e9fbf5de9</t>
  </si>
  <si>
    <t>Şadırvan Pastanesi, Merkez (Orta Mah.)</t>
  </si>
  <si>
    <t>Kezban Kesgin</t>
  </si>
  <si>
    <t>Orta mahalle su terazisi sokak Şadırvan Pastanesi</t>
  </si>
  <si>
    <t>60d8a70cb426c1a113b59e02</t>
  </si>
  <si>
    <t>Şehzade Künefe, Merkez (Borazanlar Mah.)</t>
  </si>
  <si>
    <t>Hasan Polat</t>
  </si>
  <si>
    <t>Borazanlar</t>
  </si>
  <si>
    <t>Borazanlar Mah., Mehmet Akif Ersoy Blv., No:14/A, Bolu Merkez, Bolu, Türkiye,</t>
  </si>
  <si>
    <t>620578b2b8c6ce22f7827343</t>
  </si>
  <si>
    <t>Tantuni &amp; Fast Food, Merkez (Orduyeri Mah.)</t>
  </si>
  <si>
    <t>Kamile Çay</t>
  </si>
  <si>
    <t>Orduyeri Mah. Kaynarca Cad. No:13/A Merkez/Bartın</t>
  </si>
  <si>
    <t>600b2a9da652716f5a5c3d5f</t>
  </si>
  <si>
    <t>Tarihi Ortaköy Kumpircisi, Merkez (Kuzeykent Mah.)</t>
  </si>
  <si>
    <t>Ozan Buyurucu</t>
  </si>
  <si>
    <t>kuzeykent mah orgenaral atilla ateş paşa cad 74 merkez kastamonu</t>
  </si>
  <si>
    <t>605faedf2e9b773d31550729</t>
  </si>
  <si>
    <t>Tat's, Merkez (Kemerköprü Mah.)</t>
  </si>
  <si>
    <t>Tülin Olgun</t>
  </si>
  <si>
    <t>Kemerköprü Mah. Çalıkoğlu Sok. No:15 Merkez/Bartın</t>
  </si>
  <si>
    <t>6009514eafd5c78cde1eb9a7</t>
  </si>
  <si>
    <t>Tavada Tavuk, Merkez (Cumhuriyet Mah.)</t>
  </si>
  <si>
    <t>Oğuzhan Akbaba</t>
  </si>
  <si>
    <t>İncili Çeşme</t>
  </si>
  <si>
    <t>CUMHURİYET MAH/SEMT DÜVENCİLER SK. ZAFER İŞ HANI NO: 33 İÇ KAPI NO: 102 MERKEZ/ ÇANKIRI</t>
  </si>
  <si>
    <t>60c06989c01be039543dde60</t>
  </si>
  <si>
    <t>Urfa Beykonağı Ocakbaşı, Merkez (Köyortası Mah.)</t>
  </si>
  <si>
    <t>Cemal Kaplan</t>
  </si>
  <si>
    <t>Köyortası Mah. Tersane Cad. No:32 Merkez/Bartın</t>
  </si>
  <si>
    <t>62420c7b0925f9160d84b3bc</t>
  </si>
  <si>
    <t>Usta Baklava, Merkez (Kemerköprü Mah.)</t>
  </si>
  <si>
    <t>Ahmet Büyüktarakçı</t>
  </si>
  <si>
    <t>Kemer Köprü Mah. 155. Cad. No:33 Merkez/BARTIN</t>
  </si>
  <si>
    <t>60089a63e13dbd025e5c5cd3</t>
  </si>
  <si>
    <t>Yesilçam Kokoreç, Merkez (Tabakhane Mah.)</t>
  </si>
  <si>
    <t>Oğuzhan Demir</t>
  </si>
  <si>
    <t>Tabakhane</t>
  </si>
  <si>
    <t>adnan menderes cad. no:28/A çankırı</t>
  </si>
  <si>
    <t>60793248d0f212436cfa640f</t>
  </si>
  <si>
    <t>Yeşil Yalı, Merkez (Köyortası Mah.)</t>
  </si>
  <si>
    <t>Nihal Saklı</t>
  </si>
  <si>
    <t>Köyortası Mah. Tersane Cad. No: 5/C Merkez/Bartın</t>
  </si>
  <si>
    <t>çok istekli değil</t>
  </si>
  <si>
    <t xml:space="preserve">
Merkez</t>
  </si>
  <si>
    <t>13:30 randevusu önceden aranmak ister</t>
  </si>
  <si>
    <t>Sedat Erbay</t>
  </si>
  <si>
    <t>Merkez	Kemer Köprü</t>
  </si>
  <si>
    <t>MelisaTemür	3782220004</t>
  </si>
  <si>
    <t>Merkez/Kemer Köprü</t>
  </si>
  <si>
    <t>RACİ ÇETİN/5426036012</t>
  </si>
  <si>
    <t>Sıla Yenice/5421825250</t>
  </si>
  <si>
    <t>Enes Bey/5365590009</t>
  </si>
  <si>
    <t>AYFER KIRKAYA:5323622348</t>
  </si>
  <si>
    <t>Merkez	Kırtepe</t>
  </si>
  <si>
    <t>Alper İhsan Hançerli	5376759011</t>
  </si>
  <si>
    <t>FERDİ BEY  	3782288828</t>
  </si>
  <si>
    <t>Kenan Biz	5302454087</t>
  </si>
  <si>
    <t>OSMAN ÇİFTÇİ	5414863703</t>
  </si>
  <si>
    <t xml:space="preserve">Karakaş Mah. Karakol Cad. No:5 / a  </t>
  </si>
  <si>
    <t>Muhammet Kızılayoğlu        3782278010 - 05432460166</t>
  </si>
  <si>
    <t xml:space="preserve">yarına saat 15.30 ert. sağlanıldı </t>
  </si>
  <si>
    <t>Merkez/Köyortası</t>
  </si>
  <si>
    <t>Nihal Saklı/3782270302/5467428542</t>
  </si>
  <si>
    <t>Merkez	Köyortası</t>
  </si>
  <si>
    <t>ALİ RIZA BEY       5327884227</t>
  </si>
  <si>
    <t>Cemal Kaplan/3782270038/5445800006</t>
  </si>
  <si>
    <t>FOTOĞRAFCININ KAZA YAPMASI NEDENİ İLE İPTAL EDİLDİ</t>
  </si>
  <si>
    <t>Tanju İpbüken        3782282880/05419253954</t>
  </si>
  <si>
    <t>Merkez/Orduyeri</t>
  </si>
  <si>
    <t>turhan bey/05322669840/5363464646</t>
  </si>
  <si>
    <t>Muammer Gedikoğlu/3782278899/05386335950</t>
  </si>
  <si>
    <t>Merkez/Gölbucağı</t>
  </si>
  <si>
    <t>Gökhan Akın/5356480123</t>
  </si>
  <si>
    <t>ulasılamadı</t>
  </si>
  <si>
    <t>Merkez/Kırtepe</t>
  </si>
  <si>
    <t>Okan Ömür/5393762799</t>
  </si>
  <si>
    <t>Mustafa Bey/5412277730</t>
  </si>
  <si>
    <t>17:00</t>
  </si>
  <si>
    <t>Fatih Çomak/3782280303/05326921162</t>
  </si>
  <si>
    <t>Ersin Zor / 5324668136</t>
  </si>
  <si>
    <t>İzzet Çolak / 5428109370</t>
  </si>
  <si>
    <t>kemerköprü</t>
  </si>
  <si>
    <t>Samet Akdemir / 5344590316</t>
  </si>
  <si>
    <t>yüz yüze görüşülecek</t>
  </si>
  <si>
    <t>dönüş yapacak</t>
  </si>
  <si>
    <t>gölbucağı</t>
  </si>
  <si>
    <t>kendi çekecek</t>
  </si>
  <si>
    <t>Kemerköprü</t>
  </si>
  <si>
    <t>Sabri Taş / 5444681902</t>
  </si>
  <si>
    <t>Fethiye Güzeler Koca/5464111600</t>
  </si>
  <si>
    <t xml:space="preserve">restoran sahibi hastalanmış </t>
  </si>
  <si>
    <t>14-15</t>
  </si>
  <si>
    <t>Muammer Gedikoğlu//05386335950</t>
  </si>
  <si>
    <t>turhan bey//5363464646</t>
  </si>
  <si>
    <t>20-21</t>
  </si>
  <si>
    <t>Muhammet Kızılayoğlu        3782278010</t>
  </si>
  <si>
    <t>sadece 1 tane çektirdi devamını atacak</t>
  </si>
  <si>
    <t>15:00 / 16:00</t>
  </si>
  <si>
    <t>hazırlık yapmamış</t>
  </si>
  <si>
    <t>sadece 1 tane çektirdi</t>
  </si>
  <si>
    <t>Hamdi Can Hikmet</t>
  </si>
  <si>
    <t>60d3069f6e54561d5f25b390</t>
  </si>
  <si>
    <t>Mert Çorba &amp; Yemek &amp; Izgara, Merkez (İsmetpaşa Mah.)</t>
  </si>
  <si>
    <t>12:00</t>
  </si>
  <si>
    <t>Merkez / İsmetpaşa</t>
  </si>
  <si>
    <t>Filiz Hanım / 2282127513 / 5436122930</t>
  </si>
  <si>
    <t>İsmetpaşa Mahallesi Atatürk Bulvarı No:41/C Merkez / Bilecik</t>
  </si>
  <si>
    <t>600ebc42a51c183f610e098e</t>
  </si>
  <si>
    <t>Pizza Anatolia, Merkez (İsmetpaşa Mah.)</t>
  </si>
  <si>
    <t xml:space="preserve">Hasan Bey / 2282122324 / 5522221154 </t>
  </si>
  <si>
    <t>İSMET PAŞA MAH İBRAHİMBEY CAD NO:15/B BİLECİK</t>
  </si>
  <si>
    <t>607033d8f39a375e7129ea8a</t>
  </si>
  <si>
    <t>Subaşı Izgara Evi, Merkez (Gazipaşa Mah.)</t>
  </si>
  <si>
    <t>Merkez/Gazipaşa</t>
  </si>
  <si>
    <t>Yiğit Bey/ 5426371767 / 02282121018</t>
  </si>
  <si>
    <t>Gazipaşa Mahallesi Atatürk Bulvarı No 26 Subaşı APARTMANI MERKEZ BİLECİK</t>
  </si>
  <si>
    <t>60088c3bb4fcb4fcf475fbe9</t>
  </si>
  <si>
    <t>Dilo's Döner, Merkez (Gazipaşa Mah.)</t>
  </si>
  <si>
    <t>Osman Bey/ 2282128212 / 5372838888</t>
  </si>
  <si>
    <t>GAZİPAŞA MAH. ATATÜRK BULVARI NO:28/A BİLECİK</t>
  </si>
  <si>
    <t>600ebfceace44f5c3dafce9e</t>
  </si>
  <si>
    <t>Acıktım 2 Raso Dayı, Merkez (Gazipaşa Mah.)</t>
  </si>
  <si>
    <t>Samet Bey/ 5464013311</t>
  </si>
  <si>
    <t>Gazipaşa Mah. Ahmetbey Sokak. No:20A</t>
  </si>
  <si>
    <t>MÜSAİT DEĞİLİM DEDİ YÜZÜME KAPATTI  yetkili pzt gelir dedi O zaman aranacak</t>
  </si>
  <si>
    <t>60119da45778c4810dc035a8</t>
  </si>
  <si>
    <t>Netat Adıyamanlı Çiğ Köfte, Merkez ( İsmetpaşa Mah. )</t>
  </si>
  <si>
    <t>Yusuf Bey/ 5550116298</t>
  </si>
  <si>
    <t>Gazipaşa mah. Futbol sok. NO:19, Bilecik</t>
  </si>
  <si>
    <t>60240e01edf4e5ace2289c64</t>
  </si>
  <si>
    <t>Soner Kokoreç &amp; Döner, Merkez (İsmetpaşa Mah.)</t>
  </si>
  <si>
    <t xml:space="preserve">Ahmet Bey / 2282020606 / 53262579595326257959 </t>
  </si>
  <si>
    <t>İsmetpaşa Cad. Atatürk Blv. No:41 B Merkez/Bilecik</t>
  </si>
  <si>
    <t>6070988520210e0039be7ad5</t>
  </si>
  <si>
    <t>İtimat Et &amp; Izgara, Merkez (Ertuğrulgazi Mah.)</t>
  </si>
  <si>
    <t>Merkez / Ertuğrulgazi</t>
  </si>
  <si>
    <t xml:space="preserve">Ahmet Bey / 2282020606 / 5326257959 </t>
  </si>
  <si>
    <t>Ertuğrulgazi Mah. Stadyum Sok. No:65 B Merkez/ Bilecik</t>
  </si>
  <si>
    <t>12.30</t>
  </si>
  <si>
    <t>Merkez	Ertuğrulgazi 1. Bölge</t>
  </si>
  <si>
    <t xml:space="preserve">Ahmet bey         2282020606 - 5326257959 </t>
  </si>
  <si>
    <t>600c4bc7b19691b5083d1ba2</t>
  </si>
  <si>
    <t>Mersin Sofrası Ciğerci Yusuf, Merkez (Gazipaşa Mah.)</t>
  </si>
  <si>
    <t>Merkez	Gazipaşa</t>
  </si>
  <si>
    <t>AHMET ERYILMAZ        5415691206</t>
  </si>
  <si>
    <t>Gazipaşa Mah. Hamam Sok. No.12</t>
  </si>
  <si>
    <t>600f15d8a51c1880160e1ef4</t>
  </si>
  <si>
    <t>Mini Fast Food &amp; Kahvaltı (Bahçelievler Mah.)</t>
  </si>
  <si>
    <t>Merkez	Bahçelievler</t>
  </si>
  <si>
    <t>İlker Tezgit        5384679004 - 05549819392</t>
  </si>
  <si>
    <t>Bahçelievler Mahallesi Türkmeneli Caddesi No:12 Bilecik/MERKEZ</t>
  </si>
  <si>
    <t>600ad912cb8d053ff50b8cbb</t>
  </si>
  <si>
    <t>Tıkabasa Fast Food ( Bahçelievler Mah. )</t>
  </si>
  <si>
    <t>Dilek Tekin        5435900400</t>
  </si>
  <si>
    <t>Bahçelievler mah. Ondokuz mayıs cad. No:17B, Bilecik</t>
  </si>
  <si>
    <t>612a2c3e4d7a3ede6e3f8380</t>
  </si>
  <si>
    <t>Mirliva Cafe, Merkez (Bahçelievler Mah.)</t>
  </si>
  <si>
    <t>Mümtaz İnce        5078815668</t>
  </si>
  <si>
    <t>Bahçelievler Mah. İstiklal Cad. No:52 B Merkez / Bilecik</t>
  </si>
  <si>
    <t xml:space="preserve">                                                </t>
  </si>
  <si>
    <t>17:30dan sonra</t>
  </si>
  <si>
    <t>Burak Başoglu</t>
  </si>
  <si>
    <t>61fc2a2c434a84535a3010bf</t>
  </si>
  <si>
    <t>Ağaç Ev, Merkez (Gazipaşa Mah.)</t>
  </si>
  <si>
    <t>Pervin Karadağ/5432882307</t>
  </si>
  <si>
    <t>Gazipaşa Mah. Mazharbey Sok. No:28/1 Merkez Bilecik</t>
  </si>
  <si>
    <t>618d9e3c4e902f56a7eb262e</t>
  </si>
  <si>
    <t>İkram Çiğ Köfte &amp; Midye, Merkez (Gazipaşa Mah.)</t>
  </si>
  <si>
    <t>Abdullah Erdoğmuş	/5369449542</t>
  </si>
  <si>
    <t>Gazipaşa mah . Atatürk bulvarı no 9 F merkez / Bilecik</t>
  </si>
  <si>
    <t>Fotografcı korona çekimlere gitmedi</t>
  </si>
  <si>
    <t xml:space="preserve">Fotoğrafçı arkadaşımız karantinada olduğu için çekim sağlanmadı </t>
  </si>
  <si>
    <t>61ef0e308f58ca23a6845486</t>
  </si>
  <si>
    <t>Adıyamanlı Çiğ Köfteci Erkan Usta, Merkez (İstiklal Mah.)</t>
  </si>
  <si>
    <t xml:space="preserve">Merkez / İstiklal </t>
  </si>
  <si>
    <t>Samet Bey / 5445862052 / 2282124505</t>
  </si>
  <si>
    <t>İstiklal Mah. Cumhuriyet Caddesi No:2/N Merkez Bilecik</t>
  </si>
  <si>
    <t xml:space="preserve">Fotoğrafçı covid salı gününe ertelendi </t>
  </si>
  <si>
    <t>61ef08f8bb5803082be517ec</t>
  </si>
  <si>
    <t>Köftecim, Merkez (Gazipaşa Mah.)</t>
  </si>
  <si>
    <t xml:space="preserve">Merkez / Gazipaşa </t>
  </si>
  <si>
    <t>Hülya Hanım / 5524981111</t>
  </si>
  <si>
    <t>Gazipaşa Mah. Tevfik Bey Cad. No:12/1 Merkez Bilecik</t>
  </si>
  <si>
    <t>Perrin Hanım / 5432882307</t>
  </si>
  <si>
    <t>60d17a63f364a05124a295f6</t>
  </si>
  <si>
    <t>BB Tantuni, Merkez (Gazipaşa Mah.)</t>
  </si>
  <si>
    <t>Ceyhun Bey / 5071235268 / 2282122313</t>
  </si>
  <si>
    <t>Gazi Paşa Mah. Yahyabey Sok. No:9/1 Merkez / Bilecik</t>
  </si>
  <si>
    <t xml:space="preserve">19:00 randevusu hazırlık yapmış mutlaka gidilsin </t>
  </si>
  <si>
    <t xml:space="preserve">fotoğrafçının cenazesi olduğundan gidilmedi </t>
  </si>
  <si>
    <t xml:space="preserve">fotoğrafçı kendisi arayacak </t>
  </si>
  <si>
    <t>19.00</t>
  </si>
  <si>
    <t>SAMET AVCI</t>
  </si>
  <si>
    <t>Gazipaşa</t>
  </si>
  <si>
    <t>61eef6be9216bd689a358642</t>
  </si>
  <si>
    <t>Adıyaman 02 Pide Lahmacun, Merkez (Bahçelievler Mah.)</t>
  </si>
  <si>
    <t>Esra Kucak</t>
  </si>
  <si>
    <t>Bahçelievler Mah. Beylerbeyi Cad. No:1-3A Merkez Bilecik</t>
  </si>
  <si>
    <t>numara yok</t>
  </si>
  <si>
    <t>61e705f1d50df1c0ec8edac9</t>
  </si>
  <si>
    <t>Adıyamanlı Çiğ Köfteci Erkan Usta, Bozüyük (Yeni Mah.)</t>
  </si>
  <si>
    <t>Erkan Aybak</t>
  </si>
  <si>
    <t>Bozüyük</t>
  </si>
  <si>
    <t>Yeni Mah. İsmet İnönü Cad. No:101 A Bozüyük Bilecik</t>
  </si>
  <si>
    <t>Samet Genciz</t>
  </si>
  <si>
    <t>620364df6a1c12a178e59d5d</t>
  </si>
  <si>
    <t>Adıyamanlı Çiğköfteci, Merkez (Gazipaşa Mah.)</t>
  </si>
  <si>
    <t>Ayberk Çevik</t>
  </si>
  <si>
    <t>Gazipaşa Mah. Dedeoğlu Cad. No:19 A Merkez Bilecik</t>
  </si>
  <si>
    <t>Yağmur Karadağ</t>
  </si>
  <si>
    <t>61eefb919893d3c3d7a1eb1a</t>
  </si>
  <si>
    <t>Ali Baba Ocakbaşı, Bozüyük (Yeni Mah.)</t>
  </si>
  <si>
    <t>Emrah Dilmaç</t>
  </si>
  <si>
    <t>Yeni Mahalle Ravsalı Sokak No:6/A Merkez Bilecik</t>
  </si>
  <si>
    <t>621a6299f85a8479b701b1d2</t>
  </si>
  <si>
    <t>Arnavut Aşçı, Merkez (Gazipaşa Mah.)</t>
  </si>
  <si>
    <t>Semih Yıldız</t>
  </si>
  <si>
    <t>İsmetpaşa</t>
  </si>
  <si>
    <t>Gazipaşa Mah. Yahyabey Sok. No:2 Merkez Bilecik</t>
  </si>
  <si>
    <t>61ad1a52ae281c3c085a6709</t>
  </si>
  <si>
    <t>Bahçelievler Kebap, Merkez (Bahçelievler Mah.)</t>
  </si>
  <si>
    <t>Osman Araz</t>
  </si>
  <si>
    <t>Bahçelievler Mah. İstiklal Cad. No:52 B Merkez Bilecik</t>
  </si>
  <si>
    <t>622b592eef93162cf59f5451</t>
  </si>
  <si>
    <t>Battalbey Çiğ Köftecisi, Merkez (Gazipaşa Mah.)</t>
  </si>
  <si>
    <t>Serap Mermertürk</t>
  </si>
  <si>
    <t>Gazipaşa Mah. Rasimbey Cad. No:25 B Merkez Bilecik</t>
  </si>
  <si>
    <t>Tuğçe Sezon</t>
  </si>
  <si>
    <t>başta istemedi sonradan ben size bu numaradan tekrar dönüş sağlayayım dedi.</t>
  </si>
  <si>
    <t>623f4c461b47400782526bdb</t>
  </si>
  <si>
    <t>Beyzadem Ciğer, Bozüyük (Yeni Mah.)</t>
  </si>
  <si>
    <t>AYTEN BÜBER</t>
  </si>
  <si>
    <t>YENİ MAH. ÖMERAĞA SK. NO: 5 A İÇ KAPI NO: 0 BOZÜYÜK/ BİLECİK</t>
  </si>
  <si>
    <t>6007f0dac669c215579ccf48</t>
  </si>
  <si>
    <t>Bozüyük Pidebank, Bozüyük (Yeni Mah.)</t>
  </si>
  <si>
    <t>HASİBE AYDIN</t>
  </si>
  <si>
    <t>Yeni mh. İsmet İnönü cd. no:128/A</t>
  </si>
  <si>
    <t>6000ba41ffc1981ac31374b2</t>
  </si>
  <si>
    <t>Cafe Sote, Merkez (Hürriyet Mah.)</t>
  </si>
  <si>
    <t>emin ovalı</t>
  </si>
  <si>
    <t>Hürriyet</t>
  </si>
  <si>
    <t>HÜRRİYET MAH. NEYZEN SK. NO:15/3 BİLECİK</t>
  </si>
  <si>
    <t xml:space="preserve">çalmadan kapanıyor </t>
  </si>
  <si>
    <t>602298aa394d73075615bbab</t>
  </si>
  <si>
    <t>Cıngılli Burger &amp; Steakhouse, Bozüyük (Yeni Mah.)</t>
  </si>
  <si>
    <t>Ömer Çoban</t>
  </si>
  <si>
    <t>Yeni Mah. Cami Cad. No:55/D Bozüyük/Bilecik</t>
  </si>
  <si>
    <t>623cd3ec6d5ecce000d4f303</t>
  </si>
  <si>
    <t>Çiğ Köfteci Eylül, Bozüyük (Yeni Mah.)</t>
  </si>
  <si>
    <t>FEVZİ SAVAŞ</t>
  </si>
  <si>
    <t>Yeni MH mektep CD no 21 D bozuyuk Bilecik</t>
  </si>
  <si>
    <t>OSMAN VARLİ</t>
  </si>
  <si>
    <t>600c5386104d8b5b66f2a02f</t>
  </si>
  <si>
    <t>Dönerus, Merkez (Cumhuriyet Mah.)</t>
  </si>
  <si>
    <t>Ulaş Gümüş</t>
  </si>
  <si>
    <t>Cumhuriyet, Atatürk Blv. 38 A, 11000 Bilecik Merkez/Bilecik</t>
  </si>
  <si>
    <t>dinlemeden yüzümekapattı istemiyorum diyerek</t>
  </si>
  <si>
    <t>6007e8d41b307e1b8726781e</t>
  </si>
  <si>
    <t>Efsane Kokoreç, Merkez (İsmetpaşa Mah.)</t>
  </si>
  <si>
    <t>CENGİZ ÖZER</t>
  </si>
  <si>
    <t>İsmetpaşa Mahallesi İbrahimbey Cad. No:2</t>
  </si>
  <si>
    <t>6238f3468cfe1e6616ab0bfe</t>
  </si>
  <si>
    <t>Ekinci Pide &amp; Lahmacun &amp; Kebap, Bozüyük (Yeni Mah.)</t>
  </si>
  <si>
    <t>MUHAMMET GAZİ EKİNCİ</t>
  </si>
  <si>
    <t>Yeni mahalle ismet İnönü Caddesi no 151/A Bilecik Bozüyük</t>
  </si>
  <si>
    <t>6207f37be242ccecaba5dc4a</t>
  </si>
  <si>
    <t>Ekrem Coşkun Döner, Merkez (İstiklal Mah.)</t>
  </si>
  <si>
    <t>Emriye Karkaç</t>
  </si>
  <si>
    <t>İstiklal Mah. Tevfikbey Cad. No:81 Merkez Bilecik</t>
  </si>
  <si>
    <t>6236f030d5e74b794ad09b6a</t>
  </si>
  <si>
    <t>Express Pizza, Merkez (Gazipaşa Mah.)</t>
  </si>
  <si>
    <t>GÜLLÜ YAVUZ</t>
  </si>
  <si>
    <t>GAZİPAŞA MAH. YUNUSEMRE SK. NO:9 A MERKEZ/BİLECİK</t>
  </si>
  <si>
    <t>6220e822fba8e59ee75e847d</t>
  </si>
  <si>
    <t>Gıdak Gıdak Burger &amp; Fried Chicken, Merkez (Cumhuriyet Mah.)</t>
  </si>
  <si>
    <t>621a4edde7a95c8793c39d39</t>
  </si>
  <si>
    <t>Huzur Mersin Tantuni, Merkez (İsmetpaşa Mah.)</t>
  </si>
  <si>
    <t>Cahit Günenç</t>
  </si>
  <si>
    <t>İsmetpaşa Mah. Atatürk Blv. No:27 Merkez Bilecik</t>
  </si>
  <si>
    <t>Abdullah Erdoğmuş</t>
  </si>
  <si>
    <t>618cd05fc534ae488ddde326</t>
  </si>
  <si>
    <t>İlhan Dayı Tost &amp; Kahvaltı, Merkez (İstiklal Mah.)</t>
  </si>
  <si>
    <t>ÖZCAN ÖZKAY</t>
  </si>
  <si>
    <t>İstiklal mahallesi ali rıza özkay caddesi no 36/a ilhan dayı tost ve kahvaltı salonu</t>
  </si>
  <si>
    <t>Harun Dilek</t>
  </si>
  <si>
    <t>Ertuğrulgazi 1. Bölge</t>
  </si>
  <si>
    <t>5326257959 Ahmet Bey - devam çekimi alındı</t>
  </si>
  <si>
    <t>6238e7fd951a395da6ff1945</t>
  </si>
  <si>
    <t>İzmir Sandviç &amp; Tantuni, Merkez (İsmetpaşa Mah.)</t>
  </si>
  <si>
    <t>MURTAZA KAYA</t>
  </si>
  <si>
    <t>ismetpaşa mahallesi ataturk blv no 43 / c bilecik / merkez</t>
  </si>
  <si>
    <t>609ba1c78bff0b84f3671d19</t>
  </si>
  <si>
    <t>Jiby's Burger House, Bozüyük (4 Eylül Mah.)</t>
  </si>
  <si>
    <t>Cemre Esel</t>
  </si>
  <si>
    <t>4 Eylül Mah. Yaşar Doğu Cad. No:79 A Bozüyük/ Bilecik</t>
  </si>
  <si>
    <t>6149f3a72d698960bafb5aed</t>
  </si>
  <si>
    <t>Kafkas Fast Food, Merkez (Gazipaşa Mah.)</t>
  </si>
  <si>
    <t>Mehmet Akmanlar</t>
  </si>
  <si>
    <t>Gazipaşa Mah. Yahyabey Sok. No:1 A Merkez / Bilecik</t>
  </si>
  <si>
    <t>kullanılmayan numara</t>
  </si>
  <si>
    <t>607070882dc82e46d5b8c08b</t>
  </si>
  <si>
    <t>Kanat'H Burger &amp; Crispy Chicken, Merkez ( Gazipaşa Mah.)</t>
  </si>
  <si>
    <t>Hikmet Karaal</t>
  </si>
  <si>
    <t>Atatürk Bulvarı No :2 / A Merkez /Bilecik</t>
  </si>
  <si>
    <t xml:space="preserve">yetkili yok - yetkili yok ömer bey no : 05316252809 müsait olamıyoruz o zaman müşteri gelirse müşteriyle mi uğraşam sizleme uğraşam dedi kapattı </t>
  </si>
  <si>
    <t>60706cc99e322f643bb85391</t>
  </si>
  <si>
    <t>Kanat'H Izgara, Merkez (Gazipaşa Mah.)</t>
  </si>
  <si>
    <t>yetkili yok /5316252809 yetkili no ancak askerde kardeşi ömer bey de biraz tepkili çok aranmış konuşmak istemedi</t>
  </si>
  <si>
    <t>61eef37564718c02b91f47a0</t>
  </si>
  <si>
    <t>Karamel Cafe, Bozüyük (Yeşilkent Mah.</t>
  </si>
  <si>
    <t>Hüseyin Demir</t>
  </si>
  <si>
    <t>Yeşilkent</t>
  </si>
  <si>
    <t>YEŞİLKENT MH. ŞEHİT CEZMİ KAYA CD. NO:1/3 BOZÜYÜK BİLECİK</t>
  </si>
  <si>
    <t>60d170583b18f975b0265391</t>
  </si>
  <si>
    <t>Kirazoğlu Etli Ekmek, Bozüyük (Yeni Mah.)</t>
  </si>
  <si>
    <t>İsmet kirazoglu</t>
  </si>
  <si>
    <t>Kasımpaşa</t>
  </si>
  <si>
    <t>Yeni Mah. Cami Cad. No: 5 Bozüyük / Bilecik</t>
  </si>
  <si>
    <t>5ffde87f58e9c1ea1fd877a3</t>
  </si>
  <si>
    <t>Konyalım Etli Ekmek, Bozüyük (Kasımpaşa Mah.)</t>
  </si>
  <si>
    <t>Mustafa Aktaş</t>
  </si>
  <si>
    <t>kasımpaşa Mah. Hükümet Caddesi no:17 Bozüyük/bilecik</t>
  </si>
  <si>
    <t>623caf6fb45e382a8dfcf0eb</t>
  </si>
  <si>
    <t>Koza Pide, Bozüyük (Yeni Mah.)</t>
  </si>
  <si>
    <t>HÜSEYİN TÜFEK</t>
  </si>
  <si>
    <t>Yeni mahalle ismet inönü cad. ömerağa sk. No:49 Bozüyük/ Bilecik</t>
  </si>
  <si>
    <t>Hülya Çalışkan</t>
  </si>
  <si>
    <t>61dca16bd97957a06818b291</t>
  </si>
  <si>
    <t>Lagash Çiğ Köfte, Merkez (Bahçelievler Mah.)</t>
  </si>
  <si>
    <t>Murat Yıldırım</t>
  </si>
  <si>
    <t>Bahçelievler Mah. Hürriyet Cad. No:8 A Merkez Bilecik</t>
  </si>
  <si>
    <t>60103728262a183bfa674f85</t>
  </si>
  <si>
    <t>Lezzet Sofrası, Bozüyük</t>
  </si>
  <si>
    <t>Hasan Yağcı</t>
  </si>
  <si>
    <t>Çarşı</t>
  </si>
  <si>
    <t>Çarşı mah. Saraycık cad. No: 2, Bilecik</t>
  </si>
  <si>
    <t>AHMET ERYILMAZ</t>
  </si>
  <si>
    <t>Filiz Garip</t>
  </si>
  <si>
    <t>İlker Tezgit</t>
  </si>
  <si>
    <t>Mümtaz İnce</t>
  </si>
  <si>
    <t>hat meşgul</t>
  </si>
  <si>
    <t>60071dec0a01972573f2ca21</t>
  </si>
  <si>
    <t>Mola Park, Merkez (Gazipaşa Mah.)</t>
  </si>
  <si>
    <t>Cihat Çetin</t>
  </si>
  <si>
    <t>Gazipaşa Mahallesi Kuyumcu Sokak No11/A Merkez/BİLECİK</t>
  </si>
  <si>
    <t>işletme suan siparişe kapalı  merkezin numarası verildi</t>
  </si>
  <si>
    <t>601bd807b3fa86cd151c51c3</t>
  </si>
  <si>
    <t>Mr. Sweet, Merkez (Gazipaşa Mah.)</t>
  </si>
  <si>
    <t>Mehmet Oğuz Kara</t>
  </si>
  <si>
    <t>Gazipaşa Mah. Ahmet Bey Sk. No: 14 İç Kapı No: 1 Merkez/Bilecik</t>
  </si>
  <si>
    <t>mail adresimiz paylaşıldı gönderim sağlayacaklar kendi fotoğraflarını</t>
  </si>
  <si>
    <t>6024f893db16c82fcaf0d32c</t>
  </si>
  <si>
    <t>Nar Cafe &amp; Kahvaltı &amp; Fast Food, Merkez (Gazipaşa Mah.)</t>
  </si>
  <si>
    <t>Selma Soydan</t>
  </si>
  <si>
    <t>Gazipaşa Mah. Mazhar Bey. Sk. No:28 İç Kapı No:1 Merkez/Bilecik</t>
  </si>
  <si>
    <t>621a60c5cd6c0d480c12c71c</t>
  </si>
  <si>
    <t>Nazlı Döner, Merkez (Gazipaşa Mah.)</t>
  </si>
  <si>
    <t>Süleyman Çelik</t>
  </si>
  <si>
    <t>Gazipaşa mahallesi Türk ocağı sokak no2/A Merkez Bilecik</t>
  </si>
  <si>
    <t>2 satte tekrar ara</t>
  </si>
  <si>
    <t>61e32a81c5cc8c1555894076</t>
  </si>
  <si>
    <t>Nehir Cafe, Merkez (Bahçelievler Mah.)</t>
  </si>
  <si>
    <t>İsmail Süzer</t>
  </si>
  <si>
    <t>Bahçelievler Mah. Türkmeneli Cad. No:118 Merkez Bilecik</t>
  </si>
  <si>
    <t>Yusuf Taşcan</t>
  </si>
  <si>
    <t>622e3aa71b6c77f6a72702a7</t>
  </si>
  <si>
    <t>Nevale Fast Food, Merkez (İsmetpaşa Mah.)</t>
  </si>
  <si>
    <t>Meltem Çak</t>
  </si>
  <si>
    <t>İsmetpaşa mh Rasim bey cd no 30 BİLECİK</t>
  </si>
  <si>
    <t>61e5caf7c529fd3d99768068</t>
  </si>
  <si>
    <t>Obur X Fast Food, Merkez (Gazipaşa Mah.)</t>
  </si>
  <si>
    <t>Selahattin Akdal</t>
  </si>
  <si>
    <t>6021222bef87cc1b5aea86bd</t>
  </si>
  <si>
    <t>Pilav 11, Merkez (Gazipaşa Mah.)</t>
  </si>
  <si>
    <t>Necmi Eloğlu</t>
  </si>
  <si>
    <t>Gazipaşa Mah. Kurtul Sok. No: 2/1A Merkez/Bilecik</t>
  </si>
  <si>
    <t xml:space="preserve">istemiyorlar hazır fotoğraflarımız var gönderelim dediler, mail adresimiz paylaşıldı- ulaşılamadı </t>
  </si>
  <si>
    <t>HASAN ÖZÇINAR</t>
  </si>
  <si>
    <t>5522221154 hasan bey</t>
  </si>
  <si>
    <t>61ef0c4c9d05e0730c94a9a7</t>
  </si>
  <si>
    <t>Serkan Izgara &amp; Kokoreç, Merkez (Gazipaşa Mah.)</t>
  </si>
  <si>
    <t>Serkan Kaçar</t>
  </si>
  <si>
    <t>Gazipaşa Mah. Kurtul Sokak No:12 A Merkez Bilecik</t>
  </si>
  <si>
    <t>6206c9fedf3d5901af765b71</t>
  </si>
  <si>
    <t>Sokak Lezzetleri, Merkez (Gazipaşa Mah.)</t>
  </si>
  <si>
    <t>Soner Akdağ</t>
  </si>
  <si>
    <t>5326155511 harun dilek ulaşılamadı / 5326257959 Ahmet Bey  ile oluşturuldu</t>
  </si>
  <si>
    <t>Yusuf Subaşı</t>
  </si>
  <si>
    <t>Yiğit/ 5426371767</t>
  </si>
  <si>
    <t>620363521d1b7fb12b189444</t>
  </si>
  <si>
    <t>Şipşak Fast Food, Merkez (Gazipaşa Mah.)</t>
  </si>
  <si>
    <t>600885ac952e803a84fb4c4d</t>
  </si>
  <si>
    <t>Tantana</t>
  </si>
  <si>
    <t>Ali Aksugür</t>
  </si>
  <si>
    <t>Kasımpaşa mah. Saraycık cad. No: 35B, Bilecik</t>
  </si>
  <si>
    <t>6202e2d6618a982c33de6d4c</t>
  </si>
  <si>
    <t>Tarihi Osmanlı Tulumbacısı, Merkez (Gazipaşa Mah.)</t>
  </si>
  <si>
    <t>Salih Yağcı</t>
  </si>
  <si>
    <t>Gazipaşa Mahallesi Atatürk Bulvarı No:3/2c Merkez Bilecik</t>
  </si>
  <si>
    <t>619350f8d8c5c604db45ed81</t>
  </si>
  <si>
    <t>Taşcan Kebap Evi, Merkez (Gazipaşa Mah.)</t>
  </si>
  <si>
    <t>Hamza Taşcan</t>
  </si>
  <si>
    <t>Gazipaşa Mah. Yahyabey Sok. No:8 B Merkez Bilecik</t>
  </si>
  <si>
    <t>numara eksıık veya hatalı</t>
  </si>
  <si>
    <t>600bf59b2c661f74cfc3f472</t>
  </si>
  <si>
    <t>The Backyard, Bozüyük ( Yeni Mah. )</t>
  </si>
  <si>
    <t>Gülden Altıntaş</t>
  </si>
  <si>
    <t>Yeni mah. Salim sok. No:8A, Bilecik</t>
  </si>
  <si>
    <t>Dilek Tekin</t>
  </si>
  <si>
    <t>Bahçelievler mah. Ondokuz mayıs cad. No:17A, Bilecik</t>
  </si>
  <si>
    <t>60212606df74341cb68394e3</t>
  </si>
  <si>
    <t>Uğurcan Döner &amp; Fast Food, Merkez (Gazipaşa Mah.)</t>
  </si>
  <si>
    <t>yetkili yok gelince dönüş saglayacaklar</t>
  </si>
  <si>
    <t>61e7016f7db401743e5dee51</t>
  </si>
  <si>
    <t>Urfa Kebap, Merkez (İsmetpaşa Mah.)</t>
  </si>
  <si>
    <t>Selver Süzer</t>
  </si>
  <si>
    <t>İsmetpaşa Mah. Atatürk Blv. No:51 C Merkez Bilecik</t>
  </si>
  <si>
    <t xml:space="preserve">sıfırdan ürün yapamam ben çeker atarım dedi </t>
  </si>
  <si>
    <t>61eef967bbb2d63070d38114</t>
  </si>
  <si>
    <t>Ümit Kebap Salonu, Merkez (Gazipaşa Mah.)</t>
  </si>
  <si>
    <t>Serap Çubuk</t>
  </si>
  <si>
    <t>GAZİPAŞA MAHALLESİ KURTUL SOKAK NO:14/B MERKEZ / BİLECİK</t>
  </si>
  <si>
    <t>maiil verildi</t>
  </si>
  <si>
    <t>6007e4ff37de62fc5db3cef5</t>
  </si>
  <si>
    <t>Yaman Usta, Merkez (İsmetpaşa Mah.)</t>
  </si>
  <si>
    <t>açmıyor</t>
  </si>
  <si>
    <t>619abb1b822dab6bda5a5c3f</t>
  </si>
  <si>
    <t>Ziyafet Çiğ Köfte, Bozüyük (Yeni Mah.)</t>
  </si>
  <si>
    <t>Yeni mah İsmet İnönü cad no 106/A Bozüyük Bilecik</t>
  </si>
  <si>
    <t>Tantana (Kasımpaşa Mah.)</t>
  </si>
  <si>
    <t>600ff87aee86757dd122caef</t>
  </si>
  <si>
    <t>Arsamiea Meşhur Adıyamanlı Çiğ Köftesi (Bahçelievler Mah.)</t>
  </si>
  <si>
    <t>Lezzet Sofrası (Çarşı Mah.)</t>
  </si>
  <si>
    <t>60642a6a2eb43924c5b66824</t>
  </si>
  <si>
    <t>Komagene Etsiz Çiğ Köfte, Osmaneli (Haceloğlu Mah.)</t>
  </si>
  <si>
    <t>Osmaneli</t>
  </si>
  <si>
    <t>Haceloğlu</t>
  </si>
  <si>
    <t>HACELOĞLU MAH. ANKARA CAD. NO:35/2</t>
  </si>
  <si>
    <t>60658e483cb7254a2aa60b1b</t>
  </si>
  <si>
    <t>Domino's Pizza, Merkez (İsmetpaşa Mah.)</t>
  </si>
  <si>
    <t>İsmet Paşa Mah. Atatürk Cad. No: 31 4 4 Bilecik</t>
  </si>
  <si>
    <t>6065917229d0eb2a8ea33091</t>
  </si>
  <si>
    <t>Domino's Pizza, Bozüyük (Yeni Mah.)</t>
  </si>
  <si>
    <t>Yeni Mah. İsmet İnönü Cad. No: 136 4 Bozüyük Bilecik</t>
  </si>
  <si>
    <t>605c605bdce773153c10e058</t>
  </si>
  <si>
    <t>Burger King, Merkez (Gazipaşa Mah.)</t>
  </si>
  <si>
    <t>Gazi paşa mah. Atatürk Bulvarı 10/1A-2A</t>
  </si>
  <si>
    <t>600ec902bce91f3f61a5f1e2</t>
  </si>
  <si>
    <t>Oses Çiğ Köfte, Merkez (Osmangazi Mah. )</t>
  </si>
  <si>
    <t>Osmangazi</t>
  </si>
  <si>
    <t>Osmangazi mah. toki mahalle konağı, No:4C, Bilecik</t>
  </si>
  <si>
    <t>6140f8888f91833c12c5c242</t>
  </si>
  <si>
    <t>Oses Çiğ Köfte, Merkez (Gazipaşa Mah.)</t>
  </si>
  <si>
    <t>Gazipaşa Mah Ahmet Bey Sok No 24 Merkez Bilecik</t>
  </si>
  <si>
    <t>6229b3ca2ce1348c86f22184</t>
  </si>
  <si>
    <t>Komagene Etsiz Çiğ Köfte, Bozüyük (İsmet İnönü Cad.)</t>
  </si>
  <si>
    <t>YENİ MAH. İSMET İNÖNÜ CAD. NO: 118/C</t>
  </si>
  <si>
    <t>6012fb73eaccb9286e87d525</t>
  </si>
  <si>
    <t>Pasaport Pizza, Bozüyük (Yeni Mah.)</t>
  </si>
  <si>
    <t>YENİ MAHALLE ÖMER AĞA SOKAK NO 3 /A</t>
  </si>
  <si>
    <t>624f71ff89dbea6bb4d97a19</t>
  </si>
  <si>
    <t>Midyeci Toprak, Bozüyük (Yeni Mah.)</t>
  </si>
  <si>
    <t>YENİ MAH. MEKTEP CAD. NO:21 D BOZÜYÜK/ BİLECİK</t>
  </si>
  <si>
    <t>#YOK</t>
  </si>
  <si>
    <t>624ffb411502a87db78a6de2</t>
  </si>
  <si>
    <t>Yirmiyedi Pide &amp; Lahmacun &amp; Kebap, Merkez (Cumhuriyet Mah.)</t>
  </si>
  <si>
    <t>Hüseyin Küçük</t>
  </si>
  <si>
    <t>Cumhuriyet Mah. Atatürk Blv. No:46 Merkez Bilecik</t>
  </si>
  <si>
    <t>6253471e1f0b1b7486114845</t>
  </si>
  <si>
    <t>Mevlana Etli Ekmek, Merkez (Cumhuriyet Mah.)</t>
  </si>
  <si>
    <t>Hacı Doğru</t>
  </si>
  <si>
    <t>Cumhuriyet mah.teyfikbey cad.no 23/A bilecik</t>
  </si>
  <si>
    <t>Ahmet
Efe
Kayapınar</t>
  </si>
  <si>
    <t>Ahmet Efe</t>
  </si>
  <si>
    <t>6011e614d9ee3c52eb0331c6</t>
  </si>
  <si>
    <t>Paçacı Fazıl Usta, Kayapınar (Dicle Kent Mah.)</t>
  </si>
  <si>
    <t>Kayapınar	Diclekent</t>
  </si>
  <si>
    <t>Muzaffer bey 04122570021</t>
  </si>
  <si>
    <t>Diclekent mah. 257.sok. 2 Kayapınar Diyarbakır</t>
  </si>
  <si>
    <t>6051d06789aeadc94a03025d</t>
  </si>
  <si>
    <t>Uzay Kokoreç, Kayapınar (Dicle Kent Mah.)</t>
  </si>
  <si>
    <t>aykut bey 5459622162</t>
  </si>
  <si>
    <t>Diclekent Mah. Diclekent Blv. Baran Sitesi No:111/AB Kayapınar/Diyarbakır</t>
  </si>
  <si>
    <t>6075e24fd77082f9e9241689</t>
  </si>
  <si>
    <t>Tatbak Ciğercisi, Kayapınar (Mezopotamya Mah.)</t>
  </si>
  <si>
    <t>Kayapınar	Mezopotamya</t>
  </si>
  <si>
    <t>Şeyhmus bey 5365094400</t>
  </si>
  <si>
    <t>Mezopotamya Mah. Fırat Blv. No:130/B Kayapınar/Diyarbakır</t>
  </si>
  <si>
    <t>6006fbdde13dbd2a5d5c036d</t>
  </si>
  <si>
    <t>Yaşar Tost &amp; Döner, Kayapınar (Medya Mah.)</t>
  </si>
  <si>
    <t>18:00</t>
  </si>
  <si>
    <t>Kayapınar	Medya</t>
  </si>
  <si>
    <t>mustafa ekinci	5388261668</t>
  </si>
  <si>
    <t>Medya mahallesi 259.sokak no. 8b kayar 3 sitesi</t>
  </si>
  <si>
    <t>RANDEVÜ ALINMIYCAK</t>
  </si>
  <si>
    <t>Nurhayat Kabatas</t>
  </si>
  <si>
    <t>6006f944c669c25b3e9c845b</t>
  </si>
  <si>
    <t>Özhamur Börek, Kayapınar (Dicle Kent Mah.)</t>
  </si>
  <si>
    <t>"rohat meşe 5325033232"</t>
  </si>
  <si>
    <t>Diclekent Mah. Yılmaz Güney Cad socesa sitesi b blok altı no: 6b KAYAPINAR Diyarbakır</t>
  </si>
  <si>
    <t>6051ccc189aeadacd50301a4</t>
  </si>
  <si>
    <t>Buket Lahmacun, Kayapınar (Dicle Kent Mah.)</t>
  </si>
  <si>
    <t>AZİZ FİDAN	4122572018</t>
  </si>
  <si>
    <t>Diclekent Mah. 252. Sok. No:12 Kayapınar/Diyarbakır</t>
  </si>
  <si>
    <t>60758fab810fe03708340679</t>
  </si>
  <si>
    <t>Çiftlik Et Izgara, Kayapınar (Diclekent Mah.)</t>
  </si>
  <si>
    <t>ŞERVAN KARADABAN	5050288181</t>
  </si>
  <si>
    <t>Diclekent Mah. 618. Sok. Kayapınar/Diyarbakır</t>
  </si>
  <si>
    <t>6075eb84b3d2d6cba137336c</t>
  </si>
  <si>
    <t>Hatay Yöresel Sofrası, Kayapınar (Fırat Mah. - Mahabad Blv.)</t>
  </si>
  <si>
    <t>Kayapınar/Fırat</t>
  </si>
  <si>
    <t>BAYRAM YAKACI/5525697721</t>
  </si>
  <si>
    <t>Medya Mah. 629. Sok. Urfa Blv. Ceylan Karavil Avm Kat:2 No:3028 Kayapınar/Diyarbakır</t>
  </si>
  <si>
    <t>6075cdf3998fe27fdbd7d94b</t>
  </si>
  <si>
    <t>Hamido Baklava, Kayapınar (Gaziler Mah.)</t>
  </si>
  <si>
    <t>MEHMET YAPRAK 5330360247</t>
  </si>
  <si>
    <t>Peyas Mah. Kayapınar Cad. No:6/A Yenişehir/Diyarbakır</t>
  </si>
  <si>
    <t>6051d3c394bb4e79927b224c</t>
  </si>
  <si>
    <t>Özkan Usta Fast Food, Kayapınar (Fırat Mah. - Nazım Hikmet Cad.)</t>
  </si>
  <si>
    <t>MAHSUM NARİN/4122239545</t>
  </si>
  <si>
    <t>Fırat Mah. Nazım Hikmet Cad. Oran E1 No:18/A Kayapınar / Diyarbakır</t>
  </si>
  <si>
    <t>6011e39e67e562110f848c4d</t>
  </si>
  <si>
    <t>Special Biftek Tantuni, (Fırat Mah. - Nazım Hikmet Cad.)</t>
  </si>
  <si>
    <t>ERSEN SANCAR/5411232133</t>
  </si>
  <si>
    <t>Fırat mahallesi nazım hikmet caddesi Aşkar elit sitesi altı no : 15 CD Kayapınar Diyarbakır</t>
  </si>
  <si>
    <t>60329ff753e01dbd61507848</t>
  </si>
  <si>
    <t>Usta Eller Künefe &amp; Baklava, Kayapınar</t>
  </si>
  <si>
    <t>Kayapınar	Fırat</t>
  </si>
  <si>
    <t>Zeki alakuş 5325062113</t>
  </si>
  <si>
    <t>FIRAT MAHALLESİ MAHABAD BULVARI NO.62/6B</t>
  </si>
  <si>
    <t>NAZLICAN DİNÇER</t>
  </si>
  <si>
    <t>60227f10e8a6b181e0277401</t>
  </si>
  <si>
    <t>Taş Köprü Közde Piliç, Kayapınar (Fırat Mah. )</t>
  </si>
  <si>
    <t>Zeynep Tunç	5437823978</t>
  </si>
  <si>
    <t>Fırat, Nazım Hikmet Cd. No:21000, 21070 Kayapınar/Diyarbakır</t>
  </si>
  <si>
    <t>604770e798150b0f2d38b3fd</t>
  </si>
  <si>
    <t>Polen Tantuni, Kayapınar (Gaziler Mah.)</t>
  </si>
  <si>
    <t>Kayapınar	Peyas</t>
  </si>
  <si>
    <t>Şiyar Sadık Miran	4122904014</t>
  </si>
  <si>
    <t>Şanlıurfa Yolu Üzeri Ceylan Karavil Park Avm Kat:2 No:33/A Kayapınar Diyarbakır</t>
  </si>
  <si>
    <t>6051ed8fc9aea87b057b90d0</t>
  </si>
  <si>
    <t>Hacıbaba Ciğercisi, Kayapınar (Gaziler Mah.)</t>
  </si>
  <si>
    <t>13..00</t>
  </si>
  <si>
    <t>Mehmet Veysi Yiğit	4122514923</t>
  </si>
  <si>
    <t>Peyas Mah. 494. Sok. Seval Park Sitesi No:77/E Kayapınar/Diyarbakır</t>
  </si>
  <si>
    <t>60620a2d8b08d10016fb68e1</t>
  </si>
  <si>
    <t>Fidan 2 Lahmacun &amp; Kebap, Kayapınar (Gaziler Mah.)</t>
  </si>
  <si>
    <t>15..00</t>
  </si>
  <si>
    <t>Ferhat Çelik	5358156731</t>
  </si>
  <si>
    <t>Peyas mahhallesi 473 sokak No:15/E Kayapınar/Diyarbakır</t>
  </si>
  <si>
    <t>605454c4c92799dc059e4acc</t>
  </si>
  <si>
    <t>Diyar Paça &amp; Ciğer, Kayapınar (Dicle Kent Mah.)</t>
  </si>
  <si>
    <t>17..00</t>
  </si>
  <si>
    <t>Cafer Pekdemir	4122572424</t>
  </si>
  <si>
    <t>Peyas Mah. 249. Sok. No:4 Diclekent Villaları Kayapınar/Diyarbakır</t>
  </si>
  <si>
    <t>605208b286d8a586308a026f</t>
  </si>
  <si>
    <t>Ciğerci Muharrem Usta, Kayapınar (Fırat Mah. - Mahabad Blv.)</t>
  </si>
  <si>
    <t>Halis Tarhan  /4129990921</t>
  </si>
  <si>
    <t>Fırat Mah. Mahabad City Sitesi Nazım Hikmet Cad. No:20 Kayapınar/Diyarbakır</t>
  </si>
  <si>
    <t>fotografları mevcut</t>
  </si>
  <si>
    <t>602fcdea8364b80bb7992b93</t>
  </si>
  <si>
    <t>Lookmacım, Kayapınar (Fırat Mah. - Mahabad Blv.)</t>
  </si>
  <si>
    <t>Sevda Yüce	5511936033</t>
  </si>
  <si>
    <t>"Selahaddin Eyyubi Bulvarı Diclekent Mh
 Diyarpark 3 Sitesi Altı Paçacı Şaban Usta Yanı
 Kayapınar Diyarbakır"</t>
  </si>
  <si>
    <t>600889698c17d661fae27085</t>
  </si>
  <si>
    <t>Look-ma, Kayapınar (Dicle Kent Mah.)</t>
  </si>
  <si>
    <t>TURGUT YILMAZ	5424127221</t>
  </si>
  <si>
    <t>Diclekent mah 205 sokak Yalınkılıç 4 apt altı 124/A Kayapınar/DİYARBAKİR</t>
  </si>
  <si>
    <t>6008878bf5c83e19c8914e41</t>
  </si>
  <si>
    <t>Elit Lahmacun &amp; Kebap, Kayapınar (Gaziler Mah.)</t>
  </si>
  <si>
    <t>MEHMET ERÇİFTÇİ	5385519856</t>
  </si>
  <si>
    <t>Peyas m 467 sk halitoglu3 1/ bblok Kayapınar Diyarbakır elit lahmacun</t>
  </si>
  <si>
    <t>6075e6b5b4a25cffa88db02d</t>
  </si>
  <si>
    <t>Buse Döner, Kayapınar (Talaytepe Mah.)</t>
  </si>
  <si>
    <t>kayapınar fırat</t>
  </si>
  <si>
    <t>MEHMET CAN SENİM	4129994317</t>
  </si>
  <si>
    <t>Fırat Mah. Jiyan Cad. No:6 Kayapınar/Diyarbakır</t>
  </si>
  <si>
    <t>Nazlıcan Dinçer</t>
  </si>
  <si>
    <t>60758952998fe28098d7d077</t>
  </si>
  <si>
    <t>75 Döner Çorba, Kayapınar(Medya Mah. - Mahabad Blv.)</t>
  </si>
  <si>
    <t>Kayapınar	Huzurevleri</t>
  </si>
  <si>
    <t>ZÜBEYDE CANGİR	5368411248</t>
  </si>
  <si>
    <t>Medya Mah. Mahabad Blv. No:17/B Kayapınar/Diyarbakır</t>
  </si>
  <si>
    <t>602ff00653e01d95a8502a29</t>
  </si>
  <si>
    <t>Mir Tantuni, Kayapınar (Medya Mah.)</t>
  </si>
  <si>
    <t>Deniz BAKIROĞLU	4122572551</t>
  </si>
  <si>
    <t>Peyas, Tekel Cd 57 A BLOK, 21070 Kayapınar/Diyarbakır--</t>
  </si>
  <si>
    <t>60759174810fe028f434069a</t>
  </si>
  <si>
    <t>Güven Büryan, Kayapınar (Dicle Kent Mah.)</t>
  </si>
  <si>
    <t>ALİ GÜVEN	5326580428</t>
  </si>
  <si>
    <t>Medya Mah. Diclekent Blv. No:140 Kayapınar/Diyarbakır</t>
  </si>
  <si>
    <t>Serhat
Tarancı
Yenişehir</t>
  </si>
  <si>
    <t>Serhat Tarancı</t>
  </si>
  <si>
    <t>alınmıyıcak</t>
  </si>
  <si>
    <t>604e78909a25ea54a41da0b8</t>
  </si>
  <si>
    <t>Tayfun Ustam Közde Piliç &amp; Döner, Yenişehir (Kooperatifler Mah.)</t>
  </si>
  <si>
    <t>Yenişehir	Kooperatifler</t>
  </si>
  <si>
    <t>Ağa Ali Tayfun Yılmaz        5523229571</t>
  </si>
  <si>
    <t>Kooperatifler Mah. Yaşar Kemal Cad. No:12/A Yenişehir/Diyarbakır</t>
  </si>
  <si>
    <t>ytk yoktu</t>
  </si>
  <si>
    <t>60085d99f5c83e065391493c</t>
  </si>
  <si>
    <t>Karizma Lahmacun &amp; Döner, Yenişehir (Kooperatifler Mah. - Ofis)</t>
  </si>
  <si>
    <t>MEVLÜT ODUNKESEN        5324084351</t>
  </si>
  <si>
    <t>kooperatifler, Şair Sırrı Hanım Sk., 21100 Yenişehir/Diyarbakır</t>
  </si>
  <si>
    <t>yeni randvusu oluşturulmuş</t>
  </si>
  <si>
    <t>60083b9cf69aa43cd646fb21</t>
  </si>
  <si>
    <t>Emir Et Tava, Yenişehir (Yenişehir Mah.)</t>
  </si>
  <si>
    <t>Yenişehir	Yenişehir</t>
  </si>
  <si>
    <t>VEYSEL GÜNEŞ	4122245858</t>
  </si>
  <si>
    <t>Aliemiri cad zemzem apt altı no:24/a 3.noter bitişiği Yenişehir/Diyarbakır</t>
  </si>
  <si>
    <t>60a50f0211096d356b591631</t>
  </si>
  <si>
    <t>Çağrı Lahmacun, Yenişehir (Kooperatifler Mah.)</t>
  </si>
  <si>
    <t>KEMAL ERDİNÇ/4122244149-5336233442</t>
  </si>
  <si>
    <t>Kooperatifler Mah. Gevran Cad. No:31/B Yenişehir/Diyarbakır</t>
  </si>
  <si>
    <t xml:space="preserve">çalışmıyor </t>
  </si>
  <si>
    <t>Kayapınar/Diclekent</t>
  </si>
  <si>
    <t>MUSTAFA ONUR/4122570021</t>
  </si>
  <si>
    <t>Kayapınar/Peyas</t>
  </si>
  <si>
    <t>MEHMET ERÇİFTÇİ/5385519856</t>
  </si>
  <si>
    <t>serhat Tarancı</t>
  </si>
  <si>
    <t xml:space="preserve">        14.00</t>
  </si>
  <si>
    <t>AZİZ FİDAN/4122572018</t>
  </si>
  <si>
    <t>604f308136e002b66498c9b7</t>
  </si>
  <si>
    <t>Pizza Rostini, Yenişehir (Aziziye Mah. - Toplu Konut)</t>
  </si>
  <si>
    <t>Yenişehir/Aziziye</t>
  </si>
  <si>
    <t>Mahmut Buğur5462447630</t>
  </si>
  <si>
    <t>Seyrantepe tokikonut aziziye mah. apulasçarşı no:14 Yenişehir\DİYARBAKIR</t>
  </si>
  <si>
    <t xml:space="preserve">ÇALIŞMIYOR </t>
  </si>
  <si>
    <t>605f130bb71fbcba2d18a623</t>
  </si>
  <si>
    <t>Katmerci Recep Usta, Kayapınar (Fırat Mah. - Mezopotamya Cad.)</t>
  </si>
  <si>
    <t>Hüseyin Börü        5382701221</t>
  </si>
  <si>
    <t>Peyas Mah. 489. Sok. Dıamond Cıty B1 No:31/A İç Kapı No:25 Kayapınar/Diyarbakır</t>
  </si>
  <si>
    <t>60493ec24e9e972df0b5ae55</t>
  </si>
  <si>
    <t>Ciğerustam, Kayapınar (Fırat Mah.)</t>
  </si>
  <si>
    <t>14:00</t>
  </si>
  <si>
    <t>Abdurrahman Çoban        4129990616</t>
  </si>
  <si>
    <t>Fırat Mah. Nazım Hikmet Cad. Or Çelik Sitesi Altı No:22/CC Kayapınar / Diyarbakır</t>
  </si>
  <si>
    <t>60082f57afd5c74a031e6763</t>
  </si>
  <si>
    <t>Hacıbey Lahmacun &amp; Kebap, Yenişehir (Kooperatifler Mah. - Ofis)</t>
  </si>
  <si>
    <t>Mustafa Baykuşak        5306243276</t>
  </si>
  <si>
    <t>cemiloğlu caddesi no 112 A</t>
  </si>
  <si>
    <t>601481c2e3c69cac31831182</t>
  </si>
  <si>
    <t>Ciğerci Diyadin Usta, Bağlar (Bağcılar Mah.)</t>
  </si>
  <si>
    <t>Bağlar	Bağcılar 1. Bölge</t>
  </si>
  <si>
    <t>Ahmet Asana	5352301790</t>
  </si>
  <si>
    <t>Bağcılar Mah. 1205 Sk.</t>
  </si>
  <si>
    <t>Gül Değirmenci</t>
  </si>
  <si>
    <t>6011512baa213afe78e23c5f</t>
  </si>
  <si>
    <t>Birtat Lahmacun Pide &amp; Kebap, Bağlar (Bağcılar Mah. - Hamravat)</t>
  </si>
  <si>
    <t>Bağlar/Bağcılar 1. Bölge</t>
  </si>
  <si>
    <t>Hakan Bey/5063654243</t>
  </si>
  <si>
    <t>bağcılar mah evrim alataş cad florya evleri 7 blok no:6 gb bağlar diyarbakır</t>
  </si>
  <si>
    <t>ulaşılmadı</t>
  </si>
  <si>
    <t>6008347435cc593ad1fdd938</t>
  </si>
  <si>
    <t>Lezzet Durağı Ev Yemekleri, Bağcılar</t>
  </si>
  <si>
    <t>Semra Hanım/5438678086</t>
  </si>
  <si>
    <t>Bağcılar mah. Orhan doğan cad. Şatopark arkası. Ataşehir ç2 sitesi a blok altı. LEZZET DURAGI</t>
  </si>
  <si>
    <t>6075988e8d602417fbce1050</t>
  </si>
  <si>
    <t>Kemikli Kavurma , Bağlar (Bağcılar Mah.)</t>
  </si>
  <si>
    <t>Abdullah Bey/5384348177-5528870008</t>
  </si>
  <si>
    <t>Bağcılar Mah. Yenihal 2. Cad. No:4/C Bağlar/Diyarbakır</t>
  </si>
  <si>
    <t>601e4b7b98337bdad54cf9c8</t>
  </si>
  <si>
    <t>Güler Döner, Bağlar (Bağcılar Mah. - Göletli Park)</t>
  </si>
  <si>
    <t>İbrahim Bey/5393103011</t>
  </si>
  <si>
    <t>Orhan Doğan Caddesi Mervan Yapı Roz Sitesi Altı no:38/AE Bağlar/Diyarbakır</t>
  </si>
  <si>
    <t>60757243cf3a34e8c6d956aa</t>
  </si>
  <si>
    <t>İrem Lahmacun, Bağlar (Bağcılar Mah. - Zümrüt Kent Cad.)</t>
  </si>
  <si>
    <t>Selman Bey/5369547188</t>
  </si>
  <si>
    <t>Bağcılar Mah. Mehmed Uzun Cad. No:16/DF Bağlar/Diyarbakır</t>
  </si>
  <si>
    <t>1  AL</t>
  </si>
  <si>
    <t>60d33c45d9f5757348397e84</t>
  </si>
  <si>
    <t>Lasia Çikolata &amp; Kahve, Kayapınar (Medya Mah.)</t>
  </si>
  <si>
    <t>MEHMET ESEN	5455961847</t>
  </si>
  <si>
    <t>Medya Mah. Diclekent Blv. No:84/A Kayapınar/Diyarbakır</t>
  </si>
  <si>
    <t xml:space="preserve">ezgi </t>
  </si>
  <si>
    <t>60dae4ebb63f30537e1f08eb</t>
  </si>
  <si>
    <t>Pizza La Serra, Kayapınar (Medya Mah.)</t>
  </si>
  <si>
    <t>Kayapınar        Medya</t>
  </si>
  <si>
    <t>ŞABAN MAYDA   05526200610</t>
  </si>
  <si>
    <t>Medya Mah. 635. Sok. Mars Yapı Apt. NO: 1 /1 PK: 0 Kayapınar/Diyarbakır</t>
  </si>
  <si>
    <t>6051bfb20514901b1a1982b3</t>
  </si>
  <si>
    <t>Mis Tantuni, Kayapınar (Dicle Kent Mah.)</t>
  </si>
  <si>
    <t>Mehmet Atsız//5366078303//05350711474</t>
  </si>
  <si>
    <t>Medya Mah. Diclekent Bulv. Hüseyinaga Apt. No:120/D Kayapınar/Diyarbakır</t>
  </si>
  <si>
    <t>60d336428d492c9a2ee751db</t>
  </si>
  <si>
    <t>Meşhur Adana Börek, Kayapınar (Fırat Mah. - Mezopotamya Cad.)</t>
  </si>
  <si>
    <t>MEHMET CAHİT ÖZTOPRAK /5527204545-5301215155</t>
  </si>
  <si>
    <t>Fırat Mah. Mezopotamya Blv. Mer Sitesi A3 No:26/2A Kayapınar/Diyarbakır</t>
  </si>
  <si>
    <t>60d3314c815c7236a5aed3e5</t>
  </si>
  <si>
    <t>1991 Tarihi Ortaköy Kumpircisi, Kayapınar (Fırat Mah.)</t>
  </si>
  <si>
    <t>ALAATTİN KOLAÇ/5362996621</t>
  </si>
  <si>
    <t>Fırat Mah. Mezopotamya Blv. Mer Sitesi A3 No:26/2C Kayapınar/Diyarbakır</t>
  </si>
  <si>
    <t>600c1490523bc650ed3f0607</t>
  </si>
  <si>
    <t>Göksel Tantuni, Kayapınar (Medya Mah.)</t>
  </si>
  <si>
    <t>SÜLEYMAN KARAYEL   4125028283-05385750412</t>
  </si>
  <si>
    <t>Fırat mah. 75. Cadde Mahabad bulv. Eta 21 My Town sit, no. 88 bd 21070 Kayapınar/Diyarbakır</t>
  </si>
  <si>
    <t>60d9ba4f648cdf5b8a4b3358</t>
  </si>
  <si>
    <t>Muhteşem Çiğ Köfte &amp; Tantuni, Kayapınar (Fırat Mah.)</t>
  </si>
  <si>
    <t>SÜLEYMAN CEYLAN/5346683997</t>
  </si>
  <si>
    <t>Fırat Mah. Abdulkadir Aksu Cad. Bulut Rönesans Sitesi H Blok No:21/E Kayapınar/Diyarbakır</t>
  </si>
  <si>
    <t>tek başına bakıyormuş yetişemez miş</t>
  </si>
  <si>
    <t>60cb2045763d8a78770364b8</t>
  </si>
  <si>
    <t>Can Ocakbaşı Galip Usta, Kayapınar (Fırat Mah.)</t>
  </si>
  <si>
    <t>TALİE YAKUT /5386442157</t>
  </si>
  <si>
    <t>Fırat Mah. 508. Sok. Sayın 2 Sitesi E/Blok No:4/EA Kayapınar/Diyarbakır</t>
  </si>
  <si>
    <t>enes</t>
  </si>
  <si>
    <t>60d33e876322ff854a8a5d32</t>
  </si>
  <si>
    <t>Nokta Döner, Kayapınar (Fırat Mah. - Mezopotamya Cad.)</t>
  </si>
  <si>
    <t>Kayapınar Fırat</t>
  </si>
  <si>
    <t>YILMAZ TEKKUŞ 5522002221</t>
  </si>
  <si>
    <t>Fırat Mah. Mezopotamya Blv. Yıldız Kent Sitesi K Blok No:16/BA Kayapınar/Diyarbakır</t>
  </si>
  <si>
    <t>ilerleyen zmanlarda istiyor</t>
  </si>
  <si>
    <t>Ayşegül Dulkadir</t>
  </si>
  <si>
    <t>60d32a6d70291ca6b042d1b6</t>
  </si>
  <si>
    <t>Pala'nın Yeri 01 Adana Kebapçısı, Kayapınar (Fırat Mah.)</t>
  </si>
  <si>
    <t>Kayapınar        Fırat</t>
  </si>
  <si>
    <t>MUHAMMED İPEKYÜZ	4125034313/5327123449</t>
  </si>
  <si>
    <t>Fırat Mah. Mezopotamya Blv. Arçel Yapı E Blok No:7/B Kayapınar/Diyarbakır</t>
  </si>
  <si>
    <t>6051e960a213e8845390cce3</t>
  </si>
  <si>
    <t>Şah Sofra, Kayapınar (Fırat Mah. - Stat Yolu)</t>
  </si>
  <si>
    <t>Mehmet Ergen	5386961111/5469182146</t>
  </si>
  <si>
    <t>Fırat Mah. Sipan Cad. Mervan Nurşin Evleri Altı No:85/A Kayapınar / Diyarbakır</t>
  </si>
  <si>
    <t>6061bd2a8b08d18b40fb61b5</t>
  </si>
  <si>
    <t>Mersin Tam Tantuni, Ofis (Kooperatifler Mah.)</t>
  </si>
  <si>
    <t>Enise Töre	5379901222</t>
  </si>
  <si>
    <t>Kooperatifler Mah. Gevran Cad. Akkoyunlu 1. Sok. No:10/C Ofis/Diyarbakır</t>
  </si>
  <si>
    <t>604e7c3ffdf6ea3a6841b50d</t>
  </si>
  <si>
    <t>Saraçoğlu Börek, Yenişehir (Kooperatifler Mah. - Ofis)</t>
  </si>
  <si>
    <t>Mücahit Çimen	4122243773/5326007187</t>
  </si>
  <si>
    <t>Kooperatifler Mah. Yaşar Kemal Cad. No:18/A Yenişehir/Diyarbakır</t>
  </si>
  <si>
    <t>6051bdca8f9e4b6b157abc74</t>
  </si>
  <si>
    <t>Mis Tantuni, Yenişehir (Kooperatifler Mah. - Ofis)</t>
  </si>
  <si>
    <t>Ekrem Akış/Nevzat bey	5308314303</t>
  </si>
  <si>
    <t>Kooperatifler mah. Yaşar Kemal cad. Kristal no:17\E Yenişehir\DİYARBAKIR</t>
  </si>
  <si>
    <t>60d32e03d0195d3994317268</t>
  </si>
  <si>
    <t>01 Adana Dürümcüsü, Yenişehir (Kooperatifler Mah.)</t>
  </si>
  <si>
    <t>"MUHAMMED İPEKYÜZ	4125034313/5327123449"</t>
  </si>
  <si>
    <t>Kooperatifler Mah. Gevran Cad. No:7/A Yenişehir/Diyarbakır</t>
  </si>
  <si>
    <t>60520f97c9aea858347b940d</t>
  </si>
  <si>
    <t>Morgen Coffee, Yenişehir</t>
  </si>
  <si>
    <t>Caner Sevim	5324212403</t>
  </si>
  <si>
    <t>Lise Caddesi Kafka Kitabevi Karşısı</t>
  </si>
  <si>
    <t>MEVLÜT ODUNKESEN	5324084351</t>
  </si>
  <si>
    <t>604f24a5e8100664104cba3c</t>
  </si>
  <si>
    <t>Gözde Lahmacun, Yenişehir (Aziziye Mah. - Toplu Konut)</t>
  </si>
  <si>
    <t>Yenişehir Aziziye</t>
  </si>
  <si>
    <t>Niyazi Yakut    /   4122625018</t>
  </si>
  <si>
    <t>Aziziye Mah. Toki 2. Cad A Plus Seyran Konutları Çarşı No:1 Yenişehir/Diyarbakır</t>
  </si>
  <si>
    <t xml:space="preserve">Tutku </t>
  </si>
  <si>
    <t>6051dfdfc18b61729edb07eb</t>
  </si>
  <si>
    <t>İşözü Yaprak Lahmacun, Kayapınar (Dicle Kent Mah.)</t>
  </si>
  <si>
    <t>EYYÜP ÇİFTÇİ 5363016100</t>
  </si>
  <si>
    <t>75 Yol Üstü Tekel Cad. Mahabad Bulv. Nurçay4 Narin Evler B Blok Altı No:27 Diclekent/Diyarbakır</t>
  </si>
  <si>
    <t>dicle</t>
  </si>
  <si>
    <t>Kayapınar        Diclekent</t>
  </si>
  <si>
    <t>ŞERVAN KARADABAN        5050288181</t>
  </si>
  <si>
    <t>Ezgi turan</t>
  </si>
  <si>
    <t>60756f62e76a4364fd597c09</t>
  </si>
  <si>
    <t>Çitiler Ciğer &amp; Pide, Kayapınar (Fırat Mah. - Nazım Hikmet Cad.)</t>
  </si>
  <si>
    <t>MEHMET ZÜLKÜF ÇİTİL        4122511110</t>
  </si>
  <si>
    <t>Fırat Mah. Nazım Hikmet Cad. Yıldız Plaza Altı Urfa Yolu Üzeri No:6/A Kayapınar/Diyarbakır</t>
  </si>
  <si>
    <t>DİCLE</t>
  </si>
  <si>
    <t>60758272d77082640e240e0c</t>
  </si>
  <si>
    <t>Ayaküstü Kahve, Kayapınar (Medya Mah.)</t>
  </si>
  <si>
    <t>ALİ FURKAN SÖNMEZ 5076255947"</t>
  </si>
  <si>
    <t>Medya Mah. Mahabad Blv. ÇEYSA ÖNYA PLAZA  No:12/B Kayapınar / Diyarbakır</t>
  </si>
  <si>
    <t>Zeki alakuş 4125029383 //5416826845</t>
  </si>
  <si>
    <t>Mehmet Ergen        5386961111-5469182146</t>
  </si>
  <si>
    <t>60eeeed99b2a2c15a7b9124c</t>
  </si>
  <si>
    <t>Delfino Döner, Kayapınar (Medya Mah.)</t>
  </si>
  <si>
    <t>5372050021/5307888221</t>
  </si>
  <si>
    <t>Diclekent Mah. Diclekent Blv. Welat Centro Plaza No:125 Kayapınar/Diyarbakır</t>
  </si>
  <si>
    <t>60ed5caa091d663e7b6db0d3</t>
  </si>
  <si>
    <t>Bi Burger, Kayapınar (Mezopotamya Mah.)</t>
  </si>
  <si>
    <t>ENGİN KAHRAMAN        4125032013/05325139565</t>
  </si>
  <si>
    <t>Mezopotamya Mah. Mahabad Bulv. Miss İstanbul 1 No: 50/2C Kayapınar / Diyarbakır</t>
  </si>
  <si>
    <t>Ahmet Asana/5352301790</t>
  </si>
  <si>
    <t>Hüseyin Börü/05425441210</t>
  </si>
  <si>
    <t>60d338afb59e0a27878d96fe</t>
  </si>
  <si>
    <t>Yf Börek, Kayapınar (Dicle Kent Mah.)</t>
  </si>
  <si>
    <t>Kayapınar        Huzurevleri</t>
  </si>
  <si>
    <t>RAMAZAN BEY -5303733530</t>
  </si>
  <si>
    <t>Medya Mah. Diclekent Blv. No:104/A Kayapınar/Diyarbakır</t>
  </si>
  <si>
    <t xml:space="preserve">5437823978-ENGİN BEY </t>
  </si>
  <si>
    <t>ZALİP BEY / 5386442157</t>
  </si>
  <si>
    <t>60ed6cb19a049175d0a3b9d1</t>
  </si>
  <si>
    <t>Cannoli, Kayapınar (Fırat Mah. - Mezopotamya Cad.)</t>
  </si>
  <si>
    <t>PELDA TALAY	5380303423</t>
  </si>
  <si>
    <t>Fırat Mah. Mezopotamya Blv. Mer Sitesi A3 No:26/2D Kayapınar/Diyarbakır</t>
  </si>
  <si>
    <t>çalışmıyor</t>
  </si>
  <si>
    <t>MEHMET CAN SENİM        4129994317   5373758081</t>
  </si>
  <si>
    <t>duygu</t>
  </si>
  <si>
    <t>kayapınar huzurevleri</t>
  </si>
  <si>
    <t xml:space="preserve">mehmet esen 5455961847 </t>
  </si>
  <si>
    <t>teyit için arandı ulaılmadı</t>
  </si>
  <si>
    <t xml:space="preserve">betül </t>
  </si>
  <si>
    <t>6051fec2c4cf6ee58f3d1cf9</t>
  </si>
  <si>
    <t>Siverek Tava , Kayapınar (Medya Mah.)</t>
  </si>
  <si>
    <t xml:space="preserve">Kayapınar medya </t>
  </si>
  <si>
    <t>Ramazan GÜLDAĞ 04129994431</t>
  </si>
  <si>
    <t>MEDYA MAHALLESİ MAHABAD BULVARI (TEKEL KAVŞAĞI TOTAL ĞETROL KARŞISI) ANS PARK YAPI NO:10/A KAYAPINAR/DİYARBAKIR</t>
  </si>
  <si>
    <t xml:space="preserve">BETÜL </t>
  </si>
  <si>
    <t>600702200a0197f9b5f2c76c</t>
  </si>
  <si>
    <t>Enfes Sushi Döner, Kayapınar (Dicle Kent Mah.)</t>
  </si>
  <si>
    <t xml:space="preserve">Kayapınar Diclekent </t>
  </si>
  <si>
    <t>Ramazan POLAT 5428213221</t>
  </si>
  <si>
    <t>diclekent mah kayapınar cad diyar-21 vezne bilgisayar bakım onarım no:86 c diyarbakır</t>
  </si>
  <si>
    <t>Sezer</t>
  </si>
  <si>
    <t>Kayapınar        Diclekentt</t>
  </si>
  <si>
    <t>ALİ GÜVEN        5326580428</t>
  </si>
  <si>
    <t>devam cekimi</t>
  </si>
  <si>
    <t>gidilmeden aranacak</t>
  </si>
  <si>
    <t>6033e84ecc24fd5203a94899</t>
  </si>
  <si>
    <t>Buket Lahmacun, Yenişehir (Fabrika Mah.)</t>
  </si>
  <si>
    <t xml:space="preserve">Yenişehir Fabrika </t>
  </si>
  <si>
    <t>Anıl 4125022517</t>
  </si>
  <si>
    <t>Fabrika mahallesi Elazığ bulvarı forum Avm 2 kat Buket lahmacun</t>
  </si>
  <si>
    <t>MERTCAN</t>
  </si>
  <si>
    <t>607595a27629ec1053ec0f3f</t>
  </si>
  <si>
    <t>Doğanay Tantuni, Bağlar (Selahattin Eyyubi Mah.)</t>
  </si>
  <si>
    <t>Bağlar	Mevlana Halit</t>
  </si>
  <si>
    <t>MEHMET SELİM ÇETİNKAYA        5312795752</t>
  </si>
  <si>
    <t>Mevlana Halit Mah. 364. Sok. Elbey 9 No:30/A Bağlar/Diyarbakır</t>
  </si>
  <si>
    <t>mertcan</t>
  </si>
  <si>
    <t>6008495ab4fcb41dda75f643</t>
  </si>
  <si>
    <t>Mehmet Usta Lahmacun &amp; Pide Fabrikası, Bağlar (5 Nisan Mah.)</t>
  </si>
  <si>
    <t>Bağlar	Şeyh Şamil</t>
  </si>
  <si>
    <t>VEYSİ ASLAN        5538751245</t>
  </si>
  <si>
    <t>Polis okulu kavşağı şeyh şamil mahallesi medine bulvarı 45/E yahya kemal</t>
  </si>
  <si>
    <t>musait değil.</t>
  </si>
  <si>
    <t>sezer</t>
  </si>
  <si>
    <t>Kayapınar        Peyas</t>
  </si>
  <si>
    <t>MEHMET ERÇİFTÇİ        5385519856</t>
  </si>
  <si>
    <t>SÜLEYMAN CEYLAN        5346683997</t>
  </si>
  <si>
    <t>600a1529c795bd0b1942c85b</t>
  </si>
  <si>
    <t>Kervan Ciğer &amp; Lahmacun, Bağlar (Bağcılar Mah. - Kamışlı Blv.)</t>
  </si>
  <si>
    <t>REMZİYE ELA        5303054891</t>
  </si>
  <si>
    <t>BAĞCILAR MAH KAMIŞLO BLV ELMAS NO:54 B</t>
  </si>
  <si>
    <t>ALINMAYACAK</t>
  </si>
  <si>
    <t>mertcan karaman</t>
  </si>
  <si>
    <t>Ahmet Asana        5352301790/05362019846</t>
  </si>
  <si>
    <t>EZGİ</t>
  </si>
  <si>
    <t>610560a904bcb335ca8a88c6</t>
  </si>
  <si>
    <t>Kalkan Döner &amp; Tost, Kayapınar (Fırat Mah.)</t>
  </si>
  <si>
    <t xml:space="preserve"> 4125020389 nurullah kalkan </t>
  </si>
  <si>
    <t>Fırat Mah. Baba Tahir Cad. Çem-5 No:5/AD Kayapınar/Diyarbakır</t>
  </si>
  <si>
    <t>Mavi Arslan</t>
  </si>
  <si>
    <t>604f35760514905265190ae3</t>
  </si>
  <si>
    <t>Paçacı Metin Usta, Kayapınar (Fırat Mah. - Mezopotamya Cad.)</t>
  </si>
  <si>
    <t>Sabiha Yakşi 5373621247//4122901646</t>
  </si>
  <si>
    <t>Nazım Hikmet Cad. Fırat Mah. Or Çelik Apt. Altı No:22/EA Kayapınar/Diyarbakır</t>
  </si>
  <si>
    <t>5425441210 recep bey</t>
  </si>
  <si>
    <t>ezgi</t>
  </si>
  <si>
    <t>5ffff1afbb11614db9774cf9</t>
  </si>
  <si>
    <t>Grıchı, Bağlar (Selahattin Eyyubi Mah.)</t>
  </si>
  <si>
    <t>Bağlar	Selahattin Eyyubi</t>
  </si>
  <si>
    <t>Hamza Aktürk        5372936571</t>
  </si>
  <si>
    <t>Selahattin Eyyubi Mah. Urfa Blv. Ninova Avm. 116 Bağlar / Diyarbakır</t>
  </si>
  <si>
    <t>ferhat koksal</t>
  </si>
  <si>
    <t>6032a32c53e01d7c76507897</t>
  </si>
  <si>
    <t>Merlin Bakery</t>
  </si>
  <si>
    <t>Kayapınar dıclekent</t>
  </si>
  <si>
    <t>ZÜMRÜD İREM EZA 4125034168</t>
  </si>
  <si>
    <t>Diclekent Mah. Mahabad Blv. Velat Roşna Apt. NO: 30/B Kayapınar/Diyarbakır</t>
  </si>
  <si>
    <t>60d0c9c5d0195db4c530dfdb</t>
  </si>
  <si>
    <t>Diyar-Baker Döner &amp; Burger, Kayapınar (Fırat Mah. - Stat Yolu)</t>
  </si>
  <si>
    <t xml:space="preserve"> kayapınar fırat</t>
  </si>
  <si>
    <t>MUSTAFA TOPDEMİR 5336612117</t>
  </si>
  <si>
    <t>Fırat Mah. 565/1 Sok. Fırat Sitesi A Blok No:2/A Kayapınar/Diyarbakır</t>
  </si>
  <si>
    <t>60084af4e13dbd52d85c56e9</t>
  </si>
  <si>
    <t>Sadık Künefe, Kayapınar (Dicle Kent Mah.)</t>
  </si>
  <si>
    <t>AHMET YUSUF ALTUNBAY        4122575656</t>
  </si>
  <si>
    <t>Kayapınar cad diclekent villaları no 96 sadık künefe kayapınar diyarbakır</t>
  </si>
  <si>
    <t>Bağlar        Şeyh Şamil</t>
  </si>
  <si>
    <t>Yenişehir        Aziziye</t>
  </si>
  <si>
    <t>Mahmut Buğur        5322447630</t>
  </si>
  <si>
    <t>Seyrantepe tokikonut aziziye mah. atulasçarşı no:14 Yenişehir\DİYARBAKIR</t>
  </si>
  <si>
    <t xml:space="preserve">İptal </t>
  </si>
  <si>
    <t>MUHAMMED İPEKYÜZ        5332333867</t>
  </si>
  <si>
    <t>611a90a1973391d56b4c3532</t>
  </si>
  <si>
    <t>Petek Pastahanesi, Kayapınar (Diclekent Mah.)</t>
  </si>
  <si>
    <t>EMİN DEMİR        5394646666</t>
  </si>
  <si>
    <t>D.KENT VİLLARI ESKİ ROBERTS KAFENİN YERİ</t>
  </si>
  <si>
    <t>604f3205b28fdf49ae30d3ce</t>
  </si>
  <si>
    <t>Avia Pizza, Kayapınar (Mezopatamya Mah.)</t>
  </si>
  <si>
    <t>Felek Bünül	5313045285</t>
  </si>
  <si>
    <t>Mezopotamya Mah. Selahattin Eyyubi Blv. Azd Green Park 2 Sitesi Altı No:1 Kayapınar/Diyarbakır</t>
  </si>
  <si>
    <t>611a8b08824f47478c488639</t>
  </si>
  <si>
    <t>As Tantuni, Kayapınar (Medya Mah.)</t>
  </si>
  <si>
    <t>MEHMET ASLAN	5367653830</t>
  </si>
  <si>
    <t>Medya Mah. Mastfıroş Cad. Kayalar Elysıum Life No:24/BC Kayapınar/Diyarbakır</t>
  </si>
  <si>
    <t>60520c1d1843294a007078f8</t>
  </si>
  <si>
    <t>Dürümcüm Adana'dan Geldi, Kayapınar (Fırat Mah.)</t>
  </si>
  <si>
    <t>Uğurcan Akdal	4125043633 05464110121</t>
  </si>
  <si>
    <t>Fırat Mah. Mezopotamya Bulv. No:21 / AD Kayapınar/Diyarbakır</t>
  </si>
  <si>
    <t>6075a7c1e63db47c27f2fd15</t>
  </si>
  <si>
    <t>Bi Yemek'S, Kayapınar (Fırat Mah. - Mahabad Blv.)</t>
  </si>
  <si>
    <t>GÜLSEHER SEYREK	5367990595</t>
  </si>
  <si>
    <t>Fırat Mah. 507. Sok. No:9/B Kayapınar/Diyarbakır</t>
  </si>
  <si>
    <t>600d3d80b19c4870a7c2d1a9</t>
  </si>
  <si>
    <t>Türtav Et Mangal, Bağlar (Bağcılar Mah.)</t>
  </si>
  <si>
    <t xml:space="preserve">      13 .30</t>
  </si>
  <si>
    <t>SEYİD MÜCAHİT DİRİ	4122520541</t>
  </si>
  <si>
    <t>GIDA TOPTANCILAR SİTESİ R BLOK NO:1-2 BAĞLAR DİYARBAKIR</t>
  </si>
  <si>
    <t>toplu şiparişi varmış o yüzden iptal oldu</t>
  </si>
  <si>
    <t xml:space="preserve">iş yeri sahibi orda durmuyor </t>
  </si>
  <si>
    <t>6083299ef4af4d101b70b0cf</t>
  </si>
  <si>
    <t>Best Tantuni, Sur (Dağkapı Mah.)</t>
  </si>
  <si>
    <t xml:space="preserve">       15.30</t>
  </si>
  <si>
    <t>Sur	Cami Nebi</t>
  </si>
  <si>
    <t>MEHMET AKIŞ        5343636353 - 05377249427</t>
  </si>
  <si>
    <t>Cami Nebi Mah. Gazi Cad. No:7/B Sur/Diyarbakır</t>
  </si>
  <si>
    <t>61055a7a5403dc6f41e96f03</t>
  </si>
  <si>
    <t>Helvacı Yakub Efendi , Sur (Savaş Mah.)</t>
  </si>
  <si>
    <t xml:space="preserve">       17.30</t>
  </si>
  <si>
    <t>Sur	Dabanoğlu</t>
  </si>
  <si>
    <t>Filiz Ersöz        5077403011</t>
  </si>
  <si>
    <t>ULU CAMİİ KARŞISI HELVACI YAKUB EFENDİ SUR/DİYARBAKIR</t>
  </si>
  <si>
    <t>bağcılar(bağlar) ve kayapınar</t>
  </si>
  <si>
    <t xml:space="preserve">ferhat köksal </t>
  </si>
  <si>
    <t>616842ae65c8c7763e86548c</t>
  </si>
  <si>
    <t>Bağlar	Bağcılar 3. Bölge</t>
  </si>
  <si>
    <t>MEHMET AKDOĞAN        5352301790 - 05327732503</t>
  </si>
  <si>
    <t>Bağcılar, Urfa yolu üzeri kadın doğum hastanesi acilin karşısı kız yurdu altı, no, D:193, 21000 Bağcılar/Diyarbakır</t>
  </si>
  <si>
    <t xml:space="preserve">DAHA ÖNCE ÇEKİM YAPILMIŞ BAŞKA ÜRÜN YOK DEDİ İPTAL ETTİ </t>
  </si>
  <si>
    <t>615621d0684540b9193a5581</t>
  </si>
  <si>
    <t>Ömer Aybak Adıyaman Çiğ Köfte, Bağcılar</t>
  </si>
  <si>
    <t>Hava çelik	5308283149</t>
  </si>
  <si>
    <t>Bagcilar mahallesi aram tigran bulvari nurka enç3 sitesi alti 24 AC, diyarbakir</t>
  </si>
  <si>
    <t>6168771a77653a757a6b971b</t>
  </si>
  <si>
    <t>İsot Lahmacun &amp; Kebap, Kayapınar (Barış Mah. - Urfa Blv.)</t>
  </si>
  <si>
    <t>Kayapınar	Barış</t>
  </si>
  <si>
    <t>İLHAMİ SÜMER        4122550405 - 05356070456</t>
  </si>
  <si>
    <t>Barış Mah. Urfa Blv. Y.Fidan 5 No:178/B Kayapınar/Diyarbakır</t>
  </si>
  <si>
    <t>6113ff21f94daa9bd4975f21</t>
  </si>
  <si>
    <t>Mojo Burger, Kayapınar(Dicle Kent Mah.)</t>
  </si>
  <si>
    <t xml:space="preserve">RAMAZAN KAHRAMANER/5321773409                </t>
  </si>
  <si>
    <t>Diclekent Mah. Diclekent Blv. Centro Plaza No:137/A Kayapınar/Diyarbakır</t>
  </si>
  <si>
    <t>614879b7ade64565d83f2d4e</t>
  </si>
  <si>
    <t>Birbey Lahmacun &amp; Kebap, Kayapınar (Fırat Mah.)</t>
  </si>
  <si>
    <t>ATİLLA BULĞAK/4122511110</t>
  </si>
  <si>
    <t>Fırat Mah. Nazım Hikmet Cad. No:8/A Kayapınar/Diyarbakır</t>
  </si>
  <si>
    <t xml:space="preserve">müşteri yok ürün çıkaramam dedi </t>
  </si>
  <si>
    <t>60072376e13dbd3eac5c060f</t>
  </si>
  <si>
    <t>Sıtkı Usta, Kayapınar (Dicle Kent Mah.)</t>
  </si>
  <si>
    <t xml:space="preserve">Kayapınar/Diclekent	</t>
  </si>
  <si>
    <t>Ömer Altunbay/5058321323</t>
  </si>
  <si>
    <t>DİCLEKENT MAHALLESİ DİCLEKENT VİLLALARI 257.SOK.NO:1 KAYAPINAR/DİYARBAKIR</t>
  </si>
  <si>
    <t>615de630353be770286f0e7f</t>
  </si>
  <si>
    <t>Kavurmacı Sedat Usta, Bağlar (Bağcılar Mah.)</t>
  </si>
  <si>
    <t xml:space="preserve">Bağlar/Bağcılar 1. Bölge	</t>
  </si>
  <si>
    <t>5331293377/ süleyman bey</t>
  </si>
  <si>
    <t>Bağcılar Mah. Orhan Doğan Cad. No:15/A Bağlar/Diyarbakır</t>
  </si>
  <si>
    <t xml:space="preserve">hatfaya için erteme istiyor - salı gününe ertelemesi sağlandı </t>
  </si>
  <si>
    <t>615de98577cb2210b99df999</t>
  </si>
  <si>
    <t>Giden Döner, Yenişehir (Yenişehir Mah.)</t>
  </si>
  <si>
    <t>yenişehir/ yenişehir mh</t>
  </si>
  <si>
    <t>AHMET AYDİN/5411631812</t>
  </si>
  <si>
    <t>Yenişehir Mah. Elazığ Blv. No:17/D Yenişehir/Diyarbakır</t>
  </si>
  <si>
    <t>Yenişehir/ Kooperatifler</t>
  </si>
  <si>
    <t>Ağa Ali Tayfun Yılmaz/ 5523229571</t>
  </si>
  <si>
    <t>Çekime gidilmeden yarım saat öncesinde aranacak.</t>
  </si>
  <si>
    <t>61561f370f840cfaa6793f6d</t>
  </si>
  <si>
    <t>Ofis Adana Tatlıcısı, Bağlar ( Bağcılar Mah.)</t>
  </si>
  <si>
    <t>baglar/ kamışlı</t>
  </si>
  <si>
    <t>Metin çağer/5012495151</t>
  </si>
  <si>
    <t>kamıslı bulvarı carkanat sitesi 6/31 AB Bağlar/Diyarbakır</t>
  </si>
  <si>
    <t>Yenişehir        Kooperatifler</t>
  </si>
  <si>
    <t>Kübranur toprak</t>
  </si>
  <si>
    <t>Bağlar/ Bağcılar 1. Bölge</t>
  </si>
  <si>
    <t>Süleyman bey : 5331293377</t>
  </si>
  <si>
    <t>60d9fdb42a62a81a32dd350b</t>
  </si>
  <si>
    <t>Pizza La Serra, Bağlar (Bağcılar Mah.)</t>
  </si>
  <si>
    <t>Hasan Bey/5538793481</t>
  </si>
  <si>
    <t>bağcılar mah göletli park kamışlı bulvarı</t>
  </si>
  <si>
    <t>Kayapınar/Medya</t>
  </si>
  <si>
    <t>5302395412 mustafa bey</t>
  </si>
  <si>
    <t xml:space="preserve">Mehmet Ergen/5386961111               </t>
  </si>
  <si>
    <t>Kayapınar/Huzurevleri</t>
  </si>
  <si>
    <t xml:space="preserve">MEHMET ESEN/5455961847                </t>
  </si>
  <si>
    <t>Bağlar/Şeyh Şamil</t>
  </si>
  <si>
    <t xml:space="preserve">VEYSİ ASLAN   /5538751245                </t>
  </si>
  <si>
    <t>61562b580d4437b006ee0e62</t>
  </si>
  <si>
    <t>Nergiz Pastaneleri, Bağlar (Bağcılar Mah.)</t>
  </si>
  <si>
    <t>Bağlar/Kaynartepe</t>
  </si>
  <si>
    <t>Aziz Bey/5384428686</t>
  </si>
  <si>
    <t>Koşu yolu Hatboyu cad. No.1 bağlar Diyarbakır</t>
  </si>
  <si>
    <t>Kayapınar/Mezopotamya</t>
  </si>
  <si>
    <t xml:space="preserve">ŞEYHMUS YILDIZ/5312112179      /5365094400     </t>
  </si>
  <si>
    <t>kayapınar/bağlar/yenişehir/Sur</t>
  </si>
  <si>
    <t>Merwan Yalçındağ</t>
  </si>
  <si>
    <t xml:space="preserve">ERGANİ VE BİSMİL İLÇESİNDEN RANDEVU ALINMAYACAK </t>
  </si>
  <si>
    <t>61d47bf500d875b345f5c100</t>
  </si>
  <si>
    <t>Kadayıfçı Levent Usta, Kayapınar (Fırat Mah. - Mezopotamya Cad.)</t>
  </si>
  <si>
    <t xml:space="preserve">Kayapınar/Fırat </t>
  </si>
  <si>
    <t>Bedirhan/ 5527204545</t>
  </si>
  <si>
    <t>Fırat Mah. Mezopotamya Cad. Mer Sitesi A3 Blok Altı Kayapınar/Diyarbakır</t>
  </si>
  <si>
    <t>61c478762378a88aaffa91e9</t>
  </si>
  <si>
    <t>Blueway Diyarbakır Sofrası, Kayapınar (Fırat Mah.)</t>
  </si>
  <si>
    <t>Yaşar/ 5336021011</t>
  </si>
  <si>
    <t>FIRAT MAHALLESİ NAZIM HİKMET CADDESİ NO 8/A KAYAPINAR DİYARBAKIR</t>
  </si>
  <si>
    <t>yetkili çok acil işim çıktı dedi ertelemesi cuma gününe yapıldı</t>
  </si>
  <si>
    <t>620420aa9f37d4465ab05eba</t>
  </si>
  <si>
    <t>Can Lahmacun, Kayapınar (Huzur Evler Mah.)</t>
  </si>
  <si>
    <t>Kayapınar/Huzur Evler</t>
  </si>
  <si>
    <t>Murat/ 5315413197</t>
  </si>
  <si>
    <t>Huzurevleri Mah. Diclekent Blv. NO:8/D Merkez/Diyarbakır</t>
  </si>
  <si>
    <t>yemekler heba oluyor istemiyorum dedi</t>
  </si>
  <si>
    <t>620b9753616bddfedf6fb266</t>
  </si>
  <si>
    <t>Midyeci Ahmet, Kayapınar (Mezopotamya Mah.)</t>
  </si>
  <si>
    <t xml:space="preserve">Kayapınar / Mezopotamya </t>
  </si>
  <si>
    <t>Musa Bey / 5315107010</t>
  </si>
  <si>
    <t>Mezopotamya, Mahabad Blv No:40 A/B, 21070 Kayapınar/Diyarbakır</t>
  </si>
  <si>
    <t>6212abf798c97ba03b0d63aa</t>
  </si>
  <si>
    <t>En Kral Künefe, Kayapınar (Dicle Kent Mah.)</t>
  </si>
  <si>
    <t xml:space="preserve">Kayapınar / Diclekent </t>
  </si>
  <si>
    <t>Ahmet Bey / 5422411212</t>
  </si>
  <si>
    <t>Diclekent Mah. Mahabad Blv. Nurçay4 Narin Evleri A/Blok No:32/AB Kayapınar/Diyarbakır</t>
  </si>
  <si>
    <t xml:space="preserve">işleri yokmuş vazgeçmiş </t>
  </si>
  <si>
    <t>6202d58f752f0c0f21c37dd5</t>
  </si>
  <si>
    <t>Namlı Lahmacun &amp; Kebap, Kayapınar (Medya Mah.)</t>
  </si>
  <si>
    <t xml:space="preserve">Kayapınar / Medya </t>
  </si>
  <si>
    <t>Veysel Bey / 5412582274 / 4122291110</t>
  </si>
  <si>
    <t>Medya Mah. Diclekent Blv. No:126/B Kayapınar/Diyarbakır</t>
  </si>
  <si>
    <t>61b8cfb26d2da43c3789e1f0</t>
  </si>
  <si>
    <t>Misbah Usta Mangal, Kayapınar (Medya Mah.)</t>
  </si>
  <si>
    <t>Mehmet Bey / 5319175211</t>
  </si>
  <si>
    <t>Medya Mah. 634. Sok. No:6/BD Kayapınar/Diyarbakır</t>
  </si>
  <si>
    <t>619fd000ed7246f6a1c7f8bd</t>
  </si>
  <si>
    <t>Loqum Tantuni, Bağlar (Şeyh Şamil Mah.)</t>
  </si>
  <si>
    <t>MEHMET SALİH KAZANÇÇI/5461472020</t>
  </si>
  <si>
    <t>Şeyh Şamil Mah. Emek Cad. Hayat Sitesi No:8/C Bağlar/Diyarbakır</t>
  </si>
  <si>
    <t>62041ac550d2a480709b3746</t>
  </si>
  <si>
    <t>Berfin Büfe Mersin Tantuni, Yenişehir (Yenişehir Mah.)</t>
  </si>
  <si>
    <t>Yenişehir /Yenişehir</t>
  </si>
  <si>
    <t xml:space="preserve">BERFİN ÖZKUL/5517999221      </t>
  </si>
  <si>
    <t>VERGİ DAİRESİ SOKAĞI YENİŞEHİR/DİYARBAKIR</t>
  </si>
  <si>
    <t>6012cd3767e562a91984dbee</t>
  </si>
  <si>
    <t>Ab'bas Waffle, Yenişehir (Kooperatifler Mah. - Ofis)</t>
  </si>
  <si>
    <t>Yenişehir/Kooperatifler</t>
  </si>
  <si>
    <t xml:space="preserve">VEDAT KARA        /4122244064             </t>
  </si>
  <si>
    <t>Kooperatifler Mah., Gevran Cad., No:35, Yenişehir/Diyarbakır</t>
  </si>
  <si>
    <t>61c4dfd60775a9106ec5c6a1</t>
  </si>
  <si>
    <t>Ecem Lahmacun, Yenişehir (Fabrika Mah.)</t>
  </si>
  <si>
    <t>Yenişehir/Fabrika</t>
  </si>
  <si>
    <t xml:space="preserve">ŞEYMUS AKYOL/4123390606    </t>
  </si>
  <si>
    <t>Elazığ bulvarı fabrika mah No:180/A Yenişehir Diyarbakır</t>
  </si>
  <si>
    <t>16:00/17:00</t>
  </si>
  <si>
    <t xml:space="preserve">Şehir Dışına Çıkmış </t>
  </si>
  <si>
    <t>61055c90787aa2eefd470b9c</t>
  </si>
  <si>
    <t>Yeşim Döner, Kayapınar (Medya Mah.)</t>
  </si>
  <si>
    <t>Kıvanç kaya/5398953996</t>
  </si>
  <si>
    <t>Medya Mah. Mahabad Blv. Çeysa Önya Park Plaza A/Blok No:28/AB Kayapınar/Diyarbakır</t>
  </si>
  <si>
    <t>ramazan ayında ıstedıler</t>
  </si>
  <si>
    <t>61e87bcf18f71584087a63d0</t>
  </si>
  <si>
    <t>Şampiyon Çiğ Köfte, Kayapınar (Fırat Mah.)</t>
  </si>
  <si>
    <t>Mehmet Nafi Bey/5325465263</t>
  </si>
  <si>
    <t>Fırat Mah. Mezopotamya Blv. Mer Sitesi A3 6 Blok, No:26Kayapınar/Diyarbakır</t>
  </si>
  <si>
    <t>620421e5f0a94372b213638d</t>
  </si>
  <si>
    <t>Kadim Kent Kadayıf &amp; Baklava, Kayapınar (Fırat Mah.)</t>
  </si>
  <si>
    <t>Aziz Bey/5331475432</t>
  </si>
  <si>
    <t>Nazım Hikmet Caddesi Aşkar Elit Sitesi Altı No:15C/75 caddesinde bulunan Ciğerci Muharrem Ustanın 200 m ilerisinde</t>
  </si>
  <si>
    <t xml:space="preserve"> 05426594608 abdurrahman bey/</t>
  </si>
  <si>
    <t>devam cekımı/çekım ıstemıyorlalr - her menüsü çekilmiş</t>
  </si>
  <si>
    <t>Mücahit Çimen/4122243773/5326007187</t>
  </si>
  <si>
    <t>Kooperatifler Mah. Yaşar Kemal Cad. No:22/A Yenişehir/Diyarbakır</t>
  </si>
  <si>
    <t>devam çekımı</t>
  </si>
  <si>
    <t>61c4bf3cb77575454a1310da</t>
  </si>
  <si>
    <t>Diyarım Cağ &amp; Ciğer Kebap, Yenişehir (Kooperatifler Mah. - Ofis)</t>
  </si>
  <si>
    <t>Yenişehir /Kooperatifler</t>
  </si>
  <si>
    <t>SALİH KUPIK/4125052112    /  5332802890</t>
  </si>
  <si>
    <t>Kooperatifler Mah. Kurtismail Paşa 4. Sok. No:17 Yenişehir/Diyarbakır</t>
  </si>
  <si>
    <t>62265470d8ff23ef895752ac</t>
  </si>
  <si>
    <t>Beymir Steak &amp; Burger &amp; Köfte, Kayapınar (Fırat Mah.)</t>
  </si>
  <si>
    <t xml:space="preserve">MUHAMMET ÇAKIRCA        /5436478660            </t>
  </si>
  <si>
    <t>Fırat Mah, Nazım Hikmet Cad. No: 18/AC Kayapınar/Diyarbakır</t>
  </si>
  <si>
    <t>KENDIMIZ ÇEKIM YAPACAGIZ DEDI</t>
  </si>
  <si>
    <t>6226510f4b90925896bed13d</t>
  </si>
  <si>
    <t>Bereket Ocakbaşı, Kayapınar (Huzur Evler Mah.)</t>
  </si>
  <si>
    <t>Onur Rohat Aydoğdu/4122376268/5313189120</t>
  </si>
  <si>
    <t>Huzurevleri Mah. Dr. Sıtkı Göral Cad. Akboğa No:4/C Kayapınar/Diyarbakır</t>
  </si>
  <si>
    <t>Yarına ertelemesi sağlandı</t>
  </si>
  <si>
    <t>62265e2905c46f6693fffca6</t>
  </si>
  <si>
    <t>Johannes Burger, Kayapınar (Medya Mah.)</t>
  </si>
  <si>
    <t>İhsan Bey/5350328308</t>
  </si>
  <si>
    <t>MEDYA MAH. 638. SK. NO: 3 E KAYAPINAR/ DİYARBAKIR</t>
  </si>
  <si>
    <t>61aa646d392c8aed27f3dea3</t>
  </si>
  <si>
    <t>İboo Kokoreç, Bağlar (Bağcılar Mah.)</t>
  </si>
  <si>
    <t>İbrahim Bey/5419799195</t>
  </si>
  <si>
    <t>Bağcılar Mah. Orhan Doğan Cad. No:15/B Bağlar/Diyarbakır</t>
  </si>
  <si>
    <t>fotografcı gitmemiş</t>
  </si>
  <si>
    <t>MUHAMMED İPEKYÜZ</t>
  </si>
  <si>
    <t>Yenişehir</t>
  </si>
  <si>
    <t>Kooperatifler</t>
  </si>
  <si>
    <t xml:space="preserve">5327123449 muhammed bey ulaşılamadı- ulasılamadı </t>
  </si>
  <si>
    <t>Mertcan karaman</t>
  </si>
  <si>
    <t>61473f901cc882f3510a7bbc</t>
  </si>
  <si>
    <t>A21 Döner, Kayapınar (Fırat Mah.)</t>
  </si>
  <si>
    <t>CUMACAN AKDAL</t>
  </si>
  <si>
    <t>Kayapınar</t>
  </si>
  <si>
    <t>Fırat Mah. Mezopotamya Blv. No:21/AC Kayapınar/Diyarbakır</t>
  </si>
  <si>
    <t>İstemiyor/yeni acılmıs suanlık kurulum tam degil ilerde döüş yapmanız daha iyi olur./ısletme kapanabılırmıs</t>
  </si>
  <si>
    <t>606202a853493fa9c7d3de2e</t>
  </si>
  <si>
    <t>Ab'bas Waffle, Kayapınar (Dicle Kent Mah.)</t>
  </si>
  <si>
    <t>Sibel Altunhan</t>
  </si>
  <si>
    <t>Diclekent</t>
  </si>
  <si>
    <t>DİCLEKENT MAHALLESİ DİCLEKENT BULVARI SEYİT MELİK SİTESİ ALTI NO:103/BA KAYAPINAR/DİYARBAKIR</t>
  </si>
  <si>
    <t>vedat kara</t>
  </si>
  <si>
    <t>Kooperatifler Mah., Gevran Cad., No:35, Yenişehir, Diyarbakır, Türkiye,</t>
  </si>
  <si>
    <t>Duygu Telli</t>
  </si>
  <si>
    <t>Deneme</t>
  </si>
  <si>
    <t>620b9c656cb2633ad1a215f6</t>
  </si>
  <si>
    <t>Adıyaman Çiğ Köftecisi Ömer Aybak, Kayapınar (Mezopotamya Mah.)</t>
  </si>
  <si>
    <t>MURAT YÜKSEL</t>
  </si>
  <si>
    <t>Peyas</t>
  </si>
  <si>
    <t>Mezopotamya Mah. Fırat Blv. No:94/B Kayapınar/Diyarbakır</t>
  </si>
  <si>
    <t>6202d4579b9748504dd6fd87</t>
  </si>
  <si>
    <t>Adıyaman Çiğ Köftecisi Ömer Aybak, Yenişehir Kooperatifler Mah.)</t>
  </si>
  <si>
    <t>EYÜP IŞIK</t>
  </si>
  <si>
    <t>Kooperatifler Mah. Gevran Cad. No:8/B Yenişehir/Diyarbakır</t>
  </si>
  <si>
    <t>624b3fa0eda4591af4070a10</t>
  </si>
  <si>
    <t>Akdeniz Tantuni, Yenişehir (Kooperatifler Mah. - Ofis)</t>
  </si>
  <si>
    <t>Abdullah Tekin</t>
  </si>
  <si>
    <t>Kooperatifler Mah. Kurtismail Paşa 1.Sk No:3/A Yenişehir/Diyarbakır</t>
  </si>
  <si>
    <t>61684049853e8636fa817ee3</t>
  </si>
  <si>
    <t>Alaca Çiğ Köfte &amp; Döner, Yenişehir (Üçkuyu Mah. - TOKİ)</t>
  </si>
  <si>
    <t>ZEYNEP ALACA</t>
  </si>
  <si>
    <t>Üçkuyu 1. Bölge</t>
  </si>
  <si>
    <t>Üçkuyu Mah. Pasur Cad. Gök Yapı Yaşam City A-4 Blok No:19/DB Yenişehir/Diyarbakır</t>
  </si>
  <si>
    <t>daha sonra dönüş istedi/getırı kapatackalrmıs bu yuzden ıstemıyorlar</t>
  </si>
  <si>
    <t>6075b09e8de1bc4437d85284</t>
  </si>
  <si>
    <t>Alaçatı Muhallebicisi, Bağlar (Selahattin Eyyubi Mah.)</t>
  </si>
  <si>
    <t>ZEHRA CİVAN AYZİT</t>
  </si>
  <si>
    <t>Bağlar</t>
  </si>
  <si>
    <t>Selahattin Eyyubi</t>
  </si>
  <si>
    <t>Selahattin Eyyubi Mah. Urfa Blv. Ninova Avm No:13/202 Bağlar/Diyarbakır</t>
  </si>
  <si>
    <t>genel merkezden fotoğrafları alıp gönderimini sağlayacak</t>
  </si>
  <si>
    <t>607f5de9d415f01f9eadc0f7</t>
  </si>
  <si>
    <t>Alibey, Kayapınar (Dicle Kent Mah.)</t>
  </si>
  <si>
    <t>ABDULSEMET ADİYAMAN</t>
  </si>
  <si>
    <t>Peyas Mah. Diclekent Blv. No:31/B Kayapınar/Diyarbakır</t>
  </si>
  <si>
    <t>TEYİTİÇİN ARANDI AÇMADI/mail verıldı</t>
  </si>
  <si>
    <t>MEHMET ASLAN</t>
  </si>
  <si>
    <t>Huzurevleri</t>
  </si>
  <si>
    <t>5398631354 mustaf bey cekım saglanılmış</t>
  </si>
  <si>
    <t>602fc6761794317c110763b9</t>
  </si>
  <si>
    <t>Attor Lahmacun, Kayapınar (Fırat Mah. - Mezopotamya Cad.)</t>
  </si>
  <si>
    <t>Hasan Asoğlu</t>
  </si>
  <si>
    <t>Mezepotamya Caddesi Tezgel Komplexia, D:F Blok,</t>
  </si>
  <si>
    <t>Felek Bünül</t>
  </si>
  <si>
    <t>Mezopotamya</t>
  </si>
  <si>
    <t>CEKIM SAGLANILMIS/kndısı cekım saglıycklr</t>
  </si>
  <si>
    <t>Dicle Harmancı</t>
  </si>
  <si>
    <t>Sezer Arslan</t>
  </si>
  <si>
    <t>620ba560b48c217314ed86ca</t>
  </si>
  <si>
    <t>Ay Cafe &amp; Kahvaltı, Kayapınar (Fırat Mah.)</t>
  </si>
  <si>
    <t>MEHMET ZEKİ YAZICIOĞLU</t>
  </si>
  <si>
    <t>Fırat Mah. 564. Sok. Yakamoz Evleri No:6/D Kayapınar/Diyarbakır</t>
  </si>
  <si>
    <t>60e9cc9a3133029e12ead6aa</t>
  </si>
  <si>
    <t>Battalbey Çiğ Köfte, Kayapınar (Fırat Mah. - Stat Yolu)</t>
  </si>
  <si>
    <t>HAYRİ ELGİN</t>
  </si>
  <si>
    <t>Fırat Mah. Baba Tahir Cad. Yılsa Elit Sitesi No:8/AB Kayapınar/Diyarbakır</t>
  </si>
  <si>
    <t>Onur Rohat Aydoğdu</t>
  </si>
  <si>
    <t>Medya</t>
  </si>
  <si>
    <t>BERFİN ÖZKUL</t>
  </si>
  <si>
    <t>MEHMET AKIŞ</t>
  </si>
  <si>
    <t>Sur</t>
  </si>
  <si>
    <t>Cami Nebi</t>
  </si>
  <si>
    <t>yoğunlarmış kendileri dönüş yapacak/05377249427</t>
  </si>
  <si>
    <t>MUHAMMET ÇAKIRCA</t>
  </si>
  <si>
    <t>kndılerı cekım saglıycklr</t>
  </si>
  <si>
    <t>ENGİN KAHRAMAN</t>
  </si>
  <si>
    <t>meşgul ÇEKİM GERÇEKLEŞTİ</t>
  </si>
  <si>
    <t>GÜLSEHER SEYREK</t>
  </si>
  <si>
    <t>EN YAKIN ZAMANDA GÖNDERİCEĞİNİ BİLDİRDİ.yetkili yok.</t>
  </si>
  <si>
    <t>615f1281f7a5f682b2438a4b</t>
  </si>
  <si>
    <t>Big Bakers, Kayapınar (Gaziler Mah.)</t>
  </si>
  <si>
    <t>MAKSUT ÇAĞIRAN</t>
  </si>
  <si>
    <t>Fırat Mah. Urfa Blv. Ceylan Karavil Avm No:130/2012 Kayapınar/Diyarbakır</t>
  </si>
  <si>
    <t>mail paylaşıldı</t>
  </si>
  <si>
    <t>ATİLLA BULĞAK</t>
  </si>
  <si>
    <t>MAIL VERILDI</t>
  </si>
  <si>
    <t>HAKAN ONCAR</t>
  </si>
  <si>
    <t>Bağcılar 1. Bölge</t>
  </si>
  <si>
    <t>5063654243 ÇEKİM GERÇEKLEŞTİ/2 ay once saglıldı</t>
  </si>
  <si>
    <t>624b0841d1b57b40e06dd64f</t>
  </si>
  <si>
    <t>Bizz Lunch, Yenişehir (Kooperatifler Mah. - Ofis)</t>
  </si>
  <si>
    <t>ALİ YILDIRIM</t>
  </si>
  <si>
    <t>kooparatifler mah. yaşar kemal cad. 412 yapı no 27/B yenişehir diyarbakır</t>
  </si>
  <si>
    <t>YAŞAR BİÇER</t>
  </si>
  <si>
    <t>yuzume kapattılr</t>
  </si>
  <si>
    <t>AZİZ FİDAN</t>
  </si>
  <si>
    <t>DEVAM ÇEKİMİ İSTEMİYOR./yt 10 dkka sonra gelırmıs/devam cekımı ıstemıyorla</t>
  </si>
  <si>
    <t>Miran Temizlik Gıda Lmt. Şti.</t>
  </si>
  <si>
    <t>Fabrika</t>
  </si>
  <si>
    <t>604e710a1bdb7f53bf2103f0</t>
  </si>
  <si>
    <t>Buket Lahmacun, Yenişehir (Kooperatifler Mah. - Ofis)</t>
  </si>
  <si>
    <t>BÜLENT FİDAN</t>
  </si>
  <si>
    <t>Kooperatifler Mah. Gevran Cad. Akkoyunlu Sok. Zafer Apt. No:12/A Yenişehir/Diyarbakır</t>
  </si>
  <si>
    <t>5335665674 murat bey Fotoğraflarının olup olmadığını teyit edecek eğer yoksa randevu oluşturabiliriz dedi görüşülsün duruma göre hareket edilsin.yarın 10 11 gıbı aranacak- murat bey kendı doncek</t>
  </si>
  <si>
    <t>MEHMET CAN SENİM</t>
  </si>
  <si>
    <t>Mehmet calişci</t>
  </si>
  <si>
    <t>ürünleri heba oluyormuş bu yüzden çekim istemiyorlar</t>
  </si>
  <si>
    <t>TALİE YAKUT</t>
  </si>
  <si>
    <t>ilerleyen zmanlarda istiyor/daha sonra aranmak istiyor/ fotograf çekimi tamamlanmış/devam çekimi istemiyor/ istemiyor sipariş yok diyor ne anlattıysam ben şuan düşünmüyorum dedi.</t>
  </si>
  <si>
    <t>PELDA TALAY</t>
  </si>
  <si>
    <t>ÇEKİM GERÇEKLEŞTİ. SİSTEME YÜKLENMİŞ</t>
  </si>
  <si>
    <t>62435e8a932b122d100792ea</t>
  </si>
  <si>
    <t>Cha Cha Sokak Lezzetleri, Sur (Kıtılbıl Mah.)</t>
  </si>
  <si>
    <t>Melike Çaça</t>
  </si>
  <si>
    <t>Kooparatifler Mahallesi Öğretmenler 1.Sokak Gençoğlu Apartmanı Altı Ofis Yenişehir Diyarbakır 21100 Diyarbakır</t>
  </si>
  <si>
    <t>MEHMET AKDOĞAN</t>
  </si>
  <si>
    <t>Bağcılar 3. Bölge</t>
  </si>
  <si>
    <t>6238d1dbb42bfb2f3d1ae17a</t>
  </si>
  <si>
    <t>Ciğerci Ömer Usta, Bağlar (Bağcılar Mah.)</t>
  </si>
  <si>
    <t>Sadiye Yılmaz</t>
  </si>
  <si>
    <t>Bağcılar 2. Bölge</t>
  </si>
  <si>
    <t>BAĞCILAR MAH. 1208 SOK. KAYA PARADİSE EVLERİ C BLOK NO 55 CC BAĞLAR DİYARBAKIR</t>
  </si>
  <si>
    <t>Abdurrahman Çoban</t>
  </si>
  <si>
    <t>DEVAM ÇEKİMİ ALINDI. ÇEKİM GERÇEKLEŞTİ</t>
  </si>
  <si>
    <t>60520571bd05507de4d9ff74</t>
  </si>
  <si>
    <t>Ciğerustam, Kayapınar (Gaziler Mah.)</t>
  </si>
  <si>
    <t>Hamit Çoban</t>
  </si>
  <si>
    <t>Urfa Yolu Üzeri 5.Km Ceylan Karavil Park Avm Kat:2 No:33 Kayapınar/Diyarbakır</t>
  </si>
  <si>
    <t>5331912434c bugün dükkanda degilmiş//mail atıcak 05331912434/musaıt degılım saat 3 gıbı arayın</t>
  </si>
  <si>
    <t>KEMAL ERDİNÇ</t>
  </si>
  <si>
    <t>ÇEKİM GERÇEKLEŞTİ.</t>
  </si>
  <si>
    <t>611a87bb31527971d1c37c94</t>
  </si>
  <si>
    <t>Çiğ Köfteci Hacı Siraç, Kayapınar (Dicle Kent Mah.)</t>
  </si>
  <si>
    <t>ÖMER TİNTE</t>
  </si>
  <si>
    <t>Diclekent Mah. Metropol Bulvarı Gündoğan Sitesi Altı no 111/D KAYAPINAR / DİYARBAKIR</t>
  </si>
  <si>
    <t>Fotoğraflar yollanmamış // kndı urunlerının footogarafları mevcut paylasılck</t>
  </si>
  <si>
    <t>611a80044d5a3fecdc042b5a</t>
  </si>
  <si>
    <t>Çiğ Köfteci Hacı Siraç, Kayapınar (Fırat Mah.)</t>
  </si>
  <si>
    <t>Fırat Mah. Nazım Hikmet Cad. Via Amar Sitesi Altı KAYAPINAR / DİYARBAKIR</t>
  </si>
  <si>
    <t>6175deb5681fe01a6f32ccee</t>
  </si>
  <si>
    <t>Çiğ Köfteci Orhan Usta, Yenişehir (Çamlıca Mah.)</t>
  </si>
  <si>
    <t>AYŞE ARAS</t>
  </si>
  <si>
    <t>Yenişehir Mah. Lise Cad. No:6/D Yenişehir/Diyarbakır</t>
  </si>
  <si>
    <t>5316303400 kendisi daha sonra dönüş saglayacak/ 12 gibi gelir yetkili.</t>
  </si>
  <si>
    <t>6092b827f6b7c90756e6a943</t>
  </si>
  <si>
    <t>Çiğ Köfteci Ömer Usta, Kayapınar (Fırat Mah.)</t>
  </si>
  <si>
    <t>ÖMER KARAKOÇ</t>
  </si>
  <si>
    <t>Fırat mah. Sipan cad. Sipan 2 sitesi altı No:88/C Kayapınar/Diyarbakır</t>
  </si>
  <si>
    <t>625591d44b80bec183be8dd9</t>
  </si>
  <si>
    <t>Çiğ Köfteci Ömer Usta, Kayapınar (Medya Mah.)</t>
  </si>
  <si>
    <t>KADİRCAN BİNGÖL</t>
  </si>
  <si>
    <t>tekel caddesi medya mahalesi sipan 1 sitesi altı no 19AD Kayapınar/Diyarbakır</t>
  </si>
  <si>
    <t>60b76e0978de541195a7fceb</t>
  </si>
  <si>
    <t>Çiğ Köfteci Ömer Usta, Yenişehir (Şehitlik Mah.)</t>
  </si>
  <si>
    <t>MEHMET YÜKSEL</t>
  </si>
  <si>
    <t>Şehitlik</t>
  </si>
  <si>
    <t>Şehitlik Mah. M.Akif Ersoy Blv. Engin 24/A Yenişehir/Diyarbakır</t>
  </si>
  <si>
    <t>Cafer Pekdemir</t>
  </si>
  <si>
    <t>sadece 1 ürünün fotoğrafını çektirmişler diğerlerinin fotoğrafları mevcutmuş onlar kıendileri mail olarak atıcakmış 1 saate aranacak</t>
  </si>
  <si>
    <t>602d2f8a17a3767c5b35fdfd</t>
  </si>
  <si>
    <t>Diyar Tantuni, Kayapınar</t>
  </si>
  <si>
    <t>ÖZGÜR KAYA</t>
  </si>
  <si>
    <t>Medya Mahallesi Diclekent Bulvarı Fem-Sat 7 Apartmanı Altı, 21000 Kayapınar/Diyarbakır</t>
  </si>
  <si>
    <t>mail attık fotoğrafları diyip yüzüme kapattı/meşgule attı</t>
  </si>
  <si>
    <t>60374de8312821c70f704856</t>
  </si>
  <si>
    <t>Diyarbakırlı Çiğ Köfteci Ramazan Usta, Ergani (Adnan Men. Mah.)</t>
  </si>
  <si>
    <t>Ramazan Aydoğan</t>
  </si>
  <si>
    <t>Ergani</t>
  </si>
  <si>
    <t>Adnan Menderes</t>
  </si>
  <si>
    <t>Adnan Menderes Mah. Orhan Doğan Cad. Ergani/Diyarbakır</t>
  </si>
  <si>
    <t>SALİH KUPIK</t>
  </si>
  <si>
    <t>Uğurcan Akdal</t>
  </si>
  <si>
    <t>05449023435 cuma bazı tadilat ve mewnü değişiklikleri olcakmış ilerleyen zamanlarda kendisi dönüş yapacak numaramızı kaydetmiş/sesiniz gelmiyor dedi kapandı tekrar aradım açmadı/akşam aransın</t>
  </si>
  <si>
    <t>ŞEYMUS AKYOL</t>
  </si>
  <si>
    <t>MEHMET ERÇİFTÇİ</t>
  </si>
  <si>
    <t>mail verıldı</t>
  </si>
  <si>
    <t>VEYSEL GÜNEŞ</t>
  </si>
  <si>
    <t>AHMET KAÇICİ</t>
  </si>
  <si>
    <t>RAMAZAN POLAT</t>
  </si>
  <si>
    <t>Ferhat Çelik</t>
  </si>
  <si>
    <t>devam cekimi istemiyor/devam çekimi istemiyor gerek yokmuş/dç ıstemıyorlar fotografları yeterlıymıs</t>
  </si>
  <si>
    <t>AHMET AYDİN</t>
  </si>
  <si>
    <t>SÜLEYMAN KARAYEL</t>
  </si>
  <si>
    <t>61e46c7ba045a2403f309896</t>
  </si>
  <si>
    <t>Göletli Tantuni, Bağlar (Bağcılar Mah. - Göletli Park)</t>
  </si>
  <si>
    <t>MEHMET ÇETİNKAYA</t>
  </si>
  <si>
    <t>Bağcılar Mah. Orhan Doğan Cad. Mervan Yapı Roz City A Blok No:38/E Bağlar/Diyarbakır</t>
  </si>
  <si>
    <t>olan yeterlı dedı</t>
  </si>
  <si>
    <t>Niyazi Yakut</t>
  </si>
  <si>
    <t>Aziziye</t>
  </si>
  <si>
    <t>yt yok aksam 6 da arayın</t>
  </si>
  <si>
    <t>Hamza Aktürk</t>
  </si>
  <si>
    <t xml:space="preserve">meşgule atıyor/çekım ıstemıyor </t>
  </si>
  <si>
    <t>6244a16af36a60ea28bc119e</t>
  </si>
  <si>
    <t>Güzel Et Sakatat &amp; Pişirme Evi, Kayapınar (Fırat Mah.)</t>
  </si>
  <si>
    <t>mustafa güzel</t>
  </si>
  <si>
    <t>fırat mah. 583 sok. mer yapı dorşin sitesi f blok no 3 fa kayapınar diyarbakır</t>
  </si>
  <si>
    <t>6037575e05dd29081efef66e</t>
  </si>
  <si>
    <t>Hacı Levent, Kayapınar (Dicle Kent Mah.)</t>
  </si>
  <si>
    <t>MURAT ALTUNHAN</t>
  </si>
  <si>
    <t>Diclekent Blv 3 Metropol Kavşağı Işık Apt. No:1</t>
  </si>
  <si>
    <t>MAİL VERİLDİ/ulaşılmadı/zincir işletme daha önce mail verilmiş resimler yollanmış sadece bir işletmeye resim yüklenmiş tekrar atacak</t>
  </si>
  <si>
    <t>6037a70137deb5ad336ebd6e</t>
  </si>
  <si>
    <t>Hacı Levent, Kayapınar (Fırat Mah. - Mahabad Blv.)</t>
  </si>
  <si>
    <t>Peyas Mah. Mahabad Blv. Eta 21 My Town Sit. C Blok Kayapınar, Diyarbakır</t>
  </si>
  <si>
    <t>MAİL VERİLDİ/zincir işletme daha önce mail verilmiş resimler yollanmış sadece bir işletmeye resim yüklenmiş tekrar atacak</t>
  </si>
  <si>
    <t>6037ab154caff938c658832a</t>
  </si>
  <si>
    <t>Hacı Levent, Yenişehir (Çamlıca Mah.)</t>
  </si>
  <si>
    <t>ElazığCad. Büyükşehir Belediye Karşısı Zorlu Apt. Altı NO:27/A Çamlıca 21100, 21100 Yenişehir/Diyarbakır</t>
  </si>
  <si>
    <t xml:space="preserve">mail adresini paylaştım en kısa zamanda göndercekler fotoğrafı/zincir işletme daha önce mail verilmiş resimler yollanmış sadece bir işletmeye resim yüklenmiş tekrar atacak- bu numara subenini numarası fabrikanını numarası : 04124440859 burda yetkili arkadaşlar var dedi burdan iletişime geçilecek </t>
  </si>
  <si>
    <t>Mehmet Veysi Yiğit</t>
  </si>
  <si>
    <t>6187e72a8dbd6c83e08b8e47</t>
  </si>
  <si>
    <t>Hacıbaba Pastaneleri, Bağlar (Bağcılar Mah. - Hamravat)</t>
  </si>
  <si>
    <t>YILMAZ ELALDI</t>
  </si>
  <si>
    <t>BAĞCILAR MAH. YENİ HAL CAD. ARAM TİGRAN BULVARI NO:5A NO:8/A BAĞLAR / DİYARBAKIR</t>
  </si>
  <si>
    <t>5365109263 mehmet bey getırı aktıf kullanmıyorlar su anlık ılerde gorusulcek</t>
  </si>
  <si>
    <t>6187e132454d0a8174c6d571</t>
  </si>
  <si>
    <t>Hacıbaba Pastaneleri, Bağlar (Bağcılar Mah. Yeni Hal Cad.)</t>
  </si>
  <si>
    <t>TOPTANCILAR SİT. ÖZGÜR 2 APT. NO:11/D ( ŞÖLEN DÜĞÜN SALONU YANI ) BAĞLAR / DİYARBAKIR</t>
  </si>
  <si>
    <t>6187dfc34f4d7353833fffa2</t>
  </si>
  <si>
    <t>Hacıbaba Pastaneleri, Bağlar (Bağcılar Mah.)</t>
  </si>
  <si>
    <t>Bağcılar Mah. Kamışlı Blv. Cudi Yapı B- Blok Altı NO:94/C Bağlar/Diyarbakır</t>
  </si>
  <si>
    <t>6187e279f5a47d6bfbac6dfe</t>
  </si>
  <si>
    <t>Hacıbaba Pastaneleri, Bağlar (Kaynartepe - Akyol Cad.)</t>
  </si>
  <si>
    <t>Kaynartepe</t>
  </si>
  <si>
    <t>Kaynartepe, 264. Sk., 21090 Bağlar/Diyarbakır</t>
  </si>
  <si>
    <t>6187e6568173e15646403668</t>
  </si>
  <si>
    <t>Hacıbaba Pastaneleri, Bağlar (Mevlana Halit Mah.)</t>
  </si>
  <si>
    <t>Mevlana Halit</t>
  </si>
  <si>
    <t>MEVLANA HALİT MH. DOÇ.DR.AHMET BİLGİN CAD. NO 127 /A NO:8/A BAĞLAR / DİYARBAKIR</t>
  </si>
  <si>
    <t>6187ddb9f886c11777e4a25e</t>
  </si>
  <si>
    <t>Hacıbaba Pastaneleri, Kayapınar (Diclekent Blv.)</t>
  </si>
  <si>
    <t>Diclekent Blv. Özdostlar Yapı Koop. B/Blok Altı Kayapınar/Diyarbakır</t>
  </si>
  <si>
    <t>5365109263 mehmet bey getırı aktıf kullanmıyorlar su anlık ılerde gorusulcek/önce kurye yardımı almak ıstedı snra fotograf cekımını hallederız dedı</t>
  </si>
  <si>
    <t>6187dbd7f043a4a7830bd3d6</t>
  </si>
  <si>
    <t>Hacıbaba Pastaneleri, Kayapınar (Fırat Mah.)</t>
  </si>
  <si>
    <t>Fırat Mah. Diclekent Blv. Sur Amed Sitesi D Blok No:12/D Kayapınar/Diyarbakır</t>
  </si>
  <si>
    <t>6187e8148b3c8c5fe03974a7</t>
  </si>
  <si>
    <t>Hacıbaba Pastaneleri, Kayapınar (Gaziler Mah.)</t>
  </si>
  <si>
    <t>Hacibaba, Peyas, 477. Sk., 21070 Kayapınar/Diyarbakır</t>
  </si>
  <si>
    <t>6187d86c4f4d7372243d8751</t>
  </si>
  <si>
    <t>Hacıbaba Pastaneleri, Kayapınar (Mezopotamya Mah.)</t>
  </si>
  <si>
    <t>Mezopotamya Mah. Fırat Blv. No:190/C Kayapınar/Diyarbakır</t>
  </si>
  <si>
    <t>6187dae41d09f1774ab4b4a2</t>
  </si>
  <si>
    <t>Hacıbaba Pastaneleri, Kayapınar (Peyas Mah.)</t>
  </si>
  <si>
    <t>Peyas Mah. Diclekent Blv. Çelik 4 Sitesi Altı A Blok No:131 Kayapınar/Diyarbakır</t>
  </si>
  <si>
    <t>6187ea55eba7ac3b7e18febc</t>
  </si>
  <si>
    <t>Hacıbaba Pastaneleri, Sur (Cami Nebi Mah. - Dağkapı)</t>
  </si>
  <si>
    <t>Cami Nebi Mah. İnönü Cad. No:1 Sur/Diyarbakır</t>
  </si>
  <si>
    <t>6187e52664556d2f630aecae</t>
  </si>
  <si>
    <t>Hacıbaba Pastaneleri, Yenişehir (Akkoyunlu Blv. - İstasyon Cad.)</t>
  </si>
  <si>
    <t>İSTASYON CAD. TMO KRŞ. ŞİLAN APT. ALTI NO:32/D YENİŞEHİR / DİYARBAKIR</t>
  </si>
  <si>
    <t>6187e3a1aa80f443126d60bf</t>
  </si>
  <si>
    <t>Hacıbaba Pastaneleri, Yenişehir (Kooperatifler Mah.)</t>
  </si>
  <si>
    <t>KOOP.MAH. GEVRAN CAD. ORYIL APT. ALTI, 21100 Yenişehir/Diyarbakır</t>
  </si>
  <si>
    <t>6187dec0c0258b1b636d5c3f</t>
  </si>
  <si>
    <t>Hacıbaba Pastaneleri, Yenişehir (Seyrantepe Mah.)</t>
  </si>
  <si>
    <t>Seyrantepe Sanayi</t>
  </si>
  <si>
    <t>Seyrantepe Mah. Toplukonut Çarmar Karşısı Altınay Apt. Yenişehir/DİYARBAKIR</t>
  </si>
  <si>
    <t>Mustafa Baykuşak</t>
  </si>
  <si>
    <t>bır saat sonra aransın dedı/2 gibi arayındedi</t>
  </si>
  <si>
    <t>60e9cfc75e908015caa75428</t>
  </si>
  <si>
    <t>Harvey Burger, Kayapınar (Fırat Mah. - Mahabad Blv.)</t>
  </si>
  <si>
    <t>MEHMET CEMİL ARSLAN</t>
  </si>
  <si>
    <t>Mahabad Blv. Mezopotamya Cad. Pia Royal Sitesi A blok altı No:26 Kayapınar/Diyarbakır</t>
  </si>
  <si>
    <t>KENDİ ATACAK- ulaşılamadı /mail verıldı tekrardan</t>
  </si>
  <si>
    <t>624b0d5318048dd326a4eee4</t>
  </si>
  <si>
    <t>Has Mangal, Kayapınar (Dicle Kent Mah.)</t>
  </si>
  <si>
    <t>Murat Dallı</t>
  </si>
  <si>
    <t>Medya mah. 99. Sok Ömer Faruk 3 sitesi altı kayapınar diyarbakır</t>
  </si>
  <si>
    <t>60755edd2dda2126e40071dc</t>
  </si>
  <si>
    <t>Hatay Döner, Bismil (Akpınar Mah.)</t>
  </si>
  <si>
    <t>AYSER BAŞER</t>
  </si>
  <si>
    <t>Bismil</t>
  </si>
  <si>
    <t>Akpınar Mah. Özgürlük Bulv. No:26/E Bismil/Diyarbakır</t>
  </si>
  <si>
    <t>5388418349 İzzet bey lokasyon uymadığı için randevu veremedik</t>
  </si>
  <si>
    <t>BAYRAM YAKACI</t>
  </si>
  <si>
    <t>YARIN GÖNDERİCEK - numara mersgul /5324944921 acmadı</t>
  </si>
  <si>
    <t>Filiz Ersöz</t>
  </si>
  <si>
    <t>Dabanoğlu</t>
  </si>
  <si>
    <t>SEVCAN ALÇU</t>
  </si>
  <si>
    <t xml:space="preserve">İbrahim Bey </t>
  </si>
  <si>
    <t>İLHAMİ SÜMER</t>
  </si>
  <si>
    <t>Barış</t>
  </si>
  <si>
    <t>EYYÜP ÇİFTÇİ</t>
  </si>
  <si>
    <t>İhsan Yağlı</t>
  </si>
  <si>
    <t>6234c214b58f48dd56bd9433</t>
  </si>
  <si>
    <t>Kadayıfçı Hacı Sayid, Kayapınar (Medya Mah.)</t>
  </si>
  <si>
    <t>RAMAZAN AVŞAR</t>
  </si>
  <si>
    <t>MEDYA MAH. DİCLEKENT BLV. NO: 140 A KAYAPINAR/ DİYARBAKIR</t>
  </si>
  <si>
    <t>6202da0977e15a93890343a0</t>
  </si>
  <si>
    <t>Kadayıfçı Hacı Seyid, Bağlar (Bağcılar Mah.)</t>
  </si>
  <si>
    <t>MEHMET EK</t>
  </si>
  <si>
    <t>bağcılar mah. kamişlo blv.kom nevroz sıt. altı Bağlar/Diyarbakır</t>
  </si>
  <si>
    <t>5375166282 mustafa bey KENDİ FOTOĞRAFLARI VAR</t>
  </si>
  <si>
    <t>6202d8289d909ad5917fa413</t>
  </si>
  <si>
    <t>Kadayıfçı Hacı Seyid, Kayapınar (Medya Mah.)</t>
  </si>
  <si>
    <t>Medya Mah. Tekel Cad. Trend life sitesi E dış kapı No:74/F Kayapınar/Diyarbakır</t>
  </si>
  <si>
    <t xml:space="preserve">5385662402 Melike Hanım yarım saat sonra aranacak 15:30 da </t>
  </si>
  <si>
    <t>6202d92ee0e4c63e1e720346</t>
  </si>
  <si>
    <t>Kadayıfçı Hacı Seyid, Kayapınar (Peyas Mah.)</t>
  </si>
  <si>
    <t>Fırat mah. Ayşenur Zara Konut Cad. Gaziler son durak çelebi 7 Kayapınar/Diyarbakır</t>
  </si>
  <si>
    <t>5385662402 Melike Hanım</t>
  </si>
  <si>
    <t>ŞABAN ELALTUNTERİN</t>
  </si>
  <si>
    <t>Bedirhan beyle rand oluşturuldu</t>
  </si>
  <si>
    <t>AZİZ AKAN</t>
  </si>
  <si>
    <t>Kadim kent Tatlı salonu</t>
  </si>
  <si>
    <t xml:space="preserve">Nazım Hikmet Cad. Aşkar Elit Sitesi Altı No:15C/ 75 Caddesinde bulunan Ciğerci Muharrem Ustanın 200 m ilerisinde </t>
  </si>
  <si>
    <t>NURULLAH KALKAN</t>
  </si>
  <si>
    <t>0537 843 04 87 / patron dönerı kaldırmıs yalnızca tost kofte yapıyorlamıs</t>
  </si>
  <si>
    <t>MEVLÜT ODUNKESEN</t>
  </si>
  <si>
    <t>Hüseyin Börü</t>
  </si>
  <si>
    <t>5425441210 recep bey devam çekimi randevusu oluşturuldu</t>
  </si>
  <si>
    <t>PERVİN YUKİ</t>
  </si>
  <si>
    <t>5344048091/5331293377 süleyman bey</t>
  </si>
  <si>
    <t>6191680738d96022bac15fa9</t>
  </si>
  <si>
    <t>Kaymak Sofra, Bağlar (Selahattin Eyyubi Mah.)</t>
  </si>
  <si>
    <t>Emrah Aksoy</t>
  </si>
  <si>
    <t>5369547188/iREM LAHMACUNMUŞ BİR ÖNCEKİ PANELİ FOTOĞRAFLARI ÇEKİLMİŞ ESKİ PANELDE ONLAR KULLANILSIN İSTER MENÜ İÇERİKLERİ AYNI</t>
  </si>
  <si>
    <t>6075748c77cad24f3082fe6c</t>
  </si>
  <si>
    <t>Keşf-et Dünyası, Kayapınar (Fırat Mah. - Mahabad Blv.)</t>
  </si>
  <si>
    <t>YEŞİM KARABOĞA</t>
  </si>
  <si>
    <t>Medya Mah. 191. Sok. Işık Sitesi No:19/C Kayapınar/Diyarbakır</t>
  </si>
  <si>
    <t>mail yönlendirildi sosyal medya uzmanıyla anlaşmış o çekecek bize de fotoğrafları gönderecek/mail adresi verildi elinde olan çekilen resimleri gönderecek /5070212181 acmadı</t>
  </si>
  <si>
    <t>62041bd88773d83c8f428ff1</t>
  </si>
  <si>
    <t>Keyf-i Ziyafet Ocakbaşı, Sur (Dağkapı Mah.)</t>
  </si>
  <si>
    <t>Okan ÇEÇENOĞLU</t>
  </si>
  <si>
    <t>Cami Kebir</t>
  </si>
  <si>
    <t>Ulu Camii yanı Cahit sıtkı tarancı müze karşısı</t>
  </si>
  <si>
    <t>60ed91cf6489347e25f4c5f6</t>
  </si>
  <si>
    <t>Kıvılcım Ocakbaşı, Yenişehir (Fabrika Mah.)</t>
  </si>
  <si>
    <t>SEYİT AVCI</t>
  </si>
  <si>
    <t>Fabrika Mah. 761 Sok. Sunrise 1 Evleri. B-Blok Altı. No:3 Yenişehir/Diyarbakır</t>
  </si>
  <si>
    <t>lokasyonu artırmak istiyor ve bir takım sorunları var bölge sorumlusu da ilgilenmemiş eğer sorunlarım çözülürse randevu oluştururum dedi kuriye talebide var/yuzume kapattı</t>
  </si>
  <si>
    <t>62512c10be454bc5249c8236</t>
  </si>
  <si>
    <t>Közde Et &amp; Mangal, Kayapınar (Fırat Mah.)</t>
  </si>
  <si>
    <t>PELİN FİDAN</t>
  </si>
  <si>
    <t>Fırat Mah. Nazım Hikmet Cad. Şehri Emin Konutları G Blok No: 26 GD Kayapınar/Diyarbakır</t>
  </si>
  <si>
    <t>MEHMET ESEN</t>
  </si>
  <si>
    <t xml:space="preserve">devam cekımı </t>
  </si>
  <si>
    <t>SEMRA KURŞUNLU</t>
  </si>
  <si>
    <t>Bağcılar mah. Orhan doğan cad. Şatopark arkası. Ataşehir 2 sitesi a blok altı. LEZZET DURAGI</t>
  </si>
  <si>
    <t>620b9ec5cfe41de7cad6311d</t>
  </si>
  <si>
    <t>Lezzet Lahmacun &amp; Pide, Yenişehir (Fabrika Mah.)</t>
  </si>
  <si>
    <t>YILMAZ YURGİDEN</t>
  </si>
  <si>
    <t>Fabrika Mah. Şeyh Bedrettin Cad. Şirin Turan Sitesi No:8/AC Yenişehir/Diyarbakır</t>
  </si>
  <si>
    <t>maıl verıldı</t>
  </si>
  <si>
    <t>6202d6f8863943416d40fec9</t>
  </si>
  <si>
    <t>Lokum Tantuni, Bağlar (Şeyh Şamil Mah.)</t>
  </si>
  <si>
    <t>IRMAK GÖKBAŞ</t>
  </si>
  <si>
    <t>Şeyh Şamil</t>
  </si>
  <si>
    <t>TURGUT YILMAZ</t>
  </si>
  <si>
    <t>Sevda Yüce</t>
  </si>
  <si>
    <t>Selahaddin Eyyubi Bulvarı Diclekent Mh
 Diyarpark 3 Sitesi Altı Paçacı Şaban Usta Yanı
 Kayapınar Diyarbakır</t>
  </si>
  <si>
    <t>RANDEVÜ ALINABİLİR</t>
  </si>
  <si>
    <t>VEYSİ ASLAN</t>
  </si>
  <si>
    <t>ZÜMRÜD İREM EZA</t>
  </si>
  <si>
    <t>mail verildi/6 gibi aranıp teyit edilsin atılmış mı/şuan çok yoğunuz mail adresiniz var en kısa süre içinde atıcaz</t>
  </si>
  <si>
    <t>Enise Töre</t>
  </si>
  <si>
    <t>623cca5e17a61b2366641b38</t>
  </si>
  <si>
    <t>Meşhur Çiğ Köfteci Recep Usta, Kayapınar (Fırat Mah.)</t>
  </si>
  <si>
    <t>Mehmet Alaca</t>
  </si>
  <si>
    <t>Fırat Mah. Nazım Hikmet Cad. Mer Sitesi A5 Blok No31 Diyarbakır/Kayapınar</t>
  </si>
  <si>
    <t>Musa çelebi</t>
  </si>
  <si>
    <t>Deniz BAKIROĞLU</t>
  </si>
  <si>
    <t>Peyas, Tekel Cd 57 A BLOK, 21070 Kayapınar/Diyarbakır</t>
  </si>
  <si>
    <t>Mehmet Atsız</t>
  </si>
  <si>
    <t>Serdar Kocacenk</t>
  </si>
  <si>
    <t>Ekrem Akış</t>
  </si>
  <si>
    <t>Nevzat bey ile görüşüldü</t>
  </si>
  <si>
    <t>MEHMET SELİM BARTAN</t>
  </si>
  <si>
    <t>RAMAZAN KAHRAMANER</t>
  </si>
  <si>
    <t>VEYSEL BUGUR</t>
  </si>
  <si>
    <t>YUNUS ÇETİN</t>
  </si>
  <si>
    <t>aziz bey</t>
  </si>
  <si>
    <t>615625f5ec7db75b68b9488e</t>
  </si>
  <si>
    <t>Nergiz Pastaneleri, Yenişehir</t>
  </si>
  <si>
    <t>Kurt İsmail paşa 1 sokak no:5 C baroğlu apartmanı altı kooperatifler mahallesi</t>
  </si>
  <si>
    <t>61562b580d4437b006ee0e62        Nergiz Pastaneleri, Bağlar (Bağcılar Mah.) randevusu alındı</t>
  </si>
  <si>
    <t>YILMAZ TEKKUŞ</t>
  </si>
  <si>
    <t>akşam üzeri aranacak yoğunmuş konuşmadı 5522002221</t>
  </si>
  <si>
    <t>Metin çağer</t>
  </si>
  <si>
    <t>Ofis, Gevran Cad. Gülaçtı Apt. 13/A, 21100 Yenişehir/Diyarbakır</t>
  </si>
  <si>
    <t>5069102121  kamıslı bulvarı carkanat sitesi 6/31 ab fotograf cekımı bu adreste olacak</t>
  </si>
  <si>
    <t>Hava çelik</t>
  </si>
  <si>
    <t>6006f5215918d62855f2f289</t>
  </si>
  <si>
    <t>Özhamur Börek, Bağlar (Bağcılar Mah. - Hamravat)</t>
  </si>
  <si>
    <t>rohat meşe</t>
  </si>
  <si>
    <t>BAĞCILAR Mah. EVRİM ALATAŞ Cad. BIRTANE SITESI 3 Sit. A BLOK Apt. No: 4 AC / MERKEZ</t>
  </si>
  <si>
    <t>diğer şubeden alıncak/5 dk sonra/sıstemdekı urunlerın hpsının fotografları car</t>
  </si>
  <si>
    <t>devam cekımı ıstemıyorlr</t>
  </si>
  <si>
    <t>6006f851afd5c761e81e34e3</t>
  </si>
  <si>
    <t>Özhamur Börek, Kayapınar (Peyas Mah. - Yeni Yol)</t>
  </si>
  <si>
    <t>Peyas mah.Fırat bulvarı 218 s.K Eyüp Andan Sitesi no 2 KAYAPINAR DİYARBAKIR</t>
  </si>
  <si>
    <t>MAHSUM NARİN</t>
  </si>
  <si>
    <t>62041e3c3b717e1b88ccba2b</t>
  </si>
  <si>
    <t>Özsüt, Kayapınar (Fırat Mah. - Mahabad Blv.)</t>
  </si>
  <si>
    <t>NURŞİN GEZER</t>
  </si>
  <si>
    <t>fırat mah. mezepotamya caddesi orçelik ctiy altı leman kültür karşısı</t>
  </si>
  <si>
    <t>MUSTAFA ONUR</t>
  </si>
  <si>
    <t>teyit için arandı ulaşılamadı</t>
  </si>
  <si>
    <t>05380428020 Ezgi hanımın numarası verildi /kndı fotografları var maıl ıcın donus sglıycklar</t>
  </si>
  <si>
    <t>Mavi aslan</t>
  </si>
  <si>
    <t>623ee2fcb1ef45e2ef323019</t>
  </si>
  <si>
    <t>Pastacım, Kayapınar (Medya Mah.)</t>
  </si>
  <si>
    <t>ÖMER TEKİN</t>
  </si>
  <si>
    <t>Diclekent bulv. Medya mh. No: 98 G kayapınar diyarbakır</t>
  </si>
  <si>
    <t>6147320f0901711e9e69df5a</t>
  </si>
  <si>
    <t>Petek Pasta Cafe &amp; Bistro, Kayapınar (Medya Mah.)</t>
  </si>
  <si>
    <t>EMİN DEMİR</t>
  </si>
  <si>
    <t>75.yol Mahabad blv. Çeysa Önya Park B/Blok No:28/A Kayapınar/Diyarbakır</t>
  </si>
  <si>
    <t>diclekent şubesınde cekılmıs</t>
  </si>
  <si>
    <t>logo hatalı/kndılerı cekım saglamıslar paylasacaklr</t>
  </si>
  <si>
    <t>6187d5308b3c8c113333b121</t>
  </si>
  <si>
    <t>Petek Pastanesi, Kayapınar (Fırat Mah. - Mezopotamya Cad.)</t>
  </si>
  <si>
    <t>Fırat Mah. Mezopotamya Blv. Oryap Petrol Yanı Otogar Karşısı no:4 Kayapınar/Diyarbakır</t>
  </si>
  <si>
    <t>ŞABAN MAYDA</t>
  </si>
  <si>
    <t>Evrim Alataş Caddesi Sarya Evleri B Blok Altı No: 1 Bağcılar Bağlar/Diyarbakır</t>
  </si>
  <si>
    <t>5538793481 / 5526200610 // bağcılar mah göletli park kamışlı bulvarı / hasan bey</t>
  </si>
  <si>
    <t>6014115ef179e4577b263ff8</t>
  </si>
  <si>
    <t>Pizza La Serra, Kayapınar (Fırat Mah. - Nazım Hikmet Cad.)</t>
  </si>
  <si>
    <t>Devam cekımı için gorüşme saglandı mail verildi. 05526200610</t>
  </si>
  <si>
    <t>603d446e7c87b476aeb0859c</t>
  </si>
  <si>
    <t>Pizza La Serra, Kayapınar (Huzur Evler Mah.)</t>
  </si>
  <si>
    <t>MUHAMMED NERGİZ</t>
  </si>
  <si>
    <t>Şanlıurfa Yolu Üzeri Malabadi Otel Karşısı Kayapınar/Diyarbakır</t>
  </si>
  <si>
    <t>Mahmut Buğur</t>
  </si>
  <si>
    <t xml:space="preserve">gerek yok dedi 5-6 tane var dedi </t>
  </si>
  <si>
    <t>6051b59be33f8b88c29dd118</t>
  </si>
  <si>
    <t>Pizza4 You, Kayapınar (Dicle Kent Mah.)</t>
  </si>
  <si>
    <t>Mehmet Salih Demirtaş</t>
  </si>
  <si>
    <t>Diclekent Mah. Diclekent Blv. Eto 21 Murat Sitesi A Blok Altı No:91 Kayapınar/Diyarbakır</t>
  </si>
  <si>
    <t>getırde ındırım yakalıyamıyom bu sebepten panelı acmak ıstemıyorum duzelı8nce arayın dedı /teyit için arandı yetkili yok. GETİRYEMEĞİ KAPATMIŞ///sabah ıletısıme gecılcekkk</t>
  </si>
  <si>
    <t>6051fc0f94fc6c1acbf6bac3</t>
  </si>
  <si>
    <t>Polen Tantuni , Yenişehir (Fabrika Mah.)</t>
  </si>
  <si>
    <t>Şiyar Sadık Miran</t>
  </si>
  <si>
    <t>Fabrika Mah. Elazığ Bulv. Forum Avm No:155/1 Yenişehir/Diyarbakır</t>
  </si>
  <si>
    <t>AHMET YUSUF ALTUNBAY</t>
  </si>
  <si>
    <t>5326100331// öğleden sonra ara//mail atıcak</t>
  </si>
  <si>
    <t>60084cf7c669c22f2b9d01db</t>
  </si>
  <si>
    <t>Sadık Künefe, Yenişehir (Kooperatifler Mah. - Ofis)</t>
  </si>
  <si>
    <t>Kooperatifler, Gevran Cd. no 32/A, 21070 Yenişehir/Diyarbakır</t>
  </si>
  <si>
    <t>yarın aransın saat10:00 gıbı//mail verildi</t>
  </si>
  <si>
    <t>Mücahit Çimen</t>
  </si>
  <si>
    <t>5326007187/devam cekımı</t>
  </si>
  <si>
    <t>6053cd887664f2e27a30832d</t>
  </si>
  <si>
    <t>Sıtkı Usta, Bağlar (Bağcılar Mah.)</t>
  </si>
  <si>
    <t>Ömer Altunbay</t>
  </si>
  <si>
    <t>Yeni Havaalanı Yolu Üzeri, No: 21050 Bağlar/Diyarbakır</t>
  </si>
  <si>
    <t xml:space="preserve">subenini numarası 04122362121 </t>
  </si>
  <si>
    <t>ÖMER ALTUNBAY</t>
  </si>
  <si>
    <t>cekım saglanılmıs</t>
  </si>
  <si>
    <t>607f5b932536b65e08f2a47b</t>
  </si>
  <si>
    <t>Sıtkı Usta, Kayapınar (Fırat Mah. - Nazım Hikmet Cad.)</t>
  </si>
  <si>
    <t>Fırat Mah, Nazım Hikmet Cd. No: 35/A, 21070 Kayapınar/Diyarbakır</t>
  </si>
  <si>
    <t>60072376e13dbd3eac5c060f        Sıtkı Usta, Kayapınar (Dicle Ken t Mah.) bu subesındekı fotograflr kullanılck</t>
  </si>
  <si>
    <t>60141a6261fea71e551f05d1</t>
  </si>
  <si>
    <t>Sıtkı Usta, Sur</t>
  </si>
  <si>
    <t>Dabanoğlu Mh. Gazi Cad. No:43/C Sur Diyarbakır</t>
  </si>
  <si>
    <t>6053d289c4cf6ee79d3d585f</t>
  </si>
  <si>
    <t>Sıtkı Usta, Yenişehir (Çamlıca Mah.)</t>
  </si>
  <si>
    <t>Çamlıca Mah. Yenişehir, Lise Cad. No:21100 Yenişehir/Diyarbakır</t>
  </si>
  <si>
    <t>601413871b5f9b606a209e17</t>
  </si>
  <si>
    <t>Sıtkı Usta, Yenişehir (Kooperatifler Mah. - Ofis)</t>
  </si>
  <si>
    <t>Alpu</t>
  </si>
  <si>
    <t>Gevran cd. Ülker Aptartmanaltı No:20/D Yenişehir/Diyarbakır</t>
  </si>
  <si>
    <t>6240a9a1b1ef455f5ea7b571</t>
  </si>
  <si>
    <t>Simdo Dondurma, Kayapınar (Mezopotamya Mah. - 75. Cad.)</t>
  </si>
  <si>
    <t>ELDAR GIDA DIŞ TİCARET LTD ŞTİ</t>
  </si>
  <si>
    <t>Mezopotamya Mah. Mahabad Bulvarı Misistanbul 1 Sitesi no:64/A Kayapınar/Diyarbakır</t>
  </si>
  <si>
    <t>RAMAZAN GÜLDAĞ</t>
  </si>
  <si>
    <t>05426594608 abdurrahman bey/devam cekımı</t>
  </si>
  <si>
    <t>Mehmet Ergen</t>
  </si>
  <si>
    <t>Devam cekım ı</t>
  </si>
  <si>
    <t>MEHMET NAFİ CİHAN</t>
  </si>
  <si>
    <t>Fırat Mah. Mezopotamya Blv. Mer Sitesi A4 No:26/3A Kayapınar/Diyarbakır</t>
  </si>
  <si>
    <t>A3 6 Blok, No:26</t>
  </si>
  <si>
    <t>6251258cf7f8264dab5bb58e</t>
  </si>
  <si>
    <t>Şehri Diyar, Kayapınar (Fırat Mah. - Mahabad Blv.)</t>
  </si>
  <si>
    <t>SÜLEYMAN BORU</t>
  </si>
  <si>
    <t>Fırat mah. Ahmede Hani Cad. Sozer Yapı No: 3 B Kayapınar/Diyarbakır</t>
  </si>
  <si>
    <t>60a52133c0cb2c3991302166</t>
  </si>
  <si>
    <t>Şeyhmus Alto, Bağlar (Ali Pınar Mah.)</t>
  </si>
  <si>
    <t>ŞEHMUS ALTO</t>
  </si>
  <si>
    <t>Alipınar</t>
  </si>
  <si>
    <t>Alipınar Mah. Sento Cad. Alay Kav. Yüksel Ap. Altı Bağlar/Diyarbakır</t>
  </si>
  <si>
    <t>maile atcak</t>
  </si>
  <si>
    <t>60a526b711096dae345916b4</t>
  </si>
  <si>
    <t>Şeyhmus Alto, Bağlar (Bağcılar Mah. - Aram Tigran Cad.)</t>
  </si>
  <si>
    <t>Bağcılar Mah., Aram Tigran Cad., No:12/A10, Bağlar, Diyarbakır</t>
  </si>
  <si>
    <t>5356651306 Cabbar/maile atcak</t>
  </si>
  <si>
    <t>60a525c684b06fb4544b25a4</t>
  </si>
  <si>
    <t>Şeyhmus Alto, Bağlar (Kamışlı Blv.)</t>
  </si>
  <si>
    <t>Ağaçgeçit</t>
  </si>
  <si>
    <t>Yeni Mardin Yolu, Kamışlı Blv, 21090 Bağlar/Diyarbakır</t>
  </si>
  <si>
    <t>60a51f73001192844b6c9167</t>
  </si>
  <si>
    <t>Şeyhmus Alto, Bağlar (Yunus Emre Mah.)</t>
  </si>
  <si>
    <t>Yunus Emre Mahallesi, Sento Caddesi Konak Apt Altı No:67, Bağlar/Diyarbakır</t>
  </si>
  <si>
    <t>60a52296ede6e9086f4d8ae5</t>
  </si>
  <si>
    <t>Şeyhmus Alto, Kayapınar (Diclekent - Tesisler Kavşağı)</t>
  </si>
  <si>
    <t>Diclekent Mah. Tesisler Kavşağı Gündoğan Petrol Karşısı Kayapınar/Diyarbakır</t>
  </si>
  <si>
    <t>Ezgi hanımın numarası alındı yetkili kişinin numarasını vermiyolar</t>
  </si>
  <si>
    <t>60a51e27249e925f1185993f</t>
  </si>
  <si>
    <t>Şeyhmus Alto, Kayapınar (Diclekent Blv.)</t>
  </si>
  <si>
    <t>Diclekent, Kayapınar Cad. Diclekent Bulv. No:81 Diyarbakır</t>
  </si>
  <si>
    <t>60a52740f3fabee33908fbe2</t>
  </si>
  <si>
    <t>Şeyhmus Alto, Kayapınar (Fırat Mah.)</t>
  </si>
  <si>
    <t>FIRAT MAH. MEZOPOTAMYA BULV. NO 27 Kayapınar/Diyarbakır</t>
  </si>
  <si>
    <t>FOTO YOK BÜYÜK İHTİMALLE YETKİLİ İLE GÖRÜŞÜCEKLER EZGİNİN NO VERİLDİ.</t>
  </si>
  <si>
    <t>60a51d48c765c9315269a588</t>
  </si>
  <si>
    <t>Şeyhmus Alto, Kayapınar (Peyas Mah. Gaziler Bulv.)</t>
  </si>
  <si>
    <t>Peyas Mah. Gaziler Bulv. Heval Apt. Altı Kayapınar/Diyarbakır</t>
  </si>
  <si>
    <t>Ezgi hanımın numarası alındı yetkili kişinin numarasını vermiyolar//açmadı</t>
  </si>
  <si>
    <t>60a52467cde5a41e6a632d54</t>
  </si>
  <si>
    <t>Şeyhmus Alto, Kayapınar (Talaytepe Mah. - Otogar)</t>
  </si>
  <si>
    <t>Talaytepe</t>
  </si>
  <si>
    <t>Talaytepe Mah. Urfa Yolu Üzeri , Otogar Kayapınar/Diyarbakır</t>
  </si>
  <si>
    <t>60a51b41c4c262c12f7ea627</t>
  </si>
  <si>
    <t>Şeyhmus Alto, Ofis (Gevran Cad.)</t>
  </si>
  <si>
    <t>Kooperatifler Mah. Gevran Cad. Taksim Apt. Altı No:1 Yenişehir/Diyarbakır</t>
  </si>
  <si>
    <t>2245454 sehmus bey ısletmede yokmus</t>
  </si>
  <si>
    <t>60a517f5d08155978399d4d9</t>
  </si>
  <si>
    <t>Şeyhmus Alto, Sur (Gazi Cad.)</t>
  </si>
  <si>
    <t>GAZİ CAD NO:21 A GÜRHANİ İŞ MRKEZİ ALTI SUR DİYARBAKIR</t>
  </si>
  <si>
    <t>60a513ff11096d7cf459164a</t>
  </si>
  <si>
    <t>Şeyhmus Alto, Sur (Kıbrıs Cad.)</t>
  </si>
  <si>
    <t>İskenderpaşa</t>
  </si>
  <si>
    <t>Cami Nebi Mah. Kıbrıs Cad. Balkar Otel Altı No:39/F Sur/Diyarbakır</t>
  </si>
  <si>
    <t xml:space="preserve">numara kullanılmamaktadır </t>
  </si>
  <si>
    <t>621fd4dbcae2bd02128a10ba</t>
  </si>
  <si>
    <t>Taş Fırın, Yenişehir (Kooperatifler Mah. - Ofis)</t>
  </si>
  <si>
    <t>VEYSEL ONUR</t>
  </si>
  <si>
    <t>Kooperatifler Mah. Kurtismail Paşa 1. Sok. No:5/A Yenişehir/Diyarbakır</t>
  </si>
  <si>
    <t>Zeynep Tunç</t>
  </si>
  <si>
    <t>ŞEYHMUS YILDIZ</t>
  </si>
  <si>
    <t>61e8736873ab2331a923405b</t>
  </si>
  <si>
    <t>Tavada Tavuk, Kayapınar (Fırat Mah. - Mahabad Blv.)</t>
  </si>
  <si>
    <t>OZAN KIRAN</t>
  </si>
  <si>
    <t>Ağa Ali Tayfun Yılmaz</t>
  </si>
  <si>
    <t>ulaşılamadı /1 saat sonra aranılck</t>
  </si>
  <si>
    <t>61b8d777d03b71d4317e6539</t>
  </si>
  <si>
    <t>Tostqoliq, Yenişehir (Kooperatifler Mah. - Ofis)</t>
  </si>
  <si>
    <t>VEDAT KARA</t>
  </si>
  <si>
    <t>menusu hazır degılmıs ılerıde grusuloecek</t>
  </si>
  <si>
    <t>SEYİD MÜCAHİT DİRİ</t>
  </si>
  <si>
    <t>Hemen Randevu İstiyorum</t>
  </si>
  <si>
    <t>61038e7cbddc0d58c0bb15f6</t>
  </si>
  <si>
    <t>Usta Eller Künefe &amp; Baklava, Diclekent (Mahabad Blv.)</t>
  </si>
  <si>
    <t>Zeki Alakuş</t>
  </si>
  <si>
    <t>Fırat Mah. Mahabad Blv. Nurçay 4 Serin Sitesi No:40 Diclekent Kayapınar/Diyarbakır</t>
  </si>
  <si>
    <t>Zeki alakuş</t>
  </si>
  <si>
    <t>devam çekimi alındı/ 05325062113/sreklı cektırıyoruz dedı devam cekımını dedı suan ıcın ıstemıyoruz dedı</t>
  </si>
  <si>
    <t>Seher Südemir</t>
  </si>
  <si>
    <t>tüm ürünlerin çekimleri yapıldı ama panel ile alakalı fazla sorun yaşıyoruz bu yüzden askıya aldık müşterinin numarası ve adresi tam girilmemiş ayrıca menü değişikliği yapmak istedim ama yapılmadı dedi  05417420504/5424561355getırle calısmıyoz dedı</t>
  </si>
  <si>
    <t>6075ac8f94ef76011faa567a</t>
  </si>
  <si>
    <t>Ünal Usta Lahmacun &amp; Kebap, Bağlar (Bağcılar Mah.)</t>
  </si>
  <si>
    <t>ZÜLKİF DÖNMEZ</t>
  </si>
  <si>
    <t>Bağlar Mah. Orhan Doğan Cad. Yunus Apt. No:1 Bağcılar/Diyarbakır</t>
  </si>
  <si>
    <t>randevu alınmıştı iptal gerçekleştirildi tekrar randevu alınacak/müsait değillermiş/ sabuha hanım istemiyor daha öncede anlattınız şimdide ben istemiyorum dedi./TEKRARDAN ARANDI UYGUN BULMUYOR İSTEMEDİ</t>
  </si>
  <si>
    <t>6075e445936ce294332879af</t>
  </si>
  <si>
    <t>Wood's Pizza Fast Food &amp; Cafe, Kayapınar (Fırat Mah.)</t>
  </si>
  <si>
    <t>İslam deniz</t>
  </si>
  <si>
    <t>Fırat mah. Sipan cad. 579.sok. bulutbey rönesas sitesi H blok altı Kayapınar / Diyarbakır</t>
  </si>
  <si>
    <t>EZGİ NO VERİLDİ DÖNÜŞ YAPICAK/kendi fotoğraf çekmek istiyor ilerleyen dönemlerde aransın tekrar/kendisi dönüş yapacak bizden taraf aranmasın_/ARAMA YAPILDI YAPILACAK OLAN URÜNLERİN ZİYAN OLACAGINI DÜSÜNÜYOR MENÜ CIKARMA SANSI YOK SUANLIK TEKAR ARAMA SUANLIK İSTEMİYOR/5319196123</t>
  </si>
  <si>
    <t>mustafa ekinci</t>
  </si>
  <si>
    <t>5302395412 mustafa bey /devam çekimi</t>
  </si>
  <si>
    <t>62041cf09f37d42895b012b8</t>
  </si>
  <si>
    <t>Yek Boçik, Sur (Dağkapı Mah.)</t>
  </si>
  <si>
    <t>HAMDULLAH KAYA</t>
  </si>
  <si>
    <t>Cemal Yılmaz</t>
  </si>
  <si>
    <t>kervansaray otel ile peynirciler çarşısı arasında diyarbakır otel</t>
  </si>
  <si>
    <t>MERT KAYA</t>
  </si>
  <si>
    <t>ramazanda ıstıyor</t>
  </si>
  <si>
    <t>6156294b0d443718dfedeb3d</t>
  </si>
  <si>
    <t>Kıvanç kaya</t>
  </si>
  <si>
    <t>Medya mahallesi Kayapınar DİYARBAKIR</t>
  </si>
  <si>
    <t>Diğer şubede çekim gerçekleşmemiş o yüzden burası için de yükleme yapılamayacak // Yeşim Döner, Kayapınar (Medya Mah.) işletmesinde resimler cekilip buraya da yukleme yapılacak/saat 1 de aranılck</t>
  </si>
  <si>
    <t>Ahmet
Tanyıldızı
Merkez</t>
  </si>
  <si>
    <t xml:space="preserve">12 DAHİL 12.00 - 20.00 ARASINDA RANDEVU OLUŞTURULACAK </t>
  </si>
  <si>
    <t>Ahmet Tanyıldızı</t>
  </si>
  <si>
    <t>605f1570c271ae82bb2e731e</t>
  </si>
  <si>
    <t>Öz Kilis Kebap, Merkez (Yeni Mah.)</t>
  </si>
  <si>
    <t>Merkez / Yeni</t>
  </si>
  <si>
    <t>Kasım Bey / 5363369481</t>
  </si>
  <si>
    <t>Yeni Mah. Şht. Jand. Ustegm. Aytaç Kaya Sk. No:20/A1 Merkez/Elazığ</t>
  </si>
  <si>
    <t>6074294ab64970c8320ade11</t>
  </si>
  <si>
    <t>Tost Bildiklerimiz Cafe, Merkez (Yeni Mah.)</t>
  </si>
  <si>
    <t>Semih Bey / 5537371726</t>
  </si>
  <si>
    <t>Yeni mahalle kalkan sokak no:40/A</t>
  </si>
  <si>
    <t>60360e469acab448b741a50d</t>
  </si>
  <si>
    <t>Hattaboğlu Baklava, Merkez (Yeni Mah.)</t>
  </si>
  <si>
    <t>Merkez/ Sürsürü</t>
  </si>
  <si>
    <t>Mehmet Bey / 5320523024</t>
  </si>
  <si>
    <t>Sürsürü mah. Somuncu baba sok. no12/a</t>
  </si>
  <si>
    <t xml:space="preserve">perşembe gününe ertelemesi sağlandı </t>
  </si>
  <si>
    <t>605e4820f10f9febdce6ebae</t>
  </si>
  <si>
    <t>Ehil Künefe, Merkez (Sürsürü Mah.)</t>
  </si>
  <si>
    <t>Ahmet Bey / 5538860000</t>
  </si>
  <si>
    <t>Şehit assubay, Sürsürü mahallesi, Mustafa Uygur Blv No:92/C, 23040 Elâzığ Merkez/Elazığ</t>
  </si>
  <si>
    <t xml:space="preserve">FOTOĞRAFÇI ARKADAŞIMIZ İŞTEN AYRILDIĞINDAN DOLAYI İPTALLERİ SAĞLANDI </t>
  </si>
  <si>
    <t>605f9bf5ddb30b26b248e569</t>
  </si>
  <si>
    <t>Kamil Usta Ciğer &amp; Kebap, Merkez (Ataşehir Mah.)</t>
  </si>
  <si>
    <t>Merkez/ Ataşehir 1. Bölge</t>
  </si>
  <si>
    <t>kamil bey : 05339452123/4242482363</t>
  </si>
  <si>
    <t>ATAŞEHİR MAH. İMAM EFENDİ BLV 34/F NO 101 KANAL BOYU</t>
  </si>
  <si>
    <t>çalışanına iletildi kamil beye bildirecek haftaya tekrar iletişime geçilebilir.</t>
  </si>
  <si>
    <t>61561c854826e80064f0c56d</t>
  </si>
  <si>
    <t>Fıstıkçıoğlu Baklava &amp; Börek, Merkez (Sürsürü Mah.)</t>
  </si>
  <si>
    <t>Merkez	Sürsürü</t>
  </si>
  <si>
    <t>YASİN BULUT        4242411698</t>
  </si>
  <si>
    <t>Sürsürü Mah. Sokullu Sok. No:42/AB Merkez/Elazığ</t>
  </si>
  <si>
    <t>Haftaya tekrardan iletişime geçilebilir</t>
  </si>
  <si>
    <t>614748938e1b3ef8b84b369b</t>
  </si>
  <si>
    <t>Lavinia Çikolata &amp; Kahve, Merkez (Cumhuriyet Mah.)</t>
  </si>
  <si>
    <t>Merkez	Cumhuriyet 1. Bölge</t>
  </si>
  <si>
    <t>SEDAT YILDIRIM        5388308184</t>
  </si>
  <si>
    <t>cumhuriyet 1.bölge Mah. Şeyh Şamil Blv. No:65/B Merkez/Elazığ</t>
  </si>
  <si>
    <t>6001eadef4d31f15987d77e5</t>
  </si>
  <si>
    <t>Lahmacuncu, Merkez (Ataşehir Mah.)</t>
  </si>
  <si>
    <t>Hacı Murat Şengür/ 5324847643</t>
  </si>
  <si>
    <t>Ataşehir Mah. Şelale Sok. No:31 İç Kapı No: 0 Merkez / Elazığ</t>
  </si>
  <si>
    <t>60cb153795b79ccb1192656a</t>
  </si>
  <si>
    <t>Hacıbey Köfte &amp; Döner, Merkez (Ataşehir Mah.)</t>
  </si>
  <si>
    <t>12:30</t>
  </si>
  <si>
    <t>Reşat bey :5332181632/ 4245020108</t>
  </si>
  <si>
    <t>Ataşehir Mah. Nakaşlar sok. no: 14/D1</t>
  </si>
  <si>
    <t xml:space="preserve">Yetkili 1 gibi gelir dedi tekrardan iletişime geçilecek </t>
  </si>
  <si>
    <t>60486abb19345f8383422277</t>
  </si>
  <si>
    <t>Pınar Köfte, Merkez (Ataşehir Mah.)</t>
  </si>
  <si>
    <t>Ali bey: 05321351500/ 4245024545</t>
  </si>
  <si>
    <t>AtaşehirMah. Malatya Cad. No:31/21 Merkez/Elazığ</t>
  </si>
  <si>
    <t xml:space="preserve">ılımlı bir adam tekrardan randevusu alınabilir </t>
  </si>
  <si>
    <t>6148de4b63518cf9a61cd824</t>
  </si>
  <si>
    <t>Küşane Kebapçısı, Merkez (Ataşehir Mah.)</t>
  </si>
  <si>
    <t>Taha bey : 5394325535 / 4242476565</t>
  </si>
  <si>
    <t>Ataşehir Mah. Hacı Sadettin Efendi Bulv. No:81/B İç Kapı No:14 Merkez/Elazığ</t>
  </si>
  <si>
    <t>6081ebb894bee09253827659</t>
  </si>
  <si>
    <t>Polatlar Sarı Papiyon Et &amp; Balık, Merkez (Cumhuriyet Mah.)</t>
  </si>
  <si>
    <t>Merkez/ Cumhuriyet 2. Bölge</t>
  </si>
  <si>
    <t>Ahmet bey : 05323266181/ 4242479970</t>
  </si>
  <si>
    <t>Cumhuriyet Mah. Malatya Yolu No:22/E Merkez/Elazığ</t>
  </si>
  <si>
    <t>600c1eb4523bc65fc33f0927</t>
  </si>
  <si>
    <t>A Zümer Köfte &amp; Tavuk Döner, Merkez (Ataşehir Mah.)</t>
  </si>
  <si>
    <t>Veli bey :5300931183/ 4245022546</t>
  </si>
  <si>
    <t>ATAŞEHİR MAH.SANCAKTAR SOK.NO:43 MERKEZ/ ELAZIĞ</t>
  </si>
  <si>
    <t xml:space="preserve">mail adresi verildi çekim istemiyor </t>
  </si>
  <si>
    <t xml:space="preserve">
Merkez</t>
  </si>
  <si>
    <t>Merve Akbana</t>
  </si>
  <si>
    <t>Başka alınmayacak</t>
  </si>
  <si>
    <t>61e87788d2dcab13ad95a2f1</t>
  </si>
  <si>
    <t>Baklavacı Sait, Merkez (Abdullahpaşa Mah.)</t>
  </si>
  <si>
    <t>Merkez/AbdullahPaşa</t>
  </si>
  <si>
    <t>Abdullah Bey/5331206325</t>
  </si>
  <si>
    <t>ABDULLAH PAŞA MAH. 266. SK. NO: 22 A MERKEZ/ ELAZIĞ</t>
  </si>
  <si>
    <t>Yetkili erteleme talep etmiş yarına ertelemesi sağlandı</t>
  </si>
  <si>
    <t>6212a4146972283af1cdea1c</t>
  </si>
  <si>
    <t>Battalbey Çiğ Köftecisi, Merkez (Abdullahpaşa Mah.)</t>
  </si>
  <si>
    <t>61e8778b4df77e23c8265b48</t>
  </si>
  <si>
    <t>Çiğ Köfteci Sait, Merkez (Abdullahpaşa Mah.)</t>
  </si>
  <si>
    <t>alınabilir</t>
  </si>
  <si>
    <t>11:00-11:30</t>
  </si>
  <si>
    <t>SEDAT YILDIRIM/5388308184</t>
  </si>
  <si>
    <t>cumhuriyet mahallesi beyzade efendi bulvarı 29/L</t>
  </si>
  <si>
    <t xml:space="preserve">FOTOĞRAFÇI ARKADAŞIMIZ ÇEKİME ÇIKAMADIĞI İÇİN İPTAL -- 23.03.2022 ertelemesi sağlanıldı </t>
  </si>
  <si>
    <t>61b8b9a667339eb5f7179ea1</t>
  </si>
  <si>
    <t>Baklavacı Battalbey, Merkez (Cumhuriyet Mah.)</t>
  </si>
  <si>
    <t>ALİ ACAL/5464787896</t>
  </si>
  <si>
    <t>Cumhuriyet Mah. Vedat Dalokay Cad. No:42 A Merkez / Elazığ</t>
  </si>
  <si>
    <t xml:space="preserve">FOTOĞRAFÇI ARKADAŞIMIZ ÇEKİME ÇIKAMADIĞI İÇİN İPTAL - 26.03.2022 ertelemesi sağlanıldı </t>
  </si>
  <si>
    <t>6212a78867b0113f24d69bf6</t>
  </si>
  <si>
    <t>Baklavacı Sait, Merkez (Cumhuriyet Mah.)</t>
  </si>
  <si>
    <t>6212a660f34a705cfe6f0099</t>
  </si>
  <si>
    <t>Çiğ Köfteci Sait, Merkez (Cumhuriyet Mah.)</t>
  </si>
  <si>
    <t>6081daa0176e4e80c3cf956e</t>
  </si>
  <si>
    <t>Öz Çiçek Unlu Mamüller, Merkez (Cumhuriyet Mah.)</t>
  </si>
  <si>
    <t>mustafa bey  5308159223</t>
  </si>
  <si>
    <t>Cumhuriyet Mah. Malatya Cad. No:84/701 Merkez/Elazığ</t>
  </si>
  <si>
    <t xml:space="preserve">FOTOĞRAFÇI ARKADAŞIMIZ ÇEKİME ÇIKAMADIĞI İÇİN İPTAL - 23.03.2022 ertelemesi sağlanıldı </t>
  </si>
  <si>
    <t>gidilebileceği kadar erken gidilmesini talep eder</t>
  </si>
  <si>
    <t>17.00dan sonra</t>
  </si>
  <si>
    <t>61bcbc743b26a22393a6ade9</t>
  </si>
  <si>
    <t>Hazarhan Çiğköfte, Merkez (İzzet Paşa Mah.)</t>
  </si>
  <si>
    <t>Merkez/İzzetPaşa</t>
  </si>
  <si>
    <t>RAHİM CAN ALAN/5313668910</t>
  </si>
  <si>
    <t>İzzet Paşa Mah. Şht. İlhanlar Cad. No:43/B Merkez/Elazığ</t>
  </si>
  <si>
    <t>hazarhan ciğköfteci dediki ben tek tek ürün hazirlayamam gel yarin 1 saat otur siparis geldikçe çek</t>
  </si>
  <si>
    <t>61c4e348f098dc645a985737</t>
  </si>
  <si>
    <t>Gaziantepli Çevikoğlu Baklava, Merkez (İzzet Paşa Mah.)</t>
  </si>
  <si>
    <t>5331651967 tolgahan bey</t>
  </si>
  <si>
    <t>İzzetpasa mahallesi sehitilhanlar caddesi no 9/c Elazığ merkez</t>
  </si>
  <si>
    <t>600746b137de6203b1b3b954</t>
  </si>
  <si>
    <t>Harput Eyvan Çiğ Köfte Sofrası, Merkez (Çaydaçıra Mah.)</t>
  </si>
  <si>
    <t>Merkez/Çaydaçıra</t>
  </si>
  <si>
    <t>Ahmet Aydın/5353135619</t>
  </si>
  <si>
    <t>Çaydaçıra Mah. Adnan Kahveci Blv. No:16 CD Merkez / Elazığ</t>
  </si>
  <si>
    <t>605f800206714ec5c36756ee</t>
  </si>
  <si>
    <t>Doğal Çiğ Köfte, Merkez (Çaydaçıra Mah.)</t>
  </si>
  <si>
    <t>Ahmet Sönmez/5336072384</t>
  </si>
  <si>
    <t>Çaydaçıra Mah. Prof. Dr. Süleyman Ateş Cad. No:41/A Merkez/Elazığ</t>
  </si>
  <si>
    <t>13.00-17.00 arası</t>
  </si>
  <si>
    <t>621e8413dd2d40a863ac09d6</t>
  </si>
  <si>
    <t>Vişne 23, Merkez (Olgunlar Mah.)</t>
  </si>
  <si>
    <t>Merkez/Olgunlar</t>
  </si>
  <si>
    <t>Murat Bey/5426427105</t>
  </si>
  <si>
    <t>Olgunlar Mah. Sultan Fatih Cad. No:55/B Merkez/Elazığ</t>
  </si>
  <si>
    <t>62041870503e81774ca07549</t>
  </si>
  <si>
    <t>1nci Tantuni, Merkez (Nailbey Mah.)</t>
  </si>
  <si>
    <t>Merkez/Nailbey</t>
  </si>
  <si>
    <t>Osman/ 5317411304 / 4242129393</t>
  </si>
  <si>
    <t>Nailbey mah.vali fahribey cad.no:3/C Elazığ/Merkez</t>
  </si>
  <si>
    <t>607411b73c74c8324031e79e</t>
  </si>
  <si>
    <t>Buhara Kadayıf, Merkez (Nailbey Mah.)</t>
  </si>
  <si>
    <t>Ahmet/ 5326435055 / 4242183776</t>
  </si>
  <si>
    <t>Nailbey Mah. Gazi Cad. No:27 Merkez/Elazığ</t>
  </si>
  <si>
    <t>60b8f1aac3a7300c996ad102</t>
  </si>
  <si>
    <t>İstanbul Börek Salonu, Merkez (Üniversite Mah.)</t>
  </si>
  <si>
    <t>Merkez/Üniversite</t>
  </si>
  <si>
    <t>Ferhat bey/5372885587/4242184318</t>
  </si>
  <si>
    <t>Üniversite Mah. Yahya Kemal Cad. No:28/C Merkez/Elazığ</t>
  </si>
  <si>
    <t>605f19c62bf0d2821a7f8cc9</t>
  </si>
  <si>
    <t>Cebeci Çiğ Köfte, Merkez (Yeni Mah.)</t>
  </si>
  <si>
    <t>Merkez/Yeni</t>
  </si>
  <si>
    <t>Yunus bey/5514151228</t>
  </si>
  <si>
    <t>Yeni Mah. Dr. Tevfik Sakallıoğlu Sok. No:2/A Merkez/Elazığ</t>
  </si>
  <si>
    <t>600f0509ace44ff307afd9ec</t>
  </si>
  <si>
    <t>Öz Urfa Çiğ Köfte Sofrası, Merkez (Yeni Mah.)</t>
  </si>
  <si>
    <t xml:space="preserve">Merkez	Yeni </t>
  </si>
  <si>
    <t>Bülent Erdem	5333744218</t>
  </si>
  <si>
    <t>Yeni Mah. Muammer Çorbacıoğlu Sok. No:26 E İç Kapı No: 1 Merkez / Elazığ</t>
  </si>
  <si>
    <t>Lezzet Durağı Ev Yemekleri (Bağcılar Mah.)</t>
  </si>
  <si>
    <t>601023ae906cbf6e2cb7f7a9</t>
  </si>
  <si>
    <t>Komagene Etsiz Çiğ Köfte, Kayapınar (Mezopotamya Cad.)</t>
  </si>
  <si>
    <t>TALAY TEPE MAH MEZOPOTAMYA CAD TEZGEL KOMPLEXİA KONUTLARI C/BLOK ALTI 23/C3</t>
  </si>
  <si>
    <t>60101ced16bdc8df55411100</t>
  </si>
  <si>
    <t>Komagene Etsiz Çiğ Köfte, Kayapınar (Peyas Mah.)</t>
  </si>
  <si>
    <t>PEYAS MH. DİCLEKENT BLV. NO:16</t>
  </si>
  <si>
    <t>60101f30276d0f5c6a7b424b</t>
  </si>
  <si>
    <t>Komagene Etsiz Çiğ Köfte, Yenişehir (Kooperatifler Mah. - Ofis)</t>
  </si>
  <si>
    <t>KOOPARATİFLER MH. GEVRAN CD. ERDİNÇ APT. ALTI NO:35/D</t>
  </si>
  <si>
    <t>60102108d6c591847de0608c</t>
  </si>
  <si>
    <t>Komagene Etsiz Çiğ Köfte, Kayapınar (Medya Mah.)</t>
  </si>
  <si>
    <t>MEDYA MAH TEKEL CD. EYÜPOĞLU AP. NO 14/A</t>
  </si>
  <si>
    <t>601024b90354afd21d856f5f</t>
  </si>
  <si>
    <t>Komagene Etsiz Çiğ Köfte, Kayapınar (Nazım Hikmet Cad.)</t>
  </si>
  <si>
    <t>FIRAT MH. N. HİKMET CD. AŞKAR İNŞ C19CA</t>
  </si>
  <si>
    <t>601bf8960339e64e95bcc759</t>
  </si>
  <si>
    <t>Terra Pizza - Pizza Pizza, Kayapınar (Fırat Mah.)</t>
  </si>
  <si>
    <t>FIRAT MAH.URFA BULV.CEYLAN KARAVİL PARK AVM</t>
  </si>
  <si>
    <t>Merlin Bakery, Kayapınar (Diclekent Mah.)</t>
  </si>
  <si>
    <t>Usta Eller Künefe &amp; Baklava, Kayapınar (Fırat Mah.)</t>
  </si>
  <si>
    <t>Ciğerustam, Kayapınar (Fırat Mah. - 75 Blv.)</t>
  </si>
  <si>
    <t>605c80a46fe6163272e13f13</t>
  </si>
  <si>
    <t>Burger King, Kayapınar (Fırat Mah. - Mahabad Blv.)</t>
  </si>
  <si>
    <t>FIRAT MAH. MAHABAD BULVARI MEGA ARSLAN CAD-75</t>
  </si>
  <si>
    <t>605c8c45b48e84234642f45d</t>
  </si>
  <si>
    <t>Popeyes, Kayapınar (Gaziler Mah.)</t>
  </si>
  <si>
    <t>Şanlıurfa Yolu 5.KM No:2170 Ceylan Park AVM</t>
  </si>
  <si>
    <t>605c70e5a95ea6fdbc2fd97d</t>
  </si>
  <si>
    <t>Popeyes, Bağlar (Selahattin Eyyübi Mah.)</t>
  </si>
  <si>
    <t>SELAHATTİN EYYUBİ MAH URFA BUL .NİNOVA PARK SİT</t>
  </si>
  <si>
    <t>605c8d51bf03aa25ad2fa2a6</t>
  </si>
  <si>
    <t>Burger King, Yenişehir (Fabrika Mah.)</t>
  </si>
  <si>
    <t>Fabrika Mh. Elazıg Blv. No.155 kapı No: 217</t>
  </si>
  <si>
    <t>605c684880cc1cc1e5263476</t>
  </si>
  <si>
    <t>Popeyes, Yenişehir (Fabrika Mah.)</t>
  </si>
  <si>
    <t>Fabrika Mahalles Elazig Bulvarı No:155</t>
  </si>
  <si>
    <t>Saraçoğlu Kır Pidesi &amp; Börek, Yenişehir (Kooperatifler Mah.)</t>
  </si>
  <si>
    <t>605c6a599c610870bd91660b</t>
  </si>
  <si>
    <t>Burger King, Kayapınar (Medya Mah.)</t>
  </si>
  <si>
    <t>KAYAPINAR MEDYA MAH. MAHABAD BULVARI HMT21</t>
  </si>
  <si>
    <t>605c72038054c5a155800a95</t>
  </si>
  <si>
    <t>Burger King, Kayapınar (Mezopatamya Mah.)</t>
  </si>
  <si>
    <t>ÖZEL NİL KOLEJİ YANI CITY CENTER AVM İÇİ DİYARBAKI</t>
  </si>
  <si>
    <t>605c6931dedd782f8c6c833c</t>
  </si>
  <si>
    <t>Burger King, Yenişehir (Kooperatifler Mah. - Ofis)</t>
  </si>
  <si>
    <t>KOOPERATİFLER MAH. KURT İSMAİL PAŞA 1.SOK</t>
  </si>
  <si>
    <t>6065a19916b68f542c1aa8d8</t>
  </si>
  <si>
    <t>Domino's Pizza, Yenişehir (Kooperatifler Mah. - Ofis)</t>
  </si>
  <si>
    <t>Kooperatifler Mah. Şair Siırrı Hanım Sok. No:28 A Yenişehir Diyarbakır</t>
  </si>
  <si>
    <t>6027b6e760687b11142f476e</t>
  </si>
  <si>
    <t>Bereket Döner, Kayapınar (Gaziler Mah.)</t>
  </si>
  <si>
    <t>Baran Miran Altundere</t>
  </si>
  <si>
    <t>Peyes Mah. Şanlıurfa Yolu Üzeri No:130 Ceylan Karavil Avm 2-034 Kayapınar/DİYARBAKIR</t>
  </si>
  <si>
    <t>Keşf-et Dünyası, Kayapınar (Medya Mah.)</t>
  </si>
  <si>
    <t>6065b67f172a0230859f1a12</t>
  </si>
  <si>
    <t>Domino's Pizza, Yenişehir (Fabrika Mah.)</t>
  </si>
  <si>
    <t>Fabrika Mah. Elazığ Bulv. No:155 Yenişehir Diyarbakır</t>
  </si>
  <si>
    <t>60659e0090af30443ff8b95e</t>
  </si>
  <si>
    <t>Domino's Pizza, Kayapınar (Bağcılar Mah.)</t>
  </si>
  <si>
    <t>Peyas Mah. Mahabad Bulv. Safir A Blok No 94 A Kayapınar Diyarbakır</t>
  </si>
  <si>
    <t>6065a4a62ae8315b937d7a43</t>
  </si>
  <si>
    <t>Domino's Pizza, Kayapınar (Dicle Kent Mah.)</t>
  </si>
  <si>
    <t>Diclekent Bulv. Milenyum Apt. Altı No : 96 A Kayapınar</t>
  </si>
  <si>
    <t>Yeşilvadi</t>
  </si>
  <si>
    <t>6075e92ed7708290ed2416ce</t>
  </si>
  <si>
    <t>Kral Döner, Yenişehir (Kooperatifler Mah. - Ofis)</t>
  </si>
  <si>
    <t>DİNÇAY MİRAN</t>
  </si>
  <si>
    <t>Kooperatifler Mah. Yaşar Kemal Cad. No:17/D Yenişehir/Diyarbakır</t>
  </si>
  <si>
    <t>60a8efd580e7c55d474dd942</t>
  </si>
  <si>
    <t>Komagene Etsiz Çiğ Köfte, Bağlar (Bağcılar Mah.-Kamışlo Blv.)</t>
  </si>
  <si>
    <t>BAĞCILAR MAH.KAMIŞLO BLV 34/1A</t>
  </si>
  <si>
    <t>60c1e84eb0c129464a01c282</t>
  </si>
  <si>
    <t>Starbucks®, Bağlar (Ninova Park AVM)</t>
  </si>
  <si>
    <t>Şanlıurfa Yolu Üzeri 1.Km NO: 17 Ninova Park Avm Kat: 5 NO: 2 Bağlar / Diyarbakır</t>
  </si>
  <si>
    <t>60a21d4b346c9a4c9b229f11</t>
  </si>
  <si>
    <t>Mado, Kayapınar (Medya Mah.)</t>
  </si>
  <si>
    <t>Ceyhun Coşar</t>
  </si>
  <si>
    <t>Fırat Mah., 518. Sok., No:17, Kayapınar, Diyarbakır, Türkiye,</t>
  </si>
  <si>
    <t>Sıtkı Usta (Dabanoğlu Mah.)</t>
  </si>
  <si>
    <t>60a8e7554b0529c734a775e4</t>
  </si>
  <si>
    <t>Komagene Etsiz Çiğ Köfte, Bağlar (Bağcılar Mh.-Aram Tigran Blv.)</t>
  </si>
  <si>
    <t>BAĞCILAR MAH.ARAM TİGRAN BLV 11/B 12</t>
  </si>
  <si>
    <t>Can Ocakbaşı, Kayapınar (Fırat Mah. - Mahabad Blv.)</t>
  </si>
  <si>
    <t>60c202f140dfe07e79d96f80</t>
  </si>
  <si>
    <t>Komagene Etsiz Çiğ Köfte, Bağlar (Bağcılar Mah.-Orhan Doğan Cd.)</t>
  </si>
  <si>
    <t>BAĞCILAR MAH.ORHAN DOĞAN CAD NO /21 AD</t>
  </si>
  <si>
    <t>Tatbak Ciğercisi, Kayapınar (Gaziler Mah.)</t>
  </si>
  <si>
    <t>60ec88715e908054c403e12a</t>
  </si>
  <si>
    <t>By Kasap Burger, Kayapınar (Fırat Mah.)</t>
  </si>
  <si>
    <t>KENAN CAN</t>
  </si>
  <si>
    <t>MAHABAD BULVARI NO:56/C</t>
  </si>
  <si>
    <t>Katmerci Zeki Usta, Kayapınar (Fırat Mah. - Mezopotamya Cad.)</t>
  </si>
  <si>
    <t>Adana 01 Dürümcüsü, Yenişehir (Kooperatifler Mah. - Ofis)</t>
  </si>
  <si>
    <t>Petek Cafe &amp; Patisserie, Kayapınar (Dicle Kent Mah.)</t>
  </si>
  <si>
    <t>Meşhur Adıyaman Çiğ Köftecisi Ömer Aybak, Bağlar (Bağcılar Mah.)</t>
  </si>
  <si>
    <t>6184f802050d8339fc2e7446</t>
  </si>
  <si>
    <t>Komagene Etsiz Çiğ Köfte, Bağlar (Yenihal Cad.)</t>
  </si>
  <si>
    <t>BAĞCILAR MAH. YENİHAL 2. CAD. 15 BB</t>
  </si>
  <si>
    <t>61653f0edd0c93904f49de3d</t>
  </si>
  <si>
    <t>Komagene Etsiz Çiğ Köfte, Kayapınar (Selahattin Eyyubi Blv.)</t>
  </si>
  <si>
    <t>PEYAS MAH.SELAHADDİN EYYÜBİ BLV.3AE</t>
  </si>
  <si>
    <t>Şeyhmus Alto Kadayıf &amp; Baklava, Kayapınar (Fırat Mah.)</t>
  </si>
  <si>
    <t>61aa54fb812c933697dc212b</t>
  </si>
  <si>
    <t>İSMET DÜRÜK</t>
  </si>
  <si>
    <t>Bağcılar Mah. Mehmed Uzun Cad. Zümrüt Kent No:16/DF Bağlar/Diyarbakır</t>
  </si>
  <si>
    <t>61acb046259d8eccaa1e8172</t>
  </si>
  <si>
    <t>SEVDA MAYDA</t>
  </si>
  <si>
    <t>Lasia Çikolata Kahve &amp; Pastane, Kayapınar (Diclekent Mah.)</t>
  </si>
  <si>
    <t>61b887bb859f5212ee95360d</t>
  </si>
  <si>
    <t>Komagene Etsiz Çiğ Köfte, Kayapınar (Diclekent Mah.)</t>
  </si>
  <si>
    <t>DİCLEKENT MAH. SELAHADDİN EYYUBİ BLV. 64 BA</t>
  </si>
  <si>
    <t>Nergiz Pastaneleri, Yenişehir (Kooperatifler Mah. - Ofis)</t>
  </si>
  <si>
    <t>61aa5e2084d000d29aff616c</t>
  </si>
  <si>
    <t>Pizza La Serra, Bağlar (Bağcılar Mah. - Göletli Park)</t>
  </si>
  <si>
    <t>Bağcılar Mah. Kamışlı Blv. Çevlik Cad. Bağlar/Diyarbakır</t>
  </si>
  <si>
    <t>Misbah Usta Kilo İşi Tavuk Pişirme, Kayapınar (Medya Mah.)</t>
  </si>
  <si>
    <t>61e7baaf4259b6bbff897b62</t>
  </si>
  <si>
    <t>Çiğköftem, Kayapınar (Huzurevleri Mah.)</t>
  </si>
  <si>
    <t>Elif Şengül</t>
  </si>
  <si>
    <t>Huzurevleri Mah. Diclekent Bulv. Koperatifler Sitesi D Blok altı No:40/3D</t>
  </si>
  <si>
    <t>61efb4a03c49666345ebae87</t>
  </si>
  <si>
    <t>Komagene Etsiz Çiğ Köfte, Kayapınar (Fırat Mah.)</t>
  </si>
  <si>
    <t>FIRAT MAH. FIRAT BULVARI 111 BB</t>
  </si>
  <si>
    <t>61efb4ea0789dd6f16979401</t>
  </si>
  <si>
    <t>Komagene Etsiz Çiğ Köfte, Bağlar (Bağcılar Mah.-Ahmet Kaya Cad.)</t>
  </si>
  <si>
    <t>BAĞCILAR MAH. AHMET KAYA CAD. 33 BB</t>
  </si>
  <si>
    <t>61efb565b763df50c74dfc7b</t>
  </si>
  <si>
    <t>Komagene Etsiz Çiğ Köfte, Kayapınar (Medya Mah.- Dünya Kavşağı)</t>
  </si>
  <si>
    <t>medya mah 205 sk yılsa furkan sitesi altı dünya kavşağı diclekent</t>
  </si>
  <si>
    <t>601037f8cf43c188e5bd0efb</t>
  </si>
  <si>
    <t>Levent Börek, Kayapınar (Fırat Mah.)</t>
  </si>
  <si>
    <t>Süha BİÇİCİ</t>
  </si>
  <si>
    <t>Fırat Blv., No:23, Kayapınar, Diyarbakır, Türkiye,</t>
  </si>
  <si>
    <t>60101b3cbce91f5b35a632e3</t>
  </si>
  <si>
    <t>Hot Döner, Bağlar (Selahattin Eyyubi Mah.)</t>
  </si>
  <si>
    <t>Sabri Erdoğan</t>
  </si>
  <si>
    <t>URFA YOLU 1.KM SELAHATTİN EYÜBİ MAH.NİNOVA PARK AVM 2.KAT</t>
  </si>
  <si>
    <t>61e15c64fdedf3c43c6563f0</t>
  </si>
  <si>
    <t>Komagene Etsiz Çiğ Köfte, Kayapınar (Mezopotamya Mah.)</t>
  </si>
  <si>
    <t>MEZOPOTAMYA MAH.345.SK.1.AA</t>
  </si>
  <si>
    <t>61e959103e65c8882649b575</t>
  </si>
  <si>
    <t>KFC, Kayapınar (Fırat Mah.)</t>
  </si>
  <si>
    <t>Fırat Mah. Urfa Yolu Cad. Ceylan Karavil Park AVM, No:98 Kayapınar/Diyarbakır</t>
  </si>
  <si>
    <t>Yeşim Döner, Kayapınar (Mahabad Blv.)</t>
  </si>
  <si>
    <t>SELAHATTİN EYYUBİ MAH. 337. SK. NO: 8/b</t>
  </si>
  <si>
    <t>61e15f4574a1ed895f0ca556</t>
  </si>
  <si>
    <t>Komagene Etsiz Çiğ Köfte, Yenişehir (Üç Kuyu Mah.)</t>
  </si>
  <si>
    <t>Üçkuyu 2. Bölge</t>
  </si>
  <si>
    <t>ÜÇ KUYU MAH.PASUR CAD.12 AA</t>
  </si>
  <si>
    <t>6187cd8e16b4f289eee1f973</t>
  </si>
  <si>
    <t>Göksel Tantuni, Yenişehir (Kooperatifler Mah. - Ofis)</t>
  </si>
  <si>
    <t>ABDÜLMÜTALİP KARAYEL</t>
  </si>
  <si>
    <t>Fırat Mah. Mahabad Blv. No: 62/4A Kayapınar/Diyarbakır</t>
  </si>
  <si>
    <t>600a047d0a79b16138e3d3b0</t>
  </si>
  <si>
    <t>Pasaport Pizza, Kayapınar (Dicle Kent Mah.)</t>
  </si>
  <si>
    <t>SELAHATTİN EYUBİ BULVARI MİMARLIK SİTESİ A BLOK ALTI 93A</t>
  </si>
  <si>
    <t>600abb0c276d0f71687a0994</t>
  </si>
  <si>
    <t>Pasaport Pizza, Bağlar (Zümrüt Kent Cad.)</t>
  </si>
  <si>
    <t>Zümrüt kent cad. ( kamışlı bulvarı ) zevre karagöz sitesi. Bağcılar Diyarbakır</t>
  </si>
  <si>
    <t>600aa495e9401981f5eb0e36</t>
  </si>
  <si>
    <t>Pasaport Pizza, Kayapınar (Fırat Mah. Stat Yolu)</t>
  </si>
  <si>
    <t>FIRAT MAH. NAZIM HİKMET CAD. SEFREOĞLU İÇKALE SİT. A2-BLOK ALTI NO:36/A</t>
  </si>
  <si>
    <t>6228932d853cea62923ad368</t>
  </si>
  <si>
    <t>Simit Sarayı, Yenişehir (Fabrika Mah.)</t>
  </si>
  <si>
    <t>Kübra Türe</t>
  </si>
  <si>
    <t>Fabrika Mahallesi, Elazığ Blv. No:155 Diyarbakır Forum Avm Yenişehir/Diyarbakır</t>
  </si>
  <si>
    <t>62307dfda44dbf25b0ac679b</t>
  </si>
  <si>
    <t>Kahve Dünyası, Yenişehir (Fabrika Mah.)</t>
  </si>
  <si>
    <t>FABRİKA MAH.ELAZIĞ CAD.FORUM AVM NO.165 YENİŞEHİR/DİYARBAKIR</t>
  </si>
  <si>
    <t>6238c771d90d32f2dbe89c4b</t>
  </si>
  <si>
    <t>Aslanlar Lahmacun &amp; Pide &amp; Kebap, Kayapınar (Mezopotamya Mah.)</t>
  </si>
  <si>
    <t>REMZİYE ASLAN</t>
  </si>
  <si>
    <t>MEZOPOTAMYA MAH. 315 SOK. NO 1 A KAYAPINAR DİYARBAKIR</t>
  </si>
  <si>
    <t>6239de71a0874375958aac6b</t>
  </si>
  <si>
    <t>Tweety Ev Yemekleri, Kayapınar (Fırat Mah.)</t>
  </si>
  <si>
    <t>ZEHRA DUMAN</t>
  </si>
  <si>
    <t>Fırat mah. 596 sok. karayıl paradıse park I blok no 6 iç kapı no 14 Kayapınar diyarbakır</t>
  </si>
  <si>
    <t>600aa0842505a3ef19a6461b</t>
  </si>
  <si>
    <t>Pasaport Pizza, Yenişehir (Kooperatifler Mah. Ofis)</t>
  </si>
  <si>
    <t>KOOPEATİFLER MAH GEVRAN CAD. MEYLANİ APT. ALTI</t>
  </si>
  <si>
    <t>61360287ad2f346a227397dc</t>
  </si>
  <si>
    <t>Pasaport Pizza, Ergani (Adnan Menderes Mah.)</t>
  </si>
  <si>
    <t>Sanayi</t>
  </si>
  <si>
    <t>ADNAN MENDERES MAH. KURTULUŞ CAD. ÖMER 7 SİTESİ B BLOK NO:228 BF ERGANİ/DİYARBAKIR</t>
  </si>
  <si>
    <t>62251a026bcb11e48f84e5d4</t>
  </si>
  <si>
    <t>Hacı Levent, Yenişehir (Seyrantepe Mah.)</t>
  </si>
  <si>
    <t>Gürdoğan</t>
  </si>
  <si>
    <t>Cumhuriyet Mah. Silvan Blv. No:, D:208, 21120 Yenişehir/Diyarbakır</t>
  </si>
  <si>
    <t>625058b419123311923e070c</t>
  </si>
  <si>
    <t>Pizza Hut, Kayapınar (Fırat Mah.)</t>
  </si>
  <si>
    <t>Göknur Güneysu</t>
  </si>
  <si>
    <t>Fırat Mah. Mahabad Bulvarı, Megaarslan Cadde75 Plaza A blok, Kayapınar/Diyarbakır</t>
  </si>
  <si>
    <t>624202a93c8686b9e8788494</t>
  </si>
  <si>
    <t>Ercan Burger, Kayapınar (Dicle Kent Mah.)</t>
  </si>
  <si>
    <t>FURKAN YİĞİZ</t>
  </si>
  <si>
    <t>Dicle Kent Mah. Kayapınar Cad. Dicle Kent Villaları No 116 Diyarbakır/Diclekent</t>
  </si>
  <si>
    <t>624c3b84bfe0e2359c4bb13c</t>
  </si>
  <si>
    <t>Komagene Etsiz Çiğ Köfte, Kayapınar (Diclekent Blv.)</t>
  </si>
  <si>
    <t>MEDYA MAH.DİCLEKENT BLV. 70 AB</t>
  </si>
  <si>
    <t>624c3bddf6d138f99aabf60e</t>
  </si>
  <si>
    <t>Komagene Etsiz Çiğ Köfte, Yenişehir (Yenişehir Mah.)</t>
  </si>
  <si>
    <t>YENİŞEHİR MAH.ALİ EMİRİ 2 SK.16 D</t>
  </si>
  <si>
    <t>625437c41f0b1b592c2a4416</t>
  </si>
  <si>
    <t>KFC, Kayapınar (Mahabad Bul.)</t>
  </si>
  <si>
    <t>6244a506c8bed67b1d4d9f1a</t>
  </si>
  <si>
    <t>aysel ünal</t>
  </si>
  <si>
    <t>bağcılar mah.aram tigran bul. meram 4 sitesi a 11 blok no 14 kb bağlar diyarbakır</t>
  </si>
  <si>
    <t>60143eefd9ee3c88fb0418f4</t>
  </si>
  <si>
    <t>Tavuk Dünyası, Kayapınar (Medya Mah.)</t>
  </si>
  <si>
    <t>Mehmet turgut</t>
  </si>
  <si>
    <t>Mezopotamya Mah. Mahabad bulv. Pia royal sitesi altı Tavuk Dünyası</t>
  </si>
  <si>
    <t>62505aa336ad5c72644e791d</t>
  </si>
  <si>
    <t>Pizza Hut, Kayapınar (Diclekent Mah.)</t>
  </si>
  <si>
    <t>Diclekent Mah. 258. Sokak No:2 Kayapınar/Diyarbakır</t>
  </si>
  <si>
    <t>625429b689dbea1a507e49ea</t>
  </si>
  <si>
    <t>KFC, Kayapınar (Diclekent Mah.)</t>
  </si>
  <si>
    <t>6234c56209aea1f35e63d85a</t>
  </si>
  <si>
    <t>UĞUR DEMİR</t>
  </si>
  <si>
    <t>6012d385aa213a2b24e2d2bc</t>
  </si>
  <si>
    <t>Pasaport Pizza, Bismil (Fatih Mah.)</t>
  </si>
  <si>
    <t>FATİH MAH. ZİRAAT CAD. 18/A</t>
  </si>
  <si>
    <t>Kıralan</t>
  </si>
  <si>
    <t>Özkan Usta Fast Food, Kayapınar (Peyas Mah.)</t>
  </si>
  <si>
    <t>605c6e5a821cb5ac60cc3d45</t>
  </si>
  <si>
    <t>Arby's, Kayapınar (Gaziler Mah.)</t>
  </si>
  <si>
    <t>Schafer,</t>
  </si>
  <si>
    <t>605c6bb137e752f51d856c35</t>
  </si>
  <si>
    <t>Burger King, Yenişehir (Yenişehir Mah.)</t>
  </si>
  <si>
    <t>DİYARBAKIR BELEDİYESİ ARKASI MİGROS İÇİ DİYARBAKIR</t>
  </si>
  <si>
    <t>605c94a269de6c615d4aca14</t>
  </si>
  <si>
    <t>Usta Dönerci, Yenişehir (Fabrika Mah.)</t>
  </si>
  <si>
    <t>FABRIKA MAH ELAZIG BUL NO 155/1/215</t>
  </si>
  <si>
    <t>6236fc20d5e74b628bd3041e</t>
  </si>
  <si>
    <t>Pidem, Kayapınar (Peyas Mah.)</t>
  </si>
  <si>
    <t>PEYAS MAH. DİYARBAKIR - ŞANLIURFA YOLU ÜZERİ NO: 130 KAYAPINAR-DİYARBAKIR</t>
  </si>
  <si>
    <t>605c6873cdd6785e1f1f1e0b</t>
  </si>
  <si>
    <t>Usta Dönerci, Kayapınar (Gaziler Mah.)</t>
  </si>
  <si>
    <t>Payas Mah. UrfaYolu Üzeri Ceylan Karavi Park AVM</t>
  </si>
  <si>
    <t>608aa45a94bee09e728393ad</t>
  </si>
  <si>
    <t>Starbucks®, Kayapınar (Peyas Mah.)</t>
  </si>
  <si>
    <t>Peyas Mah. Urfa Yolu Ceylan Karavil AVM No: 130 Mağaza No Z-017 Kayapınar / Diyarbakır</t>
  </si>
  <si>
    <t>608aac9150f08f5e40f00f2a</t>
  </si>
  <si>
    <t>Starbucks®, Kayapınar (Fırat Mah.)</t>
  </si>
  <si>
    <t>75 Bulvar: Fırat Mah. Nazım Hikmet Cad. Med Mahabat City Sitesi No: 18/GB Kayapınar / Diyarbakır</t>
  </si>
  <si>
    <t>Buse Döner, Kayapınar (Fırat Mah. - Mezopotamya Cad.)</t>
  </si>
  <si>
    <t>Bir-Bey Lahmacun &amp; Pide &amp; Kebap, Kayapınar (Fırat Mah.)</t>
  </si>
  <si>
    <t>Diyar Tantuni (Diclekent Mah.)</t>
  </si>
  <si>
    <t>620423717135f5030cd39839</t>
  </si>
  <si>
    <t>Birtat Lahmacun &amp; Pide, Kayapınar (Medya Mah.)</t>
  </si>
  <si>
    <t>Gökhan tabier</t>
  </si>
  <si>
    <t>Medya Mah. Mastfıroş Cad. Kayalar Elysium Life 2 A Blok No:67/AA Kayapınar/Diyarbakır</t>
  </si>
  <si>
    <t>5ffff8193b0c6df0db0f510e</t>
  </si>
  <si>
    <t>Acıktım Kilo Mangal 2, Merkez (Cumhuriyet Mah.)</t>
  </si>
  <si>
    <t>Cemil Yavuz</t>
  </si>
  <si>
    <t>Cumhuriyet Mah. Malatya Cad. No:96 B İç Kapı No: 0 Merkez / Elazığ</t>
  </si>
  <si>
    <t>600002c0e2d9e0d142042c2b</t>
  </si>
  <si>
    <t>Ataşehir Kilo Mangal &amp; Dürüm, Merkez (Ataşehir Mah.)</t>
  </si>
  <si>
    <t>Uğurcan Canpolat</t>
  </si>
  <si>
    <t>Sürsürü</t>
  </si>
  <si>
    <t>Ataşehir mahallesi Malatya’ya caddesi misk sokak 20/A Ataşehir kilo mangal Elazığ 
 Tofaş kavşağına 50 metre Doğu tarafı</t>
  </si>
  <si>
    <t>6008b909c11c76accaba1479</t>
  </si>
  <si>
    <t>Pizza City, Merkez (Çaydaçıra Mah.)</t>
  </si>
  <si>
    <t>ERKAN KILIÇ</t>
  </si>
  <si>
    <t>Cumhuriyet 4. Bölge</t>
  </si>
  <si>
    <t>Çaydaçıra mah. Şehit Korgeneral Hulusi Sayın Cad. no:18 iç kapı no:117 Merkez/Elazığ</t>
  </si>
  <si>
    <t>600029884a4dfa591cac2cc6</t>
  </si>
  <si>
    <t>ByCan Burger House, Merkez (Ataşehir Mah.)</t>
  </si>
  <si>
    <t>İsmail Can</t>
  </si>
  <si>
    <t>Ataşehir 1. Bölge</t>
  </si>
  <si>
    <t>Ataşehir mah Malatya cad Şelale sok no 47/1 Merkez / Elazığ</t>
  </si>
  <si>
    <t>VELİ ÇİMEN</t>
  </si>
  <si>
    <t>601041722505a3891ba77c11</t>
  </si>
  <si>
    <t>Kuzuu Kilo Mangal Lahmacun &amp; Pide, Merkez (Çaydaçıra Mah.)</t>
  </si>
  <si>
    <t>MEHMET KURAL AÇIKGÖZ</t>
  </si>
  <si>
    <t>Çaydaçıra</t>
  </si>
  <si>
    <t>Çaydaçıra Mah. Hacı Ömer Bilginoğlu Cad. No:14 Elazığ Merkez, Elazığ</t>
  </si>
  <si>
    <t>6011a0034492cd59e4b6e2ed</t>
  </si>
  <si>
    <t>Salkım Kilo Mangal, Merkez (Yeni Mah.)</t>
  </si>
  <si>
    <t>Kürşat Kaya</t>
  </si>
  <si>
    <t>Yeni 2. Bölge</t>
  </si>
  <si>
    <t>Safran Mah., Geçer Sok., No:27A, Elazığ Merkez‎ , Elazığ, Türkiye,</t>
  </si>
  <si>
    <t>6012eeaef179e4df8d25eb87</t>
  </si>
  <si>
    <t>Baklavacı Şemsettin, Merkez (Nailbey Mah.)</t>
  </si>
  <si>
    <t>Fatma Akan</t>
  </si>
  <si>
    <t>Üniversite</t>
  </si>
  <si>
    <t>Nail Bey Mah. Gazi Cad. No:33 İç Kapı No: 101 Merkez / Elazığ</t>
  </si>
  <si>
    <t>60000f8de2d9e051c8043b37</t>
  </si>
  <si>
    <t>Hisar Kasap &amp; Izgara, Merkez (Ataşehir Mah.)</t>
  </si>
  <si>
    <t>İhvan Canpolat</t>
  </si>
  <si>
    <t>Adres: Ataşehir, Şelale Sk. No:31, 23040 Elâzığ Merkez/Elazığ</t>
  </si>
  <si>
    <t>6001f80ca351053773f7834d</t>
  </si>
  <si>
    <t>Lahmacuncu, Merkez (Nailbey Mah.)</t>
  </si>
  <si>
    <t>Hacı Murat Şengür</t>
  </si>
  <si>
    <t>Nail Bey</t>
  </si>
  <si>
    <t>Nail Bey Mah. Fahribey C. No:9 İç Kapı No: C Merkez / Elazığ</t>
  </si>
  <si>
    <t>6008900147a09d81e183ffdf</t>
  </si>
  <si>
    <t>Lahmacun Market, Merkez (Çarşı Mah.)</t>
  </si>
  <si>
    <t>OĞUZHAN YILMAZ</t>
  </si>
  <si>
    <t>İcadiye mah. Hürriyet Caddesi No: 53 Merkez Elazığ</t>
  </si>
  <si>
    <t>6008a12147a09d449e8400b3</t>
  </si>
  <si>
    <t>Hazan Köfte, Merkez (Çarşı Mah.)</t>
  </si>
  <si>
    <t>SERVET GÜNGÖR</t>
  </si>
  <si>
    <t>İzzet Paşa</t>
  </si>
  <si>
    <t>İzzet Paşa Mahallesi Horasan Sk, Köfteciler Sk No: 8, 23200 Elâzığ Merkez/Elazığ</t>
  </si>
  <si>
    <t>6010301d906cbf93fdb805b6</t>
  </si>
  <si>
    <t>Komagene Etsiz Çiğ Köfte, Merkez (Abdullahpaşa Mah.)</t>
  </si>
  <si>
    <t>Abdullah Paşa</t>
  </si>
  <si>
    <t>ABDULLAHPAŞA MAH. 273 SK. NO:8</t>
  </si>
  <si>
    <t>6011520221da8091b5ac43d4</t>
  </si>
  <si>
    <t>Komagene Etsiz Çiğ Köfte, Merkez (Sürsürü Mah.)</t>
  </si>
  <si>
    <t>SÜRSÜRÜ MAH.MUSTAFA UYGUR CD.11/F</t>
  </si>
  <si>
    <t>60128f1082ce14c9bc57d68a</t>
  </si>
  <si>
    <t>Öncü Döner, Merkez (Nailbey Mah.)</t>
  </si>
  <si>
    <t>YUNUS KÖSE</t>
  </si>
  <si>
    <t>NAİLBEY MH GAZI CD N:19/A-D</t>
  </si>
  <si>
    <t>6012bdfc82ce14216c57e6eb</t>
  </si>
  <si>
    <t>Can Lokantası, Merkez (Rızaiye Mah.)</t>
  </si>
  <si>
    <t>HASAN ARSLAN</t>
  </si>
  <si>
    <t>İcadiye</t>
  </si>
  <si>
    <t>Rızaiye Mah. İnönü Cd. no:63 A İç kapı no:0 merkez elazığ</t>
  </si>
  <si>
    <t>6008b5698c17d6f0d1e27226</t>
  </si>
  <si>
    <t>Doruk Köfte &amp; Döner, Merkez (Mustafapaşa Mah.)</t>
  </si>
  <si>
    <t>Hüseyin Bulak</t>
  </si>
  <si>
    <t>Mustafa Paşa</t>
  </si>
  <si>
    <t>Mustafa Paşa mah., Fikret Memişoğlu Cd., 23100 Elâzığ Merkez/Elazığ</t>
  </si>
  <si>
    <t>6032a9aa43eb4c0f8dbf3f25</t>
  </si>
  <si>
    <t>Elazığ Kilo Mangal, Merkez (Akpınar Mah.)</t>
  </si>
  <si>
    <t>Reşit Dağ</t>
  </si>
  <si>
    <t>ESKİ BAĞKUR CADDESİ ŞEHİT ÇAVUŞ MEHMET KIZILKAYA SOKAK NO 12 / C MERKEZ / ELAZIĞ</t>
  </si>
  <si>
    <t>Bülent Erdem</t>
  </si>
  <si>
    <t>Yeni Mah. Muammer Çorbacıoğlu Sok. No:26 İç Kapı No: 1 Merkez / Elazığ</t>
  </si>
  <si>
    <t>6013c43c3d98edd2ceac39a8</t>
  </si>
  <si>
    <t>Burger Buffs, Merkez (Cumhuriyet Mah.)</t>
  </si>
  <si>
    <t>METİN BÜRGEHAN DEMİR</t>
  </si>
  <si>
    <t>CUMHURİYET MAH. VAKUR SK. NO: 11 /1 İÇ KAPI NO: 1 MERKEZ/ ELAZIĞ</t>
  </si>
  <si>
    <t>600751c8f5c83e2eff90e699</t>
  </si>
  <si>
    <t>Aşene Kitchens, Merkez (Çaydaçıra Mah.)</t>
  </si>
  <si>
    <t>Musa Alperen Namlı</t>
  </si>
  <si>
    <t>Çaydaçıra Mah. Adnan Kahveci Blv. No:33 A İç Kapı No:0 Merkez / Elazığ</t>
  </si>
  <si>
    <t>600892e6952e80701bfb4cf4</t>
  </si>
  <si>
    <t>L'Italiano Pizza, Merkez (Cumhuriyet Mah.)</t>
  </si>
  <si>
    <t>Oğuzhan Kurnaz</t>
  </si>
  <si>
    <t>Cumhuriyet mahallesi koeh. Hulusi sayin caddesi no:69/A</t>
  </si>
  <si>
    <t>6011534ab9e6855d585acabd</t>
  </si>
  <si>
    <t>Komagene Etsiz Çiğ Köfte, Merkez (Cumhuriyet Mh-S.Hazardağlı Cd)</t>
  </si>
  <si>
    <t>CUMHURİYET MAH. SALİM HAZARDAĞLI CAD.171 SOK.C D BLOK NO:5/3 C-1</t>
  </si>
  <si>
    <t>601c05a352cd24071d0325d0</t>
  </si>
  <si>
    <t>Terra Pizza - Pizza Pizza, Merkez (Çarşı Mah.)</t>
  </si>
  <si>
    <t>ÜNİVERSİTE MH. ZÜBEYDE HANIM CD. NO:102/A</t>
  </si>
  <si>
    <t>6023fdcbf4cd3669f980d80b</t>
  </si>
  <si>
    <t>Lahmacuncu (Üniversite Mah.)</t>
  </si>
  <si>
    <t>Gözde Karaman</t>
  </si>
  <si>
    <t>Üniversite mah. Yunus Emre Blv. No 113 Elazığ</t>
  </si>
  <si>
    <t>602b7f91f2a4cad9e8c14ef4</t>
  </si>
  <si>
    <t>Komagene Etsiz Çiğ Köfte, Merkez (İzzet Paşa Mah.)</t>
  </si>
  <si>
    <t>İZZET PAŞA MH. ŞEH.BNB.SABRİ SK. 20B</t>
  </si>
  <si>
    <t>602fd3965eff100b3f0ead3a</t>
  </si>
  <si>
    <t>Lezzet Köfte &amp; Izgara, Merkez (Olgunlar Mah.)</t>
  </si>
  <si>
    <t>Mustafa ÇİLENTİ</t>
  </si>
  <si>
    <t>Olgunlar</t>
  </si>
  <si>
    <t>Olgunlar mah. Atatürk blv. no:58\A ELAZIĞ\MERKEZ</t>
  </si>
  <si>
    <t>601456a54e3bdf3db96736c9</t>
  </si>
  <si>
    <t>Dürüm Ciğer Şiş, Merkez (Çarşı Mah.)</t>
  </si>
  <si>
    <t>fethi canpolat</t>
  </si>
  <si>
    <t>İzzet Paşa Şehit İlhanlar Cad, Hacı Tevfik Efendi Sk. 14/A, 23200 Elâzığ Merkez/Elazığ</t>
  </si>
  <si>
    <t>LÜTFİYE TUNCER</t>
  </si>
  <si>
    <t>YENİ MAH. YUNUS EMRE BULVARI NO:51/E ELAZIĞ</t>
  </si>
  <si>
    <t>605e15194df348790aa86aa3</t>
  </si>
  <si>
    <t>Alo Mangal, Merkez (Sürsürü Mah.)</t>
  </si>
  <si>
    <t>Abdullah Oral</t>
  </si>
  <si>
    <t>Sürsürü Mah. Şht. Em. Amiri Mustafa Cebeloğlu Sk. No:46/A Merkez/Elazığ</t>
  </si>
  <si>
    <t>605f5087d8d0a2019f3be0c4</t>
  </si>
  <si>
    <t>Çırçır Şelalesi Balık Restaurant, Merkez (Cumhuriyet Mah.)</t>
  </si>
  <si>
    <t>MUHAMMED NURULLAH ÖNER</t>
  </si>
  <si>
    <t>Cumhuriyet Mah. Vedat Dalokay Cad. No:69/A Merkez/Elazığ</t>
  </si>
  <si>
    <t>605f1c7102bcfe47cce913d2</t>
  </si>
  <si>
    <t>Tadın Lahmacun, Merkez (Çarşı Mah.)</t>
  </si>
  <si>
    <t>Süleyman Çakmak</t>
  </si>
  <si>
    <t>İcadiye Mah. Balakgazi Cad. No:14 Merkez/Elazığ</t>
  </si>
  <si>
    <t>605f2d5734f5ff477a573646</t>
  </si>
  <si>
    <t>Yelpaze Ciğ Er, Merkez (Çarşı Mah.)</t>
  </si>
  <si>
    <t>Ercan Bakır</t>
  </si>
  <si>
    <t>Rızaiye</t>
  </si>
  <si>
    <t>Rızaiye Mah. Kazım Hoca Sok. No:23 Merkez/Elazığ</t>
  </si>
  <si>
    <t>605e0d062e9b7780df54e9db</t>
  </si>
  <si>
    <t>Ciğerci Hakkı Usta, Merkez (Sürsürü Mah.)</t>
  </si>
  <si>
    <t>Yusuf Canpolat</t>
  </si>
  <si>
    <t>Sürsürü Mah. Divanlı Sok. No:2/1 Merkez/Elazığ</t>
  </si>
  <si>
    <t>605f672db71fbc6f9118aa47</t>
  </si>
  <si>
    <t>Davet Lahmacun &amp; Pide, Merkez (Cumhuriyet Mah.)</t>
  </si>
  <si>
    <t>Kadriye Öztürk</t>
  </si>
  <si>
    <t>Cumhuriyet Mah. Şht. Korgeneral Hulusi Sayın Cad. No:155/A Merkez/Elazığ</t>
  </si>
  <si>
    <t>Kasım Bayram</t>
  </si>
  <si>
    <t>6065a4c890af3057f3f8b99d</t>
  </si>
  <si>
    <t>Domino's Pizza, Merkez (Çarşı Mah.)</t>
  </si>
  <si>
    <t>Nailbey Mah. Bahçeli Sok. No:9 2 Merkez Elazığ</t>
  </si>
  <si>
    <t>605c947d8843feee647b3664</t>
  </si>
  <si>
    <t>Usta Dönerci, Merkez (Cumhuriyet Mah.)</t>
  </si>
  <si>
    <t>CUMHURİYET MAH. MALATYA CAD</t>
  </si>
  <si>
    <t>605f833a1d92b242ff73834d</t>
  </si>
  <si>
    <t>Helvacı Yakub Efendi, Merkez (Yeni Mah.)</t>
  </si>
  <si>
    <t>Ramazan Tetik</t>
  </si>
  <si>
    <t>Yeni Mah. Mimar Faruk Cad. No:7/A Merkez/Elazığ</t>
  </si>
  <si>
    <t>Ahmet Altunhan</t>
  </si>
  <si>
    <t>Ahmet Aydın</t>
  </si>
  <si>
    <t>605c8d58d8d0a271703b52ec</t>
  </si>
  <si>
    <t>Burger King, Merkez (Cumhuriyet Mah.)</t>
  </si>
  <si>
    <t>Cumhuriyet Mah. Malatya Cad. Elazığ Park 23 No:70</t>
  </si>
  <si>
    <t>605cab52079a2516667f073c</t>
  </si>
  <si>
    <t>Burger King, Merkez (Nailbey Mah.)</t>
  </si>
  <si>
    <t>NAİL BEY MAH.GAZİ CAD.NO:51/B MERKEZ ELAZIĞ</t>
  </si>
  <si>
    <t>605c9a9a34f5fffea156f07a</t>
  </si>
  <si>
    <t>Akkoçlar Piknik, Merkez (İcadiye Mah.)</t>
  </si>
  <si>
    <t>HAYATİ EROL AKDEMİR</t>
  </si>
  <si>
    <t>İcadiye Mah. Sarı Saltık Cad. No:1/B Merkez/Elazığ</t>
  </si>
  <si>
    <t>605e3afcf4083e4f6c86e134</t>
  </si>
  <si>
    <t>Tadım Kilo Mangal &amp; Dürüm, Merkez (Sürsürü Mah.)</t>
  </si>
  <si>
    <t>Salih Türkgüzeli</t>
  </si>
  <si>
    <t>Sürsürü Mah. Sema Sk. No:5 Merkez/Elazığ</t>
  </si>
  <si>
    <t>605e1348bf03aa2a7c2ffea6</t>
  </si>
  <si>
    <t>El Ramos Pizza Cafe, Merkez (Cumhuriyet Mah.)</t>
  </si>
  <si>
    <t>Ramazan Gülnar</t>
  </si>
  <si>
    <t>Cumhuriyet Mah. Fatih Ahmet Baba Blv. No:28/1B Merkez/Elazığ</t>
  </si>
  <si>
    <t>605e4dd1aa4729ca3fa968ab</t>
  </si>
  <si>
    <t>Ciğerci Cuma, Merkez (Çaydaçıra Mah.)</t>
  </si>
  <si>
    <t>Halil Koç</t>
  </si>
  <si>
    <t>Çaydaçıra Mah. Hacı Ömer Bilginoğlu Cad. No:120/A1 Merkez/Elazığ</t>
  </si>
  <si>
    <t>605f17c14222b52ffe9d09b7</t>
  </si>
  <si>
    <t>London Cafe &amp; Pizza, Merkez (Yeni Mah.)</t>
  </si>
  <si>
    <t>Ahmet Parlakyıldız</t>
  </si>
  <si>
    <t>Yeni Mah. Gazi Cad. No:28/A Merkez/Elazığ</t>
  </si>
  <si>
    <t>605f429769de6c2f734b378c</t>
  </si>
  <si>
    <t>Nusret Gurme, Merkez (Doğu Kent Mah.)</t>
  </si>
  <si>
    <t>Nusret Bozkurt</t>
  </si>
  <si>
    <t>Doğu Kent</t>
  </si>
  <si>
    <t>Doğu Kent Mah. Seyda Mollabahri Blv. No:51/1A Merkez/Elazığ</t>
  </si>
  <si>
    <t>605e0a761a40c47ccf3875fc</t>
  </si>
  <si>
    <t>İbrahim Ethem İşkembe Paça &amp; Izgara, Merkez (Cumhuriyet Mah.)</t>
  </si>
  <si>
    <t>İbrahim Ethem</t>
  </si>
  <si>
    <t>Cumhuriyet Mah. Beyzade Efendi Blv. No: 29/G İç Kapı No:0 Merkez/Elazığ</t>
  </si>
  <si>
    <t>605f48e42bf0d270977f8eba</t>
  </si>
  <si>
    <t>Şehr-i Aziz Kebap &amp; Lahmacun, Merkez (Doğu Kent Mah.)</t>
  </si>
  <si>
    <t>Sabri Özdemir</t>
  </si>
  <si>
    <t>Kırklar Mah. Seyda Molla Bahri Bulv. No:53/B Merkez/Elazığ</t>
  </si>
  <si>
    <t>605f6beed79a7963ee478f0a</t>
  </si>
  <si>
    <t>Uğur Chef Dünya Mutfağı, Merkez (Üniversite Mah.)</t>
  </si>
  <si>
    <t>Uğur Çiçek</t>
  </si>
  <si>
    <t>Üniversite Mah. İmran Sok. No:25 Merkez/Elazığ</t>
  </si>
  <si>
    <t>6065a83055a7008d69ab2c4d</t>
  </si>
  <si>
    <t>Domino's Pizza, Merkez (Malatya Cad.)</t>
  </si>
  <si>
    <t>Cumhuriyet Mah. Malatya Cad. No:58 K 11 Nolu Dükkan Hazardağlı Plaza Elazığ</t>
  </si>
  <si>
    <t>605c93d78843fe518c7b365a</t>
  </si>
  <si>
    <t>Popeyes (Cumhuriyet Mah.)</t>
  </si>
  <si>
    <t>Elazığ Park 23 AVM Popeyes Malatya cad. No:70</t>
  </si>
  <si>
    <t>605f0e9a0e468e7f06c6f18f</t>
  </si>
  <si>
    <t>Alo Lahmacuncu, Merkez (Çaydaçıra Mah.)</t>
  </si>
  <si>
    <t>Abdulbaki Ayaz</t>
  </si>
  <si>
    <t>Çaydaçıra Mah. Adnan Kahveci Blv. No:16/CB Merkez/Elazığ</t>
  </si>
  <si>
    <t>605f1063e6c14e83bba77c92</t>
  </si>
  <si>
    <t>Katmerci Recep Usta, Merkez (Çaydaçıra Mah.)</t>
  </si>
  <si>
    <t>Fırat Üniversitesi</t>
  </si>
  <si>
    <t>Çaydaçıra Mah. Adnan Kahveci Blv. Mir Rezidans Altı Merkez/Elazığ</t>
  </si>
  <si>
    <t>605f6963d79a79eb16478f09</t>
  </si>
  <si>
    <t>Çiçek Börek, Merkez (Cumhuriyet Mah.)</t>
  </si>
  <si>
    <t>Ahmet Çiçek</t>
  </si>
  <si>
    <t>Cumhuriyet Mah. Malatya Cad. No:58/4 Hazardağlı Plaza Altı Merkez/Elazığ</t>
  </si>
  <si>
    <t>Ali Yılmaz</t>
  </si>
  <si>
    <t>605c93d589ffd3c9e0c53658</t>
  </si>
  <si>
    <t>Torku Ziyafet Döner, Merkez (İcadiye Mah.)</t>
  </si>
  <si>
    <t>Cuma Gülnar</t>
  </si>
  <si>
    <t>İcadiye Mah. Hürriyet Cad. No:19 Merkez/Elazığ</t>
  </si>
  <si>
    <t>Gönül Kesen</t>
  </si>
  <si>
    <t>Sürsürü Mah. Malatya Cad. No:19/A Merkez/Elazığ</t>
  </si>
  <si>
    <t>605f87b04df3486b74a8965b</t>
  </si>
  <si>
    <t>Keban Su Ürünleri, Merkez (Üniversite Mah.)</t>
  </si>
  <si>
    <t>SENA NUR KAVAKLI</t>
  </si>
  <si>
    <t>Üniversite Mah. Namık Çiftçi Cad. No:122 Merkez/Elazığ</t>
  </si>
  <si>
    <t>6071789f26fd83765d4bac1a</t>
  </si>
  <si>
    <t>Öykü İskenderun Ateşi, Merkez (Yeni Mah.)</t>
  </si>
  <si>
    <t>YUNUS EMRE BAL</t>
  </si>
  <si>
    <t>Yeni Mah. Gazi Cad. No:26/B Merkez/Elazığ</t>
  </si>
  <si>
    <t>6014141b5fe823711dcf86cd</t>
  </si>
  <si>
    <t>El Suffa Adana Kebapçısı, Merkez (Abdullahpaşa Mah.)</t>
  </si>
  <si>
    <t>ERCAN BEY</t>
  </si>
  <si>
    <t>Gold Life Rezidans, Abdullahpaşa Mah. Hamzet Sk. No:1 Maidan, Elazığ</t>
  </si>
  <si>
    <t>607173f667f876cfb3f4dfb1</t>
  </si>
  <si>
    <t>Kampüs Döner Köfte &amp; Kilo Mangalı, Merkez (Üniversite Mah.)</t>
  </si>
  <si>
    <t>MESUT KALEM</t>
  </si>
  <si>
    <t>Üniversite Mah. Namık Çiftçi Cad. No:76/B Merkez/Elazığ</t>
  </si>
  <si>
    <t>Semih Tekin</t>
  </si>
  <si>
    <t>60089df4afd5c7e4091e99bc</t>
  </si>
  <si>
    <t>Şampiyon Kokoreç, Merkez (Sürsürü Mah.)</t>
  </si>
  <si>
    <t>Serkan Özer</t>
  </si>
  <si>
    <t>Sürsürü mah., İmam Efendi Blv. no:31/C, 23040 Elâzığ Merkez/Elazığ</t>
  </si>
  <si>
    <t>60b8ef5ec6d194ad302334a5</t>
  </si>
  <si>
    <t>Çırahan Kilo Mangal &amp; Izgara Döner, Merkez (Çaydaçıra Mah.)</t>
  </si>
  <si>
    <t>ŞEYHMUS DENİZ</t>
  </si>
  <si>
    <t>ÇAYDAÇIRA MAH. ANGUZU BABA SOK. NO41C</t>
  </si>
  <si>
    <t>60bf3dd8d91325328f1f3991</t>
  </si>
  <si>
    <t>Etiler Marmaris, Merkez (Ataşehir Mah.)</t>
  </si>
  <si>
    <t>Etiler Marmaris</t>
  </si>
  <si>
    <t>Ataşehir Mahallesi İmam Efendi Blv. NO: 38 B İç Kapı NO: 0 Merkez /Elazığ</t>
  </si>
  <si>
    <t>605f30cf10a3e55d5b4e51ee</t>
  </si>
  <si>
    <t>Küçük Kilis Kebap, Merkez (İzzet Paşa Mah.)</t>
  </si>
  <si>
    <t>FATMA GÜLER</t>
  </si>
  <si>
    <t>İzzet Paşa Mah. Horasan Sok. No:3 Merkez/Elazığ</t>
  </si>
  <si>
    <t>Ahmet Sönmez</t>
  </si>
  <si>
    <t>60119e35d9ee3c0365032b58</t>
  </si>
  <si>
    <t>Butat Tantuni, Merkez (Çarşı Mah.)</t>
  </si>
  <si>
    <t>Yalçın Ali</t>
  </si>
  <si>
    <t>izzet paşa mahallesi gazi caddesi izzet pasa camialtı no:9 elazığ merkez</t>
  </si>
  <si>
    <t>6013e8c86c164214b590c1a7</t>
  </si>
  <si>
    <t>Kral Tantuni, Merkez (Cumhuriyet Mah.)</t>
  </si>
  <si>
    <t>Nural Çelik</t>
  </si>
  <si>
    <t>Cumhuriyet Mah. Beyzade Efendi Blv No 1. A</t>
  </si>
  <si>
    <t>60c4a1898bd1ffe52341fa1d</t>
  </si>
  <si>
    <t>Gaziantepli Muhteşem Baklava &amp; Künefe, Merkez (Sürsürü Mah.)</t>
  </si>
  <si>
    <t>SUAT DOĞAN</t>
  </si>
  <si>
    <t>Sürsürü Mah. Malatya Cad. No:23/A Merkez/Elazığ</t>
  </si>
  <si>
    <t>6081d865711e032abbe50c35</t>
  </si>
  <si>
    <t>Harput Baklava, Merkez (Üniversite Mah.)</t>
  </si>
  <si>
    <t>ENES SAYET</t>
  </si>
  <si>
    <t>Üniversite Mah. Yunus Emre Blv. No:2/2B Merkez/Elazığ</t>
  </si>
  <si>
    <t>6081e75a186fcb7b2be832e5</t>
  </si>
  <si>
    <t>En Fıstık Künefe &amp; Katmer, Merkez (Cumhuriyet Mah.)</t>
  </si>
  <si>
    <t>GÖKHAN KARADAĞOĞLU</t>
  </si>
  <si>
    <t>Cumhuriyet Mah. Malatya Cad. No:58/6 Merkez/Elazığ</t>
  </si>
  <si>
    <t>6092b56b70c828a583cb9236</t>
  </si>
  <si>
    <t>Helvacı Seyid Ahmet, Merkez (Yeni Mah.)</t>
  </si>
  <si>
    <t>İSA KARA</t>
  </si>
  <si>
    <t>Yeni Mah. Gazi Cad. No:66/C Merkez/Elazığ</t>
  </si>
  <si>
    <t>60a50bba0f28630a6ec5aa94</t>
  </si>
  <si>
    <t>Kral 23 Köfte &amp; Döner , Merkez (İzzet Paşa Mah.)</t>
  </si>
  <si>
    <t>ÜNAL ALMIŞ</t>
  </si>
  <si>
    <t>İzzet Paşa Mah. Şht. Bnb. Sabri Sok. No:1/A Merkez/Elazığ</t>
  </si>
  <si>
    <t>600f0ed3276d0f525e7b02f6</t>
  </si>
  <si>
    <t>Maydonoz Döner (Karakoçan)</t>
  </si>
  <si>
    <t>Harun Dovutoğlu</t>
  </si>
  <si>
    <t>Karakoçan</t>
  </si>
  <si>
    <t>Kırkpınar</t>
  </si>
  <si>
    <t>Kırkpınar, Atatürk Cd. No:27, 23600 Karakoçan/Elazığ</t>
  </si>
  <si>
    <t>ADEM ATEŞÇELİK</t>
  </si>
  <si>
    <t>AHMET POLAT</t>
  </si>
  <si>
    <t>Cumhuriyet Mah. Malatya Yolu No:26/E Merkez/Elazığ</t>
  </si>
  <si>
    <t>6081d54f44bd257566dd47e8</t>
  </si>
  <si>
    <t>Mangal 23, Merkez (Yeni Mah.)</t>
  </si>
  <si>
    <t>HÜSEYİN BAYRAM</t>
  </si>
  <si>
    <t>Yeni Mah. Kemal Şedele Cad. No:7/A Merkez/Elazığ</t>
  </si>
  <si>
    <t>60bb3857a38773e3df68504e</t>
  </si>
  <si>
    <t>Sbarro Pizza, Merkez (Cumhuriyet Mah.)</t>
  </si>
  <si>
    <t>CUMHURİYET MAHALLESİ MALATYA CADDESİ ELAZIĞ PARK 23 AVM NO: 70 MAĞAZA NO: 2NK-02/03 MERKEZ ELAZIĞ</t>
  </si>
  <si>
    <t>612694ec4237738daffe00fa</t>
  </si>
  <si>
    <t>Bi Pilavcı , Merkez (Üniversite Mah.)</t>
  </si>
  <si>
    <t>RAFİYE SANTUR</t>
  </si>
  <si>
    <t>Üniversite Mh. İmran Sk. No:39/A Merkez Elazığ</t>
  </si>
  <si>
    <t>TAHA TÜRK</t>
  </si>
  <si>
    <t>60bdc4b5a6e572f6525e4181</t>
  </si>
  <si>
    <t>Usta Pideci, Merkez (Cumhuriyet Mah.)</t>
  </si>
  <si>
    <t>PARK 23 AVM. DÜKKAN NO: 2NK01 ELAZIĞ/TÜRKİYE</t>
  </si>
  <si>
    <t>61012ee22d651cee151fc611</t>
  </si>
  <si>
    <t>Hacıbaba La-Pi &amp; Pa, Merkez (Akpınar Mah.)</t>
  </si>
  <si>
    <t>AHMET SERHAT GÜLOCAK</t>
  </si>
  <si>
    <t>Sanayi Mah. 15 Sk. No:26 Merkez/Elazığ</t>
  </si>
  <si>
    <t>60c4a3dc4bacd7274b8b0391</t>
  </si>
  <si>
    <t>Ceviziçi Çiğ Köfte, Merkez (Çarşı Mah.)</t>
  </si>
  <si>
    <t>Serkan Aksu</t>
  </si>
  <si>
    <t>Yemi mahalle Muammer çorbacı oğlu sokak 2/4</t>
  </si>
  <si>
    <t>Hacıbey 23 Köfte &amp; Döner, Merkez (Ataşehir Mah.)</t>
  </si>
  <si>
    <t>REŞAT DEMİRDAĞ</t>
  </si>
  <si>
    <t>Ataşehir Mah. İmam Efendi Blv. No:34 Merkez/Elazığ</t>
  </si>
  <si>
    <t>60d345cd521103f131e48c73</t>
  </si>
  <si>
    <t>Beğendik İskender &amp; Döner, Merkez (Yeni Mah.)</t>
  </si>
  <si>
    <t>DOĞAN DEMİR</t>
  </si>
  <si>
    <t>Yeni Mah. Namık Çiftçi Cad. No:81/A Merkez/Elazığ</t>
  </si>
  <si>
    <t>605f9da6d79a795cc047904b</t>
  </si>
  <si>
    <t>Hazarhan Çiğköfte, Merkez (Cumhuriyet Mah.)</t>
  </si>
  <si>
    <t>Mehmet Meydan</t>
  </si>
  <si>
    <t>Cumhuriyet Mah. Fatih Ahmet Baba Blv. No:31/1 Merkez/Elazığ</t>
  </si>
  <si>
    <t>FERHAT KAYA</t>
  </si>
  <si>
    <t>612fa4a84d7a3e6372d95c01</t>
  </si>
  <si>
    <t>Bağdatlı Kebap &amp; Köfte &amp; Kilo Mangal, Merkez (İzzet Paşa Mah.)</t>
  </si>
  <si>
    <t>ARDAN DİNCER</t>
  </si>
  <si>
    <t>İzzet Paşa Mahallesi Şehit İlhanlar Caddesi 62/B</t>
  </si>
  <si>
    <t>YASİN BULUT</t>
  </si>
  <si>
    <t>61140223a2b7fd188197b470</t>
  </si>
  <si>
    <t>Kervansaray Sofrası, Merkez (Çaydaçıra Mah.)</t>
  </si>
  <si>
    <t>SITKI BAHÇECİ</t>
  </si>
  <si>
    <t>Çaydaçıra Mah. Akıncı Cad. No:29/BB Merkez/Elazığ</t>
  </si>
  <si>
    <t>612ce7ce0dd8471d62bc5598</t>
  </si>
  <si>
    <t>Battalbey Çiğ Köftecisi, Merkez (Çaydaçıra Mah.)</t>
  </si>
  <si>
    <t>GÜLŞAH GÜRBÜZ</t>
  </si>
  <si>
    <t>Çaydaçıra Mah. Cihangül Sok. No:31/A Merkez/Elazığ</t>
  </si>
  <si>
    <t>612fa765e7fe60719237e116</t>
  </si>
  <si>
    <t>Pınar Köfte, Merkez (Çarşı Mah.)</t>
  </si>
  <si>
    <t>SADIK ACAR</t>
  </si>
  <si>
    <t>İzzet Paşa Mah. Horasan Sok. No:6/A Merkez/Elazığ</t>
  </si>
  <si>
    <t>615619a1e7c5ed437e3574af</t>
  </si>
  <si>
    <t>Fıstıkçıoğlu Baklava &amp; Börek, Merkez (Yeni Mah.)</t>
  </si>
  <si>
    <t>Yeni Mah. Kemal Şedele Cad. No:1/B Merkez/Elazığ</t>
  </si>
  <si>
    <t>6166e5af42e9718587d9b52e</t>
  </si>
  <si>
    <t>En Fast Food, Merkez (Sürsürü Mah.)</t>
  </si>
  <si>
    <t>MUHAMMET AÇAR</t>
  </si>
  <si>
    <t>Sürsürü Mah. Şht. Ast. Mustafa Uygur Blv. No:90/B Merkez/Elazığ</t>
  </si>
  <si>
    <t>616833cdc4b8d32867543146</t>
  </si>
  <si>
    <t>Ayder Kafeterya &amp; Kahvaltı, Merkez (Üniversite Mah.)</t>
  </si>
  <si>
    <t>MUHAMMET NİZAMOĞLU</t>
  </si>
  <si>
    <t>ÜNİVERSİTE MAHALLESİ NAMIK ÇİFTÇİ CADDESİ</t>
  </si>
  <si>
    <t>SEDAT YILDIRIM</t>
  </si>
  <si>
    <t>Rüstem Paşa</t>
  </si>
  <si>
    <t>Rüstem Paşa Mah. Şeyh Şamil Blv. No:65/B Merkez/Elazığ</t>
  </si>
  <si>
    <t>615efcb0f291c87548818d37</t>
  </si>
  <si>
    <t>Ala Gurme, Merkez (Cumhuriyet Mah.)</t>
  </si>
  <si>
    <t>SEZGİN AYDIN</t>
  </si>
  <si>
    <t>Cumhuriyet Mah. Malatya Cad. No:64 İç Kapı No:101 Merkez/Elazığ</t>
  </si>
  <si>
    <t>61b8b05db23d61f00bfb2235</t>
  </si>
  <si>
    <t>Kaktüs, Merkez (Ataşehir Mah.)</t>
  </si>
  <si>
    <t>ZAFER OĞRAŞ</t>
  </si>
  <si>
    <t>Ataşehir Mah. Kuvayi Milliye Cad. A Blok No:352/B Merkez/Elazığ</t>
  </si>
  <si>
    <t>61c4b93b0775a9347fbc0e35</t>
  </si>
  <si>
    <t>Hamur Teknesi, Merkez (Doğu Kent Mah.)</t>
  </si>
  <si>
    <t>HAKAN TÜRKMEN</t>
  </si>
  <si>
    <t>Doğu Kent Mah. Ahmet Yesevi Cad. No:25/E Merkez/Elazığ</t>
  </si>
  <si>
    <t>61c5b1e05eed8ca76ce955a6</t>
  </si>
  <si>
    <t>Koçoğlu Elazığ Sofrası, Merkez (Sürsürü Mah.)</t>
  </si>
  <si>
    <t>SALİM KOÇOĞLU</t>
  </si>
  <si>
    <t>Sürsürü Mah. M.Cemiloğlu Cad. No:3 Merkez/Elazığ</t>
  </si>
  <si>
    <t>61c9ad4f18ba3c136a61a58d</t>
  </si>
  <si>
    <t>Sanaç Fast Food, Merkez (Çaydaçıra Mah.)</t>
  </si>
  <si>
    <t>HÜSEYİN SANAÇ</t>
  </si>
  <si>
    <t>Çaydaçıra mah. Şehit polis oral engin sok. 173/C</t>
  </si>
  <si>
    <t>61d47f6bdf40f44eff851baf</t>
  </si>
  <si>
    <t>Şehr-i Aziz Çiğ Köfte, Merkez (Rızaiye Mah.)</t>
  </si>
  <si>
    <t>MERAL AYAZ</t>
  </si>
  <si>
    <t>Rızaiye Mah. İnönü Cad. No:19/B Merkez/Elazığ</t>
  </si>
  <si>
    <t>61d4abfac94c67cf1402bee9</t>
  </si>
  <si>
    <t>Elazığ Pizza Center, Merkez (Nailbey Mah.)</t>
  </si>
  <si>
    <t>EYYÜP YAZAR</t>
  </si>
  <si>
    <t>Nailbey Mah. Yenice Sok. No:11/B Merkez/Elazığ</t>
  </si>
  <si>
    <t>61b8b751255d9d93499bf66f</t>
  </si>
  <si>
    <t>Çiçek Börek, Merkez (Çarşı Mah.)</t>
  </si>
  <si>
    <t>NAİM ÇİÇEK</t>
  </si>
  <si>
    <t>Yeni Mah. Gazi Cad. 52 Z01 Merkez/Elazığ</t>
  </si>
  <si>
    <t>61bcbf388a0fc76efdf61183</t>
  </si>
  <si>
    <t>La Vie'n Rose, Merkez (Yeni Mah.)</t>
  </si>
  <si>
    <t>BÜŞRA YETİŞGEN</t>
  </si>
  <si>
    <t>Yeni Mah. Mimar Faruk Cad. No:35/CD Merkez/Elazığ</t>
  </si>
  <si>
    <t>61b8d4e888979f6b0658953a</t>
  </si>
  <si>
    <t>Amcanın Yeri, Merkez (Çarşı Mah.)</t>
  </si>
  <si>
    <t>KIVANÇ ŞİŞLİ</t>
  </si>
  <si>
    <t>İzzet Paşa Mah. Köfteciler Sok. No:3 Elazığ Merkez,Türkiye</t>
  </si>
  <si>
    <t>61b8bbd510687d409547d2dc</t>
  </si>
  <si>
    <t>Battalbey Çiğ Köftecisi, Merkez (Cumhuriyet Mah.)</t>
  </si>
  <si>
    <t>ALİ ACAL</t>
  </si>
  <si>
    <t>Cumhuriyet Mah. Vedat Dalokay Cad. No:42 A İç Kapı No: 0 Merkez / Elazığ</t>
  </si>
  <si>
    <t>61c5ad1114444f6d82fe0638</t>
  </si>
  <si>
    <t>Vitamin Döner &amp; Kebap, Merkez (Ataşehir Mah.)</t>
  </si>
  <si>
    <t>YÜMNÜ ALMIŞ</t>
  </si>
  <si>
    <t>Ataşehir 2. Bölge</t>
  </si>
  <si>
    <t>Ataşehir Mah. Zahitler Sok. No:4 Merkez/Elazığ</t>
  </si>
  <si>
    <t>61e83c4843eec82b31389ff0</t>
  </si>
  <si>
    <t>Lizaz, Merkez (Çaydaçıra Mah.)</t>
  </si>
  <si>
    <t>MURAT KAVAK</t>
  </si>
  <si>
    <t>Çaydaçıra Mah. Hacı Ömer Bilgioğlu Cad No:120/AB Merkez/Elazığ</t>
  </si>
  <si>
    <t>61efb3cb4f51773b4ccbd67b</t>
  </si>
  <si>
    <t>Komagene Etsiz Çiğ Köfte, Merkez (Doğukent Mah.)</t>
  </si>
  <si>
    <t>DOĞUKENT MAH. AHMET YESEVİ CAD. NO:17/17</t>
  </si>
  <si>
    <t>6183cc33e8b6974d864560fc</t>
  </si>
  <si>
    <t>Levent Börek, Merkez (Çaydaçıra Mah.)</t>
  </si>
  <si>
    <t>FATİH ASLAN</t>
  </si>
  <si>
    <t>ÇAYDAÇIRA MAH.HACIÖMERBİLGİNOĞLU CAD.NO:108/1</t>
  </si>
  <si>
    <t>6012b96815c6596e84a2c89a</t>
  </si>
  <si>
    <t>McDonald's, Merkez (Sürsürü Mah.)</t>
  </si>
  <si>
    <t>Sürsürü Mah. Hazardağlı Kav. Hazardağlı Plaza Merkez Elazığ</t>
  </si>
  <si>
    <t>61e2e74de2b19c76ac599d34</t>
  </si>
  <si>
    <t>Şahbey Döner, Merkez (Doğu Kent Mah.)</t>
  </si>
  <si>
    <t>ZEHRA YILDIRIM</t>
  </si>
  <si>
    <t>Doğu Kent Mah. Seyda Molla Bahri Blv. Aran Vizyon A Blok No:2/AA Merkez/Elazığ</t>
  </si>
  <si>
    <t>6183d2a5454d0a23853ca039</t>
  </si>
  <si>
    <t>Levent Börek, Merkez (Cumhuriyet Mah.)</t>
  </si>
  <si>
    <t>CUMHURİYET MAH.BEYZADEEFENDİ BUL.NO:8/1</t>
  </si>
  <si>
    <t>SEVGİ HAŞİMİOĞLU</t>
  </si>
  <si>
    <t>ABDULLAH PAŞA MAH. 266. SK. NO: 22 A İÇ KAPI NO: 0 MERKEZ/ ELAZIĞ</t>
  </si>
  <si>
    <t>61efb366b8887260a2904b16</t>
  </si>
  <si>
    <t>Komagene Etsiz Çiğ Köfte, Merkez (Rızaiye Mah.)</t>
  </si>
  <si>
    <t>RIZAİYE MAH.İNÖNÜ CAD. 37 C/0</t>
  </si>
  <si>
    <t>62040e20b74afa3887653766</t>
  </si>
  <si>
    <t>Mevlana Pide &amp; Lahmacun, Merkez (Cumhuriyet Mah.)</t>
  </si>
  <si>
    <t>Mahmut Çobanoğlu</t>
  </si>
  <si>
    <t>Cumhuriyet Mah. 155.sokak no:13 Merkez/Elazığ</t>
  </si>
  <si>
    <t>620410fe3cb42dda91a2fe39</t>
  </si>
  <si>
    <t>Alimzade Kebap &amp; Pide &amp; Lahmacun, Merkez (Ataşehir Mah.)</t>
  </si>
  <si>
    <t>TOLGA SEVİNÇ</t>
  </si>
  <si>
    <t>Ataşehir Mah. Kuvayi Milliye Cad. No:59/A Merkez/Elazığ</t>
  </si>
  <si>
    <t>620403744d611c35267dd6cd</t>
  </si>
  <si>
    <t>Duhabey Et Döner &amp; İskender &amp; Kebap, Merkez (Çaydaçıra Mah.)</t>
  </si>
  <si>
    <t>ÖMER FARUK DEMİR</t>
  </si>
  <si>
    <t>ÇAYDAÇIRA MAH. HACI ÖMER BİLGİNOĞLU CAD. NO: 78 A İÇ KAPI NO: 0 MERKEZ/ ELAZIĞ</t>
  </si>
  <si>
    <t>62041480b1c8875f98ceb3b4</t>
  </si>
  <si>
    <t>Cheff Pizza &amp; Kumpir, Merkez (Doğu Kent Mah.)</t>
  </si>
  <si>
    <t>HALİS ÇETİNTAŞ</t>
  </si>
  <si>
    <t>Sugözü</t>
  </si>
  <si>
    <t>Sugözü mah. Sugözü Cad .A blok no:189/A Merkez/Elazığ</t>
  </si>
  <si>
    <t>62040f7df4556243ddcd29cd</t>
  </si>
  <si>
    <t>Can Bingöl İskender &amp; Döner, Merkez (Üniversite Mah.)</t>
  </si>
  <si>
    <t>hakan özmen</t>
  </si>
  <si>
    <t>Ünüversite mahallesi Kooperatif Sok. No: 2 Merkez/Elazığ</t>
  </si>
  <si>
    <t>OSMAN ÇELİK</t>
  </si>
  <si>
    <t>62040b07ca394579ef303dc0</t>
  </si>
  <si>
    <t>Maya Gurme, Merkez (Cumhuriyet Mah. - Bahçelievler)</t>
  </si>
  <si>
    <t>İYAFET HOŞDİL</t>
  </si>
  <si>
    <t>Cumhuriyet Mah. Beyzade Efendi Blv. NO: 18/B MERKEZ/ELAZIĞ</t>
  </si>
  <si>
    <t>621e8cfff0098b7a7116e205</t>
  </si>
  <si>
    <t>Liman Et &amp; Balık, Merkez (Çaydaçıra Mah.)</t>
  </si>
  <si>
    <t>MUHAMMED ŞÜKRÜ ÇETİNKAYA</t>
  </si>
  <si>
    <t>ÇAYDAÇIRA MAH. HACI ÖMER BİLGİNOĞLU CAD. A BLOK NO: 78/B MERKEZ/ ELAZIĞ</t>
  </si>
  <si>
    <t>621fbbd946e737acd2640e8f</t>
  </si>
  <si>
    <t>Can Piknik, Merkez (Cumhuriyet Mah.)</t>
  </si>
  <si>
    <t>Emre Can</t>
  </si>
  <si>
    <t>Cumhuriyet Mah. Malatya Cad. No:100 Merkez/Elazığ</t>
  </si>
  <si>
    <t>622512ef65e57d75f447fd96</t>
  </si>
  <si>
    <t>Tat Çiğköfte , Merkez (Yeni Mah.)</t>
  </si>
  <si>
    <t>ONUR ALAN</t>
  </si>
  <si>
    <t>Yeni Mah. Namık Çiftçi Cad. No:18/B Merkez/Elazığ</t>
  </si>
  <si>
    <t>620401fe3d144731db23e951</t>
  </si>
  <si>
    <t>Murat Piknik, Merkez (İzzet Paşa Mah.)</t>
  </si>
  <si>
    <t>HÜSEYİN YURTSEVER</t>
  </si>
  <si>
    <t>İzzet Paşa Mah. Şht. İlhanlar Cad. No:108 Merkez/Elazığ</t>
  </si>
  <si>
    <t>62040d1d6d296cbb21d65f4b</t>
  </si>
  <si>
    <t>Son Durak Kilo Mangal &amp; Dürüm, Merkez (Yeni Mah.)</t>
  </si>
  <si>
    <t>hıdır canpolat</t>
  </si>
  <si>
    <t>Yeni Mah. Mimar Faruk Cad. No:11/B Merkez/Elazığ</t>
  </si>
  <si>
    <t>605c80d49c5540424cb26047</t>
  </si>
  <si>
    <t>Ciğerci Komutan, Merkez (Çarşı Mah.)</t>
  </si>
  <si>
    <t>Murat Sertdemir</t>
  </si>
  <si>
    <t>İcadiye Mah. Yakup Şevki Cad. No:12/A Merkez/Elazığ</t>
  </si>
  <si>
    <t>602a7b77e77af62e13135490</t>
  </si>
  <si>
    <t>Öz Sarıyer Börek, Merkez (İcadiye Mah.)</t>
  </si>
  <si>
    <t>Sadullah Arslan</t>
  </si>
  <si>
    <t>Yakup Şevki Caddesi No 5/a Elazığ</t>
  </si>
  <si>
    <t>620ac5a1d347e2a89709152a</t>
  </si>
  <si>
    <t>Bay Çorbacı'm, Merkez (Yıldız Bağları Mah.)</t>
  </si>
  <si>
    <t>METE ÖZTÜRK</t>
  </si>
  <si>
    <t>Yıldız Bağları</t>
  </si>
  <si>
    <t>YILDIZ BAĞLARI MAH. HASTANE CAD. NO: 110 /1 İÇ KAPI NO: 1 MERKEZ/ ELAZIĞ</t>
  </si>
  <si>
    <t>6203ff2ec8b44a5151ae27f0</t>
  </si>
  <si>
    <t>Nil Baklava &amp; Börek, Merkez (Sürsürü Mah.)</t>
  </si>
  <si>
    <t>ECEM KASAP</t>
  </si>
  <si>
    <t>Sürsürü Mah. Sokullu Sok. No:47/A Merkez/Elazığ</t>
  </si>
  <si>
    <t>62252091911301e812bdcdc3</t>
  </si>
  <si>
    <t>Lecker Pizza &amp; Fast Food, Merkez (Doğu Kent Mah.)</t>
  </si>
  <si>
    <t>NİHAT SÖNMEZ</t>
  </si>
  <si>
    <t>Doğu Kent Mah. Ahmet Yesevi Cad. No:47/B Merkez/Elazığ</t>
  </si>
  <si>
    <t>61aa517ba2606472af9da499</t>
  </si>
  <si>
    <t>Berlin Alman Soslu Döner, Merkez (Üniversite Mah.)</t>
  </si>
  <si>
    <t>ÖMER CANDAN</t>
  </si>
  <si>
    <t>Üniversite Mah. Yahya Kemal Cad. No:20/A Merkez/Elazığ</t>
  </si>
  <si>
    <t>ÖKKEŞ ÇEVİK</t>
  </si>
  <si>
    <t>620407b20ec43baa715ee365</t>
  </si>
  <si>
    <t>Köfte Dünyası, Merkez (Mustafapaşa Mah.)</t>
  </si>
  <si>
    <t>VEYSEL KILIÇ</t>
  </si>
  <si>
    <t>Mustafa Paşa Mah. Köknar Sok. No:3/D Merkez/Elazığ</t>
  </si>
  <si>
    <t>620405d388d5cbb7f469bdb1</t>
  </si>
  <si>
    <t>Öz Urfa Lahmacun &amp; Çiğ Köfte, Merkez (Çaydaçıra Mah.)</t>
  </si>
  <si>
    <t>ÇAYDAÇIRA MAH. ŞEHİT KORGENERAL HULUSİ SAYIN CAD. NO: 18 İÇ KAPI NO: 104 MERKEZ/ ELAZIĞ</t>
  </si>
  <si>
    <t>EDA UĞUR</t>
  </si>
  <si>
    <t>RAHİM CAN ALAN</t>
  </si>
  <si>
    <t>620400d5445258853786648f</t>
  </si>
  <si>
    <t>Kumpirci, Merkez (Çaydaçıra Mah.)</t>
  </si>
  <si>
    <t>MEHMET ZEKİ ÇAPAN</t>
  </si>
  <si>
    <t>Çaydaçıra Mah. Şehit Korgeneral Hulusi Sayın Cad. No:18 Merkez/Elazığ</t>
  </si>
  <si>
    <t>620eb59e2b6a5ad866bd19ae</t>
  </si>
  <si>
    <t>Taş Fırın Pide &amp; Lahmacun, Merkez (Nailbey Mah.)</t>
  </si>
  <si>
    <t>EŞREF AYDIN</t>
  </si>
  <si>
    <t>Nailbey Mah. Vali Fahri Bey Cad. No:5/AA Merkez/Elazığ</t>
  </si>
  <si>
    <t>621e8a960fa310a24cca2cec</t>
  </si>
  <si>
    <t>Hazarhan Çiğ Köfte, Merkez (Ataşehir Mah.)</t>
  </si>
  <si>
    <t>GÜLSÜM MEYDANOĞLU</t>
  </si>
  <si>
    <t>Ataşehir Mah. Kuvayi Milliye Cad. No:51/A Merkez/Elazığ</t>
  </si>
  <si>
    <t>621e87920cf86015b82fa096</t>
  </si>
  <si>
    <t>Liman Döner Hikmet Usta Izgara, Merkez (Ataşehir Mah.)</t>
  </si>
  <si>
    <t>ABDULVAHAP AKTAŞ</t>
  </si>
  <si>
    <t>Ataşehir Mah. Zeybekler Sok. No:44/1A Merkez/Elazığ</t>
  </si>
  <si>
    <t>61d4b84600449aef61cebc34</t>
  </si>
  <si>
    <t>Ehil Çiğ Köfte &amp; Tantuni, Merkez (Ataşehir Mah.)</t>
  </si>
  <si>
    <t>RAMAZAN AYAZ</t>
  </si>
  <si>
    <t>Ataşehir Mah. Zahitler Sok. No:4/E Merkez/Elazığ</t>
  </si>
  <si>
    <t>6204128673aae8cfd0838161</t>
  </si>
  <si>
    <t>Sucuk Ağacı, Merkez (Üniversite Mah.)</t>
  </si>
  <si>
    <t>VEYSEL YILMAZ</t>
  </si>
  <si>
    <t>Yeni Valilik Karşısı</t>
  </si>
  <si>
    <t>623252588fc9bb89a793dbfa</t>
  </si>
  <si>
    <t>MUSTAFA GÜLCEMAL</t>
  </si>
  <si>
    <t>Ataşehir Mah. Nakkaşlar Sok. No:14/DB Merkez/Elazığ</t>
  </si>
  <si>
    <t>6234c015cf63c2ea3b231ff1</t>
  </si>
  <si>
    <t>622646b261a0c39d2ca7092c</t>
  </si>
  <si>
    <t>Öküz Burger Homemade, Merkez (Cumhuriyet Mah.)</t>
  </si>
  <si>
    <t>HACI CUMA ALİ YILMAZ</t>
  </si>
  <si>
    <t>Cumhuriyet Mah. Malatya Cad. Alışveriş Merkezi No :10/64 Merkez/ELAZIĞ</t>
  </si>
  <si>
    <t>6227a9a1e227f0292bf4a1c7</t>
  </si>
  <si>
    <t>Maxchicken, Merkez (Üniversite Mah.)</t>
  </si>
  <si>
    <t>Üniversite Mah. Şen Sok. No:1/C Merkez/Elazığ</t>
  </si>
  <si>
    <t>62264039517d782928aae623</t>
  </si>
  <si>
    <t>Pizza Kent, Merkez (Doğu Kent Mah.)</t>
  </si>
  <si>
    <t>Yavuz demirel</t>
  </si>
  <si>
    <t>Dogukent Mahallesi Seyda Molla Bahri Bulvari Aran Vizyon Sitesi Pizza Kent</t>
  </si>
  <si>
    <t>6227ad5b2c2a7eb98a4bd986</t>
  </si>
  <si>
    <t>Maxchicken, Merkez (Yeni Mah.)</t>
  </si>
  <si>
    <t>Yeni Mah. Gazi Cad. No:34 Merkez/Elazığ</t>
  </si>
  <si>
    <t>6231ec3791f997f6a79c0ab9</t>
  </si>
  <si>
    <t>Komagene Etsiz Çiğ Köfte, Merkez (Üniversite Mah.)</t>
  </si>
  <si>
    <t>ÜNİVERSİT.E MAH. YAHYA KEMAL CD. NO:30/B</t>
  </si>
  <si>
    <t>6238cbd5328bbadf99bedd92</t>
  </si>
  <si>
    <t>Başak Börek &amp; Tatlı, Merkez (Doğu Kent Mah.)</t>
  </si>
  <si>
    <t>YASİN DAL</t>
  </si>
  <si>
    <t>Sugözü mah. sugözü cad. no 1 iç kapı no 0 merkez elazığ</t>
  </si>
  <si>
    <t>6009f58ec795bd51f342c701</t>
  </si>
  <si>
    <t>Pasaport Pizza, Merkez (Çaydaçıra Mah.)</t>
  </si>
  <si>
    <t>ÇAYDAÇIRA MAH. HACI ÖMER BİLGİNOĞLU CAD. NO:120</t>
  </si>
  <si>
    <t>623abca7a0874380d7a98708</t>
  </si>
  <si>
    <t>Organik Çiğ Köfte &amp; Tost &amp; Menemen, Merkez (Nailbey Mah.)</t>
  </si>
  <si>
    <t>Ayşe Zirek</t>
  </si>
  <si>
    <t>Nail bey mah. yeşildere sok. no 17 bb iç kapı no 1 merkez elazığ</t>
  </si>
  <si>
    <t>62457d3def25dac73514838b</t>
  </si>
  <si>
    <t>Mercan Dondurma &amp; Tatlı, Merkez (Cumhuriyet Mah. - Bahçelievler)</t>
  </si>
  <si>
    <t>Hasan Mercan</t>
  </si>
  <si>
    <t>cumhuriyet mah. beyzade efendi bul. no 24 iç kapı no 8 merkez elazığ</t>
  </si>
  <si>
    <t>623ac363b42bfb858f5808c5</t>
  </si>
  <si>
    <t>Ayhan Tost Evi, Merkez (Yeni Mah.)</t>
  </si>
  <si>
    <t>AYHAN YILMAZ</t>
  </si>
  <si>
    <t>yeni mah. parlak sok. no 5 iç kapı no 1 merkez elazığ</t>
  </si>
  <si>
    <t>62325577f26865ff9d2c08a5</t>
  </si>
  <si>
    <t>Üstat Künefe, Merkez (Ataşehir Mah.)</t>
  </si>
  <si>
    <t>HASAN ALTUĞ</t>
  </si>
  <si>
    <t>Ataşehir Mahallesi Nakkaşlar Sokak Besu inşaat C blok 14, D:2A, 23100 Merkez/Elazığ</t>
  </si>
  <si>
    <t>6235ae74e502bf18c01a45c7</t>
  </si>
  <si>
    <t>Sofralık Yemek Evi, Merkez (Abdullahpaşa Mah.)</t>
  </si>
  <si>
    <t>Tijel izol</t>
  </si>
  <si>
    <t>Abdullahpaşa mah. Prof.dr.Turan yazgan cad. No:51 ROYAL SUITS C Blok Sosyal Tesis merkez Elazığ</t>
  </si>
  <si>
    <t>6238ac18801f6720277f600f</t>
  </si>
  <si>
    <t>Bursa İskender Kebapçısı, Merkez (Ataşehir Mah.)</t>
  </si>
  <si>
    <t>Sefa Gülmez</t>
  </si>
  <si>
    <t>Ataşehir mah. malatya cad. no 89 iç kapı no 9 merkez elazığ</t>
  </si>
  <si>
    <t>6240b94e82283ec38317b6b5</t>
  </si>
  <si>
    <t>6240b5b80d895083524bfcda</t>
  </si>
  <si>
    <t>Baklavacı Battalbey, Merkez (Nailbey Mah.)</t>
  </si>
  <si>
    <t>EKREM ÜNLÜ</t>
  </si>
  <si>
    <t>Kültür 1. Bölge</t>
  </si>
  <si>
    <t>Nailbey Mah. Yenice Sok. No:85/D Merkez/Elazığ</t>
  </si>
  <si>
    <t>6013cc4215c659be0fa30095</t>
  </si>
  <si>
    <t>Tavuk Dünyası, Merkez (Nail Bey Mah.)</t>
  </si>
  <si>
    <t>ALİ YÜCEL</t>
  </si>
  <si>
    <t>NAİL BEY MAHALLESİ GAZİ CADDESİ NO:9/A MERKEZ/ELAZIĞ</t>
  </si>
  <si>
    <t>624b04d45406c2349dc58df4</t>
  </si>
  <si>
    <t>Özsüt, Merkez (Sürsürü Mah. - İmam Efendi Bulv.)</t>
  </si>
  <si>
    <t>KADİR ALÇİÇEK</t>
  </si>
  <si>
    <t>Sürsürü mahallesi imam efendi bulvarı no 31/c merkez elazığ</t>
  </si>
  <si>
    <t>6253db3f5cfde87125dbe030</t>
  </si>
  <si>
    <t>Çiğköftem, Merkez (Kırklar Mah.)</t>
  </si>
  <si>
    <t>Hasan Carfi</t>
  </si>
  <si>
    <t>Kırklar</t>
  </si>
  <si>
    <t>Seyda molla bahri blvr. no/161 b/blok dükkan 2</t>
  </si>
  <si>
    <t>6240b4a79d8fa08080a85b27</t>
  </si>
  <si>
    <t>Battalbey Çiğ Köftecisi, Merkez (Nailbey Mah.)</t>
  </si>
  <si>
    <t>6245c1db88fa9cea60bcf0c8</t>
  </si>
  <si>
    <t>İbrahim Ethem İşkembe Paça &amp; Izgara, Merkez (İcadiye Mah.)</t>
  </si>
  <si>
    <t>İcadiye Mah, Yakup Şevki Cad. Mehmet Arslan İş Merkezi 3/d, 23100 Merkez/Elâzığ</t>
  </si>
  <si>
    <t>6012ec6cb9e685de495b35c8</t>
  </si>
  <si>
    <t>Hünkar BEY Lokantası (Çarşı Mah.)</t>
  </si>
  <si>
    <t>ÜNAL ER</t>
  </si>
  <si>
    <t>İzzet Paşa, Şht. Binbaşı Hasan Sabri Sk. No:14, 23200 Elâzığ Merkez/Elazığ</t>
  </si>
  <si>
    <t>620ac2b9616bdd4af066f57a</t>
  </si>
  <si>
    <t>Bay Öküz, Merkez (Yıldız Bağları Mah.)</t>
  </si>
  <si>
    <t>6204097d7801ff2d4d36b164</t>
  </si>
  <si>
    <t>Hazar Köfte &amp; Izgara, Merkez (Ataşehir Mah.)</t>
  </si>
  <si>
    <t>AYDIN YILMAZ</t>
  </si>
  <si>
    <t>Ataşehir Mah. Malatya Cad. No:39 Merkez/Elazığ</t>
  </si>
  <si>
    <t>624b00a418048d152da1061c</t>
  </si>
  <si>
    <t>Hünkar Bey, Merkez (Ataşehir Mah.)</t>
  </si>
  <si>
    <t>ataşehir mah. çalışkan sok. no 3 AA merkez elazığ</t>
  </si>
  <si>
    <t>Hadice Şahin</t>
  </si>
  <si>
    <t>6234ca5ced5062bfe0f1745e</t>
  </si>
  <si>
    <t>Curcuna Sokak Lezzetleri, Merkez (Üniversite Mah.)</t>
  </si>
  <si>
    <t>NİSANUR DOĞAN</t>
  </si>
  <si>
    <t>Üniversite Mah. Yahya Kemal Cad. No:14/B Merkez/Elazığ</t>
  </si>
  <si>
    <t>615f07aaa9dcf86d38b8af88</t>
  </si>
  <si>
    <t>Kasap Köfte, Merkez (Doğu Kent Mah.)</t>
  </si>
  <si>
    <t>NECDET KOŞAR</t>
  </si>
  <si>
    <t>Kırklar Mah. Güneş Sok. No:2 İç Kapı No:1 Merkez/Elazığ</t>
  </si>
  <si>
    <t>60dae897ed12f640877db610</t>
  </si>
  <si>
    <t>Sahra Katık , Merkez (Ataşehir Mah.)</t>
  </si>
  <si>
    <t>6204162f3cb42d2c1fa36213</t>
  </si>
  <si>
    <t>Ezze Patila, Merkez (Ulu Kent Mah.)</t>
  </si>
  <si>
    <t>CANSU KAÇGIN</t>
  </si>
  <si>
    <t>Ulu Kent</t>
  </si>
  <si>
    <t>Ulu kent Mah. Mevlana Cad. No:72 Merkez/Elazığ</t>
  </si>
  <si>
    <t>620419bdf0a943569712c506</t>
  </si>
  <si>
    <t>Köfteci Saim, Merkez (Ataşehir Mah.)</t>
  </si>
  <si>
    <t>MAHMUT DEMİREL</t>
  </si>
  <si>
    <t>Ataşehir mahallesi imamefendi bulvarı no 86</t>
  </si>
  <si>
    <t>620ac724b3d532629861f6d8</t>
  </si>
  <si>
    <t>Bado Waffle &amp; Vitamin Bar, Merkez (Yıldız Bağları Mah.)</t>
  </si>
  <si>
    <t>6034a6949acab47b384159e7</t>
  </si>
  <si>
    <t>Ulaş Et Lokantası, Merkez (Üniversite Mah.)</t>
  </si>
  <si>
    <t>Rüştü Ulaş</t>
  </si>
  <si>
    <t>Üniversite Mah. Türkmen Sok. NO: 16 İç Kapı NO: 1 Merkez/ELAZIĞ</t>
  </si>
  <si>
    <t>yetkili yok.</t>
  </si>
  <si>
    <t>kendisi dönüş yapacak.</t>
  </si>
  <si>
    <t>tadilat var düşünürsek ararız dedi.</t>
  </si>
  <si>
    <t xml:space="preserve">abdullah </t>
  </si>
  <si>
    <t>2 saat sonra ara der</t>
  </si>
  <si>
    <t>Sanayi 1. Bölge</t>
  </si>
  <si>
    <t xml:space="preserve">TAŞINMA OLAYIM OLABİLİR ADRES DEĞİŞİKLİĞİ FALAN 2 HAFTA SONRA TEKRARDAN İLETİŞİME GEÇELİM DEDİ ILIMLI </t>
  </si>
  <si>
    <t xml:space="preserve">yunus </t>
  </si>
  <si>
    <t>Sait bey / sadece 1 ürünü varmış</t>
  </si>
  <si>
    <t>çekim yapıldıgını bellirti</t>
  </si>
  <si>
    <t>no bıraktım</t>
  </si>
  <si>
    <t>05423133139 ara</t>
  </si>
  <si>
    <t>Ehil Çiğ Köfte, Merkez (Ataşehir Mah.)</t>
  </si>
  <si>
    <t>şht mustafa uygur cad no 92/c</t>
  </si>
  <si>
    <t>ulaşılamadı/ mail adresi verildi.</t>
  </si>
  <si>
    <t xml:space="preserve">suan kurye falan biraz sıkıntı yaşıyorum ilerki tarihlerde tekrardan iletişime geçelim dedi </t>
  </si>
  <si>
    <t>Yeni 1. Bölge</t>
  </si>
  <si>
    <t>3-4 gibi gelir</t>
  </si>
  <si>
    <t xml:space="preserve">3-4 gibi telefonu açıyor dedi </t>
  </si>
  <si>
    <t>Ataşehir Mah. Nakaşlar sok. no: 14/D1 bu adres için istenildi.</t>
  </si>
  <si>
    <t>5320523024 Mehmet bey / Sürsülü mah. Somuncu baba sok. no12/a</t>
  </si>
  <si>
    <t>dönecek</t>
  </si>
  <si>
    <t>Kervansaray Lahmacun &amp; Çiğ Köfte, Merkez (Çaydaçıra Mah.)</t>
  </si>
  <si>
    <t>no kullanılmamaktadır.</t>
  </si>
  <si>
    <t>Nefis Köfte Dünyası, Merkez (Mustafapaşa Mah.)</t>
  </si>
  <si>
    <t>telefonu açmadı</t>
  </si>
  <si>
    <t xml:space="preserve">5359832402 mail veirldi </t>
  </si>
  <si>
    <t xml:space="preserve">Ramazan ayında iletişime geçelim o zaman randevu olştururuz dedi şuan çok yoğunuz diyor </t>
  </si>
  <si>
    <t>no:22/E /  Ahmet bey : 05323266181</t>
  </si>
  <si>
    <t>ister gelin ister gelmeyin dedi randevu oluşturalım dedim yok dedi tersledi.</t>
  </si>
  <si>
    <t>Murat Bey</t>
  </si>
  <si>
    <t>60199b7c2a37269665130738</t>
  </si>
  <si>
    <t>Adıyörem Çiğ Köfte, Merkez (Karaer Mah.)</t>
  </si>
  <si>
    <t>İBRAHİM HALİL ŞAHİN</t>
  </si>
  <si>
    <t>Karaer</t>
  </si>
  <si>
    <t>Karaer Mah., Atatürk Cad., No:57A, Gümüşhane Merkez, Gümüşhane, Türkiye,</t>
  </si>
  <si>
    <t>61deaa6a1cc7c34ca5f8314d</t>
  </si>
  <si>
    <t>Anadolu Kahvaltı &amp; Yemek, Merkez (Hasanbey Mah.)</t>
  </si>
  <si>
    <t>Naci Aydın</t>
  </si>
  <si>
    <t>Hasanbey</t>
  </si>
  <si>
    <t>Hasanbey Mah., Cumhuriyet Cad., No:80B, Gümüşhane Merkez, Gümüşhane, Türkiye,</t>
  </si>
  <si>
    <t>yetkili işletmede yok</t>
  </si>
  <si>
    <t>61f9965ae5ccd0399406bf6d</t>
  </si>
  <si>
    <t>Battalbey Çiğ Köfte, Merkez (İnönü Mah.)</t>
  </si>
  <si>
    <t>Yasin Şener</t>
  </si>
  <si>
    <t>İnönü Mah., İnönü Cad., No:22, Gümüşhane Merkez, Gümüşhane, Türkiye,</t>
  </si>
  <si>
    <t>601998e6a9c5cf817dc52d6e</t>
  </si>
  <si>
    <t>Beylerbeyi Sofrası, Merkez (Hasanbey Mah.)</t>
  </si>
  <si>
    <t>AHMET HARMANCI</t>
  </si>
  <si>
    <t>Hasanbey Mah., Cumhuriyet Cad., No:18, Gümüşhane Merkez, Gümüşhane, Türkiye,</t>
  </si>
  <si>
    <t xml:space="preserve">yetkili yok akşam arayın dedi </t>
  </si>
  <si>
    <t>61ae3cf1a5f5c01dc6120181</t>
  </si>
  <si>
    <t>Beyzade Restaurant, Merkez (Özcan Mah.)</t>
  </si>
  <si>
    <t>Ramazan Gergin</t>
  </si>
  <si>
    <t>Canca</t>
  </si>
  <si>
    <t>Gümüşhane Yeni Şehir Stadyumu,</t>
  </si>
  <si>
    <t>yetkili iftardan önce gelirmiş numarasını paylaşmadılar</t>
  </si>
  <si>
    <t>6238fa7bfe99ae1a48bf7f08</t>
  </si>
  <si>
    <t>By Ustam, Merkez (Karaer Mah.)</t>
  </si>
  <si>
    <t>ADNAN ŞAL</t>
  </si>
  <si>
    <t>Karaer Mah., Gümüşhane Merkez, Gümüşhane, Türkiye,</t>
  </si>
  <si>
    <t>Mehmet Barka</t>
  </si>
  <si>
    <t>60199eaf669ec31fc87524dc</t>
  </si>
  <si>
    <t>Cheff Pizza, Merkez (Karaer Mah.)</t>
  </si>
  <si>
    <t>MUCİP BİNGÖL</t>
  </si>
  <si>
    <t>ramazandan sonra çekim istiyor kendisi şuan şehir dışında</t>
  </si>
  <si>
    <t>625426783cf53e54baa0e543</t>
  </si>
  <si>
    <t>Chiköfte Cafe, Merkez (Karaer Mah.)</t>
  </si>
  <si>
    <t>HEDAYE BALABAN</t>
  </si>
  <si>
    <t>Karaer Mah., Sebahattin Aytaç Cad., No:1, Gümüşhane Merkez, Gümüşhane, Türkiye,</t>
  </si>
  <si>
    <t>6099b5368d11853470151800</t>
  </si>
  <si>
    <t>Çiğ Köfteci Ömer Usta, Merkez (Hasanbey Mah.)</t>
  </si>
  <si>
    <t>Mahmut Uçan</t>
  </si>
  <si>
    <t>Hasanbey Mah., Cumhuriyet Cad., No:21, Gümüşhane Merkez, Gümüşhane, Türkiye,</t>
  </si>
  <si>
    <t>623323e2f90c3b8f181de32a</t>
  </si>
  <si>
    <t>Gümüş Kebap &amp; Lahmacun, Merkez (Karaer Mah.)</t>
  </si>
  <si>
    <t>MUSTAFA ZENGİN</t>
  </si>
  <si>
    <t>Karaer, Cami Sk. no 3/B, 29000 Gümüşhane Merkez/Gümüşhane</t>
  </si>
  <si>
    <t>ramazanda kapalılarmış</t>
  </si>
  <si>
    <t>600581ac81c99935f59b6bd9</t>
  </si>
  <si>
    <t>Gümüş Pide &amp; Lahmacun, Merkez (Karaer Mah.)</t>
  </si>
  <si>
    <t>Mustafa Zengin</t>
  </si>
  <si>
    <t>62263592d27dffd7adcab44d</t>
  </si>
  <si>
    <t>İstanbul Çiğ Köfte, Merkez (Karaer Mah.)</t>
  </si>
  <si>
    <t>NAZAN ÇİMEN</t>
  </si>
  <si>
    <t>Karaer Mah., Atatürk Cad., No:33, Gümüşhane Merkez, Gümüşhane, Türkiye,</t>
  </si>
  <si>
    <t>60a92b93cc489d0ba4b0e70b</t>
  </si>
  <si>
    <t>Katık Döner, Merkez (Karaer Mah.)</t>
  </si>
  <si>
    <t>Ulaş Atan</t>
  </si>
  <si>
    <t>daha önce numara vermiştim dedi yetkili işletmede yok</t>
  </si>
  <si>
    <t>6102a880bf9de4be8bce3202</t>
  </si>
  <si>
    <t>Kebabistan, Merkez (Hasanbey Mah.)</t>
  </si>
  <si>
    <t>Büşra Karlık</t>
  </si>
  <si>
    <t>Hasanbey Mah., Gümüşhane Merkez, Gümüşhane, Türkiye,</t>
  </si>
  <si>
    <t>maliyetli olurmus urunum çok dedi</t>
  </si>
  <si>
    <t>600578bd8276497cd71bd5ae</t>
  </si>
  <si>
    <t>Kırıntı Express, Merkez (Karaer Mah.)</t>
  </si>
  <si>
    <t>Umut Nuri Öztürk</t>
  </si>
  <si>
    <t>Karaer Mahallesi Dilaver Cebeci Sokak No:5L Merkez Gümüşhane</t>
  </si>
  <si>
    <t>Ferhat beyın numarası verildi</t>
  </si>
  <si>
    <t>6092edcbdfefe74a5e0a5332</t>
  </si>
  <si>
    <t>Merkez Dürüm, Merkez (Karaer Mah.)</t>
  </si>
  <si>
    <t>Erkan Kalaycı</t>
  </si>
  <si>
    <t>Karaer Mah., Atatürk Cad., No:22, Gümüşhane Merkez, Gümüşhane, Türkiye,</t>
  </si>
  <si>
    <t>Ramazandan sonra olabilir dedi</t>
  </si>
  <si>
    <t>618b92a03eabc7099a1914df</t>
  </si>
  <si>
    <t>Meşhur Adıyaman Çiğ Köftecisi, Merkez (Hasanbey Mah.)</t>
  </si>
  <si>
    <t>Ensar Güner</t>
  </si>
  <si>
    <t>Hasanbey Mah., Cumhuriyet Cad., No:43B, Gümüşhane Merkez, Gümüşhane, Türkiye,</t>
  </si>
  <si>
    <t>60c264d48d789c6898b50e11</t>
  </si>
  <si>
    <t>Pide 29, Merkez (Karaer Mah.)</t>
  </si>
  <si>
    <t>Emine Kazancı</t>
  </si>
  <si>
    <t>61d205acd5d3612b13ee5c5d</t>
  </si>
  <si>
    <t>Sevenin Yeri, Merkez (Karaer Mah.)</t>
  </si>
  <si>
    <t>RÜSTEM DEMİRAĞ</t>
  </si>
  <si>
    <t>Karaer Mah., Atatürk Cad., No:24, Gümüşhane Merkez, Gümüşhane, Türkiye,</t>
  </si>
  <si>
    <t>05524123008 yalçın beydönüş saglayacak</t>
  </si>
  <si>
    <t>617bfbc4e83a0076671258a1</t>
  </si>
  <si>
    <t>Ziyafet Çiğ Köfte, Merkez (İnönü Mah.)</t>
  </si>
  <si>
    <t>Emine Atasu</t>
  </si>
  <si>
    <t>İnönü Mah., İnönü Cad., No:40, Gümüşhane Merkez, Gümüşhane, Türkiye,</t>
  </si>
  <si>
    <t>Hamdi Can
Merkez</t>
  </si>
  <si>
    <t>Hamdi Can</t>
  </si>
  <si>
    <t xml:space="preserve">HABER GELENE KADAR RANDEVU ALINMAYACAK </t>
  </si>
  <si>
    <t>608fed7b8d56dfa8928072a3</t>
  </si>
  <si>
    <t>KMU Künefe (Fakıuşağı Mah.)</t>
  </si>
  <si>
    <t>Merkez	Fakıuşağı</t>
  </si>
  <si>
    <t>Uğur Bey         5419451233</t>
  </si>
  <si>
    <t>fakıuşağı mah 45007 sk no 23 merkez osmaniye</t>
  </si>
  <si>
    <t xml:space="preserve">Ertelemesi sağlandı pazar gününe </t>
  </si>
  <si>
    <t>606c65875271ed6d2b1f8fa5</t>
  </si>
  <si>
    <t>Kral Künefe (Fakıuşağı Mah.)</t>
  </si>
  <si>
    <t>hatice doğan        5455054038</t>
  </si>
  <si>
    <t>Fakiuşaği mah.firat yilmaz çakiroğlu sok.kule art şelale konutlari a/blok no:10</t>
  </si>
  <si>
    <t xml:space="preserve">Ertelemesi sağlandı </t>
  </si>
  <si>
    <t xml:space="preserve">SADECE FAKIUŞAĞI MAHALLESİNDEN ALINACAK -  PZT ALINACAK SİMDİLİK </t>
  </si>
  <si>
    <t>6076b6aeeed4704d3e29868e</t>
  </si>
  <si>
    <t>Somuncu Fırın Cafe (Fakıuşağı Mah.)</t>
  </si>
  <si>
    <t>Merkez/Fakıuşağı</t>
  </si>
  <si>
    <t>Fahrettin bey : 05453252580 / 3288252525</t>
  </si>
  <si>
    <t>fakıuşağı mah 45014 sk dadaşkent sit. a apt no 10/1/17 merkez osmaniye</t>
  </si>
  <si>
    <t>kapatmış tamamen</t>
  </si>
  <si>
    <t>6000774837b181f7f008229c</t>
  </si>
  <si>
    <t>Yaren Börek &amp; Mantı &amp; Ev Yemekleri, Merkez (Fakıuşağı Mah.)</t>
  </si>
  <si>
    <t>Kevser Hanım        5515997109</t>
  </si>
  <si>
    <t>Fakıusagı mah. 45014sok. Dede Korkut ilköğretim okulu civarı, 80000 Merkez/Osmaniye</t>
  </si>
  <si>
    <t>6093f462f3d15218ac6d3c1e</t>
  </si>
  <si>
    <t>Mersin 324 Tantuni (Fakıuşağı Mah.)</t>
  </si>
  <si>
    <t>umut şahin/5457901333</t>
  </si>
  <si>
    <t>fakıuşağı mah 45007 sk melihşah cafe no 11 B merkez osmaniye</t>
  </si>
  <si>
    <t>6113ac8995203bb2ac5808a4</t>
  </si>
  <si>
    <t>Hatay King Döner, Merkez (Fakıuşağı Mah.)</t>
  </si>
  <si>
    <t>İslam bey :5051280446 / 3288023380</t>
  </si>
  <si>
    <t>fakıuşağı mah fırat yılmaz çakıroğlu sk ökkeş bakan no 3 C merkez osmaniye</t>
  </si>
  <si>
    <t>61138f463db524442e421ac0</t>
  </si>
  <si>
    <t>Eyüp Dayı’nın Yeri, Merkez (Fakıuşağı Mah.)</t>
  </si>
  <si>
    <t>eyüp çengel/5382123672</t>
  </si>
  <si>
    <t>fakıuşağı mah prof. dr. kazım tülücü blv aşye hanım apt zemin kat no 23 merkez osmaniye</t>
  </si>
  <si>
    <t>600707ffc795bdee5a422b80</t>
  </si>
  <si>
    <t>Şen Kokoreç, Merkez (Fakıuşağı Mah.)</t>
  </si>
  <si>
    <t>Gürkan bey :5412260712</t>
  </si>
  <si>
    <t>Fakıuşağı Mah. 45007 Sk. No:30/B Merkez/Osmaniye</t>
  </si>
  <si>
    <t xml:space="preserve">ürünler hazır değil deyip çekimi iptal etti </t>
  </si>
  <si>
    <t>ş</t>
  </si>
  <si>
    <t xml:space="preserve">11.00 - 17.00 olacak şekilde randevu oluşturulacak </t>
  </si>
  <si>
    <t>Şeyma Tekerek</t>
  </si>
  <si>
    <t>6009a7561ea421f26f65471d</t>
  </si>
  <si>
    <t>Lavaş Center, Merkez (Alibeyli Mah.)</t>
  </si>
  <si>
    <t xml:space="preserve">        11.00</t>
  </si>
  <si>
    <t xml:space="preserve">Merkez / Alibeyli </t>
  </si>
  <si>
    <t>Mesrur Bey / 5304005694</t>
  </si>
  <si>
    <t>Alibeyli Mah. Atatürk Cad. No:221/A Merkez/OSMANİYE</t>
  </si>
  <si>
    <t>611ad5826e2a2cbbac210ffe</t>
  </si>
  <si>
    <t>Park Döner, Merkez (Alibeyli Mah.)</t>
  </si>
  <si>
    <t xml:space="preserve">       13.00</t>
  </si>
  <si>
    <t>Mehmet Bey / 3288128772</t>
  </si>
  <si>
    <t>Alibeyli mah doktor ahmet alkan cd no 3 merkez osmaniye</t>
  </si>
  <si>
    <t>60115a18caa061731c7ea461</t>
  </si>
  <si>
    <t>Atomcu Einstein, Merkez (Alibeyli Mah.)</t>
  </si>
  <si>
    <t xml:space="preserve">         15.00</t>
  </si>
  <si>
    <t>Faruk Bey / 5498091963 / 3288138880</t>
  </si>
  <si>
    <t>Alibeyli Mah. Dr. Devlet Bahçeli Blv. Kamburoğlu Apt. No:23/A Merkez/Osmaniye</t>
  </si>
  <si>
    <t>603cf3f3303c954fbe300e67</t>
  </si>
  <si>
    <t>Gaziantep Koza Baklava (Alibeyli Mah.)</t>
  </si>
  <si>
    <t xml:space="preserve">        17.00</t>
  </si>
  <si>
    <t>Yusuf Bey / 5326702780</t>
  </si>
  <si>
    <t>alibeyli mh dr.devlet bahçeli blv. konak apt no 27 a merkez osmaniye</t>
  </si>
  <si>
    <t xml:space="preserve">11.00 - 17.00 olacak şekilde randevu oluşturulacak  </t>
  </si>
  <si>
    <t>603626c79acab4c13f41a82a</t>
  </si>
  <si>
    <t>Antep Sofrası (Fakıuşağı Mah.)</t>
  </si>
  <si>
    <t>Münevver Hanım/5304459570</t>
  </si>
  <si>
    <t>fakıuşağı mh 45009 sk no 22 1 b merkez osmaniye</t>
  </si>
  <si>
    <t>602fd5178364b8152e992c04</t>
  </si>
  <si>
    <t>Pidecim, Merkez (Fakıuşağı Mah.)</t>
  </si>
  <si>
    <t xml:space="preserve">Merkez / Fakıuşağı </t>
  </si>
  <si>
    <t>Alperen Bey / 5321626280</t>
  </si>
  <si>
    <t xml:space="preserve">Fakıuşağı mah. 4507. sok. no: 26 </t>
  </si>
  <si>
    <t>600c0c9165caa7da383eb4b7</t>
  </si>
  <si>
    <t>Cadde Döner, Merkez (Fakıuşağı Mah.)</t>
  </si>
  <si>
    <t>Kutlu Kaan Bey/5063584498</t>
  </si>
  <si>
    <t>Fakıuşağı Mah.45013.sk No 1</t>
  </si>
  <si>
    <t>61d9d1bd9cda24da0b4e61b0</t>
  </si>
  <si>
    <t>Arifzade Organik Çiğ Köfte &amp; Meze, Merkez (Fakıuşağı Mah.)</t>
  </si>
  <si>
    <t>Arif Bey/5074330024/5523339080</t>
  </si>
  <si>
    <t>Fakıuşağı Mahallesi Fırat Yılmaz Çakıroğlu Caddesi No:8/D merkez osmaniye</t>
  </si>
  <si>
    <t>şehir ömer halis demir meydanı karşısı</t>
  </si>
  <si>
    <t>615b092c3e48962e1b199dfb</t>
  </si>
  <si>
    <t>Selçuk Usta Çiğköfte Ve Meze, Merkez (Raufbey Mah.)</t>
  </si>
  <si>
    <t>Merkez/Raufbey</t>
  </si>
  <si>
    <t>selçuk gökoğlu/5526354889</t>
  </si>
  <si>
    <t>raufbey mah adnan menderes cd çalık iş merkezi no 17 c merkez osmaniye</t>
  </si>
  <si>
    <t>60ed5b4ab9cbb6701f22b131</t>
  </si>
  <si>
    <t>Şef Pide &amp; Pizza, Merkez (Raufbey Mah.)</t>
  </si>
  <si>
    <t>ahmet çankaya/5526795496</t>
  </si>
  <si>
    <t>raufbey mah akyar cd no 142 c merkez osmaniye</t>
  </si>
  <si>
    <t xml:space="preserve">işletmeyi kapatma durumum var daha sonra dedi </t>
  </si>
  <si>
    <t>6036572f8502603b7916ffc4</t>
  </si>
  <si>
    <t>Dönermatik (Raufbey Mah.)</t>
  </si>
  <si>
    <t>mehmet bey/5452362941</t>
  </si>
  <si>
    <t>Raufbey mah, Atatürk Cd., mithatpaşa i.ö.o karşısı Osmaniye Merkez/Osmaniye</t>
  </si>
  <si>
    <t xml:space="preserve">taziyem var diğer hafta arayın dedi </t>
  </si>
  <si>
    <t>61936b5f1a63380c3fbfa9ba</t>
  </si>
  <si>
    <t>Şehzade Kebab-i , Merkez (Raufbey Mah.)</t>
  </si>
  <si>
    <t>ömer yağmur/5322338115</t>
  </si>
  <si>
    <t>raufbey mahallesi 9541 sk no 31 b merkez osmaniye</t>
  </si>
  <si>
    <t>60099b47afd5c7424d1ed5db</t>
  </si>
  <si>
    <t>Şükrü Baba Lokantası, Merkez (Rauf Bey Mah.)</t>
  </si>
  <si>
    <t>Mehmet Ali /5442057853/3288137564</t>
  </si>
  <si>
    <t>Rauf bey mah. devlet bahçeli bulvarı no:2 Merkez/Osmaniye</t>
  </si>
  <si>
    <t>608fe3ca889c7ee4d3e8bd68</t>
  </si>
  <si>
    <t>Aksöz Kebap, Merkez (Mimar Sinan Mah.)</t>
  </si>
  <si>
    <t>Merkez/Mimar Sinan</t>
  </si>
  <si>
    <t>İbrahim Bey/5415361128</t>
  </si>
  <si>
    <t>Mimar Sinan, İSPİROGLU APARTMANI, 8505. Sk. No:10,</t>
  </si>
  <si>
    <t>602bb10e537f200934f3b2e3</t>
  </si>
  <si>
    <t>Atomcu Einstein Nuda (Adnan Menderes Mah.)</t>
  </si>
  <si>
    <t>Merkez/Adnan Menderes</t>
  </si>
  <si>
    <t>Ahmet Bey/5531914745</t>
  </si>
  <si>
    <t>adnan menderes mh adnan menderes cd no 18/a merkez osmaniye</t>
  </si>
  <si>
    <t>618cd499bc7e862b21615ba9</t>
  </si>
  <si>
    <t>Tosthane 80, Merkez (Adnan Menderes Mah.)</t>
  </si>
  <si>
    <t>Ömer Bey/5054212019</t>
  </si>
  <si>
    <t>Adnan MENDERES Mah. Atatürk caddesi Metin Tamer Sitesi  Özlem apartman No:374/B Merkez/OSMANİYe</t>
  </si>
  <si>
    <t>61e9608f4c8d3b09cb4cd736</t>
  </si>
  <si>
    <t>Mes Döner, Merkez (Esenevler Mah.)</t>
  </si>
  <si>
    <t>Merkez/Rahime Hatun</t>
  </si>
  <si>
    <t>TURGUT ÖZALP/3284040001/5308609800</t>
  </si>
  <si>
    <t>ESENEVLER MAH MUSA ŞAHİN BULVARI NO 319 A MERKEZ OSMANİYE</t>
  </si>
  <si>
    <t>607496671514ab1f909ad244</t>
  </si>
  <si>
    <t>By Şölen İskender &amp; Döner (Rauf Bey Mah.)</t>
  </si>
  <si>
    <t>Merkez/M.akif Ersoy</t>
  </si>
  <si>
    <t>ibrahim öz/328888009/  5078902736</t>
  </si>
  <si>
    <t>raufbey mah a.menderes cd no 10 merkez osmaniye</t>
  </si>
  <si>
    <t>61b10c912be54903766f21d6</t>
  </si>
  <si>
    <t>Tavuk Center, Merkez (İstiklal Mah.)</t>
  </si>
  <si>
    <t>Merkez/İstiklal</t>
  </si>
  <si>
    <t xml:space="preserve">Muhsin Alakuş  /3288149798              </t>
  </si>
  <si>
    <t>istiklal mah dr. sadık ahmet cd no 18/A merkez osmaniye</t>
  </si>
  <si>
    <t>15.dkka sonra donus saglanılck</t>
  </si>
  <si>
    <t>61a935f90e81eaad04850486</t>
  </si>
  <si>
    <t>Çınarlı Cafe &amp; Battalbey Çiğ Köfte, Merkez (Yedi Ocak Mah.)</t>
  </si>
  <si>
    <t>Merkez/Yedi Ocak</t>
  </si>
  <si>
    <t xml:space="preserve">Candar Pişkin/5304128501               </t>
  </si>
  <si>
    <t>yedi ocak mah dr. devlet bahçeli blv çınar sitesi m. emin sekni apt no 97 merkez osmaniye</t>
  </si>
  <si>
    <t>zeliha Özer</t>
  </si>
  <si>
    <t>61f7b86311f661b2d28d4464</t>
  </si>
  <si>
    <t>Serhat Et &amp; Alabalık Lokantası, Merkez (Adnan Menderes Mah.)</t>
  </si>
  <si>
    <t>Merkez	Raufbey</t>
  </si>
  <si>
    <t>5327393287 // 5443988790 //FATİH KÖKSALAN</t>
  </si>
  <si>
    <t>RAUFBEY MAH MUSA ŞAHİN BULVARI AYSANLAR PETROL NO 66 MERKEZ OSMANİYE</t>
  </si>
  <si>
    <t xml:space="preserve">FOTOĞRAFÇI İŞTEN AYRILDI - 09.02.2022 ert. sağlanıldı </t>
  </si>
  <si>
    <t>607190c09e322f0ebbb86e67</t>
  </si>
  <si>
    <t>Pizza Taxi (Raufbey Mah.)</t>
  </si>
  <si>
    <t>Merkez	Adnan Menderes</t>
  </si>
  <si>
    <t>aytunç türker	3288251010</t>
  </si>
  <si>
    <t>raufbey mah 9547 sk no 7 A 2 merkez osmaniye</t>
  </si>
  <si>
    <t>6128a1a3d7026b1ab1d113f7</t>
  </si>
  <si>
    <t>Celal Usta Biftek Tantuni, Merkez (Alibeyli Mah.)</t>
  </si>
  <si>
    <t>Merkez/Alibeyli</t>
  </si>
  <si>
    <t>celal yücel/5528563380</t>
  </si>
  <si>
    <t>alibeyli mah ahmet demir sokak no 12 A merkez osmaniye</t>
  </si>
  <si>
    <t>61f7bdb862252a02541c3287</t>
  </si>
  <si>
    <t>Yalçın Pastaneleri, Merkez (Raufbey Mah.)</t>
  </si>
  <si>
    <t>EMİNE YALÇIN        5442057853</t>
  </si>
  <si>
    <t>raufbey mah atatürk cd no 300 merkez osmaniye</t>
  </si>
  <si>
    <t>kendi fotografları varmış</t>
  </si>
  <si>
    <t>Randevu Alınmayacak..</t>
  </si>
  <si>
    <t>6037aeb15bd993136ad56d27</t>
  </si>
  <si>
    <t>Hilal Pide ve Lahmacun (Raufbey Mah.)</t>
  </si>
  <si>
    <t>Merkez / Rauf Bey</t>
  </si>
  <si>
    <t>Mikail Bey / 5432548919</t>
  </si>
  <si>
    <t>rauf bey mah 8023 sk no 14 iç kapı no a merkez osmaniye</t>
  </si>
  <si>
    <t>608074dc37e16a351e5d338a</t>
  </si>
  <si>
    <t>Bakrach Coffee &amp; Restaurant (Raufbey Mah.)</t>
  </si>
  <si>
    <t>Mustafa Bey / 5365057774</t>
  </si>
  <si>
    <t>Raufbey Mah Dr Devlet bahçeli blv no: 48 Merkez Osmaniye</t>
  </si>
  <si>
    <t xml:space="preserve">haftaya tekrardan iletişime geçelim dedi </t>
  </si>
  <si>
    <t>61ebd5da805f8b7831060098</t>
  </si>
  <si>
    <t>Lezzet Döner, Merkez (Alibeyli Mah.)</t>
  </si>
  <si>
    <t>Merkez / Alibeyli</t>
  </si>
  <si>
    <t>MEHMET YILDIZ	5426336592</t>
  </si>
  <si>
    <t>ALİBEYLİ MAH AKYAR CD GÜRBÜZ APT NO 116 C MERKEZ OSMANİYE</t>
  </si>
  <si>
    <t>60378fd12ddc393bef42e925</t>
  </si>
  <si>
    <t>İsotto Çiğ Köfte (Rahima Hatun Mah.)</t>
  </si>
  <si>
    <t>Merkez / Rahime Hatun</t>
  </si>
  <si>
    <t>murat geldi	5541361772</t>
  </si>
  <si>
    <t>Rahime Hatun mahallesi kemal satır caddesi 82/C merkez Osmaniye</t>
  </si>
  <si>
    <t>6200f2fd36d548d0b5b19f61</t>
  </si>
  <si>
    <t>Özdağlar Kebap, Merkez (Adnan Menderes Mah.)</t>
  </si>
  <si>
    <t>ALİ ÖZDAĞ/5425702969</t>
  </si>
  <si>
    <t>adnan menderes mah 19519 sk merkez osmaniye</t>
  </si>
  <si>
    <t xml:space="preserve">altyapıları olmadığı için ileri tarihte çekim sağlanacak </t>
  </si>
  <si>
    <t>6202326c6796c579d07e5f81</t>
  </si>
  <si>
    <t>Hatay Tadım Döner, Merkez (Rauf Bey Mah.)</t>
  </si>
  <si>
    <t xml:space="preserve"> Ali BEY3288021010</t>
  </si>
  <si>
    <t>RAUFBEY MAH 9547 SK NO 4 MERKEZ OSMANİYE</t>
  </si>
  <si>
    <t>60b4a0b4a4a3c55bfd2a9c57</t>
  </si>
  <si>
    <t>Gül Tantuni &amp; Restaurant, Merkez (Fakıuşağı Mah.)</t>
  </si>
  <si>
    <t>ishak akkan/5462833064</t>
  </si>
  <si>
    <t>Fakıuşağı, No:, TOKİ Cd. No:6, 80010 Osmaniye Merkez/Osmaniye</t>
  </si>
  <si>
    <t>devam çekimi-çekilecek ürün yok</t>
  </si>
  <si>
    <t xml:space="preserve">       12.00</t>
  </si>
  <si>
    <t xml:space="preserve">       13.30</t>
  </si>
  <si>
    <t xml:space="preserve">       15.00</t>
  </si>
  <si>
    <t>60b8b97e305627296a0c3ef8</t>
  </si>
  <si>
    <t>Burgerhome, Merkez (Rauf Bey Mah.)</t>
  </si>
  <si>
    <t>Merkez / Raufbey</t>
  </si>
  <si>
    <t>Salim Yıldız / 5312612959</t>
  </si>
  <si>
    <t>raufbey mah 9547 sk berkay apt b blok no 14/B merkez osmaniye</t>
  </si>
  <si>
    <t>kendiresimlerini kullanmakistiyorlarmışü</t>
  </si>
  <si>
    <t>61f7bfef1e73abbfa84cda91</t>
  </si>
  <si>
    <t>Şen Döner, Merkez (Raufbey Mah.)</t>
  </si>
  <si>
    <t>Nurettin Bey / 5439443430</t>
  </si>
  <si>
    <t>raufbey mah atatürk cd no 260 merkez osmaniye</t>
  </si>
  <si>
    <t>Merkez / Karaer</t>
  </si>
  <si>
    <t>Ziya Bey/4562137700/05364893020</t>
  </si>
  <si>
    <t>Karaer Mah., Hürüyet caddesi A101 karşısı Gümüşhane Merkez, Gümüşhane, Türkiye,</t>
  </si>
  <si>
    <t>ramazandan sonra devam çekimi ister</t>
  </si>
  <si>
    <t>Nazan Hanım / 4562136025 / 5308502529</t>
  </si>
  <si>
    <t>Ahmet Sal/05414220678/4562137272</t>
  </si>
  <si>
    <t>602d238429d1d365c78b98e8</t>
  </si>
  <si>
    <t>Komagene Etsiz Çiğ Köfte, Merkez (Hasanbey Mah.)</t>
  </si>
  <si>
    <t>HASANBEY MH. CUMHURİYET CD. NO: 91/A</t>
  </si>
  <si>
    <t>602d1173aa09e04c922a3294</t>
  </si>
  <si>
    <t>Komagene Etsiz Çiğ Köfte, Merkez (Karaer Mah.)</t>
  </si>
  <si>
    <t>KARAER MH. ZAFER CD. NO.27/B</t>
  </si>
  <si>
    <t>602d1c0da9d2c16769ffb911</t>
  </si>
  <si>
    <t>Komagene Etsiz Çiğ Köfte, Kelkit (Aydın Doğan Cad.)</t>
  </si>
  <si>
    <t>Kelkit</t>
  </si>
  <si>
    <t>AYDIN DOĞAN CD. NO: 117</t>
  </si>
  <si>
    <t>611132e7eb3658ece6616e75</t>
  </si>
  <si>
    <t>Domino's Pizza, Merkez (Karşıyaka Mah.)</t>
  </si>
  <si>
    <t>Karşıyaka Mah. İmamoğlu Sok. No:7/A Merkez / Gümüşhane</t>
  </si>
  <si>
    <t>61827de7420dd31a851ce62d</t>
  </si>
  <si>
    <t>Çiğköftem, Merkez (Karaer Mah.)</t>
  </si>
  <si>
    <t>Muhammed Mustafa Ergen</t>
  </si>
  <si>
    <t>Karaer Mah. Ahmet Ziyauddin Gümüşhaneevi Cad. No: 5/A Merkez/Gümüşhane</t>
  </si>
  <si>
    <t>61b3eca6c352a1a784331853</t>
  </si>
  <si>
    <t>Öncü Döner, Merkez (Karaer Mah.)</t>
  </si>
  <si>
    <t>Gümüşhane Öncü Döner Ltd Şti</t>
  </si>
  <si>
    <t>Karaer Mah Atatürk Cad No 10/AMerkez Gümüşhane</t>
  </si>
  <si>
    <t>62274fdafe8f32fb533fddeb</t>
  </si>
  <si>
    <t>Pasaport Pizza, Merkez (Karaer Mah.)</t>
  </si>
  <si>
    <t>Karaer Mah. Atatürk Sk. No:1-A Merkez / Gümüşhane</t>
  </si>
  <si>
    <t>60092cefc795bd0d73428d00</t>
  </si>
  <si>
    <t>Abant Pide &amp; Lahmacun, Merkez (Bahçelievler Mah.)</t>
  </si>
  <si>
    <t>SEVAL ACAR</t>
  </si>
  <si>
    <t>Bahçeli evler mah hürriyet cad no 14</t>
  </si>
  <si>
    <t>6042051919345f12c14051f7</t>
  </si>
  <si>
    <t>Adıyaman Çiğ Köfte, Merkez (Karaçayır Mah.)</t>
  </si>
  <si>
    <t>Tunahan Ulusinan</t>
  </si>
  <si>
    <t>Karaçayır</t>
  </si>
  <si>
    <t>Karaçayır mahallesi Eren sokak Özlem Sitesi D/2 Blok Daire No : 7/B MERKEZ/BOLU</t>
  </si>
  <si>
    <t>60a674b2d1cdf41f3a8bbfa7</t>
  </si>
  <si>
    <t>Adıyaman Çiğ Köftecisi Derviş Yaşar, Merkez (Borazanlar Mah.)</t>
  </si>
  <si>
    <t>DURMUŞ ALİ ARSLAN</t>
  </si>
  <si>
    <t>Borazanlar Mah., Bozkurt Sok., No:3, Bolu Merkez, Bolu, Türkiye,</t>
  </si>
  <si>
    <t>60ad4ea40e1033b8dcbf1912</t>
  </si>
  <si>
    <t>Adıyaman Çiğ Köftecisi Derviş Yaşar, Merkez (İzzet Baysal Cad.)</t>
  </si>
  <si>
    <t>Derviş Yaşar</t>
  </si>
  <si>
    <t>İzzet Baysal Cad., No:1, Bolu Merkez, Bolu, Türkiye,</t>
  </si>
  <si>
    <t>2 saat sonra</t>
  </si>
  <si>
    <t>60a8b00677b622704aebbfae</t>
  </si>
  <si>
    <t>Adıyaman Pide &amp; Lahmacun, Ömer Usta (İhsaniye Mah.)</t>
  </si>
  <si>
    <t>Ömer Çetinkaya</t>
  </si>
  <si>
    <t>İhsaniye Mah., Çeşmeli Sok., No:26, Bolu Merkez, Bolu, Türkiye,</t>
  </si>
  <si>
    <t>6034b9f1238d2c1bca60de70</t>
  </si>
  <si>
    <t>Adıyaman Pide Kebap Lahmacun (Karaçayır Mah.- Ptt Cad.)</t>
  </si>
  <si>
    <t>Fatih Özkılavuz</t>
  </si>
  <si>
    <t>Karaçayır mah. Ptt Cad. No 4 Merkez /Bolu</t>
  </si>
  <si>
    <t>603895b77c87b483edaf8f5e</t>
  </si>
  <si>
    <t>Afram Tost, Merkez (Sümer Mah.)</t>
  </si>
  <si>
    <t>Samed Ersöz</t>
  </si>
  <si>
    <t>Sümer Mah. Cumhuriyet Cad., No:108, Bolu Merkez, Bolu, Türkiye,</t>
  </si>
  <si>
    <t>tek calısıyorum cekım ıstemıoruz dedı</t>
  </si>
  <si>
    <t>6009305135cc59282ffdfe79</t>
  </si>
  <si>
    <t>Ahenk Cafe &amp; Restaurant (Tabaklar Mah.)</t>
  </si>
  <si>
    <t>YETİŞ KILIÇ</t>
  </si>
  <si>
    <t>Borazanlar Mah hürriyet cad Kubaoğlu Apt 59/30 Bolu merkez</t>
  </si>
  <si>
    <t>620a57ebf9fb9d105160bedb</t>
  </si>
  <si>
    <t>Alaca Fast Food (Sümer Mah.)</t>
  </si>
  <si>
    <t>UMUT KARAKABAK</t>
  </si>
  <si>
    <t>Sümer Mah., Alaca Sok., No:19/A, Bolu Merkez, Bolu, Türkiye,</t>
  </si>
  <si>
    <t>60b7404d6dda9e8bedd2a84f</t>
  </si>
  <si>
    <t>Ali Baba Usta (Aktaş Mah.)</t>
  </si>
  <si>
    <t>Özkan GÜNEÇ</t>
  </si>
  <si>
    <t>İzzet Baysal Cad., No:216, Bolu Merkez, Bolu, Türkiye,</t>
  </si>
  <si>
    <t xml:space="preserve">15 inden sonra arayın dedi kapattı  </t>
  </si>
  <si>
    <t>620b500b0b87cd90285c1c42</t>
  </si>
  <si>
    <t>Arsamiea Çiğ Köfte (Bahçelievler Mah.)</t>
  </si>
  <si>
    <t>RAMAZAN TAŞ</t>
  </si>
  <si>
    <t>Mazhar Murtezaoğlu Cad., No:26A, Bolu Merkez, Bolu, Türkiye,</t>
  </si>
  <si>
    <t>607a9b6738cb154d8d35b3ce</t>
  </si>
  <si>
    <t>Atom Döner, Merkez (Tabaklar Mah.)</t>
  </si>
  <si>
    <t>FERDİ KONUK</t>
  </si>
  <si>
    <t>Tabaklar Mah., İbni Sina Cad., No:5, Bolu Merkez, Bolu, Türkiye,</t>
  </si>
  <si>
    <t xml:space="preserve">Süleyman Tezcan </t>
  </si>
  <si>
    <t>6009e32f3c42003bf0bfa922</t>
  </si>
  <si>
    <t>Bay Tostçum, Merkez (Tabaklar Mah. - İzzet Baysal Cad.)</t>
  </si>
  <si>
    <t>SÜMEYYE SEVİM KÖROĞLU</t>
  </si>
  <si>
    <t>Aktaş</t>
  </si>
  <si>
    <t>Aktaş, Akıncı Sk. No 48A D:9, 14200 Merkez/Bolu</t>
  </si>
  <si>
    <t>6086901c2d44eba44f89b2b7</t>
  </si>
  <si>
    <t>Bayram Usta Et (Aktaş Mah.)</t>
  </si>
  <si>
    <t>Mutlu karataş</t>
  </si>
  <si>
    <t>Aktaş Mah., Süreya Sok. (Süreyya Sok.), No:6, Bolu Merkez, Bolu, Türkiye,</t>
  </si>
  <si>
    <t>60104710276d0fce257b555d</t>
  </si>
  <si>
    <t>Best Burger Shop, Merkez (Bahçelievler Mah.)</t>
  </si>
  <si>
    <t>Savaş GÜDEN</t>
  </si>
  <si>
    <t>Bahçelievler Mah. Muzaffer Işın Cad. Kartaş Apt. 48/A BOLU / MERKEZ</t>
  </si>
  <si>
    <t>60388172a69617bf5256e149</t>
  </si>
  <si>
    <t>Beypiliç Tavukçum, Merkez (Tabaklar Mah.)</t>
  </si>
  <si>
    <t>ZEYNEP VURAL</t>
  </si>
  <si>
    <t>Cumhuriyet Cad., No:22, Bolu Merkez, Bolu, Türkiye,</t>
  </si>
  <si>
    <t xml:space="preserve">açmadı  </t>
  </si>
  <si>
    <t>6000bf6cbb1161c7e6776a09</t>
  </si>
  <si>
    <t>Beyzade Restaurant, Merkez (Tabaklar Mah.)</t>
  </si>
  <si>
    <t>mert perçin</t>
  </si>
  <si>
    <t>tabaklar mah hatat emin barın cad no:12</t>
  </si>
  <si>
    <t>6086783ee7384994915f6234</t>
  </si>
  <si>
    <t>Bi Külah Dondurma &amp; Tatlı (Tabaklar Mah.)</t>
  </si>
  <si>
    <t>Filiz Erdi</t>
  </si>
  <si>
    <t>Tabaklar Mah. İzzet Baysal Cad., No:3, Bolu Merkez, Bolu, Türkiye,</t>
  </si>
  <si>
    <t>ali rıza bey</t>
  </si>
  <si>
    <t>6038ade260cc46f8a887575c</t>
  </si>
  <si>
    <t>Black Coffee &amp; More, Merkez (Tabaklar Mah.)</t>
  </si>
  <si>
    <t>Bilal Onur Yücel</t>
  </si>
  <si>
    <t>Tabaklar Mah., Börekçiler Sok., No:10, Bolu Merkez, Bolu, Türkiye,</t>
  </si>
  <si>
    <t>60a8b49e972358fcbbf7b3d9</t>
  </si>
  <si>
    <t>14 Fast Food (Karamanlı Mah.)</t>
  </si>
  <si>
    <t>Hüseyin Semerci</t>
  </si>
  <si>
    <t>Karamanlı</t>
  </si>
  <si>
    <t>Karamanlı mah mutlu sok no 11 a Bolu merkez</t>
  </si>
  <si>
    <t>6086845190e50543b0e62274</t>
  </si>
  <si>
    <t>Bolu Han Pide &amp; Kebap, Merkez (Bahçelievler Mah.)</t>
  </si>
  <si>
    <t>Buğrahan erbay</t>
  </si>
  <si>
    <t>Bahçelievler Mah., Kızılay Sok., No:3, Bolu Merkez, Bolu, Türkiye,</t>
  </si>
  <si>
    <t>5ffec56dbd264d718453b2ad</t>
  </si>
  <si>
    <t>Büfe Bahçeli, Merkez (Bahçelievler Mah.)</t>
  </si>
  <si>
    <t>SABİT ŞERİFOĞLU</t>
  </si>
  <si>
    <t>bahçelievler mah muzaffer ışın cad no 6A</t>
  </si>
  <si>
    <t>getirin bize 10bin tl borcu var önce onu ödesinler deddi</t>
  </si>
  <si>
    <t>60476f6995464a1d958573e8</t>
  </si>
  <si>
    <t>Caretta Burger &amp; Tost, Merkez (Sümer Mah.)</t>
  </si>
  <si>
    <t>Zeki Aydoğdu</t>
  </si>
  <si>
    <t>sümer mahallesi karaca sokak 1-A</t>
  </si>
  <si>
    <t>6086877244bd2572e9dd9dbd</t>
  </si>
  <si>
    <t>Ciğerci Memo, Merkez (Karamanlı Mah.)</t>
  </si>
  <si>
    <t>Kazım Alioğlu</t>
  </si>
  <si>
    <t>Karamanlı mah. Konuralp Cad., No:23, Bolu Merkez, Bolu, Türkiye,</t>
  </si>
  <si>
    <t>600eab7216bdc842a940ca14</t>
  </si>
  <si>
    <t>Çatlak Cafe, Merkez (Sümer Mah.)</t>
  </si>
  <si>
    <t>İbrahim Tarım</t>
  </si>
  <si>
    <t>SÜMER MAH. AHMET BAYSAL BULVARI NO : 10 / B BOLU</t>
  </si>
  <si>
    <t>620ca30cecc5365352f2f3c5</t>
  </si>
  <si>
    <t>Çiğ Köfteci Sait (Sümer Mah.)</t>
  </si>
  <si>
    <t>61d6d62c893aa7a9925a09da</t>
  </si>
  <si>
    <t>Çiğ Köfteci Sait Merkez (Köroğlu Mah.)</t>
  </si>
  <si>
    <t>KADRİYE ÜZÜLMEZ</t>
  </si>
  <si>
    <t>Köroğlu</t>
  </si>
  <si>
    <t>Gerede Cad., No:31/A, Bolu Merkez, Bolu, Türkiye,</t>
  </si>
  <si>
    <t>6035fb9a53d6fa1eb57dd911</t>
  </si>
  <si>
    <t>Çorba Dünyası, Merkez (Sağlık Mah.)</t>
  </si>
  <si>
    <t>Cennet Özçelik</t>
  </si>
  <si>
    <t>Alpağutbey</t>
  </si>
  <si>
    <t>Alpağutbey Mah., Kadife Sok., No:3/1, Bolu Merkez, Bolu, Türkiye,</t>
  </si>
  <si>
    <t>5ffe12494a4dfaeba0aba26d</t>
  </si>
  <si>
    <t>Dc Ocakbaşı &amp; Kebap, Merkez (Tabaklar Mah.)</t>
  </si>
  <si>
    <t>DEMET OYĞUN</t>
  </si>
  <si>
    <t>tabaklar mah. börekçiler sokak no:12</t>
  </si>
  <si>
    <t>5ffdcb33f73b33cc4bd14c97</t>
  </si>
  <si>
    <t>Divan Pide, Merkez (Yaşamkent Mah.)</t>
  </si>
  <si>
    <t>erkan yıldırım</t>
  </si>
  <si>
    <t>Yaşamkent</t>
  </si>
  <si>
    <t>YAŞAMKENT MAH. ADA 27 SOK. 27/7 BOLU MERKEZ</t>
  </si>
  <si>
    <t>608674041949c7b8102504b8</t>
  </si>
  <si>
    <t>Egehann Pide Lahmacun, Merkez (Kültür Mah.)</t>
  </si>
  <si>
    <t>Emrah kart</t>
  </si>
  <si>
    <t>Kültür</t>
  </si>
  <si>
    <t>Kültür mah Öksüz Tekke Sok., No:10, Bolu Merkez, Bolu, Türkiye,</t>
  </si>
  <si>
    <t>5ffb1559e2d9e0dd340324e3</t>
  </si>
  <si>
    <t>Gaga Tost (Bahçelievler Mah.)</t>
  </si>
  <si>
    <t>VOLKAN AKCİVAN</t>
  </si>
  <si>
    <t>Karamanlı mahallesi Atatürk Bulvarı yonca apt no;20/e</t>
  </si>
  <si>
    <t xml:space="preserve">3742124242// paneli açılmamış </t>
  </si>
  <si>
    <t>5ffdcd3de2d9e0dc7d038b6f</t>
  </si>
  <si>
    <t>Gölyüzü Merkez Lokantası, Merkez (İhsaniye Mah.)</t>
  </si>
  <si>
    <t>ŞEMSİ ERDOĞAN</t>
  </si>
  <si>
    <t>Gölyüzü</t>
  </si>
  <si>
    <t>İhsaniye mahallesi tavil Mehmet paşa caddesi no 9 Gölyüzü merkez lokantası</t>
  </si>
  <si>
    <t>60117975f8fb0bbc14f92a42</t>
  </si>
  <si>
    <t>Gurmeet Restaurant, Merkez (Tabaklar Mah.)</t>
  </si>
  <si>
    <t>AYHAN KIRLIOĞLU</t>
  </si>
  <si>
    <t>No:6/A,14100 Türkiye Tabaklar, Tabaklar Mahallesi, 14100 Merkez/Bolu Merkez/Bolu Merkez/Bolu</t>
  </si>
  <si>
    <t>60ad2e97aa4e63fbf05bc641</t>
  </si>
  <si>
    <t>Hacıalioğlu Çiğ Köfte, Merkez (Karamanlı Mah.)</t>
  </si>
  <si>
    <t>Kemal Avcı</t>
  </si>
  <si>
    <t>Karamanlı Mah., İsmet Paşa Cad., No:60/A, Bolu Merkez, Bolu, Türkiye,</t>
  </si>
  <si>
    <t>60d8a12a57eedfb35d5268e7</t>
  </si>
  <si>
    <t>Hacıbey (Borazanlar Mah.)</t>
  </si>
  <si>
    <t>İlhan Tutuk</t>
  </si>
  <si>
    <t>Borazanlar Mah., Mehmet Akif Ersoy Blv., No:13, Bolu Merkez, Bolu, Türkiye,</t>
  </si>
  <si>
    <t>605d9f6c10a3e5353b4dfcb8</t>
  </si>
  <si>
    <t>Has Pide, Merkez (Tabaklar Mah.)</t>
  </si>
  <si>
    <t>Murak Akdemir</t>
  </si>
  <si>
    <t>Tabaklar mAH Hürriyet Cad., No:35, Bolu Merkez, Bolu, Türkiye,</t>
  </si>
  <si>
    <t xml:space="preserve">haftaya tekrar arancak  </t>
  </si>
  <si>
    <t>606af94870449ba5e23b51a8</t>
  </si>
  <si>
    <t>İsimsiz Gözleme &amp; Mantı, Merkez (Tabaklar Mah.)</t>
  </si>
  <si>
    <t>AHMET SEYHAN</t>
  </si>
  <si>
    <t>Tabaklar, Cumhuriyet Cd., 14100 Bolu Merkez/Bolu</t>
  </si>
  <si>
    <t>60d8d3be8b7ca9043bde19d2</t>
  </si>
  <si>
    <t>Jest Waffle, Merkez (Tabaklar Mah. - İzzet Baysal Cad.)</t>
  </si>
  <si>
    <t>Ceyda Bozbey</t>
  </si>
  <si>
    <t>Karaçayır Mah., Kutucular Sok., No:4, Bolu Merkez, Bolu, Türkiye,</t>
  </si>
  <si>
    <t>grek duymuoruz dedı</t>
  </si>
  <si>
    <t>6035fe0342b85867b984cceb</t>
  </si>
  <si>
    <t>Karnaval Pasta &amp; Cafe, Merkez (Tabaklar Mah.)</t>
  </si>
  <si>
    <t>Mert Elbir</t>
  </si>
  <si>
    <t>Tabaklar Mah. Ali Rıza tekemen cad. Yoldaş Apt. No 6/A bolu/merkez</t>
  </si>
  <si>
    <t>6058a7796803b5637c854025</t>
  </si>
  <si>
    <t>Kebapçı Ali Baba, Merkez (Tabaklar Mah. - İzzet Baysal Cad.)</t>
  </si>
  <si>
    <t>Bahçelievler Mah. Atatürk Blv., No:17, Bolu Merkez, Bolu, Türkiye,</t>
  </si>
  <si>
    <t>6086896aae73ef4a76607c83</t>
  </si>
  <si>
    <t>Köfteci Hasan, Merkez (Karaçayır Mah.)</t>
  </si>
  <si>
    <t>SAMET TÜRKMEN</t>
  </si>
  <si>
    <t>BORAZANLAR MAH. MEHMET AKİF ERSOY BULVARI NO: 41</t>
  </si>
  <si>
    <t>60ad282b4112075af7bff1c4</t>
  </si>
  <si>
    <t>Köfteci Şişman, Merkez (Sağlık Mah.)</t>
  </si>
  <si>
    <t>Emine Funda Şişman</t>
  </si>
  <si>
    <t>Sağlık</t>
  </si>
  <si>
    <t>Sağlık Mah., Dodurga Cad., No:58/ A BLOK, Bolu Merkez, Bolu, Türkiye,</t>
  </si>
  <si>
    <t>6035fcc5680e685aab4bd30e</t>
  </si>
  <si>
    <t>Mantune, Merkez (Borazanlar Mah.)</t>
  </si>
  <si>
    <t>Fatma Aydın</t>
  </si>
  <si>
    <t>Hürriyet Cad., No:77, Bolu Merkez, Bolu, Türkiye,</t>
  </si>
  <si>
    <t>603898b03382672f1f3fc342</t>
  </si>
  <si>
    <t>Maydanoz Burger, Merkez (Bahçelievler Mah.)</t>
  </si>
  <si>
    <t>Gülsen Kayhan</t>
  </si>
  <si>
    <t>Bahçelievler Mah., Vardallı Sok., No:7, Bolu Merkez, Bolu, Türkiye,</t>
  </si>
  <si>
    <t>60a8b0134fa7981a7655c145</t>
  </si>
  <si>
    <t>Meşhur Adıyaman Pide &amp; Lahmacun (Aktaş Mah.)</t>
  </si>
  <si>
    <t>Aktaş Mah., Şehit Selen Paşa Cad., No:1, Bolu Merkez, Bolu, Türkiye,</t>
  </si>
  <si>
    <t>60b740ed12303adc140b832a</t>
  </si>
  <si>
    <t>Meşhur Adıyamanlı Çiğ Köfteci Ali Baba, Merkez (Aktaş Mah.)</t>
  </si>
  <si>
    <t>5ffeb9b437b181f75d07c307</t>
  </si>
  <si>
    <t>Meşhur Bolu Gözlemecisi, Merkez (Tabaklar Mah.)</t>
  </si>
  <si>
    <t>Zeynep Kumurkan</t>
  </si>
  <si>
    <t>Tabaklar mahallesi izzet Baysal Caddesi no 76 merkez bolu</t>
  </si>
  <si>
    <t>Süleyman Tezcan</t>
  </si>
  <si>
    <t>esra hanım ile görüşüldü</t>
  </si>
  <si>
    <t>5ffdd152fd88ae23ba6c89e0</t>
  </si>
  <si>
    <t>Midye 14 Kokoreç &amp; Köfte, Merkez (Beşkavaklar Mah.)</t>
  </si>
  <si>
    <t>SABAHATTİN BOZOĞLU</t>
  </si>
  <si>
    <t>Beşkavaklar mahallesi çakmaklar caddesi 37/A Midye 14 Kokoreç Salonu</t>
  </si>
  <si>
    <t>işletme devrolmuş</t>
  </si>
  <si>
    <t>5ffdd30be2d9e0cbac038c2f</t>
  </si>
  <si>
    <t>Turuncu Fast Food, Merkez (Karamanlı Mah.)</t>
  </si>
  <si>
    <t>AYŞEGÜL ORHAN</t>
  </si>
  <si>
    <t>karamanlı mahallesi ismet paşa caddesi no43c bolu merkez / Turuncu Fastfood</t>
  </si>
  <si>
    <t>60867f3cf372e1302524d21e</t>
  </si>
  <si>
    <t>Oltu Cağ Kebap, Merkez (Kültür Mah.)</t>
  </si>
  <si>
    <t>Saniye durukan</t>
  </si>
  <si>
    <t>Kültür Mah Şehitler Cad., No:13, Bolu Merkez, Bolu, Türkiye,</t>
  </si>
  <si>
    <t>60868115afd96d5d78f75956</t>
  </si>
  <si>
    <t>Önder Usta Lezzet Dünyası, Merkez (Aşağısoku Mah.)</t>
  </si>
  <si>
    <t>Hacer Sucu</t>
  </si>
  <si>
    <t>Aşağısoku</t>
  </si>
  <si>
    <t>Aşağısoku Mah., Yıldırım Beyazıt Cad., No:23/A, Bolu Merkez, Bolu, Türkiye,</t>
  </si>
  <si>
    <t>6035ff6a53d6fa2e137ddb67</t>
  </si>
  <si>
    <t>Öz Ocakbaşı, Merkez (Tabaklar Mah.)</t>
  </si>
  <si>
    <t>Rıdvan Ayaz</t>
  </si>
  <si>
    <t>İzzet Baysal Cad., No:43, Bolu Merkez, Bolu, Türkiye,</t>
  </si>
  <si>
    <t>5ffecc39bd264d242c53b498</t>
  </si>
  <si>
    <t>Panda Çikolata &amp; Waffle , Merkez (Tabaklar Mah.)</t>
  </si>
  <si>
    <t>EVRİM ÖZCAN</t>
  </si>
  <si>
    <t>TABAKLAR MAH. İBNİ SİNA CAD KALYONCU AP NO:3</t>
  </si>
  <si>
    <t>62459c9c9cd685d47b4dbe05</t>
  </si>
  <si>
    <t>Öküz Burger Homemade ( Tabaklar Mah.)</t>
  </si>
  <si>
    <t>YUNUS EMRE HUSAN</t>
  </si>
  <si>
    <t>Tabaklar Mah., İbni Sina Cad., No:7, Bolu Merkez, Bolu, Türkiye,</t>
  </si>
  <si>
    <t>6216354f2b819a3a1adf8951</t>
  </si>
  <si>
    <t>Pideci Kadir ( Bahçelievler Mah.)</t>
  </si>
  <si>
    <t>KADİR KARABULUT</t>
  </si>
  <si>
    <t>Bahçelievler Mah., Bolu Merkez, Bolu, Türkiye,</t>
  </si>
  <si>
    <t>601529db6c16426a9490f2e4</t>
  </si>
  <si>
    <t>Pizza Labella, Merkez (Tabaklar Mah. - İzzet Baysal Cad.)</t>
  </si>
  <si>
    <t>Alim Akyıldırım</t>
  </si>
  <si>
    <t>Tabaklar, İzzet Baysal Cd. No:13, 14100 Bolu Merkez/Bolu</t>
  </si>
  <si>
    <t>620cb57e738a856e362b34b2</t>
  </si>
  <si>
    <t>Rojo Corner (Tabaklar Mah)</t>
  </si>
  <si>
    <t>Evrim Korkunç</t>
  </si>
  <si>
    <t>Tabaklar Mah., Vaysal Sok., No:2, Bolu Merkez, Bolu, Türkiye,</t>
  </si>
  <si>
    <t>600ea42c65caa707233f12b1</t>
  </si>
  <si>
    <t>Sosyete Çiğ Köfte (Karamanlı Mah.)</t>
  </si>
  <si>
    <t>Nurşen Temel Deniz</t>
  </si>
  <si>
    <t>Karamanlı Mah., Yeni Sok., No:14, Bolu Merkez, Bolu, Türkiye,</t>
  </si>
  <si>
    <t>60377feb0b52e74448271c1c</t>
  </si>
  <si>
    <t>Şampiyon Kokoreç, Merkez (Borazanlar Mah.)</t>
  </si>
  <si>
    <t>Bayram Çitler</t>
  </si>
  <si>
    <t>Borazanlar mah. mehmet akif ersoy caddesi no: 7 A/9</t>
  </si>
  <si>
    <t>6009c070f5c83e511e917ecf</t>
  </si>
  <si>
    <t>Şehri Bolu Künefe &amp; Baklava &amp; Katmer, Merkez (Borazanlar Mah.)</t>
  </si>
  <si>
    <t>Cem Akdağ</t>
  </si>
  <si>
    <t>Borazanlar mah.mehmet Akif Ersoy bulvarı no:45/A BOLU</t>
  </si>
  <si>
    <t>60d8a72718b936caa3ad6922</t>
  </si>
  <si>
    <t>Şehzade Kebap, Merkez (Borazanlar Mah.)</t>
  </si>
  <si>
    <t>Borazanlar Mah., Mehmet Akif Ersoy Blv., No:14/B, Bolu Merkez, Bolu, Türkiye,</t>
  </si>
  <si>
    <t>60867c07ee9c1f8426cffc89</t>
  </si>
  <si>
    <t>Tantuni Tinton, Merkez (Karaçayır Mah.)</t>
  </si>
  <si>
    <t>EMİNE ÖTER</t>
  </si>
  <si>
    <t>Karaçayır MahKocabey Sok., No:12, Bolu Merkez, Bolu, Türkiye,</t>
  </si>
  <si>
    <t>600ea469cb8d0501dc0c5013</t>
  </si>
  <si>
    <t>Temel'in Yeri (Karamanlı Mah.)</t>
  </si>
  <si>
    <t>60145be0f55f4097adc9b5cb</t>
  </si>
  <si>
    <t>Tombul Kumru, Merkez (Tabaklar Mah.)</t>
  </si>
  <si>
    <t>EMİNE BALTA</t>
  </si>
  <si>
    <t>Tabaklar, Cumhuriyet Cd. No:36, 14100 Bolu Merkez/Bolu</t>
  </si>
  <si>
    <t>6038ad8aa69617a0a656e57d</t>
  </si>
  <si>
    <t>Toscana, Merkez (Tabaklar Mah.)</t>
  </si>
  <si>
    <t>Tabaklar Mah., Börekçiler Sok., No:5, Bolu Merkez, Bolu, Türkiye,</t>
  </si>
  <si>
    <t>6214b99c1ef2340bea08f5d7</t>
  </si>
  <si>
    <t>Yeni Karadeniz Pide Lahmacun (Bahçelievler Mah.)</t>
  </si>
  <si>
    <t>MURAT BARUĞ</t>
  </si>
  <si>
    <t>60360186eaf22354c9698df3</t>
  </si>
  <si>
    <t>Özkılavuz Ocakbaşı, Merkez (Karaçayır Mah.)</t>
  </si>
  <si>
    <t>Nursel Özkılavuz</t>
  </si>
  <si>
    <t>Karaçayır Mah., Aydın Sok., No:10, Bolu Merkez, Bolu, Türkiye,</t>
  </si>
  <si>
    <t>5ffeb1743cc99f4b6dcd2b8b</t>
  </si>
  <si>
    <t>Bursa İskender Kebapçısı, Merkez (Tabaklar Mah.)</t>
  </si>
  <si>
    <t>ÇİĞDEM ULUSOY</t>
  </si>
  <si>
    <t>Tabaklar mahallesi Börekçiler sokak no:7/D Bolu</t>
  </si>
  <si>
    <t>60a8ad32c78c5f49d6d0792d</t>
  </si>
  <si>
    <t>Nazar Pide Kebap Gerede,(Orta Mah.)</t>
  </si>
  <si>
    <t>DURMUŞ KINDIMOĞLU</t>
  </si>
  <si>
    <t>Demirciler</t>
  </si>
  <si>
    <t>orta mah prof dr necmettin erbakan cad no 14 gerede</t>
  </si>
  <si>
    <t>60389c5369811fd4a293e177</t>
  </si>
  <si>
    <t>Çayhanı Cafe Bistro, Merkez (Tabaklar Mah.)</t>
  </si>
  <si>
    <t>Kenan Çelik</t>
  </si>
  <si>
    <t>Tabaklar Mah., Vaysal Sok., No:5, Bolu Merkez, Bolu, Türkiye,</t>
  </si>
  <si>
    <t xml:space="preserve">3 hafta sonra aranılcak </t>
  </si>
  <si>
    <t>61ea8441073354c1a20788a4</t>
  </si>
  <si>
    <t>Minipan (Tabaklar Mah.)</t>
  </si>
  <si>
    <t>ÖMER FARUK YILMAZ</t>
  </si>
  <si>
    <t>Tabaklar Mah., Börekçiler Sok., No:20, Bolu Merkez, Bolu, Türkiye,</t>
  </si>
  <si>
    <t>600937d4c795bd3afe428ee2</t>
  </si>
  <si>
    <t>Paşalı Ocakbaşı, Merkez (Borazanlar Mah.)</t>
  </si>
  <si>
    <t>MUSTAFA SEMERCİOĞLU</t>
  </si>
  <si>
    <t>Borazanlar mahallesi gelincik sokak no 1 Bolu merkez</t>
  </si>
  <si>
    <t>6038871f59f09062e9294247</t>
  </si>
  <si>
    <t>Cafe Panchos, Merkez (Tabaklar Mah. - İzzet Baysal Cad.)</t>
  </si>
  <si>
    <t>60d8d355058181b75a93ca74</t>
  </si>
  <si>
    <t>Patista, Merkez (Tabaklar Mah. - İzzet Baysal Cad.)</t>
  </si>
  <si>
    <t>Patista Gıda İnş. Tur. san ve tic. ltd. şti</t>
  </si>
  <si>
    <t>saadettin bey 5326122698</t>
  </si>
  <si>
    <t>Ali Tümkaya</t>
  </si>
  <si>
    <t xml:space="preserve">bizim merkez eskişehir de orayı arayıp görüşmeniz gerekiyor </t>
  </si>
  <si>
    <t>6012d23a6c1642af14907c6e</t>
  </si>
  <si>
    <t>Ortaklar Pide &amp; Kebap (Tabaklar Mah. - İzzet Baysal Cad.)</t>
  </si>
  <si>
    <t>mehmet ali yamaner</t>
  </si>
  <si>
    <t>Bahçelievler Mah., Muzaffer Işın Cad., No:50/A, Bolu Merkez, Bolu, Türkiye,</t>
  </si>
  <si>
    <t>5ffdc41cf73b334e55d14c42</t>
  </si>
  <si>
    <t>Chef’ S Buffalo Burger, Merkez (Karaçayır Mah.)</t>
  </si>
  <si>
    <t>ERTAN PALACI</t>
  </si>
  <si>
    <t>Karaçayır mah.izzet baysal cad.incebey işhanı no =86/a bolu</t>
  </si>
  <si>
    <t>5ffee157f21cfb856a99529f</t>
  </si>
  <si>
    <t>Şansın Döner, Merkez (Tabaklar Mah. - İzzet Baysal Cad.)</t>
  </si>
  <si>
    <t>Aslı COŞKUNSOY</t>
  </si>
  <si>
    <t>Büyükcami</t>
  </si>
  <si>
    <t>Büyük Cami mahallesi İZZET BAYSAL caddesi No:91/B MERKEZ/BOLU</t>
  </si>
  <si>
    <t>601300bdb9e685261a5b37b4</t>
  </si>
  <si>
    <t>Kebap 14, Merkez (Aktaş Mah. )</t>
  </si>
  <si>
    <t>İrfan Adıyaman</t>
  </si>
  <si>
    <t>aktaş mah. öney sok. no12 bolu merkez</t>
  </si>
  <si>
    <t>60d8da99f3874608fb9cd497</t>
  </si>
  <si>
    <t>Felicita Coffee, Merkez (Borazanlar Mah.)</t>
  </si>
  <si>
    <t>MUSTAFA ALİCAN ÇORMAN</t>
  </si>
  <si>
    <t>Borazanlar Mah., Mehmet Akif Ersoy Blv., No:12/A, Bolu Merkez, Bolu, Türkiye,</t>
  </si>
  <si>
    <t>623c282ef6229e0b96d69f73</t>
  </si>
  <si>
    <t>Mangaldan (Tabaklar Mah.)</t>
  </si>
  <si>
    <t>ARZU ARIGÜN</t>
  </si>
  <si>
    <t>624ea6b718048ddc9c0e31b3</t>
  </si>
  <si>
    <t>Çiğ Köfteci Sait (Karamanlı Mah. - Mutlu Sk.)</t>
  </si>
  <si>
    <t>AYSEL AYDIN</t>
  </si>
  <si>
    <t>Karamanlı Mah., Mutlu Sok., No:11A, Bolu Merkez, Bolu, Türkiye,</t>
  </si>
  <si>
    <t>600b04322c661f856dc3caa5</t>
  </si>
  <si>
    <t>Kafe Madan, Merkez (Sağlık Mah.)</t>
  </si>
  <si>
    <t>MEHMET BÜLENT BAYRAK</t>
  </si>
  <si>
    <t>Sağlık Mah. M.Zekai Kontropa Bulvarı Öztoprak Apt. 41/f</t>
  </si>
  <si>
    <t>62443ef6ef25daf6aae20127</t>
  </si>
  <si>
    <t>Çiğ Köfteci Sait ( Bahçelievler Mah.)</t>
  </si>
  <si>
    <t>AYKUT CEFAKER</t>
  </si>
  <si>
    <t>Bahçelievler Mah., Karanfil Sok., No:28, Bolu Merkez, Bolu, Türkiye,</t>
  </si>
  <si>
    <t>6006972899244ec351058af6</t>
  </si>
  <si>
    <t>Abdullah Usta, Merkez (Tabaklar Mah.)</t>
  </si>
  <si>
    <t>SERKAN YAMAN</t>
  </si>
  <si>
    <t>İBNİSİNA CADDESİ no:5-1</t>
  </si>
  <si>
    <t>6241c7699aee2db4522b3af8</t>
  </si>
  <si>
    <t>Sümer Fast Food (Tabaklar Mah.)</t>
  </si>
  <si>
    <t>YAKUP ARABACIOĞLU</t>
  </si>
  <si>
    <t>Cumhuriyet Cad., No:76, Bolu Merkez, Bolu, Türkiye,</t>
  </si>
  <si>
    <t>62275139bafbdd7af63b7883</t>
  </si>
  <si>
    <t>Adıyaman Çiğ Köftecisi Derviş Yaşar (Tabaklar Mah.)</t>
  </si>
  <si>
    <t>AYŞE RAVZA ALTINDAĞ</t>
  </si>
  <si>
    <t>Mazhar Murtezaoğlu Cad., No:1, Bolu Merkez, Bolu, Türkiye,</t>
  </si>
  <si>
    <t>6229bdf2e9b58a2c4f038118</t>
  </si>
  <si>
    <t>Alo Tantuni ( Bahçelievler Mah.)</t>
  </si>
  <si>
    <t>6220bdbe310a2cf23c94df49</t>
  </si>
  <si>
    <t>Şahin Büfe Kebap &amp; Izgara (Aşağısoku Mah.)</t>
  </si>
  <si>
    <t>SEVİM TANIK</t>
  </si>
  <si>
    <t>Aşağısoku Mah., Ata Küçük Sanayi Sitesi, Bolu Merkez, Bolu, Türkiye,</t>
  </si>
  <si>
    <t>6238347519e4408a0d77e3ec</t>
  </si>
  <si>
    <t>Bolpir Pide &amp; Kebap (Tabaklar Mah.)</t>
  </si>
  <si>
    <t>ZAFER AKKUŞ</t>
  </si>
  <si>
    <t>623c2645d79332a8e38ad2bf</t>
  </si>
  <si>
    <t>Damak Tadı Çorba &amp; Izgara ( Sağlık Mah.)</t>
  </si>
  <si>
    <t>SERDAR ÖZTÜRK</t>
  </si>
  <si>
    <t>Sağlık Mah., Hekim Sok., No:9/A, Bolu Merkez, Bolu, Türkiye,</t>
  </si>
  <si>
    <t xml:space="preserve">yetkili yok  </t>
  </si>
  <si>
    <t>6220cb9c8d5f1dc390d81d50</t>
  </si>
  <si>
    <t>Alfa Doy Doy ( Sümer Mah.)</t>
  </si>
  <si>
    <t>Naim Kandemir</t>
  </si>
  <si>
    <t>Sümer Mah., Bolu Merkez, Bolu, Türkiye,</t>
  </si>
  <si>
    <t>6245a0546fc03b0c5415b3a5</t>
  </si>
  <si>
    <t>Kebapçı Dayı (Tabaklar Mah.)</t>
  </si>
  <si>
    <t>EMİN BARLIK</t>
  </si>
  <si>
    <t>Karaçayır Mah., Bolu Merkez, Bolu, Türkiye,</t>
  </si>
  <si>
    <t>624daa4b61f5986265a1c57a</t>
  </si>
  <si>
    <t>İskenderun Katık Döner (Tabaklar Mah.)</t>
  </si>
  <si>
    <t>MURAT OKCAN</t>
  </si>
  <si>
    <t>Tabaklar Mah., Karakoç Sok., No:9, Bolu Merkez, Bolu, Türkiye,</t>
  </si>
  <si>
    <t>6257ced72599c7304c913d2e</t>
  </si>
  <si>
    <t>Jet Tost (Sümer Mah.)</t>
  </si>
  <si>
    <t>ERAY TÜRKER</t>
  </si>
  <si>
    <t>Cumhuriyet Cad., No:197, Bolu Merkez, Bolu, Türkiye,</t>
  </si>
  <si>
    <t>6037814fa5ee4cd2472b9d1f</t>
  </si>
  <si>
    <t>Lezzetlice Ev Yemekleri, Merkez (Borazanlar Mah.)</t>
  </si>
  <si>
    <t>Kemal Onur</t>
  </si>
  <si>
    <t>Borazanlar Mah., Akşemsettin Cad., No:18/A, Bolu Merkez, Bolu, Türkiye,</t>
  </si>
  <si>
    <t>624ea8714b118b069c751f37</t>
  </si>
  <si>
    <t>Aybars Köfte &amp; Tantuni (Karamanlı Mah.)</t>
  </si>
  <si>
    <t>6245c089d48dce60e02fb1a1</t>
  </si>
  <si>
    <t>Köşk Ocakbaşı (Tabaklar Mah. - İzzet Baysal Cad.)</t>
  </si>
  <si>
    <t>UĞUR SAÇAN</t>
  </si>
  <si>
    <t>Tabaklar Mah., Çavuşlar Sok., No:6/A, Bolu Merkez, Bolu, Türkiye,</t>
  </si>
  <si>
    <t>622f5138bdf8e130a026d23f</t>
  </si>
  <si>
    <t>Burhan Usta Pide Lahmacun (Köroğlu Mah.)</t>
  </si>
  <si>
    <t>BURHAN ARSLAN</t>
  </si>
  <si>
    <t>Gerede Cad., No:51, Bolu Merkez, Bolu, Türkiye,</t>
  </si>
  <si>
    <t>622f4e467c940a4272e07205</t>
  </si>
  <si>
    <t>Ekrem Coşkun Döner (Tabaklar Mah.)</t>
  </si>
  <si>
    <t>MUSTAFA UYAR</t>
  </si>
  <si>
    <t>Tabaklar Mah., Hattat Emin Barın Cad., No:10, Bolu Merkez, Bolu, Türkiye,</t>
  </si>
  <si>
    <t>623831c3e410b7b4b1a8e541</t>
  </si>
  <si>
    <t>Pilav Üstü ( Karaçayır Mah.)</t>
  </si>
  <si>
    <t>ŞAHİN GÖKARSLAN</t>
  </si>
  <si>
    <t>Karaçayır Mah., Hitit Sok., No:9/1, Bolu Merkez, Bolu, Türkiye,</t>
  </si>
  <si>
    <t>6245c3e53f7f085984d49ce7</t>
  </si>
  <si>
    <t>Kürekte Lahmacun (Tabaklar Mah.)</t>
  </si>
  <si>
    <t>DEMET TOYĞUN</t>
  </si>
  <si>
    <t>Tabaklar Mah., Börekçiler Sok., No:12-14, Bolu Merkez, Bolu, Türkiye,</t>
  </si>
  <si>
    <t>5ffdbf5e937d1b33f1bd9e67</t>
  </si>
  <si>
    <t>Bahçeli Pilavcısı, Merkez (Bahçelievler Mah.)</t>
  </si>
  <si>
    <t>ZİYA İŞERİ</t>
  </si>
  <si>
    <t>bahçelievler mahallesi atatürk bulvarı gözde apartmanı 7d bahçelievler karakolu yanı</t>
  </si>
  <si>
    <t xml:space="preserve">sürekli joker indirimi uyguluyor getir kendi kafasına göre dedi </t>
  </si>
  <si>
    <t>6036075bceff7f8318a1a31b</t>
  </si>
  <si>
    <t>Muhtarın Yeri, Merkez (Umutkent Mah.)</t>
  </si>
  <si>
    <t>Turan Cebeci</t>
  </si>
  <si>
    <t>İzzet Baysal Cad., No:35, Bolu Merkez, Bolu, Türkiye,</t>
  </si>
  <si>
    <t>fotoğrafı var mail verildi</t>
  </si>
  <si>
    <t>623469c091f9979f9102ef5c</t>
  </si>
  <si>
    <t>Süleyman’ın Yeri (Dağkent Mah. - Gölköy Kampüsü)</t>
  </si>
  <si>
    <t>MERVE AKTAŞ</t>
  </si>
  <si>
    <t>Karaköy</t>
  </si>
  <si>
    <t>Karaköy Mah., Bolu Merkez, Bolu, Türkiye,</t>
  </si>
  <si>
    <t>62274d5fe5433418234e4d26</t>
  </si>
  <si>
    <t>Bol Çıtır Pide &amp; Lahmacun (Tabaklar Mah.)</t>
  </si>
  <si>
    <t>ali erişmiş</t>
  </si>
  <si>
    <t>62541eaa02679196a2a06035</t>
  </si>
  <si>
    <t>Berlin Döner (Karaçayır Mah.)</t>
  </si>
  <si>
    <t>SEVİM AYHAN</t>
  </si>
  <si>
    <t>Karaçayır Mah., Kutucular Sok., No:11, Bolu Merkez, Bolu, Türkiye,</t>
  </si>
  <si>
    <t>622c885a4142c946e35c159d</t>
  </si>
  <si>
    <t>Tabaklar Pilavcısı (Tabaklar Mah. - İzzet Baysal Cad.)</t>
  </si>
  <si>
    <t>HARUN ESEN</t>
  </si>
  <si>
    <t>albay sokak no 12</t>
  </si>
  <si>
    <t>60388ace59f090644e294270</t>
  </si>
  <si>
    <t>Akçaabat Köftecisi, Merkez (Paşaköy Mah.)</t>
  </si>
  <si>
    <t>Mostafa Abaspour</t>
  </si>
  <si>
    <t>Paşaköy Mah. D100 Karayalo 1. Cad.no 8/1 Merkez /Bolu</t>
  </si>
  <si>
    <t>Erdem
Ahmet
Çelik
Tüm İlçeler</t>
  </si>
  <si>
    <t>Erdem Ahmet Çelik</t>
  </si>
  <si>
    <t>604f646c0d17a115188dc671</t>
  </si>
  <si>
    <t>Coffee'in Kumpir &amp; Waffle, Merkez (Orhangazi Mah.)</t>
  </si>
  <si>
    <t>Merkez/Orhangazi</t>
  </si>
  <si>
    <t>emre bey 5323263081</t>
  </si>
  <si>
    <t>Orhangazi mah necmettin erbakan cad. no 95/C Düzce</t>
  </si>
  <si>
    <t>6030e6f96f409c8448d0fd28</t>
  </si>
  <si>
    <t>Akgün Bistro &amp; Cafe, Merkez (Orhangazi Mah.)</t>
  </si>
  <si>
    <t>Hasan Akgün/5353232323</t>
  </si>
  <si>
    <t>Orhangazi Mah., Konuralp 500. Cad., No 152 Düzce Merkez, Düzce, Türkiye,</t>
  </si>
  <si>
    <t>Açışlış yapacaktık ama bu hafta içi yapmak zorunda kaldık ustam rahatsız olduğu için bu hafta size dönüş sağlayacağım der</t>
  </si>
  <si>
    <t>600c2e1dee8675f2ea223bc3</t>
  </si>
  <si>
    <t>Pizzeria Türkiye, Merkez (Kültür Mah.)</t>
  </si>
  <si>
    <t>Cem Bey / 5418858488 / 3805122020</t>
  </si>
  <si>
    <t>KÜLTÜR MAH. CADDE/SOKAK RASİM BETİR PAŞA BLV. KAPI NO 30 A</t>
  </si>
  <si>
    <t>60099d0835cc59be1ffe15e1</t>
  </si>
  <si>
    <t>Sonas Dürüm, Merkez (Orhangazi Mah.)</t>
  </si>
  <si>
    <t>Tuğba Hanım/5445101481</t>
  </si>
  <si>
    <t>Orhangazi Mah. Teknopark Caddesi no:18/A</t>
  </si>
  <si>
    <t>60313ef943eb4cc993bf1a71</t>
  </si>
  <si>
    <t>Ara Sıcak, Merkez (Orhangazi Mah.)</t>
  </si>
  <si>
    <t>Turhan Bey/5459100081</t>
  </si>
  <si>
    <t>orhangazi mahallesi teknopark caddesi no 16 Merkez/Düzce</t>
  </si>
  <si>
    <t>600ab26a0909cf9620575d7c</t>
  </si>
  <si>
    <t>Rumeli 1933, Merkez (Şerefiye Mah.)</t>
  </si>
  <si>
    <t>Merkez/Şerefiye</t>
  </si>
  <si>
    <t>Alican Barut/3805233334 / 5558018387</t>
  </si>
  <si>
    <t>Gaziantep Cad. No:2</t>
  </si>
  <si>
    <t>60f188bc3e0a5dda9dbd6fb8</t>
  </si>
  <si>
    <t>Mersinli Ciğerci Yusuf, Merkez (Şerefiye Mah.)</t>
  </si>
  <si>
    <t>Uğur Bey/5377285473</t>
  </si>
  <si>
    <t>Atatürk Blv., No:73, Düzce Merkez, Düzce, Türkiye,</t>
  </si>
  <si>
    <t>601024e6d6c5912b30e061cf</t>
  </si>
  <si>
    <t>Yeşim'in Yeri, Merkez (Şerefiye Mah.)</t>
  </si>
  <si>
    <t>YEŞİM İNTEPE/3805240333 / 5368106621</t>
  </si>
  <si>
    <t>Şerefiye mah. çınlar sokak no:1 merkez düzce</t>
  </si>
  <si>
    <t>6030f655f37683f9c59fc252</t>
  </si>
  <si>
    <t>İstanbul Kır Pidesi, Merkez (Şerefiye Mah.)</t>
  </si>
  <si>
    <t>Osman Bey/5437142793</t>
  </si>
  <si>
    <t>İstanbul Cad., No:54, Düzce Merkez, Düzce, Türkiye,</t>
  </si>
  <si>
    <t>612e384f2a1a74a2d8896013</t>
  </si>
  <si>
    <t>Dzc Zurna Katık Döner, Merkez (Şerefiye Mah.)</t>
  </si>
  <si>
    <t>Bahattin Yurttadur/5333735281</t>
  </si>
  <si>
    <t>Şerefiye Mah., Necatibey Sok., No:14, Düzce Merkez, Düzce, Türkiye,</t>
  </si>
  <si>
    <t>6045566841a49164f6971089</t>
  </si>
  <si>
    <t>Meşhur Terme Pidesi, Merkez (Kültür Mah.)</t>
  </si>
  <si>
    <t>Merkez/Kültür</t>
  </si>
  <si>
    <t>Kadir Baran/5425922581</t>
  </si>
  <si>
    <t>Süleyman Kuyumcu Cad., No:27, Düzce Merkez, Düzce, Türkiye,</t>
  </si>
  <si>
    <t>602f52ea8364b8603998ff7b</t>
  </si>
  <si>
    <t>Özhacıoğlu, Merkez (Şerefiye Mah.)</t>
  </si>
  <si>
    <t>Necati Karabulut/5448003636</t>
  </si>
  <si>
    <t>Şerefiye Mah., Necatibey Sok., No:8, Düzce Merkez, Düzce, Türkiye,</t>
  </si>
  <si>
    <t>6081426c117f7c0d970fac88</t>
  </si>
  <si>
    <t>Kıvam Künefe &amp; Katmer (Kültür Mah.)</t>
  </si>
  <si>
    <t>Burhanettin Durmaz/3805235233</t>
  </si>
  <si>
    <t>Kültür Mah. Rasim Betir Paşa Blv., No:31, Düzce Merkez, Düzce, Türkiye,</t>
  </si>
  <si>
    <t>Randevu Alınmayacak.</t>
  </si>
  <si>
    <t>6092c04cd9add98f443e50b8</t>
  </si>
  <si>
    <t>Sıcak Börek (Camikebir Mah.)</t>
  </si>
  <si>
    <t>Merkez	Camikebir</t>
  </si>
  <si>
    <t>Celal Kukuş	5350673127</t>
  </si>
  <si>
    <t>Camıkebir Mah.İstanbul Cad., No:41, Düzce Merkez, Düzce, Türkiye,</t>
  </si>
  <si>
    <t>60f18e9b0a53ba04f7a1008b</t>
  </si>
  <si>
    <t>Qase Pasta Cafe (Aziziye Mah.)</t>
  </si>
  <si>
    <t>Merkez	Aziziye</t>
  </si>
  <si>
    <t>selçuk -05546188196 / Kamuran Bey / 5385117205</t>
  </si>
  <si>
    <t>aziziye mah İstanbul Cad., No:172, Düzce Merkez, Düzce, Türkiye,</t>
  </si>
  <si>
    <t>602f4627f3768310849f84f6</t>
  </si>
  <si>
    <t>01 Adana Kebap Evi (Uzunmustafa Mah.)</t>
  </si>
  <si>
    <t>Merkez	Uzunmustafa</t>
  </si>
  <si>
    <t>ÖMER BEY - 5352002060</t>
  </si>
  <si>
    <t>Uzunmustafa Mah., 810. Sok., No:3, Düzce Merkez, Düzce, Türkiye,</t>
  </si>
  <si>
    <t>İptal nedeni: Ustası eksik ve yoğunluk varmış,kendisi arıcak randevu için.</t>
  </si>
  <si>
    <t>600a9557d6c5910bdfdf2518</t>
  </si>
  <si>
    <t>Nasibim Tavuk Döner, Merkez (Azmimilli Mah.)</t>
  </si>
  <si>
    <t>Merkez	Azmimilli</t>
  </si>
  <si>
    <t>UĞUR -05327055850</t>
  </si>
  <si>
    <t>Azmimilli Mah. Fırın Y Aydınpınar Cad. No:5</t>
  </si>
  <si>
    <t>60c099d7cc16a6aefc032479</t>
  </si>
  <si>
    <t>Bolsos Katık Döner, (Cedidiye Mah.)</t>
  </si>
  <si>
    <t>Merkez/Cedidiye</t>
  </si>
  <si>
    <t>Kemal Bey/5435121060</t>
  </si>
  <si>
    <t>Cedidiye Mah., Hükümet Sok., No:16-a, Düzce Merkez, Düzce, Türkiye,</t>
  </si>
  <si>
    <t>600951200a0197384bf331fa</t>
  </si>
  <si>
    <t>Sebzeli Döner , Merkez (Şerefiye Mah.)</t>
  </si>
  <si>
    <t>Merkez / Şerefiye</t>
  </si>
  <si>
    <t>Şerefiye Mah. İstanbul cad. no:66 Merkez/Düzce</t>
  </si>
  <si>
    <t>Eğer Orhangazi mahallesi alınırsa tüm randevular o mahalleden olacak..</t>
  </si>
  <si>
    <t>600ad3bdb196915e6d3ccdde</t>
  </si>
  <si>
    <t>Güler'in Lezzet Diyarı, Merkez (Kiremit Ocağı Mah.)</t>
  </si>
  <si>
    <t>Merkez/Kiremitocağı</t>
  </si>
  <si>
    <t>Fuat Bey/5533865862/3805241177</t>
  </si>
  <si>
    <t>Kiremitocağı Mah. İstanbul Cad. no:87 Merkez/Düzce</t>
  </si>
  <si>
    <t>60e5a24ac8f7c555784f3e8c</t>
  </si>
  <si>
    <t>Sultan Baklava ve Dondurma (Cedidiye Mah.)</t>
  </si>
  <si>
    <t>Salim Bey/5462794811</t>
  </si>
  <si>
    <t>cedidiye mah mimar sinan cad no 55</t>
  </si>
  <si>
    <t>607aa15010bf225003b5ddfb</t>
  </si>
  <si>
    <t>İnci Burger, Merkez (Çay Mah.)</t>
  </si>
  <si>
    <t>Merkez/Çay</t>
  </si>
  <si>
    <t>Salih Bey/5456530081</t>
  </si>
  <si>
    <t>Çay Mah., Ela Bahriye Oral Blv., No:22, Düzce Merkez, Düzce, Türkiye,</t>
  </si>
  <si>
    <t>612f37e82a1a7444a69e6a8a</t>
  </si>
  <si>
    <t>Çifte Kumru (Burhaniye Mah.)</t>
  </si>
  <si>
    <t>Merkez/Burhaniye</t>
  </si>
  <si>
    <t>Enes Bey/5535644902</t>
  </si>
  <si>
    <t>Burhaniye Mah., General Kazım Sok., No:3F, Düzce Merkez, Düzce, Türkiye,</t>
  </si>
  <si>
    <t xml:space="preserve"> PERŞEMBE - CUMA GÜNÜNE RANDEVU ALINMAYACAK </t>
  </si>
  <si>
    <t xml:space="preserve">ALINABİLİR </t>
  </si>
  <si>
    <t>6056002cf5a13cece8151e73</t>
  </si>
  <si>
    <t>Bi Pide, Merkez (Çay Mah.)</t>
  </si>
  <si>
    <t>Merkez / Çay</t>
  </si>
  <si>
    <t>Ahmet Bey / 5362508784</t>
  </si>
  <si>
    <t>Çay Mah., Bozkurt Sok., No:38, Düzce Merkez, Düzce, Türkiye,</t>
  </si>
  <si>
    <t>60f18aef22dee63a561b0aef</t>
  </si>
  <si>
    <t>Akasya Pide &amp; Lahmacun (Darıcı Mah.)</t>
  </si>
  <si>
    <t xml:space="preserve">Merkez/ Darıcı </t>
  </si>
  <si>
    <t>Hüseyin Çakmak / 5383940303</t>
  </si>
  <si>
    <t>Darıcı Mah. 5700 Sok. No 5 /C Merkez/Düzce</t>
  </si>
  <si>
    <t>600c31e5a501792e70cc16b5</t>
  </si>
  <si>
    <t>Kanatçı Suat, Merkez (Çamköy Mah.)</t>
  </si>
  <si>
    <t xml:space="preserve">Merkez / Çamköy </t>
  </si>
  <si>
    <t>Engin ÖZKAN / 3805260102</t>
  </si>
  <si>
    <t>Çamköy Mah. Akçakoca Karayolu Cad. No:243/A</t>
  </si>
  <si>
    <t>60316d3eb868aa8227f7cda1</t>
  </si>
  <si>
    <t>Vezirbey Pide &amp; Pizza &amp; Künefe, Merkez (Yeni Mah.)</t>
  </si>
  <si>
    <t xml:space="preserve">Merkez/ Yeni </t>
  </si>
  <si>
    <t>Cemal KAZAK / 5422266223</t>
  </si>
  <si>
    <t>Hürriyet Caddesi Memur-Sen Yolu - Yenimahalle DÜZCE</t>
  </si>
  <si>
    <t xml:space="preserve">Merkez/ Burhaniye </t>
  </si>
  <si>
    <t>Enes Karabela / 5535644902</t>
  </si>
  <si>
    <t>602e273429d1d324fc8bb54c</t>
  </si>
  <si>
    <t>İzmir Çeşme Kumru, Merkez (Kültür Mah.)</t>
  </si>
  <si>
    <t>Canan Latifoğlu/5415985830</t>
  </si>
  <si>
    <t>Kültür Mah., Spor Sok., No:22, Düzce Merkez, Düzce, Türkiye,</t>
  </si>
  <si>
    <t>600a912a7e16dabf9aea1299</t>
  </si>
  <si>
    <t>Ocakbaşı Kebapçısı, Merkez (Bahçelievler Mah.)</t>
  </si>
  <si>
    <t>Merkez/Güzelbahçe</t>
  </si>
  <si>
    <t>Erdoğan Tosun/3804113651/05062019265</t>
  </si>
  <si>
    <t>Güzelbahçe Mah. 6. Düzce Bulv. No:Z/16</t>
  </si>
  <si>
    <t>60071da2afd5c7fd2d1e399b</t>
  </si>
  <si>
    <t>Tuğra Pide &amp; Lahmacun, Merkez (Güzelbahçe Mah.)</t>
  </si>
  <si>
    <t>Kenan Güneş/ 5446731566</t>
  </si>
  <si>
    <t>Güzelbahçe Mah. 6. Düzce Bulv. No:3-Z/15</t>
  </si>
  <si>
    <t>Şehir dışına gittiği için iptalini ister</t>
  </si>
  <si>
    <t>600c1913a51c1885830d9f0b</t>
  </si>
  <si>
    <t>Bizim Bahçe Anadolu Restaurant &amp; Cafe, Merkez (Körpeşler Mah.)</t>
  </si>
  <si>
    <t>Merkez/Kara Hacımusa</t>
  </si>
  <si>
    <t>İhsan baş/5301153481</t>
  </si>
  <si>
    <t>KARA HACIMUSA MAH. SERVET BUCURGAT CAD. NO:7</t>
  </si>
  <si>
    <t>6053008babb3cd668d3b81b9</t>
  </si>
  <si>
    <t>Adıyaman Çiğ Köfte (Orhangazi Mah.)</t>
  </si>
  <si>
    <t>Merkez / Orhangazi</t>
  </si>
  <si>
    <t>Engin Bey / 5435420881</t>
  </si>
  <si>
    <t>orhangazi mah konuralp 556. sokak 1F</t>
  </si>
  <si>
    <t>6010440ab196917f0a3e12d0</t>
  </si>
  <si>
    <t>Be Wont, Merkez (Orhangazi Mah.)</t>
  </si>
  <si>
    <t>18:30-19:00</t>
  </si>
  <si>
    <t>Murat Bey / 5418008900</t>
  </si>
  <si>
    <t>Hilmi Sönmez Cd. No 44, 81620 Yörük/Düzce Merkez/Düzce</t>
  </si>
  <si>
    <t>Orhangazi Mah. - Yörük - Konuralp taraflarından alınacak.. En az 6 randevu</t>
  </si>
  <si>
    <t>Saat 10 için alınmıcak..</t>
  </si>
  <si>
    <t>6030f3197491a9790506ce26</t>
  </si>
  <si>
    <t>Dokuz Onbeş Pide, Merkez (Orhangazi Mah.)</t>
  </si>
  <si>
    <t>Onur Bey / 5435282837</t>
  </si>
  <si>
    <t>Orhangazi mah Prof. necmettin erbakan cad no 83 merkez /düzce</t>
  </si>
  <si>
    <t>Hasan Akgül/ 5353232323</t>
  </si>
  <si>
    <t>60530085dee5d79311316564</t>
  </si>
  <si>
    <t>Lazgala Kokoreç &amp; Izgara, Merkez (Orhangazi Mah.)</t>
  </si>
  <si>
    <t>Engin Albayrakoğlu/5435420881</t>
  </si>
  <si>
    <t>orhangazi mah konuralp 556 sok 1 D</t>
  </si>
  <si>
    <t>605063afe30ca961975e39c6</t>
  </si>
  <si>
    <t>Başkan’ın Yeri, Merkez (Orhangazi Mah.)</t>
  </si>
  <si>
    <t>Sinan Bey / 5535392935</t>
  </si>
  <si>
    <t>orhasngazi mah teknopark 506 sokak no22</t>
  </si>
  <si>
    <t>60815081631e8045f5ba6acf</t>
  </si>
  <si>
    <t>Mutlu Tantuni, Merkez (Orhangazi Mah.)</t>
  </si>
  <si>
    <t>harun bey 5547629561 / 5379177949</t>
  </si>
  <si>
    <t>şehit murat demir mah konuralp 399 sok no 5</t>
  </si>
  <si>
    <t xml:space="preserve">çekime gerek olmadığını söylemiş </t>
  </si>
  <si>
    <t>alınabiilir</t>
  </si>
  <si>
    <t>60115fb815c6593534a284dd</t>
  </si>
  <si>
    <t>Kastamonu Kır Pidesi, Merkez (Kültür Mah.)</t>
  </si>
  <si>
    <t>Abdullah Karayakalı/3805237980/5416528481</t>
  </si>
  <si>
    <t>kultur mah. 790. Sk. No 49 duzce merkez</t>
  </si>
  <si>
    <t xml:space="preserve">çekim olmuş </t>
  </si>
  <si>
    <t>605612bf6bf30104993585cb</t>
  </si>
  <si>
    <t>Gaziantepli Hasan Usta Baklavaları, Merkez (Koçyazı Mah.)</t>
  </si>
  <si>
    <t>Merkez/Koçyazı</t>
  </si>
  <si>
    <t>Hasan Yıldırım/5354648098</t>
  </si>
  <si>
    <t>Koçyazı mah zahid kevseri cad. no 48</t>
  </si>
  <si>
    <t>6009601926a65a6077337056</t>
  </si>
  <si>
    <t>Boss Burger, Merkez (Koçyazı Mah.)</t>
  </si>
  <si>
    <t>Emrah Bey/5445886081</t>
  </si>
  <si>
    <t>Kocyazi mh bulut sok kültür koleji karşısı no 10, 81100 Merkez/Düzce</t>
  </si>
  <si>
    <t>602f54e98364b86e6e98ffd3</t>
  </si>
  <si>
    <t>1991 Tarihi Ortaköy Kumpircisi, Merkez (Cumhuriyet Mah.)</t>
  </si>
  <si>
    <t>Hidayet Dağ/5542588444</t>
  </si>
  <si>
    <t>Zahid Kevseri Blv., No:43, Düzce Merkez, Düzce, Türkiye,</t>
  </si>
  <si>
    <t>603901d341ca7f18da6cbbdc</t>
  </si>
  <si>
    <t>Kumpir Y, Merkez (Kültür Mah.)</t>
  </si>
  <si>
    <t>Yalçın Çöpçü/3807901275/5307701470</t>
  </si>
  <si>
    <t>İstanbul Cad., No:12, Düzce Merkez, Düzce, Türkiye,</t>
  </si>
  <si>
    <t>Krempark avm 3. kat</t>
  </si>
  <si>
    <t>60f191577b3ba301424d51ce</t>
  </si>
  <si>
    <t>Kayahan Kardeşler Pide, Merkez (Fevzi Çakmak Mah.)</t>
  </si>
  <si>
    <t>Merkez/FevziÇakmak</t>
  </si>
  <si>
    <t>İsmail Bey/5355731809</t>
  </si>
  <si>
    <t>Fevziçakmak Mah. Bolu Cad., No:209, Düzce Merkez, Düzce, Türkiye,</t>
  </si>
  <si>
    <t>düzce emniyet müdürlüğü karşısı</t>
  </si>
  <si>
    <t>600a996d7e16da395dea13f7</t>
  </si>
  <si>
    <t>İstanbul Kır Pidesi, Merkez (Kültür Mah.)</t>
  </si>
  <si>
    <t>BİROL KARAYAKALI/  05464426878</t>
  </si>
  <si>
    <t>Kültür Mahallesi Spor Sokak no:14 Merkez/Düzce</t>
  </si>
  <si>
    <t>600da5a2a50179e699cc3a8b</t>
  </si>
  <si>
    <t>Hür-Et Restaurant &amp; Pide, Merkez (Hamidiye Mah.)</t>
  </si>
  <si>
    <t>RESÜL KURT/5458662905</t>
  </si>
  <si>
    <t>KÖRPEŞLER MAH.HÜRRİYET CAD. C BLOK NO:35 A MERKEZ DÜZCE</t>
  </si>
  <si>
    <t>sehir dısındayım dedi iptali sağlandı</t>
  </si>
  <si>
    <t>Merkez/Darıcı</t>
  </si>
  <si>
    <t>Hüseyin bey/5383940303</t>
  </si>
  <si>
    <t>Darıcı Mah. Aziz Yıldırım Bulv. No 5 /C Merkez/Düzce</t>
  </si>
  <si>
    <t>6031163bf2a4cad0e5c3dc1d</t>
  </si>
  <si>
    <t>Pide Burada, Merkez (Camikebir Mah.)</t>
  </si>
  <si>
    <t>Rıdvan bey /5373548111</t>
  </si>
  <si>
    <t>Camikebir Mah., 659. Blv., No:4, Düzce Merkez, Düzce, Türkiye,</t>
  </si>
  <si>
    <t>600c4c26b19c483c91c2b20b</t>
  </si>
  <si>
    <t>Duman Islama Köfte, Merkez (Hamidiye Mah.)</t>
  </si>
  <si>
    <t>Merkez/Sancaklar</t>
  </si>
  <si>
    <t>ilker bey:5533912541</t>
  </si>
  <si>
    <t>SANCAKLAR MAHHALLESİ 2423 SK N0 10-A, 81000 Düzce Merkez/Düzce</t>
  </si>
  <si>
    <t>Halı saha karşısı  A 101 yanı.</t>
  </si>
  <si>
    <t xml:space="preserve">FOTOĞRAFÇI ARKADAŞIMIZIN İSTEĞİYLE ARALIK AYINDA RANDEVU OLUŞTURULACAK </t>
  </si>
  <si>
    <t>602cc7b76f409c9d28d0503f</t>
  </si>
  <si>
    <t>Akdoğan Döner, Merkez (Şerefiye Mah.)</t>
  </si>
  <si>
    <t xml:space="preserve">Merkez/ Şerefiye </t>
  </si>
  <si>
    <t>Ömer Bey / 5557051364</t>
  </si>
  <si>
    <t>Şerefiye Mah., Gaziantep Cad., No:7, Düzce Merkez, Düzce, Türkiye,</t>
  </si>
  <si>
    <t>6052faadb11073cec49b5703</t>
  </si>
  <si>
    <t>My Little Pancake’ S, Merkez (Orhangazi Mah.)</t>
  </si>
  <si>
    <t>Merkez	Orhangazi</t>
  </si>
  <si>
    <t>Birol Kemaloğlu	5417905629</t>
  </si>
  <si>
    <t>Orhangazi Mah. Konuralp 566. Sok. no :1, Düzce Merkez, Düzce, Türkiye,</t>
  </si>
  <si>
    <t xml:space="preserve">elektirikler kesildiği için çekim yapılmadı </t>
  </si>
  <si>
    <t xml:space="preserve">Merkez/Körpeşler </t>
  </si>
  <si>
    <t>Resul Bey / 5458662905</t>
  </si>
  <si>
    <t xml:space="preserve">Merkez/ Güzelbahçe </t>
  </si>
  <si>
    <t>Kenan Bey/ 5446731566</t>
  </si>
  <si>
    <t>618d1ba348e6b17176f8ccef</t>
  </si>
  <si>
    <t>Çıss Pide, Merkez (Burhaniye Mah.)</t>
  </si>
  <si>
    <t>Harun Bey / 5314032376</t>
  </si>
  <si>
    <t>Burhaniye Mah., 283. Blv., No:13, Düzce Merkez, Düzce, Türkiye,</t>
  </si>
  <si>
    <t xml:space="preserve">ertelendi ama çarşamba istedi </t>
  </si>
  <si>
    <t>ENES KARABELA/5535644902</t>
  </si>
  <si>
    <t xml:space="preserve">Merkez/ Kara Musa </t>
  </si>
  <si>
    <t>İhsan Bey / 5301153481</t>
  </si>
  <si>
    <t>çekimi istemedi</t>
  </si>
  <si>
    <t>Mehmet Yavuz</t>
  </si>
  <si>
    <t>Uzunmustafa</t>
  </si>
  <si>
    <t>Hidayet Dağ</t>
  </si>
  <si>
    <t>Koçyazı</t>
  </si>
  <si>
    <t xml:space="preserve">çekime gerek yok yemek sepetinden alın demiş bahaneler üretmiş </t>
  </si>
  <si>
    <t>60096115c11c762c5cba2f61</t>
  </si>
  <si>
    <t>A.R.Ç Aperarif, Merkez (Orhangazi Mah.)</t>
  </si>
  <si>
    <t>KADER ÇALIŞ</t>
  </si>
  <si>
    <t>Orhangazı mah teknopark caddesi 44/F Düzce Konuralp</t>
  </si>
  <si>
    <t>Engin Albayrakoğlu</t>
  </si>
  <si>
    <t>Hüseyin Çakmak</t>
  </si>
  <si>
    <t>Darıcı</t>
  </si>
  <si>
    <t>aziz yıldırım bulvarı</t>
  </si>
  <si>
    <t>620d0688d80c5a7527776457</t>
  </si>
  <si>
    <t>Akdeniz 33 Tantuni (Orhangazi Mah.)</t>
  </si>
  <si>
    <t>SEDAT TURGUT</t>
  </si>
  <si>
    <t>Yörük Köyü</t>
  </si>
  <si>
    <t>Orhangazi Mah., Düzce Merkez, Düzce, Türkiye,</t>
  </si>
  <si>
    <t>620d08ad73224c47bba3ad18</t>
  </si>
  <si>
    <t>Akdeniz 33 Tantuni, Merkez (Cedidiye Mah.)</t>
  </si>
  <si>
    <t>Cedidiye</t>
  </si>
  <si>
    <t>Cedidiye Mah., Düzce Merkez, Düzce, Türkiye,</t>
  </si>
  <si>
    <t>Ömer Aydın</t>
  </si>
  <si>
    <t>Şerefiye</t>
  </si>
  <si>
    <t>randevu oluşturmak istedigimiz tarihte müsait değildi ileride aransın randevuya okey/ müsait değildi yoğundu sonra arayın dedi.</t>
  </si>
  <si>
    <t>Hasan Akgün</t>
  </si>
  <si>
    <t>619e2eebbc70d95cf26ecae7</t>
  </si>
  <si>
    <t>Ala Fırın Cafe, Merkez (Orhangazi Mah.)</t>
  </si>
  <si>
    <t>ŞENOL ŞAHİN</t>
  </si>
  <si>
    <t>Şehit Murat Demir</t>
  </si>
  <si>
    <t>ŞEHİT MURAT DEMİR MAH.KONUR ALP 330. NO:55/1 MERKEZ/DÜZCE</t>
  </si>
  <si>
    <t>605605bd2982e24912706f80</t>
  </si>
  <si>
    <t>Altınoluk Cafe, Merkez (Aziziye Mah.)</t>
  </si>
  <si>
    <t>İlhan Polat</t>
  </si>
  <si>
    <t>Kültür Mahallesi Nezirler Sokak Numara 4 Düzce Merkez</t>
  </si>
  <si>
    <t>fotografları yok ama yarın işletmede olmycam ben size dönerim dedi/// Çekim istemiyor neden belirtmedi</t>
  </si>
  <si>
    <t>6201235836d548d161b6e94a</t>
  </si>
  <si>
    <t>Ana Kız Ev Yemekleri Merkez (Kültür Mah.)</t>
  </si>
  <si>
    <t>ERDİNÇ YAVAŞ</t>
  </si>
  <si>
    <t>Kuyumcuzade Blv., No:11, Düzce Merkez, Düzce, Türkiye,</t>
  </si>
  <si>
    <t>6030ecd55f927245fe86b25d</t>
  </si>
  <si>
    <t>Anadolu Sofrası, Merkez (Kültür Mah.)</t>
  </si>
  <si>
    <t>Mevlüt Kılıç</t>
  </si>
  <si>
    <t>Kültür Mah., Mehmet Akif Cad., No:5, Düzce Merkez, Düzce, Türkiye,</t>
  </si>
  <si>
    <t>yetkili yokmuş numarasınıda paylaşamadılar kendi numaramı bıraktım.</t>
  </si>
  <si>
    <t>Selin Aydoğan</t>
  </si>
  <si>
    <t>organgazi mahallesi teknopark caddesi no 16 Merkez/Düzce</t>
  </si>
  <si>
    <t>turhan bey</t>
  </si>
  <si>
    <t>6081e7c04589d33c7f986474</t>
  </si>
  <si>
    <t>Ayvazoğlu Pide &amp; Lahmacun, Merkez (Körpeşler Mah.)</t>
  </si>
  <si>
    <t>CEVDET AYVAZ</t>
  </si>
  <si>
    <t>Körpeşler</t>
  </si>
  <si>
    <t>körpeşler., 1494. Cad., No:44, Düzce Merkez, Düzce, Türkiye,</t>
  </si>
  <si>
    <t>bu konuyla ilgili kendisi arayacak fotoğrafları varmış gönderebilir olmazsa da geri dönecek bize</t>
  </si>
  <si>
    <t>6030ea0b53e01d717f5048b1</t>
  </si>
  <si>
    <t>Badesco Waffle, Merkez (Orhangazi Mah.)</t>
  </si>
  <si>
    <t>Ravza Yağcı</t>
  </si>
  <si>
    <t>Orhangazi Mah Necmi Hoşver Cad. No 64/2F Merkez /Düzce</t>
  </si>
  <si>
    <t>Kendi fotoğrafları mevcutmuş mail adresine gönderecek</t>
  </si>
  <si>
    <t>602f4dc98364b85f9e98ff6f</t>
  </si>
  <si>
    <t>Bahçekent Pide &amp; Lahmacun, Merkez (Beyciler Mah.)</t>
  </si>
  <si>
    <t>Hüsnü Ovalı</t>
  </si>
  <si>
    <t>Beyciler</t>
  </si>
  <si>
    <t>Beyciler Mah., 1662. Cad., No:17, Düzce Merkez, Düzce, Türkiye,</t>
  </si>
  <si>
    <t>Aktif olarak kullanmıyormuş kuryesi yokmuş</t>
  </si>
  <si>
    <t>5fff0a59757a6caad06198b2</t>
  </si>
  <si>
    <t>Bahri'nin Yeri</t>
  </si>
  <si>
    <t>BAHRİ ERDEM</t>
  </si>
  <si>
    <t>Camikebir</t>
  </si>
  <si>
    <t>Camikebir Mah. Nurettinzafer Sok. No3/K</t>
  </si>
  <si>
    <t xml:space="preserve">GETİRİ KULLANMIYORUM </t>
  </si>
  <si>
    <t>61e14006813c1f5df60c274e</t>
  </si>
  <si>
    <t>Bambu Köfte &amp; Dürüm (Kültür Mah.)</t>
  </si>
  <si>
    <t>ÖZLEM SEYİS</t>
  </si>
  <si>
    <t>Kültür Mah., Mehmet Nazım Sok., No:1, Düzce Merkez, Düzce, Türkiye,</t>
  </si>
  <si>
    <t>602ccebcf2a4caa712c2e1f9</t>
  </si>
  <si>
    <t>Barto Steak Burger ( Şerefiye Mah.)</t>
  </si>
  <si>
    <t>Barış Bazna</t>
  </si>
  <si>
    <t>Şerefiye Mah., Zübeyde Hanım Sok., No:7, Düzce Merkez, Düzce, Türkiye,</t>
  </si>
  <si>
    <t xml:space="preserve">işletme için randevu oluşturuldu. Randevuyu iptal ettirdi çekim istemiyoruz dedi. </t>
  </si>
  <si>
    <t>Sinan Çakmakçı</t>
  </si>
  <si>
    <t>Orhangazi mah Teknopark cad. no 42 merkez/düzce</t>
  </si>
  <si>
    <t>MURAT GÖKMEN</t>
  </si>
  <si>
    <t>Hilmi Sönmez Cd., 81620 Yörük/Düzce Merkez/Düzce</t>
  </si>
  <si>
    <t>no:44</t>
  </si>
  <si>
    <t>60314a8bf376834e749fd5d3</t>
  </si>
  <si>
    <t>Bi Katuk Döner, Akçakoca (Osmaniye Mah.)</t>
  </si>
  <si>
    <t>Ergün Mutlu</t>
  </si>
  <si>
    <t>Akçakoca</t>
  </si>
  <si>
    <t>Osmaniye Mah. Atatürk Cad., No:56/A, Akçakoca, Düzce, Türkiye,</t>
  </si>
  <si>
    <t>İHSAN KURT</t>
  </si>
  <si>
    <t>Çay</t>
  </si>
  <si>
    <t>ahmet bey yetkili</t>
  </si>
  <si>
    <t>ZELİHA BAŞ</t>
  </si>
  <si>
    <t>Kara Hacımusa</t>
  </si>
  <si>
    <t>yarım saat sonra aranacak /Açtı kapattı.</t>
  </si>
  <si>
    <t>Kemal Çam</t>
  </si>
  <si>
    <t>BANU YAVUZ</t>
  </si>
  <si>
    <t>61fd2b167c2852c13daf96fc</t>
  </si>
  <si>
    <t>Boss Burger, Merkez (Orhangazi Mah.)</t>
  </si>
  <si>
    <t>EYÜP YAVUZ</t>
  </si>
  <si>
    <t>Orhabgazi mahallesi teknopark caddesi no 42 E</t>
  </si>
  <si>
    <t>60143d664e3bdf43b367344a</t>
  </si>
  <si>
    <t>Burger Mix Steak, Merkez (Kültür Mah.)</t>
  </si>
  <si>
    <t>UĞUR AYDIN</t>
  </si>
  <si>
    <t>Kültür Mah. Bankalar sokak koru apt. no:17/A</t>
  </si>
  <si>
    <t>bahri bey/5336160920 ugur beye sorup size haber veriyim dedi</t>
  </si>
  <si>
    <t>6055f0cb0434630830a3e54e</t>
  </si>
  <si>
    <t>Cemrem 112 Pide &amp; Lahmacun, (Azmimilli Mah.)</t>
  </si>
  <si>
    <t>Abdurrahman KUTSAL</t>
  </si>
  <si>
    <t>Azmimilli</t>
  </si>
  <si>
    <t>Azmimilli Mah Darıyeri Sok. NO: g 5</t>
  </si>
  <si>
    <t xml:space="preserve">tel kapalı </t>
  </si>
  <si>
    <t>6092be18fe36916566fe41c2</t>
  </si>
  <si>
    <t>Chicky &amp; Dany (Şerefiye Mah.)</t>
  </si>
  <si>
    <t>Gülhan Akçaabat</t>
  </si>
  <si>
    <t>Şerefiye Mah., Gaziantep Cad., No:22, Düzce Merkez, Düzce, Türkiye,</t>
  </si>
  <si>
    <t xml:space="preserve">panel kurulumu sağlandıktan sonra aranacak </t>
  </si>
  <si>
    <t>Şaban Koray Beşel</t>
  </si>
  <si>
    <t>602f455fa6bb73466c4e7e4a</t>
  </si>
  <si>
    <t>Çakır Pide &amp; Izgara, Merkez (Aziziye Mah.)</t>
  </si>
  <si>
    <t>Aziziye Mah., Öncü Sok., No:21, Düzce Merkez, Düzce, Türkiye,</t>
  </si>
  <si>
    <t>Diğer şubedeki çekim iptal edilmiş // 602f4627f3768310849f84f6        01 Adana Kebap Evi (Uzunmustafa Mah.)</t>
  </si>
  <si>
    <t>SAFİYE GÜMÜŞ</t>
  </si>
  <si>
    <t>Burhaniye</t>
  </si>
  <si>
    <t>öğleden sonra ara</t>
  </si>
  <si>
    <t>ENES KARABELA</t>
  </si>
  <si>
    <t xml:space="preserve">yarım saat sonra </t>
  </si>
  <si>
    <t>6204be753ccbb555531df27f</t>
  </si>
  <si>
    <t>Çiğ Köfteci Sait (Orhangazi Mah.)</t>
  </si>
  <si>
    <t>ZAFER KAHRAMAN</t>
  </si>
  <si>
    <t>600f065d0475c82b97abe82e</t>
  </si>
  <si>
    <t>Çiğköftem, Merkez (Burhaniye Mah.)</t>
  </si>
  <si>
    <t>MUHAMMET AKTAŞ</t>
  </si>
  <si>
    <t>Burhaniye Mahallesi Bolu Caddesi No: 19/A</t>
  </si>
  <si>
    <t>600c5b887e16dac959ea8bfc</t>
  </si>
  <si>
    <t>Çiğköftem, Merkez (Cedidiye Mah.)</t>
  </si>
  <si>
    <t>Cedidiye mahallesi, İstanbul Cad. Düzce İş Merkezi D:9/k,</t>
  </si>
  <si>
    <t>6087b4928a6396762d0389f6</t>
  </si>
  <si>
    <t>Çoban Çiğ Köfte (Hamidiye Mah.)</t>
  </si>
  <si>
    <t>Furkan Köse</t>
  </si>
  <si>
    <t>hamidiye mah nergis sk no 8 a düzce</t>
  </si>
  <si>
    <t xml:space="preserve">1 veya 2 hafta sonra arayın dedi şuan tek çalışıyorum olmaz dedi./ hatemin no verildi dönüş yapacak </t>
  </si>
  <si>
    <t>600ae6f70475c8fd28ab5036</t>
  </si>
  <si>
    <t>Çorba Keyfim, Merkez (Kültür Mah.)</t>
  </si>
  <si>
    <t>SONGÜL CANBULAT</t>
  </si>
  <si>
    <t>Kültür Mahallesi Spor Sokak No:16/A Merkez/Düzce</t>
  </si>
  <si>
    <t>Alaaddin Bey ile görüşüldü istemiyor ikna edemedim.</t>
  </si>
  <si>
    <t>6013f8c46c1642d8fc90c54c</t>
  </si>
  <si>
    <t>Dobra Pide &amp; Lahmacun, Merkez (Koçyazı Mah.)</t>
  </si>
  <si>
    <t>Mustafa Dobra</t>
  </si>
  <si>
    <t>Koçyazı Mah. 2237 Cad. No:12/A</t>
  </si>
  <si>
    <t>sıkıntılarım var şu ara 1 hafta 10 gün sonra görüşelim der / biz bu işi biraz erteleyelim dedi</t>
  </si>
  <si>
    <t>Onur Yılmaz</t>
  </si>
  <si>
    <t xml:space="preserve">5435282837 onur bey </t>
  </si>
  <si>
    <t>60455837902bc67a53de58c1</t>
  </si>
  <si>
    <t>Doyum, Merkez (Orhangazi Mah.)</t>
  </si>
  <si>
    <t>Emrah Civelek</t>
  </si>
  <si>
    <t>Orhangazi Mah No:71, Düzce Merkez, Düzce, Türkiye,</t>
  </si>
  <si>
    <t xml:space="preserve">5415430539 / yarım saat sonra ara </t>
  </si>
  <si>
    <t>61fe6a08df1ef6946f2eab28</t>
  </si>
  <si>
    <t>Dpl Döner &amp; Pide &amp; Lahmacun (Azmimilli Mah.)</t>
  </si>
  <si>
    <t>ŞAMİL ÇOBAN</t>
  </si>
  <si>
    <t>Azmimilli Mah., A. Darıyerli Sok., No:5, Düzce Merkez, Düzce, Türkiye,</t>
  </si>
  <si>
    <t>ERMİŞ ÇAVUŞ</t>
  </si>
  <si>
    <t>Sancaklar</t>
  </si>
  <si>
    <t>6051c35636e002b33c99706d</t>
  </si>
  <si>
    <t>Dükkan Fast Food, Merkez (Orhangazi Mah.)</t>
  </si>
  <si>
    <t>Ramazan Karabacak</t>
  </si>
  <si>
    <t>şehit murat demir mah 399 sok no 2 merkez düzce</t>
  </si>
  <si>
    <t xml:space="preserve">kendi dönüş yapmak istedi </t>
  </si>
  <si>
    <t>62173bea26ee9381ef72b660</t>
  </si>
  <si>
    <t>Dürüm Gözleme (Burhaniye Mah.)</t>
  </si>
  <si>
    <t>Burhaniye Mah., 283. Blv., Düzce Merkez, Düzce, Türkiye,</t>
  </si>
  <si>
    <t>60f189a79e31fca5c7479019</t>
  </si>
  <si>
    <t>Dürümcü Serhat, Aziziye Mah.</t>
  </si>
  <si>
    <t>Havva Yılmaz</t>
  </si>
  <si>
    <t>Aziziye mah. İstanbul Cad., No:83, Düzce Merkez, Düzce, Türkiye,</t>
  </si>
  <si>
    <t>GEREK YOK DEDİ.</t>
  </si>
  <si>
    <t>Bahattin Yurttadur</t>
  </si>
  <si>
    <t>605303ff6bf6255f75712246</t>
  </si>
  <si>
    <t>Elif Tantuni, Merkez (Orhangazi Mah.)</t>
  </si>
  <si>
    <t>İsa yıldız</t>
  </si>
  <si>
    <t>Terzialiler</t>
  </si>
  <si>
    <t>Terzialiler Mah., Konuralp Çarşı İçi Cad., No:20, Düzce Merkez, Düzce, Türkiye,</t>
  </si>
  <si>
    <t>1 ürün var ben çekip atarım dedi.</t>
  </si>
  <si>
    <t>6030ed55fbe5057bf7aa3060</t>
  </si>
  <si>
    <t>Evim Yemek Cafe Restaurant ( Fevziçakmak Mah. )</t>
  </si>
  <si>
    <t>Fevziçakmak</t>
  </si>
  <si>
    <t>Fevzi Çakmak Mah., Düzce Merkez, Düzce, Türkiye,</t>
  </si>
  <si>
    <t xml:space="preserve">yetkili yok numara paylaşmadılar kendi numaramı verdim/ hasan bey ben patronla konuşuyum 1 saat sonra arayın dedi. / şuan işletmemiz bu iş için uygun değil dedi </t>
  </si>
  <si>
    <t>606843b9e6a9a4902e98772c</t>
  </si>
  <si>
    <t>Gaziantepli Baklavacı Oktay Usta, Merkez (Kültür Mah.)</t>
  </si>
  <si>
    <t>Oktay Barık</t>
  </si>
  <si>
    <t>İstanbul Cad., No:126, Düzce Merkez, Düzce, Türkiye,</t>
  </si>
  <si>
    <t>ürünlerim değişkenlik gösteriyor fıstık olmuyo ceviz koyuyoruz o şekilde olmaz ama ileride düşünürüm belki dedi.</t>
  </si>
  <si>
    <t>Hasan Yıldırım</t>
  </si>
  <si>
    <t>FUAT GÜLER</t>
  </si>
  <si>
    <t>Kiremitocağı</t>
  </si>
  <si>
    <t>6014437d94d17a7a35a7868b</t>
  </si>
  <si>
    <t>Günaydın Cafe, Merkez (Şerefiye Mah.)</t>
  </si>
  <si>
    <t>Murat Günaydın</t>
  </si>
  <si>
    <t>şerefiye mah rasim bulv no 7 /1</t>
  </si>
  <si>
    <t>fotografların çekimini yaptırcakmış. mail verildi.</t>
  </si>
  <si>
    <t>6002e1c6e9903b0744cf4bd2</t>
  </si>
  <si>
    <t>Hoşgör Köftecisi, Düzce (Orhangazi Mah.)</t>
  </si>
  <si>
    <t>MURAT HOŞGÖR</t>
  </si>
  <si>
    <t>Orhangazi Mah. 514. Sok. 61/B Düzce</t>
  </si>
  <si>
    <t>getiri 6 aydır kullanmıyor dalga gecer gıbı konustu bıraz. neden yorumları actınız demekte</t>
  </si>
  <si>
    <t>6031055696550072950f4ea1</t>
  </si>
  <si>
    <t>HumHum Bees (Kültür Mah.)</t>
  </si>
  <si>
    <t>Filiz Albayrak</t>
  </si>
  <si>
    <t>Kültür Mah., Ömer Seyfettin Sok., No:8, Düzce Merkez, Düzce, Türkiye,</t>
  </si>
  <si>
    <t>5326451805 Mehmet Bey</t>
  </si>
  <si>
    <t>RESÜL KURT</t>
  </si>
  <si>
    <t>6030f4d653e01defb3504ab7</t>
  </si>
  <si>
    <t>Izzgara Kebap &amp; Dürüm, Merkez (Orhangazi Mah.)</t>
  </si>
  <si>
    <t>Fatma Akyıldız</t>
  </si>
  <si>
    <t>Orhangazi Mah Necmi Hoşver Cad. No 24 Merkez /Düzce</t>
  </si>
  <si>
    <r>
      <rPr>
        <rFont val="arial, sans-serif"/>
        <color rgb="FF1A0DAB"/>
        <sz val="11.0"/>
        <u/>
      </rPr>
      <t>0380) 541 35 35</t>
    </r>
    <r>
      <rPr>
        <rFont val="arial, sans-serif"/>
        <color rgb="FF000000"/>
        <sz val="11.0"/>
      </rPr>
      <t xml:space="preserve"> / 1 ay sonra fatma hanım num 05545136161 fatma hanım uzerın olan ısletme kapatılmıs aynı isimle baska işletme acılmıs işletmenın henuz getir kayıdı yok</t>
    </r>
  </si>
  <si>
    <t>Salih CEYLAN</t>
  </si>
  <si>
    <t>Çay Mah., Ela Bahriye Oral Blv., No:8, Düzce Merkez, Düzce, Türkiye,</t>
  </si>
  <si>
    <t>no:22</t>
  </si>
  <si>
    <t>600714f09611de49aacc974a</t>
  </si>
  <si>
    <t>İskenderun Sosta Katık Döner, Merkez (Kültür Mah.)</t>
  </si>
  <si>
    <t>Rıdvan Demir</t>
  </si>
  <si>
    <t>Kültür Mah. Spor Sok. No:8/A</t>
  </si>
  <si>
    <t>gökhan bey5399290197 sakın aramayın çok dolu tam beni azarlayacaktı yogunluk oldu dörtte arar mısnız dediler aramıycam sizde aramayın şikayetleri var genel merkez ile görüşmüş..</t>
  </si>
  <si>
    <t>600c4d58276d0f72787a5ce7</t>
  </si>
  <si>
    <t>İsmet Usta Gurme, Merkez (Kültür Mah.)</t>
  </si>
  <si>
    <t>OGÜN ŞİŞMAN</t>
  </si>
  <si>
    <t>Kültür, İstanbul Cd. No:134, 81600 Merkez/Düzce</t>
  </si>
  <si>
    <t>pzt 4 buçukta aranacak</t>
  </si>
  <si>
    <t>BİROL KARAYAKALI</t>
  </si>
  <si>
    <t>yetkili yok/  05464426878</t>
  </si>
  <si>
    <t>Hüsna Kurt</t>
  </si>
  <si>
    <t xml:space="preserve">osman bey/az önce arkadaşlar aradılar ben izah ettim yoğunluğumuz var dedi / bu ay uygun değiliz dedi </t>
  </si>
  <si>
    <t>Canan Latifoğlu</t>
  </si>
  <si>
    <t>5 gün sonra yeni ürün ekleyecek o zaman kesin istiyor aransın.randevu alındı.</t>
  </si>
  <si>
    <t>60314a61f37683ef569fd5a8</t>
  </si>
  <si>
    <t>Jojo Pizza,Akçakoca (Osmaniye Mah.)</t>
  </si>
  <si>
    <t>Atatürk Cad., No:56, Akçakoca, Düzce, Türkiye,</t>
  </si>
  <si>
    <t>61fbeadd04c778bec3d98662</t>
  </si>
  <si>
    <t>Kanatçı Suat (Akınlar Mah.)</t>
  </si>
  <si>
    <t>TELAT ÖRNEK</t>
  </si>
  <si>
    <t>Akınlar</t>
  </si>
  <si>
    <t>Akınlar Mah., 2572. Sok., Düzce Merkez, Düzce, Türkiye,</t>
  </si>
  <si>
    <t>61fa5f5ae5ccd0612f0dbff4</t>
  </si>
  <si>
    <t>Kanatçı Suat (Çamköy Mah.)</t>
  </si>
  <si>
    <t>SUAT ÖRNEK</t>
  </si>
  <si>
    <t>Çamköy</t>
  </si>
  <si>
    <t>Akçakoca Karayolu Cad., No:243, Düzce Merkez, Düzce, Türkiye,</t>
  </si>
  <si>
    <t>Engin Özkan</t>
  </si>
  <si>
    <t>6213996a18fb799c213bc5c7</t>
  </si>
  <si>
    <t>Kapya Kebap (Şehit Murat Demir Mah.)</t>
  </si>
  <si>
    <t>MERTCAN ŞAHİN</t>
  </si>
  <si>
    <t>Şehit Murat Demir Mah., Düzce Merkez, Düzce, Türkiye,</t>
  </si>
  <si>
    <t>6087bcbd68630c501e63000a</t>
  </si>
  <si>
    <t>Kardeşler Pide &amp; Lahmacun, Merkez (Bahçelievler Mah.)</t>
  </si>
  <si>
    <t>Resul Çalışkan</t>
  </si>
  <si>
    <t>nalbantoğlu mah 1. bahçelievler cad 29 sk 2c</t>
  </si>
  <si>
    <t>6087beade7384980c15fc086</t>
  </si>
  <si>
    <t>Kardeşler Pide, Merkez (Esentepe Mah.)</t>
  </si>
  <si>
    <t>Ömer Çalışkan</t>
  </si>
  <si>
    <t>Esentepe Mah., 1. Esentepe Cad., No:22, Düzce Merkez, Düzce, Türkiye,</t>
  </si>
  <si>
    <t>Abdullah Karayakalı</t>
  </si>
  <si>
    <t>6030f829e77af62a0c150035</t>
  </si>
  <si>
    <t>Kastamonu Kır Pidesi, Merkez (Orhangazi Mah.)</t>
  </si>
  <si>
    <t>Saffet Ters</t>
  </si>
  <si>
    <t>Yamaçlar 1949,</t>
  </si>
  <si>
    <t xml:space="preserve">akşam 8den sonra ara der </t>
  </si>
  <si>
    <t>Aysel Kayahan</t>
  </si>
  <si>
    <t>60070fc03c4200547fbf1a56</t>
  </si>
  <si>
    <t>Kayıntı Express, Merkez (Orhangazi Mah.)</t>
  </si>
  <si>
    <t>Sefa Bilgin</t>
  </si>
  <si>
    <t>orhangazi mah. teknopark cad. no:44/D</t>
  </si>
  <si>
    <r>
      <rPr>
        <rFont val="arial, sans-serif"/>
        <color rgb="FF1A0DAB"/>
        <sz val="11.0"/>
        <u/>
      </rPr>
      <t>539 863 61 81</t>
    </r>
    <r>
      <rPr>
        <rFont val="arial, sans-serif"/>
        <color rgb="FF000000"/>
        <sz val="11.0"/>
      </rPr>
      <t xml:space="preserve"> / malik bey bızım cok daha farklı sorunlarımız var. getir bizden habersiz indirim yapmakta</t>
    </r>
  </si>
  <si>
    <t>6009b6b7f9bae46b3c5396cc</t>
  </si>
  <si>
    <t>Kekik Döner &amp; Pide &amp; Lahmacun, Merkez (Kültür Mah.)</t>
  </si>
  <si>
    <t>Bilal Çelikkaya</t>
  </si>
  <si>
    <t xml:space="preserve">5423606058//5554507988Seyithan bey bilal beyin oglu o ilgileniyor / mail adresine atacak </t>
  </si>
  <si>
    <t>Burhanettin Durmaz</t>
  </si>
  <si>
    <t>61fd2c04b1d20e673eb6483c</t>
  </si>
  <si>
    <t>Konuralp Bey Pide&amp;Lahmacun Merkez (Şehit Murat Demir Mah.)</t>
  </si>
  <si>
    <t>ALİ ALABAŞ</t>
  </si>
  <si>
    <t>Şehit Murat Demir Mahallesi Necmi Hoşver Cad. A Blok No 29 Merkez/Düzce</t>
  </si>
  <si>
    <t>602cef6925e3a6fc35ec756d</t>
  </si>
  <si>
    <t>Köfteci 1978, Merkez (Yeni Mah.)</t>
  </si>
  <si>
    <t>Murat Taştepe</t>
  </si>
  <si>
    <t>d100 karayolu üzeri yeni mah as Taksi karşısı Düzce no 100</t>
  </si>
  <si>
    <t>yetkili şehir dışında hafta sonuna ancak gelir</t>
  </si>
  <si>
    <t>Yalçın Çöpçü</t>
  </si>
  <si>
    <t>krempark avm kat 3 /5307701470</t>
  </si>
  <si>
    <t>60311d057491a91d1f06db71</t>
  </si>
  <si>
    <t>Lahmacuncu Tevfik Usta, Merkez (Cedidiye Mah.)</t>
  </si>
  <si>
    <t>Tevfik Akar</t>
  </si>
  <si>
    <t>Cedidiye Mah., Celal Kasapoğlu Cad., No:7A, Düzce Merkez, Düzce, Türkiye,</t>
  </si>
  <si>
    <t>mail verildi.</t>
  </si>
  <si>
    <t>619ce1ed06cdc83ae0aa51f3</t>
  </si>
  <si>
    <t>Meet Point Cafe &amp; Bistro</t>
  </si>
  <si>
    <t>MURAT KUNT</t>
  </si>
  <si>
    <t>Kültür Mah., Konak Sok., No:41, Düzce Merkez, Düzce, Türkiye,</t>
  </si>
  <si>
    <t>NURULLAH ERTAŞ</t>
  </si>
  <si>
    <t>uğur bey</t>
  </si>
  <si>
    <t>602cceac29d1d331248b720b</t>
  </si>
  <si>
    <t>Merve Pide, Merkez (Şerefiye Mah.)</t>
  </si>
  <si>
    <t>Kadir Baran</t>
  </si>
  <si>
    <t>61fbea73996e8744be9fa9a9</t>
  </si>
  <si>
    <t>Mezem Şarküteri</t>
  </si>
  <si>
    <t>ASU BEŞER KARPUZ</t>
  </si>
  <si>
    <t>Atatürk Blv., No:23, Düzce Merkez, Düzce, Türkiye,</t>
  </si>
  <si>
    <t>Şerife Yenmez</t>
  </si>
  <si>
    <t xml:space="preserve">oğlu harun bey 5547629561 / çekime gerek olmadığını söylemiş </t>
  </si>
  <si>
    <t>Birol Kemaloğlu</t>
  </si>
  <si>
    <t>haftaya ararsanız bi görüşelim der olumlu/çekimi istiyor ama ürünleri çok eksikmiş o yüzden randevu oluşturulamadı orhangazi mah. gidildiği takdirde tekrar aranabilir</t>
  </si>
  <si>
    <t>6087b69b45155b725df01acf</t>
  </si>
  <si>
    <t>My Pidem, Merkez (Orhangazi Mah.)</t>
  </si>
  <si>
    <t>EMİNE ÇAVUŞ</t>
  </si>
  <si>
    <t>ORHANGAZİ MAH. TEKNOPARK CAD. NO: 18 B İÇ KAPI NO: 0</t>
  </si>
  <si>
    <t xml:space="preserve">sistemde ki fedai beyin numarası ama emine hanım ilgilenidği için o numaraya ulaşamıyoruz çalışanıyla da  iletişime geçtim emine hanım pazar günü burda olur dedi bende kendi numaramı verdim iblgi aktarımı yaptım bizlere geri dönüş yapmasını rica ettim </t>
  </si>
  <si>
    <t>600546e2507e76a674292230</t>
  </si>
  <si>
    <t>Mystic, Merkez (Orhangazi Mah.)</t>
  </si>
  <si>
    <t>MURAT NAMAZ</t>
  </si>
  <si>
    <t>Orhangazi Mah. 355. Sk. C3 Düzce</t>
  </si>
  <si>
    <t>Lütfi Yılmaz</t>
  </si>
  <si>
    <t>Azmimilli Mah. Fırın Y Aydınpınar Cad. No:1</t>
  </si>
  <si>
    <t>602f51bf17a376c7623644b3</t>
  </si>
  <si>
    <t>Oburgerim, Merkez (Cedidiye Mah.)</t>
  </si>
  <si>
    <t>Emine Kanbil</t>
  </si>
  <si>
    <t>Cedidiye Mah., Hükümet Sok., No:15, Düzce Merkez, Düzce, Türkiye,</t>
  </si>
  <si>
    <t>5418256227 yarın ara / öğle servisim daha sonra arayın der/açmadı.müsait değilim daha sonra arayın dedi onur bey.</t>
  </si>
  <si>
    <t>Erdoğan Tosun</t>
  </si>
  <si>
    <t>Güzelbahçe</t>
  </si>
  <si>
    <t>60fbbe02eefc8f09a8ccabe2</t>
  </si>
  <si>
    <t>Öz Pidoss 81, Merkez (Aziziye Mah.)</t>
  </si>
  <si>
    <t>Fethi Öztürk</t>
  </si>
  <si>
    <t>İstanbul Cad., Düzce Merkez, Düzce, Türkiye,</t>
  </si>
  <si>
    <t xml:space="preserve">babasıyla görüşüp bizi arayacak /açmadı/ürün cıkaramazlarmıs daha sonra donus saglansın dendi babası olumlu bakmıyor . / ben o kadar ürünü çıkararm dedi toplam 10 ürünü var </t>
  </si>
  <si>
    <t>Necati Karabulut</t>
  </si>
  <si>
    <t>6038eb465ccd51e365b0cdc9</t>
  </si>
  <si>
    <t>Parpali Pizza &amp; Tava Yemekleri, Merkez (Orhangazi Mah.)</t>
  </si>
  <si>
    <t>Aslıhan Kutsal</t>
  </si>
  <si>
    <t>Orhangazi Mahallesi 330. Cadde No:91/C Düzce Merkez</t>
  </si>
  <si>
    <t xml:space="preserve">haftaya aranacak şuan şehir dışındaymış/ açmıyor / dükkanı sdevretmiş devrettiği kişinin numarası yokmuş </t>
  </si>
  <si>
    <t>60316e82a84ea480aae3aa6b</t>
  </si>
  <si>
    <t>Paye Restaurant 1440, Merkez (Şerefiye Mah.)</t>
  </si>
  <si>
    <t>Ali Murat Sürücü</t>
  </si>
  <si>
    <t>Şerefiye Mah., Depo Sok., No:5, Düzce Merkez, Düzce, Türkiye,</t>
  </si>
  <si>
    <t>3805241440  ali murat bey cep numarasından daha sonra arancak su an musaıt degıl/akşam üzeri aranmak istedi./gerek duymuyormuş</t>
  </si>
  <si>
    <t>Yunus Payar</t>
  </si>
  <si>
    <t>4-5 gibi gelir/ rıdvan bey 5 dakika sonra ara dedi./ açmadı.</t>
  </si>
  <si>
    <t>6203cf8da9cb56ebcf4b263e</t>
  </si>
  <si>
    <t>Pizza Factory ( Orhangazi Mah.)</t>
  </si>
  <si>
    <t>VİLDAN ALBAYRAK</t>
  </si>
  <si>
    <t>Orhangazi mah. Necmi hoşver cad. No:64/1 - 35 merkez Düzce</t>
  </si>
  <si>
    <t>6087ba9965d592ed14021f6e</t>
  </si>
  <si>
    <t>Pizza Value, Merkez (Bahçelievler Mah.)</t>
  </si>
  <si>
    <t>Özlem özmen</t>
  </si>
  <si>
    <t>Bahçelievler mah 29. Sok., No:12, Düzce Merkez, Düzce, Türkiye,</t>
  </si>
  <si>
    <t>Süleyman Cem Öztürk</t>
  </si>
  <si>
    <t>Kamuran Aygün ve Selçuk Doğan Adi Ort.</t>
  </si>
  <si>
    <t>600964bc99244ed505063368</t>
  </si>
  <si>
    <t>Quick Pizza, Merkez (Kültür Mah.)</t>
  </si>
  <si>
    <t>Orhangazi Mah. Teknopark Sok. No:12D Merkez Düzce</t>
  </si>
  <si>
    <t xml:space="preserve">3805412626 bu numarayı aramamızı ıstedıler ama acmadılar 7 2 buçukta aranacak </t>
  </si>
  <si>
    <t>60144108d22e22484bb5ad76</t>
  </si>
  <si>
    <t>Quick Pizza, Merkez (Orhangazi Mah.)</t>
  </si>
  <si>
    <t>Şehit murat demir mahallesi 550.sokak no 93/2</t>
  </si>
  <si>
    <t>Alican Barut</t>
  </si>
  <si>
    <t>602cf1a429d1d30a418b7bdc</t>
  </si>
  <si>
    <t>Safa Pide, Merkez (Şerefiye Mah.)</t>
  </si>
  <si>
    <t>Ömer Seyfettin Çay</t>
  </si>
  <si>
    <t>Şerefiye Mah., Cengiz Topel Sok., No:3, Düzce Merkez, Düzce, Türkiye,</t>
  </si>
  <si>
    <t xml:space="preserve">benim suan durumum belirsiz dükkanı başka yere taşıycam sanırım dedi ileride görüşelim dediler. / farklı bir şehire taşınacakmış o zmn insallah dedi </t>
  </si>
  <si>
    <t>Mehmet Süzen</t>
  </si>
  <si>
    <t>Celal Kukuş</t>
  </si>
  <si>
    <t>6012dba582ce14fa1657ebb4</t>
  </si>
  <si>
    <t>Siraç Usta, Merkez (Şerefiye Mah.)</t>
  </si>
  <si>
    <t>Berfin Cebeci</t>
  </si>
  <si>
    <t xml:space="preserve">Şerefiye mah. Gaziantep cad. No :11 Merkez Düzce </t>
  </si>
  <si>
    <t>yarım saat bir saat sonra görüşelim dediler./5436635365 ben sistemde fotograf istemiyorum dediler.</t>
  </si>
  <si>
    <t>Onur Kaya</t>
  </si>
  <si>
    <t>tuğba hanım</t>
  </si>
  <si>
    <t>Salim Aşcı</t>
  </si>
  <si>
    <t>6114cb4e3f3fa99bbda6cfdd</t>
  </si>
  <si>
    <t>Şahin Burger, Merkez (Aziziye Mah.)</t>
  </si>
  <si>
    <t>Esma Şahin</t>
  </si>
  <si>
    <t>Mergiç</t>
  </si>
  <si>
    <t>aziziye mah 1077 sok no 9 d merkez/düzce</t>
  </si>
  <si>
    <t>mail adresi verildi.</t>
  </si>
  <si>
    <t>620501b4f9ff8931b9d9c558</t>
  </si>
  <si>
    <t>Şahin Pasta ve Börek Salonu (Aziziye Mah.)</t>
  </si>
  <si>
    <t>FERHAT ŞAHİN</t>
  </si>
  <si>
    <t>Aziziye Mah., 932. Sok., Düzce Merkez, Düzce, Türkiye,</t>
  </si>
  <si>
    <t>61b35602f0f9c31a89b9eb43</t>
  </si>
  <si>
    <t>Şahinbey Künefe Baklava Düzce (Körpeşler Mah.)</t>
  </si>
  <si>
    <t>SÜMEYYE ÜZÜM</t>
  </si>
  <si>
    <t>Yeni Mah., Hürriyet Cad., Düzce Merkez, Düzce, Türkiye,</t>
  </si>
  <si>
    <t>603105656a39b5204f6e2e28</t>
  </si>
  <si>
    <t>Şefroka (Kültür Mah.)</t>
  </si>
  <si>
    <t>Kültür Mah., Ömer Seyfettin Sok., No:9, Düzce Merkez, Düzce, Türkiye,</t>
  </si>
  <si>
    <t>çaldı açmadı</t>
  </si>
  <si>
    <t>60814ae1acad6cf27716ee93</t>
  </si>
  <si>
    <t>Şener'in Yeri Fast Food &amp; Lokanta (Azmimilli Mah.)</t>
  </si>
  <si>
    <t>Şener Demirtaş</t>
  </si>
  <si>
    <t>Azmimilli Mah., 436. Sok., No:6, Düzce Merkez, Düzce, Türkiye,</t>
  </si>
  <si>
    <t>601163c7d22e221321b518d4</t>
  </si>
  <si>
    <t>Şener'in Yeri Fast Food &amp; Lokanta (Bahçelievler Mah.)</t>
  </si>
  <si>
    <t>Bahçelievler mah. 26. sokak No : 2 No : Z 5 Merkez Düzce</t>
  </si>
  <si>
    <t>6081efbfed7a3e3ded72743a</t>
  </si>
  <si>
    <t>Şevval Cafe &amp; Bistro, Merkez (Yeni Mah.)</t>
  </si>
  <si>
    <t>ABDULLAH AYVAZ</t>
  </si>
  <si>
    <t>yeni mah., Ruhi Kurnaz Cad., No:25A, Düzce Merkez, Düzce, Türkiye,</t>
  </si>
  <si>
    <t xml:space="preserve">NO Kullanılmamaktadır </t>
  </si>
  <si>
    <t>600c407716bdc833a8407809</t>
  </si>
  <si>
    <t>The Chef Fast Food &amp; Cafe, Merkez (Orhangazi Mah.)</t>
  </si>
  <si>
    <t>Yavuz Akyıldız</t>
  </si>
  <si>
    <t>Orhangazi Mah. Necmi Hoşver Cad. A Blok No:24/C</t>
  </si>
  <si>
    <t>1-2 hafta sonra görüşülcek şu anlık kurye sorunu var</t>
  </si>
  <si>
    <t>601169cc6c1642dac49039cb</t>
  </si>
  <si>
    <t>Tostçu Şirin Baba, Merkez (Kültür Mah.)</t>
  </si>
  <si>
    <t>Orhan Şahin</t>
  </si>
  <si>
    <t>Kültür Mah. Lütfü Akar Stadyum Sok. No:4/D</t>
  </si>
  <si>
    <t>yetkili istemiyormuş çekim</t>
  </si>
  <si>
    <t>600bf15b0909cfe99b57c722</t>
  </si>
  <si>
    <t>Trabzon Pide &amp; Köfte, Merkez (Kültür Mah.)</t>
  </si>
  <si>
    <t>Eyup Kırcı</t>
  </si>
  <si>
    <t>Kültür mahallesi Kuyumcu zade bulvari kultur mah no:9/b</t>
  </si>
  <si>
    <t>müsait degilmiş.</t>
  </si>
  <si>
    <t>6017d58bd22e221341b63a0b</t>
  </si>
  <si>
    <t>Tramvay Cafe, Merkez (Kültür Mah.)</t>
  </si>
  <si>
    <t>Ahmet Ayışık</t>
  </si>
  <si>
    <t>Kültür Mah. 739 Sok. No:1/2-0</t>
  </si>
  <si>
    <t>anlatıldı suan paketteyim sonra arayın daha saglıklı görüşürüz dediler./sağlıklı bi görüşme sağlandı ancak yoğunum ben bu konuyla ilgili müsait olunca döneyim dedi</t>
  </si>
  <si>
    <t>Kenan Güneş</t>
  </si>
  <si>
    <t>Cemal Kazak</t>
  </si>
  <si>
    <t>yetkili not bırakmış fotoğraf çekimi istemiyoruz diye</t>
  </si>
  <si>
    <t>602f56c117a376b5b43644b9</t>
  </si>
  <si>
    <t>Yemekhane, Merkez (Cedidiye Mah.)</t>
  </si>
  <si>
    <t>Sayed AZİZ</t>
  </si>
  <si>
    <t>cevapsız/ açmıyor</t>
  </si>
  <si>
    <t>YEŞİM İNTEPE</t>
  </si>
  <si>
    <t>Şerifiye mah. çınlar sokak no:1 merkez düzce</t>
  </si>
  <si>
    <t>61d7fc5a4bfe331c424bdd70</t>
  </si>
  <si>
    <t>Yuvam Ev Yemekleri (Kiremitocağı Mah.)</t>
  </si>
  <si>
    <t>HÜLYA GÖZÜTOK</t>
  </si>
  <si>
    <t>Kiremitocağı Mah., Hacı Bilal Sok., No:2, Düzce Merkez, Düzce, Türkiye,</t>
  </si>
  <si>
    <t>Bahri'nin Yeri (Camikebir Mah.)</t>
  </si>
  <si>
    <t>Çiftepınarlar</t>
  </si>
  <si>
    <t>6065b0723fba851f3d2c193b</t>
  </si>
  <si>
    <t>Bereket Döner, Merkez (Kültür Mah.)</t>
  </si>
  <si>
    <t>Gökhan Dursun</t>
  </si>
  <si>
    <t>Kültür Mah.İstanbul Cad.No:1/3 Merkez/DÜZCE</t>
  </si>
  <si>
    <t>605c7c080e468e4dddc69ed7</t>
  </si>
  <si>
    <t>Burger King, Merkez (Kültür Mah)</t>
  </si>
  <si>
    <t>Kultur Mah. İstanbul Cad. Krempark Avm Kat:3</t>
  </si>
  <si>
    <t>6081ec88845f0d5ba11cffb9</t>
  </si>
  <si>
    <t>Çiğ Köfteci Sait, (Kiremit Ocağı Mah. - Kuyumcuzade Bulvarı)</t>
  </si>
  <si>
    <t>CEMAL TOK</t>
  </si>
  <si>
    <t>körpeşler mah kuyumcuzade blv no 124</t>
  </si>
  <si>
    <t>6012fef0eaccb9866487d5bb</t>
  </si>
  <si>
    <t>Çiğ Köfteci Sait, Merkez (Kültür Mah.)</t>
  </si>
  <si>
    <t>Çetin Bal</t>
  </si>
  <si>
    <t>Kültür Mahallesi Mustafa Abdülcemil Kırımoğlu Sok. No:8/C Merkez/Düzce</t>
  </si>
  <si>
    <t>6114cce1aa38025c2e8b83c7</t>
  </si>
  <si>
    <t>kültür Mah Lütfi akar stadyum sok no 4 d</t>
  </si>
  <si>
    <t>61b99cd1d4fd97ba54172be0</t>
  </si>
  <si>
    <t>Çiğköftem, Cumayeri (Orta Mah.)</t>
  </si>
  <si>
    <t>Fatih Arabacı</t>
  </si>
  <si>
    <t>Cumayeri</t>
  </si>
  <si>
    <t>Orta Mah. İstiklal Cad. No:20/A Cumayeri / Düzce</t>
  </si>
  <si>
    <t>61ab3eb5f99989037df306da</t>
  </si>
  <si>
    <t>Çiğköftem, Merkez (Aziziye Mah.)</t>
  </si>
  <si>
    <t>Zeynep Met</t>
  </si>
  <si>
    <t>Aziziye Mahallesi şehit ramazan gel caddesi no 14 a</t>
  </si>
  <si>
    <t>61a0ced9266cf42ed05144ba</t>
  </si>
  <si>
    <t>Çiğköftem, Merkez (Orhangazi Mah.)</t>
  </si>
  <si>
    <t>Barış Arabacı</t>
  </si>
  <si>
    <t>Orhangazi Mah. Necmi Hoşver Cad. No: 64/1 G Merkez/Düzce</t>
  </si>
  <si>
    <t>6065a9efdbc22124d90b549a</t>
  </si>
  <si>
    <t>Domino's Pizza, Akçakoca (Osmaniye Mah.)</t>
  </si>
  <si>
    <t>Osmaniye Mah. Atatürk Cad. No:112 A Akçakoca Düzce</t>
  </si>
  <si>
    <t>6065a777cba71f09a5f3c0b9</t>
  </si>
  <si>
    <t>Domino's Pizza, Merkez (Camikebir Mah.)</t>
  </si>
  <si>
    <t>Camikebir Mah. 659 No’lu Sok. Anıtpark İş Merkezi No:4 B</t>
  </si>
  <si>
    <t>60657e90a4799b7848408821</t>
  </si>
  <si>
    <t>Domino's Pizza, Merkez (Şerefiye Mah.)</t>
  </si>
  <si>
    <t>Şerefiye Mah. Atatürk Bulv. Sinem Sok. No:1 Bağımsız Bölüm:27 Merkez Düzce</t>
  </si>
  <si>
    <t>Şehit Kemal Işıldak</t>
  </si>
  <si>
    <t>Kültür Mah. Spor Sok. No:10</t>
  </si>
  <si>
    <t>60d0a9a7717e1b63dea43ae9</t>
  </si>
  <si>
    <t>KFC, Merkez (Fatih Mah.)</t>
  </si>
  <si>
    <t>Fatih Mahallesi 1128 Sk.No:2 Merkez/Düzce</t>
  </si>
  <si>
    <t>6011a3cb1b5f9b9999201054</t>
  </si>
  <si>
    <t>Köfteci 1978 (Kültür Mah.)</t>
  </si>
  <si>
    <t>Alparslan ÇİÇEK</t>
  </si>
  <si>
    <t>Kültür Mah. Rasim Betir Paşa Blv. No:77 Merkez/Düzce</t>
  </si>
  <si>
    <t>602b7c89fbe505b417a7e709</t>
  </si>
  <si>
    <t>Komagene Etsiz Çiğ Köfte, Akçakoca (Yalı Mah.)</t>
  </si>
  <si>
    <t>Yalı</t>
  </si>
  <si>
    <t>YALI MAH. SANDAL SOK. NO:7/A</t>
  </si>
  <si>
    <t>602b7672e77af6d92c137581</t>
  </si>
  <si>
    <t>Komagene Etsiz Çiğ Köfte, Cumayeri (Orta Mah.)</t>
  </si>
  <si>
    <t>ORTA MH. İSTİKLAL CD. DIŞ KAPI NO:16</t>
  </si>
  <si>
    <t>602b751417a37660bf35577e</t>
  </si>
  <si>
    <t>Komagene Etsiz Çiğ Köfte, Merkez (Beyciler Mah.)</t>
  </si>
  <si>
    <t>Çavuşlar</t>
  </si>
  <si>
    <t>Beyciler Mah. 1698. CD NO:12 / E</t>
  </si>
  <si>
    <t>615466c72918309b6d22bd26</t>
  </si>
  <si>
    <t>Komagene Etsiz Çiğ Köfte, Merkez (Burhaniye Mah.)</t>
  </si>
  <si>
    <t>BURHANİYE MAH. ATATÜRK BULVARI NO:52B</t>
  </si>
  <si>
    <t>61fa656ee711cbc46aa596b8</t>
  </si>
  <si>
    <t>Komagene Etsiz Çiğ Köfte, Merkez (Cedidiye Mah.)</t>
  </si>
  <si>
    <t>CEDİDİYE MAH. ZAFERİ MİLLİ SOK. NO:27-A</t>
  </si>
  <si>
    <t>60ba1d9850b70f480536a61c</t>
  </si>
  <si>
    <t>Komagene Etsiz Çiğ Köfte, Merkez (Darıcı Mah.)</t>
  </si>
  <si>
    <t>DARICI MAH. 5699. SK. 11/3</t>
  </si>
  <si>
    <t>602b7e5e85fb81f3f0c45ba6</t>
  </si>
  <si>
    <t>Komagene Etsiz Çiğ Köfte, Merkez (Dereli Tütüncü Mah.)</t>
  </si>
  <si>
    <t>DERELİ TÜTÜNCÜ MH. TÜTÜNCÜ CD. A BLOK NO:53 /A</t>
  </si>
  <si>
    <t>602b7187a6bb73e8ff4d51d9</t>
  </si>
  <si>
    <t>Komagene Etsiz Çiğ Köfte, Merkez (Şehit Murat Demir Mah.)</t>
  </si>
  <si>
    <t>Ş. MURAT DEMİR MH. KONURALP 323. SK NO: 2/46</t>
  </si>
  <si>
    <t>602b7ab2e87c927ae084f829</t>
  </si>
  <si>
    <t>Komagene Etsiz Çiğ Köfte, Merkez (Yeni Mah.- Hürriyet Cad.)</t>
  </si>
  <si>
    <t>YENİ MH. HÜRRİYET CD. FURUNCU KONAKLARI SİTESİ B BLK NO:18/E</t>
  </si>
  <si>
    <t>6149bca5090171cd2bb21a40</t>
  </si>
  <si>
    <t>Levent Börek, Merkez (Camikebir Mah.)</t>
  </si>
  <si>
    <t>MUZAFFER KONCA</t>
  </si>
  <si>
    <t>CAMIKEBİR MAH. HAFIZ HASAN EFENDİ CAD. NO:24D</t>
  </si>
  <si>
    <t>61d803156fbdbd1735f9f93c</t>
  </si>
  <si>
    <t>Maydonoz Döner (Kültür Mah.)</t>
  </si>
  <si>
    <t>60154da2d32da6ae32d1c2fa</t>
  </si>
  <si>
    <t>McDonald's, Merkez (Bankalar Cad.)</t>
  </si>
  <si>
    <t>Bankalar Cad. No:1 Merkez/Düzce</t>
  </si>
  <si>
    <t>60099732c795bd249542a551</t>
  </si>
  <si>
    <t>Natural Ev Yemekleri, Merkez (Kültür Mah.)</t>
  </si>
  <si>
    <t>Figen Küçükyılmaz</t>
  </si>
  <si>
    <t>Kültür Mah. Balkan Sok. No:4/A</t>
  </si>
  <si>
    <t>60814e1037e16a2fb95d41d7</t>
  </si>
  <si>
    <t>No 11, Merkez (Kültür Mah.)</t>
  </si>
  <si>
    <t>Mutlu Düzenli</t>
  </si>
  <si>
    <t>Kültür Mah., Konak Sok., No:39, Düzce Merkez, Düzce, Türkiye,</t>
  </si>
  <si>
    <t>612704ca8e74ea3f2900c710</t>
  </si>
  <si>
    <t>Öncü Döner, Merkez (Şerefiye Mah.)</t>
  </si>
  <si>
    <t>Aykut Öztürk</t>
  </si>
  <si>
    <t>ŞErefiye mah gaziantep cad no 17 düzce merkez</t>
  </si>
  <si>
    <t>61e964a0e2dacc141ba41700</t>
  </si>
  <si>
    <t>Oses Çiğ Köfte (Körpeşler Mah.)</t>
  </si>
  <si>
    <t>SERAP BİLGİN</t>
  </si>
  <si>
    <t>Körpeşler Mah. 2423 cd. no61/B</t>
  </si>
  <si>
    <t>608339d2acb17fd242dc3157</t>
  </si>
  <si>
    <t>Oses Çiğ Köfte (Yalı Mah.)</t>
  </si>
  <si>
    <t>MUZAFFER TOKGÖZ</t>
  </si>
  <si>
    <t>akçakoca mah cumhuriyet meydanı no 11 düzce</t>
  </si>
  <si>
    <t>61b0c032ca073a09d442a080</t>
  </si>
  <si>
    <t>Oses Çiğ Köfte, Merkez (Fevzi Çakmak Mah.)</t>
  </si>
  <si>
    <t>Ahmet Konuk</t>
  </si>
  <si>
    <t>Eski Bolu Cd. 20A</t>
  </si>
  <si>
    <t>60d70939db0d969562050a21</t>
  </si>
  <si>
    <t>Oses Çiğ Köfte, Merkez (Koçyazı Mah.)</t>
  </si>
  <si>
    <t>Merve Şenürk</t>
  </si>
  <si>
    <t>Koçyazı Mah Muhsin Yazıcıoğlu Cad 2245. sokak 11/A</t>
  </si>
  <si>
    <t>6183ce6b961e1b4770fe75b8</t>
  </si>
  <si>
    <t>Pidem, Merkez (Kültür Mah.)</t>
  </si>
  <si>
    <t>Kültür Mh Merkez No:116 İstanbul Cd Krem Park AVM içi K 3-23 Merkez Düzce</t>
  </si>
  <si>
    <t>Kültür Mahallesi, Bankalar sokak no 17 A</t>
  </si>
  <si>
    <t>Şener'in Yeri Fast Food &amp; Lokanta (Güzelbahçe Mah.)</t>
  </si>
  <si>
    <t>Güzelbahçe Mahallesi 4. Düzce Bulvarı 43/B 35H Zahid'ül Kevseri Kız Yurdu Altı</t>
  </si>
  <si>
    <t>Şerefiye mah. Gaziantep cad. No :11 Merkez Düzce</t>
  </si>
  <si>
    <t>İBRAHİM KAYA</t>
  </si>
  <si>
    <t>61e02f9c3bee81fc30057a14</t>
  </si>
  <si>
    <t>Tavada Tavuk, Merkez (Kültür Mah.)</t>
  </si>
  <si>
    <t>MURAT ŞENER</t>
  </si>
  <si>
    <t>İstanbul Cad., No:3, Düzce Merkez, Düzce, Türkiye,</t>
  </si>
  <si>
    <t>6013cdea61fea76bfc1edff7</t>
  </si>
  <si>
    <t>Tavuk Dünyası, Merkez (Camikebir Mah.)</t>
  </si>
  <si>
    <t>GÖKHAN TAMER</t>
  </si>
  <si>
    <t>CAMİKEBİR MAH. 659.BULVAR NO:6B DÜZCE-MERKEZ</t>
  </si>
  <si>
    <t>600f0a0aa652715cdd5cbfde</t>
  </si>
  <si>
    <t>The Legend Cafe, Merkez (Orhangazi Mah.)</t>
  </si>
  <si>
    <t>Ferhat Güneş</t>
  </si>
  <si>
    <t>Şehit Murat Demir, mahallesi Necmi hoşver caddesi no 27 D</t>
  </si>
  <si>
    <t>608152f591080457a622b0b2</t>
  </si>
  <si>
    <t>Waffle Waffala, Merkez (Orhangazi Mah.)</t>
  </si>
  <si>
    <t>Kadir Zenci</t>
  </si>
  <si>
    <t>orhangazi mah konuralp 555 sokak no 2</t>
  </si>
  <si>
    <t xml:space="preserve">3 tane randevu alınacak </t>
  </si>
  <si>
    <t>Veli İgın</t>
  </si>
  <si>
    <t>mehmet ali yamaner	3743338888</t>
  </si>
  <si>
    <t xml:space="preserve">fotoğrafçı gitmediği için iptal  </t>
  </si>
  <si>
    <t>SEVAL ACAR	5444157813</t>
  </si>
  <si>
    <t>5323326802Savaş GÜDEN</t>
  </si>
  <si>
    <t xml:space="preserve">hafta sonu sanıyorlarmış oysaki öyle birşey denilmedi </t>
  </si>
  <si>
    <t>10.30-11.00</t>
  </si>
  <si>
    <t>Merkez/Tabaklar</t>
  </si>
  <si>
    <t xml:space="preserve">EMİNE BALTA/        3742222888    </t>
  </si>
  <si>
    <t>13.30</t>
  </si>
  <si>
    <t xml:space="preserve">AHMET SEYHAN/5322735111              </t>
  </si>
  <si>
    <t xml:space="preserve">Özkan GÜNEÇ/5541254394       </t>
  </si>
  <si>
    <t>toplantısı varmış hafta sonu çekilirmiş</t>
  </si>
  <si>
    <t>yarın çekimi sağlanacak</t>
  </si>
  <si>
    <t xml:space="preserve">Alim Akyıldırım/3742109292                </t>
  </si>
  <si>
    <t>12-17 arası</t>
  </si>
  <si>
    <t>Esra Hanım / 5067122255</t>
  </si>
  <si>
    <t xml:space="preserve">Zeliha Özer </t>
  </si>
  <si>
    <t>5356252774//3742179196        //GÜLSEREN DÜNER</t>
  </si>
  <si>
    <t>SERKAN YAMAN/3742222929/5019071414</t>
  </si>
  <si>
    <t>Bilal Onur Yücel	5421220014</t>
  </si>
  <si>
    <t>Tabaklar Mah., Börekçiler Sok., No:5 Bolu Merkez, Bolu, Türkiye,</t>
  </si>
  <si>
    <t>Fotoğrafçı arkadaşımız işten ayrıldı</t>
  </si>
  <si>
    <t>Merkez	Tabaklar</t>
  </si>
  <si>
    <t>3742221072/MURAT OKCAN/5333571690</t>
  </si>
  <si>
    <t>5446901449/FERDİ KONUK</t>
  </si>
  <si>
    <t xml:space="preserve">Zeliha  özer </t>
  </si>
  <si>
    <t>HARUN ESEN	5514321146</t>
  </si>
  <si>
    <t>Ali Rıza Bey/5320591215</t>
  </si>
  <si>
    <t>60095702e13dbd07035c7df0</t>
  </si>
  <si>
    <t>@'li Burger, Merkez (Buğdaypazarı Mah.)</t>
  </si>
  <si>
    <t>Bahadır Akbaba</t>
  </si>
  <si>
    <t>BUĞDAY PAZARI MAHALLESİ, ÇARŞAMBA PAZARI CADDESİ YUNUS AVM NO : 4/112 MERKEZ ÇANKIRI</t>
  </si>
  <si>
    <t>601164d2d22e226de7b518de</t>
  </si>
  <si>
    <t>Akdeniz Tantuni &amp; Kumpir, Merkez (Buğdaypazarı Mah.)</t>
  </si>
  <si>
    <t>Emre Çaylak</t>
  </si>
  <si>
    <t>Buğdaypazarı Mahallesi Çarşamba Pazarı Caddesi Yunus AVM</t>
  </si>
  <si>
    <t>60a8f11cb40cf68575948536</t>
  </si>
  <si>
    <t>Alaca Döner, Merkez (Buğdaypazarı Mah.)</t>
  </si>
  <si>
    <t>HABİBE ALACA</t>
  </si>
  <si>
    <t>Buğday Pazarı, Elif Cd. 21 A</t>
  </si>
  <si>
    <t>61e81ddc5372ce34c1deae46</t>
  </si>
  <si>
    <t>Ateşoğlu Baklava, Merkez (Cumhuriyet Mah.)</t>
  </si>
  <si>
    <t>ÜMMÜHAN ATEŞ</t>
  </si>
  <si>
    <t>Cumhuriyet mahallesi şehit pilot üsteğmen erdem Öztürk sokak no15g</t>
  </si>
  <si>
    <t>623bb42639d336391e1a47fa</t>
  </si>
  <si>
    <t>Aydın Fast Food, Merkez (Cumhuriyet Mah.)</t>
  </si>
  <si>
    <t>AYDIN KAYA</t>
  </si>
  <si>
    <t>Cumhuriyet Mah., Şehit Üsteğmen Erdem Öztürk Sok., Çankırı Merkez‎ , Çankırı, Türkiye,</t>
  </si>
  <si>
    <t>61efca768ba5e11adb3325b5</t>
  </si>
  <si>
    <t>Battalbey Çiğköfte, Merkez (Cumhuriyet Mah.)</t>
  </si>
  <si>
    <t>Naci Coşkun</t>
  </si>
  <si>
    <t>cumhuriyet mah şehit pilot erdem öztürk sk. no 8c</t>
  </si>
  <si>
    <t>61d40b300e3cdd292d21f9ba</t>
  </si>
  <si>
    <t>Cadde Döner, Merkez (Buğdaypazarı Mah.)</t>
  </si>
  <si>
    <t>Bülent Bağcı</t>
  </si>
  <si>
    <t>buğdaypazarı mah elif cad 43a</t>
  </si>
  <si>
    <t>621f580b1084cb1d1096dcd0</t>
  </si>
  <si>
    <t>Çıtır Burger Fried Chicken, Merkez (Buğdaypazarı Mah.)</t>
  </si>
  <si>
    <t>MESUT KOÇ</t>
  </si>
  <si>
    <t>Buğday Pazarı Mahallesi Şehit Kamil Yıldırım Sokak No:9</t>
  </si>
  <si>
    <t>602bd927aa09e082fc29d43f</t>
  </si>
  <si>
    <t>Çiğ Köfteci M. Hüseyin Usta, Merkez (Cumhuriyet Mah.)</t>
  </si>
  <si>
    <t>mustafa kuşcul</t>
  </si>
  <si>
    <t>CUMHURİYET MAHALLESİ TEVFİK FİKRET CADDESİ NO12B ÇANKIRI MERKEZ</t>
  </si>
  <si>
    <t>6034ab61768a97e0cb35094e</t>
  </si>
  <si>
    <t>Duru Pizza &amp; Lahmacun, Merkez (Cumhuriyet Mah.)</t>
  </si>
  <si>
    <t>Recep Kavak</t>
  </si>
  <si>
    <t>Buğday Pazarı, Çarşamba Pazarı Cd. No:4, 18100 MERKEZ/Çankırı</t>
  </si>
  <si>
    <t>600ecb192505a3dbbfa72230</t>
  </si>
  <si>
    <t>Dünya Döner, Merkez (Cumhuriyet Mah.)</t>
  </si>
  <si>
    <t>ABDURRAHMAN SARIKAYA</t>
  </si>
  <si>
    <t>Cumhuriyet, Alparslan Türkeş Cd. No:25, 18100 Çankırı Merkez/Çankırı</t>
  </si>
  <si>
    <t>609bb1700aa2fe0173113fa0</t>
  </si>
  <si>
    <t>Ekrem Coşkun Döner, Merkez (Cumhuriyet Mah.)</t>
  </si>
  <si>
    <t>OĞUZHAN ŞAHİN</t>
  </si>
  <si>
    <t>Cumhuriyet mah Necip Fazıl Kısakürek Sk. No:18 A</t>
  </si>
  <si>
    <t>623f445d57f34c6e20e43f40</t>
  </si>
  <si>
    <t>Elez Lahmacun, Merkez (Buğdaypazarı Mah.)</t>
  </si>
  <si>
    <t>ŞEFİKA BULUT</t>
  </si>
  <si>
    <t>BUĞDAY PAZARI MAH. ÇARŞAMBA PAZARI CAD. NO: 7 C MERKEZ ÇANKIRI</t>
  </si>
  <si>
    <t>600809d9f69aa4bffc46f0c6</t>
  </si>
  <si>
    <t>Eyüpoğlu Kebap, Merkez (Buğdaypazarı Mah.)</t>
  </si>
  <si>
    <t>HAYDAR GÖREGEN</t>
  </si>
  <si>
    <t>Bugday pazari mah.ataturk bulvari birlik sit a/33</t>
  </si>
  <si>
    <t>61160412c8cfc86a63de12a5</t>
  </si>
  <si>
    <t>Gaziantep Sultana Künefe &amp; Katmer, Merkez (Buğdaypazarı Mah.)</t>
  </si>
  <si>
    <t>ABDULDAKİR POLATOĞLU</t>
  </si>
  <si>
    <t>Buğday Pazarı, Çarşamba Pazarı Cd. 9 D, 18100 Çankırı Merkez/Çankırı</t>
  </si>
  <si>
    <t>600aec180909cf037757ab5b</t>
  </si>
  <si>
    <t>Ilgaz Pide &amp; Börek, Merkez (Buğdaypazarı Mah.)</t>
  </si>
  <si>
    <t>HÜLYA GÜCÜKKARA</t>
  </si>
  <si>
    <t>Buğday Pazarı Mah. Çarşamba Pazarı Cad. Mekan 1 Sitesi No: 11 Çankırı » Merkez</t>
  </si>
  <si>
    <t>6034af9ef17b9cab02a3b6db</t>
  </si>
  <si>
    <t>İkizler Döner, Merkez (Cumhuriyet Mah.)</t>
  </si>
  <si>
    <t>yasemin göktaş</t>
  </si>
  <si>
    <t>Cumhuriyet, Alparslan Türkeş Cd. No:22, 18100 Merkez/Çankırı, Türkiye</t>
  </si>
  <si>
    <t>623f476955b5db30df2baac7</t>
  </si>
  <si>
    <t>Kahve Şahane, Merkez (Buğdaypazarı Mah.)</t>
  </si>
  <si>
    <t>ZELİHA YILMAZ</t>
  </si>
  <si>
    <t>BUĞDAY PAZARI MAH. ÇARŞAMBA PAZARI CAD. YUNUS AVM NO:4 İÇ KAPI NO: 79 MERKEZ/ÇANKIRI</t>
  </si>
  <si>
    <t>61bc4de8859f52312b4180e0</t>
  </si>
  <si>
    <t>Kastamonu Kır Pidesi &amp; Börek, Merkez (Buğdaypazarı Mah.)</t>
  </si>
  <si>
    <t>ERCAN GÖLGE</t>
  </si>
  <si>
    <t>buğday pazarı mah. Atatürk bulvarı, sultan sitesi 52/g, 18100 Çankırı</t>
  </si>
  <si>
    <t>61fcf53fea340cf241d52dbe</t>
  </si>
  <si>
    <t>Keyf-i Derya Balık Evi, Merkez (Cumhuriyet Mah.)</t>
  </si>
  <si>
    <t>Kadir Ateş</t>
  </si>
  <si>
    <t>Cumhuriyet, Mürsel Ağa Apartmanı, Elif Cd. 44/A, 18100 Merkez/Çankırı</t>
  </si>
  <si>
    <t>6221ed96ee6d780a4df38ae8</t>
  </si>
  <si>
    <t>Koç Restaurant, Merkez (Abdulhalikrenda Mah.)</t>
  </si>
  <si>
    <t>UFUK AYDINOĞLU</t>
  </si>
  <si>
    <t>Abdulhalik 1. Bölge</t>
  </si>
  <si>
    <t>ahr mah ankara cad no:70 koç restaurant ÇANKIRI</t>
  </si>
  <si>
    <t>61d40870f3a8cf696bac026b</t>
  </si>
  <si>
    <t>Kömür Sokak Lezzetleri, Merkez (Cumhuriyet Mah.)</t>
  </si>
  <si>
    <t>623cf275b21e023823484058</t>
  </si>
  <si>
    <t>Lavinia Waffle, Merkez (Buğdaypazarı Mah.)</t>
  </si>
  <si>
    <t>İSMAİL KAHRAMAN</t>
  </si>
  <si>
    <t>BUĞDAY PAZARI MAH. ŞEHİT TEVFİK PEHLİVAN CAD. NO:9 H İÇ KAPI NO: H MERKEZ/ÇANKIRI</t>
  </si>
  <si>
    <t>61850d2db84a0553f75e2fef</t>
  </si>
  <si>
    <t>Luvi, Merkez (Buğdaypazarı Mah.)</t>
  </si>
  <si>
    <t>Menü</t>
  </si>
  <si>
    <t>Kadır Kethuda</t>
  </si>
  <si>
    <t>serdaroğlu apt no2/B Kuçaklama taşı</t>
  </si>
  <si>
    <t>6034c093680e6800a74ba83c</t>
  </si>
  <si>
    <t>Meşhur Adıyaman Çiğ Köftecisi Samet Usta (Buğdaypazarı Mah.)</t>
  </si>
  <si>
    <t>ZEYNEP GÜRCAN</t>
  </si>
  <si>
    <t>atatürk bulvarı no 35</t>
  </si>
  <si>
    <t>62062ecc71929103c8fa6cb4</t>
  </si>
  <si>
    <t>Satı Kula</t>
  </si>
  <si>
    <t>atatürk bulv. no 35 çankırı</t>
  </si>
  <si>
    <t>62569f826d88acb8d5523ced</t>
  </si>
  <si>
    <t>Meşhur Adıyaman Çiğ Köftecisi Samet Usta, (Cumhuriyet Mah.)</t>
  </si>
  <si>
    <t>EMRE MELEK</t>
  </si>
  <si>
    <t>CUMHURİYET MAH. NECİP FAZIL KISAKÜREK SK. KARDELEN İŞ MERKEZİ NO: 24 İÇ KAPI NO: 17 MERKEZ/ ÇANKIRI</t>
  </si>
  <si>
    <t>602f824fe77af6850d14dd8f</t>
  </si>
  <si>
    <t>Orta Şekerli Cafe &amp; Bistro, Merkez (Buğdaypazarı Mah.)</t>
  </si>
  <si>
    <t>Yasin ASLAN</t>
  </si>
  <si>
    <t>Buğday Pazarı Mah. Adaçayı Sok. Karataş Sitesi A Blok NO: 23 İç Kapı NO: 25 MERKEZ/ÇANKIRI</t>
  </si>
  <si>
    <t>61d80e69322419a01ddf0d5b</t>
  </si>
  <si>
    <t>Ortaköy Kumpircisi, Merkez (Buğdaypazarı Mah.)</t>
  </si>
  <si>
    <t>Hilmi Çelikel</t>
  </si>
  <si>
    <t>Buğday Pazarı Mahallesi Çarşamba Pazarı Caddesi No 3/A</t>
  </si>
  <si>
    <t>60115e8be45e8c7476d13bb1</t>
  </si>
  <si>
    <t>Öncü Döner, Merkez (Cumhuriyet Mah.)</t>
  </si>
  <si>
    <t>Hasan Şahin</t>
  </si>
  <si>
    <t>Buğday Pazarı Mah. Çarşamba Pazarı Cad. Yunus Avm No: 4/109 Çankırı</t>
  </si>
  <si>
    <t>600ff93e276d0faa2a7b269a</t>
  </si>
  <si>
    <t>Pides, Merkez (Buğdaypazarı Mah.)</t>
  </si>
  <si>
    <t>İbrahim Meral</t>
  </si>
  <si>
    <t>Buğday pazarı mahallesi çarşamba pazarı caddesi Yunus AVM Kat:2 NO:4/115</t>
  </si>
  <si>
    <t>624ac2a6efdd8331adba873e</t>
  </si>
  <si>
    <t>Roma Dondurma, Merkez (Cumhuriyet Mah.)</t>
  </si>
  <si>
    <t>ORKUN GÜRER</t>
  </si>
  <si>
    <t>tevfik fikret cad no 12a</t>
  </si>
  <si>
    <t>603e48f160cc465d1788664e</t>
  </si>
  <si>
    <t>Şahinler Simit &amp; Döner Bistro, Cumhuriyet Mah.</t>
  </si>
  <si>
    <t>ALAATTİN ARSLAN</t>
  </si>
  <si>
    <t>Cumhuriyet, Atatürk Blv. No:18, 18100 Çankırı Merkez/Çankırı</t>
  </si>
  <si>
    <t>623900ead5e74b8b7e3bdd74</t>
  </si>
  <si>
    <t>Taşmescit Kokoreç, Merkez (Yeni Mah.)</t>
  </si>
  <si>
    <t>HİLAL ŞANLI</t>
  </si>
  <si>
    <t>Karatekin Üniversitesi 2. Bölge</t>
  </si>
  <si>
    <t>YENİ MAH. TAŞMESCİT CAD. NO:57A MERKEZ/ÇANKIRI</t>
  </si>
  <si>
    <t>600a82470a0197758bf37779</t>
  </si>
  <si>
    <t>Waffle Works, Merkez (Cumhuriyet Mah.)</t>
  </si>
  <si>
    <t>büşra gül</t>
  </si>
  <si>
    <t>CUMHURİYET MAHALLESİ NECİP FAZIL KISAKÜREK CADDESİ NO : 12/ C MERKEZ / ÇANKIRI</t>
  </si>
  <si>
    <t>61823decc3d5ee7d25f16c5a</t>
  </si>
  <si>
    <t>Yeşilçam Pide &amp; Döner &amp; Çorba, Merkez (Buğdaypazarı Mah.)</t>
  </si>
  <si>
    <t>Ali Demir</t>
  </si>
  <si>
    <t>buğdaypazarı mah. atatürk bulv. no 66</t>
  </si>
  <si>
    <t>Önay Ferat</t>
  </si>
  <si>
    <t>61e8041c591562172bd0df39</t>
  </si>
  <si>
    <t>Uslular Et Evi, Merkez (Aksu Mah.)</t>
  </si>
  <si>
    <t>Merkez/Aksu</t>
  </si>
  <si>
    <t>Bülent Uslu        4542222930 - 05393300114</t>
  </si>
  <si>
    <t>Aksu Mah., Buğse Sok., No:8A, Giresun Merkez‎ , Giresun, Türkiye,</t>
  </si>
  <si>
    <t xml:space="preserve">çekim istemedi </t>
  </si>
  <si>
    <t>600eef6b2505a33251a72818</t>
  </si>
  <si>
    <t>Giresun Sos Döner ( Aksu Mah. )</t>
  </si>
  <si>
    <t>Mehmet Bey/5374577535</t>
  </si>
  <si>
    <t>Aksu mah. Pazar cad. No:36, Giresun</t>
  </si>
  <si>
    <t>ulaşılamadı</t>
  </si>
  <si>
    <t>61e83a01726dbc5997bbfd10</t>
  </si>
  <si>
    <t>Poffer, Merkez (Aydınlar Mah.)</t>
  </si>
  <si>
    <t>Merkez/Aydınlar</t>
  </si>
  <si>
    <t>Arslan bey/5376822864</t>
  </si>
  <si>
    <t>aydınlar mah şehit emre mert sok no56/B ven ada hastanesi arkası</t>
  </si>
  <si>
    <t>6058dd9d8425a433df82dac1</t>
  </si>
  <si>
    <t>Sos Döner, Merkez (Çınarlar Mah.)</t>
  </si>
  <si>
    <t>Merkez/Çınarlar</t>
  </si>
  <si>
    <t>İsmail Topal/5432949574</t>
  </si>
  <si>
    <t>Çınarlar Mah. Fevzi Paşa Cad. No:56 Giresun Türkiye</t>
  </si>
  <si>
    <t>6092f47f134b336c686b0f3a</t>
  </si>
  <si>
    <t>Özer Usta Izgara &amp; Kebap, Merkez (Çınarlar Mah.)</t>
  </si>
  <si>
    <t>Merkez	Çınarlar</t>
  </si>
  <si>
    <t>Deniz Topkara        5443572485</t>
  </si>
  <si>
    <t>Doktor Baki Gürkan Sok., No:26, Giresun Merkez‎ , Giresun, Türkiye,</t>
  </si>
  <si>
    <t xml:space="preserve">erteleme talep etti  cumaya ertelemesi sağlanıldı </t>
  </si>
  <si>
    <t>Serap APAYDIN</t>
  </si>
  <si>
    <t>6030e2f8efa02d4b24c090f1</t>
  </si>
  <si>
    <t>Ortaköy Burger Handmade, Merkez (Çıtlakkale Mah.)</t>
  </si>
  <si>
    <t>---</t>
  </si>
  <si>
    <t>Merkez/Çıtlakkale</t>
  </si>
  <si>
    <t>İlhan  YILMAZ	5336960388</t>
  </si>
  <si>
    <t>Çıtlakkale Mah., Stadyum Sok., No:10, Giresun Merkez‎ , Giresun, Türkiye,</t>
  </si>
  <si>
    <t>60531c1736e002b3e7999913</t>
  </si>
  <si>
    <t>Poffer, Merkez (Çıtlakkale Mah.)</t>
  </si>
  <si>
    <t>Merkez	Çıtlakkale</t>
  </si>
  <si>
    <t>Seyit Bey 4542171212 -  5322709276</t>
  </si>
  <si>
    <t>İnönü Cad., No:124, Giresun Merkez‎ , Giresun, Türkiye,</t>
  </si>
  <si>
    <t>600ea9fa12a3f17512266eec</t>
  </si>
  <si>
    <t>Haz-al Pide &amp; Lahmacun (Hacımiktat Mah.)</t>
  </si>
  <si>
    <t>Merkez	Hacımiktat</t>
  </si>
  <si>
    <t>SEVİLAY HANIM 4542025202 /  5054509206</t>
  </si>
  <si>
    <t>Hacımiktat mah. Fatih cad. No:20C, Giresun</t>
  </si>
  <si>
    <t>60312e3d5f9272203886c016</t>
  </si>
  <si>
    <t>Ak-Yeşil Restaurant, Merkez (Aksu Mah.)</t>
  </si>
  <si>
    <t>serkan 5451555545</t>
  </si>
  <si>
    <t>Aksu Mah., Pazar Cad., No:12, Giresun Merkez‎ , Giresun, Türkiye,</t>
  </si>
  <si>
    <t>korona olmuşlar 1 hafta sonra aranacak</t>
  </si>
  <si>
    <t>601b0e4bdb47fe18352986b0</t>
  </si>
  <si>
    <t>Altat 28 Pide &amp; Lahmacun, Merkez (Teyyaredüzü Mah.)</t>
  </si>
  <si>
    <t>Merkez	Teyyaredüzü</t>
  </si>
  <si>
    <t>MEHMET DEMİRALP        4542156500 - 05414277071</t>
  </si>
  <si>
    <t xml:space="preserve">Teyyaredüzü Mah., Giresun Merkez‎ , Giresun, Türkiye,şehit tuğgeneral bahtiyaraydın cadde no :   37/ A </t>
  </si>
  <si>
    <t>restoran yetkilisi iptalini istedi</t>
  </si>
  <si>
    <t>603828a7845e7461edb29dcb</t>
  </si>
  <si>
    <t>Şebnem 1966, Merkez (Şeyhkeramettin Mah.)</t>
  </si>
  <si>
    <t>Merkez/Şeyhkeramettin</t>
  </si>
  <si>
    <t xml:space="preserve">Kudret Hanım/5070097325 </t>
  </si>
  <si>
    <t>Cemal Gürsel Cad., No:4-/c, Giresun Merkez‎ , Giresun, Türkiye,</t>
  </si>
  <si>
    <t>Fotoğrafçı arkadaş gitmediği için iptal olan randevu Ayşe Hanım/5462161557</t>
  </si>
  <si>
    <t>603693ab9acab481bb41b83f</t>
  </si>
  <si>
    <t>Kardeş Payı Pide &amp; Lahmacun, Merkez (Şeyhkeramettin Mah.)</t>
  </si>
  <si>
    <t>Tolga Bey 05426213772 - 4542170066</t>
  </si>
  <si>
    <t xml:space="preserve">Şeyhkeramettin mah. gazi paşa sok no :8  </t>
  </si>
  <si>
    <t>Fotoğrafçı arkadaş gitmediği için iptal olan randevu</t>
  </si>
  <si>
    <t>603551e5e12f9d346b52ad19</t>
  </si>
  <si>
    <t>Döneri'Mis, Merkez (Osmaniye Mah.)</t>
  </si>
  <si>
    <t>Merkez/Osmaniye</t>
  </si>
  <si>
    <t>rabia hanım 5396736503</t>
  </si>
  <si>
    <t>Yüzbaşı Suyu Cad., No:3, Giresun Merkez‎ , Giresun, Türkiye,</t>
  </si>
  <si>
    <t>61a8feb3a26064ed5f6bec05</t>
  </si>
  <si>
    <t>Harbiye, Merkez (Teyyaredüzü Mah.)</t>
  </si>
  <si>
    <t>Hakan Murgır/4542646566</t>
  </si>
  <si>
    <t>Teyyaredüzü Mah., Şehit Tuğgeneral Bahtiyar Aydın Cad., No:48, Giresun Merkez‎ , Giresun, Türkiye,</t>
  </si>
  <si>
    <t>FOTOGRAFCI ÇEKİMLERE GİTMEMİŞ</t>
  </si>
  <si>
    <t>605ba05ec18a3cac3e8ea692</t>
  </si>
  <si>
    <t>Keyfan Cafe &amp; Restaurant, Merkez (Hacısiyam Mah.)</t>
  </si>
  <si>
    <t>11.00-12.00</t>
  </si>
  <si>
    <t>Merkez/Hacısiyam</t>
  </si>
  <si>
    <t xml:space="preserve">ASİYE KARADEMİR/4545050555         </t>
  </si>
  <si>
    <t>Cemal Gürsel Cad., No:92, Giresun Merkez‎ , Giresun, Türkiye,</t>
  </si>
  <si>
    <t>5ffecab35f0ab418dfe849be</t>
  </si>
  <si>
    <t>Titanik Pide &amp; Lahmacun, Merkez (Hacısiyam Mah.)</t>
  </si>
  <si>
    <t xml:space="preserve">Zafer Türksever/4542142022         </t>
  </si>
  <si>
    <t>Hacısiyam mahallesi fatih caddesi 40/A</t>
  </si>
  <si>
    <t>60ac0196bff87d2d353edaad</t>
  </si>
  <si>
    <t>Gaziantep Çıtır Lahmacun &amp; Pide, Merkez (Teyyaredüzü Mah.)</t>
  </si>
  <si>
    <t>Mehmet Bozaslan        4542602728 - 5052534964</t>
  </si>
  <si>
    <t>TEYYAREDÜZÜ MAH. ŞHT. TUĞ. GEN. BAHTİYAR AYDIN CAD. NO: 44/ 2A MERKEZ/ GİRESUN</t>
  </si>
  <si>
    <t>603023028653efe337d2436b</t>
  </si>
  <si>
    <t>Hot Pide &amp; Lahmacun, Merkez (Teyyaredüzü Mah.)</t>
  </si>
  <si>
    <t>Merkez/Teyyaredüzü</t>
  </si>
  <si>
    <t xml:space="preserve">MEHMET EŞİTİR/4542150214 /5321643590         </t>
  </si>
  <si>
    <t>Teyyaredüzü Mah., Çotanak Sok., No:20B, Giresun Merkez‎ , Giresun, Türkiye,</t>
  </si>
  <si>
    <t>6026daf2ab6bbf74812dafe2</t>
  </si>
  <si>
    <t>Pınar Burger, Merkez (Kapu Mah.)</t>
  </si>
  <si>
    <t>Merkez/Kapu</t>
  </si>
  <si>
    <t>Uğurcan Bey/4542161161</t>
  </si>
  <si>
    <t>Kapu Mah., Osman Fikret Topallı Sok., No:6, Giresun Merkez‎ , Giresun, Türkiye,</t>
  </si>
  <si>
    <t>Ömer Bey/4545050555</t>
  </si>
  <si>
    <t>604fc7e6ef81b86d08bed5a8</t>
  </si>
  <si>
    <t>Karadeniz Midyecisi, Merkez (Hacımiktat Mah.)</t>
  </si>
  <si>
    <t>Merkez/Hacımiktat</t>
  </si>
  <si>
    <t>Kadircan Bey/5349289295</t>
  </si>
  <si>
    <t>Hacımiktat Mah., Alpaslan Cad., No:13A, Giresun Merkez‎ , Giresun, Türkiye,</t>
  </si>
  <si>
    <t>haber gelmedi</t>
  </si>
  <si>
    <t xml:space="preserve"> Randevu Durumu</t>
  </si>
  <si>
    <t>62028edcdbbe157f55fe7171</t>
  </si>
  <si>
    <t>Ab-ı Leziz Antep Baklava, Merkez (Teyyaredüzü Mah.)</t>
  </si>
  <si>
    <t>IŞIL GAYIK</t>
  </si>
  <si>
    <t>Teyyaredüzü</t>
  </si>
  <si>
    <t>Teyyaredüzü Mah., Boztekke Cad., No:79-81, Giresun Merkez‎ , Giresun, Türkiye,</t>
  </si>
  <si>
    <t>5325426588 mehmet ali 2 saat sonra aranacak/yarım saat sonra</t>
  </si>
  <si>
    <t>61048031820bb8b798511bc9</t>
  </si>
  <si>
    <t>Afiyet Giresun, Merkez (Osmaniye Mah.)</t>
  </si>
  <si>
    <t>Talha Çolak</t>
  </si>
  <si>
    <t>Yüzbaşı Suyu Cad., No:15, Giresun Merkez‎ , Giresun, Türkiye,</t>
  </si>
  <si>
    <t>1 ürünü var sadece</t>
  </si>
  <si>
    <t>HASAN SİNAN DEMİRKILIÇ</t>
  </si>
  <si>
    <t>Aksu</t>
  </si>
  <si>
    <t xml:space="preserve">serkan 5451555545/korona olmuşlar bi hafta sonra </t>
  </si>
  <si>
    <t>601b089016e9821200203289</t>
  </si>
  <si>
    <t>Almina Restorant, Merkez (Teyyaredüzü Mah.)</t>
  </si>
  <si>
    <t>VEDA SARI</t>
  </si>
  <si>
    <t>Teyyaredüzü Mah., Giresun Devlet Hastanesi, Giresun Merkez‎ , Giresun, Türkiye,</t>
  </si>
  <si>
    <t>MEHMET DEMİRALP</t>
  </si>
  <si>
    <t>Teyyaredüzü Mah., Giresun Merkez‎ , Giresun, Türkiye,</t>
  </si>
  <si>
    <t xml:space="preserve">05414277071 mehmet bey - şehit tuğgeneral bahtiyaraydın cadde no :   37/ A </t>
  </si>
  <si>
    <t>5fff1cdb3b0c6d82f90f27c0</t>
  </si>
  <si>
    <t>Altat Dönerr (Şeyhkeramettin Mah.)</t>
  </si>
  <si>
    <t>HÜSEYİN BIÇAKCI</t>
  </si>
  <si>
    <t>Hacımiktat</t>
  </si>
  <si>
    <t>Şeyhkeramettin mahallesi Suat Akgün sokak Gazi caddesi no:40/A</t>
  </si>
  <si>
    <t>mustafa yaın aranacak</t>
  </si>
  <si>
    <t>61144a84a7f2e44488e7bcb9</t>
  </si>
  <si>
    <t>Bahar Pide &amp; Lahmacun, Merkez (Sultan Selim Mah.)</t>
  </si>
  <si>
    <t>Emre Özbahar</t>
  </si>
  <si>
    <t>Sultan Selim</t>
  </si>
  <si>
    <t>Sultan Selim Mah., Arifbey Cad., No:24D, Giresun Merkez‎ , Giresun, Türkiye,</t>
  </si>
  <si>
    <t>yarın arayın dedi</t>
  </si>
  <si>
    <t>601af794f0cf7bd285a2b4be</t>
  </si>
  <si>
    <t>BanBan, Merkez (Hacımiktat Mah.)</t>
  </si>
  <si>
    <t>YİĞİT ÖLMEZ</t>
  </si>
  <si>
    <t>Hacımiktat Mah, Alparslan Cad. Giresun Merkez‎ , Giresun, Türkiye,</t>
  </si>
  <si>
    <t>61e4684a9f1da4a951d2fc12</t>
  </si>
  <si>
    <t>Başak Pide, Bulancak (Bulancak Mah.)</t>
  </si>
  <si>
    <t>EMRAH AYDIN</t>
  </si>
  <si>
    <t>Bulancak</t>
  </si>
  <si>
    <t>Bulancak Mah., İskele Cad., No:4A, Bulancak, Giresun, Türkiye,</t>
  </si>
  <si>
    <t>613cb7a966a8bf5c74c3ab1c</t>
  </si>
  <si>
    <t>Bizim Dönerci Poki &amp; Serkan, Merkez (Gaziler Mah.)</t>
  </si>
  <si>
    <t>Serkan Konar</t>
  </si>
  <si>
    <t>Gaziler</t>
  </si>
  <si>
    <t>Gaziler Mah., Mehmet Işık Cad., No:18, Giresun Merkez‎ , Giresun, Türkiye,</t>
  </si>
  <si>
    <t>602454cf6edcf762b77397a5</t>
  </si>
  <si>
    <t>Bohça Mantı, Merkez (Kapu Mah.)</t>
  </si>
  <si>
    <t>HAKAN ADANIR</t>
  </si>
  <si>
    <t>Şeyhkeramettin</t>
  </si>
  <si>
    <t>Kapu Mah., Bekirpaşa Cad., No:13, Giresun Merkez‎ , Giresun, Türkiye,</t>
  </si>
  <si>
    <t>numara geçici olarak servis dışı</t>
  </si>
  <si>
    <t>604fd129752199ea34c7aec7</t>
  </si>
  <si>
    <t>Çınaraltı Kebap &amp; Dürüm, Merkez (Çıtlakkale Mah.)</t>
  </si>
  <si>
    <t>AHMET CEVDET DEMİREL</t>
  </si>
  <si>
    <t>Çıtlakkale</t>
  </si>
  <si>
    <t>Çıtlakkale Mah., 120 Nolu Sok., No:2, Giresun Merkez‎ , Giresun, Türkiye,</t>
  </si>
  <si>
    <t xml:space="preserve">05421996028 öğlen saat 15.00 arayın dedi </t>
  </si>
  <si>
    <t>5fff2264f21cfb3cfa9975f6</t>
  </si>
  <si>
    <t>David People (Seldeğirmeni Mah.)</t>
  </si>
  <si>
    <t>Fazıl Ziya Pamukoğlu</t>
  </si>
  <si>
    <t>Giresun Seldeğirmeni mah. Atatürk Bulv. No:89/A</t>
  </si>
  <si>
    <t>yt yok kndılerı donus saglıycklr bıze</t>
  </si>
  <si>
    <t>5ffea6d0c9225223643a19c0</t>
  </si>
  <si>
    <t>Dayı Kürek Lahmacun, Merkez (Hacımiktat Mah.)</t>
  </si>
  <si>
    <t>Halil Şahin</t>
  </si>
  <si>
    <t>Hacı Mithat mahallesi Alpaslan caddesi no 10</t>
  </si>
  <si>
    <t>TUĞÇE BIÇAKÇI</t>
  </si>
  <si>
    <t>619fa083822dab1627fe6070</t>
  </si>
  <si>
    <t>Dr. Burger &amp; Tantuni, Merkez (Teyyaredüzü Mah.)</t>
  </si>
  <si>
    <t>Aylin Yavan</t>
  </si>
  <si>
    <t>Teyyaredüzü Mah., Şehit Tuğgeneral Bahtiyar Aydın Cad., No:46, Giresun Merkez‎ , Giresun, Türkiye,</t>
  </si>
  <si>
    <t>6196ef7a23d8b6827fec8f10</t>
  </si>
  <si>
    <t>Dürümcü'cü, Bulancak (Bulancak Mah.)</t>
  </si>
  <si>
    <t>ALİGÜL GÜRSOY</t>
  </si>
  <si>
    <t>Fatih Cad., No:43, Bulancak, Giresun, Türkiye,</t>
  </si>
  <si>
    <t>610a7be81a32d465cf05e634</t>
  </si>
  <si>
    <t>Fomenta Cafe &amp; Restaurant, Merkez (Teyyaredüzü Mah.)</t>
  </si>
  <si>
    <t>Hanife Yel</t>
  </si>
  <si>
    <t>Teyyaredüzü Mah., Boztekke Cad., No:65A, Giresun Merkez‎ , Giresun, Türkiye,</t>
  </si>
  <si>
    <t xml:space="preserve">0537 777 06 30 ali bey yetkililerle görüşüp dönecek - biz düşünmüyoruz dedi </t>
  </si>
  <si>
    <t>Mehmet Bozaslan</t>
  </si>
  <si>
    <t>61e83af3b762a0442b78469f</t>
  </si>
  <si>
    <t>Gıt Gıt Chicken Horon Köfte, Tirebolu (Demirci Mah.)</t>
  </si>
  <si>
    <t>ÇETİN NEBİOĞLU</t>
  </si>
  <si>
    <t>Tirebolu</t>
  </si>
  <si>
    <t>Çarşı Mah., Tirebolu, Giresun, Türkiye,</t>
  </si>
  <si>
    <t>Mehmet Abidinoğlu</t>
  </si>
  <si>
    <t>10 dk sonra</t>
  </si>
  <si>
    <t>Hakan Murgır</t>
  </si>
  <si>
    <t>60e971d585ce5fe6b4b45368</t>
  </si>
  <si>
    <t>Hatay Keyfi, Merkez (Hacımiktat Mah.)</t>
  </si>
  <si>
    <t>Fatma Yıldırım</t>
  </si>
  <si>
    <t>Hacımiktat Mah., Alpaslan Cad., No:5, Giresun Merkez‎ , Giresun, Türkiye,</t>
  </si>
  <si>
    <t>Yadigar Keskin</t>
  </si>
  <si>
    <t>yetkili sevilay hanımdan randevu alındı 5054509206</t>
  </si>
  <si>
    <t>MEHMET EŞİTİR</t>
  </si>
  <si>
    <t>604fe9ccbd05501648d9c0ec</t>
  </si>
  <si>
    <t>İstanbul Fast Food, Merkez (Gedikkaya Mah.)</t>
  </si>
  <si>
    <t>MURAT IŞIK</t>
  </si>
  <si>
    <t>Gedikkaya</t>
  </si>
  <si>
    <t>Gedikkaya Mah., Nihatbey Cad., No:11, Giresun Merkez‎ , Giresun, Türkiye,</t>
  </si>
  <si>
    <t>60a6683d99e1c9d75b3e1bc3</t>
  </si>
  <si>
    <t>Kafi Et &amp; Kebap, Merkez (Çıtlakkale Mah.)</t>
  </si>
  <si>
    <t>Filiz Yarkın</t>
  </si>
  <si>
    <t>KADİRCAN DOĞAN</t>
  </si>
  <si>
    <t>TOLGA GENÇALİOĞLU</t>
  </si>
  <si>
    <t>Şeyh Keramettın Mah., Giresun Merkez‎ , Giresun, Türkiye,</t>
  </si>
  <si>
    <t>gazi paşa sok no :8  - 05426213772</t>
  </si>
  <si>
    <t>610cfc91e1f065af358a1ffa</t>
  </si>
  <si>
    <t>Kes Bii Döner, Merkez (Teyyaredüzü Mah.)</t>
  </si>
  <si>
    <t>Şenol Köse</t>
  </si>
  <si>
    <t>Teyyaredüzü Ortaokulu,</t>
  </si>
  <si>
    <t>2 saat sonra aranacak</t>
  </si>
  <si>
    <t>ASİYE KARADEMİR</t>
  </si>
  <si>
    <t>Hacısiyam</t>
  </si>
  <si>
    <t>Ömer Bey</t>
  </si>
  <si>
    <t>600a7644056c791d8cc0d666</t>
  </si>
  <si>
    <t>King Of Pizzarella (Çıtlakkale Mah.)</t>
  </si>
  <si>
    <t>İskender Yüksel</t>
  </si>
  <si>
    <t>Çıtlakkale, İnönü Cd. No:179/B, 28100 Giresun Merkez/Giresun</t>
  </si>
  <si>
    <t>baki bey, kendi fotoğrafları var mail verildi. bizden çekim istemiyorlar.</t>
  </si>
  <si>
    <t>600ef59ab1969108a03d8c36</t>
  </si>
  <si>
    <t>King Of Pizzarella, Bulancak (Bulancak Mah.)</t>
  </si>
  <si>
    <t>Bulancak Mah. Fatih Cad. Cevahir Konya Dervişoğlu No:25/A Bulancak, Giresun</t>
  </si>
  <si>
    <t>61fa86f320debf0afa9f5031</t>
  </si>
  <si>
    <t>King of Pizzarella, Espiye (Esentepe Mah.)</t>
  </si>
  <si>
    <t>BİRCAN PİRGAYIPOĞLU</t>
  </si>
  <si>
    <t>Espiye</t>
  </si>
  <si>
    <t>Esentepe Mah., Adnan Menderes Blv., No:84, Espiye, Giresun, Türkiye,</t>
  </si>
  <si>
    <t>604fe3c6ef81b838a7bf434b</t>
  </si>
  <si>
    <t>Köfteci Muzo, Merkez (Hacımiktat Mah.)</t>
  </si>
  <si>
    <t>BEGÜMNUR SAKA</t>
  </si>
  <si>
    <t>Hacımiktat Mah., Orçun Sok., Giresun Merkez‎ , Giresun, Türkiye,</t>
  </si>
  <si>
    <t>600a72fe47a09d4ecd845353</t>
  </si>
  <si>
    <t>Köfteci Poki, Merkez (Gaziler Mah.)</t>
  </si>
  <si>
    <t>RECEP GÜNDOĞDU</t>
  </si>
  <si>
    <t>Gaziler Mahallesi Giresun üniversitesi güre yelleşkesi girişi</t>
  </si>
  <si>
    <t>61c1dced2c3050dc5336c066</t>
  </si>
  <si>
    <t>Kral Döner, Merkez (Hacımiktat Mah.)</t>
  </si>
  <si>
    <t>Özlem Külcü</t>
  </si>
  <si>
    <t>Hacımiktat Mah., Alpaslan Cad., No:31/A, Giresun Merkez‎ , Giresun, Türkiye,</t>
  </si>
  <si>
    <t>605cd1a76fe6160de6e1447e</t>
  </si>
  <si>
    <t>Kral Dönerci, Merkez (Hacımiktat Mah.)</t>
  </si>
  <si>
    <t>Meryem Gündoğan</t>
  </si>
  <si>
    <t>Hacımiktat Mah., Alpaslan Cad., No:7, Giresun Merkez‎ , Giresun, Türkiye,</t>
  </si>
  <si>
    <t>601af224b69e4523875bec89</t>
  </si>
  <si>
    <t>Lezzet Durağı, Bulancak (Bulancak Mah.)</t>
  </si>
  <si>
    <t>ARİF DEMİREL</t>
  </si>
  <si>
    <t>İsmet Paşa</t>
  </si>
  <si>
    <t>Bulancak Mah., Millet Cad. , No:4D, Bulancak, Giresun, Türkiye,</t>
  </si>
  <si>
    <t>60d397df3d4f621e3333c50b</t>
  </si>
  <si>
    <t>Midyecim, Merkez (Osmaniye Mah.)</t>
  </si>
  <si>
    <t>ELİFNUR DOĞAN</t>
  </si>
  <si>
    <t>Gazi Cad., No:118, Giresun Merkez‎ , Giresun, Türkiye,</t>
  </si>
  <si>
    <t>saat 5 6 gibi gelir yt/4 gibi</t>
  </si>
  <si>
    <t>601aff52ca3f5a94664220aa</t>
  </si>
  <si>
    <t>Naz Mutfak &amp; Döner &amp; Köfte, Merkez (Teyyaredüzü Mah.)</t>
  </si>
  <si>
    <t>TÜLAY KARSLI</t>
  </si>
  <si>
    <t>Teyyaredüzü Mah., Şehit Tuğgeneral Bahtiyar Aydın Cad., No:34-36, Giresun Merkez‎ , Giresun, Türkiye,</t>
  </si>
  <si>
    <t>hüseyin bey beni pazartesi arayın gün içinde dedi</t>
  </si>
  <si>
    <t>PERİ YILMAZ</t>
  </si>
  <si>
    <t>5ffecda9f112355b6cb011a5</t>
  </si>
  <si>
    <t>Ortaköy Waffle Kumpir, Merkez (Çıtlakkale Mah.)</t>
  </si>
  <si>
    <t>Emel Yılmaz</t>
  </si>
  <si>
    <t>çıtlakkale mahallesi stadyum sokak 12/a giresun</t>
  </si>
  <si>
    <t>1 saate arayın dedi</t>
  </si>
  <si>
    <t>604fcc0475219911f7c7aebd</t>
  </si>
  <si>
    <t>Osman Ağa Sofrası, Merkez (Hacımiktat Mah.)</t>
  </si>
  <si>
    <t>ARİF GEDİK</t>
  </si>
  <si>
    <t>Orhan Yılmaz Cad., No:104, Giresun Merkez‎ , Giresun, Türkiye,</t>
  </si>
  <si>
    <t>6024404e6fcc5cd42b8336bc</t>
  </si>
  <si>
    <t>Öz Adıyaman Çiğ Köftecisi, Bulancak (Bulancak Mah.)</t>
  </si>
  <si>
    <t>SERKAN BENEKLİ</t>
  </si>
  <si>
    <t>Bulancak Mah., Atatürk Cad., Bulancak, Giresun, Türkiye,</t>
  </si>
  <si>
    <t>Deniz Topkara</t>
  </si>
  <si>
    <t>Çınarlar</t>
  </si>
  <si>
    <t>604feafbe810068b464cc696</t>
  </si>
  <si>
    <t>Park Pide, Merkez (Çıtlakkale Mah.)</t>
  </si>
  <si>
    <t>Furkan Aydın</t>
  </si>
  <si>
    <t>Giresun Park Pide,</t>
  </si>
  <si>
    <t xml:space="preserve">4 gibi aranacak yetkiliyle görüşecekmiş </t>
  </si>
  <si>
    <t>61d5fc95141f523f782de7e6</t>
  </si>
  <si>
    <t>Patsocum, Bulancak (Bulancak Mah.)</t>
  </si>
  <si>
    <t>Hasan Kabakcı</t>
  </si>
  <si>
    <t>Fatih Cad., No:9, Bulancak, Giresun, Türkiye,</t>
  </si>
  <si>
    <t>Uğurcan Pezükoğlu</t>
  </si>
  <si>
    <t>Kapu</t>
  </si>
  <si>
    <t>603eb4207c3d7aa10fa95b97</t>
  </si>
  <si>
    <t>Pide 7, Merkez (Gedikkaya Mah.)</t>
  </si>
  <si>
    <t>GÜLBAHAR YILMAZ</t>
  </si>
  <si>
    <t>Gedikkaya Mah., Nihatbey Cad., Giresun Merkez‎ , Giresun, Türkiye,</t>
  </si>
  <si>
    <t>602450a46fcc5c5bbf8337ee</t>
  </si>
  <si>
    <t>Pideniz, Bulancak (Toprakdeğirmeni Mah.)</t>
  </si>
  <si>
    <t>VOLKAN DEMİRÖZ</t>
  </si>
  <si>
    <t>Bostanlı Köyü</t>
  </si>
  <si>
    <t>Küçüklü Mah., Ordu Giresun, No:18, Bulancak, Giresun, Türkiye,</t>
  </si>
  <si>
    <t>605a44bf407cdb632f96a784</t>
  </si>
  <si>
    <t>Pilavcım, Merkez (Gaziler Mah.)</t>
  </si>
  <si>
    <t>DOĞUKAN AYDIN</t>
  </si>
  <si>
    <t>Gaziler Mahallesi, Prof. Dr. Ahmet Taner Kışlalı Caddesi, Selüloz İş Sitesi, A-2 Blok No: 21 Merkez/GİRESUN</t>
  </si>
  <si>
    <t>5449260236 doğukan devredecekmiş</t>
  </si>
  <si>
    <t>61febb4d406680feac34d71a</t>
  </si>
  <si>
    <t>Pizza Point, Merkez (Kavaklar Mah.)</t>
  </si>
  <si>
    <t>Hüseyin Kürkçü</t>
  </si>
  <si>
    <t>Kavaklar</t>
  </si>
  <si>
    <t>Gazi Cad., No:192A, Giresun Merkez‎ , Giresun, Türkiye,</t>
  </si>
  <si>
    <t>FATİH ALPARSLAN</t>
  </si>
  <si>
    <t>Aydınlar</t>
  </si>
  <si>
    <t>Aydınlar Eczanesi,</t>
  </si>
  <si>
    <t>arslan aydınlar mah şehit emre mert sok no56/B ven ada hastanesi arkası /5376822864</t>
  </si>
  <si>
    <t>BURAK KAYA</t>
  </si>
  <si>
    <t>seyit beyden randevu alındı 5322709276</t>
  </si>
  <si>
    <t>60cc8f9875a6b8e7b5b4125f</t>
  </si>
  <si>
    <t>Rosa Carolina Cafe &amp; Restaurant, Merkez (Teyyaredüzü Mah.)</t>
  </si>
  <si>
    <t>Erol Memiş</t>
  </si>
  <si>
    <t>Teyyaredüzü Mah., Boztekke Cad., No:22, Giresun Merkez‎ , Giresun, Türkiye,</t>
  </si>
  <si>
    <t>6187c041961e1b53017df4a0</t>
  </si>
  <si>
    <t>Sahil Pide Görele (Hendekbaşı Mah.)</t>
  </si>
  <si>
    <t>ERHAN ERSAN</t>
  </si>
  <si>
    <t>Görele</t>
  </si>
  <si>
    <t>Hendekbaşı</t>
  </si>
  <si>
    <t>Hendekbaşı Mah., Görele, Giresun, Türkiye,</t>
  </si>
  <si>
    <t>61f98aa25895e99d49750fd4</t>
  </si>
  <si>
    <t>Samet Steak House, Bulancak (Bulancak Mah.)</t>
  </si>
  <si>
    <t>Samet Geçici</t>
  </si>
  <si>
    <t>Ucarlı</t>
  </si>
  <si>
    <t>Bulancak Mah., Millet Cad., No:4F, Bulancak, Giresun, Türkiye,</t>
  </si>
  <si>
    <t>60244c586aa5b8080375d347</t>
  </si>
  <si>
    <t>Samsat Çiğ Köfte, Merkez (Teyyaredüzü Mah.)</t>
  </si>
  <si>
    <t>GÖKAY TÜRKOĞLU</t>
  </si>
  <si>
    <t>Teyyaredüzü Mah., Şehit Tuğgeneral Bahtiyar Aydın Cad., No:45B, Giresun Merkez‎ , Giresun, Türkiye,</t>
  </si>
  <si>
    <t>605526327c32c5be88b90d17</t>
  </si>
  <si>
    <t>Sokak Kafe, Merkez (Kapu Mah.)</t>
  </si>
  <si>
    <t>Kapu Mah., Başöğretmen Ali Osman Sönmez Sok., No:8, Giresun Merkez‎ , Giresun, Türkiye,</t>
  </si>
  <si>
    <t>61fc384576510cd18678866e</t>
  </si>
  <si>
    <t>Sokakbaşı Tavuk Döner, Merkez (Hacı Hüseyin Mah.)</t>
  </si>
  <si>
    <t>İDRİS PEKDEMİR</t>
  </si>
  <si>
    <t>Hacı Hüseyin</t>
  </si>
  <si>
    <t>Hacı Hüseyin Mah., Giresun Merkez‎ , Giresun, Türkiye,</t>
  </si>
  <si>
    <t>İsmail Topal</t>
  </si>
  <si>
    <t>601b1a53429abb8d70956fe4</t>
  </si>
  <si>
    <t>Soteci Fazıl Usta, Merkez (Teyyaredüzü Mah.)</t>
  </si>
  <si>
    <t>SÜMEYYE AYDIN</t>
  </si>
  <si>
    <t>Teyyaredüzü Mah., Boztekke Cad., No:61B, Giresun Merkez‎ , Giresun, Türkiye,</t>
  </si>
  <si>
    <t>6102a5ef3c144e5df9ff158b</t>
  </si>
  <si>
    <t>SündüSultan Hamburger, Merkez (Nizamiye Mah.)</t>
  </si>
  <si>
    <t>Sündüs Uzun</t>
  </si>
  <si>
    <t>Nizamiye</t>
  </si>
  <si>
    <t>Giresun Üniversitesi Gazi Paşa Yerleşkesi,</t>
  </si>
  <si>
    <t>HAYRİ UZUNALİOĞLU</t>
  </si>
  <si>
    <t>Cemal Gürsel Cad., No:4-10, Giresun Merkez‎ , Giresun, Türkiye,</t>
  </si>
  <si>
    <t>ayşe hanım 4/c - 5462161557</t>
  </si>
  <si>
    <t>60302e1aa84ea45827e37c39</t>
  </si>
  <si>
    <t>Tatlıcım, Merkez (Osmaniye Mah.)</t>
  </si>
  <si>
    <t>saat 5 6 gibi gelir yt</t>
  </si>
  <si>
    <t>Zafer Türksever</t>
  </si>
  <si>
    <t>6000154d3c3b6e863162c0bb</t>
  </si>
  <si>
    <t>Tonton Burger, Merkez (Kapu Mah.)</t>
  </si>
  <si>
    <t>Hayriye Yamak</t>
  </si>
  <si>
    <t>kapu mh. eskiokul sk. no:5/B tonton burger</t>
  </si>
  <si>
    <t>Tayfun Bey ilgilenmiyorum dedi</t>
  </si>
  <si>
    <t>604fe6b9962fbd2a3b52945d</t>
  </si>
  <si>
    <t>Tostum Tostum, Merkez (Güre Mah.)</t>
  </si>
  <si>
    <t>MEHMET BARIŞ GÜNEŞ</t>
  </si>
  <si>
    <t>Güre</t>
  </si>
  <si>
    <t>Bağcılar Sok., No:22, Giresun Merkez‎ , Giresun, Türkiye,</t>
  </si>
  <si>
    <t>61fae85866d64f134c26b569</t>
  </si>
  <si>
    <t>Urfa Sofrası, Merkez (Aksu Mah.)</t>
  </si>
  <si>
    <t>Gülsüm Yılmaz</t>
  </si>
  <si>
    <t>Keşap</t>
  </si>
  <si>
    <t>Karabedir</t>
  </si>
  <si>
    <t>Güneyköy Uzuncakum Mevkii, no:26 Urfa Sofrası</t>
  </si>
  <si>
    <t>Bülent Uslu</t>
  </si>
  <si>
    <t>60b24706c17ff7b8cf455df8</t>
  </si>
  <si>
    <t>Yalıköy Köftecisi Bulancak, Bulancak (Bulancak Mah.)</t>
  </si>
  <si>
    <t>Uğur Konar</t>
  </si>
  <si>
    <t>Bulancak Mah., Atatürk Cad., No:1, Bulancak, Giresun, Türkiye,</t>
  </si>
  <si>
    <t>618cec381cfe9a1f04f14195</t>
  </si>
  <si>
    <t>Yeşilçam Kafe, Merkez (Kapu Mah.)</t>
  </si>
  <si>
    <t>YASİN ALTAN</t>
  </si>
  <si>
    <t>Gazi Cad., No:83, Giresun Merkez‎ , Giresun, Türkiye,</t>
  </si>
  <si>
    <t>6088534b757bb6190ee7cce0</t>
  </si>
  <si>
    <t>Yetimoğulları Pide Kebap &amp; Yemek, Merkez (Sultan Selim Mah.)</t>
  </si>
  <si>
    <t>ERGİN KILIÇASLAN</t>
  </si>
  <si>
    <t>Sultan Selim Mah., Köprülühan Sok., No:1E, Giresun Merkez‎ , Giresun, Türkiye,</t>
  </si>
  <si>
    <t>yetkili yok ne zaman gelir bilmiyorlar, no vermiyor</t>
  </si>
  <si>
    <t>6208217e1c39006054a5ff50</t>
  </si>
  <si>
    <t>Zeyf Döner, Bulancak (Bulancak Mah.)</t>
  </si>
  <si>
    <t>Ali Kablan</t>
  </si>
  <si>
    <t>6220e63cb4053cdf5f392b3d</t>
  </si>
  <si>
    <t>Dew Burger, Merkez (Gedikkaya Mah.)</t>
  </si>
  <si>
    <t>6213cbea5b4ec732338b4765</t>
  </si>
  <si>
    <t>Adıyörem Çiğ Köfte, Merkez (Teyyaredüzü Mah.)</t>
  </si>
  <si>
    <t>MUSTAFA ÇETİN</t>
  </si>
  <si>
    <t>Teyyaredüzü Mah., Boztekke Cad., No:29, Giresun Merkez‎ , Giresun, Türkiye,</t>
  </si>
  <si>
    <t>621e3587b726c736a181701d</t>
  </si>
  <si>
    <t>Alaçatı Pide &amp; Lahmacun, Merkez (Teyyaredüzü Mah.)</t>
  </si>
  <si>
    <t>ÜNAL ÇALCALI</t>
  </si>
  <si>
    <t>Teyyaredüzü Mah., Karabekir Cad., No:40, Giresun Merkez‎ , Giresun, Türkiye,</t>
  </si>
  <si>
    <t>6220eda9dfb7bec1402cac5f</t>
  </si>
  <si>
    <t>Good &amp; Food, Merkez (Teyyaredüzü Mah.)</t>
  </si>
  <si>
    <t>ERDEM YILMAZ</t>
  </si>
  <si>
    <t>Teyyaredüzü Mah., Demir Sok., No:24, Giresun Merkez‎ , Giresun, Türkiye,</t>
  </si>
  <si>
    <t>6213c97a2b6a5aa7a21c5d24</t>
  </si>
  <si>
    <t>Efdal Butik Cafe, Bulancak (Bulancak Mah.)</t>
  </si>
  <si>
    <t>HAYRİ YILMAZTÜRK</t>
  </si>
  <si>
    <t>Bulancak Mah., Adliye Sok., No:16, Bulancak, Giresun, Türkiye,</t>
  </si>
  <si>
    <t>621e2dbddd2d40263a960e5e</t>
  </si>
  <si>
    <t>Acil Soslu Dürüm, Merkez (Gaziler Mah.)</t>
  </si>
  <si>
    <t>ERCAN AKSOY</t>
  </si>
  <si>
    <t>Gaziler Mah., Giresun Merkez‎ , Giresun, Türkiye,</t>
  </si>
  <si>
    <t>6220e84303ef4132979d50da</t>
  </si>
  <si>
    <t>Çiğ Köfteci Sırrı Usta, Merkez (Gedikkaya Mah.)</t>
  </si>
  <si>
    <t>Sebahattin Yum</t>
  </si>
  <si>
    <t>61efe3f095fa8960f1c2b1bc</t>
  </si>
  <si>
    <t>Nacaroğlu Baklavaları, Merkez (Bağlar Mah.)</t>
  </si>
  <si>
    <t>Merkez/Bağlar</t>
  </si>
  <si>
    <t>Yakup Bey/5522483966</t>
  </si>
  <si>
    <t>Bağlar Mah. vali konağı yolu caddesi  Merkez/Iğdır</t>
  </si>
  <si>
    <t>6045e14e24a3ce52cb6f9c3b</t>
  </si>
  <si>
    <t>Tavada Tavuk, Merkez (Bağlar Mah. - Vali Yolu Cad.)</t>
  </si>
  <si>
    <t>Erhan Bey/5464720472</t>
  </si>
  <si>
    <t>Bağlar Mah. Vali Konağı Yolu Cad. No:50 Merkez/Iğdır</t>
  </si>
  <si>
    <t>Aradım fakat açmadı</t>
  </si>
  <si>
    <t>60e4136d7144116420655a0c</t>
  </si>
  <si>
    <t>Biberzade Adıyaman Çiğ Köfte, Merkez (Topçular Mah.)</t>
  </si>
  <si>
    <t>Merkez/Topçular</t>
  </si>
  <si>
    <t>Remzi Bey/5458500176</t>
  </si>
  <si>
    <t>Topçular Mah. Vali Yolu Cad. no:3aMerkez/Iğdır</t>
  </si>
  <si>
    <t>6045e578e26cdb6da91e9f2f</t>
  </si>
  <si>
    <t>Rmz Fastfood, Merkez (Topçular Mah. - Vali Yolu Cad.)</t>
  </si>
  <si>
    <t>Topçular Mah. Vali Yolu Cad. no:3a Merkez/Iğdır</t>
  </si>
  <si>
    <t>61c0b549ec3fafc3acf0c143</t>
  </si>
  <si>
    <t>Tostcudayım, Merkez (Topçular Mah.)</t>
  </si>
  <si>
    <t>Bu paneli için ileirde görüşülecek.</t>
  </si>
  <si>
    <t>61f419c3e0590e20ec0d8c95</t>
  </si>
  <si>
    <t>Nisp-Et Döner, Merkez (Bağlar Mah. - Vali Yolu Cad.)</t>
  </si>
  <si>
    <t>Rohat Bey/4762272250</t>
  </si>
  <si>
    <t>Bağlar Mah. Vali Konağı Yolu Cad. No:46/D Merkez/Iğdır</t>
  </si>
  <si>
    <t>60e1742bb917f154e429a775</t>
  </si>
  <si>
    <t>Local Döner, Merkez (Cumhuriyet Mah.)</t>
  </si>
  <si>
    <t>Merkez	Söğütlü</t>
  </si>
  <si>
    <t>Menekşe Hanım 5536010320</t>
  </si>
  <si>
    <t>Cumhuriyet Mah. Atatürk Cad. No: 20 Merkez/Iğdır</t>
  </si>
  <si>
    <t>Saat 11.00 randevusu gidilmeden 1 saat öncesinden mutlaka aranacak ürün hazırlığı yapılacak</t>
  </si>
  <si>
    <t>61d6e4b76ceeaa3ddcca25c6</t>
  </si>
  <si>
    <t>Şölen Pastanesi, Merkez (Topçular Mah. - Vali Yolu Cad.)</t>
  </si>
  <si>
    <t>Merkez	Topçular</t>
  </si>
  <si>
    <t>Mehmet Karaçöl        4762261001 - 5423056717</t>
  </si>
  <si>
    <t>Topçular Mah. Vali Konağı Yolu Cad. Taner Apt. No:6 Merkez/Iğdır</t>
  </si>
  <si>
    <t>61090f3533c3766ecb73248e</t>
  </si>
  <si>
    <t>Afiyet Pide, Merkez (Topçular Mah.)</t>
  </si>
  <si>
    <t>61965589a9991c50a891eebb</t>
  </si>
  <si>
    <t>Baca Kebap, Merkez (7 Kasım Mah.)</t>
  </si>
  <si>
    <t>61090ce32a132fb91cca2476</t>
  </si>
  <si>
    <t>Namlı Pizza, Merkez (Topçular Mah.)</t>
  </si>
  <si>
    <t>610909f02476663eee856460</t>
  </si>
  <si>
    <t>Set Pide &amp; Kebap, Merkez (Topçular Mah.)</t>
  </si>
  <si>
    <t xml:space="preserve">Topçular Mah. Vali Konağı Yolu Cad. Taner Apt. No:6 Merkez/Iğdır </t>
  </si>
  <si>
    <t>61e53522d2a8d99efb2863ee</t>
  </si>
  <si>
    <t>Resume Adıyaman Çiğ Köftesi, Merkez (Karaağaç Mah.)</t>
  </si>
  <si>
    <t>söğütlü mah</t>
  </si>
  <si>
    <t>Ayhan İlman	5523900476</t>
  </si>
  <si>
    <t xml:space="preserve">söğütlü mah.kurtuluş cadno : 6 </t>
  </si>
  <si>
    <t>620a4b9435fc0284a87fe07f</t>
  </si>
  <si>
    <t>Tostçu ve Menemenci Ömer Usta, Merkez (Karaağaç Mah.)</t>
  </si>
  <si>
    <t>söğütlü mah.kurtuluş cadno : 6</t>
  </si>
  <si>
    <t>608400dc6f342353c7d977b9</t>
  </si>
  <si>
    <t>Ottoman, Merkez (Topçular Mah.)</t>
  </si>
  <si>
    <t>Ercan Timur	5436051094</t>
  </si>
  <si>
    <t>Topçular Mah. Vali Yolu Cad. No:63 Merkez/Iğdır</t>
  </si>
  <si>
    <t>Pazar çekilecek</t>
  </si>
  <si>
    <t xml:space="preserve">bu hafta başka randevu alınmayacak </t>
  </si>
  <si>
    <t>621614c4f625bc4f9eb480e8</t>
  </si>
  <si>
    <t>Kahve Diyarı, Merkez (Bağlar Mah.)</t>
  </si>
  <si>
    <t>Onur Eslek/5426851870</t>
  </si>
  <si>
    <t>Bağlar Mah. Vali Konağı Yolu Cad. No:56 Merkez/Iğdır</t>
  </si>
  <si>
    <t>ürün çıkartamam dedi</t>
  </si>
  <si>
    <t>60c48d4b2e51a7016768fa91</t>
  </si>
  <si>
    <t>Şelale Şark Softası, Merkez (Söğütlü Mah.)</t>
  </si>
  <si>
    <t>Merkez/Söğütlü</t>
  </si>
  <si>
    <t>Ali Melek/4762276565/05424210276</t>
  </si>
  <si>
    <t>Söğütlü Mah. Hal Sok. No:5 Merkez/Iğdır</t>
  </si>
  <si>
    <t>622748058b91b5ef6d3b1298</t>
  </si>
  <si>
    <t>Tosttoy Tost &amp; Sandviç, Merkez (Topçular Mah.)</t>
  </si>
  <si>
    <t>Zeki Baş/5372075625</t>
  </si>
  <si>
    <t>Topçular Mah. Azer Sok. No:21 Merkez/Iğdır</t>
  </si>
  <si>
    <t>6220b336f9bb8c10220ea9f0</t>
  </si>
  <si>
    <t>Pella Cafe, Merkez (Bağlar Mah. - Vali Yolu Cad.)</t>
  </si>
  <si>
    <t>Emre Sıktaş/5442949292</t>
  </si>
  <si>
    <t>BAĞLAR MAH. VALİ KONAĞI YOLU CAD. HÜSEYİN KILIÇ NO: 70 A MERKEZ/ IĞDIR</t>
  </si>
  <si>
    <t>62234cfe83a7493bb708a8dc</t>
  </si>
  <si>
    <t>Hit Döner, Merkez (Topçular Mah. - Vali Yolu Cad.)</t>
  </si>
  <si>
    <t>Levent Çatak/5072933139</t>
  </si>
  <si>
    <t>Topçular Mah. Vali Konağı Yolu Cad. No:10 Merkez/Iğdır</t>
  </si>
  <si>
    <t>61e51f8ba045a24cd13c9198</t>
  </si>
  <si>
    <t>Maxisos, Merkez (Bağlar Mah. - Vali Yolu Cad.)</t>
  </si>
  <si>
    <t>Muhammed Ali/ 4762271144</t>
  </si>
  <si>
    <t>Bağlar Mah Vali Yolu/ Maxisos No:50/D</t>
  </si>
  <si>
    <t>60071510f5c83e725390d00f</t>
  </si>
  <si>
    <t>Koç Kasap &amp; Restaurant, Merkez (Bağlar Mah. - Vali Yolu Cad.)</t>
  </si>
  <si>
    <t>İsmail/ 4762273853</t>
  </si>
  <si>
    <t>Bağlar mah. Vali Konağı Yolu Cd. No:62 A Merkez Iğdır</t>
  </si>
  <si>
    <t>61efdd7ab61f54d26f50f62a</t>
  </si>
  <si>
    <t>Öz Adıyaman Çiğ Köfte, Merkez (Topçular Mah.)</t>
  </si>
  <si>
    <t>Orhan/ 5541757604</t>
  </si>
  <si>
    <t>Topçular Mah. Kars Cad. No:26 Merkez/Iğdır</t>
  </si>
  <si>
    <t>Mehmet Karaçöl</t>
  </si>
  <si>
    <t>Topçular</t>
  </si>
  <si>
    <t>14 Kasım Mah. Merkez/Iğdır</t>
  </si>
  <si>
    <t>Remzi Abay</t>
  </si>
  <si>
    <t>Topçular Mah. Vali Yolu Cad. Merkez/Iğdır</t>
  </si>
  <si>
    <t>no:3a</t>
  </si>
  <si>
    <t>6007e3acf69aa4795846e6e4</t>
  </si>
  <si>
    <t>Birtat Et Lokantası, Merkez (Topçular Mah.)</t>
  </si>
  <si>
    <t>Engin Buluş</t>
  </si>
  <si>
    <t>Topçular Mah. Evrenpaşa Cad. No:3</t>
  </si>
  <si>
    <t>62234fd0c397998484ae477b</t>
  </si>
  <si>
    <t>Çiğ Köfteci Ömer Usta, Merkez (Topçular Mah. - Vali Yolu Cad.)</t>
  </si>
  <si>
    <t>Ömer Kan</t>
  </si>
  <si>
    <t>Topçular Mah. Vali yolu girişi No:11/b Merkez/Iğdır</t>
  </si>
  <si>
    <t>621610b220d80e699670db80</t>
  </si>
  <si>
    <t>Çorba Diyarı, Merkez (Söğütlü Mah.)</t>
  </si>
  <si>
    <t>İbrahim Salin</t>
  </si>
  <si>
    <t>Söğütlü</t>
  </si>
  <si>
    <t>Söğütlü Mah. Atatürk Cad. No:50 Merkez/Iğdır</t>
  </si>
  <si>
    <t>işletme suan kapalı</t>
  </si>
  <si>
    <t>6217662ab2ece346d4e15804</t>
  </si>
  <si>
    <t>Dalyan Balık Evi, Merkez (Söğütlü Mah.)</t>
  </si>
  <si>
    <t>AHMET SAVAŞ</t>
  </si>
  <si>
    <t>SÖĞÜTLÜ MAH. İRFAN CAD. NO: 41 MERKEZ/ IĞDIR</t>
  </si>
  <si>
    <t>sezonu kapatıyoruz seneye der</t>
  </si>
  <si>
    <t>6216080ae97ed4c7d6dbe7d0</t>
  </si>
  <si>
    <t>Diyarbakır Ciğercisi, Merkez (Bağlar Mah.)</t>
  </si>
  <si>
    <t>Şahin ŞAHİN</t>
  </si>
  <si>
    <t>Bağlar Mah. Atatürk Cad. No:111/A Migros JET Yanı Merkez / IĞDIR</t>
  </si>
  <si>
    <t>Levent Çatak</t>
  </si>
  <si>
    <t>6207beee011aa272229cc026</t>
  </si>
  <si>
    <t>Hunter Burger, Merkez (Bağlar Mah. - Vali Yolu Cad.)</t>
  </si>
  <si>
    <t>sinan avcı</t>
  </si>
  <si>
    <t>Bağlar, Vali yolu Cd. no:48/D D:C blok, 76000 Merkez/Iğdır</t>
  </si>
  <si>
    <t>Onur Eslek</t>
  </si>
  <si>
    <t>İSMAİL BURKAN</t>
  </si>
  <si>
    <t>62160c7db10b8a72659575d0</t>
  </si>
  <si>
    <t>La Döner, Merkez (Söğütlü Mah.)</t>
  </si>
  <si>
    <t>Oğuzhan Makas</t>
  </si>
  <si>
    <t>Söğütlü Mah. 630. Sok. No:6 Merkez/Iğdır</t>
  </si>
  <si>
    <t>haftaya tekrar iletişime geçilecek</t>
  </si>
  <si>
    <t>Hakan Aras</t>
  </si>
  <si>
    <t>yetkili  menekşe hanım randevu alındı 5536010320</t>
  </si>
  <si>
    <t>Muhammed Ali Aytekin</t>
  </si>
  <si>
    <t>Vali Yolu/ Maxisos</t>
  </si>
  <si>
    <t>Ali Bavli</t>
  </si>
  <si>
    <t>Bağlar Mah. Merkez/Iğdır</t>
  </si>
  <si>
    <t>Yakup Bey/vali konağı yolu caddesi çekimleri tamamlanmış</t>
  </si>
  <si>
    <t>Topçular Mah. Vali Konağı Yolu Cad. Taner Apt. No:5 Merkez/Iğdır</t>
  </si>
  <si>
    <t>Rohat Yiğit</t>
  </si>
  <si>
    <t xml:space="preserve"> mehmet bey 05423056717</t>
  </si>
  <si>
    <t>Ercan Timur</t>
  </si>
  <si>
    <t>Orhan Baş</t>
  </si>
  <si>
    <t>Emre Sıktaş</t>
  </si>
  <si>
    <t>Ayhan İlman</t>
  </si>
  <si>
    <t>Karaağaç</t>
  </si>
  <si>
    <t>Karaağaç Mah. Fevzipaşa Cad. No:80 Merkez/Iğdır</t>
  </si>
  <si>
    <t xml:space="preserve"> ayhan bey no : 05385458766</t>
  </si>
  <si>
    <t>62175f0bf9a4cb651f856ff5</t>
  </si>
  <si>
    <t>Sevgi Et Lokantası, Merkez (Cumhuriyet Mah.)</t>
  </si>
  <si>
    <t>Recep Öğlü</t>
  </si>
  <si>
    <t>Cumhuriyet Mah. İbrahim Bozyel Cad. No:55 Merkez/Iğdır</t>
  </si>
  <si>
    <t>602e231a5eff10512f0e5c0d</t>
  </si>
  <si>
    <t>Şampiyon Kokoreç, Merkez (Bağlar Mah.)</t>
  </si>
  <si>
    <t>Yaşar Akar</t>
  </si>
  <si>
    <t>bağlar mahallesi vali konağı yolu caddesino:68-72A merkez/Iğdır</t>
  </si>
  <si>
    <t>6-7 gibi gelir</t>
  </si>
  <si>
    <t>62161798ad14916ce7fa9ce6</t>
  </si>
  <si>
    <t>Şanlı Pizza, Merkez (Topçular Mah.)</t>
  </si>
  <si>
    <t>Sayım Karaçöl</t>
  </si>
  <si>
    <t>Emek</t>
  </si>
  <si>
    <t>Topçular mahallesi karaağaç kampüsü karşısı No2</t>
  </si>
  <si>
    <t xml:space="preserve">kendi fotoğrafları var </t>
  </si>
  <si>
    <t>61c0a279d8974946595bfaa4</t>
  </si>
  <si>
    <t>Şanlıoğlu Lahmacun &amp; Pide &amp; Kebap, Merkez (Topçular Mah.)</t>
  </si>
  <si>
    <t>Topçular mahallesi karaağaç kampüsü karşısı</t>
  </si>
  <si>
    <t xml:space="preserve">ortağıyla görüşüp arayacak - çekim istemiyor </t>
  </si>
  <si>
    <t>60c5bfad1897e37b5867e52b</t>
  </si>
  <si>
    <t>Şanlıurfalı Halil Usta Cafe, Merkez (Topçular Mah. - Vali Cad.)</t>
  </si>
  <si>
    <t>Fatma Çiftçi</t>
  </si>
  <si>
    <t>Topçular Mah. Vali Konağı Yolu Cad. No:76 Merkez/Iğdır</t>
  </si>
  <si>
    <t xml:space="preserve">sabah aranacak 11-12 -  yetkili yarın istanbula gideceğim diğer hafta tekrardan arayabilirsiniz  dedi </t>
  </si>
  <si>
    <t>Ali Melek</t>
  </si>
  <si>
    <t>Niyazi Birlik</t>
  </si>
  <si>
    <t xml:space="preserve">Erhan Bey /Aykut Bey </t>
  </si>
  <si>
    <t>yarım saat sonra aranacak</t>
  </si>
  <si>
    <t>Karaağaç Mah. Fevzipaşa Cad. No:81 Merkez/Iğdır</t>
  </si>
  <si>
    <t>61ee9b3e99a888612ef99366</t>
  </si>
  <si>
    <t>Yusuf Öztürk</t>
  </si>
  <si>
    <t>Topçular Mah. Dr Sadık Ahmet Cad. No:9 Merkez/Iğdır</t>
  </si>
  <si>
    <t>Sistemde kayıtlı olan numara eski işletme sahibine ait devir alan kişi zeki bey panellerini kullanıyor ve çekim için randevu istedi randevusu oluşturuldu zeki bey/ 4762276464</t>
  </si>
  <si>
    <t>Zeki Baş</t>
  </si>
  <si>
    <t>61b9ed4a64d232e4af9dd68a</t>
  </si>
  <si>
    <t>Urfa Şehzade Kebap &amp; Lahmacun, Merkez (Emek Mah.)</t>
  </si>
  <si>
    <t>Ferdi Buluş</t>
  </si>
  <si>
    <t>Emek Mah. Evrenpaşa Cad. No:103 Merkez/Iğdır</t>
  </si>
  <si>
    <t>60e17740f5fff4598d60f31e</t>
  </si>
  <si>
    <t>Usta Döner, Merkez (Söğütlü Mah.)</t>
  </si>
  <si>
    <t>Hüseyin Eray</t>
  </si>
  <si>
    <t>Söğütlü Mah. Parlar Cad. No:4 Merkez/Iğdır</t>
  </si>
  <si>
    <t>60e4185e59510fcd94097183</t>
  </si>
  <si>
    <t>Zilli Öküz Ev Yapımı Burger, Merkez (Bağlar Mah. - Vali Yolu)</t>
  </si>
  <si>
    <t>Sezer Göl</t>
  </si>
  <si>
    <t>Bağlar Mah. Vali Konağı Yolu Cad. No:64 Merkez/Iğdır</t>
  </si>
  <si>
    <t>62541ec8a056a7d10f979701</t>
  </si>
  <si>
    <t>Bolkes Döner, Merkez (Bağlar Mah.)</t>
  </si>
  <si>
    <t>Çiğdem Avşar Yağmur</t>
  </si>
  <si>
    <t>Bağlar Mah. Dr Sadık Ahmet Cad. No:9 Merkez/Iğdır</t>
  </si>
  <si>
    <t>623da006e94a2abcbc6d27b9</t>
  </si>
  <si>
    <t>Rmz Burger, Merkez (Topçular Mah.)</t>
  </si>
  <si>
    <t>Çiğdem Ortaoğlan</t>
  </si>
  <si>
    <t>Topçular Mah. Hürriyet Cad. No:3</t>
  </si>
  <si>
    <t>6223586dea4c47618bff5654</t>
  </si>
  <si>
    <t>Ciğerci Baba, Merkez (Topçular Mah.)</t>
  </si>
  <si>
    <t>Edanur Yılmaz</t>
  </si>
  <si>
    <t>Topçular Mah seçkin sok no 15 Merkez/Iğdır</t>
  </si>
  <si>
    <t>6233569a36932fb1bc9911c7</t>
  </si>
  <si>
    <t>Meşhur Akçaabat Köftecisi, Merkez (Cumhuriyet Mah.)</t>
  </si>
  <si>
    <t>Serhat Şaman</t>
  </si>
  <si>
    <t>Özgür</t>
  </si>
  <si>
    <t>Cumhuriyet Mah. Kazım Karabekir Cad. No: 77/C Merkez/Iğdır</t>
  </si>
  <si>
    <t>62541baee328327e6fae03a3</t>
  </si>
  <si>
    <t>Bolsos Hatay Usulü Döner, Merkez (Bağlar Mah.)</t>
  </si>
  <si>
    <t>62336019b58f48072280f119</t>
  </si>
  <si>
    <t>Öz Mersin Tantuni, Merkez (Söğütlü Mah.)</t>
  </si>
  <si>
    <t>Söğütlü Mah. Kurtuluş Cad. No:6 Merkez/Iğdır</t>
  </si>
  <si>
    <t>62359d3ce79a1c36260ecef4</t>
  </si>
  <si>
    <t>Sema Piknik, Merkez (Topçular Mah.)</t>
  </si>
  <si>
    <t xml:space="preserve">    </t>
  </si>
  <si>
    <t>Ufuk
Güler
Lüleburgaz</t>
  </si>
  <si>
    <t>Ufuk Güler</t>
  </si>
  <si>
    <t>6083b617f4af4d51b270b9d7</t>
  </si>
  <si>
    <t>Labarba Börek Cafe, Lüleburgaz (Kocasinan Mah.)</t>
  </si>
  <si>
    <t>Lüleburgaz / Hürriyet</t>
  </si>
  <si>
    <t>Ünal Bey / 2884124455 /5324617987</t>
  </si>
  <si>
    <t>Hürriyet mah. alan sokak no29</t>
  </si>
  <si>
    <t>saatden kaynaklı ürünleri gelmemiş ertelemesi yarına daha geç saate yapıldı.</t>
  </si>
  <si>
    <t>619c1068718515b04b0986a8</t>
  </si>
  <si>
    <t>Çiğ Köfteci Ömer Usta, Lüleburgaz (8 Kasım Mah.)</t>
  </si>
  <si>
    <t>Lüleburgaz / 8 Kasım</t>
  </si>
  <si>
    <t>Gökhan Bey / 5550376702</t>
  </si>
  <si>
    <t>8 KASIM MAH. ÜZÜM SK. BURGAZKENT İŞ MERKEZİ NO: 5 İÇ KAPI NO: 120 LÜLEBURGAZ/ KIRKLARELİ</t>
  </si>
  <si>
    <t>5fff152b35e58023354592b0</t>
  </si>
  <si>
    <t>Ciğerzadem, Lüleburgaz (8 Kasım Mah.)</t>
  </si>
  <si>
    <t>Engin Bey / 5382499902</t>
  </si>
  <si>
    <t>8 KASIM MAH. ESKİ MÜSELLİM CAD. NO: 30 B LÜLEBURGAZ/ KIRKLARELİ</t>
  </si>
  <si>
    <t>yoğun oldukları için başka gün ve saate erteleme istediler.Cuma gününe ertelemesi sağlandı.</t>
  </si>
  <si>
    <t>6113dd103f99ce1d67154473</t>
  </si>
  <si>
    <t>Nazende Kebap &amp; Pide &amp; Lahmacun, Lüleburgaz (8 Kasım Mah.)</t>
  </si>
  <si>
    <t>Serdar Bey / 2884178787 / 5071619894</t>
  </si>
  <si>
    <t>8 KASIM MAH. ÜZÜM SK. BURGAZKENT İŞ MERKEZİ NO: 5 İÇ KAPI NO: 109 LÜLEBURGAZ/ KIRKLARELİ</t>
  </si>
  <si>
    <t>600f08a12505a31588a731ee</t>
  </si>
  <si>
    <t>Desiree Pizza Cafe &amp; Lounge, Lüleburgaz (8 Kasım Mah.)</t>
  </si>
  <si>
    <t>İrfan Bey / 2884154535 / 5428982839</t>
  </si>
  <si>
    <t>8 Kasım Mah. Nazif Balkan Cad. No:24 / 1 Lüleburgaz / Kırklareli</t>
  </si>
  <si>
    <t xml:space="preserve">çektirmek istemiyorum dedi </t>
  </si>
  <si>
    <t>608aa6717e659814bfc239c9</t>
  </si>
  <si>
    <t>Doyum Dürüm, Lüleburgaz (Kocasinan Mah.)</t>
  </si>
  <si>
    <t>Lüleburgaz/Kocasinan</t>
  </si>
  <si>
    <t>AYHAN YENER/5326605841</t>
  </si>
  <si>
    <t>Kocasinan Mah. Acı Çeşme Sok. No:21/A Lüleburgaz/Kırklareli</t>
  </si>
  <si>
    <t>608aa879ee9c1f2df2d09253</t>
  </si>
  <si>
    <t>Doyum Dürüm, Lüleburgaz (8 Kasım Mah.)</t>
  </si>
  <si>
    <t xml:space="preserve">Lüleburgaz/8 Kasım </t>
  </si>
  <si>
    <t>KOCASİNAN MAH. KUBBELER ALTI SK. - - NO: 8 LÜLEBURGAZ/ KIRKLARELİ</t>
  </si>
  <si>
    <t>ürünleri yağışlardan dolayı geç gelecekmiş ertelemesi yapıldı</t>
  </si>
  <si>
    <t>60006c13bd264d966f543e95</t>
  </si>
  <si>
    <t>İkinci Bahar Ocakbaşı, Lüleburgaz (8 Kasım Mah.)</t>
  </si>
  <si>
    <t>Mehmet Dirik/5465802060</t>
  </si>
  <si>
    <t>8 Kasım mahallesi nazifbalkan caddesi düvencilerin lilesinin karşısı no 1a</t>
  </si>
  <si>
    <t>ürünleri gelmemiş o yüzden duruma göre kendisi dönüş sağlayacak</t>
  </si>
  <si>
    <t>615f132557c1d0f7aaeb03b8</t>
  </si>
  <si>
    <t>10 Numara Çiğköfte, Lüleburgaz (Hürriyet Mah.)</t>
  </si>
  <si>
    <t>OSMAN KADİROĞLU/5314695938</t>
  </si>
  <si>
    <t>HÜRRİYET MAH. ALAN SK. BASTURK APT NO: 31 C LÜLEBURGAZ/ KIRKLARELİ</t>
  </si>
  <si>
    <t>6047c2d09756a01417da3990</t>
  </si>
  <si>
    <t>Dede Çinili Fırın Lahmacun &amp; Pide, (Yılmaz Mah.)</t>
  </si>
  <si>
    <t>Lüleburgaz/Özerler</t>
  </si>
  <si>
    <t>Abdullah bey:05454256300 /2884128080</t>
  </si>
  <si>
    <t>ÖZERLER MAH. TURGUTBEY CAD. NO: 16 B LÜLEBURGAZ/ KIRKLARELİ</t>
  </si>
  <si>
    <t>6087c46af372e15fb224e5f6</t>
  </si>
  <si>
    <t>İstanbul Taş Fırın Simit &amp; Kır Pide, Lüleburgaz (Dere Mah.)</t>
  </si>
  <si>
    <t>Aykut bey:05426022778 /2884179292</t>
  </si>
  <si>
    <t>ÖZERLER MAH. TURGUTBEY CAD. TAYLANLAR APT A VE B BLOK NO: 48 B LÜLEBURGAZ/ KIRKLARELİ</t>
  </si>
  <si>
    <t>Ürünleri kalmadığı için iptal olan randevu  salı günü erken saate ertelemesi sağlandı.</t>
  </si>
  <si>
    <t>615c05dd17f697a968de2e4a</t>
  </si>
  <si>
    <t>Memolife Dürüm, Lüleburgaz (Kocasinan Mah.)</t>
  </si>
  <si>
    <t>Osman bey:5453146824/2884126301</t>
  </si>
  <si>
    <t>ÖZERLER MAH. HAL SK. NO: 2 A LÜLEBURGAZ/ KIRKLARELİ</t>
  </si>
  <si>
    <t>6047c6a841a4917e3e97eb07</t>
  </si>
  <si>
    <t>Kahta Çiğ Köfte, Lüleburgaz (Kurtuluş Mah.)</t>
  </si>
  <si>
    <t>Lüleburgaz/Kurtuluş</t>
  </si>
  <si>
    <t>SERKAN DENİZLİ:5416479783</t>
  </si>
  <si>
    <t>KURTULUŞ MAH. İSTASYON CAD. NO: 65 E LÜLEBURGAZ/ KIRKLARELİ</t>
  </si>
  <si>
    <t>ürünüm siparişe gideceği için soğuyacak bi anlamı yok istemiyorum der</t>
  </si>
  <si>
    <t>610a73a354bfd5364dde520d</t>
  </si>
  <si>
    <t>Hacıalioğlu Çiğköfte, Lüleburgaz (Kocasinan Mah.)</t>
  </si>
  <si>
    <t>Onur bey :5300473145</t>
  </si>
  <si>
    <t>KOCASİNAN MAH. OKULLAR CAD. ALICAN AP NO: 8 A LÜLEBURGAZ/ KIRKLARELİ</t>
  </si>
  <si>
    <t>603805a0b0aaa532de81ec2b</t>
  </si>
  <si>
    <t>Meşhur Paşa Tost, Lüleburgaz (Kocasinan Mah.)</t>
  </si>
  <si>
    <t>Ersin bey:05425204262/2884171929</t>
  </si>
  <si>
    <t>Kocasinan Mah. Kereviz Sokak No: 10/C Kırklareli/Lüleburgaz</t>
  </si>
  <si>
    <t xml:space="preserve">çrş günü saat 12.00 ert. sağlandı </t>
  </si>
  <si>
    <t>yetkilinin cenazesi varmış il dışında ne zaman döneceği de belli olmadığı için erteleme olmadı daha sonra aranacak</t>
  </si>
  <si>
    <t xml:space="preserve">zeliha özer  </t>
  </si>
  <si>
    <t>602fc64053e01d0308502521</t>
  </si>
  <si>
    <t>İpek Lokantası, Lüleburgaz (8 Kasım Mah.)</t>
  </si>
  <si>
    <t>Lüleburgaz	Siteler</t>
  </si>
  <si>
    <t>Ferhat Canpolat	5459358721</t>
  </si>
  <si>
    <t>8 KASIM MAHALLESİ NAFİZ BALKAN CADDESİ FATİH APT.NO.24/B Lüleburgaz , Kırklareli</t>
  </si>
  <si>
    <t>6045fc70b8edc76c62105b8c</t>
  </si>
  <si>
    <t>Şımarık Döner, Lüleburgaz (Kocasinan Mah.)</t>
  </si>
  <si>
    <t>Lüleburgaz	Özerler</t>
  </si>
  <si>
    <t xml:space="preserve">5303035123 // bayram </t>
  </si>
  <si>
    <t>Yeni Mah. Fatih Cad. No:9 Kırklareli/Lüleburgaz</t>
  </si>
  <si>
    <t>6086d5258d56dffd427f74ee</t>
  </si>
  <si>
    <t>Yeşil Park Köftecisi, Lüleburgaz (Özerler Mah.)</t>
  </si>
  <si>
    <t>Lüleburgaz	/Özerler</t>
  </si>
  <si>
    <t>İBRAHİM YEŞİLDAĞ/	2884130605</t>
  </si>
  <si>
    <t>ÖZERLER MAH/SEMT FINDIKLI SK. NO: 1 B LÜLEBURGAZ/ KIRKLARELİ</t>
  </si>
  <si>
    <t>5ffec9bdf21cfb4f8d994d77</t>
  </si>
  <si>
    <t>Meşhur Pilavcı Dana Ahmet'in Yeri, Lüleburgaz (Yeni Mah.)</t>
  </si>
  <si>
    <t>Lüleburgaz	Kocasinan</t>
  </si>
  <si>
    <t>Hatice Başlı/ 5434125498</t>
  </si>
  <si>
    <t>Yeni mah sıla sokak no 2 lüleburgaz</t>
  </si>
  <si>
    <t xml:space="preserve">dun sanıyormuş  randevuyu o yuzden ertelendi </t>
  </si>
  <si>
    <t>601e4e8715d2363be761fdf7</t>
  </si>
  <si>
    <t>Joi Lezzet Köşesi, Lüleburgaz (Yeni Mah.)</t>
  </si>
  <si>
    <t>HÜSAMETTİN TEKİNOK	2884128839</t>
  </si>
  <si>
    <t>Yeni Mah. İstasyon Cad. No:27 Lüleburgaz/Kırklareli</t>
  </si>
  <si>
    <t>6009dcd735cc5949affe1f78</t>
  </si>
  <si>
    <t>Acıktım Kebap, Lüleburgaz (Yeni Mah.)</t>
  </si>
  <si>
    <t>Lüleburgaz/	Kocasinan</t>
  </si>
  <si>
    <t>FATİH ABDİK	2884124343</t>
  </si>
  <si>
    <t>Yeni Mahalle, İstasyon Cd. No:21/B, 39750 Lüleburgaz/Kırklareli</t>
  </si>
  <si>
    <t>6036d62dfaf46705cc9ab26a</t>
  </si>
  <si>
    <t>Eski Sanayi Büfe, Lüleburgaz (Kocasinan Mah.)</t>
  </si>
  <si>
    <t>NAZLI BERİL AKTAŞ	5335056596</t>
  </si>
  <si>
    <t>Kocasinan mah. Sanayi 2.sk no:7 iç kapı no:0 Lüleburgaz\Kırklareli</t>
  </si>
  <si>
    <t>602f79415eff10e7420e8db2</t>
  </si>
  <si>
    <t>Sweet Project Tatlı &amp; Pasta &amp; Waffle (Kocasinan Mah.)</t>
  </si>
  <si>
    <t>AHMET CAN ÇELİK        5309521201</t>
  </si>
  <si>
    <t>KOCASİNAN MAH. İSTANBUL CAD. NO: 38 İÇ KAPI NO: Z22 LÜLEBURGAZ/ KIRKLARELİ</t>
  </si>
  <si>
    <t>602103e109400e3902cf042e</t>
  </si>
  <si>
    <t>Ciğerci Mesut, Lüleburgaz (Siteler Mah.)</t>
  </si>
  <si>
    <t>Lüleburgaz / Siteler</t>
  </si>
  <si>
    <t>Mesut Bey / 2885021112	/ 5305612292</t>
  </si>
  <si>
    <t>SİTELER MAH. NAZİF BALKAN CAD. NO: 57 /1B LÜLEBURGAZ/ KIRKLARELİ</t>
  </si>
  <si>
    <t>60a204da374073a13d04a619</t>
  </si>
  <si>
    <t>Tad-al Pastane &amp; Cafe, Lüleburgaz (Zafer Mah.)</t>
  </si>
  <si>
    <t>Lüleburgaz / Zafer</t>
  </si>
  <si>
    <t>Necdet Bey / 2884154910 / 5464788210</t>
  </si>
  <si>
    <t>ZAFER MAH. BÜKLÜM CAD. GENCER İNŞ. A-BLOK NO: 73 İÇ KAPI NO: 1 LÜLEBURGAZ/ KIRKLARELİ</t>
  </si>
  <si>
    <t>6038020ec667c604fa735865</t>
  </si>
  <si>
    <t>By Kokoreç, Lüleburgaz (Yılmaz Mah.)</t>
  </si>
  <si>
    <t>Lüleburgaz / Yılmaz</t>
  </si>
  <si>
    <t>Gökhan Bey / 2884123143 / 5466653143</t>
  </si>
  <si>
    <t>Yılmaz mahallesi Istanbul caddesi no no 25 by kokoreç lüleburgaz</t>
  </si>
  <si>
    <t>Ürünlerini çıkartamadıkları için erteleme talep ettiler salı gününe ertelendi</t>
  </si>
  <si>
    <t>6012d82cd22e2242d4b574ba</t>
  </si>
  <si>
    <t>Can Kebap, Lüleburgaz (İstiklal Mah.)</t>
  </si>
  <si>
    <t>Lüleburgaz / İstiklal</t>
  </si>
  <si>
    <t>Mehmet Bey / 2884120226 / 5362018139</t>
  </si>
  <si>
    <t>İstiklal Mah. Doğuş Cad. Dağlılar No:43/1 Lüleburgaz/Kırklareli</t>
  </si>
  <si>
    <t>18:00'a kadar alınabilir</t>
  </si>
  <si>
    <t>60080d97afd5c777be1e6214</t>
  </si>
  <si>
    <t>Büfe Komşu, Lüleburgaz (Kocasinan Mah.)</t>
  </si>
  <si>
    <t>Lüleburgaz / Kocasinan</t>
  </si>
  <si>
    <t>Hakan Bey / 5453555195</t>
  </si>
  <si>
    <t>Kocasinan Mah. Kereviz Sk. No: 4 D</t>
  </si>
  <si>
    <t>yoğunluktan dolayı erteleme talep ettiler ertelemesi çarşamba gününe sağlandı</t>
  </si>
  <si>
    <t>60b37d0f697e1e930bf57fa7</t>
  </si>
  <si>
    <t>Ayder Karadeniz Pide Evi, Lüleburgaz (Kocasinan Mah.)</t>
  </si>
  <si>
    <t>Lüleburgaz        Kocasinan</t>
  </si>
  <si>
    <t>ABDURRAHMAN SARIMEHMET        2884172439 - 05524172439</t>
  </si>
  <si>
    <t>KOCASİNAN MAH. SANAYİ 4. SK. NO: 61 LÜLEBURGAZ/ KIRKLARELİ</t>
  </si>
  <si>
    <t>yoğunluktan dolayı çekim gerçekleşmemiş çarşamba gününe ertelemesi sağlandı.</t>
  </si>
  <si>
    <t>608aa92d757bb64039e83576</t>
  </si>
  <si>
    <t>Yener Kardeşler Antep Baklava, Lüleburgaz (Kocasinan Mah.)</t>
  </si>
  <si>
    <t>Ayhan Bey / 5326605841</t>
  </si>
  <si>
    <t>ürün olmadığı için çekim olmadı</t>
  </si>
  <si>
    <t>gidilmemiş.tekrardan çarşamba gününe randevusu oluşturuldu.</t>
  </si>
  <si>
    <t>saat 11'den önce alınmayacak</t>
  </si>
  <si>
    <t>603b6b77bd73dd27f4e52958</t>
  </si>
  <si>
    <t>Girgin Izgara Evi, Lüleburgaz (Hürriyet Mah.)</t>
  </si>
  <si>
    <t>Lüleburgaz	Gençlik</t>
  </si>
  <si>
    <t>BORA BEY         5388858762</t>
  </si>
  <si>
    <t>Hürriyet mahallesi eski istasyon caddesi kapalı semt Pazaryeri Girgin Izgara Evi No :102</t>
  </si>
  <si>
    <t xml:space="preserve">Prş gününe saat 16.00 ert. sağlanıldı </t>
  </si>
  <si>
    <t>60b24b9c697e1e6e43f5678f</t>
  </si>
  <si>
    <t>T Döner, Lüleburgaz (Özerler Mah.)</t>
  </si>
  <si>
    <t>Lüleburgaz	İnönü</t>
  </si>
  <si>
    <t>Mustafa Güneş	2884122413</t>
  </si>
  <si>
    <t>ÖZERLER MAH. İSTANBUL CAD. ATA IŞ MERKEZI NO: 51 /1 İÇ KAPI NO: 101 LÜLEBURGAZ/ KIRKLARELİ</t>
  </si>
  <si>
    <t xml:space="preserve">bu işletmem tadilatta </t>
  </si>
  <si>
    <t>605509db84374eb939184795</t>
  </si>
  <si>
    <t>T Cafe, Lüleburgaz (Kocasinan Mah.)</t>
  </si>
  <si>
    <t>Mustafa Güneş	2884179244</t>
  </si>
  <si>
    <t xml:space="preserve">menü güncellemesi yapacagım ben size cuma günü haber veririm  dedi </t>
  </si>
  <si>
    <t>600968d747a09df8a6842bf1</t>
  </si>
  <si>
    <t>Hayat Kebap, Lüleburgaz (Kurtuluş Mah.)</t>
  </si>
  <si>
    <t>Lüleburgaz	Hürriyet</t>
  </si>
  <si>
    <t>Muhlis Gümüştekin	2884152555</t>
  </si>
  <si>
    <t>Kurtuluş Mah. İstasyon Cad. Çimen No: 51 A Lüleburgaz / Kırklareli</t>
  </si>
  <si>
    <t>6013c4b161fea716361edea0</t>
  </si>
  <si>
    <t>Altay Edirne Tava Ciğer &amp; Köfte, Lüleburgaz (Yeni Mah.)</t>
  </si>
  <si>
    <t>Lüleburgaz/Yeni 2. Bölge</t>
  </si>
  <si>
    <t>Yüksel Altay/2884121716/5316437157</t>
  </si>
  <si>
    <t>Yeni mahalle İstanbul caddesi No 53 lüleburgaz</t>
  </si>
  <si>
    <t>bugün cok yogunlarmıs haftaya aranıp tekrar olusturulacak</t>
  </si>
  <si>
    <t>600c0307b7dd930232868f27</t>
  </si>
  <si>
    <t>Yeşildağ Edirne Ciğer &amp; Köfte, Lüleburgaz (Yeni Mah.)</t>
  </si>
  <si>
    <t>Ulufer Yeşildağ/5367703004</t>
  </si>
  <si>
    <t>Yeni Mah. İstanbul Cad. No:53B</t>
  </si>
  <si>
    <t>6016b8eb3d98ed69c5ac93f8</t>
  </si>
  <si>
    <t>Trakya Et &amp; Izgara, Lüleburgaz (Atatürk Mah.)</t>
  </si>
  <si>
    <t>Lüleburgaz/Atatürk</t>
  </si>
  <si>
    <t>YUSUF ERGİNUĞUZLU /5343636324/5359652912</t>
  </si>
  <si>
    <t>Atatürk Mah. Kenar Cad.No:86/A İç Kapı No:0, Lüleburgaz, Kırklareli</t>
  </si>
  <si>
    <t>608aa879ee9c1f2df2d09253	Doyum Dürüm, Lüleburgaz (8 Kasım Mah.) burda fotoğraflar çekilmiş orda çekilenler kullanılacak</t>
  </si>
  <si>
    <t>61cb408dba958d97d89cae0e</t>
  </si>
  <si>
    <t>Lord Of Pilav'ss, Lüleburgaz (Kocasinan Mah.)</t>
  </si>
  <si>
    <t>ELİF TUĞÇE ÖZKUL/5431310858</t>
  </si>
  <si>
    <t>Kocasinan Mah. Acıçeşme Sk. No: 27 Lüleburgaz</t>
  </si>
  <si>
    <t>Doğan bey/ 5434125498</t>
  </si>
  <si>
    <t>Takvim açılınca ertelemesi sağlanacak.yetkili olmadığı için çekim gerçekleşmemiş pazartesi gününe tekrardan randevu oluşturuldu.</t>
  </si>
  <si>
    <t>600a9fe316bdc83db93febff</t>
  </si>
  <si>
    <t>Şanlı Fırın Pide &amp; Kebap &amp; Lahmacun (İnönü Mah.)</t>
  </si>
  <si>
    <t>Lüleburgaz/İnönü</t>
  </si>
  <si>
    <t>emre bey:05455174956/2884127077</t>
  </si>
  <si>
    <t>General Ferhat Akat Cad., No:10, Lüleburgaz, Kırklareli, Türkiye,</t>
  </si>
  <si>
    <t>604bc32af5f5ce433eafae57</t>
  </si>
  <si>
    <t>Kardeşler Mersin Tantuni, Lüleburgaz (Hürriyet Mah.)</t>
  </si>
  <si>
    <t>SADIK KAYA        5452459137</t>
  </si>
  <si>
    <t>HÜRRİYET MAH. GÖNÜL SK. ACET APT NO: 14 B LÜLEBURGAZ/ KIRKLARELİ</t>
  </si>
  <si>
    <t xml:space="preserve">Yoğunluk vaktimiz yoktu ürünlerimizde azaldı dedi o yüzden pzt gününe saat 12.00 ert. sağlanıldı </t>
  </si>
  <si>
    <t>6086b8718a6396c294037360</t>
  </si>
  <si>
    <t>İsott Kebap Dünyası, Lüleburgaz (İnönü Mah.)</t>
  </si>
  <si>
    <t>AYDIN TAN        2884124499 - 05449199585</t>
  </si>
  <si>
    <t>İNÖNÜ MAH. MURAT HÜDAVENDİGAR CAD. NO: 96 A LÜLEBURGAZ/ KIRKLARELİ</t>
  </si>
  <si>
    <t xml:space="preserve">pzt gününe ert. sağlanıldı </t>
  </si>
  <si>
    <t xml:space="preserve">Lüleburgaz / Yeni </t>
  </si>
  <si>
    <t>Gökhan Bey / 5316437157 / 2884121716</t>
  </si>
  <si>
    <t>60103550bce91fe96da64f4b</t>
  </si>
  <si>
    <t>Vogue Coffee &amp; Cake (İnönü Mah.)</t>
  </si>
  <si>
    <t xml:space="preserve">Lüleburgaz / İnönü </t>
  </si>
  <si>
    <t>Mihriban Hanım / 5306755798</t>
  </si>
  <si>
    <t>İnönü mah İstanbul Cad., No:50, Lüleburgaz, Kırklareli, Türkiye,</t>
  </si>
  <si>
    <t xml:space="preserve">panel değişikliği yaptıktan sonra alınabilir </t>
  </si>
  <si>
    <t>602baee0965500ee160e0a9c</t>
  </si>
  <si>
    <t>Öz Eryılmaz Kebap &amp; Lahmacun &amp; Pide (Cumhuriyet Mah.)</t>
  </si>
  <si>
    <t xml:space="preserve">Lüleburgaz / Barış </t>
  </si>
  <si>
    <t>Sinan Bey / 5459010636 / 2884120076</t>
  </si>
  <si>
    <t>BARIŞ MAH. SAKIZKÖY CAD. NO: 82 /1A LÜLEBURGAZ/ KIRKLARELİ</t>
  </si>
  <si>
    <t>ürün eksik</t>
  </si>
  <si>
    <t>602e73a69710c00d9cd39763</t>
  </si>
  <si>
    <t>Meydan Kokoreç, Lüleburgaz (Barış Mah.)</t>
  </si>
  <si>
    <t>Tanju Bey / 5469300262</t>
  </si>
  <si>
    <t>BARIŞ MAH. SAKIZKÖY CAD. - NO: 34 A LÜLEBURGAZ/ KIRKLARELİ</t>
  </si>
  <si>
    <t>kendi fotoğraflarım dedi onları kullanmak istiyorum dedi</t>
  </si>
  <si>
    <t xml:space="preserve">                        SADECE PZT GÜNÜNE RANDEVU ALINACAK </t>
  </si>
  <si>
    <t xml:space="preserve">gerek duymuyorum dedi çekim istemedi </t>
  </si>
  <si>
    <t xml:space="preserve">11 den önce randevu alınmayacak </t>
  </si>
  <si>
    <t>615ee4ce853e865510638e98</t>
  </si>
  <si>
    <t>Şehr-i Sanat Baklavacısı, Lüleburgaz (Zafer Mah.)</t>
  </si>
  <si>
    <t xml:space="preserve">Lüleburgaz / Zafer </t>
  </si>
  <si>
    <t>Soner Bey / 5062976801</t>
  </si>
  <si>
    <t>ZAFER MAH. BÜKLÜM CAD. NO . 118/C, 39750 Lüleburgaz, Kırklareli</t>
  </si>
  <si>
    <t>604fc7527664f27d732fd593</t>
  </si>
  <si>
    <t>Elvan Döner &amp; Börek, Lüleburgaz (Yılmaz Mah.)</t>
  </si>
  <si>
    <t xml:space="preserve">Lüleburgaz/ Özerler </t>
  </si>
  <si>
    <t>Şaban Bey / 5435886752/ 2884131811</t>
  </si>
  <si>
    <t>ÖZERLER MAH. İSTANBUL CAD. NO: 33 C İÇ KAPI NO: 0 LÜLEBURGAZ/ KIRKLARELİ</t>
  </si>
  <si>
    <t>60ae043d65d1e71d728188da</t>
  </si>
  <si>
    <t>Ekmek Arası Kokoreççisi Şaban Usta, (Hürriyet Mah.)</t>
  </si>
  <si>
    <t xml:space="preserve">Lüleburgaz / Hürriyet </t>
  </si>
  <si>
    <t>Şaban Bey / 5538388439</t>
  </si>
  <si>
    <t>HÜRRİYET MAH. ESKİ İSTASYON CAD. NO: 98 LÜLEBURGAZ/ KIRKLARELİ</t>
  </si>
  <si>
    <t xml:space="preserve">yetkili yok yarın saat 11 gibi arayın  yarın aranacak ert. sağlanacak </t>
  </si>
  <si>
    <t xml:space="preserve">Lüleburgaz/ Barış </t>
  </si>
  <si>
    <t>Sadık Bey / 5075092976 / 2884120076</t>
  </si>
  <si>
    <t xml:space="preserve">yoğun oldukları için çrş gününe saat 18.00 ert. sağlanıldı </t>
  </si>
  <si>
    <t>17:00 randevusuna gidilebilirse 4 civarında da gidilebilir</t>
  </si>
  <si>
    <t>600c238912a3f1bd53261b54</t>
  </si>
  <si>
    <t>Kubbeler Altı Çiğ Köftecisi (Kocasinan Mah.)</t>
  </si>
  <si>
    <t>Lüleburgaz/İstiklal</t>
  </si>
  <si>
    <t>Burhan Bey/5526482239</t>
  </si>
  <si>
    <t>istiklal mah mehmetcik caddesi no 28/7</t>
  </si>
  <si>
    <t>müsait olamamışlar şuanda kabul edemem çekimi ilerde belki isterim der</t>
  </si>
  <si>
    <t>60ae6d5a24fa98e153e81e42</t>
  </si>
  <si>
    <t>Şehr-i Zadem Baklavacısı, Lüleburgaz (Yıldız Mah.)</t>
  </si>
  <si>
    <t>Lüleburgaz/Yıldız</t>
  </si>
  <si>
    <t>5443149876 İsa bey</t>
  </si>
  <si>
    <t>Yıldız Mahallesi Mustafa Kızılay Caddesi No:38/A Lüleburgaz Kırklareli / Merkez</t>
  </si>
  <si>
    <t>Lüleburgaz/Yeni</t>
  </si>
  <si>
    <t>emre /5432883955</t>
  </si>
  <si>
    <t>600a9c1aa5017906c0cbafa9</t>
  </si>
  <si>
    <t>Siteler Kebap, Lüleburgaz (Siteler Mah.)</t>
  </si>
  <si>
    <t>Lüleburgaz/Siteler</t>
  </si>
  <si>
    <t>Mehmet Bey/5378870473</t>
  </si>
  <si>
    <t>Siteler Mah., Arda Cad., No:46B, Lüleburgaz, Kırklareli, Türkiye,</t>
  </si>
  <si>
    <t xml:space="preserve">yoğun olduğu için cuma gününe ert. sağlanıldı </t>
  </si>
  <si>
    <t>60c9d6012895b622bcc102a7</t>
  </si>
  <si>
    <t>Bulvar Fast Food, Lüleburgaz (Yıldız Mah.)</t>
  </si>
  <si>
    <t>İbrahim bey:5413593988</t>
  </si>
  <si>
    <t>YILDIZ MAH. MURAT HÜDAVENDİGAR CAD. NO: 150 /1A LÜLEBURGAZ/ KIRKLARELİ</t>
  </si>
  <si>
    <t xml:space="preserve">Yoğunlarmış kendileri dönüş yapacak uygun bir güne </t>
  </si>
  <si>
    <t>61afaa437c0e7518ea9bdefb</t>
  </si>
  <si>
    <t>Xtra Pilav, Lüleburgaz (Yıldız Mah.)</t>
  </si>
  <si>
    <t xml:space="preserve">FOTOĞRAFÇI ARKADAŞIMIZ ACİL İŞİ ÇIKTIĞINDAN DOLAYI ÇEKİMLER SAĞLANMADI </t>
  </si>
  <si>
    <t>61713b80d3441525d62ff29e</t>
  </si>
  <si>
    <t>Gaziantepli Sade Künefe &amp; Baklava, Lüleburgaz (İnönü Mah.)</t>
  </si>
  <si>
    <t>MEHMET ÖZER/5050392727</t>
  </si>
  <si>
    <t>yeni mahalle fatih caddesi no57/B</t>
  </si>
  <si>
    <t xml:space="preserve">ulaşılamadı Çrş  gününe ert. sağlanıldı </t>
  </si>
  <si>
    <t>selcan topcu</t>
  </si>
  <si>
    <t>611cda06932f708cb51b672b</t>
  </si>
  <si>
    <t>Uykulukçu Barış Usta, Lüleburgaz (Kocasinan Mah.)</t>
  </si>
  <si>
    <t xml:space="preserve">NİLÜFER ERMİŞ/0541 738 07 10           </t>
  </si>
  <si>
    <t>KOCASİNAN MAH. ACI ÇEŞME SK. ŞEN GÖZ APT NO: 32 B LÜLEBURGAZ/ KIRKLARELİ</t>
  </si>
  <si>
    <t xml:space="preserve">Çrş  gününe ert. sağlanıldı </t>
  </si>
  <si>
    <t>Fotoğrafçı arkadşımız işten ayrıldığı için iptali sağlandı</t>
  </si>
  <si>
    <t>Umut
Kurtulmuş
Merkez</t>
  </si>
  <si>
    <t>Umut Kurtulmuş</t>
  </si>
  <si>
    <t>6171418efaee505113a5806a</t>
  </si>
  <si>
    <t>Boşnak Börekçisi, Kırklareli (Karakaş Mah.)</t>
  </si>
  <si>
    <t>Merkez / Karakaş</t>
  </si>
  <si>
    <t>Ünal Bey / 5374457934</t>
  </si>
  <si>
    <t>KARAKAŞ MAH. 100. YIL CAD. PARK APT NO: 24 B MERKEZ/ KIRKLARELİ</t>
  </si>
  <si>
    <t>6017ca6782ce1415b258b29e</t>
  </si>
  <si>
    <t>Lavaş'M, Kırklareli (Karakaş Mah.)</t>
  </si>
  <si>
    <t>Mahir Bey / 2882122103 / 5551661013</t>
  </si>
  <si>
    <t>KARAKAŞ MAH/SEMT CUMHURİYET CAD. NO: 34 İÇ KAPI NO: A MERKEZ/ KIRKLARELİ</t>
  </si>
  <si>
    <t>60757cace76a43ef33597e5d</t>
  </si>
  <si>
    <t>Ömer Faruk Gülümoğlu, Merkez ( Karakaş Mah.)</t>
  </si>
  <si>
    <t>Ömer Faruk Bey / 2882149404</t>
  </si>
  <si>
    <t>Karakaş Mahallesi Fevzi Çakmak Bulvarı No:49/A Merkez / Kırklareli</t>
  </si>
  <si>
    <t>6012fe8aeaccb97a9a87d5ba</t>
  </si>
  <si>
    <t>Çorba 24, Kırklareli (Karakaş Mah.)</t>
  </si>
  <si>
    <t>Furkan Bey / 5426154596</t>
  </si>
  <si>
    <t>Karakaş, Zincirli Kuyu Cd.,(egem market pasaj altı) Merkez/Kırklareli</t>
  </si>
  <si>
    <t>acil şehir dışına çıkması gerektiği için iptal oldu dönünce arayacak</t>
  </si>
  <si>
    <t>60199d2f8ecbe95ae95c92fa</t>
  </si>
  <si>
    <t>Beydağı Dürüm &amp; Pide &amp; Döner, Kırklareli (Karakaş Mah.)</t>
  </si>
  <si>
    <t>Ferhat Bey / 2882120667 / 5435818388</t>
  </si>
  <si>
    <t>KARAKAŞ MAH/SEMT KARAKAŞBEY SK. MEVSİM SİTESİ A BLOK DÜKKANLAR NO: 3 İÇ KAPI NO: 1 MERKEZ/ KIRKLARELİ</t>
  </si>
  <si>
    <t xml:space="preserve">yetkili dükkana gidememiş </t>
  </si>
  <si>
    <t>60880dd78dbc2631128a1dcf</t>
  </si>
  <si>
    <t>Little Coffee, Kırklareli (Karakaş Mah.)</t>
  </si>
  <si>
    <t xml:space="preserve">Merkez/ Karakaş </t>
  </si>
  <si>
    <t>Zahide Hanım / 5541579406</t>
  </si>
  <si>
    <t>KARAKAŞ MAH. FEVZİ ÇAKMAK BLV. FERAH APT. NO: 43 A MERKEZ/ KIRKLARELİ</t>
  </si>
  <si>
    <t xml:space="preserve">fooğrafçı gitmedi hazırlık yapmış bir asla aramayın dedi </t>
  </si>
  <si>
    <t>61eeb6aa7185bb32112f0b66</t>
  </si>
  <si>
    <t>Anteplioğlu Baklava &amp; Kadayıf, Kırklareli (Karakaş Mah.)</t>
  </si>
  <si>
    <t>Halil Bey / 5345434265 / 2882122027</t>
  </si>
  <si>
    <t>Karakaş Mah. Fevzi Çakmak Blv. Işıklar Apt. No: 29 İç Kapı No: A Merkez Kırklareli</t>
  </si>
  <si>
    <t xml:space="preserve">fotağtafçı gitmediği için ertelenecek </t>
  </si>
  <si>
    <t>60228117e566e8437963772c</t>
  </si>
  <si>
    <t>Üçler Pidebank, Kırklareli (Karakaş Mah.)</t>
  </si>
  <si>
    <t>Mikail Bey / 5459754090 / 2882140054</t>
  </si>
  <si>
    <t>karakaş mah. Fevzi çakmak bulvarı no:35 Kırklareli / Merkez</t>
  </si>
  <si>
    <t>60e440488e9d6c63361526ab</t>
  </si>
  <si>
    <t>Bahçeli Bursa İskender, Kırklareli (Karakaş Mah.)</t>
  </si>
  <si>
    <t>Tahir Bey / 5462581625 / 2882147705</t>
  </si>
  <si>
    <t>KARAKAŞ MAH. FEVZİ ÇAKMAK GEÇİTİ SK. NO: 10 İÇ KAPI NO: 10 MERKEZ/ KIRKLARELİ</t>
  </si>
  <si>
    <t xml:space="preserve">21 ŞUBATA KADAR RANDEVU ALINMAYACAK </t>
  </si>
  <si>
    <t>12:00-17:00 arası</t>
  </si>
  <si>
    <t>607465ba7a42d1469c3ffb08</t>
  </si>
  <si>
    <t>Filiz'in Tatlı Evi, Kırklareli (Karakaş Mah.)</t>
  </si>
  <si>
    <t>Işılay Hanım / 5452913303</t>
  </si>
  <si>
    <t>KARAKAŞ MAH. KARAKAŞBEY SK. ÖZKIR APARTMANI NO: 53 C MERKEZ/ KIRKLARELİ</t>
  </si>
  <si>
    <t xml:space="preserve"> ürün olmadığı için randevu ertelenmesini istedi fotoğrafçının çalışacağı günler belli olmadığı için erteleme yapılamadı</t>
  </si>
  <si>
    <t>602c290ec85ce401b184ea31</t>
  </si>
  <si>
    <t>Star Döner, Kırklareli (Karakaş Mah.)</t>
  </si>
  <si>
    <t>İmam bey / 2882147453</t>
  </si>
  <si>
    <t>KARAKAŞ MAH. CUMHURİYET CAD. NO: 20/b İÇ KAPI NO: Z02 MERKEZ/ KIRKLARELİ</t>
  </si>
  <si>
    <t xml:space="preserve">ing bankası karşısı </t>
  </si>
  <si>
    <t>602275ad6b1c0582862b17f7</t>
  </si>
  <si>
    <t>Bol Pilav, Kırklareli (Karakaş Mah.)</t>
  </si>
  <si>
    <t>Emin Bey / 5412306878</t>
  </si>
  <si>
    <t>KARAKAŞ MAH. İSTASYON CAD. BUFE NO: 1 /2 MERKEZ/ KIRKLARELİ</t>
  </si>
  <si>
    <t>ürünleri az olduğu için erteleme talep etti fakat fotoğrafçının hangi gün çalışacağı belli olmadığı için erteleyemedik</t>
  </si>
  <si>
    <t>12:30-17:30 arası</t>
  </si>
  <si>
    <t>600ab9070354af1654843818</t>
  </si>
  <si>
    <t>Has Köfte, Kırklareli (Demirtaş Mah.)</t>
  </si>
  <si>
    <t>Merkez/ Demirtaş</t>
  </si>
  <si>
    <t>Utku/ 2882140407</t>
  </si>
  <si>
    <t>Demirtaş Mah. Karaumurbey Cad. No:44/C Merkez/Kırklareli</t>
  </si>
  <si>
    <t>Ertele talep edilmiş haftaya takvim belli olunca ertelemesi sağlanacak</t>
  </si>
  <si>
    <t>601e8ddb252c44e06d1333df</t>
  </si>
  <si>
    <t>Semazen Konya Mutfağı Kırklareli (Karakaş Mah.)</t>
  </si>
  <si>
    <t>Semih/ 2882140288</t>
  </si>
  <si>
    <t>KARAKAŞ MAH. İSTİKLAL CAD. ÖZEL IDARE IŞ HANI NO: 3 İÇ KAPI NO: Z01 MERKEZ/ KIRKLARELİ</t>
  </si>
  <si>
    <t xml:space="preserve">ramazan yakın bir tarihte çekim istiyor </t>
  </si>
  <si>
    <t>620ce5fac9c9865828d9e9b7</t>
  </si>
  <si>
    <t>İzmirli Wafflecı Armi, Kırklareli (Karakaş Mah.)</t>
  </si>
  <si>
    <t>Merkez	Karakaş</t>
  </si>
  <si>
    <t>armağan bey 5528767476</t>
  </si>
  <si>
    <t>Karakaş Mah. Zincirlikuyu 1.Geçidi Sk. Onay Apt. No: 7 İç Kapı No: 1 Merkez/ Kırklareli</t>
  </si>
  <si>
    <t>619286b738d96016ebe06ddc</t>
  </si>
  <si>
    <t>Memolife Dürüm, Kırklareli (Karakaş Mah.)</t>
  </si>
  <si>
    <t>Selami/ 5467262184 / 2882127116</t>
  </si>
  <si>
    <t>KARAKAŞ MAH. HASANPAŞA CAD. NO: 29 İÇ KAPI NO: Z02 MERKEZ/ KIRKLARELİ</t>
  </si>
  <si>
    <t>60140bd215c6592946a30faf</t>
  </si>
  <si>
    <t>Viraj Pizza, Kırklareli (Karakaş Mah.)</t>
  </si>
  <si>
    <t>Zehra/ 5332500739</t>
  </si>
  <si>
    <t>KARAKAŞ MAHALLESİ İSTASYON CADDESİ PORTAKAL KUMPİR SALONU NO:9  VİRAJ PİZZA / VİTAMİN BAR  KIRKLARELİ/MERKEZ</t>
  </si>
  <si>
    <t>İşletme erteleme talep etmiş ertelemesi takvim belli olunca yapılacak</t>
  </si>
  <si>
    <t>6012f3bd67e562792684f85e</t>
  </si>
  <si>
    <t>Taksim Çiğ Köfte, Kırklareli (Karakaş Mah.)</t>
  </si>
  <si>
    <t>KARAKAŞ MAH. KARAKAŞBEY SOK. NO:40 MERKEZ</t>
  </si>
  <si>
    <t>60643e9d0e468ebad7c81401</t>
  </si>
  <si>
    <t>Bi' Dahaa Lounge &amp; Restoran, Merkez (Karakaş Mah.)</t>
  </si>
  <si>
    <t>Nisa/ 5432881039</t>
  </si>
  <si>
    <t>KARAKAŞ MAH. MANOLYA SK. NO: 3 MERKEZ/ KIRKLARELİ</t>
  </si>
  <si>
    <t>15 marta Kadar randevu alınmayacak</t>
  </si>
  <si>
    <t>5fff1f473c3b6e268962a2d0</t>
  </si>
  <si>
    <t>Corylus Cafe (Çıtlakkale Mah.)</t>
  </si>
  <si>
    <t>BÜLENT YAVUZ</t>
  </si>
  <si>
    <t>Çıtlakkale Mahallesi İnönü Caddesi No:129/A-C Giresun</t>
  </si>
  <si>
    <t>600c1e6ba51c181a260da094</t>
  </si>
  <si>
    <t>Crakers Pizza, Merkez (Çıtlakkale Mah.)</t>
  </si>
  <si>
    <t>HÜLYA KARAKAYA</t>
  </si>
  <si>
    <t>Çıtlakkale, Atatürk Blv. No:21, 28200 Giresun Merkez/Giresun</t>
  </si>
  <si>
    <t>5fffed0ffa8f16f3fa0486d8</t>
  </si>
  <si>
    <t>Deniz Döner (Hacısiyam Mah.)</t>
  </si>
  <si>
    <t>İbrahim Karaçayır</t>
  </si>
  <si>
    <t>Hacı Siyam mah. Kınalı sok. No:1, Giresun</t>
  </si>
  <si>
    <t>60016f7edef5a0ca195779a2</t>
  </si>
  <si>
    <t>Lezziz Restaurant &amp; Cafe, Merkez (Hacımiktat Mah.)</t>
  </si>
  <si>
    <t>Hasan Akar</t>
  </si>
  <si>
    <t>HACIMİKTAT MAH.ALPASLAN CAD.İŞKUR KARŞISI NO33/A GİRESUN MERKEZ</t>
  </si>
  <si>
    <t>600598d55918d6a4eaf2c204</t>
  </si>
  <si>
    <t>Hacıalioğlu Çiğ Köfte &amp; Cafe, Merkez (Aksu Mah.)</t>
  </si>
  <si>
    <t>Ayfer Müştü</t>
  </si>
  <si>
    <t>Aksu mah. Buğse sok. No:3/A, Giresun</t>
  </si>
  <si>
    <t>600f1600a6527132595cc33c</t>
  </si>
  <si>
    <t>Cici Pizza, Merkez (Hacımiktat Mah.)</t>
  </si>
  <si>
    <t>Harun Cici</t>
  </si>
  <si>
    <t>Alparslan Caddesi no 33 giresun</t>
  </si>
  <si>
    <t>60141e176c16420de990cdd4</t>
  </si>
  <si>
    <t>Tavuk Dünyası, Merkez (Hacımiktat Mah.)</t>
  </si>
  <si>
    <t>Ali YILMAZ</t>
  </si>
  <si>
    <t>HACIMİKTAT MAH. FATİH CAD. NO:14</t>
  </si>
  <si>
    <t>60302c10e87c926b5b86fbad</t>
  </si>
  <si>
    <t>Battalbey Çiğ Köfte, Merkez (Hacı Hüseyin Mah.)</t>
  </si>
  <si>
    <t>Gazi Cad., No:104, Giresun Merkez‎ , Giresun, Türkiye,</t>
  </si>
  <si>
    <t>602fe255c20d0422b4509983</t>
  </si>
  <si>
    <t>Komagene Etsiz Çiğ Köfte, Merkez (Osmaniye Mah.)</t>
  </si>
  <si>
    <t>OSMANİYE MH. YÜZBAŞI SUYU CD. NO:17</t>
  </si>
  <si>
    <t>602f8610b868aa8798f77672</t>
  </si>
  <si>
    <t>Komagene Etsiz Çiğ Köfte, Bulancak (Bulancak Mah.)</t>
  </si>
  <si>
    <t>BULANCAK MH. MİLLET CD. NO:59/A</t>
  </si>
  <si>
    <t>602fdf8be87c9256dc86eef3</t>
  </si>
  <si>
    <t>Komagene Etsiz Çiğ Köfte, Merkez (Teyyaredüzü Mah.)</t>
  </si>
  <si>
    <t>TEYYAREDÜZÜ MH. ŞHT.TUĞ.GEN.BAHTİYAR AYDIN CD. KARAGÖL SİT. 56/A</t>
  </si>
  <si>
    <t>60244ed6009f400841bf6bc0</t>
  </si>
  <si>
    <t>Şampiyon Çiğ Köfte, Merkez (Hacısiyam Mah.)</t>
  </si>
  <si>
    <t>ERTÜRK EREN</t>
  </si>
  <si>
    <t>İnönü Cad., No:36, Giresun Merkez‎ , Giresun, Türkiye,</t>
  </si>
  <si>
    <t>5ffed0a7b765dd44ebb148b1</t>
  </si>
  <si>
    <t>Doyuran Döner ( Hacımiktat Mah. )</t>
  </si>
  <si>
    <t>Hidayet Aydın</t>
  </si>
  <si>
    <t>Hacımiktat mah. Fatih cad. No:22/C, Giresun</t>
  </si>
  <si>
    <t>605c55d7dedd7879696c82d8</t>
  </si>
  <si>
    <t>Burger King, Merkez (Kapu Mah.)</t>
  </si>
  <si>
    <t>Kapu Mahallesi Gazi Caddesi No: 115 Giresun</t>
  </si>
  <si>
    <t>604fcecdb75151bffd8db736</t>
  </si>
  <si>
    <t>Resume Çiğ Köfte, Merkez (Gedikkaya Mah.)</t>
  </si>
  <si>
    <t>604fe85baa65651b71430c7e</t>
  </si>
  <si>
    <t>Haz-al Pide &amp; Lahmacun, Merkez (Sultan Selim Mah.)</t>
  </si>
  <si>
    <t>Sultan Selim Mah., Arifbey Cad., No:11, Giresun Merkez‎ , Giresun, Türkiye,</t>
  </si>
  <si>
    <t>60566baeb78274a0e60f56e6</t>
  </si>
  <si>
    <t>Hot Pide &amp; Lahmacun, Merkez (Aksu Mah.)</t>
  </si>
  <si>
    <t>Gökhan Eczanesi,</t>
  </si>
  <si>
    <t>601daa033e4f2c3fe76dcebc</t>
  </si>
  <si>
    <t>Resume Çiğ Köfte, Merkez (Teyyaredüzü Mah.)</t>
  </si>
  <si>
    <t>605c9a982f111eac628bb09a</t>
  </si>
  <si>
    <t>Burger King (Çıtlakkale Mah.)</t>
  </si>
  <si>
    <t>ÇITLAKKALE MAH. ATATÜRK BUL. B BLOK APT</t>
  </si>
  <si>
    <t>60659e8a4ee697372408a746</t>
  </si>
  <si>
    <t>Domino's Pizza (Bulancak Mah.)</t>
  </si>
  <si>
    <t>Bulancak Mah. Osman Gedikali Cad. No:29/A, 28300 Bulancak/Giresun</t>
  </si>
  <si>
    <t>604800d4d1bc9e6f82524df7</t>
  </si>
  <si>
    <t>Battalbey Çiğ Köftecisi, Merkez (Aksu Mah.)</t>
  </si>
  <si>
    <t>SİNAN ŞAHİN</t>
  </si>
  <si>
    <t>Aksu Mah., Giresun Merkez‎ , Giresun, Türkiye,</t>
  </si>
  <si>
    <t>604fe56b118797a2bb40377f</t>
  </si>
  <si>
    <t>Battalbey Çiğ Köftecisi, Merkez (Güre Mah.)</t>
  </si>
  <si>
    <t>602449c2641c305ac430e11d</t>
  </si>
  <si>
    <t>Adıyörem Çiğ Köfte Merkez (Gedikkaya Mah.)</t>
  </si>
  <si>
    <t>NİHAT SALMAN</t>
  </si>
  <si>
    <t>Gedikkaya Mah., Romancı Güzide Sabri Sok., Giresun Merkez‎ , Giresun, Türkiye,</t>
  </si>
  <si>
    <t>6030265cfbe505499aaa12ef</t>
  </si>
  <si>
    <t>Battalbey Çiğ Köftecisi, Merkez (Osmaniye Mah.)</t>
  </si>
  <si>
    <t>60659e4c22ccdd7238de9692</t>
  </si>
  <si>
    <t>Domino's Pizza, Merkez (Çıtlakkale Mah.)</t>
  </si>
  <si>
    <t>Çıtlakkale Mah. Atatürk Bulv. No:103 A Giresun Merkez</t>
  </si>
  <si>
    <t>606599373cb725187fa67139</t>
  </si>
  <si>
    <t>Domino's Pizza, Merkez (Gedikkaya Mah.)</t>
  </si>
  <si>
    <t>Gedikkaya Mah. Kaya Ekmekçi Sok. No: 3 C Giresun</t>
  </si>
  <si>
    <t>60959819d635e30475041f47</t>
  </si>
  <si>
    <t>Elmasım Dondurma, Merkez (Teyyaredüzü Mah.)</t>
  </si>
  <si>
    <t>Elmas Aşar</t>
  </si>
  <si>
    <t>6065df3190af3081a4f9bf82</t>
  </si>
  <si>
    <t>Öncü Döner, Merkez (Kapu Mah.)</t>
  </si>
  <si>
    <t>Cem Asgargenç</t>
  </si>
  <si>
    <t>Sultan Selim Mah. Gazi Cad. No: 21-23 Giresun</t>
  </si>
  <si>
    <t>60c8628b46f8917d9afaa2f0</t>
  </si>
  <si>
    <t>Komagene Etsiz Çiğ Köfte, Merkez (Aksu Mah.)</t>
  </si>
  <si>
    <t>AKSU MAH- MEHMET İZMEN CAD. 30-1</t>
  </si>
  <si>
    <t>611448214e40b22517866c03</t>
  </si>
  <si>
    <t>Arsamiea Çiğ Köfte, Merkez (Güre Mah.)</t>
  </si>
  <si>
    <t>Cemal Gök</t>
  </si>
  <si>
    <t>60e73348508ede091c2ab3af</t>
  </si>
  <si>
    <t>Nesh Waffle &amp; Burger, Merkez (Çıtlakkale Mah.)</t>
  </si>
  <si>
    <t>YILMAZ SAĞIR</t>
  </si>
  <si>
    <t>İnönü Cad., No:110, Giresun Merkez‎ , Giresun, Türkiye,</t>
  </si>
  <si>
    <t>61487fb88cfa1e2599dee964</t>
  </si>
  <si>
    <t>Resume Çiğ Köfte, Bulancak (İhsaniye Mah.)</t>
  </si>
  <si>
    <t>Yılmaz Toraman</t>
  </si>
  <si>
    <t>Hükümet Cad., No:82B, Bulancak, Giresun, Türkiye,</t>
  </si>
  <si>
    <t>60d5f0e97f6a961dbf9468cd</t>
  </si>
  <si>
    <t>Ali Baba Midye &amp; Kokoreç, Merkez (Hacı Hüseyin Mah.)</t>
  </si>
  <si>
    <t>Yeliz Çetinkaya</t>
  </si>
  <si>
    <t>Hacı Hüseyin Mah., Gazi Mustafa Kemal Blv., No:94, Giresun Merkez‎ , Giresun, Türkiye,</t>
  </si>
  <si>
    <t>60243de6cb7fffc95720b032</t>
  </si>
  <si>
    <t>Oses Çiğ Köfte, Merkez (Kapu Mah.)</t>
  </si>
  <si>
    <t>OKTAY YILMAZ</t>
  </si>
  <si>
    <t>Gazi Cad., No:111, Giresun Merkez‎ , Giresun, Türkiye,</t>
  </si>
  <si>
    <t>615cd65555c5e3c774feafcd</t>
  </si>
  <si>
    <t>Resume Çiğ Köfte, Merkez (Çınarlar Mah.)</t>
  </si>
  <si>
    <t>Şükrü Uzun</t>
  </si>
  <si>
    <t>Çınarlar Mah., Giresun Merkez‎ , Giresun, Türkiye,</t>
  </si>
  <si>
    <t>61658fa3ab50192e729372f4</t>
  </si>
  <si>
    <t>KFC, Merkez (Çıtlakkale Mah.)</t>
  </si>
  <si>
    <t>Çıtlakkale Mah. İnönü Cd. No:133, Merkez/Giresun</t>
  </si>
  <si>
    <t>6187c32eb5bb6cae746f1fc4</t>
  </si>
  <si>
    <t>Çiğ Köfteci Ömer Usta Bulancak (Bulancak Mah.)</t>
  </si>
  <si>
    <t>Emine Kırım</t>
  </si>
  <si>
    <t>Bulancak Mah., Atatürk Cad., No:3, Bulancak, Giresun, Türkiye,</t>
  </si>
  <si>
    <t>61cb0317d70ebdd1d7e9bc14</t>
  </si>
  <si>
    <t>Komagene Etsiz Çiğ Köfte, Tirebolu (Körliman Mah.)</t>
  </si>
  <si>
    <t>Körliman</t>
  </si>
  <si>
    <t>KÖRLİMAN MAH. AMİRAL ŞÜKRÜ OKAN CAD. 292 A</t>
  </si>
  <si>
    <t>61ba348467339e8f9d65008d</t>
  </si>
  <si>
    <t>Çiğ Köfteci Ömer Usta, Bulancak (Sanayi Mah.)</t>
  </si>
  <si>
    <t>Vedat Yaylı</t>
  </si>
  <si>
    <t>Barbaros Hayrettin Paşa Cad., No:91, Bulancak, Giresun, Türkiye,</t>
  </si>
  <si>
    <t>61b5df45cd57aeaf7b26c8f5</t>
  </si>
  <si>
    <t>Orta Kahve, Merkez (Sultan Selim Mah.)</t>
  </si>
  <si>
    <t>VASFİ YOLASIĞMAZ</t>
  </si>
  <si>
    <t>Kapu Mah., Osman Fikret Topallı Sok., No:1, Giresun Merkez‎ , Giresun, Türkiye,</t>
  </si>
  <si>
    <t>603ced3f9ae2e8c08c33dd8e</t>
  </si>
  <si>
    <t>Faruk Güllüoğlu, Merkez (Teyyaredüzü Mah.)</t>
  </si>
  <si>
    <t>teyyaredüzü mah boztekke cad no 29/33-b</t>
  </si>
  <si>
    <t>61efd0c627a7c2f1b0262414</t>
  </si>
  <si>
    <t>Öncü Döner, Bulancak (Bulancak Mah.)</t>
  </si>
  <si>
    <t>CEM AŞKARGENÇ</t>
  </si>
  <si>
    <t>İhsaniye, Fatih Cd. No:49, 28300 Bulancak/Giresun</t>
  </si>
  <si>
    <t>6092d0e8b0955709cc4cf8d3</t>
  </si>
  <si>
    <t>Elmasım Dondurma, Bulancak (Bulancak Mah.)</t>
  </si>
  <si>
    <t>Bulancak Mah. atatürk cad. No:4 Bulancık</t>
  </si>
  <si>
    <t>61fa2c20ffd0844cc01cf7fc</t>
  </si>
  <si>
    <t>Levent Börek, Bulancak (Bulancak Mah.)</t>
  </si>
  <si>
    <t>ŞAFAK ŞAHİN</t>
  </si>
  <si>
    <t>BULANCAK MAH. TERAZİ SOK.NO:11</t>
  </si>
  <si>
    <t>61c1e61014444f88695130b8</t>
  </si>
  <si>
    <t>Battalbey Çiğ Köftecisi, Merkez (Gemilerçekeği Mah.)</t>
  </si>
  <si>
    <t>Kübra Aksu</t>
  </si>
  <si>
    <t>Gemilerçekeği</t>
  </si>
  <si>
    <t>Gemilerçekeği Mah., Giresun Merkez‎ , Giresun, Türkiye,</t>
  </si>
  <si>
    <t>f</t>
  </si>
  <si>
    <t>Tarih</t>
  </si>
  <si>
    <t>Aytaç
Eğilmez
Yakutiye</t>
  </si>
  <si>
    <t>Aytaç Eğilmez</t>
  </si>
  <si>
    <t>600ed7c82505a37af9a72486</t>
  </si>
  <si>
    <t>Aba Döner, Yakutiye (Lalapaşa Mah. - Gez)</t>
  </si>
  <si>
    <t>Yakutiye        Lalapaşa</t>
  </si>
  <si>
    <t>SİNAN YAVUZ	4422330317</t>
  </si>
  <si>
    <t>Lalapaşa Mah., Çaykara Cad., No:43, Yakutiye, Erzurum, Türkiye,</t>
  </si>
  <si>
    <t xml:space="preserve">RANDEVÜ ALINABİLİR </t>
  </si>
  <si>
    <t>602183ef8a8c6716e62eb378</t>
  </si>
  <si>
    <t>Acar Et Döner, Yakutiye (Lalapaşa Mah.)</t>
  </si>
  <si>
    <t>Yakutiye	Lalapaşa</t>
  </si>
  <si>
    <t>Sait Acar	4424421818</t>
  </si>
  <si>
    <t>Lalapaşa Mah. Kara Veli Sk. No:4/A Yakutiye/Erzurum</t>
  </si>
  <si>
    <t>8 adet ürün çekildi</t>
  </si>
  <si>
    <t>602228c8627f6e5be9b4d4a0</t>
  </si>
  <si>
    <t>Coffee Time Terminal, Yakutiye (Lalapaşa Mah. - Terminal)</t>
  </si>
  <si>
    <t>Nuran Turhan	4422333737</t>
  </si>
  <si>
    <t>Lalapaşa Mah. 1. Terminal Cad. Fatih Apt. 23/A Yakutiye/Erzurum</t>
  </si>
  <si>
    <t>17 adet ürün çekildi kapak için şuanda sayfada kullanılan devam etsin dedi.</t>
  </si>
  <si>
    <t>İPTAL SEBEBİ İÇİN ARANDI ARANMIYOR</t>
  </si>
  <si>
    <t>Eda Sıla
Doğan
Merkez</t>
  </si>
  <si>
    <t>Eda Sıla Doğan</t>
  </si>
  <si>
    <t>602b900e17a376205f3563a8</t>
  </si>
  <si>
    <t>Konak Pastanesi, Yakutiye (Lalapaşa Mah.)</t>
  </si>
  <si>
    <t>"Yakutiye	Lalapaşa"</t>
  </si>
  <si>
    <t>Kurban bey 5342226360</t>
  </si>
  <si>
    <t>Lalapaşa Mah. Polat Sok. Çavuşoğlu İş Hanı No:5 Yakutiye/Erzurum</t>
  </si>
  <si>
    <t>60a95c281515f01217068f2e</t>
  </si>
  <si>
    <t>Ailece Butik Pastane, Yakutiye (Rabia Ana Mah. - Yoncalık)</t>
  </si>
  <si>
    <t>Yakutiye	Kazım Karabekir Paşa</t>
  </si>
  <si>
    <t>Mansur Erol Yılmaz        4424104009</t>
  </si>
  <si>
    <t>Rabia Ana Mah. Kars Kapı Cad. C Blok No:1 Yakutiye/Erzurum</t>
  </si>
  <si>
    <t>5ffd90db575743ad86db5648</t>
  </si>
  <si>
    <t>Kırkpınar Kadayıf, Yakutiye</t>
  </si>
  <si>
    <t>"Yakutiye	Kazım Karabekir Paşa"</t>
  </si>
  <si>
    <t>Emin bey 5348638051</t>
  </si>
  <si>
    <t>Kazım Karabekir Mah, Şok Market Yanı, Kongre Cd. No:36, 25040 Yakutiye/Erzurum</t>
  </si>
  <si>
    <t>60144b2a5778c40c94c0c92c</t>
  </si>
  <si>
    <t>Usta Pilav, Yakutiye (Lalapaşa Mah. - Terminal)</t>
  </si>
  <si>
    <t>"Yakutiye        Lalapaşa"</t>
  </si>
  <si>
    <t xml:space="preserve">Enes bey 5309429578 </t>
  </si>
  <si>
    <t>LALAPAŞA MAH. 1.TERMİNAL CAD. NO: 13 İÇ KAPI NO: 1 YAKUTİYE/ ERZURUM</t>
  </si>
  <si>
    <t>603a4b3569811fcc43942389</t>
  </si>
  <si>
    <t>Buffs, Yakutiye (Lalapaşa Mah. - Gez)</t>
  </si>
  <si>
    <t>Yakutiye/Ömer Nasuhi Bilmen</t>
  </si>
  <si>
    <t>Sefa bey 4422345525/5077164830</t>
  </si>
  <si>
    <t>Ömer Nasuhi Bilmen Mah. 50. Yıl Cad. No:15 İç Kapı No: 9 Yakutiye/Erzurum</t>
  </si>
  <si>
    <t>60e33c8fd60009c76d7eaa31</t>
  </si>
  <si>
    <t>Hacıbey, Yakutiye (Rabia Ana Mah.)</t>
  </si>
  <si>
    <t>Yakutiye/Rabia Ana</t>
  </si>
  <si>
    <t>Nimet Çimagil/5368189998</t>
  </si>
  <si>
    <t>Rabia Ana Mah. 1. Ayazpaşa Cad. No:4 Yakutiye/Erzurum</t>
  </si>
  <si>
    <t>601041e2262a18b16f675107</t>
  </si>
  <si>
    <t>Dönerci Canbaba, Yakutiye</t>
  </si>
  <si>
    <t>Yakutiye/Muratpaşa</t>
  </si>
  <si>
    <t>Nesim Bozkurt/4422337919</t>
  </si>
  <si>
    <t>Muratpaşa mah. Saraybosna cad. No:71, Erzurum</t>
  </si>
  <si>
    <t>60758648d77082434b240f00</t>
  </si>
  <si>
    <t>Cki Chicken, Palandöken (Adnan Menderes Mah.)</t>
  </si>
  <si>
    <t xml:space="preserve">Palandöken/Adnan Menderes </t>
  </si>
  <si>
    <t>MÜKREMİN EMEÇ/4424424463-5412950909</t>
  </si>
  <si>
    <t>adnan menderes mah. kosova cad. umay park sitesi 6 palandöken erzurum</t>
  </si>
  <si>
    <t>başka şubesine çekim yapılmış</t>
  </si>
  <si>
    <t>60218a862b279f0403cf4517</t>
  </si>
  <si>
    <t>Babacan Döner, Yakutiye (Muratpaşa Mah.)</t>
  </si>
  <si>
    <t>Vecihi Önal/4422151010-5534290911</t>
  </si>
  <si>
    <t>Muratpaşa Mah. haşılefendi Cad. No:74/A kapı nosu 24/e Yakutiye/Erzurum</t>
  </si>
  <si>
    <t>60239cf48881bd0598fa1c0a</t>
  </si>
  <si>
    <t>Pizzacım, Yakutiye (Kazım Karabekir Paşa Mah. - Gürcükapı)</t>
  </si>
  <si>
    <t>Mustafa Taş /5303935365</t>
  </si>
  <si>
    <t>Lalapaşa Mah. 50. Yıl Cad. Best Petrol Karşısı Yakutiye/Erzurum</t>
  </si>
  <si>
    <t>604a06f63ca2746b0a807abd</t>
  </si>
  <si>
    <t>Friendöner, Yakutiye (Üniversite Mah.)</t>
  </si>
  <si>
    <t>Yakutiye/Üniversite 1. Bölge</t>
  </si>
  <si>
    <t>Furkan Ubuz/5557222229/4424421001</t>
  </si>
  <si>
    <t>Üniversite Mah. Sosyal Tesisler Yerleşkesi No: 110 Yakutiye/Erzurum</t>
  </si>
  <si>
    <t xml:space="preserve">16:00 adresi güncellendi </t>
  </si>
  <si>
    <t>6027fcf87cc399721e55604c</t>
  </si>
  <si>
    <t>10 Numara Çiğ Köfte, Yakutiye (Şükrüpaşa Mah.-Şıh Köyü Cad.)</t>
  </si>
  <si>
    <t>Yakutiye	Şükrüpaşa</t>
  </si>
  <si>
    <t>Neslihan Soydan 5412791010/05332381025</t>
  </si>
  <si>
    <t>Şükrüpaşa Mah. Şıh Köyü Yolu Üzeri Cad. Çınarkent Yapı Koop. Yakutiye/Erzurum</t>
  </si>
  <si>
    <t>601ed4c36d12e9bf9048a7eb</t>
  </si>
  <si>
    <t>Tarihi Ortaköy Kumpircisi, Yakutiye (Lalapaşa Mah. - Terminal)</t>
  </si>
  <si>
    <t>Ahmet Kaplan        5426851199</t>
  </si>
  <si>
    <t>Lalapaşa Mah. Fuar Yolu Caddesi Çiçek Apt. No:6 Çimenler Opet Petrol Yanı Yakutiye/Erzurum</t>
  </si>
  <si>
    <t>ürün çıkarıp çöpe atamam zaten işlerim kötü demiş aradık açmadı</t>
  </si>
  <si>
    <t>Dana Burger &amp; İstedoy, Palandöken (Adnan Menderes Mah.)</t>
  </si>
  <si>
    <t>60797ac2892b8633dfa1e69d</t>
  </si>
  <si>
    <t>Birleşim Pastanesi, Yakutiye (Muratpaşa Mah. - Cumhuriyet Cad.)</t>
  </si>
  <si>
    <t>Songül hanım 5326839401/4422337474</t>
  </si>
  <si>
    <t>Murat Paşa Mah. Polis Evi Arkası Birleşim Pastaneleri Yakutiye/Erzurum</t>
  </si>
  <si>
    <t>60422b2bb8edc7ede30eead8</t>
  </si>
  <si>
    <t>Hatay Döner, Yakutiye (Şükrü Paşa Mah.- Şıh Köyü)</t>
  </si>
  <si>
    <t>Yakutiye/Şükrüpaşa</t>
  </si>
  <si>
    <t>Coşkun Keklik/5303538890-4422428080</t>
  </si>
  <si>
    <t>Şükrüpaşa Mah. 12. Cami Sok. No: 3 Yakutiye/Erzurum</t>
  </si>
  <si>
    <t>603f97e120d33ea6e783428c</t>
  </si>
  <si>
    <t>Anneeli Ev Yemekleri, Yakutiye (Lalapaşa Mah.)</t>
  </si>
  <si>
    <t>Muhammed Karslı/5388261645</t>
  </si>
  <si>
    <t>Lalapaşa Mah. Çaykara Cad. Aşağı Mumcu Yakutiye 97/C /Erzurum</t>
  </si>
  <si>
    <t>603f9d16ff404976f4096724</t>
  </si>
  <si>
    <t>Öz Leziz Lokantası, Yakutiye (Lalapaşa Mah.)</t>
  </si>
  <si>
    <t>Lalapaşa Mah. Aşağı Mumcu Cad. Yakutiye/Erzurum</t>
  </si>
  <si>
    <t>603df537338267566b40a840</t>
  </si>
  <si>
    <t>442 Döner, Palandöken (Hüseyin A. Ulaş Mah.)</t>
  </si>
  <si>
    <t>10:00-10:30</t>
  </si>
  <si>
    <t>Palandöken/Hüseyin Avni Ulaş</t>
  </si>
  <si>
    <t>Sinan Karaca/5528125625</t>
  </si>
  <si>
    <t>Hüseyin A. Ulaş Mah. Aladağ Sok. Bulutlar Emin sitesi Altı No:5 Palandöken/Erzurum Şehir hastanesi karşısı</t>
  </si>
  <si>
    <t>6040dd26a64e33db0c4e52da</t>
  </si>
  <si>
    <t>Dr. Salad &amp; Waffle, Yakutiye (Üniversite Mah.)</t>
  </si>
  <si>
    <t>12:00-12:30</t>
  </si>
  <si>
    <t>4423180330-5524198171</t>
  </si>
  <si>
    <t>Adnan Menderes Mah. Çat Yolu Cad. Yeşil Vadi Koop. C Blok No:19 Palandöken/Erzurum</t>
  </si>
  <si>
    <t>randevu oluşturulmuş tekrardan</t>
  </si>
  <si>
    <t>60a574c7a26015a600c5741d</t>
  </si>
  <si>
    <t>Asıl Palandöken Pide, Palandöken (Hüseyin Avni Ulaş Mah. - TOKİ)</t>
  </si>
  <si>
    <t>14:00:-14:30</t>
  </si>
  <si>
    <t>Erkan Cantürk/4425022220-5348498525</t>
  </si>
  <si>
    <t>Hüseyin Avni Ulaş mah üst yol TOKİ dükkanlar no1</t>
  </si>
  <si>
    <t>müsait değilmiş. konuşturmadı musait degilim erteleyelim dedi./ilerleyen zamanlarda müsait olursa dönecek</t>
  </si>
  <si>
    <t>60a8fa43dfc1559f42fc38aa</t>
  </si>
  <si>
    <t>Yıldızkent Çıtır Lahmacun, Palandöken (Hüseyin Avni Ulaş Mah.)</t>
  </si>
  <si>
    <t>16:00-16:30</t>
  </si>
  <si>
    <t>Palandöken/Müftü Solakzade</t>
  </si>
  <si>
    <t>Cengiz Kaya/4423429000/5530034280</t>
  </si>
  <si>
    <t>Müftü Solakzade Mah. Alparslan Türkeş Blv. Yunuslar No:62 Palandöken/Erzurum</t>
  </si>
  <si>
    <t>60a97e544e1c99a11f887c7f</t>
  </si>
  <si>
    <t>Vatan Hatay Usulü Döner, Palandöken (Hüseyin Avni Ulaş Mah.)</t>
  </si>
  <si>
    <t>Palandöken	Hüseyin Avni Ulaş</t>
  </si>
  <si>
    <t>Erdal Arslan        4423422222</t>
  </si>
  <si>
    <t>Hüseyin A. Ulaş 77. Sok. No:58/A Palandöken/Erzurum</t>
  </si>
  <si>
    <t>607ad530d384d45021d2d8a2</t>
  </si>
  <si>
    <t>Lotus Catering, Yakutiye (Şükrüpaşa Mah.)</t>
  </si>
  <si>
    <t>Işılay Çakır        5374067088</t>
  </si>
  <si>
    <t>Şükrüpaşa Mah. Sağlıkçılar Sok. No:5/1 Yakutiye/Erzurum</t>
  </si>
  <si>
    <t>60c9cd7bb368624e2d39bbf4</t>
  </si>
  <si>
    <t>Mis Döner, Yakutiye (Kazım Karabekir Mah.)</t>
  </si>
  <si>
    <t>Abdurrahman Erdemir	5519374518</t>
  </si>
  <si>
    <t>Kazım Karabekir Paşa Mah. Nazik Çarşı Cad. No:1/A Yakutiye/Erzurum</t>
  </si>
  <si>
    <t>60408a68703aca911afec7c7</t>
  </si>
  <si>
    <t>Şehr-i Palas, Yakutiye (Muratpaşa Mah.)</t>
  </si>
  <si>
    <t>Yakutiye	Muratpaşa</t>
  </si>
  <si>
    <t xml:space="preserve">Özcan Kaya 5348989325 </t>
  </si>
  <si>
    <t>Muratpaşa Mah. Aliravi Cad. Yakutiye/Erzurum</t>
  </si>
  <si>
    <t>603cd80f5ccd511cf6b17d70</t>
  </si>
  <si>
    <t>Kardeşler Döner, Yakutiye (Lalapaşa Mah.)</t>
  </si>
  <si>
    <t>Zafer Çelik        5379929247</t>
  </si>
  <si>
    <t>Lalapaşa Mah. KaraVeli Sok. No:8 Yakutiye/Erzurum</t>
  </si>
  <si>
    <t>602a834bc20d0474494f415d</t>
  </si>
  <si>
    <t>Hünerli Eller Lokantası, Yakutiye (Muratpaşa Mah.)</t>
  </si>
  <si>
    <t>Abdulkadir Buzlak/5528002501</t>
  </si>
  <si>
    <t>Muratpaşa Mah. Yenikapı Cad. Şengel Apt Altı No:76 Yakutiye/Erzurum</t>
  </si>
  <si>
    <t>iptal için aranacak</t>
  </si>
  <si>
    <t>ezgi turan</t>
  </si>
  <si>
    <t>60a9815727317240335ac60d</t>
  </si>
  <si>
    <t>Konyalı Beyzade, Yakutiye (Lalapaşa Mah.)</t>
  </si>
  <si>
    <t>Yunus Gündoğdu 4422370606</t>
  </si>
  <si>
    <t>Lalapaşa Mah. Çaykara Cad. No:14 Yakutiye/Erzurum</t>
  </si>
  <si>
    <t xml:space="preserve">6040f2387c3d7ab180aa250a       </t>
  </si>
  <si>
    <t>Bi Dürüm Var, Yakutiye (Lalapaşa Mah. - Terminal)</t>
  </si>
  <si>
    <t>Sinem Altunayar  5423118977</t>
  </si>
  <si>
    <t>Lalapaşa Mah. 1. Terminal Cad. No:9/A Yakutiye/Erzurum</t>
  </si>
  <si>
    <t>açmadı/ulaşılmadı</t>
  </si>
  <si>
    <t>604247c995464a0975837cc3	Cafe Pizzaro, Yakutiye (Lalapaşa Mah.)</t>
  </si>
  <si>
    <t>yakup dursun 5319652525</t>
  </si>
  <si>
    <t>Lalapaşa Mah. 1. Dabakhane Sok. No:14/1 İç Kapı No: 7 Yakutiye/Erzurum</t>
  </si>
  <si>
    <t>60759585d770821e90241228</t>
  </si>
  <si>
    <t>Özel Dürüm, Yakutiye (Lalapaşa Mah.)</t>
  </si>
  <si>
    <t>Cengiz Polat	5336525725</t>
  </si>
  <si>
    <t>Yukarı Mumcu caddesi Atatürk evi sok 6b Yakutiye Erzurum</t>
  </si>
  <si>
    <t>603bc9a3a2d0e99342eb701f</t>
  </si>
  <si>
    <t>Barkana, Palandöken (Hüseyin Avni Ulaş Mah. - Yıldızkent)</t>
  </si>
  <si>
    <t>Neziha Alparslan-5418302590-4425028282</t>
  </si>
  <si>
    <t>Hüseyin Avni Ulaş Mah. 230. Sok. Başyapıt 6 Sitesi A Blok No: 28/A Palandöken/Erzurum</t>
  </si>
  <si>
    <t>6024d4516aa5b8af0775f576</t>
  </si>
  <si>
    <t>Abdullah Usta Çıtır Lahmacun Pide, Palandöken (H.Avni Ulaş Mah.)</t>
  </si>
  <si>
    <t>Cüneyd Çimen/5511061337-4423166666</t>
  </si>
  <si>
    <t>Hüseyin Avni Ulaş Mah. Şehir Hastanesi Karşısı Sys Evler Altı Palandöken/Erzurum</t>
  </si>
  <si>
    <t>600c49e59dceb60be9083b75</t>
  </si>
  <si>
    <t>Academy Station Cafe (Hüseyin Avni Ulaş Mah.)</t>
  </si>
  <si>
    <t>KADİRCAN SEMİZ/5538328132</t>
  </si>
  <si>
    <t>Adnan Menderes, Çat Yolu Cd. No:41 D:1, 25200 Palandöken/Erzurum</t>
  </si>
  <si>
    <t>60a9747da6f80440abddbbe5</t>
  </si>
  <si>
    <t>Elit Tavuk Döner, Palandöken (Müftü Solakzade Mah.)</t>
  </si>
  <si>
    <t>İrfan Durak	4423191900</t>
  </si>
  <si>
    <t>Müftü Solakzade Mah. Yavuz Sultan Selim Blv. No:93 Palandöken/Erzurum</t>
  </si>
  <si>
    <t>600030cbfa8f160143049492</t>
  </si>
  <si>
    <t>Dolu Dolu Köfte, Palandöken (Müftü Solakzade Mah. - Yenişehir)</t>
  </si>
  <si>
    <t>Palandöken Müftü Solakzade</t>
  </si>
  <si>
    <t>Recep Gedik 5367032525</t>
  </si>
  <si>
    <t>Müftü Solakzade Mah. 14. Çarşı Sok. No:3 Palandöken / Erzurum</t>
  </si>
  <si>
    <t>602036b615d2365a7262485c</t>
  </si>
  <si>
    <t>Doruk Döner, Palandöken (Yunus Emre Mah. - Kayak Yolu)</t>
  </si>
  <si>
    <t>Palandöken Yunusemre 1. Bölge</t>
  </si>
  <si>
    <t>Metin Çetinkaya 5419141515</t>
  </si>
  <si>
    <t>YUNUS EMRE MAH. YILDIRIM SOK. EDA EVLER APT ALTI NO:23/2B (FUAT SEZGİN ANADOLU LİSESİ KARŞISI) PALANDÖKEN ERZURUM</t>
  </si>
  <si>
    <t>602168f08adaa17f98e4ffc3</t>
  </si>
  <si>
    <t>Bolca Çiğ Köfte, Yakutiye (Lalapaşa Mah. - Çaykara)</t>
  </si>
  <si>
    <t>Yakutiye Lalapaşa</t>
  </si>
  <si>
    <t>Şaban  / furkan bey 5419306669</t>
  </si>
  <si>
    <t>Lalapaşa mahallesi İbrahim Ethem seven sokak mumcu evler C blok no: 5/1C</t>
  </si>
  <si>
    <t>60452ef3972cd0dd5ec3181d</t>
  </si>
  <si>
    <t>Cheff Pizza, Palandöken (Müftü Solak. Mah. - 2. Marketler)</t>
  </si>
  <si>
    <t xml:space="preserve">Palandöken Müftü Solakzade </t>
  </si>
  <si>
    <t>Zeynep Özkul 5333778343</t>
  </si>
  <si>
    <t>Müftü Solakzade Mah. Yavuz Sultan Selim Bulvarı No:111 Palandöken/Erzurum</t>
  </si>
  <si>
    <t>EZGİ TURAN</t>
  </si>
  <si>
    <t>6068c3996ce08a0cb40b29f3	Yağmur Oltu Cağ Kebap, Palandöken (Hüseyin Avni Ulaş Mah.)</t>
  </si>
  <si>
    <t>Gülhan Aslan        5055437938</t>
  </si>
  <si>
    <t>Hüseyin A. Ulaş Mah. Çat Yolu Üstü Sok. No: 4 Palandöken/Erzurum</t>
  </si>
  <si>
    <t>60e5ebbc05860f1f2b66fe6b</t>
  </si>
  <si>
    <t>Üçler Döner &amp; İskender, Palandöken (Müftü Solakzade Mah.)</t>
  </si>
  <si>
    <t>Palandöken        Müftü Solakzade</t>
  </si>
  <si>
    <t>Mustafa Atmaca	4423156464</t>
  </si>
  <si>
    <t>Müftü Solakzade Mah. Yavuz Sultan Selim Blv. No:171 Palandöken/Erzurum</t>
  </si>
  <si>
    <t>60b3a4ef84ffb69c5be184b8</t>
  </si>
  <si>
    <t>Cheff Pizza, Palandöken (Hüseyin Avni Ulaş Mah.)</t>
  </si>
  <si>
    <t>Palandöken	Müftü Solakzade</t>
  </si>
  <si>
    <t>Ali Kaya	5366898307</t>
  </si>
  <si>
    <t xml:space="preserve">hüseyin avni ulaş mahallesi 1.kaan sokak beyazkonaklar / 6 </t>
  </si>
  <si>
    <t>60215a0ba3e40161d900d162</t>
  </si>
  <si>
    <t>Mekin Usta Lahmacun, Palandöken (Müftü Solakzade Mah.)</t>
  </si>
  <si>
    <t>Resul Uruk	4423165555</t>
  </si>
  <si>
    <t>Müftü Solakzade Mah. Atatürk Bulvarı No:37/A Yenişehir Palandöken/Erzurum</t>
  </si>
  <si>
    <t>alınmayacak</t>
  </si>
  <si>
    <t>Ezgi TURAN</t>
  </si>
  <si>
    <t>6026663c919b7a6061799a66</t>
  </si>
  <si>
    <t>Esila Börek, Palandöken (Hüseyin A. Ulaş Mah.)</t>
  </si>
  <si>
    <t>Gülten Turan        4423424747 / 05360161397</t>
  </si>
  <si>
    <t>Hüseyin Avni Ulaş Mah. Furkan Sok. No:3 Palandöken/Erzurum</t>
  </si>
  <si>
    <t>60a149cc4f5288aa069dae40</t>
  </si>
  <si>
    <t>Tat-Bak, Palandöken (Adnan Menderes Mah.)</t>
  </si>
  <si>
    <t>Palandöken        Adnan Menderes</t>
  </si>
  <si>
    <t>Abdulkadir Karadağ        4423424200</t>
  </si>
  <si>
    <t>Adnan menderes mahallesi catyolu caddesi bir yapı alti no 4 Palandöken/Erzurum</t>
  </si>
  <si>
    <t xml:space="preserve">duygu </t>
  </si>
  <si>
    <t>60148fa4d22e22baf0b5b29e</t>
  </si>
  <si>
    <t>Chef Börek, Palandöken (Adnan Menderes Mah.)</t>
  </si>
  <si>
    <t>palandöken adnan menderes</t>
  </si>
  <si>
    <t>serhat özcan 4423435353</t>
  </si>
  <si>
    <t>Adnan Menderes Mah Çatyolu Cad Bir Yapı 39/2 Palandöken Erzurum</t>
  </si>
  <si>
    <t>60a2caa36ec1e85d7ef90d6d</t>
  </si>
  <si>
    <t>Küçük Ev Ocakbaşı, Palandöken (Müftü Solakzade Mah.)</t>
  </si>
  <si>
    <t xml:space="preserve"> ilyas kayacan 4423156822</t>
  </si>
  <si>
    <t>Adnan Menderes Mah. Yavuz Sultan Selim Bulvarı No:120 Palandöken/Erzurum</t>
  </si>
  <si>
    <t xml:space="preserve">16.00 den sonra alınacak </t>
  </si>
  <si>
    <t>Sayit Özkan	4423430707</t>
  </si>
  <si>
    <t>Yıldız Kent Pide &amp; Lahmacun, Palandöken (Hüseyin A. U. Mah.)</t>
  </si>
  <si>
    <t>Palandöken Hüseyin Avni Ulaş</t>
  </si>
  <si>
    <t>Hüseyin A. Ulaş Mah. 100. Sok. No:2 Palandöken/Erzurum</t>
  </si>
  <si>
    <t>607eb84178e84c6d9fd9dabd</t>
  </si>
  <si>
    <t>Esnaf Yemek Hizmetleri, Palandöken (Yunus Emre Mah.)</t>
  </si>
  <si>
    <t>Palandöken        Yunusemre 2. Bölge</t>
  </si>
  <si>
    <t>Muammer Nebioğlu        5374216002</t>
  </si>
  <si>
    <t>Yunus Emre Mah. Düzgün Sok. Tuğra Apt. No:10 Palandöken/Erzurum</t>
  </si>
  <si>
    <t>adem bey /	4425028282</t>
  </si>
  <si>
    <t>KADİRCAN SEMİZ	5538328132</t>
  </si>
  <si>
    <t>ezgi TURAN</t>
  </si>
  <si>
    <t>6046355d6f6978f35629b0dd</t>
  </si>
  <si>
    <t>Kebapçı Mangal Ömer Usta, Palandöken (Müftü Solakzade Mah.)</t>
  </si>
  <si>
    <t>Sabri Yılmaz	4423165757</t>
  </si>
  <si>
    <t>Müftü Solakzade Mah. Yavuz Sultan Selim Bulvarı No:76 Palandöken/Erzurum</t>
  </si>
  <si>
    <t xml:space="preserve">EZGİ TURAN </t>
  </si>
  <si>
    <t>60420701972cd05348c20f5a</t>
  </si>
  <si>
    <t>Özyurt Lokantası, Aziziye (Saltuklu Mah.)</t>
  </si>
  <si>
    <t>Aziziye Saltuklu 1. Bölge</t>
  </si>
  <si>
    <t xml:space="preserve">     Ahmet Akdağ     5467791085</t>
  </si>
  <si>
    <t>Saltuklu Mahallesi Milli Egemenlik Caddesi No20 Erzurum/Aziziye</t>
  </si>
  <si>
    <t>6034a5d9aa281204cd70f0be</t>
  </si>
  <si>
    <t>Lokka Cafe &amp; Bistro, Aziziye (Saltuklu Mah. - Dadaşkent)</t>
  </si>
  <si>
    <t>Aziziye        Saltuklu 1. Bölge</t>
  </si>
  <si>
    <t>Lokman Acar        4423280123/5525027819</t>
  </si>
  <si>
    <t>Erzurum Aziziye Saltuklu mah. 7. Cadde Konutları A blok no:1 Lokka Cafe &amp; Bistro</t>
  </si>
  <si>
    <t>6024fabde42a4add2cc3be5f</t>
  </si>
  <si>
    <t>Köşem Dürüm Evi, Palandöken (Müftü Solak. Mah.)</t>
  </si>
  <si>
    <t>burak bey 	4422350025</t>
  </si>
  <si>
    <t>Müftü Solakzade Mah. Yavuz Sultan Selim Bulvarı No:33/A Palandöken/Erzurum</t>
  </si>
  <si>
    <t>601139f7f8b4867b7d1c4207</t>
  </si>
  <si>
    <t>Ziyafet Çiğ Köfte, Aziziye (Saltuklu Mah. - Dadaşkent)</t>
  </si>
  <si>
    <t>Aziziye Selçuklu</t>
  </si>
  <si>
    <t>Ürfan Kamancı 5058408189</t>
  </si>
  <si>
    <t xml:space="preserve">hüseyin avni ulaş mahallesi, kervansaray inşaat yanı, yıldızkent </t>
  </si>
  <si>
    <t xml:space="preserve">gidilmeden önce fotoğrafçı  tarafından mutlaka aranılmayı istedi. </t>
  </si>
  <si>
    <t>60008857937d1b457ebe534f</t>
  </si>
  <si>
    <t>Breadli Waffle &amp; Hamburger, Yakutiye (Üniversite Mah.)</t>
  </si>
  <si>
    <t>Palandöken	Adnan Menderes</t>
  </si>
  <si>
    <t>NUMAN BEY / 05324423241</t>
  </si>
  <si>
    <t>ADNAN MENDERES MAH. ÇAT YOLU CAD. NO: 17 B İÇ KAPI NO: 0 PALANDÖKEN/ ERZURUM</t>
  </si>
  <si>
    <t xml:space="preserve">hÜSEYİN AVNİ ILAŞ DA ÇEKİM İSTİYO ORDA OLACAKMIŞ </t>
  </si>
  <si>
    <t>60008ac6bb11618bce7765e3</t>
  </si>
  <si>
    <t>Çorbacı Restoran, Yakutiye (Üniversite Mah.)</t>
  </si>
  <si>
    <t>22.00</t>
  </si>
  <si>
    <t>YAN YANA RESTORANTLAR AYNI SAHİPLERİ</t>
  </si>
  <si>
    <t>600af37f0909cf979357ade7</t>
  </si>
  <si>
    <t>Civcix Chicken, Palandöken (Hüseyin Avni Ulaş Mah. - TOKİ)</t>
  </si>
  <si>
    <t xml:space="preserve">Palandöken Müftüsolakzade </t>
  </si>
  <si>
    <t>Turhan DİNLER 5426404525</t>
  </si>
  <si>
    <t>Hüseyin Avni Ulaş Mah. Şehit Murat Ellik Bulvarı Sezer Loft Sitesi C Clok No:9</t>
  </si>
  <si>
    <t>601ee371994d405b62f954e8</t>
  </si>
  <si>
    <t>Tepsi Su Böreği, Aziziye (Saltuklu Mah.)</t>
  </si>
  <si>
    <t>Aziziye Saltuklu</t>
  </si>
  <si>
    <t>Esra Yıldırım 4425024242</t>
  </si>
  <si>
    <t>Saltuklu Mahallesi Aliya İzzet Begoviç Cadddesi Kayı Evler B-Blok No:167-2</t>
  </si>
  <si>
    <t>602447b6641c30338830e0ee</t>
  </si>
  <si>
    <t>Divan, Aziziye (Saltuklu Mah. - Dadaşkent)</t>
  </si>
  <si>
    <t>Şğkran GÜNAY 4423272799</t>
  </si>
  <si>
    <t>Dadaşkent Abdulhamit Mah. Milli Egemenlik Cad. Güzelkent Yapı Koop. Aziziye/Erzurum</t>
  </si>
  <si>
    <t>TEYİT ARAMASINDA AÇMADI</t>
  </si>
  <si>
    <t>602257a271c5452d4c03596d</t>
  </si>
  <si>
    <t>Abdullah Usta Çıtır Lahmacun &amp; Pide, Yakutiye (Lalapaşa Mah.)</t>
  </si>
  <si>
    <t xml:space="preserve">Yakutiye </t>
  </si>
  <si>
    <t>Mehmet Zeki BAYKAL 4423158888</t>
  </si>
  <si>
    <t>KAZIM KARABEKİR PAŞA MAH. İKİNCİ KARS KAPI CAD. YAKUT EVLER NO 47 / 1 Yakutiye/Erzurum</t>
  </si>
  <si>
    <t>60325d3325e3a673c6ed16ee</t>
  </si>
  <si>
    <t>Chocolade Boutique, Yakutiye (Lalapaşa Mah. - Terminal)</t>
  </si>
  <si>
    <t xml:space="preserve">Mehmet Güneş      0539 745 25 23
</t>
  </si>
  <si>
    <t>Lalapaşa Mah. 1. Terminal Cad. No:31 Yakutiye/Erzurum</t>
  </si>
  <si>
    <t>6107e4cc29bc9e6c7545a389</t>
  </si>
  <si>
    <t>Beyzadem Mangalbaşı, Palandöken (Yunus Emre Mah. - Kayak Yolu)</t>
  </si>
  <si>
    <t>Palandöken	Yunusemre 1. Bölge</t>
  </si>
  <si>
    <t>Selami Yıldırım	4423150000</t>
  </si>
  <si>
    <t>yunusemre mah. asayiş sokak Konak rezidans B blok no :4 iç kapı no :1 palandöken /erzurum</t>
  </si>
  <si>
    <t xml:space="preserve">ezgi turan </t>
  </si>
  <si>
    <t>601492634492cda7deb7bd14</t>
  </si>
  <si>
    <t>Pidecix Kır Pidesi, Yakutiye (Lalapaşa Mah.)</t>
  </si>
  <si>
    <t>Şevket selam 4422359597</t>
  </si>
  <si>
    <t>Lalapaşa mah. Cumhuriyet cad. 3.vakıf işhanı no:15/b pidecix
 Yakutiye /Erzurum</t>
  </si>
  <si>
    <t>20.00</t>
  </si>
  <si>
    <t>SİNAN YAVUZ        4422330317</t>
  </si>
  <si>
    <t>604642070a4ea4849fb2aacf</t>
  </si>
  <si>
    <t>Sultan Köşkü, Palandöken (Hüseyin Avni Ulaş Mah. - Yıldızkent)</t>
  </si>
  <si>
    <t>21.00</t>
  </si>
  <si>
    <t>Palandöken        Hüseyin Avni Ulaş</t>
  </si>
  <si>
    <t>Hanifi Bayır        4423423342</t>
  </si>
  <si>
    <t>Hüseyin Avni Ulaş Mah. 2. Cad. İstikbal No:13 Palandöken/Erzurum</t>
  </si>
  <si>
    <t>Abdulkadir Karadağ        4423424200 /05073998405</t>
  </si>
  <si>
    <t>6040d31b4352e705190e83e9</t>
  </si>
  <si>
    <t>Fsm Ocakbaşı, Palandöken (Adnan Menderes Mah.)</t>
  </si>
  <si>
    <t>Suat Demir        4422384034</t>
  </si>
  <si>
    <t>Adnan Menderes Mah. Çat Yolu Cad. Yeşil Vadi Koop. C Blok No:21 Palandöken/Erzurum</t>
  </si>
  <si>
    <t>Palandöken- Adnan Menderes</t>
  </si>
  <si>
    <t>Ferit İme 4423180330</t>
  </si>
  <si>
    <t>KADİRCAN SEMİZ 5538328132</t>
  </si>
  <si>
    <t>60243f3965de17d7abdbae92</t>
  </si>
  <si>
    <t>Osmanlı Sofrası, Yakutiye (Lalapaşa Mah.)</t>
  </si>
  <si>
    <t>Sefa Akdağ 4422330919</t>
  </si>
  <si>
    <t>Lalapaşa Hastaneler Cad. İl Özel İdare Loj Altı No:31 Yakutiye/Erzurum</t>
  </si>
  <si>
    <t>Ezgi</t>
  </si>
  <si>
    <t>Nejla Torun	4424420606</t>
  </si>
  <si>
    <t>5ffd719458e9c16d3ad866eb</t>
  </si>
  <si>
    <t>Freddy Cafe Breakfast, Palandöken (Adnan Menderes Mah.)</t>
  </si>
  <si>
    <t>Muhammed Lütfi Özdemir	5327175266</t>
  </si>
  <si>
    <t>ADNAN MENDERES MAH. ALPER SK. NO:1 ERZURUM/PALANDÖKEN</t>
  </si>
  <si>
    <t>602565af9364ae54c7f17751</t>
  </si>
  <si>
    <t>Nesh Waffle, Yakutiye (Lalapaşa Mah. - Terminal)</t>
  </si>
  <si>
    <t>Yakutiye	Üniversite 1. Bölge</t>
  </si>
  <si>
    <t>Yılmaz Sağır        4422340505-5325975975</t>
  </si>
  <si>
    <t>Lalapaşa mah. Birinci terminal cad. No:22/B Yakutiye Erzurum</t>
  </si>
  <si>
    <t>18:00-20:00 randevu alınacak</t>
  </si>
  <si>
    <t>betül</t>
  </si>
  <si>
    <t>60a76685d5ac7028269022b8</t>
  </si>
  <si>
    <t>Pide Lahmacun &amp; Pide, Yakutiye (Lalapaşa Mah. - Gez)</t>
  </si>
  <si>
    <t>Bayram YILMAZ 4422377000</t>
  </si>
  <si>
    <t>Ömer Nasuhi Bilmen Mahallesi 1. Kurtderesi Sokak No:17 Yakutiye/Erzurum</t>
  </si>
  <si>
    <t>604247c995464a0975837cc3</t>
  </si>
  <si>
    <t>Cafe Pizzaro, Yakutiye (Lalapaşa Mah.)</t>
  </si>
  <si>
    <t>Yakup DURSUN 4422343000</t>
  </si>
  <si>
    <t>SEZER</t>
  </si>
  <si>
    <t>6113b3896ccaba72c5e29ebd</t>
  </si>
  <si>
    <t>Altın Şiş Kebap, Yakutiye (Lalapaşa Mah. - Gez)</t>
  </si>
  <si>
    <t>Hakan Haznedaroğlu        5303035211</t>
  </si>
  <si>
    <t>Lalapaşa gez mahallesi yavuz sokak alaftargil apartmanı 10/b Yakutiye/Erzurum</t>
  </si>
  <si>
    <t>6113aec1f1b83d4baf99e091</t>
  </si>
  <si>
    <t>Acıktım Tat Pizza &amp; Hatay Dürüm, Palandöken (Yunus Emre Mah.)</t>
  </si>
  <si>
    <t>Palandöken        Yunusemre 1. Bölge</t>
  </si>
  <si>
    <t>4423191560/5383946748--Ebubekir Özdemir</t>
  </si>
  <si>
    <t>Yunus Emre Mah. Ulaş Cad. No:10 Palandöken/Erzurum</t>
  </si>
  <si>
    <t>610d1ab57f7dad3e77bc70f2</t>
  </si>
  <si>
    <t>Gülenay Tavuk Döner &amp; Pide, Palandöken (Adnan Menderes Mah.)</t>
  </si>
  <si>
    <t>4423151444/5061816120</t>
  </si>
  <si>
    <t>Adnan Menderes Mah. 49. Sok. No:33 Palandöken/Erzurum</t>
  </si>
  <si>
    <t xml:space="preserve">6107e4cc29bc9e6c7545a389        </t>
  </si>
  <si>
    <t>Selami Yıldırım        4423150000</t>
  </si>
  <si>
    <t>6053113bb3bf0116b6b8d8c0</t>
  </si>
  <si>
    <t>Helvacı Seyit Ahmet, Yakutiye (Lalapaşa Mah.)</t>
  </si>
  <si>
    <t>Ufuk Kılıç        5346077405</t>
  </si>
  <si>
    <t>Lalapaşa Mah. Cumhuriyet Cad. No:27/B Yakutiye/Erzurum</t>
  </si>
  <si>
    <t>ezgi nur</t>
  </si>
  <si>
    <t>610bcfe7c81551b3065e7eff</t>
  </si>
  <si>
    <t>Biberzade Adıyaman Çiğ Köfte, Yakutiye (Şükrü Paşa Mah.)</t>
  </si>
  <si>
    <t xml:space="preserve">Yakutiye	Şükrüpaşa </t>
  </si>
  <si>
    <t>Buğra Gül	4424103727</t>
  </si>
  <si>
    <t>Şükrüpaşa Mahallesi 4.Şehzade Sokak Duru Park Apartmanı zemin 43/G Yakutiye/Erzurum</t>
  </si>
  <si>
    <t>deneme</t>
  </si>
  <si>
    <t>602b9ddd29d1d3142b8ae27e</t>
  </si>
  <si>
    <t>Miss Tantuni, Yakutiye (Lalapaşa Mah.)</t>
  </si>
  <si>
    <t>Sefa Akdağ        4422330919</t>
  </si>
  <si>
    <t>4422350025 - BURAK</t>
  </si>
  <si>
    <t>Zafer Çelik	5379929247</t>
  </si>
  <si>
    <t>Abdülkadir Bey/05528002501</t>
  </si>
  <si>
    <t>Muratpaşa Mah. Yenikapı Cad. Şengel Apt Altı No:76 Yakutiye/Erzurum (Akdağ Kadayıf yanı)</t>
  </si>
  <si>
    <t>nida mirza</t>
  </si>
  <si>
    <t>610a789c8c27d472529e08d3</t>
  </si>
  <si>
    <t>Ziyafet Çiğ Köfte, Yakutiye (Rabia Ana Mah. - Yoncalık)</t>
  </si>
  <si>
    <t>Yakutiye Rabia Ana</t>
  </si>
  <si>
    <t>Yunus Bey 05541414377</t>
  </si>
  <si>
    <t>Rabia Ana Mah. Ali Ravi Caddesi No: 62 Yakutiye/Erzurum</t>
  </si>
  <si>
    <t>6045355c41a4915f23970c01</t>
  </si>
  <si>
    <t>Kadıköy Midyecisi, Yakutiye (Lalapaşa Mah.)</t>
  </si>
  <si>
    <t>Yakutiyte Lalapaşa</t>
  </si>
  <si>
    <t>Abdullah Taha YILDIZ  5528552315</t>
  </si>
  <si>
    <t>Lalapaşa Mh. Şelale Evler Sk. No:23/1 İç Kapı No:1 YAKUTİYE/ERZURUM</t>
  </si>
  <si>
    <t>Hakan Haznedaroğlu 5303035211</t>
  </si>
  <si>
    <t>603bcd22a6961785e057341d</t>
  </si>
  <si>
    <t>Miis Dönerci &amp; Köfteci, Yakutiye (Rabia Ana Mah. - Yoncalık)</t>
  </si>
  <si>
    <t>Muammer Kösem 5313282780</t>
  </si>
  <si>
    <t>Rabia Ana Mah. Ali Ravi Caddesi Çelik Apt. No: 63 Yakutiye/Erzurum</t>
  </si>
  <si>
    <t>saat 17:00 randevusunda adresde karışıklık olabilir teyidi sağlansın. daha önce yazdıgımız adres verilmiş.</t>
  </si>
  <si>
    <t>602442ce6c2f862a6f7e7fde</t>
  </si>
  <si>
    <t>Pizzacı, Yakutiye (Lalapaşa Mah. - Gez)</t>
  </si>
  <si>
    <t>Yakutiye/Lalapaşa</t>
  </si>
  <si>
    <t>Erdem Bey/5053497425//Sefa Bey5539650250</t>
  </si>
  <si>
    <t xml:space="preserve">randevu sefa beyle oluşturuldu işletmede erdem bey olur diye numarası verildi. </t>
  </si>
  <si>
    <t>Palandöken/H.A.Ulaş</t>
  </si>
  <si>
    <t>Erkan Bey/5325024268</t>
  </si>
  <si>
    <t>27.09 Tarihine kadar çalışmayacak</t>
  </si>
  <si>
    <t>24 .09'da iletişim sağlanacak</t>
  </si>
  <si>
    <t>602628e1b321e31d3f385ba4</t>
  </si>
  <si>
    <t>10 Numara Çiğ Köfte, Yakutiye (Şükrüpaşa Mah.-Dadaşköy Cad.)</t>
  </si>
  <si>
    <t>Neslihan Soydan</t>
  </si>
  <si>
    <t>Yakutiye</t>
  </si>
  <si>
    <t>Şükrüpaşa</t>
  </si>
  <si>
    <t>Şükrüpaşa mah. Dadaşköy yolu üzeri caddesi oner tugay konakları b blok altı no 4</t>
  </si>
  <si>
    <t>6028014de70ceedd53b9ad05</t>
  </si>
  <si>
    <t>10 Numara Çiğ Köfte, Yakutiye (Şükrüpaşa Mah.-Necip Faz. Cad.)</t>
  </si>
  <si>
    <t>Şükrüpaşa Mah. Necip Fazıl Kısakürek Cad. Arslanbey Siteleri B Blok Altı Yakutiye/Erzurum</t>
  </si>
  <si>
    <t>teyit için aradık açmadı.</t>
  </si>
  <si>
    <t>61dd985d2728b1015d6fd7da</t>
  </si>
  <si>
    <t>10 On Numara Çiğ Köfte, Yakutiye (Lalapaşa Mah. - Aşağı Mumcu)</t>
  </si>
  <si>
    <t>Cemal Özer</t>
  </si>
  <si>
    <t>Lalapaşa</t>
  </si>
  <si>
    <t>Yukarı Mumcu Mah. Atatürk Evi Sok No:1 Yakutiye/Erzurum</t>
  </si>
  <si>
    <t>60281bfa3a2e4e14ecd1b650</t>
  </si>
  <si>
    <t>10 On Numara Çiğ Köfte, Yakutiye (Rabia Ana Mah. - Yoncalık)</t>
  </si>
  <si>
    <t>Muhittin Özarpalı</t>
  </si>
  <si>
    <t>Rabia Ana</t>
  </si>
  <si>
    <t>Rabia Ana Mah. Leylak Sok. Yeni Ufuk Apt. No:2/E Yakutiye/Erzurum</t>
  </si>
  <si>
    <t>pket servisi kullanmıuor. ONLİNE SİPARİŞİ KULLANMUYORMUŞ.</t>
  </si>
  <si>
    <t>Sinan Karaca</t>
  </si>
  <si>
    <t>Palandöken</t>
  </si>
  <si>
    <t>Hüseyin Avni Ulaş</t>
  </si>
  <si>
    <t>Hüseyin A. Ulaş Mah. Akdağ Sok. Moda Life Site Altı No:28 Palandöken/Erzurum</t>
  </si>
  <si>
    <t>Hüseyin A. Ulaş Mah. Aladağ Sok. Bulutlar Emin sitesi Altı No:5 Palandöken/Erzurum Şehir hastanesi karşısı/ ürünlerin tamamı çekilmiş 5325024268 devam çekimi erkan bey ile oluşturıldu.</t>
  </si>
  <si>
    <t>SİNAN YAVUZ</t>
  </si>
  <si>
    <t>çekim istemiyor istemiyorum dedi-randevu iptal</t>
  </si>
  <si>
    <t>Mehmet Zeki Baykal</t>
  </si>
  <si>
    <t>Kazım Karabekir Paşa</t>
  </si>
  <si>
    <t>KENDİ RESİMLERİ VARMIŞ MAİL ADRESİNE ATILMIŞ RANDEVU İPTAL //yetkili yok.</t>
  </si>
  <si>
    <t>Cüneyd Çimen</t>
  </si>
  <si>
    <t>KADİRCAN SEMİZ</t>
  </si>
  <si>
    <t>devam çekimi İlknur hanım ile görüşüldü hepsi çekjilmiş devam yapılmış.</t>
  </si>
  <si>
    <t>Sait Acar</t>
  </si>
  <si>
    <t>çekim yapılmış.</t>
  </si>
  <si>
    <t>6010335dd6c59145cfe064ba</t>
  </si>
  <si>
    <t>Adanalı Hasan Kolcuoğlu, Yakutiye (Lalapaşa Mah.)</t>
  </si>
  <si>
    <t>FERHAT BİNİCİ</t>
  </si>
  <si>
    <t>LALAPAŞA MAH.EDİP SOMUNOĞLU CAD.MNG AVM:NO:83 YAKUTİYE/ERZURUM</t>
  </si>
  <si>
    <t>numara yanlış // 04423428080 numara bu arandı ama yetkiliyle görüştüm diyo/erhan bey kendılerı cektırıp gondercekler</t>
  </si>
  <si>
    <t>6003307844f1b4b00dba4952</t>
  </si>
  <si>
    <t>Adres Cafe &amp; Bistro, Yakutiye (Muratpaşa Mah.)</t>
  </si>
  <si>
    <t>Halil Altunayar</t>
  </si>
  <si>
    <t>Muratpaşa</t>
  </si>
  <si>
    <t>Muratpaşa Mah. Erzincankapı Cad. No:42 Erzurum</t>
  </si>
  <si>
    <t>fotoğrafları yolayacaklarını söyledi. henüz göndermemiş en kısa zamanda göndereceğini söyledi</t>
  </si>
  <si>
    <t>6003352f48574769d4e7481a</t>
  </si>
  <si>
    <t>Adres Lokantası, Yakutiye (Muratpaşa Mah.)</t>
  </si>
  <si>
    <t xml:space="preserve">gerek yok dedi dinlemedi bile kapattı./mail adresi verildi </t>
  </si>
  <si>
    <t>Mansur Erol Yılmaz</t>
  </si>
  <si>
    <t xml:space="preserve">randevu alındı/bütün ürünler çekilmiş </t>
  </si>
  <si>
    <t>Hakan Haznedaroğlu</t>
  </si>
  <si>
    <t>RANDEVU OLUŞTURUP FOTOĞRAFÇI ARKADAŞIMIZ GİDİNCE FARKLİ BİR GÖRÜŞME SAĞLIYOR. BENİM KENDİ ÇEKİMLERİMİ KULLANIN DİYOR.</t>
  </si>
  <si>
    <t>620cebfea905c4c7ae18aa08</t>
  </si>
  <si>
    <t>Amcabey Baklavaları, Palandöken (Müftü Solakzade Mah.)</t>
  </si>
  <si>
    <t>Rahmi Karataş</t>
  </si>
  <si>
    <t>Müftü Solakzade Mah. Yavuz Sultan Selim Bulvarı No:64 Palandöken/Erzurum</t>
  </si>
  <si>
    <t>61c45e2a8fa14490b2256e6a</t>
  </si>
  <si>
    <t>Anadolu Su Böreği, Palandöken (Adnan Menderes Mah.)</t>
  </si>
  <si>
    <t>Ahmet Eslek</t>
  </si>
  <si>
    <t>Adnan Menderes Mah. Zübeyde Hanım Cad. No:39 Palandöken/Erzurum</t>
  </si>
  <si>
    <t>Muhammed Karslı</t>
  </si>
  <si>
    <t>61e52408813c1fa30ec73500</t>
  </si>
  <si>
    <t>Apiko, Yakutiye (Muratpaşa Mah.- Cumhuriyet Cad.)</t>
  </si>
  <si>
    <t>Medeni Üzer</t>
  </si>
  <si>
    <t>Rabia Ana Mah. Cumhuriyet Cad. No:76 Yakutiye/Erzurum</t>
  </si>
  <si>
    <t>61b885cba431e1c02bac013d</t>
  </si>
  <si>
    <t>As Çıtır Pide Lahmacun, Yakutiye (Lalapaşa Mah.)</t>
  </si>
  <si>
    <t>Volkan Miloğlu</t>
  </si>
  <si>
    <t>Erkan Cantürk</t>
  </si>
  <si>
    <t>müsait değillermiş istemiyorlarmış</t>
  </si>
  <si>
    <t>6107eb143c69385a301d4626</t>
  </si>
  <si>
    <t>Babacan Döner, Palandöken (Hüseyin Avni Ulaş Mah. - Yıldızkent)</t>
  </si>
  <si>
    <t>Taha Emir Önal</t>
  </si>
  <si>
    <t>Hüseyin A. Ulaş Mah. Aladağ Sok. No: 4 Palandöken/Erzurum</t>
  </si>
  <si>
    <t>çaldı açmadı.</t>
  </si>
  <si>
    <t>Vecihi Önal</t>
  </si>
  <si>
    <t>Muratpaşa Mah. Yenikapı Cad. No:74/A Yakutiye/Erzurum</t>
  </si>
  <si>
    <t>616164bc773c125ced7685b1</t>
  </si>
  <si>
    <t>Baklavacı Amca, Palandöken (Yunus Emre Mah. - Kayak Yolu)</t>
  </si>
  <si>
    <t>Elif Banu Ertugay</t>
  </si>
  <si>
    <t>Yunusemre 2. Bölge</t>
  </si>
  <si>
    <t>Yunus Emre Mah. Selin Sok. No: 2/C Palandöken/Erzurum</t>
  </si>
  <si>
    <t>61dd9a47e8f3899670ec4b1a</t>
  </si>
  <si>
    <t>Baklavacı Amca, Yakutiye (Lalapaşa Mah. - Aşağı Mumcu)</t>
  </si>
  <si>
    <t>Neziha Alparslan</t>
  </si>
  <si>
    <t>ilk çekim yapılmış yükelnmemiş devam alınmış onlar yüklenmiş onlarda da hatalar varmış tekrar devam alındı hem düzenlenmesine yönelik fotografcıyla görüşecek hemde devam yaptıracak/BİR DAHA DEVAM ALINMASIN.</t>
  </si>
  <si>
    <t>61d4392ddbd08994cd8298b8</t>
  </si>
  <si>
    <t>Beyoğlu Fast Food, Aziziye (Saltuklu Mah. - Dadaşkent)</t>
  </si>
  <si>
    <t>Nafiz Aksu</t>
  </si>
  <si>
    <t>Saltuklu 1. Bölge</t>
  </si>
  <si>
    <t>Saltuklu Mah. Pr Dr Necmettin Erbakan bulvarı 14 d çağla eczanesi yanı Aziziye/Erzurum</t>
  </si>
  <si>
    <t>6015677a82ce1413c8584fc7</t>
  </si>
  <si>
    <t>Beyoğlu Fast Food, Palandöken (Adnan Menderes Mah.)</t>
  </si>
  <si>
    <t>ADNAN MENDERES MAH. ALPARSLAN TÜRKEŞ BLV. NO:114 PALANDÖKEN/ ERZURUM</t>
  </si>
  <si>
    <t>şuan düşünmüyprum çekim de yaptırmayacağım vaktim yok sürekli aramayın dedi</t>
  </si>
  <si>
    <t>61df039d3978c577cc32fcb4</t>
  </si>
  <si>
    <t>Beyzade Mantı, Yakutiye (Lalapaşa Mah. - Aşağı Mumcu)</t>
  </si>
  <si>
    <t>Muhammet Özyurt</t>
  </si>
  <si>
    <t>Lalapaşa Mah. Çaykara Cad. Şahin İş Merkezi No:1 Yakutiye/Erzurum</t>
  </si>
  <si>
    <t>Selami Yıldırım</t>
  </si>
  <si>
    <t>Yunusemre 1. Bölge</t>
  </si>
  <si>
    <t>6040f2387c3d7ab180aa250a</t>
  </si>
  <si>
    <t>Sinem Altunayar</t>
  </si>
  <si>
    <t>5423118977. 2 ağustosta çekimi yapılmışi./bütün ürünler çekilmiş</t>
  </si>
  <si>
    <t>Buğra Gül</t>
  </si>
  <si>
    <t>Songül Nişanci</t>
  </si>
  <si>
    <t>tüm ürün çekimleri sağlanmış</t>
  </si>
  <si>
    <t>61e53159ae46cf328728d079</t>
  </si>
  <si>
    <t>Bolca Çiğ Köfte, Aziziye (Saltuklu Mah. - Dadaşkent)</t>
  </si>
  <si>
    <t>YUSUF ERGİN</t>
  </si>
  <si>
    <t>SALTUKLU MAH. RIZA SK. OTAĞI YAPI KOOP A BLOK NO: 2 /3 İÇ KAPI NO: 66 AZİZİYE/ ERZURUM</t>
  </si>
  <si>
    <t>61616170c7c4d76838b78d79</t>
  </si>
  <si>
    <t>Bolca Çiğ Köfte, Palandöken (Yunus Emre Mah. - Kayak Yolu)</t>
  </si>
  <si>
    <t>60ed837ca1e1f3aa6d08dd01</t>
  </si>
  <si>
    <t>Ömer Baygutalp</t>
  </si>
  <si>
    <t>Abdurrahman Gazi</t>
  </si>
  <si>
    <t>Abdurrahman Gazi Mahallesi Sultan Alparslan Caddesi No:71-73 Palandöken/Erzurum</t>
  </si>
  <si>
    <t>60ed7e1399a88ec9fca55cc5</t>
  </si>
  <si>
    <t>Lalapaşa Mah. İbrahim Ethem Seven Sok. Mumcu Evler No:5 Yakutiye/Erzurum</t>
  </si>
  <si>
    <t>Yapılmamış takvimden de bakabilirsiniz arkadaşlar // diğer şubelerine yapılmış</t>
  </si>
  <si>
    <t>61655a94b8abc1b43b2ea517</t>
  </si>
  <si>
    <t>Bolca Çiğ Köfte, Yakutiye (Lalapaşa Mah. - Terminal)</t>
  </si>
  <si>
    <t>Mustafa Yılmaz</t>
  </si>
  <si>
    <t>LALAPAŞA MAH. FUAR YOLU CAD. MAVİ SİTE NO: 11 I YAKUTİYE/ ERZURUM</t>
  </si>
  <si>
    <t>620399ee79d0f623d791d2e0</t>
  </si>
  <si>
    <t>MUHAMMED VELİ ÖZER</t>
  </si>
  <si>
    <t>LALAPAŞA MAH. FUAR YOLU CAD. MAVİ SİTE TAKSİM ATATION NO: 11 I YAKUTİYE/ ERZURUM</t>
  </si>
  <si>
    <t>615ad62b950ad95d40e2ff34</t>
  </si>
  <si>
    <t>Bolca Çiğ Köfte, Yakutiye (Muratpaşa Mah. - Erzincankapı)</t>
  </si>
  <si>
    <t>DERYA TÜRKYILMAZ</t>
  </si>
  <si>
    <t>MURATPAŞA MAH. HAŞIL EFENDİ CAD. VANI EFENDI IŞ MERKEZI NO: 7 D YAKUTİYE/ ERZURUM</t>
  </si>
  <si>
    <t>60d1e5e2125f50dcf5f6b108</t>
  </si>
  <si>
    <t>Bolca Çiğ Köfte, Yakutiye (Şükrüpaşa Mah.)</t>
  </si>
  <si>
    <t>Ahmet Buğra Aykaç</t>
  </si>
  <si>
    <t>Ömer Nasuhi Bilmen</t>
  </si>
  <si>
    <t>Ömer Nasuhi Bilmen Mah. Kombina Cad. No:37 Yakutiye/Erzurum</t>
  </si>
  <si>
    <t>açmıyor/sanırım engellemiş direk meşgule düşüyor/açtı ben ahmet degilim dedi kiminle görüşüyorum dedim uyuyorum dedi..</t>
  </si>
  <si>
    <t>Nejla Torun</t>
  </si>
  <si>
    <t>Sefa Çavdar</t>
  </si>
  <si>
    <t>panele erişilemedi hangi ürünler eksik bilinmiyor. onlar incelensin getirle sorunum var onları halledeyim sonra devam olabilir dedi incelemeden aranmasın</t>
  </si>
  <si>
    <t>601ec1ce2b279ffa3dce541f</t>
  </si>
  <si>
    <t>Burger'Art, Yakutiye (Lalapaşa Mah.)</t>
  </si>
  <si>
    <t>Abdullah Taha YILDIZ</t>
  </si>
  <si>
    <t>HAZİRAN ORTASI ARANMAK İSTİYOR ELEMAN EKSİĞİ VAR./mail verildi</t>
  </si>
  <si>
    <t>6203a3e3e0b2fd4f9aa119b5</t>
  </si>
  <si>
    <t>By Tantuni, Palandöken (Hüseyin Avni Ulaş Mah.)</t>
  </si>
  <si>
    <t>Berat Şenol</t>
  </si>
  <si>
    <t>Hüseyin Avni Ulaş Mah. Şehit Murat Ellik Bulvarı Sezer Loft Sitesi C Clok No: 24 Palandöken/Erzurum</t>
  </si>
  <si>
    <t>6000121c3c3b6ea5ee62bffc</t>
  </si>
  <si>
    <t>Cadde Katık, Yakutiye (Lalapaşa Mah. - Çaykara)</t>
  </si>
  <si>
    <t>Hüseyin Tekman</t>
  </si>
  <si>
    <t>Lalapaşa mahallesi 1.dabakhane sokak no=6A Yakutiye/Erzurum. Tarif Atatürk evi karşısı Çaykara iş merkezi arkası</t>
  </si>
  <si>
    <t>Yakup Dursun</t>
  </si>
  <si>
    <t>menüde eksik var dedi /yetkili kişi yok diyor/saat 2 ıle 4 arasında bır gun ıcın ıster-iptal olmuş</t>
  </si>
  <si>
    <t>601ed9d3994d4034f9f9547f</t>
  </si>
  <si>
    <t>Cennet Kadayıf, Yakutiye (Rabia Ana Mah. - Tebrizkapı)</t>
  </si>
  <si>
    <t>Fatih Durdu</t>
  </si>
  <si>
    <t>Cumhuriyet Cad. Ulu Camii Yanı No:118 Yakutiye/Erzurum</t>
  </si>
  <si>
    <t>eylül ayında aranmak istiyor./şuanda musait değil istemiyor</t>
  </si>
  <si>
    <t>Serhat Özcan</t>
  </si>
  <si>
    <t>tüm ürünler cekilmiş</t>
  </si>
  <si>
    <t>61b8960149c713d56bdedc61</t>
  </si>
  <si>
    <t>Cheff Pizza, Aziziye (Saltuklu Mah. - Dadaşkent.)</t>
  </si>
  <si>
    <t>Selçuk Taşken</t>
  </si>
  <si>
    <t>Saltuklu Mah. Sağlık Sok. No:1 Aziziye/Erzurum</t>
  </si>
  <si>
    <t>613c8b429a3e3fac02f20b1d</t>
  </si>
  <si>
    <t>Cheff Pizza, Palandöken (Hüseyin Avni Ulaş Mah. - Yıldızkent)</t>
  </si>
  <si>
    <t>Döndü Seda Baltacı</t>
  </si>
  <si>
    <t>HÜSEYİN AVNİ ULAŞ MAH. GAZİ NECMETTİN UYGUR CAD. NO: 3 A PALANDÖKEN/ ERZURUM</t>
  </si>
  <si>
    <t>Zeynep Özkul</t>
  </si>
  <si>
    <t>Müftü Solakzade</t>
  </si>
  <si>
    <t>60453106dbe4c45310d95910</t>
  </si>
  <si>
    <t>Cheff Pizza, Yakutiye (Lalapaşa Mah.)</t>
  </si>
  <si>
    <t>Muratpaşa Mah. Erzincankapı Sok. Yakutiye/Erzurum</t>
  </si>
  <si>
    <t>MAİL VERİLDİ. meşgule attı</t>
  </si>
  <si>
    <t>6145e5b4ef2e9d63370739a6</t>
  </si>
  <si>
    <t>Cheff Pizza, Yakutiye (Şükrüpaşa Mah.)</t>
  </si>
  <si>
    <t>İbrahim Günaydın</t>
  </si>
  <si>
    <t>Şükrüpaşa Mah. Şıh Köyü Yolu Üzeri Cad. No: 13 Yakutiye/Erzurum</t>
  </si>
  <si>
    <t>Mehmet Güneş</t>
  </si>
  <si>
    <t xml:space="preserve">
0539 745 25 23 randevu alınmış eksik kalmış devam için aranacak yetkili yok.</t>
  </si>
  <si>
    <t>6023a1ef966d0a0761dba8cd</t>
  </si>
  <si>
    <t>Ciğerci Amca, Yakutiye (Lalapaşa Mah. - Terminal)</t>
  </si>
  <si>
    <t>Muharrem Kara</t>
  </si>
  <si>
    <t>Üniversite 1. Bölge</t>
  </si>
  <si>
    <t>Üniversite 1. Bölge Amil Apt. altı B Blok Yakutiye/Erzurum</t>
  </si>
  <si>
    <t>paket servis yok/bız bu konuda daha once gorustuk ıstemedıgımızı belırttık</t>
  </si>
  <si>
    <t>Turhan Dinler</t>
  </si>
  <si>
    <t>pazartesi arayın dedi- randevu olusturuldu</t>
  </si>
  <si>
    <t>61dd8cabf9e5390e030db432</t>
  </si>
  <si>
    <t>Civcix Chicken, Yakutiye (Lalapaşa Mah.)</t>
  </si>
  <si>
    <t>Coşkun Keklik</t>
  </si>
  <si>
    <t>Lalapaşa Mah. Terminal Cad. Mng Avm Yakutiye/Erzurum</t>
  </si>
  <si>
    <t>MÜKREMİN EMEÇ</t>
  </si>
  <si>
    <t>Ömer Nasuhi Bilmen Mahallesi 1. Kurtderesi Sokak Türkeli Medya Yanı, 25050 Erzurum</t>
  </si>
  <si>
    <t>5412950909 mükremin bey /adnan menderes mah. kosova cad. umay park sitesi 6 palandöken erzurum/ başka şubesine rndv alındı buraya daha sonra randevu iserse dönecek/daha once cekım saglamıs ama begenmemıs kendı cekıp gondercek</t>
  </si>
  <si>
    <t>607584a38de1bc4b7cd84d80</t>
  </si>
  <si>
    <t>Cki Chicken, Yakutiye (Lalapaşa Mah.)</t>
  </si>
  <si>
    <t>61fa89b3f705b7ee41a9a9b1</t>
  </si>
  <si>
    <t>Clup Kır Pidesi, Yakutiye (Lalapaşa Mah. - Aşağı Mumcu)</t>
  </si>
  <si>
    <t>Abdullah Özsoy</t>
  </si>
  <si>
    <t>Lalapaşa Mah. Mumcu Cad. Güney Apt. No:7 Yakutiye/Erzurum</t>
  </si>
  <si>
    <t>Nuran Turhan</t>
  </si>
  <si>
    <t>60a963f4f15cb14f0a7180ff</t>
  </si>
  <si>
    <t>Çay Sefası, Palandöken (Hüseyin Avni Ulaş Mah. - Yıldızkent)</t>
  </si>
  <si>
    <t>Gökhan Çülük</t>
  </si>
  <si>
    <t>Adnan Menderes Mah. Eğitim Sok. Bir Yapı No:13 Palandöken/Erzurum</t>
  </si>
  <si>
    <t>NUMARA KULLANILMAMAKTADIR</t>
  </si>
  <si>
    <t>60143c300a16ee4017e153c1</t>
  </si>
  <si>
    <t>Çınar Döner &amp; İskender (Muratpaşa Mah.)</t>
  </si>
  <si>
    <t>BETÜL PINAR</t>
  </si>
  <si>
    <t>MURATPAŞA MAH. ÖMER NASUHİ BİLMEN CAD. NO: 7 İÇ KAPI NO: 3 YAKUTİYE/ ERZURUM</t>
  </si>
  <si>
    <t xml:space="preserve">getirle ilgili sorunları var </t>
  </si>
  <si>
    <t>604a1842972cd0a842c477a1</t>
  </si>
  <si>
    <t>Çınaraltı Kahvecisi, Yakutiye (Lalapaşa Mah. - Terminal)</t>
  </si>
  <si>
    <t>İbrahim Kınık</t>
  </si>
  <si>
    <t>Lalapaşa Mah. 1. Terminal Cad. Mina Apt. Giriş Kat Yakutiye/Erzurum</t>
  </si>
  <si>
    <t>MAİL VERİLDİ.</t>
  </si>
  <si>
    <t>61cb3909057f1fdb687fc94b</t>
  </si>
  <si>
    <t>Çıtır Lahmacun &amp; Pide, Yakutiye (Lalapaşa Mah.)</t>
  </si>
  <si>
    <t>6000134ab765dd125eb19350</t>
  </si>
  <si>
    <t>Çiğköftem, Aziziye (Saltuklu Mah. - Dadaşkent)</t>
  </si>
  <si>
    <t>Metehan Cenker</t>
  </si>
  <si>
    <t>Saltuklu Mah. Milli Egemenlik Cad. No:12 B Aziziye / Erzurum</t>
  </si>
  <si>
    <t>60a97a9c77b6225f57ebcc13</t>
  </si>
  <si>
    <t>Çiğköftem, Palandöken (Hüseyin Avni Ulaş Mah. - Yıldızkent)</t>
  </si>
  <si>
    <t>Ammar Tortumluoğlu</t>
  </si>
  <si>
    <t>Hüseyin A. Ulaş Mah. Şehit Polis Murat Ellik Blv. İstinye Sitesi H Blok Altı No:37 Palandöken/Erzurum</t>
  </si>
  <si>
    <t>Fotoğrafları olduğunu belirtti.</t>
  </si>
  <si>
    <t>614079470c5bccacd69999b2</t>
  </si>
  <si>
    <t>Çiğköftem, Yakutiye (Ömer Nasuhi Bilmen Mah. - İstasyon)</t>
  </si>
  <si>
    <t>Hüseyin Güneyin</t>
  </si>
  <si>
    <t>Kurtuluş 1. Bölge</t>
  </si>
  <si>
    <t>Kurtuluş Mah. Keresteciler 13. Sok. No: 12 Yakutiye/Erzurum</t>
  </si>
  <si>
    <t>randevu olusturuldu</t>
  </si>
  <si>
    <t>6008086f9873d8ed698c2dc9</t>
  </si>
  <si>
    <t>Dana Burger &amp; İstedoy , Yakutiye (Lalapaşa Mah. - Gez)</t>
  </si>
  <si>
    <t>6076c34d97cb0e9e716fe4d4</t>
  </si>
  <si>
    <t>Adnan Menderes Mah.</t>
  </si>
  <si>
    <t>ürünlerin tamamı cekimiş</t>
  </si>
  <si>
    <t>620276fd0ca05924e30ebd93</t>
  </si>
  <si>
    <t>Değirmen Döner &amp; İskender, Palandöken (Müftü Solakzade Mah.)</t>
  </si>
  <si>
    <t>Yaşar Küçük</t>
  </si>
  <si>
    <t>Müftü Solakzade Mah. Yavuz Sultan Selim Blv. No:1 Palandöken/Erzurum</t>
  </si>
  <si>
    <t>61e6c60a44eca46c1e6051bd</t>
  </si>
  <si>
    <t>Diriliş Döner, Palandöken (Yunus Emre Mah.)</t>
  </si>
  <si>
    <t>Rafet Çimen</t>
  </si>
  <si>
    <t>Yunus Emre Mah. Tomurcuk Sok. Akpınar Apt. No:3 Palandöken/Erzurum</t>
  </si>
  <si>
    <t>Şükran Güney</t>
  </si>
  <si>
    <t>ŞUKRAN HANIM HASATANEDE- randevu olusturulmuş</t>
  </si>
  <si>
    <t>Recep Gedik</t>
  </si>
  <si>
    <t>akşam aransın</t>
  </si>
  <si>
    <t>60a587c7341caca16c456c85</t>
  </si>
  <si>
    <t>Donut's İstedoy, Palandöken (Adnan Menderes Mah.)</t>
  </si>
  <si>
    <t>Adnan Menderes Mah. Palandöken/Erzurum</t>
  </si>
  <si>
    <t>60095624e4ab4e37a5925bad</t>
  </si>
  <si>
    <t>Donut's İstedoy, Yakutiye (Lalapaşa Mah. - Terminal)</t>
  </si>
  <si>
    <t>getir yemekten memnun değilmiş o yüzden istemiyor</t>
  </si>
  <si>
    <t>Metin Çetinkaya</t>
  </si>
  <si>
    <t xml:space="preserve"> ulasim  numara 5327934841</t>
  </si>
  <si>
    <t>61c0927b4ae455168b305057</t>
  </si>
  <si>
    <t>Doys, Yakutiye (Lalapaşa Mah.)</t>
  </si>
  <si>
    <t>Erdal Aydoslu</t>
  </si>
  <si>
    <t>Lalapaşa Mah. Cennet Çeşme Sok. No:17/A Yakutiye/Erzurum</t>
  </si>
  <si>
    <t>61406bf8df45fdbf9d8b7b03</t>
  </si>
  <si>
    <t>Dönerci Amca Bey, Palandöken (Adnan Menderes Mah.)</t>
  </si>
  <si>
    <t>Behiç Yasin Akın</t>
  </si>
  <si>
    <t>Adnan Menderes Mah. Çat Yolu Cad. No: 25/A Palandöken/Erzurum</t>
  </si>
  <si>
    <t>61d45a49c57ad95aef732335</t>
  </si>
  <si>
    <t>Dönerci Bey, Yakutiye (Üniversite Mah.)</t>
  </si>
  <si>
    <t>Halil Özcan</t>
  </si>
  <si>
    <t>Adnan Menderes Mah. Çat Yolu Cad. No:33 Palandöken/Erzurum</t>
  </si>
  <si>
    <t>Nesim Bozkurt</t>
  </si>
  <si>
    <t>61e526eb018421c30a06f024</t>
  </si>
  <si>
    <t>Dönerci Hacıbaba, Yakutiye (Muratpaşa Mah.)</t>
  </si>
  <si>
    <t>Recai Emeç</t>
  </si>
  <si>
    <t>Muratpaşa Mah. Emniyet Müdürlüğü Karşısı No: 16 Yakutiye/Erzurum</t>
  </si>
  <si>
    <t>Ferit İme</t>
  </si>
  <si>
    <t>5524198171/ randevu olustuturuldu devam çekimi alındı</t>
  </si>
  <si>
    <t>6207acb4914ac7b2c0672103</t>
  </si>
  <si>
    <t>Dürüm Center, Yakutiye (Şükrü Paşa Mah. - Şıh Köyü)</t>
  </si>
  <si>
    <t>İbrahim Örs</t>
  </si>
  <si>
    <t>Şükrü Paşa Mah. Şıh Köyü Cad. No:62 Yakutiye/Erzurum</t>
  </si>
  <si>
    <t>619644f6eac700d2febb1215</t>
  </si>
  <si>
    <t>Dürüm Cix, Yakutiye (Muratpaşa Mah.)</t>
  </si>
  <si>
    <t>Ömer Oğuzkaya</t>
  </si>
  <si>
    <t>Muratpaşa Mah. Çavuşoğlu sok. No:5 Yakutiye/Erzurum</t>
  </si>
  <si>
    <t>61c46278ab72d53b611a29e1</t>
  </si>
  <si>
    <t>Eksi 25 Sokak Lezzetleri, Yakutiye (Muratpaşa Mah.)</t>
  </si>
  <si>
    <t>620ba1e0865a70f7afaddc2e</t>
  </si>
  <si>
    <t>Muhammet Ahmet Bayoğlu</t>
  </si>
  <si>
    <t>İrfan Durak</t>
  </si>
  <si>
    <t>61cda1dc14ff1175a38842b9</t>
  </si>
  <si>
    <t>En Fıstık Künefe &amp; Katmer, Palandöken (Hüseyin Avni Ulaş Mah.)</t>
  </si>
  <si>
    <t>Müslüm Kabakulak</t>
  </si>
  <si>
    <t>61df0070681d8941e4d4ee3a</t>
  </si>
  <si>
    <t>Enfes Bolca Hatay Döner, Yakutiye (Şükrü Paşa Mah.)</t>
  </si>
  <si>
    <t>Semih Köz</t>
  </si>
  <si>
    <t>Şükrü Paşa Mah. Şıh Köyü Cad. No:19 Yakutiye/Erzurum</t>
  </si>
  <si>
    <t>61c5aa6e159789e2ffaea2c9</t>
  </si>
  <si>
    <t>Ertosthane, Yakutiye (Muratpaşa Mah.)</t>
  </si>
  <si>
    <t>Serdar Şamdan</t>
  </si>
  <si>
    <t>Muratpaşa Mah. Hamam Sok. No:16 Yakutiye/Erzurum</t>
  </si>
  <si>
    <t>Gülten Turan</t>
  </si>
  <si>
    <t>Muhammed Lütfi Özdemir</t>
  </si>
  <si>
    <t>uygulama şifresini unutmuş sorunu çözüldükten sonra olabilir ayrıca kendisi de şehir dışındaymış</t>
  </si>
  <si>
    <t>Furkan Ubuz</t>
  </si>
  <si>
    <t>bütün ürün fotografları çekilmiş</t>
  </si>
  <si>
    <t>Suat Demir</t>
  </si>
  <si>
    <t>yetkili yok/saat uymadı o saatte usta yok daha sonra dönüş yapılsın./4,5 gibi aransın....</t>
  </si>
  <si>
    <t>61e6bb66ead0727b0880d08f</t>
  </si>
  <si>
    <t>Gala Kokoreç, Yakutiye (Muratpaşa Mah.)</t>
  </si>
  <si>
    <t>Fehrat Binici</t>
  </si>
  <si>
    <t>Muratpaşa Mah.</t>
  </si>
  <si>
    <t>610d482675571705cd7713f2</t>
  </si>
  <si>
    <t>Gaziantep Çiğ Köfte, Aziziye (Saltuklu Mah. - Dadaşkent)</t>
  </si>
  <si>
    <t>Betül Taşkesenlioğlu</t>
  </si>
  <si>
    <t>Saltuklu Mah. Milli Egemenlik Cad. No:22 Aziziye/Erzurum</t>
  </si>
  <si>
    <t>konuşurken yüzüme kapattı tekrar aradım açmadı</t>
  </si>
  <si>
    <t>603bd0385ccd5198a7b12875</t>
  </si>
  <si>
    <t>Gazikent Künefe &amp; Katmer, Palandöken (Hüseyin A. Ulaş Mah.)</t>
  </si>
  <si>
    <t>Atilla Yavuz</t>
  </si>
  <si>
    <t>Hüseyin A. Ulaş Mah. 215. Sok. Bina Girişi No: 9 Palandöken/Erzurum</t>
  </si>
  <si>
    <t xml:space="preserve">mail verildi/mail adresi mesaj olarak atıldı </t>
  </si>
  <si>
    <t>604736fe133a292721426617</t>
  </si>
  <si>
    <t>Gez Can Baba Pide &amp; Lahmacun &amp; Kebap, Yakutiye (Lalapaşa Mah.)</t>
  </si>
  <si>
    <t>Zarif Doğan</t>
  </si>
  <si>
    <t>Lalapaşa Mah. Hastaneler Cad. No:60 Yakutiye/Erzurum</t>
  </si>
  <si>
    <t>yoğunlarmış gerek duymuyolar</t>
  </si>
  <si>
    <t>Nimet Çimagil</t>
  </si>
  <si>
    <t>devam çekimi istemiyor.</t>
  </si>
  <si>
    <t>60102dd116bdc84f3b411636</t>
  </si>
  <si>
    <t>Haleplibahçe Kebap, Palandöken (Hüseyin Avni Ulaş Mah. - TOKİ)</t>
  </si>
  <si>
    <t>HÜSEYİN AVNİ ULAŞ MAH.ÇAT YOLU CAD.NO:91 PALANDÖKEN/ERZURUM</t>
  </si>
  <si>
    <t>5455453801 mail verildi</t>
  </si>
  <si>
    <t>602167b3450e7fcae2dfe2fc</t>
  </si>
  <si>
    <t>Hamido Baklava, Palandöken (Müftü Solakzade Mah.)</t>
  </si>
  <si>
    <t>Resul Uruk</t>
  </si>
  <si>
    <t>ÇEKİM YAPILMIŞ</t>
  </si>
  <si>
    <t>6008abc5b2ab7dc08962046b</t>
  </si>
  <si>
    <t>Hamur İşi,Palandöken(Yunus Emre Mah.)</t>
  </si>
  <si>
    <t>Alperen Yürüsoy</t>
  </si>
  <si>
    <t>Yunusemre Mah. Atatürk Blv. No:9</t>
  </si>
  <si>
    <t>akşama doğru aranacak</t>
  </si>
  <si>
    <t>60cb09f8b4c29e14cb734c99</t>
  </si>
  <si>
    <t>Hasbihal Cafe &amp; Restoran, Yakutiye (Lalapaşa Mah.-Terminal Cad.)</t>
  </si>
  <si>
    <t>Abdullah Kartal</t>
  </si>
  <si>
    <t>Lalapaşa Mah. 1. Terminal Cad. No:19 Yakutiye/Erzurum</t>
  </si>
  <si>
    <t>serdar bey ile görüşüldü suan masraf edemem dediler ileride bi bakalım duruma göre dedi.</t>
  </si>
  <si>
    <t>610bcbd0a365e89b566944d5</t>
  </si>
  <si>
    <t>Hasırcızade Baklava &amp; Kadayıf, Yakutiye (Şükrü Paşa Mah.)</t>
  </si>
  <si>
    <t>Şükrüpaşa Mahallesi 4.Şehzade Sokak Duru Park Apartmanı zemin 42/G Yakutiye/Erzurum</t>
  </si>
  <si>
    <t>buğra bey 1-1:30  saate gelirmiş</t>
  </si>
  <si>
    <t>Ufuk Kılıç</t>
  </si>
  <si>
    <t>bayramdan sonra arama sağlanacak motorum kurye kazası yapmış daha kunlamıyolarmış -randevu alındı</t>
  </si>
  <si>
    <t>61defd83e2b19c73dea64dc9</t>
  </si>
  <si>
    <t>Hope Pasta &amp; Cafe, Palandöken (Adnan Menderes Mah.)</t>
  </si>
  <si>
    <t>Ebrunur Çakal</t>
  </si>
  <si>
    <t>Adnan Menderes Mah. 94. Sok. A Blok Çakıroğlu No:9 Palandöken/Erzurum</t>
  </si>
  <si>
    <t>Abdulkadir Buzlak</t>
  </si>
  <si>
    <t>05393155010 abdulkadir bey// bayramdan sonra olsun şuan da yoğunluk var dedi/ 05531544565 // 05528002501 abdülkadır bey-</t>
  </si>
  <si>
    <t>61505f7de6393ddaa4e2bdc6</t>
  </si>
  <si>
    <t>Islak'Art, Yakutiye (Lalapaşa Mah.)</t>
  </si>
  <si>
    <t>Lalapaşa Mh. Şelale Evler Sk. No:23/1 İç Kapı No:2 YAKUTİYE/ERZURUM</t>
  </si>
  <si>
    <t>60e16c706b2ece653429e368</t>
  </si>
  <si>
    <t>İçibol Çiğköftem, Palandöken (Hüseyin Avni Ulaş Mah.)</t>
  </si>
  <si>
    <t>Fatma Hocaoğlu</t>
  </si>
  <si>
    <t>Hüseyin A. Ulaş Mah. Alparslan Türkeş Bulvarı No:15 Palandöken/Erzurum</t>
  </si>
  <si>
    <t>Açmadı./açmyor/eylülden 1 den sonra ara</t>
  </si>
  <si>
    <t>61fa8da9e1d41ad04a0d3337</t>
  </si>
  <si>
    <t>Kadıköy Kır Pidesi, Yakutiye (Lalapaşa Mah. - Aşağı Mumcu)</t>
  </si>
  <si>
    <t>Sinan Yıldız</t>
  </si>
  <si>
    <t>Lalapaşa Mah. Mumcu Cad. No:5 Yakutiye/Erzurum</t>
  </si>
  <si>
    <t>620ba012173a677b65a01e26</t>
  </si>
  <si>
    <t>Kahta Çiğ Köfte, Yakutiye (Muratpaşa Mah. - Erzincankapı)</t>
  </si>
  <si>
    <t>Sabri Yılmaz</t>
  </si>
  <si>
    <t>BEN DÖNÜŞ YAPACAĞIM DEDİ-randevu iptal olmus</t>
  </si>
  <si>
    <t>61ee74920bf5af530c9dc82e</t>
  </si>
  <si>
    <t>Kebapçı Oktay, Palandöken (Adnan Menderes Mah.)</t>
  </si>
  <si>
    <t>Oktay Ermancık</t>
  </si>
  <si>
    <t>Hüseyin Avni Ulaş Mah. 2. Cad. İstikbal No:17 Palandöken/Erzurum</t>
  </si>
  <si>
    <t>61ee76eb4f51772be1b690ef</t>
  </si>
  <si>
    <t>Kebapçı Oktay, Palandöken (Müftü Solakzade Mah.)</t>
  </si>
  <si>
    <t>Müftü Solakzade Mah. 2.Cad. No:10 Palandöken/Erzurum</t>
  </si>
  <si>
    <t>615c23e138f9a7ef4c03db42</t>
  </si>
  <si>
    <t>Kes Kes Döner, Yakutiye (Lalapaşa Mah.)</t>
  </si>
  <si>
    <t>Lalapaşa Mah. Yakutiye/Erzurum</t>
  </si>
  <si>
    <t>5ffd8e9dfa8f162b06041071</t>
  </si>
  <si>
    <t>Kırkpınar Kadayıf, Palandöken</t>
  </si>
  <si>
    <t>nebahat kırkpınar</t>
  </si>
  <si>
    <t>Kongre Caddesi No 36 Erzurum</t>
  </si>
  <si>
    <t>Kazım Karabekir Mah, Şok Market Yanı, Kongre Cd. D:No:1, 25040 Yakutiye/Erzurum</t>
  </si>
  <si>
    <t>Kurban Çüteli</t>
  </si>
  <si>
    <t>devam istemiyor menü fiyatı gncelliycem sonra dedi.</t>
  </si>
  <si>
    <t>Yunus Gündoğdu</t>
  </si>
  <si>
    <t>5320520325 haftasonu için istiyor haftasonu olmaz dedik başka zaman aranacak</t>
  </si>
  <si>
    <t>5ffd99d4f21cfbbcdd990a5e</t>
  </si>
  <si>
    <t>Köfteci Ramiz, Yakutiye (Lalapaşa Mah. - MNG)</t>
  </si>
  <si>
    <t>Lalapaşa, 25100 Yakutiye/Erzurum</t>
  </si>
  <si>
    <t>kurumsal</t>
  </si>
  <si>
    <t>6210fd29be50b89a025bd36a</t>
  </si>
  <si>
    <t>Köftehane Çiğ Köfte, Yakutiye (Şükrü Paşa Mah.)</t>
  </si>
  <si>
    <t>Bilal Ay</t>
  </si>
  <si>
    <t>Şükrüpaşa cami karşısında Çiğköfte ve Tatlı dükkanı ACI TATLI PARK</t>
  </si>
  <si>
    <t>619e2fa099e4145915e040ee</t>
  </si>
  <si>
    <t>Köşem Dürüm Evi, Palandöken (Müftü Solakzade Mah. - 2. Market)</t>
  </si>
  <si>
    <t>İrfan Güzelyurt</t>
  </si>
  <si>
    <t>Müftü Solakzade Mah. Yavuz Sultan Selim Bulvarı No:67 Palandöken/Erzurum</t>
  </si>
  <si>
    <t>60353ebddd4ef0352f18d995</t>
  </si>
  <si>
    <t>Közz Chicken King, Yakutiye (Lalapaşa Mah.)</t>
  </si>
  <si>
    <t>Bilal Habeş Gürsel</t>
  </si>
  <si>
    <t>Lalapaşa Mah. Cumhuriyet Cad. No:11 Yakutiye/Erzurum</t>
  </si>
  <si>
    <t>05464422558 hüseyin bey/</t>
  </si>
  <si>
    <t>İlyas Kayacan</t>
  </si>
  <si>
    <t>randevu olusturulmus</t>
  </si>
  <si>
    <t>6140708dd65c0d8f7fa42676</t>
  </si>
  <si>
    <t>Lavaş Center, Yakutiye (Muratpaşa Mah.)</t>
  </si>
  <si>
    <t>Ayhan Höyüklüoğlu</t>
  </si>
  <si>
    <t>Muratpaşa Mah. Yakutiye/Erzurum</t>
  </si>
  <si>
    <t>61fa9057e280472cb13787c5</t>
  </si>
  <si>
    <t>Maşide, Yakutiye (Lalapaşa Mah.-Aşağı Mumcu)</t>
  </si>
  <si>
    <t>Mustafa Urgan</t>
  </si>
  <si>
    <t>Lalapaşa Mah. Aşağı Mumcu Polat Sok. No:3 Yakutiye/Erzurum</t>
  </si>
  <si>
    <t>6009bb3a37de621818b41691</t>
  </si>
  <si>
    <t>Mavi Köşe Tavuk Döner, Yakutiye (Rabia Ana Mah. - Tebrizkapı)</t>
  </si>
  <si>
    <t>MUHAMMET MURAT HINISLIOĞLU</t>
  </si>
  <si>
    <t>Rabia ana mahallesi tahtacılar caddesi no 8</t>
  </si>
  <si>
    <t>şehir dışındaymış bayramdan sonra istiyor.-Ne zaman dönüş yapıcam bilmiyorum dedi bayramdan sonra teyit içi aransın./meşgule atıyor(istemiyor)</t>
  </si>
  <si>
    <t>603a3df1717836f14d1451d3</t>
  </si>
  <si>
    <t>Maydanoz Döner, Yakutiye (Lalapaşa Mah.)</t>
  </si>
  <si>
    <t>LÜTFİ AKYOL</t>
  </si>
  <si>
    <t>LALAPAŞA MAHALLESİ TERMİNAL CADDESİ NO:32/A</t>
  </si>
  <si>
    <t>merkeze baglılarmış.</t>
  </si>
  <si>
    <t>6158488f1b93b1645237939b</t>
  </si>
  <si>
    <t>Büşra Uruk</t>
  </si>
  <si>
    <t>60b025b67e6e837bd8b88c1b</t>
  </si>
  <si>
    <t>Mert Döner, Yakutiye (Lalapaşa Mah. - Gez)</t>
  </si>
  <si>
    <t>Ferdi Yaşar</t>
  </si>
  <si>
    <t>Lalapaşa Mah. Çaykara Cad. No:57 Yakutiye/Erzurum</t>
  </si>
  <si>
    <t>randevu oluşturuldu . söylenmesi gerekenler söylenirken yüzüme kapattı.tekrardan arama sağlandı dinlemeden yüzüme kapattı.</t>
  </si>
  <si>
    <t>60a76a6aac7509e97a86999a</t>
  </si>
  <si>
    <t>Meşhur Adıyaman Çiğköftecisi, Aziziye (Saltuklu Mah.)</t>
  </si>
  <si>
    <t>Burak Uğraş</t>
  </si>
  <si>
    <t>Saltuklu Mah. 3. Selim Cad. No:1 Aziziye/Erzurum</t>
  </si>
  <si>
    <t>personeli yokmuş kapatmayı düüşnüyormuş/menüye ekleme yapacakmış şuan 2 3 ürün anca varmış daha sonra aransın</t>
  </si>
  <si>
    <t>Muammer Kösem</t>
  </si>
  <si>
    <t xml:space="preserve">531 349 00 49 </t>
  </si>
  <si>
    <t>61a68ab4e3548a2f67356d84</t>
  </si>
  <si>
    <t>Musqa Burger, Yakutiye (Lalapaşa Mah. - Gez)</t>
  </si>
  <si>
    <t>İsmail Erdem</t>
  </si>
  <si>
    <t>Ömer Nasuhi Bilmen Mah. Kombina Cad. İşcanlar A blok No:9/A Yakutiye/Erzurum</t>
  </si>
  <si>
    <t>61a689e3b9a61dac6f1fb458</t>
  </si>
  <si>
    <t>Musqa Burger, Yakutiye (Lalapaşa Mah. - Terminal)</t>
  </si>
  <si>
    <t>61e521979311cc6e7933c5ca</t>
  </si>
  <si>
    <t>My Dürüm Center, Palandöken (Adnan Menderes Mah.)</t>
  </si>
  <si>
    <t>Merve Aydemir</t>
  </si>
  <si>
    <t>Adnan Menderes Mah. Şehit Burak Karakuş Sok. No:3 Palandöken/Erzurum</t>
  </si>
  <si>
    <t>60a5811391b52c132b9a6794</t>
  </si>
  <si>
    <t>Oses Çiğ Köfte, Palandöken (Yunus Emre Mah.)</t>
  </si>
  <si>
    <t>Yasin İrmak</t>
  </si>
  <si>
    <t>YUNUSEMRE MAH. ÖZMERAL CAD. ÖZ SAFİR B VE C BLOK NO: 16 D PALANDÖKEN/ ERZURUM</t>
  </si>
  <si>
    <t>60a5773b5d8f6a365f76918e</t>
  </si>
  <si>
    <t>Oses Çiğ Köfte, Yakutiye (Lalapaşa Mah.)</t>
  </si>
  <si>
    <t>Arzu Zandli Ünal</t>
  </si>
  <si>
    <t>Muratpaşa mahallesi Saraybosna CAD no 64B oses çiğköfte</t>
  </si>
  <si>
    <t>61d43bdcab4054a215b55cee</t>
  </si>
  <si>
    <t>Müslim Kaya</t>
  </si>
  <si>
    <t>Lalapaşa Mah. Atatürk Evi Cad. No:6 Yakutiye/Erzurum</t>
  </si>
  <si>
    <t>61ee6c399893d371dc8f6af0</t>
  </si>
  <si>
    <t>Özlem Tavuk &amp; Izgara, Palandöken (Müftü Solakzade Mah.)</t>
  </si>
  <si>
    <t>Fikret Pınar</t>
  </si>
  <si>
    <t>Müftü Solakzade Mah. Yavuz Sultan Selim Blv. No:88 Palandöken/Erzurum</t>
  </si>
  <si>
    <t>6047562d9756a024d4da27f7</t>
  </si>
  <si>
    <t>Özler Hatay Döner &amp; Tavuk Döner, Yakutiye (Lalapaşa Mah. - Gez)</t>
  </si>
  <si>
    <t>Metin Özler</t>
  </si>
  <si>
    <t>Ömer Nasuhi Bilmen Mah., Necip Fazıl Kısakürek Cad., No:10, Yakutiye, Erzurum, Türkiye,</t>
  </si>
  <si>
    <t>eda sıla dogan</t>
  </si>
  <si>
    <t>6130a250a20971aba8099f68</t>
  </si>
  <si>
    <t>Palandöken Çorbacısı, Palandöken (Adnan Menderes Mah.)</t>
  </si>
  <si>
    <t>Yavuz Özkan</t>
  </si>
  <si>
    <t>Adnan Menderes Mah. Alparslan Türkeş Bulvarı No:48 Palandöken/Erzurum</t>
  </si>
  <si>
    <t>60a76332c65a640a462af5da</t>
  </si>
  <si>
    <t>Park Lounge, Aziziye (Saltuklu Mah. - Dadaşkent)</t>
  </si>
  <si>
    <t>Mehmet Bora</t>
  </si>
  <si>
    <t>Saltuklu 2. Bölge</t>
  </si>
  <si>
    <t>Saltuklu Mah. 2. Sok. No:4 Aziziye/Erzurum</t>
  </si>
  <si>
    <t>tekrar aranmasın</t>
  </si>
  <si>
    <t>Bayram Yılmaz</t>
  </si>
  <si>
    <t>YETKİLİ BİZİMLE GÖRÜŞMEK İSTEMEDİ.-randevu ıptal olmus</t>
  </si>
  <si>
    <t>619b97dc50f7406cc0908219</t>
  </si>
  <si>
    <t>Pideci Paladayı, Palandöken (Müftü Solakzade Mah. - Yenişehir)</t>
  </si>
  <si>
    <t>Gökhan Pala</t>
  </si>
  <si>
    <t>Adnan Menderes Mah. 12. Çarşı Sok. No:13 Palandöken/Erzurum</t>
  </si>
  <si>
    <t>Şevket Selam</t>
  </si>
  <si>
    <t>randevu olusturulmüs</t>
  </si>
  <si>
    <t>6047461c1186211a85c35a4a</t>
  </si>
  <si>
    <t>Pidem's, Yakutiye (Şükrü Paşa Mah.)</t>
  </si>
  <si>
    <t>Ercan Topdaş</t>
  </si>
  <si>
    <t>Şükrüpaşa Mah. Kanyolu Sok. No: 8/1 Yakutiye/Erzurum</t>
  </si>
  <si>
    <t>61ee63338c22576c081a5051</t>
  </si>
  <si>
    <t>Pizza Cix, Aziziye (Saltuklu Mah.)</t>
  </si>
  <si>
    <t>Ahmet Adede</t>
  </si>
  <si>
    <t>Saltuklu Mah. 9. Cad. Acar Yapı No: 92/A Aziziye/Erzurum</t>
  </si>
  <si>
    <t>61d6ddaf38ae3a6567386863</t>
  </si>
  <si>
    <t>Sefa Akdağ</t>
  </si>
  <si>
    <t>Mustafa Taş</t>
  </si>
  <si>
    <t>devam için aradık yetkili yok.</t>
  </si>
  <si>
    <t>61d6db8a7a4cbc030555b2ee</t>
  </si>
  <si>
    <t>Safa Bey Restaurant, Yakutiye (Lalapaşa Mah. - Gez)</t>
  </si>
  <si>
    <t>6213784d40f52854ac2b8dd0</t>
  </si>
  <si>
    <t>Serhat Unlu Mamülleri, Palandöken (Adnan Menderes Mah.)</t>
  </si>
  <si>
    <t>NEVZAT KARAHAN</t>
  </si>
  <si>
    <t>ADNAN MENDERES MAH. SERHAT SK. NO: 2 PALANDÖKEN/ ERZURUM</t>
  </si>
  <si>
    <t>Hanifi Bayır</t>
  </si>
  <si>
    <t>5336240985-randevu olusturulmus</t>
  </si>
  <si>
    <t>61c096fd6d012ada0a7f0b8c</t>
  </si>
  <si>
    <t>Sultanbeyli, Palandöken (Hüseyin Avni Ulaş Mah.)</t>
  </si>
  <si>
    <t>Cevdet Dalgın</t>
  </si>
  <si>
    <t>Hüseyin A. Ulaş Mah. Gökdeniz Sok. No: 35/A Palandöken/Erzurum</t>
  </si>
  <si>
    <t>Özcan Kaya</t>
  </si>
  <si>
    <t>5348989325 özcan bey/randevu iptal edilmiş. ustam hasta suan olmaz dedil ileride aransın alınsın. çekim istemiyora yakın ikna edebilecek biri arasın.</t>
  </si>
  <si>
    <t>60a571ed374073f7d904db4f</t>
  </si>
  <si>
    <t>Şölen Pastaneleri, Yakutiye (Muratpaşa Mah. - Cumhuriyet Cad.)</t>
  </si>
  <si>
    <t>Ömer Kocaoğlu</t>
  </si>
  <si>
    <t>Cumhuriyet Caddesi Rabi Ana Mahallesi şengel iş merkezi no 64 Şölen Pastaneleri A</t>
  </si>
  <si>
    <t>şuan değil alt yapım yok./meşgul/şuanda kullanmıyoruz</t>
  </si>
  <si>
    <t>61a68f71435cce5719e387b5</t>
  </si>
  <si>
    <t>Tantuni Go, Palandöken (Hüseyin Avni Ulaş Mah. - Yıldızkent)</t>
  </si>
  <si>
    <t>Muhammed Emre Bayram</t>
  </si>
  <si>
    <t>Hüseyin Avni Ulaş Mah.</t>
  </si>
  <si>
    <t>61b9debcdda99df88c3c1f5f</t>
  </si>
  <si>
    <t>Taşhan Döner, Yakutiye (Lalapaşa Mah.)</t>
  </si>
  <si>
    <t>Metehan Girgin</t>
  </si>
  <si>
    <t>Lalapaşa Mah. Cennet Sok. Uğur Siteleri A Blok No: 4 Yakutiye/Erzurum</t>
  </si>
  <si>
    <t>Abdulkadir Karadağ</t>
  </si>
  <si>
    <t>1 saat sonra tekrar aranacak/05073998405- randevu iptal olmus</t>
  </si>
  <si>
    <t>616973b6a354d21252866d73</t>
  </si>
  <si>
    <t>Tatlıcı Bey Şehrin Tatlıcısı, Palandöken (Adnan Menderes Mah.)</t>
  </si>
  <si>
    <t>Muhammed Emin Yeniay</t>
  </si>
  <si>
    <t>Adnan Menderes Mah. Çat Yolu Cad. No: 11 Palandöken/Erzurum</t>
  </si>
  <si>
    <t>Esra YILDIRIM</t>
  </si>
  <si>
    <t>.</t>
  </si>
  <si>
    <t>60217421ef87cc2703ec2c2c</t>
  </si>
  <si>
    <t>Tepsi Su Böreği, Yakutiye (Şükrü Paşa Mah.)</t>
  </si>
  <si>
    <t>Şükrüpaşa Mah. Dadaşköy Yolu Cad. Öner Tugay Konutları C-Blok Yakutiye/Erzurum</t>
  </si>
  <si>
    <t>5024242. GETİR YEMEĞİ KAPATMIŞ</t>
  </si>
  <si>
    <t>6210ffa4bcb4a829737056eb</t>
  </si>
  <si>
    <t>Usta Ciğerci, Aziziye (Selçuklu Mah.)</t>
  </si>
  <si>
    <t>EMİRHAN YILMAZ</t>
  </si>
  <si>
    <t>Selçuklu Mahallesi. Milli Egemenlik Caddesi Gönül Sitesi A1 blok No A-11 (Dadaşkent) - Aziziye / ERZURUM</t>
  </si>
  <si>
    <t>MUSTAFA TAHA KOTAN</t>
  </si>
  <si>
    <t>5309429578 Enes bey</t>
  </si>
  <si>
    <t>Mustafa Atmaca</t>
  </si>
  <si>
    <t>Erdal Arslan</t>
  </si>
  <si>
    <t>602030adbd45895fe9a0ed64</t>
  </si>
  <si>
    <t>Villa Cafe, Palandöken (Hüseyin Avni Ulaş Mah. - Yıldızkent)</t>
  </si>
  <si>
    <t>Hatice Nur ASLANTAŞ</t>
  </si>
  <si>
    <t>hüseyin avni ulaş mah.230. sok.23/2 Bulutlar hande apt. altı bağımsız bölüm 21 Palandöken/Erzurum</t>
  </si>
  <si>
    <t xml:space="preserve">NUMARAYI ALDI GERİ DÖNÜŞ YAPACAK/kendi resimleri varmış mail verildi/mail adresi verildi rsimleri atacak </t>
  </si>
  <si>
    <t>6068c3996ce08a0cb40b29f3</t>
  </si>
  <si>
    <t>Yağmur Oltu Cağ Kebap, Palandöken (Hüseyin Avni Ulaş Mah.)</t>
  </si>
  <si>
    <t>Gülhan Aslan</t>
  </si>
  <si>
    <t>Hüseyin avni ulaş mahallesi 233.sokak no 17/a</t>
  </si>
  <si>
    <t>6166b2a19f075ae5ccbaacf3</t>
  </si>
  <si>
    <t>Yaprak Döner, Yakutiye (Ömer Nasuhi Bilmen Mah.)</t>
  </si>
  <si>
    <t>Fahrettin Sürücü</t>
  </si>
  <si>
    <t>Ömer Nasuhi Bilmen Mah. Somunoğulları Cad. Dönmez Apt. No:1 Yakutiye/Erzurum</t>
  </si>
  <si>
    <t>61e6ca4144eca45eaf61ed0d</t>
  </si>
  <si>
    <t>Yediler Restaurant, Aziziye (Saltuklu Mah. - Dadaşkent)</t>
  </si>
  <si>
    <t>Ömer Kılıç</t>
  </si>
  <si>
    <t>Saltuklu Mah. 9. Cad. No:38 Aziziye/Erzurum</t>
  </si>
  <si>
    <t>60a977738c0df447860ee87c</t>
  </si>
  <si>
    <t>Sayit Özkan</t>
  </si>
  <si>
    <t>İlerleyen zamanlarda olabilir denildi,fotoğrafları yok./eyer istersek biz sizi ararız diyip tersledi</t>
  </si>
  <si>
    <t>Cengiz Kaya</t>
  </si>
  <si>
    <t>6006b70f0a79b1b55ce318ba</t>
  </si>
  <si>
    <t>Yıldızkent Pizza &amp; Pide , Palandöken (Adnan Menderes Mah.)</t>
  </si>
  <si>
    <t>Ömer ÖZKAN</t>
  </si>
  <si>
    <t>hüseyin avni ulaş mah.alparslan türkeş bulvarı no:48</t>
  </si>
  <si>
    <t>Diğer şubede fotoğraf çekimi olmamış // Açmadı.</t>
  </si>
  <si>
    <t>61813c4d050d83479ec309dd</t>
  </si>
  <si>
    <t>Zırh Pide &amp; Lahmacun, Palandöken (Müftü Solakzade Mah.)</t>
  </si>
  <si>
    <t>Volkan Pınar</t>
  </si>
  <si>
    <t>Müftü Solakzade Mah. 75. Sok. Özmar Sitesi D Blok No:1 Palandöken/Erzurum</t>
  </si>
  <si>
    <t>ÜRFAN KAMACI</t>
  </si>
  <si>
    <t>Selçuklu</t>
  </si>
  <si>
    <t>Milli Egemenlik Cad., No:57B, Aziziye, Erzurum, Türkiye,</t>
  </si>
  <si>
    <t>61e52f436ce2d1d5d122ad8d</t>
  </si>
  <si>
    <t>Ziyafet Çiğ Köfte, Palandöken (Adnan Menderes Mah.)</t>
  </si>
  <si>
    <t>606a1a8e6d836b3f6fa5b766</t>
  </si>
  <si>
    <t>Ziyafet Çiğ Köfte, Palandöken (Müftü Solakzade Mah - Yıldızkent)</t>
  </si>
  <si>
    <t>Müftü Solakzade Mah. 2.Cad. No:2/1B Palandöken/Erzurum</t>
  </si>
  <si>
    <t>61eea147cc358d03396e27b1</t>
  </si>
  <si>
    <t>Ekrem Çakaloğlu</t>
  </si>
  <si>
    <t>60b4d5eb6727d18041a49002</t>
  </si>
  <si>
    <t>Arby's, Yakutiye (Lalapaşa Mah.)</t>
  </si>
  <si>
    <t>LALAPAŞA MH. SOMUNOĞLU CD. NO:83/170 YAKUTİYE/ERZURUM</t>
  </si>
  <si>
    <t>602ba7e0a9d2c10f12ff8583</t>
  </si>
  <si>
    <t>Battalbey Çiğ Köfte, Palandöken (Yunus Emre Mah.)</t>
  </si>
  <si>
    <t>Özlem Tanaydın</t>
  </si>
  <si>
    <t>Yunus Emre Mah. 100. Yıl Cad. No: 8 İç Kapı No: 1 Palandöken/Erzurum</t>
  </si>
  <si>
    <t>60423d03b8edc709350f0f8a</t>
  </si>
  <si>
    <t>Battalbey Çiğ Köfte, Yakutiye (Lalapaşa Mah.)</t>
  </si>
  <si>
    <t>Veysel Yanger</t>
  </si>
  <si>
    <t>Lalapaşa Mah. Çaykara Cad. No:34/A Yakutiye/Erzurum</t>
  </si>
  <si>
    <t>6059f3617310776982c9a732</t>
  </si>
  <si>
    <t>Bereket Döner, Yakutiye (Lalapaşa Mah.)</t>
  </si>
  <si>
    <t>Gökhan Oral</t>
  </si>
  <si>
    <t>Lalapaşa Somunoğlu Cad. No:83 Yakutiye\ERZURUM</t>
  </si>
  <si>
    <t>Bolca Çiğ Köfte, Palandöken (Abdurrahman Gazi Mah.)</t>
  </si>
  <si>
    <t>Bolca Çiğ Köfte, Yakutiye (Muratpaşa Mah. - Cumhuriyet Cad.)</t>
  </si>
  <si>
    <t>Buffs Hatay Dürüm, Yakutiye (Lalapaşa Mah. - Gez)</t>
  </si>
  <si>
    <t>609b84837e9c4d84073d0a07</t>
  </si>
  <si>
    <t>Burger King, Muratpaşa (Yukarı Mumcu Mah. - Palerium Avm)</t>
  </si>
  <si>
    <t>Yukarı Mumcu Mah. Cumhuriyet Caddesi No: 22/3 MGZ No: 100 Palerium AVM Yakutiye</t>
  </si>
  <si>
    <t>605c5b15c22e6879296e8aed</t>
  </si>
  <si>
    <t>Burger King, Palandöken (Müftü Solakzade Mah. - Yenişehir)</t>
  </si>
  <si>
    <t>ukarı Mumcu Mah. Cumhuriyet Cad. No: 22 Palerium AVM, 25070 Palandöken/Erzurum</t>
  </si>
  <si>
    <t>602547032f6cd8be297d7a1a</t>
  </si>
  <si>
    <t>Çiğ Köfteci Ömer Usta, Yakutiye (Lalapaşa Mah. - Gez)</t>
  </si>
  <si>
    <t>Suat Ateş</t>
  </si>
  <si>
    <t>Lalapaşa Mah. Şelale Evler Sk. Atalay Apt. No:2 İç kapı No:13 Yakutiye/Erzurum</t>
  </si>
  <si>
    <t>61dd8aefe7a5446047e47efc</t>
  </si>
  <si>
    <t>Üniversite 2. Bölge</t>
  </si>
  <si>
    <t>6065b253d4d8780ca9801e16</t>
  </si>
  <si>
    <t>Domino's Pizza, Yakutiye (Lalapaşa Mah.)</t>
  </si>
  <si>
    <t>Lalapaşa Mah. 1. Terminal Cad. No:20 B Yakutiye Erzurum</t>
  </si>
  <si>
    <t>Dönerci Bey, Palandöken (Adnan Menderes Mah.)</t>
  </si>
  <si>
    <t>Dönerci Canbaba, Yakutiye (Muratpaşa Mah.)</t>
  </si>
  <si>
    <t>Eksi 25 Sokak Lezzetleri, Yakutiye (Muratpaşa -Cumhuriyet Cad.)</t>
  </si>
  <si>
    <t>Hamur İşi, Palandöken(Yunus Emre Mah.)</t>
  </si>
  <si>
    <t>6037ec15303c95355f2f1830</t>
  </si>
  <si>
    <t>Hot Döner, Yakutiye (Lalapaşa Mah.)</t>
  </si>
  <si>
    <t>MURAT KAZIR</t>
  </si>
  <si>
    <t>Lalapaşa Mah., 1. Terminal Cad., No:46, Yakutiye, Erzurum, Türkiye,</t>
  </si>
  <si>
    <t>İçibol Çiğköfte, Palandöken (Hüseyin Avni Ulaş Mah.)</t>
  </si>
  <si>
    <t>602ba20817a3766f7f356798</t>
  </si>
  <si>
    <t>Komagene Etsiz Çiğ Köfte, Aşkale (Cahit Aybar Mah.)</t>
  </si>
  <si>
    <t>Aşkale</t>
  </si>
  <si>
    <t>Cahit Aybar</t>
  </si>
  <si>
    <t>CAHİT AYBAR MH. CAHİT AYBAR CD. NO:5</t>
  </si>
  <si>
    <t>601030582c661f42e5c4d479</t>
  </si>
  <si>
    <t>Komagene Etsiz Çiğ Köfte, Aziziye (Saltuklu Mah.)</t>
  </si>
  <si>
    <t>Saltuklu Mah. Milli Egemenlik Cad., No:38B, Aziziye, Erzurum, Türkiye,</t>
  </si>
  <si>
    <t>601032d4ee867577d922e2a0</t>
  </si>
  <si>
    <t>Komagene Etsiz Çiğ Köfte, Palandöken (Hüseyin Avni Ulaş Mah.)</t>
  </si>
  <si>
    <t>ALPARSLAN TÜRKEŞ BLV. NO: 4 SYS EVLERİ ALTI</t>
  </si>
  <si>
    <t>604b42756b8a4efbf71ebea5</t>
  </si>
  <si>
    <t>Komagene Etsiz Çiğ Köfte, Palandöken (Yenişehir Mah.)</t>
  </si>
  <si>
    <t>YAVUZ SULTAN SELİM BULVARI BLV. 2. MARKETLER NO:71</t>
  </si>
  <si>
    <t>61de8f81278bbbbe008c8a01</t>
  </si>
  <si>
    <t>Komagene Etsiz Çiğ Köfte, Palandöken (Yıldızkent TOKİ)</t>
  </si>
  <si>
    <t>HÜSEYİN AVNİ ULAŞ MAH. ŞEHİT POLİS MURAT ELLİK BLV. NO:12</t>
  </si>
  <si>
    <t>60104429cb8d0559a60cb46e</t>
  </si>
  <si>
    <t>Komagene Etsiz Çiğ Köfte, Palandöken (Yunus Emre Mah.)</t>
  </si>
  <si>
    <t>YUNUS EMRE MAH 1.KAYAK YOLU CD NO:5/D</t>
  </si>
  <si>
    <t>6010417fe940192457ec3830</t>
  </si>
  <si>
    <t>Komagene Etsiz Çiğ Köfte, Yakutiye (Kurtuluş Mah.)</t>
  </si>
  <si>
    <t>Kurtuluş 2. Bölge</t>
  </si>
  <si>
    <t>KURTULUŞ MAH. AYCAN SK. NO: 2</t>
  </si>
  <si>
    <t>601156ab998c1381b6866df9</t>
  </si>
  <si>
    <t>Komagene Etsiz Çiğ Köfte, Yakutiye (Lalapaşa Mah. - Gez)</t>
  </si>
  <si>
    <t>LALAPASA MAH 50. YIL CD. KUŞKAY SİT. ALTI NO:5</t>
  </si>
  <si>
    <t>603fb5508d2bbd15ccf4b82b</t>
  </si>
  <si>
    <t>Komagene Etsiz Çiğ Köfte, Yakutiye (Saray Bosna Cad.)</t>
  </si>
  <si>
    <t>MURATPAŞA MAH. SARAY BOSNA CAD. ÇAĞRI İŞ MRK. D BLOK NO 23</t>
  </si>
  <si>
    <t>60103f5365caa7e79f3f654d</t>
  </si>
  <si>
    <t>Komagene Etsiz Çiğ Köfte, Yakutiye (Şükrü Paşa Mah.)</t>
  </si>
  <si>
    <t>ŞÜKRÜPAŞA MH. DADAŞKÖY YOLU CD. TUGAY KONUTLARI C ZEMİN KAT NO 2/C</t>
  </si>
  <si>
    <t>601157cbe060b21524fcea41</t>
  </si>
  <si>
    <t>Komagene Etsiz Çiğ Köfte, Yakutiye (Terminal Cad.)</t>
  </si>
  <si>
    <t>LALAPAŞI MH. 1.TERMİNAL CD. NO:9</t>
  </si>
  <si>
    <t>603a1dc741ca7f60e96cecde</t>
  </si>
  <si>
    <t>Levent Börek, Yakutiye (Lalapaşa Mah.)</t>
  </si>
  <si>
    <t>ERTUĞRUL AĞIRMAN</t>
  </si>
  <si>
    <t>lalapaşa mahallesi 1. terminal caddesi no:13/c</t>
  </si>
  <si>
    <t>61d443299db206f21fb9c9f2</t>
  </si>
  <si>
    <t>Maydonoz Döner, Yakutiye (Lalapaşa Mah. - Terminal)</t>
  </si>
  <si>
    <t>Ahmet Akpınar</t>
  </si>
  <si>
    <t>LALAPAŞA MAHALLESİ TERMİNAL CADDESİ NO:32/A Yakutiye/Erzurum</t>
  </si>
  <si>
    <t>Maydonoz Döner, Yakutiye (Lalapaşa Mah.)</t>
  </si>
  <si>
    <t>601413696c1642175390cb21</t>
  </si>
  <si>
    <t>Meşhur Adıyaman Çiğ Köftecisi Ömer Aybak (Lalapaşa Mah.)</t>
  </si>
  <si>
    <t>Hakan Özler</t>
  </si>
  <si>
    <t>600f16a7500762344f2f62fc</t>
  </si>
  <si>
    <t>Meşhur Adıyaman Çiğ Köftecisi Ömer Aybak, Palandöken (HüseyinA.)</t>
  </si>
  <si>
    <t>KENAN COŞKUN</t>
  </si>
  <si>
    <t>Hüseyin Avni Ulaş mah. 212. Sok no.2 Osmangazi sağlık ocağı üstü Tema market karşısı</t>
  </si>
  <si>
    <t>602230409f0355b6d8b88cae</t>
  </si>
  <si>
    <t>Meşhur Adıyaman Çiğ Köftecisi Ömer Aybak, Yakutiye (Yoncalık)</t>
  </si>
  <si>
    <t>Mehmet Dursunoğlu</t>
  </si>
  <si>
    <t>Yoncalık Rabia Ana Mah. Ali Ravi Caddesi Eğitim Fakültesi Karşısı 64/B Yakutiye/Erzurum</t>
  </si>
  <si>
    <t>61d6df1f7a4cbc3b8256a82b</t>
  </si>
  <si>
    <t>Miss Tantuni, Yakutiye (Lalapaşa Mah. -Gez)</t>
  </si>
  <si>
    <t>60d3518e5c4f6129113569cc</t>
  </si>
  <si>
    <t>Öncü Döner, Yakutiye (Lalapaşa Mah. - Terminal)</t>
  </si>
  <si>
    <t>Yunus Zümre</t>
  </si>
  <si>
    <t>Lalapaşa mah terminal cad güler apt no:25/1 merkez Erzurum</t>
  </si>
  <si>
    <t>61af5845068784acfaa89558</t>
  </si>
  <si>
    <t>Oses Çiğ Köfte, Palandöken (Adnan Menderes Mah.)</t>
  </si>
  <si>
    <t>Furkan Kuzik</t>
  </si>
  <si>
    <t>Adnan Menderes Mah. 41. Sokak Petrol Karşısı No: 7/A Palandöken/Erzurum</t>
  </si>
  <si>
    <t>61b372d7b79072f58d21878d</t>
  </si>
  <si>
    <t>Oses Çiğ Köfte, Palandöken (H.Avni Ulaş Mah.-Yıldızkent)</t>
  </si>
  <si>
    <t>Fetullah Tohumcu</t>
  </si>
  <si>
    <t>Hüseyin Avni Ulaş Mah Yunus Emre Blv 83-C Palandöken Erzurum</t>
  </si>
  <si>
    <t>61dd7b941cc7c32399c927e6</t>
  </si>
  <si>
    <t>Oses Çiğ Köfte, Palandöken (Hüseyin Avni Ulaş Mah.- TOKİ)</t>
  </si>
  <si>
    <t>Ednan Kara</t>
  </si>
  <si>
    <t>Hüseyin Avni Ulaş Mah. Yahya Kemal Beyatlı Cad. No:8 Dükkan No:1 Yıldızkent Palandöken / ERZURUM</t>
  </si>
  <si>
    <t>62139e1e12dca3e242f67ae4</t>
  </si>
  <si>
    <t>Oses Çiğ Köfte, Yakutiye (Lalapaşa Mah.-Cumhuriyet Cad.)</t>
  </si>
  <si>
    <t>Lalapaşa mah cumhuryet cad no:15 Yakutiye Erzurum</t>
  </si>
  <si>
    <t>621399a1260db75b16974774</t>
  </si>
  <si>
    <t>Oses Çiğ Köfte, Yakutiye (Ömer Nasuhi Bilmen Mah.)</t>
  </si>
  <si>
    <t>Furkan Şimşek</t>
  </si>
  <si>
    <t>Ömer Nasuhi Bilmen Cad Yakutiye Erzurum</t>
  </si>
  <si>
    <t>61b2ac7af982d37502d5e070</t>
  </si>
  <si>
    <t>Oses Çiğ Köfte, Yakutiye (Şükrüpaşa Mah.)</t>
  </si>
  <si>
    <t>Haşim Görmez</t>
  </si>
  <si>
    <t>Şükrüpaşa Mah Şıh Köyü cad no 68/B Yakutiye Erzurum</t>
  </si>
  <si>
    <t>61eec999b61f54670f412666</t>
  </si>
  <si>
    <t>Öz Leziz Lokantası, Palandöken (Hüseyin A. Mah. - Yıldızkent)</t>
  </si>
  <si>
    <t>Hüseyin A. Ulaş Mah. Gazi Albay Feyzullah Alp Cad. No: 9/B Palandöken/Erzurum</t>
  </si>
  <si>
    <t>61eec822e009bd09e2d49a6a</t>
  </si>
  <si>
    <t>605c63d9a2ff9f410a7a9387</t>
  </si>
  <si>
    <t>Popeyes, Palandöken (Müftü Solakzade Mah. - Yenişehir)</t>
  </si>
  <si>
    <t>Müftü Solakzade, Yavuz Sultan Selim Blv. No:43, 25070 Palandöken/Erzurum</t>
  </si>
  <si>
    <t>60aba48ba100b341a4df5c14</t>
  </si>
  <si>
    <t>Popeyes, Yakutiye (Lalapaşa Mah.-Mng Avm)</t>
  </si>
  <si>
    <t>Lalapaşa Mah. Somunoğlu Cad. No:83/169 MNG AVM Yakutiye / ERZURUM</t>
  </si>
  <si>
    <t>619f4968ce62fab9990b05cf</t>
  </si>
  <si>
    <t>Sbarro Pizza, Yakutiye (Lalapaşa Mah.)</t>
  </si>
  <si>
    <t>LALAPAŞA MAH. SOMUNCUOĞLU CAD. NO:83 YAKUTİYE/ERZURUM</t>
  </si>
  <si>
    <t>Üniversite Boş Alan</t>
  </si>
  <si>
    <t>601bfc55c989b50bfed760a5</t>
  </si>
  <si>
    <t>Terra Pizza - Pizza Pizza, Yakutiye (Lalapaşa Mah.)</t>
  </si>
  <si>
    <t>GEZ MAHALLESİ KAVŞAĞI ESNAF VE SANAATKARLAR ODASI BİNASI ALTI YAKUTİYE MERKEZ ERZURUM</t>
  </si>
  <si>
    <t>60abb0c21b79f66b2a29be45</t>
  </si>
  <si>
    <t>Usta Dönerci, Yakutiye (Lalapaşa Mah.-Mng Avm)</t>
  </si>
  <si>
    <t>60b763b4068e09025ea0f4a7</t>
  </si>
  <si>
    <t>Usta Dönerci, Yakutiye (Muratpaşa Mah.)</t>
  </si>
  <si>
    <t>MURATPAŞA MAH.CUMHURİYET CAD.NO:22/103 YAKUTİYE/ERZURUM</t>
  </si>
  <si>
    <t>619f53b3a38dcf07136021ed</t>
  </si>
  <si>
    <t>Usta Pideci, Yakutiye (Lalapaşa Mah.)</t>
  </si>
  <si>
    <t>Yaprak Döner &amp; Pide &amp; Lahmacun, Yakutiye (Ömer Nasuhi Mah.)</t>
  </si>
  <si>
    <t>616802664c574ac99ca55351</t>
  </si>
  <si>
    <t>Ab Akita Burger, Merkez (100. Yıl Mah.)</t>
  </si>
  <si>
    <t>Mustafa Kızıl</t>
  </si>
  <si>
    <t>100.yıl</t>
  </si>
  <si>
    <t>100. Yıl Mah. 1025. Sok. No:4/E Merkez/Karabük</t>
  </si>
  <si>
    <t>fotoğraflar çekildimi diye teyit amacıyla arandı açmadı.</t>
  </si>
  <si>
    <t>600ed7dcbce91fab79a5f51e</t>
  </si>
  <si>
    <t>Abant Tostçusu, Merkez (100. Yıl Mah.)</t>
  </si>
  <si>
    <t>Burak Benlioğlu</t>
  </si>
  <si>
    <t>100. yıl mah 1022.sokak no:18/C</t>
  </si>
  <si>
    <t>6085e5632590ce6269231cae</t>
  </si>
  <si>
    <t>Abboo Drinks, Merkez (100. Yıl Mah.)</t>
  </si>
  <si>
    <t>Yusuf Özdemir</t>
  </si>
  <si>
    <t>100. Yıl Mah. 1003. Cad. No:3/F Merkez/Karabük</t>
  </si>
  <si>
    <t xml:space="preserve">yusuf bey no : 05348457878 ulasılamadı // istemiyorum ben dedi  </t>
  </si>
  <si>
    <t>600aa49f104d8b90eaf21133</t>
  </si>
  <si>
    <t>Abboo Waffle Fruitbox (100. Yıl Mah.)</t>
  </si>
  <si>
    <t>Prof. Dr. Burhanettin Uysal Cad., No:3F, Karabük, Türkiye,</t>
  </si>
  <si>
    <t>hoçakalın diyip kapanıyo/5348457878 yusuf 2den önce aramayın der/ istemiyorum dedim zaten daha öncede niye arıyorsunuz der</t>
  </si>
  <si>
    <t>6083caedb1cc883512fdfa03</t>
  </si>
  <si>
    <t>Abim Abim Çiğköfteci Sait, Merkez (100. Yıl Mah.)</t>
  </si>
  <si>
    <t>Yeliz Yılmaz</t>
  </si>
  <si>
    <t>100. Yıl Mah. Prof. Burhanettin Uysal Cad. No:3/1 Merkez/Karabük</t>
  </si>
  <si>
    <t>no yanlış./burası pilavcımmış aramayın no yanlıs</t>
  </si>
  <si>
    <t>60526c9fdc06961904518140</t>
  </si>
  <si>
    <t>Abisi'nin Kumpir &amp; Waffle Express, Merkez (100. Yıl Mah.)</t>
  </si>
  <si>
    <t>Kerem Özkahraman</t>
  </si>
  <si>
    <t>100. Yıl Mah. Prof Dr. Burhanettin Uysal Cad. No:3/D Merkez/Karabük</t>
  </si>
  <si>
    <t>6011d39c4337dea14e2b99ad</t>
  </si>
  <si>
    <t>Abisi'nin Kumpir &amp; Waffle, Safranbolu (Yenimahalle Mah.)</t>
  </si>
  <si>
    <t>ALİ CAN EDEN</t>
  </si>
  <si>
    <t>Safranbolu</t>
  </si>
  <si>
    <t>Yenimahalle</t>
  </si>
  <si>
    <t>YENİMAHALLE MAH.ŞEHİT ERTUĞRUL MOR CAD.NO:1/B SAFRANBOLU /KARABÜK</t>
  </si>
  <si>
    <t xml:space="preserve">yt yok doncekler/ 5544566919 alican / bi kaç ürünün fotoğrafı var o yüzden olmayan ürünlerin fotoğrafı çekilecek/randevu alındı. / öğleden sonra ara </t>
  </si>
  <si>
    <t>6012a58f4492cd6156b71a5b</t>
  </si>
  <si>
    <t>Acaayip Pilav (100. Yıl Mah.)</t>
  </si>
  <si>
    <t>Türkay Ercan Özmen</t>
  </si>
  <si>
    <t>prof. dr. burhanettin uysal cad. yeşilkent sitesi c blok no23b Karabük/Merkez</t>
  </si>
  <si>
    <t>Hilmi Kütük</t>
  </si>
  <si>
    <t>getiri kullanmıyorum dedi  / fiyat güncellemesinden sonra isterim şuan sorun halledilmiyor dedi ercan bey.</t>
  </si>
  <si>
    <t>5ffff9e5f11235fd09b0498e</t>
  </si>
  <si>
    <t>AchickenCA (Üniversite Mah.)</t>
  </si>
  <si>
    <t>Tayyar Aktaş</t>
  </si>
  <si>
    <t>Kapullu Mah., Uzuner Sok., No:5, Karabük Merkez‎ , Karabük, Türkiye,</t>
  </si>
  <si>
    <t>61b7b801ace45f09b958225b</t>
  </si>
  <si>
    <t>Adıyaman Çiğ Köfteci Ali Baba, Merkez (Kurtuluş Mah.)</t>
  </si>
  <si>
    <t>Kübra Küsmez</t>
  </si>
  <si>
    <t>Kurtuluş</t>
  </si>
  <si>
    <t>Kurtuluş Mah. Şehit Yılmaz Korkut Cad. No:3/A Merkez/Karabük</t>
  </si>
  <si>
    <t>6061154f2eb439d827b5725d</t>
  </si>
  <si>
    <t>Adıyaman Çiğ Köftecisi Orhan Usta, Safranbolu (Atatürk Mah.)</t>
  </si>
  <si>
    <t>Muhammet Uğur Çam</t>
  </si>
  <si>
    <t>Atatürk</t>
  </si>
  <si>
    <t>Atatürk Mah. Kaya Erdem Cad. No:33/A Safranbolu/Karabük</t>
  </si>
  <si>
    <t>5510807722 hayrettin bey</t>
  </si>
  <si>
    <t>606b6146fe5ca8c5f4511d6b</t>
  </si>
  <si>
    <t>Adıyaman Resume Çiğ Köfte, Merkez (Kartaltepe Mah.)</t>
  </si>
  <si>
    <t>Ayfer Delikurt</t>
  </si>
  <si>
    <t>Bayır</t>
  </si>
  <si>
    <t>Kartaltepe Mah. Kartaltepe Cad. No:2 Merkez/Karabük</t>
  </si>
  <si>
    <t>6052834d4642ffd345751149</t>
  </si>
  <si>
    <t>Ala Hatay Katık Döner, Merkez (100. Yıl Mah.)</t>
  </si>
  <si>
    <t>Merve Çiydem</t>
  </si>
  <si>
    <t>100. Yıl Mah. 1002 Nolu Cad. No:5/B Merkez/Karabük</t>
  </si>
  <si>
    <t>61546811af900ed5920ea6a6</t>
  </si>
  <si>
    <t>Ales Food, Safranbolu (Barış Mah.)</t>
  </si>
  <si>
    <t>ABDULLAH ENES ÇEBİ</t>
  </si>
  <si>
    <t>Barış Mah. Göztepe BYM No:10 Safranbolu/Karabük</t>
  </si>
  <si>
    <t>SUAN RESTORAN CALIŞMIYOR</t>
  </si>
  <si>
    <t>600c129612a3f12bbd2615a6</t>
  </si>
  <si>
    <t>Ales Pasta, Merkez (Üniversite Mah.)</t>
  </si>
  <si>
    <t>Üniversite Mah. Uzuner Sk. Seyirtepe Konutları No:6/B Merkez/Karabük</t>
  </si>
  <si>
    <t xml:space="preserve">5415007811/ayın 15 in  de çekim istiyor ustam hasta dedi o zaman bütün ürünlerim hazır olur dedi </t>
  </si>
  <si>
    <t>600c10e8d6c591f895df9f64</t>
  </si>
  <si>
    <t>Ales Pasta, Safranbolu (Barış Mah.)</t>
  </si>
  <si>
    <t>YETKİLİ YUSUF BEY05379140333</t>
  </si>
  <si>
    <t>6144817f77af3764b7ea5769</t>
  </si>
  <si>
    <t>Ali Dayı Balık Evi, Merkez (Hürriyet Mah.)</t>
  </si>
  <si>
    <t>Esin Müsellimoğlu</t>
  </si>
  <si>
    <t>Hürriyet Mah. İnönü Cad. No:1/A Merkez/Karabük</t>
  </si>
  <si>
    <t xml:space="preserve">hiçbir şekilde çekim istemiyor </t>
  </si>
  <si>
    <t>614487f74897b0c09684a97d</t>
  </si>
  <si>
    <t>Ali Dayı Hatay Usulü Katık Döner, Merkez (Hürriyet Mah.)</t>
  </si>
  <si>
    <t>6001995db597a8b611333721</t>
  </si>
  <si>
    <t>Arık Özkan Izgara Köfte (5000 Evler 75. Yıl Mah.)</t>
  </si>
  <si>
    <t>Özkan Arık</t>
  </si>
  <si>
    <t>5000 Evler 75.yıl</t>
  </si>
  <si>
    <t>5000 Evler 75. Yıl Mah., 70. Sok., No:31A, Karabük Merkez‎ , Karabük, Türkiye,</t>
  </si>
  <si>
    <t>600afe7dace44fd253af2e5b</t>
  </si>
  <si>
    <t>ASG Döner, Merkez (100. Yıl Mah.)</t>
  </si>
  <si>
    <t>100.yıl mah.prof.dr.burhanettin uysal cad.no:8/b merkez/karabük</t>
  </si>
  <si>
    <t>yetkiliyok/burak 5319121312 mail verildi çekim istemiyor</t>
  </si>
  <si>
    <t>604937c47f1ab8b101dafacd</t>
  </si>
  <si>
    <t>Ateş Köfte, Merkez (5000 Evler Cumhuriyet Mah.)</t>
  </si>
  <si>
    <t>Metin İnce</t>
  </si>
  <si>
    <t>5000 Evler Cumhuriyet</t>
  </si>
  <si>
    <t>5000 Evler Cumhuriyet Mah. 63. Cadde No:14/G Merkez/Karabük</t>
  </si>
  <si>
    <t xml:space="preserve">dönecek  / meşgule attı /dönüş yapacam ben size dedi.açmadı./1-2 saate dönecek / dün meşguldüm bugünde meşgulüm konuşamam dedi </t>
  </si>
  <si>
    <t>604de8092b0150976133d39c</t>
  </si>
  <si>
    <t>Aydın 2 Pide &amp; Kebap, Safranbolu (Yenimahalle Mah. - Çarşı)</t>
  </si>
  <si>
    <t>Ayhan Aydın</t>
  </si>
  <si>
    <t>Yenimahalle Sadri Artunç Cad. No:49 Safranbolu/Karabük</t>
  </si>
  <si>
    <t>yetkili yok yarım saat 40 dk gelir der/ 5437126066/kendi fotoğraflarını kullanmak istiyor.</t>
  </si>
  <si>
    <t>604a80729cc87d6c8a15468c</t>
  </si>
  <si>
    <t>Aydın Pide &amp; Kebap, Merkez (Hürriyet Mah.)</t>
  </si>
  <si>
    <t>Ramazan Aydın</t>
  </si>
  <si>
    <t>İnönü Cad. Belediye İş Merkezi No:1/C 1/D Merkez/Karabük</t>
  </si>
  <si>
    <t>Devam çekimi istemiyor bunlar yeterli masraflı oluyor diyor.</t>
  </si>
  <si>
    <t>60144e5dcaa061cd097f5544</t>
  </si>
  <si>
    <t>Aydın Usta Pide &amp; Lahmacun, Merkez (100. Yıl Mah.)</t>
  </si>
  <si>
    <t>Aydın Bural</t>
  </si>
  <si>
    <t>Yüzüncü yıl mahallesi 1002 nolu cadde no:20/2</t>
  </si>
  <si>
    <t>yt yok  / 5425018583/Teyit amaçlı arandı fotoğraf çekimi gerçekleşmiş.</t>
  </si>
  <si>
    <t>60c282c8eb49658452737aa6</t>
  </si>
  <si>
    <t>Ayvalık Tostçusu, Merkez (100. Yıl Mah.)</t>
  </si>
  <si>
    <t>100. Yıl Mah., 1022. Sok., No:18, Karabük Merkez‎ , Karabük, Türkiye,</t>
  </si>
  <si>
    <t>bu restoran kapanmış</t>
  </si>
  <si>
    <t>6009d2b88c17d6576ae2a5b3</t>
  </si>
  <si>
    <t>Bambaşka Waffle (100.Yıl Mah.)</t>
  </si>
  <si>
    <t>METİN BOSTANCI</t>
  </si>
  <si>
    <t>1002 nolu cadde / Gökkuşağı evleri 38/40A</t>
  </si>
  <si>
    <t>604bd88025b0d3240a0937ed</t>
  </si>
  <si>
    <t>Bey Döner Fast Food, Safranbolu (Bostanbükü Köyü)</t>
  </si>
  <si>
    <t>Salim Kayabaşı</t>
  </si>
  <si>
    <t>Bostanbükü Köyü</t>
  </si>
  <si>
    <t>Bahçelievler Mah./Semt Fatih Cad. NO: 1 Bostanbükü Köyü/ Merkez Bucağı Safranbolu/KARABÜK</t>
  </si>
  <si>
    <t xml:space="preserve">ben çeker gönderirim dedi çekime gerek yok dedi - mail adresi verildi </t>
  </si>
  <si>
    <t>6017de331b5f9bafee214a51</t>
  </si>
  <si>
    <t>Beyoğlu Pilavcısı, Merkez (100. Yıl Mah.)</t>
  </si>
  <si>
    <t>100. Yıl, 1002. Cd. A38, 78050 Karabük Merkez/Karabük</t>
  </si>
  <si>
    <t>yukardaki restorantla aynı numara aranmasın  / açılış saati 12:00/ çekim gerçekleştimi diye arandı yetkili yok.</t>
  </si>
  <si>
    <t>620e0af4db90bc1c1c2ddb41</t>
  </si>
  <si>
    <t>Boston Donuts, Safranbolu (Yenimahalle Mah.)</t>
  </si>
  <si>
    <t>Emre Bayhan</t>
  </si>
  <si>
    <t>Yeni Mah.Sadri Artunç Cad. no:73/C Safranbolu/KARABÜK</t>
  </si>
  <si>
    <t>613fb271ba85fe3071fa43cc</t>
  </si>
  <si>
    <t>Burger Aa, Merkez (100. Yıl Mah.)</t>
  </si>
  <si>
    <t>Resul Altundağ</t>
  </si>
  <si>
    <t>100. Yıl Mah. 1002. Cad. No:43/A Merkez/Karabük</t>
  </si>
  <si>
    <t>1 hafta sonra çakim sağlanabilir bu hafta müsait değil /1 hafta sonra arayın dedi.- akşam 5 gibi arayın dedi şuan müsait değilim</t>
  </si>
  <si>
    <t>5ffe0d30fd88ae24d96c9359</t>
  </si>
  <si>
    <t>Bursa İskender Keyfi (100. Yıl Mah.)</t>
  </si>
  <si>
    <t>Hüseyin Kayabaşı</t>
  </si>
  <si>
    <t>100. Yıl Mah., 1004. Cad., No:3, Karabük Merkez‎ , Karabük, Türkiye,</t>
  </si>
  <si>
    <t>Devam çekimi istemiyor zaten en çok gidenleri çektirdik diyor/5538976616</t>
  </si>
  <si>
    <t>60142b32f8fb0bf56bfa0200</t>
  </si>
  <si>
    <t>Cadde Katık Safranbolu (Emek Mah.)</t>
  </si>
  <si>
    <t>Şahsene Erkeç</t>
  </si>
  <si>
    <t>Emek, Ünal Office Center no:2, 78000 Safranbolu/Karabük</t>
  </si>
  <si>
    <t>yetkili zeliha hanım : 05421720078 ulaşılamadı /yetkili yok</t>
  </si>
  <si>
    <t>61e676ea1d70bdba47fabdcc</t>
  </si>
  <si>
    <t>Cızzgara Kebap, Safranbolu (Yenimahalle Mah.)</t>
  </si>
  <si>
    <t>Gülten Çoban</t>
  </si>
  <si>
    <t>Yeni Mah. Sadri Artunç Cad. No:43 Safranbolu/Karabük</t>
  </si>
  <si>
    <t>60527b5e11879718d5407bb6</t>
  </si>
  <si>
    <t>Çamlı Köşk, Merkez (Kılavuzlar Mah.)</t>
  </si>
  <si>
    <t>Erdal Namuslu</t>
  </si>
  <si>
    <t>Kılavuzlar 1. Bölge</t>
  </si>
  <si>
    <t>Kılavuzlar Köyü Kastamonu Yolu Altı Mevkii Köy Sokak No:3/1 Merkez/Karabük</t>
  </si>
  <si>
    <t xml:space="preserve">yeterli müşteriye sahibiz / yeterli müşterim var dedi istemiyorum dedi </t>
  </si>
  <si>
    <t>60087b501b307e2d0c26a17c</t>
  </si>
  <si>
    <t>Çiğ Köfte Evi (Kılavuzlar Mah.)</t>
  </si>
  <si>
    <t>SEBAHAT CENGİZ</t>
  </si>
  <si>
    <t>Klavuzlar mahallesi 406 nolu sokak No:14/A Merkez/ Karabuk</t>
  </si>
  <si>
    <t xml:space="preserve">özkan bey </t>
  </si>
  <si>
    <t>600816ddb2ab7d46e361de68</t>
  </si>
  <si>
    <t>Çiğ Köfte Evi (Şirinevler Mah.)</t>
  </si>
  <si>
    <t>SAKİNE GÜNGÖR</t>
  </si>
  <si>
    <t>Şirinevler</t>
  </si>
  <si>
    <t>Şirinevler mahallesi Yenidoğan Sokak Balcıoğlu apt. No 1/D Karabük</t>
  </si>
  <si>
    <t>Selçuk bey / 5467219097/ gerek duymuyormuş</t>
  </si>
  <si>
    <t>6048b9c519345fd1a54232c3</t>
  </si>
  <si>
    <t>Çiğ Köfteci Ahmet Aybak, Merkez (Bayır Mah. - Çarşı)</t>
  </si>
  <si>
    <t>Metin Dereli</t>
  </si>
  <si>
    <t>Bayır Mah. Gazipaşa Cad. Ersim İşhanı No:1/C Merkez/Karabük</t>
  </si>
  <si>
    <t>çekim gerçekleştimi diye teyit amacıyla arandı meşgule attı.</t>
  </si>
  <si>
    <t>61e67f54b6b5502da4225664</t>
  </si>
  <si>
    <t>Çiğ Köfteci Ömer Usta, Safranbolu (Barış Mah.)</t>
  </si>
  <si>
    <t>Fatma Akpınar</t>
  </si>
  <si>
    <t>Barış Mah. Yüksek Mimar Yavuz İnce Cad. No:1 Safranbolu/Karabük</t>
  </si>
  <si>
    <t>6009e23a0a019721c0f3594a</t>
  </si>
  <si>
    <t>Çiğ Köfteci Sait (100.Yıl Mah.-Öğretmenler)</t>
  </si>
  <si>
    <t>ADEM DEMİRCİ</t>
  </si>
  <si>
    <t>100. Yıl, 1009. Cd. No:68, 78050 Karabük Merkez/Karabük</t>
  </si>
  <si>
    <t>61ef9a90b8188f3efca39ba9</t>
  </si>
  <si>
    <t>Çiğköfteci Murat Usta, Safranbolu (Emek Mah.)</t>
  </si>
  <si>
    <t>Cevat Danışman</t>
  </si>
  <si>
    <t>Emek Mah. Aydın Sok. No:9 Safranbolu/Karabük</t>
  </si>
  <si>
    <t>61714a5b8a1084081dae0f4f</t>
  </si>
  <si>
    <t>Çiğköftem, Merkez (100. Yıl Mah.)</t>
  </si>
  <si>
    <t>Adem Yılmaz</t>
  </si>
  <si>
    <t>Bostanbükü Köyü, Prof. Dr. Burhanettin Uysal Cad., No:5A, Safranbolu, Karabük, Türkiye,</t>
  </si>
  <si>
    <t>akşama doğru 5-6gibiara</t>
  </si>
  <si>
    <t>616807de42e971a8b9f761af</t>
  </si>
  <si>
    <t>Çiğköftem, Safranbolu (Yenimahalle Mah.)</t>
  </si>
  <si>
    <t>Turgut Özdal</t>
  </si>
  <si>
    <t>Yenimahalle Sadri Artunç Cad. No:103 Safranbolu/Karabük</t>
  </si>
  <si>
    <t xml:space="preserve">merkeze bağlıymış </t>
  </si>
  <si>
    <t>607e823b78e84c5b41d98c02</t>
  </si>
  <si>
    <t>Damga Çiğ Köfte, Merkez (Şirinevler Mah.)</t>
  </si>
  <si>
    <t>Derya Kızılsu</t>
  </si>
  <si>
    <t>Şirinevler Mah. Şahinbey Cad. No:14/B Merkez/Karabük</t>
  </si>
  <si>
    <t>yetkili yokmuş / direk meşgule düşüyor /05307468522 şuan müsait değilim yarım saat sonra arayın dedi. /// Maliyetten dolayı çekim istemiyor...</t>
  </si>
  <si>
    <t>600068effd88ae08976d0bdb</t>
  </si>
  <si>
    <t>Dayı Kürek Lahmacun (Atatürk Mah.)</t>
  </si>
  <si>
    <t>ELİF ERİKCİ</t>
  </si>
  <si>
    <t>Sadri Artunç Cad., No:54, Safranbolu, Karabük, Türkiye,</t>
  </si>
  <si>
    <t>yt yok 2-3 saat sonra/ derya hanımdan randevu alındı koray bey dükkanda olacak 05324002222. Teyit amaçlı arandı fotoğraf çekimi gerçekleşmiş.</t>
  </si>
  <si>
    <t>606821ebea511a71896446f7</t>
  </si>
  <si>
    <t>Derya Pide &amp; Kebap &amp; Baklava, Merkez (Bayır Mah. - Çarşı)</t>
  </si>
  <si>
    <t>Koray Akgön</t>
  </si>
  <si>
    <t>Bayır Mah. Fevzi Fırat Cad. No:65 Merkez/Karabük</t>
  </si>
  <si>
    <t xml:space="preserve">yt yok  / direk meşgule düşüyor  //// Maliyetten dolayı çekim istemiyor.. / şuan değil belki yıl ortasına doğru olabilir </t>
  </si>
  <si>
    <t>620c9d6e0ed135ad5541fc9f</t>
  </si>
  <si>
    <t>Döner 78, Merkez (Üniversite Mah.)</t>
  </si>
  <si>
    <t>Üniversite Mah., Uzuner Sok., No:5, Karabük Merkez‎ , Karabük, Türkiye,</t>
  </si>
  <si>
    <t>604a851f3ca2747c1f80ab0e</t>
  </si>
  <si>
    <t>Döneris, Merkez (Bayır Mah. - Çarşı)</t>
  </si>
  <si>
    <t>Tahir Ulusoy</t>
  </si>
  <si>
    <t>Bayır Mah. Kemal Güneş Cad. No:135/B Merkez/Karabük</t>
  </si>
  <si>
    <t>cengiz bey</t>
  </si>
  <si>
    <t>600ef48a0909cf6c86584df8</t>
  </si>
  <si>
    <t>Dürüm Sever, Merkez (Şirinevler Mah.)</t>
  </si>
  <si>
    <t>AHMET SONER GENCAY</t>
  </si>
  <si>
    <t>Şirinevler Mah. Alparslan Cad. No:18 Merkez Karabük</t>
  </si>
  <si>
    <t>ahmet bey işten ayrılmış /5426859883 mehmet çalışanmış iş yeri sahibi de başka biriymiş . teyir amacıyla arandı açmadı.</t>
  </si>
  <si>
    <t>60d2cf0c4876bbb409bae964</t>
  </si>
  <si>
    <t>Dürüm Sever, Safranbolu (Barış Mah.)</t>
  </si>
  <si>
    <t>Ahmet Soner Gencay</t>
  </si>
  <si>
    <t>Barış Mah. Adnan Menderes Bulvarı No:71 Safranbolu/Karabük</t>
  </si>
  <si>
    <t>605bb59e5468ab85b47ba4e2</t>
  </si>
  <si>
    <t>Dürümcü Mehmet &amp; Şahin, Safranbolu (Atatürk Mah.)</t>
  </si>
  <si>
    <t>Mehmet Ergül</t>
  </si>
  <si>
    <t>Atatürk Mah. Kaya Erdem Cad. Özer Özdemir Apt. No:24/A Safranbolu/Karabük</t>
  </si>
  <si>
    <t>hatice hanım/ fotoğraf çekimi gerçekleştimi diye teyit amaçlı arandı açmadı.</t>
  </si>
  <si>
    <t>61a0a865742d17c1a9a79e9b</t>
  </si>
  <si>
    <t>DY Lahmacun, Merkez (100. Yıl Mah.)</t>
  </si>
  <si>
    <t>Recep Yeşiloğlu</t>
  </si>
  <si>
    <t>100. Yıl Mah. 1002. Cad. No:3 Merkez/Karabük</t>
  </si>
  <si>
    <t>60a63b9e8f6cc56473dbd839</t>
  </si>
  <si>
    <t>Efendioğulları Lahmacun, Merkez (Şirinevler Mah.)</t>
  </si>
  <si>
    <t>Fatih Altun</t>
  </si>
  <si>
    <t>Şirinevler Mah. Mehmet Akif Cad. No: 8/A Merkez/Karabük</t>
  </si>
  <si>
    <t>6077ed5fd415f0eea0aba177</t>
  </si>
  <si>
    <t>Eight Coffee Co., Safranbolu (Emek Mah.)</t>
  </si>
  <si>
    <t>Naciye Ceyhan</t>
  </si>
  <si>
    <t>Emek Mah. Adnan Menderes Bulvarı Ünal Office Center No: 10/13 Safranbolu/Karabük</t>
  </si>
  <si>
    <t>15 gün sonra arayın eleman sıkıntımız var dedi ümit bey. YILBASINDAN SONRA ARA</t>
  </si>
  <si>
    <t>600033665f0ab4c273e89346</t>
  </si>
  <si>
    <t>Eklercim Pasta &amp; Cafe (100. Yıl Mah.)</t>
  </si>
  <si>
    <t>İsmail Çolak</t>
  </si>
  <si>
    <t>100.Yıl Mah., Prof. Dr. Burhanettin Uysal Cad., No:51A, Safranbolu, Karabük, Türkiye,</t>
  </si>
  <si>
    <t>çok işi varmış uğraşamazmış/yıl basından sonra ıletısıme gecılcek / devam çekimi için yılbaşından sonra müsait olacaklarmış</t>
  </si>
  <si>
    <t>604bd4a093656ddc1ab6a2a9</t>
  </si>
  <si>
    <t>Ela Gözleme &amp; Yemek Evi, Merkez (Üniversite Mah.)</t>
  </si>
  <si>
    <t>Fatma Öğe</t>
  </si>
  <si>
    <t>üniversite mah., uzuner sok., No:4/B Merkez/Karabük</t>
  </si>
  <si>
    <t>Sulu yemek satışı olduğundan dolayı tüm yemekleri çıkaramam istemiyorum dedi</t>
  </si>
  <si>
    <t>60c1e4f99fd4519362188443</t>
  </si>
  <si>
    <t>Express Pizza King, Merkez (Ergenekon Mah.)</t>
  </si>
  <si>
    <t>Fahrettin Kıral</t>
  </si>
  <si>
    <t>Ergenekon</t>
  </si>
  <si>
    <t>Ergenekon Mah. Safir Sok. No:5 Merkez/Karabük</t>
  </si>
  <si>
    <t>cekım gerceklesmıs/ çekim gerçekleşmiş menü değişikliği yaptık oyüzden yeniden çekim olabilir ama şuan değil daha sonra dedi. fahrettin bey.</t>
  </si>
  <si>
    <t>6175b8dbf801e3e4623c046a</t>
  </si>
  <si>
    <t>Frango Döner, Merkez (100. Yıl Mah.)</t>
  </si>
  <si>
    <t>müsait değilmiş  /çekım ıstemıyorum dedı</t>
  </si>
  <si>
    <t>61519bed2be42c0eff200a4f</t>
  </si>
  <si>
    <t>Gaye Cafe &amp; Bistro, Merkez (Bayır Mah. - Çarşı)</t>
  </si>
  <si>
    <t>Ömer Ayhan</t>
  </si>
  <si>
    <t>Ergenekon Mah. Albay Karaoğlanoğlu Cad. Kent Meydanı No:2 Merkez/Karabük</t>
  </si>
  <si>
    <t>5375005768 yasemin hanım /devam cekımı</t>
  </si>
  <si>
    <t>600c0fbbb196910f773d0cfc</t>
  </si>
  <si>
    <t>Gören Kebapchi, Merkez (100. Yıl Mah.)</t>
  </si>
  <si>
    <t>100.yıl mah.1006.cad. merkez karabük</t>
  </si>
  <si>
    <t xml:space="preserve">5324943087// çekim istemedi  </t>
  </si>
  <si>
    <t>6009a392952e809680fb7d5c</t>
  </si>
  <si>
    <t>Hacı Erol Kebap (Safranbolu,Atatürk Mah.)</t>
  </si>
  <si>
    <t>AZİZ ALTINOK</t>
  </si>
  <si>
    <t>Atatürk, Çelik Gülersoy Cd. No:40, 78600 Safranbolu/Karabük</t>
  </si>
  <si>
    <t>5321794098/maile atcak</t>
  </si>
  <si>
    <t>613fb864df45fdaee983d5cf</t>
  </si>
  <si>
    <t>Hacı Erol Kebap, Merkez (100. Yıl Mah.)</t>
  </si>
  <si>
    <t>Aziz Altınok</t>
  </si>
  <si>
    <t>100. Yıl Mah. 1002. Cad. No:26 Merkez/Karabük</t>
  </si>
  <si>
    <t>haftaya yapalım bu hafta müsait değilim dedi /mail verıldı kndı fotografları var</t>
  </si>
  <si>
    <t>6044035e17e42478e00d0cf2</t>
  </si>
  <si>
    <t>Hacıalioğlu Kebap, Safranbolu (Atatürk Mah.)</t>
  </si>
  <si>
    <t>Osman Ünsal Hacıalioğlu</t>
  </si>
  <si>
    <t>ATATÜRK MAHALLESİ İSMAİL HAKKI ÖZKAN SOKAK NO:12 İÇ KAPI NO:1 SAFRANBOLU KARABÜK</t>
  </si>
  <si>
    <t xml:space="preserve">tabakları hazırlayan ustamız rahatsız ve ne zaman gelır bellı degıl/ şuanda ilgilenmiyormuş </t>
  </si>
  <si>
    <t>60492e8317e424abbc0e2e19</t>
  </si>
  <si>
    <t>Hacıbey Katık Döner &amp; Lahmacun, Merkez (Bayır Mah. - Çarşı)</t>
  </si>
  <si>
    <t>Gökhan Tutuk</t>
  </si>
  <si>
    <t>İnönü Cad. Fatih Çarşısı No:32 Merkez/Karabük</t>
  </si>
  <si>
    <t>ileri ki tarihlerde ister.gelmeden önce aranmadığı için tabaklara hazırlık yapılmamış.</t>
  </si>
  <si>
    <t>607f455579796f6b985a467c</t>
  </si>
  <si>
    <t>Hasipek Emineller, Safranbolu (Atatürk Mah.)</t>
  </si>
  <si>
    <t>Satı Cengiz</t>
  </si>
  <si>
    <t>ATATÜRK Mah. Akter Sok. Birlik Apt. Safranbolu/Karabük</t>
  </si>
  <si>
    <t>5424152563 emre bey / satı bey 5469588052 / hacettepe ecz yanı</t>
  </si>
  <si>
    <t>60d86134adeb4ab38af10add</t>
  </si>
  <si>
    <t>Hatay Katık Döner, Merkez (100. Yıl Mah.)</t>
  </si>
  <si>
    <t>Vasfiye Kayabaşı</t>
  </si>
  <si>
    <t>100. Yıl Mah. 1002 Nolu Cad. No: 7/A Merkez/Karabük</t>
  </si>
  <si>
    <t>müsait değilim sonra arayn dedi  /yetkili yoktu oğlu yusuf beyin nuarasını 5444867752  verdiler ama açmadı / yarım saat sonra aranacak /Yusuf beyle görüşüldü tekrar çekim alındı</t>
  </si>
  <si>
    <t>60ba11583632e3e4f352330f</t>
  </si>
  <si>
    <t>Hira Dondurma, Merkez (Soğuksu Mah.)</t>
  </si>
  <si>
    <t>Zuhal Acar</t>
  </si>
  <si>
    <t>Soğuksu</t>
  </si>
  <si>
    <t>Soğuksu Mah. Melise Cad. Toki İş Merkezi No:40 Merkez/Karabük</t>
  </si>
  <si>
    <t>şevket bey / dondurma sezonu acıldıgında</t>
  </si>
  <si>
    <t>60082226f69aa4db8f46f6d7</t>
  </si>
  <si>
    <t>Hürmet Sofrası, Merkez (100. Yıl Mah.)</t>
  </si>
  <si>
    <t>ESİN DİKİLİTAŞ</t>
  </si>
  <si>
    <t>100. Yıl Mah. 1002 Cad. No:38-40 Merkez/Karabük</t>
  </si>
  <si>
    <t>dönecek / yetkili yok/ yetkili yok şehir dışındaymış./</t>
  </si>
  <si>
    <t>61698ce783350fc7556f8aae</t>
  </si>
  <si>
    <t>İbrahim Usta, Merkez (100. Yıl Mah.)</t>
  </si>
  <si>
    <t>Tunay Tunç</t>
  </si>
  <si>
    <t>100. Yıl Mah. 1010. Cad. No:11 Merkez/Karabük</t>
  </si>
  <si>
    <t xml:space="preserve">ustama söyleyim uygunluğa göre dönüş yaparım dedi.açmadı.- ben ihtiyaç duyarsam sizleri ararım dedi </t>
  </si>
  <si>
    <t>6009dc9537de62160bb41b84</t>
  </si>
  <si>
    <t>İki Satır Kebap, Merkez (100. Yıl Mah.)</t>
  </si>
  <si>
    <t>Mehmet Tunçkaya</t>
  </si>
  <si>
    <t>100. Yıl Mah. Prof Dr Burhanettin Uysal Cad. No.34 Yıldız Life Residence</t>
  </si>
  <si>
    <t>6000662137b1812b85082176</t>
  </si>
  <si>
    <t>İstanbul Börek (100. Yıl Mah.)</t>
  </si>
  <si>
    <t>Ahmet Çolpan</t>
  </si>
  <si>
    <t>1002. Cad., No:22B, Karabük Merkez‎ , Karabük, Türkiye,</t>
  </si>
  <si>
    <t>6214b5812c39ac6984b8b9bf</t>
  </si>
  <si>
    <t>İstanbul Pide, Merkez (Bayır Mah. - Çarşı)</t>
  </si>
  <si>
    <t>Bayır mah.Kemal Güneş Cad.No:133 KARABÜK</t>
  </si>
  <si>
    <t>61d750524e3d957ea9e9d745</t>
  </si>
  <si>
    <t>Kadim Döner &amp; Lahmacun, Merkez (100. Yıl Mah.)</t>
  </si>
  <si>
    <t>60a57ecc3b78afc07573f515</t>
  </si>
  <si>
    <t>Kahramanmaraş Kaymak Dondurma, Safranbolu (Yenimahalle Mah.)</t>
  </si>
  <si>
    <t>Yılmaz Tecirli</t>
  </si>
  <si>
    <t>Yeni Mah. Sadri Artunç Cad. No:73/B Safranbolu/Karabük</t>
  </si>
  <si>
    <t>yemeksepetinden alıp koyun dedi böyle bir şeyin mümkün olmadığını söyledim o zaman gerek yok dedi</t>
  </si>
  <si>
    <t>60091fa3e13dbda3eb5c736f</t>
  </si>
  <si>
    <t>Kankanın Yeri Tantuni &amp; Döner (Kılavuzlar Mah.)</t>
  </si>
  <si>
    <t>AYHAN DOĞAN</t>
  </si>
  <si>
    <t>Kılavuzlar mah. 406.sok no:14 karabük</t>
  </si>
  <si>
    <t>604b609f4fbb43c24b3105fb</t>
  </si>
  <si>
    <t>Karavan Börek, Merkez (100. Yıl Mah.)</t>
  </si>
  <si>
    <t>Melek Ünal</t>
  </si>
  <si>
    <t>100. Yıl Mah. Prof Dr. Burhanettin Uysal Cad. No:12/C Merkez/Karabük</t>
  </si>
  <si>
    <t>61ae334b31b72e50506894bc</t>
  </si>
  <si>
    <t>Katık Döner, Merkez (100. Yıl Mah.)</t>
  </si>
  <si>
    <t>Orhan Savaş</t>
  </si>
  <si>
    <t>100. Yıl Mah. Prof. Dr. Burhanettin Uysal Cad. No:5/D Merkez/Karabük</t>
  </si>
  <si>
    <t>618a69ae9e474e1f6ea4df6a</t>
  </si>
  <si>
    <t>Katıkçım, Merkez (100. Yıl Mah.)</t>
  </si>
  <si>
    <t>6027c011c23a081b80cebd7c</t>
  </si>
  <si>
    <t>Kırmızı Çiğ Köfte Ömer Usta, Merkez (Kılavuzlar Mah.)</t>
  </si>
  <si>
    <t>Ömer Doğan</t>
  </si>
  <si>
    <t>Kılavuzlar Mah. 407 Sok. No:3-1B</t>
  </si>
  <si>
    <t xml:space="preserve">numara hatalı </t>
  </si>
  <si>
    <t>61dea303aa12c4881887d5b2</t>
  </si>
  <si>
    <t>Köfteci Dayı, Merkez (Ergenekon Mah.)</t>
  </si>
  <si>
    <t>602a54a285b2c67f3f25b363</t>
  </si>
  <si>
    <t>Köfteci Hakkı Usta, Safranbolu (Yenimahalle Mah-Çarşı)</t>
  </si>
  <si>
    <t>Fatma Türten</t>
  </si>
  <si>
    <t>Sadri Artuç Cad. No:59/1</t>
  </si>
  <si>
    <t>fotoğraflar çekildimi diye tyit amaçlı arandı çekim gerçekleşmiş devam çekimi istiyor hakkı bey.</t>
  </si>
  <si>
    <t>60a5782fda2100bd3519b031</t>
  </si>
  <si>
    <t>Köşem Döner, Safranbolu (Yenimahalle Mah.)</t>
  </si>
  <si>
    <t>Murat Alper</t>
  </si>
  <si>
    <t>Yenimahalle Feyza Sok. No:31 Safranbolu/Karabük</t>
  </si>
  <si>
    <t>5445129625 murat</t>
  </si>
  <si>
    <t>6009e4f637de6259ceb41d11</t>
  </si>
  <si>
    <t>Köylüm Ev Yemekleri, Merkez (Bayır Mah. - Çarşı)</t>
  </si>
  <si>
    <t>Yasemin Yalçın</t>
  </si>
  <si>
    <t>Bayır Mah.Gazi Paşa Cad. no:49</t>
  </si>
  <si>
    <t xml:space="preserve">kares avm kat 4 / 4151080/fotoğraf olmasada olur dedi çekim istemedi </t>
  </si>
  <si>
    <t>61714d3cf46d6829690d92ab</t>
  </si>
  <si>
    <t>Kumpir'cim, Merkez (Kılavuzlar Mah.)</t>
  </si>
  <si>
    <t>Kılavuzlar 2. Bölge</t>
  </si>
  <si>
    <t>Kılavuzlar Mah. 407 Sok. No:3-1B Merkez/Karabük</t>
  </si>
  <si>
    <t xml:space="preserve">numara hatalı nettede bulunmadı </t>
  </si>
  <si>
    <t>6043e5c33ee11b4df3126b3c</t>
  </si>
  <si>
    <t>Lokum Tantuni &amp; Hatay Usulü Döner, Merkez (100. Yıl Mah.)</t>
  </si>
  <si>
    <t>Sercan Özay</t>
  </si>
  <si>
    <t>100. Yıl Mah. Burhanettin uysal caddesi no:2-27/D Karabük</t>
  </si>
  <si>
    <t xml:space="preserve">kendi fotoları varmış  </t>
  </si>
  <si>
    <t>607f29841e398b569d1e20c5</t>
  </si>
  <si>
    <t>Luket Döner &amp; Köfte &amp; Sucuk, Safranbolu (Atatürk Mah.)</t>
  </si>
  <si>
    <t>ATATÜRK Mah. Sadri Artunç Cad. No:42/A Safranbolu/Karabük</t>
  </si>
  <si>
    <t>5379567876 muhammed bey</t>
  </si>
  <si>
    <t>607f39fa1e398b70041e22e9</t>
  </si>
  <si>
    <t>Luket Dürüm Tır, Safranbolu (Bostanbükü Köyü)</t>
  </si>
  <si>
    <t>Kastamonu Yolu Cad. No:121 Karıt Köyü, Safranbolu/karabük, 78600</t>
  </si>
  <si>
    <t>60099827f9bae4d716538f02</t>
  </si>
  <si>
    <t>Melek Aydın Ev Yemekleri &amp; Pizza, Merkez (100. Yıl Mah.)</t>
  </si>
  <si>
    <t>Melek Aydın</t>
  </si>
  <si>
    <t>100. Yıl Mah. Prof Dr Burhanettin Uysal Cad. No.2 A</t>
  </si>
  <si>
    <t xml:space="preserve">yetkili  yok  / MEŞGULE ATTI </t>
  </si>
  <si>
    <t>60c27cb5e8b45a602db41dd6</t>
  </si>
  <si>
    <t>Meriç Öncü Dürüm, Merkez (100. Yıl Mah.)</t>
  </si>
  <si>
    <t>İnan Uslu</t>
  </si>
  <si>
    <t>100. Yıl Mah. 1002 Nolu Cad. No:22/A Merkez/Karabük</t>
  </si>
  <si>
    <t>devam çekimi istemiyor</t>
  </si>
  <si>
    <t>600ab124b1969189883cb217</t>
  </si>
  <si>
    <t>Mersin Tantuni, Safranbolu (Yenimahalle Mah.)</t>
  </si>
  <si>
    <t>Hüseyin Kethüdaoğlu</t>
  </si>
  <si>
    <t>Sadri Artunç Cad., No:47, Safranbolu, Karabük, Türkiye,</t>
  </si>
  <si>
    <t>Hüseyin bey:5444753701/ teyit amaçlı arandı fotoğraf çekimi gerçekleşmiş eksik ürünü yokmuş.</t>
  </si>
  <si>
    <t>6047f4e719345f3538420bda</t>
  </si>
  <si>
    <t>Mertcan Döner, Merkez (100. Yıl Mah.)</t>
  </si>
  <si>
    <t>Ali Rıza Gökçekli</t>
  </si>
  <si>
    <t>100. Yıl Mah. 1002 Nolu Cadde Mertcan Apt. No:18/1 Merkez/Karabük</t>
  </si>
  <si>
    <t>60309914c20d04e03050b31c</t>
  </si>
  <si>
    <t>Mertcan Döner, Safranbolu (Yenimahalle Mah.)</t>
  </si>
  <si>
    <t>Dursun Şahin</t>
  </si>
  <si>
    <t>Sadri Artuç Cad. No:49/B05</t>
  </si>
  <si>
    <t>2 saate falan ara dedi yetkili yok dedi /  Yetkili yok 05374486858 dursun bey açmadı. çekim gerçekleştimi diye teyir amaçlı arandı çekim gerçekleşmiş ama yüklenmeyen ürünleri varmış.</t>
  </si>
  <si>
    <t>61bf24d8b08aafc6b10c6777</t>
  </si>
  <si>
    <t>Meşhur Adıyaman Çiğ Köftecisi İsmet Usta, Merkez (5000 Evler)</t>
  </si>
  <si>
    <t>Hamdi Özcan</t>
  </si>
  <si>
    <t>5000 Evler Cumhuriyet Mah. 63 Nolu Cad. No:10/K Merkez/Karabük</t>
  </si>
  <si>
    <t>605a3eb26803b5a6b48560f5</t>
  </si>
  <si>
    <t>Meşhur Adıyaman Çiğ Köftecisi İsmet, Safranbolu (Yenimahalle)</t>
  </si>
  <si>
    <t>Meltem Korkut</t>
  </si>
  <si>
    <t>100 Dükkanlar Feza Sok. Orta Dükkanlar No:3 Safranbolu/Karabük</t>
  </si>
  <si>
    <t>fotoğrafları yok</t>
  </si>
  <si>
    <t>6060546cddb30b901b48fc8e</t>
  </si>
  <si>
    <t>Meşhur Ayvalık Tostçusu, Safranbolu (Atatürk Mah.)</t>
  </si>
  <si>
    <t>Ekrem Kaya</t>
  </si>
  <si>
    <t>Atatürk Mah. Sadri Artunç Cad. Sedef Apt. No:76/C Safranbolu/Karabük</t>
  </si>
  <si>
    <t>60604ff953493f5fcfd3934e</t>
  </si>
  <si>
    <t>Meşhur Ayvalık Tostçusu, Safranbolu (Yenimahalle Mah.)</t>
  </si>
  <si>
    <t>tel kaapalı</t>
  </si>
  <si>
    <t>61681636e8d89c17e13de1f6</t>
  </si>
  <si>
    <t>Meydan Döner, Merkez (100. Yıl Mah.)</t>
  </si>
  <si>
    <t>Murat Kılıç</t>
  </si>
  <si>
    <t>100. Yıl Mah. 1004. Cad. No:1 Merkez/Karabük</t>
  </si>
  <si>
    <t xml:space="preserve">devam alındı / çekim sağlanmamış arkadaşın akşama kadar burda kalması lazım yoksa benürün çıkaramam dedi </t>
  </si>
  <si>
    <t>61fd9072980b18afcdcb2e99</t>
  </si>
  <si>
    <t>Milwa, Merkez (100. Yıl Mah.)</t>
  </si>
  <si>
    <t>Aytaç Hebcan</t>
  </si>
  <si>
    <t>100. Yıl Mah. Öğretmenler Sitesi 1. Blok No:1/B Merkez/Karabük</t>
  </si>
  <si>
    <t>60e4d2d334cb8dfededa5be6</t>
  </si>
  <si>
    <t>Misya Cafe &amp; Restaurant, Merkez (Bayır Mah. - Çarşı)</t>
  </si>
  <si>
    <t>Cahit Ertekin</t>
  </si>
  <si>
    <t>Bayır Mah. Kent Meydanı No:4 Merkez/Karabük</t>
  </si>
  <si>
    <t>60eb3d323f2cdfba768f72eb</t>
  </si>
  <si>
    <t>MR Döner, Merkez (Hürriyet Mah.)</t>
  </si>
  <si>
    <t>Murat Omak</t>
  </si>
  <si>
    <t>Hürriyet Mah. İnönü Cad.No:26 Merkez/Karabük</t>
  </si>
  <si>
    <t xml:space="preserve">cuma hariç gidildiğinde çekim olabilir </t>
  </si>
  <si>
    <t>61be1bfa3811299690e1797c</t>
  </si>
  <si>
    <t>Nazende, Merkez (100. Yıl Mah.)</t>
  </si>
  <si>
    <t>Mustafa Yarkan</t>
  </si>
  <si>
    <t>100. Yıl Mah. Prof Dr. Burhanettin Uysal Cad. No:4 Merkez/Karabük</t>
  </si>
  <si>
    <t>600037eafd88ae0a866cfac6</t>
  </si>
  <si>
    <t>Osmanoğlu Lahmacun &amp; Pide &amp; Kebap, Safranbolu (Atatürk Mah.)</t>
  </si>
  <si>
    <t>Nuray Çetinkaya</t>
  </si>
  <si>
    <t>Yeni Mah. Sadri Artunç Cad. Uğur Sitesi A Blok No:11/12</t>
  </si>
  <si>
    <t>yunus emre oğlu devam alındı</t>
  </si>
  <si>
    <t>61680bab4c574a30baa719b0</t>
  </si>
  <si>
    <t>Otantik Cafe, Safranbolu (Atatürk Mah.)</t>
  </si>
  <si>
    <t>Abdullah Ceylan</t>
  </si>
  <si>
    <t>ATATÜRK Mah. Sadri Artunç Cad. No:74 Safranbolu/Karabük</t>
  </si>
  <si>
    <t>600eefd8ace44ffa4cafd50e</t>
  </si>
  <si>
    <t>Otto Pizza (Şirinevler Mah.)</t>
  </si>
  <si>
    <t>Şirinevler, Şahinbey Cd 16 B, 78200 Karabük Merkez/Karabük</t>
  </si>
  <si>
    <t>ahmet bey işten ayrılmış /5426859883 mehmet çalışanmış iş yeri sahibi de başka biriymiş / teyit amacıyla arandı açmadı.</t>
  </si>
  <si>
    <t>61edb5908bd46a02388c90d4</t>
  </si>
  <si>
    <t>Ömer Usta Tantuni, Safranbolu (Barış Mah.)</t>
  </si>
  <si>
    <t>6049f44950b0c5883fe80404</t>
  </si>
  <si>
    <t>Özalp Pide, Merkez (Şirinevler Mah.)</t>
  </si>
  <si>
    <t>Alparslan Kütükoğlu</t>
  </si>
  <si>
    <t>Şirinevler Mah. Orhangazi Cad. No:6/2 Merkez/Karabük</t>
  </si>
  <si>
    <t>saat 9dan sonra ara der / ÖĞLEDEN SONRA ARANACAK / Çekim gerçekleşmiş.</t>
  </si>
  <si>
    <t>605272b0ff796a4c9b903a59</t>
  </si>
  <si>
    <t>Özbay Pide &amp; Kebap, Merkez (Kılavuzlar Mah.)</t>
  </si>
  <si>
    <t>Emine Özbay</t>
  </si>
  <si>
    <t>Kılavuzlar Mah. Kastamonu Yolu Altı Köy Sok. Divan Evleri Apt. No: 3/A Merkez/Karabük</t>
  </si>
  <si>
    <t>Lütfü Bey</t>
  </si>
  <si>
    <t>605a14078054c5c8ae7f9456</t>
  </si>
  <si>
    <t>Packet Burger, Merkez (100. Yıl Mah.)</t>
  </si>
  <si>
    <t>Rıdvan Ocaklıoğlu</t>
  </si>
  <si>
    <t>100. Yıl, 1003. Cd. 8/C, 78050 Merkez/Karabük</t>
  </si>
  <si>
    <t xml:space="preserve">çekim istemiyor  / 3 DEN SONRA GELİRLERMİŞ / akşam servisi daha sonra görüşelim dedi /   05425506890 rıdvan bey.yetkili yok yetkili no açmadı. / merkezden fooğrafları isteriz atarlar dedi </t>
  </si>
  <si>
    <t>6054f9e782472e4f97df2080</t>
  </si>
  <si>
    <t>Pastacımm Bedri Usta, Merkez (Şirinevler Mah.)</t>
  </si>
  <si>
    <t>Sinan Demir</t>
  </si>
  <si>
    <t>Şirinevler Mah. Kazım Karabekir Cad. Köroğlu Apt. No:2/A Merkez/Karabük</t>
  </si>
  <si>
    <t>yetkili öğleden sonra gelecek / teyit için arandı çekim gerçekleştimi diye çekim gerçekleşmiş devam çekimi istiyor menüm güncellendikten sonra isterim dedi sinan bey.</t>
  </si>
  <si>
    <t>6009742e0a01971e71f33c85</t>
  </si>
  <si>
    <t>Pidebank 78 Lahmacun &amp; Pide, Safranbolu (Atatürk Mah.)</t>
  </si>
  <si>
    <t>İbrahim Susoy</t>
  </si>
  <si>
    <t>Atatürk Mah. Sadri Artuç Cad. No 44</t>
  </si>
  <si>
    <t xml:space="preserve">5412008478 ibrahim / onur bey ıle olusturuldu /// Ürünleri çıkarırsa çok maliyeti olacağından dolayı çekim istemiyor / 1 e doğru gelir </t>
  </si>
  <si>
    <t>60088e79c669c215409d0786</t>
  </si>
  <si>
    <t>Pideci Mehmet Usta, Safranbolu (Atatürk Mah.)</t>
  </si>
  <si>
    <t>Hatice Vural</t>
  </si>
  <si>
    <t>Atatürk Mah. Cumhuriyet Cad. No 24 İç Kapı No: A</t>
  </si>
  <si>
    <t>5327474465 sabri bey suan için gerek yok dedi/ teyit için arandı çekim gerçekleşmiş.</t>
  </si>
  <si>
    <t>606813b4b06c309b951c0b7f</t>
  </si>
  <si>
    <t>Pidematik, Merkez (100. Yıl Mah.)</t>
  </si>
  <si>
    <t>Fatma Yılmaz</t>
  </si>
  <si>
    <t>100. Yıl Mah. Prof. Dr. Burhanettin Uysal Cad. Özge Sitesi B Blok No: 11/B Merkez/Karabük</t>
  </si>
  <si>
    <t xml:space="preserve">yt yok  </t>
  </si>
  <si>
    <t>60ee17b7f3941a35029c4db4</t>
  </si>
  <si>
    <t>Pidematik, Merkez (Bayır Mah. - Çarşı)</t>
  </si>
  <si>
    <t>Sezai Yılmaz</t>
  </si>
  <si>
    <t>Bayır Mah. Kemal Güneş Cad. No:94/B Merkez/Karabük</t>
  </si>
  <si>
    <t>5327124359 çekım gerceklsmıs/ yetkili sezai beyle görüştüm gerçekleştimi bilmiyorum yüklenme sağlanmazsa tekrar randevu oluşturulabilir.Gerçekleşmiş çekim.</t>
  </si>
  <si>
    <t>6017e141b93a70e0f330637a</t>
  </si>
  <si>
    <t>Pilavcı Cennet, Merkez (100. Yıl Mah.)</t>
  </si>
  <si>
    <t>Elif Cıva</t>
  </si>
  <si>
    <t>çekim sağlanmış  / getir yemek tarafından çekim yapıldı dedi restorant çiğ köfteci.</t>
  </si>
  <si>
    <t>602a4c527491a95c0804a6b7</t>
  </si>
  <si>
    <t>Pilavcı-mm, Merkez (100. Yıl Mah.)</t>
  </si>
  <si>
    <t>Cihat Salt</t>
  </si>
  <si>
    <t>100. Yıl Mah. 1002 Cad. No:38/40E</t>
  </si>
  <si>
    <t>yetkili yok /çekim gerçekleşmiş.</t>
  </si>
  <si>
    <t>607808ca631e800931b92364</t>
  </si>
  <si>
    <t>Pilavhane Başkan'ın Yeri, Merkez (100. Yıl Mah.)</t>
  </si>
  <si>
    <t>100. Yıl Mah. 1002 Nolu Cad. No:22/B Merkez/Karabük</t>
  </si>
  <si>
    <t>yetkili yok yarın arayın dedi.Açmadı./çekım saglanmıs</t>
  </si>
  <si>
    <t>5ffefc18def5a0521556e93b</t>
  </si>
  <si>
    <t>Pizza Pizzaro, Merkez (100. Yıl Mah.)</t>
  </si>
  <si>
    <t>Kadir Par</t>
  </si>
  <si>
    <t>100 YIL MAHALLESİ 1002 CADDE NO: 3 KARABÜK</t>
  </si>
  <si>
    <t>fotoğraf çekimi gerçekleştimi diye teyit amacıyla arandı açmadı.</t>
  </si>
  <si>
    <t>60093519b4fcb4ab9a7609b9</t>
  </si>
  <si>
    <t>Route Burger House, Safranbolu (Yenimahalle Mah.)</t>
  </si>
  <si>
    <t>Oğuzhan Aygün</t>
  </si>
  <si>
    <t>Yenimahalle mh. Sadri artunç cad. Dizdarlar residence altı 2/43</t>
  </si>
  <si>
    <t>60604b4a4f6acbf6e4450ce2</t>
  </si>
  <si>
    <t>Rönesans Pasta &amp; Cafe, Merkez (Üniversite Mah.)</t>
  </si>
  <si>
    <t>Yeliz Uluca</t>
  </si>
  <si>
    <t>Üniversite Mah. Uzuner Sok. Seyir Tepesi Konutları No:2/1 Merkez/Karabük</t>
  </si>
  <si>
    <t>615198583af9e9da27b3e873</t>
  </si>
  <si>
    <t>Safranblue Cafe &amp; Restaurant, Merkez (100. Yıl Mah.)</t>
  </si>
  <si>
    <t>Kamil Küçükbalta</t>
  </si>
  <si>
    <t>100. Yıl Mah. 1002. Cad. No: 39/B Merkez/Karabük</t>
  </si>
  <si>
    <t xml:space="preserve">yetkili 3 gün sonra gelecek </t>
  </si>
  <si>
    <t>604248cc1e89a95f12663f68</t>
  </si>
  <si>
    <t>Safranbolu Börekçisi Pide &amp; Güveç, Safranbolu (Yenimahalle Mah.)</t>
  </si>
  <si>
    <t>Ercan Kılçık</t>
  </si>
  <si>
    <t>Yeni mah. Sadri artunç cad. Belediye iş merkezi No:1 Safranbolu/KARABÜK</t>
  </si>
  <si>
    <t>telefonu kapalı/ yetkili 1 ay sonra askerden gelirmiş ozaman aranacak./ ürünlerin çoğunu açmıyoruz  o yüzden gerek duymuyoruz der</t>
  </si>
  <si>
    <t>60550d71c22e6846e66da97e</t>
  </si>
  <si>
    <t>Safranbolu Cafe Antique, Safranbolu (Esentepe Mah.)</t>
  </si>
  <si>
    <t>Bilal Aslan</t>
  </si>
  <si>
    <t>Esentepe mah. Çiftlik Cad. Yekpare Yapı Koop. No:69/1 Safranbolu/Karabük</t>
  </si>
  <si>
    <t>5057940615 bilal bey cafeyle çok ilgilenmiyorum bi geçeyim dükkana kardeşimle görüşeyim size dönüş yapayım der/yetkili yok.</t>
  </si>
  <si>
    <t>60e4dd6c9a4db00c1b94f557</t>
  </si>
  <si>
    <t>Safranbolu Lezzet Dünyası, Safranbolu (Barış Mah.)</t>
  </si>
  <si>
    <t>Mehmet Fatih Altınkaya</t>
  </si>
  <si>
    <t>Barış Mah. Ortak Sok. No:36 Safranbolu/Karabük</t>
  </si>
  <si>
    <t>1 hafta sonra arayın sabah 11 veya 12 gibi uygun olabilir dedi.</t>
  </si>
  <si>
    <t>60610d794c11b008b93b34ac</t>
  </si>
  <si>
    <t>Safranbolu Pilavcısı, Safranbolu (Atatürk Mah.)</t>
  </si>
  <si>
    <t>604a047f075e9be012b6a153</t>
  </si>
  <si>
    <t>Sağlık Pide &amp; Lahmacun, Merkez (Şirinevler Mah.)</t>
  </si>
  <si>
    <t>Bahri Eren</t>
  </si>
  <si>
    <t>Şirinevler Mah. Alparslan Cad. Şirinevler Ticaret İş Merkezi No:8-14/103 Merkez/Karabük</t>
  </si>
  <si>
    <t xml:space="preserve">yarın ara/ ÜRÜNLERİN YANINDA FOTOĞRAF OLMASINA GEREK YOK DEDİ </t>
  </si>
  <si>
    <t>600060cfbd264d869554328b</t>
  </si>
  <si>
    <t>Sarıyer Börek &amp; Pide, Merkez (100. Yıl Mah.)</t>
  </si>
  <si>
    <t>Muhammet Erünal</t>
  </si>
  <si>
    <t>100. mah 1025 sk. no:5/A Karabük</t>
  </si>
  <si>
    <t xml:space="preserve">fotoğraf çekildi kaldıysa bir iki kalmıştır dedi </t>
  </si>
  <si>
    <t>60a583475c52bab2e62e9585</t>
  </si>
  <si>
    <t>Satır Adana Köfte, Safranbolu (Atatürk Mah.)</t>
  </si>
  <si>
    <t>Erkan Ünver</t>
  </si>
  <si>
    <t>ATATÜRK Mah. Ulu Cami Meydanı No:3 Safranbolu/Karabük</t>
  </si>
  <si>
    <t>tadılatımız var sımdılık musaıt degılız dıyıp kapattı/yüzüme kapattı getir yemek deyince./ daha sonra aranabilir haftaya</t>
  </si>
  <si>
    <t>60529356eb5cb57194c11584</t>
  </si>
  <si>
    <t>Sepetçioğlu Döner Kır Pidesi, Merkez (100. Yıl Mah.)</t>
  </si>
  <si>
    <t>Asım Sert</t>
  </si>
  <si>
    <t>100. Yıl Mah. 1002. Cad. No:5 Merkez/Karabük</t>
  </si>
  <si>
    <t xml:space="preserve">ileri tarihlerde olbilir dedi / Çok yoğunum daha sonra yapalım dedi konuşmama bile  izin vermedi./sürekli randevu oluşturuyorsunuz gelmiyorsunuz istemiyorum dedi. / asım bey yok </t>
  </si>
  <si>
    <t>6017e38d4492cde14ab85c53</t>
  </si>
  <si>
    <t>Serkan Civa Sait S. C. Çiğ Köfte, Merkez (100. Yıl Mah.)</t>
  </si>
  <si>
    <t>60c2773ee0e45f051072372b</t>
  </si>
  <si>
    <t>Soğuksu Lezzet Pide, Merkez (Soğuksu Mah.)</t>
  </si>
  <si>
    <t>Turgut Ekinci</t>
  </si>
  <si>
    <t>Soğuksu Mah. Melise Cad. No:40 Merkez/Karabük</t>
  </si>
  <si>
    <t xml:space="preserve">5436427875 turgut bey - ÖNÜMÜZDEKİ AY TEKRARDAN İLETİŞİME GEÇİP TEKRARDAN RANDEVUSU ALINACAK FOT. ARKADASLA İLETİŞİME GEÇİLDİ / mail atıldı / fotoğraf çektirmeye de mail atmaya da gerek duymuyorum dedi </t>
  </si>
  <si>
    <t>61bf29913149c63465957353</t>
  </si>
  <si>
    <t>Sultan Halep Restoran, Merkez (100. Yıl Mah.)</t>
  </si>
  <si>
    <t>İbrahim Neccar</t>
  </si>
  <si>
    <t>100. Yıl Mah. 1025. Sok. No:4/F Merkez/KarabüK</t>
  </si>
  <si>
    <t>61e524b874a1ed43edbf782c</t>
  </si>
  <si>
    <t>Şah Mat Kafe, Merkez (100. Yıl Mah.)</t>
  </si>
  <si>
    <t>619e922473b554a26acce02a</t>
  </si>
  <si>
    <t>Şampiyon Kokoreç, Merkez (100. Yıl Mah.)</t>
  </si>
  <si>
    <t>Nurettin Bahçeci</t>
  </si>
  <si>
    <t>100. Yıl Mah. 1010. Cad. No:22/A Merkez/Karabük</t>
  </si>
  <si>
    <t>fotoğraf çekimi gerçekleştimi diye teyit amacıyla arandı açmadı.Çekim gerçekleşmiş.</t>
  </si>
  <si>
    <t>6145b9408e1b3e2d7f15fe88</t>
  </si>
  <si>
    <t>Şefzade Restaurant &amp; Cafe, Merkez (Ergenekon Mah.)</t>
  </si>
  <si>
    <t>Fatma Açıkgöz</t>
  </si>
  <si>
    <t>Ergenekon Mah. Albay Karaoğlanoğlu Cad. Kent Meydanı No:1/2C Merkez/Karabük</t>
  </si>
  <si>
    <t xml:space="preserve">berrin hanım </t>
  </si>
  <si>
    <t>620ba1947f65211bbf317d26</t>
  </si>
  <si>
    <t>The Grillab, Safranbolu (Barış Mah.)</t>
  </si>
  <si>
    <t>Fatma Avcı</t>
  </si>
  <si>
    <t>Barış Mah. Yüksek Mimar Yavuz İnce Cad. No:1/B Safranbolu/Karabük</t>
  </si>
  <si>
    <t>600eee90104d8b0f0cf30f35</t>
  </si>
  <si>
    <t>Toros Lahmacun (Şirinevler Mah.)</t>
  </si>
  <si>
    <t>ahmet bey işten ayrılmış /5426859883 mehmet çalışanmış iş yeri sahibi de başka biriymiş /teyit amacıyla arandı meşgule attı.</t>
  </si>
  <si>
    <t>5ffef554def5a0168556e8a7</t>
  </si>
  <si>
    <t>Tost Point, Safranbolu (Yenimahalle Mah. - Çarşı)</t>
  </si>
  <si>
    <t>Berrin Gül</t>
  </si>
  <si>
    <t>Yenimahalle Mah.Sadri Arduç No 75 Safranbolu/Karabük</t>
  </si>
  <si>
    <t>öğleden sonra ara der/mail adresi verildi fotoğrafların gönderimi sağlanacak.</t>
  </si>
  <si>
    <t>60005d72ffc198f712136c52</t>
  </si>
  <si>
    <t>Trend Döner, Merkez (100. Yıl Mah.)</t>
  </si>
  <si>
    <t>Hasan Alperen Kara</t>
  </si>
  <si>
    <t>100. Yıl Mah.1006. Cad No 9</t>
  </si>
  <si>
    <r>
      <rPr>
        <rFont val="arial, sans-serif"/>
        <color rgb="FF1A0DAB"/>
        <sz val="11.0"/>
        <u/>
      </rPr>
      <t>(0370) 433 76 77</t>
    </r>
    <r>
      <rPr>
        <rFont val="arial, sans-serif"/>
        <color rgb="FF000000"/>
        <sz val="11.0"/>
      </rPr>
      <t xml:space="preserve"> yt yok döncekler</t>
    </r>
  </si>
  <si>
    <t>61e67ab5d50e6386041a5956</t>
  </si>
  <si>
    <t>Ulaş Pastane &amp; Cafe, Merkez (100. Yıl Mah.)</t>
  </si>
  <si>
    <t>Mustafa Ulaş</t>
  </si>
  <si>
    <t>100. Yıl Mah. Prof. Dr. Burhanettin Uysal Cad. No:47 Merkez/Karabük</t>
  </si>
  <si>
    <t>5ffed1b81f40a3651a919b28</t>
  </si>
  <si>
    <t>Ümit Usta Hatay Usülü Katık Döner, Safranbolu (Atatürk Mah.)</t>
  </si>
  <si>
    <t>Ümit Eye</t>
  </si>
  <si>
    <t>Atatürk Mahallesi, Sadri Artunç Cd. no 74, 78600 Safranbolu/Karabük</t>
  </si>
  <si>
    <t>Teyit için arandı çekim gerçekleşmiş.</t>
  </si>
  <si>
    <t>61b907597baa1061ebf2360d</t>
  </si>
  <si>
    <t>Üstad Kebap, Merkez (100. Yıl Mah.)</t>
  </si>
  <si>
    <t>Dursun Yenidinç</t>
  </si>
  <si>
    <t>100. Yıl Mah. 1041. Sok. No:2 Merkez/Karabük</t>
  </si>
  <si>
    <t>621684e46c5dc2fe3dd7ee21</t>
  </si>
  <si>
    <t>Sevtap Toprakcı</t>
  </si>
  <si>
    <t>607e7d6c191de003a9a205ad</t>
  </si>
  <si>
    <t>Waffle Lounge, Safranbolu (Emek Mah.)</t>
  </si>
  <si>
    <t>İsmail Dikmen</t>
  </si>
  <si>
    <t>Emek Mah. Paşapınarı Cad. Selmanoğlu Apt. No:23/A Safranbolu/Karabük</t>
  </si>
  <si>
    <t xml:space="preserve">çekildiğini söylüyor başka şubesi de varmış orayı da çektirmiş </t>
  </si>
  <si>
    <t>614db578ab17ad4b55fe6225</t>
  </si>
  <si>
    <t>Za'feran, Safranbolu (Atatürk Mah.)</t>
  </si>
  <si>
    <t>Ayşenur Demirci</t>
  </si>
  <si>
    <t>ATATÜRK Mah. Polatkan Cad. No:6 Safranbolu/Karabük</t>
  </si>
  <si>
    <t>fotoğraflar çekildimi diye teyit amaçıyla arandı açmadı.</t>
  </si>
  <si>
    <t>60e4b833d659d5e9d76b74af</t>
  </si>
  <si>
    <t>Gülcan Damar</t>
  </si>
  <si>
    <t>meşgule attı./ googlede kalıcı olarak kapatıldı yazıyor numarada devrettiğini belirtti</t>
  </si>
  <si>
    <t>604b40a42acc793430b8d0d3</t>
  </si>
  <si>
    <t>Zirve Mersin Tantuni, Merkez (Şirinevler Mah.)</t>
  </si>
  <si>
    <t>yetkili yokmupş/ 5307468522 yarım saate ara / sadece bu numara aranacak /maıle atcak</t>
  </si>
  <si>
    <t>Sedat
Erbay
Merkez
100.Yıl
Safranbolu</t>
  </si>
  <si>
    <t>Merkez/100. Yıl</t>
  </si>
  <si>
    <t>Ahmet Çolpan/3704335412/5445543778</t>
  </si>
  <si>
    <t>Kamil Küçükbalta/5421550800</t>
  </si>
  <si>
    <t xml:space="preserve">ULAŞİILAMADI İÇİN İPTAL OLAN RANDEVU -  bekledik ama gelen olmadı haftaya olur eleman eksikliğim var dedi </t>
  </si>
  <si>
    <t>Kerem Özkahraman/3704150178/5360264793</t>
  </si>
  <si>
    <t>Ali Rıza Gökçekli/5057366116</t>
  </si>
  <si>
    <t>Ferhat köksal</t>
  </si>
  <si>
    <t>Merkez	100.yıl</t>
  </si>
  <si>
    <t>Aziz Altınok	3704337373- 05321794098</t>
  </si>
  <si>
    <t>İnan Uslu	3704333994 - 05078292121</t>
  </si>
  <si>
    <t>Sevgi Hanım	3704335400 - 05305956078</t>
  </si>
  <si>
    <t>16:30</t>
  </si>
  <si>
    <t>SONER GÖREN        3705020808- 5324943087</t>
  </si>
  <si>
    <t>Merkez/	100.yıl</t>
  </si>
  <si>
    <t>Merve Çiydem	/3704331010</t>
  </si>
  <si>
    <t>14:30,</t>
  </si>
  <si>
    <t>METİN BOSTANCI/	3704334000</t>
  </si>
  <si>
    <t>Mehmet Tunçkaya	/3705022122</t>
  </si>
  <si>
    <t>Merkez	/Üniversite</t>
  </si>
  <si>
    <t>Fatma Öğe/	5074440779</t>
  </si>
  <si>
    <t>Merkez / Bayır</t>
  </si>
  <si>
    <t>Yasemin Hanım / 3704151080</t>
  </si>
  <si>
    <t>Bayır Mah.Gazi Paşa Cad. no:49  kares avm kat 4</t>
  </si>
  <si>
    <t>Merkez / Şirinevler</t>
  </si>
  <si>
    <t>Selçuk bey / 5467219097</t>
  </si>
  <si>
    <t>Fatih Bey / 5345237613 / 3704151414</t>
  </si>
  <si>
    <t>Merkez/Ergenekon</t>
  </si>
  <si>
    <t>BerrinHanım/5304273262</t>
  </si>
  <si>
    <t xml:space="preserve">             FOTOĞRAFÇI  İSTEMEDİĞİ İÇİN  RANDEVU ALINMIYACAK </t>
  </si>
  <si>
    <t xml:space="preserve">toplam 10 randevu alınacak </t>
  </si>
  <si>
    <t>Merkez	/100.yıl</t>
  </si>
  <si>
    <t>Hüseyin Kayabaşı	/3704331446/05538976616</t>
  </si>
  <si>
    <t>Muhammet Erünal        3704336666</t>
  </si>
  <si>
    <t>Pastafarya Spaghetti Makarna, Merkez (100. Yıl Mah.)</t>
  </si>
  <si>
    <t>Hazel Meltem Terziahmetoğlu Korkut	/3707251234</t>
  </si>
  <si>
    <t>100. Yıl Mah Merkez 28 Evler Mevkii No:3, 78100 Merkez/Karabük</t>
  </si>
  <si>
    <t>Fatma Yılmaz	5528303437</t>
  </si>
  <si>
    <t>İlker Bey / 5539100222</t>
  </si>
  <si>
    <t>Tayyar Aktaş	/3704335973</t>
  </si>
  <si>
    <t>Merkez	/Hürriyet</t>
  </si>
  <si>
    <t>Ramazan Aydın	/3704122580</t>
  </si>
  <si>
    <t>Esin Müsellimoğlu	/3704130999</t>
  </si>
  <si>
    <t xml:space="preserve">aynı işletme farklı ürünler </t>
  </si>
  <si>
    <t>Merkez	/Bayır</t>
  </si>
  <si>
    <t>Cahit Ertekin	/3704246666</t>
  </si>
  <si>
    <t>Merkez/	Hürriyet</t>
  </si>
  <si>
    <t>Murat Omak	/5396427297</t>
  </si>
  <si>
    <t>Merkez/Bayır</t>
  </si>
  <si>
    <t>Cengiz Bey/3704150800</t>
  </si>
  <si>
    <t>Sezai Yılmaz/3704123437 / 5327124359</t>
  </si>
  <si>
    <t>Merkez/Soğuksu</t>
  </si>
  <si>
    <t>Şevket Bey/5376943354</t>
  </si>
  <si>
    <t>5436427875 turgut bey</t>
  </si>
  <si>
    <t>Yeliz Uluca/3704331626 / 5050783688</t>
  </si>
  <si>
    <t>Fatma Öğe/5074440779</t>
  </si>
  <si>
    <t>Merkez/Kılavuzlar 1. Bölge</t>
  </si>
  <si>
    <t>AYHAN DOĞAN/3704156060 / 5332412667</t>
  </si>
  <si>
    <t>Özkan Bey/5050005657</t>
  </si>
  <si>
    <t>Kılavuzlar mahallesi 406 nolu sokak No:14/A Merkez/ Karabuk</t>
  </si>
  <si>
    <t>Merkez/100.yıl</t>
  </si>
  <si>
    <t>Murat Kılıç/3704330909</t>
  </si>
  <si>
    <t>ABDULLAH ENES ÇEBİ/37045415007811335433/</t>
  </si>
  <si>
    <t>Merkez / Atatürk</t>
  </si>
  <si>
    <t>Aziz Bey / 3707124712 / 5321794098</t>
  </si>
  <si>
    <t xml:space="preserve">kendi fotoğrafı var </t>
  </si>
  <si>
    <t>5375005768 yasemin hanım</t>
  </si>
  <si>
    <t>Merkez/Şirinevler</t>
  </si>
  <si>
    <t>Mehmet Bey / 5426859883</t>
  </si>
  <si>
    <t>Merkez / 100.Yıl</t>
  </si>
  <si>
    <t>Aydın Bey / 5425018583 / 3704331534</t>
  </si>
  <si>
    <t xml:space="preserve">Merkez/ Ergenekon </t>
  </si>
  <si>
    <t>Fahrettin KRAL / 3704122222</t>
  </si>
  <si>
    <t xml:space="preserve">Merkez/ Şirinevler </t>
  </si>
  <si>
    <t>Alparslan KÜÇÜKOĞLU / 3704120406</t>
  </si>
  <si>
    <t>Merkez/ 100.yıl</t>
  </si>
  <si>
    <t>İsmail ÇOLAK / 5059019950</t>
  </si>
  <si>
    <t>Cihat SALT / 5412031470</t>
  </si>
  <si>
    <t>Sinan DEMİR / 3704155354</t>
  </si>
  <si>
    <t>Alperen KARA / (0370) 433 76 77</t>
  </si>
  <si>
    <t>Adem YILMAZ / 5413779951</t>
  </si>
  <si>
    <t xml:space="preserve">100.Yıl Mah. 1003.Cad. Beyazkent sitesi C Blok altı Merkez/ Karabük </t>
  </si>
  <si>
    <t>600194c235e7ea164b46b06f</t>
  </si>
  <si>
    <t>Katık Döner (100. Yıl Mah.)</t>
  </si>
  <si>
    <t>Alperen Yılmaz / 3704338220</t>
  </si>
  <si>
    <t>100. Yıl Mah., Beyazkent Sitesi, No:C blok, No:4-5 Karabük Merkez‎ , Karabük, Türkiye,</t>
  </si>
  <si>
    <t>Yeliz YILMAZ/ 0549 500 82 94</t>
  </si>
  <si>
    <t>100. Yıl, 1002. Cd.  Beyazkent sitesi B1 Blok Karabük Merkez/Karabük</t>
  </si>
  <si>
    <t>605a1d7edd054344ee960276</t>
  </si>
  <si>
    <t>Lapike Kebap &amp; Lahmacun, Merkez (100. Yıl Mah.)</t>
  </si>
  <si>
    <t>Zeliha ÇATAL / 5433210078</t>
  </si>
  <si>
    <t>100. Yıl Mah. 1010. Cad. Sever Apt. No:28 Merkez/Karabük</t>
  </si>
  <si>
    <t xml:space="preserve">restorant satışa açık değil </t>
  </si>
  <si>
    <t>Safranbolu/Atatürk</t>
  </si>
  <si>
    <t>5327474465 sabri bey</t>
  </si>
  <si>
    <t>5424152563 emre bey</t>
  </si>
  <si>
    <t>hacettepe eczanesi yanı</t>
  </si>
  <si>
    <t>Ümit Eye/5414477597</t>
  </si>
  <si>
    <t>hatice hanım 5398773778</t>
  </si>
  <si>
    <t>Abdullah Ceylan/5422761669</t>
  </si>
  <si>
    <t>onur bey/3707120600 / ibrahim bey/</t>
  </si>
  <si>
    <t xml:space="preserve">çok maliyetli olur dedi çekim istemiyor </t>
  </si>
  <si>
    <t>Safranbolu / Yenimahalle</t>
  </si>
  <si>
    <t>Murat Bey / 3707122737 / 5445129625</t>
  </si>
  <si>
    <t>6046738824a3ce46ab6fbd</t>
  </si>
  <si>
    <t>Recep Bey / 5446732653</t>
  </si>
  <si>
    <t>Yenimahalle Sadri Artunç Cad. No:43 Safranbolu/Karabük</t>
  </si>
  <si>
    <t>Yunus Emre Bey / 5323716578</t>
  </si>
  <si>
    <t>Safranbolu	Emek</t>
  </si>
  <si>
    <t>İsmail Dikmen	5443327776</t>
  </si>
  <si>
    <t>Yusuf TURAN / 3704331010</t>
  </si>
  <si>
    <t>Safranbolu	Barış</t>
  </si>
  <si>
    <t>Ahmet Soner Gencay        3707255005- 05421407774</t>
  </si>
  <si>
    <t>Tunay Tunç/5377777478</t>
  </si>
  <si>
    <t xml:space="preserve">ben ihtiyaç duyarsam sizleri ararım dedi </t>
  </si>
  <si>
    <t>Alican Bey / 3707123858 / 5544566919</t>
  </si>
  <si>
    <t>Ayhan Aydın/ 3707126066 / 5437126066</t>
  </si>
  <si>
    <t>Safranbolu/Yenimahalle</t>
  </si>
  <si>
    <t>Ekrem Kaya / 3707128645/ 05315633822</t>
  </si>
  <si>
    <t>Hüseyin Kethüdaoğlu/ 3707127054/ 5444753701</t>
  </si>
  <si>
    <t>Ayşenur Demirci/ 05350518434</t>
  </si>
  <si>
    <t>Koray bey/5324002222/3707252515</t>
  </si>
  <si>
    <t>Hakkı Türten/ 5457220554</t>
  </si>
  <si>
    <t xml:space="preserve">şuan ona ayıracak vaktim yok dedi </t>
  </si>
  <si>
    <t>Aziz Altınok/3704337373 /05417807868</t>
  </si>
  <si>
    <t xml:space="preserve">haftaya yapalım dedi </t>
  </si>
  <si>
    <t>Safranbolu /Atatürk</t>
  </si>
  <si>
    <t>hatice ergül / Mehmet Ergül 5398773778</t>
  </si>
  <si>
    <t>atatürk mah.kaya erdem cad no.24/A Özdemir apt. Safranbolu/Karabük</t>
  </si>
  <si>
    <t>6047d46c7f1ab8492fda96a6</t>
  </si>
  <si>
    <t>Zilli Öküz Homemade Burger, Safranbolu (Yenimahalle Mah.)</t>
  </si>
  <si>
    <t>Hüseyin Alagöz / Bahar Hanım / 5372480630</t>
  </si>
  <si>
    <t>Sadri Artunç Cad., No:73, Safranbolu, Karabük, Türkiye,</t>
  </si>
  <si>
    <t>Safranbolu / Atatürk</t>
  </si>
  <si>
    <t>Dursun Şahin / 05374486858</t>
  </si>
  <si>
    <t>Atatürk mah. Sadri Artuç Cad. No:49/B05</t>
  </si>
  <si>
    <t>Merkez / Üniversite</t>
  </si>
  <si>
    <t>Nuri bey 5324148450/yasemin hanım</t>
  </si>
  <si>
    <t>üniversite mah. uzuner sk. no.6 Merkez</t>
  </si>
  <si>
    <t xml:space="preserve">ayın 15 in  de çekim istiyor ustam hasta dedi o zaman bütün ürünlerim hazır olur dedi </t>
  </si>
  <si>
    <t>Tayyar Aktaş / 3704335973</t>
  </si>
  <si>
    <t>üniversite mah. uzuner sk. no.4 Merkez</t>
  </si>
  <si>
    <t xml:space="preserve">15 ine ertelenecek takvimler açılınca </t>
  </si>
  <si>
    <t>Gökhan Tutuk/        5449008435</t>
  </si>
  <si>
    <t>Aydın Bural/3704331534/ 5425018583</t>
  </si>
  <si>
    <t>Hüseyin bey : 3704330909/ 05418714784</t>
  </si>
  <si>
    <t xml:space="preserve">Merkez/ Bayır </t>
  </si>
  <si>
    <t>Metin Dereli / 5333123002</t>
  </si>
  <si>
    <t>Merkez / Soğuksu</t>
  </si>
  <si>
    <t>PZT GÜNÜNE ERTELEMESİ SAĞLANDI</t>
  </si>
  <si>
    <t>Kadir Par/5539100222</t>
  </si>
  <si>
    <t xml:space="preserve">ay sonu tekrardan randvusu olusturulacak 29 veya 30 da elinde ürün kalmamış fotoğrafçı arkadaşımızla iletişime geçildi ona göre tekrardan randevusu oluşturulacak </t>
  </si>
  <si>
    <t xml:space="preserve">fotoğraf olmasada olur dedi çekim istemedi </t>
  </si>
  <si>
    <t>Hüseyin Kayabaşı        3704331446</t>
  </si>
  <si>
    <t>Merkez        100.yıl</t>
  </si>
  <si>
    <t>Nurettin Bahçeci        3704330506</t>
  </si>
  <si>
    <t>Safranbolu        Barış</t>
  </si>
  <si>
    <t>Mehmet Bey       3707255005- 05421407774</t>
  </si>
  <si>
    <t>Hilmi
Kütük
Merkez
Safranbolu</t>
  </si>
  <si>
    <t>Enes Bey / 3704335433 / 5415007811</t>
  </si>
  <si>
    <t>Orhan Savaş/3704153131</t>
  </si>
  <si>
    <t>yetkili işletmede olmayabilir işletmedekilerle çekim saglanacak</t>
  </si>
  <si>
    <t>AYDIN DİKİLİTAŞ	3704331515/05544323650</t>
  </si>
  <si>
    <t>Sercan Özay/3704336161/05057991190</t>
  </si>
  <si>
    <t>Tayyar Bey / 370433597/ 5358153295</t>
  </si>
  <si>
    <t>Üniversite mah. uzuner sok no.4</t>
  </si>
  <si>
    <t>Merkez	Üniversite</t>
  </si>
  <si>
    <t>Fatma Öğe	5074440779</t>
  </si>
  <si>
    <t>Safranbolu/ Atatürk</t>
  </si>
  <si>
    <t>Ebru Hanım/3707253817</t>
  </si>
  <si>
    <t>Safranbolu/Barış</t>
  </si>
  <si>
    <t>Yusuf BEY/05379140333</t>
  </si>
  <si>
    <t>ürünü kalmamış</t>
  </si>
  <si>
    <t xml:space="preserve">Cahit Ertekin/3704246666               </t>
  </si>
  <si>
    <t>5375005768 /yasemin hanım</t>
  </si>
  <si>
    <t xml:space="preserve">Kadir Par/5539100222              </t>
  </si>
  <si>
    <t xml:space="preserve">Mustafa Kızıl: 3704335878               </t>
  </si>
  <si>
    <t>Türkay Ercan Özmen	3704330313</t>
  </si>
  <si>
    <t>Satılmış Bey/5065456616</t>
  </si>
  <si>
    <t>işletmenin personeli eksikmiş</t>
  </si>
  <si>
    <t>Merkez / Kılavuzlar 1. Bölge</t>
  </si>
  <si>
    <t>Lütfü Bey/3704336362</t>
  </si>
  <si>
    <t>Ahmet Bey/5445543778/5445543778</t>
  </si>
  <si>
    <t>Melek Ünal/3705021222  /5446704876</t>
  </si>
  <si>
    <t>12:00 ve 13:00 alınsın sadece</t>
  </si>
  <si>
    <t xml:space="preserve">Merkez/ Hürriyet </t>
  </si>
  <si>
    <t>Gökhan Bey / 5449008435</t>
  </si>
  <si>
    <t>Hürriyet mah. İnönü Cad. Fatih Çarşısı No:32 Merkez/Karabük</t>
  </si>
  <si>
    <t>gelmeden 1 saat önce  aranmadığı için tabaklara hazırlık yapılmamış.</t>
  </si>
  <si>
    <t xml:space="preserve">Merkez/ Klavuz </t>
  </si>
  <si>
    <t>Özkan Bey / 5050005657</t>
  </si>
  <si>
    <t>çekim istemiyor.</t>
  </si>
  <si>
    <t>Ayşe Doğan</t>
  </si>
  <si>
    <t>Abboo Drinks &amp; Patisseria, Merkez (100. Yıl Mah.)</t>
  </si>
  <si>
    <t>Akita Burger &amp; Coffee, Merkez (100. Yıl Mah.)</t>
  </si>
  <si>
    <t>Özkan Kılıçer</t>
  </si>
  <si>
    <t>602f779229d1d3c9478bddf3</t>
  </si>
  <si>
    <t>Bereket Döner, Merkez (Bayır Mah.)</t>
  </si>
  <si>
    <t>Nermin Bostancı</t>
  </si>
  <si>
    <t>Bayır, Kemal Güneş Cd. 147/a, 78100 Karabük Merkez/Karabük</t>
  </si>
  <si>
    <t>6000353ac92252db1e3a704e</t>
  </si>
  <si>
    <t>Bolulu Hasan Usta, Safranbolu (Yenimahalle Mah.)</t>
  </si>
  <si>
    <t>Halil Çetinkaya</t>
  </si>
  <si>
    <t>605cafa3e6c14e34bda6f319</t>
  </si>
  <si>
    <t>Burger King, Merkez (Bayır Mah.)</t>
  </si>
  <si>
    <t>Bayır Mah.Kıbrıs Şehitleri sok No :20/105 KARABÜK</t>
  </si>
  <si>
    <t>605c7c37e81f5b3065858d18</t>
  </si>
  <si>
    <t>Burger King, Safranbolu (Barış Mah.)</t>
  </si>
  <si>
    <t>EMEK MAHALLESİ ADNAN MENDERES BULVARI ÜNAL OFFICE</t>
  </si>
  <si>
    <t>60c314030221ace93c1075bd</t>
  </si>
  <si>
    <t>Cajun Corner, Merkez (100. Yıl Mah.)</t>
  </si>
  <si>
    <t>Ahmet Mansour</t>
  </si>
  <si>
    <t>100. YIL MAH. PROF. DR. BURHANETTİN UYSAL CAD. NO: 12 A MERKEZ/KARABÜK</t>
  </si>
  <si>
    <t>Calories, Merkez (100. Yıl Mah.)</t>
  </si>
  <si>
    <t>600844628c17d63d8be26935</t>
  </si>
  <si>
    <t>Çiğ Köfteci Ömer Usta (100.Yıl Mah.)</t>
  </si>
  <si>
    <t>Gökhan Özçelik</t>
  </si>
  <si>
    <t>100. yıl mahallesi burhanettin uysal caddesi beyaz kent C1 no/A Çiğköfteci ömer usta</t>
  </si>
  <si>
    <t>6001bac393afb976c7546f37</t>
  </si>
  <si>
    <t>Çiğ Köfteci Sait (5000 Evler 75. Yıl Mah.)</t>
  </si>
  <si>
    <t>6217705c1d89623822d8f628</t>
  </si>
  <si>
    <t>Çiğ Köfteci Sait, Merkez (Üniversite Mah.)</t>
  </si>
  <si>
    <t>Üniversite Mah. Uzuner Sok. No:2/A Merkez/Karabük</t>
  </si>
  <si>
    <t>607f4d224520f4344499b745</t>
  </si>
  <si>
    <t>Çiğköfteci Ömer Usta, Merkez (Yeşil Mah. Esentepe)</t>
  </si>
  <si>
    <t>Hülya Akaydın</t>
  </si>
  <si>
    <t>Yeşil</t>
  </si>
  <si>
    <t>Yeşil Mah. Taşkent Cad. No:62/A Merkez/Karabük</t>
  </si>
  <si>
    <t>600aa729a501798d97cbb2a5</t>
  </si>
  <si>
    <t>Çiğköfteci Sait (100. Yıl Mah.)</t>
  </si>
  <si>
    <t>Yakup Yaylacı</t>
  </si>
  <si>
    <t>100. yıl mah. 1009 cad. no66b</t>
  </si>
  <si>
    <t>618b6dcb8d520e34a10b3a05</t>
  </si>
  <si>
    <t>Çiğköfteci Sait, Merkez (100. Yıl Mah. Yağmur Park Mevkii)</t>
  </si>
  <si>
    <t>100. Yıl Mah. 1003. Cad. Yağmur Park Mevkii No: 5 Merkez/Karabük</t>
  </si>
  <si>
    <t>60659b6acba71f42f9f3bfd3</t>
  </si>
  <si>
    <t>Domino's Pizza, Merkez (100. Yıl Mah.)</t>
  </si>
  <si>
    <t>Yüzüncüyıl Mah. 1009 Nolu Cad. Ayvaz Çarşısı No:54 Merkez Karabük</t>
  </si>
  <si>
    <t>Dürümcü Mehmet, Safranbolu (Atatürk Mah.)</t>
  </si>
  <si>
    <t>DY Frango Döner, Merkez (100. Yıl Mah.)</t>
  </si>
  <si>
    <t>607938995d6f24dce59c5975</t>
  </si>
  <si>
    <t>Hacıoğlu, Merkez (100. Yıl Mah.)</t>
  </si>
  <si>
    <t>Süleyman Tuncay</t>
  </si>
  <si>
    <t>100. Yıl, 78050 Karabük Merkez/Karabük</t>
  </si>
  <si>
    <t>Kahvaltıcım, Merkez (100. Yıl Mah.)</t>
  </si>
  <si>
    <t>604a51b69756a0048fdb12a9</t>
  </si>
  <si>
    <t>Komagene Etsiz Çiğ Köfte, Merkez (100. Yıl Mah. - 1002. Cad.)</t>
  </si>
  <si>
    <t>100. YIL MAH. 1002 NOLU CAD. NO:35/E</t>
  </si>
  <si>
    <t>604a091ab826f00f47321ee2</t>
  </si>
  <si>
    <t>Komagene Etsiz Çiğ Köfte, Merkez (100. Yıl Mah.)</t>
  </si>
  <si>
    <t>YÜZÜNCÜYIL MH. 1003. CD. NO: 45/A</t>
  </si>
  <si>
    <t>604a4fb09cc87d328e153949</t>
  </si>
  <si>
    <t>Komagene Etsiz Çiğ Köfte, Merkez (Aydınlık Evler Mah.)</t>
  </si>
  <si>
    <t>Aydınlıkevler</t>
  </si>
  <si>
    <t>AYDINLIK EVLER MH. 504. CD. NO:8</t>
  </si>
  <si>
    <t>6049fa2bb997c43db01c5468</t>
  </si>
  <si>
    <t>Komagene Etsiz Çiğ Köfte, Merkez (Kayabaşı Mah.-Barbaros Cad.)</t>
  </si>
  <si>
    <t>Kayabaşı</t>
  </si>
  <si>
    <t>KAYABAŞI MAH. BARBAROS CAD. ZEMİN KAT Merkez karabük</t>
  </si>
  <si>
    <t>6049e2d295464a2c4685cfe7</t>
  </si>
  <si>
    <t>Komagene Etsiz Çiğ Köfte, Merkez (Şirinevler Mah.)</t>
  </si>
  <si>
    <t>ŞİRİNEVLER MH. ORHANGAZİ CD.MAVİ APT ALTI/ 6/A</t>
  </si>
  <si>
    <t>6049ec4f24a3ced58c70d2e5</t>
  </si>
  <si>
    <t>Komagene Etsiz Çiğ Köfte, Merkez (Yeşil Mah.)</t>
  </si>
  <si>
    <t>TAŞKENT CAD. DİNÇ APT. NO:46/B</t>
  </si>
  <si>
    <t>6049f3fd24a3cea5ee70d4d8</t>
  </si>
  <si>
    <t>Komagene Etsiz Çiğ Köfte, Safranbolu (Atatürk Mah.)</t>
  </si>
  <si>
    <t>ATATÜRK MH. SADRİ ERTUNC CD. NO:74-C</t>
  </si>
  <si>
    <t>60b1f1e6eb61ef2f9e847662</t>
  </si>
  <si>
    <t>Komagene Etsiz Çiğ Köfte, Safranbolu (Barış Mah.)</t>
  </si>
  <si>
    <t>BARIŞ MAH. PROF. DR. NECMETTİN ERBAKAN BLV. S.S. YAŞAM MESKEN C NO:9/3 İÇ KAPI NO:3</t>
  </si>
  <si>
    <t>604a0cf07f1ab8ca26db3879</t>
  </si>
  <si>
    <t>Komagene Etsiz Çiğ Köfte, Safranbolu (Emek Mah.)</t>
  </si>
  <si>
    <t>EMEK MAH. SARAY SK. NO:2/B</t>
  </si>
  <si>
    <t>Songül Dayangaç</t>
  </si>
  <si>
    <t>60a58709951e221f7e3530a0</t>
  </si>
  <si>
    <t>Meşhur Adıyaman Çiğ Köftecisi Ömer Aybak, Merkez (100. Yıl Mah.)</t>
  </si>
  <si>
    <t>100. Yıl Mah. prof. dr. burhanettin uysal cad. yeşilkent sitesi c blok no23b Karabük/Merkez</t>
  </si>
  <si>
    <t>60ba12a5f98192cedc4616f3</t>
  </si>
  <si>
    <t>Meşhur Adıyaman Çiğ Köftecisi Ömer Aybak, Merkez (Soğuksu Mah.)</t>
  </si>
  <si>
    <t>60156baad1201b12ce95832a</t>
  </si>
  <si>
    <t>Orta Bahçe Cafe &amp; Restaurant, Merkez (100. Yıl Mah.)</t>
  </si>
  <si>
    <t>Salata</t>
  </si>
  <si>
    <t>Furkan Öztürk</t>
  </si>
  <si>
    <t>100.yıl mahallesi 1002.cadde no:27 karabük</t>
  </si>
  <si>
    <t>608a4a67845f0da8e01f0f93</t>
  </si>
  <si>
    <t>Oses Çiğ Köfte, Merkez (Şirinevler Mah.)</t>
  </si>
  <si>
    <t>Recep Faruk Selalmaz</t>
  </si>
  <si>
    <t>Şirinevler Mah. Mehmet Akif Cad. No:6/C Merkez/Karabük</t>
  </si>
  <si>
    <t>60a57b64c4c26250e37ea897</t>
  </si>
  <si>
    <t>Oses Çiğ Köfte, Safranbolu (Atatürk Mah.)</t>
  </si>
  <si>
    <t>İlknur Kaya</t>
  </si>
  <si>
    <t>ATATÜRK Mah. Sadri Artunç Cad. No:78/F Safranbolu/Karabük</t>
  </si>
  <si>
    <t>618a661d3ffe19631e2cf47e</t>
  </si>
  <si>
    <t>Pablo Burger, Merkez (Kartaltepe Mah.)</t>
  </si>
  <si>
    <t>Abdullah Adil Çankaya</t>
  </si>
  <si>
    <t>Kartaltepe</t>
  </si>
  <si>
    <t>Kartaltepe Mah. Kılıçaslan Cad. No:7/A Merkez/Karabük</t>
  </si>
  <si>
    <t>6001973cde591021ce537b2b</t>
  </si>
  <si>
    <t>Paşa Döner (100. Yıl Mah.)</t>
  </si>
  <si>
    <t>Halil Çelik</t>
  </si>
  <si>
    <t>100. Yıl Mah., Beyazkent Sitesi, No:A1 Blok, No: 1D Karabük Merkez‎ , Karabük, Türkiye,</t>
  </si>
  <si>
    <t>6061110e81f11465762267d7</t>
  </si>
  <si>
    <t>Paşa Döner, Safranbolu (Atatürk Mah.)</t>
  </si>
  <si>
    <t>Atatürk Mah. Kaya Erdem Cad. No:31/C Safranbolu/Karabük</t>
  </si>
  <si>
    <t>600c973d65caa738be3ed14a</t>
  </si>
  <si>
    <t>Pasaport Pizza, Merkez (100. Yıl Mah.)</t>
  </si>
  <si>
    <t>100. YIL MAH. 1002 NOLU CADDE 64 EVLER ALTI NO:1</t>
  </si>
  <si>
    <t>600c9cfea501793121cc208c</t>
  </si>
  <si>
    <t>Pasaport Pizza, Merkez (Şirinevler Mah.)</t>
  </si>
  <si>
    <t>ŞİRİNEVLER MAH. ALPASLAN CAD 55/B</t>
  </si>
  <si>
    <t>600ca029b19691caa93d2f9b</t>
  </si>
  <si>
    <t>Pasaport Pizza, Safranbolu (Yenimahalle Mah.)</t>
  </si>
  <si>
    <t>SADRİ ARTUNÇ CAD. NO;57</t>
  </si>
  <si>
    <t>605c79504222b52fec9cb2e9</t>
  </si>
  <si>
    <t>Popeyes, Merkez (Bayır Mah.)</t>
  </si>
  <si>
    <t>Bayır Mahallesi, Kıbrıs Şehitleri Cd. No:20 Merkez/KARABÜK</t>
  </si>
  <si>
    <t>600b03650354af9637846175</t>
  </si>
  <si>
    <t>Resume Çiğ Köfte (Emek Mah.)</t>
  </si>
  <si>
    <t>İSMAİL DİKMEN</t>
  </si>
  <si>
    <t>Yenimahalle, Paşapınarı Cd., 78600 Safranbolu/Karabük</t>
  </si>
  <si>
    <t>Safranblue Pide &amp; Lahmacun, Merkez (100. Yıl Mah.)</t>
  </si>
  <si>
    <t>Tokatlı Köyü</t>
  </si>
  <si>
    <t>Satır Kebap, Safranbolu (Atatürk Mah.)</t>
  </si>
  <si>
    <t>The Zurna, Merkez (100. Yıl Mah.)</t>
  </si>
  <si>
    <t>60074fcfafd5c786101e405b</t>
  </si>
  <si>
    <t>Chıtır Chicken, Merkez (Bağlar Mah. - Vali Yolu Cad.)</t>
  </si>
  <si>
    <t>Gökhan Karataş</t>
  </si>
  <si>
    <t>Topçular Mahallesi Vali Konağı Yolu Caddesi A Blok No:61 Merkez</t>
  </si>
  <si>
    <t>600eaf4aee8675b7b8227e83</t>
  </si>
  <si>
    <t>Komagene Etsiz Çiğ Köfte, Merkez (Pir Sultan Abdal Mah. )</t>
  </si>
  <si>
    <t>PİR SULTAN ABDAL MAH. İLHAM ALİYEV CAD.160</t>
  </si>
  <si>
    <t>6065a191e623c53ffea63d95</t>
  </si>
  <si>
    <t>Domino's Pizza, Merkez (Bağlar Mah.)</t>
  </si>
  <si>
    <t>Bağlar Mah. Vali Konağı Yolu Cad. No: 64 A Iğdır</t>
  </si>
  <si>
    <t>609b8d425d669885ce29d416</t>
  </si>
  <si>
    <t>Burger King, Merkez (Bağlar Mah. -Vali Yolu Cad.)</t>
  </si>
  <si>
    <t>Bağlar Mahallesi Vali Konağı Yolu Caddesi No: 56/A Merkez Iğdır</t>
  </si>
  <si>
    <t>605a1362754e48093fa32247</t>
  </si>
  <si>
    <t>@'li Burger, Merkez (Bağlar Mah. - Vali Yolu Cad.)</t>
  </si>
  <si>
    <t>60c4a2681897e3727267ce88</t>
  </si>
  <si>
    <t>Salon Asya Et Lokantası, Merkez (Bağlar Mah.)</t>
  </si>
  <si>
    <t>Mehmet Rıza Bozdağ</t>
  </si>
  <si>
    <t>Bağlar Mah. Mehmet Akif Ersoy Cad. Merkez Camii Karşısı No:4 Merkez/Iğdır</t>
  </si>
  <si>
    <t>6200e5ae77e15a7bb9da867b</t>
  </si>
  <si>
    <t>Komagene Etsiz Çiğ Köfte, Merkez (Topçular Mah.)</t>
  </si>
  <si>
    <t>TOPÇULAR MAH VALİYOLU CAD 32/D</t>
  </si>
  <si>
    <t>61e082fbdd725a2cd8a762e5</t>
  </si>
  <si>
    <t>Çiğköftem, Merkez (Topçular Mah.)</t>
  </si>
  <si>
    <t>Tülay Karatay</t>
  </si>
  <si>
    <t>Vali yolu caddesi 59/ B merkez IĞDIR</t>
  </si>
  <si>
    <t>6231cc694c8a9f6ac6920cb2</t>
  </si>
  <si>
    <t>Levent Börek, Merkez (Topçular Mah. - Vali Yolu Cad.)</t>
  </si>
  <si>
    <t>Ozan Güven</t>
  </si>
  <si>
    <t>Topçular mahallesi Vali Konağı Yolu Cad. Şeyma apt. B. Blok No:63/B</t>
  </si>
  <si>
    <t>622b3ef76f2d749b2e45c3ad</t>
  </si>
  <si>
    <t>Oses Çiğ Köfte, Merkez (Bağlar Mah.)</t>
  </si>
  <si>
    <t>Mehmet Kaya</t>
  </si>
  <si>
    <t>Bağlar Mah. Vali Konağı Yolu Cad. Ahmet Ertaş A Blok No:60/A Merkez/Iğdır</t>
  </si>
  <si>
    <t>OSMAN KADİROĞLU</t>
  </si>
  <si>
    <t>Lüleburgaz</t>
  </si>
  <si>
    <t>60492dffd1bc9e7545529034</t>
  </si>
  <si>
    <t>1991 Tarihi Ortaköy Kumpircisi, Babaeski (Hamidiye Mah.)</t>
  </si>
  <si>
    <t>MUHAMMED CAN EBİNÇ</t>
  </si>
  <si>
    <t>Babaeski</t>
  </si>
  <si>
    <t>Hamidiye Mah. Kırklareli Cad. No:17 Babaeski / Kırklareli</t>
  </si>
  <si>
    <t>6012fb3615c659b303a2df19</t>
  </si>
  <si>
    <t>1991 Tarihi Ortaköy Kumpircisi, Lüleburgaz (Yıldırım Mah.)</t>
  </si>
  <si>
    <t>Yıldırım 2. Bölge</t>
  </si>
  <si>
    <t>YILDIRIM MAH. MALKOÇ CAD. NO: 6 B LÜLEBURGAZ/ KIRKLARELİ</t>
  </si>
  <si>
    <t>4 5 gibi.yarım saat sonra arayın dedi yetkili yokmuş oyüzden.02884176445 Yetkili tekirdağa gitmiş no vermdiler.</t>
  </si>
  <si>
    <t>6172bbc2c8ea1e5fc032876e</t>
  </si>
  <si>
    <t>1Teksos Döner, Lüleburgaz (Yeni Mah.)</t>
  </si>
  <si>
    <t>ALİ ÇUKUR</t>
  </si>
  <si>
    <t>YENİ MAH/SEMT EMRULLAH EFENDİ CAD. NO: 8 İÇ KAPI NO: 1 LÜLEBURGAZ/ KIRKLARELİ</t>
  </si>
  <si>
    <t>açmadı.açmadı.açmadı.açmadı.</t>
  </si>
  <si>
    <t>608fd4ace4284620591a4e68</t>
  </si>
  <si>
    <t>39 Dondurma &amp; Waffle, Kırklareli (Karakaş Mah.)</t>
  </si>
  <si>
    <t>MUSTAFA BERK AKÇAY</t>
  </si>
  <si>
    <t>Karacaibrahim</t>
  </si>
  <si>
    <t>KARAKAŞ MAH. NOTER SK. NO: 6 F İÇ KAPI NO: 0 MERKEZ/ KIRKLARELİ</t>
  </si>
  <si>
    <t>60e88439e3d6b202d38a9970</t>
  </si>
  <si>
    <t>A'plus Gurme, Lüleburgaz (Kocasinan Mah.)</t>
  </si>
  <si>
    <t>Esengül Aykut</t>
  </si>
  <si>
    <t>Kocasinan</t>
  </si>
  <si>
    <t>KOCASİNAN MAH. KUBBELER ALTI SK. NO: 43 LÜLEBURGAZ/ KIRKLARELİ</t>
  </si>
  <si>
    <t>mail adresi verildi hasan bey gönderecek fotoğraflarım var dedi.</t>
  </si>
  <si>
    <t>FATİH ABDİK</t>
  </si>
  <si>
    <t>61fd360636d5484c7972f855</t>
  </si>
  <si>
    <t>Acıktım Tavuk Döner , Kırklareli (Karakaş Mah.)</t>
  </si>
  <si>
    <t>Ali Kaniş</t>
  </si>
  <si>
    <t>Karakaş</t>
  </si>
  <si>
    <t>Karakaş Mah. Fevzi Çakmak Bulvarı No:14 İç Kapı No: 1 Merkez / Kırklareli</t>
  </si>
  <si>
    <t>611512373891a375ae19c67b</t>
  </si>
  <si>
    <t>Adıyaman Çiğ Köfte Ramazan Altuğ, Kırklareli (Karakaş Mah.)</t>
  </si>
  <si>
    <t>TOLGA GÖKGÖZ</t>
  </si>
  <si>
    <t>KARAKAŞ MAH. CUMHURİYET CAD. NO: 72 İÇ KAPI NO: Z2 MERKEZ/ KIRKLARELİ</t>
  </si>
  <si>
    <t>624aaafcb8ad301fe6b0deec</t>
  </si>
  <si>
    <t>Adıyaman Çiğköftecisi Ömer Aybak, Kırklareli (Karakaş Mah.)</t>
  </si>
  <si>
    <t>İrem Güleryüz</t>
  </si>
  <si>
    <t>KARAKAŞ MAH. HASANPAŞA CAD. GÜVEN APT. NO: 18 İÇ KAPI NO: 1 MERKEZ/ KIRKLARELİ</t>
  </si>
  <si>
    <t>600aada3cb8d0517000b6c77</t>
  </si>
  <si>
    <t>Al Jamal - Burger, Lüleburgaz (Kocasinan Mah.)</t>
  </si>
  <si>
    <t>Uğur şahin</t>
  </si>
  <si>
    <t>kocasinan mah. Çakmak Sok. No:7b
 Kırklareli</t>
  </si>
  <si>
    <t>yılbaşından snra 10 ocak  da işletmesi acılacak.ayın 14 ve 15 için olabilir dedi.başkasıyla görüşüyor.meşgule attı.</t>
  </si>
  <si>
    <t>611fa0140330d364c4056bda</t>
  </si>
  <si>
    <t>Ali Baba Çiğköfte, Kırklareli (Karacaibrahim Mah.)</t>
  </si>
  <si>
    <t>YASİN YILMAZ</t>
  </si>
  <si>
    <t>KARACAİBRAHİM MAH. KURTULUŞ CAD. ÇINAR APT A BLOK NO: 34 İÇ KAPI NO: A MERKEZ/ KIRKLARELİ</t>
  </si>
  <si>
    <t>Yüksel Altay</t>
  </si>
  <si>
    <t>Nazlı Demir</t>
  </si>
  <si>
    <t>6166c0b312a67033631249f8</t>
  </si>
  <si>
    <t>Arabul Kokoreç, Lüleburgaz (Hürriyet Mah.)</t>
  </si>
  <si>
    <t>ANIL AY</t>
  </si>
  <si>
    <t>HÜRRİYET MAH. İSTASYON CAD. NO:14 LÜLEBURGAZ/ KIRKLARELİ</t>
  </si>
  <si>
    <t>çekim akşam saatlerinde daha uygun oluyormuş. Akşam 9 da çekim istiyor. / öğleden sonra ara /akşam 9dan sonra olmazsa mümkün değil boşa aranmasın</t>
  </si>
  <si>
    <t>624aa46a39c728ca450f7608</t>
  </si>
  <si>
    <t>Atıştır, Lüleburgaz (Yılmaz Mah.)</t>
  </si>
  <si>
    <t>Kemal Cansever</t>
  </si>
  <si>
    <t>Yılmaz</t>
  </si>
  <si>
    <t>YILMAZ MAH. TULUMBA CAD. KAZIM ŞEN İŞYERİ NO: 23 B LÜLEBURGAZ / KIRKLARELİ</t>
  </si>
  <si>
    <t>ABDURRAHMAN SARIMEHMET</t>
  </si>
  <si>
    <t>10 dakika sonra / 3buçuktan sonra ara der</t>
  </si>
  <si>
    <t>AHMET İRAÇ</t>
  </si>
  <si>
    <t>618cf2c73eabc730aa455aed</t>
  </si>
  <si>
    <t>Baklavan.com, Lüleburgaz (İnönü Mah.)</t>
  </si>
  <si>
    <t>BURCU KIRAL ÜÇKAN</t>
  </si>
  <si>
    <t>İnönü Mah. Murat Hüdavendigar Cad. No:136B, Lüleburgaz/ Kırklareli</t>
  </si>
  <si>
    <t xml:space="preserve">direk meşgule düşüyor </t>
  </si>
  <si>
    <t>6110e2404a2336fa9aa05499</t>
  </si>
  <si>
    <t>Balkan Et Izgara, Lüleburgaz (Siteler Mah.)</t>
  </si>
  <si>
    <t>BELGİN ÇATAL</t>
  </si>
  <si>
    <t>Gençlik</t>
  </si>
  <si>
    <t>SİTELER MAH. İSTASYON CAD. NO: 73 A LÜLEBURGAZ/ KIRKLARELİ</t>
  </si>
  <si>
    <t xml:space="preserve">işletme kapalı </t>
  </si>
  <si>
    <t>624aa1324b118b3f17f71c03</t>
  </si>
  <si>
    <t>Battalbey Çiğ Köfte, Kırklareli (Karacaibrahim Mah.)</t>
  </si>
  <si>
    <t>EMRE KÖSE</t>
  </si>
  <si>
    <t>KARACAİBRAHİM MAH. DEREÜSTÜ SK. NO: 9 D MERKEZ/ KIRKLARELİ</t>
  </si>
  <si>
    <t>ELİF YILMAZ</t>
  </si>
  <si>
    <t>getir de bizim problemlerimiz var sürekli tuhaf tuhaf konuşuyorsunuz. Sizin isteğiniz olunca biz hemen hallediyoruz fakat bizim problemimiz olunca yardımcı olmuyorsunuz der. /5435818388 / çarşamba pazarı kuruluyor o yüzden çok müsait olamıyorlarmış çarşamba dışı bir güne oluşturulabilir</t>
  </si>
  <si>
    <t>602c2efaf2a4cae553c216e8</t>
  </si>
  <si>
    <t>Beyzade Kebap Pide Lahmacun, Lüleburgaz (Kocasinan Mah.)</t>
  </si>
  <si>
    <t>AYHAN AKGÜN</t>
  </si>
  <si>
    <t>KOCASİNAN MAH. İSTASYON CAD. NO: 28 A LÜLEBURGAZ/ KIRKLARELİ</t>
  </si>
  <si>
    <t>müşterim zaten belli çekime gerek yok der</t>
  </si>
  <si>
    <t>BERKER YEĞİT</t>
  </si>
  <si>
    <t>61aa0e0b259d8e2ca8b6576d</t>
  </si>
  <si>
    <t>Bi' Mantı, Lüleburgaz (Yeni Mah.)</t>
  </si>
  <si>
    <t>615eda038d7ff457271e8a8f</t>
  </si>
  <si>
    <t>Bigboss Izgara, Babaeski (Hacıhasan Mah.)</t>
  </si>
  <si>
    <t>TANJU SAĞLAM</t>
  </si>
  <si>
    <t>Hacıhasan</t>
  </si>
  <si>
    <t>HACIHASAN MAH. İNÖNÜ MEYDANI MEYDANI KÖFTECİ ZEKİ NO: 19 /3 BABAESKİ/ KIRKLARELİ</t>
  </si>
  <si>
    <t>61096ab08fa90840d8dfd00b</t>
  </si>
  <si>
    <t>Bizim Aile Izgara Evi, Lüleburgaz(Hürriyet Mah.)</t>
  </si>
  <si>
    <t>GÖKER İLTÜZER</t>
  </si>
  <si>
    <t>HÜRRİYET MAH. ESKİ İSTASYON CAD. SEMT PAZAR YERİ NO: 14 AD- İÇ KAPI NO: - LÜLEBURGAZ/ KIRKLARELİ</t>
  </si>
  <si>
    <t>5364693572 Göker bey açmadı/ sistemi zaten çok açmıyorum o yüzden gerek yok der</t>
  </si>
  <si>
    <t>601c52fd2faf7ed0d781da8d</t>
  </si>
  <si>
    <t>Bizim Pilavcı, Kırklareli (Karakaş Mah.)</t>
  </si>
  <si>
    <t>BERRİN KARLIDAĞ</t>
  </si>
  <si>
    <t>KARAKAŞ MAH. HASANPAŞA CAD. NO: 8 MERKEZ/ KIRKLARELİ</t>
  </si>
  <si>
    <t>şu sıralar müsait değiliz müsait olunca dönüş yaparız der</t>
  </si>
  <si>
    <t>EMİN AYTIN</t>
  </si>
  <si>
    <t>ÜNAL SEVİM</t>
  </si>
  <si>
    <t>dinledi dinledi bölge sorumlum ile görüşüp öyle döneyim size dedi sanırım inanmadı / saha temsilciyle görüşmüş doğrulamış dönüş yaptı alındı</t>
  </si>
  <si>
    <t>HAVVA ELİGÜL</t>
  </si>
  <si>
    <t>açmadı.Açmadı.açmadı.ibrahim beyden randevu alındı.</t>
  </si>
  <si>
    <t>6243656aef25da7ba5ce0ac8</t>
  </si>
  <si>
    <t>Burgaz Meze, Lüleburgaz (Yeni Mah.)</t>
  </si>
  <si>
    <t>SİBEL KARAOĞLU</t>
  </si>
  <si>
    <t>Özerler</t>
  </si>
  <si>
    <t>YENİ MAH. EMRULLAH EFENDİ CAD. ŞEHİT HV PLT SAMET DEMİR APT NO: 24 B LÜLEBURGAZ / KIRKLARELİ</t>
  </si>
  <si>
    <t>60ddca7d59510f3b5708d0c2</t>
  </si>
  <si>
    <t>Burgerphile, Lüleburgaz (Yeni Mah.)</t>
  </si>
  <si>
    <t>KEMAL BUDAK</t>
  </si>
  <si>
    <t>YENİ MAH. EMRULLAH EFENDİ ARA SK. AKBAŞ APT NO: 11 C LÜLEBURGAZ/ KIRKLARELİ</t>
  </si>
  <si>
    <t>restoran dışında başka işlerle de uğraşıyorum o yüzden çekimle ilgilenemem der</t>
  </si>
  <si>
    <t>Hakan Topaloğulları</t>
  </si>
  <si>
    <t>meşgul 5453555195 hakan bey</t>
  </si>
  <si>
    <t>KEZBAN İLTÜZER</t>
  </si>
  <si>
    <t>MEHMET DURAK SEVİLMİŞDAL</t>
  </si>
  <si>
    <t>618cf6b651c1a0686daa2018</t>
  </si>
  <si>
    <t>Cendere Pide &amp; Lahmacun, Kırklareli (Karacaibrahim Mah.)</t>
  </si>
  <si>
    <t>ONUR TAŞAR</t>
  </si>
  <si>
    <t>Karacaibrahim Mah. Şahinler Sk. No:5 Kırklareli Merkez</t>
  </si>
  <si>
    <t>AYŞEGÜL KORK</t>
  </si>
  <si>
    <t>Siteler</t>
  </si>
  <si>
    <t>ENGİN CANPOLAT</t>
  </si>
  <si>
    <t xml:space="preserve">daha öncede geldiniz olmuyor dedi ürünlerimi çıkaramam dedi </t>
  </si>
  <si>
    <t>GÖKHAN YETİŞ</t>
  </si>
  <si>
    <t>Durak</t>
  </si>
  <si>
    <t>624aa82da2d0484baef4c7a1</t>
  </si>
  <si>
    <t>Çiğköfteci Haydo, Kırklareli (İstasyon Mah.)</t>
  </si>
  <si>
    <t>Nurullah Çorman</t>
  </si>
  <si>
    <t>İSTASYON MAH. 28 EDİRNE SK. NO: 1 İÇ KAPI NO: 92 MERKEZ/ KIRKLARELİ</t>
  </si>
  <si>
    <t>601b11d5c76cc3e3bc13401c</t>
  </si>
  <si>
    <t>Çokolokma, Kırklareli (Karakaş Mah.)</t>
  </si>
  <si>
    <t>HARUN YENİLMEZ</t>
  </si>
  <si>
    <t>Karakaş, Zincirli Kuyu Cd., 39000 Kırklareli Merkez/Kırklareli</t>
  </si>
  <si>
    <t>egem market pasaj altı</t>
  </si>
  <si>
    <t>61eed10c0d3ef0972f50c8aa</t>
  </si>
  <si>
    <t>Çorbacı Zade, Kırklareli (İstasyon Mah.)</t>
  </si>
  <si>
    <t>İstasyon, Edirne 18. Sk. No:5 Merkez/Kırklareli</t>
  </si>
  <si>
    <t>625729962f848f29fb6dd5d7</t>
  </si>
  <si>
    <t>Çorbakolik, Kırklareli (Demirtaş Mah.)</t>
  </si>
  <si>
    <t>HAKAN BAŞKAL</t>
  </si>
  <si>
    <t>DEMİRTAŞ MAH. HASTANE CAD. NO: 90 MERKEZ/ KIRKLARELİ</t>
  </si>
  <si>
    <t>608817bd65d5924502022e92</t>
  </si>
  <si>
    <t>Damak Tadında Ev Yemekleri, Lüleburgaz (Kocasinan Mah.)</t>
  </si>
  <si>
    <t>SENNUR YILMAZ</t>
  </si>
  <si>
    <t>KOCASİNAN MAH. FETFANE SK. NO: 5 A LÜLEBURGAZ/ KIRKLARELİ</t>
  </si>
  <si>
    <t>ADİL KARAKUŞ</t>
  </si>
  <si>
    <t>abdullah bey ortağı: 05454256300 abdullah beyden randevu alındı.</t>
  </si>
  <si>
    <t>61924a28635dc1ed6ace1f36</t>
  </si>
  <si>
    <t>Deluxe Fast Food, Kırklareli (İstasyon Mah.)</t>
  </si>
  <si>
    <t>60a20883b5041c8542590269</t>
  </si>
  <si>
    <t>Deniz Döner Pide &amp; Lahmacun, Kırklareli (Karakaş Mah.)</t>
  </si>
  <si>
    <t>AHMET KAZANCİ</t>
  </si>
  <si>
    <t>KARACAİBRAHİM MAH. CUMHURİYET CAD. NO: 59 MERKEZ/ KIRKLARELİ</t>
  </si>
  <si>
    <t>İrfan Baran</t>
  </si>
  <si>
    <t xml:space="preserve">5428982839 / öğleden sonra ara </t>
  </si>
  <si>
    <t>601bb134f0cf7b8248a2f3a9</t>
  </si>
  <si>
    <t>Diyar Ocakbaşı, Kırklareli (Karakaş Mah.)</t>
  </si>
  <si>
    <t>DENİZ TERCAN</t>
  </si>
  <si>
    <t>KARAKAŞ MAH. SUNGURBEY CAD. NO: 5 İÇ KAPI NO: A MERKEZ/ KIRKLARELİ</t>
  </si>
  <si>
    <t>6223134babb2a65e896745d5</t>
  </si>
  <si>
    <t>Doruk Izgara, Kırklareli (Bademlik Mah.)</t>
  </si>
  <si>
    <t>Merve Olur</t>
  </si>
  <si>
    <t>Bademlik Mah. Eriklice Cad. No : 40 A Merkez/ Kırklareli</t>
  </si>
  <si>
    <t>AYHAN YENER</t>
  </si>
  <si>
    <t>60b4baa1de4946cb733cd00a</t>
  </si>
  <si>
    <t>Dönercim, Lüleburgaz (Kurtuluş Mah.)</t>
  </si>
  <si>
    <t>EROL KAYA</t>
  </si>
  <si>
    <t>Kurtuluş Mah. Kültür Sk. No:2, 39750 Lüleburgaz/Kırklareli</t>
  </si>
  <si>
    <t>mail adresi verildi fotoğraflarım var gönderirim dedi bugün dedi esin hanım .</t>
  </si>
  <si>
    <t>6015beb5caa0611d857f74f4</t>
  </si>
  <si>
    <t>Dünya'm Döner, Kırklareli (Demirtaş Mah.)</t>
  </si>
  <si>
    <t>Nurtaç Akbaş</t>
  </si>
  <si>
    <t>Demirtaş</t>
  </si>
  <si>
    <t>Demirtaş Mah. Hastane Cad. No:48 Kırklareli/Merkez</t>
  </si>
  <si>
    <t>61eec28bedd5b856986ad932</t>
  </si>
  <si>
    <t>Dürümcü Alim, Kırklareli (Karacaibrahim Mah.)</t>
  </si>
  <si>
    <t>DENİZ TERCANv</t>
  </si>
  <si>
    <t>KARACAİBRAHİM MAH. CUMHURİYET CAD. NO: 65 MERKEZ/ KIRKLARELİ</t>
  </si>
  <si>
    <t>ŞABAN MERT</t>
  </si>
  <si>
    <t>611bac70da8c8ac50583c9b8</t>
  </si>
  <si>
    <t>Ekrem Coşkun Döner, Lüleburgaz (Özerler Mah.)</t>
  </si>
  <si>
    <t>MUSTAFA BULUT</t>
  </si>
  <si>
    <t>Özerler Mahallesi İstanbul Caddesi No:51 Lüleburgaz/Kırklareli</t>
  </si>
  <si>
    <t>613c3e469ea80745aa341152</t>
  </si>
  <si>
    <t>Elit Döner &amp; Pide &amp; Lahmacun, Kırklareli (Karakaş Mah.)</t>
  </si>
  <si>
    <t>TUĞBA ÖZSOYLU</t>
  </si>
  <si>
    <t>KARAKAŞ MAH. HASTANE CAD. NO: 7 A MERKEZ/ KIRKLARELİ</t>
  </si>
  <si>
    <t>kendileri fotoğraf gönderecekmiş 5444335336</t>
  </si>
  <si>
    <t>MUSTAFA UNLUKAYA</t>
  </si>
  <si>
    <t xml:space="preserve">gerek yok vakit ayıramamdedi  </t>
  </si>
  <si>
    <t>60225d0fc3e3768b31475cd5</t>
  </si>
  <si>
    <t>Ergin Izgara, Kırklareli (Demirtaş Mah.)</t>
  </si>
  <si>
    <t>ERGİN GÜRSOY</t>
  </si>
  <si>
    <t>Bademlik</t>
  </si>
  <si>
    <t>DEMİRTAŞ MAH. HASTANE CAD. NO: 102 MERKEZ/ KIRKLARELİ</t>
  </si>
  <si>
    <t>61aa23cd7900d1cd3a4e6083</t>
  </si>
  <si>
    <t>Erzincan Yaprak Döner,Kırklareli (Karacaibrahim Mah.)</t>
  </si>
  <si>
    <t>62435fbbb561fa87332c6f53</t>
  </si>
  <si>
    <t>Erzurum Ocakbaşı, Kırklareli (Pınar Mah.)</t>
  </si>
  <si>
    <t>NEVİN GÜNDÜRÜ</t>
  </si>
  <si>
    <t>Pınar 2. Bölge</t>
  </si>
  <si>
    <t>Pınar Mahallesi mahya baba caddesi no:9</t>
  </si>
  <si>
    <t>NAZLI BERİL AKTAŞ</t>
  </si>
  <si>
    <t>60196427093f1d824c706d44</t>
  </si>
  <si>
    <t>Espacioso Fast Food, Kırklareli (Karakaş Mah.)</t>
  </si>
  <si>
    <t>MEHMET TOLGA BİLGE</t>
  </si>
  <si>
    <t>KARAKAŞ MAH. WALLDORF CAD. GÖKHAN APT. NO: 24 İÇ KAPI NO: Z03 MERKEZ/ KIRKLARELİ</t>
  </si>
  <si>
    <t>işletmeyi devrediyormuş</t>
  </si>
  <si>
    <t>61e8757fe488f17c77ef3951</t>
  </si>
  <si>
    <t>Etli Lahmacun &amp; Pide, Kırklareli (Karakaş Mah.)</t>
  </si>
  <si>
    <t>Fırat Dengiz</t>
  </si>
  <si>
    <t>Kocahıdır</t>
  </si>
  <si>
    <t>Karakaş Mah. Karaumurbey Cad. Tarihi Hızır Bey Hamamı No:3/1 İç Kapı No: 0 Merkez / Kırklareli</t>
  </si>
  <si>
    <t>61729eca4f4f49af322458a2</t>
  </si>
  <si>
    <t>Etlioğlu Et &amp; Mangal, Lüleburgaz (8 Kasım Mah.)</t>
  </si>
  <si>
    <t>ADİL DOĞAN</t>
  </si>
  <si>
    <t>8 KASIM MAH. NAZİF BALKAN CAD. - - NO: 8 B LÜLEBURGAZ/ KIRKLARELİ</t>
  </si>
  <si>
    <t>5468421552 Adil bey daha sonra arayın der/mutfaktayım daha sonra arayın dedi. / öğleden sonra ara / daha sonra dedi konuşmama bile izin vermedi kapattı.</t>
  </si>
  <si>
    <t>6172c1c0fc41a5920f28cbf0</t>
  </si>
  <si>
    <t>Ferah Kebap &amp; Pide, Lüleburgaz (Atatürk Mah.)</t>
  </si>
  <si>
    <t>KEMAL ULUTAŞ</t>
  </si>
  <si>
    <t>ATATÜRK MAH. ŞEHİT PİLOT ÜSTEĞMEN İBRAHİM GERÇEK CAD. NO: 11 İÇ KAPI NO: 10 LÜLEBURGAZ/ KIRKLARELİ</t>
  </si>
  <si>
    <t>5365275954 fotoğrafları reklamcıdan alıp gönderirim dedi mail adresi verildi.</t>
  </si>
  <si>
    <t>60742b80397a182e31f0da91</t>
  </si>
  <si>
    <t>Fevki Bey, Lüleburgaz (İnönü Mah.)</t>
  </si>
  <si>
    <t>AYSUN ÇETİNER EREN</t>
  </si>
  <si>
    <t>İNÖNÜ MAH. MURAT HÜDAVENDİGAR CAD. NO: 73 A LÜLEBURGAZ/ KIRKLARELİ</t>
  </si>
  <si>
    <t xml:space="preserve">5326553537// volkan bey  // daha sonra arancak / marka değişikliği olacakmış daha sonra aranacak </t>
  </si>
  <si>
    <t>62055cd87c9b20719696718a</t>
  </si>
  <si>
    <t>Filinta Kebap , Lüleburgaz (Zafer Mah.)</t>
  </si>
  <si>
    <t>Mahmut Bozaykut</t>
  </si>
  <si>
    <t>Zafer Mah. Büklüm Cad. No: 115 A Lüleburgaz/ Kırklareli</t>
  </si>
  <si>
    <t>FİLİZ SEZER</t>
  </si>
  <si>
    <t>ışılay hanım yertkili</t>
  </si>
  <si>
    <t>608823f7868e55af9dd72f12</t>
  </si>
  <si>
    <t>G.Antepli Hasan Usta, Kırklareli (Karacaibrahim Mah.)</t>
  </si>
  <si>
    <t>HASAN DEMİR</t>
  </si>
  <si>
    <t>KARACAİBRAHİM MAH. MUSTAFA KEMAL BLV. B BLOK MERVE SITESI B BLOK NO: 66 E MERKEZ/ KIRKLARELİ</t>
  </si>
  <si>
    <t>624353333aadf155b66cd3b1</t>
  </si>
  <si>
    <t>Gaziantep Lahmacun &amp; Pide, Babaeski (Hacıhasan Mah.)</t>
  </si>
  <si>
    <t>Dilek Korkmaz</t>
  </si>
  <si>
    <t>Gazikemal</t>
  </si>
  <si>
    <t>HACIHASAN MAH. ÖNEN SK. HAFİZE ALİ ÖNEN SİTESİ NO : 4 A BABAESKİ / KIRKLARELİ</t>
  </si>
  <si>
    <t>61bc4002f72fa4a0b5c3f6d8</t>
  </si>
  <si>
    <t>Gaziantep Padişah Çiğ Köfte (İnönü Mah.)</t>
  </si>
  <si>
    <t>MEHMET ÖZER</t>
  </si>
  <si>
    <t>İnönü mahallesi murathüdaverdi cad no:67/B lüleburgaz</t>
  </si>
  <si>
    <t>yılbaşından sonra . ben size dönüş yapacağım yer değişikliği olacak oyüzden dedi.</t>
  </si>
  <si>
    <t>İNÖNÜ MAH. MURAT HÜDAVENDİGAR CAD. NO: 67 / 13 LÜLEBURGAZ/ KIRKLARELİ</t>
  </si>
  <si>
    <t>6017b8b261fea7b03c1fb7ea</t>
  </si>
  <si>
    <t>Gece Gündüz Ekmek Arası, Kırklareli (Karakaş Mah.)</t>
  </si>
  <si>
    <t>HAMDİYE MELİKE KURTULAN</t>
  </si>
  <si>
    <t>KARAKAŞ MAH. KARAKAŞBEY SK. MEVSİM SİTESİ A BLOK DÜKKANLAR NO: 3 İÇ KAPI NO: 3 MERKEZ/ KIRKLARELİ</t>
  </si>
  <si>
    <t>CAVİT GİRGİN</t>
  </si>
  <si>
    <t>UFUK</t>
  </si>
  <si>
    <t>60e43b70d6000956147ebf31</t>
  </si>
  <si>
    <t>Green Chef Lezzet Dünyası, Kırklareli (Karakaş Mah.)</t>
  </si>
  <si>
    <t>MUSTAFA GÖRGÜLÜ</t>
  </si>
  <si>
    <t>KARAKAŞ MAH. HASANPAŞA CAD. ALTINOK APT NO: 28 İÇ KAPI NO: Z01 MERKEZ/ KIRKLARELİ</t>
  </si>
  <si>
    <t>6015740f6c1642454791145a</t>
  </si>
  <si>
    <t>Gusto Pizza, Lüleburgaz (8 Kasım Mah.)</t>
  </si>
  <si>
    <t>Recep Mutlu</t>
  </si>
  <si>
    <t>Zafer Mah. Tekcan Cad. 88 1 Lüleburgaz / Kırklareli</t>
  </si>
  <si>
    <t>fotoğraflarım var atarım dedi mail adresi verildi.</t>
  </si>
  <si>
    <t>600f07f58ee57e32543fea6e</t>
  </si>
  <si>
    <t>Gürkan Şef Burger &amp; Steak, Kırklareli (Karakaş Mah.)</t>
  </si>
  <si>
    <t>Gürkan Demir Boyacı</t>
  </si>
  <si>
    <t>Karakaş Mah. Karakaşbey Ara Sok. No:3 Merkez / Kırklareli</t>
  </si>
  <si>
    <t>GÜLDANE ÖZMEN</t>
  </si>
  <si>
    <t>onur bey oğlu ,onur beyden randevu alındı.</t>
  </si>
  <si>
    <t>UTKU DENGİZ</t>
  </si>
  <si>
    <t>Muhlis Gümüştekin</t>
  </si>
  <si>
    <t>61cdb81d306aae09a4bc1511</t>
  </si>
  <si>
    <t>Helvacı Adem (Yılmaz Mah.)</t>
  </si>
  <si>
    <t>ŞÜKRAN ŞEKER</t>
  </si>
  <si>
    <t>Yılmaz Mah. Eski Kırklareli Cad. No:15-A Lüleburgaz/Kırklareli (İğneada Balıkçısının Yan Tarafı)</t>
  </si>
  <si>
    <t>623825eaf392027a483bbfbb</t>
  </si>
  <si>
    <t>Helvacı Seyid Ahmed, Kırklareli (Karakaş Mah.)</t>
  </si>
  <si>
    <t>Ege Nas</t>
  </si>
  <si>
    <t>Karakaş Mah. Fevzi çakmak Blv. İnecililer Pasajı No: 27 İç Kapı No: 113 Merkez / Kırklareli</t>
  </si>
  <si>
    <t>600efe27ace44fd4a1afd742</t>
  </si>
  <si>
    <t>Irmak Döner &amp; Kebap &amp; Pide, Kırklareli (Karacaibrahim Mah.)</t>
  </si>
  <si>
    <t>Sinan Mayti</t>
  </si>
  <si>
    <t>Karakaş Mah. Han Sok. No:22 İç Kapı No: 9 Merkez / Kırklareli</t>
  </si>
  <si>
    <t>Mehmet Dirik</t>
  </si>
  <si>
    <t xml:space="preserve">çekim için daha sonra gidilebilimiş / şuan için pek müsait olamıyorum belki daha sonra dedi </t>
  </si>
  <si>
    <t>Ferhat Canpolat</t>
  </si>
  <si>
    <t>AYDIN TAN</t>
  </si>
  <si>
    <t>ufuk</t>
  </si>
  <si>
    <t xml:space="preserve">açtı konuşmadı   - gerek duymuyorum dedi çekim istemedi </t>
  </si>
  <si>
    <t>6027cfc1c23a081152cec039</t>
  </si>
  <si>
    <t>İstanbul Çiğ Köfte, Kırklareli (Demirtaş Mah.)</t>
  </si>
  <si>
    <t>MURAT BERBER</t>
  </si>
  <si>
    <t>Yetkili Aykut bey:05426022778 aykut beyden randevu alındı.</t>
  </si>
  <si>
    <t>62436712e73c79fed54a8d7d</t>
  </si>
  <si>
    <t>İstasyon Pilavcısı, Kırklareli (Karakaş Mah.)</t>
  </si>
  <si>
    <t>NİLAY GÜNDOĞDU</t>
  </si>
  <si>
    <t>KARAKAŞ MAH. İSTASYON CAD. 8 NO: 1 /8 MERKEZ/ KIRKLARELİ</t>
  </si>
  <si>
    <t>6012f157aa213a2673e2d83d</t>
  </si>
  <si>
    <t>İzabella Pizza, Babaeski (Dindoğru Mah.)</t>
  </si>
  <si>
    <t>SERKAN ANGUN</t>
  </si>
  <si>
    <t>Dindoğru</t>
  </si>
  <si>
    <t>Dindoğru mah. fatih cad. şenel ayral apt No:105</t>
  </si>
  <si>
    <t>6013c3c582ce144ea85811c4</t>
  </si>
  <si>
    <t>İzabella Pizza, Kırklareli (Karakaş Mah.)</t>
  </si>
  <si>
    <t>NURAY AKBULUT</t>
  </si>
  <si>
    <t>Karakaş Mah. İstiklal Cad. Mevlana Apt. No:11/C Merkez/Kırklareli</t>
  </si>
  <si>
    <t>604a7e8398150b3711396d0d</t>
  </si>
  <si>
    <t>İzabella Pizza, Lüleburgaz (Yeni Mah.)</t>
  </si>
  <si>
    <t>VEHPİ MURAT ÖZYÜREK</t>
  </si>
  <si>
    <t>Yeni, İstanbul Cad./Fatih 3. Ara Sk No:77, 39780 Lüleburgaz/Kırklareli</t>
  </si>
  <si>
    <t xml:space="preserve">Atakan bey ilgileniyormuş oda saat 3 gibi gelirmiş </t>
  </si>
  <si>
    <t>İsmail Balcı</t>
  </si>
  <si>
    <t xml:space="preserve">oğlu armağan beyden randevu alındı </t>
  </si>
  <si>
    <t>HÜSAMETTİN TEKİNOK</t>
  </si>
  <si>
    <t>emre /5432883355</t>
  </si>
  <si>
    <t>620b9a88b4a865164c97f121</t>
  </si>
  <si>
    <t>Kahta Çiğ Köfte, Kırklareli (Karakaş Mah.)</t>
  </si>
  <si>
    <t>Semih Tarakçı</t>
  </si>
  <si>
    <t>Karakaş Mah. Cumhuriyet Cad. No: 130-134 İç Kapı No: 34 Merkez/Kırklareli</t>
  </si>
  <si>
    <t>SERKAN DENİZLİ</t>
  </si>
  <si>
    <t>serkan beyden randevu alındı.</t>
  </si>
  <si>
    <t>6059a59982f8ca49444afef1</t>
  </si>
  <si>
    <t>Kahverengi, Merkez (İstasyon Mah.)</t>
  </si>
  <si>
    <t>RECEP DAL</t>
  </si>
  <si>
    <t>İstasyon Mah. İstasyon Cad. 39100 Kırklareli</t>
  </si>
  <si>
    <t>60e87ade5c794e098efe5e89</t>
  </si>
  <si>
    <t>Karadeniz Pide, Babaeski (Hacıhasan Mah.)</t>
  </si>
  <si>
    <t>YÜKSEL KILIÇ</t>
  </si>
  <si>
    <t>HACIHASAN MAH. FATİH CAD. PIDE BANK NO: 20 A BABAESKİ/ KIRKLARELİ</t>
  </si>
  <si>
    <t>62502b6c2636e109d63a23e8</t>
  </si>
  <si>
    <t>Karadeniz Pide, Kırklareli (Karacaibrahim Mah.)</t>
  </si>
  <si>
    <t>Hatice Yılmaz</t>
  </si>
  <si>
    <t>KARACAİBRAHİM MAH. DEREÜSTÜ SK. HÜSEYİN TUNCELLİ APT A B ÇOK BLOKLARI NO: 27 İÇ KAPI NO: Z02 MERKEZ/ KIRKLARELİ</t>
  </si>
  <si>
    <t>SADIK KAYA</t>
  </si>
  <si>
    <t>61cb3507fb826cba99ab5411</t>
  </si>
  <si>
    <t>King Döner, Merkez (Demirtaş Mah.)</t>
  </si>
  <si>
    <t>BEGÜM SU KURT</t>
  </si>
  <si>
    <t>Demirtaş Mah. Karaumurbey Cad. No: 26 Kırklareli</t>
  </si>
  <si>
    <t>6027d28d919b7ab2b379daaa</t>
  </si>
  <si>
    <t>Kokoreçkolik, Kırklareli (Demirtaş Mah.)</t>
  </si>
  <si>
    <t>60400fef703acae2f0feaf47</t>
  </si>
  <si>
    <t>Konya Mevlana Sofrası, Babaeski (Hamidiye Mah.)</t>
  </si>
  <si>
    <t>HAMİDİYE MAH. FATİH CAD. ÜSTÜN APT A BLOK NO: 84 B BABAESKİ/ KIRKLARELİ</t>
  </si>
  <si>
    <t>5ffd9346bb116181b976bc0e</t>
  </si>
  <si>
    <t>Köşem Pastanesi, Lüleburgaz (Kocasinan Mah.)</t>
  </si>
  <si>
    <t>Timuçin Muntaş</t>
  </si>
  <si>
    <t>Yeni mahalle emrullah efendi caddesi no:1 lüleburgaz/kırklareli</t>
  </si>
  <si>
    <t>açmadı.çalmıyor.açmadı.açmadı.</t>
  </si>
  <si>
    <t>61c5a1a9cb66f78de6283da2</t>
  </si>
  <si>
    <t>Köşem Sandviç &amp; Tost Dünyası, Kırklareli (Demirtaş Mah.)</t>
  </si>
  <si>
    <t>ÜMMÜHAN KURANLI</t>
  </si>
  <si>
    <t>Demirtaş Mah. Karaumur Cad. No: 40 Kırklareli</t>
  </si>
  <si>
    <t>623c85ffee9d3170869d70d1</t>
  </si>
  <si>
    <t>Kubbealtı Tavuk Döner, Lüleburgaz ( Kocasinan Mah.)</t>
  </si>
  <si>
    <t>Ayhan Yener</t>
  </si>
  <si>
    <t>Kocasinan Mah. Kubbeler Altı Sok. No: 8 Lüleburgaz / Kırklareli</t>
  </si>
  <si>
    <t>Burhan Gürsoy Önaldı</t>
  </si>
  <si>
    <t>Kocasinan Mah., Kubbeler Altı Sok., No:26, Lüleburgaz, Kırklareli, Türkiye,</t>
  </si>
  <si>
    <t>istiklal mah mehmetcik caddesi no 28/7 -5422620161</t>
  </si>
  <si>
    <t>62435e3ff36a606fd38816f7</t>
  </si>
  <si>
    <t>Kuzi Kokoreç Çorba &amp; Izgara, Kırklareli (Karakaş Mah.)</t>
  </si>
  <si>
    <t>DAMLA ASLAN</t>
  </si>
  <si>
    <t>KARAKAŞ MAH. SANCAKTAR CAD. BURHANLAR APT. NO: 18 B MERKEZ / KIRKLARELİ</t>
  </si>
  <si>
    <t>UĞUR IŞIKÖNDEŞ</t>
  </si>
  <si>
    <t>KOCASİNAN MAH. İSTANBUL CAD. NO: 4 D İÇ KAPI NO: 0 LÜLEBURGAZ/ KIRKLARELİ</t>
  </si>
  <si>
    <t xml:space="preserve">Ünal Bey / 5324617987 Hürriyet mah. alan sokak no29 / yarıyıl tatilinde randevu alınabilir </t>
  </si>
  <si>
    <t>5fff2ee3937d1b7a21bdf70b</t>
  </si>
  <si>
    <t>Laf Yok Büfe, Lüleburgaz (Kocasinan Mah.)</t>
  </si>
  <si>
    <t>Çağlar Yavuzer</t>
  </si>
  <si>
    <t>kocasinan mahallesi kereviz sokak arı apt no 3 g</t>
  </si>
  <si>
    <t xml:space="preserve">fiyatlarla ilgili sorunlar varmış dönecek / ürün yenilemesi yapacakmış kendisi dönecek </t>
  </si>
  <si>
    <t>MAHİR ÖZTALUM</t>
  </si>
  <si>
    <t>60b210eef6e30ab05ad09ca5</t>
  </si>
  <si>
    <t>Lezzet Dünyası, Babaeski (Hacıhasan Mah.)</t>
  </si>
  <si>
    <t>KÜBRA BALKI</t>
  </si>
  <si>
    <t>HACIHASAN MAH. ÇAVUŞUOĞLU ÖMER AĞA MEYDANI ATAK APARTMANI NO: 3 A BABAESKİ/ KIRKLARELİ</t>
  </si>
  <si>
    <t>624348137ee982e1b6e5c3b2</t>
  </si>
  <si>
    <t>Limon Fast Food, Babaeski (Dindoğru Mah.)</t>
  </si>
  <si>
    <t>HEVAL DEMİRKAN</t>
  </si>
  <si>
    <t>Dindoğru Mah. Gazi Mustafa Kemal Blv. No: 4 A Babaeski / Kırklareli</t>
  </si>
  <si>
    <t>ZAHİDE TANK</t>
  </si>
  <si>
    <t>62434e24432e7a4fc138e4a9</t>
  </si>
  <si>
    <t>Locanta Bilakis, Lüleburgaz (Yeni Mah.)</t>
  </si>
  <si>
    <t>ARZU ALTUNEL</t>
  </si>
  <si>
    <t>YENİ MAH. İSTANBUL CAD. VEHBİ BEY NO: 77 A LÜLEBURGAZ/ KIRKLARELİ</t>
  </si>
  <si>
    <t>5fff126137b1819cfa07e0bd</t>
  </si>
  <si>
    <t>Lokmalita, Lüleburgaz (Kocasinan Mah.)</t>
  </si>
  <si>
    <t>Mustafa doğuş</t>
  </si>
  <si>
    <t>kocasinan mahallesi istanbul caddesi no:38</t>
  </si>
  <si>
    <t xml:space="preserve">yetkili yok  / açmadı / çekime ayıracak vaktim olmuyor tek başıma çalışıyorum der / çekim istemiyorum dedi </t>
  </si>
  <si>
    <t>ELİF TUĞÇE ÖZKUL</t>
  </si>
  <si>
    <t>60228437ed139205a47a68e5</t>
  </si>
  <si>
    <t>Mavi Boncuk Fast Food, Kırklareli (Karakaş Mah.)</t>
  </si>
  <si>
    <t>FUNDA BÖYÜKKARA</t>
  </si>
  <si>
    <t>KARAKAŞ MAH. KUYUMCULAR CAD. NO: 21 MERKEZ/ KIRKLARELİ</t>
  </si>
  <si>
    <t>60ffc13db453d63bbb97aef0</t>
  </si>
  <si>
    <t>Meftun Kavurma, Kırklareli (Kocahıdır Mah.)</t>
  </si>
  <si>
    <t>RECEP GENÇOĞLU</t>
  </si>
  <si>
    <t>KOCAHIDIR MAH. PAŞA ÇEŞME CAD. GÜVEN APARTMANI NO: 21 A MERKEZ/ KIRKLARELİ</t>
  </si>
  <si>
    <t>602270f38881bd16aaf9ebd2</t>
  </si>
  <si>
    <t>Meltemin Mutfağı Menemen &amp; Kahvaltı, Kırklareli (Karakaş Mah.)</t>
  </si>
  <si>
    <t>MELTEM ÖZSELGİN</t>
  </si>
  <si>
    <t>KARAKAŞ MAH/SEMT KARAKAŞBEY SK. NO: 48 İÇ KAPI NO: A MERKEZ/ KIRKLARELİ</t>
  </si>
  <si>
    <t>SELAMİ TABA</t>
  </si>
  <si>
    <t>OSMAN KARAGÖZ</t>
  </si>
  <si>
    <t>Osman bey:5453146824 osman beyden randevu alındı.</t>
  </si>
  <si>
    <t>621f2f3492788165d9058978</t>
  </si>
  <si>
    <t>Merve Pastane&amp;Unlu Mamülleri ( Karakaş Mah.)</t>
  </si>
  <si>
    <t>Asiye Çokla</t>
  </si>
  <si>
    <t>Karakaş Mah. Karaumur Cad. 77 Merkez/ Kırklareli</t>
  </si>
  <si>
    <t>Davut Türkdoğan</t>
  </si>
  <si>
    <t>05425204262 ersin bey oğlu randevu alındı.</t>
  </si>
  <si>
    <t>613c39d435602796165381f1</t>
  </si>
  <si>
    <t>Meşhur Pilavcı Boncuk Usta, Kırklareli (Karakaş Mah.)</t>
  </si>
  <si>
    <t>YAĞIZHAN İLTERİŞ KURTOĞLU</t>
  </si>
  <si>
    <t>KARAKAŞ MAH. KARAKAŞBEY SK. UÇARLAR APT. B NO: 43 İÇ KAPI NO: 4 MERKEZ/ KIRKLARELİ</t>
  </si>
  <si>
    <t>hatalı numara</t>
  </si>
  <si>
    <t>Hatice Başlı</t>
  </si>
  <si>
    <t>doğan beyden randevu alındı.</t>
  </si>
  <si>
    <t>603cec9b1e51347b9c33d8ee</t>
  </si>
  <si>
    <t>Meydan Döner, Babaeski (Gazikemal Mah.)</t>
  </si>
  <si>
    <t>TANJU PARAŞIM</t>
  </si>
  <si>
    <t>HACIHASAN MAH. FATİH CAD. NO: 32 A BABAESKİ/ KIRKLARELİ</t>
  </si>
  <si>
    <t>TANJU BULUT</t>
  </si>
  <si>
    <t>62512de91912336f7253ff75</t>
  </si>
  <si>
    <t>Meze Evi, Lüleburgaz (Hürriyet Mah.)</t>
  </si>
  <si>
    <t>Uğur Şahin</t>
  </si>
  <si>
    <t>KOCASİNAN MAH. OKULLAR CAD. EFE APT. NO: 9 İÇ KAPI NO: 6 LÜLEBURGAZ/ KIRKLARELİ</t>
  </si>
  <si>
    <t>60953bcc0c1744e15523505d</t>
  </si>
  <si>
    <t>Mi Pizza, Lüleburgaz (İnönü Mah.)</t>
  </si>
  <si>
    <t>Mihriban Anık</t>
  </si>
  <si>
    <t>İNÖNÜ MAH. İSTANBUL CAD. NO: 50 B İÇ KAPI NO: 0 LÜLEBURGAZ/ KIRKLARELİ</t>
  </si>
  <si>
    <t>KENDİ RESİMLERİ VAR PAYLAŞACAK</t>
  </si>
  <si>
    <t>60bf44c31dfe7e09d75ec3ea</t>
  </si>
  <si>
    <t>Mi's Döner, (Karakaş Mah.)</t>
  </si>
  <si>
    <t>İBRAHİM UYUZLU</t>
  </si>
  <si>
    <t>KARAKAŞ MAH. HASANPAŞA CAD. ÖZGE APT NO: 4 İÇ KAPI NO: B MERKEZ/ KIRKLARELİ</t>
  </si>
  <si>
    <t>601561f85fe823a63ecfbe9b</t>
  </si>
  <si>
    <t>Mojo Burger, Kırklareli (Karakaş Mah.)</t>
  </si>
  <si>
    <t>Ahmet Aktoprak</t>
  </si>
  <si>
    <t>Karakaş, 2. Fevzi Çakmak Çk., 39000 Kırklareli Merkez/Kırklareli</t>
  </si>
  <si>
    <t>60194c5484e0f93ba9198189</t>
  </si>
  <si>
    <t>Nar Bistro, Kırklareli (Karakaş Mah.)</t>
  </si>
  <si>
    <t>ERDEM UVALIOĞLU</t>
  </si>
  <si>
    <t>KARAKAŞ MAH. HAN SK. NO: 26 İÇ KAPI NO: A MERKEZ/ KIRKLARELİ</t>
  </si>
  <si>
    <t>SERDAR TAYFUN</t>
  </si>
  <si>
    <t>61aa094b7900d12d0947fdd8</t>
  </si>
  <si>
    <t>NT Maraşlı Baba, Kırklareli (Demirtaş Mah.)</t>
  </si>
  <si>
    <t>AYŞE KAHVECİ</t>
  </si>
  <si>
    <t>DEMİRTAŞ MAH. HASTANE CAD. NO: 16 MERKEZ/ KIRKLARELİ</t>
  </si>
  <si>
    <t>600b0a5916bdc81828403705</t>
  </si>
  <si>
    <t>Onuncu Köy, Kırklareli (Karakaş Mah.)</t>
  </si>
  <si>
    <t>SAMET ŞENTÜRK</t>
  </si>
  <si>
    <t>Karakaş, Uzun Sk., 39000 Kırklareli Merkez/Kırklareli</t>
  </si>
  <si>
    <t>ÖMER FARUK GÜL</t>
  </si>
  <si>
    <t>10 dakika sonra</t>
  </si>
  <si>
    <t>SADIK ERYILMAZ</t>
  </si>
  <si>
    <t>60e6b37ddbdeba5ea8d0df04</t>
  </si>
  <si>
    <t>Öz Konya Etli Ekmek, Kırklareli (İstasyon Mah.)</t>
  </si>
  <si>
    <t>İSTASYON MAH. 14. EDİRNE SK. NO: 1 İÇ KAPI NO: 13 MERKEZ/ KIRKLARELİ</t>
  </si>
  <si>
    <t>62434bbe8b92a1a9b7f7f876</t>
  </si>
  <si>
    <t>Özburgaz Çiğ Köfte, Lüleburgaz (Kocasinan Mah.)</t>
  </si>
  <si>
    <t>ÖZLEM IŞIK</t>
  </si>
  <si>
    <t>Kocasinan Mah. Acı Çeşme Sk. Şentürk Kardeşler Apt No: 25/1F İç Kapı No: F Lüleburgaz/ Kırklareli</t>
  </si>
  <si>
    <t>60b224617ed9d7026659788c</t>
  </si>
  <si>
    <t>Özel Yaprak Döner, Lüleburgaz (Özerler Mah.)</t>
  </si>
  <si>
    <t>LEVENT FAZLIOĞLU</t>
  </si>
  <si>
    <t>ÖZERLER MAH. EMRULLAH EFENDİ CAD. NO: 3 A LÜLEBURGAZ/ KIRKLARELİ</t>
  </si>
  <si>
    <t>5416616139 levent bey müsait değilmiş daha sonra aranacak.AKŞAM ARAYIN DEDİ - sistem kapalı şuan dedi</t>
  </si>
  <si>
    <t>600b8237262a1898586665c0</t>
  </si>
  <si>
    <t>Pa &amp; Pi Patates Pizza, Lüleburgaz (Yeni Mah.)</t>
  </si>
  <si>
    <t>NECMETTİN KESKİN</t>
  </si>
  <si>
    <t>yeni mahalle emrullah efendi caddesi park apt. 6A</t>
  </si>
  <si>
    <t>05377460020 NECMETTİN BEY/ yetkili yok. /hiç müsait değilim daha sonra arayın dedi. şuan müsait değilim dedi daha sonra görüşme sağlayalım dedi.ÖNÜMÜZDEKİ HAFTA YAPALIM BENDE OLMAK İSYİYORUM DEDİ.</t>
  </si>
  <si>
    <t>6243548afec1a7325e061ca7</t>
  </si>
  <si>
    <t>Pala Kuzu Kokoreç, Babaeski (Gazikemal Mah.)</t>
  </si>
  <si>
    <t>YUSUF PALA</t>
  </si>
  <si>
    <t>GAZİKEMAL MAH. İNÖNÜ MEYDANI MEYDANI NO: 3 - 5B BABAESKİ / KIRKLARELİ</t>
  </si>
  <si>
    <t>6064bf3098aa5b45b722f099</t>
  </si>
  <si>
    <t>Paşam Döner, Kırklareli (Karakaş Mah.)</t>
  </si>
  <si>
    <t>EMRAH TARLAN</t>
  </si>
  <si>
    <t>Karakaş Mahallesi 100. Yıl Caddesi No:10/B KIRKLARELİ/MERKEZ</t>
  </si>
  <si>
    <t>618ced8e4d6cd572861ccf34</t>
  </si>
  <si>
    <t>Pat' Stop, Kırklareli (Yayla Mah.)</t>
  </si>
  <si>
    <t>SEVİM DEMİR</t>
  </si>
  <si>
    <t>YAYLA MAH. NAMAZGAH CAD. NO: 3 /1 İÇ KAPI NO: 1 MERKEZ/ KIRKLARELİ</t>
  </si>
  <si>
    <t>60197e22dc442fe6acb293e6</t>
  </si>
  <si>
    <t>Pide Bank, Kırklareli (Karakaş Mah.)</t>
  </si>
  <si>
    <t>KAZIM ŞAHİN</t>
  </si>
  <si>
    <t>KARAKAŞ MAH. FEVZİ ÇAKMAK BLV. MUSLUOĞLU APARTMANI NO: 31 İÇ KAPI NO: B MERKEZ/ KIRKLARELİ</t>
  </si>
  <si>
    <t xml:space="preserve">5362040454 tayfun bey ile görüşülecek </t>
  </si>
  <si>
    <t>622dbabe5b3d4aa494c8f033</t>
  </si>
  <si>
    <t>Pilav 10'Da, Lüleburgaz (Hürriyet Mah.)</t>
  </si>
  <si>
    <t>Osman Kadiroğlu</t>
  </si>
  <si>
    <t>Hürriyet Mah. Alan Sok. Basturk Apt. No: 31 C Lüleburgaz Kırklareli</t>
  </si>
  <si>
    <t>61eec841c0bd36ad1b83c7ce</t>
  </si>
  <si>
    <t>Pilav Hane, Kırklareli (Karakaş Mah.)</t>
  </si>
  <si>
    <t>İSTASYON MAH. 28. EDİRNE SOK. NO:1 İÇ KAPI NO: 92 MERKEZ/KIRKLARELİ</t>
  </si>
  <si>
    <t>623c890eeb850e6f11e7987a</t>
  </si>
  <si>
    <t>Pilavcım, Kırklareli (Karakaş Mah.)</t>
  </si>
  <si>
    <t>Sabit Ilık</t>
  </si>
  <si>
    <t>Karakaş Mah. İstasyon Cad. No: 6 İç Kapı No: 0 Merkez / Kırklareli</t>
  </si>
  <si>
    <t>6062f30cd79a79963b49662f</t>
  </si>
  <si>
    <t>Pizza Dall'Italia, Babaeski (Dindoğru Mah.)</t>
  </si>
  <si>
    <t>KAAN ALTINTAŞ</t>
  </si>
  <si>
    <t>Fevzi Çakmak 1. Bölge</t>
  </si>
  <si>
    <t>DİNDOĞRU MAH. DR.NEZİR KORKMAZ CAD. YURDAKUL APARTMANI NO: 2 A BABAESKİ/ KIRKLARELİ</t>
  </si>
  <si>
    <t>60ef03207cd96008e3125e8f</t>
  </si>
  <si>
    <t>Pizza Dall'Italia, Lüleburgaz (Yıldız Mah.)</t>
  </si>
  <si>
    <t>Yıldız</t>
  </si>
  <si>
    <t>Yıldız Mh. İstanbul Cd. No:118 Lüleburgaz/Kırklareli</t>
  </si>
  <si>
    <t>kaan bey 05462908525.saat 5 de aranacak kaan bey.</t>
  </si>
  <si>
    <t>618acbf036ccb5698a0d1ec7</t>
  </si>
  <si>
    <t>Pizza Pub, Kırklareli (Yayla Mah.)</t>
  </si>
  <si>
    <t>ÖZGÜ TÜRKÖZ</t>
  </si>
  <si>
    <t>YAYLA MAH. YAYLA CAD. NO: 18 İÇ KAPI NO: 0 MERKEZ/ KIRKLARELİ</t>
  </si>
  <si>
    <t>62513225fd9059fae62f1b99</t>
  </si>
  <si>
    <t>Profiterol Dünyası, Lüleburgaz ( Kocasinan mah.)</t>
  </si>
  <si>
    <t>Mustafa Doğuş</t>
  </si>
  <si>
    <t>KOCASİNAN MAH. İSTANBUL CAD. NO: 38 İÇ KAPI NO: Z20 LÜLEBURGAZ/ KIRKLARELİ</t>
  </si>
  <si>
    <t>61cb2d42ef78993a7bd50ecf</t>
  </si>
  <si>
    <t>Puf Burger, Lüleburgaz (Yılmaz Mah.)</t>
  </si>
  <si>
    <t>1 saate arayın dedi .yetkili yok.açmadı.yetkili yok 1 saat sonra aranacak.</t>
  </si>
  <si>
    <t>602fcbb9fbe50531dfaa022d</t>
  </si>
  <si>
    <t>Rezidans Büfe, Kırklareli (Karakaş Mah.)</t>
  </si>
  <si>
    <t>613ba7b9c348b16ce1f885a0</t>
  </si>
  <si>
    <t>Roket Büfe, Kırklareli (Karakaş Mah.)</t>
  </si>
  <si>
    <t>RUKİYE BURCU YILDIRGAN</t>
  </si>
  <si>
    <t>KARAKAŞ MAH. FEVZİ ÇAKMAK GEÇİDİ SK. YENI GÜRPINAR ÇARSI NO: 10 İÇ KAPI NO: 15 MERKEZ/ KIRKLARELİ</t>
  </si>
  <si>
    <t>608d49a8f9165bd906eb4866</t>
  </si>
  <si>
    <t>Rota Meze &amp; Sandviç, Kırklareli (Karakaş Mah.)</t>
  </si>
  <si>
    <t>ESLEM KAYMAK</t>
  </si>
  <si>
    <t>KARAKAŞ MAH. MANOLYA SK. DUYGU APARTMANI NO: 14 İÇ KAPI NO: 3 MERKEZ/ KIRKLARELİ</t>
  </si>
  <si>
    <t>62382239015fc1dc776fc056</t>
  </si>
  <si>
    <t>S.s Kayalı Köyü Tarımsal Kalkınma Kooperatifi, Karacaibrahim</t>
  </si>
  <si>
    <t>ERCAN KAMIŞ</t>
  </si>
  <si>
    <t>Karacaibrahim Mah. Dere Üstü Sok. No:3/10 Merkez/Kırklareli</t>
  </si>
  <si>
    <t>60ba0dfb4d4076df0c7ae6d5</t>
  </si>
  <si>
    <t>Sedat Pastanesi, Lüleburgaz (Kurtuluş Mah.)</t>
  </si>
  <si>
    <t>ABDULHAKİM BAYAR</t>
  </si>
  <si>
    <t>KURTULUŞ MAH. İSTASYON CAD. NO: 67 /2B LÜLEBURGAZ/ KIRKLARELİ</t>
  </si>
  <si>
    <t xml:space="preserve">istersem ararım sizi dedi. / fotoğraf işine sıcak bakmıyormuş </t>
  </si>
  <si>
    <t>601bbcb2596dc87aac1d1b6a</t>
  </si>
  <si>
    <t>Sefa İskender &amp; Kebap, Kırklareli (Karakaş Mah.)</t>
  </si>
  <si>
    <t>MEHMET KARAKAYA</t>
  </si>
  <si>
    <t>KARAKAŞ MAH. HASAN PAŞA CAD. B BLOK NO: 10 B İÇ KAPI NO: B MERKEZ/ KIRKLARELİ</t>
  </si>
  <si>
    <t>60659f8a2f14714f2d2ac6c4</t>
  </si>
  <si>
    <t>Sekoreç, Kırklareli (Karakaş Mah.)</t>
  </si>
  <si>
    <t>DERYA GÜNDÖNDÜ</t>
  </si>
  <si>
    <t>KARAKAŞ MAH/SEMT FEVZİ ÇAKMAK BLV. NO: 44 İÇ KAPI NO: D MERKEZ/ KIRKLARELİ</t>
  </si>
  <si>
    <t>1 saat sonra ara der / fiyat güncellemesi yapamıyorum bu yüzden sistemide açamıyorum yardımcı olmuyorsunuz acil bir şekilde arama bekliyorum der. / 5427477077 / restoran şikayet tablosuna yazdım çözüldüğü takdirde aranıp randevusu alınabilir</t>
  </si>
  <si>
    <t>Göktuğ Böyükkara</t>
  </si>
  <si>
    <t>ramazana doğru erteleme talep ederler.</t>
  </si>
  <si>
    <t>Mehmet Baran</t>
  </si>
  <si>
    <t>620274a4434a8444f59bca28</t>
  </si>
  <si>
    <t>Sosyete Çiğ Köfte, Lüleburgaz (Yıldız Mah.)</t>
  </si>
  <si>
    <t>Yıldız Mah. İstanbul Cad. NO: 120 B İç Kapı: 0 Lüleburgaz/ Kırklareli</t>
  </si>
  <si>
    <t>İMAM BEDLEK</t>
  </si>
  <si>
    <t>KARAKAŞ MAH. CUMHURİYET CAD. NO: 2 İÇ KAPI NO: Z02 MERKEZ/ KIRKLARELİ</t>
  </si>
  <si>
    <t>6050b82194bb4ed2867af522</t>
  </si>
  <si>
    <t>Susam Sokağı Fast Food &amp; Cafe, (Karacaibrahim Mah.)</t>
  </si>
  <si>
    <t>ALİ KAAN GÜRPINAR</t>
  </si>
  <si>
    <t>KARACAİBRAHİM MAH. CUMHURİYET CAD. ESEN PASAJI İÇİNDEKİ DÜKKANLAR NO: 29 İÇ KAPI NO: Z31 MERKEZ/ KIRKLARELİ</t>
  </si>
  <si>
    <t>AHMET CAN ÇELİK</t>
  </si>
  <si>
    <t>62434fdcc936afdee0d0fd2d</t>
  </si>
  <si>
    <t>Şah Tavuk, Lüleburgaz (8 Kasım Mah.)</t>
  </si>
  <si>
    <t>ERDEM SOMUNCU</t>
  </si>
  <si>
    <t>8 KASIM MAH. ARKA SK. NO: 89 A LÜLEBURGAZ / KIRKLARELİ</t>
  </si>
  <si>
    <t>Emre Karaman</t>
  </si>
  <si>
    <t xml:space="preserve">emre bey:05455174956 emre beyden randevu alındı.- ortağı mehmet beyden devam çekimi randevusu oluşturuldu </t>
  </si>
  <si>
    <t>60453c51e26cdb70791e830d</t>
  </si>
  <si>
    <t>Şanlıurfa İskender Kebapçısı, Babaeski (Hacıhasan Mah.)</t>
  </si>
  <si>
    <t>AHMET KUBAT</t>
  </si>
  <si>
    <t>HACIHASAN MAH. FATİH CAD. ŞANLI URFA ISKENDER KEBABCISI NO: 38 İÇ KAPI NO: 0 BABAESKİ/ KIRKLARELİ</t>
  </si>
  <si>
    <t>6172973586eecd90b2605d32</t>
  </si>
  <si>
    <t>Şehit Erol Güney Parkı, Babaeski (Gaziosmanpaşa Mah.)</t>
  </si>
  <si>
    <t>HÜSEYİN İLKAY ALADAĞ</t>
  </si>
  <si>
    <t>Gaziosmanpaşa</t>
  </si>
  <si>
    <t>GAZİOSMANPAŞA MAH. İSTASYON CAD. NO: 107 İÇ KAPI NO: 0 BABAESKİ/ KIRKLARELİ</t>
  </si>
  <si>
    <t>60c749ec3f0e55438e44ea2a</t>
  </si>
  <si>
    <t>Şehr-i Sanat Baklavacısı, Babaeski (Hamidiye Mah.)</t>
  </si>
  <si>
    <t>GÜLCAN KARAOĞLU</t>
  </si>
  <si>
    <t>HAMİDİYE MAH. KIRKLARELİ CAD. MURAT AP NO: 22 A BABAESKİ/ KIRKLARELİ</t>
  </si>
  <si>
    <t>SONER YILDIZ</t>
  </si>
  <si>
    <t>yok istemiyorum bana özel olarak gelecekse gelmesin dedi.</t>
  </si>
  <si>
    <t>İSA ARZU</t>
  </si>
  <si>
    <t xml:space="preserve">5443149876 İsa bey </t>
  </si>
  <si>
    <t>60ae6fad5716ff80e1f8226f</t>
  </si>
  <si>
    <t>Şehr-i Zadem Baklavacısı, Lüleburgaz (Zafer Mah.)</t>
  </si>
  <si>
    <t>Zafer Mahallesi Büklüm Caddesi No:111 Lüleburgaz / Kırklareli</t>
  </si>
  <si>
    <t>60ae6fad5716ff80e1f8226f        Şehr-i Zadem Baklavacısı, Lüleburgaz (Zafer Mah.)</t>
  </si>
  <si>
    <t>620646966ecd251401b3fef7</t>
  </si>
  <si>
    <t>Şımarık Döner , Lüleburgaz ( 8 Kasım Mah.)</t>
  </si>
  <si>
    <t>Abdülkadir Yumuşakdiken</t>
  </si>
  <si>
    <t>8 Kasım Mah. Nazif Kalkan Cad. Suat Güven Apt. No: 22 A Lüleburgaz / Kırklareli</t>
  </si>
  <si>
    <t>62331049bbd5760fd8baf68c</t>
  </si>
  <si>
    <t>Şımarık Döner , Lüleburgaz ( Yeni Mah.)</t>
  </si>
  <si>
    <t>Murat Hazar</t>
  </si>
  <si>
    <t>Yeni Mah. Sıla 1. Sk. No: 4 A Lüleburgaz / Kırklareli</t>
  </si>
  <si>
    <t>BAYRAM HAZAR</t>
  </si>
  <si>
    <t>617ab6ba410b8a557cae85e2</t>
  </si>
  <si>
    <t>Şirinler Fast Food, Kırklareli (Karacaibrahim Mah.)</t>
  </si>
  <si>
    <t>SERDAR HAKVER</t>
  </si>
  <si>
    <t>KARACAİBRAHİM MAH. DEREÜSTÜ SK. NO: 9 C MERKEZ/ KIRKLARELİ</t>
  </si>
  <si>
    <t>Mustafa Güneş</t>
  </si>
  <si>
    <t xml:space="preserve">yetkili geldiği zaman dönüş sağlayacak </t>
  </si>
  <si>
    <t>60017684fa8f16b19104d98c</t>
  </si>
  <si>
    <t>Tacos King, Kırklareli (Karacaibrahim Mah.)</t>
  </si>
  <si>
    <t>Berkay Çoban</t>
  </si>
  <si>
    <t>Karacaibrahim Cad.Cumhuriyet Cad No 81 B Kırklareli</t>
  </si>
  <si>
    <t>NECDET BARAN</t>
  </si>
  <si>
    <t>MESUT GÜNER</t>
  </si>
  <si>
    <t>6257167a19891d696d17db6c</t>
  </si>
  <si>
    <t>Tatlı Durağı, Kırklareli (Demirtaş Mah.)</t>
  </si>
  <si>
    <t>Vildan Karakahya</t>
  </si>
  <si>
    <t>KARAKAŞ MAH. KUYUMCULAR CAD. NO: 18 İÇ KAPI NO: A MERKEZ/ KIRKLARELİ</t>
  </si>
  <si>
    <t>60ec0ad224726b461874331e</t>
  </si>
  <si>
    <t>Tatlıoğlulları, Lüleburgaz (Özerler Mah.)</t>
  </si>
  <si>
    <t>ABBAS TATLI</t>
  </si>
  <si>
    <t>ÖZERLER MAH. FATİH CAD. NO: 19 C LÜLEBURGAZ/ KIRKLARELİ</t>
  </si>
  <si>
    <t xml:space="preserve">ilgilenmiyoruz dedi  </t>
  </si>
  <si>
    <t>623309e53cc2ae7e906cdc23</t>
  </si>
  <si>
    <t>Tırpan Kardeşler, Lüleburgaz (Özerler Mah.)</t>
  </si>
  <si>
    <t>GÖKHAN TIRPAN</t>
  </si>
  <si>
    <t>ÖZERLER MAH. FATİH CAD. NO: 17 A LÜLEBURGAZ / KIRKLARELİ</t>
  </si>
  <si>
    <t>622dc214a9b6e6430e6ba8b5</t>
  </si>
  <si>
    <t>Timsah Sandviç Dünyası, Lüleburgaz (Kocasinan Mah.)</t>
  </si>
  <si>
    <t>Ümit Küçükarslan</t>
  </si>
  <si>
    <t>Kocasinan mah. Okullar Cad. No:7 Lüleburgaz/ Kırklareli</t>
  </si>
  <si>
    <t>6229a42b61c3720576a52798</t>
  </si>
  <si>
    <t>Titiz Fast Food, Lüleburgaz (Yeni Mah.)</t>
  </si>
  <si>
    <t>Yılmaz Metiner</t>
  </si>
  <si>
    <t>Yeni Mah. Emrullah Efendi cad. Esen Pasajı No: 2/1 İç Kapı No: Z13 Lüleburgaz/Kırklareli</t>
  </si>
  <si>
    <t>62436ab8c8bed691911c06a6</t>
  </si>
  <si>
    <t>Tost Bar Sandwich, Kırklareli (Karakaş Mah.)</t>
  </si>
  <si>
    <t>Mustafa Çifçi</t>
  </si>
  <si>
    <t>KARAKAŞ MAH. KARAKAŞBEY SK. OZKIR APARTMANI NI: 53 B MERKEZ / KIRKLARELİ</t>
  </si>
  <si>
    <t>YUSUF ERGİNUĞUZLU</t>
  </si>
  <si>
    <t>61f1a6f3aaae429275b79cb4</t>
  </si>
  <si>
    <t>Tuna Piliç, Kırklareli (Karakaş Mah.)</t>
  </si>
  <si>
    <t>Serpil Kırbaş</t>
  </si>
  <si>
    <t>Karakaş Mah. Eriklice Cad. No:5 İç Kapı No: 1 Merkez / Kırklareli</t>
  </si>
  <si>
    <t>NİLÜFER ERMİŞ</t>
  </si>
  <si>
    <t>barış bey0541 738 07 10</t>
  </si>
  <si>
    <t>60227e413c1a979ad6bb1a77</t>
  </si>
  <si>
    <t>Üçler Pidebank, Kırklareli (Karacaibrahim Mah.)</t>
  </si>
  <si>
    <t>MİKAİL DOĞU</t>
  </si>
  <si>
    <t>KARACAİBRAHİM MAH. CUMHURİYET CAD. NO: 43 MERKEZ/ KIRKLARELİ</t>
  </si>
  <si>
    <t>61534dc583a7667518a39c15</t>
  </si>
  <si>
    <t>Varol Çiğ Köfte &amp; Pilav &amp; Tost, Kırklareli (Karacaibrahim Mah.)</t>
  </si>
  <si>
    <t>SEÇİL VAROL</t>
  </si>
  <si>
    <t>KARACAİBRAHİM MAH. CUMHURİYET CAD. ESEN PASAJI NO: 29 C İÇ KAPI NO: 3 MERKEZ/ KIRKLARELİ</t>
  </si>
  <si>
    <t>ERÇAĞ ÇALIŞKAN</t>
  </si>
  <si>
    <t>erteleme talep edilmiş takvim belli olunca ertelemesi sağlanacak</t>
  </si>
  <si>
    <t>624349e1932b128dbf02b314</t>
  </si>
  <si>
    <t>Vişne Limon Cafe, Lüleburgaz (Hürriyet Mah.)</t>
  </si>
  <si>
    <t>HACER ÇELEOĞLU</t>
  </si>
  <si>
    <t>Hürriyet Mah. Güven Sk. No: 23 A Lüleburgaz / Kırklareli</t>
  </si>
  <si>
    <t>İstanbul Cad., No:50, Lüleburgaz, Kırklareli, Türkiye,</t>
  </si>
  <si>
    <t>açmadı.açmadı.açmadı.ibrahim beyden randevu alındı.</t>
  </si>
  <si>
    <t>608aa879ee9c1f2df2d09253 - Doyum Dürüm, Lüleburgaz (8 Kasım Mah.) - fotoğaraflar burdan yüklenecek</t>
  </si>
  <si>
    <t>İBRAHİM YEŞİLDAĞ</t>
  </si>
  <si>
    <t>Ulufer Yeşildağ</t>
  </si>
  <si>
    <t>bu hafta müsait olamazmış haftaya istiyor ama kendisi dönüş yapacak randevusu alındı</t>
  </si>
  <si>
    <t>624343f0ef25dad6eec64e38</t>
  </si>
  <si>
    <t>Yiğit Büfe 2 &amp; Kokoreç, Kırklareli (Karacaibrahim Mah.)</t>
  </si>
  <si>
    <t>Yiğit Erol</t>
  </si>
  <si>
    <t>Karacaibrahim Mah. Mustafa Kemal Blv. Sanayi Sitesi 15.Blok No: 65 İç kapı No : 9 Merkez / Kırklareli</t>
  </si>
  <si>
    <t>6024e88a6fcc5c206b83813d</t>
  </si>
  <si>
    <t>Yüce Aytaç Et &amp; Mangal, Kırklareli (Karakaş Mah.)</t>
  </si>
  <si>
    <t>Aytaç Yüce</t>
  </si>
  <si>
    <t>Karakaş Mah.Fevzi Çakmak Bulvarı No:38 Merkez/Kırklareli</t>
  </si>
  <si>
    <t>yetkiliyok 3 gibi aarayın der.</t>
  </si>
  <si>
    <t>61cdb33e6142d03a1ea1c9ef</t>
  </si>
  <si>
    <t>Ziyafet Çiğ Köfte (Karacaibrahim Mah.)</t>
  </si>
  <si>
    <t>SAVAŞ GÜLER</t>
  </si>
  <si>
    <t>Karacaibrahim Mah. Işıklar Cad. No:1</t>
  </si>
  <si>
    <t>6257147d6d7e24c7eaf33870</t>
  </si>
  <si>
    <t>Ziyafet Çiğ Köfte, Kırklareli (Karakaş Mah. - İstasyon Cad.)</t>
  </si>
  <si>
    <t>Furkan Gönen</t>
  </si>
  <si>
    <t>KARAKAŞ MAH. İSTASYON CAD. ÇİĞ KÖFTE EVİ NO: 1 /9 İÇ KAPI NO: 0 MERKEZ/ KIRKLARELİ</t>
  </si>
  <si>
    <t>Kubbeler Altı Çiğ Köftecisi (İstiklal Mah.)</t>
  </si>
  <si>
    <t>İstiklal Mah Mehmetçik Cad. No.28/7 Lüleburgaz/Kırklareli</t>
  </si>
  <si>
    <t>KARAKAŞ MAHALLESİ İSTASYON CADDESİ PORTAKAL KUMPİR SALONU NO:9 
 VİRAJ PİZZA / VİTAMİN BAR 
 KIRKLARELİ/MERKEZ</t>
  </si>
  <si>
    <t>karakaş mah cami şerefli sok no:9</t>
  </si>
  <si>
    <t>60071696e13dbd78c05c05b7</t>
  </si>
  <si>
    <t>Gelenek Esnaf Lokantası, Lüleburgaz (Kocasinan Mah.)</t>
  </si>
  <si>
    <t>Özge Aksu</t>
  </si>
  <si>
    <t>Kocasinan Mah. Bağlantı Sk No 7 A İç Kapı No 0</t>
  </si>
  <si>
    <t>603e6ec3587304df571bab10</t>
  </si>
  <si>
    <t>Özcan Köftecisi, Kırklareli (Demirtaş Mah.)</t>
  </si>
  <si>
    <t>GÜRKAN ÖZCAN</t>
  </si>
  <si>
    <t>DEMİRTAŞ MAH. HASTANE CAD. NO: 4 MERKEZ/ KIRKLARELİ</t>
  </si>
  <si>
    <t>60225826df74340ac684a62d</t>
  </si>
  <si>
    <t>Çiğ Köfteci Sait, Kırklareli (Demirtaş Mah. - Karaumur Cad.)</t>
  </si>
  <si>
    <t>ÖMER ERAYAZLAR</t>
  </si>
  <si>
    <t>KARAKAŞ MAH. KARAUMUR CAD. NO: 69 MERKEZ/ KIRKLARELİ</t>
  </si>
  <si>
    <t>6019387d3e1a9b8e96e6dec8</t>
  </si>
  <si>
    <t>Erzurum Ocakbaşı Lahmacun &amp; Kebap, Kırklareli (Karakaş Mah.)</t>
  </si>
  <si>
    <t>BİLHAN ALTUN</t>
  </si>
  <si>
    <t>KARAKAŞ MAH. HASTANE CAD. NO: 1 B MERKEZ/ KIRKLARELİ</t>
  </si>
  <si>
    <t>6036d859eaf22329bc69ab78</t>
  </si>
  <si>
    <t>Paşa Dürüm, Vize (Devlet Mah.)</t>
  </si>
  <si>
    <t>Adem Aydemir</t>
  </si>
  <si>
    <t>Vize</t>
  </si>
  <si>
    <t>Evren</t>
  </si>
  <si>
    <t>Devlet Mahallesi Atatürk Caddesi No:68 Vize/Kırklareli</t>
  </si>
  <si>
    <t>605c8ade2b0371fa70db5dba</t>
  </si>
  <si>
    <t>Popeyes (Kocasinan Mah.)</t>
  </si>
  <si>
    <t>Kocasinan Mahallesi İstanbul Caddesi No:30 Kat:3</t>
  </si>
  <si>
    <t>605c9a8dc271ae3cb22e26a9</t>
  </si>
  <si>
    <t>Burger King, Kırklareli (Karakaş Mah.)</t>
  </si>
  <si>
    <t>Karakaş Mahallesi, Manolya Sokak</t>
  </si>
  <si>
    <t>605c75e44b04757a19589529</t>
  </si>
  <si>
    <t>Burger King, Lüleburgaz (Hürriyet Mah.)</t>
  </si>
  <si>
    <t>Hürriyet Mah. Melis Caddesi 6/1</t>
  </si>
  <si>
    <t>6061d25b02bcfe7a37e9b9bf</t>
  </si>
  <si>
    <t>Saloon Burger, Lüleburgaz (8 Kasım Mah.)</t>
  </si>
  <si>
    <t>Ertan Çağlayan</t>
  </si>
  <si>
    <t>Sarımsaklı</t>
  </si>
  <si>
    <t>8 Kasım Mah. İstasyon Cad. No:151 (39 Burda AVM)Lüleburgaz/KIRKLARELİ</t>
  </si>
  <si>
    <t>60013e6bc922520f6c3a97e1</t>
  </si>
  <si>
    <t>Battalbey Çiğ Köftecisi, Kırklareli (Demirtaş Mah.)</t>
  </si>
  <si>
    <t>Erdem Baştürk</t>
  </si>
  <si>
    <t>Demirtaş MH eski hastane cad no 62</t>
  </si>
  <si>
    <t>6065b41f680748c9e24b37e2</t>
  </si>
  <si>
    <t>Domino's Pizza, Kırklareli (Karakaş Mah.)</t>
  </si>
  <si>
    <t>Karakaş Mah.İstiklal Cad. No:11A 11B Merkez Kırklareli</t>
  </si>
  <si>
    <t>6065b7d6e6f78563f86f8124</t>
  </si>
  <si>
    <t>Domino's Pizza, Lüleburgaz (Gündoğdu Mah.)</t>
  </si>
  <si>
    <t>İnönü Mah. Murat Hüdavendigar Cad. No:57 1 Lüleburgaz Kırklareli</t>
  </si>
  <si>
    <t>600ee0c92c661f9d17c468c4</t>
  </si>
  <si>
    <t>Ziyafet Çiğ Köfte, Kırklareli (Karacaibrahim Mah.)</t>
  </si>
  <si>
    <t>MURAT OKAN KOCADAĞ</t>
  </si>
  <si>
    <t>Demirtaş Mah. Karaumur Cad. No:44/C Merkez/Kırklareli</t>
  </si>
  <si>
    <t>Hürriyet Mah. Alan Sok. No:29 B Lüleburgaz / Kırklareli</t>
  </si>
  <si>
    <t>60a633d5d8960c13390d181b</t>
  </si>
  <si>
    <t>Aç Mısın ? Tost &amp; Aperatif Dünyası, Kırklareli (Karakaş Mah.)</t>
  </si>
  <si>
    <t>GÜRKAN DEMİR BOYACI</t>
  </si>
  <si>
    <t>KARAKAŞ MAH. KARAKAŞBEY ARA SK. GAMZE APT. NO: 1 İÇ KAPI NO: Z2- MERKEZ/ KIRKLARELİ</t>
  </si>
  <si>
    <t>Karaoğlu Baklavacısı, Babaeski (Hamidiye Mah.)</t>
  </si>
  <si>
    <t>6034124ccc24fd4c49a94ef9</t>
  </si>
  <si>
    <t>Oses Çiğ Köfte, Kırklareli (Karacaibrahim Mah.)</t>
  </si>
  <si>
    <t>SUNAY ÖZKAN</t>
  </si>
  <si>
    <t>KARACAİBRAHİM MAH/SEMT MUSTAFA KEMAL BLV. DOĞU APT. NO: 23 İÇ KAPI NO: A MERKEZ/ KIRKLARELİ</t>
  </si>
  <si>
    <t>60b87e6e98726c3103b56a48</t>
  </si>
  <si>
    <t>Usta Dönerci, Lüleburgaz (Kocasinan Mah.)</t>
  </si>
  <si>
    <t>KOCASİNAN MAH. İSTANBUL CAD. NO :30 KAT: 3/309 LÜLEBURGAZ KIRKLARELİ</t>
  </si>
  <si>
    <t>60be26b1f6cacdbb8e25b213</t>
  </si>
  <si>
    <t>Meşhur Adıyaman Çiğ Köftecisi Ömer Aybak, (Karakaş Mah.)</t>
  </si>
  <si>
    <t>MARİNE KOÇAK</t>
  </si>
  <si>
    <t>KARAKAŞ MAH. 100. YIL CAD. NO: 17 -1 İÇ KAPI NO: Z06 MERKEZ/ KIRKLARELİ</t>
  </si>
  <si>
    <t>606f0755193a56ca5494f2e0</t>
  </si>
  <si>
    <t>Ziyafet Çiğköfte, Kırklareli (Karakaş Mah.)</t>
  </si>
  <si>
    <t>AHMET YILMAZ</t>
  </si>
  <si>
    <t>KARAKAŞ MAH. 100. YIL CAD. TANRISEVEN APT NO: 6 İÇ KAPI NO: C MERKEZ/ KIRKLARELİ</t>
  </si>
  <si>
    <t>60a21a1b9030b65bbdcebaae</t>
  </si>
  <si>
    <t>Cafe Elha, Lüleburgaz (Zafer Mah.)</t>
  </si>
  <si>
    <t>BEHTİYE KADİROĞLU</t>
  </si>
  <si>
    <t>ZAFER MAH. TEKCAN CAD. SÜER INŞAAT VE APT. NO: 94 İÇ KAPI NO: 1 LÜLEBURGAZ/ KIRKLARELİ</t>
  </si>
  <si>
    <t>60769cf59fc85c6dd9ac3c34</t>
  </si>
  <si>
    <t>Çınar Izgara, Lüleburgaz (Cumhuriyet Mah.)</t>
  </si>
  <si>
    <t>ÇAĞATAY DURMAZ</t>
  </si>
  <si>
    <t>CUMHURİYET MAH. SAKIZKÖY CAD. NO: 5 C LÜLEBURGAZ/ KIRKLARELİ</t>
  </si>
  <si>
    <t>602c121f53e01d43384f075f</t>
  </si>
  <si>
    <t>Oses Çiğ Köfte, Lüleburgaz (Yılmaz Mah.)</t>
  </si>
  <si>
    <t>GÜLÇİN ARTAR</t>
  </si>
  <si>
    <t>KOCASİNAN MAH. İSTİKLAL CAD. GÜNDÜZ APT NO: 37 C LÜLEBURGAZ/ KIRKLARELİ</t>
  </si>
  <si>
    <t>60ba4acc57c8392fbca0b883</t>
  </si>
  <si>
    <t>Ata Baklava , Kırklareli (Karakaş Mah.)</t>
  </si>
  <si>
    <t>NİHAT GÜLTEKİN</t>
  </si>
  <si>
    <t>KARAKAŞ MAH. SUNGURBEY CAD. GENÇOĞLU APT. NO: 1 B MERKEZ/ KIRKLARELİ</t>
  </si>
  <si>
    <t>60a797a82f178673c706b706</t>
  </si>
  <si>
    <t>Öncü Döner, Kırklareli (Karacaibrahim Mah.)</t>
  </si>
  <si>
    <t>ÇAĞLAR ATAŞ</t>
  </si>
  <si>
    <t>KARACİBRAHİM MAH. FEVZİ ÇAKMAK BULVARI NO 11/8</t>
  </si>
  <si>
    <t>6166a6e4ab37a84019fa402d</t>
  </si>
  <si>
    <t>KFC, Merkez (Karakaş Mah.)</t>
  </si>
  <si>
    <t>Karakaş Mahallesi Minimall AVM Merkez/Kırklareli</t>
  </si>
  <si>
    <t>616e88dd2cb6c718e1cd8580</t>
  </si>
  <si>
    <t>Usta Dönerci, Lüleburgaz (8 Kasım Mah.)</t>
  </si>
  <si>
    <t>8 Kasım mah. İstasyon cad. Bina No:151 / 39 BURDA AVM KIRKLARELİ/LÜLEBURGAZ</t>
  </si>
  <si>
    <t>61668ffc8a6e662e6826f892</t>
  </si>
  <si>
    <t>KFC, Lüleburgaz (Hürriyet Mah.)</t>
  </si>
  <si>
    <t>Hürriyet Mah. Hüdavendigar Cad. Yusuf Zaralı Plaza No:62/A Lüleburgaz/Kırklareli</t>
  </si>
  <si>
    <t>Deniz Pide &amp; Lahmacun, Kırklareli (Karakaş Mah.)</t>
  </si>
  <si>
    <t>616d751ee95dae911718deb7</t>
  </si>
  <si>
    <t>Popeyes, Lüleburgaz (8 Kasım Mah.)</t>
  </si>
  <si>
    <t>Adil Doğan</t>
  </si>
  <si>
    <t>6153539ce8c9b96d4eb4d867</t>
  </si>
  <si>
    <t>Çiğ Köfteci Sait, Kırklareli (Karacaibrahim Mah.)</t>
  </si>
  <si>
    <t>RAZİYE TETİK</t>
  </si>
  <si>
    <t>Karacaibrahim Mah. Dere Üstü Sok. No:9 Kırklareli / Merkez‎</t>
  </si>
  <si>
    <t>619f97e3742d17ac7a86da67</t>
  </si>
  <si>
    <t>Usta Dönerci, Lüleburgaz (Hürriyet Mah.)</t>
  </si>
  <si>
    <t>Hürriyet Mah. Melis Caddesi 6/1 ( Lüleburgaz Otobüs Terminali Karşısı )</t>
  </si>
  <si>
    <t>619f9540ed7246722cb66c9c</t>
  </si>
  <si>
    <t>Popeyes, Lüleburgaz (Hürriyet Mah.)</t>
  </si>
  <si>
    <t>61aa188477539c618965f3b4</t>
  </si>
  <si>
    <t>Urfa Yörem Baklavaları, Lüleburgaz (Yılmaz Mah.)</t>
  </si>
  <si>
    <t>YAŞAR ORUÇ</t>
  </si>
  <si>
    <t>YILMAZ MAH. ORHAN ÖZCANLAR SK. NO: 16 LÜLEBURGAZ/ KIRKLARELİ</t>
  </si>
  <si>
    <t>Binnur Budak</t>
  </si>
  <si>
    <t>6048c76089a2c566a07e1749</t>
  </si>
  <si>
    <t>Faruk Güllüoğlu, Kırklareli (Karakaş Mah.)</t>
  </si>
  <si>
    <t>Karakaş mahallesi Cumhuriyet caddesi No 23 Kırklareli</t>
  </si>
  <si>
    <t>61fa5eb03973b9a3b5af22d8</t>
  </si>
  <si>
    <t>Komagene Etsiz Çiğ Köfte, Lüleburgaz (Hürriyet Mah.)</t>
  </si>
  <si>
    <t>HÜRRİYET MAH. ALAN SK. NO: 37 B</t>
  </si>
  <si>
    <t>620b60357b919d82b1fe0c27</t>
  </si>
  <si>
    <t>Ercan Burger (Kocasinan Mah.)</t>
  </si>
  <si>
    <t>Erdal Gümüştekin</t>
  </si>
  <si>
    <t>kocasinan mah istanbul cad no2 lüleburgaz kırklareli</t>
  </si>
  <si>
    <t>6229c18039303171306be5ae</t>
  </si>
  <si>
    <t>Ekleristan , (Demirtaş Mah.)</t>
  </si>
  <si>
    <t>Ünal Bolu</t>
  </si>
  <si>
    <t>Demirtaş Mah. Karaumurbey Cad. Coştur İş Hanı No: 30 İç Kapı No: Z11 Merkez/ Kırklareli</t>
  </si>
  <si>
    <t>625873cbaf14c138029f0827</t>
  </si>
  <si>
    <t>Elit Unlu Mamulleri, Lüleburgaz (Zafer Mah.)</t>
  </si>
  <si>
    <t>Ahmet Ulutaş</t>
  </si>
  <si>
    <t>ZAFER MAH. BÜKLÜM CAD. NO: 115 /1A LÜLEBURGAZ/ KIRKLARELİ</t>
  </si>
  <si>
    <t>62435142644ffaddfdda58f8</t>
  </si>
  <si>
    <t>Ziyafet Çiğ Köfte, Lüleburgaz (8 Kasım Mah.)</t>
  </si>
  <si>
    <t>Hüseyin Coşkun</t>
  </si>
  <si>
    <t>8 kasım mahallesi Nazif Balkan Caddesi No:16/B Lüleburgaz Kırklareli</t>
  </si>
  <si>
    <t>619f9665a9991c05a2d2e086</t>
  </si>
  <si>
    <t>Arby's, Lüleburgaz (Hürriyet Mah.)</t>
  </si>
  <si>
    <t>622dbd661c9b302918d71270</t>
  </si>
  <si>
    <t>Ziyafet Çiğköfte , Lüleburgaz(Özerler Mah.)</t>
  </si>
  <si>
    <t>Bekir Korkut</t>
  </si>
  <si>
    <t>Özerler Mah. Kemal Kendi Cad. No: 26 A Lüleburgaz/ Kırklareli</t>
  </si>
  <si>
    <t>Şımarık Döner, Lüleburgaz (8 Kasım Mah.)</t>
  </si>
  <si>
    <t>Niüfer Ermiş</t>
  </si>
  <si>
    <t>Şehr-i Sanat Baklavacısı , Lüleburgaz (Zafer Mah.)</t>
  </si>
  <si>
    <t>61e71ecc768406e46167ab43</t>
  </si>
  <si>
    <t>70 Hanedan Baklava, Merkez (Kazım Karabekir Paşa Mah.)</t>
  </si>
  <si>
    <t>Mehmet Kekeç</t>
  </si>
  <si>
    <t>Kazım Karabekir Paşa Mah. Nihat Akman Cad. No:17 A Merkez Karaman</t>
  </si>
  <si>
    <t>yarın 11 30 gibi arayın der/7 gibi arayın yoğunum</t>
  </si>
  <si>
    <t>601bdb8eca3f5a100e4263c3</t>
  </si>
  <si>
    <t>Acıcık Çiğ Köfte, Merkez (Başakşehir Mah.- 2. Toki)</t>
  </si>
  <si>
    <t>Süleyman Bilal Uysal</t>
  </si>
  <si>
    <t>Başakşehir</t>
  </si>
  <si>
    <t>Başakşehir mahallesi 2089.sokak no9/h</t>
  </si>
  <si>
    <t>6041615f3f01ac59f883dd7c</t>
  </si>
  <si>
    <t>Acıcık Çiğ Köfte, Merkez (Külhan Mah.)</t>
  </si>
  <si>
    <t>RAHİME KAYMAZ</t>
  </si>
  <si>
    <t>Külhan</t>
  </si>
  <si>
    <t>külhan mah. kemal kaynaş cad. no 72/E Karaman/merkez</t>
  </si>
  <si>
    <t>Mehmet Ayhan Adak</t>
  </si>
  <si>
    <t>6057d00c862a55d8bdf118ba</t>
  </si>
  <si>
    <t>Adıyaman Çigköftecisi Aziz Usta, Merkez (Osmangazi Mah.)</t>
  </si>
  <si>
    <t>EKREM ARI</t>
  </si>
  <si>
    <t>Tabduk Emre</t>
  </si>
  <si>
    <t>OSMAN GAZİ MAH. YAVUZ SULTAN SELİM BLV. NO:22/A MERKEZ/KARAMAN</t>
  </si>
  <si>
    <t>60095b3735cc593532fe06a4</t>
  </si>
  <si>
    <t>Ala Carte Izgara &amp; Köfte &amp; Kokoreç, Merkez (Tabduk Emre Mah.)</t>
  </si>
  <si>
    <t>YASİN BOYALI</t>
  </si>
  <si>
    <t>Şehit Hakan Yılmaz CAD 35 a</t>
  </si>
  <si>
    <t>624df4f3bfe0e250498e5949</t>
  </si>
  <si>
    <t>Alp Pastanesi, Merkez (Alacasuluk Mah.)</t>
  </si>
  <si>
    <t>HÜSEYİN KAYAALP</t>
  </si>
  <si>
    <t>Alacasuluk</t>
  </si>
  <si>
    <t>Alacasuluk Mah. Özcan Genç Cad. No:86 A Merkez/KARAMAN</t>
  </si>
  <si>
    <t>6213f66e86541738716e88b7</t>
  </si>
  <si>
    <t>Anne Eli Mamulleri, Merkez (Cumartesi Pazarı Bölgesi)</t>
  </si>
  <si>
    <t>ABDULLAH ALIRKILIÇARSLAN</t>
  </si>
  <si>
    <t>HAMİDİYE MAH. DR AZİZ TARHAN CAD. NO:8/C MERKEZ/KONYA</t>
  </si>
  <si>
    <t>624bfc7f08270818d46f44f3</t>
  </si>
  <si>
    <t>Anteplioğlu Pastanesi, Merkez (Alişahane Mah.)</t>
  </si>
  <si>
    <t>ŞAHİN BİÇER</t>
  </si>
  <si>
    <t>İmaret</t>
  </si>
  <si>
    <t>Alişahane Mah. Turgut Özal Cad. No:10 A Merkez/KARAMAN</t>
  </si>
  <si>
    <t>6057cd5e84374e555718a311</t>
  </si>
  <si>
    <t>Asel Tantuni, Merkez (Kirişçi Mah.)</t>
  </si>
  <si>
    <t>RUMEYSA AÇIKALIN</t>
  </si>
  <si>
    <t>Kirişçi</t>
  </si>
  <si>
    <t>KİRİŞÇİ MAH. TÜRK DİLİ CAD. NO:5/C MERKEZ/KARAMAN</t>
  </si>
  <si>
    <t>yt yok</t>
  </si>
  <si>
    <t>6214b6d48e6acf33182e2ed9</t>
  </si>
  <si>
    <t>Atilla Breakfast, Merkez (Alişahane Mah.)</t>
  </si>
  <si>
    <t>Gözde Özkur</t>
  </si>
  <si>
    <t>Alişahane</t>
  </si>
  <si>
    <t>Alişahane Mah. 1. İstasyon Cad. No:21/ E Merkez / Karaman</t>
  </si>
  <si>
    <t>623f0cc600f867c2a133d235</t>
  </si>
  <si>
    <t>Aygün Pide, Merkez (Rauf Denktaş Mah.)</t>
  </si>
  <si>
    <t>Ferhat AYGÜN</t>
  </si>
  <si>
    <t>Rauf Denktaş</t>
  </si>
  <si>
    <t>Rauf Denktaş Mah. 287 Sk. Devranoğlu Sitesi 2.Blok No:3 C Merkez/KARAMAN</t>
  </si>
  <si>
    <t>620d5f7b2e0b9541309623a2</t>
  </si>
  <si>
    <t>Baklava Diyarı, Merkez (Cedit Mah.)</t>
  </si>
  <si>
    <t>RECEP YETKİN</t>
  </si>
  <si>
    <t>Cedit</t>
  </si>
  <si>
    <t>cedit mahallesi 325. sokak no:10 merkez/KARAMAN</t>
  </si>
  <si>
    <t>601a8162fdcc3f9ab3893380</t>
  </si>
  <si>
    <t>Battalbey Çigköfte, Merkez (Cumartesi Pazarı Bölgesi)</t>
  </si>
  <si>
    <t>601a7ad8596dc814b11cbf3f</t>
  </si>
  <si>
    <t>Battalbey Çigköfte, Merkez (Hamidiye Mah.)</t>
  </si>
  <si>
    <t>HALİT ALTAY</t>
  </si>
  <si>
    <t>Mahmudiye</t>
  </si>
  <si>
    <t>Hamidiye mahallesi doktor Aziz tarhan caddesi no57/a</t>
  </si>
  <si>
    <t>60095e36b4fcb41d13760fd0</t>
  </si>
  <si>
    <t>Battalbey Çiğ Köfte, Merkez (Külhan Mah.)</t>
  </si>
  <si>
    <t>MEHMET YAHYAOĞLU</t>
  </si>
  <si>
    <t>Külhan Mah. Yeni Minare Cad. No:15/B Merkez/Karaman</t>
  </si>
  <si>
    <t>61704ed6e8b62fddab377dfa</t>
  </si>
  <si>
    <t>Bereket Unlu Mamülleri, Merkez ,(Rauf Denktaş Mah.)</t>
  </si>
  <si>
    <t>Halil İlgün</t>
  </si>
  <si>
    <t>Rauf denktas mah. 1. İstasyon caddesi. Arslan ay apt. 42/d Karaman</t>
  </si>
  <si>
    <t>6111746f43e52177bf45c491</t>
  </si>
  <si>
    <t>Bol Kepçe Restoran, Merkez (Elmaşehir Mah.)</t>
  </si>
  <si>
    <t>Şenol Erkabaktepe</t>
  </si>
  <si>
    <t>Elmaşehir</t>
  </si>
  <si>
    <t>Elmaşehir Mah. 2242 Sok. C12 Blok No:3 A Merkez / Karaman</t>
  </si>
  <si>
    <t>daha önce de görüşulmüş hiç vaktim yok dedi</t>
  </si>
  <si>
    <t>60c25280f981922d4a472edb</t>
  </si>
  <si>
    <t>Bono Burger, Merkez (Külhan Mah.)</t>
  </si>
  <si>
    <t>Oğuzhan Ergeçer</t>
  </si>
  <si>
    <t>Külhan Mah. 58. Sok. No:6/B Merkez/ Karaman</t>
  </si>
  <si>
    <t>601bd6e4000a7751c08a5428</t>
  </si>
  <si>
    <t>Butik Pastam &amp; Cafe, Merkez (Hacıcelal Mah.)</t>
  </si>
  <si>
    <t>KADİR KOZAN</t>
  </si>
  <si>
    <t>Hacıcelal</t>
  </si>
  <si>
    <t>HACICELAL MAH. ÖZCAN GENÇ CAD NO:16/AKARKERVAN PASTANELERİ</t>
  </si>
  <si>
    <t xml:space="preserve">kardeşi hali beyden randevu alındı </t>
  </si>
  <si>
    <t>615cb0d6cc5d21076578e666</t>
  </si>
  <si>
    <t>Canciğer Döner, Merkez (Külhan Mah.)</t>
  </si>
  <si>
    <t>ALİ ASİLKAN</t>
  </si>
  <si>
    <t>Ahiosman</t>
  </si>
  <si>
    <t>KÜLHAN MAH. YENİ MİNARE CAD. B/BLOK NO: 31 D MERKEZ/ KARAMAN</t>
  </si>
  <si>
    <t>yarım saat sonra donus saglanılck/yaz tataılınde aranılck</t>
  </si>
  <si>
    <t>620bcf32f3f7ab72f6e71d61</t>
  </si>
  <si>
    <t>Charisma MC Döner, Merkez (Hamidiye Mah.)</t>
  </si>
  <si>
    <t>Mahmut Tuşgül</t>
  </si>
  <si>
    <t>Hamidiye Mah. 1969 Sok. No:39 F Merkez Karaman</t>
  </si>
  <si>
    <t xml:space="preserve">aydın </t>
  </si>
  <si>
    <t>6019200d21ec90243bb455fb</t>
  </si>
  <si>
    <t>Chef's Burger, Merkez (Külhan Mah.)</t>
  </si>
  <si>
    <t>Fatih Bilgiç</t>
  </si>
  <si>
    <t>Külhan mahallesi kemal kaynaş caddesi arslan apt 69/C Karaman Merkez</t>
  </si>
  <si>
    <t>61f2fe783b012da703008694</t>
  </si>
  <si>
    <t>Chicago Pizza &amp; Hamburger, Merkez (Külhan Mah.)</t>
  </si>
  <si>
    <t>Naile Ünlü</t>
  </si>
  <si>
    <t>Külhan Mah. 1. İstasyon Cad. No:6 A Merkez Karaman</t>
  </si>
  <si>
    <t>61c54d8266ddc415f9f48681</t>
  </si>
  <si>
    <t>Chubby Chicken, Merkez (Alacasuluk Mah.)</t>
  </si>
  <si>
    <t>Ali Özgüven</t>
  </si>
  <si>
    <t>ALACASULUK MAH. ÖZCAN GENÇ CAD. ANKARALI APT NO: 63 A MERKEZ/ KARAMAN</t>
  </si>
  <si>
    <t>61fc4a75536155afb9bee6d5</t>
  </si>
  <si>
    <t>Cumhuriyet Etli Ekmek &amp; Pide, Merkez (Cumhuriyet Mah.)</t>
  </si>
  <si>
    <t>Yasin Ertürk</t>
  </si>
  <si>
    <t>Cumhuriyet Mahallesi İbrahim Kayserilioğlu Cad. No: 34/A Merkez Karaman</t>
  </si>
  <si>
    <t>6183487964556d11c774281a</t>
  </si>
  <si>
    <t>Çaçaron Pizza &amp; Fastfood, Merkez (Külhan Mah.)</t>
  </si>
  <si>
    <t>Selçuk Gürlek</t>
  </si>
  <si>
    <t>Külhan mah 28. Sokak No:5 Merkez Karaman</t>
  </si>
  <si>
    <t>2 saat sonra ara yetkili gelecek/çekım ıstemıorlrl</t>
  </si>
  <si>
    <t>6035a66f355ffa24b28b7dae</t>
  </si>
  <si>
    <t>Çamlıca Pastanesi (Aktekke) , Merkez (Alişahane Mah.)</t>
  </si>
  <si>
    <t>ALİYE KINDAM</t>
  </si>
  <si>
    <t>ALİŞAHANE MAH. TURGUT ÖZAL CAD. NO:8/A MERKEZ/KARAMAN</t>
  </si>
  <si>
    <t>savaş bey 5448456522</t>
  </si>
  <si>
    <t>61e710dd5da470a4003ba26c</t>
  </si>
  <si>
    <t>Çamlıca Pastanesi Mustafa Kındam, Merkez (Alişahane Mah.)</t>
  </si>
  <si>
    <t>Mustafa Kındam</t>
  </si>
  <si>
    <t>ALİŞAHANE MAH. TURGUT ÖZAL CAD. TANER APARTMANI NO: 24 A MERKEZ/ KARAMAN</t>
  </si>
  <si>
    <t>61276205957f90e952c6d326</t>
  </si>
  <si>
    <t>Çıtır Lahmacun, Merkez ( Külhan Mah.)</t>
  </si>
  <si>
    <t>MERVE ÇOŞKUN</t>
  </si>
  <si>
    <t>KÜLHAN MAH. YENİ MİNARE CAD. NO: 23 A MERKEZ/ KARAMAN</t>
  </si>
  <si>
    <t>6013b96ed22e226c82b59121</t>
  </si>
  <si>
    <t>Çiğköftem, Merkez (Külhan Mah. - 1. İstasyon Cad.)</t>
  </si>
  <si>
    <t>celalettin büyükdinç</t>
  </si>
  <si>
    <t>Külhan Mah. 1.İstasyon Caddesi 22/F Merkez, Karaman</t>
  </si>
  <si>
    <t>61fef0016b0e2a76f0a64b77</t>
  </si>
  <si>
    <t>Devran Döner Izgara &amp; Fast Food, Merkez (Tahsin Ünal Mah.)</t>
  </si>
  <si>
    <t>Halil Taş</t>
  </si>
  <si>
    <t>Tahsin Ünal</t>
  </si>
  <si>
    <t>Tahsin Ünal Mahallesi 20. Sokak No:19/B Merkez Karaman</t>
  </si>
  <si>
    <t>60659e332f35d71c28855c26</t>
  </si>
  <si>
    <t>Domino's Pizza, Merkez (Alişahane Mah.)</t>
  </si>
  <si>
    <t>Alişahane Mah. 1. İstasyon Cad. No: 21 4 Karaman</t>
  </si>
  <si>
    <t>602c680b6f409c8010d04da3</t>
  </si>
  <si>
    <t>Doyum Etli Ekmek, Merkez (Kazım Karabekir Paşa Mah.)</t>
  </si>
  <si>
    <t>ZEYNEP ÇOŞKUN</t>
  </si>
  <si>
    <t>Kazım Karabekir paşa mahallesi molla fenari caddesi no 62 A</t>
  </si>
  <si>
    <t>urunlerim ziyan olur dedi</t>
  </si>
  <si>
    <t>60096e397441fc0ab3803b56</t>
  </si>
  <si>
    <t>Evreka Pizza, Merkez (Külhan Mah.)</t>
  </si>
  <si>
    <t>Mehmet Türkmen</t>
  </si>
  <si>
    <t>Külhan, 1. İstasyon Cd. No:32</t>
  </si>
  <si>
    <t>605bbfb1dedd7878de6c759e</t>
  </si>
  <si>
    <t>Falafel's Burger, Merkez (Külhan Mah.)</t>
  </si>
  <si>
    <t>HACER CAN</t>
  </si>
  <si>
    <t>KÜLHAN MAH. 21. SK. NO: 16 A MERKEZ/ KARAMAN</t>
  </si>
  <si>
    <t>60bb905996ca485a2dcb3fc2</t>
  </si>
  <si>
    <t>Fıçı Kokoreç, Merkez (Rauf Denktaş Mah.)</t>
  </si>
  <si>
    <t>Mehmet Ali Nedim</t>
  </si>
  <si>
    <t>Rauf Denktaş mahallesi 2 İstasyon caddesi no 43 B</t>
  </si>
  <si>
    <t xml:space="preserve">mehmet bey </t>
  </si>
  <si>
    <t>6241f94b9fc91ea52c4db958</t>
  </si>
  <si>
    <t>Gözde Döner &amp; Izgara, Merkez (Tahsin Ünal Mah.)</t>
  </si>
  <si>
    <t>OSMAN ÖZDOĞAN</t>
  </si>
  <si>
    <t>Tahsin Ünal Mah. İsmet Paşa Cad. No:5 A Merkez/KARAMAN</t>
  </si>
  <si>
    <t>60359da4355ffa9b568b7dac</t>
  </si>
  <si>
    <t>Güler Tantuni, Merkez (Tahsin Ünal Mah.)</t>
  </si>
  <si>
    <t>SEHER GÜLER</t>
  </si>
  <si>
    <t>TAHSİN ÜNAL MAH. 1 SOKAK NO:3 MERKEZ/KARAMAN</t>
  </si>
  <si>
    <t>621a09a3f85a8459a8e57130</t>
  </si>
  <si>
    <t>Has Döner, Merkez (Hamidiye Mah.)</t>
  </si>
  <si>
    <t>Mehmet Yıldız</t>
  </si>
  <si>
    <t>Hamidiye mahallesi Ahi Evran bulvarı no 12 B Merkez Karaman</t>
  </si>
  <si>
    <t>600a9882a51c18bb000d5902</t>
  </si>
  <si>
    <t>Hatay Döner, Merkez (Fenari Mah.)</t>
  </si>
  <si>
    <t>Sinan Düzen</t>
  </si>
  <si>
    <t>Fenari, Yunus Emre Cd. No:3 D:C</t>
  </si>
  <si>
    <t>6150b0c7fb0328d5fb5f1cfd</t>
  </si>
  <si>
    <t>Hatay Restaurant &amp; Kebap, Merkez (Tabduk Emre Mah.)</t>
  </si>
  <si>
    <t>Tabduk Emre Mahallesi Vatan Caddesi No:1/A Merkez / Karaman</t>
  </si>
  <si>
    <t>601a7dd3b5bbf26c1e9772ec</t>
  </si>
  <si>
    <t>Hb Waffle, Merkez (Külhan Mah.)</t>
  </si>
  <si>
    <t>HÜSEYİN BÖYÜK</t>
  </si>
  <si>
    <t>Külhan mh 1.istasyon caddesi no:28/D merkez/karaman</t>
  </si>
  <si>
    <t>61a37446853cab4f441d1936</t>
  </si>
  <si>
    <t>Helvacı Ali 1900, Merkez (Tahsin Ünal Mah.)</t>
  </si>
  <si>
    <t>Muhammet Meydan Duran</t>
  </si>
  <si>
    <t>Tahsin Ünal Mah. İsmet Paşa Cad. No:29 D Merkez Karaman</t>
  </si>
  <si>
    <t>60088ffe35cc59153cfde0e6</t>
  </si>
  <si>
    <t>İnci Pizza, Merkez (Külhan Mah. 1.İstasyon Cad.)</t>
  </si>
  <si>
    <t>Selman Akgül</t>
  </si>
  <si>
    <t>Külhan, 1. İstasyon Cd. No:22</t>
  </si>
  <si>
    <t>5380543442//kndı urunlerını cekıp paylasacak</t>
  </si>
  <si>
    <t>61af6452b696748028efcb9c</t>
  </si>
  <si>
    <t>İsot Çiğ Köfte, Merkez (Valide Sultan Mah.)</t>
  </si>
  <si>
    <t>Ramazan Alperen Akıl</t>
  </si>
  <si>
    <t>Valide Sultan</t>
  </si>
  <si>
    <t>Valide Sultan, Kazım Karabekir Paşa Cd. No:112/A, 70000 Merkez/Karaman</t>
  </si>
  <si>
    <t>6012f1adf55f40550cc93f5f</t>
  </si>
  <si>
    <t>Kahverengi Kuyu Kokoreç, Merkez (Külhan Mah.)</t>
  </si>
  <si>
    <t>Murat kamer</t>
  </si>
  <si>
    <t>külhan mahallesi kemal kaynaş caddesi no:67</t>
  </si>
  <si>
    <t>yetkili 2 gibi gelir/2 saat sonra aranılblr</t>
  </si>
  <si>
    <t>621a07d622a8cd3ca2b90855</t>
  </si>
  <si>
    <t>Karaman Oğlu Mehmet Bey Pide, Merkez (Ahi Osman Mah.)</t>
  </si>
  <si>
    <t>Yılmaz Taş</t>
  </si>
  <si>
    <t>Külhan Mah. Yeni Minare Cad. No:33 B Merkez Karaman</t>
  </si>
  <si>
    <t>kurye problemi olduğu için panel kapalı</t>
  </si>
  <si>
    <t>6009b8da47a09d834e843bb9</t>
  </si>
  <si>
    <t>Kardelen Etli Ekmek &amp; Lahmacun, Merkez (Başakşehir Mah.)</t>
  </si>
  <si>
    <t>Doğan Özkoç</t>
  </si>
  <si>
    <t>Başakşehir, 2250. Sk. No:9 D:G, 70200 Karaman Merkez/Karaman</t>
  </si>
  <si>
    <t>6014118deaccb95ec5881c94</t>
  </si>
  <si>
    <t>Kebapçı Hüseyin Usta, Merkez (İmaret Mah.)</t>
  </si>
  <si>
    <t>Hüseyin Küçükçetin</t>
  </si>
  <si>
    <t>İmaret, Atatürk Blv. No:6/A</t>
  </si>
  <si>
    <t xml:space="preserve">dönüş sağlayacaklar yetkili yok / 5422140214 hüseyin bey </t>
  </si>
  <si>
    <t>603571f805dd299bcdfdffb9</t>
  </si>
  <si>
    <t>Keskinler Etliekmek, Merkez (Ahiosman Mah.)</t>
  </si>
  <si>
    <t>SELAMİ KESKİN</t>
  </si>
  <si>
    <t>AHİOSMAN MAH. KAZIM KARABEKİR PAŞA CAD. NO:43/A MERKEZ/KARAMAN</t>
  </si>
  <si>
    <t>605e62714b04756b9d5902d5</t>
  </si>
  <si>
    <t>Kılıçaslan Köfte &amp; Kokoreç, Merkez (Alişahane Mah.)</t>
  </si>
  <si>
    <t>HATİCE KILIÇASLAN</t>
  </si>
  <si>
    <t>ALİŞAHANE MAH. KAZIM KARABEKİR PAŞA CAD. NO:93/C MERKEZ/KARAMAN</t>
  </si>
  <si>
    <t>kayıtlı böyle numara yokmuş</t>
  </si>
  <si>
    <t>61b66134cd57ae4dc8546325</t>
  </si>
  <si>
    <t>Kısmet Döner, Merkez (Ahiosman Mah.)</t>
  </si>
  <si>
    <t>Ahmet Yılmaz</t>
  </si>
  <si>
    <t>Ahiosman Mah. Yeni Minare Cad. No:10 A Merkez Karaman</t>
  </si>
  <si>
    <t>61e5e3f6aeae2d98e87e1ca9</t>
  </si>
  <si>
    <t>Kokostar Köfte &amp; Kokoreç, Merkez (Gevher Hatun Mah.)</t>
  </si>
  <si>
    <t>Ali Şimşek</t>
  </si>
  <si>
    <t>Gevher Hatun Mah Şehit Ömer Halisdemir Cad No:110/A Karaman Merkez</t>
  </si>
  <si>
    <t>6206520f96cd0a6ce91a14ab</t>
  </si>
  <si>
    <t>Komagene Etsiz Çiğ Köfte, Merkez (Gevher Hatun Mah.)</t>
  </si>
  <si>
    <t>GEVHER HATUN MAHALLESİ ŞEHİT ÖMER HALİS DEMİR CADDESİ 70/B</t>
  </si>
  <si>
    <t>61b88e5cb9af942390928fd9</t>
  </si>
  <si>
    <t>Komagene Etsiz Çiğ Köfte, Merkez (Külhan Mah.-1. İstasyon Cad.)</t>
  </si>
  <si>
    <t>KÜLHAN MH. 1.İSTASYON CD. NO:69\B</t>
  </si>
  <si>
    <t>61b88e138a0fc7c59c250331</t>
  </si>
  <si>
    <t>Komagene Etsiz Çiğ Köfte, Merkez (Sekiçeşme Mah.-Atatürk Blv.)</t>
  </si>
  <si>
    <t>SEKİÇEŞME MH. ATATÜRK BLV NO:86\C</t>
  </si>
  <si>
    <t>623760f0015fc111535f4db9</t>
  </si>
  <si>
    <t>Mangal Dünyası, Merkez (Kazım Karabekir Paşa Mah.)</t>
  </si>
  <si>
    <t>Mustafa Denizhan</t>
  </si>
  <si>
    <t>Kazım Karabekir Paşa Mah. 100. Yıl Blv. No:42 A Merkez Karaman</t>
  </si>
  <si>
    <t>621a1652c1022f2494409c6d</t>
  </si>
  <si>
    <t>Maraş Kelle Paça, Merkez (Alacasuluk Mah.)</t>
  </si>
  <si>
    <t>Oğuzhan Pamuk</t>
  </si>
  <si>
    <t>Alacasuluk mahallesi Özcan genç caddesi no:69/A Merkez Karaman</t>
  </si>
  <si>
    <t>60cb6b585bba502e8dd48686</t>
  </si>
  <si>
    <t>Marina Pizza, Merkez (Külhan Mah.)</t>
  </si>
  <si>
    <t>Metin Karaman</t>
  </si>
  <si>
    <t>Külhan Mah. 28. Sok. No:5 E Merkez / Karaman</t>
  </si>
  <si>
    <t>1/2 GIBI TEKRAR ARANILCK/5445876935 / haftasonu gelsin dedi /sonra arayın yoğunum</t>
  </si>
  <si>
    <t>621a770b641a93b630290b90</t>
  </si>
  <si>
    <t>Marina Pizza, Merkez (Tabduk Emre Mah.)</t>
  </si>
  <si>
    <t>İlkay Köse</t>
  </si>
  <si>
    <t>Tabduk Emre Mah Şht Hakan Yılmaz Cad No :31/A Merkez / Karaman</t>
  </si>
  <si>
    <t>6009adcac11c763123ba3f6a</t>
  </si>
  <si>
    <t>Mersin Tantuni, Merkez (Tahsin Ünal Mah.)</t>
  </si>
  <si>
    <t>Mesut Küçük</t>
  </si>
  <si>
    <t>Tahsin Ünal, 8. Sk. No:5,</t>
  </si>
  <si>
    <t>6060afdf3730cfd470526c1a</t>
  </si>
  <si>
    <t>Midye Krallığı, Merkez (Külhan Mah.)</t>
  </si>
  <si>
    <t>HÜSEYİN GÜDER</t>
  </si>
  <si>
    <t>KÜLHAN MAH. KEMAL KAYNAŞ CAD. NO:72/D MERKEZ/KARAMAN</t>
  </si>
  <si>
    <t>tek urunu var dıe ıptal edılmıs</t>
  </si>
  <si>
    <t>60d31c05f4ac6dd2637628e5</t>
  </si>
  <si>
    <t>Midyeci Mehmet, Merkez (Larende Mah.)</t>
  </si>
  <si>
    <t>NURBAHAR ÇİÇEK</t>
  </si>
  <si>
    <t>Larende</t>
  </si>
  <si>
    <t>LARENDE MAH. ERTUĞRUL GAZİ BLV. NO: 78 A MERKEZ/ KARAMAN</t>
  </si>
  <si>
    <t>mehmet</t>
  </si>
  <si>
    <t>61c5354418ba3c248286327b</t>
  </si>
  <si>
    <t>Midyetörs, Merkez (Külhan Mah.)</t>
  </si>
  <si>
    <t>Samet Yeşildağlar</t>
  </si>
  <si>
    <t>Külhan Mah. 11. Sok. No:7 D Merkez Karaman</t>
  </si>
  <si>
    <t>60103fd08ee57e0247403581</t>
  </si>
  <si>
    <t>Minik Usta Köfte &amp; Kokoreç &amp; Izgara, Merkez (Hamidiye Mah.)</t>
  </si>
  <si>
    <t>MERT POLAT</t>
  </si>
  <si>
    <t>HAMİDİYE MAH. DR.AZİZ TARHAN CAD. NO: 4 B MERKEZ/ KARAMAN</t>
  </si>
  <si>
    <t>613c431bb1c74124a10f4693</t>
  </si>
  <si>
    <t>Missya Fast Food, Merkez (Alişahane Mah.)</t>
  </si>
  <si>
    <t>Ayşe Kayacık</t>
  </si>
  <si>
    <t>Alişahane Mah. 1.İstasyon No:17 C Merkez Karaman</t>
  </si>
  <si>
    <t>Suan kar yağışı var dedi/önumuzdekı hafta ıcın ıstedıler</t>
  </si>
  <si>
    <t>61ad2760f226360f40aafb70</t>
  </si>
  <si>
    <t>Mutlu Tost &amp; Köfte, Merkez (Kirişçi Mah.)</t>
  </si>
  <si>
    <t>Birsel Kökcel</t>
  </si>
  <si>
    <t>Kirişçi mahallesi türkdili caddesi No : 6 / A Merkez Karaman</t>
  </si>
  <si>
    <t>621a132426ee9347c7eaae81</t>
  </si>
  <si>
    <t>Nare Börek, Merkez (Ahi Osman Mah.)</t>
  </si>
  <si>
    <t>Havva Nur Cankurt</t>
  </si>
  <si>
    <t>Ahiosman Mah. 44 Sok. No:3 B Merkez Karaman</t>
  </si>
  <si>
    <t>60c4f4b55da3b8f7ff1dc508</t>
  </si>
  <si>
    <t>Nazif Kara Köfte &amp; Kokoreç, Merkez ( Hacıcelal Mah.)</t>
  </si>
  <si>
    <t>Nazif Kara</t>
  </si>
  <si>
    <t>Hacıcelal Mah. 100. Yıl Blv. No:37 A Merkez / Karaman</t>
  </si>
  <si>
    <t>60ca4cd77aaa7ee8d31bca69</t>
  </si>
  <si>
    <t>Nizam Tavukçuluk, Merkez (Mansur Dede Mah.)</t>
  </si>
  <si>
    <t>Aziz Berber</t>
  </si>
  <si>
    <t>Mansurdede Mah. Atatürk Blv. No:48 A Merkez / Karaman</t>
  </si>
  <si>
    <t>61e81418387be213cb113766</t>
  </si>
  <si>
    <t>Oses Çiğ Köfte, Merkez (Alişahane Mah.)</t>
  </si>
  <si>
    <t>Hayrullah Kayış</t>
  </si>
  <si>
    <t>Alişahane mah. 1. istasyon caddesi 21/b</t>
  </si>
  <si>
    <t>61effb0fcc358d79ae87454a</t>
  </si>
  <si>
    <t>Öncü Döner, Merkez (Külhan Mah.-Kemal Kaynaş Cad.)</t>
  </si>
  <si>
    <t>Zafer Çalışkan</t>
  </si>
  <si>
    <t>Külhan, İsmet Paşa Cd. No:46, 70100 Merkez/Karaman</t>
  </si>
  <si>
    <t>6237551a8fc9bbb0c6596955</t>
  </si>
  <si>
    <t>Öz Çiçek Baklava, Merkez (Larende Mah.)</t>
  </si>
  <si>
    <t>60d31d26205feecfb47e4ea0</t>
  </si>
  <si>
    <t>Öz Çiçek Çiğköfte, Merkez (Larende Mah.)</t>
  </si>
  <si>
    <t>60393540303c9521f32f4e9b</t>
  </si>
  <si>
    <t>Öz Döner, Merkez (Rauf Denktaş Mah.)</t>
  </si>
  <si>
    <t>MUSTAFA BÖYÜKPARMAKSIZ</t>
  </si>
  <si>
    <t>RAUF DENKTAŞ MAH. MOLLA FENARİ CAD. NO:39/B MERKEZ/KARAMAN</t>
  </si>
  <si>
    <t>623dd3416fc03bded6b30aa8</t>
  </si>
  <si>
    <t>Özsüt, Merkez (Fatih Mah.)</t>
  </si>
  <si>
    <t>İSMAİL ÖZTÜRK</t>
  </si>
  <si>
    <t>Kurtderesi</t>
  </si>
  <si>
    <t>Fatih Mah. 1979 Sk. No:3 Merkez/KARAMAN</t>
  </si>
  <si>
    <t>620eb9902d8df0d56ea3ace8</t>
  </si>
  <si>
    <t>Pastaşk, Merkez (Zembilli Ali Efendi Mah.)</t>
  </si>
  <si>
    <t>Tayfun Arpacı</t>
  </si>
  <si>
    <t>Zembilli Ali Efendi</t>
  </si>
  <si>
    <t>Zembilli Ali Efendi Mah. Ahmet Yesevi Cad. No:59 A Merkez / Karaman</t>
  </si>
  <si>
    <t>ilker</t>
  </si>
  <si>
    <t>60c238a80b3fcfc8dc3dad70</t>
  </si>
  <si>
    <t>Pizza Saloon, Merkez (Külhan Mah. - Kemal Kaynaş Cad.)</t>
  </si>
  <si>
    <t>Mehmet Serkan Menekşe</t>
  </si>
  <si>
    <t>Külhan Mah. Kemal Kaynaş Cad. No:57 Merkez/Karaman</t>
  </si>
  <si>
    <t>6233a255a018802b6b4b842a</t>
  </si>
  <si>
    <t>Sadece Tavuk Piliç ve Izgara, Merkez (Alişahane Mah.)</t>
  </si>
  <si>
    <t>Alişahane Mah. Turgut Özal Blv. No:42 E Merkez Karaman</t>
  </si>
  <si>
    <t>6026fcd0fc9e272e91b6ed3a</t>
  </si>
  <si>
    <t>Samsat Çiğ Köfte, Merkez (Gevher Hatun Mah.- Devlet Hst Bölg.)</t>
  </si>
  <si>
    <t>Abdullah GENÇ</t>
  </si>
  <si>
    <t>GEVHER HATUN MAH. SEHİT ÖMER HALİS DEMİR CAD. YAVUZ APT. NO:78/E MERKEZ/KARAMAN</t>
  </si>
  <si>
    <t>60e89a8fe8339141b88e8360</t>
  </si>
  <si>
    <t>Sarı'm Köşebaşı Restaurant, Merkez ( Sekiçeşme Mah.)</t>
  </si>
  <si>
    <t>Memiş Kaya</t>
  </si>
  <si>
    <t>Sekiçeşme Mah. Zeytin Dalı Blv. No:54 A Merkez / Karaman</t>
  </si>
  <si>
    <t>6213ee8913cec36ed0803748</t>
  </si>
  <si>
    <t>Sultan Sofrası, Merkez (Tahsin Ünal Mah.)</t>
  </si>
  <si>
    <t>Süreyya Kayalık</t>
  </si>
  <si>
    <t>TAHSİN ÜNAL MAH. 27.SOKAK NO:3/B MERKEZ KARAMAN</t>
  </si>
  <si>
    <t>ismail</t>
  </si>
  <si>
    <t>600ae13d906cbf3166b6c66c</t>
  </si>
  <si>
    <t>Sultana Künefe &amp; Katmer, Merkez (Külhan Mah.)</t>
  </si>
  <si>
    <t>Abdulgani Kabakulak</t>
  </si>
  <si>
    <t>külhan mahallesi kazım karabekir paşa caddesi
 no 65/a / KARAMAN</t>
  </si>
  <si>
    <t xml:space="preserve">mail verildi </t>
  </si>
  <si>
    <t>62444e089c82c25990ab2ab6</t>
  </si>
  <si>
    <t>Sülo'nun Yeri Döner, Merkez (K. Karabekir Paşa Mah.)</t>
  </si>
  <si>
    <t>Süleyman Topbaş</t>
  </si>
  <si>
    <t>Kazım Karabekir Paşa Mah. Kazım Karabekir Paşa Cad. No:16 C Merkez Karaman</t>
  </si>
  <si>
    <t>600efebdd6c5915aaee014f4</t>
  </si>
  <si>
    <t>Şafak Usta Parmak Kebap &amp; Izgara Evi, Merkez (Tahsin Ünal Mah.)</t>
  </si>
  <si>
    <t>Şafak Uysal</t>
  </si>
  <si>
    <t>Tahsin Ünal Mah.</t>
  </si>
  <si>
    <t>62376d77117908045f7578b1</t>
  </si>
  <si>
    <t>Şefbey Lahmacun, Merkez (Osmangazi Mah.)</t>
  </si>
  <si>
    <t>Celalettin Turaç</t>
  </si>
  <si>
    <t>Osmangazi mahallesi Yavuz Sultan Selim bulvarı no 24/A Merkez Karaman</t>
  </si>
  <si>
    <t>6026f144c23a08200fcea957</t>
  </si>
  <si>
    <t>Şorba Mangal Restorant, Merkez (Alişahane Mah.)</t>
  </si>
  <si>
    <t>AYNUR ERKABAKTEPE</t>
  </si>
  <si>
    <t>ALİŞAHANE MAHALLESİ KEMAL KAYNAŞ CADDESİ 84 /C KARAMAN</t>
  </si>
  <si>
    <t>60356ea9ceff7f17e6a195eb</t>
  </si>
  <si>
    <t>Şükr-Et Köfte &amp; Kokoreç &amp; Kumru, Merkez (Külhan Mah.)</t>
  </si>
  <si>
    <t>ŞÜKRÜ KILIÇ</t>
  </si>
  <si>
    <t>KÜLHAN MAH. KEMAL KAYNAŞ CADDESİ NO : 64/B KARAMAN - MİGROS KARŞISI</t>
  </si>
  <si>
    <t>623717a89bd43d67b5413eec</t>
  </si>
  <si>
    <t>Tadım Etli Ekmek, Merkez (Külhan Mah.)</t>
  </si>
  <si>
    <t>Mehmet Şimşek</t>
  </si>
  <si>
    <t>Külhan mahallesi 21 sokak 11/a Karaman/merkez</t>
  </si>
  <si>
    <t>623ddc4dcbc5f4756a94f5ef</t>
  </si>
  <si>
    <t>Tarihi Antep Çiğ Köfte Çarşı, Merkez (Alişahane Mah.)</t>
  </si>
  <si>
    <t>MURAT KIRAT</t>
  </si>
  <si>
    <t>Alişahane Mah. Kazım Karabekir Paşa Cad. No:95 A Merkez/KARAMAN</t>
  </si>
  <si>
    <t>6036b244ceff7f25f7a305f0</t>
  </si>
  <si>
    <t>Tarihi Antep Çiğ Köfte, Merkez (Tabduk Emre Mah.)</t>
  </si>
  <si>
    <t>ARİFE KAFALI</t>
  </si>
  <si>
    <t>TABDUK MAH. ŞEHİT HAKAN YILMAZ CAD. NO:3 MERKEZ/KARAMAN</t>
  </si>
  <si>
    <t>60c235418d789c23edb50d12</t>
  </si>
  <si>
    <t>Taşer Etli Ekmek, Merkez (Tabduk Emre Mah.)</t>
  </si>
  <si>
    <t>Mevlüt Taşer</t>
  </si>
  <si>
    <t>TABDUK EMRE MAH. VATAN. CAD. TOKİ AVM NO: 59 İÇ KAPI NO: B05 MERKEZ/ KARAMAN</t>
  </si>
  <si>
    <t>60a26d41109411c6afbff3a9</t>
  </si>
  <si>
    <t>Tavuk Dünyası, Merkez (Fatih Mah.)</t>
  </si>
  <si>
    <t>MEHMET KÖSE</t>
  </si>
  <si>
    <t>Fatih Mah 1979 Sk No:3/209 Merkez - KARAMAN</t>
  </si>
  <si>
    <t>60ca110bba1ce871bf9c6ed2</t>
  </si>
  <si>
    <t>TNT American Diner, Merkez (Gevher Hatun Mah.)</t>
  </si>
  <si>
    <t>Uğur Yeşilbağ</t>
  </si>
  <si>
    <t>Gevher Hatun</t>
  </si>
  <si>
    <t>Gevher Hatun Mah. Şht. Ömer Halis Demir Cad. No:22 B Merkez / Karaman</t>
  </si>
  <si>
    <t>6026ffbade46fce1a0e36a6d</t>
  </si>
  <si>
    <t>Toscana Pizza Restaurant, Merkez (Külhan Mah.)</t>
  </si>
  <si>
    <t>ALİ YARDIMSEVER</t>
  </si>
  <si>
    <t>KÜLHAN MAH. 28. SOKAK NO:4/A MERKEZ/KARAMAN</t>
  </si>
  <si>
    <t>5368596956 ali bey</t>
  </si>
  <si>
    <t>60085fd31ea421cf62650b4d</t>
  </si>
  <si>
    <t>Tostçu Sefa Durmaz, Merkez (Külhan Mah.)</t>
  </si>
  <si>
    <t>Sefa Durmaz</t>
  </si>
  <si>
    <t>2. İstasyon Cad., No:1D, Karaman Merkez‎ , Karaman, Türkiye,</t>
  </si>
  <si>
    <t>60af975d166c07c313ed4ba3</t>
  </si>
  <si>
    <t>Vav Homemade Burger, Merkez (Fatih Mah.)</t>
  </si>
  <si>
    <t>SAMİ KAMACI</t>
  </si>
  <si>
    <t>Fatih Mahallesi 70200 Karaman Merkez/Karaman</t>
  </si>
  <si>
    <t>602c650f29d1d355558afda5</t>
  </si>
  <si>
    <t>Weisse Wolke, Merkez (Rauf Denktaş Mah.)</t>
  </si>
  <si>
    <t>AKİF AKBULUT</t>
  </si>
  <si>
    <t>Rauf denktaş mahallesi 1.istasyon caddesi no 42/A KARAMAN MERKEZ</t>
  </si>
  <si>
    <t>1 SAAT SONRA ARANILCK/çekım yapıp paylasacaklar</t>
  </si>
  <si>
    <t>60c76f20c448fa1d112467d9</t>
  </si>
  <si>
    <t>Wonder Waffle &amp; Kumpir, Merkez (Külhan Mah.)</t>
  </si>
  <si>
    <t>Buket Arlı</t>
  </si>
  <si>
    <t>Külhan Mah. 1. İstasyon No:36 C Merkez / Karaman</t>
  </si>
  <si>
    <t>61d75a0da042e5ab8f20cdaf</t>
  </si>
  <si>
    <t>Yaprak Tantuni, Merkez (Tahsin Ünal Mah.)</t>
  </si>
  <si>
    <t>Mustafa Göktekin</t>
  </si>
  <si>
    <t>Tahsin Ünal Mah. 2.Sok. No:1/B Merkez / Karaman</t>
  </si>
  <si>
    <t>60302fe529d1d36a9c8c0afe</t>
  </si>
  <si>
    <t>Yetkin Etliekmek &amp; Lahmacun, Merkez (Cedit Mah.)</t>
  </si>
  <si>
    <t>603938af59f090072f296669</t>
  </si>
  <si>
    <t>Yılmaz Köfte &amp; Kokoreç, Merkez (Alacasuluk Mah.)</t>
  </si>
  <si>
    <t>YILMAZ ÜSTÜK</t>
  </si>
  <si>
    <t>ALACASULUK MAH. ÖZCAN GENÇ CAD. NO:88/A MERKEZ/KARAMAN</t>
  </si>
  <si>
    <t>yarın  sehır dısında olacagı ıçın ıstemıorlar</t>
  </si>
  <si>
    <t>Katade Elhalaf</t>
  </si>
  <si>
    <t>SAAT 16.00 RANDEVUSU GİDİLMEDEN 1 SAAT ÖNCESİNDEN ARANACAK ÜRÜN HAZIRLIĞI YAPILACAK</t>
  </si>
  <si>
    <t xml:space="preserve">EN AZ 13 RANDEVU ALINACAK - ÖNCELİK PASTA TATLI ÜNLÜ MAMÜLLERİ OLACAK - 08.00 - 24.00 KADAR RANDEVU ALINABİLİR </t>
  </si>
  <si>
    <t>Merkez/Rauf Denktaş</t>
  </si>
  <si>
    <t>Halil İlgün/5425825714</t>
  </si>
  <si>
    <t>Merkez/ZembilliAliEfendi</t>
  </si>
  <si>
    <t>Tayfun Arpacı/5063850958</t>
  </si>
  <si>
    <t>Merkez/Larende</t>
  </si>
  <si>
    <t>Mehmet Bey/5424271215</t>
  </si>
  <si>
    <t>Merkez	Rauf Denktaş</t>
  </si>
  <si>
    <t>MUSTAFA BÖYÜKPARMAKSIZ	5439328768</t>
  </si>
  <si>
    <t>Merkez/Alişahane</t>
  </si>
  <si>
    <t>Mahmut Tuşgül	5334280099</t>
  </si>
  <si>
    <t>Merkez	Hacıcelal</t>
  </si>
  <si>
    <t>HALİL KOZAN        3382146175</t>
  </si>
  <si>
    <t>Mustafa Kındam/5446296587</t>
  </si>
  <si>
    <t>Merkez/Cedit</t>
  </si>
  <si>
    <t>RECEP YETKİN/5515567629</t>
  </si>
  <si>
    <t>Merkez/Valide Sultan</t>
  </si>
  <si>
    <t>Ramazan Bey/5468057803</t>
  </si>
  <si>
    <t xml:space="preserve">çekime gidilmemiş 18 marta alındı </t>
  </si>
  <si>
    <t>Mehmet Türkmen/3382126222/05425486698</t>
  </si>
  <si>
    <t>Külhan Mahallesi Tre resis lojman altı 36/B</t>
  </si>
  <si>
    <t>Fatih Bilgiç/5547926621</t>
  </si>
  <si>
    <t>çekim istemiypr</t>
  </si>
  <si>
    <t>Merkez / Mahsurdede</t>
  </si>
  <si>
    <t>Aziz Bey / 5435753189</t>
  </si>
  <si>
    <t xml:space="preserve">Merkez / Cumhuriyet </t>
  </si>
  <si>
    <t>Yasin Bey / 5446445580</t>
  </si>
  <si>
    <t xml:space="preserve">fotoğrafçı gitmemiş 18 marta alındı </t>
  </si>
  <si>
    <t>Muhammed/3382129450</t>
  </si>
  <si>
    <t xml:space="preserve">Memiş Kaya/5457958905           </t>
  </si>
  <si>
    <t>MERT POLAT/5530767636</t>
  </si>
  <si>
    <t>Merkez/Külhan</t>
  </si>
  <si>
    <t>RAHİME KAYMAZ/3382126767</t>
  </si>
  <si>
    <t xml:space="preserve">Merkez / Hamidiye </t>
  </si>
  <si>
    <t>Mehmet Bey / 5421187070</t>
  </si>
  <si>
    <t xml:space="preserve">adresi bulamadım demiş aramıs sonra gitmemiş fotografcı - çekim istemiyor </t>
  </si>
  <si>
    <t>Abdullah bey/5078585022</t>
  </si>
  <si>
    <t xml:space="preserve">paket çekimi iptal sadece 1 ürün var </t>
  </si>
  <si>
    <t>Gözde Özkur/5411127070</t>
  </si>
  <si>
    <t>Merkez/Tabduk Emre</t>
  </si>
  <si>
    <t>Sinan Bey/3382176555</t>
  </si>
  <si>
    <t xml:space="preserve">Merkez/Külhan </t>
  </si>
  <si>
    <t>Sefa/ 5312380397</t>
  </si>
  <si>
    <t>mail adresi veridi kendi fotoğrafını kullanacak</t>
  </si>
  <si>
    <t>Hüseyin/ 5413559183</t>
  </si>
  <si>
    <t xml:space="preserve">tek ürün var </t>
  </si>
  <si>
    <t>başka alınmayacak</t>
  </si>
  <si>
    <t>Ahmet Yılmaz	3382123780</t>
  </si>
  <si>
    <t>çekim ist</t>
  </si>
  <si>
    <t>Merkez/Tahsin Ünal</t>
  </si>
  <si>
    <t>İsmail Bey/5322875970</t>
  </si>
  <si>
    <t>Mustafa/ 5422967370 / 3382127060</t>
  </si>
  <si>
    <t>Merkez/Ahiosman</t>
  </si>
  <si>
    <t xml:space="preserve">MERVE ÇOŞKUN/5435337014       </t>
  </si>
  <si>
    <t>Merkez/Kirişçi</t>
  </si>
  <si>
    <t>Birsel Kökcel/5524455702</t>
  </si>
  <si>
    <t>Şafak/ 3382146002</t>
  </si>
  <si>
    <t>Tahsin Ünal Mah. İsmet paşa cad. No:35/B</t>
  </si>
  <si>
    <t xml:space="preserve">Merkez / Tahsin Ünal </t>
  </si>
  <si>
    <t>Halil Bey / 5526858506</t>
  </si>
  <si>
    <t>İlkay Köse/3382177077    /   5462064100</t>
  </si>
  <si>
    <t xml:space="preserve">YASİN BOYALI/5525024540           </t>
  </si>
  <si>
    <t>Merkez/Alacasuluk</t>
  </si>
  <si>
    <t>Oğuzhan Pamuk/5066670306</t>
  </si>
  <si>
    <t>Sinan Düzen/3382122024</t>
  </si>
  <si>
    <t>Mehmet Ali Nedim/5528227070</t>
  </si>
  <si>
    <t xml:space="preserve">HACER CAN/5452576560 </t>
  </si>
  <si>
    <t xml:space="preserve">lokasyon uzak </t>
  </si>
  <si>
    <t xml:space="preserve">SELAMİ KESKİN/5362731522           </t>
  </si>
  <si>
    <t>Merkez/Gevher Hatun</t>
  </si>
  <si>
    <t>Uğur Yeşilbağ/5413434767</t>
  </si>
  <si>
    <t xml:space="preserve">5368596956 /ALİ YARDIMSEVER/3382137611	</t>
  </si>
  <si>
    <t xml:space="preserve">Mevlüt Taşer/5413056195        </t>
  </si>
  <si>
    <t xml:space="preserve">Merkez / Kirişçi  </t>
  </si>
  <si>
    <t>Burak Bey / 5434978586</t>
  </si>
  <si>
    <t xml:space="preserve">Merkez / Ahiosman </t>
  </si>
  <si>
    <t>Ahmet Bey / 3382123780</t>
  </si>
  <si>
    <t>Battalbey Çigköfte, Merkez (Hamidiye Mah.-Hayat Ecz. Yanı)</t>
  </si>
  <si>
    <t>Çamlıca Aktekke Pastanesi, Merkez (Alişahane Mah.)</t>
  </si>
  <si>
    <t>Karamanoğlu Mehmetbey Üniversitesi Yunus Emre Yerleşkesi 2. Bölge</t>
  </si>
  <si>
    <t>622335d277f8bee0c1deb621</t>
  </si>
  <si>
    <t>Çiğköftem, Merkez (Hamidiye Mah.)</t>
  </si>
  <si>
    <t>Volkan Balasar</t>
  </si>
  <si>
    <t>Hamidiye mah.1969.sk. no.39C karaman merkez</t>
  </si>
  <si>
    <t>6235c86417072280edc28a37</t>
  </si>
  <si>
    <t>Adıyaman Çiğ Köftecisi Aziz Usta, Merkez (Külhan Mah.)</t>
  </si>
  <si>
    <t>BURAK ERİM</t>
  </si>
  <si>
    <t>Külhan Mah. Kemal Kaynaş Cad. No:70 Merkez/KARAMAN</t>
  </si>
  <si>
    <t>62596f96c0cadf2db01c5fc2</t>
  </si>
  <si>
    <t>Popeyes, Merkez (1979 Sok.)</t>
  </si>
  <si>
    <t>KARAMAN MERKEZ FATİH MAH. 1979 SOKAK. NO:3 KARAMAN PARK AVM</t>
  </si>
  <si>
    <t>625971d5d39abc79de061b8a</t>
  </si>
  <si>
    <t>Usta Dönerci, Merkez (1979 Sok.)</t>
  </si>
  <si>
    <t>625819eff95fe471fe833407</t>
  </si>
  <si>
    <t>Burger King, Merkez (Fatih Mah.)</t>
  </si>
  <si>
    <t>6243313cc82f2a44f890c17f</t>
  </si>
  <si>
    <t>Kazım Karabekir Paşa Mah. 100.Yıl Blv. No:42 A Merkez/KARAMAN</t>
  </si>
  <si>
    <t>6235b6356d0e18dafe42633b</t>
  </si>
  <si>
    <t>Velhasıl Pilav, Merkez (Külhan Mah.)</t>
  </si>
  <si>
    <t>Berke Şahin</t>
  </si>
  <si>
    <t>Külhan mahallesi 2. İstasyon caddesi no 11:D Merkez Karaman</t>
  </si>
  <si>
    <t>Esra Çevik</t>
  </si>
  <si>
    <t>60240ae9c20590ff36620aed</t>
  </si>
  <si>
    <t>173 Tantuni &amp; Kokoreç, Meram (Havzan Mah.)</t>
  </si>
  <si>
    <t>HULUSİ ÇINAR</t>
  </si>
  <si>
    <t>Meram</t>
  </si>
  <si>
    <t>Havzan</t>
  </si>
  <si>
    <t>Havzan Mah. Ebu Suud Efendi Cd. No:54/A, 42090 Meram/Konya</t>
  </si>
  <si>
    <t>//bayramdan  sonra tekrar aranacak//hulisi beyin vefat edildiği söylendi. ,  verdigi numara da yanlış// açmadı.</t>
  </si>
  <si>
    <t>60217817994d40b8a6fb9a4b</t>
  </si>
  <si>
    <t>173 Tantuni &amp; Kokoreç, Selçuklu (Bosna Hersek Mah.)</t>
  </si>
  <si>
    <t>YASEMİN ÇAPAR</t>
  </si>
  <si>
    <t>Bosna Hersek</t>
  </si>
  <si>
    <t>BOSNA HERSEK MAH. OSMANLI CAD. NO:1P SELÇUKLU/KONYA</t>
  </si>
  <si>
    <t>kendi fotosu var atacak hakan bey</t>
  </si>
  <si>
    <t>Edanur Türkkan</t>
  </si>
  <si>
    <t>602386f08efa6096599f5ccc</t>
  </si>
  <si>
    <t>173 Tantuni &amp; Kokoreç, Selçuklu (Hocacihan Mah.)</t>
  </si>
  <si>
    <t>ALİ KÜÇÜKSARIKULAK</t>
  </si>
  <si>
    <t>Hocacihan</t>
  </si>
  <si>
    <t>Hocacihan Mah. Beyşehir cad. No:128/F Selçuklu/Konya</t>
  </si>
  <si>
    <t xml:space="preserve">ulaşılamıyor.//yetk akşamüstü gelir dedi//yetk yarın gelir numarası bende yok dedi // akşam 6 gibi tekrar aranacak//ali bey merkezimizle görüşün dedi görüştük alltakiyle aynı yer </t>
  </si>
  <si>
    <t>6023ed17ed5d4e80cf3c1a2e</t>
  </si>
  <si>
    <t>173 Tantuni &amp; Kokoreç, Selçuklu (Horozluhan Mah. -Zafer Sanayi)</t>
  </si>
  <si>
    <t>Horozluhan</t>
  </si>
  <si>
    <t>Horozluhan, mah ayazlar sk no 4/6, Yeni İstanbul Cd. No:72,Selçuklu/Konya</t>
  </si>
  <si>
    <t>serhat beyle görüşüldü sorumlu biri işletmemize gelsin bu konuyla ilgili görüşüp karar verelim dedi</t>
  </si>
  <si>
    <t>5ffc8f9758e9c13705d8226e</t>
  </si>
  <si>
    <t>1991 Tarihi Ortaköy Kumpircisi, Karatay (Fetih Mah.)</t>
  </si>
  <si>
    <t>ÜMİT BULAT</t>
  </si>
  <si>
    <t>Karatay</t>
  </si>
  <si>
    <t>Fetih</t>
  </si>
  <si>
    <t>Fetih mah. canfeza sokak no:3/b karatay/konya</t>
  </si>
  <si>
    <t>5ff9c59a937d1b4073bcdada</t>
  </si>
  <si>
    <t>1991 Tarihi Ortaköy Kumpircisi, Selçuklu (Bosna Hersek Mah.)</t>
  </si>
  <si>
    <t>SAMET KARACADAĞ</t>
  </si>
  <si>
    <t>Bosna hersek mah. osmanlı cad. No:3/j Selçuklu/konya</t>
  </si>
  <si>
    <t>61589c444b820cf752f8cafe</t>
  </si>
  <si>
    <t>A. Dada Fast Food &amp; Pizza &amp; Tacos, Meram (Köyceğiz Mah.)</t>
  </si>
  <si>
    <t>Uğur Semiz</t>
  </si>
  <si>
    <t>Köyceğiz</t>
  </si>
  <si>
    <t>Köyceğiz Mah. Köyceğiz Cad. No:14 B Meram / Konya</t>
  </si>
  <si>
    <t>5f58828ede36fcae04bfb29b</t>
  </si>
  <si>
    <t>A. Dada Fast Food, Selçuklu (Bosna Hersek Mah.)</t>
  </si>
  <si>
    <t>HASAN HÜSEYİN ÖZTAŞ</t>
  </si>
  <si>
    <t>Bosna Hersek, Osmanlı Cd., 42250 Selçuklu/Konya</t>
  </si>
  <si>
    <t>adres:10/AG Atlantik iş merkezi altı //takvim açılınca pazartesi gününe randevu oluşturulacak ayın 30'una  5414300642</t>
  </si>
  <si>
    <t>60d08ffa16b72b9407d37bf5</t>
  </si>
  <si>
    <t>Abidem Izgara, Selçuklu (İhsaniye Mah.)</t>
  </si>
  <si>
    <t>RAMAZAN TEKİN</t>
  </si>
  <si>
    <t>İhsaniye Mah. Künüri sokak No:2/A Selçuklu/Konya</t>
  </si>
  <si>
    <t>indirim uygullanmış kaldırılmasını istiyor sistemi açmıyormuş bu yüzden istemiyor/yarın sabah arayın</t>
  </si>
  <si>
    <t>Ravza Eğilmez</t>
  </si>
  <si>
    <t>61b5ee833882ad40102ccb00</t>
  </si>
  <si>
    <t>Ablanın Yeri Mucur Köfte &amp; Kokoreç, Selçuklu (Bosna Hersek Mah.)</t>
  </si>
  <si>
    <t>Fatih Mutlu</t>
  </si>
  <si>
    <t>Bosna Hersek Mah. Soner Sok. No:3 S Selçuklu Konya</t>
  </si>
  <si>
    <t xml:space="preserve">daha sonra tekrar aranacak </t>
  </si>
  <si>
    <t>5fdbb331d415525015dae56e</t>
  </si>
  <si>
    <t>Abone Mantı Evi, Selçuklu (Bosna Hersek Mah.)</t>
  </si>
  <si>
    <t>OSMAN EMİROĞLU</t>
  </si>
  <si>
    <t>Bosna hersek mah. osmanlı cad. No:9AD selçuklu/konya</t>
  </si>
  <si>
    <t xml:space="preserve">şuan personel,im eksik daha ilerleyen zamanlarda olabilir dedi </t>
  </si>
  <si>
    <t>623ded326919db6df4c1a6ae</t>
  </si>
  <si>
    <t>Abone Pizza, Ereğli (Kazancı Mah.)</t>
  </si>
  <si>
    <t>GÜNDOĞAN BÜLENT KAYA</t>
  </si>
  <si>
    <t>Ereğli</t>
  </si>
  <si>
    <t>Türbe</t>
  </si>
  <si>
    <t>Kazancı Mah. Derviş İzbudak Cad. No:28 Ereğli/KONYA</t>
  </si>
  <si>
    <t>61a378218a0db60a382948fe</t>
  </si>
  <si>
    <t>Acar Etliekmek, Karatay (Hamzaoğlu Mah.)</t>
  </si>
  <si>
    <t>Fahrettin Acar</t>
  </si>
  <si>
    <t>Hamzaoğlu</t>
  </si>
  <si>
    <t>Hamzaoğlu Mah. Gürcan Sok. No:19 A Karatay Konya</t>
  </si>
  <si>
    <t>panelini kullanmıyomuş</t>
  </si>
  <si>
    <t>6033d562a22c615e4b734232</t>
  </si>
  <si>
    <t>Acayip Fast Food, Selçuklu (Kosova Mah.)</t>
  </si>
  <si>
    <t>Züleyha Şimşir</t>
  </si>
  <si>
    <t>Kosova</t>
  </si>
  <si>
    <t>Kosova Mah. Veysel Karani cad. No:215E Selçuklu/Konya</t>
  </si>
  <si>
    <t xml:space="preserve">yemeksepeti de çekmiş gönderecek/trafikteymiş kendisi arayacak </t>
  </si>
  <si>
    <t>6196a650df796129bff1f516</t>
  </si>
  <si>
    <t>Acil Fast Food, Selçuklu (Bosna Hersek Mah.)</t>
  </si>
  <si>
    <t>ZİYA ÖZKADİF</t>
  </si>
  <si>
    <t>Bosna Hersek mahallesi Fatih sokak No: 1\G Selçuklu Konya</t>
  </si>
  <si>
    <t xml:space="preserve">gerek yok dedi  / dükkanı kapatmış </t>
  </si>
  <si>
    <t>624e9f28eb2eb2c37959fadf</t>
  </si>
  <si>
    <t>Adana's Tatlı &amp; Dondurma, Akşehir (Kileci Mah.)</t>
  </si>
  <si>
    <t>ADEM ATCI</t>
  </si>
  <si>
    <t>Akşehir</t>
  </si>
  <si>
    <t>Kileci</t>
  </si>
  <si>
    <t>Kileci Mah. Gzi Cad. No:2 A Akşehir/KONYA</t>
  </si>
  <si>
    <t>60a6395582ef2a57d834e488</t>
  </si>
  <si>
    <t>Adanalı Mehmet Usta, Selçuklu (İhsaniye Mah.)</t>
  </si>
  <si>
    <t>MEHMET EDİZASLAN</t>
  </si>
  <si>
    <t>İhsaniye mah ihsaniye cad3/a</t>
  </si>
  <si>
    <t>6170484d7a4e4bb82ffd2b02</t>
  </si>
  <si>
    <t>Aden Fast Food, Selçuklu (Bosna Hersek Mah.)</t>
  </si>
  <si>
    <t>Seyit Özuğur</t>
  </si>
  <si>
    <t>Bosna-Hersek mahallesi kayaköy sokak stüdyo selçuk altı no:4/G KONYA/Selçuklu</t>
  </si>
  <si>
    <t>yetkili yok /no servis dışı</t>
  </si>
  <si>
    <t>617daec54a65c4452abf6057</t>
  </si>
  <si>
    <t>Adıyaman Aziz Usta Çiğ Köfte, Karatay (Fetih Mah.)</t>
  </si>
  <si>
    <t>SAADET RENKLİÇAĞLAR</t>
  </si>
  <si>
    <t>FETİH MAH. ASLANLI KIŞLA CAD. NO: 144 G İÇ KAPI NO: 1 KARATAY/ KONYA</t>
  </si>
  <si>
    <t>Mevlüd Bey fotoğrafları varmışmail verildi</t>
  </si>
  <si>
    <t>60a66fd3bcfe856002069825</t>
  </si>
  <si>
    <t>Adıyaman Çiğ Köfte Ahmet Aybak, Selçuklu (Bosna Hersek Mah.)</t>
  </si>
  <si>
    <t>selman taşçı</t>
  </si>
  <si>
    <t>Bosna Hersek mahallesi mesaj caddesi anlar sokak no 11/b Selçuklu/Konya</t>
  </si>
  <si>
    <t xml:space="preserve">2 hafta sonrasına randv istiyor şu an kapalı işletme </t>
  </si>
  <si>
    <t>6033d39ba22c61cf1b734208</t>
  </si>
  <si>
    <t>Adıyaman Çiğ Köfte Ahmet Aybak, Selçuklu (Kosova Mah.)</t>
  </si>
  <si>
    <t>ZÜLEYHA ŞİMŞİR</t>
  </si>
  <si>
    <t>Kosova mah. Veysel Karani cad. No:215/E Selçuklu/Konya</t>
  </si>
  <si>
    <t>aynı işletme üsttekiyle</t>
  </si>
  <si>
    <t>601af95a000a777e8689fe48</t>
  </si>
  <si>
    <t>Adıyaman Çiğ Köfte Ahmet Usta, Selçuklu (Nişantaş Mah.)</t>
  </si>
  <si>
    <t>SEYİT ALİ ÖZBAY</t>
  </si>
  <si>
    <t>Nişantaş</t>
  </si>
  <si>
    <t>NİŞANTAŞ MAH. VATAN CAD. NO:16/B SELÇUKLU/KONYA</t>
  </si>
  <si>
    <t>istemiyorum müsait değilim der</t>
  </si>
  <si>
    <t>624efaad9db442401548ad20</t>
  </si>
  <si>
    <t>Adıyaman Çiğ Köfte Yeri, Beyşehir (Hacıarmağan Mah.)</t>
  </si>
  <si>
    <t>MUSTAFA BABAOĞLU</t>
  </si>
  <si>
    <t>Beyşehir</t>
  </si>
  <si>
    <t>Hacıarmağan mah. Antalya Cad. No:52 A Beyşehir/KONYA</t>
  </si>
  <si>
    <t>6214b0156c5cbc4c5102c288</t>
  </si>
  <si>
    <t>Adıyaman Çiğ Köfte, Ereğli (Çömlekçi Mah.)</t>
  </si>
  <si>
    <t>Sefa Nur Esen</t>
  </si>
  <si>
    <t>Yunuslu</t>
  </si>
  <si>
    <t>Çömlekçi mah. Kazım Karabekir Cad. No: 5 Konya / EREGLİ</t>
  </si>
  <si>
    <t>617ee966a18fa0a9674749c0</t>
  </si>
  <si>
    <t>Adıyaman Çiğ Köftecisi Ahmet Aybak, Ereğli (Üçgöz Mah.)</t>
  </si>
  <si>
    <t>Zeynep Uzan</t>
  </si>
  <si>
    <t>Üçgöz</t>
  </si>
  <si>
    <t>Üçgöz Mah. Bestekar Mustafa Seyran Cad. No:60 H Ereğli Konya</t>
  </si>
  <si>
    <t>6215332bef28e749b53b545a</t>
  </si>
  <si>
    <t>Adıyaman Çiğ Köftecisi Ahmet Aybak, Karatay (Orhangazi Mah.)</t>
  </si>
  <si>
    <t>Mehmet Çiçek</t>
  </si>
  <si>
    <t>Kumköprü</t>
  </si>
  <si>
    <t>Orhangazi mahallesi büyük Kumköprü caddesi no 124B Karatay Konya</t>
  </si>
  <si>
    <t>6255da1471b48f6ad659ca81</t>
  </si>
  <si>
    <t>Adıyaman Çiğ Köftecisi Aziz Usta, Ereğli (Barbaros Mah.)</t>
  </si>
  <si>
    <t>Uğur Demirbaş</t>
  </si>
  <si>
    <t>Barbaros</t>
  </si>
  <si>
    <t>Barbaros Mah. Anafartalar Caddesi No:2 D Ereğli Konya</t>
  </si>
  <si>
    <t>5fe8f96f4f55ab4bae9cbd44</t>
  </si>
  <si>
    <t>Adıyaman Çiğ Köftecisi Aziz Usta, Selçuklu (Cumhuriyet Mah.)</t>
  </si>
  <si>
    <t>MEHMET RENKLİÇAĞLAR</t>
  </si>
  <si>
    <t>Binkonutlar</t>
  </si>
  <si>
    <t>binkonutlar mah.erenkaya cad.modern sok.a/2 selçuklu KONYA</t>
  </si>
  <si>
    <t>600309e119b6625f03737c5a</t>
  </si>
  <si>
    <t>Adıyaman Çiğ Köftecisi Aziz Usta, Selçuklu (Hocacihan Mah.)</t>
  </si>
  <si>
    <t>OSMAN BAĞCI</t>
  </si>
  <si>
    <t>Hocacihan mah. Saray cad. No:7/B selçuklu/konya</t>
  </si>
  <si>
    <t xml:space="preserve">5362934668 osman bey 1 saat sonra arayın konuşalım dedi//açmadı tekrar aransın//osman beyin bilgisi dahilinde kızı binnur hanım ile randv. oluşturuldu </t>
  </si>
  <si>
    <t>624aebd89f0b0d1722df3364</t>
  </si>
  <si>
    <t>Adıyaman Çiğ Köftecisi Cengiz Usta, Selçuklu (Mehmet Akif Mah.)</t>
  </si>
  <si>
    <t>CENGİZ EMEKLİEL</t>
  </si>
  <si>
    <t>Mehmet Akif Mah. Edipoğlu Cad. No:37 Selçuklu/KONYA</t>
  </si>
  <si>
    <t>61195fb53a13952cb0b67055</t>
  </si>
  <si>
    <t>Adıyaman Çiğ Köftecisi Halis Usta, Selçuklu (Kosova Mah.)</t>
  </si>
  <si>
    <t>Emre Uyar</t>
  </si>
  <si>
    <t>Kosova Mah. Veysel Karani Cad. No:184 A Selçuklu / Konya</t>
  </si>
  <si>
    <t xml:space="preserve">mehmet </t>
  </si>
  <si>
    <t>6173e8203196311c7fffec30</t>
  </si>
  <si>
    <t>Adıyaman Çiğ Köftecisi, Ereğli (Sümer Mah.)</t>
  </si>
  <si>
    <t>Salim Yalçınkaya</t>
  </si>
  <si>
    <t>Sümer Mah. Atatürk Cad. Bankacılar Apt. No:9 B Ereğli / Konya</t>
  </si>
  <si>
    <t>616c1b434e72c650eef98fa8</t>
  </si>
  <si>
    <t>Adıyaman Çiğ Köftecisi, Karatay ( Hamzaoğlu Mah.)</t>
  </si>
  <si>
    <t>CENGİZ AKI</t>
  </si>
  <si>
    <t>Doğuş</t>
  </si>
  <si>
    <t>Hamzaoğlu mahallesi küçükkumköprü caddesi no 36/A Karatay Konya</t>
  </si>
  <si>
    <t>617daba41d63af25c3d101f1</t>
  </si>
  <si>
    <t>Adıyaman Çiğ Köftecisi, Karatay (Hamzaoğlu Mah.)</t>
  </si>
  <si>
    <t>SERKAN ÖZBAKIR</t>
  </si>
  <si>
    <t>Hamzaoğlu mahallesi Sarıyakup caddesi 161/C Konya Karatay</t>
  </si>
  <si>
    <t xml:space="preserve">müsait değilim deyip kapattı </t>
  </si>
  <si>
    <t>620d61a5b1f02c0fa8d9cc80</t>
  </si>
  <si>
    <t>Adıyaman Çiğköfte Aziz Usta, Selçuklu (Yazır Mah.)</t>
  </si>
  <si>
    <t>İsmet Coşkun</t>
  </si>
  <si>
    <t>Yazır</t>
  </si>
  <si>
    <t>Yazır mah. Dolunay Cad. No:1/C Selçuklu Konya</t>
  </si>
  <si>
    <t xml:space="preserve">daha sonra aranacak 2 kez randevu oluşturulmuş gidilmemiş </t>
  </si>
  <si>
    <t>60da2478d1f6247e8fa8bb9a</t>
  </si>
  <si>
    <t>Adıyaman Çiğköfte, Ereğli (Pirömer Mah.)</t>
  </si>
  <si>
    <t>Özkan Gitmez</t>
  </si>
  <si>
    <t>Hacımutahir</t>
  </si>
  <si>
    <t>Pirömer Mahallesi, Dr. Rauf Denktaş Caddesi, no: 34/E Ereğli / Konya</t>
  </si>
  <si>
    <t>61fc4c2008176b1feeb38ad8</t>
  </si>
  <si>
    <t>Adıyaman Çiğköfteci Halis usta, Selçuklu (Parsana Mah.)</t>
  </si>
  <si>
    <t>Habib Demir</t>
  </si>
  <si>
    <t>Selahaddini Eyyubi</t>
  </si>
  <si>
    <t>Parsana Mah Ahmet Yesevi Cad B blok 1.2. Giriş no:73BF Konya Selçuklu</t>
  </si>
  <si>
    <t>616c1243a354d257fcdee8da</t>
  </si>
  <si>
    <t>Adıyaman Çiğköftecisi Aziz Usta, Selçuklu ( Sakarya Mah.)</t>
  </si>
  <si>
    <t>Aziz Tüncel</t>
  </si>
  <si>
    <t>Sakarya</t>
  </si>
  <si>
    <t>Sakarya Mah vezirhan sok No 18 selçuklu</t>
  </si>
  <si>
    <t xml:space="preserve">yazırdaki şubesinde çekim yapılmış oradan alınmasını istedi </t>
  </si>
  <si>
    <t>616c0fd3e560727e935a308d</t>
  </si>
  <si>
    <t>Adıyaman Çiğköftecisi Aziz Usta, Selçuklu ( Yazır Mah.)</t>
  </si>
  <si>
    <t>Yazır Mah sultan Cad No 17</t>
  </si>
  <si>
    <t>Mehmet</t>
  </si>
  <si>
    <t>60c3bd2d6cdf37820d1e616a</t>
  </si>
  <si>
    <t>Adıyaman Osmanlı Çiğ Köfte, Akşehir(Nasreddin Mah.)</t>
  </si>
  <si>
    <t>Burak Eray Çelikel</t>
  </si>
  <si>
    <t>Meydan</t>
  </si>
  <si>
    <t>Nasreddin Mah. Nasreddin Cad. No:42 B Akşehir / Konya</t>
  </si>
  <si>
    <t>61c545d70775a95990ca2961</t>
  </si>
  <si>
    <t>Adıyaman Sanat Çiğ Köfte ( Nişantaş Mah.)</t>
  </si>
  <si>
    <t>Ramazan Uzer</t>
  </si>
  <si>
    <t>Nişantaş mahallesi İlke Sokak aras apartmanı B blok No:2/C</t>
  </si>
  <si>
    <t>619371f43eabc7c1a520b11b</t>
  </si>
  <si>
    <t>Adıyaman Sanat Çiğ Köfte, Selçuklu (Kılınçarslan Mah.)</t>
  </si>
  <si>
    <t>Yusuf Yılmaz</t>
  </si>
  <si>
    <t>Kılınçarslan</t>
  </si>
  <si>
    <t>Kılınçarslan Mah. Eski Sille Cad. Ankara Sok. No:2 B Selçuklu Konya</t>
  </si>
  <si>
    <t>enes bey</t>
  </si>
  <si>
    <t>620178af79c86ff37a4653bc</t>
  </si>
  <si>
    <t>Adıyamanlı Çiğ Köfteci Erkan Usta, Ereğli (Pirömer Mah.)</t>
  </si>
  <si>
    <t>Onur Karaağaçlı</t>
  </si>
  <si>
    <t>Pirömer Mahallesi Üçgöz Caddesi No:32/E Ereğli Konya</t>
  </si>
  <si>
    <t>61a142616b3932b80a76a954</t>
  </si>
  <si>
    <t>Afeed, Selçuklu (Bosna Hersek Mah.)</t>
  </si>
  <si>
    <t>ESEN ÇANKUR</t>
  </si>
  <si>
    <t>Bosna Hersek mahallesi Çetiner sokak 5/B Selçuklu Konya</t>
  </si>
  <si>
    <t>Kalan ürünler için mail verildi</t>
  </si>
  <si>
    <t>5fbec49ea9c836a627adb9ec</t>
  </si>
  <si>
    <t>Ağa Döner &amp; Izgara, Selçuklu (Bosna Hersek Mah.)</t>
  </si>
  <si>
    <t>TUĞBA CAN ÖZBULAT</t>
  </si>
  <si>
    <t>Bosna Hersek mah. Osmanlı cad. No:9D</t>
  </si>
  <si>
    <t>6258534522242d43f7ca6eb7</t>
  </si>
  <si>
    <t>Ahmet Restaurant, Selçuklu (Nişantaş Mah.)</t>
  </si>
  <si>
    <t>AHMET GÜREL</t>
  </si>
  <si>
    <t>Nişantaş Mah. Kemerli Cad. No:18 C Selçuklu/KONYA</t>
  </si>
  <si>
    <t>6051396bf7f070c25a736e17</t>
  </si>
  <si>
    <t>Ahmet Usta Döner &amp; Sulu Yemek, Selçuklu (Esenler Mah.)</t>
  </si>
  <si>
    <t>SERKAN BAKIRCI</t>
  </si>
  <si>
    <t>Esenler</t>
  </si>
  <si>
    <t>ESENLER MAH. YENİ SİLLE CAD. NO:11/D SELÇUKLU/KONYA</t>
  </si>
  <si>
    <t>Kış sezonu olduğu için 4 tane ürün çıkartıyormuş yazın gibi alınacak</t>
  </si>
  <si>
    <t>615825d45069081c5654a53e</t>
  </si>
  <si>
    <t>Ahmet Usta Etli Ekmek &amp; Lahmacun, Karatay (Karaciğan Mah)</t>
  </si>
  <si>
    <t>Bilal Büyükuğuz</t>
  </si>
  <si>
    <t>Karaciğan</t>
  </si>
  <si>
    <t>Karaciğan Mah. Ali Ulvi Kurucu Cad. No: 109 Karatay / Konya</t>
  </si>
  <si>
    <t xml:space="preserve">kendileri çekip gönderecekler </t>
  </si>
  <si>
    <t>61f2faee8b09388d47e4d7b7</t>
  </si>
  <si>
    <t>Ahmet Usta Lezzetleri, Selçuklu (S. Eyyubi Mah.)</t>
  </si>
  <si>
    <t>Türkan Çalık</t>
  </si>
  <si>
    <t>Selahaddin Eyyübi Mah. Sonuç Sokak No:1/a Selçuklu/ Konya</t>
  </si>
  <si>
    <t>61dce3c02336cfab48b42c08</t>
  </si>
  <si>
    <t>Ak Yaka Özel Dürümcü, Meram (Alavardı Mah.)</t>
  </si>
  <si>
    <t>Emrah Bayat</t>
  </si>
  <si>
    <t>Melikşah</t>
  </si>
  <si>
    <t>ALAVARDI MAH. YAKA CAD. NO:8/A MERAM/KONYA</t>
  </si>
  <si>
    <t>5f5878f2eea0d829480c0cab</t>
  </si>
  <si>
    <t>Akbaş Çıtır Etli Ekmek &amp; Lahmacun, Selçuklu (Bosna Hersek Mah.)</t>
  </si>
  <si>
    <t>SENEM AKBAŞ</t>
  </si>
  <si>
    <t>Bosna Hersek Mah. Soner Sok, Baş Çarşı No : 3, 42180 Selçuklu</t>
  </si>
  <si>
    <t>Mustafa İşler</t>
  </si>
  <si>
    <t>Selçuk Bey No: 3/AK</t>
  </si>
  <si>
    <t>602d50cfb868aa74bdf72e08</t>
  </si>
  <si>
    <t>Akcan Etliekmek &amp; Lahmacun, Selçuklu (Hanaybaşı Mah.)</t>
  </si>
  <si>
    <t>ÖMER ERTUĞRUL</t>
  </si>
  <si>
    <t>Hanaybaşı</t>
  </si>
  <si>
    <t>HANAYBAŞI MAH. ANADOLU CAD. NO:110/A SELÇUKLU/KONYA</t>
  </si>
  <si>
    <t xml:space="preserve">5066980181 Ömer bey 2-3 saat sonra tekrar ara kendisi yoktu </t>
  </si>
  <si>
    <t>60f534569b0c488e64be9050</t>
  </si>
  <si>
    <t>Akçaabat Köfte Dünyası, Selçuklu (Sille Ak Mah.)</t>
  </si>
  <si>
    <t>Osman Anıl Keskin</t>
  </si>
  <si>
    <t>Sille Ak</t>
  </si>
  <si>
    <t>Sille Ak Mahallesi İsmail Kaya Caddesi No:221/A Selçuklu / Konya</t>
  </si>
  <si>
    <t xml:space="preserve">kendisi arayana kadar aranmayacak </t>
  </si>
  <si>
    <t>60eb4a9ba74efe6348f29aba</t>
  </si>
  <si>
    <t>Akdağ 2 Etli Ekmek, Selçuklu (Musalla Bağları Mah.)</t>
  </si>
  <si>
    <t>CİHAD AKDAĞ</t>
  </si>
  <si>
    <t>Musalla Bağları</t>
  </si>
  <si>
    <t>MUSALLA BAĞLARI MAH. DÜZORMAN SK. NO: 9 İÇ KAPI NO: B SELÇUKLU/ KONYA</t>
  </si>
  <si>
    <t>yemeksepetinden alacak eğer alamazsa biz randevu oluşturacağız/alamamış oluşturdum</t>
  </si>
  <si>
    <t>5fd366f7b5d2b31ee2b33d54</t>
  </si>
  <si>
    <t>Akkonak Restaurant, Selçuklu (Akademi Mah.)</t>
  </si>
  <si>
    <t>NADİR DİLEK</t>
  </si>
  <si>
    <t>Ardıçlı</t>
  </si>
  <si>
    <t>Akademi mah. yeni istanbul cad. No:317/58 selçuklu/konya</t>
  </si>
  <si>
    <t>ilgilenmiyorum kusura bakmayın diyerek kapattı.</t>
  </si>
  <si>
    <t>6012a2a715c659fa89a2bec5</t>
  </si>
  <si>
    <t>Al Forno Pizza House, Karatay (Kumköprü Mah.)</t>
  </si>
  <si>
    <t>AHMET MANKIR</t>
  </si>
  <si>
    <t>KUMKÖPRÜ MAH. FETİH CAD. NO:321/A KARATAY/KONYA</t>
  </si>
  <si>
    <t>15 gün sonra ararsanız olur anca kaza yaptım dükkana gidemiyorum der</t>
  </si>
  <si>
    <t>6150a65ebe8fd76c3ca10797</t>
  </si>
  <si>
    <t>Al-Vey İskenderun Döneri, Selçuklu (Bosna Hersek Mah.)</t>
  </si>
  <si>
    <t>Hasan Gevşek</t>
  </si>
  <si>
    <t>Bosna Hersek Mah. Büyük Hizmet Cad. No:37 E Selçuklu / Konya</t>
  </si>
  <si>
    <t>618ca1219e474e0178ea37fe</t>
  </si>
  <si>
    <t>Alaçatı Köftecisi, Selçuklu (Horozluhan Mah. )</t>
  </si>
  <si>
    <t>Faruk Yılmaz</t>
  </si>
  <si>
    <t>Horozluhan Mahallesi Güvenli sokak No: 20/C Selçuklu Konya</t>
  </si>
  <si>
    <t>BURASI İMALATANE BURADA ÇEKİM OLAMAZ DDİ DİGER YERLERİÇİN DE PANEL HALLA ONAYLANMA ASMASINDAYMIS</t>
  </si>
  <si>
    <t>624ebec1dbdd87f2a842e42d</t>
  </si>
  <si>
    <t>Alaçatı Muhallebicisi, Selçuklu (Parsana Mah.)</t>
  </si>
  <si>
    <t>MEHMET FATİH DEMİREL</t>
  </si>
  <si>
    <t>Parsana</t>
  </si>
  <si>
    <t>Parsana Mah. Kaletaş Cad. No:2 AJ Selçuklu/KONYA</t>
  </si>
  <si>
    <t>60216664e754a378666f0430</t>
  </si>
  <si>
    <t>Albey İskenderun Döneri,Meram (Sahibiata Mah.-Zafer Meydanı)</t>
  </si>
  <si>
    <t>İSA ÖZEN</t>
  </si>
  <si>
    <t>Sahibiata</t>
  </si>
  <si>
    <t>SAHİBİATA MAH. ALAADDİN BULVARI NO:52/A MERAM/KONYA</t>
  </si>
  <si>
    <t>Ecem Ünal</t>
  </si>
  <si>
    <t>İşler çok durgun olduğu için randevu iptali gerçekleşti/ ayın ortalarında aranmak istiyorr</t>
  </si>
  <si>
    <t>60521ba02b8d4e4618d9b930</t>
  </si>
  <si>
    <t>Ali Baba Etliekmek &amp; Izgara, Selçuklu (Bosna Hersek Mah.)</t>
  </si>
  <si>
    <t>YUSUF SADE</t>
  </si>
  <si>
    <t>BOSNA HERSEK MAH. OSMANLI CAD. NO:14/E SELÇUKLU/KONYA</t>
  </si>
  <si>
    <t>1 hafta sonra tadilat biter dönerseniz olabilir der</t>
  </si>
  <si>
    <t>5f5f932acc8bfb2901bcdce3</t>
  </si>
  <si>
    <t>Ali Baba Tantuni &amp; Kokoreç, Selçuklu (Yazır Mah.)</t>
  </si>
  <si>
    <t>ALİ KARAGÖZ</t>
  </si>
  <si>
    <t>Yazır mah. Doktor Sıddık Özmerzifonlu Caddesi No:2 D:17B, Selçuklu/Konya</t>
  </si>
  <si>
    <t>açmadı//yine çekmedi/açmadı - beyhekim işletmesindede aynı ürünler var burda çekim sağlanıp ordada aynı fotoğraflar kullanılacak - 5fd8dcba700b9b6e07492f96</t>
  </si>
  <si>
    <t>623c7665dd1c3e57716b260f</t>
  </si>
  <si>
    <t>Ali Usta Etli Ekmek, Selçuklu (Buhara Mah.)</t>
  </si>
  <si>
    <t>VELİ NACİ KÜÇÜKSARIKULAK</t>
  </si>
  <si>
    <t>Buhara</t>
  </si>
  <si>
    <t>Buhara Mah. Abdulhamit Cad. No:5/A Selçuklu/KONYA</t>
  </si>
  <si>
    <t>ortagı yokmus 2 hafta sonra gelirmiş</t>
  </si>
  <si>
    <t>60ef257d7e68cd5acfc4f7aa</t>
  </si>
  <si>
    <t>Ali Usta Etliekmek&amp;Lahmacun Salonu, Selçuklu (Hacıkaymak Mah.)</t>
  </si>
  <si>
    <t>Ömer İpek</t>
  </si>
  <si>
    <t>Hacıkaymak</t>
  </si>
  <si>
    <t>Hacıkaymak Mah. Rikkati Sok. No:10 A Selçuklu / Konya</t>
  </si>
  <si>
    <t>tekrar aranacak  /// şuanlık düşünmüyor.</t>
  </si>
  <si>
    <t>60dc294b63bd456f40788e6f</t>
  </si>
  <si>
    <t>Ali Usta Izgara &amp; Kokoreç, Selçuklu (Sancak Mah.)</t>
  </si>
  <si>
    <t>ALİ ORTAKABAKÇI</t>
  </si>
  <si>
    <t>Sancak</t>
  </si>
  <si>
    <t>Sancak Mah. Veysel Karani Cad. No:16 G Selçuklu / Konya</t>
  </si>
  <si>
    <t>ücretsiz dedim ama sonrasında bir şey çıkıyor dedi ikna etmeye çalıştım ama istemiyorum ben dedi</t>
  </si>
  <si>
    <t>60db39912c41a868a891adca</t>
  </si>
  <si>
    <t>Alibey Kokoreç, Ereğli (Hacı Mutahir Mah.)</t>
  </si>
  <si>
    <t>Ali Özkan</t>
  </si>
  <si>
    <t>Hacımutahir Mah. Atatürk Cad. Esnaf Sitesi B No:51 H Ereğli / Konya</t>
  </si>
  <si>
    <t>617db1d68978d54b02a3a177</t>
  </si>
  <si>
    <t>Alice Soğuk Baklava Diyarı, Selçuklu ( Bosna Hersek Mah.)</t>
  </si>
  <si>
    <t>Ahmet Erdem Kasalak</t>
  </si>
  <si>
    <t>Bosna Hersek Mah. Osmanlı Cad. No: 7/d Selçuklu Konya</t>
  </si>
  <si>
    <t>hatalı no</t>
  </si>
  <si>
    <t>605097bc6bf6252f2570afc1</t>
  </si>
  <si>
    <t>Alizade Etliekmek &amp; Lahmacun, Meram (Alavardı Mah.)</t>
  </si>
  <si>
    <t>ALİ KEMAL ÇEKİRDEKÇİ</t>
  </si>
  <si>
    <t>Alavardı</t>
  </si>
  <si>
    <t>alavardı mah. ezine sokak no:21/b meram/konya</t>
  </si>
  <si>
    <t>hatem hanımın numarası verildi arayacak./// Bayramdan sonra tekrar görüşülecek. :/ çok yoğunlarmış çekim istemiyor.//yemeksepetinden fotoğrafları alığ maile gönderecek</t>
  </si>
  <si>
    <t>5f5b6c0c356069c686b31a6f</t>
  </si>
  <si>
    <t>Alpin Döner &amp; Burger, Selçuklu (Yazır Mah. Nature Park Bölgesi)</t>
  </si>
  <si>
    <t>ŞERİFE HANIM GÜLDENİZ</t>
  </si>
  <si>
    <t>Yazır mahallesi ulusal sokak No: 95 /A Selçuklu KONYA (Akınsoft yanı), 4060 Konya, Turkey</t>
  </si>
  <si>
    <t>621a7558c8f00c7e1732409e</t>
  </si>
  <si>
    <t>Alpin Döner, Selçuklu (İhsaniye Mah.)</t>
  </si>
  <si>
    <t xml:space="preserve">müsait değiliz istemiyoruz dedi </t>
  </si>
  <si>
    <t>625ad98cd4451375e68169e2</t>
  </si>
  <si>
    <t>Alwayss Kamieti, Karatay (Akabe Mah.)</t>
  </si>
  <si>
    <t>ENSAR ÖZKAN</t>
  </si>
  <si>
    <t>Akabe</t>
  </si>
  <si>
    <t>AKABE MAH. SAÇLI KASAP CAD. NO: 138 G İÇ KAPI NO: - KARATAY/ KONYA</t>
  </si>
  <si>
    <t>61c52318b43802f81eda8c16</t>
  </si>
  <si>
    <t>Amore Mio, Selçuklu (Bosna Hersek Mah.)</t>
  </si>
  <si>
    <t>Arif Bey</t>
  </si>
  <si>
    <t>620181158639435b4c27f05d</t>
  </si>
  <si>
    <t>Anadolu Etliekmek, Selçuklu (Parsana Mah.)</t>
  </si>
  <si>
    <t>Emine Akar</t>
  </si>
  <si>
    <t>Parsana Mah. İmran Sok. No:48 A Selçuklu Konya</t>
  </si>
  <si>
    <t xml:space="preserve">yeni ürün eklemesi yapacakmış haftaya aranacak / hattaya pazartesi istiyor </t>
  </si>
  <si>
    <t>603125c885b2c6437e280541</t>
  </si>
  <si>
    <t>Anadolu Lezzet Akademisi, Karatay (Büyük Sinan Mah.)</t>
  </si>
  <si>
    <t>RAMAZAN CEYLAN</t>
  </si>
  <si>
    <t>Büyük Sinan</t>
  </si>
  <si>
    <t>BÜYÜKSİNAN MAH. YANIKSES SOKAK NO:10 KARATAY/KONYA</t>
  </si>
  <si>
    <t>babası cemil bey ile görüşüldü</t>
  </si>
  <si>
    <t>623a468b015fc14d5fd6e3c9</t>
  </si>
  <si>
    <t>Andaç Gıda Tost, Selçuklu (Bosna Hersek Mah.)</t>
  </si>
  <si>
    <t>Müzeyyen Yamut Özet</t>
  </si>
  <si>
    <t>Bosna-Hersek Mah Çetiner Sk. Forum Kampüs AVM NO:5AJ SELÇUKLU/KONYA</t>
  </si>
  <si>
    <t>624f4170b16260d56dd9ddaa</t>
  </si>
  <si>
    <t>Ankara Dönercisi, Ereğli (Pirömer Mah.)</t>
  </si>
  <si>
    <t>Mustafa Canberk Doğu</t>
  </si>
  <si>
    <t>Pirömer</t>
  </si>
  <si>
    <t>pirömer Mah Üçgöz Cad Türkay işhanı altı 12 / d eregli konya</t>
  </si>
  <si>
    <t>6234f0141179084c991278e8</t>
  </si>
  <si>
    <t>Annemin Yeri Gözlemeci, Akşehir (Yeni Mah.)</t>
  </si>
  <si>
    <t>ÇAĞRI AKKOL</t>
  </si>
  <si>
    <t>Yeni Mah. Stadyum Cad. No:14/A Akşehir/KONYA</t>
  </si>
  <si>
    <t>621a7a7a22a8cd3846dc9e2e</t>
  </si>
  <si>
    <t>Antakya Dönercisi, Ereğli (Hacı Mutahir Mah.)</t>
  </si>
  <si>
    <t>Aykut Özen</t>
  </si>
  <si>
    <t>Hacımutahir Mah. Eczacı Sami Cad. No:12 A Ereğli Konya</t>
  </si>
  <si>
    <t>623a4446ae28887aa8cc4468</t>
  </si>
  <si>
    <t>Antakya Hep Yek, Selçuklu (Bosna Hersek Mah.)</t>
  </si>
  <si>
    <t>Kübra Çapkurt</t>
  </si>
  <si>
    <t>Bosna Hersek Mah. Yeni İstanbul Cad. No:248 C Selçuklu Konya</t>
  </si>
  <si>
    <t xml:space="preserve">yetkili yok gelince arayacak </t>
  </si>
  <si>
    <t>617db703452637cbfcdab2b9</t>
  </si>
  <si>
    <t>Antep Baklava Diyarı, Selçuklu (Bosna Hersek Mah.)</t>
  </si>
  <si>
    <t>61834408c3d5ee84ee16ff0d</t>
  </si>
  <si>
    <t>Antep Baklava Dünyası, Ereğli (Hacı Mutahir Mah.)</t>
  </si>
  <si>
    <t>Ali Demirtaş</t>
  </si>
  <si>
    <t>Hacımutahir Mah. Rasim Erel Caddesi Çalışkan Apt. No: 38 A Ereğli Konya</t>
  </si>
  <si>
    <t>624f4807302e12623f09edb8</t>
  </si>
  <si>
    <t>Antep Çiğ Köfte Murat Usta, Karatay (Ulubatlı Hasan Mah.)</t>
  </si>
  <si>
    <t>Mustafa Akbay</t>
  </si>
  <si>
    <t>Ulubatlıhasan</t>
  </si>
  <si>
    <t>Ulubatlı Hasan Mahallesi Mercidabık Sokak No:58/B Karatay Konya</t>
  </si>
  <si>
    <t>60c3b5112e51a790e168e26b</t>
  </si>
  <si>
    <t>Antep Çiğköfte,Karatay (Elmacı Mah.)</t>
  </si>
  <si>
    <t>Mustafa Akcan</t>
  </si>
  <si>
    <t>Elmacı</t>
  </si>
  <si>
    <t>ELMACI MAH. KARAMAN CAD. NO: 337 İÇ KAPI NO: A KARATAY/ KONYA</t>
  </si>
  <si>
    <t xml:space="preserve">kendisi yükleyecekmiş </t>
  </si>
  <si>
    <t>6214a0110ce26d62f12183c2</t>
  </si>
  <si>
    <t>Arden Çorba, Selçuklu (Ferit Paşa Mah.)</t>
  </si>
  <si>
    <t>Adem Yalçın</t>
  </si>
  <si>
    <t>Feritpaşa</t>
  </si>
  <si>
    <t>Feritpaşa Mah. Ahmet Hilmi Nalçacı Cad. No:71 Selçuklu Konya</t>
  </si>
  <si>
    <t>Mail verildi fotograflar varmıs</t>
  </si>
  <si>
    <t>6255c6490fbec27ba31754ec</t>
  </si>
  <si>
    <t>Arden Köfte, Selçuklu (Ferit Paşa Mah.)</t>
  </si>
  <si>
    <t>623c7c9ae589c0582cd1831f</t>
  </si>
  <si>
    <t>Arı Unlu Mamüller, Meram (Sahibiata Mah.)</t>
  </si>
  <si>
    <t>FATMA ARI</t>
  </si>
  <si>
    <t>Akçeşme</t>
  </si>
  <si>
    <t>SAHİBiATA MAH. KARAMAN CAD. NO: 38 F MERAM/ KONYA</t>
  </si>
  <si>
    <t>Ramazandan sonra aranacak</t>
  </si>
  <si>
    <t>618ca6973eabc76bf83d0460</t>
  </si>
  <si>
    <t>Arı Unlu Mamülleri, Karatay (Keçeciler Mah.)</t>
  </si>
  <si>
    <t>Hatice Arı</t>
  </si>
  <si>
    <t>Hacı Hasan</t>
  </si>
  <si>
    <t>Keçeciler Mah. Keçeciler caddesi no85/B Karatay Konya</t>
  </si>
  <si>
    <t>616c2c04b1c0c1494e591360</t>
  </si>
  <si>
    <t>Arsamiea Meşhur Adıyaman Çiğ Köftesi, Selçuklu(B. Hersek)</t>
  </si>
  <si>
    <t>Mustafa Karayılmazlar</t>
  </si>
  <si>
    <t>Bosna Hersek Mah. Yeni İstanbul Cad. No:248 Selçuklu Konya</t>
  </si>
  <si>
    <t>devir olmuş</t>
  </si>
  <si>
    <t>61fef3369054c73d0c4890e5</t>
  </si>
  <si>
    <t>Arslan Yatağanlı Unlu Mamülleri, Selçuklu (S.Eyyubi Mah.)</t>
  </si>
  <si>
    <t>Rafet Karakoç</t>
  </si>
  <si>
    <t>Selahaddini Eyyubi Mah. Ahmet Yesevi Cad. No:22/1 Selçuklu Konya</t>
  </si>
  <si>
    <t>604f7fad36e002711898d45c</t>
  </si>
  <si>
    <t>Artı Hatay Usulu Döner, Meram (Alavardı Mah.)</t>
  </si>
  <si>
    <t>GÖKMEN ANLI</t>
  </si>
  <si>
    <t>ALAVARDI MAH. YAKA CAD. NO:16/D MERAM/KONYA</t>
  </si>
  <si>
    <t>5432781881-5395801650</t>
  </si>
  <si>
    <t>6012b2b7d32da6746ad13623</t>
  </si>
  <si>
    <t>Asel Chocolate, Meram (Melikşah Mah.)</t>
  </si>
  <si>
    <t>Beyza Tosun</t>
  </si>
  <si>
    <t>Melikşah mahalllesi melikşah caddesi no:39/A Meram/Konya</t>
  </si>
  <si>
    <t>muhammed ali 5546525576</t>
  </si>
  <si>
    <t>6213f8de49c101e270baa341</t>
  </si>
  <si>
    <t>Asil Etliekmek, Selçuklu (Kılınçarslan Mah.)</t>
  </si>
  <si>
    <t>Yakup Uzun</t>
  </si>
  <si>
    <t>Kılınçarslan mahallesi eski sille caddesi no 121/A Selçuklu Konya</t>
  </si>
  <si>
    <t>624f3f13bf7cc74dc7be35b6</t>
  </si>
  <si>
    <t>Asker Abinin Yeri, Meram (Aşkan Mah.)</t>
  </si>
  <si>
    <t>Musa Şahin</t>
  </si>
  <si>
    <t>Namık Kemal Üniversitesi Ahmet Keleşoglu Eğitim Fakültesi</t>
  </si>
  <si>
    <t>Aşkan mahallesi Aşkan caddesi No:6/a Meram Konya</t>
  </si>
  <si>
    <t>623f0691432e7adae362bac1</t>
  </si>
  <si>
    <t>Aspa Döner &amp; Tantuni, Meram (Aşkan Mah.)</t>
  </si>
  <si>
    <t>ŞERİFE BELKUYU</t>
  </si>
  <si>
    <t>Aşkan Mah. Sivaslı Ali Kemal Cad. No:15 A Meram/KONYA</t>
  </si>
  <si>
    <t>60c0eed296ca488894cc12c7</t>
  </si>
  <si>
    <t>Asrın Baklavacısı, Selçuklu (Buhara Mah.)</t>
  </si>
  <si>
    <t>Ertan Harmancı</t>
  </si>
  <si>
    <t>Buhara Mahallesi Edipoğlu Caddesi No:34/E Selçuklu Konya</t>
  </si>
  <si>
    <t>ahmet bey ile görüşüldü. yunus bey ilgileniyormuş bu işlerle.  kendisi grafikermiş mail verildi. 5534999143</t>
  </si>
  <si>
    <t>617057a3e3ffeaf19e32ed93</t>
  </si>
  <si>
    <t>Aşçı Tuğba'nın Mutfağı, Selçuklu (Kosova Mah.)</t>
  </si>
  <si>
    <t>MEHMET AKCAN</t>
  </si>
  <si>
    <t>Kosova Mah. Veysel Karani Caddesi No:212-D Selçuklu Konya</t>
  </si>
  <si>
    <t>603794664caff93e925872cd</t>
  </si>
  <si>
    <t>Aşk-ı Dem Cafe Bistro, Selçuklu (Beyhekim Mah.)</t>
  </si>
  <si>
    <t>TALİP ARIK</t>
  </si>
  <si>
    <t>Beyhekim</t>
  </si>
  <si>
    <t>Beyhekim Mah. Şafak cad. No:72/b Selçuklu/Konya</t>
  </si>
  <si>
    <t>61bb8610eea087afbc3a340a</t>
  </si>
  <si>
    <t>Aşk-ı Pizza, Selçuklu (Bosna Hersek Mah.)</t>
  </si>
  <si>
    <t>Sultan Öz</t>
  </si>
  <si>
    <t>bosna hersek mah. durna sok. no:7/d selçuklu/konya</t>
  </si>
  <si>
    <t xml:space="preserve">açmadı - ustam yok ben sizlere bu numradan dönüş sağlarım dedi </t>
  </si>
  <si>
    <t>5f58af1b24c5d91b88d49234</t>
  </si>
  <si>
    <t>Ata Döner &amp; Izgara, Selçuklu (Bosna Hersek Mah.)</t>
  </si>
  <si>
    <t>SİBEL ÇAPAN</t>
  </si>
  <si>
    <t>Bosna Hersek, Soner Sk., 42250 Selçuklu/3AG</t>
  </si>
  <si>
    <t xml:space="preserve">açmadı- dönüş sağlayacak </t>
  </si>
  <si>
    <t>61ec650129e59898a4030df6</t>
  </si>
  <si>
    <t>Ata Kebap &amp; Etliekmek, Selçuklu (İhsaniye Mah.)</t>
  </si>
  <si>
    <t>Elmas Zeybek</t>
  </si>
  <si>
    <t>İhsaniye Mah. Alaaddin Blv. No:12 A Selçuklu Konya</t>
  </si>
  <si>
    <t xml:space="preserve">çekime fln gelen olması dedi / geçen sene çekim yaplılmış ama vergi levhası fln değiştiği için fotoğraflar kalkmış tekrar aynılarının yüklenmesini istiyor </t>
  </si>
  <si>
    <t>605b426adedd782dab6c6f6d</t>
  </si>
  <si>
    <t>Ateşbaz-ı Izgara Etli Ekmek, Meram (Sahibiata Mah.)</t>
  </si>
  <si>
    <t>ALİ KARAKAYA</t>
  </si>
  <si>
    <t>SAHİBİATA MAH. DÜLGERLER SOKAK NO:3 MERAM/KONYA</t>
  </si>
  <si>
    <t>5327157200 teyit için arandı çekim gerçekleşmiş hangi ürünlerin çekilmediğini sorup dönüş yapıcaklar</t>
  </si>
  <si>
    <t>623f30063aadf14cbda86bfe</t>
  </si>
  <si>
    <t>Avşar Kokoreç &amp; Tantuni &amp; Izgara, Meram (Kurtuluş Mah.)</t>
  </si>
  <si>
    <t>TARIK AVŞAR</t>
  </si>
  <si>
    <t>Aydoğdu Mah. Çeçenistan Cad. No:67 DE Meram/KONYA</t>
  </si>
  <si>
    <t>60ad25b0b266835a052ddb3a</t>
  </si>
  <si>
    <t>Ay Döner, Selçuklu (Cumhuriyet Mah.)</t>
  </si>
  <si>
    <t>Ulal Keleş</t>
  </si>
  <si>
    <t>Malazgirt mahallesi eyüp sultan caddesi cumhuriyet iş merkezi 49/B Ay döner ızgara</t>
  </si>
  <si>
    <t>ulaşılamıyor//erkan bey patronuna sorack hatemin no verildi dönüş yapacak</t>
  </si>
  <si>
    <t>622e4269859ce0c0ac9857af</t>
  </si>
  <si>
    <t>Ay Yeşil Beyaz Etli Ekmek &amp; Izgara, Selçuklu (Kosova Mah.)</t>
  </si>
  <si>
    <t>İbrahim Saraç</t>
  </si>
  <si>
    <t>Kosova Mah. Veysel Karani Cad. No: 212 C Selçuklu Konya</t>
  </si>
  <si>
    <t>6216921238a68ed0c61303e8</t>
  </si>
  <si>
    <t>Aydın Etli Ekmek, Meram (Aydoğdu Mah.)</t>
  </si>
  <si>
    <t>Mustafa Erdoğan</t>
  </si>
  <si>
    <t>Pirebi</t>
  </si>
  <si>
    <t>Öğretmen Evleri Mah. Gazdeposu Sok. No:16 A Meram Konya</t>
  </si>
  <si>
    <t>RAMAZANAN SONRA OLUR DEDİ</t>
  </si>
  <si>
    <t>61937e07deee590d06000855</t>
  </si>
  <si>
    <t>Ayef Baklava, Karatay (Doğuş Mah.)</t>
  </si>
  <si>
    <t>Fatih Karademir</t>
  </si>
  <si>
    <t>Doğuş mah. Küçükkumköprü cad. No 3 Karatay konya</t>
  </si>
  <si>
    <t>6173f79861c94cb013081b99</t>
  </si>
  <si>
    <t>Ayef Baklava, Selçuklu (Nişantaş Mah.)</t>
  </si>
  <si>
    <t>Hacıveyiszade</t>
  </si>
  <si>
    <t>Emirgazi Mah. Fetih Cad. No 129/C Karatay konya</t>
  </si>
  <si>
    <t>5fe21786879562723bccc2ec</t>
  </si>
  <si>
    <t>Aygün Fast Food &amp; Cafe, Selçuklu (Beyhekim Mah.)</t>
  </si>
  <si>
    <t>VAHIDA KHALILOVA</t>
  </si>
  <si>
    <t>beyhekim mah. harita sok. no:4/a selçuklu/konya</t>
  </si>
  <si>
    <t>mail adresi veridi atacak</t>
  </si>
  <si>
    <t>6087cd7b16b1d8348f32d157</t>
  </si>
  <si>
    <t>Ayvalık Tost, Selçuklu (Bosna Hersek Mah.)</t>
  </si>
  <si>
    <t>MEHMET LÜTFİ KARAGÜLLE</t>
  </si>
  <si>
    <t>BOSNA HERSEK MAH. OSMANLI CAD. NO: 9 L</t>
  </si>
  <si>
    <t xml:space="preserve">Ömer beyle görüşüldü franchise ama merkezimize bir sorun dedi 5455952873 buse hanımın no verdi aradım açmadı o da </t>
  </si>
  <si>
    <t>61a4bfd9a38dcf5d9932fcae</t>
  </si>
  <si>
    <t>Ayyıldız Fastfood, Karatay (Akabe Mah.)</t>
  </si>
  <si>
    <t>Muzaffer Bildirici</t>
  </si>
  <si>
    <t>Akabe mahallesi Şehit Furkan Doğan caddesi Bey plaza no 1/B Karatay/Konya</t>
  </si>
  <si>
    <t>2 paneli var</t>
  </si>
  <si>
    <t>6237730a3cc2ae0ad93365bc</t>
  </si>
  <si>
    <t>Ayyuka, Selçuklu (Bosna Hersek Mah.)</t>
  </si>
  <si>
    <t>Aslıhan Tuba Malkondu</t>
  </si>
  <si>
    <t>bosna hersek mahallesi soner sokak no 3/AD Selçuklu Konya</t>
  </si>
  <si>
    <t>aksam 6 gbı aranılck</t>
  </si>
  <si>
    <t>60ca5e007263581851f7851f</t>
  </si>
  <si>
    <t>Babacan Yeni Nesil Çiğ Köfte, Meram(Sahibiata Mah-Zafer Meydanı)</t>
  </si>
  <si>
    <t>Ahmet Uyanöz</t>
  </si>
  <si>
    <t>Sahibata Mah. Atatürk Cad. No:31 A Meram / Konya</t>
  </si>
  <si>
    <t xml:space="preserve">Ahmet bey 5073737819 / müsait değillermiş daha sonra arayın dedi// şuan yemek yapıyorum daha sonra arayın dedi./ devir işleminden sonra aranacak </t>
  </si>
  <si>
    <t>5fdddae2bf67ee2e7976f707</t>
  </si>
  <si>
    <t>Baki Etli Ekmek, Selçuklu (Hacıkaymak Mah.)</t>
  </si>
  <si>
    <t>REFİK TURHAN</t>
  </si>
  <si>
    <t>hacıkaymak mah. şehit ahmet akdemir sok. no:5/a selçuklu/konya</t>
  </si>
  <si>
    <t>zaten zarardayım bana indirim yapıyorlar ilk bu sorun giderilsin sonra dedi</t>
  </si>
  <si>
    <t>6234e6ea91f9978b6a24f68d</t>
  </si>
  <si>
    <t>Baklavacı Antepli Molla Mustafa, Karatay (Karaciğan Mah)</t>
  </si>
  <si>
    <t>ÖMER ALİ ÖĞÜR</t>
  </si>
  <si>
    <t>Karaciğan mah.Ali ulvi kurucu cd.111/a Karatay Konya</t>
  </si>
  <si>
    <t>Mehmet Aykan Adak</t>
  </si>
  <si>
    <t>ali bey</t>
  </si>
  <si>
    <t>6002e1ab88198c0292141ce3</t>
  </si>
  <si>
    <t>Baklavacı Antepli Molla Mustafa, Selçuklu (Yazır Mah.)</t>
  </si>
  <si>
    <t>yazır mah. gülvatan sokak no:15/ı selçuklu/konya</t>
  </si>
  <si>
    <t>meşgule attı</t>
  </si>
  <si>
    <t>60d4d7a03f01892b963f0378</t>
  </si>
  <si>
    <t>Baklavacı Dayım, Meram(Pirebi Mah.)</t>
  </si>
  <si>
    <t>Recep Kuş</t>
  </si>
  <si>
    <t>Pirebi Mah. Dr. Ahmet Özcan Cad. No:111 C Meram / Konya</t>
  </si>
  <si>
    <t>bayramdan sonra arancak.ulaşılamadı.//meşgul.</t>
  </si>
  <si>
    <t>624ab62d5406c2679fb64ecd</t>
  </si>
  <si>
    <t>Baklavacızadem, Selçuklu (Dumlupınar Mah.)</t>
  </si>
  <si>
    <t>AHMET CİHAT ERDOĞAN</t>
  </si>
  <si>
    <t>Dumlupınar Mah. İstek Sk. No:4 Selçuklu/KONYA</t>
  </si>
  <si>
    <t>602ae90d43eb4c3dd2bd002f</t>
  </si>
  <si>
    <t>Balkabağı, Selçuklu (İhsaniye Mah.)</t>
  </si>
  <si>
    <t>MAHMUD UYANDIRAN</t>
  </si>
  <si>
    <t>İHSANİYE MAH. VATAN CAD. NO:15/D SELÇUKLU/KONYA</t>
  </si>
  <si>
    <t>fotoğrafda göndermiyor yemek sepetinden alın diyor alamadığımızı söylediğim halde/düşünmüyoruz</t>
  </si>
  <si>
    <t>6200156e9054c703b75e8750</t>
  </si>
  <si>
    <t>Baraka Fast Food, Selçuklu (Bosna Hersek Mah.)</t>
  </si>
  <si>
    <t>Nursel Keskin</t>
  </si>
  <si>
    <t>Bosna Hersek Mah. Soner Sok. No:1 J Selçuklu Konya</t>
  </si>
  <si>
    <t xml:space="preserve">uykuluydu çok konuşamadık / şuan iyi değilim sonra konuşalım dedi / savaş mı var e arıyosunuz zır zır dedi </t>
  </si>
  <si>
    <t>6255d673c6c103868e51087f</t>
  </si>
  <si>
    <t>Başaran Etli Ekmek, Ereğli (Sümer Mah.)</t>
  </si>
  <si>
    <t>NADİRE KALKAN</t>
  </si>
  <si>
    <t>Belkaya</t>
  </si>
  <si>
    <t>Sümer Mh. Kültür Sok. No :27/C Ereğli/Konya</t>
  </si>
  <si>
    <t>618cabcee154694de55a6967</t>
  </si>
  <si>
    <t>Başkan Döner &amp; Kebap, Ereğli (Hacı Mutahir Mah.)</t>
  </si>
  <si>
    <t>Fahri Gazi Başkan</t>
  </si>
  <si>
    <t>Hacımuhahir Mah. Atatürk Cad. No:51 Ereğli Konya</t>
  </si>
  <si>
    <t>623c83884b61f97b2af500fd</t>
  </si>
  <si>
    <t>Battalbey Çiğ Köfte, Karatay (Erenler Mah.)</t>
  </si>
  <si>
    <t>FİLİZ ÖZDERE</t>
  </si>
  <si>
    <t>Erenler Mah. Fetih Cad. No:45 A Karatay/KONYA</t>
  </si>
  <si>
    <t>621fe1c44fccdf3b904f9bb7</t>
  </si>
  <si>
    <t>Battalbey Çiğ Köftecisi, Ereğli (Namık Kemal Mah.)</t>
  </si>
  <si>
    <t>Sunay Kaçar</t>
  </si>
  <si>
    <t>Namık Kemal</t>
  </si>
  <si>
    <t>Namık Kemal Mah. Atatürk Cad. No:163 C Ereğli Konya</t>
  </si>
  <si>
    <t>5fb7a860cf62ee8deeb61176</t>
  </si>
  <si>
    <t>Bayram Pastanesi, Meram (Alavardı Mah.)</t>
  </si>
  <si>
    <t>BAYRAM ÖZTÜRK</t>
  </si>
  <si>
    <t>Süleyman Şah</t>
  </si>
  <si>
    <t>Alavardı Mah. Fatih cad. No:114/B</t>
  </si>
  <si>
    <t>60c3b1e4218dcef8b93b2573</t>
  </si>
  <si>
    <t>Bella Pastanesi, Meram (Köyceğiz Mah.)</t>
  </si>
  <si>
    <t>Raziye Nur Çakar</t>
  </si>
  <si>
    <t>Köyceğiz Mah. Beyşehir Cad. Ticari Bina No: 214 B Meram / Konya</t>
  </si>
  <si>
    <t>CAVİT BEY FOTOGRAFLARIM VAR DEDİ.// Fotoğraflar için arandı telefonu açıp kapattı.</t>
  </si>
  <si>
    <t>6034068d6c98ae01f4f06103</t>
  </si>
  <si>
    <t>Belmondo Pizza &amp; Cafe, Meram (Konevi Mah.)</t>
  </si>
  <si>
    <t>Ferhat Aslan</t>
  </si>
  <si>
    <t>Şeyh Sadrettin</t>
  </si>
  <si>
    <t>Konevi mah turgutoglu sok no 11/a</t>
  </si>
  <si>
    <t xml:space="preserve">yok ıstemıyoruz dedı kalsın dedı / ben öyle birşey istemiyorum dedi </t>
  </si>
  <si>
    <t>6244554273980ce87e8a284f</t>
  </si>
  <si>
    <t>Beydağı Döner, Selçuklu (Nişantaş Mah.)</t>
  </si>
  <si>
    <t>Birkan Taş</t>
  </si>
  <si>
    <t>Nişantaş Mah. Yahya Çavuş Cad. Doğu İşhanı No:1 F Selçuklu Konya</t>
  </si>
  <si>
    <t>6005b0d1c5f83386af8fa92e</t>
  </si>
  <si>
    <t>Beylerbeyi Pilavcısı, Meram (Melikşah Mah.)</t>
  </si>
  <si>
    <t>MEHMET EMİN ALTUNSES</t>
  </si>
  <si>
    <t>Melikşah Mah. Beylerbeyi sokak No:41/A Meram/Konya</t>
  </si>
  <si>
    <t>62169c03dd2d40458f721ba9</t>
  </si>
  <si>
    <t>Beyoğlu Döner Evi, Selçuklu (Yazır Mah.)</t>
  </si>
  <si>
    <t>Muhammed Metin Süt</t>
  </si>
  <si>
    <t>Yazır Mahallesi Pehlivantaşı Sokak D blok No:23 B SELÇUKLU\KONYA</t>
  </si>
  <si>
    <t>624087f1b561fabd4baa9654</t>
  </si>
  <si>
    <t>Bi Lahmacun, Karatay (Çelebi Mah.)</t>
  </si>
  <si>
    <t>CEMAL KELEŞ</t>
  </si>
  <si>
    <t>Çelebi Mah. Fetih Cad. 200/A Karatay/KONYA</t>
  </si>
  <si>
    <t xml:space="preserve">538 928 66 81 bilal bey ramazandan sonra istedi </t>
  </si>
  <si>
    <t>62409107bc7ec5fcf6c4db70</t>
  </si>
  <si>
    <t>Bi Lahmacun, Selçuklu (Şeker Mah.)</t>
  </si>
  <si>
    <t>Şeker</t>
  </si>
  <si>
    <t>Şeker Mah. Şehit Ömer Halisdemir Cad. No:7E Selçuklu/KONYA</t>
  </si>
  <si>
    <t>1 saat snra aranılck</t>
  </si>
  <si>
    <t>5f576fcf24c5d91b38d48349</t>
  </si>
  <si>
    <t>Bi Tava Bi Pizza , Selçuklu (Yazır Mah.)</t>
  </si>
  <si>
    <t>ERGİN ÇEKİÇ</t>
  </si>
  <si>
    <t>Yazır, A, Elmalı Hamdi Hoca Cd. No:22, 42250 Selçuklu/Konya</t>
  </si>
  <si>
    <t xml:space="preserve">bir saat sonra aranacak - biz çekim yapar göndeririz dedi </t>
  </si>
  <si>
    <t>5fd502f4d09b08992eedbb65</t>
  </si>
  <si>
    <t>Bidene Çiğ Köfte, Karatay (Fetih Mah.)</t>
  </si>
  <si>
    <t>OZAN BACAKSIZ</t>
  </si>
  <si>
    <t>Fetih mah. canfeza sokak no:8/c karatay/konya</t>
  </si>
  <si>
    <t>Sultan Hanım/ Yoğunluğu var sıkıntıları varmış şu an olmaz daha sonra görüşelim dedi.</t>
  </si>
  <si>
    <t>622796c4dd64d07e1dcb4020</t>
  </si>
  <si>
    <t>Bidene Çiğ Köfte, Karatay (Hacı Hasan Mah.)</t>
  </si>
  <si>
    <t>ÖZNUR GÜLTEKİN</t>
  </si>
  <si>
    <t>Hacı hasan mah ali ulvi kurucu cad. No.53B Karatay Konya</t>
  </si>
  <si>
    <t>MAİL VERİLDİ</t>
  </si>
  <si>
    <t>623b95405584a231627ff391</t>
  </si>
  <si>
    <t>Bidene Çiğ Köfte, Karatay (Kayacık Araplar Mah.)</t>
  </si>
  <si>
    <t>MEHMET RIZA ACAR</t>
  </si>
  <si>
    <t>Kayacıkaraplar</t>
  </si>
  <si>
    <t>Kayacıkaraplar Mah. Bulgur İmam Cad. No:105 B Karatay/KONYA</t>
  </si>
  <si>
    <t>5fd4f432608e5c3759bc8434</t>
  </si>
  <si>
    <t>Bidene Çiğ Köfte, Selçuklu (Bedir Mah.)</t>
  </si>
  <si>
    <t>Bedir</t>
  </si>
  <si>
    <t>bedir mah. ataseven cad. no:27/b selçuklu/konya</t>
  </si>
  <si>
    <t>çekim istemiyor gerek yok dedi.</t>
  </si>
  <si>
    <t>5fd4d5d2c18f36dcca5f6bae</t>
  </si>
  <si>
    <t>Bidene Çiğ Köfte, Selçuklu (Hüsamettin Çelebi Mah.)</t>
  </si>
  <si>
    <t>ALİ RIZA GÖRAL</t>
  </si>
  <si>
    <t>Hüsamettin Çelebi</t>
  </si>
  <si>
    <t>hüsamettin çelebi mah. ziyaülhak cad. No:76/a selçuklu/konya</t>
  </si>
  <si>
    <t>çekim hiç istemiyoruz ücretsiz bile olsa. fotografları gönderelim dedi.</t>
  </si>
  <si>
    <t>61b65d9d74e4de280d0a810e</t>
  </si>
  <si>
    <t>Bidene Çiğ Köfte, Selçuklu (Kılınçarslan Mah. - Kurtuldu Sok.)</t>
  </si>
  <si>
    <t>Kılıçarslan Mah. Kurtuldu Sok. No: 2/A Selçuklu Konya</t>
  </si>
  <si>
    <t>gerek dumuyorum der</t>
  </si>
  <si>
    <t>61b65b48c352a1098da5a445</t>
  </si>
  <si>
    <t>Bidene Çiğ Köfte, Selçuklu (Kılınçarslan Mah.)</t>
  </si>
  <si>
    <t>Işıklar</t>
  </si>
  <si>
    <t>Kılıçarslan mah. Rauf denktaş cad. No 55c Selçuklu Konya</t>
  </si>
  <si>
    <t>61cec670ec7decc1aa49cfd0</t>
  </si>
  <si>
    <t>Bidene Çiğ Köfte, Selçuklu (Köyceğiz Mah.)</t>
  </si>
  <si>
    <t>Köyceğiz Mah. Beyşehir Cad. No:214C Meram Konya</t>
  </si>
  <si>
    <t>61161916d66557473cf7c90a</t>
  </si>
  <si>
    <t>Bidene Çiğ Köfte, Selçuklu (Parsana Mah.)</t>
  </si>
  <si>
    <t>RAMAZAN ÖZER</t>
  </si>
  <si>
    <t>parsana mah. kaletaş cad. no:26/a selçuklu/konya</t>
  </si>
  <si>
    <t xml:space="preserve">fatih bey devir almış - hat meşgul </t>
  </si>
  <si>
    <t>61b659118f011757b33cec20</t>
  </si>
  <si>
    <t>Bidene Çiğ Köfte, Selçuklu (Şeker Mah.)</t>
  </si>
  <si>
    <t>Şeker Mah. Uzunyol Sok No 3 A Selçuklu Konya</t>
  </si>
  <si>
    <t xml:space="preserve">yemeksepetinde var ayrıyeten çekim yaptıramam dedi </t>
  </si>
  <si>
    <t>5fd4f10beceda31dc51e3a4a</t>
  </si>
  <si>
    <t>Bidene Çiğköfte, Selçuklu (Bedir Mah./ Tebliğ Sok.)</t>
  </si>
  <si>
    <t>ABDULLAH DURAN</t>
  </si>
  <si>
    <t>Bedir mah. tebliğ sokak no:12/b selçuklu/konya</t>
  </si>
  <si>
    <t>ağustos bittiminde aranmak istiyor tadilatları anca bitermiş</t>
  </si>
  <si>
    <t>5fb7b3b1feb2501988448868</t>
  </si>
  <si>
    <t>Big's Burger, Meram (Alavardı Mah.)</t>
  </si>
  <si>
    <t>FATMA SOYLU</t>
  </si>
  <si>
    <t>Alavardı Mah. Fatih cad. No:114/A</t>
  </si>
  <si>
    <t>ögleden sonra aranacak yetkili yok //yetkili yok sonra aranacak /// kendi fotografları varmış mail uzerinden gondercekler.fotoğraf için arandı müsait değillermiş daha sonra tekrar aranacak.</t>
  </si>
  <si>
    <t>5fdbaac17cd86a06c2253a24</t>
  </si>
  <si>
    <t>Bir Tat Mantı &amp; Börek, Selçuklu (Bosna Hersek Mah.)</t>
  </si>
  <si>
    <t>Bosna hersek mah. osmanlı cad. No:9AD</t>
  </si>
  <si>
    <t>05462660748osman bey numarası// parasız olduğuna inanmıyorum der ne dediysem ikna olmadı yok kardeşim gerek yok sonrasında para istersiniz der</t>
  </si>
  <si>
    <t>605c4c8ff5a13c1a0216032e</t>
  </si>
  <si>
    <t>Birtat Fast Food, Selçuklu (Bosna Hersek Mah.)</t>
  </si>
  <si>
    <t>ABDULLAH ACAR</t>
  </si>
  <si>
    <t>BOSNA HERSEK MAH. OSMANLI CAD. NO: 7 F SELÇUKLU/ KONYA</t>
  </si>
  <si>
    <t xml:space="preserve">indirimle alakalı sorunları var. fotoğraf için de biraderiyle görüşüp dönüş yapacakmış / tadilat bitince aranabilir </t>
  </si>
  <si>
    <t>5fdb4e463edee4313608af94</t>
  </si>
  <si>
    <t>Birtat Gaziantep Katmer &amp; Sütlü Künefe, Selçuklu (Ş.Şamil Mah.)</t>
  </si>
  <si>
    <t>SELDA ÖZÇINAR</t>
  </si>
  <si>
    <t>şeyh şamil mah. dosteli cad. no:54/a selçuklu/konya</t>
  </si>
  <si>
    <t>624030028b92a1ab785ee9aa</t>
  </si>
  <si>
    <t>Biyer Ev Yemekleri, Ereğli (Kazancı Mah.)</t>
  </si>
  <si>
    <t>ÜLKÜ TÜRKOĞLU</t>
  </si>
  <si>
    <t>KAZANCI MAH. İNÖNÜ CAD. NO: 81 -1 İÇ KAPI NO: 1 EREĞLİ/ KONYA</t>
  </si>
  <si>
    <t>5fd38693406e5415d5324090</t>
  </si>
  <si>
    <t>Bizim Ora, Meram (Konevi Mah.)</t>
  </si>
  <si>
    <t>MUKADDER KOCAOĞLU</t>
  </si>
  <si>
    <t>Konevi Mah. Feritpaşa cad. No:27/A Meram/Konya</t>
  </si>
  <si>
    <t>mail verildi fotograf gönderilcek.fotoğraflar için arandı ulaşılamadı.// yeniden kendileri katalok için öekim yaptıcaklarmış gönderimini sağlıycaklar/kndı fotografları mevcut paylasacklr</t>
  </si>
  <si>
    <t>61e318b30a101e7be3c6d715</t>
  </si>
  <si>
    <t>Black Burger, Selçuklu (Ferhuniye Mah.)</t>
  </si>
  <si>
    <t>Mustafa Özdemir</t>
  </si>
  <si>
    <t>Ferhuniye</t>
  </si>
  <si>
    <t>Ferhuniye mahallesi iktap sokak 8-j Selçuklu Konya</t>
  </si>
  <si>
    <t xml:space="preserve">kayıtlı numara yok </t>
  </si>
  <si>
    <t>614a531f2b54dcf843cce578</t>
  </si>
  <si>
    <t>Black Rocca, Akşehir (Kileci Mah.)</t>
  </si>
  <si>
    <t>Murat Temizkul</t>
  </si>
  <si>
    <t>Kuşçu mahallesi İnönü caddesi no42/c</t>
  </si>
  <si>
    <t>60ad23fdbf191e23187e36e6</t>
  </si>
  <si>
    <t>Bol 42 Pizza &amp; Döner, Şeker Mah.</t>
  </si>
  <si>
    <t>şahin ATLI</t>
  </si>
  <si>
    <t>şeker mh . atik müftü sk. no:2/j selçuklu - KONYA BOL42 PİZZA DÖNER</t>
  </si>
  <si>
    <t>5f56534cb9d65c4ddcee56e2</t>
  </si>
  <si>
    <t>Bolulu Mehmet Usta Döner &amp; Sulu Yemek, Selçuklu (Selçuk Mah.)</t>
  </si>
  <si>
    <t>NAZİF TEMEL</t>
  </si>
  <si>
    <t>Selçuk, Hoca Cihan Tekke Cd. No:46, 42080 Selçuklu/Konya</t>
  </si>
  <si>
    <t>devam çekimi alındı merkezden iletildi</t>
  </si>
  <si>
    <t>61bf6eb5b08aaf28332c8943</t>
  </si>
  <si>
    <t>Bosna Kebap &amp; Kokoreç &amp; Izgara, Selçuklu (Bosna Hersek Mah.)</t>
  </si>
  <si>
    <t>Cumhur Pektez</t>
  </si>
  <si>
    <t>Bosna Hersek mahallesi Soner sok baş çarşı 3 M Selçuklu konya</t>
  </si>
  <si>
    <t>5fe1f9e1d3f42b0059af08e8</t>
  </si>
  <si>
    <t>Bosna Midye Yaver Dayı, Selçuklu (Bosna Hersek Mah.)</t>
  </si>
  <si>
    <t>HÜSEYİN ABA</t>
  </si>
  <si>
    <t>bosna hersek mah. yasin sok. no:2/O selçuklu/konya</t>
  </si>
  <si>
    <t>5331616143 hüseyin bey açmadı/haftaya randevu istiyor</t>
  </si>
  <si>
    <t>5fc65c5095fb3e31ea956294</t>
  </si>
  <si>
    <t>Bosna Pidefix, Selçuklu (Bosna Hersek Mah.)</t>
  </si>
  <si>
    <t>ENGİN ÖZTÜRK</t>
  </si>
  <si>
    <t>Bosna Hersek Mah. Soner Sokak No:3AY Selçuklu/Konya</t>
  </si>
  <si>
    <t>61c52bd8ab72d5fbcc475632</t>
  </si>
  <si>
    <t>Bozkır Konyalı Etli Ekmek, Selçuklu (Ferit Paşa Mah. -Kule Site)</t>
  </si>
  <si>
    <t>Benna Karakurt</t>
  </si>
  <si>
    <t>Ferit paşa mh Ahmet Hilmi Nalçacı Cad. Bulvar sitesi altı No: 53/C Selçuklu Konya</t>
  </si>
  <si>
    <t>6043a4f5b997c45d111ac7fc</t>
  </si>
  <si>
    <t>Buhara İnegöl Köftecisi, Karatay (Akabe Mah.)</t>
  </si>
  <si>
    <t>FATİH IŞILAK</t>
  </si>
  <si>
    <t>Akabe Mah. Şehit Furkan Doğan Cad. No:9/E Karatay/Konya</t>
  </si>
  <si>
    <t>6256ee09f4c53b9992f5457f</t>
  </si>
  <si>
    <t>Buhara İnegöl Köftecisi, Karatay (Karaciğan Mah.)</t>
  </si>
  <si>
    <t>TANER İNCE</t>
  </si>
  <si>
    <t>KARACİĞAN MAH. ALİ ULVİ KURUCU CAD. NO: 111 B KARATAY/ KONYA</t>
  </si>
  <si>
    <t>61c52fcab438022ee1dab211</t>
  </si>
  <si>
    <t>Burger 42, Selçuklu (Ferit Paşa Mah. - Kule Site)</t>
  </si>
  <si>
    <t xml:space="preserve">fotoğrafları varmış mail atacak </t>
  </si>
  <si>
    <t>61e71ca9c70cad10322e1f22</t>
  </si>
  <si>
    <t>Burger No7, Meram (Havzan Mah.)</t>
  </si>
  <si>
    <t>Mehmet Çınar</t>
  </si>
  <si>
    <t>Ateşbaz Veli</t>
  </si>
  <si>
    <t>Havzan Mah. Şehir Caddesi No:19/A Meram Konya</t>
  </si>
  <si>
    <t>donus saglıycaklar</t>
  </si>
  <si>
    <t>621feaff4b64b43fbdec2bb9</t>
  </si>
  <si>
    <t>Burger Shop, Karatay (Doğuş Mah.)</t>
  </si>
  <si>
    <t>Doğuş Mah. Çimenlik Cad. No:98 L Karatay / Konya</t>
  </si>
  <si>
    <t>612a36c6348243f08ca773e0</t>
  </si>
  <si>
    <t>BurgerAlp Cafe &amp; Fast Food, Beyşehir (Hacı Armağan Mah.)</t>
  </si>
  <si>
    <t>Alperen Boztepe</t>
  </si>
  <si>
    <t>Hacıarmağan</t>
  </si>
  <si>
    <t>Hacı Armağan Mah. Köprübaşı Cad. No:5 Beyşehir / Konya</t>
  </si>
  <si>
    <t>62016f46b1abab609136a65b</t>
  </si>
  <si>
    <t>Burhan Usta Fast Food, Meram (Sahibiata Mah.)</t>
  </si>
  <si>
    <t>Hatice Yiğit</t>
  </si>
  <si>
    <t>Abdülaziz</t>
  </si>
  <si>
    <t>Sahibata Mah. Keykubat Sok. No:1 A Meram Konya</t>
  </si>
  <si>
    <t>5ff30f45ad8a38f68d26b8d3</t>
  </si>
  <si>
    <t>By Çıtır Etli Ekmek, Karatay (Akabe Mah.)</t>
  </si>
  <si>
    <t>İBRAHİM YILMAZ</t>
  </si>
  <si>
    <t>Akabe Mah. Şehit Furkan Doğan Cad. No:9/A Karatay/Konya</t>
  </si>
  <si>
    <t>5fce50b06dc4b09b6a958d62</t>
  </si>
  <si>
    <t>By Gusto Pizza &amp; Kumpir, Selçuklu (Yazır Mah.)</t>
  </si>
  <si>
    <t>MUSA ÇEVİK</t>
  </si>
  <si>
    <t>Yazır Mah. Ulusal sokak No:97/C Selçuklu/Konya</t>
  </si>
  <si>
    <t xml:space="preserve">açmadı//10 dk sonra gelir yetk ara - ben sizlere dönüş sağlarım dedi - pizza satmıyoruz artık farklı ürünlerimiz var menü güncellenmesi yapılmış </t>
  </si>
  <si>
    <t>61bf451167339eb3714a1312</t>
  </si>
  <si>
    <t>By Tantuni, Selçuklu (Bosna Hersek Mah.)</t>
  </si>
  <si>
    <t>YAŞAR NİLÜFER</t>
  </si>
  <si>
    <t>BOSNA HERSEK MAH. OSMANLI CAD. YURT NO: 9 K SELÇUKLU/ KONYA</t>
  </si>
  <si>
    <t>istemiyorum teşekkürler dedi.</t>
  </si>
  <si>
    <t>62056bf59830d7237411bac3</t>
  </si>
  <si>
    <t>By Üstün İskenderun Döner, Selçuklu (Dumlupınar Mah.)</t>
  </si>
  <si>
    <t>Abdulkadir Yazar</t>
  </si>
  <si>
    <t>DUMLUPINAR MAH. ŞEHİTLİK CAD. NO: 83 A SELÇUKLU/ KONYA</t>
  </si>
  <si>
    <t>gerek yok saolun dedi</t>
  </si>
  <si>
    <t>60d34421ffdc2c498b833370</t>
  </si>
  <si>
    <t>By Üstün İskenderun Döner, Selçuklu (Yazır Mah.- Otogar Bölgesi)</t>
  </si>
  <si>
    <t>Yazır Mah. Doç. Dr. Halil Ürün Cad. No:8 F Selçuklu / Konya</t>
  </si>
  <si>
    <t>1 saat sora ara dendi//yetk vardı ama müsait değildi 1-2 saat sonra ara - bir daha aramayın  çekim istemiyorum dedi</t>
  </si>
  <si>
    <t>61d7607889e22839b29c8ee7</t>
  </si>
  <si>
    <t>Cadde Etliekmek, Karatay (Karaciğan Mah.)</t>
  </si>
  <si>
    <t>Ümmühan Karakurt</t>
  </si>
  <si>
    <t>Karaciğan Mah. Ankara Cad. No:76/B Karatay / Konya</t>
  </si>
  <si>
    <t xml:space="preserve">kendi fotoğrafları varmış bit,r hafataya kadar gönderirim dedi </t>
  </si>
  <si>
    <t>61bb992c62e0e61d5282bc33</t>
  </si>
  <si>
    <t>Cadde Katık Döner, Selçuklu (Bedir Mah.)</t>
  </si>
  <si>
    <t>Özgen Karagülle</t>
  </si>
  <si>
    <t>Bedir Mah. Ataseven Cad. No:2 Selçuklu Konya</t>
  </si>
  <si>
    <t>620bd2f84af374d5a0db5cc4</t>
  </si>
  <si>
    <t>Cadde Katık, Meram (Sahibiata Mah.)</t>
  </si>
  <si>
    <t>Ebubekir Kuşin</t>
  </si>
  <si>
    <t>Sahibiata Mah. Atatürk Caddesi No: 39 B Meram Konya</t>
  </si>
  <si>
    <t>61e5e0b8e53f9d9cba92214b</t>
  </si>
  <si>
    <t>Cadde Mangal &amp; Dürüm, Meram (Yaka Mah.)</t>
  </si>
  <si>
    <t>Derviş Günaydın</t>
  </si>
  <si>
    <t>Yaka Mahallesi Beyşehir Caddesi No: 271/F Meram Konya</t>
  </si>
  <si>
    <t>sistemi kullanmak istemiyormuş</t>
  </si>
  <si>
    <t>621a7c7cebe37e424aa64d23</t>
  </si>
  <si>
    <t>Cadde Tantuni, Ereğli (Hacı Mutahir Mah.)</t>
  </si>
  <si>
    <t>Nevriye Yılmaz</t>
  </si>
  <si>
    <t>Kazancı</t>
  </si>
  <si>
    <t>Hacımutahir Mah. Atatürk Cad. No:43 E Ereğli Konya</t>
  </si>
  <si>
    <t>60cc3c7c381b50371fc7b4a7</t>
  </si>
  <si>
    <t>Cajun Corner, Selçuklu (Bosna Hersek Mah.)</t>
  </si>
  <si>
    <t>Gökhan Aymaz</t>
  </si>
  <si>
    <t>Bosna Hersek Mah. Soner Sok. No:3 A Selçuklu / Konya</t>
  </si>
  <si>
    <t>5554838593/ franchisemış merkezden işlemler sağlanıyor diyor</t>
  </si>
  <si>
    <t>60cd00b0bf8ecf4513eff6c6</t>
  </si>
  <si>
    <t>Can Can Izgara, Selçuklu (Hocacihan Mah.)</t>
  </si>
  <si>
    <t>Mustafa Can</t>
  </si>
  <si>
    <t>Hocacihan Mah. Beyşehir Cad. No:186 A Selçuklu / Konya</t>
  </si>
  <si>
    <t xml:space="preserve">yemeksepeti çekmiş oradan alabilirse atacak alamazsa bize dönecek randevu için/ fotoları göndermiş </t>
  </si>
  <si>
    <t>60d4be08e27d69fe6db56d88</t>
  </si>
  <si>
    <t>Can Ekmek Unlu Mamülleri, Meram (Yenişehir Mah.)</t>
  </si>
  <si>
    <t>Yunus Can</t>
  </si>
  <si>
    <t>Ladikli</t>
  </si>
  <si>
    <t>Yenişehir Mah. Gazze Cad. No:44 Meram / Konya</t>
  </si>
  <si>
    <t>muhasebe ilgileniyormuş teyit için arandı yetkili yok</t>
  </si>
  <si>
    <t>603932c7629a25bccc6a1fca</t>
  </si>
  <si>
    <t>Canavar Döner, Selçuklu (Işıklar Mah.)</t>
  </si>
  <si>
    <t>TARIK ERDOĞAN ESER</t>
  </si>
  <si>
    <t>IŞIKLAR MAH. SİLLE CAD. NO:29/C SELÇUKLU/KONYA</t>
  </si>
  <si>
    <t>6053bb3bdf0f21c112948446</t>
  </si>
  <si>
    <t>Cavlaz Döner &amp; Fast Food, Meram (Köyceğiz Mah.)</t>
  </si>
  <si>
    <t>AYŞE CAVLAZOĞLU</t>
  </si>
  <si>
    <t>Köyceğiz Mah. Hükümdar sokak No:8/b meram/konya</t>
  </si>
  <si>
    <t xml:space="preserve">Telefon çalmıyor  oğulları geldiği zaman dönüş sağlayacaklar </t>
  </si>
  <si>
    <t>6124cdee7c05ae5a50b452bf</t>
  </si>
  <si>
    <t>Chef Ali Bey, Selçuklu (Musalla Bağları Mah.)</t>
  </si>
  <si>
    <t>Güllü Akkaş</t>
  </si>
  <si>
    <t>Musalla Bağları Mh. Ruhi Bağdadi Sk. No:4/F Selçuklu / Konya</t>
  </si>
  <si>
    <t>Ahmet Beyle görüşüldü - 5376215885</t>
  </si>
  <si>
    <t>624c60d862586dfb51e5bfb9</t>
  </si>
  <si>
    <t>Chef Börek, Ereğli (Hacı Mutahir Mah.)</t>
  </si>
  <si>
    <t>MELİH TEKİN</t>
  </si>
  <si>
    <t>Hacımutahir Mah. 90466 Sk. No:4 G Ereğli/KONYA</t>
  </si>
  <si>
    <t>5ff309cee4a5e2db667a7ae5</t>
  </si>
  <si>
    <t>Chef Börek, Karatay (Akabe Mah.)</t>
  </si>
  <si>
    <t>ALİ RIZA ÖZMEN</t>
  </si>
  <si>
    <t>akabe mah. cemil çiçek cad. no:28/k karatay/konya</t>
  </si>
  <si>
    <t>5347425757 merkeze bağlı franchise fotograflar için mail verildi.</t>
  </si>
  <si>
    <t>60e966c0f0581e75df06228f</t>
  </si>
  <si>
    <t>Chef Börek, Selçuklu (Bosna Hersek Mah.)</t>
  </si>
  <si>
    <t>İsmail Ortapınar</t>
  </si>
  <si>
    <t>Bosna Hersek Mah. Osmanlı Cad. No:1 AE Selçuklu / Konya</t>
  </si>
  <si>
    <t>kendisi prof çekim yapacak öğrenciler geldiği zaman daha sonrasında mail vermek için aransın</t>
  </si>
  <si>
    <t>5fe0c8720654ee449ce8bc01</t>
  </si>
  <si>
    <t>Chef Foça Tatlı, Meram (Alavardı Mah.)</t>
  </si>
  <si>
    <t>ALİ KOÇAK</t>
  </si>
  <si>
    <t>Alavardı Mah. Fatih cad. No:141/c meram/konya</t>
  </si>
  <si>
    <t xml:space="preserve">saat 2 gibi aranacak /// yetkili yok.fotoğraflar çekilmiş.//  istemiyorum dedi </t>
  </si>
  <si>
    <t>61cb6ec3f031b3ae98a84fd3</t>
  </si>
  <si>
    <t>Chicksos, Selçuklu (Bosna Hersek Mah.)</t>
  </si>
  <si>
    <t>Mustafa Alparslan</t>
  </si>
  <si>
    <t>Bosna Hersek Mah. Yasin Sok. No:2 J Selçuklu Konya</t>
  </si>
  <si>
    <t>ptt yanı / 5327600230</t>
  </si>
  <si>
    <t>60c3ab2b6a617bb0196cae1d</t>
  </si>
  <si>
    <t>Ciğerci 42, Selçuklu (Buhara Mah.)</t>
  </si>
  <si>
    <t>MUSTAFA KAPURTU</t>
  </si>
  <si>
    <t>BUHARA MAH. EDİPOĞLU CAD. A GİRİŞ NO: 11 F İÇ KAPI NO: 1 SELÇUKLU/ KONYA</t>
  </si>
  <si>
    <t>şuan çok yoğunuz diyerek kapattı.//5528540442 sipariş hattımı meşgul etmeyelim dedi cebini aradık açmadı..</t>
  </si>
  <si>
    <t>603a812c0781b979cca38f31</t>
  </si>
  <si>
    <t>Ciğerci Cengiz, Meram (Alavardı Mah.)</t>
  </si>
  <si>
    <t>SAMED YATAĞANLI</t>
  </si>
  <si>
    <t>Alavardı Mah. Fatih cad. No:145/A MERAM/KONYA</t>
  </si>
  <si>
    <t>Salı günü gelir yetkili il dışında</t>
  </si>
  <si>
    <t>5fc648606b8a2fc4b7d5eb89</t>
  </si>
  <si>
    <t>Coffee Clock Sac Böreği &amp; Sıkma, Selçuklu (Bosna Hersek Mah.)</t>
  </si>
  <si>
    <t>MUHAMMET AHMET YILDIRIM</t>
  </si>
  <si>
    <t>Bosna Hersek Mah. Soner sokak No:3AP Selçuklu/Konya</t>
  </si>
  <si>
    <t>5f58bf2d8993d4b67819e8fb</t>
  </si>
  <si>
    <t>Corner Pizza, Selçuklu (Dumlupınar Mah.)</t>
  </si>
  <si>
    <t>ÖZKAN GÜMÜŞ</t>
  </si>
  <si>
    <t>Dumlupınar Mh. Lale Cd, İstek Sk. No:1/102, 42070 Selçuklu</t>
  </si>
  <si>
    <t xml:space="preserve">no işletmeden alındı 5313662652 Ali bey yetk kişi açmadı 20 dk sonra ara dedi//Ali bey kendisi prof çekim yapıp hemen gönderecek çok ilgili birisi </t>
  </si>
  <si>
    <t>5f5b3215a5ed94758b54ae7c</t>
  </si>
  <si>
    <t>Corner Pizza, Selçuklu (Yazır Mah. /Natura Park)</t>
  </si>
  <si>
    <t>Yazır, Dr. Sıddık Özmerzifonlu Cd. No:40, 42250 Selçuklu/Konya</t>
  </si>
  <si>
    <t>akşama doğru ara yetk yok k/5425863803 berivan hanım bu şubeye ihtiyaç yok ama diğer şube için olabilri dedi//üsttekiyle aynı yer</t>
  </si>
  <si>
    <t>61bf74297594007b0a5e35d0</t>
  </si>
  <si>
    <t>Coss Kokoreç &amp; Köfte, Selçuklu (Parsana Mah.)</t>
  </si>
  <si>
    <t>Ahmet Demir</t>
  </si>
  <si>
    <t>Parsana Mah. Kaletaş Cad. No:2 I Selçuklu Konya</t>
  </si>
  <si>
    <t>Ulaşılamıyor</t>
  </si>
  <si>
    <t>5fb6aef49779f3b3fa3db7e6</t>
  </si>
  <si>
    <t>Çağrı Mangal &amp; Ocakbaşı, Selçuklu (Bosna Hersek Mah.)</t>
  </si>
  <si>
    <t>RAHİM CEVİZCİ</t>
  </si>
  <si>
    <t>Bosna Hersek Mah. Osmanlı cad No:9/M</t>
  </si>
  <si>
    <t>emrah bey ile alındı</t>
  </si>
  <si>
    <t>6005a5461b307eb5452605cc</t>
  </si>
  <si>
    <t>Çakıbey Etliekmek &amp; Izgara, Meram (Ayanbey Mah.)</t>
  </si>
  <si>
    <t>ALİ ÇAKI</t>
  </si>
  <si>
    <t>Ayanbey</t>
  </si>
  <si>
    <t>Ayanbey Mah. Meram yeniyol cad. No:245/E Meram/Konya</t>
  </si>
  <si>
    <t>Hatem hanımın numarası verildi dönüş yapıcak/Ortağıyla görüşüp dönüş yapacaklarmış</t>
  </si>
  <si>
    <t>611cfd1b479a0221831581ee</t>
  </si>
  <si>
    <t>Çakırbey, Selçuklu (Ferhuniye Mah.)</t>
  </si>
  <si>
    <t>Efekan Çakır</t>
  </si>
  <si>
    <t>Ferhuniye Mah. Ahmet Hilmi Nalçacı Cd. No:2/B Selçuklu / Konya</t>
  </si>
  <si>
    <t>kendi çekip gönderecek</t>
  </si>
  <si>
    <t>61d7650c38ae3a05335c09ca</t>
  </si>
  <si>
    <t>Çamlıca Etli Ekmek, Selçuklu (Bosna Hersek Mah.)</t>
  </si>
  <si>
    <t>Serdal Yumuşak</t>
  </si>
  <si>
    <t>Bosna Hersek Mah. Kemerli Sok. No:7/E Selçuklu Konya</t>
  </si>
  <si>
    <t>60c0eb931a665f0c8e399328</t>
  </si>
  <si>
    <t>Çaybaşı Etli Ekmek, Karatay (Sarıyakup Mah.)</t>
  </si>
  <si>
    <t>OSMAN UZUN</t>
  </si>
  <si>
    <t>Çaybaşı</t>
  </si>
  <si>
    <t>Sarıyakup mah. Karaman cad. No:67/A karatay/konya</t>
  </si>
  <si>
    <t>yarın tekrar arancak fotograf mevcut olup olamadıgına bakıcak.fotoğraflar varmış.//ulaşılamadı./ öğleden sonra gelcek yetkili</t>
  </si>
  <si>
    <t>5ffb01c3fa8f16496803905f</t>
  </si>
  <si>
    <t>Çaybaşı Etliekmek &amp; Lahmacun, Karatay (Sarıyakup Mah.)</t>
  </si>
  <si>
    <t>5fd751a3d8b1b47d43a46aef</t>
  </si>
  <si>
    <t>Çıtır Patisserie, Meram (Alavardı Mah.)</t>
  </si>
  <si>
    <t>FATMA ÇITIR</t>
  </si>
  <si>
    <t>alavardı mah. fatih cad. no:122/f meram/konya</t>
  </si>
  <si>
    <t>60e883312c81c11e355c9107</t>
  </si>
  <si>
    <t>Çiğ Köfte Togo, Meram (Alavardı Mah.)</t>
  </si>
  <si>
    <t>Fevzi Işık</t>
  </si>
  <si>
    <t>Alavardı Mah. Sivaslı Ali Kemal Cad. No:44 E İç Kapı No:1 Meram / Konya</t>
  </si>
  <si>
    <t>61e5cf3ebd9033833635c486</t>
  </si>
  <si>
    <t>Çiğ Köfteci Ali Baba, Ereğli (Hamidiye Mah.)</t>
  </si>
  <si>
    <t>YAKUP KAYA</t>
  </si>
  <si>
    <t>Hamidiye Mh Cahı Cad No:43/C Ereğli/Konya</t>
  </si>
  <si>
    <t>617dbd324a3d0500b08f0793</t>
  </si>
  <si>
    <t>Çiğköfte Evi, Seydişehir (Alaylar Bir Mah.)</t>
  </si>
  <si>
    <t>Şükrü Gözel</t>
  </si>
  <si>
    <t>Seydişehir</t>
  </si>
  <si>
    <t>Alaylar Bir</t>
  </si>
  <si>
    <t>Alaylar Bir Mah. Atatürk Cad. No:21 C Seydişehir Konya</t>
  </si>
  <si>
    <t>6037fa450781b91db8a32456</t>
  </si>
  <si>
    <t>Çiğköftem, Karatay (Fetih Mah.)</t>
  </si>
  <si>
    <t>FATİH ARSLAN</t>
  </si>
  <si>
    <t>Fetih mah. canfeza sokak no:6/D karatay/konya</t>
  </si>
  <si>
    <t>5fc111e67a0ef00b6d724706</t>
  </si>
  <si>
    <t>Çiğköftem, Meram (Feridiye)</t>
  </si>
  <si>
    <t>ALİ ERKÜÇ</t>
  </si>
  <si>
    <t>Mamuriye</t>
  </si>
  <si>
    <t>Konevi mah. Muhlis Koner Cad. No:35/B Meram/Konya</t>
  </si>
  <si>
    <t>ogleden sonra arancak//açmadı</t>
  </si>
  <si>
    <t>5fb68bcad76b5e4a6feb5790</t>
  </si>
  <si>
    <t>Çiğköftem, Selçuklu (Bosna Hersek Mah.)</t>
  </si>
  <si>
    <t>AHMET ERDEM KASALAK</t>
  </si>
  <si>
    <t>Bosna Hersek Mah. Osmanlı Cad. Bosna iş merkezi No:7/D</t>
  </si>
  <si>
    <t>1 saat sonra ara dedi üsttekiyle aynı kişi</t>
  </si>
  <si>
    <t>610066b07c9dae3569d851e7</t>
  </si>
  <si>
    <t>Çiğköftem, Selçuklu (Ferhuniye Mah.)</t>
  </si>
  <si>
    <t>Merve Yiğit</t>
  </si>
  <si>
    <t>Ferhuniye Mah. Ahmet Hilmi Nalçacı Cad. Yeşil Meram No:34 B Selçuklu / Konya</t>
  </si>
  <si>
    <t>5fb8038d1c7411483932251d</t>
  </si>
  <si>
    <t>Çiğköftem, Selçuklu (Hocacihan Mah.)</t>
  </si>
  <si>
    <t>NAZİFE BAYLAV</t>
  </si>
  <si>
    <t>Selçuk</t>
  </si>
  <si>
    <t>Hocacihan mah. Çevreyolu cad. 21/A</t>
  </si>
  <si>
    <t>meşgul/meşgul</t>
  </si>
  <si>
    <t>5fb7ead6a3e7465538463b7f</t>
  </si>
  <si>
    <t>Çiğköftem, Selçuklu (Kılıçarslan Mah.)</t>
  </si>
  <si>
    <t>ALİ OSMAN DOĞAN</t>
  </si>
  <si>
    <t>Kılınçarslan mah.Adakale cad. No:23/E</t>
  </si>
  <si>
    <t>6113da9c8dd391c17e0016ff</t>
  </si>
  <si>
    <t>Çiğköftemiss Ahmet Hoca&amp;Oğulları,Selçuklu(Mehmet Akif Mah)</t>
  </si>
  <si>
    <t>Ahmet Büyükburgaz</t>
  </si>
  <si>
    <t>Mehmet Akif Mahallesi Seferihisar Caddesi No: 20/A Selçuklu/Konya</t>
  </si>
  <si>
    <t>çekimleri yapılmış memenun  kalmışlar.</t>
  </si>
  <si>
    <t>6239ddde17072250866db635</t>
  </si>
  <si>
    <t>Çoban Sofrası, Selçuklu (Kosova Mah.)</t>
  </si>
  <si>
    <t>NURDAN TANOĞLU</t>
  </si>
  <si>
    <t>Kosova Mah. Zemzemkuyusu Sk. NO:14 Selçuklu/KONYA</t>
  </si>
  <si>
    <t>605b3273dce7736e0e10bc39</t>
  </si>
  <si>
    <t>Dada, Selçuklu (Nişantaş Mah.)</t>
  </si>
  <si>
    <t>HAKAN YAYLACI</t>
  </si>
  <si>
    <t>NİŞANTAŞ MAH. YAHYA ÇAVUŞ CAD. NO:5/A SELÇUKLU/KONYA</t>
  </si>
  <si>
    <t>5321312518//Furkan beyle görüşüldü // iptal oldu yeniden alındı</t>
  </si>
  <si>
    <t>61726a364f99cdbec714ef74</t>
  </si>
  <si>
    <t>Dağlı Ocakbaşı &amp; Kokoreç &amp; Tantuni, Selçuklu (Malazgirt Mah)</t>
  </si>
  <si>
    <t>Alper Özarslan</t>
  </si>
  <si>
    <t>Malazgirt</t>
  </si>
  <si>
    <t>Malazgirt Mah. Barış Cad. No:24 D Selçuklu / Konya</t>
  </si>
  <si>
    <t>6012af2df8fb0be2d2f96827</t>
  </si>
  <si>
    <t>Damla Pastanesi, Selçuklu (Kılıçarslan Mah.)</t>
  </si>
  <si>
    <t>GÜLENDER GÜZEL</t>
  </si>
  <si>
    <t>Kılınçarslan Mahallesi Rauf Denktaş Caddesi Şirvan Sitesi Altı 51/D Selçuklu/Konya</t>
  </si>
  <si>
    <t>5443816293 gülender / Hüseyin bey yetk foto var mail verildi</t>
  </si>
  <si>
    <t>61d4a8cec180db692719fe7d</t>
  </si>
  <si>
    <t>Dayımmm Ev Yemekleri, Meram (Sahibiata Mah.)</t>
  </si>
  <si>
    <t>Sariye Koç</t>
  </si>
  <si>
    <t>Sahibata Mah Şirin Hanım Sok. No:5 B Meram / Konya</t>
  </si>
  <si>
    <t>60c4db3cdb0db46e14384672</t>
  </si>
  <si>
    <t>Delart Restorant Pizza, Selçuklu (Feritpaşa Mah.)</t>
  </si>
  <si>
    <t>Aysel Çokokur</t>
  </si>
  <si>
    <t>Feritpaşa Mah. Gürağaç Sok. No:40/1 Selçuklu / Konya</t>
  </si>
  <si>
    <t>Kendi fotoğrafları var atacak. 5538880242</t>
  </si>
  <si>
    <t>5fe33e1cbc2d63a50d1348bf</t>
  </si>
  <si>
    <t>Diriliş Etliekmek, Selçuklu (Kosova Mah.)</t>
  </si>
  <si>
    <t>MİKAİL ÇAN</t>
  </si>
  <si>
    <t>kosova mah. akartuna sok. no:50/b selçuklu/konya</t>
  </si>
  <si>
    <t>623b64981567029946c9f18a</t>
  </si>
  <si>
    <t>Divan Etli Ekmek &amp; Lahmacun, Meram (Aşkan Mah.)</t>
  </si>
  <si>
    <t>NADİR BAYKARA</t>
  </si>
  <si>
    <t>Aşkan</t>
  </si>
  <si>
    <t>Aşkan Mah. Yaka Cad. No:53 B Meram/KONYA</t>
  </si>
  <si>
    <t>624098f1195cc71980f18ad2</t>
  </si>
  <si>
    <t>Diyar-ı Antep Baklavaları, Karatay (Erenler Mah.)</t>
  </si>
  <si>
    <t>AYŞE ÇİBİK</t>
  </si>
  <si>
    <t>Erenler</t>
  </si>
  <si>
    <t>ERENLER MAH. BAŞAK CAD. 3.BLOK NO: 39 C KARATAY/ KONYA</t>
  </si>
  <si>
    <t>621fe44400fce20b592018f5</t>
  </si>
  <si>
    <t>Diyar-ı Antep, Karatay (Fevziçakmak Mah.-Aykent San. Sitesi)</t>
  </si>
  <si>
    <t>Hüseyin Uslu</t>
  </si>
  <si>
    <t>Fevziçakmak 2. Bölge</t>
  </si>
  <si>
    <t>Fevziçakmak mah. 10695.sk no:4 (AYKENT SANAYİ SİTESİ 25. Sokak) Karatay/KONYA</t>
  </si>
  <si>
    <t>621fe4cdc47c6392559bebbd</t>
  </si>
  <si>
    <t>Diyar-ı Antep, Karatay (Fevziçakmak Mah.-Fabrika Satış Mağ.)</t>
  </si>
  <si>
    <t>Fevziçakmak 1. Bölge</t>
  </si>
  <si>
    <t>Fevziçakmak mah. Gülistan caddesi Gülistan iş merkezi 74/c KARATAY/KONYA</t>
  </si>
  <si>
    <t>621fe5538013e077e3ed177f</t>
  </si>
  <si>
    <t>Diyar-ı Antep, Karatay (Ulubatlı Hasan Mah.)</t>
  </si>
  <si>
    <t>Ulubatlı hasan mahallesi Karakayış caddesi 187/D KARATAY/KONYA</t>
  </si>
  <si>
    <t xml:space="preserve">şeyh şamil mah. çekim yapılmş </t>
  </si>
  <si>
    <t>62055f7a2960be0678344f0c</t>
  </si>
  <si>
    <t>Diyar-ı Antep, Meram (Osmangazi Mah.)</t>
  </si>
  <si>
    <t>Büyük Kovanağzı</t>
  </si>
  <si>
    <t>Osmangazi mahallesi hatıp caddesi 28/E Meram/KONYA</t>
  </si>
  <si>
    <t>62056106b5df32c930521c73</t>
  </si>
  <si>
    <t>Diyar-ı Antep, Selçuklu (Dumlupınar Mah.)</t>
  </si>
  <si>
    <t>Dumlupınar mahallesi şehitlik caddesi no:35/B SELÇUKLU/KONYA</t>
  </si>
  <si>
    <t>620561a42058a2e97aa39506</t>
  </si>
  <si>
    <t>Diyar-ı Antep, Selçuklu (Işıklar Mah.)</t>
  </si>
  <si>
    <t>Fatih ışıklar mahallesi Malas caddesi no:30/A SELÇUKLU/KONYA</t>
  </si>
  <si>
    <t>62055f16107a775c3dbfdbda</t>
  </si>
  <si>
    <t>62055c3d4400762c15006019</t>
  </si>
  <si>
    <t>Diyar-ı Antep, Selçuklu (Kosova Mah.)</t>
  </si>
  <si>
    <t>Kosova mahallesi Veysel Karani Caddesi No: 116/d Selçuklu/KONYA</t>
  </si>
  <si>
    <t>Diyar-ı Antep, Selçuklu (Şeyhşamil Mah. / Cumhuriyet )</t>
  </si>
  <si>
    <t>Şeyhşamil mahallesi eyüpsultan caddesi oval çarşı no :54/c Selçuklu/KONYA</t>
  </si>
  <si>
    <t xml:space="preserve">çekim yapılmış </t>
  </si>
  <si>
    <t>6205605564373f8e8dd47f0e</t>
  </si>
  <si>
    <t>Diyar-ı Antep, Selçuklu (Şeyhşamil Mah. / Kızılkaya)</t>
  </si>
  <si>
    <t>Şeyhşamil mahallesi eylül sokak kızılkaya iş merkezi 2/K SELÇUKLU/KONYA</t>
  </si>
  <si>
    <t>61b674deaf54f577ba31f3b9</t>
  </si>
  <si>
    <t>Diyar'ı Lahmacun, Selçuklu (Bosna Hersek Mah.)</t>
  </si>
  <si>
    <t>615333af5f2f5257180b1552</t>
  </si>
  <si>
    <t>Doğan Kaymaklı Kadayıf, Meram (Melikşah Mah.)</t>
  </si>
  <si>
    <t>İSMET GÜMÜŞ</t>
  </si>
  <si>
    <t>Melikşah Mah. Melikşah Cd. No:60/A Meram/KONYA</t>
  </si>
  <si>
    <t xml:space="preserve">sadece iki ürün satışı varmış nların da çekimi varmış </t>
  </si>
  <si>
    <t>6127fe0915c4133d3f34f01a</t>
  </si>
  <si>
    <t>Doğanhisar Yufka &amp; Saç Böreği, Selçuklu (Kosova Mah.)</t>
  </si>
  <si>
    <t>Durdane Başpınar</t>
  </si>
  <si>
    <t>Kosova Mah.Ödül Sokak No:6/D SELÇUKLU / KONYA</t>
  </si>
  <si>
    <t>620ebb982c28f8cb3ba7b0c6</t>
  </si>
  <si>
    <t>Dolce Vita Döner &amp; Tantuni, Selçuklu (Bosna Hersek Mah.)</t>
  </si>
  <si>
    <t>Hüseyin Kaya</t>
  </si>
  <si>
    <t>Bosna Hersek Mah. Osmanlı Cad. No:9 AD Selçuklu Konya</t>
  </si>
  <si>
    <t>61a145db99e414ac11636c6a</t>
  </si>
  <si>
    <t>Domix Döner, Selçuklu (Bosna Hersek Mah.)</t>
  </si>
  <si>
    <t>Mohammad Hakimy</t>
  </si>
  <si>
    <t>Bosna Hersek Mah. Akif Sok. No:3 D Selçuklu Konya</t>
  </si>
  <si>
    <t>bu sistemi kapatıp yeni sistem açacaklarmış o sistemi açınca kendileri bana dönüş sağlayacaklar</t>
  </si>
  <si>
    <t>621502ec0fb070256b493cfc</t>
  </si>
  <si>
    <t>Donas, Selçuklu (İhsaniye Mah.)</t>
  </si>
  <si>
    <t>Süleyman Höyüklüoğlu</t>
  </si>
  <si>
    <t>İHSANİYE MAH. ABDÜLEZELPAŞA CAD. ERGÜLLÜ APT. SİT. NO:5/A SELÇUKLU/KONYA</t>
  </si>
  <si>
    <t xml:space="preserve">süleyman bey şirket sahibiymiş ve eskişehirde olurmuş hep </t>
  </si>
  <si>
    <t>618ca3d16fd0a76f4aacc722</t>
  </si>
  <si>
    <t>Dostlar Etli Ekmek, Selçuklu (Ferhuniye Mah.)</t>
  </si>
  <si>
    <t>Mehmet Kızılay</t>
  </si>
  <si>
    <t>FERHUNİYE MAHALLESİ MÜMTAZ KORU SOKAK NO:11/B SELÇUKLU KONYA</t>
  </si>
  <si>
    <t xml:space="preserve"> çekim istemiyor bir daha alınmasın çekim için sürekli bekletiyor </t>
  </si>
  <si>
    <t>625338de164c075d28688a21</t>
  </si>
  <si>
    <t>Doy Doy İskender &amp; Döner, Ereğli (Selçuklu Mah.)</t>
  </si>
  <si>
    <t>Mehmet Budaklıoğlu</t>
  </si>
  <si>
    <t>Selçuklu mahallesi Atatürk caddesi No:48 G Ereğli Konya</t>
  </si>
  <si>
    <t>61d762d773b566bace457140</t>
  </si>
  <si>
    <t>Dönerci Cevdet Usta, Meram (Sahibiata Mah.)</t>
  </si>
  <si>
    <t>Mehmet Erol</t>
  </si>
  <si>
    <t>Şükran 1. Bölge</t>
  </si>
  <si>
    <t>Sahibiata Mah. Başaralı Cad. No:25 A Meram Konya</t>
  </si>
  <si>
    <t xml:space="preserve">açmadı </t>
  </si>
  <si>
    <t>61bb86dbcfa49e0eb148fafc</t>
  </si>
  <si>
    <t>Duru Etliekmek, Selçuklu (Bosna Hersek Mah.)</t>
  </si>
  <si>
    <t>60648172d8d0a2c3e53d9f85</t>
  </si>
  <si>
    <t>Düdanlı Bey Çiğ Köfteci Aziz Usta, Selçuklu (Akıncılar Mah.)</t>
  </si>
  <si>
    <t>HATİCE AYDIN</t>
  </si>
  <si>
    <t>Akıncılar</t>
  </si>
  <si>
    <t>AKINCILAR MAH. AKINCILAR CAD. NO:3/E SELÇUKLU/KONYA</t>
  </si>
  <si>
    <t>Randevu alındı.</t>
  </si>
  <si>
    <t>5fc7b75e36bbd36dc4dbfa34</t>
  </si>
  <si>
    <t>Dürümcü Kemal, Selçuklu (Parsana Mah.)</t>
  </si>
  <si>
    <t>AHMET KALAYCI</t>
  </si>
  <si>
    <t>Parsana Mah. Kaletaş cad. No:18A Selçuklu/Konya</t>
  </si>
  <si>
    <t>5fc79f3268b9d95ad839bb1f</t>
  </si>
  <si>
    <t>Ebrar Food,Selçuklu (Yazır Mah.)</t>
  </si>
  <si>
    <t>BEKİR BURAK UĞUR</t>
  </si>
  <si>
    <t>Yazır mah. Öztekinler sok. No:18/H Selçuklu/Konya</t>
  </si>
  <si>
    <t>5074489016 bekir bey</t>
  </si>
  <si>
    <t>6155d6a5c7a73a039501d307</t>
  </si>
  <si>
    <t>Ecem Döner &amp; Çorba, Selçuklu (Beyhekim Mah.)</t>
  </si>
  <si>
    <t>YUNUS OKUROĞLU</t>
  </si>
  <si>
    <t>Beyhekim Mah. Fırat Cad. No:16 C Selçuklu / Konya</t>
  </si>
  <si>
    <t xml:space="preserve">sürekli indirim uygulandığı için panelini kapatmış sözleşmesini de iptal edecekmiş </t>
  </si>
  <si>
    <t>61161240ddb16bc779418413</t>
  </si>
  <si>
    <t>Ege Köfte &amp; Balık &amp; Midye, Meram (Alavardı Mah.)</t>
  </si>
  <si>
    <t>MUSTAFA HİKMET TELATAR</t>
  </si>
  <si>
    <t>ALAVARDI MAH. FATİH CAD. GÖRGÜLÜ DELUXE A BLOK (1.2.3.GİRİŞ) NO: 122 G MERAM/ KONYA</t>
  </si>
  <si>
    <t>Mustafa Bey/5326314161/mail verildi</t>
  </si>
  <si>
    <t>61e324e6f764800f00a2e406</t>
  </si>
  <si>
    <t>Ege Köftecisi Bülent Usta, Selçuklu (Bosna Hersek Mah.)</t>
  </si>
  <si>
    <t>Bülent Kaşdoğan</t>
  </si>
  <si>
    <t>Bosna Hersek Mah. Osmanlı Cad. No:4 A Selçuklu Konya</t>
  </si>
  <si>
    <t xml:space="preserve">yarın ara der - 05332911907 - bülent bey  ben elemanlarla görüşüp dönüş sağlarım size dedi </t>
  </si>
  <si>
    <t>62000f2b0ca059f139eb4c62</t>
  </si>
  <si>
    <t>Ehl-i Antep Künefe &amp; Katmer, Ereğli (Namık Kemal Mah.)</t>
  </si>
  <si>
    <t>Müslüm Demir</t>
  </si>
  <si>
    <t>Namık Kemal Mah. Cahı Cad. No:62 Ereğli Konya</t>
  </si>
  <si>
    <t>61f46a63194c919c20894f89</t>
  </si>
  <si>
    <t>Ehl-i Bolu Etli Ekmek &amp; Döner, Karatay (Köprübaşı Mah.)</t>
  </si>
  <si>
    <t>MEHMET ALİ TAŞKIRAN</t>
  </si>
  <si>
    <t>Çelebi</t>
  </si>
  <si>
    <t>Köprübaşı mah. Ali Ulvi Kurucu cad. No:26/D Karatay/konya</t>
  </si>
  <si>
    <t>Serdar/ 5441009818</t>
  </si>
  <si>
    <t>61e66acc40e3d76cef63b872</t>
  </si>
  <si>
    <t>Ekrem Coşkun Döner, Ereğli (Sümer Mah.)</t>
  </si>
  <si>
    <t>Burak Ayhan</t>
  </si>
  <si>
    <t>Sümer Mah Eczacı Sami Caddesi Park Site Avm No:5/214 Ereğli/ Konya</t>
  </si>
  <si>
    <t>60d4c27919427e2875438929</t>
  </si>
  <si>
    <t>Ekrem Coşkun Döner, Karatay (Akabe Mah.)</t>
  </si>
  <si>
    <t>İsa Yiğit</t>
  </si>
  <si>
    <t>Akabe Mah. Şehit Furkan Dede Cad. Beyplaza AVM A Blok No:3/Z02 Karatay / Konya</t>
  </si>
  <si>
    <t>elif hanım ile randevu oluşturuldu.</t>
  </si>
  <si>
    <t>614b398f3e72634163749838</t>
  </si>
  <si>
    <t>Ekrem Coşkun Döner, Karatay (Fevzi Çakmak Mah. - Büsan Sanayi)</t>
  </si>
  <si>
    <t>Hakan Kaya</t>
  </si>
  <si>
    <t>Fevzi Çakmak mahallesi, Kosgeb caddesi, No:13B Karatay / Konya</t>
  </si>
  <si>
    <t>623de6d00704c97a3714d7d5</t>
  </si>
  <si>
    <t>Ekrem Coşkun Döner, Karatay (Fevzi Çakmak Mah.)</t>
  </si>
  <si>
    <t>SERKAN ATILGAN</t>
  </si>
  <si>
    <t>Fevzi Çakmak Mah. Karakayış Cad. No:277 / 1 Karatay Konya</t>
  </si>
  <si>
    <t>60d2c757243ca148e2a64f76</t>
  </si>
  <si>
    <t>Ekrem Coşkun Döner, Meram (Sahibata Mah.)</t>
  </si>
  <si>
    <t>Mehmet Akif Şimşek</t>
  </si>
  <si>
    <t>Sahibata Mah. Alaaddin Blv. No:33 B Meram / Konya</t>
  </si>
  <si>
    <t>alındı</t>
  </si>
  <si>
    <t>61e71b021375788eb878c6b9</t>
  </si>
  <si>
    <t>El Yapımı Adıyaman Sanat Çiğ Köfte, Selçuklu (Şeker Mah.)</t>
  </si>
  <si>
    <t>AYŞE BEYZA CAN</t>
  </si>
  <si>
    <t>Şeker Mah. Şehit Ali Bağcı Sok. Mimar Sinan sitesi 1-2-3-4 girişler No:7/C Selçuklu Konya</t>
  </si>
  <si>
    <t>61c545d70775a95990ca2961 Adıyaman Sanat Çiğ Köfte ( Nişantaş Mah.)</t>
  </si>
  <si>
    <t>6033e14696b09a03ba8f1c64</t>
  </si>
  <si>
    <t>Elif Döner &amp; Tantuni, Selçuklu (Fatih Mah.)</t>
  </si>
  <si>
    <t>ADEM EMLİK</t>
  </si>
  <si>
    <t>FATİH MAH. DAĞSARAY SOKAK NO:6/B SELÇUKLU/KONYA</t>
  </si>
  <si>
    <t xml:space="preserve">/5424272240 </t>
  </si>
  <si>
    <t>6235b8d57289cc7a695e8fd5</t>
  </si>
  <si>
    <t>Elit Yemek, Selçuklu (Bosna Hersek Mah.)</t>
  </si>
  <si>
    <t>FATMA TUTUMLU</t>
  </si>
  <si>
    <t>Bosna Hersek Mah. Osmanlı Cad. No:10 Selçuklu/KONYA</t>
  </si>
  <si>
    <t>61005fa4f9c5071ba00a4872</t>
  </si>
  <si>
    <t>Elit Yufka Börek Evi, Selçuklu (Nişantaş Mah.)</t>
  </si>
  <si>
    <t>Filiz Delen</t>
  </si>
  <si>
    <t>Nişantaş Mah. Dr. M. Hulusi Baybal Cad. No:6 A Selçuklu / Konya</t>
  </si>
  <si>
    <t>60c7534c5383bcdafd66f5ee</t>
  </si>
  <si>
    <t>Emre Etli Ekmek &amp; Lahmacun, Meram (Aydoğdu Mah.)</t>
  </si>
  <si>
    <t>Yunus Emre Kaçar</t>
  </si>
  <si>
    <t>Öğretmenevleri</t>
  </si>
  <si>
    <t>Aydoğdu Mah. Gökçeşme Sok. No:14 Meram Konya</t>
  </si>
  <si>
    <t>haftaya istiyor</t>
  </si>
  <si>
    <t>61d7679f7a4cbcb92e7a5d5a</t>
  </si>
  <si>
    <t>EnAla Cafe &amp; Bistro, Selçuklu (Yazır Mah.)</t>
  </si>
  <si>
    <t>Emine Balıkçı</t>
  </si>
  <si>
    <t>Yazır Mah. Doktor Sıddık Özmerzifonlu Cad. No:43 Selçuklu Konya</t>
  </si>
  <si>
    <t>Esra hanım kızı/ 5462271615</t>
  </si>
  <si>
    <t>6002ed80e2740fce3619bd6d</t>
  </si>
  <si>
    <t>Enes Izgara, Selçuklu (Buhara Mah.)</t>
  </si>
  <si>
    <t>ESRA UZUN</t>
  </si>
  <si>
    <t>Buhara mah. Edipoğlu cad. no:51/g selçuklu/konya</t>
  </si>
  <si>
    <t>yetk yok daha sonra aransın</t>
  </si>
  <si>
    <t>618a311d81505b2db748431a</t>
  </si>
  <si>
    <t>Erdem Şavarma &amp; Döner Evi, Selçuklu (Yazır Mah.)</t>
  </si>
  <si>
    <t>ÖMER AKDAĞ</t>
  </si>
  <si>
    <t>Yazır Mah. Sultan Cad. No:29 /I Selçuklu KONYA</t>
  </si>
  <si>
    <t>6022cbf7176fcc5a0dffc2c3</t>
  </si>
  <si>
    <t>Erdem Şavarma &amp; Izgara, Selçuklu (İhsaniye Mah.)</t>
  </si>
  <si>
    <t>SELİN YILMAZ</t>
  </si>
  <si>
    <t>İhsaniye Mahallesi millet cad no 24a Selçuklu konya</t>
  </si>
  <si>
    <t>5544867073 mail verildi</t>
  </si>
  <si>
    <t>62533ae0fba5ad1ebcc56f43</t>
  </si>
  <si>
    <t>Eredem Pastanesi, Ereğli (Aydınlar Mah.)</t>
  </si>
  <si>
    <t>Ahmet Demirbaş</t>
  </si>
  <si>
    <t>Aydınlar Mahallesi Alparslan Türkeş caddesi No:48/B Ereğli Konya</t>
  </si>
  <si>
    <t>61cb78a0e3d6bd2a465799b2</t>
  </si>
  <si>
    <t>Ereğli Kebap Evi, Ereğli (Ziya Gökalp Mah.)</t>
  </si>
  <si>
    <t>Ziya Gökalp</t>
  </si>
  <si>
    <t>Ziya Gökalp Mah Yeni Sanayi sitesi Telekom sok no 25 Ereğli Konya</t>
  </si>
  <si>
    <t>5fc63aa68f038ddbc716d109</t>
  </si>
  <si>
    <t>Erva Köfte &amp; Izgara, Selçuklu (Bosna Hersek Mah.)</t>
  </si>
  <si>
    <t>HÜSEYİN YILMAZ</t>
  </si>
  <si>
    <t>Bosna Hersek Mah. Soner cad. No:3R Selçuklu/Konya</t>
  </si>
  <si>
    <t>6087c8e9c14c892cba9d8b7c</t>
  </si>
  <si>
    <t>Esad'ın Yeri, Selçuklu (Horozluhan Mah. - 1. Organize Sanayi)</t>
  </si>
  <si>
    <t>İbrahim Koçak</t>
  </si>
  <si>
    <t>Horozluhan Mah. Şura Cad. No:16/G</t>
  </si>
  <si>
    <t>çaldı açmadı/sistemi kapattık üyeliğimizi silin derler</t>
  </si>
  <si>
    <t>62445b396fc03b372ae1aece</t>
  </si>
  <si>
    <t>Eselya Pastanesi, Selçuklu (Hüsamettin Çelebi Mah.)</t>
  </si>
  <si>
    <t>BUĞRA YAKIN</t>
  </si>
  <si>
    <t>Hüsamettin Çelebi Mah. Uygun Sok. No:3A Selçuklu/Konya</t>
  </si>
  <si>
    <t>60c4dee85ed774fe1d231f3f</t>
  </si>
  <si>
    <t>Eslem El Lezzetleri,Selçuklu ( Yazır Mah.)</t>
  </si>
  <si>
    <t>Semra Yılmaz</t>
  </si>
  <si>
    <t>Yazır Mah. Dr. Sıddık Özmerzifonlu Cad. No:4 C Selçuklu / Konya</t>
  </si>
  <si>
    <t>60c3c2d53ddcffbeb1591368</t>
  </si>
  <si>
    <t>Eslem EtliEkmek,Selçuklu (Hanaybaşı Mah.)</t>
  </si>
  <si>
    <t>Zeynep Kasalak</t>
  </si>
  <si>
    <t>Hanaybaşı Mah. Anadolu Cad. B Blok No:124 D Selçuklu / Konya</t>
  </si>
  <si>
    <t>5fda014a7a7a51536aeb0236</t>
  </si>
  <si>
    <t>Esnaf İşi Lezzetler, Selçuklu (Nişantaş Mah.)</t>
  </si>
  <si>
    <t>TAYFUR KARAGÖZ</t>
  </si>
  <si>
    <t>nişantaş mah. çimenzar sok.no:3/d selçuklu/konya</t>
  </si>
  <si>
    <t xml:space="preserve">panelde tüm ürünleri var </t>
  </si>
  <si>
    <t>61ec631fd5831575374083db</t>
  </si>
  <si>
    <t>Et Mühendisi, Ereğli (Gülbahçe Mah.)</t>
  </si>
  <si>
    <t>Yasin Aktepe</t>
  </si>
  <si>
    <t>Gülbahçe</t>
  </si>
  <si>
    <t>Gülbahçe Mah. Alparslan Türkeş Cad. No:3 B Ereğli Konya</t>
  </si>
  <si>
    <t>621fde7e6b355a5c85704002</t>
  </si>
  <si>
    <t>Etçi Hakan, Karatay (Fevzi Çakmak Mah. - Büsan Sanayi)</t>
  </si>
  <si>
    <t xml:space="preserve">hakan bey yurtdışında iki ay aramayın dedi </t>
  </si>
  <si>
    <t>623c6ec47c006604bf8944d7</t>
  </si>
  <si>
    <t>Etliekmek'ci Efe Usta, Selçuklu (Yazır Mah. - Otogar Bölgesi)</t>
  </si>
  <si>
    <t>HACI AHMET ÖZ</t>
  </si>
  <si>
    <t>Yazır Mah. Syılan Sk. No:33C/33B Selçuklu/KONYA</t>
  </si>
  <si>
    <t>61582aee7c2f59455148e34b</t>
  </si>
  <si>
    <t>Evimiss Ev Yemekleri, Beyşehir (Evsat Mah.)</t>
  </si>
  <si>
    <t>Güngör Alihan Güzeler</t>
  </si>
  <si>
    <t>Evsat</t>
  </si>
  <si>
    <t>Evsat Mah. Çarşı Sk. No: 6/1 Beyşehir / Konya</t>
  </si>
  <si>
    <t>6033ce2f6079874dbab502e6</t>
  </si>
  <si>
    <t>Ezogelin Sofrası, Selçuklu (Kosova Mah.)</t>
  </si>
  <si>
    <t>MEHMET TELLAL</t>
  </si>
  <si>
    <t>KOSOVA MAH. EBRU SOKAK NO:5/A SELÇUKLU/KONYA</t>
  </si>
  <si>
    <t>Ahmet bey ile görüşüldü</t>
  </si>
  <si>
    <t>5fc761cb3f32a2029df662d7</t>
  </si>
  <si>
    <t>Fast Food Cafe &amp; Canteen, Meram (Sahibiata Mah.-Zafer Meydanı)</t>
  </si>
  <si>
    <t>HASAN OKTAY ÇETİN</t>
  </si>
  <si>
    <t>İhsaniye mah. Zindankale Sok. No:3/B Selçuklu/Konya</t>
  </si>
  <si>
    <t xml:space="preserve">müsait değil daha sonra tekrar aranacak. / Hatem Hanımın numarası verildi istedikleri zaman dönüş yapacaklar. / 1 saat sonra arayın dedi / istyemiyoruz viz sağolun dedi </t>
  </si>
  <si>
    <t>5fc74f2b52b48091e7b05cc8</t>
  </si>
  <si>
    <t>Fast Food Yaka, Meram (Melikşah Mah.)</t>
  </si>
  <si>
    <t>ALİ ACAR</t>
  </si>
  <si>
    <t>Aşkan mah. Yaka cad. Evkur sitesi No:9/F Meram/Konya</t>
  </si>
  <si>
    <t xml:space="preserve">Müsait değillermiş,ilerleyen tarihlerde görüşelim dediler.//çok yoğunlarmış daha sonra randevu istiyorlar.// çekim istemiyorlar. / biz istemiyoruz fotoğraf çekimi dedi </t>
  </si>
  <si>
    <t>5fca658679e8f26393cb544a</t>
  </si>
  <si>
    <t>Fatih 1453 Etli Ekmek &amp; Izgara, Selçuklu (Kosova Mah.)</t>
  </si>
  <si>
    <t>FİKRET KASAY</t>
  </si>
  <si>
    <t>Kosova mah. Veysel Karani cad. No:204/E Selçuklu/Konya</t>
  </si>
  <si>
    <t xml:space="preserve">kendisi çekim yaptırmış onları beğenirse gönderecek,beğenmezse bize dönecek randevu için / 1 saat sonra ara </t>
  </si>
  <si>
    <t>62017d3e7f93e009c58baaa0</t>
  </si>
  <si>
    <t>Fatih İpek Dondurma, Karatay (Karaciğan Mah.)</t>
  </si>
  <si>
    <t>Fatih Küçükalim</t>
  </si>
  <si>
    <t>Karaciğan Mah. Ankara Cad. No:78A Karatay Konya</t>
  </si>
  <si>
    <t>603fb32d91adfc62b3a5f152</t>
  </si>
  <si>
    <t>Felicia Pizza, Meram (Aşkan Mah.)</t>
  </si>
  <si>
    <t>BURHAN TÜRKOĞLU</t>
  </si>
  <si>
    <t>AŞKAN MAH. YAKA CAD. NO:53/C MERAM/KONYA</t>
  </si>
  <si>
    <t>istemiyorum dediler</t>
  </si>
  <si>
    <t>6244351201cebe267dc7061b</t>
  </si>
  <si>
    <t>Felicia Pizza, Selçuklu (İhsaniye Mah.)</t>
  </si>
  <si>
    <t>İRFAN KELEŞ</t>
  </si>
  <si>
    <t>İhsaniye Mah. Beyhekim Sk. No:6/B Selçuklu/KONYA</t>
  </si>
  <si>
    <t>5fcfac64f36b618201080b89</t>
  </si>
  <si>
    <t>Felicia Pizza, Selçuklu (Şeker Mah.)</t>
  </si>
  <si>
    <t>CEMİL ÖZKAN</t>
  </si>
  <si>
    <t>Şeker mahallesi Şefikcan cad. No:39/R selçuklu/Konya</t>
  </si>
  <si>
    <t xml:space="preserve">yetkili yok. /cemil bey karantinaya alınmış 7 8 gün sonra dönüş </t>
  </si>
  <si>
    <t>617d9b637301a80ac28dfec9</t>
  </si>
  <si>
    <t>Ferhat Etliekmek, Karatay (Fevzi Çakmak Mah. - Büsan Sanayi)</t>
  </si>
  <si>
    <t>Ferhat Uçar</t>
  </si>
  <si>
    <t>Fevzi Çakmak Mah. 10446. Sok. No:17 Karatay Konya</t>
  </si>
  <si>
    <t xml:space="preserve">15 dk sonra aranacak /4 gibi aranacak / ferhat bey korona olmuş daha sonra aranacak / halletmesi gereken sistemsel işleri varmış daha sonra aranabil,ir </t>
  </si>
  <si>
    <t>616f06dc1799652402a15677</t>
  </si>
  <si>
    <t>Fetih 1453 Büfe, Selçuklu (Fatih Mah.)</t>
  </si>
  <si>
    <t>İbrahim Başak</t>
  </si>
  <si>
    <t>Fatih Mah. Bostancı Sok. No:23 F Selçuklu / Konya</t>
  </si>
  <si>
    <t>6155d436dcd3cd6c1bc4c312</t>
  </si>
  <si>
    <t>Fevra Döner &amp; İskender, Selçuklu (Bedir Mah.)</t>
  </si>
  <si>
    <t xml:space="preserve">İSTEMEDİ </t>
  </si>
  <si>
    <t>620390de5aac5d675aeb478f</t>
  </si>
  <si>
    <t>Fırınlı Cadde, Selçuklu (Kılınçarslan Mah.)</t>
  </si>
  <si>
    <t>Levent Öztürk</t>
  </si>
  <si>
    <t>Kılınçarslan Mah. Şair Seyfi Cad. No:12 A Selçuklu Konya</t>
  </si>
  <si>
    <t>gün içi</t>
  </si>
  <si>
    <t>615822ca1ef0eb28ecad9514</t>
  </si>
  <si>
    <t>Fisa Lezzet, Selçuklu (Bosna Hersek Mah.)</t>
  </si>
  <si>
    <t>Selami Tutar</t>
  </si>
  <si>
    <t>Bosna Hersek Mah. Çetiner Sok. No: 5F Selçuklu Konya</t>
  </si>
  <si>
    <t>615601aec6e82caf27b34b59</t>
  </si>
  <si>
    <t>Food &amp; Wood Bakery, Meram (Melikşah Mah.)</t>
  </si>
  <si>
    <t>ÖZGÜR VURAL</t>
  </si>
  <si>
    <t>Armağan</t>
  </si>
  <si>
    <t>Melikşah mah. Melikşah cad. No:83/A meram/konya</t>
  </si>
  <si>
    <t xml:space="preserve">5 dakika sonra arancak / yt yok no bıraktım /5557008855/ 5 gibi gelirmiş cepten açmadı / yarın uygun değiliz daha sonra görüşelim dedi </t>
  </si>
  <si>
    <t>5fd0f372de11eb6bccc89979</t>
  </si>
  <si>
    <t>Food &amp; Wood Works, Meram (Melikşah Mah.)</t>
  </si>
  <si>
    <t>5557008855//1 saat sonra ara</t>
  </si>
  <si>
    <t>5fe34ad57ec992230cf30c6e</t>
  </si>
  <si>
    <t>Forum Döner, Selçuklu (Bosna Hersek Mah.)</t>
  </si>
  <si>
    <t>NECMETTİN YILDIZ</t>
  </si>
  <si>
    <t>Bosna hersek mah. osmanlı cad. No:4L selçuklu/konya</t>
  </si>
  <si>
    <t>5fd787e527060af5373a3abc</t>
  </si>
  <si>
    <t>Frosty Pizza &amp; Burger, Meram (Uzun Harmanlar Mah.)</t>
  </si>
  <si>
    <t>İLYAS ÜNVER</t>
  </si>
  <si>
    <t>Gazanfer</t>
  </si>
  <si>
    <t>uzunharmanlar mah. taşcami uzunharmanlar cad. no:164/a meram/konya</t>
  </si>
  <si>
    <t>Haftaya eksik olan ürünleri için devam çekimi istiyor.//devam çekimi alındı</t>
  </si>
  <si>
    <t>605dc77f1d92b2f1de732ac3</t>
  </si>
  <si>
    <t>Fuşi Börek, Meram (Alavardı Mah.)</t>
  </si>
  <si>
    <t>Uğur Özer</t>
  </si>
  <si>
    <t>Alavardı Mah. Fatih Cad. No:122/H Meram/Konya</t>
  </si>
  <si>
    <t>Devir olacakmış/Yetkiliyle görüşüldü mailden atacak.5074279575// fotoğraflar 2 güne hazır olurmuş// fotoğraflar için arandı telefonu kapattı.</t>
  </si>
  <si>
    <t>61a3be52bcb90567b8f44d90</t>
  </si>
  <si>
    <t>G911 Fast Food, Selçuklu (Yazır Mah.)</t>
  </si>
  <si>
    <t>Göksel Galip Özturhan</t>
  </si>
  <si>
    <t>Yazır Mh. Gülpazarı Sk. No : 6A Selçuklu/KONYA</t>
  </si>
  <si>
    <t xml:space="preserve">göksel bey no : 05326692305 ulaşılamadı </t>
  </si>
  <si>
    <t>61c51fcbd300f3b6c2bbb47e</t>
  </si>
  <si>
    <t>Gazi Nohut Dürüm, Selçuklu (Bosna Hersek Mah.)</t>
  </si>
  <si>
    <t>Hilal Çetin</t>
  </si>
  <si>
    <t>Bosna Hersek mah Akif sokak No: 3 J Selçuklu Konya</t>
  </si>
  <si>
    <t>624f050fb1c55f93e3339227</t>
  </si>
  <si>
    <t>Gaziantepli Hacı İbrahim Usta, Selçuklu (Feritpaşa Mah.)</t>
  </si>
  <si>
    <t>RUKİYE TAŞDEMİR</t>
  </si>
  <si>
    <t>Feritpaşa Mah. Ahmet Hilmi Nalçacı Cad. No:59 A Selçuklu/KONYA</t>
  </si>
  <si>
    <t>61e5d5f6be434638477e6e08</t>
  </si>
  <si>
    <t>Gedavet Unlu Mamülleri, Meram (Çaybaşı Mah.)</t>
  </si>
  <si>
    <t>Ahmet Kantemiz</t>
  </si>
  <si>
    <t>Çaybaşı Mah. Karaman Cad. No:86 A Meram Konya</t>
  </si>
  <si>
    <t>624f456adbdd873c666479e1</t>
  </si>
  <si>
    <t>Gonya Pilavcısı, Karatay (Ulubatlı Hasan Mah.)</t>
  </si>
  <si>
    <t>605b36e35468ab36427b8ed9</t>
  </si>
  <si>
    <t>Gökhan Şavarma &amp; Döner Evi, Selçuklu (Nişantaş Mah.)</t>
  </si>
  <si>
    <t>MİYASE DOĞAN</t>
  </si>
  <si>
    <t>nişantaş mah. yahya çavuş cad. no:12/d selçuklu/konya</t>
  </si>
  <si>
    <t xml:space="preserve">getirle çok yoğun çalışmıyoruz gerek duymuyoruz der / istemiyorum </t>
  </si>
  <si>
    <t>5ff9a1ede2d9e046fc03017d</t>
  </si>
  <si>
    <t>Gurmee Osman Bey Izgara Evi, Selçuklu (Sancak Mah. -Novaland)</t>
  </si>
  <si>
    <t>OSMAN DAMAR</t>
  </si>
  <si>
    <t>sancak mah. veysel karani cad. Novaland AVM no:6/103 selçuklu/konya</t>
  </si>
  <si>
    <t>yetk yok yarım saat sonra ara</t>
  </si>
  <si>
    <t>60e88e29785618475c01bd69</t>
  </si>
  <si>
    <t>Gurmepark, Meram (Havzan Mah.)</t>
  </si>
  <si>
    <t>Bilgen Süre</t>
  </si>
  <si>
    <t>Havzan Mah. Ebu Suud Efendi Cad. No:51 C Meram / Konya</t>
  </si>
  <si>
    <t>60e7526eae5807b62b39192c</t>
  </si>
  <si>
    <t>Güleryüz Etli Ekmek &amp; Pide, Selçuklu (Bosna Hersek Mah.)</t>
  </si>
  <si>
    <t>Üzeyir Ulus</t>
  </si>
  <si>
    <t>Bosna Hersek Mah. Nur Sok. No:13 / F Selçuklu / Konya</t>
  </si>
  <si>
    <t>meşgul/5069255378 üzeyir bey istemiyor reklama gerek duymuyorum hiç gerek yok der</t>
  </si>
  <si>
    <t>605dbba0aa4729025ba95800</t>
  </si>
  <si>
    <t>Gümüş Etliekmek &amp; Izgara, Selçuklu (Beyhekim Mah.)</t>
  </si>
  <si>
    <t>Adem Gümüş</t>
  </si>
  <si>
    <t>BEYHEKİM MAH. TURGUT ÖZAL CAD. NO:7AU SELÇUKLU/KONYA</t>
  </si>
  <si>
    <t>5530792693 ADEM bey.//randv alındı fotoğrafçı gitti fakat parasını vereceksiniz çekerim demiş. ben teyit için aradığımda benimle dalga geçer gibi konuştu iyi bayramlar diyerek kapattı. çekim istemiyorzlar"</t>
  </si>
  <si>
    <t>5fc7aacd492cf9b960b7f374</t>
  </si>
  <si>
    <t>Güneş Etli Ekmek, Selçuklu (Yazır Mah.)</t>
  </si>
  <si>
    <t>FAHRİYE GÜNEŞ</t>
  </si>
  <si>
    <t>Yazır Mah. Haspolat sok. No:4/A1 Selçuklu/Konya</t>
  </si>
  <si>
    <t>5fd8dcba700b9b6e07492f96</t>
  </si>
  <si>
    <t>Hacıbey Köfte &amp; Kokoreç, Selçuklu (Beyhekim Mah.)</t>
  </si>
  <si>
    <t>YUSUF TABAN</t>
  </si>
  <si>
    <t>Beyhekim Mah. Şafak cad. No:55/b Selçuklu/Konya</t>
  </si>
  <si>
    <t>62407c4cf36a6056da0242ec</t>
  </si>
  <si>
    <t>Hacıoğlu Etli Ekmek &amp; Izgara, Selçuklu (Kosova Mah.)</t>
  </si>
  <si>
    <t>MEVLÜT KAAN DURALI</t>
  </si>
  <si>
    <t>Kosova Mah. Yeni İstanbul Cad. No:118 Selçuklu/KONYA</t>
  </si>
  <si>
    <t>618c979236ccb5766b3c01f6</t>
  </si>
  <si>
    <t>Hacıoğlu Etli Ekmek, Ilgın (Milli Egemenlik Mah.)</t>
  </si>
  <si>
    <t>Sevilay Tuncel</t>
  </si>
  <si>
    <t>Ilgın</t>
  </si>
  <si>
    <t>Milli Egemenlik</t>
  </si>
  <si>
    <t>Milli Egemenlik Mah. Dr. Vehbi Kütükçü Cad. No:48 B Ilgın/Konya</t>
  </si>
  <si>
    <t>5fb79b27199d6e8a15735176</t>
  </si>
  <si>
    <t>Hacıoğlu Sivas Köftecisi (Horozluhan Mah.)</t>
  </si>
  <si>
    <t>HAVA DUDU KARSLI</t>
  </si>
  <si>
    <t>Horozluhan mah.Efsane sokak No:40 Selçuklıu/Konya</t>
  </si>
  <si>
    <t>622e47fd2d88d026d731e7bb</t>
  </si>
  <si>
    <t>Hacızade Izgara &amp; Lahmacun, Selçuklu (Yazır Mah. - Otogar Bölg.)</t>
  </si>
  <si>
    <t>Melik Esen</t>
  </si>
  <si>
    <t>Yazır Mah. Doç. Dr. Halil Ürün Cad. No:8 T Selçuklu Konya</t>
  </si>
  <si>
    <t>5fd8d174696d7b22867baf38</t>
  </si>
  <si>
    <t>Hakan Etli Ekmek &amp; Izgara, Selçuklu (Selahaddin Eyyubi Mah.)</t>
  </si>
  <si>
    <t>HAKAN BİLGEÇ</t>
  </si>
  <si>
    <t>selahaddin eyyübi mah. ismail kaya cad. No:259/b selçuklu/konya</t>
  </si>
  <si>
    <t>biz sizden memnun değiliz ki der</t>
  </si>
  <si>
    <t>61e28b4a42bba0007d64cbe8</t>
  </si>
  <si>
    <t>Hakan Etli Ekmek, Karatay (Fetih Mah.)</t>
  </si>
  <si>
    <t>Ekrem Efe</t>
  </si>
  <si>
    <t>Fetih mahallesi Aslanlı Kışla caddesi No: 233/A Karatay Konya</t>
  </si>
  <si>
    <t>621fe02e8359343235cbc2d2</t>
  </si>
  <si>
    <t>Hakan Sağlam Döner, Karatay /Büyük Sinan Mah.)</t>
  </si>
  <si>
    <t>Halil İbrahim Sağlam</t>
  </si>
  <si>
    <t>BÜYÜK SİNAN MAH. BÜYÜK SİNAN CAD. NO: 21 A KARATAY/ KONYA</t>
  </si>
  <si>
    <t xml:space="preserve">bu numara aranmayacak 5423231475 aranacak ama açmadı </t>
  </si>
  <si>
    <t>5fe48c6fdaff162b656ea29f</t>
  </si>
  <si>
    <t>Halk Etli Ekmek, Karatay (Şems-i Tebrizi Mah.)</t>
  </si>
  <si>
    <t>İSMAİL KÜÇÜKER</t>
  </si>
  <si>
    <t>Şemsitebrizi</t>
  </si>
  <si>
    <t>Şemsitebrizi mah. Şerafettin Cd. 38/A, 42060 Karatay/Konya</t>
  </si>
  <si>
    <t>Oktay bey,çekime gerek yok dedi.</t>
  </si>
  <si>
    <t>5fe48a2cea741ea1ecda1c87</t>
  </si>
  <si>
    <t>Halk Etli Ekmek, Selçuklu (Hocacihan Mah.)</t>
  </si>
  <si>
    <t>hocacihan mah. mantar sok. no:19/L selçuklu/konya</t>
  </si>
  <si>
    <t>mail atacak</t>
  </si>
  <si>
    <t>62371b1ef182f211849780dd</t>
  </si>
  <si>
    <t>Hamido Baklava &amp; Fıstık Konya, Selçuklu (Selçuk Mah.)</t>
  </si>
  <si>
    <t>Onur Şimşek</t>
  </si>
  <si>
    <t>Selçuk Mah. Birinci Sok. No:4 B Selçuklu Konya</t>
  </si>
  <si>
    <t>mail gondermiş gerek yok dedi</t>
  </si>
  <si>
    <t>617dbb02bcdd28a7007f7794</t>
  </si>
  <si>
    <t>Hanay, Meram (Melikşah Mah.)</t>
  </si>
  <si>
    <t>Gülseren Akıncı</t>
  </si>
  <si>
    <t>Melikşah Mh. Melikşah Cd. No: 81A Meram/Konya</t>
  </si>
  <si>
    <t>saat 5 ten sonra gelecek yetkililer</t>
  </si>
  <si>
    <t>60f2d933fdec866451cd504e</t>
  </si>
  <si>
    <t>Hanımeli Gözleme Evi, Akşehir (Meydan Mah.)</t>
  </si>
  <si>
    <t>Naciye Çetin</t>
  </si>
  <si>
    <t>Meydan Mah. İnönü Cad. No: 120 B Akşehir / Konya</t>
  </si>
  <si>
    <t>610a66c9ae8b319cb2e908de</t>
  </si>
  <si>
    <t>Happy Donuts, Meram (Sahibiata Mah.)</t>
  </si>
  <si>
    <t>İsa KÖSE</t>
  </si>
  <si>
    <t>Sahibata mah. Amberreis cad. Şatoform No: 12F Meram/Konya</t>
  </si>
  <si>
    <t xml:space="preserve">/ ravza hanım /5365072000 /isa bey - fotoğrafçı arkadaşımız meram ilçesine gitti zaman  tekrardan randevusu oluşturulacak </t>
  </si>
  <si>
    <t>6142f06052ce11e0683edd5b</t>
  </si>
  <si>
    <t>Harbi Adana Kebap Lahmacun &amp; Pide, Selçuklu (Yazır Mah.)</t>
  </si>
  <si>
    <t>Ali Osman Tutuş</t>
  </si>
  <si>
    <t>YAZIR MAH.DR.SIDDIK ÖZMERZİFONLU CADDESİ 13/A SELCUKLU KONYA</t>
  </si>
  <si>
    <t>işletme kapatılmış aranmasın tekrar</t>
  </si>
  <si>
    <t>61c532b3833b291c5f3e62cc</t>
  </si>
  <si>
    <t>Harbi Tost, Selçuklu (Nişantaş Mah.)</t>
  </si>
  <si>
    <t>Hakan Çalkaya</t>
  </si>
  <si>
    <t>Nişantaş Mahallesi Keyhüsrev Sokak No:1/A Selçuklu Konya</t>
  </si>
  <si>
    <t>60a66d78f8d7a1769bbcb559</t>
  </si>
  <si>
    <t>Harbi Tostladık &amp; Fast Food, Selçuklu (Bosna Hersek Mah.)</t>
  </si>
  <si>
    <t>60d33ec703b630dad3176dd0</t>
  </si>
  <si>
    <t>Has Adana Ocakbaşı, Selçuklu (Yazır Mah. - Otogar Bölgesi)</t>
  </si>
  <si>
    <t>Nihat Kösedağ</t>
  </si>
  <si>
    <t>YAZIR MAH. TOPAK SK. NO: 6 L İÇ KAPI NO: 1 SELÇUKLU/ KONYA</t>
  </si>
  <si>
    <t>60414ed55f67454d8e51a201</t>
  </si>
  <si>
    <t>Has İskenderun Döner, Selçuklu (Beyhekim Mah. - Toki)</t>
  </si>
  <si>
    <t>FIRAT KURŞUN</t>
  </si>
  <si>
    <t>Beyhekim mah. Gülaçar sokak No:1/I selçuklu/konya</t>
  </si>
  <si>
    <t>602bf4937b6e5c77d17847d0</t>
  </si>
  <si>
    <t>Has Konyalı Etli Ekmek, Karatay (Fetih Mah.)</t>
  </si>
  <si>
    <t>ALİ RIZA SOLMAZ</t>
  </si>
  <si>
    <t>FETİH MAH. ASLANLI KIŞLA CAD. NO: 229/A KARATAY/ KONYA</t>
  </si>
  <si>
    <t>no hatalı</t>
  </si>
  <si>
    <t>5fcb83beddc865633bb19457</t>
  </si>
  <si>
    <t>Hasanzade Yaprak Döner &amp; Et Mangal, Meram (Melikşah)</t>
  </si>
  <si>
    <t>RAHİME TÜTÜN</t>
  </si>
  <si>
    <t>Melikşah Mah. Hocafakıh Cad. No:91/A Meram/Konya</t>
  </si>
  <si>
    <t xml:space="preserve">5337798805 fuat bey ile görüşüldü wetransfer üzerinden fotografları gonderecekler /öğleden sonra ara /başka zaman ara meşgulum / wetransfer ile gönderecek </t>
  </si>
  <si>
    <t>60b8af24d9a2aca25973e0b6</t>
  </si>
  <si>
    <t>Haspilavcı, Selçuklu ( İhsaniye Mah.)</t>
  </si>
  <si>
    <t>Hasbi Pir</t>
  </si>
  <si>
    <t>İhsaniye Mah. Vatan Cad. No:15/C Selçuklu / Konya</t>
  </si>
  <si>
    <t xml:space="preserve">10 gün sonra aryın dedi düşünebilirlermiş / beni daha sonra arayın dedi </t>
  </si>
  <si>
    <t>6255dbacad05e14010317ca6</t>
  </si>
  <si>
    <t>Hatay Dürüm Hüseyin Usta, Ereğli (Hacı Mutahir Mah.)</t>
  </si>
  <si>
    <t>Nogay Aslan</t>
  </si>
  <si>
    <t>Hacımutahir Mah. Atatürk Cad. No:55 F Ereğli Konya</t>
  </si>
  <si>
    <t>6214a4fd49891445e0841890</t>
  </si>
  <si>
    <t>Hatay Künefenin Kralı, Ereğli (Hacı Mutahir Mah.)</t>
  </si>
  <si>
    <t>Ayşenur Öğlü</t>
  </si>
  <si>
    <t>Hacımutahir Mah. Rasim Erel Cad. No:46A Ereğli Konya</t>
  </si>
  <si>
    <t>6187d0f1c3d5ee6b3ca9a965</t>
  </si>
  <si>
    <t>Havuzlu Bahçe Adana Kebap, Selçuklu (Kosova Mah.)</t>
  </si>
  <si>
    <t>Mehmet Öztorun</t>
  </si>
  <si>
    <t>Kosova Mah. Yeni İstanbul Cad. No:228 A Selçuklu Konya</t>
  </si>
  <si>
    <t xml:space="preserve">şuan burası kar kış bahara doğru gelin dedi / ramazandan sonra olsun şuan işler çok z dedi </t>
  </si>
  <si>
    <t>62152ecf90edccb85bd1ed90</t>
  </si>
  <si>
    <t>Havzan Çiftlik Tantuni &amp; Kokoreç, Meram (Havzan Mah.)</t>
  </si>
  <si>
    <t>Seyfi Akdeniz</t>
  </si>
  <si>
    <t>Havzan Mahallesi Ebusuud efendi caddesi inanç AP No 41/B Meram KONYA</t>
  </si>
  <si>
    <t xml:space="preserve">kendi çekimleri varmış mail atacak </t>
  </si>
  <si>
    <t>5fcf8f0b16bc584c51db43e2</t>
  </si>
  <si>
    <t>Havzan İzmir Kokoreç, Meram (Havzan Mah.)</t>
  </si>
  <si>
    <t>SALİHA YEĞİN</t>
  </si>
  <si>
    <t>Havzan, Yeni Elektrik Santral Cd. No:31, 42090 Meram/Konya</t>
  </si>
  <si>
    <t>61ec610ee08f5fef00c32bd1</t>
  </si>
  <si>
    <t>Hazal Döner İskenderun Usulü Döner &amp; Köfte, Karatay (Doğuş Mah)</t>
  </si>
  <si>
    <t>Osman Metiner</t>
  </si>
  <si>
    <t>Doğuş mah. Cemil Çiçek Cad. No:13/E Karatay / KONYA</t>
  </si>
  <si>
    <t>4 gibi gelir</t>
  </si>
  <si>
    <t>625acb352ca88a870e90a141</t>
  </si>
  <si>
    <t>Hazbahçe, Meram (Karahüyük Mah.)</t>
  </si>
  <si>
    <t>MUSTAFA KOŞDAŞ</t>
  </si>
  <si>
    <t>Karahüyük</t>
  </si>
  <si>
    <t>KARAHÜYÜK MAH. HATIP CAD. NO: 304 İÇ KAPI NO: 1 MERAM/ KONYA</t>
  </si>
  <si>
    <t>610063fe341f344be743ff6b</t>
  </si>
  <si>
    <t>HB Waffle, Selçuklu (Bosna Hersek Mah.)</t>
  </si>
  <si>
    <t>Mükremin Böyük</t>
  </si>
  <si>
    <t>Bosna Hersek Mah. Osmanlı Cad. 8 T 1 Selçuklu / Konya</t>
  </si>
  <si>
    <t>5362684872 Mükremin bey</t>
  </si>
  <si>
    <t>61bb96544ae455059b57f467</t>
  </si>
  <si>
    <t>Hersek Cafe, Selçuklu (Bosna Hersek Mah.)</t>
  </si>
  <si>
    <t>Yaşar Kerim Koşar</t>
  </si>
  <si>
    <t>Bosna Hersek mahallesi Çetiner sokak 5M forum kampüs Selçuklu/Konya</t>
  </si>
  <si>
    <t>60c8d5f196c2c2d03cb717bf</t>
  </si>
  <si>
    <t>Hi Cajun, Meram (Konevi Mah.)</t>
  </si>
  <si>
    <t>Ömer Geçgel</t>
  </si>
  <si>
    <t>Konevi mah.Vali Cemil Keleşoğlu Sok. No:14/A Meram / KONYA</t>
  </si>
  <si>
    <t xml:space="preserve"> ömer bey 5445413736 </t>
  </si>
  <si>
    <t>6050a7a8c18b61517bdae867</t>
  </si>
  <si>
    <t>Hira Etliekmek Ahmet Usta, Karatay (Ulubatlı Hasan Mah.)</t>
  </si>
  <si>
    <t>VEDAT SEVİNÇ</t>
  </si>
  <si>
    <t>ULUBATLI HASAN MAH. KARAKAYIŞ CAD. NO:202/A KARATAY/KONYA</t>
  </si>
  <si>
    <t xml:space="preserve">şuan eleman eksikliğim var daha sonra olabilir dedi </t>
  </si>
  <si>
    <t>60eb5262e5a05922217ab4b9</t>
  </si>
  <si>
    <t>Hisar Etli Ekmek &amp; Lahmacun, Selçuklu (Kosova Mah.)</t>
  </si>
  <si>
    <t>Selami Mutlu</t>
  </si>
  <si>
    <t>Kosova Mah. Şensancak Sok. No:2 A Selçuklu / Konya</t>
  </si>
  <si>
    <t>selami beyden randevu alındı.</t>
  </si>
  <si>
    <t>61160f797f075117e8660fdb</t>
  </si>
  <si>
    <t>Horasan Etliekmek, Selçuklu (Şeker Mah.)</t>
  </si>
  <si>
    <t>Hakan Horasan</t>
  </si>
  <si>
    <t>Şeker Mah. İnanç Sok. A1-A2-A3 Girişleri No:8 E Selçuklu / Konya</t>
  </si>
  <si>
    <t>60d3337c5c4f616b8a356621</t>
  </si>
  <si>
    <t>Horhor Izgara, Selçuklu (Ferhuniye Mah.)</t>
  </si>
  <si>
    <t>Kaya Tuğberk Tütüncü</t>
  </si>
  <si>
    <t>Ferhuniye Mah. Sultanşah Cad. Belediye İş Merkezi No:46 C Selçuklu / Konya</t>
  </si>
  <si>
    <t>5364485519 Kaya beyin numarası kendi foto atacak mail verildi</t>
  </si>
  <si>
    <t>6234e5b27af8b1bfa80dd722</t>
  </si>
  <si>
    <t>Hot Point, Beyşehir (Hacıakif Mah.)</t>
  </si>
  <si>
    <t>HIZIR GÜRCAN</t>
  </si>
  <si>
    <t>Hacıakif</t>
  </si>
  <si>
    <t>Hacıakif Mah. Antalya Cad: No:25 İç Kapı No:Z03 Beyşehir/KONYA</t>
  </si>
  <si>
    <t>624465b4644ffa2699fd25ea</t>
  </si>
  <si>
    <t>Ikonia Pizza, Selçuklu (Bosna Hersek Mah.)</t>
  </si>
  <si>
    <t>ZAFER SEYHAN</t>
  </si>
  <si>
    <t>Bosna Hersek Mah. Osmanlı Cad. No:10J Selçuklu/Konya</t>
  </si>
  <si>
    <t>daha sonrası ıcın grusme saglıyck</t>
  </si>
  <si>
    <t>62001301e392977e367683a1</t>
  </si>
  <si>
    <t>Imperıal Pizza, Selçuklu (Beyhekim Mah. - Toki &amp; Hastane Bölg.)</t>
  </si>
  <si>
    <t>Burhan Akin</t>
  </si>
  <si>
    <t>Beyhekim Mahallesi Kılıçaslan Caddesi C blok No:25 Selçuklu/Konya</t>
  </si>
  <si>
    <t>61bf94ba859f520fe9f33fa3</t>
  </si>
  <si>
    <t>İkramm İskenderun Döner, Selçuklu (Hacıkaymak Mah.)</t>
  </si>
  <si>
    <t>Abdullah Altınışık</t>
  </si>
  <si>
    <t>Hacıkaymak Mah. Rauf Denktaş Cad. Aktaş No:23 E Selçuklu Konya</t>
  </si>
  <si>
    <t>Abdullah Bey 5365685582 / Çekim istemiyor</t>
  </si>
  <si>
    <t>623778007af8b1ffba79cc47</t>
  </si>
  <si>
    <t>İmparator Etliekmek, Selçuklu (Sancak Mah.)</t>
  </si>
  <si>
    <t>Selim Sarı</t>
  </si>
  <si>
    <t>Sancak mahallesi sıdkı sokak 6/D selçuklu KONYA</t>
  </si>
  <si>
    <t>5fcb78baa0cb8cc6be85bca5</t>
  </si>
  <si>
    <t>İrem Börek Evi, Meram (Alavardı Mah.)</t>
  </si>
  <si>
    <t>HULUSİ BAYRAM</t>
  </si>
  <si>
    <t>Alavardı Mah. Yaka cad. No:4/G Meram/Konya</t>
  </si>
  <si>
    <t>15 gün sonra eksik olan ürünleri için devam çekimi randevusu istiyor.</t>
  </si>
  <si>
    <t>5fc635f958f64f4d21f538c1</t>
  </si>
  <si>
    <t>İskele Balık, Selçuklu (Bosna Hersek Mah.)</t>
  </si>
  <si>
    <t xml:space="preserve">tel kapalı  / balık fotoğraflarını koymaya gerek yok dedi </t>
  </si>
  <si>
    <t>5fe3866b8563021e8d55bf17</t>
  </si>
  <si>
    <t>İsli Ahmet Köfte &amp; Kokoreç, Selçuklu (Hocacihan Mah.)</t>
  </si>
  <si>
    <t>MUHAMMET ALİ YAYA</t>
  </si>
  <si>
    <t>hocacihan mah. çevreyolu cad. no:17/c selçuklu/konya</t>
  </si>
  <si>
    <t>yetkiliye verirken hat kesildi geri aradım kapalıydı görüşme sağlandı alındı</t>
  </si>
  <si>
    <t>61dce116971c4613712fdc41</t>
  </si>
  <si>
    <t>İstanbul Çiğ Köfte, Selçuklu (Nişantaş Mah.)</t>
  </si>
  <si>
    <t>İsmet Ocak</t>
  </si>
  <si>
    <t>Nişantaş Mah. Kemerli Cad. No:1 U Selçuklu Konya</t>
  </si>
  <si>
    <t>610a54b44cbd960029c9d82e</t>
  </si>
  <si>
    <t>İstasyon Pide, Akşehir (İstasyon Mah.)</t>
  </si>
  <si>
    <t>Mustafa Erkekli</t>
  </si>
  <si>
    <t>İstasyon Mah. İstasyon Cad. No:112/A Akşehir / Konya</t>
  </si>
  <si>
    <t>620bb523b111d70c0f7f3a5a</t>
  </si>
  <si>
    <t>İzol Baklava &amp; Börek, Selçuklu (Horozluhan Mah.)</t>
  </si>
  <si>
    <t>HAYRİYE BOZDAĞ</t>
  </si>
  <si>
    <t>HOROZLUHAN MAH. DR.SADIK AHMET CAD. C BLOK NO: 98 F SELÇUKLU/ KONYA</t>
  </si>
  <si>
    <t>hasan bey / kendi fotoğraflarını gönderecekmiş</t>
  </si>
  <si>
    <t>6037b06de3a2344240dd661f</t>
  </si>
  <si>
    <t>Jack's Home, Meram (Konevi Mah.)</t>
  </si>
  <si>
    <t>AHMET UYANIK</t>
  </si>
  <si>
    <t>ŞEYH SADRETTİN MAH. FERİTPAŞA CAD. NO:11/A MERAM/KONYA</t>
  </si>
  <si>
    <t>ertelendi perşembeye</t>
  </si>
  <si>
    <t>6219fa1dd5cecb7df8f860bd</t>
  </si>
  <si>
    <t>Joy Döner, Akşehir (Selçuk Mah.)</t>
  </si>
  <si>
    <t>Mehmet Dingiloğlu</t>
  </si>
  <si>
    <t>Selçuk Mah. 32809 Sok. No:1 E Akşehir Konya</t>
  </si>
  <si>
    <t>603cf88a9ba18ecf7804672b</t>
  </si>
  <si>
    <t>Kaktüs Cafe &amp; Restaurant, Meram (Sahibiata Mah.)</t>
  </si>
  <si>
    <t>AKİF KAYNAROĞLU</t>
  </si>
  <si>
    <t>Sahibiata Mah. Mimar muzaffer cad. No:21/A Meram/Konya</t>
  </si>
  <si>
    <t>yetkili yok// tekrar arancak // bayramdan sonra aranacak eline ulasacak fotograflar icin mail atılcak eger fotograf yoksa randevu icin arancak.yetkili yok.//ALINDI</t>
  </si>
  <si>
    <t>6253f658804083c470523030</t>
  </si>
  <si>
    <t>Kaldırım Pilavcısı 2, Selçuklu (Beyhekim Mah.)</t>
  </si>
  <si>
    <t>ALİ BOZDAĞ</t>
  </si>
  <si>
    <t>Beyhekim Mah. Şafak Cad. No:87 A Selçuklu/KONYA</t>
  </si>
  <si>
    <t>60d83945cc786b8502329a71</t>
  </si>
  <si>
    <t>Kaldırım Pilavcısı, Selçuklu (Nişantaş Mah.)</t>
  </si>
  <si>
    <t>Seyit Ali Özbay</t>
  </si>
  <si>
    <t>Nişantaş Mahallesi Vatan Caddesi Kartal No:16/B Selçuklu / Konya</t>
  </si>
  <si>
    <t>6198a34fc53a927888e6cd98</t>
  </si>
  <si>
    <t>Kale Simit &amp; Börek, Selçuklu (Kosova Mah.)</t>
  </si>
  <si>
    <t>Özcan Kale</t>
  </si>
  <si>
    <t>Kosova Mah. Veysel Karani Cad. A Blok No:215 K Selçuklu Konya</t>
  </si>
  <si>
    <t>61bf91076f404393343a8494</t>
  </si>
  <si>
    <t>Kaleiçi Pilav, Selçuklu (Bosna Hersek Mah.)</t>
  </si>
  <si>
    <t>Hasan Yaşar Karademir</t>
  </si>
  <si>
    <t>Bosna Hersek Mah. Osmanlı Cad. No:9 AF Selçuklu Konya</t>
  </si>
  <si>
    <t>5f58b0a83ad973fac35baaf8</t>
  </si>
  <si>
    <t>Karadeniz Pidecisi, Selçuklu (Bosna Hersek Mah.- Osmanlı Cad.)</t>
  </si>
  <si>
    <t>MUSTAFA KARAÇAM</t>
  </si>
  <si>
    <t>Bosna Hersek, Osmanlı Cd. No:3, 42250 Selçuklu/Konya</t>
  </si>
  <si>
    <t>öğleden sonra arayabilirsiniz der</t>
  </si>
  <si>
    <t>602650d59364ae790ef19e53</t>
  </si>
  <si>
    <t>Kardelen Ev Yemekleri,Meram (Sahibiata Mah. -Zafer Meydanı)</t>
  </si>
  <si>
    <t>SEVGİ OĞURLU</t>
  </si>
  <si>
    <t>Sahibiata Mah. Mimar muzaffer cad. No:53/Z2 Meram/Konya</t>
  </si>
  <si>
    <t>devam çekimi için aradım şu an düşünmüyorlar ilerde</t>
  </si>
  <si>
    <t>60d446a9205fee701d7e99f9</t>
  </si>
  <si>
    <t>Kardeşler Döner &amp; Köfte, Karatay (Hacıveyiszade Mah)</t>
  </si>
  <si>
    <t>İsmail Gök</t>
  </si>
  <si>
    <t>Hacıveyiszade Mah. Şeyhülema Recepağa Cad. C Blok No:164 D Karatay / Konya</t>
  </si>
  <si>
    <t>60192cb5af01c8ed99cfc875</t>
  </si>
  <si>
    <t>Karmaşık Cafe &amp; Bistro, Meram (Köyceğiz Mah.)</t>
  </si>
  <si>
    <t>YILMAZ ÖZKAYMAKCI</t>
  </si>
  <si>
    <t>köyceğiz mahallesi köyceğiz caddesi 26/A meram</t>
  </si>
  <si>
    <t>mail adresi verildi</t>
  </si>
  <si>
    <t>60d4d245c379460f4a733925</t>
  </si>
  <si>
    <t>Karşıyaka Balık, Meram (Yaka Mah.)</t>
  </si>
  <si>
    <t>Uğur Devecioğlu</t>
  </si>
  <si>
    <t>Yaka</t>
  </si>
  <si>
    <t>Yaka Mah. Yaka Cad. No:190 / 1 Meram / Konya</t>
  </si>
  <si>
    <t>recep bey 5365561441</t>
  </si>
  <si>
    <t>600ed519ace44fede7afd22b</t>
  </si>
  <si>
    <t>Kartol Kumpir, Selçuklu (Sancak Mah. -Novaland AVM)</t>
  </si>
  <si>
    <t>HÜSEYİN RENKLİGÜNDOĞDU</t>
  </si>
  <si>
    <t>sancak mah. veysel karani cad. Novaland AVM no:6/124 selçuklu/konya</t>
  </si>
  <si>
    <t xml:space="preserve">daha önce çekim sağladınız zaten 1 tostum kaldı gerek yok dedi </t>
  </si>
  <si>
    <t>624564850704c9182465fb55</t>
  </si>
  <si>
    <t>Kasap Döner, Selçuklu (Nişantaş Mah.)</t>
  </si>
  <si>
    <t>ULGAR ALKAŞİ</t>
  </si>
  <si>
    <t>NİŞANTAŞ MAH. METEHAN CAD. NO: 37 SELÇUKLU/ KONYA</t>
  </si>
  <si>
    <t>60eb546986aef144741ea363</t>
  </si>
  <si>
    <t>Kassap Efendi Izgara, Meram (Uzunharmanlar Mah.)</t>
  </si>
  <si>
    <t>Ahmet Necati Küçükseren</t>
  </si>
  <si>
    <t>Uzunharmanlar</t>
  </si>
  <si>
    <t>Uzunharmanlar Mah. Çeçenistan Cad. A-B-C Giriş No:88 D Meram / Konya</t>
  </si>
  <si>
    <t>5fcb60f10bffcf35a3f46c72</t>
  </si>
  <si>
    <t>Kaşıkhane Pilavcısı, Meram (Aşkan Mah.)</t>
  </si>
  <si>
    <t>ŞERAFETTİN GÜLEÇ</t>
  </si>
  <si>
    <t>Aşkan, Fatih Cd. 34/A, 42090 Meram/Konya</t>
  </si>
  <si>
    <t>randevu gerçekleşmiş tüm ürünler çekilmiş</t>
  </si>
  <si>
    <t>61582d36da5de11976429fcc</t>
  </si>
  <si>
    <t>Kayabaşı Etliekmek, Selçuklu (Selahaddin Eyyubi Mah.)</t>
  </si>
  <si>
    <t>Arif Kayabaşı</t>
  </si>
  <si>
    <t>Selahaddini Eyyubi Mah. Ahmet Yesevi Cad. No:110 A Selçuklu / Konya</t>
  </si>
  <si>
    <t>yetkili yok gelince döneriz der</t>
  </si>
  <si>
    <t>611acb685b5b626cace39939</t>
  </si>
  <si>
    <t>Kayra İskenderun Döner, Selçuklu (Bosna Hersek Mah.)</t>
  </si>
  <si>
    <t>GÖKHAN ERGÜNEY</t>
  </si>
  <si>
    <t>BOSNA HERSEK MAH/SEMT BÜYÜK HİZMET CAD. KIVILCIM İŞMERKEZİ NO: 37 H SELÇUKLU/ KONYA</t>
  </si>
  <si>
    <t>60e0b93834cb8d23b8d9e748</t>
  </si>
  <si>
    <t>Kazan Dede Pide, Akşehir (Altunkalem Mah.)</t>
  </si>
  <si>
    <t>MÜSLÜM YALGIÇ</t>
  </si>
  <si>
    <t>Altunkalem</t>
  </si>
  <si>
    <t>Altunkalem Mah. Ender Sok. No:9/AA Akşehir / Konya</t>
  </si>
  <si>
    <t>5fcdefc1b1ac8d841d472f62</t>
  </si>
  <si>
    <t>Keklik (Kısmet) Kebap Evi,Meram (Zafer Meydanı)</t>
  </si>
  <si>
    <t>METİN KEKLİK</t>
  </si>
  <si>
    <t>Sahibiata Mah. Mimar muzaffer cad. No:42/A Meram/Konya</t>
  </si>
  <si>
    <t>randevu iptal edilmiş ilerleyen günlerde randevu istiyor şu an için aranmasın</t>
  </si>
  <si>
    <t>61f4710fb6745fe30a534a48</t>
  </si>
  <si>
    <t>Kemeraltı Lahmacun &amp; Şiş Kebap, Selçuklu (Yazır Mah. - Otogar)</t>
  </si>
  <si>
    <t>Ethem Bakbak</t>
  </si>
  <si>
    <t>Şeyh Şamil Mah. Doç. Dr. Halil Ürün Cad. No:23 R Selçuklu Konya</t>
  </si>
  <si>
    <t xml:space="preserve">reklamcımda fotoğraflarım var gerek yok dedi </t>
  </si>
  <si>
    <t>5fe082560345d272197f896a</t>
  </si>
  <si>
    <t>Kent Etli Ekmek, Selçuklu (Yazır Mah. - Otogar Bölgesi)</t>
  </si>
  <si>
    <t>YASİN BİLMEZ</t>
  </si>
  <si>
    <t>yazır mah. ordu sok. no:8/c selçuklu/konya</t>
  </si>
  <si>
    <t xml:space="preserve">Mehmet </t>
  </si>
  <si>
    <t>40 dakikaya kadar tekrar aranacak.//yarım saat sonra ara yetk yok</t>
  </si>
  <si>
    <t>5ffc8a2e58e9c11881d82231</t>
  </si>
  <si>
    <t>Kes Bi Döner, Karatay (Hacı Sadık Mah.)</t>
  </si>
  <si>
    <t>DİLAN BALIKÇI</t>
  </si>
  <si>
    <t>Hacısadık</t>
  </si>
  <si>
    <t>HACISADIK MAH. DALYAN SOKAK NO:53/F KARATAY/KONYA</t>
  </si>
  <si>
    <t>60313362e87c921bb98723fa</t>
  </si>
  <si>
    <t>Kes Bi Döner, Selçuklu (Şeyh Şamil Mah.)</t>
  </si>
  <si>
    <t>KEREM KURT</t>
  </si>
  <si>
    <t>şeyh şamil mah. eylül sok. no:8/C selçuklu/konya</t>
  </si>
  <si>
    <t>5fcb6d3033799658eb980136</t>
  </si>
  <si>
    <t>Kılıçarslan Etli Ekmek &amp; Izgara, Selçuklu (Hocacihan Mah.)</t>
  </si>
  <si>
    <t>Murat Sevinç</t>
  </si>
  <si>
    <t>Hocacihan mah. Çevreyolu cad. No:23/G Selçuklu/Konya</t>
  </si>
  <si>
    <t>Randevu alındı murat bey:05539810334</t>
  </si>
  <si>
    <t>6235be1209aea11cb07a603c</t>
  </si>
  <si>
    <t>Kırat Döner, Selçuklu (Işıklar Mah.)</t>
  </si>
  <si>
    <t>MUHAMMED KIRAT</t>
  </si>
  <si>
    <t>Işıklar Mah. Malas Cad. No:69 Selçuklu/KONYA</t>
  </si>
  <si>
    <t xml:space="preserve">telefonu kapalı </t>
  </si>
  <si>
    <t>61cb801ecac5780fe1a334e9</t>
  </si>
  <si>
    <t>Kırk İki Etli Ekmek &amp; Yağ Somunu, Karatay (Fetih Mah.)</t>
  </si>
  <si>
    <t>Fatih Kaya</t>
  </si>
  <si>
    <t>Fetih mahallesi Ahmet Hamdi Göğüş caddesi kardelen sitesi A 3 blok no:2 Karatay Konya</t>
  </si>
  <si>
    <t>6063653c82a0d02b22142171</t>
  </si>
  <si>
    <t>Kırmızı Döner, Selçuklu (Bosna Hersek Mah.)</t>
  </si>
  <si>
    <t>HATİCE NUR NİLÜFER</t>
  </si>
  <si>
    <t>BOSNA HERSEK MAH.OSMANLI CAD. NO:9/J SELÇUKLU/KONYA</t>
  </si>
  <si>
    <t xml:space="preserve">açmadı/açmadı / 532 487 82 57 mehmet beyin numarası </t>
  </si>
  <si>
    <t>601ac8f23740f1ea1ca0ced6</t>
  </si>
  <si>
    <t>Kısmetim Döner &amp; Izgara, Meram (Melikşah Mah.)</t>
  </si>
  <si>
    <t>FATMA EROL</t>
  </si>
  <si>
    <t>MELİKŞAH MAH. BEYŞEHİR CAD. NO:57/E MERAM/KONYA</t>
  </si>
  <si>
    <t xml:space="preserve">istemiyoruz dediler / yaz gelsin belki dedi </t>
  </si>
  <si>
    <t>61d755a77a4cbc823d782ad2</t>
  </si>
  <si>
    <t>King Chicky, Ereğli (Sümer Mah.)</t>
  </si>
  <si>
    <t>İlker Karakurt</t>
  </si>
  <si>
    <t>Sümer Mah. Eczacı Sami Cad. Adese No:5 Ereğli Konya</t>
  </si>
  <si>
    <t>61f30376ca07501ff154318c</t>
  </si>
  <si>
    <t>King Döner &amp; Burger, Selçuklu (Bosna Hersek Mah.)</t>
  </si>
  <si>
    <t>Mert Özkadif</t>
  </si>
  <si>
    <t>Bosna Hersek Mah. Fatih Sok. No:1/G Selçuklu Konya</t>
  </si>
  <si>
    <t xml:space="preserve">ustasına sorup geri dönecekmiş/ gerek duymuyormuş </t>
  </si>
  <si>
    <t>5fc0e68873c548c7ab525c85</t>
  </si>
  <si>
    <t>Konevi Mah. Feritpaşa cad. No:25/A Meram/Konya</t>
  </si>
  <si>
    <t>kaan GÖRGÜLÜ</t>
  </si>
  <si>
    <t>daha çok masa müşterisi odaklı çalışıyoruzçekime gerek yok</t>
  </si>
  <si>
    <t>61bba8bf62e0e624eb85c2c3</t>
  </si>
  <si>
    <t>Konya Fast Food &amp; Çiğköfte, Selçuklu (M. Akif Mah.)</t>
  </si>
  <si>
    <t>Ömer Karpuzcu</t>
  </si>
  <si>
    <t>Mehmet Akif Mah. Kaygusuz Baba Cad. No:38 Selçuklu Konya</t>
  </si>
  <si>
    <t xml:space="preserve">ömer bey covid olmuş şuan işleyme kapalıymış iki hafta sonra olabilir dedi / internet sıkıntısından doltı getiri açamıyormuş açtığı zaman haber verecek </t>
  </si>
  <si>
    <t>617e90d049f06b3e8a477153</t>
  </si>
  <si>
    <t>Konya Kebap Evi, Selçuklu (Horozluhan Mah. - 1. Organize Sanayi)</t>
  </si>
  <si>
    <t>Gülizar Tekin</t>
  </si>
  <si>
    <t>Horozluhanosb</t>
  </si>
  <si>
    <t>Horozluhan OSB mahallesi, İstikamet caddesi, no:3 Selçuklu, Konya</t>
  </si>
  <si>
    <t>62169abf13a25f99040821a8</t>
  </si>
  <si>
    <t>Konya Pastanesi, Selçuklu (Yazır Mah. - Otogar Bölgesi)</t>
  </si>
  <si>
    <t>Yasin Altan</t>
  </si>
  <si>
    <t>Yazır mahallesi Sultan caddesi No 29 / C Selçuklu Konya</t>
  </si>
  <si>
    <t>604d1cdd8c3234752d1d510a</t>
  </si>
  <si>
    <t>Konya Sofrası Fırın Kebap &amp; Etli Ekmek, Meram (Yaka Mah.)</t>
  </si>
  <si>
    <t>Mükerrem Sayat</t>
  </si>
  <si>
    <t>YAKA MAH. BEYŞEHİR CAD. NO:271D MERAM/KONYA</t>
  </si>
  <si>
    <t>şuan için düşünmüyorlar</t>
  </si>
  <si>
    <t>617d8695d27a81b3f3e31822</t>
  </si>
  <si>
    <t>Kos's Pastanesi, Meram (Melikşah Mah.)</t>
  </si>
  <si>
    <t>Serap Duru</t>
  </si>
  <si>
    <t>Melikşah Mah. Altınçimen Sok. No:2/A Meram/Konya</t>
  </si>
  <si>
    <t>no geçerli değil/5452441551 Kürşat Bey kendisi dönüş yapacak günde 2-3 ürünü çıkıyormuş,ayarlama yapabilirse bizleri arayacak.</t>
  </si>
  <si>
    <t>61e5dba7b66cab089f4b986f</t>
  </si>
  <si>
    <t>Köfte Zamanı, Selçuklu (Selahaddin Eyyubi Mah.)</t>
  </si>
  <si>
    <t>Kadir Alyüz</t>
  </si>
  <si>
    <t>Selahaddin Eyyubi Mahallesi, Beyhekim Caddesi, No:89/BB Selçuklu/Konya</t>
  </si>
  <si>
    <t xml:space="preserve">mail atacak </t>
  </si>
  <si>
    <t>6237711348a2852d7220fa73</t>
  </si>
  <si>
    <t>Köfteci Alpay, Ereğli (Aydınlar Mah.)</t>
  </si>
  <si>
    <t>Anakız Öztürk</t>
  </si>
  <si>
    <t>Hıdırlı</t>
  </si>
  <si>
    <t>Aydınlar Mahallesi Alparslan Türkeş caddesi No:38/C Ereğli Konya</t>
  </si>
  <si>
    <t>5f58ad7c28033c3eb76ec0e8</t>
  </si>
  <si>
    <t>Köfteci Bayram Abi, Selçuklu (Bosna Hersek Mah.)</t>
  </si>
  <si>
    <t>AYTEN EKİCİ</t>
  </si>
  <si>
    <t>Bosna Hersek, Soner Sk., 42250 Selçuklu/Konya</t>
  </si>
  <si>
    <t xml:space="preserve">bayram bey sistemi eylülde öğrenciler gelince açacakmış çekim belki o zaman olabilir/ saolun deyip kapattı </t>
  </si>
  <si>
    <t>6019327ffa9572bc105b6b24</t>
  </si>
  <si>
    <t>Köfteci Kel Metin Tantuni &amp; Döner, Selçuklu (Kosova Mah.)</t>
  </si>
  <si>
    <t>FATMA ADANIR</t>
  </si>
  <si>
    <t>kosova mahallesi veysel karani caddesi no 116/g</t>
  </si>
  <si>
    <t>kurye problemi olduğu için getiri açamıyor bu problemi hallederse çekim de yaptıracak</t>
  </si>
  <si>
    <t>5fc8a541a7d658d48a68c46e</t>
  </si>
  <si>
    <t>Köfteci Mitat Usta, Meram (Sahibiata Mah. - Zafer Meydanı)</t>
  </si>
  <si>
    <t>MİTAT KELEŞOĞLU</t>
  </si>
  <si>
    <t>Sahibiata Mah. Kocahasan sok. No:2/D Meram/Konya</t>
  </si>
  <si>
    <t>5335953993 Mitat bey personellerle görüşecek yarın tekrar aransın /bayramdan sonra arancak //çok yoğunlarmış daha sonra tekrar aranacak. / hafta sonuna randevu istiyordu haftasonu fotoğrafçı arkadaşlarımız çalışmadığı için çekim istemiyor./12 13 gibi arayın görüşelim dendi</t>
  </si>
  <si>
    <t>610d55038dd391047f324ebe</t>
  </si>
  <si>
    <t>Köfteci Mustafa, Selçuklu (Işıklar Mah.)</t>
  </si>
  <si>
    <t>MUSTAFA EFE</t>
  </si>
  <si>
    <t>Işıklar Mah. Sille Cad. No:29 B Selçuklu / Konya</t>
  </si>
  <si>
    <t>Geçici olarak servis dışı</t>
  </si>
  <si>
    <t>62056f7c6b7b1c162916c9c4</t>
  </si>
  <si>
    <t>Köftecim Köyet, Ereğli (Pirömer Mah.)</t>
  </si>
  <si>
    <t>Mustafa Topbaş</t>
  </si>
  <si>
    <t>Pirömer mah Atatürk cad no 93 A Ereğli/KONYA</t>
  </si>
  <si>
    <t>620eaa5d09ea8c7b7f79fda5</t>
  </si>
  <si>
    <t>Köftey’s Burger ve Köfte, Ereğli (Sümer Mah.)</t>
  </si>
  <si>
    <t>Ercan Yamaner</t>
  </si>
  <si>
    <t>Sümer Mahallesi Eczacı Sami Sokak Park Site Avm No:3/101 Ereğli/Konya</t>
  </si>
  <si>
    <t>6012ab3ed1201bd47d94ecde</t>
  </si>
  <si>
    <t>Köşk Tantuni, Selçuklu (Nişantaş Mah.)</t>
  </si>
  <si>
    <t>MUSTAFA UYANIK</t>
  </si>
  <si>
    <t>Nişantaş Mah. Metehan Sk. No:63, 42060 Selçuklu/Konya</t>
  </si>
  <si>
    <t>mail verildi atacak Ncemettin bey 5367697419</t>
  </si>
  <si>
    <t>619fbdcb07c5f6786e86a229</t>
  </si>
  <si>
    <t>Köyden Yufka, Selçuklu (Sancak Mah.)</t>
  </si>
  <si>
    <t>Merve Güngör</t>
  </si>
  <si>
    <t>Sancak Mah. Sıtkı Sok. Beyaz Zambak Sitesi No:17 Selçuklu Konya</t>
  </si>
  <si>
    <t xml:space="preserve">5448773225 Adnan/ haftaya aranacak/ merve hanım pek gelmezmiş işletmeye </t>
  </si>
  <si>
    <t>60c4dcc67dafcc6c09a021b4</t>
  </si>
  <si>
    <t>Köylüm Mayalı ve Börek, Karatay(Fetih Mah.)</t>
  </si>
  <si>
    <t>Enes Ali Özkara</t>
  </si>
  <si>
    <t>Fetih Mah. İnkişaf Sok. B Blok 2. Giriş No:3 A Karatay / Konya</t>
  </si>
  <si>
    <t>Pembe Hanım işlerimiz durgun istemiyorum dedi.</t>
  </si>
  <si>
    <t>6163fedcc09080246b94f1d6</t>
  </si>
  <si>
    <t>Kral 4 Döner &amp; Pizza, Selçuklu (Ferhuniye Mah.)</t>
  </si>
  <si>
    <t>BAYRAM ÇOBAN</t>
  </si>
  <si>
    <t>Ferhuniye Mahallesi Bereket oğlu Sokak No 7/A Selçuklu / Konya</t>
  </si>
  <si>
    <t xml:space="preserve">yetkili yok  / bayram bey yarım saate gelirmiş / 506 2234038 bayram bey açmadı / ramazandan sonra yapalım dedi </t>
  </si>
  <si>
    <t>624081389aee2dcefbf3ddf7</t>
  </si>
  <si>
    <t>Kral Dönerci &amp; Hatay Usulü Döner, Selçuklu (Bosna Hersek Mah.)</t>
  </si>
  <si>
    <t>MERYEM GÜNDOĞAN</t>
  </si>
  <si>
    <t>Bosna Hersek Mah. Osmanlı Cad. No:9/J Selçuklu/KONYA</t>
  </si>
  <si>
    <t>60bca7acf6cacd1bec25475c</t>
  </si>
  <si>
    <t>Kral Izgara, Selçuklu (Kosova Mah.)</t>
  </si>
  <si>
    <t>Ahmet Doruk</t>
  </si>
  <si>
    <t>Kosova Mah. Zemzemkuyusu Sok. A Blok No:14 İç kapı no: K Selçuklu / Konya</t>
  </si>
  <si>
    <t>yeni açtığımız için ekip olarak müsait olamadık sağlıklı bir ortam ayarlayıp öyle randevu oluşturalım der 1 hafta sonra aranacak RAMAZAN DOLASIYLA KAPALI</t>
  </si>
  <si>
    <t>61ad2b0e2c33a9b240ddb6fe</t>
  </si>
  <si>
    <t>Kuruluş Döner, Selçuklu (Kosova Mah.)</t>
  </si>
  <si>
    <t>Havvana Bekçi</t>
  </si>
  <si>
    <t>Kosova mahallesi Veysel Karani caddesi no 215M Selçuklu Konya</t>
  </si>
  <si>
    <t xml:space="preserve">sistem kapalı sistem e giremiyorum bu sorunum çözülsün sonra dedi / devir işleri vamış </t>
  </si>
  <si>
    <t>618e10283ffe195d6e9ee807</t>
  </si>
  <si>
    <t>Kuzucu Et Lokantası, Selçuklu (Fatih Mah.)</t>
  </si>
  <si>
    <t>Halil Karagöz</t>
  </si>
  <si>
    <t>fatih mah. eski sanayi çarşısı güçlüler sokak no:65 Selçuklu/Konya</t>
  </si>
  <si>
    <t xml:space="preserve">açıyor konuşmuyor / mayıstan sonra ara / ramazanda kapalılamış </t>
  </si>
  <si>
    <t>5fe34e3b35987af44b5f2fb1</t>
  </si>
  <si>
    <t>Künefe Evim, Selçuklu (Bosna Hersek Mah.)</t>
  </si>
  <si>
    <t>Bosna hersek mah. osmanlı cad. No:4M selçuklu/konya</t>
  </si>
  <si>
    <t>bir saate aranacak/eylül sonu gibi ararsanız iyi olur der</t>
  </si>
  <si>
    <t>6244534e7ee9821f6305de06</t>
  </si>
  <si>
    <t>La Mure Patisserie &amp; Cafe, Selçuklu (Beyhekim Mah.)</t>
  </si>
  <si>
    <t>Meral Güzel</t>
  </si>
  <si>
    <t>Beyhekim mahallesi Gülaçar sokak no 15 A Selçuklu Konya</t>
  </si>
  <si>
    <t>603e8ec35922fe68e0d22d23</t>
  </si>
  <si>
    <t>Lahmacun 42 Etliekmek &amp; Tantuni,Selçuklu (Akşemsettin Mah.)</t>
  </si>
  <si>
    <t>Memiş KORKMAZ</t>
  </si>
  <si>
    <t>Akşemsettin</t>
  </si>
  <si>
    <t>Akşemsettin mahallesi Meşeler Sokak No:3/A Selçuklu/Konya</t>
  </si>
  <si>
    <t>kapalı telefon/ulaşılamıyor./kapalı telefon.//hala kapalı/açmadı/03322470242</t>
  </si>
  <si>
    <t>6149d8ba1cc882229954ca06</t>
  </si>
  <si>
    <t>Lahmacunos, Selçuklu (İhsaniye Mah.)</t>
  </si>
  <si>
    <t>Osman Gürel</t>
  </si>
  <si>
    <t>İhsaniye Mahallesi Müneccim Başı Sokak No:3 B Selçuklu Konya</t>
  </si>
  <si>
    <t>6219faf838a68e143e8aa10b</t>
  </si>
  <si>
    <t>Lalebahçe Etliekmek, Meram (Lalebahçe Mah.)</t>
  </si>
  <si>
    <t>Rıdvan Uslu</t>
  </si>
  <si>
    <t>Lalebahçe</t>
  </si>
  <si>
    <t>Lalebahçe Mah. Lalebahçe Cad. No:112/A Meram Konya</t>
  </si>
  <si>
    <t>62152c8526a24993df11b007</t>
  </si>
  <si>
    <t>Lavaş Ocakbaşı, Selçuklu (Şeker Mah.)</t>
  </si>
  <si>
    <t>Adnan Koçak</t>
  </si>
  <si>
    <t>Şeker Mahallesi Hocacihan Tekke Caddesi No:18/A Selçuklu KONYA</t>
  </si>
  <si>
    <t>62377e8c8fc9bb614b667afe</t>
  </si>
  <si>
    <t>Lavors Burger,Selçuklu (Musalla Bağları Mah.)</t>
  </si>
  <si>
    <t>Duygu Atabay</t>
  </si>
  <si>
    <t>Musalla bağları mahallesi telgrafcı hamdi bey caddesi 6/G Konya/Selçuklu</t>
  </si>
  <si>
    <t>61ec57659c49ad12ebe1c4d9</t>
  </si>
  <si>
    <t>Leziz Ev Yemekleri, Selçuklu (Bosna Hersek Mah.)</t>
  </si>
  <si>
    <t>Hülya İnanan</t>
  </si>
  <si>
    <t>Bosna Hersek Mah. Fatih Sok. No:5/5L Selçuklu Konya</t>
  </si>
  <si>
    <t xml:space="preserve">bayramdan sonra istiyor  </t>
  </si>
  <si>
    <t>61af68f48f49c809c62f85d5</t>
  </si>
  <si>
    <t>Lezizhan Çiğ Köfte, Selçuklu (Bosna Hersek Mah.)</t>
  </si>
  <si>
    <t>Zeynep Tuğçe Çoşkun</t>
  </si>
  <si>
    <t>Bosna Hersek mahallesi Osmanlı Caddesi no :9AB Selçuklu/Konya</t>
  </si>
  <si>
    <t xml:space="preserve">açmadı  / açmadı </t>
  </si>
  <si>
    <t>6005d0ce0a0197299ff28995</t>
  </si>
  <si>
    <t>Lezzetim Ev Yemekleri, Selçuklu (Kosova Mah.)</t>
  </si>
  <si>
    <t>BURAK YASİN KARA</t>
  </si>
  <si>
    <t>Kosova Mah. Yeni istanbul cad. No:182C/116 Selçuklu/Konya</t>
  </si>
  <si>
    <t>iş yerini satıyorum o yüzden çekime de gerek yok der</t>
  </si>
  <si>
    <t>62375cbf6d0e18582193f3d2</t>
  </si>
  <si>
    <t>Libol Döner, Selçuklu (Bosna Hersek Mah.)</t>
  </si>
  <si>
    <t>SABRİ TURANOĞLU</t>
  </si>
  <si>
    <t>BOSNA HERSEK MAH/SEMT FATİH SK. KIVILCIM İŞMERKEZİ KIVILCIM İŞ MERKEZİ NO: 1 E SELÇUKLU/ KONYA</t>
  </si>
  <si>
    <t>5f5770aa889eabc5a35dbae2</t>
  </si>
  <si>
    <t>Lider Tantuni &amp; Döner, Selçuklu (Yazır)</t>
  </si>
  <si>
    <t>HAMZA ALPA</t>
  </si>
  <si>
    <t>Yazır, Emir Sultan Cd. 32a, 42250 Horozluhan Osb/Selçuklu/Konya</t>
  </si>
  <si>
    <t>hamza bey bazı sorunları vardı ama randv alındı adres:yazır mah. sultan cad. No:27/h selçuklu/konya//yarın toplu sipariş varmış erteleme istiyor</t>
  </si>
  <si>
    <t>60d331a6b1569116a4689c7c</t>
  </si>
  <si>
    <t>Lokma Tane Waffle &amp; Cafe, Selçuklu (Şeker Mah.)</t>
  </si>
  <si>
    <t>Mehmet Koyuncu</t>
  </si>
  <si>
    <t>Şeker Mah. Şefik Can Cad. No:39 M Selçuklu / Konya</t>
  </si>
  <si>
    <t xml:space="preserve">2 ürünü var / şuan hiç müsait değilim daha sonra arayın dedi </t>
  </si>
  <si>
    <t>5fea1536ce622f4c6dcbbb52</t>
  </si>
  <si>
    <t>Lokmahane Çarşı Etliekmek &amp; Furun Kebabı, Meram (Alavardı Mah.)</t>
  </si>
  <si>
    <t>HASAN GÜNCÜ</t>
  </si>
  <si>
    <t>ALAVARDI MAH. YAKA CAD. NO:36/A MERAM/KONYA</t>
  </si>
  <si>
    <t>kendi fotografları oldugunu gerek duymadıgını soylediler.//yetk yok 2 3 gibi ara//3531343 yetkili şehir dışında</t>
  </si>
  <si>
    <t>61e28534459e513b020589c2</t>
  </si>
  <si>
    <t>Lö Takos, Selçuklu (Bosna Hersek Mah.)</t>
  </si>
  <si>
    <t>Kadir Demir</t>
  </si>
  <si>
    <t>BOSNA HERSEK MAH. SONER SK. NO: 1 AD- İÇ KAPI NO: - SELÇUKLU/ KONYA</t>
  </si>
  <si>
    <t>daha önce randevu olusturulmus gidilmemiş ramazandan sonra aransın randevu alınsın</t>
  </si>
  <si>
    <t>62377561801f6777185213ef</t>
  </si>
  <si>
    <t>Lucci Food, Karatay (Fetih Mah.)</t>
  </si>
  <si>
    <t>Mehmet Ali Perihan</t>
  </si>
  <si>
    <t>Kto Karatay Üniversitesi</t>
  </si>
  <si>
    <t>Fetih mahallesi alaaddin kap caddesi no 97/B Karatay Konya</t>
  </si>
  <si>
    <t>5ff7235fbd264da41e5265d0</t>
  </si>
  <si>
    <t>Luukma Lokma &amp; Waffle, Meram (Konevi Mah.)</t>
  </si>
  <si>
    <t>HASAN HÜSEYİN SAĞLAM</t>
  </si>
  <si>
    <t>KONEVİ MAH. FERİTPAŞA CAD. NO:6/A MERAM/KONYA</t>
  </si>
  <si>
    <t>05075667708 hüseyin beyin numarası // şuan müsait değilim daha sonra arayın dedi. / nesibe hanım ile iletişime geçildi</t>
  </si>
  <si>
    <t>61bb1afca45cb774cf92e796</t>
  </si>
  <si>
    <t>Makburger, Meram (Yenişehir Mah.)</t>
  </si>
  <si>
    <t>Ali Küçükçal</t>
  </si>
  <si>
    <t>Yenişehir Mah. Şehit Göksel Doğan Cad. No:21 A Meram Konya</t>
  </si>
  <si>
    <t xml:space="preserve">Murat Bey </t>
  </si>
  <si>
    <t>62279fae8eff00145e6c0c05</t>
  </si>
  <si>
    <t>MarsuPilavi, Selçuklu (Bosna Hersek Mah.)</t>
  </si>
  <si>
    <t>Fatih Özdemir</t>
  </si>
  <si>
    <t>bosna hersek mahallesi akif sokak no:3p selçuklu Konya</t>
  </si>
  <si>
    <t>tel kaplı</t>
  </si>
  <si>
    <t>6196a7bdf0aa6a0323a50e8e</t>
  </si>
  <si>
    <t>Master Touch Steakhouse, Akşehir (İstasyon Mah.)</t>
  </si>
  <si>
    <t>Ersen Kılıç</t>
  </si>
  <si>
    <t>İstasyon Mah. 30490 sk No:7 Akşehir Konya</t>
  </si>
  <si>
    <t>61160d4b4e6b5f4a3b1c5491</t>
  </si>
  <si>
    <t>Maya Bakery, Meram (Alavardı Mah.)</t>
  </si>
  <si>
    <t>Ayşe Öney</t>
  </si>
  <si>
    <t>ALAVARDI MAH. YAKA CAD. NO: 74 B İÇ KAPI NO: 1 MERAM/ KONYA</t>
  </si>
  <si>
    <t>60114740726cc3607808500c</t>
  </si>
  <si>
    <t>Mekan Nostalji Restaurant, Karatay (Gazi Osman Paşa Mah.)</t>
  </si>
  <si>
    <t>Seyit Halil YAVUZ</t>
  </si>
  <si>
    <t>GAZİOSMANPAŞA MAH. KÜÇÜKKUMKÖPRÜ CAD. NO:233/A KARATAY/KONYA</t>
  </si>
  <si>
    <t>Adres değişikliği yapmış bu sistemi kapatıp yeni sistem oluşturmuşlar yeni sistem için de randevu oluşturuldu ama yeni yeri selçuklu ilçesinde</t>
  </si>
  <si>
    <t>60036e33e2740f13b919c8cf</t>
  </si>
  <si>
    <t>Meram Çıtır Simit, Selçuklu (Kılınçarslan Mah.)</t>
  </si>
  <si>
    <t>HAYATİ BURSALI</t>
  </si>
  <si>
    <t>Kılınçarslan mah.Adakale cad. No:17/D Selçuklu/Konya</t>
  </si>
  <si>
    <t>çok yoğunlarmış sistemi kapatmış kendi açınca dönüş yapacak</t>
  </si>
  <si>
    <t>5fd11371b8304a1a5bedf566</t>
  </si>
  <si>
    <t>Meram Etliekmek &amp; Izgara, Meram (Melikşah Mah.)</t>
  </si>
  <si>
    <t>RUKİYE ALTUNDAŞ</t>
  </si>
  <si>
    <t>Dedekorkut</t>
  </si>
  <si>
    <t>melikşah mah. hocafakıh caddesi No:65/B meram/konya</t>
  </si>
  <si>
    <t xml:space="preserve">yüzüme kapattı/ürünleri çok fazla istemiyor.// telefon kapatıldı./BİR HANIM TEYZE AÇTI TELEFONU TANIMIYORUM DEDİ /10 DK SONRA ARA / rukiye burda yok yanlış numara deyip kapattı </t>
  </si>
  <si>
    <t>62056db0d74dc039fd8be20d</t>
  </si>
  <si>
    <t>Meram Etliekmek, Karatay (Şems-i Tebrizi Mah.)</t>
  </si>
  <si>
    <t>İbrahim Altan</t>
  </si>
  <si>
    <t>Şems-i Tebrizi mah. Şerafettin Cad. No:50/B Karatay konya</t>
  </si>
  <si>
    <t>60db3d57d48ae4d034323f12</t>
  </si>
  <si>
    <t>Meram Kumpircisi, Meram (Pirebi Mah.)</t>
  </si>
  <si>
    <t>Rıdvan Ermiş</t>
  </si>
  <si>
    <t>Pirebi Mahallesi Dokdor Ahmet Özcan Caddesi No:103/E Meram / Konya</t>
  </si>
  <si>
    <t>oglen1 gibi arancak // ulaşılamadı.ulaşılamadı.// çekimi yapılmış aramayın</t>
  </si>
  <si>
    <t>61e5e247e00bba7a3f5d3230</t>
  </si>
  <si>
    <t>Mercan Etli Ekmek &amp; Lahmacun, Karatay (Hacıibalı Mah.)</t>
  </si>
  <si>
    <t>Ömer Demir</t>
  </si>
  <si>
    <t>Hacıibalı</t>
  </si>
  <si>
    <t>Hacıibalı Mahallesi Çancı Caddesi No 53 A Karatay Konya</t>
  </si>
  <si>
    <t>5fe32a7f3e964b1f8fe9f388</t>
  </si>
  <si>
    <t>Mersin Tantuni, Meram (Sahibiata Mah. - Zafer Meydanı)</t>
  </si>
  <si>
    <t>MEHMET BAĞLAMIŞ</t>
  </si>
  <si>
    <t>sahibiata mah. ince minare sok. no:1/d meram/konya</t>
  </si>
  <si>
    <t xml:space="preserve">açıyor konuşmuyor /&amp; maile atacakmış </t>
  </si>
  <si>
    <t>61d752fb28d0892518ddc1b5</t>
  </si>
  <si>
    <t>Meru Döner, Ereğli (Sümer Mah.)</t>
  </si>
  <si>
    <t>6006feedafd5c7db2a1e36c3</t>
  </si>
  <si>
    <t>Meşale Etliekmek &amp; Izgara, Selçuklu (Bosna Hersek Mah.)</t>
  </si>
  <si>
    <t>VEYSEL ODABAŞI</t>
  </si>
  <si>
    <t>Bosna Hersek Mah. Kermes Sokak No:2/E Selçuklu/Konya</t>
  </si>
  <si>
    <t>624af6a618048d5f279e8baa</t>
  </si>
  <si>
    <t>Meşe Köfte, Karatay (Şems-i Tebrizi Mah.)</t>
  </si>
  <si>
    <t>MUHAMMET RAŞİT ARSLAN</t>
  </si>
  <si>
    <t>Şemsitebrizi Mah. Hatuniye Sk. No:9 C Karatay/KONYA</t>
  </si>
  <si>
    <t>61bb9b11a431e141024b840e</t>
  </si>
  <si>
    <t>Meşhur Adıyaman Çiğ Köfte Ahmet Aybak, Selçuklu(Sancak Mah)</t>
  </si>
  <si>
    <t>Veli Bayır</t>
  </si>
  <si>
    <t>Sancak Mah. Taçmahal Cad. No:9 E Selçuklu Konya</t>
  </si>
  <si>
    <t>5ff5f325def3886fa7deba6c</t>
  </si>
  <si>
    <t>Meşhur Adıyaman Çiğ Köftecisi Aziz Usta, Meram (Uzunharmanlar)</t>
  </si>
  <si>
    <t>MERYEM KİRGİL</t>
  </si>
  <si>
    <t>UZUNHARMANLAR MAH. TAŞ CAMİ UZUN HARMANLAR CAD. NO:255/C MERAM/KONYA</t>
  </si>
  <si>
    <t>6153291ac0920d74a831ed98</t>
  </si>
  <si>
    <t>Meşhur Adıyaman Çiğ Köftecisi Ömer Aybak, (S. Eyyubi Mah.)</t>
  </si>
  <si>
    <t>Emre Arslan</t>
  </si>
  <si>
    <t>Selahaddini Eyyubi Mahallesi kahramanlar caddesi 58/C</t>
  </si>
  <si>
    <t>61dc2a74322419512a9d9f9f</t>
  </si>
  <si>
    <t>Meşhur Adıyaman Çiğ Köftecisi Ömer Aybak, (Uzunharmanlar)</t>
  </si>
  <si>
    <t>İlker Akdoğan</t>
  </si>
  <si>
    <t>Muradiye</t>
  </si>
  <si>
    <t>Uzunharmanlar Mah. Çeçenistan Cad. No:96 B Meram Konya</t>
  </si>
  <si>
    <t>61e31a8b0a101e6b9ec7757b</t>
  </si>
  <si>
    <t>Meşhur Adıyaman Çiğ Köftecisi Ömer Aybak, Ereğli (Dalmaz Mah.)</t>
  </si>
  <si>
    <t>Aydanur Sarpkaya</t>
  </si>
  <si>
    <t>Dalmaz Mah. Bestekar Mustafa Seyran Cad. Gülba No: 34 B Ereğli Konya</t>
  </si>
  <si>
    <t>61705d0f2b05cba30c029efe</t>
  </si>
  <si>
    <t>Meşhur Adıyaman Çiğ Köftecisi Ömer Aybak, Meram (Alavardı Mah.)</t>
  </si>
  <si>
    <t>GAMZE YAVUZ</t>
  </si>
  <si>
    <t>Alavardı mah ulubat sk 12 C meram konya</t>
  </si>
  <si>
    <t>619376bc51c1a05607879373</t>
  </si>
  <si>
    <t>Meşhur Adıyaman Çiğ Köftecisi Ömer Aybak, Meram (Konevi Mah.)</t>
  </si>
  <si>
    <t>Bilal Karadağ</t>
  </si>
  <si>
    <t>Konevi Mah. Millet Cad. No:7 D Meram Konya</t>
  </si>
  <si>
    <t>61b672c1cf63911fef070266</t>
  </si>
  <si>
    <t>Meşhur Adıyaman Çiğ Köftecisi Ömer Aybak, Meram(Alparslan)</t>
  </si>
  <si>
    <t>Mehmet Deniz</t>
  </si>
  <si>
    <t>Alpaslan</t>
  </si>
  <si>
    <t>Alparslan Mah. Karaman Cad. No:340 A Meram Konya</t>
  </si>
  <si>
    <t>5fe395a3798e595fb534e0d0</t>
  </si>
  <si>
    <t>Meşhur Adıyaman Çiğ Köftecisi Ömer Aybak, Selçuklu (Sancak Mah.)</t>
  </si>
  <si>
    <t>FADİMANA BİLEKYİĞİT</t>
  </si>
  <si>
    <t>sancak mah. veysel karani cad. no:24 selçuk/konya</t>
  </si>
  <si>
    <t>6235b8477fe3a01ad0ea6bac</t>
  </si>
  <si>
    <t>Meşhur Adıyaman Çiğ Köftecisi Ömer Aybak, Selçuklu (Selçuk Mah.)</t>
  </si>
  <si>
    <t>Kemal Solakgil</t>
  </si>
  <si>
    <t>Selçuk Mah. Harzami Sokak No:2/b Selçuklu Konya</t>
  </si>
  <si>
    <t>620bd1591c5eff659c0e4236</t>
  </si>
  <si>
    <t>Meşhur Adıyaman Çiğ Köftecisi Ömer Aybak, Selçuklu (Yazır Mah.)</t>
  </si>
  <si>
    <t>HÜSNÜ ALAN</t>
  </si>
  <si>
    <t>Yazır Mah. Dr. Sıddık Özmerzifonlu Cad No: 11/A Selçuklu Konya</t>
  </si>
  <si>
    <t>5386124890 doğukan</t>
  </si>
  <si>
    <t>60d31266125f5050eff6d818</t>
  </si>
  <si>
    <t>Meşhur Adıyaman Çiğ Köftecisi Ömer Aybak,Selçuklu(Nişantaş Mah.)</t>
  </si>
  <si>
    <t>Yasin Çağlar</t>
  </si>
  <si>
    <t>Nişantaş Mah. Kalemkar Sok. No:9 B Selçuklu / Konya</t>
  </si>
  <si>
    <t>60539514c4cf6ec5a93d53cb</t>
  </si>
  <si>
    <t>Meşhur Adıyaman Çiğköftecisi Ahmet Aybak,Selçuklu (M.Akif Mah.)</t>
  </si>
  <si>
    <t>ŞÜKRAN AYDOĞAN</t>
  </si>
  <si>
    <t>MEHMET AKİF MAH. SEFERİHİSAR CAD. NO:18/C SELÇUKLU/KONYA</t>
  </si>
  <si>
    <t xml:space="preserve">Emirhan bey eşi </t>
  </si>
  <si>
    <t>610658752213280c55ffafa0</t>
  </si>
  <si>
    <t>Meşhur Adıyaman Çiğköftecisi Aziz Usta, Karatay (Erenler Mah.)</t>
  </si>
  <si>
    <t>EMRE ÖZDEMİR</t>
  </si>
  <si>
    <t>ERENLER MAH. BAŞAK CAD. 2. BLOK NO: 41 C KARATAY/ KONYA</t>
  </si>
  <si>
    <t>60d2c9b9717e1b3e2ea4c803</t>
  </si>
  <si>
    <t>Meşhur Adıyaman Çiğköftecisi Ömer Aybak, Meram(Havzan Mah.)</t>
  </si>
  <si>
    <t>Adem Işık</t>
  </si>
  <si>
    <t>Havzan Mah. Ebussuudefendi Cad. No:10 C Meram / Konya</t>
  </si>
  <si>
    <t>franchise</t>
  </si>
  <si>
    <t>621fe6ec7cc61f25fab7e184</t>
  </si>
  <si>
    <t>Meşhur Adıyaman Samsat Çiğ Köfte, Karatay (Doğuş Mah.)</t>
  </si>
  <si>
    <t>METİN ARSLAN</t>
  </si>
  <si>
    <t>Doğuş Mah. Fetih Cad. No:284 D Karatay Konya</t>
  </si>
  <si>
    <t>623b83ee7c8a501ad4bef144</t>
  </si>
  <si>
    <t>Meşhur Adıyaman Samsat Çiğ Köfte, Karatay (Hacı Hasan Mah.)</t>
  </si>
  <si>
    <t>MUSTAFA ADAR</t>
  </si>
  <si>
    <t>Hacı Hasan Mah. Sedirler Cad. No:105 Karatay/KONYA</t>
  </si>
  <si>
    <t>620573a04a965a33bda181af</t>
  </si>
  <si>
    <t>Meşhur Adıyaman Samsat Çiğ Köfte, Selçuklu (Beyhekim Mah.)</t>
  </si>
  <si>
    <t>Enes Yaşar</t>
  </si>
  <si>
    <t>Beyhekim Mah. Erenler Sok. No:61 B Selçuklu Konya</t>
  </si>
  <si>
    <t xml:space="preserve">ortağı talip bey randevu talebinde bulundu randevusu alındı </t>
  </si>
  <si>
    <t>61da4a22f1bdc46a46b9adc8</t>
  </si>
  <si>
    <t>Meşhur Adıyaman Samsat Çiğ Köfte, Selçuklu(Bosna Hersek Mah)</t>
  </si>
  <si>
    <t>Abdullah Yaşar Çiçek</t>
  </si>
  <si>
    <t>Bosna Hersek Mah. Yeni İstanbul Cad. No:248 AG Selçuklu Konya</t>
  </si>
  <si>
    <t>forum kampüs avm</t>
  </si>
  <si>
    <t>62153ce00d156a1f05a0dd37</t>
  </si>
  <si>
    <t>Meşhur Asır Döner &amp; İskender, Selçuklu (Musalla Bağları Mah.)</t>
  </si>
  <si>
    <t>Erkan Bilmez</t>
  </si>
  <si>
    <t>Musalla Bağları Mah. Gülbahar Sok. No:8 A Selçuklu / Konya</t>
  </si>
  <si>
    <t>60eb4ecc3b31a16279f07605</t>
  </si>
  <si>
    <t>Meşhur Eski Konya Usulü Etliekmek&amp;Yağ Somunu,Selçuklu(Kosova )</t>
  </si>
  <si>
    <t>İbrahim Çebiç</t>
  </si>
  <si>
    <t>Kosova Mah. Çöğen Sok. No:4 C Selçuklu / Konya</t>
  </si>
  <si>
    <t>ibrahim bey gerek yok dedi</t>
  </si>
  <si>
    <t>613c471f954ae508db62cad3</t>
  </si>
  <si>
    <t>Meşhur Geneli Döner Ekspress, Selçuklu (Ferit Paşa Mah.)</t>
  </si>
  <si>
    <t>Mehmet Evren</t>
  </si>
  <si>
    <t>Feritpaşa Mah. Rauf Denktaş Cad. No:6 E Selçuklu Konya</t>
  </si>
  <si>
    <t xml:space="preserve">meşgul   / yarın pazar kuruluyor yoğun oluyorlarmış daha sonra gidilebilir </t>
  </si>
  <si>
    <t>61f479e16b8f4e83b41dd3ac</t>
  </si>
  <si>
    <t>Meşhur Köfteci Burhan Usta, Meram (Aşkan Mah.)</t>
  </si>
  <si>
    <t>Erol Köse</t>
  </si>
  <si>
    <t>Aşkan Mah. Yeni Meram Cad. No:124/1 Meram Konya</t>
  </si>
  <si>
    <t>60311554c85ce4568485aa56</t>
  </si>
  <si>
    <t>Meşhur Köfteci Dede Zafer, Meram (Sahibiata Mah.)</t>
  </si>
  <si>
    <t>AHMET FARUK YUMUŞAK</t>
  </si>
  <si>
    <t>sahibiata mah. abdülmümin sok. no:4/B meram/konya</t>
  </si>
  <si>
    <t>yetk yok/// 05532494829ahmet beyin numarası oglenden sonra tekrar arancak.yoğunlarmış daha sonra tekrar aranacak.//istemedi şehir dışındaymış mail verildi kendisi atacak</t>
  </si>
  <si>
    <t>6238ecc6ad77abaf390615b9</t>
  </si>
  <si>
    <t>Meşhur Olmayan Köfteci, Selçuklu (Fatih Mah.)</t>
  </si>
  <si>
    <t>MEHMET EMİN AKTAN</t>
  </si>
  <si>
    <t>Fatih Mah. Dağsaray Sk. No:20 A Selçuklu/KONYA</t>
  </si>
  <si>
    <t>bu bölgeye gidilince aranacak olumlu</t>
  </si>
  <si>
    <t>62154057260db71c87ba68d7</t>
  </si>
  <si>
    <t>Meşhur Ortaköy Kaşarlı Döner, Selçuklu (Hüsamettin Çelebi Mah.)</t>
  </si>
  <si>
    <t>Ayşe Gümüş Duymaz</t>
  </si>
  <si>
    <t>Hüsamettin çelebi Mah. İsmail Kaya Cad. No:12 I Selçuklu Konya</t>
  </si>
  <si>
    <t>620176cf8725004252ab5352</t>
  </si>
  <si>
    <t>Meşhur Sivas Köftecisi Acıktım Kebap, Ereğli (Boyacıali Mah.)</t>
  </si>
  <si>
    <t>Özgür Sarıkaya</t>
  </si>
  <si>
    <t>Boyacıali</t>
  </si>
  <si>
    <t>Boyacıali Mah. Dr. Mustafa Kurdoğlu Cad. No:1 B Ereğli Konya</t>
  </si>
  <si>
    <t>5fe236bdd3f42bc9d0af1aba</t>
  </si>
  <si>
    <t>Meşhur Zafer Köftecisi, Meram (Sahibiata Mah. - Zafer)</t>
  </si>
  <si>
    <t>HASAN VURAL</t>
  </si>
  <si>
    <t>sahibiata mah. abdülmümin sok. no:1/B meram/konya</t>
  </si>
  <si>
    <t>Öğlen yoğunluğumuz var daha sonra arayın dediler/ benim öyle şeyler ile uğraşcak vaktim yok dedi</t>
  </si>
  <si>
    <t>5f589b0d8ffecd68f8e1189e</t>
  </si>
  <si>
    <t>Metehan Adana Kebap, Selçuklu (Akşemsettin Mah.)</t>
  </si>
  <si>
    <t>FERHAT ÖZTÜRK</t>
  </si>
  <si>
    <t>Akşemsettin, Çevre Yolu Cd. 39/ D, 42080 Selçuklu/Konya</t>
  </si>
  <si>
    <t>suratıma kapattı//mail verildi Enes beye</t>
  </si>
  <si>
    <t>5fe2f41c1e95382d4e95d12d</t>
  </si>
  <si>
    <t>Meviza Unlu Mamülleri, Karatay (Akabe Mah.)</t>
  </si>
  <si>
    <t>TEVFİK KUŞLULAR</t>
  </si>
  <si>
    <t>Akabe mahallesi cemil çiçek caddesi No:38-A Karatay- Konya</t>
  </si>
  <si>
    <t>kendi numarası 5323371708/ devam çekimi alındı</t>
  </si>
  <si>
    <t>5fc8b58b77309cd83f61da9e</t>
  </si>
  <si>
    <t>Meydan Döner Salonu, Selçuklu (Zafer meydanı)</t>
  </si>
  <si>
    <t>ZEYNEP YAVUZ</t>
  </si>
  <si>
    <t>İhsaniye mah. Alaaddin bulvarı No:8/A Selçuklu/Konya</t>
  </si>
  <si>
    <t>numara kullanılmıyor</t>
  </si>
  <si>
    <t>611ac99e5b5b62b412e372ec</t>
  </si>
  <si>
    <t>MFÇ Izgara, Selçuklu (Akşemsettin Mah.)</t>
  </si>
  <si>
    <t>Aynur Çelik</t>
  </si>
  <si>
    <t>Akşemsettin Mah. Anadolu Cad. No:69 B Selçuklu / Konya</t>
  </si>
  <si>
    <t>oğlu furkan bey ile görüşüldü çekim istemiyor kendi çekerse atacak</t>
  </si>
  <si>
    <t>61e5df17481b0b90dc97b555</t>
  </si>
  <si>
    <t>Midye Teknesi, Ereğli (Selçuklu Mah.)</t>
  </si>
  <si>
    <t>Sena Nur Özal</t>
  </si>
  <si>
    <t>Selçuklu Mahallesi 90254 Sokak Karadeniz apartmanı No:1B Ereğli Konya</t>
  </si>
  <si>
    <t>5fca3b9b40fbdb361273baee</t>
  </si>
  <si>
    <t>Mis Börek Evi, Selçuklu (İhsaniye)</t>
  </si>
  <si>
    <t>ESRA GÜÇLÜ</t>
  </si>
  <si>
    <t>İhsaniye Mah.Beyhekim sokak No:10/A Selçuklu/Konya</t>
  </si>
  <si>
    <t>yetk yok dedi sonra aransın</t>
  </si>
  <si>
    <t>61d4a63d5535bfa33b905ac1</t>
  </si>
  <si>
    <t>Missos Meşhur İskenderun Döneri, Selçuklu (İhsaniye Mah.)</t>
  </si>
  <si>
    <t>İsacan Arslanhan</t>
  </si>
  <si>
    <t>İhsaniye mah. Zindankale sok. No:4/B Selçuklu/Konya</t>
  </si>
  <si>
    <t xml:space="preserve">15 dk ya aranacak yetkili acil işi çıkmış / elinde fotoğrafları varmış mail atacak </t>
  </si>
  <si>
    <t>624c0a6c62586d8381d4181c</t>
  </si>
  <si>
    <t>Mormo Brasserie, Ereğli (Sümer Mah.)</t>
  </si>
  <si>
    <t>VELİ ÇUKUR</t>
  </si>
  <si>
    <t>Sümer Mah. Atatürk Cad. No:5 A Ereğli/KONYA</t>
  </si>
  <si>
    <t>617e5fbeb3c6e08d121cf580</t>
  </si>
  <si>
    <t>Motto Çiğ Köfte, Meram (Ateşbaz Veli Mah.)</t>
  </si>
  <si>
    <t>Recep Tutak</t>
  </si>
  <si>
    <t>ATEŞBAZ VELİ MH. YENİ MERAM CADDESİ NO: 39/B Meram Konya</t>
  </si>
  <si>
    <t xml:space="preserve">sait 93/b </t>
  </si>
  <si>
    <t>61b65010c6a8903ca2644267</t>
  </si>
  <si>
    <t>Mozaik Veranda, Meram (Melikşah Mah.)</t>
  </si>
  <si>
    <t xml:space="preserve">onur / mail verildi </t>
  </si>
  <si>
    <t>60c77915a504f7f8bc7bb718</t>
  </si>
  <si>
    <t>Mösyö Kokoreç, Ereğli (Pirömer Mah.)</t>
  </si>
  <si>
    <t>Selahattin Sertkaya</t>
  </si>
  <si>
    <t>Pirömer Mah. Üçgöz Cad. No:4 Ereğli / Konya</t>
  </si>
  <si>
    <t>61bb94346d012ad9faa1e311</t>
  </si>
  <si>
    <t>Mr. Chef Döner &amp; Tantuni, Selçuklu (Şeker Mah.)</t>
  </si>
  <si>
    <t>Hüseyin Misci</t>
  </si>
  <si>
    <t>şeker mah.hocacihan tekke cad. no:58/D Selçuklu/Konya</t>
  </si>
  <si>
    <t>60ef36f8d91d95727ef82838</t>
  </si>
  <si>
    <t>MR. Chef Döner, Meram (Sahibiata Mah.)</t>
  </si>
  <si>
    <t>Ramazan Samancı</t>
  </si>
  <si>
    <t>Sahibiata Mah. Furgan Dede Cad. No:1 D Meram / Konya</t>
  </si>
  <si>
    <t>ahmet</t>
  </si>
  <si>
    <t>61d3583000449a89bd9135ae</t>
  </si>
  <si>
    <t>Mr. Chef Mangal, Selçuklu (Selçuk Mah.)</t>
  </si>
  <si>
    <t>Alişan Eren</t>
  </si>
  <si>
    <t>Selçuk Mah. Hocacihan Tekke Cd. No 57/C Selçuklu Konya</t>
  </si>
  <si>
    <t>61e31caf15e9bb25ff0dfc0f</t>
  </si>
  <si>
    <t>Murat Babacan Yeni Nesil Çiğ Köfte, Meram (Aşkan Mah.)</t>
  </si>
  <si>
    <t>Muhammet Emin Tekin</t>
  </si>
  <si>
    <t>Aşkan Mah. Yaka Cad. No:55 Meram Konya</t>
  </si>
  <si>
    <t>611ceb1e209f1eb865229aaa</t>
  </si>
  <si>
    <t>Murat Babacan Yeni Nesil Çiğ Köfte, Selçuklu (Bosna Hersek Mah.)</t>
  </si>
  <si>
    <t>Muhammet Ali Yalçın</t>
  </si>
  <si>
    <t>Bosna Hersek Mah. Osmanlı Cad. No:8 R Selçuklu / Konya</t>
  </si>
  <si>
    <t>6214a87d6c5cbc860801e15c</t>
  </si>
  <si>
    <t>Murat Babacan Yeni Nesil Çiğ Köfte, Selçuklu (Yazır Mah.)</t>
  </si>
  <si>
    <t>Murat Babacan</t>
  </si>
  <si>
    <t>Yazır Mah. Elmalı Hamdi Hoca Cad. No:3 D Selçuklu Konya</t>
  </si>
  <si>
    <t>621ff2cd4c0568c3a036558f</t>
  </si>
  <si>
    <t>Mutluerler Unlu Mamülleri, Karatay (Akabe Mah.)</t>
  </si>
  <si>
    <t>Erdal Mutlu</t>
  </si>
  <si>
    <t>Akabe Mah. Cemil Çiçek Cad. A Blok No:28 R Karatay / Konya</t>
  </si>
  <si>
    <t>10 gün sonra ara</t>
  </si>
  <si>
    <t>5ff99adaf21cfb498e987a28</t>
  </si>
  <si>
    <t>Mylezzetm Döner &amp; Lahmacun, Selçuklu (Sancak Mah. -Novaland AVM)</t>
  </si>
  <si>
    <t>MUSTAFA ÖKSÜZOĞLU</t>
  </si>
  <si>
    <t>sancak mah. veysel karani cad. Novaland AVM no:6/102 selçuklu/konya</t>
  </si>
  <si>
    <t>5428993587 burhan bey foto varmış getirden çok verim alamıyoruz dedi yetkilisine soracak randevu isterse yarın için tekrar aranacak</t>
  </si>
  <si>
    <t>61dc0897ad66f478f9fda9ec</t>
  </si>
  <si>
    <t>Nadir Yıldız Baklava, Meram (Alavardı Mah.)</t>
  </si>
  <si>
    <t>Murat Yıldız</t>
  </si>
  <si>
    <t>Alavardı Mah. Yaka Cad. No:16/A Meram / Konya</t>
  </si>
  <si>
    <t>6013132694d17a05e5a75eed</t>
  </si>
  <si>
    <t>Nalçacı Lale Döner, Selçuklu (Ferit Paşa Mah.)</t>
  </si>
  <si>
    <t>MEVLÜT UYAR</t>
  </si>
  <si>
    <t>feritpaşa mh nalçacı cd no:105</t>
  </si>
  <si>
    <t>Kendi fotoları var mail verildi.</t>
  </si>
  <si>
    <t>62000c2b0ca0594484eaf847</t>
  </si>
  <si>
    <t>Namlı Çiğ Köfte, Karatay (Doğuş Mah.)</t>
  </si>
  <si>
    <t>Adnan Uyan</t>
  </si>
  <si>
    <t>Doğuş Mah. Küçük Kumköprü Cad. No:7/D Karatay Konya</t>
  </si>
  <si>
    <t>604f879eef08bcb797df4310</t>
  </si>
  <si>
    <t>Namlı Çiğ Köfte, Karatay (Mengene Mah.)</t>
  </si>
  <si>
    <t>RAMAZAN MUTLU</t>
  </si>
  <si>
    <t>Mengene</t>
  </si>
  <si>
    <t>MENGENE MAH. FETİH CAD. NO:376/B KARATAY/KONYA</t>
  </si>
  <si>
    <t>Şevket Bey / 5528629542</t>
  </si>
  <si>
    <t>5ff3617a345867f10d478871</t>
  </si>
  <si>
    <t>Namlı Çiğ Köfte, Selçuklu (Ferit Paşa Mah. - Nalçacı)</t>
  </si>
  <si>
    <t>MURAT ÇAÇIK</t>
  </si>
  <si>
    <t>feritpaşa mah. y.müh. ümit bahadırtürk sok. no:26/c selçuklu/konya</t>
  </si>
  <si>
    <t>Kendi çekip gönderecek/fotoğraflar için arandı açmadı.</t>
  </si>
  <si>
    <t>6184ad2c64556d357e9b9bc0</t>
  </si>
  <si>
    <t>Namlı Çiğ Köfte, Selçuklu (Şeker Mah.)</t>
  </si>
  <si>
    <t>Necati Burak Koçak</t>
  </si>
  <si>
    <t>Şeker mahallesi Hocacihan tekke caddesi A blok no.22AF Selçuklu/konya</t>
  </si>
  <si>
    <t>621ff59eb684bf7517a92a07</t>
  </si>
  <si>
    <t>Namlı Çiğ Köfte, Selçuklu (Yazır Mah. - Natura Park Bölgesi)</t>
  </si>
  <si>
    <t>Yasemin Uzundere</t>
  </si>
  <si>
    <t>Yazır Mah. Beyhekim Cad. No:42 B Selçuklu Konya</t>
  </si>
  <si>
    <t>62278f7374a1d05d9078aee6</t>
  </si>
  <si>
    <t>Namlı Çiğ Köfte, Selçuklu (Yazır Mah.)</t>
  </si>
  <si>
    <t>İmdat Karakaya</t>
  </si>
  <si>
    <t>Yazır Mah. Beyazkaranfil Sok. No:2 E Selçuklu Konya</t>
  </si>
  <si>
    <t>61a4bf140f445a0245f0159e</t>
  </si>
  <si>
    <t>Namlı Çiğköfte, Karatay (Akabe Mah.)</t>
  </si>
  <si>
    <t>6173fe06ca2d8922385e8f81</t>
  </si>
  <si>
    <t>Namlı Çiğköfte, Selçuklu (Malazgirt Mah.)</t>
  </si>
  <si>
    <t>Tuba Okutan</t>
  </si>
  <si>
    <t>Malazgirt Mah. Barış Cad. 14/b Selçuklu Konya</t>
  </si>
  <si>
    <t xml:space="preserve">persembe günü için randevu alınabilir / şuan bir yoğunluğu var daha sonra aranacak </t>
  </si>
  <si>
    <t>6140e6eaba85fe0d081afefe</t>
  </si>
  <si>
    <t>Namlı Çiğköfte, Selçuklu (Sakarya Mah.)</t>
  </si>
  <si>
    <t>Meryem Selin Toker</t>
  </si>
  <si>
    <t>Sakarya Mah. Yalıdere Cad. No:76/A Selçuklu / Konya</t>
  </si>
  <si>
    <t>hastane işi var ayarlayıp dönüş sağlayacak / kendi şehir dışınfaymış döndüğü zaman arayacak 7 ben işletmeye geldiğim zaman olabilir dedi / saat 11:40 gibi ara der</t>
  </si>
  <si>
    <t>6219f9161bc47b911e26ef88</t>
  </si>
  <si>
    <t>Nasip Ciğer &amp; Kebap, Karatay (Aziziye Mah.)</t>
  </si>
  <si>
    <t>Sedrettin İşek</t>
  </si>
  <si>
    <t>Aziziye Mah. Selimiye Cad. No:5 Karatay Konya</t>
  </si>
  <si>
    <t>620392fe6348be879fdc737d</t>
  </si>
  <si>
    <t>Nazif Kara Köfte &amp; Kokoreç, Selçuklu (Bosna Hersek Mah.)</t>
  </si>
  <si>
    <t>Bosna Hersek Mah. Mesaj Cad. No:36 A Selçuklu Konya</t>
  </si>
  <si>
    <t>61f46ee3a3c779a6034222a0</t>
  </si>
  <si>
    <t>Necip Alkan Döner, Selçuklu (Şeker Mah.)</t>
  </si>
  <si>
    <t>Necip Alkan</t>
  </si>
  <si>
    <t>Şeker Mah. Hocacihan Tekke Cad. No:48/B Selçuklu Konya</t>
  </si>
  <si>
    <t>6205719aa779922ff667a49c</t>
  </si>
  <si>
    <t>Nefes Etliekmek, Selçuklu (Yazır Mah.)</t>
  </si>
  <si>
    <t>Gonca Erguvan</t>
  </si>
  <si>
    <t>Yazır mah. Dr. Sıddık Özmerzifonlu Cad. No:13 A Selçuklu Konya</t>
  </si>
  <si>
    <t>5f58ab7a889eab238a5dcab2</t>
  </si>
  <si>
    <t>New Passion Pizza, Selçuklu (Bosna Hersek Mah.)</t>
  </si>
  <si>
    <t>DURDANE ÇAMURCU</t>
  </si>
  <si>
    <t>Bosna Hersek Mahallesi okkalar Sk. No:2 D:s, 42070 Selçuklu/Konya</t>
  </si>
  <si>
    <t xml:space="preserve">hat düşmüyor /açmadı / açmadı </t>
  </si>
  <si>
    <t>60b78ebc69f0344dff38b678</t>
  </si>
  <si>
    <t>Nice Cream &amp; Waffle's, Meram (Ateşbaz Veli Mah.)</t>
  </si>
  <si>
    <t>Naci Yöney</t>
  </si>
  <si>
    <t>Havzan mahallesi yeni Meram caddesi 51/b Konya/Meram</t>
  </si>
  <si>
    <t>5ff737465f0ab44f1de7297e</t>
  </si>
  <si>
    <t>Nişantaşı Etli Ekmek, Selçuklu (Işıklar Mah.)</t>
  </si>
  <si>
    <t>FERİT ALKAN</t>
  </si>
  <si>
    <t>Işıklar Mah. Malas Cad. Özdilek sokak No:2 Selçuklu/Konya</t>
  </si>
  <si>
    <t>5ff738fa3c3b6e454d61578e        Nişantaşı Etliekmek, Selçuklu (Nişantaş Mah.) /YANLIŞ NUMARA TEKSTİLCİYMİŞ</t>
  </si>
  <si>
    <t>5ff738fa3c3b6e454d61578e</t>
  </si>
  <si>
    <t>Nişantaşı Etliekmek, Selçuklu (Nişantaş Mah.)</t>
  </si>
  <si>
    <t>Nişantaş mah. Rauf Denktaş cad. Tuğra sokak No:8/e Selçuklu/konya</t>
  </si>
  <si>
    <t>5fd51242d26e3e64270c24d9</t>
  </si>
  <si>
    <t>Nostalji Tantuni &amp; Kokoreç, Selçuklu (Hocacihan Mah.)</t>
  </si>
  <si>
    <t>İSMAİL ÖZEN</t>
  </si>
  <si>
    <t>hocacihan mah. beyşehir cad. no:192/b selçuklu/konya</t>
  </si>
  <si>
    <t>603548e2e12f9da76052abbc</t>
  </si>
  <si>
    <t>Nöbetçi Köfteci, Meram (Aydoğdu Mah.)</t>
  </si>
  <si>
    <t>MUSTAFA ÖZÇELİK</t>
  </si>
  <si>
    <t>AYDOĞDU MAH. LARENDE CAD. NO:25/B MERAM/KONYA</t>
  </si>
  <si>
    <t>5fe2e72dd3f42b04feaf2c5e</t>
  </si>
  <si>
    <t>Numune Ciğercisi &amp; Etli Ekmek, Selçuklu (Ferit Paşa Mah.)</t>
  </si>
  <si>
    <t>Yasin Ali Gündüz</t>
  </si>
  <si>
    <t>Feritpaşa mahallesi yeşil bahar sokak no:2C konya/Selçuklu</t>
  </si>
  <si>
    <t>60314199c20d04247a50d2bb</t>
  </si>
  <si>
    <t>O'Takos Döner &amp; Tacos &amp; Burger, Selçuklu (Bosna Hersek Mah.)</t>
  </si>
  <si>
    <t>FATMANUR KÜÇÜKÇİL</t>
  </si>
  <si>
    <t>Bosna hersek mah. osmanlı cad. No:10Y SELÇUKLU/KONYA</t>
  </si>
  <si>
    <t>açmadı/numara bırakıldı dönüş yapacak</t>
  </si>
  <si>
    <t>62377a0da01880a099eb27a0</t>
  </si>
  <si>
    <t>O2 Coffee Company, Meram (Melikşah Mah.)</t>
  </si>
  <si>
    <t>Mürüvvet Türker</t>
  </si>
  <si>
    <t>Melikşah mahallesi melikşah caddesi no:69 Meram KONYA</t>
  </si>
  <si>
    <t>6063619753493f270cd421e4</t>
  </si>
  <si>
    <t>Okyanus Etliekmek, Meram (Aşkan Mah.)</t>
  </si>
  <si>
    <t>Feyzi Polat</t>
  </si>
  <si>
    <t>Aşkan mahallesi ortaırmak sokak no44/A meram/KONYA</t>
  </si>
  <si>
    <t>60c2589c9abe5c35d04e0063</t>
  </si>
  <si>
    <t>Olgun Etli Ekmek Döner &amp; İskender, Çumra (İzzetbey Mah.)</t>
  </si>
  <si>
    <t>İlyas Değirmenci</t>
  </si>
  <si>
    <t>Çumra</t>
  </si>
  <si>
    <t>İzzetbey</t>
  </si>
  <si>
    <t>İzzetbey Mah. Demet Sok. No:1 A Çumra / Konya</t>
  </si>
  <si>
    <t>60c4f7c98454243a29b14e76</t>
  </si>
  <si>
    <t>Orfoz Balık Evi &amp; Izgara, Selçuklu (Bosna Hersek Mah.)</t>
  </si>
  <si>
    <t>Faruk Tekeli</t>
  </si>
  <si>
    <t>Bosna Hersek Mah. Osmanlı Cad. İş Merkezi No:14 F Selçuklu/ Konya</t>
  </si>
  <si>
    <t xml:space="preserve">meşgule attı/ fotoğraftan ziyade siz önce sisteminizi düzeltin sonra arayın dedi </t>
  </si>
  <si>
    <t>620ac6feef498e06956b259d</t>
  </si>
  <si>
    <t>Orjinal Etli Ekmek, Meram (Melikşah Mah.)</t>
  </si>
  <si>
    <t>HACER KARAGÖZ</t>
  </si>
  <si>
    <t>MELİKŞAH MAH. AZİZ MAHMUT HÜDAİ CAD. NO: 15 A MERAM/ KONYA</t>
  </si>
  <si>
    <t>5fce40b1448da3b6587c345d</t>
  </si>
  <si>
    <t>Oruçoğlu Etli Ekmek &amp; Lahmacun, Selçuklu (Beyhekim Mah.)</t>
  </si>
  <si>
    <t>MEHMET ORUÇOĞLU</t>
  </si>
  <si>
    <t>Beyhekim Mah. Şafak cad. No:64/D Selçuklu/Konya</t>
  </si>
  <si>
    <t>616ec970f77cfc69bcd89d85</t>
  </si>
  <si>
    <t>Osmanbey Unlu Mamülleri, Karatay (Doğuş Mah.)</t>
  </si>
  <si>
    <t>Ercan Çakar</t>
  </si>
  <si>
    <t>Doğuş Mah. Çimenlik Cad. No:100 D Karatay / Konya</t>
  </si>
  <si>
    <t>6127ffb9f5aed272e2404779</t>
  </si>
  <si>
    <t>Osmanlı Çiğ Köfte, Akşehir (Selçuk Mah.)</t>
  </si>
  <si>
    <t>Nadir Tekin</t>
  </si>
  <si>
    <t>Selçuk Mah. 24 Ağustos Cad. No:69 F Akşehir / Konya</t>
  </si>
  <si>
    <t>5fc2281a96bef739065c8b72</t>
  </si>
  <si>
    <t>Osmanlı Mutfağı, Selçuklu (Hocacihan Mah.)</t>
  </si>
  <si>
    <t>RAŞİT OKUTAN</t>
  </si>
  <si>
    <t>Hocacihan Mah. Beyşehir cad. No:128D Selçuklu/Konya</t>
  </si>
  <si>
    <t xml:space="preserve">veysel bey ile görüşüldü 5539588238//raşit bey yoktu oğlu muhammet beyin de bilgisi yokmuş babasına iletecek biz de sonra arayalım randv iptaldi </t>
  </si>
  <si>
    <t>6141c38c126c2b2ae51215f1</t>
  </si>
  <si>
    <t>Otantik Kumpir, Selçuklu (Bedir Mah.)</t>
  </si>
  <si>
    <t>Milad Restaurant Gıda İnşaat ve Ticaret Limited Şirketi</t>
  </si>
  <si>
    <t>Bedir Mah. Ataseven Cad. Kent Plaza No:2 / 245 Selçuklu Konya</t>
  </si>
  <si>
    <t xml:space="preserve">şuan tadilat var bitince arayacağım dedi / ramazandan sonra yapalım dedi </t>
  </si>
  <si>
    <t>5fd73c7b31411a64c5458dcd</t>
  </si>
  <si>
    <t>Ömer Usta Etli Ekmek, Selçuklu (Kılınçarslan Mah.)</t>
  </si>
  <si>
    <t>ÖMER ÇERÇİOĞLU</t>
  </si>
  <si>
    <t>Kılınçarslan mah.gülnaz sok.. No:1/a selçuklu/konya</t>
  </si>
  <si>
    <t xml:space="preserve">Sistemi kapatmış sorunları var //sorunları çözülmüş diye aradım müsait değil 15 dk sonra ara//aradım ama şu an çekim istemiyoruz dediler </t>
  </si>
  <si>
    <t>60be5e79c8b24268d041cb3c</t>
  </si>
  <si>
    <t>Öz Döner, Selçuklu (Kosova Mah.)</t>
  </si>
  <si>
    <t>Abdullah Özdemir</t>
  </si>
  <si>
    <t>KOSOVA MAH. VEYSEL KARANİ CAD. 1.GİRİŞ NO: 204 H SELÇUKLU/ KONYA</t>
  </si>
  <si>
    <t>6255cf6abdba316d74c65212</t>
  </si>
  <si>
    <t>Öz Kısmet Etli Ekmek, Selçuklu (Yazır Mah. - Otogar Bölgesi)</t>
  </si>
  <si>
    <t>Ahmet Özçetinbaş</t>
  </si>
  <si>
    <t>Yazır Mah. Elmalılı Hamdi Yazır Cad. No:10 C Selçuklu Konya</t>
  </si>
  <si>
    <t>61d349929db206f03d9997aa</t>
  </si>
  <si>
    <t>Öz Lezzet Etliekmek &amp; Pide, Selçuklu (Rauf Orbay Mah.)</t>
  </si>
  <si>
    <t>Ramazan Ezer</t>
  </si>
  <si>
    <t>Rauf Orbay Mah. Yener Sok., No:7A, Selçuklu, Konya</t>
  </si>
  <si>
    <t xml:space="preserve">telefon arızalı </t>
  </si>
  <si>
    <t>61f2f81fd4314a1cdd432c15</t>
  </si>
  <si>
    <t>Öz Lezzet Etliekmek, Karatay (Emirgazi Mah.)</t>
  </si>
  <si>
    <t>Erdem Yüce</t>
  </si>
  <si>
    <t>Emirgazi Mah. Recepağa Cad. No:217 D Karatay Konya</t>
  </si>
  <si>
    <t xml:space="preserve">hastane işleri var kendisi dönüş sağlacak </t>
  </si>
  <si>
    <t>623dfbcb45e6af07811eb420</t>
  </si>
  <si>
    <t>Özçelik Döner &amp; Izgara, Selçuklu (Işıklar Mah.)</t>
  </si>
  <si>
    <t>Işıklar Mah. Yeğenoğlu Cad. No:52A Selçuklu/KONYA</t>
  </si>
  <si>
    <t>5f5886228cf0703ae9a49c16</t>
  </si>
  <si>
    <t>Pac İskenderun Döneri, Selçuklu (Bosna Hersek Mah.)</t>
  </si>
  <si>
    <t>EYÜP AKYOL</t>
  </si>
  <si>
    <t>Bosna Hersek Mahallesi Atlantis İş Merkezi No: 10 / A-F, Osmanlı Caddesi, 42250 Selçuklu/Konya</t>
  </si>
  <si>
    <t xml:space="preserve">şu an öğlen yoğunluğu var sonra ara dedi / sebepsiz vazgeçmiş / şuan düşünmüyorum dedi </t>
  </si>
  <si>
    <t>60c3b8400148b954b175dd53</t>
  </si>
  <si>
    <t>Pastacımm, Ereğli (Sümer Mah.)</t>
  </si>
  <si>
    <t>Halil Yılmaz</t>
  </si>
  <si>
    <t>Sümer Mah. İnönü Cad. Beyaz Köşk Ap. No:94 D Ereğli / Konya</t>
  </si>
  <si>
    <t>6019536051fd9b1cee3f43f3</t>
  </si>
  <si>
    <t>Paşa Lokantası, Karatay (Akçeşme Mah.)</t>
  </si>
  <si>
    <t>İSMAİL İNCİ</t>
  </si>
  <si>
    <t>Sarıyakup</t>
  </si>
  <si>
    <t>SARIYAKUP MAH. GARAJ CADDESİ NO:13/A KARATAY/KONYA</t>
  </si>
  <si>
    <t>5453704815/mailden iletecekler çekim istemiyor</t>
  </si>
  <si>
    <t>5fdb635586f583621b5748a8</t>
  </si>
  <si>
    <t>Paşaoğlu Döner &amp; Köfte, Meram (Hadimi Mah.)</t>
  </si>
  <si>
    <t>EYÜP ÇINAR</t>
  </si>
  <si>
    <t>Yaylapınar Süleymaniye</t>
  </si>
  <si>
    <t>YAYLAPINAR MAH, Karaman Cd. NO:470/D, 42000 Meram/Konya</t>
  </si>
  <si>
    <t xml:space="preserve">5319442113 eyüp bey 5 gibi aranacak// telefonu kapalı </t>
  </si>
  <si>
    <t>5fdb64c171469a01f8b9f2db</t>
  </si>
  <si>
    <t>Paşaoğlu Döner &amp; Köfte, Selçuklu (Kosova Mah.)</t>
  </si>
  <si>
    <t>Kosova mah. Veysel Karani Cd. NO:116/A, 42250 Selçuklu/Konya</t>
  </si>
  <si>
    <t>Eyüp bey yok yarım saat sonra aranacak/5 gibi arayın müsait dğeiliz dedi//5071210776 eyüp bey meşgul numara / yaanlış numara iyi günler deyip kapatıyor biraz yalan söylüyor gibi geldi ama bilemedim bir daha da ulaşamadık kendisine</t>
  </si>
  <si>
    <t>5fdb598c3342c98660a678fd</t>
  </si>
  <si>
    <t>Paşaoğlu Döner, Meram (Pirebi Mah.)</t>
  </si>
  <si>
    <t>GÜLŞEN ÇINAR</t>
  </si>
  <si>
    <t>pirebi mah. Dr ahmet özcan cad. no:135/d meram/konya</t>
  </si>
  <si>
    <t>Eleman eksiği olduğu için randevu iptali gerçekleşti. 1-2 hafta sonraya tekrar randevu istiyor.//1 ay sonra dedi</t>
  </si>
  <si>
    <t>60531f8cdf0f21847a945a12</t>
  </si>
  <si>
    <t>Paşaoğlu Döner, Selçuklu (Aydınlık Evler Mah.)</t>
  </si>
  <si>
    <t>NİLGÜN BEZİRCİ</t>
  </si>
  <si>
    <t>Aydınlık evler mah. maun sokak No:31/a Selçuklu/Konya</t>
  </si>
  <si>
    <t>numara hatalı</t>
  </si>
  <si>
    <t>5fdb5e8ba908bd96c67a7795</t>
  </si>
  <si>
    <t>Paşaoğlu Döner, Selçuklu (Hocacihan Mah.)</t>
  </si>
  <si>
    <t>Hocacihan Hacılar Mahallesi, Hocacihan Hacılar, Hicaz Cd. No:41, 42080 Selçuklu/Konya</t>
  </si>
  <si>
    <t xml:space="preserve">5366370757 mustafa beyyetk </t>
  </si>
  <si>
    <t>61cb7721c7650b04813c8591</t>
  </si>
  <si>
    <t>Paşaoğlu Döner, Selçuklu (S.Eyyubi Mah.)</t>
  </si>
  <si>
    <t>Eyüp Çınar</t>
  </si>
  <si>
    <t>Selahaddini Eyyubi Mah. Kutbilcihan Cad. No:27 C Selçuklu Konya</t>
  </si>
  <si>
    <t>5fda3af0081cde531c41d92f</t>
  </si>
  <si>
    <t>Paşaoğlu Hazan EtliEkmek &amp; Izgara &amp; Döner,Karatay(H.Mescid Mah.)</t>
  </si>
  <si>
    <t>Hacıyusufmescit</t>
  </si>
  <si>
    <t>hacıyusufmescid mah. adana çevre yolu no:58/a karatay/konya</t>
  </si>
  <si>
    <t xml:space="preserve">Bilal Bey 4 gibi tekrar aranacak ayarlama yapmak için işletmeyle görüşecek </t>
  </si>
  <si>
    <t>5fdb60e7549a572772039369</t>
  </si>
  <si>
    <t>Paşaoğlu Köfte &amp; Döner, Karatay (Gazi Osman Paşa Mah.)</t>
  </si>
  <si>
    <t>Gaziosmanpaşa mah. Küçük Kumköprü Cd. No:182, 42020 Karatay/Konya</t>
  </si>
  <si>
    <t>5ffc807458e9c14b3ad821f2</t>
  </si>
  <si>
    <t>Paşha Cafe &amp; Fast Food, Selçuklu (İhsaniye Mah.)</t>
  </si>
  <si>
    <t>HÜSEYİN OSMAN YILMAZ</t>
  </si>
  <si>
    <t>İhsaniye mah. uysallar sokak No:6/A Selçuklu/Konya</t>
  </si>
  <si>
    <t xml:space="preserve">hasan bey şehir dışında yarın dönecekmiş // fotograflar varmış mail adresine gönderildi fotograflar uygun degilse arayıp randevu alıncak/ teyit için arandı hüseyin bey 10 güne gelirmiş/ iki saate geliceklermiş / kendisi çekim yaptırıpatacakmış </t>
  </si>
  <si>
    <t>620acceb9e9c195929115b8b</t>
  </si>
  <si>
    <t>Payidar Restorant, Selçuklu (Bosna Hersek Mah.)</t>
  </si>
  <si>
    <t>Bahaddin Kuşcu</t>
  </si>
  <si>
    <t>Bosna Hersek MAh. Osmanlı Cad. No:14 E Selçuklu Konya</t>
  </si>
  <si>
    <t xml:space="preserve">kendisi çekim yaptımış en kısa zamanda gönderecek </t>
  </si>
  <si>
    <t>61fc3d0891e67d376fee5fa2</t>
  </si>
  <si>
    <t>Pek Döner, Selçuklu (Bosna Hersek Mah.)</t>
  </si>
  <si>
    <t>Gökhan Alışkın</t>
  </si>
  <si>
    <t>Bosna Hersek mah Akif sokak No: 3 D Selçuklu Konya</t>
  </si>
  <si>
    <t>gün içi alındı</t>
  </si>
  <si>
    <t>61937a0738d9607940f65360</t>
  </si>
  <si>
    <t>Pekyaman Etliekmek &amp; Döner, Karatay (Hacı Dede Mescit Mah.)</t>
  </si>
  <si>
    <t>Hakan Coşkun</t>
  </si>
  <si>
    <t>Hasandedemescit</t>
  </si>
  <si>
    <t>Hasandede mescit mahallesi sedirler caddesi no 353g Karatay/Konya</t>
  </si>
  <si>
    <t>610a525bbe822b07bd85b30b</t>
  </si>
  <si>
    <t>Pera Patisserie, Meram (Yenişehir Mah.)</t>
  </si>
  <si>
    <t>KÜBRA ÜMİT</t>
  </si>
  <si>
    <t>YENİŞEHİR MAH. ŞEHİT RESUL ÇOŞKUN CAD. C1 BLOK NO: 19 E MERAM/ KONYA</t>
  </si>
  <si>
    <t>61e5d0ed1f90a546b80c1b72</t>
  </si>
  <si>
    <t>Pınar Fast Food, Selçuklu (Bosna Hersek Mah.)</t>
  </si>
  <si>
    <t>MUSA ACAR</t>
  </si>
  <si>
    <t>bosna hersek mah. akif sok. no:3/h selçuklu/konya</t>
  </si>
  <si>
    <t xml:space="preserve">işletme suan tadilatta </t>
  </si>
  <si>
    <t>61feea865f4f976544aa0a32</t>
  </si>
  <si>
    <t>Pi/lav, Selçuklu (Kosova Mah.)</t>
  </si>
  <si>
    <t>Metin Adanır</t>
  </si>
  <si>
    <t>Kosova Mahallesi Veysel Karani Caddesi No:116/G Selçuklu Konya</t>
  </si>
  <si>
    <t xml:space="preserve">köfteci kel metin olmak üzere iki işletmesi var pzt saat 13.30 olacak şekilde randevu istiyor / kendisi arayacakmış </t>
  </si>
  <si>
    <t>61bf4716b23d6156563233f2</t>
  </si>
  <si>
    <t>Pidde, Selçuklu (Bosna Hersek Mah.)</t>
  </si>
  <si>
    <t xml:space="preserve">istemiyormuş </t>
  </si>
  <si>
    <t>6251459d7ee4e4758e8e9a16</t>
  </si>
  <si>
    <t>Pideci Ahmet Usta, Selçuklu (Bosna Hersek Mah.)</t>
  </si>
  <si>
    <t>BURAK DOĞAN</t>
  </si>
  <si>
    <t>Bosna Hersek Mah. Osmanlı Cad. No:4Selçuklu/Konya</t>
  </si>
  <si>
    <t>6145adb802f992dee04c769a</t>
  </si>
  <si>
    <t>Pidessa, Selçuklu (Yazır Mah.)</t>
  </si>
  <si>
    <t>EMRE DİNÇ</t>
  </si>
  <si>
    <t>Yazır Mah. Ulusal Sok. No:71 B Selçuklu / Konya</t>
  </si>
  <si>
    <t xml:space="preserve">şuan müsait değilim sonra ararsanız sevinirim dedi </t>
  </si>
  <si>
    <t>5fc8fc480646fa68f4342d42</t>
  </si>
  <si>
    <t>Piknik's Şawarma &amp; Dürüm, Selçuklu (Zafer Meydanı)</t>
  </si>
  <si>
    <t>OSMAN ATEŞ</t>
  </si>
  <si>
    <t>İhsaniye Mah. Kaleönü sok.No:2/A Selçuklu/Konya</t>
  </si>
  <si>
    <t>5fd3bf5f14bd8871d6aa9919</t>
  </si>
  <si>
    <t>Pilav Y, Selçuklu (Ferhuniye Mah.)</t>
  </si>
  <si>
    <t>FURKAN ERDEM</t>
  </si>
  <si>
    <t>Ferhuniye mah. vatan cad. No:11/c selçuklu/konya</t>
  </si>
  <si>
    <t>620ac8d4ec42674f8e47d5ce</t>
  </si>
  <si>
    <t>Pilav'dayım, Selçuklu (Beyhekim Mah.)</t>
  </si>
  <si>
    <t>Ramazan Karaduman</t>
  </si>
  <si>
    <t>Beyhekim Mah. Fırat Cad. No:16 B Selçuklu Konya</t>
  </si>
  <si>
    <t>617029a5afc10dd2c8a82797</t>
  </si>
  <si>
    <t>Pilavcı Dayı'm, Karatay (Ulubatlı Hasan Mah.)</t>
  </si>
  <si>
    <t>Huriye Umut İren</t>
  </si>
  <si>
    <t>ULUBATLI HASAN MAH. MERCİDAABIK SOKAK NO:58/B KARATAY/KONYA</t>
  </si>
  <si>
    <t xml:space="preserve">Furkan Bey/cenazeleri olmuş haftaya tekrar aranacak </t>
  </si>
  <si>
    <t>61729bd5053ba316cd4b92c9</t>
  </si>
  <si>
    <t>Pilavcı Esra Abla, Karatay (Keykubat Mah.)</t>
  </si>
  <si>
    <t>HASAN AYINTABLIYIM</t>
  </si>
  <si>
    <t>Keykubat</t>
  </si>
  <si>
    <t>KEYKUBAT MAH. FETİH CAD. NO:30/B KARATAY/KONYA</t>
  </si>
  <si>
    <t>6244fb66cbc5f42656e18688</t>
  </si>
  <si>
    <t>Pilavcı Millet, Meram (Konevi Mah.)</t>
  </si>
  <si>
    <t>5fd8b3d29b063c4d9588786f</t>
  </si>
  <si>
    <t>Pinokyo Pizza &amp; Cafe &amp; Kumpir, Selçuklu (Zafer Meydanı)</t>
  </si>
  <si>
    <t>FEVZİ KAYNAR</t>
  </si>
  <si>
    <t>ihsaniye mah. beyhekim sok. No:6/d selçuklu/konya</t>
  </si>
  <si>
    <t>mail verildi fotoğrafları yoksa arıycaklar/saat 2 de aranılcak yt yok</t>
  </si>
  <si>
    <t>60c908aa41f4cbb51144e603</t>
  </si>
  <si>
    <t>Pizza 1 Tat, Selçuklu (Bosna Hersek Mah.)</t>
  </si>
  <si>
    <t>Reyhane Demirtaş</t>
  </si>
  <si>
    <t>Bosna Hersek Mah. Turgut Reis Cad. C Blok No:15 AA Selçuklu / Konya</t>
  </si>
  <si>
    <t>5ff5a72c611deb70c67da260</t>
  </si>
  <si>
    <t>Pizza Della, Meram (Aşkan Mah.)</t>
  </si>
  <si>
    <t>GÜLAY YAVUZCAN</t>
  </si>
  <si>
    <t>AŞKAN MAH. MELTEMLER SOKAK NO:12/G MERAM/KONYA</t>
  </si>
  <si>
    <t xml:space="preserve">Çekim yapmayı düşünmüyorlar gerek duymuyorlarmış.//istemiyorum dedi sonra bir düşüneyim sonra arayım dedi// utku bey ben size dönüş yaparım dedi. / işler şuan çok zayıf biraz canlanma olsun aklımda hemen arayacağım dedi </t>
  </si>
  <si>
    <t>5fdb3625c9426f89a6e92c29</t>
  </si>
  <si>
    <t>Pizza Dovela, Meram (Melikşah Mah.)</t>
  </si>
  <si>
    <t>MUSTAFA UMUT ÖZMÜŞ</t>
  </si>
  <si>
    <t>melikşah mah. azizmahmudhüdai cad. NO:22/A MERAM/KONYA</t>
  </si>
  <si>
    <t>yarım saat sonra ara / kendi fotografları oldugunu gerek duymadıklarını söylediler</t>
  </si>
  <si>
    <t>6234a29a9bd43de543ee4363</t>
  </si>
  <si>
    <t>Pizza Mario, Selçuklu (Bosna Hersek Mah.)</t>
  </si>
  <si>
    <t>Taner Özkılıç</t>
  </si>
  <si>
    <t>Bosna Hersek Mah. Mesaj Cad. No:42 F Selçuklu Konya</t>
  </si>
  <si>
    <t>ramazandan snra ıstedı</t>
  </si>
  <si>
    <t>6214ab67fd74144f9bdcece0</t>
  </si>
  <si>
    <t>Pizza Noza, Selçuklu (Sancak Mah. - Novaland AVM Bölgesi)</t>
  </si>
  <si>
    <t>Ferhat Kömür</t>
  </si>
  <si>
    <t>Sancak Mah. Veysel Karani Cad. No:6 C Selçuklu / Konya</t>
  </si>
  <si>
    <t>61bf98d3ed29486d9169b1a5</t>
  </si>
  <si>
    <t>Pizza Pellini, Selçuklu (Bosna Hersek Mah.)</t>
  </si>
  <si>
    <t>Bosna Hersek Mah. Osmanlı Cad. No:1 R Selçuklu Konya</t>
  </si>
  <si>
    <t xml:space="preserve">mail verildi   </t>
  </si>
  <si>
    <t>6060aa74bf03aa7658305c4e</t>
  </si>
  <si>
    <t>Pizza Piazza &amp; Waffle, Karatay (Akabe Mah.)</t>
  </si>
  <si>
    <t>OĞUZHAN ÖZMEN</t>
  </si>
  <si>
    <t>5309781299 profesyonel çekim yapacaklarmış mail adresimizi verdim bizlere iletecek</t>
  </si>
  <si>
    <t>60396ac5bd73dd6dcbe50012</t>
  </si>
  <si>
    <t>Pizza Pisa, Selçuklu (Bosna Hersek Mah.)</t>
  </si>
  <si>
    <t xml:space="preserve">Uygunluğa göre dönüş yaparım size dedi. 7 şuan okular kapalı açıldığı zaman çekelim dedi </t>
  </si>
  <si>
    <t>5f576e87de36fc2190bfa302</t>
  </si>
  <si>
    <t>Pizza Service, Selçuklu (Kılınçarslan Mah.)</t>
  </si>
  <si>
    <t>LÜTFİ KALE</t>
  </si>
  <si>
    <t>Kılınçarslan mahallesi Günügüzel sok No:1/a, 42080 Selçuklu</t>
  </si>
  <si>
    <t>5fccd9388321176462ee684a</t>
  </si>
  <si>
    <t>Pizza Service, Selçuklu (Yazır Mah.)</t>
  </si>
  <si>
    <t>ANAKIZ ÖLMEZ</t>
  </si>
  <si>
    <t>Yazır Mah. Elmalı Hamdi Yazır cad. No:16/E Selçuklu/Konya</t>
  </si>
  <si>
    <t xml:space="preserve">yemeksepeti de aramış istemiyorum deyip durdu </t>
  </si>
  <si>
    <t>6145ad09610e43015d9f10e5</t>
  </si>
  <si>
    <t>PizzaBuu, Selçuklu (Yazır Mah.)</t>
  </si>
  <si>
    <t>6224026617cc6c33b0c44a21</t>
  </si>
  <si>
    <t>Pusula Cafe, Selçuklu (Bosna Hersek Mah.)</t>
  </si>
  <si>
    <t>AYŞE KÖSTEKLİ</t>
  </si>
  <si>
    <t>Bosna Hersek Mahallesi, no:248U Forum Kampüs AVM, Yeni İstanbul Cd., 42100 Selçuklu/Konya</t>
  </si>
  <si>
    <t>603e91143f01ac481282d8e8</t>
  </si>
  <si>
    <t>Queen Waffle, Meram (Alavardı Mah.)</t>
  </si>
  <si>
    <t>ERHAN TOKMAK</t>
  </si>
  <si>
    <t>Alavardı mahallesi Fatih caddesi no 130/B</t>
  </si>
  <si>
    <t xml:space="preserve">5549700746 MAİL ADRESİ VERİLDİ </t>
  </si>
  <si>
    <t>604b92904df8549cf705bc41</t>
  </si>
  <si>
    <t>Queen Waffle, Selçuklu (Parsana Mah.)</t>
  </si>
  <si>
    <t>Parsana Mah. Kaletaş cad. No:2AE Selçuklu/Konya</t>
  </si>
  <si>
    <t xml:space="preserve">volkan bey yetk//15 gün sonra radv istiylor / volkan bey şuan müsait değil </t>
  </si>
  <si>
    <t>6244f9a7a2292df27888b07b</t>
  </si>
  <si>
    <t>Quzine Kumpir &amp; Waffle, Selçuklu (Selahattin Eyyubi Mah.)</t>
  </si>
  <si>
    <t>FATMA TEKİN</t>
  </si>
  <si>
    <t>SELAHADDİNİ EYYUBİ MAH. BEYHEKİM CAD. 3. GİRİŞ 3. GİRİŞ NO: 89 CA SELÇUKLU/ KONYA</t>
  </si>
  <si>
    <t>6233a7f97af8b185abdb1812</t>
  </si>
  <si>
    <t>Rafi Ocakbaşı, Karatay (Doğuş Mah.)</t>
  </si>
  <si>
    <t>Hilal Tunç</t>
  </si>
  <si>
    <t>Doğuş Mah. Çimenlik Sok. No:98 K Karatay Konya</t>
  </si>
  <si>
    <t xml:space="preserve">daha sonra görüşelim dedi </t>
  </si>
  <si>
    <t>617268717b631ee913867b5b</t>
  </si>
  <si>
    <t>Ramet Mangal &amp; Izgara, Ereğli (Eti Mah.)</t>
  </si>
  <si>
    <t>Eti</t>
  </si>
  <si>
    <t>Eti Mah. Meydanbaşı Cad. No:14 D Ereğli / Konya</t>
  </si>
  <si>
    <t>5fd3809580f003f42a9a689f</t>
  </si>
  <si>
    <t>Rozbeef Burger, Meram (Yenişehir Mah.)</t>
  </si>
  <si>
    <t>SAMET GÜÇLÜ AVCI</t>
  </si>
  <si>
    <t>Toprak Sarnıç</t>
  </si>
  <si>
    <t>Yenişehir mah.gazze cad. No:15/g meram/konya</t>
  </si>
  <si>
    <t>5fde0a402a802b07c2fc9155</t>
  </si>
  <si>
    <t>Sabri'den Tantuni &amp; Kokoreç &amp; Midye, Selçuklu (M.Bağları Mah.)</t>
  </si>
  <si>
    <t>SABRİ YATAĞANLI</t>
  </si>
  <si>
    <t>musalla bağları mah. ahmet hilmi nalçacı cad. no:116/b selçuklu/konya</t>
  </si>
  <si>
    <t>erkan bey ile görüşüldü</t>
  </si>
  <si>
    <t>620d5c5e2b6a5a2b30a45eeb</t>
  </si>
  <si>
    <t>Sabriye Börek Evi, Selçuklu (Yazır Mah.)</t>
  </si>
  <si>
    <t>Sabriye Karaman</t>
  </si>
  <si>
    <t>Yazır Mh. Temizcanlar Sk. Yücel Apt. No:18/A Selçuklu Konya</t>
  </si>
  <si>
    <t>624c4160325db136909662d0</t>
  </si>
  <si>
    <t>Safari Cafe, Selçuklu (Bosna Hersek Mah.)</t>
  </si>
  <si>
    <t>BURAK GÖKPOLAT</t>
  </si>
  <si>
    <t>Bosna Hersek Mah. Akif Sk. No:3 Selçuklu/KONYA</t>
  </si>
  <si>
    <t>6245a60df48420c099789e3b</t>
  </si>
  <si>
    <t>Sahra Etli Ekmek, Selçuklu (Parsana Mah.)</t>
  </si>
  <si>
    <t>HÜSEYİN TÜRKMEN</t>
  </si>
  <si>
    <t>Parsana Mah. Kutbilcihan Cad. No:10 B Selçuklu/KONYA</t>
  </si>
  <si>
    <t>601c2cebf198aeb527999778</t>
  </si>
  <si>
    <t>Sakarya Etliekmek &amp; Lahmacun, Selçuklu (Sakarya Mah.)</t>
  </si>
  <si>
    <t>NADİRE KILIÇ</t>
  </si>
  <si>
    <t>sakarya mevsim cd. no:30,42000 selçuk/konya</t>
  </si>
  <si>
    <t>ünal bey ile görüştük paket elemanımız yok ben sistemi açmıyorum suan istemiyorum bitmeye yakın ararsanız bakarız dediler.</t>
  </si>
  <si>
    <t>6102b6df04bcb34dd2336a7c</t>
  </si>
  <si>
    <t>Samet Usta Ossa da Yesek, Selçuklu (Bosna Hersek Mah.)</t>
  </si>
  <si>
    <t>Samet Kırlı</t>
  </si>
  <si>
    <t>Bosna Hersek Mah. Gülten Sok. No:18 C Selçuklu / Konya</t>
  </si>
  <si>
    <t>tel kapalı</t>
  </si>
  <si>
    <t>620ace8ee5f05c85284c2721</t>
  </si>
  <si>
    <t>Sami Abi Döner &amp; Tantuni, Selçuklu (Selçuk Mah.)</t>
  </si>
  <si>
    <t>Hatice Altunterim</t>
  </si>
  <si>
    <t>Selçuk Mah. Harzami Sok. No: 14 C Selçuklu Konya</t>
  </si>
  <si>
    <t>6043ff01b826f0e67430b1da</t>
  </si>
  <si>
    <t>Samsat Çiğ Köfte, Selçuklu (Akşemsettin Mah.)</t>
  </si>
  <si>
    <t>Burak Görgülü</t>
  </si>
  <si>
    <t>Akşemsettin Mahallesi Yeni Sille Caddesi 131/B Selçuklu Konya 
 (Akar Market Karşısı)</t>
  </si>
  <si>
    <t xml:space="preserve">müsait degilim 15 dakikaya sizi arayım dediler./sehir dışındaymış akşam arayım dedi anlatım saglandı./2bucuk ta aranılcak suan tras oluyormus / gelip çekim yaptınız dedi </t>
  </si>
  <si>
    <t>618cb12f8b8b2a5b2fef9991</t>
  </si>
  <si>
    <t>Samsat Çiğ Köfte, Selçuklu (Beyhekim Mah.)</t>
  </si>
  <si>
    <t>Büşra Karadağ</t>
  </si>
  <si>
    <t>Beyhekim Mah. Gülsarayı sokak No:10/AA Selçuklu Konya</t>
  </si>
  <si>
    <t>60cd03231e9eb1cb5c3a5e8c</t>
  </si>
  <si>
    <t>Muhammed Çağrı Torbalı</t>
  </si>
  <si>
    <t>Yazır Mah. Şafak Cad. A Blok No:16 AE Selçuklu / Konya</t>
  </si>
  <si>
    <t>sistemi kapalı aramadım</t>
  </si>
  <si>
    <t>6214cd0713cec3da8689ec2b</t>
  </si>
  <si>
    <t>Samsat Çiğ Köfte, Selçuklu (Selahattin Eyyubi Mah.)</t>
  </si>
  <si>
    <t>ÜMİT KÜÇÜKSARI</t>
  </si>
  <si>
    <t>Selahattin Eyyüb Mah. Ahmet Yesevi cad. 92/C Selçuklu / Konya</t>
  </si>
  <si>
    <t>601ec313627f6ec8deb3fbb6</t>
  </si>
  <si>
    <t>Samsat Çiğ Köfte,Selçuklu (Yazır Mah.-Natura Park Bölgesi)</t>
  </si>
  <si>
    <t>MEHMET BESLER</t>
  </si>
  <si>
    <t>yazır mah. dr. sıddık özmerzifonlu cad. No:17/a selçuklu/konya</t>
  </si>
  <si>
    <t>açmadı/5342811573 prof fotoları var atacak</t>
  </si>
  <si>
    <t>6186b05ce98d7064701e0536</t>
  </si>
  <si>
    <t>Samsat Çiğköfte, Karatay (Fetih Mah.)</t>
  </si>
  <si>
    <t>Ahmet Sarıkaya</t>
  </si>
  <si>
    <t>Emirgazi</t>
  </si>
  <si>
    <t>Fetih mahallesi yusuf izzettin sokak 77/c karatay konya</t>
  </si>
  <si>
    <t>devretme durumları varmış onla uğraşmak istemiyorum diyor</t>
  </si>
  <si>
    <t>61d75da5941ba03e80c4e041</t>
  </si>
  <si>
    <t>Samsat Çiğköfte, Selçuklu (Nişantaş Mah.)</t>
  </si>
  <si>
    <t>Gülay Özer</t>
  </si>
  <si>
    <t>Nişantaş Mah. Seraser Sokak No: 5/B Selçuklu / Konya</t>
  </si>
  <si>
    <t>İsmail Bey 5519622945</t>
  </si>
  <si>
    <t>60b9f0dc99f04848d641e069</t>
  </si>
  <si>
    <t>Samsat Çiğköfte, Selçuklu (Selahaddini Eyyubi Mah.)</t>
  </si>
  <si>
    <t>Kamuran Çelik</t>
  </si>
  <si>
    <t>Selahaddini Eyyübi mahallesi Ahmet Yesevi caddesi no:92/c Selçuklu/KONYA</t>
  </si>
  <si>
    <t>5fdb68028f866dd2f5a1dd11</t>
  </si>
  <si>
    <t>Sancak Döner &amp; Köfte, Selçuklu (Sancak Mah.)</t>
  </si>
  <si>
    <t>sancak mah. sıhhat sok. no:24/b selçuklu/konya</t>
  </si>
  <si>
    <t>saat 3-4 gibi arayın dedi/4 gibi gelecek bu numara verildi 05319442113 / 05366370757/</t>
  </si>
  <si>
    <t>60f03729d31dce40848c0595</t>
  </si>
  <si>
    <t>Sandaviç Kralı, Meram (Alavardı Mah.)</t>
  </si>
  <si>
    <t>ESRA BİRCAN</t>
  </si>
  <si>
    <t>Alavardı Mah. Sivaslı Ali Kemal Caddesi No:31/A Meram / Konya</t>
  </si>
  <si>
    <t>başka şubeden fotoğraf çekimi sağlanacak.</t>
  </si>
  <si>
    <t>62359cce91f99734252d6174</t>
  </si>
  <si>
    <t>Saray Döner 9, Karatay (Akabe Mah.)</t>
  </si>
  <si>
    <t>TAHİRHAN AKIRMAK</t>
  </si>
  <si>
    <t>Akabe Mah. Yeniceler Cad. Kızılöz Plaza No:145 B D</t>
  </si>
  <si>
    <t>60e9c60d8998cc218535f186</t>
  </si>
  <si>
    <t>Saray Kır Pidesi &amp; Sarıyer Böreği, Selçuklu (Bosna Hersek Mah.)</t>
  </si>
  <si>
    <t>Niyazi Arslan</t>
  </si>
  <si>
    <t>Bosna Hersek Mah. Mesaj Cad. No:36 G Selçuklu / Konya</t>
  </si>
  <si>
    <t>6113dda70c09eb7425e2e5cd</t>
  </si>
  <si>
    <t>Saray Restaurant &amp; Cafe, Seydişehir (Alaylar 1 Mah.)</t>
  </si>
  <si>
    <t>Adem Dinçsoy</t>
  </si>
  <si>
    <t>Alaylar 1 Mah. No:1 Seydişehir / Konya</t>
  </si>
  <si>
    <t>611d0e8aede06ee049e00bdd</t>
  </si>
  <si>
    <t>Saray Tulumbacısı &amp; Waffle , Karatay (Akabe Mah.)</t>
  </si>
  <si>
    <t>AKABE MAH. CEMİL ÇİÇEK CAD. A BLOK NO: 28 H KARATAY/ KONYA</t>
  </si>
  <si>
    <t>fotoğrafları varmış profesyonel mail verildi</t>
  </si>
  <si>
    <t>61195dab78fab744c5f5063f</t>
  </si>
  <si>
    <t>Saray Tulumbacısı &amp; Waffle, Selçuklu (Malazgirt Mah.)</t>
  </si>
  <si>
    <t>Fatma Narlı</t>
  </si>
  <si>
    <t>Malazgirt Mah. Eyüp Sultan Cad. No:51 C Selçuklu / Konya</t>
  </si>
  <si>
    <t xml:space="preserve">tacettin bey//diğer şubesinden çekimler yapılmış onları gönderecek mail verildi randv iptal </t>
  </si>
  <si>
    <t>5ff48f04e4a5e287097ab59c</t>
  </si>
  <si>
    <t>Seçerhan Etliekmek, Selçuklu (Sancak Mah.)</t>
  </si>
  <si>
    <t>AHMET SEÇER</t>
  </si>
  <si>
    <t>sancak mah. veysel karani cad. no:14/f selçuklu/konya</t>
  </si>
  <si>
    <t>gerek yok dedi</t>
  </si>
  <si>
    <t>6173e1f08aa305348bb48775</t>
  </si>
  <si>
    <t>Sefa Şef Izgara, Selçuklu (Bosna Hersek Mah.)</t>
  </si>
  <si>
    <t>Aslıhan Termelioğlu</t>
  </si>
  <si>
    <t>Bosna Hersek Mahallesi Denizli Sokak Stüdyo Selçuk 2/U Selçuklu/KONYA</t>
  </si>
  <si>
    <t xml:space="preserve">tel kapalı  </t>
  </si>
  <si>
    <t>61c30fdcf33d659d8197e0dd</t>
  </si>
  <si>
    <t>Sefa Usta İrem Etli Ekmek, Selçuklu (Bosna Hersek Mah.)</t>
  </si>
  <si>
    <t>Ayşe Tuğba Üstün</t>
  </si>
  <si>
    <t>Bosna Hersek Mah. Temizcan Sok. Toluhan İş Merkezi No:4 A Selçuklu Konya</t>
  </si>
  <si>
    <t>sefa bey yetkili</t>
  </si>
  <si>
    <t>6116e3ac5925ad6f97cb6280</t>
  </si>
  <si>
    <t>Selçuklu Tulumbacısı, Meram ( Gazanfer Mah.)</t>
  </si>
  <si>
    <t>Kürşat Demirel</t>
  </si>
  <si>
    <t xml:space="preserve">kendi fotoğrafı varmış  </t>
  </si>
  <si>
    <t>620170f3b8669c194ca4722d</t>
  </si>
  <si>
    <t>Selçuklu Tulumbacısı, Selçuklu (Beyhekim Mah.)</t>
  </si>
  <si>
    <t>Zeynep Esra Sevinç</t>
  </si>
  <si>
    <t>Beyhekim Mahallesi Fırat Caddesi 16/I Selçuklu Konya</t>
  </si>
  <si>
    <t>621ff438af20ea2541662534</t>
  </si>
  <si>
    <t>Selçuklu Tulumbacısı, Selçuklu (Yazır Mah.)</t>
  </si>
  <si>
    <t>AYŞEGÜL ÇINARKA</t>
  </si>
  <si>
    <t>Yazır mh Sultan cd 31/b Selçuklu Konya</t>
  </si>
  <si>
    <t>5f58fa4d665b2e2183e04230</t>
  </si>
  <si>
    <t>Selimiye Lokma &amp; Waffle,Selçuklu (Yazır Mah.- Otogar Bölgesi)</t>
  </si>
  <si>
    <t>EMRAH KAZANLI</t>
  </si>
  <si>
    <t>Yazır, Sultan Cd No:27, 42250 Selçuklu/Konya, selçuklu/Konya</t>
  </si>
  <si>
    <t xml:space="preserve">yetk abdullah bey fotolar var mail verildi </t>
  </si>
  <si>
    <t>615831e3bda542a3d90a8663</t>
  </si>
  <si>
    <t>Semolina Cafe, Selçuklu (Bosna Hersek Mah.)</t>
  </si>
  <si>
    <t>Yunus Polat</t>
  </si>
  <si>
    <t>Bosna Hersek Mahallesi Osmanlı Caddesi No:9/O Selçuklu / Konya</t>
  </si>
  <si>
    <t>açmadı  / restoranı kapatmış</t>
  </si>
  <si>
    <t>611aaa2c6a0b4aac779e24fa</t>
  </si>
  <si>
    <t>Sen &amp; Ben Lahmacun &amp; But Kebap, Selçuklu (İhsaniye Mah.)</t>
  </si>
  <si>
    <t>Aydın Şen</t>
  </si>
  <si>
    <t>İhsaniye mah. Dokuz Eylül sok. No:13/A Selçuku/Konya</t>
  </si>
  <si>
    <t>621a78c1fc019f9be576bbd7</t>
  </si>
  <si>
    <t>Seranade Etli Ekmek, Selçuklu (Akıncılar Mah.)</t>
  </si>
  <si>
    <t>AYŞENUR ERÖZTÜRK</t>
  </si>
  <si>
    <t>Akıncılar mahallesi tuzdeveyolu cad. No:12/C Selçuklu/Konya</t>
  </si>
  <si>
    <t xml:space="preserve">mail atacakmış </t>
  </si>
  <si>
    <t>60c7671e5237fc36812f3ec6</t>
  </si>
  <si>
    <t>Sıfırbir Kokoreç, Meram (Melikşah Mah.)</t>
  </si>
  <si>
    <t>Feyzullah Can</t>
  </si>
  <si>
    <t>Melikşah Mah. Hocafakıh Cad. No:71 Meram / Konya</t>
  </si>
  <si>
    <t>5f56501c4769a634404e3913</t>
  </si>
  <si>
    <t>Sinop Mutfağı Mantı &amp; Börek, Selçuklu (Yazır Mah.)</t>
  </si>
  <si>
    <t>SEDA YILDIRIM</t>
  </si>
  <si>
    <t>Yazır, Altunbaşak Sit 3/A, 42250 Selçuklu/Konya</t>
  </si>
  <si>
    <t>mail adresi paylaşıldı/5424869842- gerek yok dedi/5449046883</t>
  </si>
  <si>
    <t>5ff48ae852fcda0e58cc8743</t>
  </si>
  <si>
    <t>Sobe Restaurant, Selçuklu (Yazır Mah.)</t>
  </si>
  <si>
    <t>EMİNE KARABIYIK</t>
  </si>
  <si>
    <t>yazır mah. sobe sokak no:3 selçuklu/konya</t>
  </si>
  <si>
    <t>direkt meşgul</t>
  </si>
  <si>
    <t>604392b19756a04159d93e13</t>
  </si>
  <si>
    <t>Sofra 42 Etliekmek &amp; Izgara, Selçuklu (Yazır Mah.)</t>
  </si>
  <si>
    <t>ALİ KÜÇÜKAKKAŞ</t>
  </si>
  <si>
    <t>YAZIR MAH. GÜLAÇAR SOKAK NO:14/B SELÇUKLU/KONYA</t>
  </si>
  <si>
    <t xml:space="preserve">şu an müsait değilim yarın arayın 2 gibi dedi  - mail adresi verildi ben gönderimini sağlarım dedi </t>
  </si>
  <si>
    <t>61041fe9f7c7ef2322154223</t>
  </si>
  <si>
    <t>Sofra Lokantası, Selçuklu (Horozluhan Mah.)</t>
  </si>
  <si>
    <t>Yusuf Şahinsu</t>
  </si>
  <si>
    <t>Horozluhan Mah. Üzümlü Sok. No:42 G Selçuklu / Konya</t>
  </si>
  <si>
    <t>Izgara olarak çalışıyorlarmış sulu yemeğe dönmüşler menülerini güncelliyorlarmış bunun için daha sonra dönüş yapacaklar/ramazandan sonra</t>
  </si>
  <si>
    <t>604f6af6aa65657984430322</t>
  </si>
  <si>
    <t>Sokak Sandviç, Selçuklu (Ferit Paşa Mah.)</t>
  </si>
  <si>
    <t>ABDULLAH SENCER ÖLMEZ</t>
  </si>
  <si>
    <t>FERİTPAŞA MAH. TELGRAFCI HAMDİ BEY CAD. NO:5/A SELÇUKLU/KONYA</t>
  </si>
  <si>
    <t>6113c1e006d22d4187851907</t>
  </si>
  <si>
    <t>Sos Döner, Selçuklu (Kılınçarslan Mah.)</t>
  </si>
  <si>
    <t>Melek Demir</t>
  </si>
  <si>
    <t>Kılınçarslan Mah. Eski Sille Cad. No:63 C Selçuklu / Konya</t>
  </si>
  <si>
    <t xml:space="preserve">05312007960  Mustafa Demir randevu alındı// randevu iptalmiş tadilatım var bitince sizi arayım dediler./ kendım donus saglamak ıstıyorum dedı ıslerımı duzene koyduktan sonra / menü güncellemesi yapılacakmış daha sonra aranacak </t>
  </si>
  <si>
    <t>610c87881a32d40ea3557fa4</t>
  </si>
  <si>
    <t>Soslu Döner, Meram (Yenişehir Mah.)</t>
  </si>
  <si>
    <t>Mehmet Akif Gürkez</t>
  </si>
  <si>
    <t>Yenişehir Mah. Gazze Cad. T2 Blok No:29 E Meram / Konya</t>
  </si>
  <si>
    <t>61a4c3b0fa98f64cfb33bb16</t>
  </si>
  <si>
    <t>Soslu Döner, Selçuklu (Horozluhan Mah.)</t>
  </si>
  <si>
    <t>Horozluhan mah. Dr sadik Ahmet caddesi 98 I Selçuklu Konya</t>
  </si>
  <si>
    <t>61cb74233be3ff316324782e</t>
  </si>
  <si>
    <t>Sosyete Çiğköfte, Selçuklu (Akşemsettin Mah.)</t>
  </si>
  <si>
    <t>Musa Kuşcu</t>
  </si>
  <si>
    <t>Akşemsettin mahallesi deresuyu sk no 1\E Selçuklu Konya</t>
  </si>
  <si>
    <t xml:space="preserve">şehir dışına gidecekmiş daha sonra yapalım dedi / fotoğrafları varmış mail atcaka </t>
  </si>
  <si>
    <t>6012bc715bc3493ba2ca08cb</t>
  </si>
  <si>
    <t>Sosyete Mangal, Selçuklu (Bosna Hersek Mah.)</t>
  </si>
  <si>
    <t>NADİR TAYLAN</t>
  </si>
  <si>
    <t>Bosna Hersek Mah. Soner Sokak No:9 Selçuklu/Konya</t>
  </si>
  <si>
    <t xml:space="preserve">hafta aransın / ben ürünlerimin gözükmesini istemiyorum </t>
  </si>
  <si>
    <t>6245e8342eac1e8c3e9fdcb4</t>
  </si>
  <si>
    <t>Stop Imbiss, Meram (Aşkan Mah.)</t>
  </si>
  <si>
    <t>MUHAMMET EMİN TEKİN</t>
  </si>
  <si>
    <t>Aşkan Mah. Yaka Cad. No:55/1 Meram/Konya</t>
  </si>
  <si>
    <t>618c9a4a08adb32548b03a05</t>
  </si>
  <si>
    <t>Suat Usta, Selçuklu (S.Eyyübi Mah.)</t>
  </si>
  <si>
    <t>Suat Kayaalp</t>
  </si>
  <si>
    <t>Selahaddin Eyyübi Mahallesi Karadeniz Sokak No: 48 C Selçuklu Konya</t>
  </si>
  <si>
    <t>gerek duymuyoruz der</t>
  </si>
  <si>
    <t>5fd76d96cf27eae15eb6a49f</t>
  </si>
  <si>
    <t>Sudem Restaurant, Selçuklu (Yazır Mah. Nature Park Bölgesi)</t>
  </si>
  <si>
    <t>OSMAN ÜÇLER</t>
  </si>
  <si>
    <t>yazır mah. dr. sıddık özmerzifonlu cad. No:47/c selçuklu/konya</t>
  </si>
  <si>
    <t xml:space="preserve">şu an içeriğe önem vermişler o yüzden ilerleyen zamanlarda kampanya bitmeden arayalım dedi -ilgilenmiyoruz dedi kapattı </t>
  </si>
  <si>
    <t>5fce3afd8321176bdfee8fa4</t>
  </si>
  <si>
    <t>Suffe Etliekmek, Selçuklu (Beyhekim)</t>
  </si>
  <si>
    <t>VEDAT KALKAN</t>
  </si>
  <si>
    <t>Beyhekim Mah.Şafak cad.No:87/B Selçuklu/Konya</t>
  </si>
  <si>
    <t>Sedat/ 5535887083</t>
  </si>
  <si>
    <t>62279877b932f40bed33add9</t>
  </si>
  <si>
    <t>Suhifla Kumpir &amp; Waffle, Karatay (Fetih Mah.)</t>
  </si>
  <si>
    <t>Yunus Emre Geçer</t>
  </si>
  <si>
    <t>Fetih mah. Alaaddin kap Cad. A blok 81/D Karatay/KONYA</t>
  </si>
  <si>
    <t>5fd3b7fc73639a763532a7e7</t>
  </si>
  <si>
    <t>Sütlüce İstanbul Kokoreç, Selçuklu (İhsaniye Mah.)</t>
  </si>
  <si>
    <t>ihsaniye mah. sultan cem cad. no:3/a selçuklu/konya</t>
  </si>
  <si>
    <t>YÜZÜME KAPATTI</t>
  </si>
  <si>
    <t>61740854c3bd1eb8ebb3a389</t>
  </si>
  <si>
    <t>Şahane Lezzetler, Selçuklu (Bosna Hersek Mah.)</t>
  </si>
  <si>
    <t>Fatih Deniz</t>
  </si>
  <si>
    <t>Bosna Hersek mah Çetiner sokak no 3 Selçuklu Konya</t>
  </si>
  <si>
    <t>Kamil bey yetkili - idare öğrenci yurdu -1</t>
  </si>
  <si>
    <t>625072a0b1c55f0c8e6ad56f</t>
  </si>
  <si>
    <t>Şamata, Selçuklu (Kosova Mah.)</t>
  </si>
  <si>
    <t>TAHSİN GÜÇLÜ</t>
  </si>
  <si>
    <t>Kosova Mah. Mekke Cad. NO:6 A Selçuklu/KONYA</t>
  </si>
  <si>
    <t>62153e73484ccc834d3a7423</t>
  </si>
  <si>
    <t>Şampiyon Ciğer &amp; Tantuni, Ereğli (Sümer Mah.)</t>
  </si>
  <si>
    <t>Murat Ergin</t>
  </si>
  <si>
    <t>Sümer Mah. Rasim Erel Cad. Park Site AVM No:3/207 Ereğli Konya</t>
  </si>
  <si>
    <t>60129d7b82ce1443cb57dc54</t>
  </si>
  <si>
    <t>Şef Ocakbaşı, Karatay (Akabe Mah.)</t>
  </si>
  <si>
    <t>EMİNE SARITEKE</t>
  </si>
  <si>
    <t>AKABE MAH. YENİCELER CAD. NO:145BB KARATAY/KONYA</t>
  </si>
  <si>
    <t>603fbc4280f49a6dd28aed72</t>
  </si>
  <si>
    <t>Şefbey Cafe &amp; Restaurant, Meram (Alavardı Mah.)</t>
  </si>
  <si>
    <t>MUSTAFA HARMANKAYA</t>
  </si>
  <si>
    <t>Alavardı Mah. Fatih cad. No:114/C meram/konya</t>
  </si>
  <si>
    <t xml:space="preserve">getiri kullanmıyorlar aranmak istemiyor </t>
  </si>
  <si>
    <t>620d6460dc71d2bb1da5196e</t>
  </si>
  <si>
    <t>Şefbey Lahmacun &amp; Izgara, Meram (Pirebi Mah.)</t>
  </si>
  <si>
    <t>Funda Cindere</t>
  </si>
  <si>
    <t>Pirebi Mh. Ahmet Özcan Cd. 107F Meram/Konya</t>
  </si>
  <si>
    <t>ramazandan sonra randevu talep ediyor daha önce aranmıs randevu olusturulmus gidilmemiş</t>
  </si>
  <si>
    <t>6196a4392b421d5581f36958</t>
  </si>
  <si>
    <t>Şefbey Lahmacun &amp; Izgara, Selçuklu (Parsana Mah.)</t>
  </si>
  <si>
    <t>GÖRKEM FUNDA SARICA</t>
  </si>
  <si>
    <t>Parsana Mah Kaletaş Cad 2/C Selçuker Center Selçuklu Konya</t>
  </si>
  <si>
    <t>Necati Bey 5304488245</t>
  </si>
  <si>
    <t>62279440c5449b3dadcafb35</t>
  </si>
  <si>
    <t>Şefbey Lahmacun, Karatay (Doğuş Mah.)</t>
  </si>
  <si>
    <t>Eylun Karakurt</t>
  </si>
  <si>
    <t>Doğuş Mahallesi, Fetih Caddesi no:259A Karatay/Konya</t>
  </si>
  <si>
    <t>61f46c46c260f654252a3b39</t>
  </si>
  <si>
    <t>Şefbey Lahmacun, Karatay (Şemsi Tebrizi Mah.)</t>
  </si>
  <si>
    <t>Şemsi Tebrizi Mh. Şerafettin Cd. No:24/A Karatay/Konya</t>
  </si>
  <si>
    <t>mail paylaşıldı Tahir 5061596539</t>
  </si>
  <si>
    <t>6184b82be8b697469060d13a</t>
  </si>
  <si>
    <t>Şefbey Lahmacun, Selçuklu (Bosna Hersek Mah.)</t>
  </si>
  <si>
    <t>Bosna Hersek Mah. Osmanlı Cad. No:9/P Selçuklu/KONYA</t>
  </si>
  <si>
    <t>611d4a79b7abb16878f805de</t>
  </si>
  <si>
    <t>Şefin Yeri, Akşehir (Seyran Mah.)</t>
  </si>
  <si>
    <t>Şemsettin Murat Kaya</t>
  </si>
  <si>
    <t>Seyran</t>
  </si>
  <si>
    <t>Seyran Mah. 33192 Sok. No:76 Akşehir / Konya</t>
  </si>
  <si>
    <t>62017af28421506882896a05</t>
  </si>
  <si>
    <t>Şehir Sofrası, Selçuklu (Horozluhan Mah. - Zafer Sanayi Bölgesi)</t>
  </si>
  <si>
    <t>Derya İncedayı</t>
  </si>
  <si>
    <t>Horozluhan Mah. Ayazlar Sok. No:2/102 Selçuklu Konya</t>
  </si>
  <si>
    <t>Cevdet/ 5324283815</t>
  </si>
  <si>
    <t>6241f1ddf3f36b815f7b124d</t>
  </si>
  <si>
    <t>Şehrin Unlu Mamülleri, Karatay (Akabe Mah.)</t>
  </si>
  <si>
    <t>FURKAN KALKAN</t>
  </si>
  <si>
    <t>Akabe Mah. Adana Çevre Yolu Cad. No:124 B Karatay/KONYA</t>
  </si>
  <si>
    <t>müsait değiliz diyerek kapattı</t>
  </si>
  <si>
    <t>61740aa7314de4c0aa6b9ed6</t>
  </si>
  <si>
    <t>Şehzade Etli Ekmek, Beyşehir (Bahçelievler Mah.)</t>
  </si>
  <si>
    <t>ALİME UYSAL</t>
  </si>
  <si>
    <t>Bahçelievler mah. Mevlana cad. NO: 5B Konya/Beyşehir</t>
  </si>
  <si>
    <t>5f56577f889eab7fb85db3dc</t>
  </si>
  <si>
    <t>Şeker Etli Ekmek &amp; Yağ Somunu, Selçuklu (Şeker Mah.)</t>
  </si>
  <si>
    <t>ADNAN ALTAN</t>
  </si>
  <si>
    <t>Selçuk, Hoca Cihan Tekke Cd. 40b, 42080 Selçuklu/Konya</t>
  </si>
  <si>
    <t>60c761a32a647f3ae70eadbb</t>
  </si>
  <si>
    <t>Şelale Italian Pizza &amp; Burger, Selçuklu (Yazır Mah.)</t>
  </si>
  <si>
    <t>Yasin Şenel</t>
  </si>
  <si>
    <t>Yazır Mah. Ulusal Sok. No:97 D Selçuklu / Konya</t>
  </si>
  <si>
    <t xml:space="preserve">yemeksepeti çekmiş ordan alamıyoruz dedim aynı zamanda bazı sorunları var sorunları halleilirse çekim istermiş - getir ymeği şuanlık kullanmıyorum / şuan sistemi kapalı açınca olacak </t>
  </si>
  <si>
    <t>60be2e261a665fcbd339496e</t>
  </si>
  <si>
    <t>Şems Etliekmek Orhan Usta, Selçuklu (Şeker Mah.)</t>
  </si>
  <si>
    <t>ORHAN AYÖZ</t>
  </si>
  <si>
    <t>Şeker Murat Mah. Uzunyol Sok. No:3 B Selçuklu / Konya</t>
  </si>
  <si>
    <t xml:space="preserve">haftaya istiyor / artık getiri kullanmıyormuş </t>
  </si>
  <si>
    <t>60f2dbb71a23225a2ef897be</t>
  </si>
  <si>
    <t>Şendağlılar Etliekmek&amp;Yağ Somunu, Karatay(Şemsi Tebrizi Mah)</t>
  </si>
  <si>
    <t>Ahmet Şendağlı</t>
  </si>
  <si>
    <t>Şemsi Tebrizi Mah. Şeref Şirin Sok. No:16 A Karatay / Konya</t>
  </si>
  <si>
    <t>61e5dd715643e21aaa9a1db7</t>
  </si>
  <si>
    <t>Şimşek Kokoreç, Akşehir (Yeni Mah.)</t>
  </si>
  <si>
    <t>Muzaffer Şimşek</t>
  </si>
  <si>
    <t>Yeni Mah. 34004 Sok. No:4 A Akşehir Konya</t>
  </si>
  <si>
    <t>618a33a85cde7aac255cad49</t>
  </si>
  <si>
    <t>Şirin Etli Ekmek, Selçuklu (Bosna Hersek Mah.)</t>
  </si>
  <si>
    <t>MUHAMMET SABRİ UZUN</t>
  </si>
  <si>
    <t>Bosna Hersek Mah. Osmanlı Cad. No:1 U Selçuklu Konya</t>
  </si>
  <si>
    <t xml:space="preserve">dönecek  </t>
  </si>
  <si>
    <t>606362eb079a254f1f80e37c</t>
  </si>
  <si>
    <t>Şölen Pastanesi, Meram (Konevi Mah.)</t>
  </si>
  <si>
    <t>VEDAT AYDIN</t>
  </si>
  <si>
    <t>Konevi Mah. Ferit Paşa Cad. 22/A Anıt Alanı DSİ Karşısı</t>
  </si>
  <si>
    <t xml:space="preserve"> 20/a 05324381792 çekimi gerçekleşmiş eksik olan ürünleri için ilerleyen zamanlarda devam çekimi randevusu istiyor./paneldekı fotograflar yeterlı cekım ıstemıyoruz dedı/devam çekimi</t>
  </si>
  <si>
    <t>60c24f9d4106ad3262a7dedc</t>
  </si>
  <si>
    <t>Şömine Et Dünyası,Ereğli (Pirömer Mah.)</t>
  </si>
  <si>
    <t>Şirin Bülbül Önal</t>
  </si>
  <si>
    <t>Pirömer Mah. Horhor Sok. No:3 B Ereğli / Konya</t>
  </si>
  <si>
    <t>6053636af7f0700b2c73b4d9</t>
  </si>
  <si>
    <t>Şükran Hanım Mutfağı Mantı &amp; Ev Yemekleri, Meram (Melikşah Mah.)</t>
  </si>
  <si>
    <t>ŞÜKRAN KARAKAYA</t>
  </si>
  <si>
    <t>MELİKŞAH MAH. AKKONAK SOKAK NO:13/A MERAM/KONYA</t>
  </si>
  <si>
    <t>hikmet bey 5557445362</t>
  </si>
  <si>
    <t>60da22362c41a858369194fa</t>
  </si>
  <si>
    <t>Tabak Mutfak, Karatay (Akabe Mah.)</t>
  </si>
  <si>
    <t>KAMİL ARIÖZ</t>
  </si>
  <si>
    <t>AKABE MAH. ŞEHİT FURKAN DOĞAN CAD. ADALET PLAZA A BLOK NO: 9 C KARATAY/ KONYA</t>
  </si>
  <si>
    <t>her gün farklı her hafta farklı yemek cıkarıyorlarmış. yani yaklaşık 80 kalem ürün var dediler. çekime okeyler ama süreklşi gidilmesi gerekir dediler. bu bölgelere gidilirse aransın.</t>
  </si>
  <si>
    <t>6005bee4b4fcb404ef756092</t>
  </si>
  <si>
    <t>Tadıyaman Çiğ Köfte, Selçuklu (Hacıkaymak Mah.)</t>
  </si>
  <si>
    <t>BEKİR CİHAT YILMAZ</t>
  </si>
  <si>
    <t>HACIKAYMAK MAH. RAUF DENKDAŞ CAD. NO:37/E SELÇUKLU/KONYA</t>
  </si>
  <si>
    <t>5fc7b35a3e3c0140d1e03616</t>
  </si>
  <si>
    <t>Tadıyaman Çiğ Köfte, Selçuklu (Parsana Mah.)</t>
  </si>
  <si>
    <t>MURAT ALTUNEL</t>
  </si>
  <si>
    <t>Parsana mah. Şemsi Efendi Sk. No:2/S Selçuklu/Konya</t>
  </si>
  <si>
    <t>yetk şehir dışında haftaya kesin istiyor</t>
  </si>
  <si>
    <t>60ef3a4302cac1212df34c8a</t>
  </si>
  <si>
    <t>Tadıyaman Çiğköfte, Selçuklu (Sakarya Mah.)</t>
  </si>
  <si>
    <t>Abdullah Ülkü Karakaya</t>
  </si>
  <si>
    <t>Sakarya Mah. Vezirhan Sok. No:29 İç kapı No: C Selçuklu / Konya</t>
  </si>
  <si>
    <t>fotografları varmış mail verildi.</t>
  </si>
  <si>
    <t>61c53ab22c30500b44d7fa09</t>
  </si>
  <si>
    <t>Tak Tak Kokoreç, Selçuklu (Bosna Hersek Mah.)</t>
  </si>
  <si>
    <t>Hatice Asan</t>
  </si>
  <si>
    <t>Bosna hersek mah. Soner sok. No:3I Selçuklu Konya</t>
  </si>
  <si>
    <t>ulaşılmıyor</t>
  </si>
  <si>
    <t>623c9d2f87091371fa6709f3</t>
  </si>
  <si>
    <t>Tako's, Karatay (Fetih Mah.)</t>
  </si>
  <si>
    <t>Seçkin Lezzetler</t>
  </si>
  <si>
    <t>MUSTAFA KAYA</t>
  </si>
  <si>
    <t>Fetih Mah. Alaaddin Kap Cad. No:97 E Karatay/KONYA</t>
  </si>
  <si>
    <t>60d18928125f50286af6a65a</t>
  </si>
  <si>
    <t>Tako's, Meram (Aşkan Mah.)</t>
  </si>
  <si>
    <t>Vural Çakıcı</t>
  </si>
  <si>
    <t>Necip Fazıl</t>
  </si>
  <si>
    <t>aşkan mah. Aşkan Cad. No:2 A Meram / Konya</t>
  </si>
  <si>
    <t>5426483877/mailden iletecek</t>
  </si>
  <si>
    <t>603a4e0f60cc469cdf879f39</t>
  </si>
  <si>
    <t>Takva Restoran, Karatay (Akabe Mah.)</t>
  </si>
  <si>
    <t>HASAN YILDIRIM</t>
  </si>
  <si>
    <t>AKABE MAH. EDEBALİ SOK. NO:5/H KARATAY/KONYA</t>
  </si>
  <si>
    <t>5f577ec4665b2e380fe014cd</t>
  </si>
  <si>
    <t>Tantunici Can, Selçuklu (Bosna Hersek Mah.)</t>
  </si>
  <si>
    <t>HASAN BİRİZKENT</t>
  </si>
  <si>
    <t>Bosna Hersek, Konya Forum Avm, Osmanlı Cd., 42210 Selçuklu/Konya</t>
  </si>
  <si>
    <t>5445970302 netten buldum doğru no</t>
  </si>
  <si>
    <t>620ebf09cb6043dd05f9da82</t>
  </si>
  <si>
    <t>Tarihi Antep Çiğ Köfte, Karatay (Hacıveyiszade Mah)</t>
  </si>
  <si>
    <t>Elif Orha</t>
  </si>
  <si>
    <t>Hacıveyiszade mh Şeyhülema Recepağa cd 212B Karatay Konya</t>
  </si>
  <si>
    <t>6064771234f5ff5a6d58f709</t>
  </si>
  <si>
    <t>Tarihi Antep Çiğ Köfte, Karatay (Keykubat Mah.)</t>
  </si>
  <si>
    <t>5fe30e7ebbf1bd402cfaf956</t>
  </si>
  <si>
    <t>Tarihi Antep Çiğ Köfte, Selçuklu (Hüsamettin Çelebi Mah.)</t>
  </si>
  <si>
    <t>MUAMMER İNAM</t>
  </si>
  <si>
    <t>Hüsamettin Çelebi Mah.Demirhan Cad. 47/A</t>
  </si>
  <si>
    <t>müsait değl/ muammer beyle görüşüldü ama randv günü burak bey ilgilenecek</t>
  </si>
  <si>
    <t>6214c6be2e0b95507d1b7c63</t>
  </si>
  <si>
    <t>Tarihi Antep Çiğ Köfte, Selçuklu (Nişantaş Mah.)</t>
  </si>
  <si>
    <t>HEYBETULLAH OĞUZ</t>
  </si>
  <si>
    <t>Nişantaşı mahallesi Dr Hulusi Baybal Caddesi No:29/A Selçuklu/KONYA</t>
  </si>
  <si>
    <t>6127fac02a1a746c15e5b02c</t>
  </si>
  <si>
    <t>Tarihi Antep Çiğ Köftecisi, Akşehir (İstasyon Mah.)</t>
  </si>
  <si>
    <t>İrfan Çetin</t>
  </si>
  <si>
    <t>İstasyon Mahallesi İstasyon Caddesi No:80 / F Akşehir/KONYA</t>
  </si>
  <si>
    <t>60ca5fbea47d6dae533d8371</t>
  </si>
  <si>
    <t>Tarihi Antep Çiğ Köftecisi, Karatay (Doğuş Mah.)</t>
  </si>
  <si>
    <t>Şeyda Belgemen</t>
  </si>
  <si>
    <t>Doğuş Mah. Çimenlik Cad. No:10 A Karatay / Konya</t>
  </si>
  <si>
    <t>yemek sepeti vercekmiş onları gönderecekler mail verildi.</t>
  </si>
  <si>
    <t>6238c0583b39a92cba7e2243</t>
  </si>
  <si>
    <t>Tarihi Antep Çiğ Köftecisi, Karatay (Orhangazi Mah.)</t>
  </si>
  <si>
    <t>HASAN KAÇAR</t>
  </si>
  <si>
    <t>Orhangazi Mah. Fetih Cad. No:383 Karatay/KONYA</t>
  </si>
  <si>
    <t>60310b2aaa09e01cca2b020b</t>
  </si>
  <si>
    <t>Tarihi Antep Çiğ Köftecisi, Karatay (Ulubatlı Hasan Mah.)</t>
  </si>
  <si>
    <t>HURİYE UMUT İREN</t>
  </si>
  <si>
    <t>617e8d2c4a3d05e9419d81d4</t>
  </si>
  <si>
    <t>Tarihi Antep Çiğ Köftecisi, Selçuklu (Kılınçarslan Mah.)</t>
  </si>
  <si>
    <t>Kenan Kıraç</t>
  </si>
  <si>
    <t>Kılıçarslan mah.denizli. sokak 7/B selçuklu konya</t>
  </si>
  <si>
    <t xml:space="preserve">şuan müait değiliz ben sizi ararım dedi / depo taşıyorlarmış daha sonra dedi /şuan için düşünmüyoruz belki ilerde dedi </t>
  </si>
  <si>
    <t>623998d730864f5a0a1941d9</t>
  </si>
  <si>
    <t>Tarihi Antep Çiğ Köftecisi,Karatay(Keykubat Mah.-Karakayış Cad.)</t>
  </si>
  <si>
    <t>MERVE KEMER</t>
  </si>
  <si>
    <t>Keykubat Mah. Karakayış Cad. No:100 A Karatay/KONYA</t>
  </si>
  <si>
    <t>ibrahim bey</t>
  </si>
  <si>
    <t>6088440bed7a3e0c9673c3b5</t>
  </si>
  <si>
    <t>Tarihi Antep ÇiğKöfte, Karatay (Emirgazi Mah.)</t>
  </si>
  <si>
    <t>SÜLEYMAN DEVRİM</t>
  </si>
  <si>
    <t>Emirgazi mahallesi fetih caddesi no:115/F</t>
  </si>
  <si>
    <t>610d27c7c45dd75f81dbf75b</t>
  </si>
  <si>
    <t>Tarihi Antep Çiğköfte, Selçuklu (Erenköy Mah.)</t>
  </si>
  <si>
    <t>Uğur Aydeniz</t>
  </si>
  <si>
    <t>Erenköy</t>
  </si>
  <si>
    <t>Erenköy Mah. Yeni Sille Cad. No:122 / A Selçuklu / Konya</t>
  </si>
  <si>
    <t>açtı ses vermedi tekrar aransın/açtı ses vermedi kapattı/süleyman bey</t>
  </si>
  <si>
    <t>601aee1e38711c2ac13562c0</t>
  </si>
  <si>
    <t>Tarihi Antep Çiğköftecisi,Selçuklu (Sancak Mah.-Novaland Bölg.)</t>
  </si>
  <si>
    <t>YAŞAR KANDEMİR</t>
  </si>
  <si>
    <t>SANCAK MAH. VEYSEL KARANİ CAD. NO:16/F SELÇUKLU/KONYA</t>
  </si>
  <si>
    <t>foto var gönderecek Nurşen hanım</t>
  </si>
  <si>
    <t>60af8c6bb252d071608d16c3</t>
  </si>
  <si>
    <t>Tarihi Mabeyn Helvacısı, Selçuklu (İhsaniye Mah.)</t>
  </si>
  <si>
    <t>Muhammed said göçer</t>
  </si>
  <si>
    <t>Zafer yürüyüş yolu gedavet parkı</t>
  </si>
  <si>
    <t>Açmadı// fotografları mevcut mail adresine atılcak uygun olmazsa eger randevu alıncak//ulaşılamadı.//meşgul//meşgul.</t>
  </si>
  <si>
    <t>5fd22b192a4bc9ce6fe4a245</t>
  </si>
  <si>
    <t>Taş Fırın Etli Ekmek, Selçuklu (Malazgirt Mah.)</t>
  </si>
  <si>
    <t>Malazgirt mah. Mehtap cad. No:38/a selçuklu/konya</t>
  </si>
  <si>
    <t>kerim bey görüşüldü. fotografları varmış hatta 4 k dediler gönderecekler.</t>
  </si>
  <si>
    <t>624c019fb878564e40eb1c77</t>
  </si>
  <si>
    <t>Tatlı Durağı, Selçuklu (Kosova Mah.)</t>
  </si>
  <si>
    <t>KADİR DEDE ÇOBAN</t>
  </si>
  <si>
    <t>Kosova Mah. Ebru Sk. No:9 Selçuklu/KONYA</t>
  </si>
  <si>
    <t>6171a55bb5b6eda1cc291c74</t>
  </si>
  <si>
    <t>Tatlıhan Chef Turgay, Meram (Alavardı Mah.)</t>
  </si>
  <si>
    <t>SERPİL ÇİFTCİ</t>
  </si>
  <si>
    <t>Alavardı Mah. Fatih Cad. No:122 B Meram / Konya</t>
  </si>
  <si>
    <t>61f4788123eaf369330cf1ac</t>
  </si>
  <si>
    <t>Tatlıses Çiğ Köfte, Ereğli (Selçuklu Mah.)</t>
  </si>
  <si>
    <t>İbrahim Kırtay</t>
  </si>
  <si>
    <t>Selçuklu Mah. Atatürk Cad. Kilim Apartmanı altı No:40 /D Ereğli Konya</t>
  </si>
  <si>
    <t>60a3cbcb0c6ebf5b53bedb08</t>
  </si>
  <si>
    <t>Tatlıses Çiğ Köfte, Meram (Konevi Mah.)</t>
  </si>
  <si>
    <t>Fatma ŞENEL</t>
  </si>
  <si>
    <t>Feritpaşa caddesi şeyh Sadrettin mahallesi no 22/D</t>
  </si>
  <si>
    <t>3323120333 açmadı.</t>
  </si>
  <si>
    <t>5ff33607f0267ced80143706</t>
  </si>
  <si>
    <t>Tatlıses Çiğ Köfte, Meram (Pirebi Mah.)</t>
  </si>
  <si>
    <t>VOLKAN EZİLMEZ</t>
  </si>
  <si>
    <t>pirebi mah. Dr ahmet özcan cad. no:133/c meram/konya</t>
  </si>
  <si>
    <t>.hat düşmüyor.hat düşmüyor.05520052984 umut bey fotoğraflarım mevcut dedi mail adresi verildi.</t>
  </si>
  <si>
    <t>60c2602fc01be031333e23a7</t>
  </si>
  <si>
    <t>Tatlıses Çiğ Köfte, Selçuklu (Beyhekim Mah.)</t>
  </si>
  <si>
    <t>Nuran Küçükekici</t>
  </si>
  <si>
    <t>Dumlupınar Mah. Lale Cad. B Blok No:1 / !01 Selçuklu/ Konya</t>
  </si>
  <si>
    <t>62515165cdcc3444aa4b5954</t>
  </si>
  <si>
    <t>Tatlıses Çiğ Köfte, Selçuklu (Bosna Hersek Mah.)</t>
  </si>
  <si>
    <t>İSMAİL CAN KEÇECİ</t>
  </si>
  <si>
    <t>Bosna Hersek Mah. Çetiner Sokak. No:5 AB Şelçuklu/Konya</t>
  </si>
  <si>
    <t>615deedeab5019aa5eb4f5b2</t>
  </si>
  <si>
    <t>Tatlıses Çiğ Köfte, Selçuklu (Kosova Mah.)</t>
  </si>
  <si>
    <t>ABDUSSAMET AY</t>
  </si>
  <si>
    <t>Kosova Mah Ebru Sok No :9/F Selçuklu Konya</t>
  </si>
  <si>
    <t>60ccfbc02cfad184dff13636</t>
  </si>
  <si>
    <t>Tatlıses Çiğ Köfte, Selçuklu (Yazır Mah. - M1 AVM Bölgesi)</t>
  </si>
  <si>
    <t>Hamza Karakuş</t>
  </si>
  <si>
    <t>Yazır Mah. Şenocak Sok. No:16 F Selçuklu / Konya</t>
  </si>
  <si>
    <t>iptalin yerine almak için aradım yetk yok ö.s ara</t>
  </si>
  <si>
    <t>5fc9fdc8fb47241b1db400d2</t>
  </si>
  <si>
    <t>Tatlıses Lahmacun, Meram (Alavardı Mah.)</t>
  </si>
  <si>
    <t>BİRGÜL YAĞLAT</t>
  </si>
  <si>
    <t xml:space="preserve">Süleyman şah mah. Aziz Mahmut Hüdai cad. No:90/B Meram/Konya </t>
  </si>
  <si>
    <t>Notlara bakın!Adres değişikliği yapıldı./Tüm ürünler çekildi dedi</t>
  </si>
  <si>
    <t>5f58bd7db08b6bd7bf968270</t>
  </si>
  <si>
    <t>Tatlıses Lahmacun, Selçuklu (Buhara Mah.)</t>
  </si>
  <si>
    <t>ÖZKAN KAYA</t>
  </si>
  <si>
    <t>Buhara, Edipoğlu Cd. No:116/B, 42070 Selçuklu/Konya</t>
  </si>
  <si>
    <t>5416378682 fuat bey fotolar mevcut atacak</t>
  </si>
  <si>
    <t>60ce4ba47761e51c91052d89</t>
  </si>
  <si>
    <t>Tava Turka, Selçuklu (Dumlupınar Mah.)</t>
  </si>
  <si>
    <t>ali  bey yetk diğer işletmesi ve burası için de prof çekim yaptıracaklar</t>
  </si>
  <si>
    <t>6213eadfc5efbbbc121114ad</t>
  </si>
  <si>
    <t>Tavuk Land ,Selçuklu(Yazır Mah.-M1 Avm)</t>
  </si>
  <si>
    <t>Hüseyin Sarıçiğdem</t>
  </si>
  <si>
    <t>Yazır Mah. Doç. Dr. Halil Ürün Cad. No:22 F Selçuklu / Konya</t>
  </si>
  <si>
    <t>602d23799710c0887cd36cd2</t>
  </si>
  <si>
    <t>Tavuk Land, Selçuklu (Bosna Hersek Mah.)</t>
  </si>
  <si>
    <t>MUHAMMED BURAK KURNAZ</t>
  </si>
  <si>
    <t>BOSNA HERSEK MAH. OSMANLI CAD. NO:1/O SELÇUKLU/KONYA</t>
  </si>
  <si>
    <t>602bd025a9d2c125e7ff8b94</t>
  </si>
  <si>
    <t>Tavuk Land, Selçuklu (İhsaniye Mah.- Zafer Meydanı)</t>
  </si>
  <si>
    <t>EKREM BAŞTÜRK</t>
  </si>
  <si>
    <t>İhsaniye mah. Kazım karabekir cad. No:32/A Selçuklu/Konya</t>
  </si>
  <si>
    <t xml:space="preserve"> /mustafa bey yenı mudurlerı 5529197388 sms yonlendrmesı ıcın alındı numara</t>
  </si>
  <si>
    <t>618ceb671a3fa4ccceb8c552</t>
  </si>
  <si>
    <t>Tavukmanya, Ereğli (Sümer Mah.)</t>
  </si>
  <si>
    <t>Kerim Rıza Birol</t>
  </si>
  <si>
    <t>5ff7652c1f40a3374590af67</t>
  </si>
  <si>
    <t>Tekin Fast Food, Selçuklu (İhsaniye Mah.)</t>
  </si>
  <si>
    <t xml:space="preserve">sorunu varmış getirle 20 dakikaya arayın kardeşim getirle konuşcaktı dedi/yarın arayın dendi/oglu bızı arayacakmıs/ oğlum gelsin döneceğim der / müsait olduğu zaman kendisi dönüş yapacak </t>
  </si>
  <si>
    <t>60d0a2df0190be8f1316c954</t>
  </si>
  <si>
    <t>Tema Kasap ve Pişirme Evi, Meram (Yenişehir Mah.)</t>
  </si>
  <si>
    <t>Mehmet Necati Pişkincan</t>
  </si>
  <si>
    <t>Yenişehir Mah. Şehir Göksel Doğan Cad. No: 25/19 Meram / Konya</t>
  </si>
  <si>
    <t xml:space="preserve">1 saat sonra ara/yetkili yarın gelir/necatı bey yok sreklı bahane edıyorlar / numara bırakıldı yetkili gelmezmiş gelirse dönecekmiş / kendisi dönüş sağlayacakmış </t>
  </si>
  <si>
    <t>5fd28116c8b08e5b192de28a</t>
  </si>
  <si>
    <t>Terass, Meram (Aşkan Mah.)</t>
  </si>
  <si>
    <t>AYBÜKE TELLİLER</t>
  </si>
  <si>
    <t>Aşkan mah. sancaktar cad. No:54/a meram/konya</t>
  </si>
  <si>
    <t>Ulaşılamadı.// megule atıyor//direkt meşgul//ulaşılamadı.//meşgul.// 3323540054 diğer numara açmıyor bu numara aranılcak//5 gibi ara yetk yok/AÇMADILAR// açmadı.</t>
  </si>
  <si>
    <t>61e31e7fdae9ed2461190fbd</t>
  </si>
  <si>
    <t>The Bloc Coffee Food, Meram (Köyceğiz Mah.)</t>
  </si>
  <si>
    <t>Şenol Güven</t>
  </si>
  <si>
    <t>Köyceğiz Mah. Darphane Sok. No:8 D Meram Konya</t>
  </si>
  <si>
    <t xml:space="preserve">Açmıyor / ortakları ile görüşüp dönüş yapacak </t>
  </si>
  <si>
    <t>617d9dbb4526373f36d75e53</t>
  </si>
  <si>
    <t>The Luna Pizza &amp; Waffle, Selçuklu (Kosova Mah.)</t>
  </si>
  <si>
    <t>HALİD RIFKI DİKENER</t>
  </si>
  <si>
    <t>Kosova Mah. Ebru Sk. No:9/D Selçuklu/Konya</t>
  </si>
  <si>
    <t>halid beyden randevu alındı.</t>
  </si>
  <si>
    <t>6030fac37b6e5c67e7797ebd</t>
  </si>
  <si>
    <t>The Sushi, Meram (Aşkan Mah.)</t>
  </si>
  <si>
    <t>Uzakdoğu Mutfağı</t>
  </si>
  <si>
    <t>FATİH KARABABA</t>
  </si>
  <si>
    <t>AŞKAN MAH. AŞKAN CAD. NO:20/A MERAM/KONYA</t>
  </si>
  <si>
    <t xml:space="preserve">5322553783Hasan bey fatih beyin kardeşi açmadı // oglen tekrar aranacak // arandı fakat yetkilinin il dışında oldugunu soylediler./ ULASILAMADI .// Müsait değilmiş.//kesinlikle istemiyor / fotoğraf çekimini kendisi yaptırıp  mail atacak </t>
  </si>
  <si>
    <t>61bb8bad3b26a248b075d10c</t>
  </si>
  <si>
    <t>Tombul Döner, Selçuklu (Yazır Mah. - Otogar Bölgesi)</t>
  </si>
  <si>
    <t>Mustafa Sarıçelik</t>
  </si>
  <si>
    <t>Yazır Mah. Sultan Cad. No:3 C Selçuklu Konya</t>
  </si>
  <si>
    <t>6048df0c8aa121e2e7713e02</t>
  </si>
  <si>
    <t>Torku Ziyafet Döner, Selçuklu (Parsana Mah.)</t>
  </si>
  <si>
    <t>EMRE CANAN</t>
  </si>
  <si>
    <t>PARSANA MAH. KALETAŞ CAD. NO:2C</t>
  </si>
  <si>
    <t>5fd768c0eceda38a341e5a6b</t>
  </si>
  <si>
    <t>Tost Sarayı, Selçuklu (Yazır Mah. - Natura Park Bölgesi)</t>
  </si>
  <si>
    <t>LEVENT AKER</t>
  </si>
  <si>
    <t>yazır mah. dr. sıddık özmerzifonlu cad. No:43/m selçuklu/konya</t>
  </si>
  <si>
    <t>tevfik bey foto var atacak</t>
  </si>
  <si>
    <t>6171a05e4f4f4920f80f81c2</t>
  </si>
  <si>
    <t>Tosthane, Akşehir (Meydan Mah.)</t>
  </si>
  <si>
    <t>İbrahim Akkoyun</t>
  </si>
  <si>
    <t>Meydan Mah. 32205 Sok. No:6 A Akşehir/Konya</t>
  </si>
  <si>
    <t>621696b323b0545edc59590f</t>
  </si>
  <si>
    <t>Tosthanem, Selçuklu (Bosna Hersek Mah.)</t>
  </si>
  <si>
    <t>Nevzat Aydın</t>
  </si>
  <si>
    <t>Bosna Hersek Mah Yasin Sokak No: 2/O Selçuklu Konya</t>
  </si>
  <si>
    <t>622791e01bcbf282acfd85b7</t>
  </si>
  <si>
    <t>TostX, Selçuklu (Bosna Hersek Mah.)</t>
  </si>
  <si>
    <t>SELİM VELİ DİZDAR</t>
  </si>
  <si>
    <t>Bosna hersek mahallesi osmanlı cad no:7B selçuklu konya</t>
  </si>
  <si>
    <t xml:space="preserve">açmadı   / devir almış ramazandan sonra çekim istedi </t>
  </si>
  <si>
    <t>62056375a087095b3d57e2ad</t>
  </si>
  <si>
    <t>Tutku Pastanesi, Karatay (Elmacı Mah.)</t>
  </si>
  <si>
    <t>Süleyman Şener</t>
  </si>
  <si>
    <t>Çatalhüyük</t>
  </si>
  <si>
    <t>Karaaslandede Mah. Tekintaş Sok. No:91/D Konya Karatay</t>
  </si>
  <si>
    <t>işletme kapanabılır cekım ıstemıorlr</t>
  </si>
  <si>
    <t>5fe343839a19edbdefe4db80</t>
  </si>
  <si>
    <t>Uğur Etliekmek &amp; Izgara &amp; Lahmacun, Selçuklu (Kosova Mah.)</t>
  </si>
  <si>
    <t>DÖNDÜ TEKE</t>
  </si>
  <si>
    <t>kosova mah. furkan sok. no:21/d selçuklu/konya</t>
  </si>
  <si>
    <t>mail verildi atacak</t>
  </si>
  <si>
    <t>62348b3d1179080dd0f765fa</t>
  </si>
  <si>
    <t>Urfa Çıtır Lahmacun, Selçuklu (Bosna Hersek Mah.)</t>
  </si>
  <si>
    <t>Güler ÇEllik</t>
  </si>
  <si>
    <t>Bosna Hersek Mah. Osmanlı Cad. No:1 S Selçuklu Konya</t>
  </si>
  <si>
    <t>yarım saat snra aranılck</t>
  </si>
  <si>
    <t>5fd8e5cd356068395e4bae11</t>
  </si>
  <si>
    <t>Urfa Lahmacun &amp; Etli Ekmek, Selçuklu (Beyhekim Mah.)</t>
  </si>
  <si>
    <t>MAHMUT KARAKUŞ</t>
  </si>
  <si>
    <t>Beyhekim Mah. Şafak cad. No:48/a Selçuklu/Konya</t>
  </si>
  <si>
    <t>mail adresi paylaşıldı</t>
  </si>
  <si>
    <t>5fcba03a4d100d327247ac1b</t>
  </si>
  <si>
    <t>Urfa Sofrası, Selçuklu (Nişantaş Mah.)</t>
  </si>
  <si>
    <t>ESAT TOPÇUOĞLU</t>
  </si>
  <si>
    <t>Nişantaşı mah. Kalemkar sokak No:10/A Selçuklu/Konya</t>
  </si>
  <si>
    <t>YARIM SAAT SONRA DONUS SAGLANILCAK/5060579823/mail paylasıldı</t>
  </si>
  <si>
    <t>61937f32e65a9886979031c4</t>
  </si>
  <si>
    <t>Urfa Yörem Baklava, Karatay (Kumköprü Mah.)</t>
  </si>
  <si>
    <t>Kumköprü mah. Fetih cad. No 225/C Karatay konya</t>
  </si>
  <si>
    <t>61704cc514af6f6272db655e</t>
  </si>
  <si>
    <t>Urfalı Hacıbey Baklavaları, Selçuklu (Ferit Paşa Mah.)</t>
  </si>
  <si>
    <t>Kenan Çekirdekçi</t>
  </si>
  <si>
    <t>FERİTPAŞA MAH. RAUF DENKTAŞ CAD NO:6/D SELÇUKLU - KONYA</t>
  </si>
  <si>
    <t>62001fa5d28d51348497d37a</t>
  </si>
  <si>
    <t>Usta Kokoreç, Selçuklu (Yazır Mah.)</t>
  </si>
  <si>
    <t>5fde1671cd4e0c667e169e5d</t>
  </si>
  <si>
    <t>Ustalar Etli Ekmek, Selçuklu (Yazır Mah. - Otogar Bölgesi)</t>
  </si>
  <si>
    <t>yazır mah. beyaz karanfil sok. no:13/d selçuklu/konya</t>
  </si>
  <si>
    <t>cumadan aranıp pazartesiye 2-3 gibi randevu oluşturulsun//alındı</t>
  </si>
  <si>
    <t>622e3f124142c9da409c7bd7</t>
  </si>
  <si>
    <t>Üçler Restaurant, Karatay (Sarıyakup Mah.)</t>
  </si>
  <si>
    <t>MURAT BİLEN</t>
  </si>
  <si>
    <t>SARIYAKUP MAH. BURHANDEDE CAD. NO: 2 A KARATAY/ KONYA</t>
  </si>
  <si>
    <t>5fe35b133e964bd502e9f9ad</t>
  </si>
  <si>
    <t>Ünlü Çiğ Köfteci Muhammed Usta, Selçuklu (Bosna Hersek Mah.)</t>
  </si>
  <si>
    <t>MUHAMMED TURAN</t>
  </si>
  <si>
    <t>bosna hersek mah. akif sok. no:3/L selçuklu/konya</t>
  </si>
  <si>
    <t>çektirmeye ikna edilebilir tekrar aranabilir</t>
  </si>
  <si>
    <t>6193a4a33cad270d9faaac0e</t>
  </si>
  <si>
    <t>Vav Homemade Burger, Meram (Aşkan Mah.)</t>
  </si>
  <si>
    <t>Aşkan Mah. Meram Yaka Cad. No:31 Meram / KONYA</t>
  </si>
  <si>
    <t xml:space="preserve">5068322871 burdan aranacak </t>
  </si>
  <si>
    <t>5fd21e2aeebbb67f5e729c70</t>
  </si>
  <si>
    <t>Vav Homemade Burger, Meram (Havzan Mah.)</t>
  </si>
  <si>
    <t>Havzan, Eski Meram Cd. No:26 D:H, 42090 Meram/Konya</t>
  </si>
  <si>
    <t>meşgule atıyor /05327063695 numara verildi yanlış oldugunu söylediler.ulaşılamadı.// açmadı.</t>
  </si>
  <si>
    <t>61117e348ebdfd3ba2414314</t>
  </si>
  <si>
    <t>Vav Homemade Burger, Selçuklu (Bosna Hersek Mah.)</t>
  </si>
  <si>
    <t>Bosna Hersek Mahallesi Yeni İstanbul Caddesi No:248F Selçuklu/Konya</t>
  </si>
  <si>
    <t>yetkili ahmet bey ilgileniyor dedi 5327063695 açmadı</t>
  </si>
  <si>
    <t>5fd21853b21e47ff6e82cd6b</t>
  </si>
  <si>
    <t>Vav Homemade Burger, Selçuklu (Sakarya Mah.)</t>
  </si>
  <si>
    <t>Sakarya mah. yeni istanbul cad. No:67 selçuklu/konya</t>
  </si>
  <si>
    <t>5327063695 Ahmet Bey kendi fotoları var gönderecek</t>
  </si>
  <si>
    <t>61117c5da7f2e41f6c934ad4</t>
  </si>
  <si>
    <t>Vav Homemade Burger, Selçuklu (Selçuk Mah.)</t>
  </si>
  <si>
    <t>Selçuk Mahallesi Hacı Bekir Sokak No:8I Selçuklu/Konya</t>
  </si>
  <si>
    <t>5fd21cebd46970b3af899063</t>
  </si>
  <si>
    <t>Vav Homemade Burger, Selçuklu (Şeyh Şamil Mah.)</t>
  </si>
  <si>
    <t>şeyh şamil mahallesi doç dr halil ürün cad. No:275 selçuklu/konya</t>
  </si>
  <si>
    <t>5327063695 ahmet bey // ahmet bey açmadı</t>
  </si>
  <si>
    <t>60270fe8fc9e277318b6ed80</t>
  </si>
  <si>
    <t>Vekil Etli Ekmek &amp; Izgara, Karatay (Doğuş Mah.)</t>
  </si>
  <si>
    <t>Ayhan İncekara</t>
  </si>
  <si>
    <t>Doğuş mah. Küçük Kumköprü Caddesi 9/a Karatay /konya</t>
  </si>
  <si>
    <t>fehmi bey ile görüşütük 5422279641 mail verildi.</t>
  </si>
  <si>
    <t>6244548c0704c9824c40fe57</t>
  </si>
  <si>
    <t>Vellino Homemade Pizza &amp; Burger, Selçuklu (Bosna Hersek Mah.)</t>
  </si>
  <si>
    <t>61feee3d63fd2f50ff261b05</t>
  </si>
  <si>
    <t>Vellino Kuzu Kokoreç, Selçuklu (Bosna Hersek Mah.)</t>
  </si>
  <si>
    <t>KEMAL ERDEM</t>
  </si>
  <si>
    <t>Bosna Hersek Mah. Osmanlı Cad. No:4/O Selçuklu/Konya</t>
  </si>
  <si>
    <t xml:space="preserve">işletme kapalı yarın diğer hafta arayın dedi </t>
  </si>
  <si>
    <t>61feed44ad4836925490ca57</t>
  </si>
  <si>
    <t>Vellino Pasta &amp; Tatlı, Selçuklu (Bosna Hersek Mah.)</t>
  </si>
  <si>
    <t>621ff0ca7e8a0e6f436bc720</t>
  </si>
  <si>
    <t>Venezia Coffee Shop, Selçuklu (Ferit Paşa Mah.)</t>
  </si>
  <si>
    <t>Erdoğan Kart</t>
  </si>
  <si>
    <t>Feritpaşa Mahallesi Telgrafçıhamdibey Caddesi 5/D Selçuklu -Konya</t>
  </si>
  <si>
    <t>617d7b2b61c94cf7a93c14d9</t>
  </si>
  <si>
    <t>Voswos Bistro Cafe, Selçuklu (Bosna Hersek Mah.)</t>
  </si>
  <si>
    <t>Erol Güzelsarı</t>
  </si>
  <si>
    <t>fotografcı çekimlerini kendi saglayacak iletişime gecip randevu alınmasın</t>
  </si>
  <si>
    <t>6216941b7f1e61634e1e3e4f</t>
  </si>
  <si>
    <t>Vuslat Etliekmek, Karatay (Erenler Mah.)</t>
  </si>
  <si>
    <t>Hasan Çakı</t>
  </si>
  <si>
    <t>Erenler Mahallesi Fetih Cad. No:45 b karatay konya</t>
  </si>
  <si>
    <t xml:space="preserve">haftaya alınabilir </t>
  </si>
  <si>
    <t>61509445f4460340aeff8ec7</t>
  </si>
  <si>
    <t>With Us, Selçuklu (Bosna Hersek Mah.)</t>
  </si>
  <si>
    <t>Şeyma Yaman</t>
  </si>
  <si>
    <t>Bosna Hersek Mahallesi Yeni İstanbul Caddesi No:248 M Selçuklu / Konya</t>
  </si>
  <si>
    <t>61d35203dbd089dff5676e55</t>
  </si>
  <si>
    <t>Wow Sweet Company, Selçuklu (Bosna Hersek Mah.)</t>
  </si>
  <si>
    <t>Serhat Yavuz</t>
  </si>
  <si>
    <t>Bosna Hersek Mah. Yasin Sok. No:2 R Selçuklu Konya</t>
  </si>
  <si>
    <t>5fd396fe642f1d6b40a23a8b</t>
  </si>
  <si>
    <t>XXL Döner &amp; Piliç Çevirme, Meram (Havzan Mah.)</t>
  </si>
  <si>
    <t>ŞENGÜL GÜLBEY</t>
  </si>
  <si>
    <t>havzan mah. eski meram cad.no:26/c meram/konya</t>
  </si>
  <si>
    <t xml:space="preserve">eleman eksikliğinden dolayı randevu iptali gerçekleşti. Bayramdan sonra tekrar randevu istiyor.//2 hafta sonra kesin aransın. / yoğundu daha sonra aranacak / cenazesi varmış dah sonra aranacak </t>
  </si>
  <si>
    <t>60196a652a37266ba712ff19</t>
  </si>
  <si>
    <t>Yaka 42, Meram (Aşkan Mah.)</t>
  </si>
  <si>
    <t>HALİZE BEKLER</t>
  </si>
  <si>
    <t>AŞKAN MAH. EKİNDERE SOKAK NO:4/D MERAM/KONYA</t>
  </si>
  <si>
    <t xml:space="preserve">45 dakika sonra aranmak istedi// fotografları oldugunu mail adresine attıgını soyledi//teyit için arandı </t>
  </si>
  <si>
    <t>5fd4b725b4816a506d805d14</t>
  </si>
  <si>
    <t>Yaka Döner İskenderun, Meram (Alavardı Mah.)</t>
  </si>
  <si>
    <t>MAHMUT YETER</t>
  </si>
  <si>
    <t xml:space="preserve">05063460076 mahmut </t>
  </si>
  <si>
    <t>60e8434985ce5f5e539308c3</t>
  </si>
  <si>
    <t>Yaka Mangal Sofrası, Meram (Melikşah Mah.)</t>
  </si>
  <si>
    <t>Adem Kara</t>
  </si>
  <si>
    <t>Melikşah Mah. Hocafakıh Cad. No:65 A Meram Konya</t>
  </si>
  <si>
    <t xml:space="preserve">Süleyman Bey hava şartları düzelsin haftaya görüşelim öbür haftaya oluşturalım dedi. / yetkili akşama doğru gelirmiş / bunu 1 ay sonra yapalım dedi </t>
  </si>
  <si>
    <t>620ebd68025f5ceef7c38c18</t>
  </si>
  <si>
    <t>Yaka Pide &amp; Izgara, Meram (Alavardı Mah.)</t>
  </si>
  <si>
    <t>Muammer Çenesiz</t>
  </si>
  <si>
    <t>Alavardı mah. Yaka caddesi. No 74/A meram-konya</t>
  </si>
  <si>
    <t>624572349fc91e0237ce43d0</t>
  </si>
  <si>
    <t>Yaka Trend Döner &amp; İskenderun, Meram (Melikşah Mah.)</t>
  </si>
  <si>
    <t>SITKI USLU</t>
  </si>
  <si>
    <t>Melikşah Mah. Hocafakıh Cad. No:12 A Meram/KONYA</t>
  </si>
  <si>
    <t>5ff9d5cdb765dd00f2b09cf0</t>
  </si>
  <si>
    <t>Yanar Döner &amp; Kokoreç, Selçuklu (Şeyh Şamil Mah.)</t>
  </si>
  <si>
    <t>MUSTAFA KÜÇÜKEKEN</t>
  </si>
  <si>
    <t>Şeyh şamil mah. eminönü cad. no:23/c selçuklu/konya</t>
  </si>
  <si>
    <t>gerek duymuyorum dedi</t>
  </si>
  <si>
    <t>60c25d27d16e719c48891000</t>
  </si>
  <si>
    <t>Yaşar Etliekmek, Karatay (Karaciğan Mah.)</t>
  </si>
  <si>
    <t>Latif Kaya</t>
  </si>
  <si>
    <t>Karaciğan Mah. Kahraman Cad. No:27 Karatay / Konya</t>
  </si>
  <si>
    <t>6141cbfa1860bc188c0ba18c</t>
  </si>
  <si>
    <t>Yatağanlı Akif Nemutlu Etliekmek, Selçuklu (Şeker Mah.)</t>
  </si>
  <si>
    <t>Ahmethan Nemutlu</t>
  </si>
  <si>
    <t>Şeker Mah. Şehit Ali Bağcı Sok. No:7 D Selçuklu / Konya</t>
  </si>
  <si>
    <t>61ec675cf689a669b3bc6bfb</t>
  </si>
  <si>
    <t>Yatağanlı Osmanağa Unlu Mamülleri, Meram (Yaka Mah.)</t>
  </si>
  <si>
    <t>Şükrü Doğan</t>
  </si>
  <si>
    <t>Alavardı Mah. Sivaslı Ali Kemal Cad. No:39 D Meram/ Konya</t>
  </si>
  <si>
    <t>90 332 324 52 62/4440346/şükrü bey yarın arayın dedı</t>
  </si>
  <si>
    <t>5fdca23b2d0f15f8f30df8ff</t>
  </si>
  <si>
    <t>Yatağanlı Osmanağa, Selçuklu (Horozluhan Mah.)</t>
  </si>
  <si>
    <t>ŞÜKRÜ DOĞAN</t>
  </si>
  <si>
    <t>horozluhan mah. yeni istanbul cad. no:54 selçuklu/konya</t>
  </si>
  <si>
    <t>sadece poşet var panelde teyit için aradım yetk yok//yine yok no da vermedi / yetkili yok ne numara verdiler nede ne zaman geleceğini söylediler</t>
  </si>
  <si>
    <t>5fe30bfd0a22990b4591701c</t>
  </si>
  <si>
    <t>Yaygümüş Etliekmek &amp; Döner, Karatay (Erenler Mah.)</t>
  </si>
  <si>
    <t>MELİHA YAYGÜMÜŞ</t>
  </si>
  <si>
    <t>Karatay Erenler Mahallesi Teşhis Sokak 1B / 247L
 Konya / Turkey</t>
  </si>
  <si>
    <t>Hava şartlarından dolayı ve personeli eksik old. için şu an paneli kapalıymış ileride açacak tekrar</t>
  </si>
  <si>
    <t>6238b9016d0e1888b8cde822</t>
  </si>
  <si>
    <t>Yeni Nesil Tost, Karatay (Akabe Mah.)</t>
  </si>
  <si>
    <t>MEHMET SEVİM</t>
  </si>
  <si>
    <t>Akabe Mah. Edebali Sk. No:5/F Karatay/KONYA</t>
  </si>
  <si>
    <t>623715300cb3932f9887c697</t>
  </si>
  <si>
    <t>Yenişehir Döner, Meram (Yenişehir Mah.)</t>
  </si>
  <si>
    <t>İshak Gökçe</t>
  </si>
  <si>
    <t>Yenisehir mahallesi Gazze caddesi No:31/b Meram Konya</t>
  </si>
  <si>
    <t>5ff33f4952fcda3b9dcc295f</t>
  </si>
  <si>
    <t>Yenişehir Etliekmek &amp; Izgara, Meram (Yenişehir Mah.)</t>
  </si>
  <si>
    <t>HAMDİ KINAÇ</t>
  </si>
  <si>
    <t>Hacı İsa Efendi</t>
  </si>
  <si>
    <t>Yenişehir mah.gazze cad. No:38 meram/konya</t>
  </si>
  <si>
    <t>alındı / teyit için arandı numara kullanılmıyor/: (0332) 312 14 44/1 bucukta arnılck/devam çekimi alındı</t>
  </si>
  <si>
    <t>60d33cb7ff822158adcf2223</t>
  </si>
  <si>
    <t>Yeşil Beyaz İskenderun Şavarma Döner,Selçuklu(Yazır-Otogar Bölg)</t>
  </si>
  <si>
    <t>Mehmet İlker Arka</t>
  </si>
  <si>
    <t>YAZIR MAH. BEYAZKARANFİL SK. A BLOK A GİRİŞİ NO: 3 İÇ KAPI NO: A SELÇUKLU/ KONYA</t>
  </si>
  <si>
    <t>telefon kapalı</t>
  </si>
  <si>
    <t>621509d357b081542df0342a</t>
  </si>
  <si>
    <t>Yeşilçam Sokağı, Meram (Aşkan Mah.)</t>
  </si>
  <si>
    <t>Selma Dilman</t>
  </si>
  <si>
    <t>Aşkan mah. Granit sk. No:4/B Meram/ Konya</t>
  </si>
  <si>
    <t>ABONE SUAN SERVİS DİSİ</t>
  </si>
  <si>
    <t>5fe3ad7222f5bd7f13d78af9</t>
  </si>
  <si>
    <t>Yiğit Etli Ekmek, Selçuklu (Nişantaşı Mah.)</t>
  </si>
  <si>
    <t>İBRAHİM KELEŞ</t>
  </si>
  <si>
    <t>nişantaş mah. şahinağa sok. no:16/b selçuklu/konya</t>
  </si>
  <si>
    <t>direkt meşgul  /yarın 4 gibi arayın dedi//randevu istediler fakat saat uymadı tekrar haftaya aransın kesin istiyorlar//öğleden sonra iletişim kurulamadı//haftaya pazartesi ara yetk şehir dışında// 5445695477 alındı</t>
  </si>
  <si>
    <t>614a17a063518c6e933fb65e</t>
  </si>
  <si>
    <t>Yiğit Etliekmek, Meram (Aydoğdu Mah.)</t>
  </si>
  <si>
    <t>Arif Söğüt</t>
  </si>
  <si>
    <t>Aydoğdu Mah. Han Sok. No:2 A Meram / Konya</t>
  </si>
  <si>
    <t xml:space="preserve">sistemi çok kullanmıyormuş </t>
  </si>
  <si>
    <t>61b6686823b55d07104ff492</t>
  </si>
  <si>
    <t>Yusuf Etliekmek, Karatay (Hacı Sadık Mah.)</t>
  </si>
  <si>
    <t>Yusuf Orhan</t>
  </si>
  <si>
    <t>Hacı Sadık Mah Fetih Cad No:76/C Karatay Konya</t>
  </si>
  <si>
    <t>6002fe9842b8993c44e09cd8</t>
  </si>
  <si>
    <t>Yusuf Tetik Baklava &amp; Dondurma, Selçuklu (Feritpaşa Mah.)</t>
  </si>
  <si>
    <t>YUSUF TETİK</t>
  </si>
  <si>
    <t>Feritpaşa Mah. Kerkük cad. No:10/a Selçuklu/Konya</t>
  </si>
  <si>
    <t>kendi prof fotoları var atacak Enes beyle görüşüldü /ihsanıye subesınde fotgraf cekımı saglanılmıs bu subesı ıcın de kullanılmasını ıstedı</t>
  </si>
  <si>
    <t>60647cbc7692c70d3efd4db5</t>
  </si>
  <si>
    <t>Yusuf Tetik Baklava &amp; Dondurma, Selçuklu (İhsaniye Mah.)</t>
  </si>
  <si>
    <t>İhsaniye mah. Kazım karabekir cad. No:48/F Selçuklu/Konya</t>
  </si>
  <si>
    <t xml:space="preserve">devam çekimi Enes bey </t>
  </si>
  <si>
    <t>60647da6ddb30b6e7c4a7644</t>
  </si>
  <si>
    <t>Yusuf Tetik Baklava &amp; Dondurma, Selçuklu (Yazır Mah.)</t>
  </si>
  <si>
    <t>YAZIR MAH. SULTAN CAD. NO:3/D SELÇUKLU/KONYA</t>
  </si>
  <si>
    <t>üsttekiyle aynı yer enes bey ikisi için de foto atacak</t>
  </si>
  <si>
    <t>6002fbed9b3687371765ff74</t>
  </si>
  <si>
    <t>Yusuf Tetik Restaurant, Selçuklu (Ferit Paşa Mah.)</t>
  </si>
  <si>
    <t>Feritpaşa mah. Kerkük cad. No:7/A Selçuklu/Konya</t>
  </si>
  <si>
    <t>6 ağustos cuma gününe kesin randevu istiyor//yetk yok hatemin no verildi/tekrar no istedi 1 saate dönelim dedi//alındı</t>
  </si>
  <si>
    <t>6227a3cfa7785773738b9716</t>
  </si>
  <si>
    <t>Yusuf Tetik</t>
  </si>
  <si>
    <t>Feritpaşa mah. Kerkük caddesi No:7/A Selçuklu/Konya</t>
  </si>
  <si>
    <t>61ec6b1580e86c5fe2949d8b</t>
  </si>
  <si>
    <t>Yücedağ Gülşenoğulları Baklava, Selçuklu (Şeker Mah.)</t>
  </si>
  <si>
    <t>Sercan Yücedağ</t>
  </si>
  <si>
    <t>Şeker Mah. Şehit Ömer Halisdemir Cad. No:7 D Selçuklu Konya</t>
  </si>
  <si>
    <t>620173f3ea340c96152b3704</t>
  </si>
  <si>
    <t>Zeybek Balık &amp; Izgara Evi, Selçuklu (Musalla Bağları Mah.)</t>
  </si>
  <si>
    <t>Mehmet Zeybek</t>
  </si>
  <si>
    <t>Musalla Bağları Mahallesi Ankara Caddesi No:137/1 Selçuklu/Konya</t>
  </si>
  <si>
    <t xml:space="preserve">haftaya istiyor / ramazandan sonra istedi </t>
  </si>
  <si>
    <t>617d8867a82cb9b45ffc7353</t>
  </si>
  <si>
    <t>Ziyafet Çiğ Köfte, Selçuklu (Kılınçarslan Mah.)</t>
  </si>
  <si>
    <t>Meryem Kalkan</t>
  </si>
  <si>
    <t>Kılıçaslan MH. Denizli SK. Osmanlı konutları 5/C Selçuklu/Konya</t>
  </si>
  <si>
    <t>5ffaf7b262a03eede8a188c4</t>
  </si>
  <si>
    <t>Zopa Express, Karatay (Fetih Mah.)</t>
  </si>
  <si>
    <t>ZEKERE TÜZÜN</t>
  </si>
  <si>
    <t>Fetih mah. Alaaddin kap cad. no:111/B karatay/konya</t>
  </si>
  <si>
    <t>semra hanıma mail adresimiz verildi</t>
  </si>
  <si>
    <t>60ca5b95d8a97001de1a9a5e</t>
  </si>
  <si>
    <t>Zopa, Meram (Aşkan Mah.)</t>
  </si>
  <si>
    <t>Muhsin Türlü</t>
  </si>
  <si>
    <t>Aşkan Mah. Fatih Cad. No:9 A Meram / Konya</t>
  </si>
  <si>
    <t>5396564446 Muhsin Beyin numarası//devam çekimi istemiyor ürünleri satılmıyormuş</t>
  </si>
  <si>
    <t>6002dc3a38f1fb7db179ec6d</t>
  </si>
  <si>
    <t>Zopa, Selçuklu (Yazır Mah. - M1 AVM Bölgesi)</t>
  </si>
  <si>
    <t>ERHAN USTA</t>
  </si>
  <si>
    <t>Yazır mah. Öztekinler sok. No:62/B Selçuklu/Konya</t>
  </si>
  <si>
    <t>açmadı - ulaşılamadı</t>
  </si>
  <si>
    <t>6215310f5b4ec75676a47299</t>
  </si>
  <si>
    <t>Zümra Ev Yemekleri, Karatay (Akabe Mah.)</t>
  </si>
  <si>
    <t>Tahure Şahan</t>
  </si>
  <si>
    <t>AKABE MAH. DESTİNE HATUN SOK. NO:1/G KARATAY/KONYA</t>
  </si>
  <si>
    <t>6037b899d021d1051091ba31</t>
  </si>
  <si>
    <t>Zümra Közde Tost, Meram (Sahibiata Mah.)</t>
  </si>
  <si>
    <t>BURAK TURGUT</t>
  </si>
  <si>
    <t>Sahibiata mah. mest sok. no:2/A Meram/ Konya</t>
  </si>
  <si>
    <t>numara yanlış//nette de aynı no var</t>
  </si>
  <si>
    <t>Katade
Elhalaf
Meram</t>
  </si>
  <si>
    <t>5fe0b4d420df6e727bc1a503</t>
  </si>
  <si>
    <t>Meram        Abdülaziz</t>
  </si>
  <si>
    <t>ALİ DEMİR/Halil bey 3323510022/5369220885</t>
  </si>
  <si>
    <t>Sahibiata mah. Şirin hanım sok. No:5/B Meram/Konya</t>
  </si>
  <si>
    <t>teyit için arandı çekim gerçekleşmiş</t>
  </si>
  <si>
    <t>Meram        Armağan</t>
  </si>
  <si>
    <t>ÖZGÜR VURAL   3323241424/5557008855</t>
  </si>
  <si>
    <t>Meram        Melikşah</t>
  </si>
  <si>
    <t>MEHMET EMİN ALTUNSES 3323239536-5532734757</t>
  </si>
  <si>
    <t>6037d9bb86fb3531873d7775</t>
  </si>
  <si>
    <t>Meram	Alavardı</t>
  </si>
  <si>
    <t>ANIL CELAL KUZAY/Lütfi bey 3323244424/5321362997</t>
  </si>
  <si>
    <t>Çekim iptal istemiyor bir süre.</t>
  </si>
  <si>
    <t>Meram / Yenişehir</t>
  </si>
  <si>
    <t>Fatih Bey / 5325452300</t>
  </si>
  <si>
    <t>meram/ süleyman şah</t>
  </si>
  <si>
    <t>BİRGÜL YAĞLAT/3325032828/5524053656</t>
  </si>
  <si>
    <t xml:space="preserve">meram / sahibiata </t>
  </si>
  <si>
    <t>mehmet akif şimşek / 05327347669</t>
  </si>
  <si>
    <t>Meram/Sahibiata</t>
  </si>
  <si>
    <t>SEVGİ OĞURLU/3323533998</t>
  </si>
  <si>
    <t>teyit için arandı çekim gerçekleşicek</t>
  </si>
  <si>
    <t>meram/ havzan</t>
  </si>
  <si>
    <t>kerim bey / 3325022550</t>
  </si>
  <si>
    <t>eleman eksikliğinden dolayı randevu iptali gerçekleşti. Bayramdan sonra tekrar randevu istiyor.</t>
  </si>
  <si>
    <t>METİN KEKLİK 533 328 9157  3323523308</t>
  </si>
  <si>
    <t xml:space="preserve">            18.00</t>
  </si>
  <si>
    <t>ALİ KARAKAYA/ 3323511160 05327157200</t>
  </si>
  <si>
    <t>6043af9b19345f6210410741</t>
  </si>
  <si>
    <t>Chef Osman V &amp; Cake Bakery, Meram (Alavardı Mah.)</t>
  </si>
  <si>
    <t>meram/süleymanşah</t>
  </si>
  <si>
    <t>osman bey / 05320644618</t>
  </si>
  <si>
    <t>ALAVARDI MAH. FATİH CAD. NO:141D MERAM/KONYA</t>
  </si>
  <si>
    <t>teyit için arandı çekim gercekleşcek</t>
  </si>
  <si>
    <t>Meram / akşan</t>
  </si>
  <si>
    <t>şerafettin bey /053260000514</t>
  </si>
  <si>
    <t>teyit için arandı çekim gerçekleşcek</t>
  </si>
  <si>
    <t>muhsin bey / 3323244374</t>
  </si>
  <si>
    <t xml:space="preserve"> 17.30</t>
  </si>
  <si>
    <t>meram/necip fazıl</t>
  </si>
  <si>
    <t>vural bey /05426483877</t>
  </si>
  <si>
    <t>Meram / Pirebi</t>
  </si>
  <si>
    <t>Abdülkadir bey / 5466224176</t>
  </si>
  <si>
    <t>Eleman eksiği olduğu için randevu iptali gerçekleşti. 1-2 hafta sonraya tekrar randevu istiyor.</t>
  </si>
  <si>
    <t>meram/ ladikli</t>
  </si>
  <si>
    <t>halis bey / 05303778229</t>
  </si>
  <si>
    <t>teyit için arandı çekime gidilecek.</t>
  </si>
  <si>
    <t>5fd11b2845f5e369de73ae28</t>
  </si>
  <si>
    <t>Dürümwich, Meram (Melikşah Mah.)</t>
  </si>
  <si>
    <t>meram/dedekorkut</t>
  </si>
  <si>
    <t>samet bey/ 05445599268</t>
  </si>
  <si>
    <t>Melikşah mah. hocafakıh cad. No:12/a meram/konya</t>
  </si>
  <si>
    <t>dükkanda olmadığı için ve devir işlemleri olduğu için randevu iptali gerçekleşti.</t>
  </si>
  <si>
    <t xml:space="preserve">            16.00</t>
  </si>
  <si>
    <t>meram/hacı isa efendi</t>
  </si>
  <si>
    <t>hamdi bey /05533709585</t>
  </si>
  <si>
    <t>Katade
Elhalaf
Meam</t>
  </si>
  <si>
    <t>Meram	Ladikli</t>
  </si>
  <si>
    <t>Yunus Can	3323505363</t>
  </si>
  <si>
    <t>meram aymanas</t>
  </si>
  <si>
    <t>oğuzhan bey / 5449355701</t>
  </si>
  <si>
    <t>aymanas MAH. TAŞ CAMİ UZUN HARMANLAR CAD. NO:255/C MERAM/KONYA</t>
  </si>
  <si>
    <t>Meram	Gazanfer</t>
  </si>
  <si>
    <t>İLYAS ÜNVER	3323573000</t>
  </si>
  <si>
    <t xml:space="preserve">             16.00</t>
  </si>
  <si>
    <t>meram/aşkan</t>
  </si>
  <si>
    <t>feyzi bey / 3323232527</t>
  </si>
  <si>
    <t>teyit için arandı çekim grçekleşcek //gitmeden yarım saat önce aranmak istiyor</t>
  </si>
  <si>
    <t>Meram/Süleyman Şah</t>
  </si>
  <si>
    <t>Bayram bey 5380423808</t>
  </si>
  <si>
    <t>Meram	Sahibiata</t>
  </si>
  <si>
    <t>İSA ÖZEN	3323532002</t>
  </si>
  <si>
    <t>İşler çok durgun olduğu için randevu iptali gerçekleşti. Haftaya tekrar randevu istiyor.</t>
  </si>
  <si>
    <t>Meram/Yenişehir</t>
  </si>
  <si>
    <t>SAMET GÜÇLÜ AVCI/3323285288</t>
  </si>
  <si>
    <t>meram/yaylapınar</t>
  </si>
  <si>
    <t>eyüp bey 5466192319</t>
  </si>
  <si>
    <t>meram/Pirebi</t>
  </si>
  <si>
    <t>Rıdvan bey 5549484621</t>
  </si>
  <si>
    <t>Meram	Melikşah</t>
  </si>
  <si>
    <t>Feyzullah Can	8503720142</t>
  </si>
  <si>
    <t>Ali 5327157200/3323511160</t>
  </si>
  <si>
    <t>Piknik's şawarma &amp; Dürüm, Selçuklu (Zafer Meydanı)</t>
  </si>
  <si>
    <t>Meram	Abdülaziz</t>
  </si>
  <si>
    <t>OSMAN ATEŞ	3323511608</t>
  </si>
  <si>
    <t>HULUSİ BAYRAM	3323241322</t>
  </si>
  <si>
    <t>Meram/Mamuriye</t>
  </si>
  <si>
    <t>Vedat bey 05324381792/3323220591</t>
  </si>
  <si>
    <t>Konevi Mah. Ferit Paşa Cad. 20/A Anıt Alanı DSİ Karşısı</t>
  </si>
  <si>
    <t>Meram	Çaybaşı</t>
  </si>
  <si>
    <t>OSMAN UZUN	3323532204</t>
  </si>
  <si>
    <t>Notlara bakılması ricadır.</t>
  </si>
  <si>
    <t>5fe36abda8ae936b6abac0c5</t>
  </si>
  <si>
    <t>Selçuklu        Feritpaşa</t>
  </si>
  <si>
    <t>MEHMET KIZILKAYA        5510632424//5077863976</t>
  </si>
  <si>
    <t>feritpaşa mah. y.müh. ümit bahadırtürk sok. no:6/e selçuklu/konya</t>
  </si>
  <si>
    <t>Selçuklu	Ferhuniye</t>
  </si>
  <si>
    <t>Yasin Ali Gündüz	3323210600//5330571544</t>
  </si>
  <si>
    <t>İlk randevudan erken çıkılırsa 14.00'dan biraz önce gidilebilir. / teyit için arandı çekime gidilecek.</t>
  </si>
  <si>
    <t>Meram        Sahibiata</t>
  </si>
  <si>
    <t>AKİF KAYNAROĞLU 3323525887//5325584299</t>
  </si>
  <si>
    <t>İLYAS ÜNVER        3323573000//5052140000</t>
  </si>
  <si>
    <t>devam çekimi / teyit için arandı çekime gidilecek.</t>
  </si>
  <si>
    <t>Saat 6'da ki randevunun notuna bakabilirmisiniz</t>
  </si>
  <si>
    <t>601adddf3740f1f53fa0d0e0</t>
  </si>
  <si>
    <t>Rukiye Anne Fast Food, Selçuklu (Ferit Paşa Mah. -Kule Site)</t>
  </si>
  <si>
    <t>Selçuklu / Feritpaşa</t>
  </si>
  <si>
    <t>Talha Bey / 5523454832</t>
  </si>
  <si>
    <t>FERİTPAŞA MAH. AKCANLAR SOKAK NO:1 SELÇUKLU/KONYA</t>
  </si>
  <si>
    <t>cenazeleri olduğu için randevu iptal.</t>
  </si>
  <si>
    <t>Selçuklu /selçuk</t>
  </si>
  <si>
    <t>Adnan bey/5513865900</t>
  </si>
  <si>
    <t>Selçuk, Hoca Cihan Tekke Cd. 22/BA 42080 Selçuklu/Konya</t>
  </si>
  <si>
    <t>602be8b453e01d82ec4efdbb</t>
  </si>
  <si>
    <t>Namlı Çiğ Köfte, Selçuklu (Şeker Mah. - Hocacihan Tekke Cad.)</t>
  </si>
  <si>
    <t>Selçuklu/şeker</t>
  </si>
  <si>
    <t>serhat bey  / 3324108780</t>
  </si>
  <si>
    <t>ŞEKER MAH. HOCACİHAN TEKKE CAD. NO:22AF SELÇUKLU/KONYA</t>
  </si>
  <si>
    <t>Selçuklu	Nişantaş</t>
  </si>
  <si>
    <t>tayfur bey / 5333990161</t>
  </si>
  <si>
    <t>randevu günü değişti.</t>
  </si>
  <si>
    <t>Selcuklu/İhsaniye</t>
  </si>
  <si>
    <t>Yusuf bey 5331701785</t>
  </si>
  <si>
    <t>işletmeye gidilmeden aranmak istiyorlar</t>
  </si>
  <si>
    <t>selçuk şeker</t>
  </si>
  <si>
    <t>nafiz temel bey 3323237295</t>
  </si>
  <si>
    <t>şeker mah.tekkecad. 22b c</t>
  </si>
  <si>
    <t>selcuk nişantaş</t>
  </si>
  <si>
    <t>esat topçuoğlu 3322380380 //selçuk bey 05345257129</t>
  </si>
  <si>
    <t>ileriye randevu oluşturuldu</t>
  </si>
  <si>
    <t>HAKAN YAYLACI 3323204240/Furkan bey5321312518//Efekan Yaylacı5532006117</t>
  </si>
  <si>
    <t>selcuklu / şeker</t>
  </si>
  <si>
    <t>şahin bey 3322380023</t>
  </si>
  <si>
    <t>60392fa7a2d0e95b59eb31e6</t>
  </si>
  <si>
    <t>Caramelo Fırın, Selçuklu (Şeker Mah.)</t>
  </si>
  <si>
    <t>Selçuklu	Şeker</t>
  </si>
  <si>
    <t>Onur Demirel	5421061234//yetk Mustafa bey</t>
  </si>
  <si>
    <t>ŞEKER MAH. ERMİŞ SOKAK NO:1F SELÇUKLU/KONYA</t>
  </si>
  <si>
    <t>Selçuklu        Nişantaş</t>
  </si>
  <si>
    <t>601af95a000a777e8689fe48        Adıyaman Çiğ Köfte Ahmet Usta, Selçuklu (Nişantaş Mah.)</t>
  </si>
  <si>
    <t>mustafa bey 5069382137</t>
  </si>
  <si>
    <t>selçuk nişantaş</t>
  </si>
  <si>
    <t>furkan bey  5524582340</t>
  </si>
  <si>
    <t>fedat bey 5532090363</t>
  </si>
  <si>
    <t>toplu siparişim geldi başka bir gün olsun der cuma gününe ertelendi</t>
  </si>
  <si>
    <t>seyit ali bey  5417211721</t>
  </si>
  <si>
    <t xml:space="preserve">       </t>
  </si>
  <si>
    <t>5fd3d35bcba35d9014d145e1</t>
  </si>
  <si>
    <t>Anne Eli Osmanlı Ev Yemekleri, Selçuklu (Kosova Mah.)</t>
  </si>
  <si>
    <t>Selçuklu	Kosova</t>
  </si>
  <si>
    <t>ÜMMET YILMAZ	3322611001/5436462012</t>
  </si>
  <si>
    <t>Kosova mah. veysel karani cad. no:212/D selçuklu/konya</t>
  </si>
  <si>
    <t>MEHMET TELLAL        5346413608//Ahmet Bey 5051180595</t>
  </si>
  <si>
    <t xml:space="preserve"> Öz Döner, Selçuklu (Kosova Mah.)</t>
  </si>
  <si>
    <t>selcuk kosova</t>
  </si>
  <si>
    <t>abdulkadir bey 5337221103</t>
  </si>
  <si>
    <t>603a77206ee1f65f3a6ca039</t>
  </si>
  <si>
    <t>Alparslan Restaurant Ciğerci Nuri Usta, Selçuklu (Kosova Mah.)</t>
  </si>
  <si>
    <t>BAYRAM ALPARSLAN        3322613464//5382406209</t>
  </si>
  <si>
    <t>Kosova Mah. Veysel Karani cad. No:215D Selçuklu/Konya</t>
  </si>
  <si>
    <t>ustası olmadığı için iptal edildi uygun bir zamanda dönüş yapacak</t>
  </si>
  <si>
    <t>Selçuklu	Sancak</t>
  </si>
  <si>
    <t>HÜSEYİN RENKLİGÜNDOĞDU	3325020193/Yasin Bey/5468175139</t>
  </si>
  <si>
    <t>MİKAİL ÇAN        3322554344//5550618970</t>
  </si>
  <si>
    <t>Selçuklu	Işıklar</t>
  </si>
  <si>
    <t>TARIK ERDOĞAN ESER  5535089284//5511881996</t>
  </si>
  <si>
    <t>Teyit için arandı açmadı./işletmeyi açmıyorlamış şimdilik ilerleyen zamanlarda aransın</t>
  </si>
  <si>
    <t>5fe30c866ce3dddbf0d002fa</t>
  </si>
  <si>
    <t>Adıyaman Sanat El Yapımı Çiğ Köfte, Selçuklu (Kılınçarslan Mah.)</t>
  </si>
  <si>
    <t>Selçuklu/Kılınçarslan</t>
  </si>
  <si>
    <t>ABDULKADİR YILDIZ        5516315171/05343970797</t>
  </si>
  <si>
    <t>Kılınçarslan mah. Ankara sk. No:2B 
 Selçuklu/Konya</t>
  </si>
  <si>
    <t>Teyit için arandı fotoğraf çekimine gidilecek.</t>
  </si>
  <si>
    <t>karatay akabe</t>
  </si>
  <si>
    <t>tevfik bey 5323371708</t>
  </si>
  <si>
    <t>5ffca91a3b0c6d94bd0e9e00</t>
  </si>
  <si>
    <t>I Love Kokoreç &amp; Uykuluk, Selçuklu (Ferhuniye Mah.)</t>
  </si>
  <si>
    <t>HAKAN TAHSİN ÇATAL        5422744907</t>
  </si>
  <si>
    <t>Ferhuniye mah. Başarabeyler sokak No:3/A Selçuklu/Konya</t>
  </si>
  <si>
    <t>selçuklu kılınçarslan</t>
  </si>
  <si>
    <t>lütfi bey 5366736003</t>
  </si>
  <si>
    <t>selçuklu musallabağları</t>
  </si>
  <si>
    <t>sabri bey 3322200008</t>
  </si>
  <si>
    <t>Selçuklu /ihsaniye</t>
  </si>
  <si>
    <t>Barış bey/ 05327962871</t>
  </si>
  <si>
    <t>6040ec0dd3409bcd3b0d6412</t>
  </si>
  <si>
    <t>Şefbey Lahmacun, Selçuklu (İhsaniye Mah.)</t>
  </si>
  <si>
    <t>selçuklu/ihsaniye</t>
  </si>
  <si>
    <t>keziban hanım 5368347077</t>
  </si>
  <si>
    <t>İHSANİYE MAH. MÜNECCİMBAŞI SOK. NO:3B SELÇUKLU/KONYA</t>
  </si>
  <si>
    <t>selçuklu hocacihan</t>
  </si>
  <si>
    <t>raşit bey 3325031099</t>
  </si>
  <si>
    <t>Teyit için arandı fotoğraf çekimine gidilecek.//randv. iptal nedeni öğrenilemedi</t>
  </si>
  <si>
    <t>Selçuklu	Hocacihan</t>
  </si>
  <si>
    <t>MUHAMMET ALİ YAYA 5525923992//5064045496</t>
  </si>
  <si>
    <t xml:space="preserve">GÜLŞEN ÇINAR        5074678988//5366370757 Mustafa bey </t>
  </si>
  <si>
    <t>16.00 randevusunun notuna bakılması ricadır</t>
  </si>
  <si>
    <t>60d5ec80e62480cfa837adbe</t>
  </si>
  <si>
    <t>Rıza Usta Etli Ekmek ve Izgara, Selçuklu (Musalla Bağları Mah.)</t>
  </si>
  <si>
    <t>Selçuklu	Musalla Bağları</t>
  </si>
  <si>
    <t>Ali Rıza Okatan        3325013389//5426575599</t>
  </si>
  <si>
    <t>Teyit için arandı çekime gidilecek</t>
  </si>
  <si>
    <t>selçuklu nişantaş</t>
  </si>
  <si>
    <t>İBRAHİM KELEŞ        3322388485// 5445695477-</t>
  </si>
  <si>
    <t>Teyit için arandı iletişime geçilemedi</t>
  </si>
  <si>
    <t xml:space="preserve">yetk Elif Hanım 5321754210// 5321754210/İSMAİL KÜÇÜKER </t>
  </si>
  <si>
    <t>mail atmak istediğini belirtti</t>
  </si>
  <si>
    <t>İSMAİL ÖZEN        5309467300</t>
  </si>
  <si>
    <t>Selçuklu/akıncılar</t>
  </si>
  <si>
    <t>Hatice hanım:5469731568</t>
  </si>
  <si>
    <t>Selçuklu/Feritpaşa</t>
  </si>
  <si>
    <t>Talha bey:5523454832/3322351335</t>
  </si>
  <si>
    <t>Selçuklu/Hacıkaymak</t>
  </si>
  <si>
    <t>Bekir bey:   5544558769</t>
  </si>
  <si>
    <t>Selçuklu	Feritpaşa</t>
  </si>
  <si>
    <t>ÖZKAN GÜMÜŞ  3322372021//5367089800</t>
  </si>
  <si>
    <t>Mıhçıdede sok. olarak değiştirildi</t>
  </si>
  <si>
    <t>Selçuklu/Hanaybaşı</t>
  </si>
  <si>
    <t>Ali bey:5324002075</t>
  </si>
  <si>
    <t>5fd09caaac3fcefe4a6930f3</t>
  </si>
  <si>
    <t>Selçuklu /Akıncılar</t>
  </si>
  <si>
    <t>Ali bey:3323221727/05387915512</t>
  </si>
  <si>
    <t>Selçuklu	Mehmet Akif</t>
  </si>
  <si>
    <t>Emirhan bey   5059928381</t>
  </si>
  <si>
    <t>Selçuklu  Beyhekim</t>
  </si>
  <si>
    <t>Adem Gümüş        3325021911//5530792693</t>
  </si>
  <si>
    <t>Selçuklu Nişantaş</t>
  </si>
  <si>
    <t>Filiz Hanım / 5537354153</t>
  </si>
  <si>
    <t>Selçuklu Şeker</t>
  </si>
  <si>
    <t>Cemil Bey / 05443528118</t>
  </si>
  <si>
    <t>Yüklü mal geldi onlardan dolayı sizinle ilgilenemem başka gün olursa iyi olur dedi 24.08e ertelendi</t>
  </si>
  <si>
    <t>Selçuklu Hanaybaşı</t>
  </si>
  <si>
    <t>Ömer Bey / 05066980181</t>
  </si>
  <si>
    <t>teyit için arandı gidilecek</t>
  </si>
  <si>
    <t xml:space="preserve">Selçuklu Kılınçarslan  </t>
  </si>
  <si>
    <t>Ali Osman Bey / 05496476479</t>
  </si>
  <si>
    <t>Selçuklu Fatih</t>
  </si>
  <si>
    <t>Adem Bey / 05424272240</t>
  </si>
  <si>
    <t>TEYİT İÇİN ARANDI MEŞGULE ATTI</t>
  </si>
  <si>
    <t>5fd8ca8143fcdeb7ee4c4b65</t>
  </si>
  <si>
    <t>Arena Pilav &amp; Midye, Selçuklu (Parsana Mah.)</t>
  </si>
  <si>
    <t>Selçuklu  Parsana</t>
  </si>
  <si>
    <t>Fatih bey 5079497062</t>
  </si>
  <si>
    <t>teyit için arandı çekime gidilecek</t>
  </si>
  <si>
    <t>Selçuklu        Parsana</t>
  </si>
  <si>
    <t>ERHAN TOKMAK 3325031300//İbrahim bey 5071852299</t>
  </si>
  <si>
    <t>Selçuklu	Yazır</t>
  </si>
  <si>
    <t>HAMZA ALPA   3325021088//5307166807</t>
  </si>
  <si>
    <t>yazır mah. sultan cad. No:27/h selçuklu/konya</t>
  </si>
  <si>
    <t>adres No:27/h olarak değişti//yarın toplu siparişi varmış o yüzden erteleme istedi</t>
  </si>
  <si>
    <t>Selçuklu / Yazır</t>
  </si>
  <si>
    <t>İzzet Bey / 5074728929</t>
  </si>
  <si>
    <t>Nihat Kösedağ        3322654440//5070403198</t>
  </si>
  <si>
    <t>Selçuklu Şeyh Şamil</t>
  </si>
  <si>
    <t>Kerem Bey 05423635546 // 05519559281</t>
  </si>
  <si>
    <t>Selçuklu        Yazır</t>
  </si>
  <si>
    <t>ÖMER ALİ ÖĞÜR        5068157618//5064848739</t>
  </si>
  <si>
    <t>teyit için arandı gidilcek</t>
  </si>
  <si>
    <t>REFİK TURHAN        3322651717//5373024531</t>
  </si>
  <si>
    <t>teyit için arandi gidilcek</t>
  </si>
  <si>
    <t>5fd8fc5c53b4fd08fdcbe76c</t>
  </si>
  <si>
    <t>Beni Bul Kebap &amp; Etliekmek, Selçuklu (Yazır Mah. - M1 Bölgesi)</t>
  </si>
  <si>
    <t>FATİH DOĞANBAŞ        3325017982//5495797980</t>
  </si>
  <si>
    <t>yazır mah. gülvatan sokak no:15g selçuklu/konya</t>
  </si>
  <si>
    <t>60ca1336e4fa14fe05badc0c</t>
  </si>
  <si>
    <t>Hf Börek &amp; Köfte Evi, Selçuklu (Yazır Mah.)</t>
  </si>
  <si>
    <t>5347835919 Tuğba erçalışkan</t>
  </si>
  <si>
    <t>Yazır Mah. Temizcanlar Sok. No:18 A Selçuklu / Konya</t>
  </si>
  <si>
    <t>Hamza Karakuş	5320641989//5453218080</t>
  </si>
  <si>
    <t>Selçuklu	İhsaniye</t>
  </si>
  <si>
    <t>Enes bey//5383867289</t>
  </si>
  <si>
    <t xml:space="preserve">Binnur hanım 5333556080 </t>
  </si>
  <si>
    <t>Ahmet Büyükburgaz 5052298012//5425256140</t>
  </si>
  <si>
    <t>18:00 randevusunun notuna bakılması ricadır:)</t>
  </si>
  <si>
    <t>Selçuklu	Bosna Hersek</t>
  </si>
  <si>
    <t>RAHİM CEVİZCİ        3325019747//EMRAH BEY 5304062343</t>
  </si>
  <si>
    <t>6006f892e4ab4e12da91e9e0</t>
  </si>
  <si>
    <t>Kebapçı İbo, Selçuklu (Bosna Hersek Mah.)</t>
  </si>
  <si>
    <t>İBRAHİM ÇOŞKUNSEL        5071500792</t>
  </si>
  <si>
    <t>Bosna Hersek Mah. Çetiner Sokak No:5/H Selçuklu/Konya</t>
  </si>
  <si>
    <t>HASAN BİRİZKENT/5445970302/5332534253</t>
  </si>
  <si>
    <t>SAMET KARACADAĞ        3322414224//5457397175</t>
  </si>
  <si>
    <t>Selçuklu        Şeyh Şamil</t>
  </si>
  <si>
    <t>Tacettin bey 5301156400</t>
  </si>
  <si>
    <t>teyit için arandı çekime gidilecek//diğer şubesinden çekim yapılmış onları gönderecekmiş</t>
  </si>
  <si>
    <t>SELDA ÖZÇINAR        5322467826</t>
  </si>
  <si>
    <t>Selçuklu	Parsana</t>
  </si>
  <si>
    <t>MURAT ALTUNEL        5517117189</t>
  </si>
  <si>
    <t>Selçuklu	Beyhekim</t>
  </si>
  <si>
    <t>FIRAT KURŞUN        5318689347-05411120142</t>
  </si>
  <si>
    <t>Saat 11 randevusunun notlarına bakılması ricadır.. :)</t>
  </si>
  <si>
    <t>Selçuklu/Parsana</t>
  </si>
  <si>
    <t>Fatih Bey/5079497062</t>
  </si>
  <si>
    <t>Bir önceki randevuya geç gidilmiş. Saatinde gidilmesini rica ederiz. Gitmeden yarım saat önce ararsanız ön hazırlık yapacaklar..</t>
  </si>
  <si>
    <t xml:space="preserve">açmadı/hastalanmış o yüzden işletmeye gidememiş </t>
  </si>
  <si>
    <t>5fccc5243796485ca0950671</t>
  </si>
  <si>
    <t>Konyalı 3 Etliekmek, Selçuklu (Buhara Mah.)</t>
  </si>
  <si>
    <t>Selçuklu	Buhara</t>
  </si>
  <si>
    <t>AKİF ASMAER  5423724414//5068242575</t>
  </si>
  <si>
    <t>Buhara Mah. Abdülhamit cad. No:5/A Selçuklu/Konya</t>
  </si>
  <si>
    <t>Selçuklu	Sille Ak</t>
  </si>
  <si>
    <t>Osman Anıl Keskin        5515988188</t>
  </si>
  <si>
    <t>MAİL ADRESİ VERİLDİ</t>
  </si>
  <si>
    <t>Selçuklu	Hüsamettin Çelebi</t>
  </si>
  <si>
    <t>MUAMMER İNAM 5301367996//Burak bey 5525084710</t>
  </si>
  <si>
    <t>Selçuklu/Erenköy</t>
  </si>
  <si>
    <t>Süleyman Bey/5522431535</t>
  </si>
  <si>
    <t>Selçuklu/Şeker</t>
  </si>
  <si>
    <t>Hakan Bey/5451554442</t>
  </si>
  <si>
    <t>Karatay/Akabe</t>
  </si>
  <si>
    <t>İbrahim bey 5323371708 / 3323532244</t>
  </si>
  <si>
    <t>devam çekimi//teyit için arandı çekime gidilecek</t>
  </si>
  <si>
    <t>FATİH IŞILAK/5372607576/3323501353</t>
  </si>
  <si>
    <t>İBRAHİM YILMAZ/3322902600</t>
  </si>
  <si>
    <t>Elif Hanım/5373665460</t>
  </si>
  <si>
    <t>Akabe Mah. Şehit Furkan Doğan Cad. Beyplaza AVM A Blok No:3/Z02 Karatay / Konya</t>
  </si>
  <si>
    <t>TUĞBA CAN ÖZBULAT	5456150588</t>
  </si>
  <si>
    <t>VEYSEL ODABAŞI        3322410222-05314953504</t>
  </si>
  <si>
    <t>Selçuklu / Kosova</t>
  </si>
  <si>
    <t>Metin Bey / 5557915633</t>
  </si>
  <si>
    <t>Selçuklu        Bosna Hersek</t>
  </si>
  <si>
    <t>NECMETTİN YILDIZ        5468576383</t>
  </si>
  <si>
    <t>MUHAMMED BURAK KURNAZ        3325030887/5418416079</t>
  </si>
  <si>
    <t>5fe1ee0422f5bd0a05d7485f</t>
  </si>
  <si>
    <t>ÖMER TOSUN        5533706499-05336562212</t>
  </si>
  <si>
    <t>bosna hersek mah. durna sok. no:7/e selçuklu/konya</t>
  </si>
  <si>
    <t>MUHAMMET AHMET YILDIRIM	5398568889</t>
  </si>
  <si>
    <t>HÜSEYİN YILMAZ	5443807205</t>
  </si>
  <si>
    <t>Engin Bey / 5439610190</t>
  </si>
  <si>
    <t>Hasan Bey/5414300642</t>
  </si>
  <si>
    <t>Bosna Hersek, Osmanlı Cd., No:10/A G  atlantis iş merkezi 6  42250 Selçuklu/Konya</t>
  </si>
  <si>
    <t>6116ed2558e8916ed7008981</t>
  </si>
  <si>
    <t>Cafe Dengi, Selçuklu ( Bosna Hersek Mah.)</t>
  </si>
  <si>
    <t>Kadir Bey / 5447444296</t>
  </si>
  <si>
    <t>Bosna Hersek Mah. Çetiner Sok. No:5 B Selçuklu / Konya</t>
  </si>
  <si>
    <t>Acil bir yere gitmemiz gerekti işletmeyi o yüzden kapattık der. 06.09.2021 tarihine ertelendi</t>
  </si>
  <si>
    <t>Selçuklu /Kosova</t>
  </si>
  <si>
    <t>Ahmet Bey / 5522924202</t>
  </si>
  <si>
    <t>yeni açtığımız için ekip olarak müsait olamadık sağlıklı bir ortam ayarlayıp öyle randevu oluşturalım der</t>
  </si>
  <si>
    <t>6113d70612bb75f4cf2ebefd</t>
  </si>
  <si>
    <t>Egeden Doğal Lezzetler, Karatay (Doğuş Mah.)</t>
  </si>
  <si>
    <t>Karatay / Doğuş</t>
  </si>
  <si>
    <t>Seyit Bey / 5332322042 / 5532955495</t>
  </si>
  <si>
    <t>Doğuş Mah. Çimenlik Caddesi No:98 K Karatay / Konya</t>
  </si>
  <si>
    <t>Karatay / Keykubat</t>
  </si>
  <si>
    <t>Hasan Bey / 5437285374</t>
  </si>
  <si>
    <t xml:space="preserve">KEYKUBAT MAH. FETİH CAD. NO:30/B KARATAY/KONYA palmiye sitesi </t>
  </si>
  <si>
    <t>Karatay / Büyüksinan</t>
  </si>
  <si>
    <t>Cemil Bey / 3322370442 / 5466408070</t>
  </si>
  <si>
    <t>Karatay / Musalla Bağları</t>
  </si>
  <si>
    <t>Cihad Bey / 3322341795 / 5542987642</t>
  </si>
  <si>
    <t>Ahmet Bey / 5376215885</t>
  </si>
  <si>
    <t>Selçuklu/	Işıklar</t>
  </si>
  <si>
    <t>TARIK ERDOĞAN ESER/5535089284</t>
  </si>
  <si>
    <t>Mekan Berceste Restaurant, Selçuklu (Kılınçarslan Mah.)</t>
  </si>
  <si>
    <t>Selçuklu / Kılınçarslan</t>
  </si>
  <si>
    <t>Seyit Bey / 5433999229</t>
  </si>
  <si>
    <t>Kılıçarslan mah. Denizli sok. No 8/d Selçuklu konya</t>
  </si>
  <si>
    <t>Selçuklu/İhsaniye</t>
  </si>
  <si>
    <t>Aydın Şen/5326574033</t>
  </si>
  <si>
    <t>İsa KÖSE/5398315002</t>
  </si>
  <si>
    <t>Mehmet Ayhan
Adak
Selçuklu
Meram
Karatay</t>
  </si>
  <si>
    <t>Selçuklu / Bosna Hersek</t>
  </si>
  <si>
    <t>Esen Hanım / 5072402588 / 5074160071</t>
  </si>
  <si>
    <t>Kamil Bey / 5515558050</t>
  </si>
  <si>
    <t>İbrahim Bey / 5367178006</t>
  </si>
  <si>
    <t xml:space="preserve">perşembeye ertelendi </t>
  </si>
  <si>
    <t xml:space="preserve">Selçuklu / Binkonutlar </t>
  </si>
  <si>
    <t>Mehmet Bey / 5324368233</t>
  </si>
  <si>
    <t>Selçuklu	/Bosna Hersek</t>
  </si>
  <si>
    <t xml:space="preserve">05374291801//erkan bey </t>
  </si>
  <si>
    <t>Bosna Hersek Mah. Yeni İstanbul Cad. No:248 A/J Selçuklu Konya</t>
  </si>
  <si>
    <t>Muhammet Ali Yalçın	5536766369</t>
  </si>
  <si>
    <t>selman taşçı	5464500435</t>
  </si>
  <si>
    <t xml:space="preserve">cumaya ert. sağlanıldı </t>
  </si>
  <si>
    <t>Hasan Gevşek	5536628787</t>
  </si>
  <si>
    <t>Hasan Yaşar Bey / 5323681142</t>
  </si>
  <si>
    <t>Arife Hanım / 3325025511 / 5053572516</t>
  </si>
  <si>
    <t>ÇEKİM İSTEMİYOR</t>
  </si>
  <si>
    <t>Musa Bey / 5398886626</t>
  </si>
  <si>
    <t>ACİL İŞİM ÇIKTI BEN DÖNÜŞ SAĞLARIM SİZE DEDİ</t>
  </si>
  <si>
    <t>Arif Bey / 5456150588</t>
  </si>
  <si>
    <t>çekim istemedi.</t>
  </si>
  <si>
    <t>Hilal Hanım / 5434844242</t>
  </si>
  <si>
    <t xml:space="preserve">Bosna Hersek mah Akif sokak No: 3 J Selçuklu Konya / forum avm arkası </t>
  </si>
  <si>
    <t>kesinlikle istemiyorum demiş.</t>
  </si>
  <si>
    <t>Eyüp Bey/ 5530883142</t>
  </si>
  <si>
    <t xml:space="preserve">sebepsiz vazgeçmiş </t>
  </si>
  <si>
    <t>NECMETTİN YILDIZ        5432809489</t>
  </si>
  <si>
    <t>Benimle kimse randevu oluşturmadı demiş işletme.</t>
  </si>
  <si>
    <t>ENGİN ÖZTÜRK	5439610190</t>
  </si>
  <si>
    <t>Selçuklu/Bosna Hersek</t>
  </si>
  <si>
    <t>Cumhur Bey/5468911911</t>
  </si>
  <si>
    <t>Çiğ köfteci alınmayacak</t>
  </si>
  <si>
    <t xml:space="preserve">16.00 randevusu gidilmeden 1 saat önceden aranmak istedi 	</t>
  </si>
  <si>
    <t>FOTOĞRAFÇI ARKADAŞIMIZ ACİL İŞİ ÇIKTIĞINDAN DOLAYI ERTELEMELERİ SAĞLANILDI</t>
  </si>
  <si>
    <t>Ayşe Hanım 	5372260296</t>
  </si>
  <si>
    <t xml:space="preserve">salı günü saat 11.00 ert. sağlanıldı </t>
  </si>
  <si>
    <t>Selami Mutlu        5533576226</t>
  </si>
  <si>
    <t xml:space="preserve">salı günü saat 16.00 ert. sağlanıldı </t>
  </si>
  <si>
    <t>HALİD RIFKI DİKENER	3322613101</t>
  </si>
  <si>
    <t xml:space="preserve">salı günü saat 17.00 ert. sağlanıldı </t>
  </si>
  <si>
    <t>Mehmet Öztorun	3325031465</t>
  </si>
  <si>
    <t>"</t>
  </si>
  <si>
    <t>EMRE DİNÇ	5456303399</t>
  </si>
  <si>
    <t xml:space="preserve">Pzt gününe saat 11.00 ert. sağlanıldı </t>
  </si>
  <si>
    <t>Göksel Galip Özturhan        3322551911 - 05326692305</t>
  </si>
  <si>
    <t xml:space="preserve">Pzt gününe saat 13.00 ert. sağlanıldı </t>
  </si>
  <si>
    <t>AKIN BEY 	3325020010</t>
  </si>
  <si>
    <t xml:space="preserve">ben uygun olduğu zaman sizi ararım dedi kapattı </t>
  </si>
  <si>
    <t>FOTOĞRAFÇI ARKADAŞIMIZ ACİL ŞEHİR DIŞINA ÇIKTIĞINDAN DOLAYI  ÇEKİMLER SAĞLANMADI</t>
  </si>
  <si>
    <t>EMRE DİNÇ        5456303399</t>
  </si>
  <si>
    <t xml:space="preserve">haftaya iletişime geçilecek tekrardan randevusu oluşturulacak  - ulaşılamadı </t>
  </si>
  <si>
    <t xml:space="preserve">haftaya iletişime geçilecek tekrardan randevusu oluşturulacak - ulaşılamadı </t>
  </si>
  <si>
    <t xml:space="preserve">prş gününe ert. sağlanıldı </t>
  </si>
  <si>
    <t>Veysel Yazar        3322480404</t>
  </si>
  <si>
    <t xml:space="preserve">FOTOĞRAFÇI ARKADAŞIMIZ ÇEKİME GİTMEDİĞİ İÇİN ÇEKİM SAĞLANMADI </t>
  </si>
  <si>
    <t>Ayşe Hanım         5372260296</t>
  </si>
  <si>
    <t xml:space="preserve">cuma gününe ert. sağlanıldı </t>
  </si>
  <si>
    <t>Durdane Başpınar        5459144062 - 05052162299</t>
  </si>
  <si>
    <t>Emre Uyar        5466252320</t>
  </si>
  <si>
    <t>HALİD RIFKI DİKENER        3322613101/05076396667</t>
  </si>
  <si>
    <t xml:space="preserve">çekim istemiyorum bir daha aramayın dedi </t>
  </si>
  <si>
    <t>Mehmet Kızılay	3323513831</t>
  </si>
  <si>
    <t>çekim istemiyor  bir daha aranmasın</t>
  </si>
  <si>
    <t>Selçuklu/	Feritpaşa</t>
  </si>
  <si>
    <t>Benna Karakurt	3322371504</t>
  </si>
  <si>
    <t>Selçuklu	/Feritpaşa</t>
  </si>
  <si>
    <t xml:space="preserve">kapalı yazın açarız bu işletmeyi dedi ilerde aranacak </t>
  </si>
  <si>
    <t>Selçuklu / Selçuk</t>
  </si>
  <si>
    <t>Nazif Bey / 5432845438</t>
  </si>
  <si>
    <t>ABDULLAH SENCER ÖLMEZ	/5533100007</t>
  </si>
  <si>
    <t xml:space="preserve">yoğunuz dedi pzt gününe  ert. sağlanıldı </t>
  </si>
  <si>
    <t>Mustafa Sarıçelik	5375252543</t>
  </si>
  <si>
    <t>YASİN BİLMEZ        3322652991 - 05055968150</t>
  </si>
  <si>
    <t>ürün az kaldığı için pzt günüme ert. sağlandı</t>
  </si>
  <si>
    <t>HALİD RIFKI DİKENER/3322613101/05076396667</t>
  </si>
  <si>
    <t>Aziz Tüncel/5321387802</t>
  </si>
  <si>
    <t>ÇİĞ KÖFTEÇİ ALINMAYACAK</t>
  </si>
  <si>
    <t xml:space="preserve">MERAM DAN ALINACAK PASTA TATLI /   UNLU MAMÜLLER ALINACAK </t>
  </si>
  <si>
    <t xml:space="preserve">Meram / Alavardı </t>
  </si>
  <si>
    <t>Gökmen Bey / 5395801650 / 3323231030</t>
  </si>
  <si>
    <t>Hava sartlarından dolayı 1hafta kapalı ıptal ettı daha sonra etteleme gerceklesecek</t>
  </si>
  <si>
    <t xml:space="preserve">Meram / Çaybaşı </t>
  </si>
  <si>
    <t>Mustafa Bey / 5326335550/ 3323534253</t>
  </si>
  <si>
    <t xml:space="preserve">Meram / Havzan </t>
  </si>
  <si>
    <t>Muhammed Bey / 5303011589 / 3323201173</t>
  </si>
  <si>
    <t xml:space="preserve">Meram / Yenişehir </t>
  </si>
  <si>
    <t>Kübra Hanım / 5326910693 / 3325015333</t>
  </si>
  <si>
    <t>Mustafa Bey / 5524033490 / 3323242426</t>
  </si>
  <si>
    <t>cumaya ertelendi</t>
  </si>
  <si>
    <t xml:space="preserve">MERAM DAN ALINACAK PASTA TATLI /   UNLU  MAMÜLLER ALINACAK </t>
  </si>
  <si>
    <t>Meram	/Sahibiata</t>
  </si>
  <si>
    <t>Ramazan Samancı	5436476111</t>
  </si>
  <si>
    <t xml:space="preserve">1 ay sonra çekim ister  </t>
  </si>
  <si>
    <t>Meram / Sahibiata</t>
  </si>
  <si>
    <t>İsa KÖSE        5398315002  / 5365072000</t>
  </si>
  <si>
    <t>Meram / İhsaniye</t>
  </si>
  <si>
    <t>Osman Bey / 5368347077</t>
  </si>
  <si>
    <t>Meram / Feritpaşa</t>
  </si>
  <si>
    <t>Kenan Bey / 5523996342 / 5398778686</t>
  </si>
  <si>
    <t>Sariye Koç	3323510022</t>
  </si>
  <si>
    <t>Meram	Ateşbaz Veli</t>
  </si>
  <si>
    <t>Naci Yöney	5549648061</t>
  </si>
  <si>
    <t>Sait Egemen Bey/5451324242</t>
  </si>
  <si>
    <t>ATEŞBAZ VELİ MH. YENİ MERAM CADDESİ NO: 93/B Meram Konya</t>
  </si>
  <si>
    <t xml:space="preserve">Meram Konevi </t>
  </si>
  <si>
    <t>AHMET UYANIK/5323437027</t>
  </si>
  <si>
    <t>Konevi MAH. FERİTPAŞA CAD. NO:11/A MERAM/KONYA</t>
  </si>
  <si>
    <t>ömer bey 5445413736</t>
  </si>
  <si>
    <t>ayşe hanım 5068207566</t>
  </si>
  <si>
    <t>Emrah Bayat	332324442 - 05333515255</t>
  </si>
  <si>
    <t xml:space="preserve">Meram  Köyceğiz </t>
  </si>
  <si>
    <t>OZAN BACAKSIZ	5313563920</t>
  </si>
  <si>
    <t xml:space="preserve">Arif Söğüt/5077234883                </t>
  </si>
  <si>
    <t>Murat Bey/5423120775</t>
  </si>
  <si>
    <t xml:space="preserve">Meram Yenişehir </t>
  </si>
  <si>
    <t>HAMDİ KINAÇ (0332) 312 14 44/1</t>
  </si>
  <si>
    <t xml:space="preserve">Mehmet Akif Gürkez/3325022090       </t>
  </si>
  <si>
    <t xml:space="preserve">Selçuklu / Bosna Hersek </t>
  </si>
  <si>
    <t>Kerim Bey /5393164253</t>
  </si>
  <si>
    <t>Ömer Bey / 5533706499</t>
  </si>
  <si>
    <t>Serdal Bey / 5067803808</t>
  </si>
  <si>
    <t>Selçuklu/Konya</t>
  </si>
  <si>
    <t>yetkili 5068322871</t>
  </si>
  <si>
    <t xml:space="preserve">sakarya mahallesi yeni istanbul yolu caddesi no67 selçuklu konya </t>
  </si>
  <si>
    <t xml:space="preserve">Selçuklu / Kosova </t>
  </si>
  <si>
    <t>Mehmet Bey / 5452338974 / 3322611001</t>
  </si>
  <si>
    <t xml:space="preserve">PASTA TATLI /   UNLU MAMÜLLER ALINACAK </t>
  </si>
  <si>
    <t>Köyceğiz ve yaka olacak,YAKA SON RANDEVU OLACAĞI İÇİN BAŞKA RANDEVU EKLENMESİN</t>
  </si>
  <si>
    <t xml:space="preserve">Meram / Aşkan </t>
  </si>
  <si>
    <t>Muhammet Bey / 5411453999</t>
  </si>
  <si>
    <t xml:space="preserve">işletme sahibi covid olmuş </t>
  </si>
  <si>
    <t>Meram/Köyceğiz</t>
  </si>
  <si>
    <t>Uğur Bey/5424429842</t>
  </si>
  <si>
    <t>Meram/Yaka</t>
  </si>
  <si>
    <t>Recep Bey/5365561441/3323252530/5551902530</t>
  </si>
  <si>
    <t>Sadece mezelerin çekimleri yapılacak.Eğer o an balık yapılırsa onlarda çekilecek.</t>
  </si>
  <si>
    <t>Karatay alınabilir</t>
  </si>
  <si>
    <t>Karatay/Fetih</t>
  </si>
  <si>
    <t>Fatih Bey/5468518847</t>
  </si>
  <si>
    <t>Karatay/Hacıveyiszade</t>
  </si>
  <si>
    <t>İsmail Bey/5510743098</t>
  </si>
  <si>
    <t>Karatay/Gaziosmanpaşa</t>
  </si>
  <si>
    <t>Eyüp Bey/5541690168</t>
  </si>
  <si>
    <t>Hasan Bey/5537378866</t>
  </si>
  <si>
    <t>ustası rahatsızlanmış cumartesi çekilecek 17:00 ertelendi</t>
  </si>
  <si>
    <t>Muzaffer Bey/5338168859</t>
  </si>
  <si>
    <t>Cts gününe ertelendi</t>
  </si>
  <si>
    <t>10:30 randevusu tatlıcı olduğu için geç saatlerde gidilmesini istemiyor. Ve Sonrasında 13:00a kadar randevu alınmasın ürünlerinin hepsi çıkacağı için ara boşluk kalsın</t>
  </si>
  <si>
    <t>Nesibe Hanım / 3323202060</t>
  </si>
  <si>
    <t xml:space="preserve">Meram / Melikşah </t>
  </si>
  <si>
    <t>Sevde Hanım / 5077129260 / 3322414871</t>
  </si>
  <si>
    <t>Meram / Aydoğdu</t>
  </si>
  <si>
    <t>Yunus Emre / 5075256459</t>
  </si>
  <si>
    <t xml:space="preserve">işletmeyi erken kapatmak durumunda kalmış </t>
  </si>
  <si>
    <t>Oğuz Bey /5323437027</t>
  </si>
  <si>
    <t>hemen dönüş sağlıyacağım dedi dönüş sağlamadı</t>
  </si>
  <si>
    <t>61ed137ee202cc6b505cc11e</t>
  </si>
  <si>
    <t>Doğan Börek, Karatay (Doğuş Mah.)</t>
  </si>
  <si>
    <t>Karatay/Doğuş</t>
  </si>
  <si>
    <t>Sultan Hanım/5534813816</t>
  </si>
  <si>
    <t>Doğuş Mahallesi Çimenlik Caddesi No:98/K Karatay/Konya</t>
  </si>
  <si>
    <t xml:space="preserve">ızgara dönecekmiş tadilatı varmış 1 hafta sonra tekrardan iletişime geçilecek </t>
  </si>
  <si>
    <t>Ekrem Bey/5383901515/3323555060</t>
  </si>
  <si>
    <t>Karatay/Keykubat</t>
  </si>
  <si>
    <t>Hasan Bey/5437285374</t>
  </si>
  <si>
    <t>Karatay/Erenler</t>
  </si>
  <si>
    <t>Yusuf Bey/5050261825</t>
  </si>
  <si>
    <t>Karatay/Ulubatlıhasan</t>
  </si>
  <si>
    <t>Furkan Bey/5075899300</t>
  </si>
  <si>
    <t>Cenazeleri olmuş haftaya tekrar alınacak.</t>
  </si>
  <si>
    <t xml:space="preserve">Mustafa İşler
Selçuklu
</t>
  </si>
  <si>
    <t>Randevu Alınmayacak.....</t>
  </si>
  <si>
    <t>Ercan/ 5426801557</t>
  </si>
  <si>
    <t xml:space="preserve">Karatay / Doğuş </t>
  </si>
  <si>
    <t>Osman Bey / 5516487820</t>
  </si>
  <si>
    <t xml:space="preserve">Karatay/Köprübaşı </t>
  </si>
  <si>
    <t>Karatay/Şemsitebrizi</t>
  </si>
  <si>
    <t>Ahmet Bey/5524389212</t>
  </si>
  <si>
    <t>Gecikileceği için Perşembe gününe ertelemesi yapıldı yetkili benimde işim var daha iyi olur demiş.</t>
  </si>
  <si>
    <t>Ersin Bey / 5453055061 / 3322412565</t>
  </si>
  <si>
    <t>Abdussamet Bey / 5421670567</t>
  </si>
  <si>
    <t>Kadir/ 5414759469</t>
  </si>
  <si>
    <t>Selçuklu / Selahaddini Eyyubi</t>
  </si>
  <si>
    <t>Gülşah Hanım / 5056722947 / 5458534694</t>
  </si>
  <si>
    <t xml:space="preserve">15.02.2022 ert. sağlanıldı </t>
  </si>
  <si>
    <t xml:space="preserve">fotoğrafçı gidemediği için yarına ertelendi </t>
  </si>
  <si>
    <t xml:space="preserve">Karatay / Hacısadık </t>
  </si>
  <si>
    <t>Fırat Bey / 5050181762</t>
  </si>
  <si>
    <t xml:space="preserve">Karatay / Hacı Yusuf </t>
  </si>
  <si>
    <t>Eyüp Bey / 3323420499</t>
  </si>
  <si>
    <t xml:space="preserve">Karatay / Hacıibalı </t>
  </si>
  <si>
    <t>Ömer Bey / 5453749702</t>
  </si>
  <si>
    <t xml:space="preserve">Karatay /Fetih </t>
  </si>
  <si>
    <t>Ahmet Bey / 5539892635</t>
  </si>
  <si>
    <t xml:space="preserve">fotoğrafçı gitmediği için iptal oldu </t>
  </si>
  <si>
    <t>Özgür Bey / 3325025533 / 5327600230</t>
  </si>
  <si>
    <t>Bosna Hersek Mah. Yasin Sok. No:2 J Selçuklu Konya / ptt yanı</t>
  </si>
  <si>
    <t>Ahmet Bey / 5530892977 / 5372738771</t>
  </si>
  <si>
    <t xml:space="preserve">başka bir güne ert. sağlacak lokasyon uzak </t>
  </si>
  <si>
    <t>Sefa Bey / 5541613594</t>
  </si>
  <si>
    <t>hastası varmış kendisi dönecekmiş</t>
  </si>
  <si>
    <t>Abdullah Bey / 5467221815 / 5464423996</t>
  </si>
  <si>
    <t>forum kampüs avm 5464423996</t>
  </si>
  <si>
    <t xml:space="preserve">Karatay/Hacı Dede Mescit </t>
  </si>
  <si>
    <t>Aşır/ 5445701744</t>
  </si>
  <si>
    <t xml:space="preserve">Karatay / Fetih </t>
  </si>
  <si>
    <t>Ümiy Bey / 5413560908</t>
  </si>
  <si>
    <t>Karatay / Mengene</t>
  </si>
  <si>
    <t>Selçuklu/Yazır</t>
  </si>
  <si>
    <t>Esra/ 5462271615 / 3325010221</t>
  </si>
  <si>
    <t xml:space="preserve">ertelemesi sağlanacak - 1 hafta sonra aranacak </t>
  </si>
  <si>
    <t>Semra/ 5075522749</t>
  </si>
  <si>
    <t xml:space="preserve">Selçuklu/Beyhekim </t>
  </si>
  <si>
    <t>Talip/ 5071502913</t>
  </si>
  <si>
    <t>Sedat/ 5535887083 / 3322610639</t>
  </si>
  <si>
    <t xml:space="preserve">Selçuklu/Şeker </t>
  </si>
  <si>
    <t>Hüseyin/ 5326042764</t>
  </si>
  <si>
    <t>Necip/ 5438152782 / 3323236509</t>
  </si>
  <si>
    <t>Ahmethan/ 5525600239</t>
  </si>
  <si>
    <t>Sercan/ 5413101289</t>
  </si>
  <si>
    <t>Burak Bey / 3324108780</t>
  </si>
  <si>
    <t>Mehmet/ 5418872844</t>
  </si>
  <si>
    <t>Niyazi Arslan/3325030646</t>
  </si>
  <si>
    <t>HÜSEYİN ABA/5444594307</t>
  </si>
  <si>
    <t>Gökhan Bey / 5523993142</t>
  </si>
  <si>
    <t>FAHRİYE GÜNEŞ /5426770560</t>
  </si>
  <si>
    <t xml:space="preserve">15.30 randevu gidilmeden 1 saat öncesinden mutlaka aranması gerekiyor </t>
  </si>
  <si>
    <t>Rafet Karakoç/3325025264/5411007167</t>
  </si>
  <si>
    <t>Selçuklu / Parsana</t>
  </si>
  <si>
    <t>Habib Demir	5414134984</t>
  </si>
  <si>
    <t>AHMET KALAYCI	5510548157</t>
  </si>
  <si>
    <t xml:space="preserve">ert talep etti yarına ert. sağlanıldı </t>
  </si>
  <si>
    <t>Selçuklu / Malazgirt</t>
  </si>
  <si>
    <t>Alper Özarslan	5428108102</t>
  </si>
  <si>
    <t xml:space="preserve">            -</t>
  </si>
  <si>
    <t>İsmet Coşkun        3322650102 - 05053056363</t>
  </si>
  <si>
    <t>yetkili hastaneye gitmiş</t>
  </si>
  <si>
    <t>TALİP BEY 	5516493133 - 05530780179</t>
  </si>
  <si>
    <t>Zeynep Esra Sevinç	5547434189</t>
  </si>
  <si>
    <t>ALİ KARAGÖZ	3322556022</t>
  </si>
  <si>
    <t>VAHIDA KHALILOVA	5550358281</t>
  </si>
  <si>
    <t>Selçuklu / Nişantaş</t>
  </si>
  <si>
    <t>Ramazan Uzer        5445911915</t>
  </si>
  <si>
    <t>Asel Fast Food Tost, Selçuklu (Nişantaş Mah.)</t>
  </si>
  <si>
    <t>Hakan Çalkaya	5541500042</t>
  </si>
  <si>
    <t>Nişantaş Mahallesi pirhan Sokak No:27/A Selçuklu Konya</t>
  </si>
  <si>
    <t>İsmet Ocak	5345261451</t>
  </si>
  <si>
    <t>Seyit Ali Özbay	5417211721</t>
  </si>
  <si>
    <t xml:space="preserve">           -</t>
  </si>
  <si>
    <t>SEYİT ALİ ÖZBAY	5417211721</t>
  </si>
  <si>
    <t>Selçuklu / Işıklar</t>
  </si>
  <si>
    <t>TARIK ERDOĞAN ESER	5535089284</t>
  </si>
  <si>
    <t>Levent Bey / 5074814812</t>
  </si>
  <si>
    <t>Enes Bey / 5516315171</t>
  </si>
  <si>
    <t>Selçuklu	Akşemsettin</t>
  </si>
  <si>
    <t>Burak Görgülü	5383952421</t>
  </si>
  <si>
    <t>Akşemsettin Mahallesi Yeni Sille Caddesi 131/B Selçuklu Konya (Akar Market Karşısı)</t>
  </si>
  <si>
    <t>Selçuklu / Hacıkaymak</t>
  </si>
  <si>
    <t>Abdullah Bey 5365685582</t>
  </si>
  <si>
    <t xml:space="preserve">Acil bir yere gitmeleri gerekmiş / ramazan boyunca kapalılar </t>
  </si>
  <si>
    <t>10:00-15:00 arası alınabilir</t>
  </si>
  <si>
    <t>başka alınmayacak....</t>
  </si>
  <si>
    <t>Selçuklu	Malazgirt</t>
  </si>
  <si>
    <t>Tuba Okutan/5510940184</t>
  </si>
  <si>
    <t xml:space="preserve">kalabalıkmış erteleme talep etti diğer hafta içine / 50 kere aradınız dedi </t>
  </si>
  <si>
    <t>ÖMER AKDAĞ/3325020010/05454791117</t>
  </si>
  <si>
    <t>Selçuklu/Cumhuriyet</t>
  </si>
  <si>
    <t>Hüseyin/ 5326526839</t>
  </si>
  <si>
    <t>Şeyh Şamil Mah Eyüpsultan Cad. No:54/C</t>
  </si>
  <si>
    <t>Selçuklu/Horozluhan</t>
  </si>
  <si>
    <t>Cevdet/ 5324283815 / 3322481415</t>
  </si>
  <si>
    <t>Uğur/ 5357053030 / 3322600053</t>
  </si>
  <si>
    <t>Selçuklu/Şeyh Şamil</t>
  </si>
  <si>
    <t>Kerem/ 5519559281</t>
  </si>
  <si>
    <t xml:space="preserve">Selçuklu/Yazır </t>
  </si>
  <si>
    <t>İbrahim/ 3322555654</t>
  </si>
  <si>
    <t>ulasılmıyor</t>
  </si>
  <si>
    <t>Abdullah/ 5529359842</t>
  </si>
  <si>
    <t>Selçuklu/Beyhekim</t>
  </si>
  <si>
    <t>Ramazan/ 5345261319</t>
  </si>
  <si>
    <t xml:space="preserve">Selçuklu / İhsaniye </t>
  </si>
  <si>
    <t>Elmas Zeybek / 5527879630</t>
  </si>
  <si>
    <t xml:space="preserve">oğlu ismail bey çekimi istememiş </t>
  </si>
  <si>
    <t xml:space="preserve">Selçuklu / Bedir </t>
  </si>
  <si>
    <t>Abdullah Bey / 5526433872 / 5541614784</t>
  </si>
  <si>
    <t xml:space="preserve">işletme sahibi gelmemiş haftaya ertelenecek </t>
  </si>
  <si>
    <t>61e318b30a101e7be3c6d715	Black Burger, Selçuklu (Ferhuniye Mah.)</t>
  </si>
  <si>
    <t xml:space="preserve">Selçuklu / Ferhuniye </t>
  </si>
  <si>
    <t>mustafa  Bey / 5362682035</t>
  </si>
  <si>
    <t xml:space="preserve">Selçuklu / Selçuk </t>
  </si>
  <si>
    <t>Alişan Bey / 5443768516</t>
  </si>
  <si>
    <t xml:space="preserve">cmrt günü saat 15.00 çekimi sağlanacak </t>
  </si>
  <si>
    <t>Paidar Restorant (Bosna Hersek Mah.)</t>
  </si>
  <si>
    <t>Bahattin Bey/3322415648</t>
  </si>
  <si>
    <t>müsait değilim kendi fotoğrafım var dedi</t>
  </si>
  <si>
    <t>Erol Güzelsarı/3325022025/05062913352</t>
  </si>
  <si>
    <t>fotografcı kendisi baska gün gidip çekecek</t>
  </si>
  <si>
    <t>GÖKHAN ERGÜNEY/3322410404/05366060697</t>
  </si>
  <si>
    <t>MUHAMMED BURAK KURNAZ/ refie /3325030887</t>
  </si>
  <si>
    <t>Hacer Hanım / 5376148419</t>
  </si>
  <si>
    <t>Meram / Alavardı</t>
  </si>
  <si>
    <t>Samet bey / 5422119412/ 3325010607</t>
  </si>
  <si>
    <t xml:space="preserve">Meram / Abdülaziz </t>
  </si>
  <si>
    <t>Burak Bey / 3323511117</t>
  </si>
  <si>
    <t>Abdülaziz  Mah. Keykubat Sok. No:1 A Meram Konya</t>
  </si>
  <si>
    <t>Mehmet Bey / 3323523270</t>
  </si>
  <si>
    <t>cumartesi çekilecek</t>
  </si>
  <si>
    <t>Murat Yıldız/3323239991</t>
  </si>
  <si>
    <t>BAYRAM ÖZTÜRK	5380423808</t>
  </si>
  <si>
    <t>Meram/Alavardı</t>
  </si>
  <si>
    <t>MAHMUT YETER/3325867425 /05063460076</t>
  </si>
  <si>
    <t>ALAVARDI MAH. YAKA CAD.20/A MERAM/KONYA</t>
  </si>
  <si>
    <t>Meram/Aşkan</t>
  </si>
  <si>
    <t xml:space="preserve">Muhammet Emin Tekin/5411453999            </t>
  </si>
  <si>
    <t>3 kez randevusu oluşturuldu çekim istemiyor bir daha randevu alınmayacak</t>
  </si>
  <si>
    <t>Meram/Abdülaziz</t>
  </si>
  <si>
    <t>Ebubekir Kuşin/5526789789</t>
  </si>
  <si>
    <t xml:space="preserve">GÖKMEN ANLI/3323231030 /5395801650         </t>
  </si>
  <si>
    <t xml:space="preserve">Ramazan Samancı/5436476111           </t>
  </si>
  <si>
    <t>10:00-15:00 arası</t>
  </si>
  <si>
    <t>Selçuklu/Sancak</t>
  </si>
  <si>
    <t>Hasan Bey/5546548191</t>
  </si>
  <si>
    <t>kendi fotoğraflarının yüklenmesini istiyor</t>
  </si>
  <si>
    <t>Adnan Bey/5448773225</t>
  </si>
  <si>
    <t>Hazırlık yapamamışlar yetkili randevu için dönüş yapacak.</t>
  </si>
  <si>
    <t>Mehmet Akif Bey/5541172888</t>
  </si>
  <si>
    <t>Yasin Bey / 3323244068</t>
  </si>
  <si>
    <t xml:space="preserve">fotoğrafçı ile anlaşmışlar cumartesi çekilecek </t>
  </si>
  <si>
    <t xml:space="preserve">Selçuklu / Kılınçarslan </t>
  </si>
  <si>
    <t>Yakup Bey / 3322571808</t>
  </si>
  <si>
    <t>Onur Bey / 5526931242</t>
  </si>
  <si>
    <t>Selçuk Bey/5459279661</t>
  </si>
  <si>
    <t>Bosna Hersek Mah. Soner Sok, Baş Çarşı No : 3 AK, 42180 Selçuklu</t>
  </si>
  <si>
    <t>Yetkili yok, 12 de gelir.</t>
  </si>
  <si>
    <t>Hüseyin Bey / 3325026695</t>
  </si>
  <si>
    <t>Muhammet Bey / 5421422142</t>
  </si>
  <si>
    <t>Emine Balıkçı/3325010221</t>
  </si>
  <si>
    <t>Yasin Altan	5057253807</t>
  </si>
  <si>
    <t>Selçuklu /Bosna Hersek</t>
  </si>
  <si>
    <t>KEMAL ERDEM/5323498816</t>
  </si>
  <si>
    <t xml:space="preserve">ID HEDEF LİSTEDE YOK </t>
  </si>
  <si>
    <t>ÇiğKöfteci Ömer Usta Selçuklu (Bosna Hersek Mah.)</t>
  </si>
  <si>
    <t>İlker Aydemir   05551842412</t>
  </si>
  <si>
    <t>bosna hersek mahallesi Osmanlı caddesi Konya form avm 4/S Selçuklu-Konya</t>
  </si>
  <si>
    <t xml:space="preserve">önceden cekıldıgı ıcın hedef listede yoktur </t>
  </si>
  <si>
    <t xml:space="preserve">19:30 randevusu tam vaktinde gidilecek </t>
  </si>
  <si>
    <t xml:space="preserve">Selçuklu / Nişantaşı </t>
  </si>
  <si>
    <t>Heybetullah Bey / 5534472395</t>
  </si>
  <si>
    <t>Haspi Bey / 3323209596</t>
  </si>
  <si>
    <t xml:space="preserve">Selçuklu / Yazır </t>
  </si>
  <si>
    <t>Kenan Çekirdekçi	5523996342</t>
  </si>
  <si>
    <t xml:space="preserve">Meram / Sahibata </t>
  </si>
  <si>
    <t>Mitat Bey / 3323500732</t>
  </si>
  <si>
    <t xml:space="preserve">gerek yok dedi çekim sağlanmadı </t>
  </si>
  <si>
    <t>602a93f6965500ac240dee62</t>
  </si>
  <si>
    <t>Yaşar Bey / 3323242153</t>
  </si>
  <si>
    <t>Aşkan Mah. Sivaslı ali kemal caddesi No:15/A Meram/Konya</t>
  </si>
  <si>
    <t>Meram/Melikşah</t>
  </si>
  <si>
    <t xml:space="preserve">Meram / Pirebi </t>
  </si>
  <si>
    <t>Tahir Bey / 5537013136</t>
  </si>
  <si>
    <t xml:space="preserve">işletme sahibi fotoğrafçı arkadaşımızla anlaşmış pzt çekilecek </t>
  </si>
  <si>
    <t>10:00-17:00</t>
  </si>
  <si>
    <t>Selman Bey / 5464500435</t>
  </si>
  <si>
    <t>Mehmet Bey / 5459279661</t>
  </si>
  <si>
    <t>Nadir Bey / 5396864646</t>
  </si>
  <si>
    <t xml:space="preserve">sonradan gerek olmadığına karar vermiş </t>
  </si>
  <si>
    <t>Muhammet Bey / 5526470242</t>
  </si>
  <si>
    <t xml:space="preserve">haftaya kendisi arayacak </t>
  </si>
  <si>
    <t xml:space="preserve">Selçuklu / Malazgirt </t>
  </si>
  <si>
    <t>İcla Bey / 5426711428</t>
  </si>
  <si>
    <t>İbrahim Bey / 5012059058 / 3322555654</t>
  </si>
  <si>
    <t xml:space="preserve">Selçuklu / Kosava </t>
  </si>
  <si>
    <t xml:space="preserve">tekrar alınacak haftaya pazartesi </t>
  </si>
  <si>
    <t>Hamza Bey / 5077851840 / 3325021088</t>
  </si>
  <si>
    <t>Yazır mah. Sultan cad. no:18 / h</t>
  </si>
  <si>
    <t xml:space="preserve">bir daha alınmayacak çok kaba bir insanmış </t>
  </si>
  <si>
    <t xml:space="preserve">Selçuklu / Buhara </t>
  </si>
  <si>
    <t>Mustafa Bey / 3322440542 / 5528540442</t>
  </si>
  <si>
    <t xml:space="preserve">fotoğrafçının işi çıktı çarşambaya ertelendi </t>
  </si>
  <si>
    <t xml:space="preserve">Selçuklu / Binkonut </t>
  </si>
  <si>
    <t>Ramazan Bey / 3322489889 / 5320622982</t>
  </si>
  <si>
    <t>Binkonutlar  Mah. Yener Sok., No:7A, Selçuklu, Konya</t>
  </si>
  <si>
    <t xml:space="preserve">fotoğrafçının işi çıktı yarına ertlendi </t>
  </si>
  <si>
    <t xml:space="preserve">Selçuklu / Sancak </t>
  </si>
  <si>
    <t>Ferhat Bey / 5321002103 / 3325025456</t>
  </si>
  <si>
    <t xml:space="preserve">cmrt çekilecek </t>
  </si>
  <si>
    <t>Yasemin Hanım / 5549398301</t>
  </si>
  <si>
    <t>Emre Bey / 5467291113</t>
  </si>
  <si>
    <t xml:space="preserve">prş gününe ert istedi </t>
  </si>
  <si>
    <t>Selçuklu	Selahaddini Eyyubi</t>
  </si>
  <si>
    <t>ÜMİT KÜÇÜKSARI	5511484146</t>
  </si>
  <si>
    <t>Selçuklu / Musalla Bağları</t>
  </si>
  <si>
    <t>Erkan Bey / 5445655821</t>
  </si>
  <si>
    <t>Kadir Alyüz	3322483566</t>
  </si>
  <si>
    <t>Meram / Konevi</t>
  </si>
  <si>
    <t>Vedat Bey / 3323220591</t>
  </si>
  <si>
    <t xml:space="preserve">Selçuklu / Şeker </t>
  </si>
  <si>
    <t>Kenan Bey / 5307709330</t>
  </si>
  <si>
    <t>Muhammed Bey / 5423027071</t>
  </si>
  <si>
    <t>13'den önce alınmasın</t>
  </si>
  <si>
    <t>Erdoğan Bey/5324145571</t>
  </si>
  <si>
    <t>Selçuklu/Mehmet Akif</t>
  </si>
  <si>
    <t>Ali Bey/5465436670</t>
  </si>
  <si>
    <t xml:space="preserve">Lokasyon kaynaklı fotoğrafçı arkadaşımız gitmediği için </t>
  </si>
  <si>
    <t>Selçuklu/Hocacihan</t>
  </si>
  <si>
    <t>Murat Bey/5539810334</t>
  </si>
  <si>
    <t xml:space="preserve">Karatay / Akabe </t>
  </si>
  <si>
    <t>Tahure Hanım /5346671302</t>
  </si>
  <si>
    <t>Durmuş Ali Bey / 5539214924</t>
  </si>
  <si>
    <t>ürün yok alınmyacak</t>
  </si>
  <si>
    <t xml:space="preserve">Karatay / Şemsi Tebrizi </t>
  </si>
  <si>
    <t>Mehmet Bey / 5396685006 / 3323504404</t>
  </si>
  <si>
    <t xml:space="preserve">Karatay /Aziziye </t>
  </si>
  <si>
    <t>Aydın Bey / 5339390976</t>
  </si>
  <si>
    <t xml:space="preserve">FOTOĞRAFÇI ARKADAŞ RAHATSIZLIĞINDAN DOLAYI ÇEKİMLER SAĞLANMADI </t>
  </si>
  <si>
    <t xml:space="preserve">Selçuklu / Sahibiata </t>
  </si>
  <si>
    <t>Mustafa Bey / 3323511405</t>
  </si>
  <si>
    <t xml:space="preserve">fotoğrafçı gidemediği için tekrar randevu istemediler </t>
  </si>
  <si>
    <t xml:space="preserve">Selçuklu / Parsana </t>
  </si>
  <si>
    <t>Kasım Bey / 5320642527</t>
  </si>
  <si>
    <t xml:space="preserve">fotoğrafçı gidemediği için cumaya ertelendi </t>
  </si>
  <si>
    <t xml:space="preserve">yetkili müsait değildi tekrar aranacak </t>
  </si>
  <si>
    <t xml:space="preserve">Selçuklu / Hüsamettin </t>
  </si>
  <si>
    <t>Hilmi Bey / 5465436670</t>
  </si>
  <si>
    <t xml:space="preserve">yarın tekrardan iletişime geçelim dedi </t>
  </si>
  <si>
    <t>Hülya İnanan	3322412565</t>
  </si>
  <si>
    <t>ramazandan sonra istiyor</t>
  </si>
  <si>
    <t>HASAN HÜSEYİN ÖZTAŞ/        3322410005// 05414300642</t>
  </si>
  <si>
    <t>Bosna Hersek, Osmanlı Cd., 42250 Selçuklu/Konya10/AG Atlantik iş merkezi alt</t>
  </si>
  <si>
    <t>işletmeden dönüş geldi çekimi ramazandan sonra istiyor</t>
  </si>
  <si>
    <t>Nevzat Aydın/	5345658677</t>
  </si>
  <si>
    <t>ABDULLAH SENCER ÖLMEZ	5533100007</t>
  </si>
  <si>
    <t xml:space="preserve">ramazandan sonra istiyor </t>
  </si>
  <si>
    <t>Volkan Bey     5439444193</t>
  </si>
  <si>
    <t xml:space="preserve">ustası rahatsızlandığından dolayı ramazandan sonra istiyor </t>
  </si>
  <si>
    <t>İbrahim Bey / 5454414042</t>
  </si>
  <si>
    <t xml:space="preserve">Karatay / Karaciğan </t>
  </si>
  <si>
    <t>Ali Bey / 5068157618</t>
  </si>
  <si>
    <t xml:space="preserve">Karatay / Fevzi çakmak </t>
  </si>
  <si>
    <t>Hüseyin Bey / 5326526839</t>
  </si>
  <si>
    <t>Yunus Emre / 5434526245</t>
  </si>
  <si>
    <t xml:space="preserve">19:00 randevusu gidilmeden aranmak istedi hazırlık yapmak için </t>
  </si>
  <si>
    <t xml:space="preserve">Selçuklu/ Kosova </t>
  </si>
  <si>
    <t xml:space="preserve">teyit için arandı açmadı </t>
  </si>
  <si>
    <t>Selçuklu / Musalla</t>
  </si>
  <si>
    <t>Kerim Bey / 5302256536</t>
  </si>
  <si>
    <t xml:space="preserve">Selçuklu / Fatih </t>
  </si>
  <si>
    <t>Ali Bey /5433104936</t>
  </si>
  <si>
    <t>İbrahim Bey / 5396462071</t>
  </si>
  <si>
    <t xml:space="preserve">fotoğrafçı ile görüşüp iptal etmiş </t>
  </si>
  <si>
    <t xml:space="preserve">selcan </t>
  </si>
  <si>
    <t>Yaşar Kerim Koşar        /5393164253</t>
  </si>
  <si>
    <t>fotoğrafçı gitmemiş</t>
  </si>
  <si>
    <t xml:space="preserve">BURAK DOĞAN/5439481234             </t>
  </si>
  <si>
    <t>Tost 25/ A, Meram (Konevi Mah.)</t>
  </si>
  <si>
    <t>KAAN KÖPRÜLÜ</t>
  </si>
  <si>
    <t>Fast Food Cafe &amp; Canteen, Selçuklu (İhsaniye Mah.)</t>
  </si>
  <si>
    <t>Selçuk Üniversitesi</t>
  </si>
  <si>
    <t>5fe50a03e9e499729c8318c9</t>
  </si>
  <si>
    <t>McDonald's, Selçuklu (Ferit Paşa Mah.)</t>
  </si>
  <si>
    <t>Kule Site AVM No:8 Kat:2 No:100-101 Selçuklu - Konya 42060</t>
  </si>
  <si>
    <t>5ff74416bb11611863759a79</t>
  </si>
  <si>
    <t>Meşhur Adıyaman Çiğköftecisi Ömer Aybak, Selçuklu (Hanaybaşı)</t>
  </si>
  <si>
    <t>MEHMET DEMİRBAŞ</t>
  </si>
  <si>
    <t>Hanaybaşı Mah. Alemdar cad. No:148/a Selçuklu/Konya</t>
  </si>
  <si>
    <t>5fbb83a686f073fd05372b8a</t>
  </si>
  <si>
    <t>Meşhur Adıyaman Çiğ Köftecisi Ömer Aybak, (Bosna Hersek Mah.)</t>
  </si>
  <si>
    <t>Bizim Ora Dürüm &amp; Izgara, Selçuklu (Parsana Mah.)</t>
  </si>
  <si>
    <t>Hasanzade Yaprak Döner &amp; Et Mangal (Alavardı Mah.)</t>
  </si>
  <si>
    <t>alavardı mah. yaka cad. No:20/a meram/konya</t>
  </si>
  <si>
    <t>5fe50d592ccf233c7f04d552</t>
  </si>
  <si>
    <t>McDonald's, Selçuklu (Parsana Mah.)</t>
  </si>
  <si>
    <t>Selçuker Center, Parsana Mah. Zümrütova SK. No:1 İşyeri No:2AF-2Y-2Z Selçuklu - Konya</t>
  </si>
  <si>
    <t>5fe9a7b8f351dc0b12668cd0</t>
  </si>
  <si>
    <t>Komagene Etsiz Çiğ Köfte, Meram (Sahibiata Mah.)</t>
  </si>
  <si>
    <t>SAHİBATA MH. HOCAHASAN SK. NO: 11C MERAM / KONYA</t>
  </si>
  <si>
    <t>5ff759455f0ab454bee72c01</t>
  </si>
  <si>
    <t>Çiğ Köfteci Ömer Usta, Selçuklu (Bosna Hersek Mah.)</t>
  </si>
  <si>
    <t>FATİH ULUIRGI</t>
  </si>
  <si>
    <t>Bosna hersek mah. osmanlı cad. No:4/S selçuklu/konya</t>
  </si>
  <si>
    <t>5fff3a5e37b1811e2007e606</t>
  </si>
  <si>
    <t>Komagene Etsiz Çiğ Köfte, Meram (Alavardı Mah.)</t>
  </si>
  <si>
    <t>ALAVARDI MH. YAKA CD. NO:4/I</t>
  </si>
  <si>
    <t>5fff7583bd264d07b353e938</t>
  </si>
  <si>
    <t>Komagene Etsiz Çiğ Köfte, Selçuklu (Şefik Can Cad.)</t>
  </si>
  <si>
    <t>ŞEKER MH. ŞEHİT ÖMER HALİS DEMİR CADDESİ 4 MEVSİM KONUTLARI 10 I</t>
  </si>
  <si>
    <t>6000240be2d9e0d69b04429f</t>
  </si>
  <si>
    <t>Komagene Etsiz Çiğ Köfte, Selçuklu (Hoca Cihan Mah.)</t>
  </si>
  <si>
    <t>HOCA CİHAN MH. HİCAZ CD. NO:40/C</t>
  </si>
  <si>
    <t>600030111f40a3c36591f3e3</t>
  </si>
  <si>
    <t>Komagene Etsiz Çiğ Köfte, Karatay (Hacıveyiszade Mah.)</t>
  </si>
  <si>
    <t>HACIVEYİSZADE MH. ŞEYHÜLEMA RECEP AĞA CD. 207D</t>
  </si>
  <si>
    <t>60003803b765ddac95b19ba7</t>
  </si>
  <si>
    <t>Komagene Etsiz Çiğ Köfte, Selçuklu (Yazır Mah. - M1 Avm Bölgesi)</t>
  </si>
  <si>
    <t>YAZIR MH. BEYHEKİM CD. A BLOK NO:16 AC /28</t>
  </si>
  <si>
    <t>60003b1ddef388c988e0c0eb</t>
  </si>
  <si>
    <t>Komagene Etsiz Çiğ Köfte, Selçuklu (Demiryolu Cad.)</t>
  </si>
  <si>
    <t>ŞEKER MH.DEMİRYOLU CD.1/2 NO:11/C</t>
  </si>
  <si>
    <t>60004f25f73b33d18cd1b126</t>
  </si>
  <si>
    <t>Komagene Etsiz Çiğ Köfte, Selçuklu (Sancak Mah.)</t>
  </si>
  <si>
    <t>SANCAK MH. VEYSEL KARANİ CD. NO:18/B</t>
  </si>
  <si>
    <t>600053f4f21cfbe60499baab</t>
  </si>
  <si>
    <t>Komagene Etsiz Çiğ Köfte, Karatay (Ulubatlı Hasan Mah.)</t>
  </si>
  <si>
    <t>ULUBATLI HASAN MAH. KARAKAYIŞ CAD. NO177 /A</t>
  </si>
  <si>
    <t>60006084f73b33c1bcd1b3ac</t>
  </si>
  <si>
    <t>Komagene Etsiz Çiğ Köfte, Selçuklu (Beyhekim Mah.)</t>
  </si>
  <si>
    <t>BEYHEKİM MAH. GÜLAÇAR SK. B BLOK NO: 1 M</t>
  </si>
  <si>
    <t>5fff6de1f21cfbe43f99905b</t>
  </si>
  <si>
    <t>Komagene Etsiz Çiğ Köfte, Karatay (Doğuş Mah. Cemil Çiçek Cad.)</t>
  </si>
  <si>
    <t>DOĞUŞ MH. CEMİL ÇİÇEK CD. NO:11/D</t>
  </si>
  <si>
    <t>5fff716f65ba528d802d107e</t>
  </si>
  <si>
    <t>Komagene Etsiz Çiğ Köfte, Selçuklu (Binkonut)</t>
  </si>
  <si>
    <t>ŞEYH ŞAMİL MAH. EYÜP SULTAN CAD. OVAL ÇARŞI 54/H</t>
  </si>
  <si>
    <t>6000007f35e5808dab45b173</t>
  </si>
  <si>
    <t>Komagene Etsiz Çiğ Köfte, Selçuklu (Kosova Mah. - Farabi Hst.)</t>
  </si>
  <si>
    <t>KOSOVA MH. EBRU SK. NO:9/A</t>
  </si>
  <si>
    <t>600033e1bb1161e0ac775b66</t>
  </si>
  <si>
    <t>Komagene Etsiz Çiğ Köfte, Akşehir (Selçuk Mah.)</t>
  </si>
  <si>
    <t>SELÇUK MH. 24 AĞUSTOS CD. NO:49/B</t>
  </si>
  <si>
    <t>60003ef6292a611f8cb2f47b</t>
  </si>
  <si>
    <t>Komagene Etsiz Çiğ Köfte, Selçuklu (Aydınlıkevler Mah.)</t>
  </si>
  <si>
    <t>HÜSAMETTİN ÇELEBİ MAH. TAHRAN CAD. NO 51 B SEÇUKLU / KONYA</t>
  </si>
  <si>
    <t>600051a0bb116197a2776045</t>
  </si>
  <si>
    <t>Komagene Etsiz Çiğ Köfte, Selçuklu (Akşemsettin Mah.)</t>
  </si>
  <si>
    <t>AKŞEMSETTİN MH. SARAY CD. NO:4D</t>
  </si>
  <si>
    <t>60005ebabd264d9910543221</t>
  </si>
  <si>
    <t>Komagene Etsiz Çiğ Köfte, Selçuklu (Beyşehir Cad.)</t>
  </si>
  <si>
    <t>HOCACİHAN MH.BEYŞEHİR CD. NO 130/C</t>
  </si>
  <si>
    <t>5fe9be61345867037e45f7bc</t>
  </si>
  <si>
    <t>Komagene Etsiz Çiğ Köfte, Ereğli (Rasim Erel Cad.)</t>
  </si>
  <si>
    <t>HACI MÜTAHİR MH. RASİM EREL CD. NO:5</t>
  </si>
  <si>
    <t>5fff6bfa5f0ab4a431e87053</t>
  </si>
  <si>
    <t>Komagene Etsiz Çiğ Köfte, Selçuklu (Bedir Mah.)</t>
  </si>
  <si>
    <t>BEDİR MAH. ZENBİLLİ CAD. NO:7/A</t>
  </si>
  <si>
    <t>60005630c92252e9b03a75b4</t>
  </si>
  <si>
    <t>Komagene Etsiz Çiğ Köfte, Karatay (Büyük Kumköprü Cad.)</t>
  </si>
  <si>
    <t>HAMZAOĞLU MAH. BÜYÜK KUMKÖPRÜ CAD. 125/D</t>
  </si>
  <si>
    <t>60005cc75f23491c2674993c</t>
  </si>
  <si>
    <t>Komagene Etsiz Çiğ Köfte, Selçuklu (Hanaybaşı Mah.)</t>
  </si>
  <si>
    <t>HANAYBAŞI MH.ANADOLU CD.NO 120/ 1 A</t>
  </si>
  <si>
    <t>5fe4c0811a12f9547df7ab44</t>
  </si>
  <si>
    <t>KFC, Selçuklu (Parsana Mah.)</t>
  </si>
  <si>
    <t>Kaletaş Caddesi Zümrütova Sokak No:1 Zemin Kat Mağaza No:2AF-2Y-2Z, 42130 Selçuklu</t>
  </si>
  <si>
    <t>Kılınçarslan Mah. Denizli Sok. No:8 D Selçuklu / Konya</t>
  </si>
  <si>
    <t>5fff2e4d5757438dcbdb9ae1</t>
  </si>
  <si>
    <t>Komagene Etsiz Çiğ Köfte, Selçuklu (Şeyh Şamil Mah.)</t>
  </si>
  <si>
    <t>ŞEYH ŞAMİL MH. DOÇ.DR.HALİL ÜRÜN CD. NO: 23/M</t>
  </si>
  <si>
    <t>600019b1b765dd3982b194ed</t>
  </si>
  <si>
    <t>Komagene Etsiz Çiğ Köfte, Selçuklu (Ferhuniye Mah.)</t>
  </si>
  <si>
    <t>FERHUNİYE MH. VATAN CD. NO:9\C</t>
  </si>
  <si>
    <t>60002282def5a0477b57321b</t>
  </si>
  <si>
    <t>Komagene Etsiz Çiğ Köfte, Selçuklu (Beyhekim Mah. - Şafak Cad.)</t>
  </si>
  <si>
    <t>BEYHEKİM MH. ŞAFAK CD. BOSTAN SK. NO:70A</t>
  </si>
  <si>
    <t>60003211fd88aece226cf9b2</t>
  </si>
  <si>
    <t>Komagene Etsiz Çiğ Köfte, Karatay (Kayacık Araplar Mah.)</t>
  </si>
  <si>
    <t>KAYACIK ARAPLAR MH. ALİ ULVİ KURUCU CD. NO:95/A</t>
  </si>
  <si>
    <t>600039e4e348f63b4fa36331</t>
  </si>
  <si>
    <t>Komagene Etsiz Çiğ Köfte, Ereğli (Hacı Mustafa Mah.)</t>
  </si>
  <si>
    <t>Hacımustafa</t>
  </si>
  <si>
    <t>HACI MUSTAFA MH.ANIT CD. KÖŞK APT ALTI. 22/C</t>
  </si>
  <si>
    <t>60003cf858e9c12f74d90483</t>
  </si>
  <si>
    <t>Komagene Etsiz Çiğ Köfte, Selçuklu (Fatih Mah.)</t>
  </si>
  <si>
    <t>FATİH MH. MALAS CD. NO:24/A</t>
  </si>
  <si>
    <t>60004ca2bd264d774654308c</t>
  </si>
  <si>
    <t>Komagene Etsiz Çiğ Köfte, Ereğli (Üçgöz Mah.)</t>
  </si>
  <si>
    <t>ÜÇGÖZ MH. MUSTAFA SEYRAN CD. NO:102/3-4</t>
  </si>
  <si>
    <t>6000589037b1813d30081f8b</t>
  </si>
  <si>
    <t>Komagene Etsiz Çiğ Köfte, Karatay (Aslanlı Kışla Cad.)</t>
  </si>
  <si>
    <t>FETİH MH. ASLANLI KIŞLA CD. 233 /E</t>
  </si>
  <si>
    <t>6000669ae348f66ee6a367d2</t>
  </si>
  <si>
    <t>Komagene Etsiz Çiğ Köfte, Selçuklu (Bosna Hersek Mah.)</t>
  </si>
  <si>
    <t>BOSNA HERSEK MAH. YENİ İSTANBUL CAD. 248 Z</t>
  </si>
  <si>
    <t>60080336056c79b6e5c06c9b</t>
  </si>
  <si>
    <t>Komagene Etsiz Çiğ Köfte, Meram (Uluırmak Mah.)</t>
  </si>
  <si>
    <t>uluırmak mah. ahmet özcan cad. no:165 j</t>
  </si>
  <si>
    <t>Köfteci Kel Metin Tantuni, Selçuklu (Kosova Mah.)</t>
  </si>
  <si>
    <t>Paşa Etliekmek &amp; Izgara, Karatay (Akçeşme Mah.)</t>
  </si>
  <si>
    <t>Selam</t>
  </si>
  <si>
    <t>60114a29e3c69c499c8249c6</t>
  </si>
  <si>
    <t>Kronotrop, Meram (Melikşah Mah.)</t>
  </si>
  <si>
    <t>BURAK DAĞLI</t>
  </si>
  <si>
    <t>MELİKŞAH MAHALLESİ AKKONAK SOK. NO:4/A MERAM/KONYA</t>
  </si>
  <si>
    <t>6023e44c1ac2f5dc3825a626</t>
  </si>
  <si>
    <t>Terra Pizza - Pizza Pizza, Ereğli (Sümer Mah.)</t>
  </si>
  <si>
    <t>SÜMER MH RASİM EREL CD PARK SİTE AVM K:1 KONYA EREĞLİ</t>
  </si>
  <si>
    <t>60311d297491a93dbf06db72</t>
  </si>
  <si>
    <t>Meşhur Adıyaman Çiğ Köftecisi Ömer Aybak, (Kalanderhane Mah.)</t>
  </si>
  <si>
    <t>SEHER ŞAŞKIN</t>
  </si>
  <si>
    <t>KALENDERHANE MAH. ANKARA CAD. NO:62/E KARATAY/KONYA</t>
  </si>
  <si>
    <t>Uzak Doğu</t>
  </si>
  <si>
    <t>Sakarya Mah. Mevsim Cad. No:30/B Selçuklu/Konya</t>
  </si>
  <si>
    <t>Al Forno Pizza House, Karatay (Fetih Mah.)</t>
  </si>
  <si>
    <t>Fetih Mah. Canfeza sok. No:3 A KARATAY/KONYA</t>
  </si>
  <si>
    <t>6023e56bfdc8e1ac938c1b9a</t>
  </si>
  <si>
    <t>Terra Pizza - Pizza Pizza, Selçuklu (Buhara Mah.)</t>
  </si>
  <si>
    <t>Buhara, Edipoğlu Cd. No:114 D:a, 42250 Selçuklu/Konya</t>
  </si>
  <si>
    <t>604b524066d014acd164b9f9</t>
  </si>
  <si>
    <t>Komagene Etsiz Çiğ Köfte, Karatay (Sarıyakup Mah.)</t>
  </si>
  <si>
    <t>SARIYAKUP MAH. BURHANDEDE CAD. NO: 2C</t>
  </si>
  <si>
    <t>604b6dcd82cb08a016b22a69</t>
  </si>
  <si>
    <t>Starbucks®, Selçuklu (Sancak Mah.)</t>
  </si>
  <si>
    <t>Novada Konya: Sancak Mah. Veysel Karani Cad. No: 6, B Blok İşyeri No: 127 Selcuklu Konya</t>
  </si>
  <si>
    <t>604fade3e26218d41252864d</t>
  </si>
  <si>
    <t>Meşhur Adıyaman Çiğköftecisi Ömer Aybak,Selçuklu (H.Çelebi Mah.)</t>
  </si>
  <si>
    <t>HAKAN KILINÇ</t>
  </si>
  <si>
    <t>hüsamettin çelebi mah. gaziveren cad. no:15/b selçuklu/konya</t>
  </si>
  <si>
    <t>6058aea798acb2529c870539</t>
  </si>
  <si>
    <t>Komagene Etsiz Çiğ Köfte, Karatay (Erenler Mah.)</t>
  </si>
  <si>
    <t>ERENLER MAH. BAŞAK CAD. NO 39/D</t>
  </si>
  <si>
    <t>60385501bd73dd0a5be4de14</t>
  </si>
  <si>
    <t>Meşhur Adıyaman Çiğ Köftecisi Ömer Aybak, (Hocacihan Mah.)</t>
  </si>
  <si>
    <t>KEZBAN BİTER</t>
  </si>
  <si>
    <t>Hocacihan mah. Çevreyolu cad. No:19E selçuklu/konya</t>
  </si>
  <si>
    <t>605c8acce81f5b1a32858d85</t>
  </si>
  <si>
    <t>Burger King, Selçuklu (Ferit Paşa Mah.)</t>
  </si>
  <si>
    <t>FERİT PAŞA MAH.KULE CAD.NO:8 KULE SİTE ALIŞ VERİŞM</t>
  </si>
  <si>
    <t>605c6b02eac993e8f6c77a47</t>
  </si>
  <si>
    <t>Popeyes, Selçuklu (Bosna Hersek Mah.)</t>
  </si>
  <si>
    <t>BOSNA HERSEK MAH. OSMANLI CAD. KIVILCIM AVM</t>
  </si>
  <si>
    <t>Piknik's Şawarma &amp; Dürüm (Abdülaziz Mah.)</t>
  </si>
  <si>
    <t>604b6d0b4df854fbde059d92</t>
  </si>
  <si>
    <t>Starbucks®, Selçuklu (Parsana Mah.)</t>
  </si>
  <si>
    <t>Selcuker Center: Parsana Mahallesi, Kaletaş Cd. No:8,Zemin kat 24 nolu mağaza Kapı no: 2AK ,42250 Horozluhan Osb/Selçuklu/Konya</t>
  </si>
  <si>
    <t>ŞEVKET MUTLU</t>
  </si>
  <si>
    <t>605c6a8684374eed93193c15</t>
  </si>
  <si>
    <t>Popeyes, Selçuklu (Yazır Mah. - M1 AVM Bölgesi)</t>
  </si>
  <si>
    <t>Yazır mh.Doç.Dr Halil Ürün cd. M1 AVM 22/73</t>
  </si>
  <si>
    <t>6065a411c84173345b798d67</t>
  </si>
  <si>
    <t>Domino's Pizza, Karatay (Doğuş Mah.)</t>
  </si>
  <si>
    <t>Doğuş Mah. Fetih Cad. No:239 Karatay Konya</t>
  </si>
  <si>
    <t>6065af7990af30395bf8dc02</t>
  </si>
  <si>
    <t>Domino's Pizza, Selçuklu (Kılınçarslan Mah.)</t>
  </si>
  <si>
    <t>Kılıçarslan Mah. Adıyaman Sok. No:6 Selçuklu</t>
  </si>
  <si>
    <t>605c8c981d92b262667308d0</t>
  </si>
  <si>
    <t>Popeyes, Selçuklu (Bedir Mah.)</t>
  </si>
  <si>
    <t>Kentplaza AVMBedirhan mah. Ataseven cad. Kat 2</t>
  </si>
  <si>
    <t>605e35e189ffd3ba9fc5608a</t>
  </si>
  <si>
    <t>Kahve Dünyası, Selçuklu (Bedir Mah.)</t>
  </si>
  <si>
    <t>ATASEVEN CAD.NO/2 KONYA KENT PLAZA AVM</t>
  </si>
  <si>
    <t>605c6b07eac99316c1c77a48</t>
  </si>
  <si>
    <t>Burger King, Ereğli (Sümer Mah.)</t>
  </si>
  <si>
    <t>SÜMER MAH.ECZACI SAMİ SOKAK PARK AVM NO:3/48_49 ER</t>
  </si>
  <si>
    <t>AKABE MAH. DESTİNEHATUN SOKAK NO:1/E KARATAY/KONYA</t>
  </si>
  <si>
    <t>607ae4d07f0e460f7a022706</t>
  </si>
  <si>
    <t>Komagene Etsiz Çiğ Köfte, Selçuklu (Buhara Mah. Kaya Cad.)</t>
  </si>
  <si>
    <t>BUHARA MAH. İSMAİL KAYA CAD. N0 :158 B</t>
  </si>
  <si>
    <t>607aeffcc9d161d4fa143eb6</t>
  </si>
  <si>
    <t>Komagene Etsiz Çiğ Köfte, Selçuklu (Akıncılar Mah.)</t>
  </si>
  <si>
    <t>AKINCILAR MH. AKINCILAR CD. NO 3 / J</t>
  </si>
  <si>
    <t>6012b77cf8fb0b2644f97625</t>
  </si>
  <si>
    <t>Meşhur Adıyaman Çigköftecisi Ömer Aybak, Karatay (B.Sinan Mah.)</t>
  </si>
  <si>
    <t>FEHMİ BAŞODA</t>
  </si>
  <si>
    <t>Büyük sinan mah. Fetih cad. No:14/H Karatay/Konya</t>
  </si>
  <si>
    <t>Alavardı Mah. Aziz Mahmut Hüdai Cad. No:90/A Meram/Konya</t>
  </si>
  <si>
    <t>601bd2a14e0a2a72bd1510ad</t>
  </si>
  <si>
    <t>Maydonoz Döner, Selçuklu (Yazır Mah.)</t>
  </si>
  <si>
    <t>SÜLEYMAN DURAK</t>
  </si>
  <si>
    <t>ŞEYH ŞAMİL MAH. CENGİZHAN CAD. NO:30/F SELÇUKLU/KONYA</t>
  </si>
  <si>
    <t>5ff48177e5886a46d2962cc9</t>
  </si>
  <si>
    <t>İnci Çiçeği Pastanesi, Selçuklu (Yazır Mah. - Natura Park)</t>
  </si>
  <si>
    <t>SEYFETTİN BARDAKÇI</t>
  </si>
  <si>
    <t>Yazır Mah. Ulusal sokak No:97/A Selçuklu/Konya</t>
  </si>
  <si>
    <t>60b61d486994547778b84910</t>
  </si>
  <si>
    <t>Sbarro Pizza, Selçuklu (Sancak Mah.)</t>
  </si>
  <si>
    <t>SANCAK MAHALLESİ .VEYSEL KARANİ CADDESİ NOVADA AVM SELÇUKLU/KONYA</t>
  </si>
  <si>
    <t>60881cc25d77c0afa0ded2fc</t>
  </si>
  <si>
    <t>Soulmate Coffee, Selçuklu (Sancak Mah. - Novaland AVM Bölgesi)</t>
  </si>
  <si>
    <t>Metin Uzel</t>
  </si>
  <si>
    <t>SANCAK MAH. VEYSEL KARANİ CAD. NO: 6 İÇ KAPI NO: B25</t>
  </si>
  <si>
    <t>60c7218bf912942101333d3d</t>
  </si>
  <si>
    <t>Domino's Pizza, Ereğli (Hamidiye Mah.)</t>
  </si>
  <si>
    <t>Hamidiye Mah. Anıt Cad. No:72 A Elif Apt. Ereğli / Konya</t>
  </si>
  <si>
    <t>60c71e9488d8446da41fe05f</t>
  </si>
  <si>
    <t>Usta Pideci, Selçuklu (Sancak Mah.)</t>
  </si>
  <si>
    <t>Sancak Mahallesi .Veysel Karani Caddesi NOVADA AVM Selçuklu/KONYA</t>
  </si>
  <si>
    <t>60a772c08c0df4b21c0ec9fc</t>
  </si>
  <si>
    <t>Faruk Güllüoğlu, Selçuklu (Şeyh Şamil Mah.)</t>
  </si>
  <si>
    <t>Şeyh Şamil Mah. Halil Ürün Cad. Konyapark AVM 27/R</t>
  </si>
  <si>
    <t>Del Art Pizza &amp; Restaurant, Selçuklu (Ferit Paşa Mah.-Kule Site)</t>
  </si>
  <si>
    <t>60a7758f972358d807f79bbb</t>
  </si>
  <si>
    <t>Faruk Güllüoğlu, Meram (Yenişehir Mah.)</t>
  </si>
  <si>
    <t>Yenişehir Mah. Gazze Cad. Çarşı Meram 13</t>
  </si>
  <si>
    <t>60d0922403b6303c8f16c48e</t>
  </si>
  <si>
    <t>Adıyaman Çiğköftecisi Ömer Aybak, Karatay (Hasandedemescit)</t>
  </si>
  <si>
    <t>Abdulkadir Altın</t>
  </si>
  <si>
    <t>Hasandedemescit Mah. Sedirler Cad. No:353 D Karatay / Konya</t>
  </si>
  <si>
    <t>5fbb8de292da973d5ce62c2b</t>
  </si>
  <si>
    <t>Oses Çiğ Köfte, Selçuklu (Bosna Hersek Mah.)</t>
  </si>
  <si>
    <t>MEHMET ALİ ŞAŞAR</t>
  </si>
  <si>
    <t>Bosna Hersek Mah. Osmanlı cad. 9G</t>
  </si>
  <si>
    <t>5ff7516762a03e4a7ba0fee1</t>
  </si>
  <si>
    <t>Oses Çiğ Köfte, Selçuklu (Beyhekim Mah.- Fırat Cad.)</t>
  </si>
  <si>
    <t>ŞAKİR ATİK</t>
  </si>
  <si>
    <t>Beyhekim Mah. Fırat cad. No:16/D Selçuklu/Konya</t>
  </si>
  <si>
    <t>5fcb98926a62b8d06cbd4a5b</t>
  </si>
  <si>
    <t>Oses Çiğ Köfte, Selçuklu (Yazır Mah. - M1 AVM Bölgesi)</t>
  </si>
  <si>
    <t>GUFRAN ESER</t>
  </si>
  <si>
    <t>Yazır Mah. Öztekinler sokak No:39/H Selçuklu/Konya</t>
  </si>
  <si>
    <t>5fd4c3f512cbf37d83e52850</t>
  </si>
  <si>
    <t>Oses Çiğ Köfte, Selçuklu (İhsaniye Mah.)</t>
  </si>
  <si>
    <t>İLKNUR GENÇAY</t>
  </si>
  <si>
    <t>Ferhuniye mah. müneccimbaşı sokak No:20/c selçuklu/konya</t>
  </si>
  <si>
    <t>601a9b0c38711c4258354cc3</t>
  </si>
  <si>
    <t>Oses Çiğ Köfte, Karatay (Fetih Mah.)</t>
  </si>
  <si>
    <t>SERKAN DEVECİ</t>
  </si>
  <si>
    <t>Fetih mahallesi Aslanlı kışla caddesi No:237/A Karatay Konya</t>
  </si>
  <si>
    <t>60decc8039b8fa6c428f626c</t>
  </si>
  <si>
    <t>Usta Dönerci, Selçuklu (Sancak Mah.)</t>
  </si>
  <si>
    <t>Sancak Mah. Veysel Karani Cad. No: 62 Novada AVM Mğz No: Z/32 Selçuklu / Konya</t>
  </si>
  <si>
    <t>60a76aae9723587577f79a05</t>
  </si>
  <si>
    <t>Faruk Güllüoğlu, Karatay (Fevzi Çakmak Mah.)</t>
  </si>
  <si>
    <t>Fevzi Çakmak Mh. Ankara Cd. No:214</t>
  </si>
  <si>
    <t>Necip Fazıl Mah. Aşkan Cad. No:2 A Meram / Konya</t>
  </si>
  <si>
    <t>60c702dc7e53c018aff61063</t>
  </si>
  <si>
    <t>Komagene Etsiz Çiğ Köfte, Ereğli (Hacımutahir Mah.- Y.Emre Cad.)</t>
  </si>
  <si>
    <t>HACIMUTAHİR MAHALLESİ RASİM EREL CADDESİ NO:41 F İÇ KAPI NO:F EREĞLİ/KONYA</t>
  </si>
  <si>
    <t>601ab75ef0cf7b81a4a2acbc</t>
  </si>
  <si>
    <t>Meşhur Adıyaman Çiğköftecisi Ömer Aybak, Karatay (Emirgazi Mah.)</t>
  </si>
  <si>
    <t>MERYEM SELİN TOKER</t>
  </si>
  <si>
    <t>EMİRGAZİ MAH. ŞEYHULEMA RECEPAĞA CAD. NO:217/B KARATAY/KONYA</t>
  </si>
  <si>
    <t>60debbce26a46603e16a71fb</t>
  </si>
  <si>
    <t>Usta Pideci, Selçuklu (Bosna Hersek Mah.)</t>
  </si>
  <si>
    <t>BOSNAH HERSEK MAH OSMANLI CAD KIVILCIM BULVAR AVM</t>
  </si>
  <si>
    <t>610957434cbd966198afcb7e</t>
  </si>
  <si>
    <t>Oses Çiğ Köfte, Yenişehir (Gazze Cad.)</t>
  </si>
  <si>
    <t>Adem Eken</t>
  </si>
  <si>
    <t>Yenişehir mah gazze cad no:31 G Meram/Konya</t>
  </si>
  <si>
    <t>Ciğerci Sam-Et Tantuni, Meram (Alavardı Mah.)</t>
  </si>
  <si>
    <t>Çılgın Tavuk, Selçuklu (İhsaniye Mah.- Zafer Meydanı)</t>
  </si>
  <si>
    <t>Piri Etliekmek, Selçuklu (İhsaniye Mah.)</t>
  </si>
  <si>
    <t>5fbe4dc3ed52360cdbc9f40d</t>
  </si>
  <si>
    <t>Oses Çiğ Köfte, Selçuklu (Yazır Mah. -Otogar Bölgesi)</t>
  </si>
  <si>
    <t>MURAT TEKİN</t>
  </si>
  <si>
    <t>Yazır mah. Türkerler sok. No:2/D Selçuklu/Konya</t>
  </si>
  <si>
    <t>60db3885348f5b9069969b43</t>
  </si>
  <si>
    <t>Oses Çiğ Köfte, Selçuklu (Ferhuniye Mah.)</t>
  </si>
  <si>
    <t>Osman Kuyucu</t>
  </si>
  <si>
    <t>Ferhuniye Mah Ulaş Baba Cad 21 A Selçuklu Konya</t>
  </si>
  <si>
    <t>60396514c667c69611737ba6</t>
  </si>
  <si>
    <t>Oses Çiğ Köfte, Karatay (Ulubatlı Hasan Mah.)</t>
  </si>
  <si>
    <t>Mustafa Koyuncu</t>
  </si>
  <si>
    <t>ULUBATLI HASAN MAH. KARAKAYIŞ CAD. NO:181/D KARATAY/KONYA</t>
  </si>
  <si>
    <t>5fbe5a08d901df1eda835867</t>
  </si>
  <si>
    <t>Oses Çiğ Köfte, Selçuklu (Yazır Mah.)</t>
  </si>
  <si>
    <t>MEHMET ÖZALP</t>
  </si>
  <si>
    <t>Yazır Mah.Dr Sıddık Özmerzifonlu cad.Naturapark iş merkezi No:43/K Selçuklu/Konya</t>
  </si>
  <si>
    <t>6110032d6ccaba00f977646d</t>
  </si>
  <si>
    <t>Oses Çiğ Köfte, Karatay (Fetih Mah-Şeyhulema Cad.)</t>
  </si>
  <si>
    <t>Osman Kurtlu</t>
  </si>
  <si>
    <t>Fetih Mah Şeyhulima Yetiş Cad. No: 178 B Karatay Konya</t>
  </si>
  <si>
    <t>60c9c2804ff18e94a3be2f5f</t>
  </si>
  <si>
    <t>Popeyes, Selçuklu (Sancak Mah.)</t>
  </si>
  <si>
    <t>Sancak Mahallesi .Veysel Karani Caddesi NOVADA AVM No:6 Z/38 Popeyes Selçuklu/KONYA</t>
  </si>
  <si>
    <t>614b32f89b90c82cc3f2fceb</t>
  </si>
  <si>
    <t>Komagene Etsiz Çiğ Köfte, Karatay (Çimenlik Mah.)</t>
  </si>
  <si>
    <t>Çimenlik</t>
  </si>
  <si>
    <t>ÇİMENLİK MAH. ASLANLI KIŞLA CAD. 26 I</t>
  </si>
  <si>
    <t>Yusuf Bircan</t>
  </si>
  <si>
    <t>6154600d5f2f5226bc2a7c15</t>
  </si>
  <si>
    <t>Komagene Etsiz Çiğ Köfte, Selçuklu (Yazır Mah.-Sultan Cad.)</t>
  </si>
  <si>
    <t>YAZIR MH. SULTAN CD. NO:31/E</t>
  </si>
  <si>
    <t>Nasreddin</t>
  </si>
  <si>
    <t>615d8c0c57c1d0160db98a6d</t>
  </si>
  <si>
    <t>Komagene Etsiz Çiğ Köfte, Selçuklu (Kılıçarslan Mah.)</t>
  </si>
  <si>
    <t>KILIÇARSLAN MH. RAUF DENKTAŞ CD. NO:31/B</t>
  </si>
  <si>
    <t>60001be31f40a30c2b91e635</t>
  </si>
  <si>
    <t>Komagene Etsiz Çiğ Köfte, Selçuklu (Kosova Mah.)</t>
  </si>
  <si>
    <t>KOSOVA MH. VEYSEL KARANİ CD. NO:211\D</t>
  </si>
  <si>
    <t>Motto Çiğ Köfte, Karatay (Mengene Mah.)</t>
  </si>
  <si>
    <t>Kerim Dede</t>
  </si>
  <si>
    <t>Mengene Mah. Büyük Kumköprü Cad. No:74 B Karatay Konya</t>
  </si>
  <si>
    <t>6141cf0df6f523862089732f</t>
  </si>
  <si>
    <t>Meşhur Adıyaman Çiğ Köftecisi Ömer Aybak, Meram(Uluırmak)</t>
  </si>
  <si>
    <t>Ubeydullah Taha Sert</t>
  </si>
  <si>
    <t>Uluırmak Mah. Dr. Ahmet Özcan Cad. Beyazsaray Sitesi B Blok No:159 E Meram / Konya</t>
  </si>
  <si>
    <t>Dönerci Hakan, Karatay (Fevzi Çakmak Mah. - Büsan Sanayi)</t>
  </si>
  <si>
    <t>615d87fc77653a6c6f195222</t>
  </si>
  <si>
    <t>Komagene Etsiz Çiğ Köfte, Ereğli (Toros Mah.)</t>
  </si>
  <si>
    <t>Toros</t>
  </si>
  <si>
    <t>TOROS MAH. ŞEHİT FİKRET AKSUNGUR CAD. NO:11 D</t>
  </si>
  <si>
    <t>6154605fff8600444a699293</t>
  </si>
  <si>
    <t>Komagene Etsiz Çiğ Köfte, Selçuklu (Yazır Mah.-Şafak Cad.)</t>
  </si>
  <si>
    <t>YAZIR MH.ŞAFAK CAD. 10/E</t>
  </si>
  <si>
    <t>61829811b84a052cb21736f6</t>
  </si>
  <si>
    <t>Çiğköftem, Karatay (Doğuş Mah.)</t>
  </si>
  <si>
    <t>Atilla Zeybek</t>
  </si>
  <si>
    <t>Doğuş Mah. Çimenlik Cad. No:35/C Karatay/Konya</t>
  </si>
  <si>
    <t>61aa0f83044d1ad381bb452d</t>
  </si>
  <si>
    <t>Komagene Etsiz Çiğ Köfte, Beyşehir (Hacıarmağan Mah.)</t>
  </si>
  <si>
    <t>HACIARMAĞAN MH. ANTALYA CD. ÜNİV. DURAĞI MEVKİİ</t>
  </si>
  <si>
    <t>60645e3de6c14e362ea882bb</t>
  </si>
  <si>
    <t>Espressolab, Meram (Havzan Mah.)</t>
  </si>
  <si>
    <t>NAZMİ BURAK GÜVENEK</t>
  </si>
  <si>
    <t>HAVZAN MAH. ŞEHİR CAD. NO:13/A MERAM/KONYA</t>
  </si>
  <si>
    <t>5ff79c79575743377fda8e0f</t>
  </si>
  <si>
    <t>Çiğköftem, Selçuklu (Bosna Hersek Mah. - Forum Kampüs)</t>
  </si>
  <si>
    <t>ŞERİFE HANÇERLİ</t>
  </si>
  <si>
    <t>Bosna Hersek mah. Çetiner Sokak No:5/N Selçuklu/Konya</t>
  </si>
  <si>
    <t>60a677f69b7eb7896366c6cf</t>
  </si>
  <si>
    <t>Arsamiea Çiğ Köfte, Selçuklu (Binkonutlar Mah.)</t>
  </si>
  <si>
    <t>yasermin öcalar</t>
  </si>
  <si>
    <t>Binkonutlar mahallesi Udi sokak No:4/K Selçuklu/KONYA</t>
  </si>
  <si>
    <t>61829a0e050d8369cdec6a2d</t>
  </si>
  <si>
    <t>Çiğköftem, Meram (Yenişehir Mah.)</t>
  </si>
  <si>
    <t>Yenişehir Mah. Gazze Cad. No: 44 Meram/Konya</t>
  </si>
  <si>
    <t>60c0ae08d16e71140f88974b</t>
  </si>
  <si>
    <t>Bereket Döner, Meram (Melikşah Mah.)</t>
  </si>
  <si>
    <t>Remzi Gültekin</t>
  </si>
  <si>
    <t>Melikşah Mah. Yeni Meram Cad. No:54/114 Meram Konya</t>
  </si>
  <si>
    <t>616f04fd1ee9f84dd9572b21</t>
  </si>
  <si>
    <t>Forum Döner 2, Selçuklu (Bosna Hersek Mah.)</t>
  </si>
  <si>
    <t>BOSNA HERSEK MAH. OSMANLI CAD. NO: 4 L SELÇUKLU/ KONYA</t>
  </si>
  <si>
    <t>6184fa86280e97b8d98e1409</t>
  </si>
  <si>
    <t>Komagene Etsiz Çiğ Köfte, Meram (Osman Gazi Mah.)</t>
  </si>
  <si>
    <t>OSMAN GAZİ MAH. HATIP CAD. NO:8E</t>
  </si>
  <si>
    <t>618514ce8dbd6c3e59284f8f</t>
  </si>
  <si>
    <t>Çiğköftem, Ereğli (Hacımutahir Mah.)</t>
  </si>
  <si>
    <t>Songül Özdemir</t>
  </si>
  <si>
    <t>Hacı mutahir mah. Esnaf sitesi A Blok no:55 / 101 Konya / Ereğli</t>
  </si>
  <si>
    <t>Tava Turka Burger, Selçuklu (Dumlupınar Mah.)</t>
  </si>
  <si>
    <t>61b099f10a83790ff16f0f60</t>
  </si>
  <si>
    <t>Oses Çiğ Köfte, Selçuklu (Bosna Hersek Mah.-Yeni İstanbul Cad.)</t>
  </si>
  <si>
    <t>Bosna Hersek Mah. Yeni İstanbul Cad. No:248/AD</t>
  </si>
  <si>
    <t>61bf4915388e9f0ee2153a2f</t>
  </si>
  <si>
    <t>Pizza Tomato, Akşehir (Kileci Mah.)</t>
  </si>
  <si>
    <t>Öznur Bozkurt</t>
  </si>
  <si>
    <t>Kileci Mah. Hıdırlık Cad. No:21 A Akşehir Konya</t>
  </si>
  <si>
    <t>61cb0085d8a76375e5678957</t>
  </si>
  <si>
    <t>Komagene Etsiz Çiğ Köfte, Beyşehir (Evsat Mah.)</t>
  </si>
  <si>
    <t>ALİ AKKANAT CAD. ÖZEL MEHMET CENGİZ UYAROĞLU ÖĞRENCİ YURDU NO:2/A</t>
  </si>
  <si>
    <t>617d99968978d5a242a02a8d</t>
  </si>
  <si>
    <t>Good For You, Selçuklu (Bosna Hersek Mah.)</t>
  </si>
  <si>
    <t>Mücahit Hakkı Türkoğlu</t>
  </si>
  <si>
    <t>İskele Köfte &amp; Izgara, Selçuklu (Bosna Hersek Mah.)</t>
  </si>
  <si>
    <t>61af5943ca47d255a624bfd4</t>
  </si>
  <si>
    <t>Oses Çiğ Köfte, Selçuklu (Buhara Mah.)</t>
  </si>
  <si>
    <t>Elvan Uyar</t>
  </si>
  <si>
    <t>Buhara Mah., Abdulhamit Cad., No:2, Selçuklu, Konya, Türkiye,</t>
  </si>
  <si>
    <t>61b28de06987263d74bbdbf9</t>
  </si>
  <si>
    <t>Oses Çiğ Köfte, Selçuklu (Hüsamettin Çelebi Mah.)</t>
  </si>
  <si>
    <t>Azad Çiçek</t>
  </si>
  <si>
    <t>Hüsamettin Çelebi Mah Güzeldere Cad 19/B Selçuklu Konya</t>
  </si>
  <si>
    <t>614b334f82b6a92ce9a1e1a9</t>
  </si>
  <si>
    <t>Komagene Etsiz Çiğ Köfte, Meram (Uluırmak Mah.-Karaman Cad.)</t>
  </si>
  <si>
    <t>ULUIRMAK MAH. KARAMAN CAD. 122 C MERAM/KONYA</t>
  </si>
  <si>
    <t>Acil Döner &amp; Burger, Selçuklu (Bosna Hersek Mah.)</t>
  </si>
  <si>
    <t>6065b268e6f7852fa76f7c74</t>
  </si>
  <si>
    <t>Domino's Pizza, Meram (Melikşah Mah.)</t>
  </si>
  <si>
    <t>Armağan Mah. Meram Yeniyol No:82 A Meram Konya</t>
  </si>
  <si>
    <t>Çiğköftemiss, Selçuklu (Mehmet Akif Mah.)</t>
  </si>
  <si>
    <t>Yeşil Beyaz İskenderun Şavarma Döner (Yazır Mah.)</t>
  </si>
  <si>
    <t>5fc0df3beb1fbc50ba7f45a9</t>
  </si>
  <si>
    <t>Oses Çiğ Köfte, Meram (Melikşah Mah. Yaka Meram)</t>
  </si>
  <si>
    <t>NERMİN ÖZENLİ</t>
  </si>
  <si>
    <t>Melikşah Mah. Hocafakıh Cad. No:105/A Meram/Konya</t>
  </si>
  <si>
    <t>61d7fafeec545ffab750c400</t>
  </si>
  <si>
    <t>Çiğköftem, Selçuklu (Parsana Mah.)</t>
  </si>
  <si>
    <t>Mümine Altundaş</t>
  </si>
  <si>
    <t>Parsana Mah. Kaletaş Cad. No: 2 Selçuklu/Konya</t>
  </si>
  <si>
    <t>Asel Fast Food, Selçuklu (Nişantaş Mah.)</t>
  </si>
  <si>
    <t>Nisantas mahallesi Dr Hulusi Baybal Caddesi No 27/a 2B Selçuklu Konya</t>
  </si>
  <si>
    <t>61fd25f4199ac33fdb9862e8</t>
  </si>
  <si>
    <t>KFC, Meram (Melikşah Mah.)</t>
  </si>
  <si>
    <t>Melikşah Mah. Yeni Meram Sok. No:54 Daire:B03 Meram/Konya</t>
  </si>
  <si>
    <t>6065a74870f65e2003dc48a7</t>
  </si>
  <si>
    <t>Domino's Pizza, Meram (Pirebi Mah.)</t>
  </si>
  <si>
    <t>Mehmet Vehbi Mah. Dr. Ahmet Özcan Cad. No:115 B Meram Konya</t>
  </si>
  <si>
    <t>61efbd720bf5afe864b4c1c1</t>
  </si>
  <si>
    <t>Komagene Etsiz Çiğ Köfte, Beyşehir (Yeni Mah.)</t>
  </si>
  <si>
    <t>YENİ MAH. ANTALYA CAD. NO 115/C</t>
  </si>
  <si>
    <t>60153ca2e3c69c9efd83329a</t>
  </si>
  <si>
    <t>Levent Börek, Karatay (Fevzi Çakmak Mah.)</t>
  </si>
  <si>
    <t>MEHMET ALİ ELTAŞ</t>
  </si>
  <si>
    <t>Fevziçakmak, 10633. Sk. No: 4D, 42050 Karatay/Konya</t>
  </si>
  <si>
    <t>Mehmet Vehbi</t>
  </si>
  <si>
    <t>61d7f0bae0edf023441d0a83</t>
  </si>
  <si>
    <t>Çiğköftem, Selçuklu (İhsaniye Mah.)</t>
  </si>
  <si>
    <t>Turan Erbaş</t>
  </si>
  <si>
    <t>İhsaniye Mah. Kazım Karabekir Cad. No: 6/D Selçuklu/Konya</t>
  </si>
  <si>
    <t>6065b850c84173276879b18a</t>
  </si>
  <si>
    <t>Domino's Pizza, Selçuklu (Yazır Mah. - Otogar Bölgesi)</t>
  </si>
  <si>
    <t>Yazır Mah. Ufuk Sok. No:2 B Selçuklu Konya</t>
  </si>
  <si>
    <t>61e5d816dc641b6e1c566c51</t>
  </si>
  <si>
    <t>Ekrem Coşkun Döner, Meram (Aşkan Mah.)</t>
  </si>
  <si>
    <t>Hatice Küpra Erkol</t>
  </si>
  <si>
    <t>AŞKAN MAHALLESİ YENİ MERAM CADDESİ NO:146/B MERAM KONYA</t>
  </si>
  <si>
    <t>Chicky, Ereğli (Sümer Mah.)</t>
  </si>
  <si>
    <t>621caa2d2e975e028f65de77</t>
  </si>
  <si>
    <t>Baydöner İskender, Selçuklu (Sancak Mah.)</t>
  </si>
  <si>
    <t>Baydöner</t>
  </si>
  <si>
    <t>SANCAK MAH. V.KARANİ CAD. NO:4A/1 SELÇUKLU KONYA</t>
  </si>
  <si>
    <t>Tepe Etli Ekmek, Meram (Köyceğiz Mah.)</t>
  </si>
  <si>
    <t>Köyceğiz Mah. Köyceğiz Cad. No:12 A Meram Konya</t>
  </si>
  <si>
    <t>Bidene Çiğ Köfte, Selçuklu (Kılınçarslan Mah. - Denizli Sok.)</t>
  </si>
  <si>
    <t>Gülşenoğulları Baklava, Selçuklu (Şeker Mah.)</t>
  </si>
  <si>
    <t>61238cae29bed41e4b09c2f5</t>
  </si>
  <si>
    <t>Levent Börek, Meram (Yenişehir Mah.)</t>
  </si>
  <si>
    <t>FURKAN TONGARLAK</t>
  </si>
  <si>
    <t>YENİŞEHİR MAHALLESİ GAZZE CAD. NO: 15/H MERAM - KONYA</t>
  </si>
  <si>
    <t>6194df974d30eafaad858bad</t>
  </si>
  <si>
    <t>Öncü Döner, Ereğli (Selçuklu Mah.)</t>
  </si>
  <si>
    <t>Osman Faruk Bengi</t>
  </si>
  <si>
    <t>Selçuklu Mah Atatürk Cad no: 72 Konya Ereğli</t>
  </si>
  <si>
    <t>61ce317be3d6bd38a2ed0a4f</t>
  </si>
  <si>
    <t>Subway, Meram (Aşkan Mah.)</t>
  </si>
  <si>
    <t>Tufan Sanyer</t>
  </si>
  <si>
    <t>Aşkan Mah Aşkan Cad 15 A Meram Konya</t>
  </si>
  <si>
    <t>61e1662add725a13e4c04c14</t>
  </si>
  <si>
    <t>Komagene Etsiz Çiğ Köfte, Selçuklu (Veysel Karani Cad.)</t>
  </si>
  <si>
    <t>SANCAK MAH. VEYSEL KARANİ CAD NO : 88G</t>
  </si>
  <si>
    <t>6065b4c855a7006e65ac0c06</t>
  </si>
  <si>
    <t>Domino's Pizza, Selçuklu (Ferit Paşa Mah.)</t>
  </si>
  <si>
    <t>Ferit Paşa Mah. Ahmet Hilmi Nalçacı Cad.No:55 C Selçuklu</t>
  </si>
  <si>
    <t>61f021629216bd49104928c8</t>
  </si>
  <si>
    <t>Oses Çiğ Köfte, Beyşehir (Yeni Mahalle)</t>
  </si>
  <si>
    <t>Batuhan Zondal</t>
  </si>
  <si>
    <t>Yeni Mahalle Antalya Cad No 119 B Beyşehir Konya</t>
  </si>
  <si>
    <t>Ayef Baklava, Karatay (Emirgazi Mah.)</t>
  </si>
  <si>
    <t>Hazal İskenderun Usulü Döner, Karatay (Doğuş Mah.)</t>
  </si>
  <si>
    <t>6243385f432e7a95b531e10b</t>
  </si>
  <si>
    <t>Tavuk Dünyası, Meram (Melikşah Mah.)</t>
  </si>
  <si>
    <t>Havva Köse</t>
  </si>
  <si>
    <t>Hacışaban</t>
  </si>
  <si>
    <t>Melikşah Mahallesi Yeni Meram Caddesi Kapı No: 54 1.Kat No:101 Meram - KONYA</t>
  </si>
  <si>
    <t>60129d25aa213a69f9e29c67</t>
  </si>
  <si>
    <t>Tavuk Dünyası, Selçuklu (İhsaniye Mah.)</t>
  </si>
  <si>
    <t>ARİF SAMİ BAĞCI</t>
  </si>
  <si>
    <t>İHSANİYE MAH. KAZIMKARABEKİR CAD. NO:18/A SELÇUKLU / KONYA</t>
  </si>
  <si>
    <t>6201314b6f75da6b95d6607f</t>
  </si>
  <si>
    <t>Çiğköftem, Selçuklu (Kılınçarslan Mah.)</t>
  </si>
  <si>
    <t>İbrahim Sarıboğa</t>
  </si>
  <si>
    <t>Kılınçarslan Mah. Adakale Cad. No: 23/E Selçuklu/Konya</t>
  </si>
  <si>
    <t>6065a21f29d0eb00e0a3b3bd</t>
  </si>
  <si>
    <t>Domino's Pizza, Selçuklu (Bosna Hersek Mah.)</t>
  </si>
  <si>
    <t>Bosna Hersek Mah.Osmanlı Cad. No:9 U Selçuklu</t>
  </si>
  <si>
    <t>621f1e1a66840ed0e425d749</t>
  </si>
  <si>
    <t>Çiğköftem, Beyşehir (Evsat Mah.)</t>
  </si>
  <si>
    <t>Salim Erdem</t>
  </si>
  <si>
    <t>Dalyan</t>
  </si>
  <si>
    <t>Evsat Mah. Atatürk Cad. No:54 Konya</t>
  </si>
  <si>
    <t>605c5fc1dedd785fdd6c8316</t>
  </si>
  <si>
    <t>Burger King, Selçuklu (Aydınlıkevler Mah.)</t>
  </si>
  <si>
    <t>Bedir mah. Ataseven cad. Kat 2 no 233 selcuklu</t>
  </si>
  <si>
    <t>605c82be02bcfe0b85e8c246</t>
  </si>
  <si>
    <t>Burger King, Selçuklu (Bosna Hersek Mah.)</t>
  </si>
  <si>
    <t>BOSNA HERSEK MAH. OSMANLI CD. NO:1K</t>
  </si>
  <si>
    <t>605c9795f4083e38b7868158</t>
  </si>
  <si>
    <t>Usta Dönerci, Selçuklu (Yazır Mah. - M1 AVM Bölgesi)</t>
  </si>
  <si>
    <t>YAZIR MH. DOÇ.DR. HALİL ÜRÜN CD.</t>
  </si>
  <si>
    <t>MUHAMMET TALHA UTKUOĞLU</t>
  </si>
  <si>
    <t>Hakan Sağlam Döner, Karatay (Hamzaoğlu Mah.)</t>
  </si>
  <si>
    <t>6223fee37f0426cc09fce4f8</t>
  </si>
  <si>
    <t>Yusuf Tetik Baklava &amp; Dondurma, Selçuklu (Bosna Mah.)</t>
  </si>
  <si>
    <t>Bosna Hersek mahallesi Osmanlı caddesi no:10/H Selçuklu Konya</t>
  </si>
  <si>
    <t>61e809ce3e65c82cae00cb1b</t>
  </si>
  <si>
    <t>Oses Çiğ Köfte, Selçuklu (Akademi Mah.)</t>
  </si>
  <si>
    <t>Mustafa Şimşek</t>
  </si>
  <si>
    <t>Akademi Mah Yeni istanbul Cad No 317 Selçuklu/KONYA</t>
  </si>
  <si>
    <t>6217ed71fc019fcc6311bf9f</t>
  </si>
  <si>
    <t>KFC, Selçuklu (Bosna Hersek Mah.)</t>
  </si>
  <si>
    <t>Bosna Hersek Mah. Osmanlı Cad. No: 1T Selçuklu / Konya</t>
  </si>
  <si>
    <t>621ca148dd2d40cb6154829d</t>
  </si>
  <si>
    <t>Baydöner İskender, Merkez (Sille Parsana Mah.)</t>
  </si>
  <si>
    <t>SİLLE PARSANA MAH. DOC. DR. HALİL ÜRÜN CAD. NO:20 MERKEZ KONYA</t>
  </si>
  <si>
    <t>621cb3d5b26af245c548c47a</t>
  </si>
  <si>
    <t>Baydöner İskender, Selçuklu (Bedir Mah.)</t>
  </si>
  <si>
    <t>BEDİR MAH. ATASEVEN CAD. NO:2 KT:2 D:201 SELÇUKLU KONYA</t>
  </si>
  <si>
    <t>6040f6e77c3d7ab36baa255b</t>
  </si>
  <si>
    <t>Starbucks®, Selçuklu (Bedir Mah.)</t>
  </si>
  <si>
    <t>Bedir Mah. Ataseven Cad. No: 1, Kent Plaza ZK 52 D:33 – ZK52-1 D:33 Selçuklu ,Konya 42100</t>
  </si>
  <si>
    <t>6181378e585e5b8d397cfe29</t>
  </si>
  <si>
    <t>Pasaport Pizza, Selçuklu (Bosna Hersek Mah.)</t>
  </si>
  <si>
    <t>BOSNA HERSEK MH. ÇETİNER SK. NO:5/O SELÇUKLU KONYA</t>
  </si>
  <si>
    <t>6077f74fc1d33542d7dd7b0a</t>
  </si>
  <si>
    <t>Tavuk Dünyası, Selçuklu (Musalla Bağları Mah.)</t>
  </si>
  <si>
    <t>ETEM DUYMAZ</t>
  </si>
  <si>
    <t>MUSALLA BAĞLARI MH.KULE CAD.KULESİTE AVM NO:8/216 SELÇUKLU/KONYA</t>
  </si>
  <si>
    <t>6012b370d9ee3c5f6d036e16</t>
  </si>
  <si>
    <t>Tavuk Dünyası, Selçuklu (Novaland AVM)</t>
  </si>
  <si>
    <t>Mehmet Köse</t>
  </si>
  <si>
    <t>Novaland - Sancak Mah Veysel Karani Cad. No: 6-Z28 Selçuklu - KONYA</t>
  </si>
  <si>
    <t>60409c5292b6d02845dc0725</t>
  </si>
  <si>
    <t>Starbucks®, Selçuklu (Bosna Hersek Mah.)</t>
  </si>
  <si>
    <t>Kivilcim Bulvar: BOSNA HERSEK MAHALLESİ MESAJ CAD. NO: 37 A SELÇUKLU/KONYA</t>
  </si>
  <si>
    <t>604091cb496cd486ffa5686e</t>
  </si>
  <si>
    <t>Starbucks®, Meram (Melikşah Mah.)</t>
  </si>
  <si>
    <t>Melikşah Mah. Akkonak Sok. NO: 3/A Melikşah Konya 42090</t>
  </si>
  <si>
    <t>60cc8beb75a6b84b7fb41153</t>
  </si>
  <si>
    <t>Pasaport Pizza, Meram (Alavardı Mah.)</t>
  </si>
  <si>
    <t>Alavardı Mah. Çayırbeyi Sk. No:8A</t>
  </si>
  <si>
    <t>5fe708968365ab89c18def3a</t>
  </si>
  <si>
    <t>Pasaport Pizza, Selçuklu (Hüsamettin Çelebi Mah.)</t>
  </si>
  <si>
    <t>GÜZELDERE CAD. NO:7/A</t>
  </si>
  <si>
    <t>6252df73c33e8b43fdcf2a28</t>
  </si>
  <si>
    <t>Pizza Hut, Selçuklu (Bosna Hersek Mah.)</t>
  </si>
  <si>
    <t>Bosna Hersek Mah. Osmanlı Cad. No:1AE Selçuklu/Konya</t>
  </si>
  <si>
    <t>6040f7f810ae22e1a25f5b9a</t>
  </si>
  <si>
    <t>Starbucks®, Selçuklu (Feritpaşa Mah.)</t>
  </si>
  <si>
    <t>Feritpasa Mah. Kule Cad. No 8 Zemin Kat Magaza No 49 Konya</t>
  </si>
  <si>
    <t>620fa0f9ac82a82b7515a442</t>
  </si>
  <si>
    <t>Öncü Döner, Selçuklu (Bosna Hersek Mah.)</t>
  </si>
  <si>
    <t>Ali Okan Demirpolat</t>
  </si>
  <si>
    <t>605c743c7c32c50c33b9e8a6</t>
  </si>
  <si>
    <t>Burger King, Selçuklu (Yazır Mah. - M1 AVM Bölgesi)</t>
  </si>
  <si>
    <t>KONYA REAL ALIŞ VERİŞ MERKEZİ DOÇ.DR.HALİL ÜRÜN</t>
  </si>
  <si>
    <t>605c68f9c6a1189a1f8b5980</t>
  </si>
  <si>
    <t>Usta Dönerci, Selçuklu (Bedir Mah.)</t>
  </si>
  <si>
    <t>ATASEVEN Cd. KENTPLAZA AVM No: 2/247</t>
  </si>
  <si>
    <t>60bb4efea04d1758f60f541b</t>
  </si>
  <si>
    <t>Usta Dönerci, Selçuklu (Bosna Hersek Mah.)</t>
  </si>
  <si>
    <t>BOSNA HERSEK MAH. SELÇUKLU / KONYA</t>
  </si>
  <si>
    <t>620f830936e9a033aac948a1</t>
  </si>
  <si>
    <t>Komagene Etsiz Çiğ Köfte, Selçuklu (Feritpaşa Mah.)</t>
  </si>
  <si>
    <t>FERİTPAŞA MAH. TELGIRAFCI HAMDİ BEY CAD. OTOPARÇACILAR NO: 3 I</t>
  </si>
  <si>
    <t>62445de3ee9d43380d6574b8</t>
  </si>
  <si>
    <t>Eclair &amp; Donut, Selçuklu (Hüsamettin Çelebi Mah.)</t>
  </si>
  <si>
    <t>604094f94366fc863bc9186f</t>
  </si>
  <si>
    <t>Starbucks®, Selçuklu (Yazır Mah.)</t>
  </si>
  <si>
    <t>M1 Konya: Yazır Mahallesi Doç Dr Halil Ürün Cad. No:22 (Mağaza Kapı No:1) Selçuklu/KONYA</t>
  </si>
  <si>
    <t>605c63a7c9279924429f63ad</t>
  </si>
  <si>
    <t>Arby's, Selçuklu (Bedir Mah.)</t>
  </si>
  <si>
    <t>Ataseven Cad., No:2, Selçuklu, Konya, Türkiye,</t>
  </si>
  <si>
    <t>605c7e644c11b0a5613a79df</t>
  </si>
  <si>
    <t>Burger King, Selçuklu (Sancak Mah. - Novaland AVM Bölgesi)</t>
  </si>
  <si>
    <t>Sancak mah. Veysel Karani Cd. No:62 Novada AVM</t>
  </si>
  <si>
    <t>Kosova Mah. Veysel Karani Cad. No:210/H Selçuklu Konya</t>
  </si>
  <si>
    <t>620acb283f4c1cdce5735842</t>
  </si>
  <si>
    <t>Meşhur Adıyaman Çiğ Köftecisi Ahmet Aybak, Meram (Pirebi Mah.)</t>
  </si>
  <si>
    <t>Mehmet Kılınç</t>
  </si>
  <si>
    <t>620e30ed1f690cf77a6c6daf</t>
  </si>
  <si>
    <t>Komagene Etsiz Çiğ Köfte, Selçuklu (Fatih Mah.-Bülbüllü Sk.)</t>
  </si>
  <si>
    <t>FATİH MAH. BÜLBÜLLÜ SK. NO:94/1</t>
  </si>
  <si>
    <t>6173e5b77301a8ac0051ef7d</t>
  </si>
  <si>
    <t>Yağmur Baştürk</t>
  </si>
  <si>
    <t>Ferhuniye Mahallesi Başarabeyler Sokak No:3/A Selçuklu Konya</t>
  </si>
  <si>
    <t>6236fe5d7af8b1f8114cd95c</t>
  </si>
  <si>
    <t>Pidem, Selçuklu (Bedir Mah.)</t>
  </si>
  <si>
    <t>BEDİR MAHALLESİ ATASEVEN CAD. NO:2 KENT PLAZA AVM 2. KAT D40 NO:238 SELÇUKLU/KONYA</t>
  </si>
  <si>
    <t>62370531e74f0c1de644291a</t>
  </si>
  <si>
    <t>Pidem, Selçuklu (Yazır Mah.)</t>
  </si>
  <si>
    <t>YAZIR MAH. DOÇ.DR HALİL ÜRÜN CAD. NO:22/19 M1 KONYA AVM SELÇUKLU /KONYA</t>
  </si>
  <si>
    <t>Arı Unlu Mamülleri, Karatay (Gazi Osman Paşa Mah.)</t>
  </si>
  <si>
    <t>61fc48c97609f56b503d2ec0</t>
  </si>
  <si>
    <t>Chocolabs, Meram (Melikşah Mah.)</t>
  </si>
  <si>
    <t>Mustafa Satır</t>
  </si>
  <si>
    <t>Melikşah Mah. Melikşah Cad. No:36 A Meram Konya</t>
  </si>
  <si>
    <t>Black Rocca Burger &amp; Cafe, Akşehir (Kileci Mah.)</t>
  </si>
  <si>
    <t>610d463bdf23a48053ab789c</t>
  </si>
  <si>
    <t>Saray Baklavacım, Karatay (Erenler Mah.)</t>
  </si>
  <si>
    <t>Ali Kuş</t>
  </si>
  <si>
    <t>Erenler Mah. Keçeciler Cad.No: 247/E Karatay / Konya</t>
  </si>
  <si>
    <t>61fc427ae26d2a44c726ac3c</t>
  </si>
  <si>
    <t>Chocolabs, Selçuklu (Bosna Hersek Mah.)</t>
  </si>
  <si>
    <t>Bosna Hersek Mah. Mesaj Cad. No: 37 /B Selçuklu Konya</t>
  </si>
  <si>
    <t>Hersek Fast Food, Selçuklu (Bosna Hersek Mah.)</t>
  </si>
  <si>
    <t>6255d4fcd0e5699f59c17791</t>
  </si>
  <si>
    <t>Toros Döner &amp; Tantuni, Selçuklu (Yazır Mah.)</t>
  </si>
  <si>
    <t>Veli Koçak</t>
  </si>
  <si>
    <t>Yazır Mah. Sultan Cad. No:29 A Selçuklu Konya</t>
  </si>
  <si>
    <t>618296278dbd6c67bbdfc909</t>
  </si>
  <si>
    <t>Çiğköftem, Meram (Uluırmak Mah.)</t>
  </si>
  <si>
    <t>Abbas Gökbulut</t>
  </si>
  <si>
    <t>Uluırmak Mah. Dr. Ahmet Özcan Cad. No: 165/A Meram/Konya</t>
  </si>
  <si>
    <t>Gazanfer Mahallesi Dr. Ahmet Özcan Caddesi No : 159/B Meram / Konya</t>
  </si>
  <si>
    <t>Doğan Kaymaklı Kadayıf, Selçuklu (Akşemsettin Mah.)</t>
  </si>
  <si>
    <t>Akşemsettin Mah. Çevre Yolu Cad. No:31/F Selçuklu/KONYA</t>
  </si>
  <si>
    <t>Meşhur Adıyaman Çiğ Köftecisi Ömer Aybak, (Kılınçarslan Mah.)</t>
  </si>
  <si>
    <t>61ae5397e98513dcc8162596</t>
  </si>
  <si>
    <t>Bosnam Lahmacun, Selçuklu (Bosna Hersek Mah.)</t>
  </si>
  <si>
    <t>6087e5056502c2d071dedd06</t>
  </si>
  <si>
    <t>Meşhur Adıyaman Çiğ Köftecisi Ömer Aybak, Karatay (Mengene Mah.)</t>
  </si>
  <si>
    <t>AHMET KÖSE</t>
  </si>
  <si>
    <t>Mengen mahallesi fetih caddesi 346/D (pırlanta sitesi altı) karatay /KONYA</t>
  </si>
  <si>
    <t>Tarihi Antep Çiğ Köftecisi, Karatay (Akabe Mah.)</t>
  </si>
  <si>
    <t>Akabe mah.Cemil çiçek cad. No: 10/D Karatay Konya</t>
  </si>
  <si>
    <t>62338b39971323f4726cd43c</t>
  </si>
  <si>
    <t>1 Lezzet Tantuni &amp; Döner, Merkez (Kuzeykent Mah.)</t>
  </si>
  <si>
    <t>Ali Ergin</t>
  </si>
  <si>
    <t>Kuzeykent Mah. Toplu İş Merkezi No:22 N Merkez/Kastamonu</t>
  </si>
  <si>
    <t>600ee4acb19c481198c33210</t>
  </si>
  <si>
    <t>Ada Döner &amp; Tantuni, Merkez (Kuzeykent Mah.)</t>
  </si>
  <si>
    <t>Kadriye Bekdaş</t>
  </si>
  <si>
    <t>Kuzeykent Mah. Kazım Karabekir Cad. No 22</t>
  </si>
  <si>
    <t>619e497c0aedac6e531abe86</t>
  </si>
  <si>
    <t>Adalı Döner &amp; Tantuni &amp; Izgara, Merkez (Kuzeykent Mah.)</t>
  </si>
  <si>
    <t>Ahmet Adalı</t>
  </si>
  <si>
    <t>Kuzeykent Mah. Nadir Sok. No:3/18 Merkez/Kastamonu</t>
  </si>
  <si>
    <t>Mustafa Çakır</t>
  </si>
  <si>
    <t>623c6cf7296869b5505a2fa5</t>
  </si>
  <si>
    <t>Afiyet Döner &amp; Izgara, Merkez (Candaroğulları Mah.)</t>
  </si>
  <si>
    <t>Ahmet Şahin</t>
  </si>
  <si>
    <t>Candaroğulları</t>
  </si>
  <si>
    <t>Candaroğulları Mah., Şehit Necmi Yıldırım Sok., No:6/A, Merkez, Kastamonu</t>
  </si>
  <si>
    <t>607d6e6c0cb48e94226476e9</t>
  </si>
  <si>
    <t>Ahşap Kafe Barut un Yeri , Merkez (Kuzeykent Mah.)</t>
  </si>
  <si>
    <t>Uğur Sefer</t>
  </si>
  <si>
    <t>Kuzeykent, Orgeneral Atilla Ateş Paşa Cd., 37150 Kastamonu Merkez/Kastamonu</t>
  </si>
  <si>
    <t>Kastamonu Üniversitesi</t>
  </si>
  <si>
    <t>624f39101cfdec8b5a001954</t>
  </si>
  <si>
    <t>Ali Usta Adıyaman Çiğ Köftesi, Merkez (Candaroğulları Mah.)</t>
  </si>
  <si>
    <t>Ayşe Çalış</t>
  </si>
  <si>
    <t>Candaroğulları Mah.Ş.Necmi Yıldırım Sk.No:2/D Merkez/Kastamonu</t>
  </si>
  <si>
    <t>618a635badfb06da14082d6e</t>
  </si>
  <si>
    <t>Alp's Waffle, Merkez (Kuzeykent Mah.)</t>
  </si>
  <si>
    <t>Şerife Çıldır</t>
  </si>
  <si>
    <t>Kuzeykent mah. Kazım karabekir cad. No.34. (Akedemi sitesi altı) Kastamonu</t>
  </si>
  <si>
    <t>62337efa3f988a7a5f189b84</t>
  </si>
  <si>
    <t>Anthony s Pizza &amp; Makarna, Merkez (Kuzeykent Mah.)</t>
  </si>
  <si>
    <t>Şehriye Şahin</t>
  </si>
  <si>
    <t>Kuzeykent Mah. Kazım Karabekir Cad. No:22 FB Merkez/Kastamonu</t>
  </si>
  <si>
    <t>6082108c800b49013cc89721</t>
  </si>
  <si>
    <t>Arma Tantuni &amp; Döner, Merkez (Aktekke Mah.)</t>
  </si>
  <si>
    <t>Fatih Alkan</t>
  </si>
  <si>
    <t>Aktekke Mah. Çengeller Cad. Tamel İş Merkezi No: 1/2 Merkez/Kastamonu</t>
  </si>
  <si>
    <t>6010446a500762204f2f9b25</t>
  </si>
  <si>
    <t>Arslan Döner, Topçuoğlu Mah.</t>
  </si>
  <si>
    <t>İsmail Arslan</t>
  </si>
  <si>
    <t>Topçuoğlu, Banka Sk. no 13,</t>
  </si>
  <si>
    <t>607565eeda9d222e2e834fc9</t>
  </si>
  <si>
    <t>Ateş Restaurant, Merkez (Candaroğulları Mah.)</t>
  </si>
  <si>
    <t>Hakkı Ateşoğlu</t>
  </si>
  <si>
    <t>Candaroğulları Mah. Miralay Halit Bey Cad. No: 5/A Merkez/Kastamonu</t>
  </si>
  <si>
    <t>6235bc249713232497b2c5b9</t>
  </si>
  <si>
    <t>Battalbey Çiğköfte ,Merkez (İnönü Mah.)</t>
  </si>
  <si>
    <t>Edibe cengiz</t>
  </si>
  <si>
    <t>İnönü mahallesi nailtan caddesi no 11A kastamonu merkez</t>
  </si>
  <si>
    <t>624f3ff64301f7270f41cefb</t>
  </si>
  <si>
    <t>Beşirler Pide &amp; Döner, Merkez (İnönü Mah.)</t>
  </si>
  <si>
    <t>Selim Beşir</t>
  </si>
  <si>
    <t>İnönü Mah. Faruk Nuhoğlu Sk. Uğur Apt.16/C Merkez/Kastamonu</t>
  </si>
  <si>
    <t>624f2fe504e3cbd7881cafdc</t>
  </si>
  <si>
    <t>Boss Chicken, Merkez (Kuzeykent Mah.)</t>
  </si>
  <si>
    <t>Coskun Caner Ulaş</t>
  </si>
  <si>
    <t>Kuzeykent Mah.Orgeneral Atilla Paşa Cad.Serpil Apt. No:74/E Merkez/Kastamonu</t>
  </si>
  <si>
    <t>607545c99c22b0777347f4b1</t>
  </si>
  <si>
    <t>Cafedeyim, Merkez (İsmailbey Mah.)</t>
  </si>
  <si>
    <t>Fatih Huzuroğlu</t>
  </si>
  <si>
    <t>İsmailbey</t>
  </si>
  <si>
    <t>İsmailbey Mah. Kışla Cad. No:15/A Merkez/Kastamonu</t>
  </si>
  <si>
    <t>61b5ca3013337168910c4420</t>
  </si>
  <si>
    <t>Cajun Another Thing, Merkez (İsmailbey Mah.)</t>
  </si>
  <si>
    <t>62443232df8e1c86b410ccb6</t>
  </si>
  <si>
    <t>Chef Kokoreç, Merkez (Kuzeykent Mah.)</t>
  </si>
  <si>
    <t>İRFAN GÜL</t>
  </si>
  <si>
    <t>Kuzeykent Mah. Orgeneral Atilla Ateş Paşa Cad. No:70 Merkez / Kastamonu</t>
  </si>
  <si>
    <t>6233832397132344066b0130</t>
  </si>
  <si>
    <t>Chefs Döner &amp; Tantuni &amp; Izgara, Merkez (Kuzeykent Mah.)</t>
  </si>
  <si>
    <t>Ahmet Erdoğan</t>
  </si>
  <si>
    <t>Kuzeykent Mah. Toplu İş Merkezi No:22 K Merkez/Kastamonu</t>
  </si>
  <si>
    <t>601571db0a16ee8a50e18090</t>
  </si>
  <si>
    <t>Çiftlik Döner, Merkez (Aktekke Mah.)</t>
  </si>
  <si>
    <t>Süleyman Bayrak</t>
  </si>
  <si>
    <t>Aktekke Mah. Yalçın Cad. No 16 A</t>
  </si>
  <si>
    <t>60265da20aeff9ca20b8c462</t>
  </si>
  <si>
    <t>Çilekli Et Restoran (Kuzeykent Mah.)</t>
  </si>
  <si>
    <t>Erol Verep</t>
  </si>
  <si>
    <t>KUZEYKENT MAH. NİLALAY CAD. NO:14/C</t>
  </si>
  <si>
    <t>62363928e410b76d9668035d</t>
  </si>
  <si>
    <t>Çorbacı,Merkez (İnönü Mah.)</t>
  </si>
  <si>
    <t>Kemal Çörekci</t>
  </si>
  <si>
    <t>İnönü Mah. Rauf Denktaş Cad. No:41/A Merkez/Kastamonu</t>
  </si>
  <si>
    <t>6225bb45aa1a49e8d68b309b</t>
  </si>
  <si>
    <t>Devran Döner,Merkez ( Kuzeykent Mah. )</t>
  </si>
  <si>
    <t>Bilgehan Kuyucu</t>
  </si>
  <si>
    <t>Kuzeykent Mah.Orgeneral Atilla Ateş Paşa Cad. No:5/1A Merkez/Kastamonu</t>
  </si>
  <si>
    <t>60100d02276d0f13667b3570</t>
  </si>
  <si>
    <t>Diyarbakır Sofrası, Merkez (Kuzeykent Mah.)</t>
  </si>
  <si>
    <t>Kuzeykent Mah. Kamil Demircioğlu Cad.</t>
  </si>
  <si>
    <t>6083c15f44bd255fc2dd694a</t>
  </si>
  <si>
    <t>Dois Döner, Merkez (Aktekke Mah.)</t>
  </si>
  <si>
    <t>Ozan Köybaşı</t>
  </si>
  <si>
    <t>Aktekke</t>
  </si>
  <si>
    <t>Aktekke Mah. Yalçın Cad. No:32/A Merkez/Kastamonu</t>
  </si>
  <si>
    <t>6151be0a9ed9a013b7b24eb9</t>
  </si>
  <si>
    <t>Dois Döner, Merkez (Kuzeykent Mah.)</t>
  </si>
  <si>
    <t>Kuzeykent Mah. 60. Sok. No:4 Merkez/Kastamonu</t>
  </si>
  <si>
    <t>602e6529aa09e000a62a852f</t>
  </si>
  <si>
    <t>Döner Tantuni Dünyası, Merkez (Kuzeykent Mah.)</t>
  </si>
  <si>
    <t>Erdoğan Urfanoğlu</t>
  </si>
  <si>
    <t>Kuzeykent MH Kuzeykent toplu İŞ merkezi f blok 22 numara Döner Tantuni ızgara Dünyası</t>
  </si>
  <si>
    <t>61447cc2eb7ed6d2c6c17203</t>
  </si>
  <si>
    <t>Durak Pide &amp; Börek &amp; Simit, Merkez (Kuzeykent Mah.)</t>
  </si>
  <si>
    <t>Fatih Öztürk</t>
  </si>
  <si>
    <t>Kuzeykent Mah. Kamil Demircioğlu Cad. Fatih Yapı Koop. 1/E Merkez/Kastamonu</t>
  </si>
  <si>
    <t>61c57bd466ddc47721f713b8</t>
  </si>
  <si>
    <t>Dünya Döner, Merkez (Kuzeykent Mah.)</t>
  </si>
  <si>
    <t>Osman Şahin</t>
  </si>
  <si>
    <t>KUZEYKENT MAH. KAMİLDEMİRCİOĞLU CAD. FATİH YAPI KOOP.84NO:1/JİÇKAPI NO:1KASTAMONU</t>
  </si>
  <si>
    <t>60d42f87ac9d3e4f445a44d5</t>
  </si>
  <si>
    <t>Effe Kasap &amp; Restaurant, Merkez (Kuzeykent Mah.)</t>
  </si>
  <si>
    <t>Necla Osmanoğlu</t>
  </si>
  <si>
    <t>Kuzeykent Mah. Kamil Demircioğlu Cad. No: 5/B Merkez/Kastamonu</t>
  </si>
  <si>
    <t>60d4292c4876bbefd1bb41b1</t>
  </si>
  <si>
    <t>Er Döner, Merkez (Cebrail Mah.)</t>
  </si>
  <si>
    <t>Emircan Sayıkoğlu</t>
  </si>
  <si>
    <t>Cebrail Mah. İhsan Ozanoğlu Sok. No:7 Merkez/Kastamonu</t>
  </si>
  <si>
    <t>6228efa2b932f406f9656fe1</t>
  </si>
  <si>
    <t>Er Döner,Merkez (Cebrail Mah.)</t>
  </si>
  <si>
    <t>Sebahat Halveci</t>
  </si>
  <si>
    <t>Cebrail Mah. İhsan Ozanoğlu Sokak No:6 Merkez/Kastamonu</t>
  </si>
  <si>
    <t>600af608276d0f754f7a2714</t>
  </si>
  <si>
    <t>Etik-Et Ocakbaşı, Merkez (Kuzeykent Mah.)</t>
  </si>
  <si>
    <t>TOLGAHAN ÖZCAN</t>
  </si>
  <si>
    <t>Kuzeykent Mah. Cankat Sok. No:6/A Kastamonu</t>
  </si>
  <si>
    <t>623c5f5cc23a236f454988d8</t>
  </si>
  <si>
    <t>Eyüpoğlu Tantuni &amp; Kokoreç, Merkez (Cebrail Mah.)</t>
  </si>
  <si>
    <t>Özay Eyüpoğlu</t>
  </si>
  <si>
    <t>Cebrail mahallesi, şehit yavuz çelikoğlu sokak, 5/B, merkez, KASTAMONU</t>
  </si>
  <si>
    <t>618ced2cca6275cad28ddebc</t>
  </si>
  <si>
    <t>Fırıncı İsmail Burger House Kampüs, Merkez (Kuzeykent Mah.)</t>
  </si>
  <si>
    <t>Ferhat Kar</t>
  </si>
  <si>
    <t>Kuzeykent Mah. Org. Atilla Ateş Paşa Cad. No:15 Merkez/kastamonu</t>
  </si>
  <si>
    <t>6057ad7c6bf3015136359b9e</t>
  </si>
  <si>
    <t>Fırıncı İsmail Burger House, Merkez (Kuzeykent Mah.)</t>
  </si>
  <si>
    <t>Nagehan Kuyucu</t>
  </si>
  <si>
    <t>Kuzeykent Mah. Kamil Demircioğlu Cad. No:1/G Merkez/Kastamonu</t>
  </si>
  <si>
    <t>60a56a3e341cac6a9045624f</t>
  </si>
  <si>
    <t>Gaziantep Medeniyetler Sofrası, Merkez (Kuzeykent Mah.)</t>
  </si>
  <si>
    <t>Akif Karabıyık</t>
  </si>
  <si>
    <t>Kuzeykent Mah. Kazım Karabekir Cad. Kuzeykent İş Merkezi 22 FV Merkez/Kastamonu</t>
  </si>
  <si>
    <t>60754f9619ad0f1fe0cf7540</t>
  </si>
  <si>
    <t>Gönül Etliekmek &amp; Döner &amp; Izgara, Merkez (Cebrail Mah.)</t>
  </si>
  <si>
    <t>Necati Keşkekoğlu</t>
  </si>
  <si>
    <t>Cebrail Mah. Simsar Sok. No:7 Merkez/Kastamonu</t>
  </si>
  <si>
    <t>607ca6a1191de01afba1c0c3</t>
  </si>
  <si>
    <t>Gözleme Evi, Merkez (Kuzeykent Mah.)</t>
  </si>
  <si>
    <t>Yusuf Dönmez</t>
  </si>
  <si>
    <t>Kuzeykent Mah. Orgeneral Atilla Ateş Paşa Cad. No:57/P Merkez/Kastamonu</t>
  </si>
  <si>
    <t>619d169550f740394dc86492</t>
  </si>
  <si>
    <t>Heybetli Pide &amp; Lahmacun, Merkez (İnönü Mah.)</t>
  </si>
  <si>
    <t>624f3cbd79eec02dacfb454f</t>
  </si>
  <si>
    <t>Ihlamur Pasta &amp; Cafe, Merkez (İnönü Mah.)</t>
  </si>
  <si>
    <t>Raşit Yelen</t>
  </si>
  <si>
    <t>İnönü Mah. Kömürkara Sk.Işık Apt.No:10 Merkez/Kastamonu</t>
  </si>
  <si>
    <t>605a533bf5a13ca44415d364</t>
  </si>
  <si>
    <t>İsot Izgara, Merkez (Hepkebirler Mah.)</t>
  </si>
  <si>
    <t>Özlem Çekin</t>
  </si>
  <si>
    <t>Hepkebirler</t>
  </si>
  <si>
    <t>Hepkebirler mahallesi mahkeme altı sokak no: 48/A Merkez/Kastamonu</t>
  </si>
  <si>
    <t>61978792c591d5223e1049f0</t>
  </si>
  <si>
    <t>Kampüs 33, Merkez (Kuzeykent Mah.)</t>
  </si>
  <si>
    <t>Ömer Kanal</t>
  </si>
  <si>
    <t>Kuzeykent Mah. Kamil Demircioğlu Cad. No:21/1B Merkez/kastamonu</t>
  </si>
  <si>
    <t>6012cf673a7478776760328d</t>
  </si>
  <si>
    <t>Karabiber Restaurant (İnönü Mah.)</t>
  </si>
  <si>
    <t>Fatih Doğan</t>
  </si>
  <si>
    <t>İnönü mahallesi yalçın caddesi no:68/A kastamonu Merkez</t>
  </si>
  <si>
    <t>60104666b19691ec163e12de</t>
  </si>
  <si>
    <t>Kastamonu Âlâ Restaurant, Merkez (Hepkebirler Mah.)</t>
  </si>
  <si>
    <t>İrfan Karabıyıkoğlu</t>
  </si>
  <si>
    <t>Hepkebirler, Cumhuriyet Cd. No:54</t>
  </si>
  <si>
    <t>6026302849e2e4f182f30bec</t>
  </si>
  <si>
    <t>Katık Tantuni &amp; Döner, Merkez (Kuzeykent Mah.)</t>
  </si>
  <si>
    <t>SABİHA SAL</t>
  </si>
  <si>
    <t>Kuzeykent Mah. Kamil Demircioğlu Cad. No:21/B</t>
  </si>
  <si>
    <t>6009e2347441fc710d805784</t>
  </si>
  <si>
    <t>Kaya Pide Kebap, Merkez (Hepkebirler Mah.)</t>
  </si>
  <si>
    <t>Türker kaya</t>
  </si>
  <si>
    <t>Hepkebirler Mah., Mahkemealtı Sok., No:20, Kastamonu Merkez‎ , Kastamonu, Türkiye,</t>
  </si>
  <si>
    <t>61d9e755daf2635904e66944</t>
  </si>
  <si>
    <t>Kebapçı Urfalı Mahmut, Merkez (Kuzeykent Mah.)</t>
  </si>
  <si>
    <t>Mahmut Sade</t>
  </si>
  <si>
    <t>Kuzeykent Mah. Kazım Karabekir Cad. No:22 Merkez/Kastamonu</t>
  </si>
  <si>
    <t>606e0a1dd1b22ecd13c7c8f9</t>
  </si>
  <si>
    <t>Keyfi Kebap, Topçuoğlu Mah.</t>
  </si>
  <si>
    <t>Mehmet Taha Güneri</t>
  </si>
  <si>
    <t>Topçuoğlu, Vali Enis Paşa Sk., 37100 Kastamonu Merkez/Kastamonu</t>
  </si>
  <si>
    <t>624f2c1e4301f7fb6a3e9626</t>
  </si>
  <si>
    <t>Kısmet Döner &amp; Tantuni, Merkez (Kuzeykent Mah.)</t>
  </si>
  <si>
    <t>Hüsnü Daybulluoğlu</t>
  </si>
  <si>
    <t>Kuzeykent Mah.Toplu İş Merkezi 2.Blok No:22 Merkez/Kastamonu</t>
  </si>
  <si>
    <t>6200d09a957b2d7c4ea9b22a</t>
  </si>
  <si>
    <t>Konya Etli Ekmeği &amp; Fırın Kebabı, Merkez (Kuzeykent)</t>
  </si>
  <si>
    <t>Aybalanur Hilal Bolat</t>
  </si>
  <si>
    <t>Kuzeykent Mah. Kazım Karabekir Cad. No:22/GA Merkez/Kastamonu</t>
  </si>
  <si>
    <t>604e900c43b0883e1873bb24</t>
  </si>
  <si>
    <t>Lezzetiz Döner, Merkez (Kuzeykent Mah.)</t>
  </si>
  <si>
    <t>Suat Beleçoğlu</t>
  </si>
  <si>
    <t>Kuzeykent mah. Kazım Karabekir cad. Kuzeykent Toplu İş Merkezi 22/F Kuzeykent/Kastamonu</t>
  </si>
  <si>
    <t>62040b4f0f8fa618d35ea23e</t>
  </si>
  <si>
    <t>Meşhur Un Kapanı Pilavcısı, Merkez (İnönü Mah.)</t>
  </si>
  <si>
    <t>602e628e6a39b59e786dacb4</t>
  </si>
  <si>
    <t>MMB Çiğ Köfte, Merkez (Mehmet Akif Ersoy Mah.)</t>
  </si>
  <si>
    <t>Fatma Alizada</t>
  </si>
  <si>
    <t>Mehmet akif ersoy mah.Kısmet sokak no.6/B Merkez / Kastamonu</t>
  </si>
  <si>
    <t>600b2c83a51c18bfd30d78a1</t>
  </si>
  <si>
    <t>Mustank Burger, Merkez (İsmailbey Mah.)</t>
  </si>
  <si>
    <t>MUSTAFA GİRİŞKEN</t>
  </si>
  <si>
    <t>İSMAİL BEY MAHALLESİ KIŞLA CADDESİ GİRİŞKEN APARTMANI NO:45/D KASTAMONU MERKEZ PK37100 (EĞİTİM FAKÜLTESİ KARŞISI)</t>
  </si>
  <si>
    <t>Kastamonu Üniversitesi 5. Bölge</t>
  </si>
  <si>
    <t>60d0f84051f75662c3db08d0</t>
  </si>
  <si>
    <t>Online Pizza, Merkez (Mehmet Akif Ersoy Mah.)</t>
  </si>
  <si>
    <t>Serhat Mısırlıoğlu</t>
  </si>
  <si>
    <t>Mehmet Akif Ersoy Mah. Şehit Bülent Gider Cad. No: 43/B Merkez/Kastamonu</t>
  </si>
  <si>
    <t>60aeba2195caf3649f678cda</t>
  </si>
  <si>
    <t>Piknikcim Tantuni, Merkez (Aktekke Mah.)</t>
  </si>
  <si>
    <t>Sevim Acı</t>
  </si>
  <si>
    <t>Aktekke Mah. Çengeller Tamel İş Merkezi No:14 Merkez/Kastamonu</t>
  </si>
  <si>
    <t>61d4abfd0e3cdd502a50f7a0</t>
  </si>
  <si>
    <t>Pilav Y, Merkez (Cebrail Mah.)</t>
  </si>
  <si>
    <t>Burak Dağlıoğlu</t>
  </si>
  <si>
    <t>Cebrail Mah. Cemal Tepeli Sok. No:26/1 Merkez/Kastamonu</t>
  </si>
  <si>
    <t>61e30e1e5d07e2901e0652e9</t>
  </si>
  <si>
    <t>Pilav Y, Merkez (Kuzeykent Mah.)</t>
  </si>
  <si>
    <t>Ümit Çatal</t>
  </si>
  <si>
    <t>623388799bd43d7c76c82fce</t>
  </si>
  <si>
    <t>Pilavcı Apo Dayı, Merkez (Kuzeykent Mah.)</t>
  </si>
  <si>
    <t>Meryem Çalışkan</t>
  </si>
  <si>
    <t>Kuzeykent Mah. Narlı Sok. No:15/A Merkez/ Kastamonu</t>
  </si>
  <si>
    <t>60c6487f2e51a73b746914de</t>
  </si>
  <si>
    <t>Plevne Restoran, Merkez (Cebrail Mah.)</t>
  </si>
  <si>
    <t>Kazım Karamahmutoğlu</t>
  </si>
  <si>
    <t>Cebrail Mah. Plevne Cad. No:36 Merkez/Kastamonu</t>
  </si>
  <si>
    <t>61c5820bab72d5e2114afa3a</t>
  </si>
  <si>
    <t>Salash Burger &amp; Köfte &amp; Tava, Merkez (Kuzeykent Mah.)</t>
  </si>
  <si>
    <t>Erdi Can Özdemir</t>
  </si>
  <si>
    <t>Kuzeykent Mah. Kamil Demircioğlu Cad. No:25 Merkez/Kastamonu</t>
  </si>
  <si>
    <t>6008a181952e806108fb4de2</t>
  </si>
  <si>
    <t>Sokak Alaçatı, Merkez (Kuzeykent Mah.)</t>
  </si>
  <si>
    <t>YUSUF DÖNMEZ</t>
  </si>
  <si>
    <t>Merkez 2. Bölge</t>
  </si>
  <si>
    <t>kuzeykent mahallesi orgeneral atilla ateş paşa caddesi kastamonu üniversitesi istiklal yolu çarşısı no : 7</t>
  </si>
  <si>
    <t>607e87e4748155a8dcdf64cb</t>
  </si>
  <si>
    <t>St. Burger, Merkez (Kuzeykent Mah.)</t>
  </si>
  <si>
    <t>Kuzeykent mah. Kazım Karabekir cad. Kuzeykent Toplu İş Merkezi 22/HF Kuzeykent/Kastamonu</t>
  </si>
  <si>
    <t>60c64d3f6e8b423ed3347e63</t>
  </si>
  <si>
    <t>Sultana Künefe Katmer, Merkez, (Saraçlar Mah.)</t>
  </si>
  <si>
    <t>Müslüm Açıkgözoğlu</t>
  </si>
  <si>
    <t>Budamış 1. Bölge</t>
  </si>
  <si>
    <t>Saraçlar Mah. Ankara Cad. No:27/C Merkez/Kastamonu</t>
  </si>
  <si>
    <t>62337843e410b7a2fcfcf60e</t>
  </si>
  <si>
    <t>Taksim Islak Burger,Merkez (İnönü Mah.)</t>
  </si>
  <si>
    <t>İnönü Mah. Yalçın Cad.No:68/A Merkez/Kastamonu</t>
  </si>
  <si>
    <t>60a6bcd28aa8331d17d5e348</t>
  </si>
  <si>
    <t>Tatlı Zamanı, Merkez (İsmailbey Mah.)</t>
  </si>
  <si>
    <t>Cihan Önal</t>
  </si>
  <si>
    <t>İsmailbey Mah. Kışla Cad. No:55/C Merkez/Kastamonu</t>
  </si>
  <si>
    <t>619e88c14cb7b3657881f29c</t>
  </si>
  <si>
    <t>Uluay Döner Tantuni, Merkez (İnönü Mah.)</t>
  </si>
  <si>
    <t>Ertuğrul Uluay</t>
  </si>
  <si>
    <t>İnönü Mah. Faruk Nuhoğlu Sok. No:14/A Merkez/Kastamonu</t>
  </si>
  <si>
    <t>602e6bbc9710c0de3fd395d4</t>
  </si>
  <si>
    <t>Ustam Yemek, Merkez (Candaroğulları Mah.)</t>
  </si>
  <si>
    <t>HAKAN KEŞKEKOĞLU</t>
  </si>
  <si>
    <t>Candaroğulları Mahallesi Miralay Halitbey Caddesi No:43/A Merkez Kastamonu</t>
  </si>
  <si>
    <t>61dc9f1a5f635a1f5411e338</t>
  </si>
  <si>
    <t>Vefaoğulları Balık Pişirme Evi, Merkez (Cebrail Mah.)</t>
  </si>
  <si>
    <t>İrfan Vefaoğlu</t>
  </si>
  <si>
    <t>Cebrail Mah. Şehit Yavuz Çelikoğlu Sok. No: 25 Merkez/Kastamonu</t>
  </si>
  <si>
    <t>6202e0258585b41abbf4c619</t>
  </si>
  <si>
    <t>Zena Dessert, Merkez (Kuzeykent Mah.)</t>
  </si>
  <si>
    <t>Dilek Serçe</t>
  </si>
  <si>
    <t>Kuzeykent mah Kazım Karabekir cad.no:37/7</t>
  </si>
  <si>
    <t>619cd7a3cea58fc437608ac2</t>
  </si>
  <si>
    <t>Abluka Cafe &amp; Burger, Merkez (Yeşilırmak Mah.)</t>
  </si>
  <si>
    <t>ZÜLBİYE KESKİN</t>
  </si>
  <si>
    <t>Yeşilırmak</t>
  </si>
  <si>
    <t>Yeşilırmak Mah., Sıtkı Ulaşoğlu Caddesi 4. Sok., No:15, Tokat Merkez‎, Tokat, Türkiye,</t>
  </si>
  <si>
    <t>Enes İyier</t>
  </si>
  <si>
    <t>Ömer/ 5416690060 ömer beyle randevu oluşturuldu/erteleme için arandı müsait değildi tekrar arayacağım/cok tepkılıydı yarın arayıon dedı/çekım ıstemıorum oyle bır vaktım yok dedı</t>
  </si>
  <si>
    <t>6239cb2d30864fcdf6263b58</t>
  </si>
  <si>
    <t>Adıyaman Çiğ Köfte, Turhal (Osmangazi Mah.)</t>
  </si>
  <si>
    <t>Çağrı güripek</t>
  </si>
  <si>
    <t>Turhal</t>
  </si>
  <si>
    <t>Osmangazi Mah., Cumhuriyet Cad., 108 Evler 1 No:110/B, Turhal, Tokat</t>
  </si>
  <si>
    <t>6001cbeaf1067ecc5e50cadd</t>
  </si>
  <si>
    <t>Adıyaman Çiğ Köfteci Erkan Usta, Merkez (Yeşilırmak Mah.)</t>
  </si>
  <si>
    <t>SÜMEYYA ÖZBEY</t>
  </si>
  <si>
    <t>KARŞIYAKA MAH. ORHANGAZİ BLV. NO:148/A MERKEZ/TOKAT</t>
  </si>
  <si>
    <t>YETKİLİ 5 DAKİKA SONRA GELİR ARA. 553 055 02 60 1 saat sonra ara</t>
  </si>
  <si>
    <t>622794e06cee54b12f8f2711</t>
  </si>
  <si>
    <t>Adıyaman Kardeşler Çiğ Köfte, Merkez (Semerkant Mah.)</t>
  </si>
  <si>
    <t>RIZA UĞURLU</t>
  </si>
  <si>
    <t>Semerkant</t>
  </si>
  <si>
    <t>Semerkant Mah., Tokat Merkez‎, Tokat, Türkiye,</t>
  </si>
  <si>
    <t>623998f73f988af302ff69cf</t>
  </si>
  <si>
    <t>Adıyamanlı Çiğköfteci Erkan Usta, Merkez (Karşıyaka Mah.)</t>
  </si>
  <si>
    <t>Sümeyya Özbey</t>
  </si>
  <si>
    <t>Karşıyaka 3. Bölge</t>
  </si>
  <si>
    <t>Karşıyaka Mah., Orhan Gazi Blv., Kardelen Sit.B Blok, No:148/A, Merkez, Tokat</t>
  </si>
  <si>
    <t>61dc76caad66f45c9f1d4861</t>
  </si>
  <si>
    <t>Adıyamanlı Çiğköfteci Erkan Usta,Merkez(KüçükbeyBağıMah.)</t>
  </si>
  <si>
    <t>ABUBEKİR KARACA</t>
  </si>
  <si>
    <t>Küçükbey Bağı</t>
  </si>
  <si>
    <t>Küçükbey Bağı Mah., Tokat Merkez‎, Tokat, Türkiye,</t>
  </si>
  <si>
    <t xml:space="preserve">kendi fotoğraflarını iletmişler </t>
  </si>
  <si>
    <t>60ad4828051be8fef15c1b1e</t>
  </si>
  <si>
    <t>Akın Döner, Turhal (Celal Mah.)</t>
  </si>
  <si>
    <t>Celal</t>
  </si>
  <si>
    <t>Celal, Cumhuriyet Cd. NO:42, 60300 Turhal/Tokat</t>
  </si>
  <si>
    <t>61ee875115095145cbf84bb5</t>
  </si>
  <si>
    <t>Albina Restaurant, Merkez (Yeşilırmak Mah.)</t>
  </si>
  <si>
    <t>SEYİT ALİ YALÇIN</t>
  </si>
  <si>
    <t>Yeşilırmak Mah., Tokat Merkez‎, Tokat, Türkiye,</t>
  </si>
  <si>
    <t>mail verildi,profesyonel çekimleri varmış</t>
  </si>
  <si>
    <t>6012f91dd32da67b11d14c07</t>
  </si>
  <si>
    <t>Anatolian Pizza, Merkez (Esentepe Mah.)</t>
  </si>
  <si>
    <t>İlhami Yabacı</t>
  </si>
  <si>
    <t>Esentepe Mah. Orhan Gazi Blv No 24-26 d. Tokat</t>
  </si>
  <si>
    <t xml:space="preserve">dönecek /suan ıcın degıl daha sonrası ıcın grusmek ıstedı / yetkili ile görüşüp dönüş sağlayacak / iki haftaya kadar anca müsait oluruz dedi </t>
  </si>
  <si>
    <t>6258a20aa7b30e8f9a1e0e10</t>
  </si>
  <si>
    <t>Asmalı Konak Köz Pide, Turhal (Celal Mah.)</t>
  </si>
  <si>
    <t>SEMA TAŞIRAN</t>
  </si>
  <si>
    <t>Celal Mah., Turhal, Tokat, Türkiye,</t>
  </si>
  <si>
    <t>61c6e62c5b3375db6988a6ff</t>
  </si>
  <si>
    <t>Asmalı Konak Pide &amp; Kebap, Turhal (Osmangazi Mah.)</t>
  </si>
  <si>
    <t>Osmangazi Mah. Malazgirt sk. No:15/A turhal/TOKAT</t>
  </si>
  <si>
    <t>1 saat sonra aranacak</t>
  </si>
  <si>
    <t>61e69b3b47a1592279f33704</t>
  </si>
  <si>
    <t>Ata Kumpir, Merkez (Karşıyaka Mah.)</t>
  </si>
  <si>
    <t>RIDVAN SALMAN</t>
  </si>
  <si>
    <t>Karşıyaka 1. Bölge</t>
  </si>
  <si>
    <t>Karşıyaka Mah., Vali Ayhan Çevik Cad., No:82, Tokat Merkez‎, Tokat, Türkiye,</t>
  </si>
  <si>
    <t>623a1962328bba8db4f4a665</t>
  </si>
  <si>
    <t>Ateş Döner, Merkez (Esentepe Mah.)</t>
  </si>
  <si>
    <t>MUHAMMED ATEŞ</t>
  </si>
  <si>
    <t>Esentepe mah.Orhan Gazi Blv. no:102 Merkez/TOKAT</t>
  </si>
  <si>
    <t>6001bb94fba36479c9358e7d</t>
  </si>
  <si>
    <t>AtomX Burger, Merkez (Karşıyaka Mah.)</t>
  </si>
  <si>
    <t>KARŞIYAKA MAH. VALİ AYHAN ÇEVİK BLV. NO:80/B MERKEZ/TOKAT</t>
  </si>
  <si>
    <t xml:space="preserve">FOTOĞRAF CELİMİ ,İLE İLGİLENMİYORUM DEDİ </t>
  </si>
  <si>
    <t>60ede5093deb016c578669b9</t>
  </si>
  <si>
    <t>Ayvalık Tost Hub, Merkez (Yeşilırmak Mah.)</t>
  </si>
  <si>
    <t>SEVDA BOZKURT</t>
  </si>
  <si>
    <t>Çeçenistan caddesi no14/2 ayvalık tosthub tokat/merkez</t>
  </si>
  <si>
    <t>kendi fotoğrafları var gönderim sağlayacaklar.</t>
  </si>
  <si>
    <t>622b8744f09d8e3a09bc91db</t>
  </si>
  <si>
    <t>Baklavacı Şemsettin, Merkez (Yeşilırmak Mah.)</t>
  </si>
  <si>
    <t>Duran berkay tunç</t>
  </si>
  <si>
    <t>Orman işletme müdürlüğü karşısı baklavacı Şemsettin Tokat</t>
  </si>
  <si>
    <t>6001b1d9ffdeea37776a511e</t>
  </si>
  <si>
    <t>Battalbey Çiğ Köftecisi, Merkez (Esentepe Mah.)</t>
  </si>
  <si>
    <t>SELİM YAVUZ</t>
  </si>
  <si>
    <t>ESENTEPE MAH. ORHANGAZİ BLV. NO:68/1 MERKEZ/TOKAT</t>
  </si>
  <si>
    <t>Dogukan Şık</t>
  </si>
  <si>
    <t>623f28a46fc03be83efab7e0</t>
  </si>
  <si>
    <t>Bi Çay Bi Simit, Merkez (Gülbahar Hatun Mah.)</t>
  </si>
  <si>
    <t>Yavuz Selim Şimşek</t>
  </si>
  <si>
    <t>Gülbaharhatun</t>
  </si>
  <si>
    <t>Gülbaharhatun Mah., Behzat Blv., No:95/A, Merkez, Tokat</t>
  </si>
  <si>
    <t>61d7604dec545f6be2497e9a</t>
  </si>
  <si>
    <t>Bi Dürüm Döner, Merkez (Esentepe Mah.)</t>
  </si>
  <si>
    <t>CÜNEYT BAHÇİVAN</t>
  </si>
  <si>
    <t>Esentepe Mah., Tokat Merkez‎, Tokat, Türkiye,</t>
  </si>
  <si>
    <t>Hakan 5012491020</t>
  </si>
  <si>
    <t>6001a0ccd0f3ba2ecb101011</t>
  </si>
  <si>
    <t>Bolulu Hasan Usta, Merkez (Yeşilırmak Mah.)</t>
  </si>
  <si>
    <t>Derya Hayvalı</t>
  </si>
  <si>
    <t>Yeşilırmak, 4032. Sk. No:51, 60030 Tokat Merkez/Tokat</t>
  </si>
  <si>
    <t>6011b00daa213ac47be25311</t>
  </si>
  <si>
    <t>Bonus Pide, Merkez (Yeşilırmak Mah.)</t>
  </si>
  <si>
    <t>Gökhan Karaca</t>
  </si>
  <si>
    <t>Yeşilırmak Mah. Çeçenistan Blv. No:29/A</t>
  </si>
  <si>
    <t>6253511367c68baaa61f47d5</t>
  </si>
  <si>
    <t>Börekcim, Merkez (Esentepe Mah.)</t>
  </si>
  <si>
    <t>AYSU ÇEVİK</t>
  </si>
  <si>
    <t>60014630c92252562b3a99ed</t>
  </si>
  <si>
    <t>Bulvar Kebap, Merkez (Semerkant Mah.)</t>
  </si>
  <si>
    <t>Hatice Arslan</t>
  </si>
  <si>
    <t>SEMERKANT MAH. SARAYÖNÜ SOKAK NO:27/A MERKEZ/TOKAT</t>
  </si>
  <si>
    <t>618e2bb6deee596cb24aec7c</t>
  </si>
  <si>
    <t>Burger Make, Erbaa (Cumhuriyet Mah.)</t>
  </si>
  <si>
    <t>MUHAMMED BİLGEN</t>
  </si>
  <si>
    <t>Erbaa</t>
  </si>
  <si>
    <t>Cumhuriyet Mah., Dr. Ziya Durmuş Cad., No:28, Erbaa, Tokat, Türkiye,</t>
  </si>
  <si>
    <t>61c068263149c64426d06f52</t>
  </si>
  <si>
    <t>Burger s Star, Merkez (Yeşilırmak Mah.)</t>
  </si>
  <si>
    <t>SAMET ERDOĞAN</t>
  </si>
  <si>
    <t>Yeşilırmak Mah., Sıtkı Ulaşoğlu Cad., No:23, Tokat Merkez‎, Tokat, Türkiye,</t>
  </si>
  <si>
    <t>suan ıcın ıstemıorlar tekrar  cekım ıcın gelırlerse eger grusulecek</t>
  </si>
  <si>
    <t>623236a96b28268ddd973c93</t>
  </si>
  <si>
    <t>By Mangal, Merkez (Yeşilırmak Mah.)</t>
  </si>
  <si>
    <t>ŞERİFE ORAN</t>
  </si>
  <si>
    <t>Yeşilırmak mah. Gazi Osman Paşa BLV. Ahmet şahin iş merkezi no:86 merkez/tokat</t>
  </si>
  <si>
    <t>623495a7e79a1c879ff151ba</t>
  </si>
  <si>
    <t>Cafe 356, Merkez (Yeşilırmak Mah.)</t>
  </si>
  <si>
    <t>SALİH ERDEM DURMAZ</t>
  </si>
  <si>
    <t>Yeşilırmak Mah. Vali Zekai Gümüşdiş Cad. No:7A Merkez Tokat</t>
  </si>
  <si>
    <t>61adc493d1adeb683de2e3fe</t>
  </si>
  <si>
    <t>Candaroğlu Pide&amp;Börek Salonu, Zile (Dutlupınar Mah.)</t>
  </si>
  <si>
    <t>CELAL GÜZEL</t>
  </si>
  <si>
    <t>Zile</t>
  </si>
  <si>
    <t>Hacımehmet</t>
  </si>
  <si>
    <t>Dutlupınar Mah., Cumhuriyet Cad., No:43, Zile, Tokat, Türkiye,</t>
  </si>
  <si>
    <t>6054f5698425a4d656827ffc</t>
  </si>
  <si>
    <t>Canet Ocakbaşı, Merkez (Alipaşa Mah.)</t>
  </si>
  <si>
    <t>EBUBEKİR KAVAKLI</t>
  </si>
  <si>
    <t>Alipaşa</t>
  </si>
  <si>
    <t>Alipaşa Mah., Tokat Merkez‎, Tokat, Türkiye,</t>
  </si>
  <si>
    <t xml:space="preserve">yt müsait değil 1 saat sonra - ebubekir bey no : 05445815560  kendisi şuan uyuyor 1 saat sonra arayın dedi -  devir ettim ben yeni yetkilinin numarası no : 05414601443 ümit bey </t>
  </si>
  <si>
    <t>624a92aa18048db1078f1161</t>
  </si>
  <si>
    <t>Chef Börek, Merkez (Yeşilırmak Mah.)</t>
  </si>
  <si>
    <t>Olcay Uçar</t>
  </si>
  <si>
    <t>Yeşilırmak Mah., Gazi Osman Paşa 10 Sok., No:8/A, Merkez, Tokat</t>
  </si>
  <si>
    <t>60c31476db61a72a65cdc91f</t>
  </si>
  <si>
    <t>Chocolabs, Merkez (Yeşilırmak Mah.)</t>
  </si>
  <si>
    <t>KAAN BERKAY YALÇIN</t>
  </si>
  <si>
    <t>Yeşilırmak Mah. Vali Zekai Gümüşdiş Caddesi Beyaz saray apt no 7/E Vatan Bilgisayar Yanı Tokat Merkez</t>
  </si>
  <si>
    <t xml:space="preserve">başkasıyla görüşüyor  </t>
  </si>
  <si>
    <t>6258a002bc5b4093585a0711</t>
  </si>
  <si>
    <t>Ciğer Cee Mersin Sofrası, Merkez (Yeşilırmak Mah.)</t>
  </si>
  <si>
    <t>SERKAN TUTKUN</t>
  </si>
  <si>
    <t>61b79c0a10e2e953cf5ebe9f</t>
  </si>
  <si>
    <t>Coşkun Döner, Erbaa (Cumhuriyet Mah.)</t>
  </si>
  <si>
    <t>COŞKUN TONKAL</t>
  </si>
  <si>
    <t>:cumhuriyet mah hükumet cad.meydan erbaa</t>
  </si>
  <si>
    <t>6256c428a897e2f09c85fb39</t>
  </si>
  <si>
    <t>Cuma Vakti, Merkez (Alipaşa Mah.)</t>
  </si>
  <si>
    <t>NEJLA KESER</t>
  </si>
  <si>
    <t>Alipaşa Mah. Cumhuriyet Cad. No:3 D Merkez Tokat</t>
  </si>
  <si>
    <t>606387f5079a25092b80e880</t>
  </si>
  <si>
    <t>Çalı Kebap, Erbaa (Cumhuriyet Mah.)</t>
  </si>
  <si>
    <t>FAHRİ YILDIRIM</t>
  </si>
  <si>
    <t>Cumhuriyet Mah., Erbaa, Tokat, Türkiye,</t>
  </si>
  <si>
    <t>6090436ef4af4d4fef71c3bc</t>
  </si>
  <si>
    <t>Çiğ Köfteci Ömer Usta, Turhal (Yavuz Selim Mah.)</t>
  </si>
  <si>
    <t>AYHAN KILIÇ</t>
  </si>
  <si>
    <t>Yavuz Selim Mah. Gültekin Topçam Cad. Ömer Usta Çiğ Köfte No: 17 B Turhal/Tokat</t>
  </si>
  <si>
    <t>604b0c3d7ebf17b83e31d926</t>
  </si>
  <si>
    <t>Çiğ Köfteci Ömer Usta, Zile (Dutlupınar Mah.)</t>
  </si>
  <si>
    <t>SERDAR TOSUN</t>
  </si>
  <si>
    <t>Dutlupınar</t>
  </si>
  <si>
    <t>Dutlupınar Mah., Zile, Tokat, Türkiye,</t>
  </si>
  <si>
    <t>621b73e9597aa2d1a7233097</t>
  </si>
  <si>
    <t>Çorbacı m, Merkez (Yeşilırmak Mah.)</t>
  </si>
  <si>
    <t>SELMA LİMONCU</t>
  </si>
  <si>
    <t>602ad444aa09e05bf429b5da</t>
  </si>
  <si>
    <t>Damak House Sokak Lezzetleri, Merkez (Yeşilırmak Mah.)</t>
  </si>
  <si>
    <t>YAŞAR UĞANOĞLU</t>
  </si>
  <si>
    <t>Karşıyaka Mah., Tokat Merkez‎, Tokat, Türkiye,</t>
  </si>
  <si>
    <t>no:34/b</t>
  </si>
  <si>
    <t>6050fda90d17a1a2558dea2c</t>
  </si>
  <si>
    <t>Dora Pide, Merkez (Karşıyaka Mah.)</t>
  </si>
  <si>
    <t>MURAT YARIM</t>
  </si>
  <si>
    <t>Karşıyaka Mah., Vali Ayhan Çevik Cad., Tokat Merkez‎, Tokat, Türkiye,</t>
  </si>
  <si>
    <t>no80/a 5074492337</t>
  </si>
  <si>
    <t>6184eb1f0d2a0026b6fed957</t>
  </si>
  <si>
    <t>Doymax, Merkez (Esentepe Mah.)</t>
  </si>
  <si>
    <t>İLYAS MERT GÜRSES</t>
  </si>
  <si>
    <t>YEŞİL IRMAK MAH. ÇEÇENİSTAN CAD. NO:16 MERKEZ/TOKAT</t>
  </si>
  <si>
    <t xml:space="preserve">Mert/ 5453054060 Esentepe Mah. Orhangazi Bulvarı No:102/2 / fotoğrafçı gitmemiş </t>
  </si>
  <si>
    <t>61d75b1338ae3a98375afc2a</t>
  </si>
  <si>
    <t>Doymix, Erbaa (Cumhuriyet Mah.)</t>
  </si>
  <si>
    <t>FERHAN YARBA</t>
  </si>
  <si>
    <t>6162e9062e514363001fe275</t>
  </si>
  <si>
    <t>DoyumS, Turhal (Celal Mah.)</t>
  </si>
  <si>
    <t>celal mahallesi cumhurıyet caddesı beledıye bına altı no 3/C</t>
  </si>
  <si>
    <t>6001a2390e7109676e9aaae4</t>
  </si>
  <si>
    <t>Dönerci Dayı, Merkez (Yeşilırmak Mah.)</t>
  </si>
  <si>
    <t>ÖMER ÖZGÜR KÖPRÜLÜ</t>
  </si>
  <si>
    <t>YEŞİLIRMAK MAH. ÇEÇENİSTAN BLV. NO:9/A MERKEZ/TOKAT</t>
  </si>
  <si>
    <t>6215f2bff34a70e995a164c2</t>
  </si>
  <si>
    <t>Döneristan, Merkez (Semerkant Mah.)</t>
  </si>
  <si>
    <t>ERKAN AL</t>
  </si>
  <si>
    <t>Semerkant mahallesi Gazi osman paşa bulvarı No:104/B Tokat/Merkez</t>
  </si>
  <si>
    <t>1 saat sonra ara</t>
  </si>
  <si>
    <t>618cbcf9d0e3b7f252985715</t>
  </si>
  <si>
    <t>Dürümzade, Merkez (Yeşilırmak Mah.)</t>
  </si>
  <si>
    <t>ALİ KARACAER</t>
  </si>
  <si>
    <t>Ali/ 5459491450</t>
  </si>
  <si>
    <t>623a218b8164e37ac9075ed9</t>
  </si>
  <si>
    <t>Edeler Kahramanmaraş Pastaneleri, Turhal (Yavuz Selim Mah.)</t>
  </si>
  <si>
    <t>Ali Gitmiş</t>
  </si>
  <si>
    <t>Yavuz Selim mahallesi, cumhuriyet caddesi, no 43/A, Turhal, Tokat</t>
  </si>
  <si>
    <t>62322424ed506217238163b6</t>
  </si>
  <si>
    <t>Er-pi-pa Tavukçuluk, Erbaa (Cumhuriyet Mah.)</t>
  </si>
  <si>
    <t>DENİZ CAN EŞEN</t>
  </si>
  <si>
    <t>Cumhuriyet Mah. Dr ziya durmuş cad. No:20/b Erbaa/TOKAT</t>
  </si>
  <si>
    <t>6064c5399c5540dfa0b50460</t>
  </si>
  <si>
    <t>Erbaa Piknik, Erbaa (Cumhuriyet Mah.)</t>
  </si>
  <si>
    <t>61c06e8758688442e798925d</t>
  </si>
  <si>
    <t>Erbaa Simit Center, Erbaa (Cumhuriyet Mah.)</t>
  </si>
  <si>
    <t>ÜNZİLE YILDIRIM</t>
  </si>
  <si>
    <t>602b9248efa02d6a62bf1404</t>
  </si>
  <si>
    <t>Etta + Plus, Merkez (Yeşilırmak Mah.)</t>
  </si>
  <si>
    <t>ENES KARAGÖZ</t>
  </si>
  <si>
    <t>Yeşilırmak Mah., Çeçenistan 1 Sok., No:4/A, Tokat Merkez‎, Tokat, Türkiye,</t>
  </si>
  <si>
    <t>Ceren hanım ile randevu oluşturuldu</t>
  </si>
  <si>
    <t>60355094e12f9d239352ad17</t>
  </si>
  <si>
    <t>Etta Dürüm, Merkez (Gülbahar Hatun Mah.)</t>
  </si>
  <si>
    <t>Gülbaharhatun Mah., Tokat Merkez‎, Tokat, Türkiye,</t>
  </si>
  <si>
    <t>Etta Plus YETKILI SEHIR DISINDA/05345670403 bu no verildi yetkili işletmeye gelmezmiş no açmadı / 1 saat sonra aranacak</t>
  </si>
  <si>
    <t>61939db5a408415eaeb94488</t>
  </si>
  <si>
    <t>Etta, Turhal (Yavuz Selim Mah.)</t>
  </si>
  <si>
    <t>Yavuz selim mah. Cumhuriyet cad. 45/G Tokat Turhal</t>
  </si>
  <si>
    <t>6227a240f78bc43d1a85231e</t>
  </si>
  <si>
    <t>Fatih Usta Köfte, Merkez (Semerkant Mah.)</t>
  </si>
  <si>
    <t>6253504f02b582b4ef7f0e10</t>
  </si>
  <si>
    <t>Feriştah Çiğ Köfte, Merkez (Esentepe Mah.)</t>
  </si>
  <si>
    <t>62250c00a023d62d32202261</t>
  </si>
  <si>
    <t>Fırınistan, Merkez (Yeşilırmak Mah.)</t>
  </si>
  <si>
    <t>FATİH AKINCI</t>
  </si>
  <si>
    <t>yeşilırmak mahallesi çeçenistan cad.no: 8 Tokat merkez</t>
  </si>
  <si>
    <t>62535d56302e122d72a05726</t>
  </si>
  <si>
    <t>Fıstıkoğlu Baklavaları, Merkez (Güneşli Mah.)</t>
  </si>
  <si>
    <t>ŞAHİN ÇETİNER</t>
  </si>
  <si>
    <t>Güneşli 1. Bölge</t>
  </si>
  <si>
    <t>Güneşli Mah., Tokat Merkez‎, Tokat, Türkiye,</t>
  </si>
  <si>
    <t>622f8a0393a70119d91804ff</t>
  </si>
  <si>
    <t>Gaziantep Gel Gör Lokantası, (Yarahmet Mah.)</t>
  </si>
  <si>
    <t>Hüsamettin Çopur</t>
  </si>
  <si>
    <t>Yarahmet</t>
  </si>
  <si>
    <t>Yarahmet mah. Gazi Osman Paşa 15 sk no:2 merkez /tokat</t>
  </si>
  <si>
    <t>6051c9109dea6c81e9a93a95</t>
  </si>
  <si>
    <t>Gıt Gıt Chicken, Merkez (Esentepe Mah.)</t>
  </si>
  <si>
    <t>DURSUN ALPAY</t>
  </si>
  <si>
    <t>5394246043 / Esentepe mah Atatürk cad mega koperatif altı 4/a</t>
  </si>
  <si>
    <t>602b9abb9710c0e556d2818f</t>
  </si>
  <si>
    <t>Gurme Pide, Erbaa (Ertuğrulgazi Mah)</t>
  </si>
  <si>
    <t>ŞABAN BULUT</t>
  </si>
  <si>
    <t>Ertuğrulgazi</t>
  </si>
  <si>
    <t>Ertuğrulgazi Mah., Erbaa, Tokat, Türkiye,</t>
  </si>
  <si>
    <t>60016369937d1bfce2be68f2</t>
  </si>
  <si>
    <t>Hacıalioğlu Çiğ Köftecisi, Merkez (Alipaşa Mah.)</t>
  </si>
  <si>
    <t>HATİCETÜL KÜBRA KAYMAK</t>
  </si>
  <si>
    <t>ALİPAŞA MAH. YENİ HÜKÜMET CAD. NO:12/1 MERKEZ/TOKAT</t>
  </si>
  <si>
    <t>Şahin bey</t>
  </si>
  <si>
    <t>6241580c9c82c210862a621d</t>
  </si>
  <si>
    <t>Hanımeli Katmer &amp; Gözleme &amp; Mantı, Merkez (Alipaşa Mah.)</t>
  </si>
  <si>
    <t>Fatma Karataş</t>
  </si>
  <si>
    <t>Alipaşa Mah., Örtmeliönü Sok., No:2/D, Merkez, Tokat</t>
  </si>
  <si>
    <t>61d609877d44de1f1f5b4cc7</t>
  </si>
  <si>
    <t>Has Döner, Merkez (Yeşilırmak Mah.)</t>
  </si>
  <si>
    <t>AYDAN ALACA</t>
  </si>
  <si>
    <t xml:space="preserve">Hasan Bey/Niksarlı Kavşağı çeçenistan cad. Kuşak sitesi 5/a / fotoğraf istemiyorum böyle kalsın dedi </t>
  </si>
  <si>
    <t>62589b5ea78a884cfb51c9b3</t>
  </si>
  <si>
    <t>Has Künefe, Merkez (Yeşilırmak Mah.)</t>
  </si>
  <si>
    <t>VELİ DURUR</t>
  </si>
  <si>
    <t>61e6c2e7a79198dcc9adffe9</t>
  </si>
  <si>
    <t>Helvacı Mehmet, Erbaa (Cumhuriyet Mah.)</t>
  </si>
  <si>
    <t>62324a21a93c3d8266d1d1e3</t>
  </si>
  <si>
    <t>Hünkar Sofrasıı, Merkez (Yeşilırmak Mah.)</t>
  </si>
  <si>
    <t>Hakan Kutlay</t>
  </si>
  <si>
    <t>Gülbaharhatun Mah. Gazi Osman Paşa Blv. No:131/J Merkez/TOKAT</t>
  </si>
  <si>
    <t>622ba5b4dfc6050380da03ff</t>
  </si>
  <si>
    <t>Katık Döner &amp; Burger, Erbaa (Cumhuriyet Mah.)</t>
  </si>
  <si>
    <t>Ezgi Nur Öcal</t>
  </si>
  <si>
    <t>Fevzipaşa</t>
  </si>
  <si>
    <t>Cumhuriyet Mah. Hükümet Cad. No:156/C Erbaa/TOKAT</t>
  </si>
  <si>
    <t>6250116e2636e1466b35670b</t>
  </si>
  <si>
    <t>Kebap 58, Merkez (Yarahmet Mah.)</t>
  </si>
  <si>
    <t>MUSTAFA ŞAHİN</t>
  </si>
  <si>
    <t>Yarahmet Mah. Gazi Osman Paşa Bul. No:173 Merkez Tokat</t>
  </si>
  <si>
    <t>62097d6f018cee85c1540909</t>
  </si>
  <si>
    <t>Kebapçı Hakan Usta, Merkez (Oğulbey Mah.)</t>
  </si>
  <si>
    <t>HAKAN GÜLEÇ</t>
  </si>
  <si>
    <t>Oğulbey</t>
  </si>
  <si>
    <t>Oğulbey Mah., Tokat Merkez‎, Tokat, Türkiye,</t>
  </si>
  <si>
    <t>ustası yok dha sonra ıcın aranılabılır</t>
  </si>
  <si>
    <t>622f842e291d231760cb1b4a</t>
  </si>
  <si>
    <t>Kebapçı Volkan, Merkez (Yeşilırmak Mah.)</t>
  </si>
  <si>
    <t>Rahman KAYA</t>
  </si>
  <si>
    <t>Çeçenistan caddesi no:4 Merkez/Tokat</t>
  </si>
  <si>
    <t>602e048f43eb4ca1b1be98ca</t>
  </si>
  <si>
    <t>Kervan Steak House &amp; Kasap, Merkez (Yenimahalle Mah.)</t>
  </si>
  <si>
    <t>SEBAHATTİN CANSU</t>
  </si>
  <si>
    <t>Gazi Osman Paşa Blv., No:37A, Tokat Merkez‎, Tokat, Türkiye,</t>
  </si>
  <si>
    <t>5 dakika sonra ara</t>
  </si>
  <si>
    <t>600c250b906cbf0469b70c9e</t>
  </si>
  <si>
    <t>Kılıç Pide, Erbaa (G.O.P Mah.)</t>
  </si>
  <si>
    <t>Gazi Osman Paşa, Ali Sandıktaş Caddesi no:35/A</t>
  </si>
  <si>
    <t>60b3bacbf6e30a68d2d0b513</t>
  </si>
  <si>
    <t>Kiremit Cafe &amp; Restaurant, Erbaa (Yeşilyurt Mah.)</t>
  </si>
  <si>
    <t>UMUT BAŞAK</t>
  </si>
  <si>
    <t>Gazi Osman Paşa, Ali Sandıktaş Caddesi no:35/A, 60500 Erbaa/Tokat</t>
  </si>
  <si>
    <t>5ffdadcbb765ddac73b1296a</t>
  </si>
  <si>
    <t>Köfte 24, Merkez (Gülbahar Hatun Mah.)</t>
  </si>
  <si>
    <t>G.O.P BULVARI 131/J TOKAT / MERKEZ</t>
  </si>
  <si>
    <t>5416685858 MAİL ATACAK BIZE</t>
  </si>
  <si>
    <t>620399a890102a162c204dad</t>
  </si>
  <si>
    <t>Köşebaşı Doyum Evi, Zile (Şeyhali Mah.)</t>
  </si>
  <si>
    <t>HANDAN AKDAĞ</t>
  </si>
  <si>
    <t>Şeyhali</t>
  </si>
  <si>
    <t>Şeyhali Mah., Zile, Tokat, Türkiye,</t>
  </si>
  <si>
    <t>623c146432ce055bda93b057</t>
  </si>
  <si>
    <t>Köz Pide, Turhal (Celal Mah.)</t>
  </si>
  <si>
    <t>Ayşegül Köz</t>
  </si>
  <si>
    <t>Celal Mah., Hapan sok., No:13/A, Turhal, Tokat</t>
  </si>
  <si>
    <t>620973314eff26b8049fd01b</t>
  </si>
  <si>
    <t>Kümeschi, Erbaa (Cumhuriyet Mah.)</t>
  </si>
  <si>
    <t>ÜMİT ÖZTÜRK</t>
  </si>
  <si>
    <t>60473ca30a4ea40f5fb2f353</t>
  </si>
  <si>
    <t>Lezzet Diyarı, Merkez (Karşıyaka Mah.)</t>
  </si>
  <si>
    <t>SEVİM AKSOY</t>
  </si>
  <si>
    <t>623b812deb850e05fec75057</t>
  </si>
  <si>
    <t>Lezzet Katmer Dünyası, Merkez (Mahmutpaşa Mah.)</t>
  </si>
  <si>
    <t>Gülbahar Aktaş</t>
  </si>
  <si>
    <t>Akdeğirmen</t>
  </si>
  <si>
    <t>Mahmutpaşa Mah., Gazi Osman Paşa Bulv., No:285/B, Merkez, Tokat</t>
  </si>
  <si>
    <t>601c4771b780c492e30132d8</t>
  </si>
  <si>
    <t>Lezzeti Ala Sivaslı Köfteci, Merkez (Yeşilırmak Mah.)</t>
  </si>
  <si>
    <t>İBRAHİM ÖĞÜTLÜ</t>
  </si>
  <si>
    <t>Yeşilırmak Mah., Sıtkı Ulaşoğlu Cad., No:21, Tokat Merkez‎, Tokat, Türkiye,</t>
  </si>
  <si>
    <t>5412466984// devam çekimi  istemiyor şuanlık /bız donus saglarız dedı</t>
  </si>
  <si>
    <t>618517b49e2f0ce95f0448f9</t>
  </si>
  <si>
    <t>Lounge Waffle, Turhal (Cumhuriyet Mah.)</t>
  </si>
  <si>
    <t>YASEMİN AYGÜN</t>
  </si>
  <si>
    <t>Mimar Sinan</t>
  </si>
  <si>
    <t>cumhuriyet mah Şehit Emrah Taşdemir caddesi no 12 a turhal tokat</t>
  </si>
  <si>
    <t>622dff2bdfc60551ca152095</t>
  </si>
  <si>
    <t>Melihşah Dürüm, Merkez (Yeşilırmak Mah.)</t>
  </si>
  <si>
    <t>FEYZANUR RÜZGAR</t>
  </si>
  <si>
    <t>618532928dbd6c35672e448c</t>
  </si>
  <si>
    <t>Mersin Tantuni Çorbacı, Merkez (Yeşilırmak Mah.)</t>
  </si>
  <si>
    <t>HAKAN PEKEL</t>
  </si>
  <si>
    <t>Yesilirmak mah gop bulvarı Fevzi apt No 82/B</t>
  </si>
  <si>
    <t xml:space="preserve">İbrahim Bey/5070822425// eksik yokmuş  </t>
  </si>
  <si>
    <t>621b84aa23b054daf112a7df</t>
  </si>
  <si>
    <t>Meşhur Adıyaman ÇiğKöftecisiÖmerAybak,Erbaa(CumhuriyetMah.)</t>
  </si>
  <si>
    <t>SALİH YEŞERSİN</t>
  </si>
  <si>
    <t>6012f7f1d9ee3c2808038c54</t>
  </si>
  <si>
    <t>Metis Pide &amp; Izgara, Merkez (Esentepe Mah.)</t>
  </si>
  <si>
    <t>esentepe mah. orhangazi blv. 24-26D Merkez/Tokat</t>
  </si>
  <si>
    <t xml:space="preserve">5453570308// dönecek  </t>
  </si>
  <si>
    <t>623b85a5b0a41c1a524233c9</t>
  </si>
  <si>
    <t>Midyefix, Turhal (Cumhuriyet Mah.)</t>
  </si>
  <si>
    <t>Cem Yardım</t>
  </si>
  <si>
    <t>Maraşal Fevzi Çakmak</t>
  </si>
  <si>
    <t>Maraşal Fevzi Çakmak Mah., Cumhuriyet Cad., No81/D, Turhal, Tokat</t>
  </si>
  <si>
    <t>61c454b104cd9d47c5a789a2</t>
  </si>
  <si>
    <t>Miss Döner, Turhal (Cumhuriyet Mah.)</t>
  </si>
  <si>
    <t>HİLAL HÜLYA ARSLAN</t>
  </si>
  <si>
    <t>Cumhuriyet Mah., Turhal, Tokat, Türkiye,</t>
  </si>
  <si>
    <t>6258982cbdba318a3a277839</t>
  </si>
  <si>
    <t>Mozaik Pizza Cafe, Turhal (Cumhuriyet Mah.)</t>
  </si>
  <si>
    <t>SEHERNAZ KÖSE</t>
  </si>
  <si>
    <t>602cce5c85b2c653e1272096</t>
  </si>
  <si>
    <t>Necati Pide, Merkez (Yeşilırmak Mah.)</t>
  </si>
  <si>
    <t>METİN ŞEKERCİ</t>
  </si>
  <si>
    <t xml:space="preserve">Yemek sepetiyle çektiler çok amatör oldu ürünler ziyan oldu istemiyoruz diyorlar. </t>
  </si>
  <si>
    <t>61f99458cd2a088285e70266</t>
  </si>
  <si>
    <t>Newharbour Cafe, Turhal (Osmangazi Mah.)</t>
  </si>
  <si>
    <t>YUSUF BAYIN</t>
  </si>
  <si>
    <t>OSMANGAZİ MAHALLESİ MALAZGİRT SOKAK NO:30 TURHAL/TOKAT</t>
  </si>
  <si>
    <t>62398edda93c3dfc46e8bb20</t>
  </si>
  <si>
    <t>Ortaköy Cızbız, Merkez (Yeşilırmak Mah.)</t>
  </si>
  <si>
    <t>GÖKHAN KURDOĞLU</t>
  </si>
  <si>
    <t>Yeşilırmak Mah. Bosba Blv. no:3 Merkez/TOKAT</t>
  </si>
  <si>
    <t>6215ed94cdddcab99abb9c79</t>
  </si>
  <si>
    <t>Öz Diyarbakır Sofrası, Erbaa (Cumhuriyet Mah.)</t>
  </si>
  <si>
    <t>MURAT DENİZ</t>
  </si>
  <si>
    <t>623c3d0ba6fed1835f89b658</t>
  </si>
  <si>
    <t>Öz Diyarbakır Sofrası, Merkez (Karşıyaka Mah.)</t>
  </si>
  <si>
    <t>SERDAR DENİZ</t>
  </si>
  <si>
    <t>Karşıyaka Mah. Orhan Gazi 3 Sok. No:30 Merkez Tokat</t>
  </si>
  <si>
    <t>615da7168f102cfff251109c</t>
  </si>
  <si>
    <t>Öz Diyarbakır Sofrası, Merkez (Yeşilırmak Mah.)</t>
  </si>
  <si>
    <t>yeşilırmak mah. sıtkı ulaşoğlu 2 sk. no: 8/ b merkez tokat</t>
  </si>
  <si>
    <t>Necdet/ 5343073672</t>
  </si>
  <si>
    <t>60b3c1da697e1e3f70f583a7</t>
  </si>
  <si>
    <t>Öz Diyarbakır Sofrası, Turhal (Celal Mah.)</t>
  </si>
  <si>
    <t>MEHMET DENİZ</t>
  </si>
  <si>
    <t>Celal mahallesi cumhuriyet caddesi no 36 Özdiyarbakir sofrasi Turhal/Tokat</t>
  </si>
  <si>
    <t xml:space="preserve">615da7168f102cfff251109c bu işletmesindeki fotoğrafları kullanmak istiyor </t>
  </si>
  <si>
    <t>615d70a665c8c75cfe3e6e6b</t>
  </si>
  <si>
    <t>Öz Diyarbakır Sofrası, Turhal (Cumhuriyet Mah.)</t>
  </si>
  <si>
    <t>61b64f5910ebbd4e013ef6d5</t>
  </si>
  <si>
    <t>Pinnik Cafe&amp;Bistro, Merkez (Taşlıçiftlik Mah.)</t>
  </si>
  <si>
    <t>FAHRİ POLAT</t>
  </si>
  <si>
    <t>Taşlıçiftlik Köyü</t>
  </si>
  <si>
    <t>Taşlıçiftlik Mah., Tokat Merkez‎, Tokat, Türkiye,</t>
  </si>
  <si>
    <t>5333966311/ayın 1inden snra aranılck</t>
  </si>
  <si>
    <t>600dcf587e16dad092eaa86c</t>
  </si>
  <si>
    <t>S. O. S Dürüm, Merkez (Yeşilırmak Mah.)</t>
  </si>
  <si>
    <t>Abdullah Karacaer</t>
  </si>
  <si>
    <t>Yeşilırmak mah çeçenistan bulvarı No 13 Tokat merkez</t>
  </si>
  <si>
    <t>1hazirandan sonra 5550483160 abdullah beyin numarası /abdullah beyle randevu oluşturuldu</t>
  </si>
  <si>
    <t>601fd37649dc475c7252cd3c</t>
  </si>
  <si>
    <t>Saray Pide &amp; Lahmacun, Merkez (Karşıyaka Mah.)</t>
  </si>
  <si>
    <t>MUSTAFA AKKUŞ</t>
  </si>
  <si>
    <t>Karşıyaka Mah., Orhangazi Cad., No:112, Tokat Merkez‎, Tokat, Türkiye,</t>
  </si>
  <si>
    <t>132 /5418864494</t>
  </si>
  <si>
    <t>60d4f050d9a2e40014e86091</t>
  </si>
  <si>
    <t>Saray Pide &amp; Lahmacun, Turhal (Yavuz Selim Mah.)</t>
  </si>
  <si>
    <t>SADİYE TARHAN</t>
  </si>
  <si>
    <t>Yavuz Selim mah yuva şok no 1/1 turhal tokat</t>
  </si>
  <si>
    <t>615d9d4d12a6703db8ffc74e</t>
  </si>
  <si>
    <t>Serince Çiğ Köfte, Merkez (Esentepe Mah. - Orhangazi Cad.)</t>
  </si>
  <si>
    <t>Celalettin Demirci</t>
  </si>
  <si>
    <t>6054f884cdd67873db1e6658</t>
  </si>
  <si>
    <t>Serince Çiğ Köfte, Merkez (Esentepe Mah.)</t>
  </si>
  <si>
    <t>ERDEM ŞİMŞEK</t>
  </si>
  <si>
    <t>61cde9b13be3ff5461ab1075</t>
  </si>
  <si>
    <t>Serince Çiğ Köfte, Merkez (Gülbahar Hatun Mah.)</t>
  </si>
  <si>
    <t>YUNUS EMRE SATILMIŞ</t>
  </si>
  <si>
    <t>Gülbaharhatun Mah., Gazi Osman Paşa 13 Sok., Tokat Merkez‎, Tokat, Türkiye,</t>
  </si>
  <si>
    <t>61f04ba3a3fbb46d9d93a181</t>
  </si>
  <si>
    <t>Serince Çiğ Köfte, Merkez (Taşlı Çiftlik Köyü)</t>
  </si>
  <si>
    <t>6217da84b2f844a99bf654c0</t>
  </si>
  <si>
    <t>Serince Çiğ Köfte, Merkez (Topçam Mah.-Ahi Evleri)</t>
  </si>
  <si>
    <t>Topçam</t>
  </si>
  <si>
    <t>Topçam Mah., Tokat Merkez‎, Tokat, Türkiye,</t>
  </si>
  <si>
    <t>61ee8b9e3e037f26cb4997aa</t>
  </si>
  <si>
    <t>Sivas Has Döner, Merkez (Yeşilırmak Mah.)</t>
  </si>
  <si>
    <t>EREN BERK BELENE</t>
  </si>
  <si>
    <t>61b79e0a10e2e983665f357c</t>
  </si>
  <si>
    <t>Şirinler Fast Food, Erbaa (Cumhuriyet Mah.)</t>
  </si>
  <si>
    <t>622a65893f82266a2c644156</t>
  </si>
  <si>
    <t>Şirinler Ocakbaşı, Erbaa (Cumhuriyet Mah.)</t>
  </si>
  <si>
    <t>Bekir Hünerci</t>
  </si>
  <si>
    <t>Cumhuriyet mahallesi hükümet caddesi no 142</t>
  </si>
  <si>
    <t>5ffeb1fd37b18178ad07c023</t>
  </si>
  <si>
    <t>Tadım Döner, Merkez (Gülbahar Hatun Mah.)</t>
  </si>
  <si>
    <t>Bülent Durmaz</t>
  </si>
  <si>
    <t>Gülbaharhatun Mah. Gazi Osman Paşa Blv. No:97/A Merkez/TOKAT</t>
  </si>
  <si>
    <t>5058001188MAİL ATACAK BIZE</t>
  </si>
  <si>
    <t>6232312c8962a7dc11d950d0</t>
  </si>
  <si>
    <t>Tadım Pide &amp; Lahmacun, Turhal (Yavuz Selim Mah.)</t>
  </si>
  <si>
    <t>TOLGA KAYA</t>
  </si>
  <si>
    <t>Yavuz Selim Mah. naneli sok. uzunlar apt. no:2 TURHAL/TOKAT</t>
  </si>
  <si>
    <t>62415cebc8df8956ebc4224b</t>
  </si>
  <si>
    <t>Tam Doy Çiğ Köfte, Turhal (Müftü Mah.)</t>
  </si>
  <si>
    <t>Mehmet Pekel</t>
  </si>
  <si>
    <t>Kazım Karabekir</t>
  </si>
  <si>
    <t>Müftü Mah., Menderes Cad., Yeni Kemer Dükkan D Blok., No:19/9, Turhal, Tokat</t>
  </si>
  <si>
    <t>600843488c17d6eb6ce268b7</t>
  </si>
  <si>
    <t>Tarihi Antep Çiğ Köftecisi, Merkez (Bahçelievler Mah.)</t>
  </si>
  <si>
    <t>Muhammet Murat Ayter</t>
  </si>
  <si>
    <t>Bahçelievler 1. Bölge</t>
  </si>
  <si>
    <t>Bahçelievler mahallesi fatih caddesi 104/A</t>
  </si>
  <si>
    <t>615f256574a19e50f98da315</t>
  </si>
  <si>
    <t>Tarihi Taşköprü Tatlıcısı, Merkez (Esentepe Mah.)</t>
  </si>
  <si>
    <t xml:space="preserve">zeki 24/26a orhangazi caddesi // deevam çekimi için dönecek  </t>
  </si>
  <si>
    <t>61d7630228b8753977d8e8ed</t>
  </si>
  <si>
    <t>Tatlıses Çiğ Köfte, Turhal (Yavuz Selim Mah.)</t>
  </si>
  <si>
    <t>FAHRİ ÜNLÜ</t>
  </si>
  <si>
    <t>Yavuz Selim Mah., Turhal, Tokat, Türkiye,</t>
  </si>
  <si>
    <t>622b9ab0a9b6e64b0c3c11c0</t>
  </si>
  <si>
    <t>Tatlıses Çiğ Köfte, Zile (Dutlupınar Mah.)</t>
  </si>
  <si>
    <t>Muhammed Kaplan</t>
  </si>
  <si>
    <t>Cumhuriyet caddesi Dutlupınar mahallesi kültür sitesi altı no:24/D</t>
  </si>
  <si>
    <t>624213e99d8fa041ede59fd9</t>
  </si>
  <si>
    <t>Tav-Pa Döner, Merkez (Esentepe Mah.)</t>
  </si>
  <si>
    <t>İSA DEMİR</t>
  </si>
  <si>
    <t>Esentepe Mah. Orhan Gazi Blv. No:52/A Merkez/TOKAT</t>
  </si>
  <si>
    <t>6258ad2c74339b06ac1a2397</t>
  </si>
  <si>
    <t>Tav-Pa Döner, Merkez (Yarahmet Mah.)</t>
  </si>
  <si>
    <t>Fatih Demir</t>
  </si>
  <si>
    <t>Yarahmet Mah., Tokat Merkez‎, Tokat, Türkiye,</t>
  </si>
  <si>
    <t>62519a4f1f0b1b8b00c31a8f</t>
  </si>
  <si>
    <t>Tav-Pa Döner, Zile (Dutlupınar Mah.)</t>
  </si>
  <si>
    <t>Dutlupınar Mah. Cumhuriyet Cad. No:4 Zile Tokat</t>
  </si>
  <si>
    <t>6007fdc1952e806201fb31af</t>
  </si>
  <si>
    <t>Tav-Pa Dürüm Evi, Merkez (Gülbahar Hatun Mah.)</t>
  </si>
  <si>
    <t>GÜLBAHARHATUN MAH GAZİ OSMAN PAŞA BUL NO: 131/C</t>
  </si>
  <si>
    <t xml:space="preserve">meşgul </t>
  </si>
  <si>
    <t>622b05edebc6843deed3143f</t>
  </si>
  <si>
    <t>Tav-Pa Dürüm Evi, Merkez (Yeşilırmak Mah.)</t>
  </si>
  <si>
    <t>Recep Celal Çiğdem</t>
  </si>
  <si>
    <t>Gülbaharhatun Mah. Gazi Osman Paşa Blv. No:107/A Merkez/TOKAT</t>
  </si>
  <si>
    <t>6258a934d3c441757283f164</t>
  </si>
  <si>
    <t>Tav-Pa Dürüm Evi, Turhal (Cumhuriyet Mah.)</t>
  </si>
  <si>
    <t>Celal Mah.Cumhuriyet Cd.Soylu İşhanı No:58/A 60300 Turhal/Tokat</t>
  </si>
  <si>
    <t>622b94134ed45e13cc203f7a</t>
  </si>
  <si>
    <t>Temiz Akçaabat Köfte, Erbaa (Cumhuriyet Mah.)</t>
  </si>
  <si>
    <t>Rabiye temiz</t>
  </si>
  <si>
    <t>Erek mah. Karayaka bulv. No:1 otogar karşısı</t>
  </si>
  <si>
    <t>623b7c4586e94b52dda00862</t>
  </si>
  <si>
    <t>The Gurme Waffle, Zile (Şeyhali Mah.)</t>
  </si>
  <si>
    <t>Çağatay Mardinli</t>
  </si>
  <si>
    <t>Dinçerler</t>
  </si>
  <si>
    <t>Şeyhali Mah., Dinçerler Cad., No:35/A, Zile, Tokat</t>
  </si>
  <si>
    <t>61b653c3236847ef6e96db92</t>
  </si>
  <si>
    <t>Yeni Nesil Dürüm, Erbaa (Yeşilyurt Mah.)</t>
  </si>
  <si>
    <t>61c0572ab9af9432ba009b2a</t>
  </si>
  <si>
    <t>Yıldız Dürüm Izgara, Merkez (Gülbahar Hatun Mah.)</t>
  </si>
  <si>
    <t>MERT CAN YILDIZ</t>
  </si>
  <si>
    <t xml:space="preserve">mail verildi atacak </t>
  </si>
  <si>
    <t>6162eced8f102c0464f25dd6</t>
  </si>
  <si>
    <t>Yunus Pide, Erbaa (Mimar Sinan Mah.)</t>
  </si>
  <si>
    <t>YUNUS KILIÇ</t>
  </si>
  <si>
    <t>İsmet paşa 15 Temuz şehit Birol Yavuz Cad Kozlu yolu üzeri başaran market yanı</t>
  </si>
  <si>
    <t>60904610306ebe2f6fff4ca2</t>
  </si>
  <si>
    <t>Ziyafet Çiğ Köfte, Zile (Dinçerler Mah.)</t>
  </si>
  <si>
    <t>MEHMET ŞAHİN</t>
  </si>
  <si>
    <t>Dinçerler Mah., Zile, Tokat, Türkiye,</t>
  </si>
  <si>
    <t>S. O. S Dürüm, Merkez (Yeşilırmak Mah.)</t>
  </si>
  <si>
    <t>604b58a743b088124f73629f</t>
  </si>
  <si>
    <t>Komagene Etsiz Çiğ Köfte, Merkez (Yeşilırmak Mah.)</t>
  </si>
  <si>
    <t>Kaleardı</t>
  </si>
  <si>
    <t>YEŞİLIRMAK MAH. ÇEÇENİSTAN BULVARI NO:20/B</t>
  </si>
  <si>
    <t>603f8ca356cff1074ad7bd95</t>
  </si>
  <si>
    <t>Komagene Etsiz Çiğ Köfte, Turhal (Müftü Mah.)</t>
  </si>
  <si>
    <t>MÜFTÜ MH. MENDERES CD. NO:13</t>
  </si>
  <si>
    <t>604a338c95464a26648608ef</t>
  </si>
  <si>
    <t>Komagene Etsiz Çiğ Köfte, Niksar (Bengiler Mah.)</t>
  </si>
  <si>
    <t>Niksar</t>
  </si>
  <si>
    <t>Bengiler</t>
  </si>
  <si>
    <t>BENGİLER MH. ALİ AĞA SK. NO:42/35</t>
  </si>
  <si>
    <t>604b1b858c323482d61cf4dd</t>
  </si>
  <si>
    <t>Komagene Etsiz Çiğ Köfte, Merkez (Esentepe Mah.)</t>
  </si>
  <si>
    <t>ESENTEPE MAH. ORHANGAZİ BLV.D-52 G</t>
  </si>
  <si>
    <t>604b22304fbb43977f30fc15</t>
  </si>
  <si>
    <t>Komagene Etsiz Çiğ Köfte, Merkez (Karşıyaka Mah.-Kültür Merkezi)</t>
  </si>
  <si>
    <t>KARŞIYAKA MAH. ORHANGAZİ CAD. NO:122/A</t>
  </si>
  <si>
    <t>604b208866d0149de764b43b</t>
  </si>
  <si>
    <t>Komagene Etsiz Çiğ Köfte, Merkez (Karşıyaka Mah.)</t>
  </si>
  <si>
    <t>KARŞIYAKA MH. VALİ AYHAN ÇEVİK CD. YILDIZ APT. NO:16</t>
  </si>
  <si>
    <t>60642021d8d0a2ee933cdb4d</t>
  </si>
  <si>
    <t>Komagene Etsiz Çiğ Köfte, Merkez (Altıyüzevler Mah.)</t>
  </si>
  <si>
    <t>Altıyüzevler</t>
  </si>
  <si>
    <t>ALTIYÜZEVLER MH. İMAMLIK BLV. 22/B</t>
  </si>
  <si>
    <t>605855266803b5010e8528b3</t>
  </si>
  <si>
    <t>Komagene Etsiz Çiğ Köfte, Merkez (Mahmutpaşa Mah.)</t>
  </si>
  <si>
    <t>MAHMUTPAŞA MAH. GAZİOSMANPAŞA BLV.NO:277/A</t>
  </si>
  <si>
    <t>605c6a3aad0bbd56c35abc19</t>
  </si>
  <si>
    <t>Burger King, Merkez (Yeşilırmak Mah.)</t>
  </si>
  <si>
    <t>Yeşilırmak mah.Vali Zekai Gümüşdiş BLV.Novada AVM</t>
  </si>
  <si>
    <t>605c960c4df3488545a8084d</t>
  </si>
  <si>
    <t>Popeyes, Merkez (Yeşilırmak Mah.)</t>
  </si>
  <si>
    <t>Yeşilırmak, 4032. Sokak Sıtkı Ulaşoğlu Caddesi 2.Sk</t>
  </si>
  <si>
    <t>605cab0969de6c00ac4acae5</t>
  </si>
  <si>
    <t>Usta Dönerci, Merkez (Yeşilırmak Mah.)</t>
  </si>
  <si>
    <t>Yeniyurt</t>
  </si>
  <si>
    <t>6065c8664a6a06dde180d981</t>
  </si>
  <si>
    <t>Domino's Pizza, Merkez (Yeşilırmak Mah.)</t>
  </si>
  <si>
    <t>Muratdağı Plaza Bosna Cad. Vali Zekai Gümüsdiş Bulv.No:9 Merkez</t>
  </si>
  <si>
    <t>6154656483a7660725bd619c</t>
  </si>
  <si>
    <t>Komagene Etsiz Çiğ Köfte, Merkez (Gülbaharhatun Mah.)</t>
  </si>
  <si>
    <t>GÜLBAHARHATUN MH. ŞEHİT ZİHNİ ATEŞLİ SK. NO:15/12</t>
  </si>
  <si>
    <t>615f0d27197eb9629b9d090f</t>
  </si>
  <si>
    <t>Oses Çiğ Köfte, Merkez (Esentepe Mah.)</t>
  </si>
  <si>
    <t>Hakan Mevlüt Yücel</t>
  </si>
  <si>
    <t>Esentepe mah şehit şükrü ulaşer cad no69 B Merkez Tokat</t>
  </si>
  <si>
    <t>61b88ab4b23d6164dceea85b</t>
  </si>
  <si>
    <t>Komagene Etsiz Çiğ Köfte, Turhal (Osmangazi Mah.)</t>
  </si>
  <si>
    <t>OSMANGAZİ MAH. CUMHURİYET1 SOK.108 EVLER 6 NO:2 İÇ KAPI NO:4</t>
  </si>
  <si>
    <t>615c56cb71c17196fea36bcb</t>
  </si>
  <si>
    <t>Oses Çiğ Köfte, Merkez (Kabe-i Mescid Mah.)</t>
  </si>
  <si>
    <t>Ahmet Albayrak</t>
  </si>
  <si>
    <t>Kabe i mescid mah gop 26. sokak no 5A Merkez Tokat</t>
  </si>
  <si>
    <t>6015cd8dd32da670b2d1d3a5</t>
  </si>
  <si>
    <t>McDonald's, Merkez (Yeşilırmak Mah. Novada Avm)</t>
  </si>
  <si>
    <t>Yeşilırmak Mah. Vali Zekai Gümüşdiş Cad. Novada Alışveriş Merkezi İşyeri No:Sf17B Tokat</t>
  </si>
  <si>
    <t>61b63d6c957be8e8dd9c858f</t>
  </si>
  <si>
    <t>Meşhur Adıyaman ÇiğKöftecisi Ömer Aybak, Merkez(YeşilırmakMah.)</t>
  </si>
  <si>
    <t>BARIŞ ÇAĞLAYAN</t>
  </si>
  <si>
    <t>Yeşilırmak mah.gazi Osman paşa 8 sokak B NO:1D MERKEZ TOKAT</t>
  </si>
  <si>
    <t>61dee1ebeb345e6bb62d727b</t>
  </si>
  <si>
    <t>Oses Çiğ Köfte, Turhal (Cumhuriyet Mah.)</t>
  </si>
  <si>
    <t>Burak Dönmez</t>
  </si>
  <si>
    <t>Cumhuriyet Mah Adliye sok no:6/c Turhal Tokat</t>
  </si>
  <si>
    <t>60b4943678e03a57ae0ed5f2</t>
  </si>
  <si>
    <t>Çiğköftem, Merkez (Yeşilırmak Mah.)</t>
  </si>
  <si>
    <t>BEKİR YILDIRIM</t>
  </si>
  <si>
    <t>6254480f79eec01320abed83</t>
  </si>
  <si>
    <t>KFC, Merkez (Yeşilırmak Mah.)</t>
  </si>
  <si>
    <t>Novada Avm Yeşilırmak, Novada AVM, Vali Zekai Gümüşdiş Blv. No:3, Merkez/Tokat</t>
  </si>
  <si>
    <t>61eab6ee994d7131bda81608</t>
  </si>
  <si>
    <t>Öncü Döner, Erbaa (Cumhuriyet Mah.)</t>
  </si>
  <si>
    <t>Göksal Bozok</t>
  </si>
  <si>
    <t>Cumhuriyet Mah. Hükümet Cad. No: 87 Ata İş Merkezi Erbaa, Tokat</t>
  </si>
  <si>
    <t>6229b57431a605e858789b38</t>
  </si>
  <si>
    <t>Komagene Etsiz Çiğ Köfte, Zile (Dutlupınar Mah.)</t>
  </si>
  <si>
    <t>DUTLUPINAR MH. CUMHURİYET CD. NO:33</t>
  </si>
  <si>
    <t>615e1a641605446d2234d0ac</t>
  </si>
  <si>
    <t>Domino's Pizza, Erbaa (Cumhuriyet Mah.)</t>
  </si>
  <si>
    <t>Cumhuriyet Mah. Gazi Bulv. No:188 D/E Erbaa / Tokat</t>
  </si>
  <si>
    <t>6012f74f82ce14100957f285</t>
  </si>
  <si>
    <t>Pasaport Pizza, Merkez (Yeşilırmak Mah.)</t>
  </si>
  <si>
    <t>YEŞİL IRMAK MAH BOSNA CAD NO 9/A</t>
  </si>
  <si>
    <t>60141dd8bb98bbcbb3379ba0</t>
  </si>
  <si>
    <t>Tavuk Dünyası, Merkez (Yeşilırmak Mah.)</t>
  </si>
  <si>
    <t>ERKAN ÇINAR</t>
  </si>
  <si>
    <t>YEŞİLIRMAK MAH. Z. GÜMÜŞDİŞ BULV NO:3/206 NOVADA AVM</t>
  </si>
  <si>
    <t>60be2fa2af36eb4cfa85617d</t>
  </si>
  <si>
    <t>Pasaport Pizza, Merkez (Novada AVM)</t>
  </si>
  <si>
    <t>YEŞİLIRMAK MAH VALİ ZEKAİ GÜMÜŞDİŞ BUL. NO 3/228 TOKAT MERKEZ</t>
  </si>
  <si>
    <t>61efd5e9eedfd87339cbb4cb</t>
  </si>
  <si>
    <t>Öncü Döner, Turhal (Celal Mah.)</t>
  </si>
  <si>
    <t>Murat Demir</t>
  </si>
  <si>
    <t>Celal, Cumhuriyet Cd. no 72/A, 60300 Turhal/Tokat</t>
  </si>
  <si>
    <t>6202c33379d0f6b90989eb72</t>
  </si>
  <si>
    <t>Öncü Döner, Zile (Cedit Mah.)</t>
  </si>
  <si>
    <t>Zafer Sağlam</t>
  </si>
  <si>
    <t>Cedit, İstasyon Cd. N:15, 60400 Zile/Tok</t>
  </si>
  <si>
    <t>Dogukan
Şık
Merkez</t>
  </si>
  <si>
    <t>Merkez	Yeşilırmak</t>
  </si>
  <si>
    <t>ENES KARAGÖZ	3562121412</t>
  </si>
  <si>
    <t>Merkez	Esentepe</t>
  </si>
  <si>
    <t>SELİM YAVUZ	5069876769</t>
  </si>
  <si>
    <t>İlhami Yabacı	3562286000</t>
  </si>
  <si>
    <t>nurhayat</t>
  </si>
  <si>
    <t>601046c17e16da01fdeb4f26</t>
  </si>
  <si>
    <t>Hakan Baklava &amp; Bistro, Merkez (Yeşilırmak Mah.)</t>
  </si>
  <si>
    <t>12..00</t>
  </si>
  <si>
    <t>Birkan Çakmak	3562122888</t>
  </si>
  <si>
    <t>Yeşilırmak, Vali Zekai Gümüşdiş Blv., 60030 Merkez/Tokat</t>
  </si>
  <si>
    <t>600eef882c661fdafdc46a0d</t>
  </si>
  <si>
    <t>İsmail Özkan Alsan	5433530060</t>
  </si>
  <si>
    <t>16..00</t>
  </si>
  <si>
    <t>Gökhan Karaca	5448500470</t>
  </si>
  <si>
    <t>18..00</t>
  </si>
  <si>
    <t>Merkez	Semerkant</t>
  </si>
  <si>
    <t>Hatice Arslan	3562144205</t>
  </si>
  <si>
    <t>31.05.2021</t>
  </si>
  <si>
    <t>Merkez	Karşıyaka 1. Bölge</t>
  </si>
  <si>
    <t>MURAT YARIM 5074492337</t>
  </si>
  <si>
    <t>Karşıyaka Mah., Vali Ayhan Çevik Cad. no80/a Tokat Merkez‎, Tokat, Türkiye,</t>
  </si>
  <si>
    <t>6001b8cdfba3646503358dd1</t>
  </si>
  <si>
    <t>HÜSEYİN GÜRSES	5386006814</t>
  </si>
  <si>
    <t>RIDVAN SALMAN	3562283838</t>
  </si>
  <si>
    <t>YAŞAR UĞANOĞLU	5349713015</t>
  </si>
  <si>
    <t>Karşıyaka Mah., no:34/b Tokat Merkez‎, Tokat, Türkiye,</t>
  </si>
  <si>
    <t>Merkez/Karşıyaka</t>
  </si>
  <si>
    <t>MURAT YARIM/3562281030/5074492337</t>
  </si>
  <si>
    <t>Karşıyaka Mah., Vali Ayhan Çevik Cad., no80/a Tokat Merkez‎, Tokat, Türkiye,</t>
  </si>
  <si>
    <t>hava şartları nedeniyle iptal etmek istedik duruma göre size dönelim der</t>
  </si>
  <si>
    <t>AYSU ÇEVİK/ZEKİ ÇEVİK/5423566097</t>
  </si>
  <si>
    <t>Esentepe Mah. orhangazi caddesi ,24/26A  Tokat Merkez‎, Tokat, Türkiye,</t>
  </si>
  <si>
    <t>İlhami Bey/5453570308/3562286000</t>
  </si>
  <si>
    <t>KAAN BERKAY YALÇIN	5462946064</t>
  </si>
  <si>
    <t>Merkez /Yeşilırmak</t>
  </si>
  <si>
    <t>Hasan Bey/3562124900</t>
  </si>
  <si>
    <t>Yeşilırmak Mah. Niksarlı Kavşağı çeçenistan cad. Kuşak sitesi 5/a</t>
  </si>
  <si>
    <t>Çok kalabalık başımız şu anda bunu düşünmesek iyi olur dedi yetkili.</t>
  </si>
  <si>
    <t>İbrahim Bey/5070822425</t>
  </si>
  <si>
    <t>Samet/ 5307753077</t>
  </si>
  <si>
    <t>İptal eleman eksikliği nedeniyle erteleme talep edildi ertelemesi perşembe gününe yapıldı.</t>
  </si>
  <si>
    <t>Ali/ 3562141401 / 5459491450</t>
  </si>
  <si>
    <t>Yeşilırmak Mah. sıtkı ulaşoğlu No: 24/B Tokat Merkez‎, Tokat, Türkiye,</t>
  </si>
  <si>
    <t>Ömer/ 5416690060</t>
  </si>
  <si>
    <t xml:space="preserve">çekimi sağlamamış fotoğrafçı erteleme için işletmeyi aradım müsait değildi.pazar günü saat 14.00 - 15.00 çekimi sağlanacak </t>
  </si>
  <si>
    <t xml:space="preserve">Abdullah/  5550483160 </t>
  </si>
  <si>
    <t>Hakan/ 5012491020</t>
  </si>
  <si>
    <t>restoran müsait değilmiş - pazartesi gününe ert. sağlanıldı</t>
  </si>
  <si>
    <t>Necdet/ 5343073672 / 3565020021</t>
  </si>
  <si>
    <t>Ceren/ 3562121412</t>
  </si>
  <si>
    <t>Sevim/ 5417410660</t>
  </si>
  <si>
    <t>Merkez / Alipaşa</t>
  </si>
  <si>
    <t>Şahin Kaymak / 5079232060</t>
  </si>
  <si>
    <t>ALİPAŞA MAH. YENİ HÜKÜMET CAD. NO:12/A MERKEZ/TOKAT</t>
  </si>
  <si>
    <t>Merkez / Esentepe</t>
  </si>
  <si>
    <t>Dursun / 5394246043</t>
  </si>
  <si>
    <t>Esentepe mah Atatürk cad mega koperatif altı 4/a</t>
  </si>
  <si>
    <t>Gökhan/ 5448500470</t>
  </si>
  <si>
    <t xml:space="preserve">Salı gününe ert. sağlanıldı </t>
  </si>
  <si>
    <t xml:space="preserve">erteleme talep ettiler ilerleyen zamnalarda tekrar görüşülecek. / DÜKKANI KAPATTIM DEDİ </t>
  </si>
  <si>
    <t>devam çekimi saati fotoğreafçı arakadaş ile görüşülmüş</t>
  </si>
  <si>
    <t>İlhami Yabacı        3562286000</t>
  </si>
  <si>
    <t xml:space="preserve">yoğunlarmış </t>
  </si>
  <si>
    <t>15:30</t>
  </si>
  <si>
    <t>Ürün eksiklikleri varmış ertelemesi çarşamba gününe yapıldı</t>
  </si>
  <si>
    <t>Eren bey / 3562330000</t>
  </si>
  <si>
    <t>İbrahim/ 3562121558 / 5412466984</t>
  </si>
  <si>
    <t>yoğunlarmış ertelemesi perşembe gününe sağlandı</t>
  </si>
  <si>
    <t>Mert/ 05453054060 / 3562220000</t>
  </si>
  <si>
    <t>Esentepe Mah. Orhangazi Bulvarı No:102/2</t>
  </si>
  <si>
    <t xml:space="preserve">yarına ert. sağlanıldı </t>
  </si>
  <si>
    <t>cenazem vardı müsait olamadım diye erteleme istedi yine ertelemesi perşembe gününe yapıldı</t>
  </si>
  <si>
    <t>erteleme istendi saatten dolayı ertelemesi perşembe gününe yapıldı</t>
  </si>
  <si>
    <t xml:space="preserve">bir sonraki aya kadar çekim istemiyor </t>
  </si>
  <si>
    <t>SÜMEYYA ÖZBEY        3562126363  /553 055 02 60</t>
  </si>
  <si>
    <t xml:space="preserve">haftasonu çekimi sağlanacak </t>
  </si>
  <si>
    <t>Merkez	Gülbaharhatun</t>
  </si>
  <si>
    <t>Merkez/Karşıyaka 1. Bölge</t>
  </si>
  <si>
    <t xml:space="preserve">MURAT YARIM/3562281030/5074492337               </t>
  </si>
  <si>
    <t>yetkili yokmuş erteleme istendi son kez randevusu alındı çarşamba gününe ertelendi</t>
  </si>
  <si>
    <t>16:00/16:30</t>
  </si>
  <si>
    <t>acil hastane işleri çıkmış erteleme için daha sonra aranmak isterler.</t>
  </si>
  <si>
    <t xml:space="preserve">Turhal/Celal </t>
  </si>
  <si>
    <t>Ferhan/ 5530300820 / 3562600004</t>
  </si>
  <si>
    <t xml:space="preserve">Turhal / Cumhuriyet </t>
  </si>
  <si>
    <t>Yasemin Hanım / 5425526038 / 3562767660</t>
  </si>
  <si>
    <t>Turhal/Cumhuriyet</t>
  </si>
  <si>
    <t>Hilal hülya arslan/5451000611</t>
  </si>
  <si>
    <t>Cumhuriyet Mah., 126/C Turhal, Tokat, Türkiye, Yunus market karsısı</t>
  </si>
  <si>
    <t>yarına ert. sağlanıldı</t>
  </si>
  <si>
    <t>YUNUS EMRE SATILMIŞ	5452102935</t>
  </si>
  <si>
    <t>CÜNEYT BAHÇİVAN	3562291020</t>
  </si>
  <si>
    <t xml:space="preserve">gelen giden olmadı der yetkili </t>
  </si>
  <si>
    <t>Merkez	Alipaşa</t>
  </si>
  <si>
    <t xml:space="preserve">Ümit Bey : 05414601443 </t>
  </si>
  <si>
    <t>Alipaşa Mah.Gaziosmanpaşa cad. Tokat Merkez‎, Tokat, Türkiye,</t>
  </si>
  <si>
    <t xml:space="preserve">devir etmiş yeni yetkili sonra yapalım dedi - yarına ertelemesi sağlanıldı </t>
  </si>
  <si>
    <t xml:space="preserve">5 defa randevu oluşturuldu fakat çekim istemedi bir daha randevu alınmayacak bu işletmeye </t>
  </si>
  <si>
    <t>Merkez/esentepe</t>
  </si>
  <si>
    <t>İLYAS MERT GÜRSES/3562220000/5453054060</t>
  </si>
  <si>
    <t xml:space="preserve">çok yoğunum 3-4 gün erteleyelim dedi </t>
  </si>
  <si>
    <t xml:space="preserve">çekim istemiyorum dedi </t>
  </si>
  <si>
    <t xml:space="preserve">Merkez / Semerkant </t>
  </si>
  <si>
    <t>Hatice Hanım / 3562144205</t>
  </si>
  <si>
    <t>MUSTAFA AKKUŞ/3562280404/</t>
  </si>
  <si>
    <t>Karşıyaka Mah., Orhangazi Cad., No:132, Tokat Merkez‎, Tokat, Türkiye,</t>
  </si>
  <si>
    <t xml:space="preserve">Merkez/ Esentepe </t>
  </si>
  <si>
    <t>Gülay Hanım / 3562220000</t>
  </si>
  <si>
    <t xml:space="preserve">Esentepe mah. Orhangazi bul. no:102/ 2 </t>
  </si>
  <si>
    <t>Toplam Ürün</t>
  </si>
  <si>
    <t>Aydın Akça</t>
  </si>
  <si>
    <t>61978afbcea58f25b7b1557f</t>
  </si>
  <si>
    <t>Pide'x Pide &amp; Lahmacun Salonu, Merkez (Ada Mah.)</t>
  </si>
  <si>
    <t>Merkez	Ada</t>
  </si>
  <si>
    <t>Muhammet Mustafa Koçak  3682600250 - 05423080857</t>
  </si>
  <si>
    <t>Ada Mah. Yakamoz Cad. No:43 Merkez/Sinop</t>
  </si>
  <si>
    <t>60b23f70697e1e1467f56717</t>
  </si>
  <si>
    <t>Sahil Kokoreç, Merkez (Ada Mah.)</t>
  </si>
  <si>
    <t>AKIN BEY 5414720208</t>
  </si>
  <si>
    <t>Ada Mah. Enver Bahadır Cad. No:9 Merkez/Sinop</t>
  </si>
  <si>
    <t>61b7b2ae1edae747ce2b8f5f</t>
  </si>
  <si>
    <t>Kral Dönerci, Merkez (Meydankapı Mah.)</t>
  </si>
  <si>
    <t>HACI BEY         3682604050 - 05322230126</t>
  </si>
  <si>
    <t>Meydankapı mh. Sakarya cd. No:8/C Merkez/Sinop</t>
  </si>
  <si>
    <t>61f05ae9c47fb5ec011404e2</t>
  </si>
  <si>
    <t>Karasu Et Sofrası, Merkez (Meydankapı Mah.)</t>
  </si>
  <si>
    <t>Oktay Çilingir	5549607757</t>
  </si>
  <si>
    <t>Meydankapı Mah. Kalemci Sok. No:1 Merkez/Sinop</t>
  </si>
  <si>
    <t>60a20801984d617688689baf</t>
  </si>
  <si>
    <t>Villa Pasta, Merkez (Meydankapı Mah.)</t>
  </si>
  <si>
    <t>Merkez	Meydankapı</t>
  </si>
  <si>
    <t>Hasan Kandemir        5436306129</t>
  </si>
  <si>
    <t>Meydankapı Mah. ATATÜRK Cad. No:2/1 Merkez/Sinop</t>
  </si>
  <si>
    <t>köşk pastanesinde cekildi</t>
  </si>
  <si>
    <t>606b75c184475d157210682e</t>
  </si>
  <si>
    <t>Köşk Pastanesi Bistro, Merkez (Meydankapı Mah.)</t>
  </si>
  <si>
    <t>Hasan Kandemir	5436306129</t>
  </si>
  <si>
    <t>Meydankapı Mah. Sakarya Cad. Merkez/Sinop</t>
  </si>
  <si>
    <t>60129c7c15c65967eaa2bc76</t>
  </si>
  <si>
    <t>Bizim Köfteci, Merkez (Yeni Mah.)</t>
  </si>
  <si>
    <t>Merkez Yeni</t>
  </si>
  <si>
    <t>Serkan Bey        5413565257</t>
  </si>
  <si>
    <t>Yeni Mah. Ulus Sok. No:1/1 Merkez/SİNOP</t>
  </si>
  <si>
    <t xml:space="preserve">maliyet acısından suan istemiyorlar </t>
  </si>
  <si>
    <t>606a1cba306c353c4ae84ed6</t>
  </si>
  <si>
    <t>Dürümcü Baba Elliyedi, Merkez (Yeni Mah.)</t>
  </si>
  <si>
    <t>Kadem Arslan Karakaş        3682500090</t>
  </si>
  <si>
    <t>Yeni Mah. ATATÜRK Cad. No:39/A Merkez/Sinop</t>
  </si>
  <si>
    <t>61bf2d86f72fa4300852faf1</t>
  </si>
  <si>
    <t>Köşk Pastanesi Börek &amp; Nokul, Merkez (Kaleyazısı Mah.)</t>
  </si>
  <si>
    <t>Merkez/Kaleyazısı</t>
  </si>
  <si>
    <t>Hasan Kandemir3682605196</t>
  </si>
  <si>
    <t>Kaleyazısı Mah. Cumhuriyet Cad. No:8/D Merkez/Sinop</t>
  </si>
  <si>
    <t>61dc9520322419be78bb9c0e</t>
  </si>
  <si>
    <t>Laço Döner, Merkez (Camiikebir Mah.)</t>
  </si>
  <si>
    <t>Merkez/Camikebir</t>
  </si>
  <si>
    <t>Doğukan Bey/05458815580/3682600605</t>
  </si>
  <si>
    <t>Camikebir Mah. Ortayol Sok. No:10/A Merkez/Sinop</t>
  </si>
  <si>
    <t>6077f1af3e525469fd68c160</t>
  </si>
  <si>
    <t>Cem's Kitchen, Merkez (Meydankapı Mah.)</t>
  </si>
  <si>
    <t>Eyüp Cenk Gülleroğlu/3682617924</t>
  </si>
  <si>
    <t>Meydankapı Mah. Bülent Ecevit Cad. Aktan Apt. No: 9 Merkez/Sinop</t>
  </si>
  <si>
    <t>çekimden vazgecmişler</t>
  </si>
  <si>
    <t>600eb83d16bdc8ac1940d870</t>
  </si>
  <si>
    <t>Kervan Tatlı &amp; Dondurma, Merkez (Yeni Mah.)</t>
  </si>
  <si>
    <t xml:space="preserve">Merkez / Yeni </t>
  </si>
  <si>
    <t>Ümit Bey / 5452506690</t>
  </si>
  <si>
    <t>Gazi Cad. No:13A</t>
  </si>
  <si>
    <t xml:space="preserve">daha sonra yapalım dedi </t>
  </si>
  <si>
    <t>601538285fe8237c30cfb669</t>
  </si>
  <si>
    <t>Meşhur Kastamonu Kır Pidecisi, Merkez (Yeni Mah.)</t>
  </si>
  <si>
    <t>İsa Bey / 5303395737 / 3682616459</t>
  </si>
  <si>
    <t>Yeni Mah Atatürk Cad. No:7/A</t>
  </si>
  <si>
    <t>FOTOĞRAF SEGMENT</t>
  </si>
  <si>
    <t>Aradık Mı?</t>
  </si>
  <si>
    <t>6069762e02b697d7e78604c2</t>
  </si>
  <si>
    <t>Acıktım55, Merkez (Gelincik Mah.)</t>
  </si>
  <si>
    <t>Sema Boz</t>
  </si>
  <si>
    <t>Gelincik</t>
  </si>
  <si>
    <t>Gelincik Mah. Fatih Cad. No:124/A Merkez/Sinop</t>
  </si>
  <si>
    <t>maliyetli olur dedi 3-5 ürün çıkarabilirim dedi</t>
  </si>
  <si>
    <t>623b69b1c23a23491d301624</t>
  </si>
  <si>
    <t>Adin Cafe &amp; Restaurant, Ayancık (Yalı Mah.)</t>
  </si>
  <si>
    <t>ÖMER GÜRLEYEN</t>
  </si>
  <si>
    <t>Ayancık</t>
  </si>
  <si>
    <t>Yalı mah. Ömer seyfettin meydanı no:5 Ayancık/SİNOP</t>
  </si>
  <si>
    <t>61b65a269c93b176bc3b3aa2</t>
  </si>
  <si>
    <t>Angelico Cafe &amp; Bistro, Merkez (Korucuk Mah.)</t>
  </si>
  <si>
    <t>AHMET HAMDİ BOZKURT</t>
  </si>
  <si>
    <t>Korucuk Köyü</t>
  </si>
  <si>
    <t>Korucuk Köyü Tırkışlar Mah. No:35/1 Merkez/Sinop</t>
  </si>
  <si>
    <t>6007efdf1ea42178ab64e71c</t>
  </si>
  <si>
    <t>Angelico Cafe &amp; Bistro, Merkez (Yeni Mah.)</t>
  </si>
  <si>
    <t>YENİ MAH. GAZİ CAD. NO: 55 A MERKEZ/ SİNOP</t>
  </si>
  <si>
    <t>d.ç istemiyor</t>
  </si>
  <si>
    <t>6255e6526d7e24d183cb8a16</t>
  </si>
  <si>
    <t>Aras Tabldot, Merkez (Kaleyazısı Mah.)</t>
  </si>
  <si>
    <t>Ali Bilgi</t>
  </si>
  <si>
    <t>Kaleyazısı</t>
  </si>
  <si>
    <t>Kaleyazısı Mah. Tuzcular Cad. No:10/A Merkez/Sinop</t>
  </si>
  <si>
    <t>6072daeedca89580749761c3</t>
  </si>
  <si>
    <t>Barınak Pizza, Merkez (Meydankapı Mah.)</t>
  </si>
  <si>
    <t>Ayhan Keltek</t>
  </si>
  <si>
    <t>Meydankapı Mah. Kurtuluş Cad. No:11 Merkez/Sinop</t>
  </si>
  <si>
    <t>6112d669a5eb9e2670be1442</t>
  </si>
  <si>
    <t>Beliz Cafe, Ayancık (Yalı Mah.)</t>
  </si>
  <si>
    <t>Filiz Doğan</t>
  </si>
  <si>
    <t>Yalı Mah. 15 Temmuz Şehitler Cad. No:13 Ayancık/Sinop</t>
  </si>
  <si>
    <t>Arzu Çorman</t>
  </si>
  <si>
    <t>Serkan beyden d.ç alındı</t>
  </si>
  <si>
    <t>6255d3668e1f64851e6121db</t>
  </si>
  <si>
    <t>Cafe Enberay, Gerze (19 Mayıs Mah.)</t>
  </si>
  <si>
    <t>Berk Şentürk</t>
  </si>
  <si>
    <t>Gerze</t>
  </si>
  <si>
    <t>19 Mayıs Mah. Sinop Cad. No:78/A Gerze/Sinop</t>
  </si>
  <si>
    <t>62485cb62535bb56016b4abc</t>
  </si>
  <si>
    <t>Cafe Köşk Mutfak, Merkez (Meydankapı Mah.)</t>
  </si>
  <si>
    <t>Sevinç Yanık</t>
  </si>
  <si>
    <t>Meydankapı Mah., Sakarya Cad., No:27, Merkez, Sinop</t>
  </si>
  <si>
    <t>Eyüp Cenk Gülleroğlu</t>
  </si>
  <si>
    <t>Meydankapı</t>
  </si>
  <si>
    <t>60b232646f6994038b2ce76b</t>
  </si>
  <si>
    <t>Chef Tınmaz Ocakbaşı, Merkez (Meydankapı Mah.)</t>
  </si>
  <si>
    <t>Hasret Tınmaz</t>
  </si>
  <si>
    <t>Meydankapı Mah. Kurtuluş Cad. No:15 Merkez/Sinop</t>
  </si>
  <si>
    <t>60b22c16e2bd85cc303676ea</t>
  </si>
  <si>
    <t>Çağan Taş Fırında Pide &amp; Lahmacun, Merkez (İncedayı Mah.)</t>
  </si>
  <si>
    <t>Mehmet Çirpici</t>
  </si>
  <si>
    <t>İncedayı</t>
  </si>
  <si>
    <t>İncedayı Mah. Okullar Cad. No:11/A Merekz/Sinop</t>
  </si>
  <si>
    <t>6081f09a6f3423039ed8b433</t>
  </si>
  <si>
    <t>Çapa Cafe &amp; Restaurant, Merkez (Yeni Mah.)</t>
  </si>
  <si>
    <t>Emrah Ülgen</t>
  </si>
  <si>
    <t>Yeni Mah. Gazi Cad. No:16 Merkez/Sinop</t>
  </si>
  <si>
    <t>6145bc6117cd48ab62133c7a</t>
  </si>
  <si>
    <t>Çınaraltı Köfte, Merkez (Kaleyazısı Mah.)</t>
  </si>
  <si>
    <t>Barış Şahiner</t>
  </si>
  <si>
    <t>Kaleyazısı Mah. İnönü Cad. No:1/A Merkez/Sinop</t>
  </si>
  <si>
    <t>işletme tadillata</t>
  </si>
  <si>
    <t>622b0be698e4e446a790b053</t>
  </si>
  <si>
    <t>Deniz Cafe, Merkez (Yeni Mah.)</t>
  </si>
  <si>
    <t>Nejla Taşkıran</t>
  </si>
  <si>
    <t>Yeni Mah.Dr.Ahmet Örs Cad. No:1 Merkez/Sinop</t>
  </si>
  <si>
    <t>606d86b2757ebe4739dbfa89</t>
  </si>
  <si>
    <t>Diyarbakır Sofrası, Merkez (Meydankapı Mah.)</t>
  </si>
  <si>
    <t>Timur Aydemir</t>
  </si>
  <si>
    <t>Meydankapı Mah. Kıbrıs Cad. No:7/A Merkez/Sinop</t>
  </si>
  <si>
    <t>60528a8186d8a53a4f8a0a73</t>
  </si>
  <si>
    <t>Dostum Kahve &amp; Bistro, Gerze (Çarşı Mah.)</t>
  </si>
  <si>
    <t>Cüneyit Koluman</t>
  </si>
  <si>
    <t>Köşk</t>
  </si>
  <si>
    <t>Köşk Mahallesi, Sahil Caddesi NO:12 Gerze / Sinop</t>
  </si>
  <si>
    <t>Kadem Arslan Karakaş</t>
  </si>
  <si>
    <t>d.ç alındı</t>
  </si>
  <si>
    <t>602a2d9859222d242ad40d7b</t>
  </si>
  <si>
    <t>Ekrem Coşkun Döner, Yeni Mah.</t>
  </si>
  <si>
    <t>Tuncay yalmancı</t>
  </si>
  <si>
    <t>Yeni mahalle Atatürk caddesi no:11/A</t>
  </si>
  <si>
    <t>622b05df16cbd7497b405920</t>
  </si>
  <si>
    <t>Esmina Simit Center,Merkez (Yeni Mah.)</t>
  </si>
  <si>
    <t>Semiye Coşkun</t>
  </si>
  <si>
    <t>Yeni Mah.Atatürk Cad.No:41/C Merkez/Sinop</t>
  </si>
  <si>
    <t>62573564a2205a038da5afd0</t>
  </si>
  <si>
    <t>Ev Yemekleri &amp; Fast Food 368, Merkez (Kaleyazısı Mah.)</t>
  </si>
  <si>
    <t>Tuba Özekes</t>
  </si>
  <si>
    <t>Meydankapı Mah. Kademci Sk. No:3/A Merkez/Sinop</t>
  </si>
  <si>
    <t>6068e5343b554c063fec7fcf</t>
  </si>
  <si>
    <t>Fesleğen, Merkez (Yeni Mah.)</t>
  </si>
  <si>
    <t>Candaş Yıldırım</t>
  </si>
  <si>
    <t>Yeni Mah. Gazi Cad. No:7/A Merkez/Sinop</t>
  </si>
  <si>
    <t>6228e5c1853cea7bd4521050</t>
  </si>
  <si>
    <t>Gaziantep Sudem Pastanesi,Merkez ( Gelincik Mah)</t>
  </si>
  <si>
    <t>Mehmet Aydoğan</t>
  </si>
  <si>
    <t>Gelincik Mah. Fatih Cad.No:71/A Merkez/Sinop</t>
  </si>
  <si>
    <t>61cb524b0bc14843ff996ec2</t>
  </si>
  <si>
    <t>Gelincik Balık Evi, Merkez (Gelincik Mah.)</t>
  </si>
  <si>
    <t>2 ay kadar tadilatta</t>
  </si>
  <si>
    <t>62572de07a23ab7024c2b666</t>
  </si>
  <si>
    <t>Gurme Soslu Tavuk Dürüm, Boyabat (Camikebir Mah.)</t>
  </si>
  <si>
    <t>Kadir Arslan</t>
  </si>
  <si>
    <t>Boyabat</t>
  </si>
  <si>
    <t>Camiikebir</t>
  </si>
  <si>
    <t>Camikebir Mah.Adnan Menderes Bulvarı No:47/C Boyabat/Sinop</t>
  </si>
  <si>
    <t>6255e0ac6a8be4294b132dff</t>
  </si>
  <si>
    <t>Hatay Döner Center, Merkez (Yeni Mah.)</t>
  </si>
  <si>
    <t>Hasan Ördek</t>
  </si>
  <si>
    <t>Yeni Mah. Gazi Cad. No:21/1 Merkez/Sinop</t>
  </si>
  <si>
    <t>6230e3eb4fcbab3a4b592f24</t>
  </si>
  <si>
    <t>Heybetli Köfte, Merkez (Yeni Mah.)</t>
  </si>
  <si>
    <t>Doğukan Akıncı</t>
  </si>
  <si>
    <t>Yeni Mah. Kemalettin Sami Paşa Cad. No:24/A Merkez/Sinop</t>
  </si>
  <si>
    <t>62431ffcc8bed641be06435b</t>
  </si>
  <si>
    <t>Hüner Tabldot, Merkez (Kefevi Mah.)</t>
  </si>
  <si>
    <t>ERSİN AKSU</t>
  </si>
  <si>
    <t>Kefevi mah. erenler sok. no:1 Merkez/SİNOP</t>
  </si>
  <si>
    <t>6229bb0a0ba09d9c50e0eb6f</t>
  </si>
  <si>
    <t>Kahve Durağı,Merkez (Meydankapı Mah.)</t>
  </si>
  <si>
    <t>Selçuk Gemici</t>
  </si>
  <si>
    <t>Meydankapı Mah.Sakarya Cad. No:5/A Merkez/Sinop</t>
  </si>
  <si>
    <t>60793c0c910804384420ba78</t>
  </si>
  <si>
    <t>Karainci Fırın, Merkez (Meydankapı Mah.)</t>
  </si>
  <si>
    <t>Oytun Başkan</t>
  </si>
  <si>
    <t>Meydankapı Mah. Kademci Sok. No:5/1 Merkez/Sinop</t>
  </si>
  <si>
    <t>60793a0f892b8615dca1dac2</t>
  </si>
  <si>
    <t>Karainci Mutfak, Merkez (Yeni Mah.)</t>
  </si>
  <si>
    <t>Yeni Mah. Gazi Cad. No: 37/A Merkez/Sinop</t>
  </si>
  <si>
    <t>607937c258e4355c27974895</t>
  </si>
  <si>
    <t>Karainci Pasta, Merkez (Yeni Mah.)</t>
  </si>
  <si>
    <t>Yeni Mah. Gazi Cad. No: 61 Merkez/Sinop</t>
  </si>
  <si>
    <t>Oktay Çilingir</t>
  </si>
  <si>
    <t>606d992fade74ff7a6c7e0ad</t>
  </si>
  <si>
    <t>Kardeşler Mantı Unlu Mamülleri, Merkez (Yeni Mah.)</t>
  </si>
  <si>
    <t>Coşkun Arslan</t>
  </si>
  <si>
    <t>Yeni Mah. Gazi Cad. No:10 Merkez/Sinop</t>
  </si>
  <si>
    <t>ÜMİT ALMIŞ</t>
  </si>
  <si>
    <t xml:space="preserve">gerek görmüyorum dedi / açmadı </t>
  </si>
  <si>
    <t>6255d79d6a5e9f2a5d614d47</t>
  </si>
  <si>
    <t>Keyifli Cafe &amp; Büfe, Gerze (19 Mayıs Mah.)</t>
  </si>
  <si>
    <t>Üzeyir Gökmen</t>
  </si>
  <si>
    <t>19 Mayıs Mah. Sinop Cad. No:62/A Gerze/Sinop</t>
  </si>
  <si>
    <t>605918f52982e2e6da70b411</t>
  </si>
  <si>
    <t>Köfteci Sebahattin Usta, Merkez (Meydankapı Mah.)</t>
  </si>
  <si>
    <t>Gökhan Koca</t>
  </si>
  <si>
    <t>Meydankapı Mah. Kurtuluş Cad. No:47 Merkez/Sinop</t>
  </si>
  <si>
    <t xml:space="preserve">meltem </t>
  </si>
  <si>
    <t>623a1a99252f03a223345661</t>
  </si>
  <si>
    <t>Köşem Döner &amp; Köfte, Merkez (Yeni Mah.)</t>
  </si>
  <si>
    <t>Murat Cüce</t>
  </si>
  <si>
    <t>Yeni Mah., Atatürk Cad., No:1, Merkez, Sinop</t>
  </si>
  <si>
    <t>Meydankapı Mah. Sakarya Cad. No:27 Merkez/Sinop</t>
  </si>
  <si>
    <t xml:space="preserve">Akşam saat 18.00 arayın dedi </t>
  </si>
  <si>
    <t>yetkili hacı beyden randevu alındı</t>
  </si>
  <si>
    <t>Namık Sağlam</t>
  </si>
  <si>
    <t>yoğundu sonra aranabilir</t>
  </si>
  <si>
    <t>606d7f530a9e5089c1efccca</t>
  </si>
  <si>
    <t>Mersin33 Tantuni, Merkez (Yeni Mah.)</t>
  </si>
  <si>
    <t>Ömür Korkmaz</t>
  </si>
  <si>
    <t>Yeni Mah. Gazi Cad. No:15 Merkez/Sinop</t>
  </si>
  <si>
    <t>61dc97ff03ec514672aef192</t>
  </si>
  <si>
    <t>Meşhur 1909 Bafra Pidesi, Gerze (Hamidiye Mah.)</t>
  </si>
  <si>
    <t>Murat Yüce</t>
  </si>
  <si>
    <t>Hamidiye Mah. Hal Cad. No:46/B Gerze/Sinop</t>
  </si>
  <si>
    <t>61a8a3c71e8206242a96f45d</t>
  </si>
  <si>
    <t>Meşhur Adıyaman Çiğköftecisi Ömer Aybak, Merkez (Osmaniye Mah.)</t>
  </si>
  <si>
    <t>Osmaniye Mah. Üniversite Sok. No:52/B Merkez/Sinop</t>
  </si>
  <si>
    <t>Murat Yücel</t>
  </si>
  <si>
    <t xml:space="preserve">çekim yapılmış devam çekimi de alındı </t>
  </si>
  <si>
    <t>604e93b4b632725ad92f8e51</t>
  </si>
  <si>
    <t>Nehir Cafe &amp; Restaurant, Merkez (Yeni Mah.)</t>
  </si>
  <si>
    <t>Ümit Urhan</t>
  </si>
  <si>
    <t>Yeni mah. Yalı sk. No :4\A Merkez\SİNOP</t>
  </si>
  <si>
    <t>panelde foto var</t>
  </si>
  <si>
    <t>6070377e2929a29d87d63551</t>
  </si>
  <si>
    <t>Nihavent Restoran, Merkez (Meydankapı Mah.)</t>
  </si>
  <si>
    <t>Ahmet Baysan</t>
  </si>
  <si>
    <t>Meydankapı Mah. Balıkçılar Yolu Sok. No:5 Merkez/Sinop</t>
  </si>
  <si>
    <t>6255dba0728298740de5d34d</t>
  </si>
  <si>
    <t>Öztürk Pastanesi, Merkez (Yeni Mah.)</t>
  </si>
  <si>
    <t>Özcan Öztürk</t>
  </si>
  <si>
    <t>Yeni Mah. Atatürk Cad. No:1/B Merkez/Sinop</t>
  </si>
  <si>
    <t>Muhammet Mustafa Koçak</t>
  </si>
  <si>
    <t>Ada</t>
  </si>
  <si>
    <t>602a2b4855fa619a3cfd7bb9</t>
  </si>
  <si>
    <t>Pizzahmet Fast Food, Çarşı Mah.</t>
  </si>
  <si>
    <t>Ahmet basaran</t>
  </si>
  <si>
    <t>Carsi mahallesi general osman pamukoglu caddesi no:44/A gerze sinop</t>
  </si>
  <si>
    <t>600bdc4db19c483ee8c2924b</t>
  </si>
  <si>
    <t>S. Çalıkuşu Pide &amp; Döner &amp; Kebap &amp; Lahmacun Ve Mantı Salonu</t>
  </si>
  <si>
    <t>Mesture Yalnız</t>
  </si>
  <si>
    <t>Meydankapı Mah.Kurtuluş Cad. No 27</t>
  </si>
  <si>
    <t>4.30 5 gibi gelir yt</t>
  </si>
  <si>
    <t>Erfuz Türker Yaş</t>
  </si>
  <si>
    <t xml:space="preserve">yetkili akın beyden  randevu oluşturuldu </t>
  </si>
  <si>
    <t>606b7177eb165eebbc8d71f8</t>
  </si>
  <si>
    <t>Sinop Kale Kokoreç, Merkez (Yeni Mah.)</t>
  </si>
  <si>
    <t>Yunus Özdemir</t>
  </si>
  <si>
    <t>Yeni Mah. ATATÜRK Cad. No: 5/A Merkez/Sinop</t>
  </si>
  <si>
    <t>6228e9ae062368470ce2a1cb</t>
  </si>
  <si>
    <t>Sinop Örnek Mantı,Merkez (Meydankapı Mah.)</t>
  </si>
  <si>
    <t>Osman Şen</t>
  </si>
  <si>
    <t>Meydankapı Mah.İskele Cad. No:3/A Merkez/Sinop</t>
  </si>
  <si>
    <t>6239893d3cc2aecddf74afcb</t>
  </si>
  <si>
    <t>Şahin Pasta &amp; Simit, Boyabat (Kumluk Mah.)</t>
  </si>
  <si>
    <t>BAYRAM ŞAHİN</t>
  </si>
  <si>
    <t>Camiikebir Mah. Adnan Menderes BLV. No:31 Boyabat/SİNOP</t>
  </si>
  <si>
    <t>606d8c72aeffd76b5a3e1526</t>
  </si>
  <si>
    <t>Şehzadem Ocakbaşı &amp; Kebap, Merkez (Yeni Mah.)</t>
  </si>
  <si>
    <t>Ahmet Alkan</t>
  </si>
  <si>
    <t>Yeni Mah. Gazi Cad. No:13/A Merkez/Sinop</t>
  </si>
  <si>
    <t>606a249ef4e1a81234cda434 // DİĞER ŞUBEDE ÇEKİLENLER KEBAP DEĞİL PİDE VE LAHMACUN ONLARI YÜKLEYEMİYORUZ MENÜSÜNDE YOK,</t>
  </si>
  <si>
    <t>Şehzadem Ocakbaşı Pide Lahmacun, Merkez (Yeni Mah.)</t>
  </si>
  <si>
    <t>606a249ef4e1a81234cda434</t>
  </si>
  <si>
    <t>60b239b107c53b0c470cf755</t>
  </si>
  <si>
    <t>Tarihi Sebat Lokantası, Merkez (Meydankapı Mah.)</t>
  </si>
  <si>
    <t>Ayfer Çolak</t>
  </si>
  <si>
    <t>Meydankapı Mah. Meydan Eteği Sok. No:2/A Merkez/Sinop</t>
  </si>
  <si>
    <t>paneli kapalı</t>
  </si>
  <si>
    <t>Hasan Kandemir</t>
  </si>
  <si>
    <t>625731aa4cc11c5d33fd0645</t>
  </si>
  <si>
    <t>Yediren Et Mangal &amp; Çorba, Merkez (Meydankapı Mah.)</t>
  </si>
  <si>
    <t>Sena Yalnız</t>
  </si>
  <si>
    <t>Gelincik Mah. Fatih Cad.No:1/37 Merkez/Sinop</t>
  </si>
  <si>
    <t>Furkan Solak</t>
  </si>
  <si>
    <t>hatayda</t>
  </si>
  <si>
    <t>IsActive</t>
  </si>
  <si>
    <t>SON 2 HAFTA</t>
  </si>
  <si>
    <t>Eklendi mi</t>
  </si>
  <si>
    <t>60083bde1ea421780d64fcfc</t>
  </si>
  <si>
    <t>Çiğ Köfteci Ömer Usta, Merkez (Yeni Mah.)</t>
  </si>
  <si>
    <t>Ümit Almış</t>
  </si>
  <si>
    <t>Yeni Mah., Gazi Cad., No:13, Sinop Merkez‎ , Sinop, Türkiye,</t>
  </si>
  <si>
    <t>600953aeafd5c706a91eb9c4</t>
  </si>
  <si>
    <t>Adıyörem Çiğ Köfte, Merkez (Kaleyazısı Mah.)</t>
  </si>
  <si>
    <t>Serhat Akça</t>
  </si>
  <si>
    <t>Kaleyazısı Mahallesi Sakarya Caddesi No:91 Merkez/SİNOP</t>
  </si>
  <si>
    <t>600ebcb6d6c5916dafe0075a</t>
  </si>
  <si>
    <t>Arsamiea Çiğ Köfte, Merkez (Yeni Mah.)</t>
  </si>
  <si>
    <t>ABDULLAH BAYINDIR</t>
  </si>
  <si>
    <t>Yeni mah gümüş sokak no 10 SİNOP Merkez</t>
  </si>
  <si>
    <t>6064351fb71fbc334819cc6b</t>
  </si>
  <si>
    <t>Komagene Etsiz Çiğ Köfte, Gerze (Hamidiye Mah.)</t>
  </si>
  <si>
    <t>HAMİDİYE MAH. OKULLAR CAD. 40/A</t>
  </si>
  <si>
    <t>6065abfb29d0eb17faa41a53</t>
  </si>
  <si>
    <t>Domino's Pizza, Merkez (Meydankapı Mah.)</t>
  </si>
  <si>
    <t>Meydankapı Mah. Görgün Sok. No:8 A</t>
  </si>
  <si>
    <t>605a38b2dce77343141098c2</t>
  </si>
  <si>
    <t>Komagene Etsiz Çiğ Köfte, Merkez (Kaleyazısı Mah.)</t>
  </si>
  <si>
    <t>KALEYAZISI MAH. CUMHURİYET CAD. NO:8E</t>
  </si>
  <si>
    <t>6064358865ce6846d9ac96d4</t>
  </si>
  <si>
    <t>Komagene Etsiz Çiğ Köfte, Merkez (Gelincik Mah.)</t>
  </si>
  <si>
    <t>GELİNCİK MAH. FATİH CAD. TOPAL SİTESİ NO:112</t>
  </si>
  <si>
    <t>6063a239b48e84b8114440b0</t>
  </si>
  <si>
    <t>Çiğ Köfteci Ömer Usta, Merkez (Gelincik Mah.)</t>
  </si>
  <si>
    <t>Gelincik Mah. Gelincik Yolu Cad. No:4/3A Merkez/Sinop</t>
  </si>
  <si>
    <t>60aeb6fc89325bee76bd73a7</t>
  </si>
  <si>
    <t>Meşhur Adıyaman Çiğ Köftecisi Ömer Aybak, Merkez (Gelincik Mah.)</t>
  </si>
  <si>
    <t>Sultan Sarıkaya</t>
  </si>
  <si>
    <t>Gelincik Mah. Fatih Cad. No:63/A Merkez/Sinop</t>
  </si>
  <si>
    <t>60006410f21cfb52ae99c11d</t>
  </si>
  <si>
    <t>Meşhur Adıyaman Çiğ Köftecisi Ömer Aybak, Gerze (Çarşı Mah.)</t>
  </si>
  <si>
    <t>OSMAN ÜNLÜ</t>
  </si>
  <si>
    <t>HAMİDİYE MAH. OKULLAR CAD. NO:44/A GERZE/SİNOP</t>
  </si>
  <si>
    <t>Kefevi</t>
  </si>
  <si>
    <t>6089e48574b647d2e27468bf</t>
  </si>
  <si>
    <t>Oses Çiğ Köfte, Merkez (Gelincik Mah.)</t>
  </si>
  <si>
    <t>Gökhan Küçükbaş</t>
  </si>
  <si>
    <t>Gelincik Mah. Fatih Cad. No:42/A Merkez/Sinop</t>
  </si>
  <si>
    <t>619cd336021c453b09bbb974</t>
  </si>
  <si>
    <t>Popeyes, Merkez (Gazi Cad.)</t>
  </si>
  <si>
    <t>YENİ MAH. GAZİ CAD. NO:3/A SİNOP</t>
  </si>
  <si>
    <t>619f5592fa98f635bb64195b</t>
  </si>
  <si>
    <t>Burger King, Merkez (Gazi Cad.)</t>
  </si>
  <si>
    <t>YENİ MAH. GAZİ CAD. NO:3/A MERKEZ/SİNOP</t>
  </si>
  <si>
    <t>61aa006bf99989fdb1c58730</t>
  </si>
  <si>
    <t>Komagene Etsiz Çiğ Köfte, Merkez (Kefevi Mah.)</t>
  </si>
  <si>
    <t>KEFEVİ MAH. OKULLAR CAD. 6 A</t>
  </si>
  <si>
    <t>6112e94943e521182b72ce5c</t>
  </si>
  <si>
    <t>Adıyörem Çiğ Köfte, Ayancık (Yalı Mah.)</t>
  </si>
  <si>
    <t>Emirhan Talha Acar</t>
  </si>
  <si>
    <t>Yalı Mah. Prof. Dr. Sedat Demircan Cad. No:22/A Ayancık/Sinop</t>
  </si>
  <si>
    <t>6258970a1e1d38509ee95ed6</t>
  </si>
  <si>
    <t>Çınaraltı Ocakbaşı, Merkez (Kaleyazısı Mah.)</t>
  </si>
  <si>
    <t>6225c233245380c6425fb353</t>
  </si>
  <si>
    <t>Çiğköfteci Ömer Usta,Gerze (Hamidiye Mah.)</t>
  </si>
  <si>
    <t>Salih Topalhal</t>
  </si>
  <si>
    <t>Hamidiye Mah. Okullar Cad.No:15/B İç Kapı No: 8 Gerze/Sinop</t>
  </si>
  <si>
    <t>602ab8eb17a376c0db354c2f</t>
  </si>
  <si>
    <t>Aktaşlar Restaurant, Altınordu (Durugöl Mah.)</t>
  </si>
  <si>
    <t>TAMER AKTAŞ</t>
  </si>
  <si>
    <t>Altınordu</t>
  </si>
  <si>
    <t>Durugöl</t>
  </si>
  <si>
    <t>Durugöl Mah., Soya Cad., No:15A, Altınordu, Ordu, Türkiye,</t>
  </si>
  <si>
    <t>gereken görüşme yapıldı/diğer işletmesinin fotoğrafları varmış</t>
  </si>
  <si>
    <t>602ab4fbe87c92661684f0fb</t>
  </si>
  <si>
    <t>Aktaşlar Restaurant, Altınordu (Şarkiye Mah.)</t>
  </si>
  <si>
    <t>Şarkiye</t>
  </si>
  <si>
    <t>Fatih Cad., No:3, Altınordu, Ordu, Türkiye,</t>
  </si>
  <si>
    <t>mail aldı// gönderdim bir daha kontrol edeyim dedi</t>
  </si>
  <si>
    <t>60251607a0262c694f185ac1</t>
  </si>
  <si>
    <t>Alaçatı Muhallebicisi, Altınordu (Şarkiye Mah.)</t>
  </si>
  <si>
    <t>ERSİN YILMAZ</t>
  </si>
  <si>
    <t>Şarkiye Mah., Fatma Hatun Sok., No:1, Altınordu, Ordu, Türkiye,</t>
  </si>
  <si>
    <t>yemeklerim az istemiyorum şuan dedi// franchise bir işletmeyiz dedi</t>
  </si>
  <si>
    <t>60599a035468ab1e8e7b6971</t>
  </si>
  <si>
    <t>Antakya Katık Döner, Altınordu (Yeni Mah.)</t>
  </si>
  <si>
    <t>NECMEDDİN ÇEKMECE</t>
  </si>
  <si>
    <t>Yeni Mah., Altınordu, Ordu, Türkiye,</t>
  </si>
  <si>
    <t>mail verildi//maile atılmış</t>
  </si>
  <si>
    <t>600030d0e348f6431ba36199</t>
  </si>
  <si>
    <t>Aşiyan Künefe, Altınordu (Bahçelievler Mah.)</t>
  </si>
  <si>
    <t>AHMET UYUMAZ</t>
  </si>
  <si>
    <t>Bahçelievler Mahallesi Atatürk Bulvarı CarrefourSA karşısı No 177 Gaziantep Aşiyan Künefe</t>
  </si>
  <si>
    <t>20 dk sonra ara//açmadı//fotoğraflar verilmediği için çekim istemiyor//yarım saat sonra ara//istemiyor/istemedi istersek döneriz  dedi//5466780675kadir bey genel müdür numarası verildi ahmet bey memleketteymiş 1aydır gelmiyormuş kadir beyle görüştüm fotoğraflar verilmediği için istemiyorlar.</t>
  </si>
  <si>
    <t>61e69d637d568b6c81a68b50</t>
  </si>
  <si>
    <t>Atabeyoğlu Lezzet Çiftliği, Altınordu (Bahçelievler Mah.)</t>
  </si>
  <si>
    <t>HAKAN ATABEYOĞLU</t>
  </si>
  <si>
    <t>Bahçelievler Mah., Altınordu, Ordu, Türkiye,</t>
  </si>
  <si>
    <t>610a71b31f705fbe091c1b94</t>
  </si>
  <si>
    <t>Ataman Zümra Ev Yemekleri, Altınordu (Yeni Mah.)</t>
  </si>
  <si>
    <t>FATİH ATAMAN</t>
  </si>
  <si>
    <t>Sinan Şener</t>
  </si>
  <si>
    <t xml:space="preserve">Yeni mah. 308 sok 16/b  / kendim gönderirirm dedi </t>
  </si>
  <si>
    <t>61fbbda0e7ca7f719a2e5da5</t>
  </si>
  <si>
    <t>Başkan Kokoreç, Fatsa (Mustafa Kemal Paşa Mah.)</t>
  </si>
  <si>
    <t>MEHMET CAN ÖZGEN</t>
  </si>
  <si>
    <t>Fatsa</t>
  </si>
  <si>
    <t>Mustafakemalpaşa</t>
  </si>
  <si>
    <t>Mustafa Kemal paşa mahallesi numune sok no 16</t>
  </si>
  <si>
    <t>601042d1a6527148b75d0ad9</t>
  </si>
  <si>
    <t>Baya Kokoreç, Altınordu (Akyazı Mah.)</t>
  </si>
  <si>
    <t>ABDULLAH YİVLİ</t>
  </si>
  <si>
    <t>Akyazı</t>
  </si>
  <si>
    <t>Akyazı Mah. Ali Rıza Gürsoy Cd. No:78/A, 52200 Ordu Merkez/Ordu</t>
  </si>
  <si>
    <t>pazartesiye devam çekimi oluşturuldu//1 ay sonra aranacaka randevu durumu sorulacak/YT YOK YARIN ARAYIN DEDI/mail atacaklar</t>
  </si>
  <si>
    <t>İpek Aytaç</t>
  </si>
  <si>
    <t>605cfc1369de6c1b4e4acf7e</t>
  </si>
  <si>
    <t>Bereket Cafe, Altınordu (Bucak Mah.)</t>
  </si>
  <si>
    <t>HANİFE AKSOY</t>
  </si>
  <si>
    <t>Bucak</t>
  </si>
  <si>
    <t>Bucak Mah., Altınordu, Ordu, Türkiye,</t>
  </si>
  <si>
    <t>60d2269f3b18f94f972663b8</t>
  </si>
  <si>
    <t>Beril Cafe Restoran, Altınordu (Cumhuriyet Mah.)</t>
  </si>
  <si>
    <t>PINAR KIRBAŞ</t>
  </si>
  <si>
    <t>Cumhuriyet mahallesi 1315 sokak no 2/ A</t>
  </si>
  <si>
    <t>60ef48ff4463ed6411b34fb0</t>
  </si>
  <si>
    <t>Bi Tas Çorba, Fatsa (Sakarya Mah.)</t>
  </si>
  <si>
    <t>HALİL İBRAHİM OTURAKLI</t>
  </si>
  <si>
    <t>Sakarya mah Sakarya cad no:144/b Fatsa Ordu</t>
  </si>
  <si>
    <t>601fc2d88a8c6781512c9465</t>
  </si>
  <si>
    <t>Bulvar Cafe &amp; Restaurant, Altınordu (Düz Mah.)</t>
  </si>
  <si>
    <t>ERİM KADIOĞLU</t>
  </si>
  <si>
    <t>Düz</t>
  </si>
  <si>
    <t>Atatürk Blv., No:138, Altınordu, Ordu, Türkiye,</t>
  </si>
  <si>
    <t>PERSONEL EKSİK O YÜZDEN SİZLERE DÖNÜŞ SAĞLAYACAĞIM DER//personel eksik//personeli yarı yarıya indirdim şuan olmaz dedi</t>
  </si>
  <si>
    <t>60718180e2b6060a30173c93</t>
  </si>
  <si>
    <t>Bülent Usta'nın Yeri, Altınordu (Subaşı Mah.)</t>
  </si>
  <si>
    <t>NURCAY SARIKAYA</t>
  </si>
  <si>
    <t>Subaşı</t>
  </si>
  <si>
    <t>Subaşı Mah., Altınordu, Ordu, Türkiye,</t>
  </si>
  <si>
    <t>60ca6561ad00b756fca27fd3</t>
  </si>
  <si>
    <t>Cadde Katık, Ünye (Kaledere Mah.)</t>
  </si>
  <si>
    <t>YAŞAR CAN TOKAÇ</t>
  </si>
  <si>
    <t>Ünye</t>
  </si>
  <si>
    <t>Kaledere</t>
  </si>
  <si>
    <t>Kaledere mahallesi 20 Temmuz cadde no1/A</t>
  </si>
  <si>
    <t>5ffef75468b494013d8f73e7</t>
  </si>
  <si>
    <t>CE-Lal, Ünye (Kaledere Mah.)</t>
  </si>
  <si>
    <t>CELAL UYSAL</t>
  </si>
  <si>
    <t>Kaledere mahallesi belediye caddesi</t>
  </si>
  <si>
    <t>Özkan Kırdar</t>
  </si>
  <si>
    <t>601158bff8fb0b150ff92197</t>
  </si>
  <si>
    <t>Chef Burger &amp; Pizza, Altınordu (Cumhuriyet Mah.)</t>
  </si>
  <si>
    <t>Hatice Güneş</t>
  </si>
  <si>
    <t>Cumhuriyet Mah. 1322 Sok. No:6/A Altınordu/ORDU</t>
  </si>
  <si>
    <t>personel eksikliği varmış//2saate arayın iş yoğunluğu var dedi//düşünüp dönecek/şuan düşünmüyorum dediler</t>
  </si>
  <si>
    <t>60c649ed8454249780b16848</t>
  </si>
  <si>
    <t>Chef Emrah Şensoy Kasap, Altınordu (Şarkiye Mah.)</t>
  </si>
  <si>
    <t>EMRAH ŞENSOY</t>
  </si>
  <si>
    <t>ŞARKİYE MAH.BARBAROS CAD.NO:45/A ALTINORDU ORDU</t>
  </si>
  <si>
    <t>61de9ed88400f083a28aae95</t>
  </si>
  <si>
    <t>Chef Sos Döner, Altınordu (Akyazı Mah.)</t>
  </si>
  <si>
    <t>YURDAER GÜVEN</t>
  </si>
  <si>
    <t>Akyazı Mah., Altınordu, Ordu, Türkiye,</t>
  </si>
  <si>
    <t>60a6a1aaf221508857a25690</t>
  </si>
  <si>
    <t>Chicksos, Altınordu (Akyazı Mah.)</t>
  </si>
  <si>
    <t>Erol Aydınoğlu</t>
  </si>
  <si>
    <t>akyazı mah ali rıza gürsoy cad no:19 altınordu ordu</t>
  </si>
  <si>
    <t>kendi fotolarını atacak/mail atacaklar bugün</t>
  </si>
  <si>
    <t>6183ab93ae24ef6bbb328e5a</t>
  </si>
  <si>
    <t>Çalıkuşu, Ünye (Kaledere Mah.)</t>
  </si>
  <si>
    <t>ÖZGÜR SARIOĞLU</t>
  </si>
  <si>
    <t>Kaledere mah. Ortaçarşı cad. No:2A</t>
  </si>
  <si>
    <t>603fe53192b6d03175db15ac</t>
  </si>
  <si>
    <t>Çamlık Pide &amp; Lahmacun &amp; Kebap, Nizamettin</t>
  </si>
  <si>
    <t>HASAN DAĞIDIR</t>
  </si>
  <si>
    <t>Nizamettin</t>
  </si>
  <si>
    <t>Nizamettin, 52100, Nizamettin Cd. 25-27, 52100 Ordu Merkez/Ordu</t>
  </si>
  <si>
    <t>çekim gerçekleşmiş</t>
  </si>
  <si>
    <t>61fbbc1973a54e9d31ecdaf1</t>
  </si>
  <si>
    <t>Çay Lav Yu, Altınordu (Şirinevler Mah.)</t>
  </si>
  <si>
    <t>FATİH TEMEL</t>
  </si>
  <si>
    <t>Şirinevler Mahallesi, İsmet Paşa Caddesi No 188/1</t>
  </si>
  <si>
    <t>6050c60f9dea6c5667a8fadd</t>
  </si>
  <si>
    <t>Çiğ Köfteci Ömer Usta, Ünye (Liseler Mah.)</t>
  </si>
  <si>
    <t>MUHAMMET TEPE</t>
  </si>
  <si>
    <t>Liseler</t>
  </si>
  <si>
    <t>Hükümet Cad., No:133, Ünye, Ordu, Türkiye,</t>
  </si>
  <si>
    <t>618b7f382dcfbf9d5f31e438</t>
  </si>
  <si>
    <t>Çorbacı Lezzet Kazanı 7/24, Altınordu (Karşıyaka Mah.)</t>
  </si>
  <si>
    <t>İSA YAZICI</t>
  </si>
  <si>
    <t>KARŞIYAKA MAH. ATATÜRK BULVARI NO 406/A ALTINORDU/ORDU</t>
  </si>
  <si>
    <t>6092f48a8adf86a367dddb9c</t>
  </si>
  <si>
    <t>Dadduk, Altınordu (Şarkiye Mah.)</t>
  </si>
  <si>
    <t>RACİ ÇITAK</t>
  </si>
  <si>
    <t>Şarkiye mahallesi Süleyman felek caddesi no 118 /a altın Ordu Ordu</t>
  </si>
  <si>
    <t>meşgule attı//kendi profesyonel çekim fotolarını atcak</t>
  </si>
  <si>
    <t>6092f66475239ba0f50e65e9</t>
  </si>
  <si>
    <t>Dadduk, Fatsa (Mustafa Kemal Paşa Mah.)</t>
  </si>
  <si>
    <t>REFİK ÇITAK</t>
  </si>
  <si>
    <t>mustafa Kemal Paşa mah. Reşadiye cad. no 20/ A fatsa ordu</t>
  </si>
  <si>
    <t>61486436090171848e89ceb8</t>
  </si>
  <si>
    <t>Dadduk, Ünye (Kaledere Mah.)</t>
  </si>
  <si>
    <t>Kaledere Mah., Ünye, Ordu, Türkiye,</t>
  </si>
  <si>
    <t>61f1b0a7e009bd51570c0035</t>
  </si>
  <si>
    <t>Dois, Fatsa (Mustafa Kemal Paşa Mah.)</t>
  </si>
  <si>
    <t>ENGİN GÖKPINAR</t>
  </si>
  <si>
    <t>Mustafakemalpaşa Mah., Fatsa, Ordu, Türkiye,</t>
  </si>
  <si>
    <t>600ac078906cbf76aeb6aaaa</t>
  </si>
  <si>
    <t>Domiss, Altınordu (Akyazı Mah.)</t>
  </si>
  <si>
    <t>Hülya İlhan</t>
  </si>
  <si>
    <t>Akyazı Mah. 779. Sok.No:19C</t>
  </si>
  <si>
    <t>mail atıcak//müsait değil sonra arancak</t>
  </si>
  <si>
    <t>61f1b520b763dfb58d7c889b</t>
  </si>
  <si>
    <t>Donimis Döner, Ünye (Kaledere Mah.)</t>
  </si>
  <si>
    <t>5068645199 fehmi bey fatsadaki şubede çekim olmasını istiyor</t>
  </si>
  <si>
    <t>6035768842b858e1be84c564</t>
  </si>
  <si>
    <t>Donimis, Altınordu (Şarkiye Mah.)</t>
  </si>
  <si>
    <t>ABDULKERİM BİLGİN</t>
  </si>
  <si>
    <t>Süleyman Felek Cad., No:68, Altınordu, Ordu, Türkiye,</t>
  </si>
  <si>
    <t>60081fcbf69aa4436046f6a9</t>
  </si>
  <si>
    <t>Doy Doy Köfte &amp; Piyaz, Ünye (Kaledere Mah.)</t>
  </si>
  <si>
    <t>Canan Çiloğlu</t>
  </si>
  <si>
    <t>Kaledere Mah. Orta Çarşısı Cad. No:38/A</t>
  </si>
  <si>
    <t>600b0d9012a3f12cf425e167</t>
  </si>
  <si>
    <t>Dönerman, Altınordu (Subaşı Mah.)</t>
  </si>
  <si>
    <t>Ozan Eren</t>
  </si>
  <si>
    <t>Subaşı Mah. 472 Sok. No:4-6A Altınordu/ORDU</t>
  </si>
  <si>
    <t>şuan profesyonel foto çekimi yaptırıyor bitince atıcak maile//sistemi kapatıcakmış</t>
  </si>
  <si>
    <t>6055fcd04a6b0ac10ae44105</t>
  </si>
  <si>
    <t>Ekrem Coşkun Döner, Altınordu (Bucak Mah.)</t>
  </si>
  <si>
    <t>OĞUZHAN KARAKUŞ</t>
  </si>
  <si>
    <t>Bülbül Deresi Cad., No:21, Altınordu, Ordu, Türkiye,</t>
  </si>
  <si>
    <t>60d4f612e57fe56de9d3eea5</t>
  </si>
  <si>
    <t>Elif Börek, Altınordu (Yeni Mah.)</t>
  </si>
  <si>
    <t>BELMA HACIAHMETOĞLU</t>
  </si>
  <si>
    <t>Yeni Mahalle Camii Yanı altınordu ordu</t>
  </si>
  <si>
    <t>Serdar Bey 5311037360</t>
  </si>
  <si>
    <t>61713bca09a6a3f18874d467</t>
  </si>
  <si>
    <t>Enfes Künefe &amp; Katmer, Altınordu (Bahçelievler Mah.)</t>
  </si>
  <si>
    <t>MÜSLÜM TORINÇ</t>
  </si>
  <si>
    <t>Bahçelievler mah Atatürk Bulvarı no 169/A altınordu Ordu</t>
  </si>
  <si>
    <t>6055f07cdce77348560fd3f9</t>
  </si>
  <si>
    <t>Fincan Kahve, Altınordu (Düz Mah.)</t>
  </si>
  <si>
    <t>AYTAÇ YÖNTEM</t>
  </si>
  <si>
    <t>Sırrı Paşa Cad., No:1B, Altınordu, Ordu, Türkiye,</t>
  </si>
  <si>
    <t>menü oturtacakmışş sonra kendi yüklermiş mail verildi//daha sonra olabilir dedi//eleman eksik şuan çok yoğun yetişemiyorum diyor</t>
  </si>
  <si>
    <t>600abd38b19c48452dc24c65</t>
  </si>
  <si>
    <t>GASTR10</t>
  </si>
  <si>
    <t>Ecem Hanife İnanlı</t>
  </si>
  <si>
    <t>Taşbaşı</t>
  </si>
  <si>
    <t>Taşbaşı Mah. Atatürk Blv. No:90B</t>
  </si>
  <si>
    <t>İleride Randevu İstiyorum</t>
  </si>
  <si>
    <t>615d6bb8dd0c93651e5edb5b</t>
  </si>
  <si>
    <t>Gastr10, Altınordu (Akyazı Mah.)</t>
  </si>
  <si>
    <t>ÖMER FARUK TÜRKMEN</t>
  </si>
  <si>
    <t>AKYAZI MAHALLESİ 778. SOKAK NO:1/A</t>
  </si>
  <si>
    <t>61e9b52d799a4646fc8726d3</t>
  </si>
  <si>
    <t>Gerdan Burger, Altınordu (Şarkiye Mah.)</t>
  </si>
  <si>
    <t>Şarkiye Mah., Altınordu, Ordu, Türkiye,</t>
  </si>
  <si>
    <t>608435788a63960f46033cad</t>
  </si>
  <si>
    <t>Hamido Baklava, Altınordu (Yeni Mah.)</t>
  </si>
  <si>
    <t>SEMİH BARAN ARSLAN</t>
  </si>
  <si>
    <t>Yeni Mah. İsmet Paşa Cad. No:63/C Altınordu/Ordu</t>
  </si>
  <si>
    <t>numara aldı geri dönüş yapıcak//mail atacak//teyit için arandı yetkili yok/mail atacaklar</t>
  </si>
  <si>
    <t>61f1ad7cba25504ceedc5f14</t>
  </si>
  <si>
    <t>Haticenin Mutfağı, Altınordu (Yenimahalle Mah.)</t>
  </si>
  <si>
    <t>EMİRHAN KARAKOYUN</t>
  </si>
  <si>
    <t>Yenimahalle Karadeniz Caddesi 75.yıl apt. 4/4 Altınordu/Ordu</t>
  </si>
  <si>
    <t>Arandı çekim yapılacak</t>
  </si>
  <si>
    <t>619367371a63384070bf25dd</t>
  </si>
  <si>
    <t>Hatis Dürüm, Altınordu (Cumhuriyet Mah.)</t>
  </si>
  <si>
    <t>Caner Yalçınkaya</t>
  </si>
  <si>
    <t>Cumhuriyet mahallesi 1344. Sokak no:12/A Altınordu/Ordu</t>
  </si>
  <si>
    <t>60c0d4e00b3fcf28043d8135</t>
  </si>
  <si>
    <t>Helvacı Ali, Altınordu (Şarkiye Mah.)</t>
  </si>
  <si>
    <t>ALİ ÖZGÜN</t>
  </si>
  <si>
    <t>Ordu/Altınordu şarkiye mah sülayman felek caddesi. No:90/B</t>
  </si>
  <si>
    <t>mail verildi/mail atmışlar</t>
  </si>
  <si>
    <t>60cdd80eacb7114899cc83cc</t>
  </si>
  <si>
    <t>Ihlamur Cafe &amp; Restoran, Ünye (Gölevi Mah.)</t>
  </si>
  <si>
    <t>SELİM AKBAŞ</t>
  </si>
  <si>
    <t>Gölevi</t>
  </si>
  <si>
    <t>Gölevi mahallesi çöremez sokak no:246</t>
  </si>
  <si>
    <t>61f04df29daa6e1f2b77c0e8</t>
  </si>
  <si>
    <t>Işıltı Yemek, Altınordu (Yeni Mah.)</t>
  </si>
  <si>
    <t>GÜLAY KAYICI</t>
  </si>
  <si>
    <t>Bahçelievler mahallesi 282.sok no 2/A Altinordu ORDU</t>
  </si>
  <si>
    <t>61839cf9219f02cc0e725b33</t>
  </si>
  <si>
    <t>Kahramanmaraş Pide ve Kebap, Ünye (Liseler Mah.)</t>
  </si>
  <si>
    <t>GÖNÜL TİVSİZ</t>
  </si>
  <si>
    <t>Ünye liseler mahallesi hukumet caddesi no 112 A</t>
  </si>
  <si>
    <t>Ömer Bey 5423328070 / Ustası korona olduğu için 1 hafta 10 gün sonrasına istiyor</t>
  </si>
  <si>
    <t>61a51a8b7778de5a5597f494</t>
  </si>
  <si>
    <t>Kasap Burger, Ünye (Kaledere Mah.)</t>
  </si>
  <si>
    <t>EMRECAN SEZER</t>
  </si>
  <si>
    <t>Belediye Cad., No:35, Ünye, Ordu, Türkiye,</t>
  </si>
  <si>
    <t>işletme müdürü samet beyden randevu alındı /merkezden alacak fotografları</t>
  </si>
  <si>
    <t>615164cafb03286d156915fe</t>
  </si>
  <si>
    <t>Keyf-i Gözleme Evi, Altınordu (Selimiye Mah.)</t>
  </si>
  <si>
    <t>SEMA KARACA</t>
  </si>
  <si>
    <t>Selimiye</t>
  </si>
  <si>
    <t>Kültür Cad., No:39A, Altınordu, Ordu, Türkiye,</t>
  </si>
  <si>
    <t>600ac893b19c488083c24f11</t>
  </si>
  <si>
    <t>King Of Pizzarella ( Dumlupınar Mah. )</t>
  </si>
  <si>
    <t>Zikrullah Nesil</t>
  </si>
  <si>
    <t>Dumlupınar mah. Rıza Dizdaroğlu sok. No:32, Ordu</t>
  </si>
  <si>
    <t>611573858ef6370c1b88ebe9</t>
  </si>
  <si>
    <t>King of Pizzarella, Altınordu (Akyazı Mah.)</t>
  </si>
  <si>
    <t>MÜKERREM YÜKSEL</t>
  </si>
  <si>
    <t xml:space="preserve">2 saat ara </t>
  </si>
  <si>
    <t>61fbb72604c778262dd3611e</t>
  </si>
  <si>
    <t>ERSİN GÜNER</t>
  </si>
  <si>
    <t>Akyazı mah ahmet Cemal mağden cad ğ blok no 44 b Altınordı Ordu</t>
  </si>
  <si>
    <t>60074861c795bd01f5422f52</t>
  </si>
  <si>
    <t>King of Pizzarella, Altınordu (Şarkiye Mah.)</t>
  </si>
  <si>
    <t>Şarkiye Mah. Kazım Karabekir Cad. Novada AVM No:40-46, Altınordu/ORDU</t>
  </si>
  <si>
    <t>7 haziran aranıp devam çekimi randevusu oluşturulacak//iskender bey no :5439533668//bu hafta çok yoğun haftaya cuma için randevu istiyor takvim açılınca arayın...Pazartesi aranacak cumaya istiyor</t>
  </si>
  <si>
    <t>61157606041cc6db164dfab8</t>
  </si>
  <si>
    <t>King of Pizzarella, Ünye (Kaledere Mah.)</t>
  </si>
  <si>
    <t xml:space="preserve">merkezi arayın dedi  </t>
  </si>
  <si>
    <t>61e6b4ccf551ebdb2d1015e7</t>
  </si>
  <si>
    <t>Körfez Köfte, Altınordu (Bahçelievler Mah.)</t>
  </si>
  <si>
    <t>BURAK KIRANDİ</t>
  </si>
  <si>
    <t>Bahçelievler mahhallesi atatürk bulvarı no 247 a/b</t>
  </si>
  <si>
    <t>6060d1be2eb43964f3b5716d</t>
  </si>
  <si>
    <t>Kral Dönerci, Altınordu (Yeni Mah.)</t>
  </si>
  <si>
    <t>Yeni mah Zübeyde hanım cad no 85 Altınordu /ordu</t>
  </si>
  <si>
    <t>4522120033- AKŞAM ÜSTÜ 6 GİBİ DÖNÜŞ İSTİYOR</t>
  </si>
  <si>
    <t>6060d9ca4c11b04b0f3b1102</t>
  </si>
  <si>
    <t>Kral Dönerci, Aybastı (Esenli Mah.)</t>
  </si>
  <si>
    <t>Aybastı</t>
  </si>
  <si>
    <t>Esenli</t>
  </si>
  <si>
    <t>Esenli mah Reşadiye caddesi no 11 Aybastı/ordu</t>
  </si>
  <si>
    <t>6060ca8ae81f5b056b86102e</t>
  </si>
  <si>
    <t>Kral Dönerci, Fatsa (Mustafa Kemal Paşa Mah.)</t>
  </si>
  <si>
    <t>Mustafa Kemal Paşa mahallesi Plevne cd no 14/B Fatsa/ordu</t>
  </si>
  <si>
    <t>6060dc940e468e73dac722ac</t>
  </si>
  <si>
    <t>Kral Dönerci, Korgan (Tepe Mah.)</t>
  </si>
  <si>
    <t>Korgan</t>
  </si>
  <si>
    <t>Tepe</t>
  </si>
  <si>
    <t>Tepe mah Merkez cd no 15/A Korgan ordu</t>
  </si>
  <si>
    <t>6060d7314222b56a119d37a2</t>
  </si>
  <si>
    <t>Kral Dönerci, Kumru (Demircili Mah.)</t>
  </si>
  <si>
    <t>Kumru</t>
  </si>
  <si>
    <t>Samur</t>
  </si>
  <si>
    <t>Demircili mah. Atatürk cad no 58 kumru /ordu</t>
  </si>
  <si>
    <t>60356d3ec4832b0cf4af33a4</t>
  </si>
  <si>
    <t>Kral Dönerci, Ünye (Kaledere Mah.)</t>
  </si>
  <si>
    <t>Hükümet Cad., No:8C, Ünye, Ordu, Türkiye,</t>
  </si>
  <si>
    <t>60356ada05dd29cfdffdff3f</t>
  </si>
  <si>
    <t>Kral Dönerci, Ünye (Liseler Mah.)</t>
  </si>
  <si>
    <t>Liseler Mah., Ünye, Ordu, Türkiye,</t>
  </si>
  <si>
    <t>5055405028 Hasan Cinal</t>
  </si>
  <si>
    <t>6036abac9acab4681541ba8f</t>
  </si>
  <si>
    <t>Kumsal Cafe, Altınordu (Şarkiye Mah.)</t>
  </si>
  <si>
    <t>İZEL SAĞRA GEZER</t>
  </si>
  <si>
    <t>Recep Akçay</t>
  </si>
  <si>
    <t>6001ea2db73db56c9c98bd1c</t>
  </si>
  <si>
    <t>Kümeschi, Altınordu (Karşıyaka Mah.)</t>
  </si>
  <si>
    <t>BÜLENT ŞAHİN</t>
  </si>
  <si>
    <t>Karşıyaka Mh. Ulus Cd. No:5/B Altınordu/Ordu</t>
  </si>
  <si>
    <t>saat 3 te arancak 05384009946 müdür emrah bey/yarın 2 3 gibi aranacak/randevu alındı.</t>
  </si>
  <si>
    <t>61fbba1cf2af7755ca8c401f</t>
  </si>
  <si>
    <t>Leziz 52 Pide &amp; Lahmacun, Altınordu (Selimiye Mah.)</t>
  </si>
  <si>
    <t>FURKAN ERGİN</t>
  </si>
  <si>
    <t>Selimiye mahallesi taş ocak caddesi no 49/A</t>
  </si>
  <si>
    <t>62097984dc98ee3b0e84f3b6</t>
  </si>
  <si>
    <t>Lezzet Durağı Cafe &amp; Restaurant, Ünye (Atatürk Mah.)</t>
  </si>
  <si>
    <t>MEHMET DEMİR</t>
  </si>
  <si>
    <t>Atatürk Mah., Ünye, Ordu, Türkiye,</t>
  </si>
  <si>
    <t>620984417b919d632fe243a7</t>
  </si>
  <si>
    <t>Mardin Kebapçısı, Altınordu (Şirinevler Mah.)</t>
  </si>
  <si>
    <t>YAVUZ AYDIN</t>
  </si>
  <si>
    <t>Şirinevler Mah., Altınordu, Ordu, Türkiye,</t>
  </si>
  <si>
    <t>60af6763b4f7bf26d30d0da5</t>
  </si>
  <si>
    <t>Melisa Pastanesi, Altınordu (Düz Mah.-Hükümet Cad.)</t>
  </si>
  <si>
    <t>ERCAN DUMAN</t>
  </si>
  <si>
    <t>Düz Mahalle Hükümet Caddesi No:66/A Altınordu/Ordu</t>
  </si>
  <si>
    <t xml:space="preserve">şuan fotosu yok ama çektirip atcak </t>
  </si>
  <si>
    <t>61c0485662e0e6067449fd6e</t>
  </si>
  <si>
    <t>Mersin Tantuni, Ünye (Çamurlu Mah.)</t>
  </si>
  <si>
    <t>Abdullah Güdek</t>
  </si>
  <si>
    <t>Çamurlu</t>
  </si>
  <si>
    <t>Çamurlu Mah., Ünye, Ordu, Türkiye,</t>
  </si>
  <si>
    <t>Fotoğraf çekimi istiyor ama Tek başına çalıştığı için yoğun oluyormuş buna şuanlık vakit ayıramam der</t>
  </si>
  <si>
    <t>6013e965d22e226821b59984</t>
  </si>
  <si>
    <t>Meşhur Pide, Altınordu (Düz Mah.)</t>
  </si>
  <si>
    <t>Mahmut Uçar</t>
  </si>
  <si>
    <t>Düz Mah. Yıldız Sok. No:21/B Altınordu/ORDU</t>
  </si>
  <si>
    <t>mail atıcak-randevu alındı</t>
  </si>
  <si>
    <t>61d5fe550d1ab7503945eb2e</t>
  </si>
  <si>
    <t>Midyeci Yasin, Altınordu (Akyazı Mah.)</t>
  </si>
  <si>
    <t>AYLİN BOZDAĞ</t>
  </si>
  <si>
    <t>AKYAZI MAHALLESİ 15 TEMMUZ MİLLİ İRADE CADDESİ NO:20/A ALTINORDU ORDU</t>
  </si>
  <si>
    <t>61dedf7ce04adb529b9cca53</t>
  </si>
  <si>
    <t>Mixsos Burger, Fatsa (Mustafa Kemal Paşa Mah.)</t>
  </si>
  <si>
    <t>OSMAN ACAR</t>
  </si>
  <si>
    <t>61fbc008386cd95bfbce634d</t>
  </si>
  <si>
    <t>Müdavim, Altınordu (Şarkiye Mah.)</t>
  </si>
  <si>
    <t>HAKAN ŞAHİN</t>
  </si>
  <si>
    <t>Șarkiye mahallesi fabrikalar sokak no 18/b altınordu ORDU</t>
  </si>
  <si>
    <t>61acbb8ea481fde65bec69fc</t>
  </si>
  <si>
    <t>My Gurme Çiğ Köfte, Altınordu (Şirinevler Mah.)</t>
  </si>
  <si>
    <t>CİHAT KARTAL</t>
  </si>
  <si>
    <t>Şirinevler mahallesi Şehit Cemalettin Aksoy caddesi no 38 -1 Altınordu/ORDU</t>
  </si>
  <si>
    <t>61f3e6dd3146d8830b831159</t>
  </si>
  <si>
    <t>N-Baba Pide&amp;Lahmacun, Ünye (Kaledere Mah.)</t>
  </si>
  <si>
    <t>Kaledere Mah., Kadılar Yokuşu Sok., No:6, Ünye, Ordu, Türkiye,</t>
  </si>
  <si>
    <t xml:space="preserve">çalıkuşu şubesinde çekilen fotoğraflar buraya yüklencek  </t>
  </si>
  <si>
    <t>61d608135842363491c738e0</t>
  </si>
  <si>
    <t>Ne7, Altınordu (Şarkiye Mah.)</t>
  </si>
  <si>
    <t>SERKAN BAYRAM</t>
  </si>
  <si>
    <t>60085a7f1b307e2df2269e07</t>
  </si>
  <si>
    <t>Negro, Fatsa (Mustafa Kemal Paşa Mah.)</t>
  </si>
  <si>
    <t>YÜCEL AYDIN</t>
  </si>
  <si>
    <t>Mustafakemalpaşa Mah. Sazcılar Sk. No:5/A Fatsa/Ordu</t>
  </si>
  <si>
    <t>6048659d27aa209ff65b7be4</t>
  </si>
  <si>
    <t>Nehir Pide, Fatsa (Dumlupınar Mah.)</t>
  </si>
  <si>
    <t>HACER AYHAN</t>
  </si>
  <si>
    <t>Dumlupınar Mah., Ömeroğlu Sok., No:16B, Fatsa, Ordu, Türkiye,</t>
  </si>
  <si>
    <t>60717ed5786f85694368a39e</t>
  </si>
  <si>
    <t>Nesh Waffle &amp; Burger, Altınordu (Düz Mah.)</t>
  </si>
  <si>
    <t>AFFAN KESİMOĞLU</t>
  </si>
  <si>
    <t>Düz Mah., Altınordu, Ordu, Türkiye,</t>
  </si>
  <si>
    <t>çalmadan hoşçakal dedi/çalmıyor//çalmıyor//ulaşılamıyor//fotoları maile atcak yetkili no:  05387030675//gönderilmiş</t>
  </si>
  <si>
    <t>61d6064368622b3d032f8a27</t>
  </si>
  <si>
    <t>Nesos, Altınordu (Şarkiye Mah.)</t>
  </si>
  <si>
    <t>61b798bc34c90de231946213</t>
  </si>
  <si>
    <t>North Hand Made Burger, Altınordu (Akyazı Mah.)</t>
  </si>
  <si>
    <t>61d601cc21b0991001dc726e</t>
  </si>
  <si>
    <t>Oburger, Altınordu (Şarkiye Mah.)</t>
  </si>
  <si>
    <t>GÜRAY AKSOY</t>
  </si>
  <si>
    <t>6092e9bc9f1f7456b4cae744</t>
  </si>
  <si>
    <t>Oflaz Fast Food , Ünye (Kaledere Mah.)</t>
  </si>
  <si>
    <t>HASAN ALTUN</t>
  </si>
  <si>
    <t>Kaledere mahallesi çiftehamam sokak no 4b ünye ordu</t>
  </si>
  <si>
    <t>620cde3526a249d4966dcbf6</t>
  </si>
  <si>
    <t>Olive, Altınordu (Taşbaşı Mah.)</t>
  </si>
  <si>
    <t>Taşbaşı Mah., Altınordu, Ordu, Türkiye,</t>
  </si>
  <si>
    <t>6184ef6c033a746e276c1af6</t>
  </si>
  <si>
    <t>Organize Restaurant &amp; Ocakbaşı, Altınordu (Karapınar Mah.)</t>
  </si>
  <si>
    <t>GÜLPINAR TÜRKMEN</t>
  </si>
  <si>
    <t>Karapınarosb</t>
  </si>
  <si>
    <t>karapınar osb bölgesi 1116 sok no:2/a</t>
  </si>
  <si>
    <t>60789616c9d16133e613f561</t>
  </si>
  <si>
    <t>Osmanlı Kavurma, Ünye (Kaledere Mah.)</t>
  </si>
  <si>
    <t>RAMAZAN KESKİN</t>
  </si>
  <si>
    <t>Kaledere mahallesi Çınarlık caddesi no 4C Ünye ordu</t>
  </si>
  <si>
    <t xml:space="preserve">hatalı no </t>
  </si>
  <si>
    <t>60d064c50190be2ea616c26b</t>
  </si>
  <si>
    <t>Otostop, Ünye (Atatürk Mah.)</t>
  </si>
  <si>
    <t>FATİH ŞAHİN</t>
  </si>
  <si>
    <t>Atatürk mahallesi devlet sahil yolu caddesi no:683/A otostop cafe</t>
  </si>
  <si>
    <t>Doğan Bey ile görüşüldü 10 dakkaya aranacak / Yt istemiyormuş şuan</t>
  </si>
  <si>
    <t>619b583325d84ccf2561305b</t>
  </si>
  <si>
    <t>Öküz Burger, Fatsa (Mustafa Kemal Paşa Mah.)</t>
  </si>
  <si>
    <t>CELAL GÜLEN</t>
  </si>
  <si>
    <t>M.K.Paşa Mah. Reşadiye cad no 32 Fatsa Ordu</t>
  </si>
  <si>
    <t>61f3eac8b6745f7f404037f7</t>
  </si>
  <si>
    <t>Örnek Kasap, Altınordu (Şarkiye Mah.)</t>
  </si>
  <si>
    <t>CANER ULU</t>
  </si>
  <si>
    <t>Şarkiye Mah., Barbaros Cad., No:34A, Altınordu, Ordu, Türkiye,</t>
  </si>
  <si>
    <t>5ffedda8f1123514dab01552</t>
  </si>
  <si>
    <t>Öz Has Döner, Altınordu (Şarkiye Mah.)</t>
  </si>
  <si>
    <t>ÖZCAN CANKARA</t>
  </si>
  <si>
    <t>Şarkiye Mh. Atatürk Blv. Furtun Çarşısı No:152/A Altınordu/Ordu</t>
  </si>
  <si>
    <t>61c45ad4f23c5c09c68a991b</t>
  </si>
  <si>
    <t>Panino, Fatsa (Mustafa Kemal Paşa Mah.)</t>
  </si>
  <si>
    <t>BARIŞ TÖNGELLİ</t>
  </si>
  <si>
    <t>M.K.P Mah İnönü Cad No 23/A Fatsa Ordu</t>
  </si>
  <si>
    <t>606dfa2f97abf854bf04e902</t>
  </si>
  <si>
    <t>Resume Çiğ Köfte, Altınordu (Bucak Mah.)</t>
  </si>
  <si>
    <t>ASİYE ÖZDEMİR</t>
  </si>
  <si>
    <t>şuan düşünmüyor//şuan müsait değiller çekim için daha sonra restoranın tabak vb malzemelerini degiştirmek istiyoruz 2 ay gibi bi süre sonra aramanızı rica ediyoruz dedi</t>
  </si>
  <si>
    <t>61fba947d1c8ae8561947d0f</t>
  </si>
  <si>
    <t>Resume Çiğ Köfte, Altınordu (Düz Mah.-Süleyman Felek Cad.)</t>
  </si>
  <si>
    <t>ÜLKÜ KORKMAZ</t>
  </si>
  <si>
    <t>Düz mahalle süleyman felek caddesi no 3 /A</t>
  </si>
  <si>
    <t>60a693760d2a9d69d37098ea</t>
  </si>
  <si>
    <t>Resume Çiğ Köfte, Altınordu (Düz Mah.)</t>
  </si>
  <si>
    <t>SEVGİ AKPINAR</t>
  </si>
  <si>
    <t>Düz mahalle hükümet caddesi no: 26 altınordu ordu</t>
  </si>
  <si>
    <t>bir buçuk saat sonra arayın dedi/açmıyor/ subaşı mah işletme ile aynı oradaki fotoğraflar kullanılacak</t>
  </si>
  <si>
    <t>61cdef63f031b327de3107a0</t>
  </si>
  <si>
    <t>Resume Çiğ Köfte, Altınordu (Karşıyaka Mah.-Ulus Cad.)</t>
  </si>
  <si>
    <t>ERTUĞRUL BACIOĞLU</t>
  </si>
  <si>
    <t>Karşıyaka Mah., Ulus Cad., No:25A, Altınordu, Ordu, Türkiye,</t>
  </si>
  <si>
    <t>61f9a56199d857b2405ec967</t>
  </si>
  <si>
    <t>Resume Çiğ Köfte, Altınordu (Karşıyaka Mah.)</t>
  </si>
  <si>
    <t>TURGUT YAŞAR</t>
  </si>
  <si>
    <t>karşıyaka mahallesı şehit yalçın Yamaner bulvarı. No:4/B altınordu/Ordu</t>
  </si>
  <si>
    <t>603dd8a0a696178ccd57b38f</t>
  </si>
  <si>
    <t>Resume Çiğ Köfte, Altınordu (Selimiye Mah.-Kemerköprü)</t>
  </si>
  <si>
    <t>DURSUN DAĞIDIR</t>
  </si>
  <si>
    <t>Selimiye Mah., Altınordu, Ordu, Türkiye,</t>
  </si>
  <si>
    <t>61b1d101d1b549772bc618cc</t>
  </si>
  <si>
    <t>Resume Çiğ Köfte, Altınordu (Subaşı Mah. - İbni Sina Cad.)</t>
  </si>
  <si>
    <t>ELMAS AKTAŞ</t>
  </si>
  <si>
    <t>Subaşı mah ibnisina cad No 29 /A Altınordu /ORDU</t>
  </si>
  <si>
    <t>6086970c50f08ff6b2ef9892</t>
  </si>
  <si>
    <t>Resume Çiğ Köfte, Altınordu (Subaşı Mah. - Zübeyde Hanım)</t>
  </si>
  <si>
    <t>ÇİLEM NUR GÜRSOY</t>
  </si>
  <si>
    <t>Subaşı mahallesi zübeyde hanım caddesi no 72/A ordu /Altınordu Resume çiğ köfte - yapıkredi karşısı</t>
  </si>
  <si>
    <t>iptalin yerine tekrar oluşturuldu</t>
  </si>
  <si>
    <t>608692f990e50500e8e62460</t>
  </si>
  <si>
    <t>Resume Çiğ Köfte, Altınordu (Şahincili Mah.Fahrettin Ünsal)</t>
  </si>
  <si>
    <t>FATMA NUR KARA</t>
  </si>
  <si>
    <t>Şahincili</t>
  </si>
  <si>
    <t>şahincili mah dr.fahrettin ünsal cad no55/a altınordu ordu</t>
  </si>
  <si>
    <t>61edde0607c7d2d61b124adf</t>
  </si>
  <si>
    <t>Resume Çiğ Köfte, Altınordu (Şirinevler Mah.)</t>
  </si>
  <si>
    <t>SEDA ARSLAN</t>
  </si>
  <si>
    <t>606abc7acd0a0fedec3e2e56</t>
  </si>
  <si>
    <t>Resume Çiğ Köfte, Altınordu (Yeni Mah. - Zübeyde Hanım Cad.)</t>
  </si>
  <si>
    <t>ENES DEMİRAL</t>
  </si>
  <si>
    <t>Zübeyde Hanım Cad., Altınordu, Ordu, Türkiye,</t>
  </si>
  <si>
    <t>61acdb144b9bec2f5981a305</t>
  </si>
  <si>
    <t>Resume Çiğ Köfte, Altınordu (Yeni Mah. Sanayiler Cad.)</t>
  </si>
  <si>
    <t>KEMAL DURDU</t>
  </si>
  <si>
    <t>Yeni mahalle sanayiciler caddesi no 2 c ordu altınordu</t>
  </si>
  <si>
    <t>6089b2f187c80d5dc49431e7</t>
  </si>
  <si>
    <t>Resume Çiğ Köfte, Altınordu (Yeni Mah.)</t>
  </si>
  <si>
    <t>FURKAN EYİGÜN</t>
  </si>
  <si>
    <t>Yeni mahalles ismet paşa caddesi no:21/A Altınordu/ORDU</t>
  </si>
  <si>
    <t>61d77e7b893aa7a867827745</t>
  </si>
  <si>
    <t>Resume Çiğ Köfte, Altınordu(Şahincili Mah)</t>
  </si>
  <si>
    <t>EMRE KIZILTAŞ</t>
  </si>
  <si>
    <t>Şahincili Mah., Altınordu, Ordu, Türkiye,</t>
  </si>
  <si>
    <t>60bbba1137b1f4f9935b3855</t>
  </si>
  <si>
    <t>Resume Çiğ Köfte, Fatsa (Mustafa Kemal Paşa Mah.)</t>
  </si>
  <si>
    <t>TUĞBA KONT</t>
  </si>
  <si>
    <t>Mustafa Kemal paşa mah Reşadiye cad no 24/c Fatsa/ordu</t>
  </si>
  <si>
    <t>613c89d266a8bf2ad1b9e24a</t>
  </si>
  <si>
    <t>Sezar Pizza &amp; Coffee, Fatsa (M.k.p Mah.)</t>
  </si>
  <si>
    <t>HALİL İBRAHİM GÜDEK</t>
  </si>
  <si>
    <t>M.k.p mah hükümet CAD no11/13 fatcacity AWM KAT5</t>
  </si>
  <si>
    <t>60c64c63f91294e779332ec3</t>
  </si>
  <si>
    <t>Simitx, Altınordu (Akyazı Mah.)</t>
  </si>
  <si>
    <t>ENGİN BODUR</t>
  </si>
  <si>
    <t>Akyazı mahallesi şehit Tarkan biber caddesi no 15</t>
  </si>
  <si>
    <t>yetkili yokmuş numaramı verdim kendisi geldiği zaman dönüş sağlayacak</t>
  </si>
  <si>
    <t>5ffeec71292a613d8bb29b4f</t>
  </si>
  <si>
    <t>SimitX, Altınordu (Şahincili Mah.)</t>
  </si>
  <si>
    <t>ABDULLAH ÇELEBİ</t>
  </si>
  <si>
    <t>Şahincili Mh. Dr. Fahrettin Önsel Cd. No:99/B Altınordu/Ordu</t>
  </si>
  <si>
    <t>arandı çekim yapılacak</t>
  </si>
  <si>
    <t>600abf9d0354af0a07843a56</t>
  </si>
  <si>
    <t>Soslu Tava, Altınordu (Şarkiye Mah.)</t>
  </si>
  <si>
    <t>CEMİL ÖZTÜRK</t>
  </si>
  <si>
    <t>Şarkiye Mah. Kazım Karabekir Cad. No:40-46 Altınordu/Ordu</t>
  </si>
  <si>
    <t>çekim için uygun yerim yok ben ayarlayıp size döneceğim der / mail verilmiş foto atacak//bu hafta içerisinde göndercek</t>
  </si>
  <si>
    <t>617837faf801e3783a86ca2e</t>
  </si>
  <si>
    <t>Sosyete 35 Waffle, Ünye (Çamurlu Mah.)</t>
  </si>
  <si>
    <t>YURDANUR ALTUN</t>
  </si>
  <si>
    <t>Çamurlu Mahallesi Devlet Sahil Yolu Caddesi No 437/B ünye ordu</t>
  </si>
  <si>
    <t>Ulaşılamadı çalmadan kapanıyor</t>
  </si>
  <si>
    <t>5ffeead43b0c6d2e570f1ce8</t>
  </si>
  <si>
    <t>Sosyete Çiğ Köfte, Altınordu (Şahincili Mah.)</t>
  </si>
  <si>
    <t>605cfe331d92b2b033730e9c</t>
  </si>
  <si>
    <t>Soteci, Altınordu (Bucak Mah.)</t>
  </si>
  <si>
    <t>3 kere randevuya gidilmemiş ertelenmiş 4. randevu ayarlandı // istemiyorum//şuan böyle bir zamanımız yok der</t>
  </si>
  <si>
    <t>60775c3a2536b68169f0f5c9</t>
  </si>
  <si>
    <t>STATION, Altınordu (Akyazı Mah.)</t>
  </si>
  <si>
    <t>YAKUP AÇIKGÖZ</t>
  </si>
  <si>
    <t>Akyazı Mah, Kanuni Sultan Süleyman Cd. No:50/A</t>
  </si>
  <si>
    <t>iptalin yerine alındı</t>
  </si>
  <si>
    <t>60af6b6b299d0d894802e5ba</t>
  </si>
  <si>
    <t>Şampiyon Kokoreç, Altınordu (Durugöl Mah.)</t>
  </si>
  <si>
    <t>ÖZGÜR ŞENER KARAKUŞ</t>
  </si>
  <si>
    <t>Durugöl mah Soya cad no 135/a altınordu ordu</t>
  </si>
  <si>
    <t>İL DIŞINDAYMIŞ CUMA GÜNÜNE RANDEVU İSTİYOR  ARAYIN/yet yok</t>
  </si>
  <si>
    <t>6010216312a3f154f726b612</t>
  </si>
  <si>
    <t>Şehr-i Ziyafet, Altınordu (Cumhuriyet Mah.)</t>
  </si>
  <si>
    <t>2 kişi çalışıyoruz yetiştiremeyiz onun için şimdilik kalsın dediler//istemiyor yetiştiremezmiş</t>
  </si>
  <si>
    <t>602818c05bb03ed0e94e99c2</t>
  </si>
  <si>
    <t>Şorba, Altınordu (Yeni Mah.)</t>
  </si>
  <si>
    <t>ATAKAN ÇAKIR</t>
  </si>
  <si>
    <t>Bülbül Deresi Cad., No:19D, Altınordu, Ordu, Türkiye,</t>
  </si>
  <si>
    <t>yetkili no 0532 493 51 04//teyit için arandı meşgul/çektikçe atıcam dediler</t>
  </si>
  <si>
    <t>6064303698aa5b6bab2296f3</t>
  </si>
  <si>
    <t>Tarihi Pera Dönercisi, Altınordu (Yeni Mah.)</t>
  </si>
  <si>
    <t>NESLİHAN DURAN FELEK</t>
  </si>
  <si>
    <t>açmadı-alındı</t>
  </si>
  <si>
    <t>60051f6c147b7125a19fb69a</t>
  </si>
  <si>
    <t>Taste Street Food, Altınordu (Cumhuriyet Mah.)</t>
  </si>
  <si>
    <t>CEMAL CAN YURDAKUL</t>
  </si>
  <si>
    <t>Cumhuriyet Mah. 1423 Sk. No:19/A Altınordu/Ordu</t>
  </si>
  <si>
    <t>mail atacaklar</t>
  </si>
  <si>
    <t>618546b58dbd6c215832fca6</t>
  </si>
  <si>
    <t>Tat'o Pizza, Altınordu (Karşıyaka Mah.)</t>
  </si>
  <si>
    <t>Duygu Ödemiş</t>
  </si>
  <si>
    <t>Karşıyaka mah 904 sok no 3 Altınordu Ordu</t>
  </si>
  <si>
    <t>607c2dcf0cb48e6d07640c35</t>
  </si>
  <si>
    <t>Tatsen Unlu Mamülleri, Altınordu (Yeni Mah.)</t>
  </si>
  <si>
    <t>SAFİNAZ KALAFAT</t>
  </si>
  <si>
    <t>YENİ MAHALLE OKULLAR CADDESİ NO:29/A - ALTINORDU/ORDU</t>
  </si>
  <si>
    <t>telesekrete bağlandı// resimleri mail adresimize yollamışlar/devam çekimi alınacak çarşambaya//çarşamba alıncak</t>
  </si>
  <si>
    <t>60d594946cdd952e1ad4c67d</t>
  </si>
  <si>
    <t>Tea Time, Altınordu (Bahçelievler Mah.)</t>
  </si>
  <si>
    <t>MOBIN VAFADAR SHOSHTARI</t>
  </si>
  <si>
    <t>Ordu Altınordu Bahçelievler ataturk bulvar 277 sokak bena 4</t>
  </si>
  <si>
    <t>60ca5fbf7811f672e6f72760</t>
  </si>
  <si>
    <t>Thalia Pizza Brost, Ünye (Hamidiye Mah.)</t>
  </si>
  <si>
    <t>NURCAN YURT</t>
  </si>
  <si>
    <t>Hamidiye Mahallesi Saray caddesi No:3 Ünye/ordu</t>
  </si>
  <si>
    <t xml:space="preserve"> İlhan 5315575519</t>
  </si>
  <si>
    <t>621272710ce26db829fff986</t>
  </si>
  <si>
    <t>Toki Pide &amp; Kebap, Altınordu (Eskipazar Mah. - Toki)</t>
  </si>
  <si>
    <t>SEÇKİN KARS</t>
  </si>
  <si>
    <t>Eskipazar</t>
  </si>
  <si>
    <t>Eskipazar Mah., Altınordu, Ordu, Türkiye,</t>
  </si>
  <si>
    <t>60a28312ddbd4422328e76ac</t>
  </si>
  <si>
    <t>Torku Ziyafet Döner, Altınordu (Şarkiye Mah.)</t>
  </si>
  <si>
    <t>ÜMİT KÖSE</t>
  </si>
  <si>
    <t>ŞARKİYE MAH.KAZIM KARABEKİR CAD.YÜRÜR İŞ HANI NO:5/A</t>
  </si>
  <si>
    <t>600f00b9e940195054ebc773</t>
  </si>
  <si>
    <t>Urfa Kebapçısı, Altınordu (Akyazı Mah.)</t>
  </si>
  <si>
    <t>İbrahim Atsız</t>
  </si>
  <si>
    <t>Akyazı Mah. Ahmet Cemal Mağden Cad. No:97/A Altınordu/ORDU</t>
  </si>
  <si>
    <t>5337160704 mehmet bey ile görüşüldü /devam çekimi alındı</t>
  </si>
  <si>
    <t>6215e44b6b8ebfd42aca4a2c</t>
  </si>
  <si>
    <t>Üç Çeyrek, Altınordu (Akyazı Mah.)</t>
  </si>
  <si>
    <t>ANIL BAYKARA</t>
  </si>
  <si>
    <t>6026d1fc5bb03e30dc4e59c3</t>
  </si>
  <si>
    <t>Ünye Kokoreç Tevrat Usta, Ünye (Kaledere Mah.)</t>
  </si>
  <si>
    <t>ARZU AZAKLI</t>
  </si>
  <si>
    <t>Kaledere Mah., 20 Temmuz Cad., No:1B, Ünye, Ordu, Türkiye,</t>
  </si>
  <si>
    <t>60156ce6f179e45d9f26789a</t>
  </si>
  <si>
    <t>Yason Burger, Ünye (Atatürk Mah.)</t>
  </si>
  <si>
    <t>Yunus Demirci</t>
  </si>
  <si>
    <t>Atatürk Mah. Sami Soysal Cad. No 16 A</t>
  </si>
  <si>
    <t>618e2601dd060ac8905a60d3</t>
  </si>
  <si>
    <t>Adıyörem Çiğ Köfte, Fatsa (Mustafa Kemal Paşa Mah.)</t>
  </si>
  <si>
    <t>SAMETTİN AKKAYA</t>
  </si>
  <si>
    <t>Mustafa Kemal Paşa mah ata cad no48 A Ordu Fatsa</t>
  </si>
  <si>
    <t>60ca68427f23efd6a770140c</t>
  </si>
  <si>
    <t>Battalbey Çiğ Köfte, Ünye (Atatürk Mah.)</t>
  </si>
  <si>
    <t>RECEP ABLAY</t>
  </si>
  <si>
    <t>Atatürk mah. Goncagül cad. No:21/A ÜNYE / ORDU</t>
  </si>
  <si>
    <t>62027778dbbe156244fafa01</t>
  </si>
  <si>
    <t>Bereket Döner, Altınordu (Şarkiye Mah.)</t>
  </si>
  <si>
    <t>Tuba Arslan</t>
  </si>
  <si>
    <t>Şarkiye Mah. Kazım Karabejir Cad. No: 5/A Ordu</t>
  </si>
  <si>
    <t>605c642eb78274a795102291</t>
  </si>
  <si>
    <t>Burger King, Altınordu (Şarkiye Mah.)</t>
  </si>
  <si>
    <t>Şarkiye mah. Sırrı paşa cad. no:95 Ordu</t>
  </si>
  <si>
    <t>605ca463f4083e5981868267</t>
  </si>
  <si>
    <t>Burger King, Merkez (İsmet Paşa Cad.)</t>
  </si>
  <si>
    <t>Yeni Mahalle İsmet Paşa cad: No:41</t>
  </si>
  <si>
    <t>609b9432bb327737ed1ac5ee</t>
  </si>
  <si>
    <t>Burger King, Ünye (Kaledere Mah.)</t>
  </si>
  <si>
    <t>KALEDERE MAH. BELEDİYE CAD NO:37/49 ÜNİPORT AVM ÜNYE/ORDU</t>
  </si>
  <si>
    <t>Çamlık Pide &amp; Lahmacun &amp; Kebap (Nizamettin Mah.)</t>
  </si>
  <si>
    <t>60c625095ed774d967232c21</t>
  </si>
  <si>
    <t>Çiğ Köfteci Ömer Usta, Ünye (Kaledere Mah.)</t>
  </si>
  <si>
    <t>HÜSEYİN TURAN</t>
  </si>
  <si>
    <t>Kaledere, Hükümet Cd. No:1/B, 52300 Ünye/Ordu</t>
  </si>
  <si>
    <t>616ed38dd34415dfacead86c</t>
  </si>
  <si>
    <t>Çiğköftem, Altınordu (Şarkiye Mah.)</t>
  </si>
  <si>
    <t>Hayriye Bostan</t>
  </si>
  <si>
    <t>Şarkiye, Kazım Karabekir Cd. no:40, 52200 Ordu Merkez/Ordu</t>
  </si>
  <si>
    <t>600c2a5b2505a337ffa69c1b</t>
  </si>
  <si>
    <t>Crakers Pizza, Altınordu (Bahçelievler Mah.)</t>
  </si>
  <si>
    <t>İLKNUR KOÇ</t>
  </si>
  <si>
    <t>Bahçelievler, Atatürk Blv. No:217, 52200 Ordu Merkez/Ordu</t>
  </si>
  <si>
    <t>60657dc84da7890ede0fde8a</t>
  </si>
  <si>
    <t>Domino's Pizza, Altınordu (Bahçelievler Mah.)</t>
  </si>
  <si>
    <t>Bahçelievler Mah. Atatürk Blv. N:213/A Merkez - Ordu</t>
  </si>
  <si>
    <t>60b980d0b07d5995a7935e1c</t>
  </si>
  <si>
    <t>Domino's Pizza, Altınordu (Cumhuriyet Mah.)</t>
  </si>
  <si>
    <t>Cumhuriyet Mah. Kazım Türkmen Cad. No:230 A C Altınordu - Ordu</t>
  </si>
  <si>
    <t>606583922f35d7663d84f4dc</t>
  </si>
  <si>
    <t>Domino's Pizza, Fatsa (Dumlupınar Mah.)</t>
  </si>
  <si>
    <t>Reşadiye Cad., No:82, Fatsa, Ordu, Türkiye,</t>
  </si>
  <si>
    <t>606587b432726848ee16616b</t>
  </si>
  <si>
    <t>Domino's Pizza, Ünye (Kaledere Mah.)</t>
  </si>
  <si>
    <t>Belediye Cad., No:8A, Ünye, Ordu, Türkiye,</t>
  </si>
  <si>
    <t>60156873d32da6a820d1c918</t>
  </si>
  <si>
    <t>Etiler Marmaris, Altınordu (Akyazı Mah.)</t>
  </si>
  <si>
    <t>karşıyaka mah. atatürk bulvarı 472/B altınordu/ordu</t>
  </si>
  <si>
    <t>6165724577cb225315767657</t>
  </si>
  <si>
    <t>KFC, Altınordu (Şarkiye Mah.)</t>
  </si>
  <si>
    <t>Şarkiye, Kazım Karabekir Cd. No:46, Altınordu/Ordu</t>
  </si>
  <si>
    <t>60bf1dd72fd0ca6c5765f140</t>
  </si>
  <si>
    <t>Komagene Etsiz Çiğ Köfte, Altınordu (Bahçelievler Mah.)</t>
  </si>
  <si>
    <t>BAHÇELİEVLER MAH. ATATÜRK BULV. NO:189/A</t>
  </si>
  <si>
    <t>61653e8b4c574aa168531f93</t>
  </si>
  <si>
    <t>Komagene Etsiz Çiğ Köfte, Altınordu (Cumhuriyet Mah.)</t>
  </si>
  <si>
    <t>CUMHURİYET MAH ZİYA GÖKALP CAD 190 A</t>
  </si>
  <si>
    <t>615d86f3e05315489948acd2</t>
  </si>
  <si>
    <t>Komagene Etsiz Çiğ Köfte, Altınordu (Durugöl Mah.)</t>
  </si>
  <si>
    <t>DURUGÖL MAH. 1108.SK 1 A</t>
  </si>
  <si>
    <t>61692e5a74a19ea8d3b1755c</t>
  </si>
  <si>
    <t>Komagene Etsiz Çiğ Köfte, Altınordu (Düz Mah.)</t>
  </si>
  <si>
    <t>DÜZ MAH SÜLEYMAN FELEK CAD 39 A</t>
  </si>
  <si>
    <t>60d58d109aeceb46ce9ebe70</t>
  </si>
  <si>
    <t>Komagene Etsiz Çiğ Köfte, Altınordu (Karşıyaka Mah.)</t>
  </si>
  <si>
    <t>KARŞIYAKA MAH. 932.SK 1/1</t>
  </si>
  <si>
    <t>603fca604366fcd767c8cf7c</t>
  </si>
  <si>
    <t>Komagene Etsiz Çiğ Köfte, Altınordu (Yeni Mah.)</t>
  </si>
  <si>
    <t>YENİ MAH. İSMET PAŞA CAD. NO: 138/A</t>
  </si>
  <si>
    <t>60102e250909cf7956587dc7</t>
  </si>
  <si>
    <t>Komagene Etsiz Çiğ Köfte, Fatsa (Mustafa Kemal Paşa Mah.)</t>
  </si>
  <si>
    <t>MUSTAFA KEMALPAŞA MAH. REŞADİYE CAD. NO:24 A</t>
  </si>
  <si>
    <t>615d841c74a19e5efd55e099</t>
  </si>
  <si>
    <t>Komagene Etsiz Çiğ Köfte, Ünye (Atatürk Mah.)</t>
  </si>
  <si>
    <t>ATATÜRK MAH. TEPE YOLU SK. 8/1</t>
  </si>
  <si>
    <t>60102bc5276d0f77187b502f</t>
  </si>
  <si>
    <t>Komagene Etsiz Çiğ Köfte, Ünye (Çınarlık Mah.)</t>
  </si>
  <si>
    <t>ÇINARLIK MAH AKKUŞ NİKSAR CAD 172 A</t>
  </si>
  <si>
    <t>60102ac6b19c486082c38c7d</t>
  </si>
  <si>
    <t>Komagene Etsiz Çiğ Köfte, Ünye (Kaledere Mah.)</t>
  </si>
  <si>
    <t>KALEDERE MH. HÜKÜMET CD. NO: 86/A</t>
  </si>
  <si>
    <t>61dc5f406d081c75d71a2f22</t>
  </si>
  <si>
    <t>Öncü Döner, Altınordu (Akyazı Mah.)</t>
  </si>
  <si>
    <t>Onur Demir</t>
  </si>
  <si>
    <t>Akyazı Mah., Ahmet Cemal Mağden Cad., No:46A, Altınordu, Ordu, Türkiye,</t>
  </si>
  <si>
    <t>60117461f179e45efd258ef1</t>
  </si>
  <si>
    <t>Öncü Döner, Altınordu (Şarkiye Mah.)</t>
  </si>
  <si>
    <t>ONUR DEMİR</t>
  </si>
  <si>
    <t>ŞARKİYE MAH. SÜLEYMAN FELEK CAD. 95/A</t>
  </si>
  <si>
    <t>61d6e5b652b2cc563609f047</t>
  </si>
  <si>
    <t>Öncü Döner, Fatsa (Mustafa Kemal Paşa Mah.)</t>
  </si>
  <si>
    <t>Emre Yıldırım</t>
  </si>
  <si>
    <t>Mustafakemalpaşa Mah. İnönü Cad. No:3 C Fatsa/Ordu</t>
  </si>
  <si>
    <t>61ea984499f9b2be59e7583d</t>
  </si>
  <si>
    <t>Öncü Döner, Ünye (Kaledere Mah.)</t>
  </si>
  <si>
    <t>Kaledere Mah. Hükümet Cad. No: 69/A Ünye, Ordu</t>
  </si>
  <si>
    <t>603f2392a64e3385b34dae27</t>
  </si>
  <si>
    <t>Oses Çiğ Köfte, Ünye (Çamurlu Mah.)</t>
  </si>
  <si>
    <t>SEMA OLGUN</t>
  </si>
  <si>
    <t>Çamurlu, Saray Cd. No:16/A D:No:32/C, 52300 Ünye/Ordu</t>
  </si>
  <si>
    <t>6144b47174c1c52d086d6ef0</t>
  </si>
  <si>
    <t>Oses Çiğ Köfte, Ünye (Kaledere Mah.)</t>
  </si>
  <si>
    <t>Remzi Köse</t>
  </si>
  <si>
    <t>kaledere mah belediye cad 68/d Ünye Ordu</t>
  </si>
  <si>
    <t>617139e1f00c9262bfcf6e15</t>
  </si>
  <si>
    <t>Paşa Döner, Altınordu (Subaşı Mah.)</t>
  </si>
  <si>
    <t>EMRAH DOĞAN YILMAZ</t>
  </si>
  <si>
    <t>Subaşı Mahallesi Zübeyde Hanım Caddesi No: 94/A Altınordu / Ordu</t>
  </si>
  <si>
    <t>61edda2ff22b984673fc91b9</t>
  </si>
  <si>
    <t>Paşa Döner, Ünye (Kaledere Mah.)</t>
  </si>
  <si>
    <t>HAKAN ŞİMŞEK</t>
  </si>
  <si>
    <t>605c6c2ddd0543af3c9638c8</t>
  </si>
  <si>
    <t>Popeyes, Altınordu (Şarkiye Mah.)</t>
  </si>
  <si>
    <t>Novada AVM Kazım Karabekir Cd. Şarkiye Altınordu/Ordu</t>
  </si>
  <si>
    <t>60142472aa213ae671e316de</t>
  </si>
  <si>
    <t>Tavuk Dünyası, Altınordu (Şarkiye Mah.)</t>
  </si>
  <si>
    <t>Muhlis Gün</t>
  </si>
  <si>
    <t>Şarkiye Mah. Kazım Karabekir Cad. No:40</t>
  </si>
  <si>
    <t>60143315998c13953d872f0b</t>
  </si>
  <si>
    <t>Tavuk Dünyası, Ünye (Kaledere Mah.)</t>
  </si>
  <si>
    <t>ENGİN MENTEŞ</t>
  </si>
  <si>
    <t>kaledere mh.belediye cd.üniport avm tavuk dünyası</t>
  </si>
  <si>
    <t>6049c0b46c9d27cd392d06d8</t>
  </si>
  <si>
    <t>Terra Pizza - Pizza Pizza, Altınordu (Şahincili Mah.)</t>
  </si>
  <si>
    <t>80. YIL CUMHURİYET CD. 616. SK. NO:7/B ALTINORDU - ORDU</t>
  </si>
  <si>
    <t>605ca114b48e84c7af42f58f</t>
  </si>
  <si>
    <t>Usta Dönerci, Merkez (Şarkiye Mah.)</t>
  </si>
  <si>
    <t>ŞARKİYE MAH.KAZIM KARABEKİR CAD. NO:40-46</t>
  </si>
  <si>
    <t>60bb535199f04870c541fec9</t>
  </si>
  <si>
    <t>Usta Dönerci, Ünye (Kaledere Mah.)</t>
  </si>
  <si>
    <t>"KALEDERE MAH. BELEDİYE CAD NO:37/49 ÜNİPORT AVM ÜNYE/ORDU"</t>
  </si>
  <si>
    <t>Victor's, Altınordu (Taşbaşı Mah.)</t>
  </si>
  <si>
    <t>607ca9f7f2c942ba11c30f14</t>
  </si>
  <si>
    <t>Yöremiz Adıyaman Çiğ Köfte, Altınordu (Bucak Mah.)</t>
  </si>
  <si>
    <t>Bucak Mah. Zübeyde Hanım Cad. No:34/A Altınordu/ Ordu</t>
  </si>
  <si>
    <t>hekim</t>
  </si>
  <si>
    <t>6240b34d01cebee0f24356cf</t>
  </si>
  <si>
    <t>Acı Ustası, Kadirli (Cemalpaşa Mah.)</t>
  </si>
  <si>
    <t>Hanım Keleş</t>
  </si>
  <si>
    <t>Kadirli</t>
  </si>
  <si>
    <t>Cemalpaşa</t>
  </si>
  <si>
    <t>cemalpaşa mah. 1666 sok. no 8 iç kapı no Z2 Kadirli osmaniye</t>
  </si>
  <si>
    <t>61b87ca224ba526d03c6149b</t>
  </si>
  <si>
    <t>Ada Ev Yemekleri, Merkez (Alibeyli Mah.)</t>
  </si>
  <si>
    <t>AYŞEN GÜNTÜRKÜN</t>
  </si>
  <si>
    <t>Alibeyli</t>
  </si>
  <si>
    <t>ALİBEYLİ MAH. ŞEHİT BEKİR EVİRGEN SK. NO: 4 İÇ KAPI NO: A MERKEZ/ OSMANİYE</t>
  </si>
  <si>
    <t xml:space="preserve">mail adresi verildi </t>
  </si>
  <si>
    <t>600a9c0dee8675ce6921ca0b</t>
  </si>
  <si>
    <t>Adıyaman Çiğ Köftecisi Kemal Güller, Kadirli (Savrun Mah.)</t>
  </si>
  <si>
    <t>Gökhan Güller</t>
  </si>
  <si>
    <t>Savrun</t>
  </si>
  <si>
    <t>Savrun mahhallesi devriş pasa cadddesi numara 39 kadirli osmaniye</t>
  </si>
  <si>
    <t>6243707f6dbb4b0eef078933</t>
  </si>
  <si>
    <t>Ailem Börek Evi, Merkez (Fakıuşağı Mah.)</t>
  </si>
  <si>
    <t>Svim Erkek</t>
  </si>
  <si>
    <t>Fakıuşağı</t>
  </si>
  <si>
    <t>fakıuşağı mah. 45008 sok. Ökkeş Bakan No 7 B Merkez Osmaniye</t>
  </si>
  <si>
    <t>ibrahim aksöz</t>
  </si>
  <si>
    <t>adnan menderes mah 19515 sk no 7/2 merkez osmaniye</t>
  </si>
  <si>
    <t>622f9d85a44dbf2be6977f34</t>
  </si>
  <si>
    <t>Ali Usta Kebap Lahmacun, Merkez (Raufbey Mah.)</t>
  </si>
  <si>
    <t>Ali Uçan</t>
  </si>
  <si>
    <t>Raufbey</t>
  </si>
  <si>
    <t>raufbey mah. atatürk cad no 424 merkez osmaniye</t>
  </si>
  <si>
    <t>şuanlık gerek yok dedi</t>
  </si>
  <si>
    <t>61d7f4ac00a862fc4cf9274b</t>
  </si>
  <si>
    <t>Alo Pizza &amp; Burger, Kadirli (Savrun Mah.)</t>
  </si>
  <si>
    <t>NURSEL YERLİKAYA</t>
  </si>
  <si>
    <t>SAVRUN MAH LEVENT SAĞMEN SK NO 9 A KADİRLİ OSMANİYE</t>
  </si>
  <si>
    <t>62456db385a38fece0b69b63</t>
  </si>
  <si>
    <t>Amcabey Baklavaları, Kadirli (Şehit Vedat Kocadalı Mah.)</t>
  </si>
  <si>
    <t>Muratcan Çetin</t>
  </si>
  <si>
    <t>Şehit Mehmet Delikuş</t>
  </si>
  <si>
    <t>şehit vedat kocadallı mah dr. devlet bahçeli blv no 22 a kadirli osmaniye</t>
  </si>
  <si>
    <t>624450f939318155d2414761</t>
  </si>
  <si>
    <t>Antakya Bizim Döner, Merkez (Alibeyli Mah.)</t>
  </si>
  <si>
    <t>Fatih Arslan</t>
  </si>
  <si>
    <t>alibeyli mah. atatürk cad. no 192 a merkez osmaniye</t>
  </si>
  <si>
    <t>61ebd16203bbebfe8d14c3a2</t>
  </si>
  <si>
    <t>Antep Lezzetleri, Merkez (Fakıuşağı Mah.)</t>
  </si>
  <si>
    <t>GAYE AKBULUT</t>
  </si>
  <si>
    <t>FAKIUŞAĞI MAH 45008 SK NO 4 MERKEZ OSMANİYE</t>
  </si>
  <si>
    <t>eşi dönüş sağlayacak / mail atacak</t>
  </si>
  <si>
    <t>mustafa bey</t>
  </si>
  <si>
    <t>Münevver Hanım-13 çekilmiş</t>
  </si>
  <si>
    <t>619368d551c1a0da9d851f50</t>
  </si>
  <si>
    <t>Arifzade Organik Çiğköfte &amp; Meze, Düziçi (Hürriyet Mah.)</t>
  </si>
  <si>
    <t>mustafa can karabulut</t>
  </si>
  <si>
    <t>Düziçi</t>
  </si>
  <si>
    <t>Yeşilova</t>
  </si>
  <si>
    <t>hürriyet mahallesi refik cesur bulvarı d 3 market yanı düziçi osmaniye</t>
  </si>
  <si>
    <t>61bb955dedd6046c09788feb</t>
  </si>
  <si>
    <t>Arifzade Organik Çiğköfte &amp; Meze, Kadirli (Tufanpaşa Mah.)</t>
  </si>
  <si>
    <t>Furkan Kabaagıl</t>
  </si>
  <si>
    <t>Tufanpaşa</t>
  </si>
  <si>
    <t>tufanpaşa mah atatürk cd no 154 kadirli osmaniye</t>
  </si>
  <si>
    <t>624574a3932b1223ba4be119</t>
  </si>
  <si>
    <t>Aslım Döner, Merkez (Alibeyli Mah.)</t>
  </si>
  <si>
    <t>aslı dursun</t>
  </si>
  <si>
    <t>alibeyli mah. dr ahmet alkan cad. no 1/B merkez osmaniye</t>
  </si>
  <si>
    <t>ahmet ardıç</t>
  </si>
  <si>
    <t>FARUK ÖZDEMİR</t>
  </si>
  <si>
    <t>6036526a3bb304aae92db70e</t>
  </si>
  <si>
    <t>Bahset Cafe &amp; Restaurant (Rauf Bey Mah.)</t>
  </si>
  <si>
    <t>sadullah orçan</t>
  </si>
  <si>
    <t>RAUFBEY MAH. ADNAN MENDERES CAD. DOGA PLAZA NO: 21 C MERKEZ/ OSMANİYE</t>
  </si>
  <si>
    <t>tel çalmıyor / direk meşgule düşüyor</t>
  </si>
  <si>
    <t>mustafa artırıcı</t>
  </si>
  <si>
    <t>6250787209404c781ba6c945</t>
  </si>
  <si>
    <t>Battalbey Çiğ Köfte, Merkez (Cumhuriyet Mah.)</t>
  </si>
  <si>
    <t>Gürcü Bahçeci</t>
  </si>
  <si>
    <t>Hacı Osmanlı</t>
  </si>
  <si>
    <t>cumhuriyet mah. kazım karabekir cad. no 103 A merkez osmaniye</t>
  </si>
  <si>
    <t>606780cc3eff910b285b8f89</t>
  </si>
  <si>
    <t>Battalbey Çiğ Köftecisi, Düziçi (Hürriyet Mah.)</t>
  </si>
  <si>
    <t>erkan çıngı</t>
  </si>
  <si>
    <t>hürriyet mah refik cesur blv no 678 C düziçi osmaniye</t>
  </si>
  <si>
    <t>606b22a6b06c3061141e350c</t>
  </si>
  <si>
    <t>Bölücek Cafe (Tufanpaşa Mah.)</t>
  </si>
  <si>
    <t>ismet bölücek</t>
  </si>
  <si>
    <t>tufanpaşa mah atatürk cd no 124 b kadirli osmaniye</t>
  </si>
  <si>
    <t>624412137ee98210d1f4fc33</t>
  </si>
  <si>
    <t>Buluş Lokantası, Merkez (İstiklal Mah.)</t>
  </si>
  <si>
    <t>KASIM KIRĞIL</t>
  </si>
  <si>
    <t>istiklal mah. ş.m.eroğlu cad. no 40 merkez osmaniye</t>
  </si>
  <si>
    <t>salim yaldız</t>
  </si>
  <si>
    <t>yetkili yok dönecekler / Açmadılar/ kendi fotoğrafları varmış</t>
  </si>
  <si>
    <t>60e44e1126a4663f156aef86</t>
  </si>
  <si>
    <t>Büfem Marin, Merkez (Fakıuşağı Mah.)</t>
  </si>
  <si>
    <t>ekrem aydın</t>
  </si>
  <si>
    <t>fakıuşağı mah fırat yılmaz çakıroğlu sk ibrahim bakar b blok no 4 a merkez osmaniye</t>
  </si>
  <si>
    <t>yanlış numara / bu numara buraya ait değilmiş yanlış numara/5538108000 yarım saate ara</t>
  </si>
  <si>
    <t>ibrahim öz</t>
  </si>
  <si>
    <t>M.akif Ersoy</t>
  </si>
  <si>
    <t>Kutlu Kaan Kök</t>
  </si>
  <si>
    <t>623efc1085a38f2b56987158</t>
  </si>
  <si>
    <t>Cafe Keyff, Kadirli (Şehit Kansu Küçükateş Mah.)</t>
  </si>
  <si>
    <t>Hasan Olgaç</t>
  </si>
  <si>
    <t>Şehit Kansu Küçükateş</t>
  </si>
  <si>
    <t>şehit kansu küçükateş mah. tevfik pampal cad. no 91a Kadirli osmaniye</t>
  </si>
  <si>
    <t>61b10aeae0a3ebc8e1e1f9da</t>
  </si>
  <si>
    <t>Can Kahvaltı Salonu, Kadirli (Savrun Mah.)</t>
  </si>
  <si>
    <t>FATİH ALTUNTEPE</t>
  </si>
  <si>
    <t>savrun mah derviş paşa cd no 27 kadirli osmaniye</t>
  </si>
  <si>
    <t>celal yücel</t>
  </si>
  <si>
    <t>6245a4180cd3b32c22bd10f3</t>
  </si>
  <si>
    <t>Cızz Bızz Köfte &amp; Kumru, Merkez (Fakıuşağı Mah.)</t>
  </si>
  <si>
    <t>HATİCE GAMZE ŞAHİN</t>
  </si>
  <si>
    <t>FAKIUŞAĞI MAH. 45007 SK. MENEKŞE SITESI C BLOK NO: 23 /3B MERKEZ/ OSMANİYE</t>
  </si>
  <si>
    <t>615cbad599015de43155a0f3</t>
  </si>
  <si>
    <t>Çarşı Restoran, Düziçi (Cumhuriyet Mah.)</t>
  </si>
  <si>
    <t>osman doruk</t>
  </si>
  <si>
    <t>cumhuriyet mah cumhuriyey cd no 43 düziçi osmaniye</t>
  </si>
  <si>
    <t>60c1e7637686174d83217ea3</t>
  </si>
  <si>
    <t>Çınar Lokantası, Merkez (İstiklal Mah.)</t>
  </si>
  <si>
    <t>onur hançer</t>
  </si>
  <si>
    <t>İstiklal, Şehit Mehmet Eroğlu Cad. No:3, 80020 Osmaniye Merkez/Osmaniye</t>
  </si>
  <si>
    <t>çekım ıstemıyorlar/5414248383</t>
  </si>
  <si>
    <t>Candar Pişkin</t>
  </si>
  <si>
    <t>Yedi Ocak</t>
  </si>
  <si>
    <t>61d9d544fda8d2303c179cb3</t>
  </si>
  <si>
    <t>Çiğ Köfte Evi, Merkez (Fakıuşağı Mah.)</t>
  </si>
  <si>
    <t>ENES AKSU</t>
  </si>
  <si>
    <t>Fakıuşağı Mah.45008. Sk</t>
  </si>
  <si>
    <t>6009c0f7f9bae4ee45539772</t>
  </si>
  <si>
    <t>Çiğ Köfteci Ömer Usta, Merkez (Ali Bekirli Mah.)</t>
  </si>
  <si>
    <t>MİKAİL DEMİR</t>
  </si>
  <si>
    <t>Ali Bekirli</t>
  </si>
  <si>
    <t>ALİBEKİRLİ MAHALLESİ KAZIM KARABEKİR CADDESİ NO 116</t>
  </si>
  <si>
    <t>6221c46623baf37f1828c5ed</t>
  </si>
  <si>
    <t>Çiğ Köfteci Ömer Usta, Merkez (Alibeyli Mah.)</t>
  </si>
  <si>
    <t>Osman Süt</t>
  </si>
  <si>
    <t>alibeyli mah. atatürk cad. No 274 merkez/osmaniye</t>
  </si>
  <si>
    <t>6009821135cc59db60fe0e4d</t>
  </si>
  <si>
    <t>Dilde Leziz Künefe, Merkez (Rauf Bey Mah.)</t>
  </si>
  <si>
    <t>Gültekin Fırat Artırıcı</t>
  </si>
  <si>
    <t>Raufbey Mah. 9545 Sok. İyi Yaşam İş Merkezi A Blok No:5/C Merkez/OSMANİYE</t>
  </si>
  <si>
    <t>tel kapalı / ulaşılamıyor</t>
  </si>
  <si>
    <t>mehmet bey</t>
  </si>
  <si>
    <t>Raufbey mah, Atatürk Cd., 80010 Osmaniye Merkez/Osmaniye</t>
  </si>
  <si>
    <t xml:space="preserve">mithatpaşa i.ö.o karşısı </t>
  </si>
  <si>
    <t>5fff16f1937d1bc410bdf4e0</t>
  </si>
  <si>
    <t>Dört Mevsim Kebap &amp; Ciğer, Merkez (Alibeyli Mah.)</t>
  </si>
  <si>
    <t>AYTEN KORKMAZ</t>
  </si>
  <si>
    <t>ALİBEYLİ MAHALLESİ 505 SOKAK NO 1 /F DÖRT MEVSİM KEBAP &amp; CİĞER SALONU</t>
  </si>
  <si>
    <t xml:space="preserve">paneli kapalıymış </t>
  </si>
  <si>
    <t>616592903c868bb1106fca4f</t>
  </si>
  <si>
    <t>Ekrem Coşkun Döner, Merkez (Adnan Menderes Mah.)</t>
  </si>
  <si>
    <t>mehmet verat öter</t>
  </si>
  <si>
    <t>Adnan Menderes, Ekrem Coşkun Döner, Adnan Menderes Blv. No:18/C, 80010 Osmaniye Merkez/Osmaniye</t>
  </si>
  <si>
    <t>eyüp çengel</t>
  </si>
  <si>
    <t>Hamdican</t>
  </si>
  <si>
    <t>60678722eb165ead668c01ff</t>
  </si>
  <si>
    <t>Fitbar Cafe (Yedi Ocak Mah.)</t>
  </si>
  <si>
    <t>fadime göçer</t>
  </si>
  <si>
    <t>yedi ocak mah ş.savaş gürlek sk karataş konakları f 1 blok no 1 merkez osmaniye</t>
  </si>
  <si>
    <t>düşünmüyoruz dedı</t>
  </si>
  <si>
    <t>yusuf kaan erdoğan</t>
  </si>
  <si>
    <t>622b5cbaadae2954f1ebcb2b</t>
  </si>
  <si>
    <t>Gece Börekçisi, Merkez (Fakıuşağı Mah.)</t>
  </si>
  <si>
    <t>Arif Baykal</t>
  </si>
  <si>
    <t>FAKIUŞAĞI MAH FIRAT YILMAZ ÇAKIROĞLU SOK VEFA SİTESİ A BLOK NO 8 MERKEZ OSMANİYE</t>
  </si>
  <si>
    <t>MAİL DE VERİLDİ AMA TEİT AMACLI TEKRAR ARANABİLİR</t>
  </si>
  <si>
    <t>623eee0c123a5ccc103524ca</t>
  </si>
  <si>
    <t>Gurme, Merkez (Rauf Bey Mah.)</t>
  </si>
  <si>
    <t>MUSTAFA ŞAHİN ŞEN</t>
  </si>
  <si>
    <t>Raufbey mahallesi 8023 sk Mehmet akif Ersoy sitesi No:2/C OSMANİYE/MERKEZ</t>
  </si>
  <si>
    <t>ishak akkan</t>
  </si>
  <si>
    <t>622613d1c3ef320bceb0bf0c</t>
  </si>
  <si>
    <t>Gümüştekin Kebap &amp; Lahmacun, Merkez (Alibeyli Mah.)</t>
  </si>
  <si>
    <t>Yusuf Gümüştekin</t>
  </si>
  <si>
    <t>alibeyli mah şehit bekir evirgen sk no 12/d merkez osmaniye</t>
  </si>
  <si>
    <t>eleman eksiği varmış ilerki tarihlerde dedi</t>
  </si>
  <si>
    <t>islam durna</t>
  </si>
  <si>
    <t>İslam bey :5051280446</t>
  </si>
  <si>
    <t>BEYAZİT UZUN</t>
  </si>
  <si>
    <t>615cc1fabb483d731a48e5a3</t>
  </si>
  <si>
    <t>Hekimoğlu Pizza &amp; Döner, Merkez (Alibeyli Mah.)</t>
  </si>
  <si>
    <t>ilker küçükköşker</t>
  </si>
  <si>
    <t>alibeyli mah dr. ahmet alkan cd hekimoğlu no 11 merkez osmaniye</t>
  </si>
  <si>
    <t xml:space="preserve">istemiyorum saolun dedi / biz istemiyoruz dedi </t>
  </si>
  <si>
    <t>sinan çankaya</t>
  </si>
  <si>
    <t>Mikail Beyden randevu alındı</t>
  </si>
  <si>
    <t>murat geldi</t>
  </si>
  <si>
    <t>Rahime Hatun</t>
  </si>
  <si>
    <t>622f495c2eeed083d242233d</t>
  </si>
  <si>
    <t>İsotto Çiğköfte, Merkez (Yediocak Mah.)</t>
  </si>
  <si>
    <t>Mehmet can Kara</t>
  </si>
  <si>
    <t>yediocak mah. dr mahmut kobaner sok akşemseddin sitesi a blok no 25e merkez osmaniye</t>
  </si>
  <si>
    <t>60e5fd134a0c292dc57499dc</t>
  </si>
  <si>
    <t>İzol Börek Baklava &amp; Cafe, Kadirli (Savrun Mah.)</t>
  </si>
  <si>
    <t>gamze sayman</t>
  </si>
  <si>
    <t>savrun mah derviş paşa cd no 14 kadirli osmaniye</t>
  </si>
  <si>
    <t>624aaf5c1fb7a53302c3be2b</t>
  </si>
  <si>
    <t>Kadirli Lahmacun Pide &amp; Kebap Salonu, Kadirli (Savrun Mah.)</t>
  </si>
  <si>
    <t>AYŞE KALENDER</t>
  </si>
  <si>
    <t>savrun mah. atatürk cad. no 145 kapı no 1 osmaniye/kadirli</t>
  </si>
  <si>
    <t>62587ce8c0cadff71905fb7b</t>
  </si>
  <si>
    <t>Kahve Deryası, Merkez (Alibeyli Mah.)</t>
  </si>
  <si>
    <t>Çiğdem Korkmaz</t>
  </si>
  <si>
    <t>alibeyli mah. dr. devlet bahçeli bul. no 45 b merkez osmaniye</t>
  </si>
  <si>
    <t>6078a592503bf143773f8e23</t>
  </si>
  <si>
    <t>Kardelen Restorant (İslam Mah.)</t>
  </si>
  <si>
    <t>veli yılmaz</t>
  </si>
  <si>
    <t>Bahçe</t>
  </si>
  <si>
    <t>Aslanlı</t>
  </si>
  <si>
    <t>İSLAM MAH ATATÜRK CD no 51 iç kapı no 1 bahçe osmaniye</t>
  </si>
  <si>
    <t>6093f1cd03752c042115f66c</t>
  </si>
  <si>
    <t>Kırmızı Döner, Düziçi (Hürriyet Mah.)</t>
  </si>
  <si>
    <t>ebubekir tıraş</t>
  </si>
  <si>
    <t>hürriyet mah refik cesur cesur blv a blok no 730 a düziçi osmaniye</t>
  </si>
  <si>
    <t>622f4143bbd66e27f163a122</t>
  </si>
  <si>
    <t>Köprübaşı Antakyanın Meşhur Köftesi (Fakıuşağı Mah.)</t>
  </si>
  <si>
    <t>Lale Mansuroğlu</t>
  </si>
  <si>
    <t>fakıuşağı mah prf dr kazım tülücü bul eşetalan sitesi talan apt b blok no 49 iç kapı no 9 merkez osmaniye</t>
  </si>
  <si>
    <t>6034c0069acab4ed4841621b</t>
  </si>
  <si>
    <t>Köse, Düziçi (Hürriyet Mah.)</t>
  </si>
  <si>
    <t>ökkeş köksal</t>
  </si>
  <si>
    <t>hürriyet mh refik cesur blv ismet acer apt no 386 b düziçi osmaniye</t>
  </si>
  <si>
    <t>623497a28cfe1e7b10f7867f</t>
  </si>
  <si>
    <t>Köse, Merkez (Raufbey Mah.)</t>
  </si>
  <si>
    <t>Yeliz Özkan</t>
  </si>
  <si>
    <t>rauf bey mah. d.bahçeli bul. no 40 merkez osmaniye</t>
  </si>
  <si>
    <t>hatice doğan</t>
  </si>
  <si>
    <t>6225c312ea4c47ce4d595fdd</t>
  </si>
  <si>
    <t>Kurtuluş Lahmacun &amp; Pide, Merkez (Kurtuluş Mah.)</t>
  </si>
  <si>
    <t>Sedat Dimez</t>
  </si>
  <si>
    <t>kurtuluş mah. 7017 sok. no 13 merkez osmaniye</t>
  </si>
  <si>
    <t>Mesrur Yarba</t>
  </si>
  <si>
    <t>devam çekimi alındı</t>
  </si>
  <si>
    <t>6009a90ac795bd2d3342aa78</t>
  </si>
  <si>
    <t>Lavaş Center, Merkez (Rauf Bey Mah.)</t>
  </si>
  <si>
    <t>Raufbey Mah. Adnan Menderes Cad. Lider Plaza No:14/B Merkez/OSMANİYE</t>
  </si>
  <si>
    <t>Alibeyli şubesinde çekimler gerçekleşti/5304005694</t>
  </si>
  <si>
    <t>MEHMET YILDIZ</t>
  </si>
  <si>
    <t>Devam çekimi alındı</t>
  </si>
  <si>
    <t>6238afc97289cc4424e92ff8</t>
  </si>
  <si>
    <t>Lezzet Durağı, Merkez (Fakıuşağı Mah.)</t>
  </si>
  <si>
    <t>Nebi Kuş</t>
  </si>
  <si>
    <t>Fakıuşağı mah. 45007 sık. ezgi apt. no 15 c merkez osmaniye</t>
  </si>
  <si>
    <t>umut şahin</t>
  </si>
  <si>
    <t>umut beyden randevu alındı.</t>
  </si>
  <si>
    <t>TURGUT ÖZALP</t>
  </si>
  <si>
    <t>601167ef998c13651d86719f</t>
  </si>
  <si>
    <t>NBG Döner, Merkez (Fakıuşağı Mah.)</t>
  </si>
  <si>
    <t>REFİK İŞİTMEZ</t>
  </si>
  <si>
    <t>Fakıuşağı Mahallesi 45007 Sokak No:5/A Osmaniye</t>
  </si>
  <si>
    <t>Alev hanım yarın arayın ben babama söyleyim dedi. / meşgul çalıyor</t>
  </si>
  <si>
    <t>6011691af8fb0b49d9f927e7</t>
  </si>
  <si>
    <t>NBG Döner, Merkez (Rauf Bey Mah.)</t>
  </si>
  <si>
    <t>Rauf Bey Mahallesi Adnan Menderes Bulvarı No:15/c Osmaniye</t>
  </si>
  <si>
    <t>Meşgul çalıyor</t>
  </si>
  <si>
    <t>6221bc7acedbfb0fecb863f7</t>
  </si>
  <si>
    <t>Ottoman Künefe, Merkez (Raufbey Mah.)</t>
  </si>
  <si>
    <t>Sıdıka Ilıkkan</t>
  </si>
  <si>
    <t>Raufbey mah. Adnan Menderes Cad. No 15 Merkez/Osmaniye</t>
  </si>
  <si>
    <t>624be165f8bbfc17064d205f</t>
  </si>
  <si>
    <t>Ömer Usta Çiğ Köfte, Merkez (Yedi Ocak Mah.)</t>
  </si>
  <si>
    <t>Oğuzhan Küçük</t>
  </si>
  <si>
    <t>Yedi ocak mah. dr devlet bahçeli bul. no 94 a merkez osmaniye</t>
  </si>
  <si>
    <t>ALİ ÖZDAĞ</t>
  </si>
  <si>
    <t>6253ead9bf7cc70d1455f736</t>
  </si>
  <si>
    <t>Özdil Tantuni, Merkez (Adnan Menderes Mah.)</t>
  </si>
  <si>
    <t>Koray Mert</t>
  </si>
  <si>
    <t>adnan menderes mah. adnan menderes cad. adalet iş merkezi no:22/13 merkez osmaniye</t>
  </si>
  <si>
    <t>61c1be875b33756d0498d4f0</t>
  </si>
  <si>
    <t>Park Lokantası, Merkez (Rahime Hatun Mah.)</t>
  </si>
  <si>
    <t>MUSTAFA AYDIN</t>
  </si>
  <si>
    <t>Rahime hatun mah musa şahin blv no 411 merkez osmaniye</t>
  </si>
  <si>
    <t>alperen bey</t>
  </si>
  <si>
    <t>ALİBEYLİ MAH.DR.AHME T ALKAN CD.ÇİÇEK İŞH NO: KT3 İÇ KAPI NO: 304 MERKEZ/ OSMANİYE</t>
  </si>
  <si>
    <t>aytunç türker</t>
  </si>
  <si>
    <t>kendi fotoları var</t>
  </si>
  <si>
    <t>62177aaff85a84eec87f9b5a</t>
  </si>
  <si>
    <t>Resume Adıyaman Çiğ Köftesi, Kadirli (Savrun Mah.)</t>
  </si>
  <si>
    <t>SEBAHATTİN AÇAR</t>
  </si>
  <si>
    <t>SAVRUN MAH. ATATÜRK CAD. NO: 54 KADİRLİ/ OSMANİYE</t>
  </si>
  <si>
    <t>selçuk gökoğlu</t>
  </si>
  <si>
    <t xml:space="preserve">avm caddesi ziraat bankası karşısı </t>
  </si>
  <si>
    <t>FATİH KÖKSALAN</t>
  </si>
  <si>
    <t>60338c32f37683f589a02e4c</t>
  </si>
  <si>
    <t>Sevgili Dondurma &amp; Börek (Savrun Mah.)</t>
  </si>
  <si>
    <t>necati bey</t>
  </si>
  <si>
    <t>savrun mh mehmet can cd no 20 b kadirli osmaniye</t>
  </si>
  <si>
    <t>61ebd9e84f27d45c524edc1a</t>
  </si>
  <si>
    <t>Seyhan Çıtır Lahmacun, Merkez (Hacı Osmanlı Mah.)</t>
  </si>
  <si>
    <t>ABDURRAHMAN UÇAN</t>
  </si>
  <si>
    <t>HACI OSMANLI MAH KAZIM KARABEKİR CD NO 56 MERKEZ OSMANİYE</t>
  </si>
  <si>
    <t>somuncu fırın cafe</t>
  </si>
  <si>
    <t>3 gibi aranacak suan musait değilim dedi / 05453252580 fahrettin bey / 4 buçukta ara saat 1 buçukta istiyor. fahrettin beyden randevu alındı.</t>
  </si>
  <si>
    <t>6229e2c1a769ae71b27cfd1f</t>
  </si>
  <si>
    <t>Sosyete Çiğ Köfte, Merkez (İstiklal Mah.)</t>
  </si>
  <si>
    <t>Uğur Çağlayan Can</t>
  </si>
  <si>
    <t>İstiklal mah palalı süleyman cad no 45 merkez osmaniye</t>
  </si>
  <si>
    <t>620c9d79c5efbbd2967e7fcc</t>
  </si>
  <si>
    <t>Sucukcu Yunus, Kadirli (Şehit Kansu Küçükateş Mah.)</t>
  </si>
  <si>
    <t>SEBAHAT AKDENİZ</t>
  </si>
  <si>
    <t>ŞEHİT KANSU KÜÇÜKATEŞ MAH TEVFİK PAMPAL CAD NO 65 C KADİRLİ OSMANİYE</t>
  </si>
  <si>
    <t>ahmet çankaya</t>
  </si>
  <si>
    <t>ömer yağmur</t>
  </si>
  <si>
    <t>NURETTİN POLAT</t>
  </si>
  <si>
    <t>ışıklarıb dibine - 5439443430</t>
  </si>
  <si>
    <t>AYSUN KAYRAKBAŞI</t>
  </si>
  <si>
    <t>yetkili yok.gürkan beyden randevu alındı.</t>
  </si>
  <si>
    <t>MUSTAFA ÇAKAR</t>
  </si>
  <si>
    <t>Rauf bey mah. dev. bah. nah. no:2 Merkez/Osmaniye</t>
  </si>
  <si>
    <t>Mehmet Ali /5442057853/devlet bahçeli bulvarı</t>
  </si>
  <si>
    <t>6240b0d1195cc77a81f9d56b</t>
  </si>
  <si>
    <t>Tatlıcı Hakan, Merkez (Alibeyli Mah.)</t>
  </si>
  <si>
    <t>Hakan Alaoğlu</t>
  </si>
  <si>
    <t>alibeyli mah. cevdet sunay cad. no 58 merkez osmaniye</t>
  </si>
  <si>
    <t>Muhsin Alakuş</t>
  </si>
  <si>
    <t>62318bfc5cf61032d3d229fd</t>
  </si>
  <si>
    <t>Muhammet Uslu</t>
  </si>
  <si>
    <t>istiklal mah. dr sadık ahmet caddesi no 18 a merkez osmaniye</t>
  </si>
  <si>
    <t>62176e7bb2ece3221de32eba</t>
  </si>
  <si>
    <t>Tostçu Gürhan, Merkez (Rauf Bey Mah.)</t>
  </si>
  <si>
    <t>SEYDİ GÜRHAN</t>
  </si>
  <si>
    <t>Raufbey mah. adnan menderes caddesi safa evler, D:b2 blok, 80010 Osmaniye</t>
  </si>
  <si>
    <t>ÖMER KAFADAR</t>
  </si>
  <si>
    <t>Adnan MENDERES Mah. Atatürk caddesi Özlem apartman No:374/B Merkez/OSMANİYe</t>
  </si>
  <si>
    <t xml:space="preserve">metin tamer sitesi </t>
  </si>
  <si>
    <t>6087285fc7045595f415b742</t>
  </si>
  <si>
    <t>Urfa Kebap (Fakıuşağı Mah.)</t>
  </si>
  <si>
    <t>mehmet devri</t>
  </si>
  <si>
    <t>fakıuşağı mah 45007 sk ertuğrul gazi apt no 4/B merkez osmaniye</t>
  </si>
  <si>
    <t>5432761619 mehmet bey ulaşılamıyor./açıyor kapatıyor konuşmuyor /musıt deıgılız dedı</t>
  </si>
  <si>
    <t>EMİNE YALÇIN</t>
  </si>
  <si>
    <t>FİRDEVS ASLAN</t>
  </si>
  <si>
    <t>60520681b45d10006d71be2f</t>
  </si>
  <si>
    <t>Yaren Restoran (Yeşilova Mah.)</t>
  </si>
  <si>
    <t>ebubekir kurt</t>
  </si>
  <si>
    <t>yeşilova mah şehit ahmet metlioğlu cd eski hastane yanı 99/B düziçi osmaniye</t>
  </si>
  <si>
    <t>623cc268156702ade702b913</t>
  </si>
  <si>
    <t>Yeni Arzuoğlu, Merkez (Yedi Ocak Mah.</t>
  </si>
  <si>
    <t>KİFAYET KÜBRA KILIÇPARLAR</t>
  </si>
  <si>
    <t>yedi ocak mah. dr devlet bahçeli bul. karataş konakları b blok no 57 iç kapı no 10 merkez osmaniye</t>
  </si>
  <si>
    <t>6245b7b1010098fcb0141f9a</t>
  </si>
  <si>
    <t>Yörem Börekçilik, Merkez (Alibeyli Mah.)</t>
  </si>
  <si>
    <t>onur özen</t>
  </si>
  <si>
    <t>Alibeyli mah. Palalı Süleyman cad. No:16C Yörem Börekçilik Osmaniye / Merkez</t>
  </si>
  <si>
    <t>Özgür
Teke
Merkez</t>
  </si>
  <si>
    <t>Özgür Teke</t>
  </si>
  <si>
    <t>606319d02b03719dd1dc7b05</t>
  </si>
  <si>
    <t>Kokoreççi Bobi Uşak (Kemalöz Mah.)</t>
  </si>
  <si>
    <t>Merkez	Kemalöz</t>
  </si>
  <si>
    <t>HATİCE GÖKÇEOĞLU        5066363401</t>
  </si>
  <si>
    <t>Kemalöz Mah. İzzettin çalışlar cad. kavas 4 apt. 3b merkez uşak</t>
  </si>
  <si>
    <t>6071a61b387d4c4734c19d2e</t>
  </si>
  <si>
    <t>Osmanlı Lokanta, Uşak (Atatürk Mah.)</t>
  </si>
  <si>
    <t>Merkez	Atatürk 2. Bölge</t>
  </si>
  <si>
    <t>UŞAK OSMANLI GIDA ÜRÜN . TEKS.İNŞ.TARIM VE HAYV.SN.VE TC.LT.Ş        5052100830</t>
  </si>
  <si>
    <t>ATATÜRK MAH. ÇİVRİL CAD. ULUOCAK APT. A BLOK NO 8 A MERKEZ UŞAK</t>
  </si>
  <si>
    <t>6011b6c2998c1371b9867673</t>
  </si>
  <si>
    <t>Eylül Pasta &amp; Tatlı, Uşak (Fatih Mah.)</t>
  </si>
  <si>
    <t>Merkez	Fatih</t>
  </si>
  <si>
    <t>Ayten Gündüz        5067134621</t>
  </si>
  <si>
    <t>Fatih Mah., İskender Cad., No:4A, Uşak Merkez‎ , Uşak, Türkiye,</t>
  </si>
  <si>
    <t>604929be24a3ce013a70864d</t>
  </si>
  <si>
    <t>Kebapçı Yaşar Usta, Uşak (Kurtuluş Mah.)</t>
  </si>
  <si>
    <t>Merkez	Kurtuluş</t>
  </si>
  <si>
    <t>MELİKE KOSTAK        5511012909</t>
  </si>
  <si>
    <t>kurtuluş mahallesi ali galip sok no 5 B Merkez uşak</t>
  </si>
  <si>
    <t>TEK BAŞINA ÜRÜN ÇIKARTAMAZ ÇEKİM İSTEMİYOR.</t>
  </si>
  <si>
    <t>6049219d89a2c514bd7e263e</t>
  </si>
  <si>
    <t>Kocatepe Dürümcüsü, Uşak (Kurtuluş Mah.)</t>
  </si>
  <si>
    <t>Faruk orhan        2762241666</t>
  </si>
  <si>
    <t>Kurtuluş mahallesi çakaloz sokak sanayi ticaret odası sitesi no 1b Uşak/merkez</t>
  </si>
  <si>
    <t>605a0b8a04346346a6a455e5</t>
  </si>
  <si>
    <t>Altmışüç Urfa &amp; Lahmacun &amp; Kebap, Uşak (Kurtuluş Mah.)</t>
  </si>
  <si>
    <t>Merkez        Kurtuluş</t>
  </si>
  <si>
    <t>EYYUP BALCI        2762270910</t>
  </si>
  <si>
    <t>Kurtuluş Mah. Acun Sk. No:23 A uşak</t>
  </si>
  <si>
    <t>60130f7d67e5622a4384fbc0</t>
  </si>
  <si>
    <t>Mersin Tantuni 33, Uşak (İslice Mah.)</t>
  </si>
  <si>
    <t>Merkez        İslice</t>
  </si>
  <si>
    <t>Fethi Dik        2762232200</t>
  </si>
  <si>
    <t>İslice Mah. 1. vidinli Sok. No:14/D</t>
  </si>
  <si>
    <t>erteleme yapılmış</t>
  </si>
  <si>
    <t>6006a389b4fcb4587a758411</t>
  </si>
  <si>
    <t>Modas, Uşak (Özdemir Mah.)</t>
  </si>
  <si>
    <t>Merkez        Özdemir</t>
  </si>
  <si>
    <t>MEVLÜT AY        2762245892</t>
  </si>
  <si>
    <t>Bakırcılar Arası Sok. No:12 Uşak Merkez</t>
  </si>
  <si>
    <t>erteleme yapıldı</t>
  </si>
  <si>
    <t>60910623c7045549a416d189</t>
  </si>
  <si>
    <t>Kebapçı Ali Baba, Uşak (Ünalan Mah.)</t>
  </si>
  <si>
    <t>Merkez        Ünalan</t>
  </si>
  <si>
    <t>ALİ KUŞ        5372141556</t>
  </si>
  <si>
    <t>Ünalan Mah. Atatürk Blv. Sami Gürler Apt. A Blok no:58B Merkez Uşak</t>
  </si>
  <si>
    <t>60848fc0b1cc887beafe038e</t>
  </si>
  <si>
    <t>Çağan Kumru Köfte &amp; Kebap &amp; Izgara, Uşak (Özdemir Mah.)</t>
  </si>
  <si>
    <t>ALİ CERAN        5544666031</t>
  </si>
  <si>
    <t>özdemir mah. 1 eylül cad. no 22 b merkez uşak</t>
  </si>
  <si>
    <t>HAFTAYA İSTİYOR.</t>
  </si>
  <si>
    <t>600c210b9dceb6d59a083418</t>
  </si>
  <si>
    <t>Harran Kebap, Uşak (Kurtuluş Mah.)</t>
  </si>
  <si>
    <t>MESUT KAYA        5454800080</t>
  </si>
  <si>
    <t>Kurtuluş Mah. Çavuşçeşme Cad. No:5/A</t>
  </si>
  <si>
    <t>çekim istemiyormuş.</t>
  </si>
  <si>
    <t>60840dbf27e1d13c1256e458</t>
  </si>
  <si>
    <t>Kebapçı Nuri, Uşak (Kurtuluş Mah.)</t>
  </si>
  <si>
    <t>NURULLAH SÖNMEZ        5332360164</t>
  </si>
  <si>
    <t>KURTULUŞ MAH. HAKKI YAĞCI CAD. MAHMUT SUNUCU APT. NO 35 A MERKEZ UŞAK</t>
  </si>
  <si>
    <t>6007d9608c17d656d2e2464e</t>
  </si>
  <si>
    <t>Kebapçım, Uşak (İslice Mah.)</t>
  </si>
  <si>
    <t>Merkez	İslice</t>
  </si>
  <si>
    <t>Ahmet Yıldırım	5530849222</t>
  </si>
  <si>
    <t>İslice Mah. 1. Dere Sok. No:42/A</t>
  </si>
  <si>
    <t>600ee36ad6c59136b4e012b7</t>
  </si>
  <si>
    <t>Bereket Lahmacun &amp; Kebap, Uşak (İslice Mah.)</t>
  </si>
  <si>
    <t>DİLEK DEMİR        2762157272</t>
  </si>
  <si>
    <t>İslice mahallesi İsmet Paşa caddesi 63 / b</t>
  </si>
  <si>
    <t>603f8acdc6abf47c10e0570e</t>
  </si>
  <si>
    <t>Terass Pizza, Uşak (Kurtuluş Mah.)</t>
  </si>
  <si>
    <t>ŞEYDA KELEŞ        2762124946-05321676337</t>
  </si>
  <si>
    <t>Kurtuluş mah çakaloz sokak no:2/201</t>
  </si>
  <si>
    <t>602794977cc3990eb8554203</t>
  </si>
  <si>
    <t>Cumhuriyet Çiğ Köfte, Uşak (Cumhuriyet Mah.)</t>
  </si>
  <si>
    <t>Merkez        Cumhuriyet</t>
  </si>
  <si>
    <t>CUMHURİYET MAH. İBRAHİM TAHTAKILIÇ CD. TAMBUR SİTESİ 13-A UŞAK MERKEZ</t>
  </si>
  <si>
    <t>6014fdf667e56207e28591f1</t>
  </si>
  <si>
    <t>Ekmek Arası, Uşak (Atatürk Mah.)</t>
  </si>
  <si>
    <t>eyüp bey 5357375566</t>
  </si>
  <si>
    <t>kurtuluş mah enstitü sok. no1</t>
  </si>
  <si>
    <t>600ed91d0909cf387a584a96</t>
  </si>
  <si>
    <t>Kervan Saray, Uşak (Ünalan Mah.)</t>
  </si>
  <si>
    <t>merkez ünalan</t>
  </si>
  <si>
    <t>oktay kervan 5418560635</t>
  </si>
  <si>
    <t>Ünalan Mah. Müjde Sok. No:19/A</t>
  </si>
  <si>
    <t>ürün hazırlıyamam demiş.</t>
  </si>
  <si>
    <t>6006b7337441fc3ee87fa1ca</t>
  </si>
  <si>
    <t>Kebap İstasyonu Adana &amp; Ciğer &amp; Köfte, Uşak (Ünalan Mah.)</t>
  </si>
  <si>
    <t xml:space="preserve">  merkez ünalan</t>
  </si>
  <si>
    <t>MEHMET ZEKİ GÜZELSOY 5412767064</t>
  </si>
  <si>
    <t>Ünalan mahallesi karakıran sokak no 4a</t>
  </si>
  <si>
    <t>getir yemekten çıkartan beni demiş. çekide istemiyprum demiş.</t>
  </si>
  <si>
    <t>6068d1f11d9276321993755d</t>
  </si>
  <si>
    <t>Asya Lahmacun &amp; Pide, Uşak (Durak Mah.)</t>
  </si>
  <si>
    <t>Merkez	Durak</t>
  </si>
  <si>
    <t>Yusuf bey 5464404209</t>
  </si>
  <si>
    <t>DURAK MAH. HOCA TAHİR EFENDİ SK. NO: 4 A İÇ KAPI NO: A MERKEZ/ UŞAK</t>
  </si>
  <si>
    <t xml:space="preserve">USTASI OLMADIĞI İÇİN ÇEKİM İSTEMİYOR </t>
  </si>
  <si>
    <t>Merkez/Özdemir</t>
  </si>
  <si>
    <t>Mevlüt Bey/2762245892/5324282992</t>
  </si>
  <si>
    <t>602a954a7491a9eaaa04bfa0</t>
  </si>
  <si>
    <t>Butik Waffle &amp; Kumpir, Uşak (Cumhuriyet Mah.)</t>
  </si>
  <si>
    <t>Özgül Hanım/5427823052</t>
  </si>
  <si>
    <t>Cumhuriyet mahallesi atapark meydanı Karun avm kat3</t>
  </si>
  <si>
    <t>605a15bc9c610886249101b6</t>
  </si>
  <si>
    <t>Anka Dürümköy (Kurtuluş Mah.)</t>
  </si>
  <si>
    <t>Merkez/Kurtuluş</t>
  </si>
  <si>
    <t>Ahmet Bey/5438874377</t>
  </si>
  <si>
    <t>Kurtuluş mah. Acun Sk. No 10/A Uşak</t>
  </si>
  <si>
    <t>6061e66cb48e84f59243f9d3</t>
  </si>
  <si>
    <t>Gürhanlar Tost Evi, Uşak (Durak Mah.)</t>
  </si>
  <si>
    <t>Merkez/Durak</t>
  </si>
  <si>
    <t>Hüseyin Bey/5304216351</t>
  </si>
  <si>
    <t>Durak Mah. Aslan sk. No: 5 A Merkez uşak</t>
  </si>
  <si>
    <t>60538720c4cf6e60373d52bb</t>
  </si>
  <si>
    <t>İkram Büfe Çiğ Köfte (Dikilitaş Mah.)</t>
  </si>
  <si>
    <t>Merkez        Dikilitaş</t>
  </si>
  <si>
    <t>Ceyhun Karadağ        5426283502</t>
  </si>
  <si>
    <t>Dikilitaş Mah. Atatürk Bulvarı No:158/A Uşak</t>
  </si>
  <si>
    <t>60072c34e13dbd0b205c06ea</t>
  </si>
  <si>
    <t>Cici Tantuni, Uşak (Kurtuluş Mah.)</t>
  </si>
  <si>
    <t>"Merkez	Kurtuluş"</t>
  </si>
  <si>
    <t>Sena Bakır : 2762232017</t>
  </si>
  <si>
    <t>Kurtuluş mahallesi adak sokak no:9 Uşak/merkez</t>
  </si>
  <si>
    <t>6068419d11ccf17278045da0</t>
  </si>
  <si>
    <t>Midyeci Yakup Karun Çiğ Köfte, Uşak (Kurtuluş Mah.)</t>
  </si>
  <si>
    <t>Yakup Bey/5439427878</t>
  </si>
  <si>
    <t>Kurtuluş mh. Zübeyde Hanim Cd. No:29 Uşak/Merkez</t>
  </si>
  <si>
    <t>600fdabb9dceb64f5d08cb51</t>
  </si>
  <si>
    <t>Gelincik Pide, Uşak (Kurtuluş Mah.)</t>
  </si>
  <si>
    <t>Salih Turgut        2762272214//05323900064</t>
  </si>
  <si>
    <t>Kurtuluş Mah. Ali Galip Kaya Sok. No:14/D</t>
  </si>
  <si>
    <t>ALİ CERAN	5544666031</t>
  </si>
  <si>
    <t>6009889d952e80007bfb744d</t>
  </si>
  <si>
    <t>Bereket Lahmacun &amp; Kebap, Uşak (Ünalan Mah.)</t>
  </si>
  <si>
    <t>Merkez	Ünalan</t>
  </si>
  <si>
    <t>DİLEK DEMİR	2762236397</t>
  </si>
  <si>
    <t>Ünalan Mah., Müjde Sok., No:57, Uşak Merkez‎ , Uşak, Türkiye,</t>
  </si>
  <si>
    <t>6006fb40e4ab4e23db91eaee</t>
  </si>
  <si>
    <t>Anka Pizza &amp; Burger &amp; Tavuk, Uşak (Kurtuluş Mah.)</t>
  </si>
  <si>
    <t>Serkan Bulat        2762233535-05316720467</t>
  </si>
  <si>
    <t>Kurtuluş Mahallesi Acun Sokak No 17</t>
  </si>
  <si>
    <t>6071af999d2690486c6b81f0</t>
  </si>
  <si>
    <t>Uşak Fried Chicken, Uşak (Kurtuluş Mah.)</t>
  </si>
  <si>
    <t>Serkan Bulat        2762233535</t>
  </si>
  <si>
    <t>Kurtuluş Mahallesi Acun Sokak No 17 merkez uşak</t>
  </si>
  <si>
    <t>600ab237104d8b4463f214ab</t>
  </si>
  <si>
    <t>Çıtır Lezzetler Noktası, Uşak (Durak Mah.</t>
  </si>
  <si>
    <t>Kemal Hüsrafoğlu-5526026282/5330320567</t>
  </si>
  <si>
    <t>Durak Mah. 1. Dinçer Sok. No:2/A</t>
  </si>
  <si>
    <t>6059c0d4a95ea627492f4a2a</t>
  </si>
  <si>
    <t>Meşhur Adıyaman Çiğköftecisi Kadir Usta Ünalan Mah.(Küçük Çarşı)</t>
  </si>
  <si>
    <t>HASAN KİLCİ        5551885450</t>
  </si>
  <si>
    <t>Ünalan Mah. yiğit Sok no 27 b merkez uşak</t>
  </si>
  <si>
    <t xml:space="preserve">             </t>
  </si>
  <si>
    <t>Sadece 2 randevu ve öğleden sonra bu saatlere</t>
  </si>
  <si>
    <t>60a8453a61cabf02a2dffc47</t>
  </si>
  <si>
    <t>Bülbül Döner, Uşak (Dikilitaş Mah.)</t>
  </si>
  <si>
    <t>Merkez/Ünalan</t>
  </si>
  <si>
    <t>Mustafa Bey/5447475392</t>
  </si>
  <si>
    <t>DİKİLİTAŞ MAH. MİMAR SİNAN CAD. NO: 180 A İÇ KAPI NO: A MERKEZ/ UŞAK</t>
  </si>
  <si>
    <t>fotoğrafçı arkadaş randevuye gitmemiş ve hazırlık yapmışlar bizlerde ulaşamıyoruz.bugun gelirse gelsinler yoksa çarşamba gelsinler dedi</t>
  </si>
  <si>
    <t>İsmail bey/Dilek Hanım/5373342566/2762157272</t>
  </si>
  <si>
    <t xml:space="preserve">Ünalan Mah. Müjde Sok. No:57 </t>
  </si>
  <si>
    <t>Devam Çekimi. Burada çekilenler İslice şubesine de yüklenecek.</t>
  </si>
  <si>
    <t xml:space="preserve">   fotoğrafçı arkadaşımıza ulaşamadığımız için ve randevulere gitmediği için erteleme yapıldı</t>
  </si>
  <si>
    <t>NURULLAH SÖNMEZ	5332360164</t>
  </si>
  <si>
    <t>NURULLAH SÖNMEZ</t>
  </si>
  <si>
    <t>60d07adac83bf0fbb50ca54e</t>
  </si>
  <si>
    <t>The Stone Burger &amp; Pizza, Merkez (İslice Mah.)</t>
  </si>
  <si>
    <t>BETÜL KARAMAN        5418035728-5418035728</t>
  </si>
  <si>
    <t>İslice mahallesi adaş sokak No:33/A Merkez Uşak</t>
  </si>
  <si>
    <t>hamburger günü yapıyormuş ögüne randevu oluşturursak daha iyi olacağını söyled</t>
  </si>
  <si>
    <t>TEKRARDAN RANDEVU ALINDI</t>
  </si>
  <si>
    <t>600aa318ee86755ef821cb67</t>
  </si>
  <si>
    <t>Çamdibi Köftecisi, Uşak (İslice Mah.)</t>
  </si>
  <si>
    <t>Elvan Okci	2762240448-05442760404</t>
  </si>
  <si>
    <t>İslice mah. 1 Dere Sok. No:6/A</t>
  </si>
  <si>
    <t xml:space="preserve">eksik ürün </t>
  </si>
  <si>
    <t>60ab576970d2377e33c861eb</t>
  </si>
  <si>
    <t>Konyalı Etli Ekmek, Uşak (Durak Mah.)</t>
  </si>
  <si>
    <t>16;00</t>
  </si>
  <si>
    <t>Rasim Bey/ 5449426502 / 2762235511</t>
  </si>
  <si>
    <t>Durak mahallesi Etibank sokak no 3/A Uşak/merkez</t>
  </si>
  <si>
    <t xml:space="preserve">çekime gerek varmı dedi çekim istemiyor - restorant satışa açık değil </t>
  </si>
  <si>
    <t>60d49ffecac31a49c09d501f</t>
  </si>
  <si>
    <t>Ayvalık Tost Evi, Merkez (Cumhuriyet Mah.)</t>
  </si>
  <si>
    <t>Mevlüt Bey/5384844736</t>
  </si>
  <si>
    <t>CUMHURİYET MAH. İBRAHİM TAHTAKILIÇ CD. TAMBUR SİTESİ NO:11 UŞAK MERKEZ</t>
  </si>
  <si>
    <t xml:space="preserve">neden eksik </t>
  </si>
  <si>
    <t>613f36e49a3e3fd36943beda</t>
  </si>
  <si>
    <t>Saray Tantuni, Uşak (Kurtuluş Mah. - İsmet Paşa Cad.)</t>
  </si>
  <si>
    <t>İLKAY GÖK/5056518552</t>
  </si>
  <si>
    <t>Kurtuluş Mah. İsmet Paşa cad. no:72 Merkez Uşak</t>
  </si>
  <si>
    <t xml:space="preserve">AÇMADI </t>
  </si>
  <si>
    <t>60ca4a982d7fd0724bd18dfd</t>
  </si>
  <si>
    <t>Ye-Doy Merkez, (Ünalan Mah.)</t>
  </si>
  <si>
    <t xml:space="preserve">Merkez/Ünalan </t>
  </si>
  <si>
    <t>NİHAT DİYET/5529483907</t>
  </si>
  <si>
    <t>ÜNALAN MAH. ESER SK. NO 35 A MERKEZ UŞAK</t>
  </si>
  <si>
    <t xml:space="preserve">ŞEHİR DIŞINDA - devir etcem bu ay dedi - restoran satışa açık değil </t>
  </si>
  <si>
    <t>60cba2975d98e985c2f865bb</t>
  </si>
  <si>
    <t>İzmir Büfe, Uşak (Ünalan Mah.)</t>
  </si>
  <si>
    <t>ÜMİT CELEP/5322330064</t>
  </si>
  <si>
    <t>Ünalan, Zübeyde Hanım Cd. No 28, 64100 Uşak Merkez/Uşak</t>
  </si>
  <si>
    <t xml:space="preserve">ŞUAN TOPLANTIDAYIM DİYİP KAPATTI - restorant satışa açık değil </t>
  </si>
  <si>
    <t>613624269b7f5558980ebaa5</t>
  </si>
  <si>
    <t>Lezzet Köşesi, Merkez (Kurtuluş Mah.)</t>
  </si>
  <si>
    <t>Ayşe TOZAR/5542484412</t>
  </si>
  <si>
    <t>Kurtuluş mah. Çavuş Çeşme sok. no:11C</t>
  </si>
  <si>
    <t xml:space="preserve">TEKRAR RANDEVU ALINDI / istemiyorum dedi </t>
  </si>
  <si>
    <t>60cb5f536899fbcd57c1434b</t>
  </si>
  <si>
    <t>Battı Balık &amp; Dondurma, Merkez (Ünalan Mah.)</t>
  </si>
  <si>
    <t>MUHAMMED BATTAL/2762275155/5447200955</t>
  </si>
  <si>
    <t>Ünalan mah. MÜJDE SOKAK NO 55 A MERKEZ UŞAK</t>
  </si>
  <si>
    <t>612e8d8429ab9b86f42ee379</t>
  </si>
  <si>
    <t>Ahenk Döner, Merkez (Sarayaltı Mah.)</t>
  </si>
  <si>
    <t>Merkez/Sarayaltı</t>
  </si>
  <si>
    <t>Eyüp Taha LEBLEBİCİER/5340590064</t>
  </si>
  <si>
    <t>Yıldırım Beyazıt Cad., No:103, Uşak Merkez‎ , Uşak, Türkiye,</t>
  </si>
  <si>
    <t>60d98aab8682850940cbfc97</t>
  </si>
  <si>
    <t>Has Hacı Baba, Uşak (Kemal Öz Mah.)</t>
  </si>
  <si>
    <t>Merkez/Kemalöz</t>
  </si>
  <si>
    <t>Gökhan ÇEKÇEK/5416464664</t>
  </si>
  <si>
    <t>kemal öz mahallesi 1. pırlanta sok. no 14 a merkez uşak</t>
  </si>
  <si>
    <t xml:space="preserve">rahatsızlığımdan dolayı işletmem kapalı çekim sağlanmadı dedi </t>
  </si>
  <si>
    <t>6156c62083a76655ddff524a</t>
  </si>
  <si>
    <t>Paşa Pide &amp; Lahmacun &amp; İskender, Uşak (İslice Mah.)</t>
  </si>
  <si>
    <t>Merkez/İslice</t>
  </si>
  <si>
    <t>Mustafa GÜNDOĞDU/5306698726</t>
  </si>
  <si>
    <t>İslice Mah. İsmet Paşa Cad.no 17 Merkez Uşak</t>
  </si>
  <si>
    <t>612d557044ddd6beb4fc189c</t>
  </si>
  <si>
    <t>Kampüs Döner Çoban Usta, Uşak (İslice Mah.)</t>
  </si>
  <si>
    <t>Nevzat atalay/5456464276</t>
  </si>
  <si>
    <t>İslice mah fatih cad no 7 c uşak</t>
  </si>
  <si>
    <t>6055e8d1559e6461f02b4713</t>
  </si>
  <si>
    <t>Meşhur Adıyaman Çiğ Köftecisi Kadir Usta, Uşak (Fatih Mah.)</t>
  </si>
  <si>
    <t>Merkez/Fatih</t>
  </si>
  <si>
    <t>Ali Rıza Güngör/5452160188</t>
  </si>
  <si>
    <t>Fatih Mahallesi Alparslan Caddesi No:7/B Uşak Merkez</t>
  </si>
  <si>
    <t>6167ea4e4c574a947fa0fbc0</t>
  </si>
  <si>
    <t>Fit &amp; Fat Munchies, Merkez (Durak Mah.)</t>
  </si>
  <si>
    <t>Muhammed Bey/5324192343</t>
  </si>
  <si>
    <t>Durak Mah.2.İnce sokak No:13/1 Merkez Uşak</t>
  </si>
  <si>
    <t>616d3ce4d9efff80a14ea8eb</t>
  </si>
  <si>
    <t>Kuzu Kuzu Et Mangal, Merkez (Kemal Öz Mah.)</t>
  </si>
  <si>
    <t>Merkez/KemalÖz</t>
  </si>
  <si>
    <t>Ahmet ÖZTURAN/5416197735</t>
  </si>
  <si>
    <t>Kemal ÖZ Mah. Mehmet Topaç bulvarı no:138 Merkez UŞAK</t>
  </si>
  <si>
    <t xml:space="preserve">teyit için arandı ulaşılamadı </t>
  </si>
  <si>
    <t>Halil bey 2762270910/ 05060675893</t>
  </si>
  <si>
    <t>6136048703d64040b5b9c06f</t>
  </si>
  <si>
    <t>Söğüt Lahmacun, Merkez (Cumhuriyet Mah.)</t>
  </si>
  <si>
    <t>Zeliha YILDIRIM/5526154789 / 5543089728</t>
  </si>
  <si>
    <t>Cumhuriyet mah. Uğur mumcu cad. no:32A Merkez Uşak</t>
  </si>
  <si>
    <t>Merkez/Dikilitaş</t>
  </si>
  <si>
    <t>Ayşe Hanım/5447475392</t>
  </si>
  <si>
    <t xml:space="preserve">eleman eksikliğim var ben iletişime geçerim sizlerle dedi </t>
  </si>
  <si>
    <t>60abdbf2276215036d60ca1f</t>
  </si>
  <si>
    <t>Çınaraltı Dürüm Evi, Uşak (Köme Mah.)</t>
  </si>
  <si>
    <t>Merkez	Köme</t>
  </si>
  <si>
    <t>ONUR YILMAZ	5414145534</t>
  </si>
  <si>
    <t>KÖME MAH. 1. YURT SK. NO 2B MERKEZ UŞAK</t>
  </si>
  <si>
    <t>salı gününe ertelemesi sağlandı</t>
  </si>
  <si>
    <t>60082164c669c252fb9cdb91</t>
  </si>
  <si>
    <t>Pilove, Uşak (Kurtuluş Mah.)</t>
  </si>
  <si>
    <t>KUZEY BOSTANCI        2762220600</t>
  </si>
  <si>
    <t>Kurtuluş Mah., Acun Sok., No:15, Uşak Merkez‎ , Uşak, Türkiye,</t>
  </si>
  <si>
    <t xml:space="preserve">1 saat gelir yetkili dedi </t>
  </si>
  <si>
    <t>Merkez/ Kurtuluş</t>
  </si>
  <si>
    <t>irfan bulat /     2762233535/ 05417305488</t>
  </si>
  <si>
    <t>60af51404d020c8ada6dbd1c</t>
  </si>
  <si>
    <t>Hayal Kebap, Uşak (Kurtuluş Mah.)</t>
  </si>
  <si>
    <t xml:space="preserve">Merkez/ Kurtuluş </t>
  </si>
  <si>
    <t>Tolga Yaman / 5445255285</t>
  </si>
  <si>
    <t>KURTULUŞ MAH. ALİ GALİP KAYA SK. NO:1 C MERKEZ UŞAK</t>
  </si>
  <si>
    <t>Ali Rıza Bey/ 5452160188</t>
  </si>
  <si>
    <t>60b9ed778d86cafb8792fe5d</t>
  </si>
  <si>
    <t>Ateş Kumru, Merkez (Cumhuriyet Mah.)</t>
  </si>
  <si>
    <t>Merkez/ Cumhuriyet</t>
  </si>
  <si>
    <t>ekrem eski/ 5529209809  /2762166465</t>
  </si>
  <si>
    <t>Cumhuriyet mahallesi Orhan dengiz bulvari no 41</t>
  </si>
  <si>
    <t xml:space="preserve">ertelemeleri sağlanacak haftaya salıya- salı gününe ertelemesi sağlandı </t>
  </si>
  <si>
    <t>617fe95e486a1d250f2f8ba7</t>
  </si>
  <si>
    <t>Uşak Kavurma Dünyası, Merkez (Cumhuriyet Mah.)</t>
  </si>
  <si>
    <t>ertelemeleri sağlanacak haftaya salıya- işletmesi kapalı</t>
  </si>
  <si>
    <t>restoran ertelemiş</t>
  </si>
  <si>
    <t>6171bd6a469ebe5258080f69</t>
  </si>
  <si>
    <t>Hocanın Yeri, Merkez ( Karakuyu Mah.)</t>
  </si>
  <si>
    <t>Merkez/Karakuyu</t>
  </si>
  <si>
    <t>Hami Bey/5050641571</t>
  </si>
  <si>
    <t>Karakuyu Mah. İslamoğlu Cad. no:19 Merkez Uşak</t>
  </si>
  <si>
    <t xml:space="preserve">malzeme pahalı olduğu için çekim istemedi </t>
  </si>
  <si>
    <t>6126b2f7a7eb2aef064e1b92</t>
  </si>
  <si>
    <t>Acıcık Çiğ Köfte, Merkez (Durak Mah.)</t>
  </si>
  <si>
    <t>Zeliha Hanım/5436237642</t>
  </si>
  <si>
    <t>1. Dinçer Sk. No:6 merkez Uşak</t>
  </si>
  <si>
    <t>619f67b7c591d588cc24383e</t>
  </si>
  <si>
    <t>Kurtuluş Lahmacun (Ünalan Mah.)</t>
  </si>
  <si>
    <t>SERPİL PEÇENEK	5320528137</t>
  </si>
  <si>
    <t>Ünalan mah. Karakıran sok. no:17A uşak</t>
  </si>
  <si>
    <t>618da2ccec9dff8539c57015</t>
  </si>
  <si>
    <t>Ceren Pide &amp; Lahmacun, Uşak (Durak Mah.)</t>
  </si>
  <si>
    <t>Ali IŞIKCIOĞLU	5452120264</t>
  </si>
  <si>
    <t>Durak Mah. Yörük Hamza Sok. No:4 Merkez Uşak</t>
  </si>
  <si>
    <t>618d9cda3c9e3b36cbfdf529</t>
  </si>
  <si>
    <t>Yaprak Döner, Uşak (Kurtuluş Mah.)</t>
  </si>
  <si>
    <t>Cevahir OKTAYGAANGÜÇ	2762232464</t>
  </si>
  <si>
    <t>Kurtuluş mah. Zübeyde Hanım Cad. no : 27 Merkez Uşak</t>
  </si>
  <si>
    <t>619fdd5250f7407db232aa82</t>
  </si>
  <si>
    <t>Vosvos Büfe, Uşak (Ünalan Mah.)</t>
  </si>
  <si>
    <t>Fadime AKBULUT	5326930167</t>
  </si>
  <si>
    <t>Ünalan Mah. Müjde Sok. no 67 Merkez Uşak</t>
  </si>
  <si>
    <t>619aacfa4cb7b341a6faed37</t>
  </si>
  <si>
    <t>Battalbey Çiğ Köftecisi, Uşak (Kurtuluş Mah.)</t>
  </si>
  <si>
    <t>İlkay Bey / 2762243530</t>
  </si>
  <si>
    <t>BETÜL KARAMAN	5418035728</t>
  </si>
  <si>
    <t>619fdacf1a54f2856d2eb60b</t>
  </si>
  <si>
    <t>Tosthane, Uşak (Cumhuriyet Mah.)</t>
  </si>
  <si>
    <t>Merkez Cumhuriyet</t>
  </si>
  <si>
    <t>VOLKAN DAŞKIN        5317234404</t>
  </si>
  <si>
    <t>Cumhuriyet mah. 4. Emlak Sokak No:10 Merkez UŞAK</t>
  </si>
  <si>
    <t>Ayşe TOZAR	5542484412</t>
  </si>
  <si>
    <t>60dc5f3be68ceb78370cd87d</t>
  </si>
  <si>
    <t>Ekrem Coşkun Döner, Uşak (Kurtuluş Mah.)</t>
  </si>
  <si>
    <t>İlkay Bey / 5320692564 / 2762270764</t>
  </si>
  <si>
    <t>kurtuluş mah. çakaloz sk. no 5 a merkez uşak</t>
  </si>
  <si>
    <t>61a4b9dbbc70d90d5d6594e8</t>
  </si>
  <si>
    <t>Zevk Kokoreç, Uşak (Kurtuluş Mah.)</t>
  </si>
  <si>
    <t>Şenay Hanım / 5441641164</t>
  </si>
  <si>
    <t>Kurtuluş mah. abdil oğlu sokak no:10/B merkez uşak</t>
  </si>
  <si>
    <t xml:space="preserve">personeli yokmuş </t>
  </si>
  <si>
    <t>60cba5806db4b0261f1e903f</t>
  </si>
  <si>
    <t>Bay Bahtiyar Döner, Uşak (Kurtuluş Mah.)</t>
  </si>
  <si>
    <t>Bayram Bey / 5439700771</t>
  </si>
  <si>
    <t>KURTULUŞ MAH. ÇAKALOZ SK. NO 3 MERKEZ UŞAK</t>
  </si>
  <si>
    <t>getiryemeği kullanmıyormuş 1 ay sonra gerçekleştirelim der</t>
  </si>
  <si>
    <t>616580d4fa56a50cafe8711c</t>
  </si>
  <si>
    <t>Ziyafet Çiğ Köfte, Uşak (Kemal Öz Mah.)</t>
  </si>
  <si>
    <t>Merkez/ Kemalöz</t>
  </si>
  <si>
    <t>Osman Bey / 5321006094</t>
  </si>
  <si>
    <t>Kemal ÖZ Mah. 1.Pırlanta sokak no:82 Merkez UŞAK</t>
  </si>
  <si>
    <t>Merkez	/Cumhuriyet</t>
  </si>
  <si>
    <t>SELMA AYÇİÇEK/	5384844736</t>
  </si>
  <si>
    <t xml:space="preserve">devam </t>
  </si>
  <si>
    <t>Faruk orhan	2762241666</t>
  </si>
  <si>
    <t xml:space="preserve">devam /cekım ıstemıyoruz dedı - Ankaradaki şubesiyle karıştırmış çekim istemiyor </t>
  </si>
  <si>
    <t>Mustafa GÜNDOĞDU	5306698726</t>
  </si>
  <si>
    <t xml:space="preserve">devam 3-4 ürün var gerek yok çekime dedi </t>
  </si>
  <si>
    <t xml:space="preserve">13:30 DAKİ RANDEVUYA AÇ GİDİLSİN İŞLETMENİN TALEBİ </t>
  </si>
  <si>
    <t xml:space="preserve">zeliha Özer
</t>
  </si>
  <si>
    <t>61ba5476ed29485d48757d66</t>
  </si>
  <si>
    <t>Barlay Unlu Mamülleri, Uşak (Cumhuriyet Mah.)</t>
  </si>
  <si>
    <t>Adem BARLAY        2764142752</t>
  </si>
  <si>
    <t>Cumhuriyet mah. 1. Şube Sok. No:1 Merkez UŞAK</t>
  </si>
  <si>
    <t xml:space="preserve">işletme yetkilisi olmadığından dolayı ben sizlere dönüş sağlarım dedi </t>
  </si>
  <si>
    <t xml:space="preserve">Zeliha Özer
</t>
  </si>
  <si>
    <t>61a4bc0b3e14ffbf2c5d09e2</t>
  </si>
  <si>
    <t>Master Kebap, Uşak (Atatürk Mah.)</t>
  </si>
  <si>
    <t>Merkez/        Fevzi Çakmak</t>
  </si>
  <si>
    <t>İbrahim ÖZEN        5337921341</t>
  </si>
  <si>
    <t>Atatürk Mah. Köşk sokak no:8 Merkez UŞAK</t>
  </si>
  <si>
    <t xml:space="preserve">malzeme olmadığından dolayı // açmadı  </t>
  </si>
  <si>
    <t xml:space="preserve">devam çekimi /yılbaşından sonra çekim istiyor // meşgul  </t>
  </si>
  <si>
    <t>61a7d92617c19005c8526208</t>
  </si>
  <si>
    <t>Bulgur King's, Merkez (İslice Mah.)</t>
  </si>
  <si>
    <t>Fahriye KANLI        5536446923</t>
  </si>
  <si>
    <t>İslice Mah. Adaş Sokak No:27 Merkez Uşak</t>
  </si>
  <si>
    <t xml:space="preserve">ulaşılamadı / başkasıyla görüşüyor  </t>
  </si>
  <si>
    <t>61c7290d3f04fe20ebff7c8a</t>
  </si>
  <si>
    <t>Tadım Pide, Uşak (Cumhuriyet Mah.)</t>
  </si>
  <si>
    <t>Timuçin Serkan ERDOĞAN        2762235431</t>
  </si>
  <si>
    <t>Cumhuriyet mah. Kolej Sok. No:24 Merkez UŞAK</t>
  </si>
  <si>
    <t xml:space="preserve">işletme sahibi  çekim sırasında işletmede olmadığından dolayı çekim yaptırmadı </t>
  </si>
  <si>
    <t>6030f19dc20d04347350c1ed</t>
  </si>
  <si>
    <t>Çınar Döner, Uşak (Atatürk Mah.)</t>
  </si>
  <si>
    <t>Merkez	Atatürk 1. Bölge</t>
  </si>
  <si>
    <t>SAMET ARIKAN	2762155242 - 05454077784</t>
  </si>
  <si>
    <t>Atatürk mh. orhan dengiz bulvarı. no:3/b</t>
  </si>
  <si>
    <t>61c736ef5b33750662a66282</t>
  </si>
  <si>
    <t>Urfamm Berat Lahmacun &amp; Kebap, Uşak (Kemal Öz Mah.)</t>
  </si>
  <si>
    <t>Remziye AĞAÇ/2762235017/05384855833</t>
  </si>
  <si>
    <t>Kemal ÖZ Mah. 1.site sokak no:15 Merkez UŞAK</t>
  </si>
  <si>
    <t>61d2af308764fcb8ebe4ea2e</t>
  </si>
  <si>
    <t>Ay-Es Hamurişleri &amp; Kahvaltı, Uşak (Fevzi Çakmak Mah.)</t>
  </si>
  <si>
    <t>Esin/ 5418878370</t>
  </si>
  <si>
    <t>Fevzi Çakmak mah. Halil Kaya Gedik bulvarı no:4 Merkez Uşak</t>
  </si>
  <si>
    <t>eşim yok yarın saat 11 de çekimi sağlanacak  - çekim istemiyorum</t>
  </si>
  <si>
    <t>619ca97d71851512500ebbe4</t>
  </si>
  <si>
    <t>Shish Go Steak Burger, Uşak (Durak Mah.)</t>
  </si>
  <si>
    <t>Irmak/ 5069200797</t>
  </si>
  <si>
    <t>Durak Mah. Fatih Cad. No:30 Merkez UŞAK</t>
  </si>
  <si>
    <t>61d3600bf7f89645110bcf84</t>
  </si>
  <si>
    <t>Tost Time Express, Uşak (Ünalan Mah.)</t>
  </si>
  <si>
    <t>Turgay/ 5415741131 / 2762151800</t>
  </si>
  <si>
    <t>ünalan mah. Hakkı yağçı cad. no:45 Merkez Uşak</t>
  </si>
  <si>
    <t>sürekli randevu verip çekim yaptırmıyor bir daha bu işletmeye randevu  alınmasın</t>
  </si>
  <si>
    <t>61d4b44d23cc2876b8b63318</t>
  </si>
  <si>
    <t>Dayıoğlu Döner, Uşak (Sarayaltı Mah.)</t>
  </si>
  <si>
    <t>Yücel/ 5304329118</t>
  </si>
  <si>
    <t>Sarayaltı mah. Nuri Şeker Cad. no:152 Merkez Uşak</t>
  </si>
  <si>
    <t xml:space="preserve">malzeme eksik olduğundan dolayı öğlen gibi çekimi sağlanacak </t>
  </si>
  <si>
    <t>61d2b0c48e0737163bbac623</t>
  </si>
  <si>
    <t>Derya Kahvaltı, Uşak (Ünalan Mah.)</t>
  </si>
  <si>
    <t>Mehmet/ 5539318790</t>
  </si>
  <si>
    <t>Ünalan mah. mimar sinan cad. no:209 uşak</t>
  </si>
  <si>
    <t>61d4b9a49a11260da6468b12</t>
  </si>
  <si>
    <t>Peçenek Lahmacun &amp; Kebap, Uşak (Ünalan Mah.)</t>
  </si>
  <si>
    <t>Kurtuluş/ 5320528137</t>
  </si>
  <si>
    <t>işletme kapalı yoğun kar yağısından dolayı</t>
  </si>
  <si>
    <t>61d74496ed45310147170712</t>
  </si>
  <si>
    <t>Star, Uşak (İslice Mah.)</t>
  </si>
  <si>
    <t>Mustafa/ 2762158401 / 5520675702</t>
  </si>
  <si>
    <t>islice mah. annac sokak no 9 uşak</t>
  </si>
  <si>
    <t>61d74fe21ce38a7518b42925</t>
  </si>
  <si>
    <t>Eşmeli Döner, Uşak (Dikilitaş Mah.)</t>
  </si>
  <si>
    <t>Merkez/Dikiltaş</t>
  </si>
  <si>
    <t>Yunus/ 5454875742</t>
  </si>
  <si>
    <t>Dikilitaş mah. 1. Çömlekçi sokak NO:4 Merkez Uşak</t>
  </si>
  <si>
    <t>61d366b5c57bbc5025988dd7</t>
  </si>
  <si>
    <t>Lezzet Durağı Pide, Kebap ve Baklava, Uşak (Kemal Öz Mah.)</t>
  </si>
  <si>
    <t>Merkez/ Kemal Öz</t>
  </si>
  <si>
    <t>Sadık/ 5433232470</t>
  </si>
  <si>
    <t>Kemal Öz MAh. Atapark Meydanı no:35 Merkez UŞAk</t>
  </si>
  <si>
    <t>61c72fc5b7757597e27f7bfa</t>
  </si>
  <si>
    <t>33 Mersin Tantuni, Uşak (Ünalan Mah.)</t>
  </si>
  <si>
    <t>Ali DİK	5534989014</t>
  </si>
  <si>
    <t>Ünalan Mah. Müjde Sok. no 25/B Merkez Uşak</t>
  </si>
  <si>
    <t>61c72cb5f098dc94ef0023a5</t>
  </si>
  <si>
    <t>Seven Döner &amp; Tantuni, Uşak (Dikilitaş Mah.)</t>
  </si>
  <si>
    <t>Merkez	Dikilitaş</t>
  </si>
  <si>
    <t>Ayşe Nur YILMAZ        5525586463</t>
  </si>
  <si>
    <t>Dikilitaş mah. Barbaros Cad. NO:252 Merkez Uşak</t>
  </si>
  <si>
    <t xml:space="preserve">ürün az sonra yapalım dedi </t>
  </si>
  <si>
    <t>61e81c85ba348166c69f596e</t>
  </si>
  <si>
    <t>Yiğit Döner, Uşak (Dikilitaş Mah.)</t>
  </si>
  <si>
    <t>Merkez / Dikilitaş</t>
  </si>
  <si>
    <t>Soner Bey / 5442455110 / 5446990279</t>
  </si>
  <si>
    <t>Dikilitaş mah. Barbaros Cad. NO:272 Merkez Uşak</t>
  </si>
  <si>
    <t>İbrahim Bey / 5337921341</t>
  </si>
  <si>
    <t>61d36a3b24d8b4fb29c73c15</t>
  </si>
  <si>
    <t>Big Dürüm, Döner &amp; Çorba, Uşak (Cumhuriyet Mah.)</t>
  </si>
  <si>
    <t>Merkez	cumhuriyet</t>
  </si>
  <si>
    <t>5342688001/Zülfiye KANAT</t>
  </si>
  <si>
    <t>Cumhuriyet mah. Orhan Dengiz Bulvarı No:2e Merkez UŞAK</t>
  </si>
  <si>
    <t>61e9c52e33fe804ec3a01510</t>
  </si>
  <si>
    <t>Parmak Yalatan Piliç, Uşak (Cumhuriyet Mah.)</t>
  </si>
  <si>
    <t>Emine Aydın / 2762277710 / 5346092677</t>
  </si>
  <si>
    <t>Cumhuriyet mah. Orhan Dengiz Bulvarı No:2 Merkez UŞAK</t>
  </si>
  <si>
    <t>61d36d79f7f896c1710de7d1</t>
  </si>
  <si>
    <t>Dürümce Döner, Uşak (İslice Mah.)</t>
  </si>
  <si>
    <t xml:space="preserve">Merkez / İslice </t>
  </si>
  <si>
    <t>Fatih Bey / 5445258585 / 2762233634</t>
  </si>
  <si>
    <t>İslice Mah. 1. Dere Sokak No:6 Merkez Uşak</t>
  </si>
  <si>
    <t xml:space="preserve">Merkez / Kemal Öz </t>
  </si>
  <si>
    <t>Remziye Hanım / 5384855833 / 2762235017</t>
  </si>
  <si>
    <t>mutfağım müsait değil çekim istemiyor</t>
  </si>
  <si>
    <t xml:space="preserve">Merkez / Fevzi Çakmak </t>
  </si>
  <si>
    <t>Sait Bey / 5418878370</t>
  </si>
  <si>
    <t>61c2431746db4e3810989bf2</t>
  </si>
  <si>
    <t>M.Adıyaman Çiğ Köftecisi Kadir Usta, Uşak (Fevzi Çakmak Mah.)</t>
  </si>
  <si>
    <t xml:space="preserve">Merkez/ Muhsin Yazıcı </t>
  </si>
  <si>
    <t>Ayetullah Bey / 5078870967</t>
  </si>
  <si>
    <t>Muhsin Yazıcıoğlu Cad., No:135, Uşak Merkez‎ , Uşak, Türkiye,</t>
  </si>
  <si>
    <t>Cengiz Bey / 5441641164</t>
  </si>
  <si>
    <t>6202d9d43a7ca70140790ac2</t>
  </si>
  <si>
    <t>İnegöl Köftecisi Tolunay Usta, Uşak (Kurtuluş Mah.)</t>
  </si>
  <si>
    <t>Tolunay KACAR/5444460064</t>
  </si>
  <si>
    <t>Kurtuluş mah. 1. küçük sok. no:4 merkez uşak</t>
  </si>
  <si>
    <t>6202dc4d9d909a3bee7fe5c0</t>
  </si>
  <si>
    <t>Urfa Yörem Baklavaları, Uşak (Atatürk Mah.)</t>
  </si>
  <si>
    <t>Merkez/Atatürk 2. Bölge</t>
  </si>
  <si>
    <t>Sümeyra Demir	5059466441</t>
  </si>
  <si>
    <t>Muhsin Yazıcıoğlu Caddesi 14-b Uşak</t>
  </si>
  <si>
    <t>6205740e1294272c52f93627</t>
  </si>
  <si>
    <t>Paşa Tantuni, Uşak (Fevzi Çakmak Mah.)</t>
  </si>
  <si>
    <t>Vahdet YILDIZ	5467955463</t>
  </si>
  <si>
    <t>Fevzi Çakmak mah. Muhsin YAZICIOĞLU CAddesi no:135 Merkez Uşak</t>
  </si>
  <si>
    <t>6203f92fa92e62b8de495330</t>
  </si>
  <si>
    <t>Özen Lahmacun &amp; Pide, Uşak (Mehmet Akif Ersoy Mah.)</t>
  </si>
  <si>
    <t>Merkez/Mehmet Akif Ersoy</t>
  </si>
  <si>
    <t>Turgut Özen 05364694925/</t>
  </si>
  <si>
    <t>mehmet Akif Ersoy Mah. Şehit İsmail Çetin CAd. no:98 merkez Uşak</t>
  </si>
  <si>
    <t>620ac7af601928868765eadb</t>
  </si>
  <si>
    <t>By Dürümss Kebap &amp; Kokoreç, Uşak (Atatürk Mah.)</t>
  </si>
  <si>
    <t>Ahmet ÇALIŞKAN/5362577657</t>
  </si>
  <si>
    <t>Atatürk Mah. 2. şeker sokak no:1 Merkez UŞAK</t>
  </si>
  <si>
    <t>620ac5dcfcbf3517977fd3a1</t>
  </si>
  <si>
    <t>Tostçu Tuncer, Uşak (Ünalan Mah.)</t>
  </si>
  <si>
    <t>Buket YILMAZ /5528390264</t>
  </si>
  <si>
    <t>ünalan mah. Zübeyde hanım cad. no:44 Merkez Uşak</t>
  </si>
  <si>
    <t>şuanlık çekim istemedi ileri tarihte aranacak</t>
  </si>
  <si>
    <t>6203f4dada26a57a015abf25</t>
  </si>
  <si>
    <t>Mozzo Lounge &amp; Bistro, Uşak (Kurtuluş Mah.)</t>
  </si>
  <si>
    <t>Samiye CENGİZ YILMAZ/05324908128/5302319097</t>
  </si>
  <si>
    <t>Kurtuluş Mah. Hakkı YAĞCI cad. no:32 Merkez Uşak</t>
  </si>
  <si>
    <t>620ac9cc1c39005248d9306d</t>
  </si>
  <si>
    <t>Şans Döner, Uşak (Özdemir Mah.)</t>
  </si>
  <si>
    <t>Merkez	Özdemir</t>
  </si>
  <si>
    <t>FATMA  Emrah ALTINDAĞ	5523043564</t>
  </si>
  <si>
    <t>özdemir mah. 1.eylül sokak no:22 uşak</t>
  </si>
  <si>
    <t>621697956b31c5813461b5be</t>
  </si>
  <si>
    <t>Mert Kebap, Uşak (Özdemir Mah.)</t>
  </si>
  <si>
    <t>Merkez,/Özdemir</t>
  </si>
  <si>
    <t>Muradiye DİNÇEL/5316236352</t>
  </si>
  <si>
    <t>özdemir mah. 1.eylül sokak no:7 uşak</t>
  </si>
  <si>
    <t>621699f722a8cde0573fae13</t>
  </si>
  <si>
    <t>Emek Kebap &amp; Dürüm, Uşak (Ünalan Mah.)</t>
  </si>
  <si>
    <t>Yasin Bey/5524682530</t>
  </si>
  <si>
    <t>Ünalan mah Mimar Sinan Cad. no 131 uşak</t>
  </si>
  <si>
    <t>62169520953d59be89624d25</t>
  </si>
  <si>
    <t>Yaş-hi Tantuni &amp; Izgara, Uşak (Kurtuluş Mah.)</t>
  </si>
  <si>
    <t>Hilal Hanım/5432323197</t>
  </si>
  <si>
    <t>Kurtuluş mah. Duru sok. no:7 merkez uşak</t>
  </si>
  <si>
    <t>6217cc09f85a8467b4982314</t>
  </si>
  <si>
    <t>İstanbul Tost, Uşak (İslice Mah.)</t>
  </si>
  <si>
    <t>Kemal Bey/5347296441</t>
  </si>
  <si>
    <t>İslice Mah. Tuğlu Sokak No:4 Merkez Uşak</t>
  </si>
  <si>
    <t>62153c56faf185dd95a4bcb4</t>
  </si>
  <si>
    <t>Çorbacım Şehzade, Uşak (Kurtuluş Mah.)</t>
  </si>
  <si>
    <t>mert bey 2762230064 - 5510482028</t>
  </si>
  <si>
    <t>Kurtuluş mah. Barbaros Cad. no : 7 Merkez Uşak</t>
  </si>
  <si>
    <t>620ac3a772b0898190a152c2</t>
  </si>
  <si>
    <t>Kardeşler Pide &amp; Kebap, Uşak (Özdemir Mah.)</t>
  </si>
  <si>
    <t>Aydın DİRİK        2762232002 - 5554872291</t>
  </si>
  <si>
    <t>özdemir mah. 1.eylül sokak no:28 uşak</t>
  </si>
  <si>
    <t>6219f566725bcb7d0ce7e964</t>
  </si>
  <si>
    <t>Keyif Döner, Uşak (Atatürk Mah.)</t>
  </si>
  <si>
    <t>Mehmet Emin ÖZDEMİR	5496416463</t>
  </si>
  <si>
    <t>Atatürk Mah. Kazım KARABEKİR Caddesi no:201-A Merkez UŞAK</t>
  </si>
  <si>
    <t>621cc93dd7640b41379fed6b</t>
  </si>
  <si>
    <t>Leblon Burger, Uşak (Ünalan Mah.)</t>
  </si>
  <si>
    <t>Mustafa AĞAÇ	5516868031</t>
  </si>
  <si>
    <t>ünalan mah. Hakkı yağçı cad. no:66 Merkez Uşak</t>
  </si>
  <si>
    <t xml:space="preserve">devam çekimi - şuan extra bir ürün yok </t>
  </si>
  <si>
    <t xml:space="preserve">DEVAM ÇEKİMİ </t>
  </si>
  <si>
    <t>6217d76e9278811050ee5826</t>
  </si>
  <si>
    <t>Bazlama Dünyası, Uşak (Kurtuluş Mah.)</t>
  </si>
  <si>
    <t>Semih Bey / 5546218318</t>
  </si>
  <si>
    <t>Kurtuluş Mah. Dede Hasan Sok. Ali Baba Apt No:9/A</t>
  </si>
  <si>
    <t>6217dad3ba4c457aad3bb6f0</t>
  </si>
  <si>
    <t>Luster Tavuk &amp; Pilav, Uşak (Kurtuluş Mah.)</t>
  </si>
  <si>
    <t>622609dc69bfeb71185f0d87</t>
  </si>
  <si>
    <t>Güloğlu Pasta &amp; Baklava, Uşak (Kurtuluş Mah.)</t>
  </si>
  <si>
    <t>Gökhan EĞEMEN	5433265718</t>
  </si>
  <si>
    <t>Kurtuluş Mah. 1 Eylül cad. no:70-A Merkez Uşak</t>
  </si>
  <si>
    <t xml:space="preserve">çok yoğunum daha sonra  yağalım dedi 05.04.2022 kardeşi osman beyden randevu alındı </t>
  </si>
  <si>
    <t>610aced84cbd96fbc2e95eea</t>
  </si>
  <si>
    <t>Boston D&amp;D, Uşak (Cumhuriyet Mah.)</t>
  </si>
  <si>
    <t>Erşat / 5536097283</t>
  </si>
  <si>
    <t>Cumhuriyet Mah. Saffet Efendi Sok. Küçükaslan Apt. No:45/A</t>
  </si>
  <si>
    <t>6006dedc7441fc402e7fb8f4</t>
  </si>
  <si>
    <t>Tost Station, Uşak (Cumhuriyet Mah.)</t>
  </si>
  <si>
    <t>MEHMET ALİ ÖZTÜRK / 5551466401</t>
  </si>
  <si>
    <t>Cumhuriyet mahallesi Necati Özen caddesi no 115 tost station Uşak</t>
  </si>
  <si>
    <t>620d5008eabf0114063c462b</t>
  </si>
  <si>
    <t>Fora Balık Restoran, Uşak (Ünalan Mah.)</t>
  </si>
  <si>
    <t>Ahmet / 5439056464</t>
  </si>
  <si>
    <t>ünalan mah Atatürk bulvarı no 80/a uşak</t>
  </si>
  <si>
    <t xml:space="preserve">fotoğrafçıyla konuşuldu hafta içi çekimi sağlanıldı elindeki ürün azalmış </t>
  </si>
  <si>
    <t>6205715e9830d73e011225e3</t>
  </si>
  <si>
    <t>Sezer Pide 2, Uşak (Cumhuriyet Mah.)</t>
  </si>
  <si>
    <t>Hasan / 5337417664</t>
  </si>
  <si>
    <t>cumhuriyet mah. Orhan dengiz blv. tuncay apt. no 20 merkez uşak</t>
  </si>
  <si>
    <t xml:space="preserve">çekim istemiyor bir daha bu işletmeye randevu alınmayacak </t>
  </si>
  <si>
    <t>MEHMET ALİ ÖZTÜRK	/5551466401</t>
  </si>
  <si>
    <t>Merkez	/Fevzi Çakmak</t>
  </si>
  <si>
    <t>Esin ÖZDEMİR	5418878370</t>
  </si>
  <si>
    <t xml:space="preserve">devam çekimi - ürün kalmamış ilerde tekrardan aranacak </t>
  </si>
  <si>
    <t>Osman  EĞEMEN        5433265718</t>
  </si>
  <si>
    <t>61e5d3199d163f69557bd31d</t>
  </si>
  <si>
    <t>Çınar Döner &amp; Tost, Uşak (Kemalöz Mah.)</t>
  </si>
  <si>
    <t>Bayram SARĞIN	5421146664</t>
  </si>
  <si>
    <t>Kemal ÖZ Mah. İbrahim TAHTAKILIÇ Cad. no:138/A Merkez UŞAK</t>
  </si>
  <si>
    <t>623b2db46d5ecc1c6383e6c2</t>
  </si>
  <si>
    <t>Pideci Mami, Uşak(Özdemir Mah.)</t>
  </si>
  <si>
    <t>Merkez / Özdemir</t>
  </si>
  <si>
    <t>Muhammed Bey / 5520632522</t>
  </si>
  <si>
    <t>özdemir mah. 1.eylül sokak no:14 uşak</t>
  </si>
  <si>
    <t>62385dde521ea45746d98b9b</t>
  </si>
  <si>
    <t>Dönerium Fast Food, Uşak (Cumhuriyet Mah.)</t>
  </si>
  <si>
    <t>Merkez / Cumhuriyet</t>
  </si>
  <si>
    <t>Zülfiye Hanım / 5342688001</t>
  </si>
  <si>
    <t xml:space="preserve">ulaşılamadı -  ramazandan sonra çekim sağlanacak </t>
  </si>
  <si>
    <t>622c8ceeef93161215bf64c7</t>
  </si>
  <si>
    <t>01 Adana Sofrası, Uşak (Ünalan Mah.)</t>
  </si>
  <si>
    <t>Merkez / Ünalan</t>
  </si>
  <si>
    <t>Nihat Bey / 5529483907</t>
  </si>
  <si>
    <t>ünalan mah Eser sok. no 35/a uşak</t>
  </si>
  <si>
    <t>62376f0f32f2291fc376fdb0</t>
  </si>
  <si>
    <t>Dönerix Fast Food, Uşak (Kurtuluş Mah.)</t>
  </si>
  <si>
    <t xml:space="preserve">Merkez / Kurtuluş </t>
  </si>
  <si>
    <t xml:space="preserve">devam çekimi - ürün az olduğundan çekime gerek yok dedi </t>
  </si>
  <si>
    <t>623cb0a6e94a2ab557540469</t>
  </si>
  <si>
    <t>Sevilen Tat Lahmacun, Uşak (Kurtuluş Mah.)</t>
  </si>
  <si>
    <t>Mahmut Bey / 5320528137</t>
  </si>
  <si>
    <t>Ünalan mah. Karakıran sok. no:17-B uşak</t>
  </si>
  <si>
    <t xml:space="preserve">ben adliyedeyim dedi daha sonra dedi </t>
  </si>
  <si>
    <t>6257ff6f6d88ac792c7f2a67</t>
  </si>
  <si>
    <t>Selçuk Bey / 5415873958</t>
  </si>
  <si>
    <t xml:space="preserve">devam çekimi - yeni devir alan kişi daha önce çekilen fotoğrafları kullanmak istiyor çekime gerek yok dedi </t>
  </si>
  <si>
    <t>6235c256af291d789ecf34c6</t>
  </si>
  <si>
    <t>Donas, Uşak (Kurtuluş Mah.)</t>
  </si>
  <si>
    <t>Mehmet Bey 05417190031 - 2762222230</t>
  </si>
  <si>
    <t>Kurtuluş Mah. İsmet Paşa cad. no: 72-D Merkez Uşak</t>
  </si>
  <si>
    <t>6059abdc82472e572ddfd48a</t>
  </si>
  <si>
    <t>Kurtuluş Pide Lahmacun (Ünalan Mah.)</t>
  </si>
  <si>
    <t>Kurtuluş Bey       5320528137</t>
  </si>
  <si>
    <t xml:space="preserve">dükkan kapalı çekime gerek yok dedi </t>
  </si>
  <si>
    <t>5ffeb5a837b181171907c243</t>
  </si>
  <si>
    <t>Çiğ Köfteci Ömer Usta, Merkez (Mehmet Akif Ersoy Mah.)</t>
  </si>
  <si>
    <t>YÜCEL YAVLAK</t>
  </si>
  <si>
    <t>Eyüp Sultan</t>
  </si>
  <si>
    <t>M.AKİF ERSOY MAH. 4.SOK. NO:72 OSMANİYE/MERKEZ</t>
  </si>
  <si>
    <t>60084579c669c275df9d00a1</t>
  </si>
  <si>
    <t>Şehriban Kurt</t>
  </si>
  <si>
    <t>Alibeyli Mah.Atatürk Cad. No 244 a</t>
  </si>
  <si>
    <t>6033823729d1d379aa8c80c1</t>
  </si>
  <si>
    <t>Şölen Lokantası (Alibeyli Mah.)</t>
  </si>
  <si>
    <t>emrah bey</t>
  </si>
  <si>
    <t>atatürk cd güvencler sk no 12 merkez osmaniye</t>
  </si>
  <si>
    <t>604a11e017e42461ab0e5d1b</t>
  </si>
  <si>
    <t>Komagene Etsiz Çiğ Köfte, Merkez (Hacı Osmanlı Mah.)</t>
  </si>
  <si>
    <t>HACI OSMANLI MH.DR. SADIK AHMET CD. 94A merkez osmaniye</t>
  </si>
  <si>
    <t>604a61bc6c9d273b432d3bdf</t>
  </si>
  <si>
    <t>Komagene Etsiz Çiğ Köfte, Merkez (İstiklal Mah.)</t>
  </si>
  <si>
    <t>İSTİKLAL MAH. DR. SADIK AHMET CAD. NO:20/B</t>
  </si>
  <si>
    <t>Atomcu Ahmet (Adnan Menderes Mah.)</t>
  </si>
  <si>
    <t>6049fad56c9d273bf72d1377</t>
  </si>
  <si>
    <t>Komagene Etsiz Çiğ Köfte, Düziçi (Yeşilova Mah.)</t>
  </si>
  <si>
    <t>YEŞİL OVA MH. UZUN MEZARLIK CD. NO:27</t>
  </si>
  <si>
    <t>604a0baf4e9e976ce9b5fbae</t>
  </si>
  <si>
    <t>Komagene Etsiz Çiğ Köfte, Merkez (Merkez Mah.)</t>
  </si>
  <si>
    <t>A. MENDERES BLV. M.TAMER SİT. 6 BLK NO:476/B</t>
  </si>
  <si>
    <t>60658d598f432c23cbd1a1f7</t>
  </si>
  <si>
    <t>Domino's Pizza, Osmaniye (Pazar Mah.)</t>
  </si>
  <si>
    <t>Göğcemüftü Cad., No:36A, Kadirli, Osmaniye, Türkiye,</t>
  </si>
  <si>
    <t>Osmaniye Korkut Ata Üniversitesi Karacaoğlan Yerleşkesi</t>
  </si>
  <si>
    <t>60b886294566a57845883b5c</t>
  </si>
  <si>
    <t>Usta Dönerci, Merkez (Adnan Menderes Mah.)</t>
  </si>
  <si>
    <t>ADNAN MENDERES MAH. ADNAN MENDERES CAD OSMANİYE PARK 328 AVM KAT 1 NO 66</t>
  </si>
  <si>
    <t>6113ab4a70af8318af3c2b36</t>
  </si>
  <si>
    <t>Çiğ Köfteci Ömer Usta (Fakıuşağı Mah.)</t>
  </si>
  <si>
    <t>611fb934c8c100b2cb43db3e</t>
  </si>
  <si>
    <t>Oses Çiğ Köfte, Kadirli (Dere Mah.)</t>
  </si>
  <si>
    <t>Recep Bebek</t>
  </si>
  <si>
    <t>Dere Mah Karatepe Cad no:14/A Kadirli Osmaniye</t>
  </si>
  <si>
    <t>615ee33416560fe2edc692dd</t>
  </si>
  <si>
    <t>Burger King, Merkez (Adnan Menderes Blv.)</t>
  </si>
  <si>
    <t>Adnan Menderes Bulvarı Şair Albay Kunanbay Mahallesi No: 65-66 Park 328 AVM</t>
  </si>
  <si>
    <t>614486f12dc80f300f92bfca</t>
  </si>
  <si>
    <t>Çiğ Köfteci Ömer Usta, Merkez (Esenevler Mah.)</t>
  </si>
  <si>
    <t>Fatih Çekin</t>
  </si>
  <si>
    <t>Esenevler</t>
  </si>
  <si>
    <t>esenevler mah k. satır cd çağla sit. a blok no 31 a merkez osmaniye</t>
  </si>
  <si>
    <t>606589db354b343da04c750e</t>
  </si>
  <si>
    <t>Domino's Pizza, Merkez (Rauf Bey Mah.)</t>
  </si>
  <si>
    <t>Adnan Menderes Cad., No:12, Osmaniye Merkez‎ , Osmaniye, Türkiye,</t>
  </si>
  <si>
    <t>603ce8251e5134317533d78b</t>
  </si>
  <si>
    <t>Hot Döner, Merkez (Alibeyli Mah.)</t>
  </si>
  <si>
    <t>UMUT TERZİ</t>
  </si>
  <si>
    <t>DEVLET BAHÇELİ BULVARI ALİ BEYLİ MAHALLESİ NO:65-B OSMANİYE</t>
  </si>
  <si>
    <t>61aa03517e8e486fab1771cd</t>
  </si>
  <si>
    <t>Komagene Etsiz Çiğ Köfte, Kadirli (Savrun Mah.)</t>
  </si>
  <si>
    <t>SAVRUN MAH.LEVENT SAĞMEN SOK. KADİRLİ OSMANİYE</t>
  </si>
  <si>
    <t>608fe87fd69d45c8c653e7a9</t>
  </si>
  <si>
    <t>Ziyafet Çiğ Köfte, Merkez (Yedi Ocak Mah.)</t>
  </si>
  <si>
    <t>ali karakoyun</t>
  </si>
  <si>
    <t>yedi ocak mah dr. devlet bahçeli blv karataş konakları a b blok no 57 b merkez osmaniye</t>
  </si>
  <si>
    <t>61b894aca6aea41e627129cd</t>
  </si>
  <si>
    <t>Komagene Etsiz Çiğ Köfte, Kadirli (Cemalpaşa Mah.)</t>
  </si>
  <si>
    <t>CEMALPAŞA MH. TEVFİK PAMPAL CD. NO:82/1 KADİRLİ OSMANİYE</t>
  </si>
  <si>
    <t>61bb3c7a24ba52512149f3c2</t>
  </si>
  <si>
    <t>Öncü Döner, Merkez (Rauf Bey Mah.)</t>
  </si>
  <si>
    <t>Abdurrahman Körağlu</t>
  </si>
  <si>
    <t>Rauf Bey Mah Adnan Menderes Cad Sefa Evler Sitesi B5 Blok 23 A Merkez Osmaniye</t>
  </si>
  <si>
    <t>61f7a156e0590e3b53556fa8</t>
  </si>
  <si>
    <t>Levent Börek, Merkez (Adnan Menderes Mah.)</t>
  </si>
  <si>
    <t>Mihraç Kılınç</t>
  </si>
  <si>
    <t>Adnan Menderes Cad., No:26, Osmaniye Merkez‎ , Osmaniye, Türkiye,</t>
  </si>
  <si>
    <t>622b56d77c940a24d0637071</t>
  </si>
  <si>
    <t>Oses Çiğ Köfte, Osmaniye (Alibeyli Mah.)</t>
  </si>
  <si>
    <t>Orhan Hançer</t>
  </si>
  <si>
    <t>Alibeyli Mah. Atatürk Cad. No:229/C Merkez/Osmaniye</t>
  </si>
  <si>
    <t>61f7b37dfaff4f429cf0f545</t>
  </si>
  <si>
    <t>Torku Ziyafet Döner, Merkez (Adnan Menderes Mah.)</t>
  </si>
  <si>
    <t>MEHMET TURAN BAL</t>
  </si>
  <si>
    <t>ADNAN MENDERES MAH. ADNAN MENDERES CAD. NO: 26 C MERKEZ/ OSMANİYE</t>
  </si>
  <si>
    <t>62553c268e1f64ec523d0cb0</t>
  </si>
  <si>
    <t>Öküz Burger, Düziçi (Yeşilova Mah.)</t>
  </si>
  <si>
    <t>Mustafa Abalak</t>
  </si>
  <si>
    <t>yeşilova mah. lazlar sok. no 1 düziçi osmaniye</t>
  </si>
  <si>
    <t>621dca7113a25f328a159d0f</t>
  </si>
  <si>
    <t>ARİF BAYKAL</t>
  </si>
  <si>
    <t>621dcc15d7640b493bc44cee</t>
  </si>
  <si>
    <t>Arifzade Organik Çiğköfte &amp; Meze (Alibeyli Mah.)</t>
  </si>
  <si>
    <t>Alibeyli mah doktor ahmet alkan cd no 13 teb bankası karşısı merkez osmaniye</t>
  </si>
  <si>
    <t>622b38264b72489ef7f7104b</t>
  </si>
  <si>
    <t>Oses Çiğ Köfte, Merkez (Alibeyli Mah.)</t>
  </si>
  <si>
    <t>Alibeyli Mah Atatürk Cad No: 291 / C Merkez Osmaniye</t>
  </si>
  <si>
    <t>62311abe4fcbab2aa95f8d88</t>
  </si>
  <si>
    <t>Oses Çiğ Köfte, Merkez (Raufbey Mah.)</t>
  </si>
  <si>
    <t>Ayşe Kaplan</t>
  </si>
  <si>
    <t>Raufbey Mah Atatürk Cad 334 C Merkez Osmaniye</t>
  </si>
  <si>
    <t>6231a059291d233b4110f6ad</t>
  </si>
  <si>
    <t>Öküz Burger, Merkez (Rauf Bey Mah.)</t>
  </si>
  <si>
    <t>ÇİĞDEM KORKMAZ</t>
  </si>
  <si>
    <t>raufbey mah adnan menderes cd lider plaza no 19 c merkez osmaniye</t>
  </si>
  <si>
    <t>60132cfbeaccb9710f87dc88</t>
  </si>
  <si>
    <t>Pasaport Pizza, Merkez (Rauf Bey Mah.)</t>
  </si>
  <si>
    <t>raufbey mahallesi 9541 sokak no 18</t>
  </si>
  <si>
    <t>62312267e681f465e8fd9f9e</t>
  </si>
  <si>
    <t>Oses Çiğ Köfte, Merkez (Raufbey Mah.-Atatürk Cad.)</t>
  </si>
  <si>
    <t>Sinan Zencirci</t>
  </si>
  <si>
    <t>Raufbey Mah Atatürk Cad 372 C Merkez Osmaniye</t>
  </si>
  <si>
    <t>6253e23a1955dda9623a4df9</t>
  </si>
  <si>
    <t>Komagene Etsiz Çiğ Köfte, Merkez (Raufbey Mah.- Akyar Cad.)</t>
  </si>
  <si>
    <t>RAUFBEY MAH. AKYAR CAD. GÖKTEPE APT NO: 152 B</t>
  </si>
  <si>
    <t>624b0b04b9d1df4ad5bbe60c</t>
  </si>
  <si>
    <t>Popeyes, Merkez (Adnan Menderes Mah.)</t>
  </si>
  <si>
    <t>Adnan Menderes Bulvarı Şair Albay Kunanbay Mahallesi No: 65-66 Park 328 AVM OSMANİYE</t>
  </si>
  <si>
    <t>624ab67390f7c365a993d048</t>
  </si>
  <si>
    <t>Çiğ Köfteci Ömer Usta, Merkez (İstiklal Mah.)</t>
  </si>
  <si>
    <t>EMİRHAN GÜLER</t>
  </si>
  <si>
    <t>istiklal mah. musa şahin bul. no 328 merkez osmaniye</t>
  </si>
  <si>
    <t>Recep
Akçay
Altınordu</t>
  </si>
  <si>
    <t>Altınordu / Şarkiye</t>
  </si>
  <si>
    <t>Ümit Bey / 5442337483</t>
  </si>
  <si>
    <t>tekrar randevu alınacak//alındı</t>
  </si>
  <si>
    <t>Altınordu / Yeni</t>
  </si>
  <si>
    <t>Mesut bey / 5448846782</t>
  </si>
  <si>
    <t>Ahmet Bey / 0452 225 0052</t>
  </si>
  <si>
    <t>Bucak Mah., 354 sokak 26/A Altınordu, Ordu, Türkiye,</t>
  </si>
  <si>
    <t>602c05dcefa02d5a9fbf453c</t>
  </si>
  <si>
    <t>Resume Çiğ Köfte, Altınordu (Şarkiye Mah.)</t>
  </si>
  <si>
    <t>Ömür Bey / 5385008157</t>
  </si>
  <si>
    <t>Şarkiye Mah., Kulluk Sok.1/A, Altınordu, Ordu, Türkiye,</t>
  </si>
  <si>
    <t>dün çekim yapıldı dedi</t>
  </si>
  <si>
    <t>Altınordu	Şahincili</t>
  </si>
  <si>
    <t>ABDULLAH ÇELEBİ        5452885200</t>
  </si>
  <si>
    <t>ABDULLAH ÇELEBİ	5452885200</t>
  </si>
  <si>
    <t>İzel Hanım / 530 229 9733</t>
  </si>
  <si>
    <t>Şarkiye Mah. Fatma Hatun sok. 8/B , Altınordu, Ordu, Türkiye,</t>
  </si>
  <si>
    <t>altınordu/subaşı</t>
  </si>
  <si>
    <t>Nurcay sarıkaya/04522142327</t>
  </si>
  <si>
    <t>altınordu/şarkiye</t>
  </si>
  <si>
    <t>iskender yüksel/05426075726</t>
  </si>
  <si>
    <t>tekrar randevu alınacak//cumaya istiyor</t>
  </si>
  <si>
    <t>Sinan Şener
Altınordu</t>
  </si>
  <si>
    <t>6086837d74b64734ca73f9d4</t>
  </si>
  <si>
    <t>Ordu'lu Meşhur Börekçi, Altınordu (Şarkiye Mah.)</t>
  </si>
  <si>
    <t>Ersin Bey / 5426605152 (gelmeden önce aranmak istiyor mutlaka)</t>
  </si>
  <si>
    <t>Şarkiye Mah. Fevzi çakmak cad. 3/A, Altınordu, Ordu, Türkiye,</t>
  </si>
  <si>
    <t>Altınordu        Subaşı</t>
  </si>
  <si>
    <t>ÇİLEM NUR GÜRSOY        5315246430</t>
  </si>
  <si>
    <t>Resume Çiğ köfte, Altınordu (Yeni Mah. - Zübeyde Hanım Cad.)</t>
  </si>
  <si>
    <t>Altınordu        Şirinevler</t>
  </si>
  <si>
    <t>ENES DEMİRAL        4522140404</t>
  </si>
  <si>
    <t>Zübeyde Hanım Cad., Altınordu, Ordu, Türkiye, no/39</t>
  </si>
  <si>
    <t>Altınordu        Nizamettin</t>
  </si>
  <si>
    <t>HASAN DAĞIDIR        5373012506</t>
  </si>
  <si>
    <t>11:30</t>
  </si>
  <si>
    <t xml:space="preserve">3 kere randevuya gidilmemiş ertelenmiş 4. randevu ayarlandı </t>
  </si>
  <si>
    <t>yaptığım ürünler ziyan olacak kime satacağım dedi bir seferlik bi işlem olduğunu sipariş oranının artacağı için göz önünde bulundurması gerektiği söylendi düşünmek için zaman istedi ileride tekrar aranaıp kararı sorulacak</t>
  </si>
  <si>
    <t>Altınordu/Akyazı</t>
  </si>
  <si>
    <t>Fatih bey/5539700895</t>
  </si>
  <si>
    <t>iskender yüksel/05426075726/5439533668</t>
  </si>
  <si>
    <t>7 haziran aranıp devam çekimi randevusu oluşturulacak</t>
  </si>
  <si>
    <t>Altınordu/Şarkiye</t>
  </si>
  <si>
    <t>Mehmet bey /4522223345</t>
  </si>
  <si>
    <t>Mehmet Bey/ 5337160704</t>
  </si>
  <si>
    <t>ABDULLAH YİVLİ/5313935066//5530662884</t>
  </si>
  <si>
    <t>Altınordu/Karşıyaka</t>
  </si>
  <si>
    <t>Emrah Bey/5384009946</t>
  </si>
  <si>
    <t>pazartesiye ertelendi kendisi işletme olmadığı için erteleme aldık</t>
  </si>
  <si>
    <t>Altınordu/Düz</t>
  </si>
  <si>
    <t>Mahmut Uçar-4522149099/ 5348282587 Muammer uçar</t>
  </si>
  <si>
    <t>Altınordu/Yeni</t>
  </si>
  <si>
    <t>Hasan Bey/ 5396237452</t>
  </si>
  <si>
    <t>Yeni Mah zübeyde hanım cad no17-B  Altınordu, Ordu, Türkiye,</t>
  </si>
  <si>
    <t>Altınordu/Subaşı</t>
  </si>
  <si>
    <t>Çilem Hanım/ 5315246430</t>
  </si>
  <si>
    <t>ERİM KADIOĞLU/4522230276</t>
  </si>
  <si>
    <t>PERSONEL EKSİK O YÜZDEN SİZLERE DÖNÜŞ SAĞLAYACAĞIM DER</t>
  </si>
  <si>
    <t>1 gün öncesinden haber verilsin dedi</t>
  </si>
  <si>
    <t xml:space="preserve">Altınordu / Yeni </t>
  </si>
  <si>
    <t>Fatih bey /5306355271</t>
  </si>
  <si>
    <t>fotoğrafçıdan dolayı iptal edildi istemiyorum dedi</t>
  </si>
  <si>
    <t>ABDULKERİM BİLGİN/5536571000</t>
  </si>
  <si>
    <t>Yoğunluktan dolayı çekimi gerçekleştiremiyoruzç Çarşamba erkenden gelin der.</t>
  </si>
  <si>
    <t>1 ay sonraya ertelemek istedi yoğunluktan dolayı</t>
  </si>
  <si>
    <t>FATMA NUR KARA	5454517452</t>
  </si>
  <si>
    <t>NURCAY SARIKAYA/4522142327</t>
  </si>
  <si>
    <t>Subaşı Mah., Zübeyde Hanım Caddesi No:140 Altınordu, Ordu, Türkiye,</t>
  </si>
  <si>
    <t>605614f79c6108f6ee908136</t>
  </si>
  <si>
    <t>Paket Cafe &amp; Restaurant, Altınordu (Yeni Mah.)</t>
  </si>
  <si>
    <t>YEŞİM KALAY	5326364044</t>
  </si>
  <si>
    <t>Yeni Mah., 302. Sok., Altınordu, Ordu, Türkiye,</t>
  </si>
  <si>
    <t>Altınordu	Yeni</t>
  </si>
  <si>
    <t>SAFİNAZ KALAFAT/4522124983</t>
  </si>
  <si>
    <t>şahincili mahallesi 603. sokak no:1</t>
  </si>
  <si>
    <t>Altınordu	Taşbaşı</t>
  </si>
  <si>
    <t>Ecem Hanife İnanlı/5332845011</t>
  </si>
  <si>
    <t>RANDEVU ALINMAYACAK!!!!</t>
  </si>
  <si>
    <t>YASİN YILMAZ/4526667202</t>
  </si>
  <si>
    <t>ABDULLAH ÇELEBİ / 5452885200</t>
  </si>
  <si>
    <t>FURKAN EYİGÜN/4522253030</t>
  </si>
  <si>
    <t>Altınordu	Akyazı</t>
  </si>
  <si>
    <t>YAKUP AÇIKGÖZ	5539700895</t>
  </si>
  <si>
    <t>İskender Yüksel/4526000020</t>
  </si>
  <si>
    <t>ÖZCAN CANKARA/5364970923</t>
  </si>
  <si>
    <t>602f8d3e17a3763f00364ff3</t>
  </si>
  <si>
    <t>Zorlu Kokoreç Şırdan &amp; Midye, Altınordu(Akyazı Mah.)</t>
  </si>
  <si>
    <t>YETER ÇETİN ZORLU        4527774242-5333856653**5372133707</t>
  </si>
  <si>
    <t>Akyazı Mah., Huzur Cad., No:36A, Altınordu, Ordu, Türkiye,</t>
  </si>
  <si>
    <t>RACİ ÇITAK 4522223345 / 5424632593</t>
  </si>
  <si>
    <t>Altınordu/Durugöl</t>
  </si>
  <si>
    <t>ÖZGÜR ŞENER KARAKUŞ/4528000066</t>
  </si>
  <si>
    <t>Serdar Bey / 5441015050 / 5311037360</t>
  </si>
  <si>
    <t xml:space="preserve">fotoğrafçının kolu lırıldığı için iptal oldu </t>
  </si>
  <si>
    <t>Altınordu ,</t>
  </si>
  <si>
    <t>Bayram Bey / 5419017227</t>
  </si>
  <si>
    <t xml:space="preserve">Çarşı mah. Atatürk bulvarı, no:478/ B Altınordu </t>
  </si>
  <si>
    <t>Fatih Bey / 5317380052</t>
  </si>
  <si>
    <t xml:space="preserve">Yeni mah. 308 sok 16/b </t>
  </si>
  <si>
    <t xml:space="preserve">Altınordu/ Bahçelievler </t>
  </si>
  <si>
    <t>Mobin Bey / 5050592162</t>
  </si>
  <si>
    <t>Ünye	Kaledere</t>
  </si>
  <si>
    <t>Samet Bey         4523332033 - 05432996662</t>
  </si>
  <si>
    <t xml:space="preserve">Ulaşılamadı </t>
  </si>
  <si>
    <t>CELAL UYSAL	5435100052</t>
  </si>
  <si>
    <t>Kaledere mahallesi belediye caddesi 46 / B</t>
  </si>
  <si>
    <t>ÖZGÜR SARIOĞLU	4523235552 - 05050529797</t>
  </si>
  <si>
    <t xml:space="preserve">işletme yetkili şehir dışında yetişemicekmiş çarşambaya alındı  </t>
  </si>
  <si>
    <t>Ünye	Hamidiye</t>
  </si>
  <si>
    <t>İlhan Bey 5315575519</t>
  </si>
  <si>
    <t>ARZU AZAKLI	5415535852</t>
  </si>
  <si>
    <t xml:space="preserve">Fatsa İlçesinden Alınacak </t>
  </si>
  <si>
    <t>Meryem Gündoğan        4523244545</t>
  </si>
  <si>
    <t>Ünye	Liseler</t>
  </si>
  <si>
    <t>Mehmet Bey 5423328070</t>
  </si>
  <si>
    <t>Ustası korona olmuş 1 hafta 10 gün sonrasına istiyor</t>
  </si>
  <si>
    <t>6001a8f0b597a861e9333c71</t>
  </si>
  <si>
    <t>Alsancak Unlu Mamuller Mutfak (Cumhuriyet Mah.)</t>
  </si>
  <si>
    <t>Hüseyin Çetin Gündüz</t>
  </si>
  <si>
    <t>Cumhuriyet Mah. Atapark Meydanı No:11/F Merkez/Uşak</t>
  </si>
  <si>
    <t>6006c8e6b2ab7d19576183d3</t>
  </si>
  <si>
    <t>Pideci Arif, Uşak (Kurtuluş Mah.)</t>
  </si>
  <si>
    <t>ARİF AYDOĞDU</t>
  </si>
  <si>
    <t>Kurtuluş mahallesi dede Hasan sokak no14/C Uşak merkez pideci Arif</t>
  </si>
  <si>
    <t>6006d2643c42006f7cbf0ce3</t>
  </si>
  <si>
    <t>Mutfak Burger House &amp; Lounge Cafe, Uşak (İslice Mah.)</t>
  </si>
  <si>
    <t>Muhammet Yıldırım</t>
  </si>
  <si>
    <t>İslice</t>
  </si>
  <si>
    <t>İslice Mh. Dere Sk. No:25 /A 64100 Uşak</t>
  </si>
  <si>
    <t>6006bc6f9611de0ae4cc7fa0</t>
  </si>
  <si>
    <t>Gülçin Pide, Uşak (Kurtuluş Mah.)</t>
  </si>
  <si>
    <t>YUSUF ÇAĞLAR</t>
  </si>
  <si>
    <t>Kurtuluş Mah. Dede Hasan Sok. No:12/A</t>
  </si>
  <si>
    <t>60080bbe8c17d620f0e251f9</t>
  </si>
  <si>
    <t>Mega Müjde Üstad-ı Lezzet, Uşak (Fevzi Çakmak Mah.)</t>
  </si>
  <si>
    <t>MUSTAFA KARADAĞ</t>
  </si>
  <si>
    <t>Cumhuriyet, Başaran Cd. No:26, 64500 Banaz/Uşak</t>
  </si>
  <si>
    <t>Sena Bakır</t>
  </si>
  <si>
    <t>600830fec669c2a6639cde17</t>
  </si>
  <si>
    <t>All In Fast Food, Uşak (Ünalan Mah.)</t>
  </si>
  <si>
    <t>Ergün Topal</t>
  </si>
  <si>
    <t>Ünalan</t>
  </si>
  <si>
    <t>Ünalan MH müjde sk no 16/a uşak</t>
  </si>
  <si>
    <t>600ef222a501791792cc78c6</t>
  </si>
  <si>
    <t>Altmışdört Uşak Sofrası, Uşak (Kemal Öz Mah.)</t>
  </si>
  <si>
    <t>Rabia ŞİMŞEK</t>
  </si>
  <si>
    <t>Durak Mah. Gazi Bulv. No:3/A</t>
  </si>
  <si>
    <t>Bereket Lahmacun &amp; Kebap, Uşak (Ünalan Mah.)</t>
  </si>
  <si>
    <t>DİLEK DEMİR</t>
  </si>
  <si>
    <t>6023e307429bd85ab57dca64</t>
  </si>
  <si>
    <t>Terra Pizza - Pizza Pizza, Uşak (Cumhuriyet Mah.)</t>
  </si>
  <si>
    <t>Cumhuriyet mahallesi , Atapark meydanı n:50 k:2 karun avm. Usak\merkez</t>
  </si>
  <si>
    <t>Ahmet Yıldırım</t>
  </si>
  <si>
    <t>Modas, Uşak (Özdemir Mah.)</t>
  </si>
  <si>
    <t>MEVLÜT AY</t>
  </si>
  <si>
    <t>Serkan Bulat</t>
  </si>
  <si>
    <t>MEHMET ALİ ÖZTÜRK</t>
  </si>
  <si>
    <t>600723360a79b1a3b2e33774</t>
  </si>
  <si>
    <t>Kaia Pide &amp; Kebap, Uşak (Durak Mah.)</t>
  </si>
  <si>
    <t>YASİN KAYA</t>
  </si>
  <si>
    <t>Durak Mah. Gazi Bulv. No:91</t>
  </si>
  <si>
    <t>6006c0f7f9bae43cb752f8ef</t>
  </si>
  <si>
    <t>Tost Makinesi, Uşak (Kurtuluş Mah.)</t>
  </si>
  <si>
    <t>SAMET IŞIK</t>
  </si>
  <si>
    <t>Kurtuluş Mahallesi Zübeyde HANIM caddesi No:17/B</t>
  </si>
  <si>
    <t>MEHMET ZEKİ GÜZELSOY</t>
  </si>
  <si>
    <t>6006ce360a79b10d16e31db1</t>
  </si>
  <si>
    <t>Urfa Medeniyetler Sofrası, Uşak (Cumhuriyet Mah.)</t>
  </si>
  <si>
    <t>Eyüp Sabri OCAK</t>
  </si>
  <si>
    <t>Fatih Orhan Dengiz Bulvarı No:50 Uşak</t>
  </si>
  <si>
    <t>600830be47a09d125c83e748</t>
  </si>
  <si>
    <t>Torku Ziyafet Döner, Merkez (İslice Mah.)</t>
  </si>
  <si>
    <t>ÖZKAN KARADAŞ</t>
  </si>
  <si>
    <t>İslice Mah. İsmet Paşa Cad. No:29/b Uşak Merkez</t>
  </si>
  <si>
    <t>60096de537de62551bb40874</t>
  </si>
  <si>
    <t>Samsat Büfe, Uşak (Ünalan Mah.)</t>
  </si>
  <si>
    <t>KÜBRA ÖZTÜRK</t>
  </si>
  <si>
    <t>Ünalan Mah., 1. Güldibi Sok., No:76, Uşak Merkez‎ , Uşak, Türkiye,</t>
  </si>
  <si>
    <t>600adf660909cff18157a75a</t>
  </si>
  <si>
    <t>Uşak Sofrası, Uşak (Durak Mah.)</t>
  </si>
  <si>
    <t>OKTAY KERVAN</t>
  </si>
  <si>
    <t>İsmail Gündüz</t>
  </si>
  <si>
    <t>MUHAMMET İKBAL GERGİN</t>
  </si>
  <si>
    <t>Atatürk 2. Bölge</t>
  </si>
  <si>
    <t>Atatürk Mah. Orhan Dengiz Bulv. No:15/C</t>
  </si>
  <si>
    <t>600f05f8a51c1890810e17e9</t>
  </si>
  <si>
    <t>Panino Fabs, Uşak (Ünalan Mah.)</t>
  </si>
  <si>
    <t>Mustafa Balta</t>
  </si>
  <si>
    <t>Sarayaltı Mah. Şehit Nisan Coşkun Sok. Maltas Apart. No: 5 A Merkez / Uşak</t>
  </si>
  <si>
    <t>600c17832505a3bf59a696d7</t>
  </si>
  <si>
    <t>Battalbey Çiğ Köftecisi, Uşak (Ünalan Mah. - 1. Güldibi Sokak)</t>
  </si>
  <si>
    <t>Bereket Lahmacun &amp; Kebap, Uşak (İslice Mah.)</t>
  </si>
  <si>
    <t>6011a71fcaa06133657eb80a</t>
  </si>
  <si>
    <t>Öz Ata Pide &amp; Döner, Uşak (Ünalan Mah.)</t>
  </si>
  <si>
    <t>Mehmet Okan Atar</t>
  </si>
  <si>
    <t>Dikilitaş</t>
  </si>
  <si>
    <t>Ünalan, Barbaros Cd. No:249</t>
  </si>
  <si>
    <t>6012c2a46c1642bb4e907a92</t>
  </si>
  <si>
    <t>Ezogelin Kebap, Uşak (İslice Mah.)</t>
  </si>
  <si>
    <t>SİNAN OKCİ</t>
  </si>
  <si>
    <t>Ünalan mah. Atatürk bulvarı no:24 Uşak Merkez</t>
  </si>
  <si>
    <t>6013fa6cd32da6b2a3d1848f</t>
  </si>
  <si>
    <t>Ekmek Arası, Uşak (Kurtuluş Mah.)</t>
  </si>
  <si>
    <t>EYÜP HÜSRAFOĞLU</t>
  </si>
  <si>
    <t>KURTULUŞ MAH. ENSTİTÜ SK. TUCCAROGLU APARTMANI A BLOK NO: 1 İÇ KAPI NO: 01</t>
  </si>
  <si>
    <t>601951cd888a74526ba77b47</t>
  </si>
  <si>
    <t>Battalbey Çiğ Köftecisi, Uşak (Cumhuriyet Mah.)</t>
  </si>
  <si>
    <t>Sebahattin Ünver</t>
  </si>
  <si>
    <t>Cumhuriyet Mah Uğur Mumcu Cad. No 30</t>
  </si>
  <si>
    <t>602a9869f3768305a69d8048</t>
  </si>
  <si>
    <t>İlyas Usta Lokantası, Uşak (İslice Mah.)</t>
  </si>
  <si>
    <t>Hakan Yezdanlı</t>
  </si>
  <si>
    <t>İSLİCE MAH. 1. VİDİNLİ SOK. NO:19/A UŞAK MERKEZ</t>
  </si>
  <si>
    <t>604b5ae14df854342005917c</t>
  </si>
  <si>
    <t>Merkez Kumru, Uşak (Kurtuluş Mah.)</t>
  </si>
  <si>
    <t>Serap Özer</t>
  </si>
  <si>
    <t>Kurtuluş mahallesi dede Hasan Sokak no 13/D
 Uşak/merkez</t>
  </si>
  <si>
    <t>605493f998acb227a886c002</t>
  </si>
  <si>
    <t>Komagene Etsiz Çiğ Köfte, Merkez (İsmetpaşa Cad.-Dörtyol)</t>
  </si>
  <si>
    <t>KURTULUŞ MH. İSMETPAŞA CD. NO:106E</t>
  </si>
  <si>
    <t>6055be18559e644a822b432c</t>
  </si>
  <si>
    <t>Gülcan Pide Salonu (Kurtuluş Mah.)</t>
  </si>
  <si>
    <t>Ahmet Çako</t>
  </si>
  <si>
    <t>Kurtuluş mahallesi acun sokak no 4</t>
  </si>
  <si>
    <t>6055c7b1b78274f43e0f4f78</t>
  </si>
  <si>
    <t>Ziyafet Çiğ Köfte (Ünalan Mah.)</t>
  </si>
  <si>
    <t>Hayrullah çetin</t>
  </si>
  <si>
    <t>Ünalan Mah. Zübeyde Hanım Cad. No:70/D (Stadyum karşısı) Ziyafet ÇiğKöfte</t>
  </si>
  <si>
    <t>6058b80c862a5517a3f13443</t>
  </si>
  <si>
    <t>Pideci Dayı, Merkez (İslice Mah.)</t>
  </si>
  <si>
    <t>İslice mah. ismet paşa cad. no 63 B merkez uşak</t>
  </si>
  <si>
    <t>60475e6b133a295694426cd9</t>
  </si>
  <si>
    <t>Özsüt, Uşak (Kemal Öz Mah.)</t>
  </si>
  <si>
    <t>KADİR ÇELİK</t>
  </si>
  <si>
    <t>Kemalöz</t>
  </si>
  <si>
    <t>Kemalöz Mah. Atatürk Meydanı Caddesi no28 Atapark 64100 Merkez/Uşak</t>
  </si>
  <si>
    <t>604b259e2b01509d7a335dd8</t>
  </si>
  <si>
    <t>Komagene Etsiz Çiğ Köfte, Merkez (Atatürk Mah.)</t>
  </si>
  <si>
    <t>ATATÜRK MH. ORHAN DENGİZ BLV. NO:9/A</t>
  </si>
  <si>
    <t>60493a92763a422e2e89061b</t>
  </si>
  <si>
    <t>Enfes, Uşak (Ünalan Mah.)</t>
  </si>
  <si>
    <t>Aysel KARTAL</t>
  </si>
  <si>
    <t>Dikilitaş Mah., Kıbrıs Cad., No:36, Uşak Merkez‎ , Uşak, Türkiye,</t>
  </si>
  <si>
    <t>605c5e38821cb559f9cc3cd5</t>
  </si>
  <si>
    <t>Burger King, Uşak (Cumhuriyet Mah.)</t>
  </si>
  <si>
    <t>KARUN ALIŞVERİŞ MERKEZİ 4.SİGORTA CAD.NO:9 KAT:2 U</t>
  </si>
  <si>
    <t>604940b941a491c8e9982f3a</t>
  </si>
  <si>
    <t>Acele Enfes Tost, Uşak (Ünalan Mah.)</t>
  </si>
  <si>
    <t>Aysel Kartal</t>
  </si>
  <si>
    <t>dikilitaş mah. Kıbrıs Cad No: 36 UŞAK</t>
  </si>
  <si>
    <t>ŞEYDA KELEŞ</t>
  </si>
  <si>
    <t>604941ed4e9e97fc8eb5ae5e</t>
  </si>
  <si>
    <t>Ayışığı Köfte &amp; Kokoreç, Uşak (Ünalan Mah.)</t>
  </si>
  <si>
    <t>Dikilitaş Mah. Kıbrıs Cad. No: 36 Uşak/Merkez</t>
  </si>
  <si>
    <t>605b3fbf82f8ca05444b47ea</t>
  </si>
  <si>
    <t>Cadde Döner, Uşak (İslice Mah.)</t>
  </si>
  <si>
    <t>HAKAN ARSLAN</t>
  </si>
  <si>
    <t>islice mah. fatih cad. no: 7A Merkez uşak</t>
  </si>
  <si>
    <t>605c9ce71a40c43aa1383bbe</t>
  </si>
  <si>
    <t>Popeyes, Uşak (Cumhuriyet Mah.)</t>
  </si>
  <si>
    <t>Cumhuriyet Mah Karun AVM, Atatürk Meydanı Cd. No:50 Kat:2, 64100 Merkez/Uşak</t>
  </si>
  <si>
    <t>606233b39c554060a3b3772b</t>
  </si>
  <si>
    <t>Pasha ,Uşak (Durak Mah.)</t>
  </si>
  <si>
    <t>HAMZA HAKAN YILDIRIM</t>
  </si>
  <si>
    <t>Durak mah. 2.ince sok. no 13 merkez uşak</t>
  </si>
  <si>
    <t>6059c98580cc1c65fc25ecd2</t>
  </si>
  <si>
    <t>Boston Fast Food Ünalan Mah.(Küçük Çarşı)</t>
  </si>
  <si>
    <t>OĞUZHAN ERGÜN</t>
  </si>
  <si>
    <t>Ünalan mah. Karakıran sok. no:15 B uşak</t>
  </si>
  <si>
    <t>60643c6df0248b05b3dd0dc2</t>
  </si>
  <si>
    <t>Erdil Pide &amp; Lahmacun, Uşak (Ünalan Mah.)</t>
  </si>
  <si>
    <t>zafer erdil</t>
  </si>
  <si>
    <t>Ünalan mahallesı barbaros caddesi no / 229/a uşak\merkez</t>
  </si>
  <si>
    <t>60643f0a02bcfef14cea808d</t>
  </si>
  <si>
    <t>Sezer Pide, Uşak (Cumhuriyet Mah.)</t>
  </si>
  <si>
    <t>HASAN AKAR</t>
  </si>
  <si>
    <t>cumhuriyet mah. Orhan dengiz blv. tuncay apt. no 6 a merkez uşak</t>
  </si>
  <si>
    <t>EYYUP BALCI</t>
  </si>
  <si>
    <t>605c81a88b0d970748649ad3</t>
  </si>
  <si>
    <t>Burger King, Uşak (İslice Mah.)</t>
  </si>
  <si>
    <t>ISLICE MH. ISMETPASA CD. NO:45/A</t>
  </si>
  <si>
    <t>6059ce8a04fe53291d5675a1</t>
  </si>
  <si>
    <t>Pizarro Pizza (Ünalan Mah.)</t>
  </si>
  <si>
    <t>GÜLPINAR ÇALIŞKAN</t>
  </si>
  <si>
    <t>Ünalan mah. Yiğit sok. no:23B uşak</t>
  </si>
  <si>
    <t>Mahmut PEÇENEK</t>
  </si>
  <si>
    <t>605b5d1e4fe65a81bd77bc03</t>
  </si>
  <si>
    <t>Chillax, Uşak (Kemal Öz Mah.)</t>
  </si>
  <si>
    <t>SİNAN PEHLİVAN</t>
  </si>
  <si>
    <t>Kemalöz Mahallesi Atapark Meydanı N0:41 Merkez /Uşak</t>
  </si>
  <si>
    <t>6009d0d2c5f83344ed9058ce</t>
  </si>
  <si>
    <t>Vip Çorba, Uşak (Ünalan Mah.)</t>
  </si>
  <si>
    <t>Sami Savaş</t>
  </si>
  <si>
    <t>Ünalan Mah. Atatürk Blv no26 A</t>
  </si>
  <si>
    <t>606598b1e623c57828a5f974</t>
  </si>
  <si>
    <t>Domino's Pizza, Merkez (Cumhuriyet Mah.- Orhan Dengiz Blv.)</t>
  </si>
  <si>
    <t>Kemalöz Mah. Atatürk Bulv. No:77 A</t>
  </si>
  <si>
    <t>6087bf948d56dfbadc7f7fff</t>
  </si>
  <si>
    <t>Patsoman, Uşak (Kurtuluş Mah.)</t>
  </si>
  <si>
    <t>YUSUF ÇINKI</t>
  </si>
  <si>
    <t>6065d90114480789164a4d35</t>
  </si>
  <si>
    <t>Domino's Pizza, Uşak (Kemal Öz Mah.)</t>
  </si>
  <si>
    <t>Kemalöz Mah. Atatürk Bulv. No:77 A Uşak</t>
  </si>
  <si>
    <t>6012dfd44492cdb3d2b73b85</t>
  </si>
  <si>
    <t>Yaşar Döner &amp; Kebap, Uşak (Sarayaltı Mah.)</t>
  </si>
  <si>
    <t>Halil Şaban Ersoy</t>
  </si>
  <si>
    <t>Köme</t>
  </si>
  <si>
    <t>nuri şeker cad. no:26/B</t>
  </si>
  <si>
    <t>Fethi Dik</t>
  </si>
  <si>
    <t>UŞAK OSMANLI GIDA ÜRÜN . TEKS.İNŞ.TARIM VE HAYV.SN.VE TC.LT.Ş</t>
  </si>
  <si>
    <t>6077f3878d6f7a5511cccaf3</t>
  </si>
  <si>
    <t>Alis Restaurant &amp; Cafe, Uşak (Kemal Öz Mah.)</t>
  </si>
  <si>
    <t>Ömer tuncer</t>
  </si>
  <si>
    <t>kemalöz mahallesi 1. pırlanta sokak no:54/B</t>
  </si>
  <si>
    <t>ALİ KUŞ</t>
  </si>
  <si>
    <t>60146ee482ce140eab58337e</t>
  </si>
  <si>
    <t>Panino Fabs, Uşak (Sarayaltı Mah.)</t>
  </si>
  <si>
    <t>Şeref Bakkal</t>
  </si>
  <si>
    <t>Sarayaltı</t>
  </si>
  <si>
    <t>Sarayaltı Mah. Gazi Blv. Festiva A Blok No: 173 A İç Kapı No: 109 Merkez / Uşak</t>
  </si>
  <si>
    <t>RASİM BAYER</t>
  </si>
  <si>
    <t>Yakup Adın</t>
  </si>
  <si>
    <t>Kurtuluş mh. Zübeyde Hanim Cd. No7/B Uşak/Merkez</t>
  </si>
  <si>
    <t>6006b6a01b307e9af1262894</t>
  </si>
  <si>
    <t>Tatlıses Çiğ Köfte, Uşak (Kemal Öz Mah.)</t>
  </si>
  <si>
    <t>MUTLU ÖZÇELİK</t>
  </si>
  <si>
    <t>Kemalöz MH 1.yakut SK no:1/1</t>
  </si>
  <si>
    <t>ONUR YILMAZ</t>
  </si>
  <si>
    <t>KUZEY BOSTANCI</t>
  </si>
  <si>
    <t>Mert Erman</t>
  </si>
  <si>
    <t>Bülbül Döner &amp; Tantuni, Uşak (Dikilitaş Mah.)</t>
  </si>
  <si>
    <t>MUSTAFA PALA</t>
  </si>
  <si>
    <t>MESUT KAYA</t>
  </si>
  <si>
    <t>6007250899244eb30c05c875</t>
  </si>
  <si>
    <t>Oses Çiğ Köfte, Uşak (İslice Mah.)</t>
  </si>
  <si>
    <t>EBRU ŞEMŞİT</t>
  </si>
  <si>
    <t>islice mah. fatih cad. no:9/E Uşak / Merkez
 Oses Çiğköfte İslice</t>
  </si>
  <si>
    <t>Ceyhun Karadağ</t>
  </si>
  <si>
    <t>60d720f5cc786b47c7328d6a</t>
  </si>
  <si>
    <t>Battalbey Çiğ Köfte, Merkez (Ünalan Mah.- Karakıran Sk.)</t>
  </si>
  <si>
    <t>MUHARREM TOPRAK</t>
  </si>
  <si>
    <t>ÜNALAN MAH. KARAKIRAN SOK. NO 10 A MERKEZ UŞAK</t>
  </si>
  <si>
    <t>RAMAZAN ÜSTÜNDAĞ</t>
  </si>
  <si>
    <t>BETÜL KARAMAN</t>
  </si>
  <si>
    <t>SELMA AYÇİÇEK</t>
  </si>
  <si>
    <t>CUMHURİYET MAH. İBRAHİM TAHTAKILIÇ CD. TAMBUR SİTESİ NO:11F UŞAK MERKEZ</t>
  </si>
  <si>
    <t>60e8003f15f82cd9bfd41b1a</t>
  </si>
  <si>
    <t>Komagene Etsiz Çiğ Köfte, Merkez (Cumhuriyet Mah.-Şeref Cad.)</t>
  </si>
  <si>
    <t>CUMHURİYET MAH. MEHMET TOPAÇ BLV. NO:146</t>
  </si>
  <si>
    <t>Faruk orhan</t>
  </si>
  <si>
    <t>SEVİNÇ ÖZKAN</t>
  </si>
  <si>
    <t>60e800b5d25ddc7ac4a461d6</t>
  </si>
  <si>
    <t>Komagene Etsiz Çiğ Köfte, Merkez (Kurtuluş Mah.-İsmetpaşa Cad.)</t>
  </si>
  <si>
    <t>KURTULUŞ MAH. İSMET PAŞA CD. NO: 68/C</t>
  </si>
  <si>
    <t>610aabfec81551d6383a12a1</t>
  </si>
  <si>
    <t>Oses Çiğ Köfte, Merkez (Atatürk Mah.-Şekerevleri)</t>
  </si>
  <si>
    <t>Yeşim Günay</t>
  </si>
  <si>
    <t>Atatürk Mah Muhsin Yazıcıoğlu Cad no:70/B Merkez Uşak</t>
  </si>
  <si>
    <t>60d74bb2ba7dcfd1c4f47045</t>
  </si>
  <si>
    <t>Çakaloz Döner, Uşak (Kurtuluş Mah.)</t>
  </si>
  <si>
    <t>ZEYNEP ATAK</t>
  </si>
  <si>
    <t>KURTULUŞ MAH. BİR EYLÜL CAD.NO 64 B MERKEZ UŞAK</t>
  </si>
  <si>
    <t>606321914b0475e27b5a4e14</t>
  </si>
  <si>
    <t>Angry Boss Crispy Chicken, Uşak (Cumhuriyet Mah.)</t>
  </si>
  <si>
    <t>60d1b3ba16b72b73a8d3e5a5</t>
  </si>
  <si>
    <t>Lagash Etsiz Çiğ Köfte, Merkez (Durak Mah.)</t>
  </si>
  <si>
    <t>HATİCE KARABACAK</t>
  </si>
  <si>
    <t>DURAK MAH. İSMETPAŞA CAD. NO 89/D MERKEZ UŞAK</t>
  </si>
  <si>
    <t>60db29baff292d17f7201ee0</t>
  </si>
  <si>
    <t>Oskar Pide Plus, Uşak (Fevzi Çakmak Mah.)</t>
  </si>
  <si>
    <t>Mustafa Hilmi BALABAN</t>
  </si>
  <si>
    <t>Fevzi Çakmak 6. Yetim Sk. No:2 Uşak Merkez/Uşak</t>
  </si>
  <si>
    <t>603611633bb304f2832d6711</t>
  </si>
  <si>
    <t>Meşhur Adıyaman Çiğ Köftecisi Kadir Usta (Kemal Öz Mah.)</t>
  </si>
  <si>
    <t>HASAN TÜRKÖLMEZ</t>
  </si>
  <si>
    <t>Kemalöz, İbrahim Tahtakılıç Cd. Cad D:No:146, 64100 merkez/Uşak</t>
  </si>
  <si>
    <t>61314ac44f9393a79b80b362</t>
  </si>
  <si>
    <t>Cafe Lal, Merkez (İslice Mah.)</t>
  </si>
  <si>
    <t>İslice Mah. İsmet Paşa Cad.no 13 Merkez Uşak</t>
  </si>
  <si>
    <t>612feb916fc9ea303515e66e</t>
  </si>
  <si>
    <t>Pişirici Kebap, Merkez (Durak Mah.)</t>
  </si>
  <si>
    <t>Şükrü Demir</t>
  </si>
  <si>
    <t>Durak Mahallesi Gazi bulvarı P3 Blok no 95 merkez uşak</t>
  </si>
  <si>
    <t>Ayşe TOZAR</t>
  </si>
  <si>
    <t>60d5fde8c2f47df6e1985f37</t>
  </si>
  <si>
    <t>ONS Ghost Kitchen, Merkez (Cumhuriyet Mah.)</t>
  </si>
  <si>
    <t>ONUR ŞEKER</t>
  </si>
  <si>
    <t>CUMHURİYET MAH. BAHÇELİ SK. NURI ŞEKER NO: 13 İÇ KAPI NO: Z01 MERKEZ/ UŞAK</t>
  </si>
  <si>
    <t>İLKAY GÖK</t>
  </si>
  <si>
    <t>HATİCE GÖKÇEOĞLU</t>
  </si>
  <si>
    <t>6055c23f5e7ded1816a5e810</t>
  </si>
  <si>
    <t>Battalbey Çiğ Köftecisi (İslice Mah.)</t>
  </si>
  <si>
    <t>Servet utanır</t>
  </si>
  <si>
    <t>İslice Mahallesi, 3. Zeytinciler Sokak, No 6A</t>
  </si>
  <si>
    <t>Ali Rıza Güngör</t>
  </si>
  <si>
    <t>ismail bey</t>
  </si>
  <si>
    <t>Muzaffer Kubal</t>
  </si>
  <si>
    <t>615f569a0b5298e7dd03a619</t>
  </si>
  <si>
    <t>Izgara Sepeti, Merkez (Işık Mah.)</t>
  </si>
  <si>
    <t>Muhammed BALTA</t>
  </si>
  <si>
    <t>İslice Mah. Adaş Sokak No:10 Merkez Uşak</t>
  </si>
  <si>
    <t>Ahmet ÖZTURAN</t>
  </si>
  <si>
    <t>613f33efb8bb889733b3785b</t>
  </si>
  <si>
    <t>Saray Tantuni, Uşak (Kurtuluş Mah. - Zübeyde Hanım Cad.)</t>
  </si>
  <si>
    <t>Kurtuluş mah. Zübeyde Hanım Cad. no : 33 Merkez Uşak</t>
  </si>
  <si>
    <t>Fit Munchies, Merkez (Durak Mah.)</t>
  </si>
  <si>
    <t>SERMİN TAŞÇI</t>
  </si>
  <si>
    <t>Durak Mah.2.İnce sokak No:13 Merkez Uşak</t>
  </si>
  <si>
    <t>617f886936f5becae7702e0b</t>
  </si>
  <si>
    <t>Paşa Büfe, Banaz (Cumhuriyet Mah.)</t>
  </si>
  <si>
    <t>Ahmet KARACA</t>
  </si>
  <si>
    <t>Banaz</t>
  </si>
  <si>
    <t>Cumhuriyet mah. Ötügen Sokak No:1 Banaz UŞAK</t>
  </si>
  <si>
    <t>HASAN KİLCİ</t>
  </si>
  <si>
    <t>Zeliha YILDIRIM</t>
  </si>
  <si>
    <t>614b97d716d64c82b1c7436c</t>
  </si>
  <si>
    <t>Beren Pide ve Lahmacun, Merkez (Cumhuriyet Mah.)</t>
  </si>
  <si>
    <t>İbrahim Demir</t>
  </si>
  <si>
    <t>cumhuriyet mah saffet efendi sokak no:39 Merkez Uşak</t>
  </si>
  <si>
    <t>614e337073bb3d9290d4c78a</t>
  </si>
  <si>
    <t>Osmanlı Pide ve Lahmacun, Merkez (Durak Mah.)</t>
  </si>
  <si>
    <t>Cemile ÇAKMAK</t>
  </si>
  <si>
    <t>Durak Mah. Yıldırım Beyazıt Cad. No:98 Merkez UŞAK</t>
  </si>
  <si>
    <t>60b2159f84ffb681afe16717</t>
  </si>
  <si>
    <t>Keyf-i Kebap, Uşak (Ünalan Mah.)</t>
  </si>
  <si>
    <t>CANAN ÖZDİKEN</t>
  </si>
  <si>
    <t>ÜNALAN MAH. HAKKI YAĞCI CAD. NO 62 A MERKEZ UŞAK</t>
  </si>
  <si>
    <t>6063405fd79a792695496f39</t>
  </si>
  <si>
    <t>Dürüm King (Durak Mah.)</t>
  </si>
  <si>
    <t>600aa5980354af1826842ab1</t>
  </si>
  <si>
    <t>Ata Döner, Uşak (Ünalan Mah.)</t>
  </si>
  <si>
    <t>Ünalan Mah. Barbaros Cad. No:249/A</t>
  </si>
  <si>
    <t>6193b0384d30ea19215f4573</t>
  </si>
  <si>
    <t>Komagene Etsiz Çiğ Köfte, Uşak Merkez (Fatih Mah.)</t>
  </si>
  <si>
    <t>FATİH MAH. KAZIM KARABEKİR CAD. EGEMEN YAPI NO: 90C</t>
  </si>
  <si>
    <t>Osman Ozan AYDIN</t>
  </si>
  <si>
    <t>Ali IŞIKCIOĞLU</t>
  </si>
  <si>
    <t>618e13d0e301801ec86b0764</t>
  </si>
  <si>
    <t>Sebastian Gurme Waffle &amp; Burger, Uşak (Cumhuriyet Mah.)</t>
  </si>
  <si>
    <t>Emre KAYA</t>
  </si>
  <si>
    <t>Cumhuriyet mah.Uğur Mumcu Cad.no:6 Uşak</t>
  </si>
  <si>
    <t>616aa42328d7a159370b704e</t>
  </si>
  <si>
    <t>Meşhur Adıyaman Çiğ Köfte Kadir Usta,Merkez (Dikilitaş Mah.)</t>
  </si>
  <si>
    <t>AYSEL KARTAL</t>
  </si>
  <si>
    <t>Dikilitaş mah. Kıbrıs Cad. NO:36 Merkez Uşak</t>
  </si>
  <si>
    <t>61687e57f291c8c435a85c78</t>
  </si>
  <si>
    <t>Çağla Pide &amp; Kebap Salonu, Banaz (Cumhuriyet Mah.)</t>
  </si>
  <si>
    <t>Cemil YALÇIN</t>
  </si>
  <si>
    <t>Cumhuriyet mah. Kılıçaslan Sokak No:9 Banaz UŞAK</t>
  </si>
  <si>
    <t>616487658d7ff4ef74d4961b</t>
  </si>
  <si>
    <t>El Reda Berlin, Merkez (Sarayaltı Mah.)</t>
  </si>
  <si>
    <t>MB Investment Yatırım Ve Danışmanlık San. ve Tic. Ltd. Şti. El Reda Berlin Şubesi</t>
  </si>
  <si>
    <t>Sarayaltı mahallesi Celal BAYAR caddesi no:88 merkez uşak</t>
  </si>
  <si>
    <t>61b26f4c2be5495d81a7ade5</t>
  </si>
  <si>
    <t>Deniz Kebap, Banaz (Cumhuriyet Mah.)</t>
  </si>
  <si>
    <t>Deniz GÖLBAŞI</t>
  </si>
  <si>
    <t>Cumhuriyet mah. Fevzi Çakmak cad. no:37 Banaz Uşak</t>
  </si>
  <si>
    <t>Adem BARLAY</t>
  </si>
  <si>
    <t>619aaa58eac70014845de7ae</t>
  </si>
  <si>
    <t>Battalbey Çiğ Köftecisi, Uşak (Kurtuluş Mah. - Zübeyde Hnm Cad.)</t>
  </si>
  <si>
    <t>İbrahim ÖZEN</t>
  </si>
  <si>
    <t>Timuçin Serkan ERDOĞAN</t>
  </si>
  <si>
    <t>Ayşe Nur YILMAZ</t>
  </si>
  <si>
    <t>Big Dürüm, Döner &amp; Izgara, Uşak (Cumhuriyet Mah.)</t>
  </si>
  <si>
    <t>Zülfiye KANAT</t>
  </si>
  <si>
    <t>ÜMİT CELEP</t>
  </si>
  <si>
    <t>TOSTTİME GIDA SAN. Ve TİC.LTD.ŞTİ.</t>
  </si>
  <si>
    <t>Fatih BAHADIR</t>
  </si>
  <si>
    <t>60756b459c22b0220c47f8a1</t>
  </si>
  <si>
    <t>Lezzet Durağı 2 Pide, Kebap &amp; Baklava, Uşak (Kemal Öz Mah.)</t>
  </si>
  <si>
    <t>UĞUR KARAÇAY</t>
  </si>
  <si>
    <t>KEMALÖZ MAH. ATAPARK MEYDANI NO: 35 İÇ KAPI NO: 1 MERKEZ/ UŞAK</t>
  </si>
  <si>
    <t>60db50dfc8be09491f7a4538</t>
  </si>
  <si>
    <t>Er Yemek Güveçte Sulu Yemek, Merkez (Kemalöz Mah.)</t>
  </si>
  <si>
    <t>İRFAN ER</t>
  </si>
  <si>
    <t>KEMALÖZ MAH. 1.SİTE SK. NO 7 A MERKEZ UŞAK</t>
  </si>
  <si>
    <t>61bb424751c4356881ee3019</t>
  </si>
  <si>
    <t>Halk Pide &amp; Lahmacun, Uşak (Cumhuriyet Mah.)</t>
  </si>
  <si>
    <t>İsa Özdemir</t>
  </si>
  <si>
    <t>Cumhuriyet mah. 2. İmar Sokak No:1 Merkez UŞAK</t>
  </si>
  <si>
    <t>61b709f2957be81640ad01b0</t>
  </si>
  <si>
    <t>Ox Food Noodle, Merkez (Ünalan Mah.)</t>
  </si>
  <si>
    <t>Murat CAN</t>
  </si>
  <si>
    <t>61bb3d66ed3a2f3bf66b74ee</t>
  </si>
  <si>
    <t>Mezecim Onr Cheff, Uşak (Kemalöz Mah.)</t>
  </si>
  <si>
    <t>Turna AKYILDIZ</t>
  </si>
  <si>
    <t>Kemal ÖZ Mah. 1. Pırlanta Sokak no:78 Merkez UŞAK</t>
  </si>
  <si>
    <t>Mehmet YILMAZ</t>
  </si>
  <si>
    <t>61dd544aff5de179f69c1a07</t>
  </si>
  <si>
    <t>Levent Börek, Merkez (Kemal Öz Mah.)</t>
  </si>
  <si>
    <t>AHMET ÇAKIR</t>
  </si>
  <si>
    <t>KEMALÖZ MAHALLESİ ATAPARK MEYDANI PAK-I ALA APT. 2O7B</t>
  </si>
  <si>
    <t>Eyüp Taha LEBLEBİCİER</t>
  </si>
  <si>
    <t>61dbdbdf6fbdbd162ba6e95b</t>
  </si>
  <si>
    <t>Battalbey Çiğ Köftecisi, Uşak (Ünalan Mah.)</t>
  </si>
  <si>
    <t>Mustafa Topal</t>
  </si>
  <si>
    <t>Ünalan Mah. Müjde Sok. no 16 Merkez Uşak</t>
  </si>
  <si>
    <t>Çoban Usta Kampüs Döner Köfte &amp; Kokoreç, Uşak (İslice Mah.)</t>
  </si>
  <si>
    <t>Kader AKAR</t>
  </si>
  <si>
    <t>Soner ZENGİN</t>
  </si>
  <si>
    <t>61e9c32298b881f4a82d8aa9</t>
  </si>
  <si>
    <t>Adıyamanlı Çiğ Köftecim, Uşak (İslice Mah.)</t>
  </si>
  <si>
    <t>Şevket ÇEKİN</t>
  </si>
  <si>
    <t>İslice Mah. İsmet Paşa Cad.no 15 Merkez Uşak</t>
  </si>
  <si>
    <t>61cb064b31e01b6bd41e149c</t>
  </si>
  <si>
    <t>Komagene Etsiz Çiğ Köfte, Merkez (Kemalöz Mah.)</t>
  </si>
  <si>
    <t>KEMALÖZ MAH. MEHMET TOPAÇ BLV. NO: 2 B</t>
  </si>
  <si>
    <t>Mustafa UÇAR</t>
  </si>
  <si>
    <t>Buket YILMAZ</t>
  </si>
  <si>
    <t>Mehmet Emin ÖZDEMİR</t>
  </si>
  <si>
    <t>621caba67428634533be9578</t>
  </si>
  <si>
    <t>Dönerci Yunus, Uşak (Sarayaltı Mah.)</t>
  </si>
  <si>
    <t>Yunus YILDIRIM</t>
  </si>
  <si>
    <t>Sarayaltı mah. Nuri Şeker Cad. no:130 Merkez Uşak</t>
  </si>
  <si>
    <t>6220be5ef358544accd91ff1</t>
  </si>
  <si>
    <t>Meşhur Adıyaman Çiğ Köftecisi Kadir Usta (Kemal Öz - Üniversite)</t>
  </si>
  <si>
    <t>Uşak Üniversitesi</t>
  </si>
  <si>
    <t>Karaağaç Köyü, Uşak Ünivertitesi İzmir yolu 8. km. Uşak</t>
  </si>
  <si>
    <t>6221d055520a9a449bbf9aca</t>
  </si>
  <si>
    <t>Emek Baklava Durağı, Eşme (Şehitalibey Mah.)</t>
  </si>
  <si>
    <t>Mustafa TURA</t>
  </si>
  <si>
    <t>Eşme</t>
  </si>
  <si>
    <t>Şehitalibey</t>
  </si>
  <si>
    <t>Şehitalibey Mahallesi Hükümet Caddesi No 20 Eşme / Uşak</t>
  </si>
  <si>
    <t>6221f293687125795c06e5d4</t>
  </si>
  <si>
    <t>Valide Sultan, Uşak (Cumhuriyet Mah.)</t>
  </si>
  <si>
    <t>Ayfer Pehlivan</t>
  </si>
  <si>
    <t>Cumhuriyet mahallesi 1.Emlak sokak no 13 / B uşak</t>
  </si>
  <si>
    <t>622223370b77f57c9b7f1ae0</t>
  </si>
  <si>
    <t>Okyanus Balık Restaurant, Uşak (Özdemir Mah.)</t>
  </si>
  <si>
    <t>Tahsin ERDOĞAN</t>
  </si>
  <si>
    <t>özdemir mah. Bakırcılar arası sokak no:8 uşak</t>
  </si>
  <si>
    <t>622881727293e9ebfe201fcb</t>
  </si>
  <si>
    <t>İngo Cafe, Uşak (Ünalan Mah.)</t>
  </si>
  <si>
    <t>İntizar mammadov</t>
  </si>
  <si>
    <t>Ünalan mahallesi 1 nisan sokak no 4 A merkez / Uşak</t>
  </si>
  <si>
    <t>62306f984d8a31dbcbbd68e2</t>
  </si>
  <si>
    <t>Kampüs Battalbey Çiğ Köfte, Uşak (Ünalan Mah.)</t>
  </si>
  <si>
    <t>6168566cf7a5f610395bcf7c</t>
  </si>
  <si>
    <t>Battalbey Çiğ Köftecisi, Uşak (Fatih Mah.)</t>
  </si>
  <si>
    <t>Süleyman BOZKIR</t>
  </si>
  <si>
    <t>Fatih Mah. 2. Burç Sokak no: 3 merkez uşak</t>
  </si>
  <si>
    <t>Fadime AKBULUT</t>
  </si>
  <si>
    <t>62389f1f3f988a2d12e37b22</t>
  </si>
  <si>
    <t>King Dürüm, Uşak (Kemal Öz Mah.)</t>
  </si>
  <si>
    <t>Mustafa YURUL</t>
  </si>
  <si>
    <t>Kemal ÖZ Mah. 1.Pırlanta sokak no:14 Merkez UŞAK</t>
  </si>
  <si>
    <t>6244c7df0d89502c6cf828f1</t>
  </si>
  <si>
    <t>Kurtuluş Kebap, Pide &amp; Lahmacun, Uşak (Ünalan Mah.)</t>
  </si>
  <si>
    <t>Ünalan mah. Karakıran sok. no:19A uşak</t>
  </si>
  <si>
    <t>Esin ÖZDEMİR</t>
  </si>
  <si>
    <t>6202df01d49925796ce9ae8a</t>
  </si>
  <si>
    <t>Ada Pide &amp; Lahmacun, Uşak (Cumhuriyet Mah.)</t>
  </si>
  <si>
    <t>Fadime KAHRAMAN</t>
  </si>
  <si>
    <t>Cumhuriyet mah. 1. köylü Sok. No:28 Merkez UŞAK</t>
  </si>
  <si>
    <t>Samiye CENGİZ YILMAZ</t>
  </si>
  <si>
    <t>6205782e468f96f1eeaa1625</t>
  </si>
  <si>
    <t>Urfa Hanzade Baklavaları, Uşak (Köme Mah.)</t>
  </si>
  <si>
    <t>Fatih AKÇAKAYA</t>
  </si>
  <si>
    <t>köme Mah.Nuri Şeker Caddesi no:1 Uşak</t>
  </si>
  <si>
    <t>61c7263ef5f23385c6b4b89b</t>
  </si>
  <si>
    <t>Altmışdört Poyraz Kokoreç &amp; Kebap, Uşak (Durak Mah.)</t>
  </si>
  <si>
    <t>Özge DÖNER</t>
  </si>
  <si>
    <t>Durak Mah. Gazi Bulvarı No:5 Merkez UŞAK</t>
  </si>
  <si>
    <t>Remziye AĞAÇ</t>
  </si>
  <si>
    <t>61e9bf851b07158b8cf41f46</t>
  </si>
  <si>
    <t>Taş Fırın Pide &amp; Lahmacun, Uşak (Kurtuluş Mah.)</t>
  </si>
  <si>
    <t>İlyas Salih KESKİN</t>
  </si>
  <si>
    <t>Kurtuluş mah. Çavuş Çeşme sok. no:16 Merkez Uşak</t>
  </si>
  <si>
    <t>Ahmet ÇALIŞKAN</t>
  </si>
  <si>
    <t>Ahmet EKMEKÇİ</t>
  </si>
  <si>
    <t>Necmi DEMİR</t>
  </si>
  <si>
    <t>Etibol Tantuni &amp; Izgara, Uşak (Kurtuluş Mah.)</t>
  </si>
  <si>
    <t>Şenol KILINÇ</t>
  </si>
  <si>
    <t>Semih ÜNÜKÜR</t>
  </si>
  <si>
    <t>6217d43fb2f844d861f4c874</t>
  </si>
  <si>
    <t>Pizzaaliko, Uşak (Ünalan Mah.)</t>
  </si>
  <si>
    <t>621c9ff67428635637bc1fdb</t>
  </si>
  <si>
    <t>Anteplim Kebap, Uşak (Sarayaltı Mah.)</t>
  </si>
  <si>
    <t>Nuray AZAR</t>
  </si>
  <si>
    <t>Sarayaltı Mah. Yıldırım Beyazıt Caddesi no:103 Merkez Uşak</t>
  </si>
  <si>
    <t>621d112fbfca55809696c3ec</t>
  </si>
  <si>
    <t>Mozzart Cafe &amp; Bistro, Uşak (Ünalan Mah.)</t>
  </si>
  <si>
    <t>Burhan BORAL</t>
  </si>
  <si>
    <t>Ünalan Mah. Müjde Sok. no 89 Merkez Uşak</t>
  </si>
  <si>
    <t>Şenay Özkan</t>
  </si>
  <si>
    <t>Gülsüm TÜRK</t>
  </si>
  <si>
    <t>Kurtuluş Mah., Dede Hasan Sok., No:9, Uşak Merkez‎ , Uşak, Türkiye,</t>
  </si>
  <si>
    <t>6006c07d7441fcb61d7fa385</t>
  </si>
  <si>
    <t>Köfteci Ramiz, Uşak (Cumhuriyet Mah. - Karun)</t>
  </si>
  <si>
    <t>Himmet Susal</t>
  </si>
  <si>
    <t>Cumhuriyet mahallesi Atapark meydanı Karun AVM kat 2</t>
  </si>
  <si>
    <t>Cihan Höyüklüoğlu</t>
  </si>
  <si>
    <t>62389628cf63c2b608bb08c7</t>
  </si>
  <si>
    <t>Burçak Pide &amp; Lahmacun, Uşak (Cumhuriyet Mah.)</t>
  </si>
  <si>
    <t>Burak ÇAKMAK</t>
  </si>
  <si>
    <t>Cumhuriyet mah.Mehmet Topaç Bul.No:150-A Uşak</t>
  </si>
  <si>
    <t>Neslihan AK</t>
  </si>
  <si>
    <t>6182f62c4c59e39cd9a499e9</t>
  </si>
  <si>
    <t>Cajun Corner, Merkez (Ünalan Mah.)</t>
  </si>
  <si>
    <t>Doğal Yaşam Sanayi ve Ticaret Limited şirketi</t>
  </si>
  <si>
    <t>Ünalan Mah. Müjde Sok. no 26/A Merkez Uşak</t>
  </si>
  <si>
    <t>Turgut ÖZEN</t>
  </si>
  <si>
    <t>6203f71ca4d0e5b086040b4e</t>
  </si>
  <si>
    <t>Cengizoğulları Pide, Uşak (Sarayaltı Mah.)</t>
  </si>
  <si>
    <t>Durmuş YAĞ</t>
  </si>
  <si>
    <t>Sarayaltı mah. Nuri Şeker Cad. no:166 Merkez Uşak</t>
  </si>
  <si>
    <t>62056fb8334e1ffd8579e0f6</t>
  </si>
  <si>
    <t>Sezer Pide 3, Uşak (Karaağaç Mah.)</t>
  </si>
  <si>
    <t>Cumhuriyet mah. Orhan dengiz blv. tuncay apt. no 6 a merkez uşak</t>
  </si>
  <si>
    <t>Aydın DİRİK</t>
  </si>
  <si>
    <t>Özdemir</t>
  </si>
  <si>
    <t>621539ff6544649e054cac18</t>
  </si>
  <si>
    <t>Zevk Kokoreç, Banaz (Cumhuriyet Mah.)</t>
  </si>
  <si>
    <t>Meryem KILINÇ</t>
  </si>
  <si>
    <t>Cumhuriyet mah. Şakir Cenalp Sok.No: 11 Banaz UŞAK</t>
  </si>
  <si>
    <t>62168da91cfef6062b0752f5</t>
  </si>
  <si>
    <t>Battalbey Çiğ Köfte, Uşak (Ünalan Mh.- Göç Sk.)</t>
  </si>
  <si>
    <t>SERVET UTANIR</t>
  </si>
  <si>
    <t>Ünalan mah. Karakıran sok. no:9 uşak</t>
  </si>
  <si>
    <t>Gökhan EĞEMEN</t>
  </si>
  <si>
    <t>62569efe5c0cca42c736ffac</t>
  </si>
  <si>
    <t>Dönerci Taner, Uşak (Fevzi Çakmak Mah.)</t>
  </si>
  <si>
    <t>Taner ÇİVİ</t>
  </si>
  <si>
    <t>Fevzi Çakmak mah. Muhsin YAZICIOĞLU CAddesi no:191 Merkez Uşak</t>
  </si>
  <si>
    <t>623773b8117908795c772e5e</t>
  </si>
  <si>
    <t>Şimşek Döner, Uşak (Kemal Öz Mah.)</t>
  </si>
  <si>
    <t>KEMALÖZ mah pırlanta cd no 7 / A Uşak</t>
  </si>
  <si>
    <t>Tolunay KACAR</t>
  </si>
  <si>
    <t>Sümeyra Demir</t>
  </si>
  <si>
    <t>60119ce93a747822ac60026d</t>
  </si>
  <si>
    <t>Pasaport Pizza, Merkez (Uğurmumcu Cad.)</t>
  </si>
  <si>
    <t>CUMHURİYET MAH.UĞURMUMCU CAD. N 4 B</t>
  </si>
  <si>
    <t>6244cb84c8bed65f0553edae</t>
  </si>
  <si>
    <t>Bogy's Makarna House, Uşak (Kurtuluş Mah.)</t>
  </si>
  <si>
    <t>Hasan ÇALIŞKAN</t>
  </si>
  <si>
    <t>Kurtuluş Mah. 1. Doğan Sok. No:16 Uşak</t>
  </si>
  <si>
    <t>624aa7b87b4a665056c3c218</t>
  </si>
  <si>
    <t>Big Brother's, Uşak (Ünalan Mah.)</t>
  </si>
  <si>
    <t>mustafa furkan kaya</t>
  </si>
  <si>
    <t>ünalan mahallesi 2. baş sokak no 15 A merkez / uşak</t>
  </si>
  <si>
    <t>624de40de6f61225fd5f50ad</t>
  </si>
  <si>
    <t>Tost Time, Uşak (Durak Mah.)</t>
  </si>
  <si>
    <t>Durak mah. Fatih Cd. No:14/A Uşak</t>
  </si>
  <si>
    <t>605b2e1c754e48671ca34382</t>
  </si>
  <si>
    <t>Tavuk Dünyası, Merkez (Cumhuriyet Mah.)</t>
  </si>
  <si>
    <t>Emine Solgun</t>
  </si>
  <si>
    <t>CUMHURİYET MAH.ATAPARK MEYDANI KARUN AVM NO:50 İÇ KAPI Z/02</t>
  </si>
  <si>
    <t>60a4db695196d4855569de7d</t>
  </si>
  <si>
    <t>Dinç Kuzu Kokoreç, Uşak (Kemal Öz Mah.)</t>
  </si>
  <si>
    <t>CEYHUN DİNÇ</t>
  </si>
  <si>
    <t>KEMALÖZ MAH. MEHMET TOPAÇ BULV. NO 40 A MERKEZ UŞAK</t>
  </si>
  <si>
    <t>Mustafa GÜNDOĞDU</t>
  </si>
  <si>
    <t>FATMA ALTINDAĞ</t>
  </si>
  <si>
    <t>61fafcb27a19d006c5ec4af6</t>
  </si>
  <si>
    <t>Sahra Döner, Banaz (Cumhuriyet Mah.)</t>
  </si>
  <si>
    <t>Bayram sucu</t>
  </si>
  <si>
    <t>Cumhuriyet mah alifuat paşa sok no 2 banaz uşak</t>
  </si>
  <si>
    <t>Mehmet ARIKAN</t>
  </si>
  <si>
    <t>6203ffc0839c47e007b6284d</t>
  </si>
  <si>
    <t>Kurtuluş Sevilen Tat Çiğ Köfte, Uşak (Ünalan Mah.)</t>
  </si>
  <si>
    <t>618c36efd0e3b74baf9519e7</t>
  </si>
  <si>
    <t>Battalbey Çiğ Köftecisi Gonzales, Uşak (Atatürk Mah.)</t>
  </si>
  <si>
    <t>Hülya KAYA</t>
  </si>
  <si>
    <t>Atatürk Mah. Köşk sokak no:9 Merkez UŞAK</t>
  </si>
  <si>
    <t>Cevahir OKTAYGAANGÜÇ</t>
  </si>
  <si>
    <t>Irmak CELEP</t>
  </si>
  <si>
    <t>Melek YILDIZ</t>
  </si>
  <si>
    <t>620575f878807c8b2db42535</t>
  </si>
  <si>
    <t>Yerlikaya Pide, Uşak (Atatürk Mah.)</t>
  </si>
  <si>
    <t>Nuray YERLİKAYA</t>
  </si>
  <si>
    <t>Atatürk Mah. Kazım KARABEKİR Caddesi no:53 Merkez UŞAK</t>
  </si>
  <si>
    <t>604c8bca82cb085fdfb25dbc</t>
  </si>
  <si>
    <t>The LLama Campus, Uşak (Ünalan Mah.)</t>
  </si>
  <si>
    <t>Mert Okkaoğlu</t>
  </si>
  <si>
    <t>Ünalan Mahallesi Müjde sokak No:5/A</t>
  </si>
  <si>
    <t>Elvan Okci</t>
  </si>
  <si>
    <t>600fd8cacb8d05abbf0c9600</t>
  </si>
  <si>
    <t>Bay Kanat, Uşak (Kurtuluş Mah.)</t>
  </si>
  <si>
    <t>Emre Kanat</t>
  </si>
  <si>
    <t>Kurtuluş Mah. Acun Sok. No:16/A</t>
  </si>
  <si>
    <t>6220e245f74468144f734771</t>
  </si>
  <si>
    <t>Battalbey Çiğ Köftecisi, Uşak (Atatürk Mah.)</t>
  </si>
  <si>
    <t>Davut TOPRAK</t>
  </si>
  <si>
    <t>Atatürk Mah. Kazım KARABEKİR Caddesi no:187-A Merkez UŞAK</t>
  </si>
  <si>
    <t>6220a875c6e2ccb82ece7c1e</t>
  </si>
  <si>
    <t>Ege Pilavcısı, Eşme (Üçeylül Mah.)</t>
  </si>
  <si>
    <t>Fatma DURMAZ</t>
  </si>
  <si>
    <t>Üçeylül</t>
  </si>
  <si>
    <t>Üç eylül Mah. Atatürk 4 sk. no:2 Eşme Uşak</t>
  </si>
  <si>
    <t>6221e97216ea83ccb664de6b</t>
  </si>
  <si>
    <t>Efe Pide &amp; Lahmacun, Uşak (Cumhuriyet Mah.)</t>
  </si>
  <si>
    <t>Akın Yıldırım</t>
  </si>
  <si>
    <t>Cumhuriyet mahallesi Necati Özen caddesi No 91 Merkez / Uşak</t>
  </si>
  <si>
    <t>6257d9a1c0cadf1181e1036e</t>
  </si>
  <si>
    <t>Alaçatı Kumru, Uşak (Kurtuluş Mah.)</t>
  </si>
  <si>
    <t>Ali DİK</t>
  </si>
  <si>
    <t>Yunus Günay</t>
  </si>
  <si>
    <t>Şehnaz KAYA</t>
  </si>
  <si>
    <t>Karakuyu</t>
  </si>
  <si>
    <t>613f2f4749cd46dc78bb397c</t>
  </si>
  <si>
    <t>Battalbey Çiğ Köfte, Uşak (Cumhuriyet Mah.- O.Dengiz Bulv.)</t>
  </si>
  <si>
    <t>ALİ DİLEK</t>
  </si>
  <si>
    <t>Cumhuriyet mah. Orhan Dengiz Bulvarı No:76 Merkez UŞAK</t>
  </si>
  <si>
    <t>Fahriye KANLI</t>
  </si>
  <si>
    <t>selçuk uysal</t>
  </si>
  <si>
    <t>62169cbb7428633e45db0bf9</t>
  </si>
  <si>
    <t>Battalbey Toprak Çiğ Köfte, Uşak (Ünalan Mah. - Barbaros Cad.)</t>
  </si>
  <si>
    <t>Halil YAKIN</t>
  </si>
  <si>
    <t>Ünalan mah Barbaros Cad. no 84 uşak</t>
  </si>
  <si>
    <t>Nihat DİYEK</t>
  </si>
  <si>
    <t>Muhammet El</t>
  </si>
  <si>
    <t>Sıdıka DAŞKIN</t>
  </si>
  <si>
    <t>Bayram SARĞIN</t>
  </si>
  <si>
    <t>Muradiye DİNÇEL</t>
  </si>
  <si>
    <t>62169f2dc3d4150f1f1bb9d9</t>
  </si>
  <si>
    <t>Alya Kumru, Uşak (Ünalan Mah.)</t>
  </si>
  <si>
    <t>Mustafa AĞAÇ</t>
  </si>
  <si>
    <t>6253da4416679164b93d7bd3</t>
  </si>
  <si>
    <t>Sandwich Faculty, Uşak (Ünalan Mah.)</t>
  </si>
  <si>
    <t>Oğuzcan BAYER</t>
  </si>
  <si>
    <t>Ünalan Mah. Yiğit Sok. no 40-B Merkez Uşak</t>
  </si>
  <si>
    <t>61cb7c806142d003f439000e</t>
  </si>
  <si>
    <t>Beyzade Izgara &amp; Kebap, Uşak (Durak Mah.)</t>
  </si>
  <si>
    <t>Yaşar DURMAZ</t>
  </si>
  <si>
    <t>Durak Mah. Yıldırım Beyazıt Cad. No:104 Merkez UŞAK</t>
  </si>
  <si>
    <t>Emine Aydın</t>
  </si>
  <si>
    <t>MUHAMMED BATTAL</t>
  </si>
  <si>
    <t>TOLGA YAMAN</t>
  </si>
  <si>
    <t>600e78a1a50179f815cc58b6</t>
  </si>
  <si>
    <t>Çiçeğim Kokoreç, Uşak (Kurtuluş Mah.)</t>
  </si>
  <si>
    <t>Osman Bağcı</t>
  </si>
  <si>
    <t>Kurtuluş Mah. Yeni Pazar Sok. No:5/A</t>
  </si>
  <si>
    <t>613f914c88a74f8c90a7b274</t>
  </si>
  <si>
    <t>Kaktüs Cafe, Uşak (Sarayaltı Mah.)</t>
  </si>
  <si>
    <t>Emine Özge Akyazıcı</t>
  </si>
  <si>
    <t>Sarayaltı Mah. Yıldırım Beyazıt Caddesi no:101 Merkez Uşak</t>
  </si>
  <si>
    <t>62386a828fc9bbe4307f53eb</t>
  </si>
  <si>
    <t>İsola Waffle &amp; Kumpir, Uşak (Kurtuluş Mah.)</t>
  </si>
  <si>
    <t>İsmail ÖZTAN</t>
  </si>
  <si>
    <t>Kurtuluş Mah. Acun Sok. No: 16-B Uşak</t>
  </si>
  <si>
    <t xml:space="preserve"> Kendi Fotosu Var</t>
  </si>
  <si>
    <t>Randevu Tarihi</t>
  </si>
  <si>
    <t>maile atılmış</t>
  </si>
  <si>
    <t>mesgul</t>
  </si>
  <si>
    <t>fotoğrafları istanbul merkezinden temin edebilirsiniz der</t>
  </si>
  <si>
    <t>c1z1</t>
  </si>
  <si>
    <t xml:space="preserve">yetkili yoık numarasını veremem dedi çalısanına iletildi </t>
  </si>
  <si>
    <t>1 ay sonra/UGRASAMIYCAGINI SÖYLEDI ISTEMEDIGINI SOYLEDI</t>
  </si>
  <si>
    <t>Alsancak Unlu Mamuller Mutfak, Uşak</t>
  </si>
  <si>
    <t>GÜRKAN ÖNDER</t>
  </si>
  <si>
    <t>2 hafta sonra/YER DEGISIKLIGI NEDENIYLE SUAN ISTENMIYOR .</t>
  </si>
  <si>
    <t>devam çekimi alındı.</t>
  </si>
  <si>
    <t xml:space="preserve">ustası gelince görüşme saglanacak / mail adresine atacak </t>
  </si>
  <si>
    <t>ben algı yaratmaya çalışıyorum fotograflarımda logo kesinlikle olmalı dedi. çekime sıcak bakmıyorum dedi</t>
  </si>
  <si>
    <t>1.5 2 ay sonra /5326720467 SERKAN BEY /devam çekimi alındı./ Proffesyonel diye amatör çocukları gönderiyorsunuz neyin nasıl çekileceğini yetkili olarak ben söylüyorum böyle profesyonellik olmaz eğer gerçekten profesyonel fotoğrafçı gönderecekseniz neyse ama bu şekilde devam çekimi vc. istemiyorum gerek duymuyorum der</t>
  </si>
  <si>
    <t>kendi fotoğrafım var ben gönderirim</t>
  </si>
  <si>
    <t xml:space="preserve">1 HAFTA SONRA - USTASI OLMADĞINDAN DOLAYI ÇEKİM İSTEMİYOR BEN GERİ DÖNÜŞ SAĞLARIM DEDİ / açmadı.- ulaşılamadı / açmadı / nsesiniz gelmiyor dyip kapattı / çalışanı saygısızdı yusuf beyde yoktu / oğlu veli bey şuan onunla uğraşamam dedi </t>
  </si>
  <si>
    <t xml:space="preserve">Mevlüt Bey// devam çekimi  </t>
  </si>
  <si>
    <t>Battalbey Çiğ Köfte, Uşak (Ünalan Mh.- Karakıran)</t>
  </si>
  <si>
    <t xml:space="preserve">yetkili siparişte tekrar aranacak - biz çıktıkça atarız maile dedi mail adresi verildi </t>
  </si>
  <si>
    <t xml:space="preserve">5447200955/ Çekim gerçekleştimi diye teyit için arandı sabahın köründe konuşmayalım öğleden sonra arayın dedi. / yetkili 6 da gelirmiş </t>
  </si>
  <si>
    <t>kendi kuryelerim geldiğinde getiri kullanıcam şuan kullanmıyorum dedi</t>
  </si>
  <si>
    <t xml:space="preserve">Ünalan şubeden alınacak </t>
  </si>
  <si>
    <t>İsmail Bey/5373342566</t>
  </si>
  <si>
    <t xml:space="preserve">Yarın yoğunmuş siparişi varmış sonraki gün aranacak /yetkili yarın uşak ilinde olmayacakmış/açtı dinledi kapattıtekrar aradım açmadı.dinleyip kapatı. / açıp dinleyip suratıma kapattı / Aranmasın </t>
  </si>
  <si>
    <t>şehir dışında olacağım bu yüzden yarın değilde daha sonrasında tekrar görüşelim der./ açmadı / ortağının babası vefat etmiş sonra aranacak /dükkanı kapatma durumumuz olabilir o yüzden hiç gerek yok fotoğrafa der</t>
  </si>
  <si>
    <t xml:space="preserve">kendi fotoğraflarımı kullanmak istiyorum dedi mail adresi verildi </t>
  </si>
  <si>
    <t>önümüzdeki hafta içi görüşelim randevu için der./açmadı</t>
  </si>
  <si>
    <t>ERŞAT/ 5536097283</t>
  </si>
  <si>
    <t xml:space="preserve">EYLÜLDE ARA- ulasılamadı / mail tacak </t>
  </si>
  <si>
    <t xml:space="preserve">yetkili yokmuş / ısrarla arıyorsunuz deyip kapattı </t>
  </si>
  <si>
    <t>5428105404 Burak Bey ramazandan sonra ister</t>
  </si>
  <si>
    <t>Özgül Hanım/teyit amacıyla arandı meşgule attı.</t>
  </si>
  <si>
    <t xml:space="preserve">ayşe hanım// istemedi  </t>
  </si>
  <si>
    <t>ne dendiyse ikna olmadı. istemiyor düşünürüm falan diye geçiştiriyor/ eşi ile görüşüldü mail adresine göndereceğini söyledi</t>
  </si>
  <si>
    <t>mail verilfi</t>
  </si>
  <si>
    <t>KAFELER RESTRONTLAR TAMAMEN ACILDIGINDA//işler yoğunlaştığında arayın/15 BIN KEZ ARADINIZ LUTFEN BUNUN ICIN BIDAHA ARAMAYIN DEDI KAPATTI.</t>
  </si>
  <si>
    <t xml:space="preserve">13-A// devam çekimi  </t>
  </si>
  <si>
    <t>yt hasan bey beni gece arayın dedi /sonra arayın dedı/5ten sonra/müsait değilmiş</t>
  </si>
  <si>
    <t>1 ay sonra aranabilir konsept değişikliği olduğu için anca kendimi toparlarım der</t>
  </si>
  <si>
    <t>SAMET ARIKAN</t>
  </si>
  <si>
    <t>Atatürk 1. Bölge</t>
  </si>
  <si>
    <t xml:space="preserve">maile gönderecek- çekim istemiyorum </t>
  </si>
  <si>
    <t xml:space="preserve">2 HAFTA SONRA/URUNLERIN CEKIMINI SAGLAYIP ATACAGINI SOYLEDI MAIL VERILDI- numara mesgul </t>
  </si>
  <si>
    <t>yeğeni mert beyden randevu alındı 5510482028</t>
  </si>
  <si>
    <t xml:space="preserve">meşgul  </t>
  </si>
  <si>
    <t>şef mehmet beyden randevu alındı  : 05417190031</t>
  </si>
  <si>
    <t xml:space="preserve">ramazandan sonra arayın dedi </t>
  </si>
  <si>
    <t xml:space="preserve">sonra arayın diyip kapattı /  bu konu ile sonra konuşalım deyip kapattı </t>
  </si>
  <si>
    <t>kendisi 4 5 gibi dönecek</t>
  </si>
  <si>
    <t>daha müsait bir zamana ilerleyen zamanlarda görüşelim dedi.</t>
  </si>
  <si>
    <t xml:space="preserve">yarın kapalıymış  - ramazadan sonra çekim olabilir dedi </t>
  </si>
  <si>
    <t>eyüp bey 5357375566 kurtuluş mah enstitü sok. no1</t>
  </si>
  <si>
    <t>Gonca Hüsrafoğlu</t>
  </si>
  <si>
    <t>kndı fotografları var mail atacakü</t>
  </si>
  <si>
    <t>kazım bey çekimleri yaptırmak istemiyormuş arama sağlanmasın biz tarafından</t>
  </si>
  <si>
    <t>maıle atcak</t>
  </si>
  <si>
    <t>değerlendirmeye alıp geri dönüş sağlıcam dedi/ öyle bir düşüncemiz yok daha önce de aradınız teşekkürler der</t>
  </si>
  <si>
    <t>Ayten Gündüz</t>
  </si>
  <si>
    <t>çekim gerçekleşmiş eksik ürün yok.</t>
  </si>
  <si>
    <t>pazartesı arayın dedı-1 DE ARA YT YOKMUŞ-5319767612 hasıbe hanım maıl atacak fotoları</t>
  </si>
  <si>
    <t>GETIRI KULLANMAK ISTEMIYORLAR</t>
  </si>
  <si>
    <t>maile atacakmış</t>
  </si>
  <si>
    <t xml:space="preserve">5417471884/ gün içinde tekrar arancak  / istemiyor  </t>
  </si>
  <si>
    <t>Harran Atapark Kebap &amp; Lahmacun, Uşak (Kemal Öz Mah.)</t>
  </si>
  <si>
    <t>fotoğraflar maile atılmış</t>
  </si>
  <si>
    <t>çekim istemiyormuş..//açıyor telefon açık bekliyoor/ıstemıyorum ıstemıyorum dedı uygulamanızdan memnun degılım demekte</t>
  </si>
  <si>
    <t>8-10 gun sonra goruselım tekrardan paket sıstemı yerıne oturtamadık</t>
  </si>
  <si>
    <t>müsait degil daha dönelim daha snra dedi-ÇALDI ACMIYOR/calıyor ama acmıyor.teyit için arandı açmadı.</t>
  </si>
  <si>
    <t>5426425520 halil bey haftaya yapalım dedi/ustası hastaymış sonra dedi.- müsait değilim daha sonra arayın dedi /çarşamba ustasının izni bitiyormuş.</t>
  </si>
  <si>
    <t xml:space="preserve">kendisi çekip gönderecek </t>
  </si>
  <si>
    <t>paketı su an aktıf kullanmıyor</t>
  </si>
  <si>
    <t xml:space="preserve"> 5327624263/ haziranın ortasında aranacak// hazır olduğumuzda biz size dönüş yapalım dedi/ açmadı.</t>
  </si>
  <si>
    <t>yemeksepetı cekmıs ondan alıp bıze atcak</t>
  </si>
  <si>
    <t>ben kendim yüklesem de aynı şey dedi değişik bir mantık ile düşünüyor açıklama filan yaptım ama istemedi</t>
  </si>
  <si>
    <t>Nevzat atalay</t>
  </si>
  <si>
    <t xml:space="preserve">devam çekimi randevusu oluşturuldu </t>
  </si>
  <si>
    <t>getir yemekten çıkartan beni demiş. çekide istemiyprum demiş. 5448945143</t>
  </si>
  <si>
    <t xml:space="preserve">teyit için arandı açmadı./ açmadı / daha önce çekimimiz yapıldı diyor </t>
  </si>
  <si>
    <t>fotografcı ıle problem yasamıs istemıyor</t>
  </si>
  <si>
    <t>ben şu an ürün çıkaramam 2 hafta sonra arayın/HIC ISTEMEDIGINI SOYLEDI</t>
  </si>
  <si>
    <t>bu aralar sehır dısına cıkıp duruyoruz bız sızı arayalım/ Gökhan bey salı günü kapalı oluyormuş işletmesi hafta içi başka bi gün aranabilir</t>
  </si>
  <si>
    <t>ramazan bey ramazandan sonra ister</t>
  </si>
  <si>
    <t>2235511 / 5449426502</t>
  </si>
  <si>
    <t>kndı fotografları mevcut paylasılcak merkezden</t>
  </si>
  <si>
    <t>SERPİL PEÇENEK</t>
  </si>
  <si>
    <t xml:space="preserve">dönecekmiş  </t>
  </si>
  <si>
    <t xml:space="preserve">TEKRARDAN RANDEVU ALINDI / çekim istemiyor </t>
  </si>
  <si>
    <t xml:space="preserve">pazartesi günü aransın yt bugün gelmezmiş-MAİL ATACAK BIZE - çekiim istemiyorum </t>
  </si>
  <si>
    <t xml:space="preserve">5445376400//mail verildi- numara mesgul </t>
  </si>
  <si>
    <t>ben paketı kapatmayı dusunuyorum yetısemıyorum</t>
  </si>
  <si>
    <t>daha önce randevusu alınmış gidilmemiş o yüzden istemiyo</t>
  </si>
  <si>
    <t>getirden sistem konusunda çok şikayetçi</t>
  </si>
  <si>
    <t>Meşhur Adıyaman Çiğ Köftecisi Kadir Usta, Uşak (Dikilitaş Mah.)</t>
  </si>
  <si>
    <t>bırden fazla panelı var maıl gondercek aranmasın</t>
  </si>
  <si>
    <t>TADİLATTA 1 AY SONRA TEKRAR ARA/ çekim gerçekleştimi diye teyit amacıyla arandı açmadı.</t>
  </si>
  <si>
    <t xml:space="preserve">mail verilcek  </t>
  </si>
  <si>
    <t>SÜREKLİ MEŞGUL ÇALIYOR/ çekim gerçekleştimi diye arandı meşgul çalıyor.</t>
  </si>
  <si>
    <t xml:space="preserve">eksiklerim var hepsi tamamlansın ben çeker gönderirim / Kendisi çekip gönderecek </t>
  </si>
  <si>
    <t>Nazlı Çiğ Köfte &amp; Battalbey, Uşak (Ünalan Mah.)</t>
  </si>
  <si>
    <t>yt 6 7 gibi gelirmiş/sistemi açmıyomuş bi dahaki gelişinizde arayın dedi</t>
  </si>
  <si>
    <t>kendileri fotoğraflarını iletecekler.</t>
  </si>
  <si>
    <t>Murat Bey, fotoğrafları göndermiş</t>
  </si>
  <si>
    <t>Oses Çig Kofte, Uşak (İslice Mah.)</t>
  </si>
  <si>
    <t>MAİL ATACAKMIS</t>
  </si>
  <si>
    <t xml:space="preserve">şehir dısında cuma gunu ıcın ıstedı - yetkili yok  yarın gelir dedi / mustafa bey yok numarasını vermediler. / öğleden sonra ara / kendi çekimlerini kendileri yapmak istediler </t>
  </si>
  <si>
    <t xml:space="preserve">5359708012 - çekim istemiyor ben yüklerim dedi </t>
  </si>
  <si>
    <t xml:space="preserve">istemedi  </t>
  </si>
  <si>
    <t>açılış saati 11-5346092677</t>
  </si>
  <si>
    <t xml:space="preserve">TADİLAT DEVAM EDİYOR 5-10 GÜN DAHA SÜRER./ motorcusu kaza yapmış sipariş sistemini açamıyorum der / 15 20 gündür işletmesi kapalı ne zmn açılır belli değil </t>
  </si>
  <si>
    <t xml:space="preserve">kurtuluş bey - işletme kapalı yoğun kar yağısından dolayı ilerde tekrardan randevusu olüşturulacak / açmadı / yetkililer müsait değil </t>
  </si>
  <si>
    <t>MAİL ATILACAK/müsait oldugum ilk zamanda atacagım dedi</t>
  </si>
  <si>
    <t>Pideci Dayı (İslice Mah.)</t>
  </si>
  <si>
    <t xml:space="preserve">MAİL ATILACAK EGER SİSTEM KABUL ETMEZSE ULAŞIMA GECİN DEDI- ulasılamadı </t>
  </si>
  <si>
    <t>muhammed bey yetkili</t>
  </si>
  <si>
    <t xml:space="preserve">20 dk ya aranacak. teyit için arandı çekim gerçekleşmiş. </t>
  </si>
  <si>
    <t xml:space="preserve">urunlerı cıkartmak ıstemedı kendı cekım yapıp gondercek / Çekimi kendisi yapıp göndermek istiyor biz tarafından kabul etmiyor </t>
  </si>
  <si>
    <t>fotograf paylasmak ıstemıyor</t>
  </si>
  <si>
    <t>Pizza Liko, Uşak (Ünalan Mah.)</t>
  </si>
  <si>
    <t>gerek yok  dedi</t>
  </si>
  <si>
    <t>Ömer Bey eşi. fotograflar yok ama biz çektirir göndeririiz dedi</t>
  </si>
  <si>
    <t xml:space="preserve">duruma göre kendisi dönüş sağlayacak. </t>
  </si>
  <si>
    <t>açmadı / çekim gerçekleştimi diye teyit amacıyla arandı açmadı.</t>
  </si>
  <si>
    <t>613f36e49a3e3fd36943beda	Saray Tantuni, Uşak (Kurtuluş Mah. - İsmet Paşa Cad.)</t>
  </si>
  <si>
    <t xml:space="preserve">istemiyor  </t>
  </si>
  <si>
    <t xml:space="preserve">yetkili 11 buçuktan önce gelmez </t>
  </si>
  <si>
    <t xml:space="preserve">ramazandan sonra olabilir dedi </t>
  </si>
  <si>
    <t>SEFER AKAR</t>
  </si>
  <si>
    <t xml:space="preserve">geri dönüş sağlanıcak- çekim istemiyorum dedi - öğleden sonra ara / mail adresine iletecekler </t>
  </si>
  <si>
    <t>Yarın sabah arayanacak yetkili yok</t>
  </si>
  <si>
    <t>ramazandan sonra ara der</t>
  </si>
  <si>
    <t xml:space="preserve">fırın tadilatları varmış kapalılar </t>
  </si>
  <si>
    <t>geçen hafta profesyonel çekim yaptırmışlar zaten</t>
  </si>
  <si>
    <t xml:space="preserve">mail adresi verildi- 30 dk ya aranacak yetkili yok - çok yogunum dedi yüzüme kapattı </t>
  </si>
  <si>
    <t>işletme urfada!!!! aranmasın</t>
  </si>
  <si>
    <t>TEKRAR RANDEVU OLUSTURULDU</t>
  </si>
  <si>
    <t>OSMAN YARAR</t>
  </si>
  <si>
    <t xml:space="preserve">MAİL ATILCAK 5415251426- 20 dk ya aranacak - kendı fotograflarım var dedi ben yuklerım dedi 1 hafta icerisinde yuklemeye calısırım dedi - yetkli yok akşam 7 den sonraa arayabilirsiniz dedi </t>
  </si>
  <si>
    <t>Turgay/ 5415741131 - sürekli randevu verip çekim yaptırmıyor bir daha bu işletmeye randevu  alınmasın</t>
  </si>
  <si>
    <t xml:space="preserve">ihtiyacımız yok der </t>
  </si>
  <si>
    <t>açmadı  RANDEVU ALINDI</t>
  </si>
  <si>
    <t xml:space="preserve">1 AY SONRA TEKRAR ARA/30 DKKAYA ARA YT YOKMUŞ/1 AY SONRAYA ISTIYOR HAYLEN USTASI YOKMUS YAPACAK ZAMANIDA OLMADIGINI SOYLEDI/kendı cekıp gondercek / açıp dinleyip kapattı </t>
  </si>
  <si>
    <t>1.5 2 AY SONRA TEKRAR ARA/ devam çekimi alındı./ Proffesyonel diye amatör çocukları gönderiyorsunuz neyin nasıl çekileceğini yetkili olarak ben söylüyorum böyle profesyonellik olmaz eğer gerçekten profesyonel fotoğrafçı gönderecekseniz neyse ama bu şekilde devam çekimi vc. istemiyorum gerek duymuyorum der</t>
  </si>
  <si>
    <t>20GÜN SONRA ARA/YER DEGISIKLIGI NEDENIYLE SUAN ISTENMIYOR .</t>
  </si>
  <si>
    <t>annesi ile görüşüp dönüş yapacak</t>
  </si>
  <si>
    <t>daha sonra kendısı donuş saglayacak demiş ama yinede aradım sanırım istiyo ama getirden memnun degil galiba ileriki zamanlarda tekrar ararız/1 saat sonra arancak tekrar/ çok fazla yoğunluğum oluyor o yüzden / şuan uygun değil daha sonra aranacak gerek yok der</t>
  </si>
  <si>
    <t xml:space="preserve">suan da düşünmüyorlar/ geçiştirdi kapattı </t>
  </si>
  <si>
    <t xml:space="preserve">5342482976 nuray hanım açmadı </t>
  </si>
  <si>
    <t xml:space="preserve">iptali çevirmek için arandı açmadı / randevu oluşturuldu </t>
  </si>
  <si>
    <t>numara kullanılmamaktadır</t>
  </si>
  <si>
    <t>Şehir</t>
  </si>
  <si>
    <t>Menekşe Yalı Cafe Patisserie
 köyortası mh. tersane cad. no 22 
 74100
 merkez / Bartın</t>
  </si>
  <si>
    <t>5ffdc7645f23496f4f73f778</t>
  </si>
  <si>
    <t>Çiğ Köfteci Sait, Merkez (Bahçelievler Mah.)</t>
  </si>
  <si>
    <t>Bahçelievler Mahallesi Atatürk Bulvarı Gözde No.7/D Merkez/Bolu</t>
  </si>
  <si>
    <t>60100f95e94019383dec1a33</t>
  </si>
  <si>
    <t>Komagene Etsiz Çiğ Köfte, Merkez (Kemerköprü Mah.)</t>
  </si>
  <si>
    <t>KEMERKÖPRÜ MH. 151.CD. NO:15</t>
  </si>
  <si>
    <t>601027878ee57e021e402812</t>
  </si>
  <si>
    <t>Komagene Etsiz Çiğ Köfte, Merkez (Cebrail Mah.)</t>
  </si>
  <si>
    <t>CEBRAHİL MAH. ŞEHİT YAVUZ ÇELİKOĞLU SOK. NO:16/B</t>
  </si>
  <si>
    <t>601028999dceb6bb6308f8b5</t>
  </si>
  <si>
    <t>Komagene Etsiz Çiğ Köfte, Merkez (İsfendiyar Mah.)</t>
  </si>
  <si>
    <t>İsfendiyar</t>
  </si>
  <si>
    <t>İSFENDİYAR MH. CUMHURİYET CD. NO:72/A</t>
  </si>
  <si>
    <t>EMRECAN AYDIN</t>
  </si>
  <si>
    <t>6000bd3dfd88aedf636d13ef</t>
  </si>
  <si>
    <t>Sufle Cafe &amp; Bistro, Merkez (Tabaklar Mah.)</t>
  </si>
  <si>
    <t>özer çakar</t>
  </si>
  <si>
    <t>tabaklar mah izzet baysal cad böreçiler sok. hatica hanım apt 3b/15 bolu/merkez</t>
  </si>
  <si>
    <t>60116f934337de70572b90cf</t>
  </si>
  <si>
    <t>Öncü Döner, Merkez (Kemerköprü Mah.)</t>
  </si>
  <si>
    <t>Mustafa Akça</t>
  </si>
  <si>
    <t>KEMER KÖPRÜ MAH. ŞADIRVAN CAD NO/31</t>
  </si>
  <si>
    <t>6014246fcaa061935d7f5077</t>
  </si>
  <si>
    <t>McDonald's, Merkez (Karamanlı Mah.)</t>
  </si>
  <si>
    <t>Karamanlı Mah. Atatürk Bulvarı Güler Sok. No:12 14100 Bolu</t>
  </si>
  <si>
    <t>601e7b52e754a3af146ce4a6</t>
  </si>
  <si>
    <t>Terra Pizza - Pizza Pizza, Merkez (Tabaklar Mah.)</t>
  </si>
  <si>
    <t>Tabaklar Mah. İzzet Baysal Cad. Cadde Avm No:19 Kat:2 2-30 Merkez</t>
  </si>
  <si>
    <t>601e7ff5252c44c66d1310fb</t>
  </si>
  <si>
    <t>Terra Pizza - Pizza Pizza, Merkez (İsmailbey Mah.)</t>
  </si>
  <si>
    <t>İsmailbey Mah. Kışla Cad. Önder Apt. No:25 Zemin Kat Merkez</t>
  </si>
  <si>
    <t>6036114c355ffae6368b82c3</t>
  </si>
  <si>
    <t>Abant Köfte, Merkez (Aktaş Mah.)</t>
  </si>
  <si>
    <t>Erkan Tokbağ</t>
  </si>
  <si>
    <t>Yusuf Gören</t>
  </si>
  <si>
    <t>60101551d6c59152efe05e5f</t>
  </si>
  <si>
    <t>Komagene Etsiz Çiğ Köfte, Merkez (Buğdaypazarı Mah.)</t>
  </si>
  <si>
    <t>BUĞDAY PAZARI MH. BULVAR CD. BULVAR APT.NO:44/D</t>
  </si>
  <si>
    <t>602a5556a9d2c12fe4feae79</t>
  </si>
  <si>
    <t>Komagene Etsiz Çiğ Köfte, Merkez (Atatürk Blv.)</t>
  </si>
  <si>
    <t>BAHÇELİEVLER MAH. ATATÜRK BLV NO:15/A</t>
  </si>
  <si>
    <t>6033c08ede2fd84b09306710</t>
  </si>
  <si>
    <t>Meşhur Adıyaman Çiğ Köftecisi Ömer Aybak (Yeni Mah.)</t>
  </si>
  <si>
    <t>Sadullah Baş</t>
  </si>
  <si>
    <t>Mehmet Akif Ersoy Cad Gür AP No 15 /B</t>
  </si>
  <si>
    <t>Paşa Lahmacun Pide &amp; Kebap</t>
  </si>
  <si>
    <t>Meşhur Adıyaman Çiğ Köftecisi Samet Usta</t>
  </si>
  <si>
    <t>6038cfb33bc290aa402c312d</t>
  </si>
  <si>
    <t>Sofra Ocakbaşı, Merkez (Karaköy Mah.)</t>
  </si>
  <si>
    <t>Hatice Yalçınkaya</t>
  </si>
  <si>
    <t>Abant İzzet Baysal Üniversitesi 2. Bölge</t>
  </si>
  <si>
    <t>Şehit Ozan Özen Cad., No:7, Bolu Merkez, Bolu, Türkiye,</t>
  </si>
  <si>
    <t>60389df160576867d2354c6d</t>
  </si>
  <si>
    <t>Çiğ Köfteci Sait, Merkez (Aktaş Mah.)</t>
  </si>
  <si>
    <t>Ramazan Aslandaş</t>
  </si>
  <si>
    <t>Akıncı Sok., No:63, Bolu Merkez, Bolu, Türkiye,</t>
  </si>
  <si>
    <t>603884ddd6d0ad4e3b90e96a</t>
  </si>
  <si>
    <t>Kebapçı Hasan Usta, Merkez (Tabaklar Mah.)</t>
  </si>
  <si>
    <t>Hasan Beyret</t>
  </si>
  <si>
    <t>Tabaklar Mah., Tekel Sok., No:4, Bolu Merkez, Bolu, Türkiye,</t>
  </si>
  <si>
    <t>604a537c27aa2085ae5c032e</t>
  </si>
  <si>
    <t>Komagene Etsiz Çiğ Köfte, Merkez (Kuzeykent Mah.)</t>
  </si>
  <si>
    <t>KUZEYKENT MAH. 57.ALAY BLV. OTOGAR NO: 25 İÇ KAPI MERKEZ/KASTAMONU</t>
  </si>
  <si>
    <t>6038957a982a6764f60a618e</t>
  </si>
  <si>
    <t>Çiğ Köfteci Sait, Merkez (Sümer Mah. - Cumhuriyet Cad.)</t>
  </si>
  <si>
    <t>605c7a1a3730cf9c5e51e166</t>
  </si>
  <si>
    <t>Burger King, Merkez (İzzet Baysal Cad.)</t>
  </si>
  <si>
    <t>TABAKLAR MAH İZZET BAYSAL CAD NO 19 BOLU MERKEZ</t>
  </si>
  <si>
    <t>605c979e9c55401b1ab27b6b</t>
  </si>
  <si>
    <t>Burger King, Merkez (Tabaklar Mah.)</t>
  </si>
  <si>
    <t>TABAKLAR MAH. SALİM GÜNDOĞAN CAD.NO:3-1C</t>
  </si>
  <si>
    <t>605d9cbd2bf0d288197f3ad9</t>
  </si>
  <si>
    <t>Çiğ Köfteci Sait, Merkez (Sümer Mah.-Köşebaşı )</t>
  </si>
  <si>
    <t>Eray TÜRKER</t>
  </si>
  <si>
    <t>Sümer mah. Cumhuriyet Cad., No:197, Bolu Merkez, Bolu, Türkiye,</t>
  </si>
  <si>
    <t>600ed10a65caa71e4a3f1cca</t>
  </si>
  <si>
    <t>Çiğ Köfteci Sait, Merkez (Gölyüzü Mah.- Bahar Sok.)</t>
  </si>
  <si>
    <t>MUHAMMED ÇAKIROĞLU</t>
  </si>
  <si>
    <t>GÖLYÜZÜ MAH. BAHAR SK. EROL A BLOK NO: 25 A MERKEZ/ BOLU</t>
  </si>
  <si>
    <t>6065c81d334d3a6c28550dd1</t>
  </si>
  <si>
    <t>Domino's Pizza, Merkez (Orta Mah.)</t>
  </si>
  <si>
    <t>Orta Mah. Karakaş Cad. No : 55 Merkez Bartın</t>
  </si>
  <si>
    <t>605c7b3db71fbce7441849a9</t>
  </si>
  <si>
    <t>Burger King, Merkez (Aktekke Mah.)</t>
  </si>
  <si>
    <t>Aktekke mah. Barboros sokak Konak İş MerkeziNo :18</t>
  </si>
  <si>
    <t>605c5d1f3c0937785fec157b</t>
  </si>
  <si>
    <t>Burger King, Merkez (Paşaköy Mah.)</t>
  </si>
  <si>
    <t>Paşakoy mah. D-100 Karayolu No:8 14 Burda Avm</t>
  </si>
  <si>
    <t>605c71aca2ff9f01737a9464</t>
  </si>
  <si>
    <t>Burger King, Merkez (Buğdaypazarı Mah.)</t>
  </si>
  <si>
    <t>Bugday pazarı mah. Çarşamba Pazarı Cad.,no:4/111</t>
  </si>
  <si>
    <t>605c9197aa472947c6a92555</t>
  </si>
  <si>
    <t>Popeyes, Merkez (Paşaköy Mah.)</t>
  </si>
  <si>
    <t>Paşaköy Mah. Bolu Düzce Yolu No:8-16 14 Burda AVM, 14000 Merkez</t>
  </si>
  <si>
    <t>605c9545f10f9f30f7e6c0cb</t>
  </si>
  <si>
    <t>Usta Dönerci, Merkez (Paşaköy Mah.)</t>
  </si>
  <si>
    <t>Paşaköy Mah. D-100 Karayolu Cad.No:8 14 Burda AVM</t>
  </si>
  <si>
    <t>60754b79e76a43c4db597706</t>
  </si>
  <si>
    <t>Aşk-ı Lezzet, Merkez (Hepkebirler Mah.)</t>
  </si>
  <si>
    <t>Hülya Oğlakcı</t>
  </si>
  <si>
    <t>Hepkebirler Mah. Mutaflar Çarşısı Sok. No:28/A Merkez/Kastamonu</t>
  </si>
  <si>
    <t>Abant İzzet Baysal Üniversitesi 3. Bölge</t>
  </si>
  <si>
    <t>5fff2bffb765dde91fb15fdb</t>
  </si>
  <si>
    <t>B&amp;M Balıkçılık (Kemer Köprü Mah.)</t>
  </si>
  <si>
    <t>Mehmet Yürekyakan</t>
  </si>
  <si>
    <t>Davut Fırıncıoğlu Cad., No:35A, Bartın Merkez‎ , Bartın, Türkiye,</t>
  </si>
  <si>
    <t>6065a4ab92857bb25abe4611</t>
  </si>
  <si>
    <t>Domino's Pizza, İsmailbey (İsmailbey Mah.)</t>
  </si>
  <si>
    <t>İsmailbey Mah. Kışla Cad. No:55 Merkez</t>
  </si>
  <si>
    <t>60427f8e17e424738f0cda12</t>
  </si>
  <si>
    <t>Domino's Pizza, Merkez (Buğdaypazarı Mah.)</t>
  </si>
  <si>
    <t>Cumhuriyet Cad. No: 4 50 51 Yunus Avm Çankırı</t>
  </si>
  <si>
    <t>60659c232f1471fcf72a821d</t>
  </si>
  <si>
    <t>Domino's Pizza, Merkez (Kılıçaslan Mah.)</t>
  </si>
  <si>
    <t>Kılıçarslan Mah. İzzet Baysal Devlet Hastanesi Bulv. Konukçu Apt. No 44 F Bolu Merkez</t>
  </si>
  <si>
    <t>607a9d5d37e16a65585bc537</t>
  </si>
  <si>
    <t>Osmanlı Sofrası, Merkez (İhsaniye Mah.)</t>
  </si>
  <si>
    <t>Muhsine BODUR</t>
  </si>
  <si>
    <t>İhsaniye mah., Tavil Mehmet Paşa Cad., No:1, Bolu Merkez, Bolu, Türkiye,</t>
  </si>
  <si>
    <t>6087ca658d56df2c917f828a</t>
  </si>
  <si>
    <t>Resume Çiğköfte, Merkez (Cumhuriyet Mah.)</t>
  </si>
  <si>
    <t>Hasan Türkay</t>
  </si>
  <si>
    <t>Cumhuriyet Mah. Ardıç Sok. No:31/1 Merkez/Bartın</t>
  </si>
  <si>
    <t>6086798d545297f2970b6bb2</t>
  </si>
  <si>
    <t>Nüfren 1962, Merkez (Tabaklar Mah. - İzzet Baysal Cad.)</t>
  </si>
  <si>
    <t>Ahmet Sucu</t>
  </si>
  <si>
    <t>Tabaklar Mah., İbni Sina Cad., No:9/A, Bolu Merkez, Bolu, Türkiye,</t>
  </si>
  <si>
    <t>Efsane Tatlıcı (Tabaklar Mah.)</t>
  </si>
  <si>
    <t>60b1efa5ea0e3e048845433a</t>
  </si>
  <si>
    <t>Komagene Etsiz Çiğ Köfte, Merkez (Cumhuriyet Mh.-A.Menderes Cd.)</t>
  </si>
  <si>
    <t>Abdulhalik 2. Bölge</t>
  </si>
  <si>
    <t>CUMHURİYET MAH. ADNAN MENDERES CAD. NO:8/B</t>
  </si>
  <si>
    <t>60a8b28c9ee4020daad42410</t>
  </si>
  <si>
    <t>Burger Mix, Gerede (Yeni Mah.)</t>
  </si>
  <si>
    <t>60b7617f7ef0b93fe7d21ad4</t>
  </si>
  <si>
    <t>Usta Dönerci, Merkez (Buğday Pazarı Mah.)</t>
  </si>
  <si>
    <t>BUĞDAY PAZARI MAH. ÇARŞAMBA PAZARI CAD. YUNUS AVM NO: 4</t>
  </si>
  <si>
    <t>Ye Gör Hasan Baba Restaurant (Aktaş Mah.)</t>
  </si>
  <si>
    <t>60476a26118621071dc36244</t>
  </si>
  <si>
    <t>Oses Çiğ Köfte, Merkez (Tabaklar Mah. - İzzet Baysal Cad.)</t>
  </si>
  <si>
    <t>filiz demirel</t>
  </si>
  <si>
    <t>Karaçayır, Kocabey Sk. No: 6/D, 14200 Merkez/Bolu</t>
  </si>
  <si>
    <t>60ad2b1c5bf583a944341915</t>
  </si>
  <si>
    <t>Çiğ Köfteci Sait (Karamanlı Mah.)</t>
  </si>
  <si>
    <t>Fatma Yağmur</t>
  </si>
  <si>
    <t>Karamanlı Mah., İsmet Paşa Cad., No:84a, Bolu Merkez, Bolu, Türkiye,</t>
  </si>
  <si>
    <t>6058b29f5468ab7e327b305e</t>
  </si>
  <si>
    <t>Çiğ Köfteci Sait, Merkez (Gölyüzü Mah.)</t>
  </si>
  <si>
    <t>Muhammet TÜRK</t>
  </si>
  <si>
    <t>Gölyüzü Mah., Tavil Mehmet Paşa Cad., No:44/C, Bolu Merkez, Bolu, Türkiye,</t>
  </si>
  <si>
    <t>6050925b36e00269cd995790</t>
  </si>
  <si>
    <t>Cajun Corner, Merkez (Buğdaypazarı Mah.)</t>
  </si>
  <si>
    <t>BURAK CANBOLAT</t>
  </si>
  <si>
    <t>BUĞDAY PAZARI MAH. ÇARŞAMBA PAZARI CAD. NO: 7 C İÇ KAPI NO: C MERKEZ/ ÇANKIRI</t>
  </si>
  <si>
    <t>600ecdfe0909cf173f584965</t>
  </si>
  <si>
    <t>Oses Çiğ Köfte, Merkez (Karamanlı Mah.)</t>
  </si>
  <si>
    <t>TOLGA BAYRAM ÇETİNKAYA</t>
  </si>
  <si>
    <t>Bolu merkez karamanlı mahallesi Konuralp caddesi 15A oses çiğköfte</t>
  </si>
  <si>
    <t>607f554a8d6f7a800bce26c9</t>
  </si>
  <si>
    <t>Oses Çiğ Köfte, Merkez (İnönü Mah.)</t>
  </si>
  <si>
    <t>Metin Karap</t>
  </si>
  <si>
    <t>İnönü Mah. Rauf Denktaş Cad. No:33/B Merkez/Kastamonu</t>
  </si>
  <si>
    <t>6065a5bde623c51497a68193</t>
  </si>
  <si>
    <t>Domino's Pizza, Merkez (İsmailbey Mah.)</t>
  </si>
  <si>
    <t>6058af4c889b9b33bf3bfc47</t>
  </si>
  <si>
    <t>Paşa Döner, Merkez (Tabaklar Mah. - İzzet Baysal Cad.)</t>
  </si>
  <si>
    <t>Dilek Kapan</t>
  </si>
  <si>
    <t>Karaçayır Mah. İzzet Baysal Cad., No:88/A, Bolu Merkez, Bolu, Türkiye,</t>
  </si>
  <si>
    <t>617fe50bf81b3e53c3bc729d</t>
  </si>
  <si>
    <t>Burger King, Merkez (Saraçlar Mah.)</t>
  </si>
  <si>
    <t>Saraçlar</t>
  </si>
  <si>
    <t>Saraçlar Mah Stadyum Caddesi, Merkez Yol Sk. No:40 A, Kastamonu Merkez/Kastamonu</t>
  </si>
  <si>
    <t>617fe7d261db552d70c8aee2</t>
  </si>
  <si>
    <t>Popeyes, Merkez (Saraçlar Mah.)</t>
  </si>
  <si>
    <t>61016b43c17b114e11436752</t>
  </si>
  <si>
    <t>Çiğköftem, Merkez (Kemerköprü Mah.)</t>
  </si>
  <si>
    <t>Emre Akça</t>
  </si>
  <si>
    <t>Kemerköprü Mah. Davut Fırıncıoğlu Cad. No:28/A Merkez/Bartın</t>
  </si>
  <si>
    <t>600c5ec1262a182431668e20</t>
  </si>
  <si>
    <t>Çiğköftem, Merkez (Tabaklar Mah.)</t>
  </si>
  <si>
    <t>Tabaklar mah cumhuriyet cad no 3/A</t>
  </si>
  <si>
    <t>61b259b0e991395ba4e81065</t>
  </si>
  <si>
    <t>Oses Çiğ Köfte, Merkez (Buğday Pazarı Mah.)</t>
  </si>
  <si>
    <t>Arif Çerkeş</t>
  </si>
  <si>
    <t>Şehit Tevfik Pehlivan Cad. 9C</t>
  </si>
  <si>
    <t>61c3355fd036678e7dc7c1f6</t>
  </si>
  <si>
    <t>Öncü Döner, Merkez (Tabaklar Mah.)</t>
  </si>
  <si>
    <t>Ömer Faruk Özdemiroğlu</t>
  </si>
  <si>
    <t>Tabaklar Mah İzzet Baysal Cad Goncaoğlu Apt No 28A/2 Merkez Bolu</t>
  </si>
  <si>
    <t>61d6f40809a30405aebfb191</t>
  </si>
  <si>
    <t>Öncü Döner, Merkez (Kuzeykent Mah.)</t>
  </si>
  <si>
    <t>Ozan Karayazı</t>
  </si>
  <si>
    <t>Kuzeykent Mah. Kamir Demircioğlu Cad. No:4 DA Merkez/Kastamonu</t>
  </si>
  <si>
    <t>61c9bb90bd86cc7932410e78</t>
  </si>
  <si>
    <t>Komagene Etsiz Çiğ Köfte, Gerede (Kitirler Mah.)</t>
  </si>
  <si>
    <t>KİTİRLER MH. ATATÜRK BLV 32/A</t>
  </si>
  <si>
    <t>60d1850e717e1b9727a4a9a6</t>
  </si>
  <si>
    <t>Meşhur Adıyaman Çiğ Köftecisi Ömer Aybak (Buğdaypazarı Mah.)</t>
  </si>
  <si>
    <t>HAMİDE ULUSOY</t>
  </si>
  <si>
    <t>Buğdaypazarı Mah. Atatürk Bulvarı, Şeyh İsmail Rumi İşhanı No:38/H, 18100 Çankırı</t>
  </si>
  <si>
    <t>61e6a9a74d95cb07013ff71c</t>
  </si>
  <si>
    <t>Burger King, Merkez (Orta Mah.)</t>
  </si>
  <si>
    <t>Orta mah. Karakaş cad. no: 67 merkez / Bartın</t>
  </si>
  <si>
    <t>61d43cfbe22269e92477c882</t>
  </si>
  <si>
    <t>Hacıoğlu, Gerede (Dayıoğlu Mah.)</t>
  </si>
  <si>
    <t>İbrahim Dursun</t>
  </si>
  <si>
    <t>demirciler mah. mehmet akif ersoy cad.no:1 gerede /bolu</t>
  </si>
  <si>
    <t>Antik Büfe Fastfood, Merkez (Kemer Köprü Mah.)</t>
  </si>
  <si>
    <t>606599b9e571bf10112ac7c6</t>
  </si>
  <si>
    <t>Domino's Pizza, Merkez (Tabaklar Mah. - İzzet Baysal Cad.)</t>
  </si>
  <si>
    <t>Tabaklar Mah .Cumhuriyet Cad. No:63 9</t>
  </si>
  <si>
    <t>62388621cf63c2db04b679a7</t>
  </si>
  <si>
    <t>Çiğ Köfteci Sait (Tabaklar Mah.)</t>
  </si>
  <si>
    <t>Tabaklar Mah., Albay Sok., No:12/A, Bolu Merkez, Bolu, Türkiye,</t>
  </si>
  <si>
    <t>6235b697d5e74b41d2a308bd</t>
  </si>
  <si>
    <t>Çiğ Köfteci Ömer Usta, Merkez (İnönü Mah.)</t>
  </si>
  <si>
    <t>Kenan Akaydın</t>
  </si>
  <si>
    <t>İnönü Mah. Rauf Denktaş Cad. No:2 Merkez/Kastamonu</t>
  </si>
  <si>
    <t>60102a4a0909cf1d8a587d37</t>
  </si>
  <si>
    <t>Levent Börek, Merkez (Kuzeykent Mah.)</t>
  </si>
  <si>
    <t>SİNAN KUZUAHMETOĞLU</t>
  </si>
  <si>
    <t>KUZEYKENT MAHALLESİ CANKAT SOKAK NO 9/C</t>
  </si>
  <si>
    <t>6184f534ddcdc5a3d84d0213</t>
  </si>
  <si>
    <t>Komagene Etsiz Çiğ Köfte, Merkez (Necip Fazıl Kısakürek Cad.)</t>
  </si>
  <si>
    <t>CUMHURİYET MAH. NECİP FAZIL KISAKÜREK SK. NO:18D</t>
  </si>
  <si>
    <t>601162a0d1201b096894c4ea</t>
  </si>
  <si>
    <t>Pasaport Pizza, Merkez (Buğdaypazarı Mah.)</t>
  </si>
  <si>
    <t>ATATÜRK BULVARI FUAR APT 88/13</t>
  </si>
  <si>
    <t>6092c46b02c61b845c976a4b</t>
  </si>
  <si>
    <t>Çiğ Köfteci Sait, Bolu (Cumhuriyet Cad.)</t>
  </si>
  <si>
    <t>Enes Özcan</t>
  </si>
  <si>
    <t>Tepecik</t>
  </si>
  <si>
    <t>tepecik mah cumhuriyet cad. 259 merkez/bolu</t>
  </si>
  <si>
    <t>6221b07f93f7b6970cab64ba</t>
  </si>
  <si>
    <t>Çelebi Tost (Tabaklar Mah.)</t>
  </si>
  <si>
    <t>NURETTİN ÇELEBİ</t>
  </si>
  <si>
    <t>İzzet Baysal Cad., No:77, Bolu Merkez, Bolu, Türkiye,</t>
  </si>
  <si>
    <t>60117863e3c69c2425825439</t>
  </si>
  <si>
    <t>Pasaport Pizza, Merkez (Kırtepe Mah.)</t>
  </si>
  <si>
    <t>KIRTEPE MAH 627 SOK NO 7/4</t>
  </si>
  <si>
    <t>601183e594d17ae13ea70329</t>
  </si>
  <si>
    <t>Pasaport Pizza, Merkez (Kuzeykent Mah.)</t>
  </si>
  <si>
    <t>KUZEYKENT MAH. KAMİL DEMİRCİOĞLU CAD. ŞAMİL SİTESİ NO;1</t>
  </si>
  <si>
    <t>601189e54337de80262b931d</t>
  </si>
  <si>
    <t>Pasaport Pizza, Tosya (Bahçelievler Mah.)</t>
  </si>
  <si>
    <t>Tosya</t>
  </si>
  <si>
    <t>Hacıpir</t>
  </si>
  <si>
    <t>100.YIL CADDESİ N0 120 TOSYA</t>
  </si>
  <si>
    <t>623c805e8f0000172120b249</t>
  </si>
  <si>
    <t>Adıyaman Çiğ Köftecisi Ömer Aybak, Tosya (Bahçelievler Mah.)</t>
  </si>
  <si>
    <t>Mustafa Çelik</t>
  </si>
  <si>
    <t>BAHÇELİEVLER MAH. 100.YIL CAD. TAHSİN USKAN NO: 120 İÇ KAPI NO: 1 TOSYA/ KASTAMONU</t>
  </si>
  <si>
    <t>62441389123a5c9b5722cc8c</t>
  </si>
  <si>
    <t>Çiğ Köfteci Sait ( Sümer Mah- Cumhuriyet Cad.)</t>
  </si>
  <si>
    <t>NAİM KANDEMİR</t>
  </si>
  <si>
    <t>624f33d98040835f3fb37430</t>
  </si>
  <si>
    <t>Miss Kumru, Merkez (Kuzeykent Mah.)</t>
  </si>
  <si>
    <t>Ömer Ali Kahveci</t>
  </si>
  <si>
    <t>Kuzeykent Mah.Elmas Sk.No:16/B Merkez/Kastamonu</t>
  </si>
  <si>
    <t>60092e057441fc4140802d43</t>
  </si>
  <si>
    <t>Çiğköftem, Merkez (İhsaniye Mah.)</t>
  </si>
  <si>
    <t>YUSUF DERE</t>
  </si>
  <si>
    <t>Büyükcami mahallesi fevzipaşa caddesi no.6/A çiğköftem şubesi merkez bolu</t>
  </si>
  <si>
    <t>6035601a9acab41cb8419aa8</t>
  </si>
  <si>
    <t>Tavuk Dünyası, Merkez (Paşaköy Mah.)</t>
  </si>
  <si>
    <t>muammer konak</t>
  </si>
  <si>
    <t>14 Burda Avm - Paşaköy mah d100 karayolu cad no:8/128 merkez bolu</t>
  </si>
  <si>
    <t>6253e3c29bfd675adaec3102</t>
  </si>
  <si>
    <t>Komagene Etsiz Çiğ Köfte, Merkez (İnönü Mah.-Rauf Denktaş Cad.)</t>
  </si>
  <si>
    <t>İNÖNÜ MAH. RAUF DENKTAŞ CAD. NO:23/C</t>
  </si>
  <si>
    <t>60117e13d32da61c14d0f61e</t>
  </si>
  <si>
    <t>Pasaport Pizza, Merkez (İsmailbey Mah.)</t>
  </si>
  <si>
    <t>İSMAİL BEY MAH KIŞLA CADDESİ NO 15</t>
  </si>
  <si>
    <t>60ad2aa9fd355783ee09f58e</t>
  </si>
  <si>
    <t>Yağmur Kebap (Karamanlı Mah.)</t>
  </si>
  <si>
    <t>Karamanlı Mah., İsmet Paşa Cad., No:84, Bolu Merkez, Bolu, Türkiye,</t>
  </si>
  <si>
    <t>6235b4fc8962a7409d53b2f1</t>
  </si>
  <si>
    <t>Çiğ Köfteci Ömer Usta, Merkez (Kuzeykent Mah.)</t>
  </si>
  <si>
    <t>Kuzeykent Mah. Kazım Demircioğlu Cad.No:25/B Merkez/Kastamonu</t>
  </si>
  <si>
    <t>60100c68906cbf71d0b7dce0</t>
  </si>
  <si>
    <t>Hot Döner, Merkez (Buğdaypazarı Mah.)</t>
  </si>
  <si>
    <t>Burak Kendir</t>
  </si>
  <si>
    <t>Buğdaypazarı mh. Atatürk Blv. Aydınlı İş Merkezi No:1 Çankırı</t>
  </si>
  <si>
    <t>60ae036489325b4405bd4c2e</t>
  </si>
  <si>
    <t>Adıyaman Çiğ Köftecisi Derviş Yaşar, Merkez (Sağlık Mah.)</t>
  </si>
  <si>
    <t>Nevin Özdeğirmenci</t>
  </si>
  <si>
    <t>Sağlık Mah. Şehitler Cad., No:24/A, Bolu Merkez, Bolu, Türkiye,</t>
  </si>
  <si>
    <t>6255ef14f6892a4bef76f851</t>
  </si>
  <si>
    <t>Vitamin Ev Yemekleri &amp; Cafe, Merkez (Kemerköprü Mah.)</t>
  </si>
  <si>
    <t>Gülden Arslanoğlu</t>
  </si>
  <si>
    <t>Kemer Köprü Mah. Bülent Ecevit Blv. No:59/B Merkez/Bartın</t>
  </si>
  <si>
    <t>6225fe9855ab1910cb4786f2</t>
  </si>
  <si>
    <t>67 Chef Pide,Ereğli ( Müftü Mah. )</t>
  </si>
  <si>
    <t>Ali Ekber Kameray</t>
  </si>
  <si>
    <t>Müftü</t>
  </si>
  <si>
    <t>Müftü Mah. Erdemir Cad.No:60/A Ereğli/ZONGULDAK</t>
  </si>
  <si>
    <t>61d74b7e893aa7c9cc7cc816</t>
  </si>
  <si>
    <t>67 Harbi Döner, Merkez (İncivez Mah.)</t>
  </si>
  <si>
    <t>Efkan Akkol</t>
  </si>
  <si>
    <t>İncivez</t>
  </si>
  <si>
    <t>İncivez Mah. Çaybaşı Sok. No:4 Merkez/Zonguldak</t>
  </si>
  <si>
    <t>5ffefbc53c3b6e0d9a629d3e</t>
  </si>
  <si>
    <t>67 Tantuni, Kozlu (Merkez Mah. - Çarşı)</t>
  </si>
  <si>
    <t>YÜKSEL ÖZTÜRK</t>
  </si>
  <si>
    <t>Kozlu</t>
  </si>
  <si>
    <t>Güney</t>
  </si>
  <si>
    <t>Merkez Mahallesi Ertan Şahin Bulvarı No:16 Kozlu/ Zonguldak</t>
  </si>
  <si>
    <t>61cb59da31e01bf2ad40624e</t>
  </si>
  <si>
    <t>Acheron Antep Sofrası, Karadeniz Ereğli (Uzunmehmet Mah.)</t>
  </si>
  <si>
    <t>Serkan Ağaç</t>
  </si>
  <si>
    <t>Uzunmehmet</t>
  </si>
  <si>
    <t>Uzunmehmet Mah. Cehennemağzı Mağaraları Sok</t>
  </si>
  <si>
    <t>Hakan Gülşen</t>
  </si>
  <si>
    <t>burası örenyeri tek restoran var noya gerek yok dedi</t>
  </si>
  <si>
    <t>610aadc1343ac3c30e9bb75d</t>
  </si>
  <si>
    <t>Acil Pide &amp; Kebap &amp; Lahmacun, Merkez (İncivez Mah.)</t>
  </si>
  <si>
    <t>Meral Çetin</t>
  </si>
  <si>
    <t>İncivez Mah. Üniversite Cad. No: 21/5 Merkez/Zonguldak</t>
  </si>
  <si>
    <t>1 ay restoran kapalı</t>
  </si>
  <si>
    <t>61be4fb14188842237b5e71c</t>
  </si>
  <si>
    <t>Açık Adres Fast Food, Merkez (İncivez Mah.)</t>
  </si>
  <si>
    <t>Çağlayan Kılıç</t>
  </si>
  <si>
    <t>İncivez Mah. Üniversite Cad. No:19/F Merkez/Zonguldak</t>
  </si>
  <si>
    <t>600029a358e9c15823d901c6</t>
  </si>
  <si>
    <t>Açlık Oyunları Burger, Merkez (İncivez Mah.)</t>
  </si>
  <si>
    <t>SERDAR ZORBA</t>
  </si>
  <si>
    <t>İncivez Mah., Üniversite Cd., No:21, Zonguldak Merkez‎ , Zonguldak, Türkiye,</t>
  </si>
  <si>
    <t>Yiğit Furkan Gür</t>
  </si>
  <si>
    <t>profesyonel fotoğrafları varmış onları mail atacak geriye kalanların çekimi yapılmış5356960631</t>
  </si>
  <si>
    <t>625875ec70d10be0af317b93</t>
  </si>
  <si>
    <t>Ada Pide &amp; Lahmacun, Merkez (Terakki Mah. - Soğuksu Mevkii)</t>
  </si>
  <si>
    <t>Selma Akbayrak</t>
  </si>
  <si>
    <t>Terakki</t>
  </si>
  <si>
    <t>Terakki Mah. Yunak Sk. Mehmet Yavuz Apt.No:12/A Merkez/Zonguldak</t>
  </si>
  <si>
    <t>61546cb614c7217f63da3701</t>
  </si>
  <si>
    <t>Adıyaman Çiğ Köfte, Karadeniz Ereğli (Müftü Mah-Demirciler Sok.)</t>
  </si>
  <si>
    <t>Melih Karaarslan</t>
  </si>
  <si>
    <t>Müftü Mah. Demirciler Sok. No:24/A Ereğli/Zonguldak</t>
  </si>
  <si>
    <t>60c9a0d450ac2bf3c88976db</t>
  </si>
  <si>
    <t>Adıyaman Çiğ Köfte, Karadeniz Ereğli (Müftü Mah.)</t>
  </si>
  <si>
    <t>Müftü Mah. Erdemir Cad. No:172 Ereğli/Zonguldak</t>
  </si>
  <si>
    <t>no 124/b</t>
  </si>
  <si>
    <t>60ff1549820bb8f692a5b772</t>
  </si>
  <si>
    <t>Adıyaman Çiğ Köftecisi, Karadeniz Ereğli (Kepez Mah.)</t>
  </si>
  <si>
    <t>Volkan Kaya</t>
  </si>
  <si>
    <t>Kepez</t>
  </si>
  <si>
    <t>Kepez Mah. Prof. Muammer Aksoy Cad. No: 100/D Ereğli/Zonguldak</t>
  </si>
  <si>
    <t>cekım ıstemıyopruz dedı kapattı</t>
  </si>
  <si>
    <t>61016feebf9de4631da94e12</t>
  </si>
  <si>
    <t>Adıyamanlı Çiğköfteci Bilal Usta, Karadeniz Ereğli (Kepez Mah.)</t>
  </si>
  <si>
    <t>Yavuz Ağralı</t>
  </si>
  <si>
    <t>Kepez Mah. Prof. Muammer Aksoy Cad. No: 131/a Ereğli/Zonguldak</t>
  </si>
  <si>
    <t>ürünlerın hepsını cıkaramazmıs kendısı cekım saglayıp arayacak</t>
  </si>
  <si>
    <t>60626d058b0d97f87865fc4e</t>
  </si>
  <si>
    <t>Akçay, Kozlu (Fatih Mah.)</t>
  </si>
  <si>
    <t>Satiye Akçay</t>
  </si>
  <si>
    <t>Fatih Mah. A. kutay Cad. No:6/A Kozlu/Zonguldak</t>
  </si>
  <si>
    <t>Telenou açıyor konuşmuyor devam istemiyorlar</t>
  </si>
  <si>
    <t>61d9deedf31fd00bbb18e6a5</t>
  </si>
  <si>
    <t>Alo Pidecim, Kilimli (Merkez Mah.)</t>
  </si>
  <si>
    <t>Hakan Ayan</t>
  </si>
  <si>
    <t>Kilimli</t>
  </si>
  <si>
    <t>Merkez Mah. Karaelmas Cad. No:3/D Kilimli/Zonguldak</t>
  </si>
  <si>
    <t>623433e88962a7c1601a3d6e</t>
  </si>
  <si>
    <t>Amanos İskenderun Döneri, Merkez (İncivez Mah.)</t>
  </si>
  <si>
    <t>Ferdi Akıncı</t>
  </si>
  <si>
    <t>Bülent Ecevit Üniversitesi</t>
  </si>
  <si>
    <t>İncivez, Çaybaşı Sk. 3 /b, Zonguldak Merkez/Zonguldak</t>
  </si>
  <si>
    <t>622f52eabe89fd25d4b65ea7</t>
  </si>
  <si>
    <t>Amanos İskenderun Döneri, Merkez (Meşrutiyet Mah. - Çarşı)</t>
  </si>
  <si>
    <t>TANER SATAR</t>
  </si>
  <si>
    <t>Yayla</t>
  </si>
  <si>
    <t>MEŞRUTİYET MAH. GAZİ PAŞA CAD. NO:7 İÇ KAPI :1 MERKEZ ZONGULDAK</t>
  </si>
  <si>
    <t>618387398dbd6c2e3bf7545c</t>
  </si>
  <si>
    <t>Ankara Yaprak Döner, Karadeniz Ereğli (Ömerli Mah.)</t>
  </si>
  <si>
    <t>Müjdat Balcı</t>
  </si>
  <si>
    <t>Ömerli</t>
  </si>
  <si>
    <t>Ömerli mahallesi kaynarca caddesi no23/1 KDZ. Ereğli Zonguldak</t>
  </si>
  <si>
    <t>6061074bd813fb02106d81b4</t>
  </si>
  <si>
    <t>Arı Börek &amp; Pide &amp; Pasta, Merkez (İncivez Mah.)</t>
  </si>
  <si>
    <t>Metin Doğdu</t>
  </si>
  <si>
    <t>İncivez Mah. Üniversite Cad. No:19/N Merkez/Zonguldak</t>
  </si>
  <si>
    <t>03722810013 doğru numara// 15.30 gibi arayın o zaman gelirler//5303500184/devam çekimi için randevu oluşturuldu</t>
  </si>
  <si>
    <t>61ccc926fb826cebf209d9dd</t>
  </si>
  <si>
    <t>Arı Döner, Merkez (İncivez Mah.)</t>
  </si>
  <si>
    <t>İbrahim Türker</t>
  </si>
  <si>
    <t>İncivez Mah. Üniversite Cad. No:19 Merkez/Zonguldak</t>
  </si>
  <si>
    <t>61e1373d2718fc16fce85662</t>
  </si>
  <si>
    <t>Assado Lahmacun &amp; Pide &amp; Burger&amp;Pizza, Merkez (Bahçelievler Mah)</t>
  </si>
  <si>
    <t>Yılmaz Koroş</t>
  </si>
  <si>
    <t>Bahçelievler Mah. Yunus Emre Cad. No:49/A MErkez/Zonguldak</t>
  </si>
  <si>
    <t xml:space="preserve">okuldan sonra aranacak </t>
  </si>
  <si>
    <t>60776abc1e398b869e1c4c93</t>
  </si>
  <si>
    <t>Aynur Abla Fast Food, Merkez (İncivez Mah.)</t>
  </si>
  <si>
    <t>Aynur Ceylan</t>
  </si>
  <si>
    <t>İncivez Mah. Çaybaşı Sok. No: 10/E Merkez/Zonguldak</t>
  </si>
  <si>
    <t>5323371750orhan bey//o kadar ürünü çıkaramam dedi/ürün çıkarma imkanım yok dedi/istemiyor 10 defa arandık dedi</t>
  </si>
  <si>
    <t>623b766400f1a760e35ced4a</t>
  </si>
  <si>
    <t>Aysu Pastanesi, Kilimli (Merkez Mah.)</t>
  </si>
  <si>
    <t>İREM GİRGİN</t>
  </si>
  <si>
    <t>Merkez Mah. Atatürk Cad. no:64 / 1 Kilimli Zonguldak</t>
  </si>
  <si>
    <t>60603ac389ffd32972c58631</t>
  </si>
  <si>
    <t>Badem Baklava &amp; Börek, Kozlu (Merkez Mah. - Çarşı)</t>
  </si>
  <si>
    <t>Ramazan Çavuş</t>
  </si>
  <si>
    <t>Taşbaca Mah. Meşe Cad. No:109 Kozlu/Zonguldak</t>
  </si>
  <si>
    <t xml:space="preserve">mail adresi verildi gönderecek// teyit amaçlı arandı yetkili yok ne zaman gelir bilmiyor// yarım saat sonra yetkili gelir </t>
  </si>
  <si>
    <t>6089da3627e1d172a4578a38</t>
  </si>
  <si>
    <t>Ballıoğlu Meşhur Maraş Dondurmacısı, Karadeniz Ereğli (Kepez)</t>
  </si>
  <si>
    <t>Alper Deniz</t>
  </si>
  <si>
    <t>Kepez Mah. Prof. Muammer Aksoy Cad. No: 96/D Ereğli/Zonguldak</t>
  </si>
  <si>
    <t>numara yanlıs</t>
  </si>
  <si>
    <t>600bdcf7bce91f706fa571e4</t>
  </si>
  <si>
    <t>Bambi Tost &amp; Fast Food, Merkez (İncivez Mah.)</t>
  </si>
  <si>
    <t>SALİH KAYAHAN</t>
  </si>
  <si>
    <t>İncivez Mah. Çaybaşı Sok. No:10/B</t>
  </si>
  <si>
    <t>mart ortası aranack suan tek calısıyor</t>
  </si>
  <si>
    <t>6230f05dd5b9ab1d52a0f47c</t>
  </si>
  <si>
    <t>Bendensin Pide &amp; Kebap, Merkez (Bahçelievler Mah.)</t>
  </si>
  <si>
    <t>Cihan Çitak</t>
  </si>
  <si>
    <t>Bahçelievler, Işık Yönder Cd. No:25, 67100 Zonguldak Merkez/Zonguldak</t>
  </si>
  <si>
    <t>6230ebdd704f8c9628d7ec7b</t>
  </si>
  <si>
    <t>Bendensin Pide &amp; Kebap, Merkez (Meşrutiyet Mah. - Çarşı)</t>
  </si>
  <si>
    <t>Karaelmas</t>
  </si>
  <si>
    <t>Meşrutiyet Mah.PTT Sok No:2/1 Merkez/Zonguldak</t>
  </si>
  <si>
    <t>6061034baa47297050a9c746</t>
  </si>
  <si>
    <t>Bendensin Tavuk Döner, Merkez (Karaelmas Mah.)</t>
  </si>
  <si>
    <t>Cihan Çıtak</t>
  </si>
  <si>
    <t>Mithatpaşa</t>
  </si>
  <si>
    <t>KARAELMAS MAH. İSTASYON CAD. BELEDİYE DÜKKANLARI NO:22 MERKEZ / ZONGULDAK</t>
  </si>
  <si>
    <t>alındı cihan bey no:5336743658</t>
  </si>
  <si>
    <t>6230f442e64f2864376d2965</t>
  </si>
  <si>
    <t>Birlik</t>
  </si>
  <si>
    <t>Karaelmas Mah. İstasyon Cad. Merkez/Zonguldak</t>
  </si>
  <si>
    <t>60acbbd89817243c5b22fa1e</t>
  </si>
  <si>
    <t>Berrak Fırın &amp; Patisserie, Merkez (Meşrutiyet Mah.)</t>
  </si>
  <si>
    <t>Eyüp Demirci</t>
  </si>
  <si>
    <t>Meşrutiyet</t>
  </si>
  <si>
    <t>Meşrutiyet Mah. Hasan Karabacak Cad. No:1 Merkez/Zonguldak</t>
  </si>
  <si>
    <t>Berrak Fırın &amp; Patisserie, Merkez (Mithatpaşa Mah.)</t>
  </si>
  <si>
    <t>60acb5ad896f97833923c4b0</t>
  </si>
  <si>
    <t>Mithatpaşa Mah. Fevzipaşa Cad. No:23/A Merkez/Zonguldak</t>
  </si>
  <si>
    <t>60acb8e91b79f6fd1f29c807</t>
  </si>
  <si>
    <t>Berrak Fırın &amp; Patisserie, Merkez (Terakki Mah.)</t>
  </si>
  <si>
    <t>533 247 87 22 muhammed bey</t>
  </si>
  <si>
    <t>62573a6982589147a8cc50de</t>
  </si>
  <si>
    <t>Beyoğlu Tatlıcısı, Karadeniz Ereğli (Bağlık Mah.)</t>
  </si>
  <si>
    <t>ZEKAİ YAVUZ</t>
  </si>
  <si>
    <t>Bağlık</t>
  </si>
  <si>
    <t>Bağlık Mah. Erdemir Cad. No:93/A Ereğli/Zonguldak</t>
  </si>
  <si>
    <t>619e8f833fe98f236f68b34c</t>
  </si>
  <si>
    <t>Beyoğlu'm Pide &amp; Lahmacun, Merkez (Mithatpaşa Mah.)</t>
  </si>
  <si>
    <t>Ali Çiçek</t>
  </si>
  <si>
    <t>Mithatpaşa Mah. Güven Sok. No:1/A Merkez/Zonguldak</t>
  </si>
  <si>
    <t>60ff18f4a835ac51f2e9a78d</t>
  </si>
  <si>
    <t>Bi Tost, Karadeniz Ereğli (Müftü Mah.)</t>
  </si>
  <si>
    <t>İsmail Şahin</t>
  </si>
  <si>
    <t>Müftü Mah. Şehit Ömer Halisdemir Bulvarı No:33/A Ereğli/Zonguldak</t>
  </si>
  <si>
    <t>6062676581f114d04c22c166</t>
  </si>
  <si>
    <t>Bizce Kuru, Karadeniz Ereğli (Bağlık Mah.)</t>
  </si>
  <si>
    <t>Ömer Ertuğ Çelik</t>
  </si>
  <si>
    <t>Müftü Mah. Erdemir Cad. No:180/A Ereğli/Zonguldak</t>
  </si>
  <si>
    <t xml:space="preserve">5416256487 Ömer </t>
  </si>
  <si>
    <t>600ad451cb8d0507ef0b8bee</t>
  </si>
  <si>
    <t>Bizim Çorbacı, Merkez (Meşrutiyet Mah. - Çarşı)</t>
  </si>
  <si>
    <t>FIRAT AYDIN</t>
  </si>
  <si>
    <t>Mithatpaşa, No:8, Dörtyol Sk., 67600 Zonguldak Merkez</t>
  </si>
  <si>
    <t>yetiki yok numara vermediler// yetkili yok yoğunluğum var deyip kapattı//yetkili  yok yarım saat sonra  ara//REKLAMCIYLA ANLAŞMIŞLAR MAİL VERİLDİ ÇEKİMLER ATILCAK/5072594235/teyit için arandı mail verildi//gün  içinde fotoları göndercek</t>
  </si>
  <si>
    <t>61e93edaad205f5a6afbfb2f</t>
  </si>
  <si>
    <t>Bizimle Çiğ Köfte, Kozlu (19 Mayıs)</t>
  </si>
  <si>
    <t>Bahri Kara</t>
  </si>
  <si>
    <t>19 Mayıs Mah. Eski Ereğli Yolu Cad. No:15 Kozlu/Zonguldak</t>
  </si>
  <si>
    <t>620a38fecc3fb629677f2a57</t>
  </si>
  <si>
    <t>Bulut Pide &amp; Lahmacun, Karadeniz Ereğli (Kepez Mah.)</t>
  </si>
  <si>
    <t>Ramazan Bulut</t>
  </si>
  <si>
    <t>Kepez Mah. İlyas Karaca Sok. No:194 Ereğli/Zonguldak</t>
  </si>
  <si>
    <t>60c756fda1fbe0c1a3af8448</t>
  </si>
  <si>
    <t>Burger Mix Steak, Devrek (Eski Mah.)</t>
  </si>
  <si>
    <t>Nazmiye Arıcı</t>
  </si>
  <si>
    <t>Devrek</t>
  </si>
  <si>
    <t>Eski</t>
  </si>
  <si>
    <t>Eski Mah. Dr. Veysel Atasoy Cad. No:30/A Devrek/Zonguldak</t>
  </si>
  <si>
    <t>3 den öne alınabilir</t>
  </si>
  <si>
    <t>60ee09a84c9fa9609c311d46</t>
  </si>
  <si>
    <t>By Kokoreç, Karadeniz Ereğli (Orhanlar Mah.)</t>
  </si>
  <si>
    <t>İbrahim Danışmaz</t>
  </si>
  <si>
    <t>Orhanlar</t>
  </si>
  <si>
    <t>Orhanlar Mah. Bozhane Çarşısı No:3 Ereğli/Zonguldak</t>
  </si>
  <si>
    <t>ibrahim bey yok dedi yanlış numara vermiş /yt yok numarada vermıorlar</t>
  </si>
  <si>
    <t>600323e344f1b48bbdba4894</t>
  </si>
  <si>
    <t>By Lahmacun, Karadeniz Ereğli (Müftü Mah.)</t>
  </si>
  <si>
    <t>ERCAN BULUT</t>
  </si>
  <si>
    <t>Erdemir Cad., No:114/B, Ereğli, Zonguldak, Türkiye,</t>
  </si>
  <si>
    <t>61713f3e7a4e4b609211364f</t>
  </si>
  <si>
    <t>By My Dones, Merkez (Bahçelievler Mah.)</t>
  </si>
  <si>
    <t>Alihan Demir</t>
  </si>
  <si>
    <t>Bahçelievler Mah. Sarmaşık Sok. No:1/D Merkez/Zonguldak</t>
  </si>
  <si>
    <t>604e600de2cdf9193c66e6a6</t>
  </si>
  <si>
    <t>Cadde Cafe, Merkez (İncivez Mah.)</t>
  </si>
  <si>
    <t>Özgür Özcan</t>
  </si>
  <si>
    <t>İncivez Mah. Üniversite Cad. İnce Apt. No:15/D Merkez/Zonguldak</t>
  </si>
  <si>
    <t>5435991902verildi//20dakika sonra//çekim istemiyor//açmadı/yok istemiyorum ben dediler//çalmadı</t>
  </si>
  <si>
    <t>61efa29514ffa37d27f13d09</t>
  </si>
  <si>
    <t>Cadde Izgara, Çaycuma (Yeni Mah.)</t>
  </si>
  <si>
    <t>Turgay Hakan Özkara</t>
  </si>
  <si>
    <t>Çaycuma</t>
  </si>
  <si>
    <t>Yeni mah nihat kantarcı cad no:69 çaycuma/zonguldak</t>
  </si>
  <si>
    <t>61a8a70059f21083708d6ab2</t>
  </si>
  <si>
    <t>Cadde Kebap, Merkez (İncivez Mah.)</t>
  </si>
  <si>
    <t>Pınar Ay</t>
  </si>
  <si>
    <t>İncivez Mah. Çaybaşı Sok. No:85 Merkez/Zonguldak</t>
  </si>
  <si>
    <t>614b373f3568be76a30b06b6</t>
  </si>
  <si>
    <t>Cafe Kırmızı, Alaplı (Çarşı)</t>
  </si>
  <si>
    <t>Duygu Güneş Ercan</t>
  </si>
  <si>
    <t>Alaplı</t>
  </si>
  <si>
    <t>Merkez Mah. Dr. Ahmet Acar Cad. No:6/1 Alaplı/Zonguldak</t>
  </si>
  <si>
    <t>6055dd6e2982e24059706cff</t>
  </si>
  <si>
    <t>Candaroğlu Pide &amp; Kebap &amp; Döner, Ereğli (Merkez Mah. - Çarşı)</t>
  </si>
  <si>
    <t>Zafer Sucu</t>
  </si>
  <si>
    <t>Müftü mahallesi şehit kader acar caddesi no:8 Ereğli/Zonguldak</t>
  </si>
  <si>
    <t>608993ce868e552e50d76835</t>
  </si>
  <si>
    <t>Candaroğlu, Karadeniz Ereğli (Müftü Mah.)</t>
  </si>
  <si>
    <t>Mahmut Sefa Altun</t>
  </si>
  <si>
    <t>Müftü Mah. Hamamarası Sok. No:2/A Ereğli/Zonguldak</t>
  </si>
  <si>
    <t>5346471020 mahmut sefa bey</t>
  </si>
  <si>
    <t>6057a258407cdb4bc2966b26</t>
  </si>
  <si>
    <t>Chef Burger, Karadeniz Ereğli (Müftü Mah.)</t>
  </si>
  <si>
    <t>61f3a8b7686ff679c9f0b295</t>
  </si>
  <si>
    <t>Coşkunoğlu Kasap &amp; Izgara, Kozlu (Fatih Mah.)</t>
  </si>
  <si>
    <t>Hakan Özkan</t>
  </si>
  <si>
    <t>Güney Mah. Zonguldak Yolu Cad. Balık Restoran No: 7 A Kozlu /ZONGULDAK</t>
  </si>
  <si>
    <t>6243288c45024240689f1388</t>
  </si>
  <si>
    <t>Çarşı Katık, Çaycuma (Yeni Mah.)</t>
  </si>
  <si>
    <t>TUĞBA KOYUNCU</t>
  </si>
  <si>
    <t>Yeni mah. Atatürk blv alpaylar iş merkezi no:30 Çaycuma/ZONGULDAK</t>
  </si>
  <si>
    <t>60cf342bc62dca2261dad38d</t>
  </si>
  <si>
    <t>Çatı Soslu Kebap, Merkez (Bahçelievler Mah.)</t>
  </si>
  <si>
    <t>Mehmet Ar</t>
  </si>
  <si>
    <t>Bahçelievler Mah. Milli Egemenlik Cad. No: 114 Merkez/Zonguldak</t>
  </si>
  <si>
    <t>yt yok /yt yarın gelir/musaıt degıl daha sonra aranılck</t>
  </si>
  <si>
    <t>60775fcc07047f9968b34d92</t>
  </si>
  <si>
    <t>Çaycuma Napoli Pizza, Çaycuma (Çay Mah.)</t>
  </si>
  <si>
    <t>Muharrem Özdoğan</t>
  </si>
  <si>
    <t>Çay Mah. Nihat Kantarcı Cad. No:56/B Çaycuma/Zonguldak</t>
  </si>
  <si>
    <t>çekime gidilmemiş randevu alınabilir</t>
  </si>
  <si>
    <t>60a82878a448dd327e6ce04f</t>
  </si>
  <si>
    <t>Çınar Fast Food, Karadeniz Ereğli (Kırmacı Mah.)</t>
  </si>
  <si>
    <t>Fidan Yiğitoğlu</t>
  </si>
  <si>
    <t>Kırmacı</t>
  </si>
  <si>
    <t>Kırmacı Mah. Erinç Özdamar Sok. No:2 Ereğli/Zonguldak</t>
  </si>
  <si>
    <t>607c99c468294671251dc88f</t>
  </si>
  <si>
    <t>Çınar Ocakbaşı, Kozlu (Esenköy Mah.)</t>
  </si>
  <si>
    <t>Uygar Topaloğlu</t>
  </si>
  <si>
    <t>Esenköy</t>
  </si>
  <si>
    <t>Esenköy Mah. Abaz Cad. No: 248/C Kozlu/Zonguldak</t>
  </si>
  <si>
    <t>O KADAR ÜRÜNÜ ÇIKARTAMAM HEPSİ ZİYAN OLUR GEREK YOK DER</t>
  </si>
  <si>
    <t>600be13816bdc8a26e405e0c</t>
  </si>
  <si>
    <t>Çiğ Köfteci Ömer Usta, Merkez (Bahçelievler Mah.)</t>
  </si>
  <si>
    <t>MUSTAFA DURMUŞ</t>
  </si>
  <si>
    <t>Bahçelievler Mah., Mehmetçik Cad., No:35, Zonguldak Merkez‎ , Zonguldak, Türkiye,</t>
  </si>
  <si>
    <t>6089cf8f5d77c063d9df1be8</t>
  </si>
  <si>
    <t>Çiğ Köfteci Sait, Karadeniz Ereğli (Kepez Mah.)</t>
  </si>
  <si>
    <t>600ae8eb50076258642ea12c</t>
  </si>
  <si>
    <t>Çiğ Köfteci Sait, Karadeniz Ereğli (Kışla Mah.)</t>
  </si>
  <si>
    <t>TEVFİKCAN ÇAPAR</t>
  </si>
  <si>
    <t>Kışla</t>
  </si>
  <si>
    <t>Kışla Mahallesi Şehit Pürhan Özbakır Sok. Tetik Apt. NO:45/C Ereğli/Zonguldak</t>
  </si>
  <si>
    <t>6060355ae6c14ecd2ca7aa1e</t>
  </si>
  <si>
    <t>Çiğ Köfteci Sait, Kozlu (Fatih Mah.)</t>
  </si>
  <si>
    <t>Ahmet Şükrü Can Çınar</t>
  </si>
  <si>
    <t>Merkez Mah. Eski Ereğli Yolu Cad. No:173 Kozlu/Zonguldak</t>
  </si>
  <si>
    <t>YETKİLİ ŞEHİR DIŞINDA GELDİĞİ ZAMAN SİZLERE DÖNÜŞ SAĞLARIZ DER</t>
  </si>
  <si>
    <t>61e6827332b7e2154c7b745a</t>
  </si>
  <si>
    <t>Çiğ Köfteci Sait, Merkez (Bahçelievler Mah. - Site Mevkii)</t>
  </si>
  <si>
    <t>Mehmet Öztürk</t>
  </si>
  <si>
    <t>Bahçelievler Mah. Gaffar Okkan Sok. No:38 Merkez/Zonguldak</t>
  </si>
  <si>
    <t>5ffec334def5a02a4756d1fd</t>
  </si>
  <si>
    <t>Çorbacı Suat, Merkez (Meşrutiyet Mah. - Çarşı)</t>
  </si>
  <si>
    <t>ESRA ALTUNTAŞ</t>
  </si>
  <si>
    <t>Mithatpaşa mh. Gazi paşa cd. 92/1 Merkez Zonguldak</t>
  </si>
  <si>
    <t>62441b93932b12a9a2138a4b</t>
  </si>
  <si>
    <t>Daday s, Merkez (Çaydamar Mah.)</t>
  </si>
  <si>
    <t>ŞERİFE SARICI</t>
  </si>
  <si>
    <t>Çaydamar</t>
  </si>
  <si>
    <t>Çaydamar Mah. Ahmet Taner Kışlalı Cad. No:61 B Merkez Zonguldak</t>
  </si>
  <si>
    <t>622cb9a586911fa73ba50186</t>
  </si>
  <si>
    <t>Danilo's Pizza, Karadeniz Ereğli (Orhanlı Mah.)</t>
  </si>
  <si>
    <t>BÜŞRA AÇAR</t>
  </si>
  <si>
    <t>ORHANLAR MAH. YALI CAD. NO:74 EREĞLİ /ZONGULDAK</t>
  </si>
  <si>
    <t>607c9dd010bf22b9b4b6341a</t>
  </si>
  <si>
    <t>Dayım Tantuni, Merkez (Bahçelievler Mah. - Site Mevkii)</t>
  </si>
  <si>
    <t>Resul Baltacı</t>
  </si>
  <si>
    <t>Bahçelievler Mah. Işık Yönder Cad. No: 42/D Merkez/Zonguldak</t>
  </si>
  <si>
    <t>ilede randevu olusturulabilir/kenndılerı cekım saglıycaklr</t>
  </si>
  <si>
    <t>61d4b23ae22269e7419a8ba7</t>
  </si>
  <si>
    <t>Deaf Chefs, Kozlu (Merkez Mah. - Çarşı)</t>
  </si>
  <si>
    <t>Nejdet Özdemir</t>
  </si>
  <si>
    <t>Merkez Mah. Veysel Atasoy Cad. No:30/A Kozlu/Zonguldak</t>
  </si>
  <si>
    <t>60cbcbd129a94ae2c2d0a953</t>
  </si>
  <si>
    <t>Demir Aspava, Kozlu (Güney Mah.)</t>
  </si>
  <si>
    <t>Öznur Demircan</t>
  </si>
  <si>
    <t>Güney Mah. Dere Sok. No:26/D Kozlu/Zonguldak</t>
  </si>
  <si>
    <t xml:space="preserve">4 5 gibi gelir </t>
  </si>
  <si>
    <t>6087af9377461ced55f04c03</t>
  </si>
  <si>
    <t>Devran Döner, Kozlu (Fatih Mah.)</t>
  </si>
  <si>
    <t>Emrah Aksu</t>
  </si>
  <si>
    <t>Fatih Mah. Kemer Sok. No:4/A Kozlu/Zonguldak</t>
  </si>
  <si>
    <t>gerekli bilgiler verildi bir süre sonra konuşmadı.</t>
  </si>
  <si>
    <t>5fff1b8a3c3b6e5e8c62a2ac</t>
  </si>
  <si>
    <t>Doy Doy's, Kozlu (Esenköy Mah.)</t>
  </si>
  <si>
    <t>BEHİYE KARAMAN</t>
  </si>
  <si>
    <t>Esenköy, Abaz caddesi No: 196/2, 67600 Kozlu/Zonguldak</t>
  </si>
  <si>
    <t>6220d3fb23baf3f2130d0993</t>
  </si>
  <si>
    <t>Hasan Altunkaya</t>
  </si>
  <si>
    <t>Esenköy, Abaz Cad.No:196/2 67600 Kozlu/Zonguldak</t>
  </si>
  <si>
    <t>61f79ffe4d19d5d628abf21b</t>
  </si>
  <si>
    <t>Doydum Pide, Merkez (Bahçelievler Mah.)</t>
  </si>
  <si>
    <t>Gürkan Temel</t>
  </si>
  <si>
    <t>Bahçelievler Mah. Yıldız Sok. No:8 Merkez/Zonguldak</t>
  </si>
  <si>
    <t>61b5cf26cfca3fc708e56ae7</t>
  </si>
  <si>
    <t>Döner XL Çaybaşı, Merkez (İncivez Mah.)</t>
  </si>
  <si>
    <t>Tolgahan Kocakulak</t>
  </si>
  <si>
    <t>İncivez Mah. Çaybaşı Sok. No:23/B Merkez/Zonguldak</t>
  </si>
  <si>
    <t>0537 344 19 00/2 saat sonra aranılck</t>
  </si>
  <si>
    <t>5ffee49fe348f646bca3205f</t>
  </si>
  <si>
    <t>Döner XL, Kozlu (Merkez Mah. - Çarşı)</t>
  </si>
  <si>
    <t>TOLGA KOCAKULAK</t>
  </si>
  <si>
    <t>merkez mah. Mithatakif cad. No:1/b kozlu/ zonguldak</t>
  </si>
  <si>
    <t xml:space="preserve">patronlarıyla görüşcek yarın gün içinde arancak / diğer şubesinde çekilmiş buraya da yüklenebilir menüler aynı </t>
  </si>
  <si>
    <t>5ffedece1f40a3c96f919de0</t>
  </si>
  <si>
    <t>Döner XL, Merkez (İncivez Mah.)</t>
  </si>
  <si>
    <t>incivez mah. üniversite cad. safiye sultan apt. no:5 zonguldak/merkez</t>
  </si>
  <si>
    <t>5323816995//açmadı//randevu alındı</t>
  </si>
  <si>
    <t>5ffee0f5f11235a592b016e9</t>
  </si>
  <si>
    <t>Döner XL, Merkez (Terakki Mah. - Soğuksu Mevkii)</t>
  </si>
  <si>
    <t>Terakki Mah., Cumhuriyet Cad., No:28, Zonguldak Merkez‎ , Zonguldak, Türkiye,</t>
  </si>
  <si>
    <t>ıncırlı  subesınde  cekım saglanılmıs</t>
  </si>
  <si>
    <t>60811cd8191de0552aa313b7</t>
  </si>
  <si>
    <t>Dönercim 67 Fast Food, Karadeniz Ereğli (Kepez Mah.)</t>
  </si>
  <si>
    <t>Hafize Kesimal</t>
  </si>
  <si>
    <t>Sarıkokmaz, Devrek Yolu Cd. No:87, 67300 Ereğli/Zonguldak</t>
  </si>
  <si>
    <t>Zeki Bey/5412415353</t>
  </si>
  <si>
    <t>62211ca993f7b6a045a58d2d</t>
  </si>
  <si>
    <t>Dürümcü Baba,Ereğli (Sarıkokmaz Mah.)</t>
  </si>
  <si>
    <t>Müzeyyen Özaydın Şengül</t>
  </si>
  <si>
    <t>Kavaklık</t>
  </si>
  <si>
    <t>Sarıkokmaz Mah.Devrek Yolu Cad.No:93/A Ereğli/Zonguldak</t>
  </si>
  <si>
    <t>60d589280b9110611f8daf43</t>
  </si>
  <si>
    <t>Dürümcüm Kebap Evi, Karadeniz Ereğli (Müftü)</t>
  </si>
  <si>
    <t>Elifnur Karapınar</t>
  </si>
  <si>
    <t>Müftü Mah. Erdemir Cad. No:116/A Ereğli/Zonguldak</t>
  </si>
  <si>
    <t>çekimler yapıldı bir sürü masraf yaptım dedi</t>
  </si>
  <si>
    <t>61d4c406c69b3f2dc7efe9fe</t>
  </si>
  <si>
    <t>Efsane Tantuni, Karadeniz Ereğli (Bağlık Mah.)</t>
  </si>
  <si>
    <t>Turgay Kekeç</t>
  </si>
  <si>
    <t>Bağlık Mah. hatip Sok. No:103 Ereğli/Zonguldak</t>
  </si>
  <si>
    <t>604e6b6df1352d041f4a2424</t>
  </si>
  <si>
    <t>Ekmek Arası, Merkez (İncivez Mah.)</t>
  </si>
  <si>
    <t>Eray Uslu</t>
  </si>
  <si>
    <t>Bahçelievler Mah. Sarmaşık Sok. Kanlı Apt. No:1/C Merkez/Zonguldak</t>
  </si>
  <si>
    <t>hayat normale dönmeden devam çekimi  çekim istemiyorum dedi</t>
  </si>
  <si>
    <t>6085f4445e38d4e8bc0b9a07</t>
  </si>
  <si>
    <t>Ekrem Coşkun Döner, Karadeniz Ereğli (Müftü Mah.)</t>
  </si>
  <si>
    <t>Mehmet Taşkın Kördeve</t>
  </si>
  <si>
    <t>Müftü Mah. Yukarı Sok. No:4 Ereğli/Zonguldak</t>
  </si>
  <si>
    <t>60ac23bfb0e076bc19f93134</t>
  </si>
  <si>
    <t>Elit Cafe, Kozlu (Merkez Mah. - Çarşı)</t>
  </si>
  <si>
    <t>Nuran Koç</t>
  </si>
  <si>
    <t>Merkez Mah. Dr. Halim Tanyeri Cad. No:39/C Kozlu/Zonguldak</t>
  </si>
  <si>
    <t>en fazla 3-4 ürün çıkartabiliyorum ben çektikçe atarım</t>
  </si>
  <si>
    <t>6081e3bc68630c1bb861a59c</t>
  </si>
  <si>
    <t>Ereğli Yalı Pilav, Karadeniz Ereğli (Orhanlı Mah.)</t>
  </si>
  <si>
    <t>Samet Coşkuner</t>
  </si>
  <si>
    <t>orhanlar mahallesi yalı caddesi no:20 kdz ereğli zonguldak</t>
  </si>
  <si>
    <t>61e51f1ba7e6b7216e17ec98</t>
  </si>
  <si>
    <t>Eski Konak Köftecisi, Merkez (İncivez Mah.)</t>
  </si>
  <si>
    <t>Muhammed Ömer Yaşar</t>
  </si>
  <si>
    <t>İncivez Mah. Milli Egemenlik Cad. No:130 Merkez/Zonguldak</t>
  </si>
  <si>
    <t>606f70929a46ae924628c934</t>
  </si>
  <si>
    <t>Eyvan Saray Pide &amp; Kebap, Karadeniz Ereğli (Ömerli Mah.)</t>
  </si>
  <si>
    <t>Ramazan Uslu</t>
  </si>
  <si>
    <t>Ören</t>
  </si>
  <si>
    <t>Ömerli Mah. Hüseyin İbrahim İzmirlioğlu Sok. No:40/A Ereğli/Zonguldak</t>
  </si>
  <si>
    <t xml:space="preserve">yt yok yarın arayın denıldı/yt yok 2 saat sonra aranılck/yt yok yine /yarın haricinde istedi ama ileride aranacak </t>
  </si>
  <si>
    <t>6055d88a82472ef655df3ae7</t>
  </si>
  <si>
    <t>Falım Pide, Karadeniz Ereğli (Müftü Mah.)</t>
  </si>
  <si>
    <t>Ayhan Günaydın</t>
  </si>
  <si>
    <t>Müftü Mh. Sebzepazarı Sk. No:18 Ereğli/Zonguldak</t>
  </si>
  <si>
    <t xml:space="preserve">3723229026/ öğleden sonra dönüş yapacak/dusunmuyoruz dedı </t>
  </si>
  <si>
    <t>60cf2951717e1bfdb7a39354</t>
  </si>
  <si>
    <t>Full Et, Kozlu (19 Mayıs Mah.)</t>
  </si>
  <si>
    <t>Ayşe Demir</t>
  </si>
  <si>
    <t>19 Mayıs Mah. Şehit Polis Ramazan Tavşancı Cad. No:16/D Kozlu/Zonguldak</t>
  </si>
  <si>
    <t>605f8ab365ce680199aabe79</t>
  </si>
  <si>
    <t>Galatalı Antep Sofrası, Kozlu (Fatih Mah.)</t>
  </si>
  <si>
    <t>Tolga Yalçıner</t>
  </si>
  <si>
    <t>Fatih Mah. Ereğli Yolu Cad. No:40 Kozlu/Zonguldak</t>
  </si>
  <si>
    <t>randevuyu iptal ettirdi o kadar ürünü çıkartamam istemiyorum dedi.</t>
  </si>
  <si>
    <t>5ffd9d9adef388e03be00561</t>
  </si>
  <si>
    <t>Gencer Lokantası</t>
  </si>
  <si>
    <t>AYCAN GENÇER</t>
  </si>
  <si>
    <t>Çay Mah. Esengin Cad. 14/G Çaycuma/Zonguldak</t>
  </si>
  <si>
    <t>çekime arkadas gec kaldıgı için gidilmemş tekrar randevu olusturulabilir</t>
  </si>
  <si>
    <t>60c12b6357c8396b6ea19e4e</t>
  </si>
  <si>
    <t>Genç Soydaş Pide &amp; Kebap, Merkez (Çınartepe Mah.)</t>
  </si>
  <si>
    <t>Çağın Soydaş</t>
  </si>
  <si>
    <t>Asma</t>
  </si>
  <si>
    <t>Asma Mah. Dere Sok. No:56 Merkez/Zonguldak</t>
  </si>
  <si>
    <t xml:space="preserve">daha sonra tekrar aranılck / kendi fotoğrafları var mail adresimize iletecek </t>
  </si>
  <si>
    <t>61e528840a3b8322de99ad20</t>
  </si>
  <si>
    <t>Gönder Bi Köfte, Karadeniz Ereğli (Kepez Mah.)</t>
  </si>
  <si>
    <t>Kepez Mah. Prof. Muammer Aksoy Cad. No: 96/C Ereğli/Zonguldak</t>
  </si>
  <si>
    <t>paneli kullanmıyorlar</t>
  </si>
  <si>
    <t>623dde3e9c82c2146581e386</t>
  </si>
  <si>
    <t>Grii Restaurant, Merkez (Mithatpaşa Mah.)</t>
  </si>
  <si>
    <t>ÖZLEM ACAR</t>
  </si>
  <si>
    <t>Mithatpaşa Mah. Doğramacı Sok. No:4 Merkez Zonguldak</t>
  </si>
  <si>
    <t>5ffdb58665ba52298c2ca4c6</t>
  </si>
  <si>
    <t>Gül'ün Mutfağı, Merkez (İncivez Mah.)</t>
  </si>
  <si>
    <t>DAVUT KAYHAN</t>
  </si>
  <si>
    <t>İncivez Mah. Üniversite Cad. Safiye Sultan Apt. No:5/H Gül'ün Mutfağı Zonguldak Merkez</t>
  </si>
  <si>
    <t>açmadı//başka bir şubesinden görüşüldü // başka şubesinde fotoğraf yok!</t>
  </si>
  <si>
    <t>604b4d4e7ebf17317f31eb49</t>
  </si>
  <si>
    <t>Hacıalioğlu Çiğ Köfte, Merkez (Bahçelievler Mah. - Site Mevkii)</t>
  </si>
  <si>
    <t>Gülsüm Ermiş</t>
  </si>
  <si>
    <t>BAHÇELİEVLER MAH. GÜL SOK. NO:18 D Merkez/Zonguldak</t>
  </si>
  <si>
    <t>60d85d538682853bf5cbebf5</t>
  </si>
  <si>
    <t>Halit Usta Pide &amp; Kebap 2, Karadeniz Ereğli (Bağlık Mah.)</t>
  </si>
  <si>
    <t>Halis Aktağ</t>
  </si>
  <si>
    <t>Bağlık Mah. Erdemir Cad. No: 160/5 Ereğli/Zonguldak</t>
  </si>
  <si>
    <t xml:space="preserve">ben profesyonel fotoğraf atmış ama kabul edilmemiş aynı resim yemeksepetinde de var bu ne saçmalık dedi kapattı </t>
  </si>
  <si>
    <t>6049eedc763a42ed9489398e</t>
  </si>
  <si>
    <t>Halit Usta Pide &amp; Kebap, Karadeniz Ereğli (Müftü Mah.)</t>
  </si>
  <si>
    <t>Müftü Mah. İbrahim Efe Cad. No:7/C Ereğli/Zonguldak</t>
  </si>
  <si>
    <t xml:space="preserve">gelmeyin istemiyorum dedi </t>
  </si>
  <si>
    <t>62041902ee380db183c3bc9d</t>
  </si>
  <si>
    <t>Hasan Usta Ocakbaşı, Kilimli (Merkez Mah.)</t>
  </si>
  <si>
    <t>Hakan Ceylan</t>
  </si>
  <si>
    <t>Karadon</t>
  </si>
  <si>
    <t>Karadon Mah. Şehit Arif Çakır Cad. No:24 Kilimli/Zonguldak</t>
  </si>
  <si>
    <t>60891e4e0c8d6317d4d479c0</t>
  </si>
  <si>
    <t>Helvacı Ali, Merkez (Meşrutiyet Mah.)</t>
  </si>
  <si>
    <t>Anıl Çavuşlar</t>
  </si>
  <si>
    <t>Meşrutiyet mahallesi. Gazipaşa Caddesi. No:65 Merkez/Zonguldak</t>
  </si>
  <si>
    <t xml:space="preserve">yaklaşık 20 gün önce fotoğraflar atılmış ama konmamış </t>
  </si>
  <si>
    <t>61f05837a3fbb45d3194a6f3</t>
  </si>
  <si>
    <t>İkram Kebap, Merkez (Karaelmas Mah.)</t>
  </si>
  <si>
    <t>Sezer Aydın</t>
  </si>
  <si>
    <t>Karaelmas Mah. İstasyon Cad. No:89 Merkez/Zonguldak</t>
  </si>
  <si>
    <t>ilerıde grusmek ıstedıler/ Sezer bey yok gelince döncem der</t>
  </si>
  <si>
    <t>62442e83b2de76fc943d98c3</t>
  </si>
  <si>
    <t>İstanbul Pide &amp; Soslu Hatay Dürüm, Çaycuma (Merkez Mah. - Çarşı)</t>
  </si>
  <si>
    <t>SETTAR AKDUMAN</t>
  </si>
  <si>
    <t>Yeni mah. Nihat Kantarcı Cad. No:18 Çaycuma Zonguldak</t>
  </si>
  <si>
    <t>607753f73273c8d5d379f5a1</t>
  </si>
  <si>
    <t>İstiklal Fastfood, Merkez (İncivez Mah.)</t>
  </si>
  <si>
    <t>Cihan Aydın</t>
  </si>
  <si>
    <t>İncivez Mah. Üniversite Cad. No: 55/F Merkez/Zonguldak</t>
  </si>
  <si>
    <t>açmadı//yoğunluk var şuan da ben size dönüş sağlasam/açmadı
der/açmadı//1 saat sonra arancak//yetkili yok cep no bilmiyorum 10 dakka sonra ara/kendileri dönüş yapacaklar// açmadı//açmadı</t>
  </si>
  <si>
    <t>600afc642505a3c505a665c7</t>
  </si>
  <si>
    <t>İxir Vitamin Bar &amp; Kokoreç, Merkez (İncivez Mah.)</t>
  </si>
  <si>
    <t>ÇAĞDAŞ İNCE</t>
  </si>
  <si>
    <t>incivez mah.çaybaşı sok.no:4/c merkez/zonguldak</t>
  </si>
  <si>
    <t>trafikteyim akşam ya da yarın arayın der// meşgule attı/randevu oluşturmasak da olur gerek yok der</t>
  </si>
  <si>
    <t>62587ae06a8be4fc866dd6e5</t>
  </si>
  <si>
    <t>İzmarit Cafe, Kozlu (Esenköy Mah.)</t>
  </si>
  <si>
    <t>Şadan Çelikdal</t>
  </si>
  <si>
    <t>Esenköy, Abaz Cad.No:223/A Kozlu/Zonguldak</t>
  </si>
  <si>
    <t>61f7a2b3dd8679fbf154114d</t>
  </si>
  <si>
    <t>Kafe Site, Merkez (Bahçelievler Mah. - Site Mevkii)</t>
  </si>
  <si>
    <t>Muammer Alim</t>
  </si>
  <si>
    <t>Bahçelievler Mah. Işık Yönder Cad. No:31/A Merkez/Zonguldak</t>
  </si>
  <si>
    <t>6060452ebf03aa9a8e3055e3</t>
  </si>
  <si>
    <t>Kamelya Ev Yemekleri, Merkez (İncivez Mah.)</t>
  </si>
  <si>
    <t>Fatma Sönmez</t>
  </si>
  <si>
    <t>İncivez Mah. Üniversite Cad. No:55/24 Merkez/Zonguldak</t>
  </si>
  <si>
    <t>açmadı//açmadı//getir panelini aktif bir şekilde kullanmıyor halledilince arayın//hala giremiyo getir paneline/sizden haber bekliyorum kullanabilmek için/gerek yok dıyorlar</t>
  </si>
  <si>
    <t>607604d520a48af3854370fc</t>
  </si>
  <si>
    <t>Kantin Pasta Cafe Fastfood&amp;Çiğköfte,Karadeniz Ereğli(Kepez Mah.)</t>
  </si>
  <si>
    <t>ne vaktım nede param var dedı ıstemıyoruz dedı</t>
  </si>
  <si>
    <t>618cfbd7eab75554e7f933f7</t>
  </si>
  <si>
    <t>Karaelmas 467, Merkez (Meşrutiyet Mah.)</t>
  </si>
  <si>
    <t>Çınar Mutlu</t>
  </si>
  <si>
    <t>Meşrutiyet Mah. 467 Evler Cad. No:11/C Merkez/Zonguldak</t>
  </si>
  <si>
    <t>dha sonra ıletısıme gecılcek/10 dkka sonra aranılck/elemanı eksık daha sonra aranılck</t>
  </si>
  <si>
    <t>619bbfab09e21c12509c757e</t>
  </si>
  <si>
    <t>Kasaba Burger, Merkez (İncivez Mah.)</t>
  </si>
  <si>
    <t>Rıfat Şenyürek</t>
  </si>
  <si>
    <t>İncivez Mah. Cumhuriyet Cad. No:23/B Merkez/Zonguldak</t>
  </si>
  <si>
    <t>6008617f8c17d648c9e26cb2</t>
  </si>
  <si>
    <t>Katık Döner, Merkez (İncivez Mah.)</t>
  </si>
  <si>
    <t>Özgür Bolat</t>
  </si>
  <si>
    <t>İncivez Mh. Üniversite Cd. Dönerci Katık 19 M Merkez Zonguldak</t>
  </si>
  <si>
    <t>açmadı//açmadı//açmadı/açmadı/açmadı/açmadı//açmadı//açmadı//açmadı//açmadı//meşgüle attı//meşgul//açmadı//açmadı// açmadı/açan yok/açmadıı/AÇMADI//açmadı//açmadı</t>
  </si>
  <si>
    <t>5ffec6e258e9c1cd3cd8acbe</t>
  </si>
  <si>
    <t>Kebapçı Hayri Usta, Karadeniz Ereğli (Bağlık Mah.)</t>
  </si>
  <si>
    <t>HAYRETTİN TANYILDIZ</t>
  </si>
  <si>
    <t>bağlık mahallesi erdemir caddesi özdemir avm kat 3 kebapçı hayri usta</t>
  </si>
  <si>
    <t xml:space="preserve">yt ısı var sonra aranılck/5355477869/mail verıldı - çekim istemiyorum dedi </t>
  </si>
  <si>
    <t>605cfa1753493fbcf5d315be</t>
  </si>
  <si>
    <t>Kebapçı SM, Merkez (İncivez Mah.)</t>
  </si>
  <si>
    <t>İncivez Mah. Üniversite Cad. No:55 Merkez/Zonguldak</t>
  </si>
  <si>
    <t>Ürünlerim eksik o yüzden geldiği zaman tüm ürünler olduğu günler olursa iyi olur mesela çarşamba ya da perşembe arayın der</t>
  </si>
  <si>
    <t>619e819b23d8b66b10f4babc</t>
  </si>
  <si>
    <t>Keşf-et Döner, Merkez (İncivez Mah.)</t>
  </si>
  <si>
    <t>Selda Yılmaz</t>
  </si>
  <si>
    <t>İncivez mahallesi üniversite caddesi no 29 Merkez/Zonguldak</t>
  </si>
  <si>
    <t xml:space="preserve"> gökhan bey</t>
  </si>
  <si>
    <t>61fd99dfe959c31063a72ee4</t>
  </si>
  <si>
    <t>Kılçıkk, Merkez (Bahçelievler Mah.)</t>
  </si>
  <si>
    <t>Aytekin Şahin</t>
  </si>
  <si>
    <t>Bahçelievler Mah. Işık Yönder Cad. No:27/B Merkez/Zonguldak</t>
  </si>
  <si>
    <t>ulaşılamadı /5435452455 aytekın bey yarın oglen aranılck</t>
  </si>
  <si>
    <t>620a35cd0a3e827304217e20</t>
  </si>
  <si>
    <t>Kırmızı Çiğ Köfte, Merkez (Bahçelievler Mah.)</t>
  </si>
  <si>
    <t>Gültekin Gökmen</t>
  </si>
  <si>
    <t>Bahçelievler Mah. Işık Yönder Cad. No:32/B Merkez/Zonguldak</t>
  </si>
  <si>
    <t>62588e834929b054da27f4c4</t>
  </si>
  <si>
    <t>Kırmızı Çiğ Köfte, Merkez (İncivez Mah.)</t>
  </si>
  <si>
    <t>Yakup Gür</t>
  </si>
  <si>
    <t>İncivez Mah. Üniversite Cad. Rızabey Apt. No:23/K Merkez/Zonguldak</t>
  </si>
  <si>
    <t>61af375977539c310d2b7344</t>
  </si>
  <si>
    <t>Kırmızı Çiğköfte, Merkez (İncivez Mah.)</t>
  </si>
  <si>
    <t>İncivez Mah. Üniversite Cad. No:23/K Merkez/Zonguldak</t>
  </si>
  <si>
    <t>61f05dee14ffa383a907082a</t>
  </si>
  <si>
    <t>King Nefis Izgara, Kozlu (Fatih Mah.)</t>
  </si>
  <si>
    <t>Murat Uzunel</t>
  </si>
  <si>
    <t>Fatih Mah. Pamukkale Cad. No:10/A Kozlu/Zonguldak</t>
  </si>
  <si>
    <t>60493c9817e42489ae0e2e86</t>
  </si>
  <si>
    <t>Korikos Tantuni Yalı Caddesi, Kdz. Ereğli (Merkez Mah. - Çarşı)</t>
  </si>
  <si>
    <t>60aea7b81c87b1503090ae31</t>
  </si>
  <si>
    <t>Korikos Tantuni, Alaplı (Merkez Mah. - Çarşı)</t>
  </si>
  <si>
    <t>Cumhuriyet Meydanı 7/B Alaplı/Zonguldak</t>
  </si>
  <si>
    <t>6009e4d99873d82f758c9b5b</t>
  </si>
  <si>
    <t>Korikos Tantunici, Karadeniz Ereğli (Bağlık Mah.)</t>
  </si>
  <si>
    <t>Melik Demir</t>
  </si>
  <si>
    <t>Bağlık Mah. Erdemir Cad. 223 Ereğli / Zonguldak</t>
  </si>
  <si>
    <t xml:space="preserve">2 gun oncesın 5350424949 murat bey ıle ıletısıme gecılıp randevusu olustrulsun </t>
  </si>
  <si>
    <t>618d03923b5abc3627011cbc</t>
  </si>
  <si>
    <t>Kozlu Garden, Kozlu (Merkez Mah. - Çarşı)</t>
  </si>
  <si>
    <t>Gökçe Çildoğan Uzun</t>
  </si>
  <si>
    <t>Merkez Mah. Karaelmas Cad. No: 7/A Kozlu/Zonguldak</t>
  </si>
  <si>
    <t xml:space="preserve">getir yemekle ilgili evrak eksiği varmış tamamladıktan sonra çekim olacak </t>
  </si>
  <si>
    <t>60095880f9bae4fc6c5376e4</t>
  </si>
  <si>
    <t>Köfteci Yavuz, Karadeniz Ereğli (Kepez)</t>
  </si>
  <si>
    <t>YAVUZ AĞRALI</t>
  </si>
  <si>
    <t>Kepez Mah. Prof. Muammer Aksoy Cad. No: 131/a</t>
  </si>
  <si>
    <t>620a3287ec4267417334b454</t>
  </si>
  <si>
    <t>Köz Döner, Karadeniz Ereğli (Müftü Mah.)</t>
  </si>
  <si>
    <t>Gülay Korkmaz</t>
  </si>
  <si>
    <t>Müftü Mah. Hamamüstü Sok. No:20 Karadeniz Ereğli/Zonguldak</t>
  </si>
  <si>
    <t>6001b194ffdeea79916a5076</t>
  </si>
  <si>
    <t>Közde Çay Döner's, Çaycuma (Çay Mah.)</t>
  </si>
  <si>
    <t>BERAT ARABACI</t>
  </si>
  <si>
    <t>Çay Mah., Mustafa Zeren Sok., No:5B, Çaycuma, Zonguldak, Türkiye,</t>
  </si>
  <si>
    <t>yt yok daha sonra aranılck</t>
  </si>
  <si>
    <t>60776f786829467a801cf526</t>
  </si>
  <si>
    <t>Kumru Kafe, Karadeniz Ereğli (Müftü Mah.)</t>
  </si>
  <si>
    <t>Barış Çağlayan</t>
  </si>
  <si>
    <t>Müftü Mah. Çetin Apatay Bulvarı Topçuoğlu Apt. No: 8 Ereğli/Zonguldak</t>
  </si>
  <si>
    <t>6051065d7664f2c295304d82</t>
  </si>
  <si>
    <t>Küçük Ev Izgara, Merkez (İncivez Mah.)</t>
  </si>
  <si>
    <t>Nilay Kurt</t>
  </si>
  <si>
    <t>getiryemekle sıkıntıları varr/aktif değil getir yemeği kullanmıyorum dediler/hat düşmüyor</t>
  </si>
  <si>
    <t>6058537d2982e25993709dd4</t>
  </si>
  <si>
    <t>Lider Kokoreç &amp; Döner, Karadeniz Ereğli (Müftü Mah.)</t>
  </si>
  <si>
    <t>Gökşen Doğan</t>
  </si>
  <si>
    <t>Müftü mah. orta sokak No:20 Ereğli/Zonguldak</t>
  </si>
  <si>
    <t>606d6e979e64195cc68a3830</t>
  </si>
  <si>
    <t>Limon Waffle House, Karadeniz Ereğli (Orhanlı Mah.)</t>
  </si>
  <si>
    <t>Şükrü Zor</t>
  </si>
  <si>
    <t>Orhanlar Mah. Yalı Cad. No:72 Karadeniz Ereğli/Zonguldak</t>
  </si>
  <si>
    <t>61b7b60d3982c2f76ee35651</t>
  </si>
  <si>
    <t>Löpet, Merkez (Bahçelievler Mah.)</t>
  </si>
  <si>
    <t>Burçin Eser</t>
  </si>
  <si>
    <t>Bahçelievler Mah. Sarmaşık Sok. No:3/C Merkez/Zonguldak</t>
  </si>
  <si>
    <t>eşi orhan bey şuan işletmem kapalı çrş günü açaçağım o zman iletişime geçelim dedi/2 hafta sonra ıcın ıstedıler</t>
  </si>
  <si>
    <t>6060e117d8d0a284743c134f</t>
  </si>
  <si>
    <t>Maestro, Merkez (Bahçelievler Mah.)</t>
  </si>
  <si>
    <t>Sezer Gök</t>
  </si>
  <si>
    <t>Bahçelievler, Mehmetçik Cd. no 33/A, 67100 Zonguldak Merkez/Zonguldak</t>
  </si>
  <si>
    <t xml:space="preserve">biz vazgeçtik çekimden </t>
  </si>
  <si>
    <t>60ee04f3cd7df31a6dfec5d1</t>
  </si>
  <si>
    <t>Masal Pide &amp; Lahmacun, Kozlu (Fatih Mah.)</t>
  </si>
  <si>
    <t>Mustafa Yavuz</t>
  </si>
  <si>
    <t>Fatih Mah. Şehit Efkan Odabaşı Cad. No:9 Kozlu/Zonguldak</t>
  </si>
  <si>
    <t>62457407f3f36b0ff6fc36d9</t>
  </si>
  <si>
    <t>Gökhan Gören</t>
  </si>
  <si>
    <t>Fatih Mah. Şehit Efgan Odabaşı Cad.Kozlu Fatih Cami No:9/B Kozlu/Zonguldak</t>
  </si>
  <si>
    <t>60d0eae8205fee67937daeb3</t>
  </si>
  <si>
    <t>Mekan Cafe, Karadeniz Ereğli (Müftü Mah.)</t>
  </si>
  <si>
    <t>Temel Köse</t>
  </si>
  <si>
    <t>Müftü Mah. Filtepe Sok. No:21/B Ereğli/Zonguldak</t>
  </si>
  <si>
    <t>6081da3ed3de6c60efcc01cb</t>
  </si>
  <si>
    <t>Mersin Tantuni, Karadeniz Ereğli (Merkez Mah. - Çarşı)</t>
  </si>
  <si>
    <t>Muhammet Tütü</t>
  </si>
  <si>
    <t>Orhanlar Mah. Yalı Cad. No:16 Ereğli/Zonguldak</t>
  </si>
  <si>
    <t>6009e683c669c284479d4435</t>
  </si>
  <si>
    <t>Mersin Tantuni, Merkez (Bahçelievler Mah.)</t>
  </si>
  <si>
    <t>Onurkan Karadoğan</t>
  </si>
  <si>
    <t>İncivez Mah. Çaybaşı Sok. No:30 Merkez / Zonguldak</t>
  </si>
  <si>
    <t>60cbc8b17f23ef0850705884</t>
  </si>
  <si>
    <t>Meşhur Adıyaman Çiğ Köftecisi Ömer Aybak, Çaycuma (Öteyüz Mah.)</t>
  </si>
  <si>
    <t>Recep Tufan Göksoy</t>
  </si>
  <si>
    <t>Öteyüz</t>
  </si>
  <si>
    <t>Öteyüz Mah. Park Cad. No:16/B Filyos Beldesi/Çaycuma/Zonguldak</t>
  </si>
  <si>
    <t>60a5661e0b130607bb5a7bb3</t>
  </si>
  <si>
    <t>Meşhur Adıyaman Çiğ Köftecisi Ömer Aybak, Kdz. Ereğli (Bağlık)</t>
  </si>
  <si>
    <t>Önder Yılmaz</t>
  </si>
  <si>
    <t>Bağlık Mah. Erdemir Cad. No: 209/B Ereğli/Zonguldak</t>
  </si>
  <si>
    <t>6151c082ffe156bea2751ef2</t>
  </si>
  <si>
    <t>Meşhur Adıyaman Çiğ Köftecisi Ömer Aybak, Kozlu (Merkez-Topbaşı)</t>
  </si>
  <si>
    <t>Ümit Dedeoğlu</t>
  </si>
  <si>
    <t>Merkez Mah. Meriç Cad. No: 228 Kozlu/Zonguldak</t>
  </si>
  <si>
    <t>623439cca3d2235755a458c9</t>
  </si>
  <si>
    <t>Meşhur Adıyaman Çiğ Köftecisi Ömer Aybak, Merkez (Mithatpaşa Mh)</t>
  </si>
  <si>
    <t>İbrahim Karlı</t>
  </si>
  <si>
    <t>Mithatpaşa Mah. Gazi Paşa Cad. No:72/B Merkez/Zonguldak</t>
  </si>
  <si>
    <t>60a91b0fac750959b086baf0</t>
  </si>
  <si>
    <t>Meşhur Adıyaman Çiğköftecisi, Karadeniz Ereğli (Orhanlı Mah.)</t>
  </si>
  <si>
    <t>Muharrem Karaarslan</t>
  </si>
  <si>
    <t>Orhanlar Mah. Yalı Cad. No:138/A Ereğli/Zonguldak</t>
  </si>
  <si>
    <t>608a4e59711e033dc5e7345a</t>
  </si>
  <si>
    <t>Mezzepotamya, Ereğli (Süleymanlar Mah.)</t>
  </si>
  <si>
    <t>Cafer Can Yılmaz</t>
  </si>
  <si>
    <t>Süleymanlar</t>
  </si>
  <si>
    <t>Süleymanlar Mah. 1. Nolu İstasyon Cad. No:32/Z2 Ereğli/Zonguldak</t>
  </si>
  <si>
    <t>5342255251/profesyonel çekimleri varmış</t>
  </si>
  <si>
    <t>62541a101475b81596621d8b</t>
  </si>
  <si>
    <t>Milka, Merkez (Mithatpaşa Mah.)</t>
  </si>
  <si>
    <t>SEZAİ ÖZSOY</t>
  </si>
  <si>
    <t>Mithatpaşa Mah. Gazipaşa Cad. No:61 Merkez Zonguldak</t>
  </si>
  <si>
    <t>606e15afadf355502601449b</t>
  </si>
  <si>
    <t>Murat Usta Pide &amp; Lahmacun, Karadeniz Ereğli (Kepez Mah.)</t>
  </si>
  <si>
    <t>Murat Bulut</t>
  </si>
  <si>
    <t>Kepez Mahallesi Prof. Dr. M. Aksoy Cad. No:69 Karadeniz Ereğli/Zonguldak</t>
  </si>
  <si>
    <t>60a38da884b06f94d74b1278</t>
  </si>
  <si>
    <t>Müco House Fast Food &amp; Waffle</t>
  </si>
  <si>
    <t>MÜCAHİT BAŞOL</t>
  </si>
  <si>
    <t>müftü mahallesi orta sokak no 13 zonguldak ereğli</t>
  </si>
  <si>
    <t xml:space="preserve">işletmesi önceden istanbuldaymış oradayken çekim sağlanmış şimdi zanguldak da resimlerin yüklenmesini istiyor </t>
  </si>
  <si>
    <t>60005ae068b494fd368fd5f2</t>
  </si>
  <si>
    <t>My Best Fast Food, Merkez (İncivez Mah.)</t>
  </si>
  <si>
    <t>AYŞEGÜL KAYHAN</t>
  </si>
  <si>
    <t>İncivez Mah. Üniversite Cad. Safiye Sultan Apt. No:5/H MYBESTFASTFOOD Zonguldak Merkez</t>
  </si>
  <si>
    <t>Şu anda düşünmüyorlar // haziranın ortası gibi tekrar aranacak menülerin hepsi çıkmıyor//Meşgul/ürün çıkaramıyoruz dediler  ileride aranacak/müşteri var dedi tekrar aranacak/okullar açılınca ancak işlerim olur günde 3 4 ürün ancak çıkarabiliyorum dediler</t>
  </si>
  <si>
    <t>605f99d202bcfe983ee9196c</t>
  </si>
  <si>
    <t>Nazar Âlâ Izgara, Kozlu (Fatih Mah.)</t>
  </si>
  <si>
    <t>Yasin Kaya</t>
  </si>
  <si>
    <t>Fatih Mah. Ereğli Yolu Cad. No:30/A Kozlu/Zonguldak</t>
  </si>
  <si>
    <t xml:space="preserve">şuan müsait değilim dedi / diğer şubelerden çekim yapmış çok zorlanmış şuan istemiyor </t>
  </si>
  <si>
    <t>6059da9082472e1932dfd92d</t>
  </si>
  <si>
    <t>Nazar Kebap, Karadeniz Ereğli (Müftü Mah.)</t>
  </si>
  <si>
    <t>Müftü mahallesi Atatürk bulvarı ofis yolu caddesi no 8 Ereğli/Zonguldak</t>
  </si>
  <si>
    <t>devam çekimi alındıü</t>
  </si>
  <si>
    <t>62587e0919d9e01cbb915815</t>
  </si>
  <si>
    <t>Nefis Üniversitesi Pilavcısı, Merkez (İncivez Mah.)</t>
  </si>
  <si>
    <t>Hakan Yıldırım</t>
  </si>
  <si>
    <t>İncivez Mah. Üniversite Cad.Yap-Kon İnş. No:59/C Merkez/Zonguldak</t>
  </si>
  <si>
    <t>6244227f7fb712e3049b1c33</t>
  </si>
  <si>
    <t>Neslişah, Kozlu (Merkez Mah. - Çarşı)</t>
  </si>
  <si>
    <t>GALİPCAN CORA</t>
  </si>
  <si>
    <t>Fatih Mah. Foça Sok. No:1 Kozlu Zonguldak</t>
  </si>
  <si>
    <t>6175b5d949f06b26e84309ee</t>
  </si>
  <si>
    <t>New Jersey Tost &amp; Midye, Merkez (İncivez Mah.)</t>
  </si>
  <si>
    <t>Ömer Özenç Sekme</t>
  </si>
  <si>
    <t>İncivez Mah. Üniversite Cad. No:23 Merkez/Zonguldak</t>
  </si>
  <si>
    <t>6245599085d9c22f5d1a60f2</t>
  </si>
  <si>
    <t>Hatice Topuz</t>
  </si>
  <si>
    <t>İncivez Mah. Üniversite Cad.No:29 Merkez/Zonguldak</t>
  </si>
  <si>
    <t>6059d67b8425a453d182f5d1</t>
  </si>
  <si>
    <t>Ocak Pide &amp; Kebap &amp; İskender &amp; Yemek, Kozlu (Merkez Mah.- Çarşı)</t>
  </si>
  <si>
    <t>Berat Karaveli</t>
  </si>
  <si>
    <t>Merkez mah.Cumhuriyet cad. Sayınlar APT. No.4/A Kozlu/Zonguldak</t>
  </si>
  <si>
    <t>tadilattayız sonra arayın der// mail adresi atıldı gönderecek</t>
  </si>
  <si>
    <t>606382fc8b0d97814c663989</t>
  </si>
  <si>
    <t>Ora Cafe, Kozlu (Güney Mah.)</t>
  </si>
  <si>
    <t>Necmi Uludüz</t>
  </si>
  <si>
    <t>Güney Mah. Hürriyet Cad. Kavaklık Mevkii No:51/A Kozlu/Zonguldak</t>
  </si>
  <si>
    <t>işletme daha bugün açtım 5-6 gün sonra arayın işler bir rayına otursun dedi//işler çok iyi gitmiyor ben fotoğrafları çekip size yollayacağım dedi. birde getirle ilgili problemleri var.</t>
  </si>
  <si>
    <t>60b2259836f235e02ae92198</t>
  </si>
  <si>
    <t>Osko Kafe, Alaplı (Merkez Mah.)</t>
  </si>
  <si>
    <t>Osman Yılmaz</t>
  </si>
  <si>
    <t>Cumhuriyet Meydanı No:17 Alaplı/Zonguldak</t>
  </si>
  <si>
    <t>ileride randevu ıstedı</t>
  </si>
  <si>
    <t>600192e15f70cdb1cd9040ad</t>
  </si>
  <si>
    <t>Osmanlı Tulumbacısı, Karadeniz Ereğli (Bağlık Mah.)</t>
  </si>
  <si>
    <t>BAĞLIK MAH. ERDEMİR CAD. NO: 225 C İÇ KAPI NO: C EREĞLİ/ ZONGULDAK</t>
  </si>
  <si>
    <t>61af023d044d1aa0b478c20f</t>
  </si>
  <si>
    <t>Ot Cafe, Merkez (İncivez Mah.)</t>
  </si>
  <si>
    <t>Furkan Yılmaz</t>
  </si>
  <si>
    <t>İncivez Mah. Üniversite Cad. No:15 Merkez/Zonguldak</t>
  </si>
  <si>
    <t>kendi fotoğraflarım var dedi mail adresi verildi / fotoğraf yollamamış!</t>
  </si>
  <si>
    <t>6060f2fe98aa5b611621ba79</t>
  </si>
  <si>
    <t>Ottoman Empire, Kozlu (Esenköy Mah.)</t>
  </si>
  <si>
    <t>Ayla Ceylan</t>
  </si>
  <si>
    <t>Esenköy Mah. Abaz Cad. Haberal Doğa Sitesi No:239/A Kozlu/Zonguldak</t>
  </si>
  <si>
    <t>623da92b8d8cd2c93dac7471</t>
  </si>
  <si>
    <t>Öğrencinin Dostu Neco'nun Tostu, Kozlu (Merkez Mah. - Çarşı)</t>
  </si>
  <si>
    <t>NECDET DÖKMECİ</t>
  </si>
  <si>
    <t>Merkez Mah. Veysel Atasoy Cad. No:5 C Kozlu Zonguldak</t>
  </si>
  <si>
    <t>605ce67182a0d03cc412df40</t>
  </si>
  <si>
    <t>Öz Halil İbrahim Sofrası, Merkez (Meşrutiyet Mah. - Çarşı)</t>
  </si>
  <si>
    <t>Dursun Hamarat</t>
  </si>
  <si>
    <t>Mithatpaşa Mah. Belediye Merkez Çarşısı No:120 Kat:3 Merkez/Zonguldak</t>
  </si>
  <si>
    <t>kendisi dönüş yapcak/şuan müsait değil//yetkili 1 saat sonra müsait olur// ben istemiyorum ama isteyince arkadaşın numarası var ben onla görüşeceğim dedi daha önce de söylemiştim dedi</t>
  </si>
  <si>
    <t>61430be98d015dff641aa934</t>
  </si>
  <si>
    <t>Özel Fast Food, Karadeniz Ereğli (Müftü Mah.)</t>
  </si>
  <si>
    <t>Doğukan Erben</t>
  </si>
  <si>
    <t>Müftü Mah. Uğur Mumcu Cad. No:19/A Ereğli/Zonguldak</t>
  </si>
  <si>
    <t xml:space="preserve">KENDİ FOTOĞRAFLARIM VAR DEDİ  - yetkili akşam 7-8 gibi gelir dedi </t>
  </si>
  <si>
    <t>6060fa0ce81f5b8ce38622ae</t>
  </si>
  <si>
    <t>Öztürk Kebap, Merkez (Mithatpaşa Mah.)</t>
  </si>
  <si>
    <t>Murat Aytekin</t>
  </si>
  <si>
    <t>Mithatpaşa Mah. Okul Sok. Kat:3 No:9 Merkez/Zonguldak</t>
  </si>
  <si>
    <t xml:space="preserve">yetkili hastanede dedi suratıma kapattı /halen hastaneden çıkmadı dediler//patronuyla görüşcek akşam üzeri arancak//yetkili yok //müsait değiliz sipariş geldi dedi yüzüme kapattı/yarın arayın musaıt degılız dedı/yt yok </t>
  </si>
  <si>
    <t>61dc9af1820ae027daa88528</t>
  </si>
  <si>
    <t>Paradise Pide &amp; Kebap, Merkez (Bahçelievler Mah.)</t>
  </si>
  <si>
    <t>Kübra Şeyma İnce</t>
  </si>
  <si>
    <t>Bahçelievler mahallesi Mehmetçik caddesi No:27/A Merkez/Zonguldak</t>
  </si>
  <si>
    <t>6093c81074780381c3a15dee</t>
  </si>
  <si>
    <t>Pasaport Pizza, Çaycuma (Merkez Mah.)</t>
  </si>
  <si>
    <t>NİHAT KSANTARCI CAD. N0 61/A CAYCUMA ZONGULDAK</t>
  </si>
  <si>
    <t>5ffece49292a616f46b29540</t>
  </si>
  <si>
    <t>Pasha Baklava &amp; Künefe &amp; Katmer, Karadeniz Ereğli (Müftü Mah.)</t>
  </si>
  <si>
    <t>Mustafa Hartavi</t>
  </si>
  <si>
    <t>Müftü Mah. Uğur Mumcu Cad. No : 14 / A B Ereğili</t>
  </si>
  <si>
    <t>Osman bey il dışında bir kaç gün sonra aranacak/üç ortaklar diğerleri ile görüşüp dönüş yapacak /4 gun sonra aranılck/yetkilinin babası hastaymış il dışındalarmış</t>
  </si>
  <si>
    <t>61979593ed72462538a15f89</t>
  </si>
  <si>
    <t>Pide Site, Merkez (Bahçelievler Mah. - Site Mevkii)</t>
  </si>
  <si>
    <t>Bahçelievler mahallesi site mevkii gelincik sokak no 35/A-B ZONGULDAK eski başöğretmen lisesi üstü</t>
  </si>
  <si>
    <t xml:space="preserve">10 dk sonra /ilgılenmıyoruz dedı </t>
  </si>
  <si>
    <t>5fffe6d0e2d9e06469042764</t>
  </si>
  <si>
    <t>Pideci Yaşar, Karadeniz Ereğli (Bağlık Mah.)</t>
  </si>
  <si>
    <t>YAŞAR ÇELİK</t>
  </si>
  <si>
    <t>Bağlık Mahallesi Erdemir Caddesi No:93/A-51 ÖzdemirParkAvm Kat:3 Kdz.Ereğli/ZONGULDAK</t>
  </si>
  <si>
    <t>6089987563fb10a4c3196dc8</t>
  </si>
  <si>
    <t>Pidecim Pide &amp; Lahmacun, Karadeniz Ereğli (Müftü)</t>
  </si>
  <si>
    <t>Mustafa Eşitmez</t>
  </si>
  <si>
    <t>Müftü Mah. Suat Başol Sok. No:23/B Ereğli/Zonguldak</t>
  </si>
  <si>
    <t>624861b09fd0a043aa9e6258</t>
  </si>
  <si>
    <t>Pizza Kasaba, Merkez (İncivez Mah.)</t>
  </si>
  <si>
    <t>Fırat Gülden</t>
  </si>
  <si>
    <t>6060e89ae6c14e2a09a7b366</t>
  </si>
  <si>
    <t>Pizza Mista Cafe &amp; Bistro, Kozlu (Esenköy Mah.)</t>
  </si>
  <si>
    <t>Güler Tatar</t>
  </si>
  <si>
    <t>Esenköy Mah. Abaz Cad. No:201/A Kozlu/Zonguldak</t>
  </si>
  <si>
    <t>5061811598/dha sonra aranılcak personel eksıklıgı var</t>
  </si>
  <si>
    <t>60638fe269de6c18ad4c2685</t>
  </si>
  <si>
    <t>Pizza Street İtalyan Lezzetleri, Karadeniz Ereğli (Müftü Mah.)</t>
  </si>
  <si>
    <t>Müftü Mah. Erdemir Cad. No:60/A Ereğli/Zonguldak</t>
  </si>
  <si>
    <t>fotoğraflarum var dedi mail adresimizi paylaşmak istedim ama benim kendim yüklemem lazım yanlışlık oluşmasın çok ürünüm var dedi merkez numaramızı arayıp bu yetkiyi isteyeceğini belirtti</t>
  </si>
  <si>
    <t>62514e0ae0bb2601d2b6b300</t>
  </si>
  <si>
    <t>Pizza Street İtalyan Lezzetleri, Karadeniz Ereğli (Müftü Mah.).</t>
  </si>
  <si>
    <t>NERİMAN TÜTÜNCÜ</t>
  </si>
  <si>
    <t>600195ff49a45d62638640c3</t>
  </si>
  <si>
    <t>Pizza Venezzia, Karadeniz Ereğli (Merkez Mah. - Çarşı)</t>
  </si>
  <si>
    <t>BAĞLIK MAH. ERDEMİR CAD. 93 A 53 EREĞLİ/ ZONGULDAK</t>
  </si>
  <si>
    <t>yoğunmuş daha sonra aranacak</t>
  </si>
  <si>
    <t>606f54ee29574a946753816f</t>
  </si>
  <si>
    <t>Pizzante By Hakan, Karadeniz Ereğli (Bağlık Mah.)</t>
  </si>
  <si>
    <t>Henife Selçuk</t>
  </si>
  <si>
    <t>Orhanlar Mah.Kanarya Sok.No: 10/7 Ereğli/Zonguldak</t>
  </si>
  <si>
    <t xml:space="preserve">Hakan Bey 5362715454 mailden gönderecek  - 10 gün sonra yüklenmesini sağlayacağım dedi </t>
  </si>
  <si>
    <t>61bf2b83388e9fb4e908fdbf</t>
  </si>
  <si>
    <t>Quick Pizza, Devrek (Eski Mah.)</t>
  </si>
  <si>
    <t>Ağalar</t>
  </si>
  <si>
    <t>61d9e36441bfd8596fb8de7d</t>
  </si>
  <si>
    <t>Ramazan Altuğ Adıyaman Çiğ Köfte, Karadeniz Ereğli (Bağlık Mah.)</t>
  </si>
  <si>
    <t>Murtaza</t>
  </si>
  <si>
    <t>Bağlık mah suphi konak CAD no38</t>
  </si>
  <si>
    <t>60ff1cd4de747a7292485b71</t>
  </si>
  <si>
    <t>Ramazan Altuğ Adıyaman Çiğ Köfte, Karadeniz Ereğli (Orhanlı Mah)</t>
  </si>
  <si>
    <t>6205738a99f273026b5f8a51</t>
  </si>
  <si>
    <t>Resume Çiğ Köfte, Kozlu (Güney Mah.)</t>
  </si>
  <si>
    <t>Miraç Kunt</t>
  </si>
  <si>
    <t>Güney Mah. Sevimli Sok. No:18/B Kozlu/Zonguldak</t>
  </si>
  <si>
    <t>60780555191de041c3a119b8</t>
  </si>
  <si>
    <t>Resume Çiğ Köfte, Merkez (Bahçelievler Mah. - Site Mevkii)</t>
  </si>
  <si>
    <t>Osman Üçüncü</t>
  </si>
  <si>
    <t>Bahçelievler Mah. Mehmetçik Cad. No: 6/C Merkez/Zonguldak</t>
  </si>
  <si>
    <t>600197e4675cf5af616d2f1f</t>
  </si>
  <si>
    <t>Rich Burger, Karadeniz Ereğli (Merkez Mah. - Çarşı)</t>
  </si>
  <si>
    <t>BAĞLIK MAH. ERDEMİR CAD. 93 A 53 EREĞLİ/ ZONGULDAK ÖZDEMİR PARK AVM</t>
  </si>
  <si>
    <t>6007fb56f69aa44e7446ec98</t>
  </si>
  <si>
    <t>Rüyam Pide &amp; Kebap (Meşrutiyet Mah. - Çarşı)</t>
  </si>
  <si>
    <t>ASUMAN ÇAKMAK</t>
  </si>
  <si>
    <t>MİTHATPAŞA MAHALLESİ NİZAM CADDESİ ZÜBEYDE HANIM SOKAK NO/24</t>
  </si>
  <si>
    <t>haftaya salıya istedi şehir dışına çıkmak durumda kalmış/hastanedelermiş iptal oldu çekim//dünde aradılar yetkili  gelince geri dönüş yapıcaz diyoruz dedi/yetkili hastanedelermiş</t>
  </si>
  <si>
    <t>61165179c527eda5a4f5d8c5</t>
  </si>
  <si>
    <t>Rüzgar Pide &amp; Kebap &amp; Lahmacun, Merkez (Meşrutiyet Mah.)</t>
  </si>
  <si>
    <t>Hilal Komşular</t>
  </si>
  <si>
    <t>Meşrutiyet Mah. Rüzgarlı Cad. No:5/A Merkez/Zonguldak</t>
  </si>
  <si>
    <t>60639c47f0248ba31cdce288</t>
  </si>
  <si>
    <t>Salad Box, Karadeniz Ereğli (Müftü Mah.)</t>
  </si>
  <si>
    <t>Erol Kansu</t>
  </si>
  <si>
    <t>Müftü Mah. Erdemir Cad. Ereylin AVM No:160/67 Ereğli/Zonguldak</t>
  </si>
  <si>
    <t>5333732477devam çekimi alındı</t>
  </si>
  <si>
    <t>60c919b2caa82f346cde4ee8</t>
  </si>
  <si>
    <t>Sandviç Dünyası, Devrek (Yeni Mah.)</t>
  </si>
  <si>
    <t>Yiğit Birkan Ateş</t>
  </si>
  <si>
    <t>Yeni Mah. Öncü Sok. No:2 Devrek/Zonguldak</t>
  </si>
  <si>
    <t>işletmesını tasıyacak daha sonra aranılck</t>
  </si>
  <si>
    <t>6087b6be868e55077bd71e38</t>
  </si>
  <si>
    <t>Saray Büfe Döner &amp; Köfte, Merkez (Meşrutiyet Mah.)</t>
  </si>
  <si>
    <t>Kadri Turgay Taştan</t>
  </si>
  <si>
    <t>Meşrutiyet Mah. Tahir Karaoğuz Sok. No:26/C Merkez/Zonguldak</t>
  </si>
  <si>
    <t>tadilatta/açmadı/dönüş yapcak/1 saat sonra arayın yetkili yok dediler/kendileri görüşme sağlayacaklar//yet yok ne zaman gelir bilmiyorum der//yetkili yok numarasını vermedi yarın ara bugun gelmez// istemiyormuş //1 saat ara yetkili yok/yetkili kişi hastalarmış/tadılattaymıs daha oncede aradınız dedı ıstemıyorum dedı ugrasamam dedı kafam zten dolu dedı ıstersem egr ben donerım dedı</t>
  </si>
  <si>
    <t>604e8163fdf6ea7f1041b515</t>
  </si>
  <si>
    <t>Sepetçioğlu Kır Pidesi &amp; Restaurant, Merkez (Meşrutiyet - Çarşı)</t>
  </si>
  <si>
    <t>Davut Aslan</t>
  </si>
  <si>
    <t>Meşrutiyet Mah. Gazipaşa Cad. No:54/A Merkez/Zonguldak</t>
  </si>
  <si>
    <t>randevu alınıp sürekli istemediğini belirttiği için blackliste alındı</t>
  </si>
  <si>
    <t>615c2f46f1c882799435cf49</t>
  </si>
  <si>
    <t>Soğuk Baklavacı Ballıoğlu, Karadeniz Ereğli (Kepez Mah.)</t>
  </si>
  <si>
    <t>6077f7198feb6561dca179d5</t>
  </si>
  <si>
    <t>Sokak Cafe, Merkez (Bahçelievler Mah. - Site Mevkii)</t>
  </si>
  <si>
    <t>61164d88cc8fe051689f9219</t>
  </si>
  <si>
    <t>Sokak Pilavcısı, Merkez (Terakki Mah. - Soğuksu Mevkii)</t>
  </si>
  <si>
    <t>Özlem Yıldız</t>
  </si>
  <si>
    <t>Terakki Mah. Milli Egemenlik Cad. No:13 Merkez/Zonguldak</t>
  </si>
  <si>
    <t>5392851928 acmadı</t>
  </si>
  <si>
    <t>600eac5416bdc8d4b840ca25</t>
  </si>
  <si>
    <t>Sultan Pide &amp; Lahmacun (Kepez Mah.)</t>
  </si>
  <si>
    <t>Hatice Karaman</t>
  </si>
  <si>
    <t>Kepez Mah., Prf.Muammer Aksoy Cad., No:39, Ereğli, Zonguldak, Türkiye,</t>
  </si>
  <si>
    <t>6089de21f2309121b76dec99</t>
  </si>
  <si>
    <t>Şamdan Dondurma, Karadeniz Ereğli (Müftü Mah.)</t>
  </si>
  <si>
    <t>Sermet Yazıcı</t>
  </si>
  <si>
    <t>Devrim Bulvarı No:3/B Ereğli/Zonguldak</t>
  </si>
  <si>
    <t>625157e01427bf68e3e5156e</t>
  </si>
  <si>
    <t>Şelale Kebap, Karadeniz Ereğli (Müftü Mah.)</t>
  </si>
  <si>
    <t>İlhan Yaşar</t>
  </si>
  <si>
    <t>Orhanlar Mah. Süleyman Seba Sk. No:24/A Ereğli/Zonguldak</t>
  </si>
  <si>
    <t>60ee1c7aaa02797a00a7e602</t>
  </si>
  <si>
    <t>Şems Sushi, Karadeniz Ereğli (Orhanlı Mah.)</t>
  </si>
  <si>
    <t>Neşat Pehlivan</t>
  </si>
  <si>
    <t>Orhanlar Mah. Süleyman Seba Sok. No:32 Ereğli/Zonguldak</t>
  </si>
  <si>
    <t xml:space="preserve">mail verıldı- başka bir gün dedi geçiştirdi </t>
  </si>
  <si>
    <t>60626171b48e845e23440083</t>
  </si>
  <si>
    <t>Taksim Islak Hamburger, Karadeniz Ereğli (Müftü Mah.)</t>
  </si>
  <si>
    <t>Zeynep Sağ</t>
  </si>
  <si>
    <t>Müftü Mah. Uzun Çarşı Sok. No:1 Ereğli/Zonguldak</t>
  </si>
  <si>
    <t>606264176c2d47b10c501072</t>
  </si>
  <si>
    <t>Tantunim 33 &amp; Cafe Serap, Karadeniz Ereğli (Müftü Mah.)</t>
  </si>
  <si>
    <t>Serap Baş</t>
  </si>
  <si>
    <t>Müftü Mah. İbrahim Efe Cad. No:17/F Ereğli/Zonguldak</t>
  </si>
  <si>
    <t>çok yoğunuz ve çok çeşitimiz var der yoğunulk saati olarak randevu oluşturalım derim onda da size vakit ayıramayız der</t>
  </si>
  <si>
    <t>62236ab7aa1a49f2a337af8f</t>
  </si>
  <si>
    <t>Tarihi Antep Çiğköfte,Merkez (Asma Mah.)</t>
  </si>
  <si>
    <t>Mert Özkan</t>
  </si>
  <si>
    <t>Asma Mah. Avni Cinal Cad.No:43/D Merkez/Zonguldak</t>
  </si>
  <si>
    <t>6129dbf4e96c5138d0106bf1</t>
  </si>
  <si>
    <t>Tarihi Osmanlı Tulumbacısı, Karadeniz Ereğli (Kepez Mah.)</t>
  </si>
  <si>
    <t>624347630704c90f19203275</t>
  </si>
  <si>
    <t>Tarkan Şef, Kozlu (Merkez Mah. - Çarşı)</t>
  </si>
  <si>
    <t>TARKAN ONUR</t>
  </si>
  <si>
    <t>Merkez mah.Ertan şahin blv.20 C KOZLU/ZONGULDAK</t>
  </si>
  <si>
    <t>625aa5e727c896ac590e2193</t>
  </si>
  <si>
    <t>Taş Kafe, Karadeniz Ereğli (Bağlık Mah.)</t>
  </si>
  <si>
    <t>ALİ SERDAR ÖZBEK</t>
  </si>
  <si>
    <t>Bağlık Mah. Yeni Lojmanlar 3 Sok. No:44 Ereğli / Zonguldak</t>
  </si>
  <si>
    <t>622c8cf10f965c1c6c060616</t>
  </si>
  <si>
    <t>The Zone, Kozlu (Güney Mah.)</t>
  </si>
  <si>
    <t>ALPER İBİK</t>
  </si>
  <si>
    <t>Güney Mahallesi Hürriyet Caddesi Temel Küçük Konutları No : 209/G Kozlu / Zonguldak</t>
  </si>
  <si>
    <t>60c30f47e105094adfda2886</t>
  </si>
  <si>
    <t>Tost Keyfi, Karadeniz Ereğli (Müftü Mah.)</t>
  </si>
  <si>
    <t>Fadime Kısan</t>
  </si>
  <si>
    <t>Müftü mahallesi İbrahim efe cad.no:9/b Ereğli/zonguldak</t>
  </si>
  <si>
    <t>6083d50d8a6396000d0244fc</t>
  </si>
  <si>
    <t>Tostcum, Çaycuma (Çay Mah.)</t>
  </si>
  <si>
    <t>Erdem Girgin</t>
  </si>
  <si>
    <t>Çay Mah. Döner Sok. No:7 Çaycuma/Zonguldak</t>
  </si>
  <si>
    <t>mail veerıldı</t>
  </si>
  <si>
    <t>624352a8227e1c9b7a14aeed</t>
  </si>
  <si>
    <t>Umut Cafe, Merkez (Çaydamar Mah.)</t>
  </si>
  <si>
    <t>Selahattin Altunkaya</t>
  </si>
  <si>
    <t>Birlik Mah., Ahmet Taner Kışlalı Cad., No:80/B, Merkez, Zonguldak</t>
  </si>
  <si>
    <t>600be4bc2505a36b38a685ce</t>
  </si>
  <si>
    <t>Ümid Steakhouse &amp; Burger, Karadeniz Ereğli (Müftü Mah.)</t>
  </si>
  <si>
    <t>ÜMİT ERDUN</t>
  </si>
  <si>
    <t>Müftü, Uğur Mumcu Cd. No:16, 67300 Ereğli/Zonguldak</t>
  </si>
  <si>
    <t xml:space="preserve">Yetkili yokmş geldiği zaman dönecek/ümit bey yok yarın gelir </t>
  </si>
  <si>
    <t>61b903ee8f514ce042a36454</t>
  </si>
  <si>
    <t>Üst Kapı Pilav &amp; Fast Food, Merkez (İncivez Mah.)</t>
  </si>
  <si>
    <t>Mert Kurt</t>
  </si>
  <si>
    <t>İncivez Mah. Üniversite Cad. No:19/R Merkez/Zonguldak</t>
  </si>
  <si>
    <t>60626a33f0248bedc9dcc829</t>
  </si>
  <si>
    <t>Yalı Kokoreç, Karadeniz Ereğli (Merkez Mah. - Çarşı)</t>
  </si>
  <si>
    <t>Murtaza Mah. Orhan Gazi Cad. No:6/B Ereğli/Zonguldak</t>
  </si>
  <si>
    <t>604e64c074494c7b982bb310</t>
  </si>
  <si>
    <t>Yeni Çarşı Pide &amp; Lahmacun, Merkez (Meşrutiyet Mah. - Çarşı)</t>
  </si>
  <si>
    <t>Recai Yıldırım</t>
  </si>
  <si>
    <t>Mithatpaşa Mah. Köprüaltı Sok. No:80/A Merkez/Zonguldak</t>
  </si>
  <si>
    <t>532 409 41 92 hasan bey arandı açmadılar//randevu alındı</t>
  </si>
  <si>
    <t>607757c357449652d04b73b8</t>
  </si>
  <si>
    <t>Yeni Özel Kepez Pide, Karadeniz Ereğli (Kepez Mah.)</t>
  </si>
  <si>
    <t>Kepez Mah. Gaziler Sok. No: 12 Ereğli/Zonguldak</t>
  </si>
  <si>
    <t>kendılerı donus saglıycklr</t>
  </si>
  <si>
    <t>622c787dedd68c42518efeac</t>
  </si>
  <si>
    <t>Yiğit Kebap Pide İskender, Merkez (Terakki Mah. -Soğuksu Mevkii)</t>
  </si>
  <si>
    <t>ARZU YILDIRIM</t>
  </si>
  <si>
    <t>Terakki Mah. Paşa Zilan Çıkmazı No:15/1</t>
  </si>
  <si>
    <t>60ae9bb959046972773ce2f2</t>
  </si>
  <si>
    <t>Yörem Pide Kebap, Alaplı (Merkez Mah.)</t>
  </si>
  <si>
    <t>Hava Güney</t>
  </si>
  <si>
    <t>Merkez Mah. Ali Alp Cad. No:1/1 Alaplı/Zonguldak</t>
  </si>
  <si>
    <t>namaza gıtmıs yt yarım saat sonra aranılck/dha sonra ıletısıme gecılcek bıraz ısteksız</t>
  </si>
  <si>
    <t>606118cfbf03aa22d7307f9d</t>
  </si>
  <si>
    <t>Yöremce Pide &amp; Kebap, Merkez (Meşrutiyet Mah. - Çarşı)</t>
  </si>
  <si>
    <t>Gülin Bacıoğlu</t>
  </si>
  <si>
    <t>Mithatpaşa mah. Gazipaşa cad. Maliye sokak. No:1 D:2 Merkez/Zonguldak</t>
  </si>
  <si>
    <t>yetkili yoktu bilgi verildi geri dönüş yapılacak// mail verildi// ben de tam fotoğrafları atıyordum dedi./fotografları göndermiş</t>
  </si>
  <si>
    <t>608a46682bf2898a9e7f9624</t>
  </si>
  <si>
    <t>Zirve Pasta, Karadeniz Ereğli (Müftü Mah.)</t>
  </si>
  <si>
    <t>Ayten Kayıkcı</t>
  </si>
  <si>
    <t>Müftü Mah. Erdemir Cad. No:120 Ereğli/Zonguldak</t>
  </si>
  <si>
    <t xml:space="preserve">Koray Bey </t>
  </si>
  <si>
    <t>60aea0d3e20fc09bfc1937de</t>
  </si>
  <si>
    <t>Zuzu Cafe &amp; Bistro, Alaplı (Merkez Mah. - Çarşı)</t>
  </si>
  <si>
    <t>Hakan Akdemir</t>
  </si>
  <si>
    <t>Merkez Mah. Ali Alp Cad. No:49/A Alaplı/Zonguldak</t>
  </si>
  <si>
    <t>profesyonel çekimleri var mail iletildi.</t>
  </si>
  <si>
    <t>Yiğit Furkan
Gür
Merkez</t>
  </si>
  <si>
    <t>Merkez/İncivez</t>
  </si>
  <si>
    <t>Suat Bey/3722200063</t>
  </si>
  <si>
    <t>Onurkan Karadoğan/3724091157</t>
  </si>
  <si>
    <t>Eren Bey/5064814397</t>
  </si>
  <si>
    <t>teyit iççin arandı açmadı</t>
  </si>
  <si>
    <t>Eray Uslu/5542611772</t>
  </si>
  <si>
    <t>6060ff083730cffec7526dfb</t>
  </si>
  <si>
    <t>Merkez/Bahçelievler</t>
  </si>
  <si>
    <t>Cihan Çıtak/3722221011</t>
  </si>
  <si>
    <t>pazartesiye ertelendi</t>
  </si>
  <si>
    <t>Sezer Gök/3722576767-5373178899</t>
  </si>
  <si>
    <t>Ertelemek istiyorum yasaklarlar kalktığı için yoğunluk olcak o yüzden der.</t>
  </si>
  <si>
    <t>Gülsüm Ermiş/5454350067</t>
  </si>
  <si>
    <t>Aynur Ceylan/3722910200</t>
  </si>
  <si>
    <t>Ürünlerin hepsini çıkartamam sizinle uğraşamam der</t>
  </si>
  <si>
    <t>12'den önce randevu alınmıyor!!!</t>
  </si>
  <si>
    <t>Merkez/Mithatpaşa</t>
  </si>
  <si>
    <t>Davut Bey//3722520778</t>
  </si>
  <si>
    <t xml:space="preserve">12 e kadar ürünlerim çıkmaz dedi </t>
  </si>
  <si>
    <t>Tolga Bey/5323816995</t>
  </si>
  <si>
    <t>Merkez/Meşrutiyet</t>
  </si>
  <si>
    <t>Sunay Bey/5558038709</t>
  </si>
  <si>
    <t>haftaya salıya istedi şehir dışına çıkmış.</t>
  </si>
  <si>
    <t>iptal sebebi için arandı meşgul</t>
  </si>
  <si>
    <t>SERDAR ZORBA/3722810707-5356960631</t>
  </si>
  <si>
    <t>yoğunluktan dolayı ertelemesi yapıldı pazartesi gününde</t>
  </si>
  <si>
    <t>604e592982cb08102bb285d5</t>
  </si>
  <si>
    <t>S1F1RBIR@, Merkez (Bahçelievler Mah.)</t>
  </si>
  <si>
    <t>Özcan Özdeş/3722810801</t>
  </si>
  <si>
    <t>Bahçelievler Mah. Mehmetçik Cad. No:39/A Merkez/Zonguldak</t>
  </si>
  <si>
    <t>teyit için arandı ulaşılamadı cenazesi olduğu yazıyormuş işletmede</t>
  </si>
  <si>
    <t>Davut Bey/3722515093</t>
  </si>
  <si>
    <t>yoğunluktan dolayı salı gününe erteledik</t>
  </si>
  <si>
    <t>RANDEVU ALINMAYACAK'''''</t>
  </si>
  <si>
    <t xml:space="preserve">         10.00</t>
  </si>
  <si>
    <t>Orhan bey/03722221011</t>
  </si>
  <si>
    <t>6013f35cf8fb0b3f2cf9f62d</t>
  </si>
  <si>
    <t>Hamsi Finger, Merkez (On Temmuz Mah.)</t>
  </si>
  <si>
    <t xml:space="preserve">        16.00</t>
  </si>
  <si>
    <t>ÇAĞDAŞ İNCE/5331526761</t>
  </si>
  <si>
    <t>yoğunluktan dolayı iptal haftaya aranıp sorulacak</t>
  </si>
  <si>
    <t xml:space="preserve">         17.30</t>
  </si>
  <si>
    <t>Efkan Akkol/3722200063</t>
  </si>
  <si>
    <t>blackliste alındı</t>
  </si>
  <si>
    <t>60873d33afd96d9f1df76c07</t>
  </si>
  <si>
    <t xml:space="preserve">         12.00</t>
  </si>
  <si>
    <t>Hakan Yıldırım/5317000498</t>
  </si>
  <si>
    <t>İncivez Mah. Üniversite Cad. No:59/C Merkez/Zonguldak</t>
  </si>
  <si>
    <t>Hastane işlerim olacağı için resotranı açmayacağım sağlığım düzelsin uygun bir günde size döneceğim der</t>
  </si>
  <si>
    <t>5ffff85abd264d7f715403f2</t>
  </si>
  <si>
    <t>Gül Mantı Evi, Merkez (Meşrutiyet Mah. - Çarşı)</t>
  </si>
  <si>
    <t>GÜLSEREN DUMAN/5326941587</t>
  </si>
  <si>
    <t>Mithatpaşa Mah. Şemsi Denizer Sok. 18/C Zonguldak Merkez, Zonguldak</t>
  </si>
  <si>
    <t>ASUMAN ÇAKMAK/5558038709</t>
  </si>
  <si>
    <t>hatanedelermiş onun için iptal</t>
  </si>
  <si>
    <t>Hasan Bey/532 409 41 92</t>
  </si>
  <si>
    <t>Metin Doğdu	3722520012</t>
  </si>
  <si>
    <t>605cf18b2f111e0afe8bb4cc</t>
  </si>
  <si>
    <t>Yusuf bey 5346306782 / 3722572222</t>
  </si>
  <si>
    <t>Bahçelievler Mah. Yıldız Sok. Altın Yıldız Apt. No: 8/B Merkez/Zonguldak</t>
  </si>
  <si>
    <t>yoğunluktan dolayı başka güne erteledik</t>
  </si>
  <si>
    <t>Merkez /Bahçelievler</t>
  </si>
  <si>
    <t>Özgür bey 5525676106 / 5325816717</t>
  </si>
  <si>
    <t>Resul Baltacı 542 736 21 15   3722575777</t>
  </si>
  <si>
    <t>yoğunluktan dolayı erteleme istedi pazartesiye ertelendi</t>
  </si>
  <si>
    <t>gitmeden bir saat önce aranmasını istediler</t>
  </si>
  <si>
    <t>605baa78ad0bbd3f4d5aa5a0</t>
  </si>
  <si>
    <t>Şirinler Cafe &amp; Bistro &amp; Patisserie, Merkez (Mithatpaşa Mah.)</t>
  </si>
  <si>
    <t>Merkez	Mithatpaşa</t>
  </si>
  <si>
    <t>Ali Kaya  535 748 00 78   3722220111</t>
  </si>
  <si>
    <t>Mithatpaşa Mah. Bülent Ecevit Cad. No:13/B Merkez/Zonguldak</t>
  </si>
  <si>
    <t>Randevu alınmayacak</t>
  </si>
  <si>
    <t>Cihan Çıtak/5336743658</t>
  </si>
  <si>
    <t>Müsait olmadığını belirtmiş teyit için arandı açmıyor.</t>
  </si>
  <si>
    <t>606031a224e239963312f6ee</t>
  </si>
  <si>
    <t>Çiğ Köfteci Sait, Merkez (İncivez Mah.)</t>
  </si>
  <si>
    <t>Merkez	İncivez</t>
  </si>
  <si>
    <t xml:space="preserve">Ahmet Yunus Çınar  544 966 24 17   3725022220 </t>
  </si>
  <si>
    <t>İncivez Mah. Çaybaşı Sok. Hakem Servet Apt. B Blok No:20/C Merkez/Zonguldak</t>
  </si>
  <si>
    <t xml:space="preserve">ESRA ALTUNTAŞ 552 308 69 29  3722221261 </t>
  </si>
  <si>
    <t>Osman Bey/ 5525676106-5325816717</t>
  </si>
  <si>
    <t>Merkez	Terakki</t>
  </si>
  <si>
    <t>Muhammed bey  5332478722  3722220034</t>
  </si>
  <si>
    <t>Terakki Mah. Cumhuriyet Cad. No:17 Merkez/Zonguldak</t>
  </si>
  <si>
    <t>Mustafa bey 542 438 28 67  3722577676 (gelmeden bir saat önceden ararlarsa diye rica ettiler)</t>
  </si>
  <si>
    <t>Metin Doğdu5303500184-03722810013</t>
  </si>
  <si>
    <t>yusuf bey-534 630 67 82 -3722572222</t>
  </si>
  <si>
    <t xml:space="preserve">aramadan direk gidilecek </t>
  </si>
  <si>
    <t>Kozlu/Esenköy</t>
  </si>
  <si>
    <t>Sedat bey/3722610102/5061811598</t>
  </si>
  <si>
    <t>yoğunluktan iptal edildi</t>
  </si>
  <si>
    <t>Ayla Ceylan/3722610003</t>
  </si>
  <si>
    <t>arandık ulaşılamadı</t>
  </si>
  <si>
    <t>Kozlu/Fatih</t>
  </si>
  <si>
    <t>Tolga Yalçıner/3722200550 5393349491</t>
  </si>
  <si>
    <t>o kadar ürün çıkartamam dedi.çekim istemiyor</t>
  </si>
  <si>
    <t>"Elit Cafe, Kozlu (Merkez Mah. - Çarşı)"</t>
  </si>
  <si>
    <t>Kozlu/Merkez</t>
  </si>
  <si>
    <t>Nuran Koç/3722663232</t>
  </si>
  <si>
    <t>en fazla 3-4 ürün çıkar burası küçük bir yer dedi.</t>
  </si>
  <si>
    <t>60aca7984e6fb9653c8d087c</t>
  </si>
  <si>
    <t>Çorbacı Tolga, Kozlu (Merkez Mah. - Çarşı)</t>
  </si>
  <si>
    <t>Pınar Kalyoncu/5465995452</t>
  </si>
  <si>
    <t>Merkez Mah. Şehit Polis Hasan Bilgin Sok. No:5/A Kozlu/Zonguldak</t>
  </si>
  <si>
    <t>teyit için gerçekleşti çekime gidilecek</t>
  </si>
  <si>
    <t>Satiye Akçay/3722666660</t>
  </si>
  <si>
    <t>teyit için gerçekleşti çekim gerçekleşti</t>
  </si>
  <si>
    <t>Merkez / Bahçelievler</t>
  </si>
  <si>
    <t>Osman Üçüncü / 5325816717</t>
  </si>
  <si>
    <t>çekime gidilmemiş</t>
  </si>
  <si>
    <t>Sedat
Erbay
Ereğli</t>
  </si>
  <si>
    <t xml:space="preserve">FOTOĞRAFÇI ARKADAŞIMIZIN İSTEĞİYLE 2 HAFTA SONRA ÇEKİM SAĞLANACAK </t>
  </si>
  <si>
    <t>Ereğli / Müftü</t>
  </si>
  <si>
    <t>Fadime Taşkın / 3723235250</t>
  </si>
  <si>
    <t xml:space="preserve">1 aralık oluşturuldu </t>
  </si>
  <si>
    <t>Mehmet Taşkın / 3723236718</t>
  </si>
  <si>
    <t>Halis Bey / 5306092119</t>
  </si>
  <si>
    <t xml:space="preserve">istemedi </t>
  </si>
  <si>
    <t>Sefa Bey / 3723231020 / 5346471020</t>
  </si>
  <si>
    <t>Erol Bey / 3723221112 / 5333732477</t>
  </si>
  <si>
    <t>Barış Bey / 5446773896 / 3723221331</t>
  </si>
  <si>
    <t xml:space="preserve">Ömer Bey / 3723122312 / 5416256487 </t>
  </si>
  <si>
    <t xml:space="preserve">2 HAFTAYA ARANACAK - TEKRARDAN RANDEVU OLUŞTURULACAK- YİNE BU VAKİTLERDE OLURSA SEVİNİRİM DEDİ </t>
  </si>
  <si>
    <t>Gökşen DOĞAN / 5013217923</t>
  </si>
  <si>
    <t>Doğukan ERBEN / 3723223936</t>
  </si>
  <si>
    <t xml:space="preserve">KENDİ FOTOĞRAFLARIM VAR BEN ÇEKTİM DEDİ </t>
  </si>
  <si>
    <t>Cemal Bey / 5356232997</t>
  </si>
  <si>
    <t>Mehmet Taşkın / 5435912993 / 3723236718</t>
  </si>
  <si>
    <t xml:space="preserve">Ereğli/ Orhanlar </t>
  </si>
  <si>
    <t>Mevlüt Bey / 5384552385</t>
  </si>
  <si>
    <t>Mert Bey / 5356776900</t>
  </si>
  <si>
    <t>Zafer Bey / 50562370737 / 3723123399</t>
  </si>
  <si>
    <t>yarına ertelendi</t>
  </si>
  <si>
    <t xml:space="preserve">Ereğli / Kepez </t>
  </si>
  <si>
    <t>Yavuz Bey / 5442778997/ 3723221527</t>
  </si>
  <si>
    <t xml:space="preserve">ürün fazla çıkartamam dedi </t>
  </si>
  <si>
    <t>Alper Bey / 5417432403</t>
  </si>
  <si>
    <t>Erkan Bey / 3723123030</t>
  </si>
  <si>
    <t>Mustafa Bey / 3723124032</t>
  </si>
  <si>
    <t xml:space="preserve">ALAPLI -  EREĞLİ -  MERKEZ ŞEKLİNDE RANDEVULAR OLUŞTURULACAK </t>
  </si>
  <si>
    <t>Alaplı/Merkez</t>
  </si>
  <si>
    <t xml:space="preserve">Duygu Güneş Ercan/5337710021        </t>
  </si>
  <si>
    <t xml:space="preserve">çok ürünüm var ziyan etmek istemiyorum kime satacağım dedi iptal ettirdi </t>
  </si>
  <si>
    <t>Samet Bey/5321673203/3725000600</t>
  </si>
  <si>
    <t>600838538c17d67fa5e25e42</t>
  </si>
  <si>
    <t>Döner Sarayı, Karadeniz Ereğli (Müftü Mah.)</t>
  </si>
  <si>
    <t>Ereğli/Müftü</t>
  </si>
  <si>
    <t>Ali Bey/3723180318</t>
  </si>
  <si>
    <t>Müftü mahallesi Erdemir caddesi No: 60/B
 Kdz. Ereğli/ZONGULDAK</t>
  </si>
  <si>
    <t>Koray Bey/3723229111</t>
  </si>
  <si>
    <t>Ereğli/Kepez</t>
  </si>
  <si>
    <t xml:space="preserve">çekim tekrarlanacak </t>
  </si>
  <si>
    <t>Ereğli/Orhanlar</t>
  </si>
  <si>
    <t xml:space="preserve">Henife Selçuk/3723360336             </t>
  </si>
  <si>
    <t xml:space="preserve">daha önceki firma fotoğrafları paylaşmadığı için çekim yaptırmadı </t>
  </si>
  <si>
    <t xml:space="preserve">Şükrü Zor/3723239704      </t>
  </si>
  <si>
    <t>5ffdc60162a03ecdeaa20147</t>
  </si>
  <si>
    <t>Big Daddy Pizza &amp; Burger, Karadeniz Ereğli (Merkez Mah. - Çarşı)</t>
  </si>
  <si>
    <t xml:space="preserve">FERHAT EKEN/3723161081 /5322734455     </t>
  </si>
  <si>
    <t>Orhanlar mahallesi Yali cad No:42, Kdz.Ereğli</t>
  </si>
  <si>
    <t>15.00-16.00</t>
  </si>
  <si>
    <t>Gökhan Bey/3722576367</t>
  </si>
  <si>
    <t xml:space="preserve">Ömer Özenç Sekme/3725020090                </t>
  </si>
  <si>
    <t>EREĞLİ İLÇESİNDEN RANDEVU OLUŞTURULACAK</t>
  </si>
  <si>
    <t>Erepli/İncivez</t>
  </si>
  <si>
    <t>incivez mahallesi çaybaşı sokaj üstünyapı f blok 26/2-</t>
  </si>
  <si>
    <t>hedef listede id bulunamadı</t>
  </si>
  <si>
    <t>600017955f23493c4e7482f8</t>
  </si>
  <si>
    <t>Sosyete Çiğ Köfte, Karadeniz Ereğli (Kepez Mah.)</t>
  </si>
  <si>
    <t xml:space="preserve">Emre Temizel        /5412796457                </t>
  </si>
  <si>
    <t>Kepez Mah. 1 Nolu Gaziler Sk. No:6 / A Ereğli / Zonguldak</t>
  </si>
  <si>
    <t xml:space="preserve">Murat Bulut/3723227266        </t>
  </si>
  <si>
    <t>Ereğli Mahallesi Prof. Dr. M. Aksoy Cad. No:69 Karadeniz Ereğli/Zonguldak</t>
  </si>
  <si>
    <t xml:space="preserve">Hatice Karaman/3723000068        </t>
  </si>
  <si>
    <t>Ereğli/Bağlık</t>
  </si>
  <si>
    <t xml:space="preserve">YAŞAR ÇELİK        /3725020790        </t>
  </si>
  <si>
    <t>Ereğli/Ömerli</t>
  </si>
  <si>
    <t xml:space="preserve">Müjdat Balcı/5461006760                </t>
  </si>
  <si>
    <t xml:space="preserve">Samet Coşkuner/3723123300              </t>
  </si>
  <si>
    <t>Ereğli/ Müftü</t>
  </si>
  <si>
    <t xml:space="preserve">Ömer Ertuğ Çelik / 3723122312  /5416256487 </t>
  </si>
  <si>
    <t xml:space="preserve">İsmail Şahin/5356776900             </t>
  </si>
  <si>
    <t>Merkez/Terakki</t>
  </si>
  <si>
    <t>Özlem Hanım/5392851928</t>
  </si>
  <si>
    <t xml:space="preserve">Hilal Komşular /3722221220             </t>
  </si>
  <si>
    <t xml:space="preserve">Alihan Demir/3722810228            </t>
  </si>
  <si>
    <t>Rıfat Şenyürek/5330322126</t>
  </si>
  <si>
    <t xml:space="preserve">Ali Çiçek/5445066767                </t>
  </si>
  <si>
    <t xml:space="preserve">İLK RANDEVU KOZLU - MERKEZ- ÇAYCUMA DEVREK ŞEKLİNDE RANDEVULAR OLUŞTURALACAK </t>
  </si>
  <si>
    <t xml:space="preserve">Kozlu / Fatih </t>
  </si>
  <si>
    <t>Erdem Bey / 3725021067</t>
  </si>
  <si>
    <t>numara calmıyor</t>
  </si>
  <si>
    <t>605f8f0de6c14e4ce0a78572</t>
  </si>
  <si>
    <t>Şahmacun Pide &amp; Kebap &amp; Lahmacun, Kozlu (Merkez Mah. - Topbaşı)</t>
  </si>
  <si>
    <t xml:space="preserve">Kozlu/ Merkez </t>
  </si>
  <si>
    <t>Şahman Bey / 5537141667 / 3722200200</t>
  </si>
  <si>
    <t>Merkez Mah. Eski Ereğli Yolu Cad. No:193/A Kozlu/Zonguldak</t>
  </si>
  <si>
    <t>işletmenin adı tekir pide ve kebap olarak değişmiş</t>
  </si>
  <si>
    <t>kendi fotoları varmıs cekim istemedi</t>
  </si>
  <si>
    <t>Ramazan Bey / 5616172067</t>
  </si>
  <si>
    <t xml:space="preserve">Kozlu/ 19 Mayıs </t>
  </si>
  <si>
    <t>İbrahim Bey / 5378510361</t>
  </si>
  <si>
    <t>Ayla Ceylan /     5416762609</t>
  </si>
  <si>
    <t>Berat Bey / 5531383255</t>
  </si>
  <si>
    <t>Eyüp Demirci/   3722221515</t>
  </si>
  <si>
    <t xml:space="preserve">Pınar Ay/5422556761               </t>
  </si>
  <si>
    <t xml:space="preserve">Ürün çıktıkça çekersiniz diyip saatlerce bekletmiş çekim istemiyor </t>
  </si>
  <si>
    <t xml:space="preserve">Çaycuma / Çay </t>
  </si>
  <si>
    <t>Aycan Bey / 5434062504 / 3726152487</t>
  </si>
  <si>
    <t>fotografcı gec kalmış iptal olmuş</t>
  </si>
  <si>
    <t>Çaycuma/Çay</t>
  </si>
  <si>
    <t xml:space="preserve">Muharrem Özdoğan/3726156776               </t>
  </si>
  <si>
    <t xml:space="preserve">merkezden alınacak </t>
  </si>
  <si>
    <t>Muammer Alim	5300940253</t>
  </si>
  <si>
    <t xml:space="preserve">yetkili işletmede olmayacak önümüzdeki hafta pzr günü yapalım dedi </t>
  </si>
  <si>
    <t>Muhammed Ömer Yaşar	5530653727</t>
  </si>
  <si>
    <t xml:space="preserve">yurt dışınaçıkmak durumunda kladım haftya pzt 11 gibi yapalım dedi </t>
  </si>
  <si>
    <t>Merkez	Karaelmas</t>
  </si>
  <si>
    <t>Sezer Aydın	3722010667 - 05354386753</t>
  </si>
  <si>
    <t xml:space="preserve">15-20 sonra çekim yaptırmak istiyor </t>
  </si>
  <si>
    <t>Gürkan Temel	3722576766 - 05325241893</t>
  </si>
  <si>
    <t>usta rahatsız</t>
  </si>
  <si>
    <t xml:space="preserve">Ereğli İlçesinden Alınacak </t>
  </si>
  <si>
    <t>Murat Bey /3723234949/05350424949</t>
  </si>
  <si>
    <t>Ereğli/Uzunmehmet</t>
  </si>
  <si>
    <t>Serkan Bey/3723167070</t>
  </si>
  <si>
    <t xml:space="preserve">Burası örenyeri tek restoran var burada dedi - çok yoğunum dedi -ileri tarihlerde iletişime geçelim dedi </t>
  </si>
  <si>
    <t>Melih Bey/5334966700</t>
  </si>
  <si>
    <t>Müftü Mah. Erdemir Cad. No:124/b Ereğli/Zonguldak</t>
  </si>
  <si>
    <t>Sinan Bey/05327336058/3723239704</t>
  </si>
  <si>
    <t>sermet bey / 3723167959 /  5334502552</t>
  </si>
  <si>
    <t>Ereğli	Müftü</t>
  </si>
  <si>
    <t>Mustafa Eşitmez	5307477067</t>
  </si>
  <si>
    <t>Osman Üçüncü/5325816717</t>
  </si>
  <si>
    <t xml:space="preserve">Özlem Yıldız3722576799 / 5392851928 </t>
  </si>
  <si>
    <t>fotografcı arkadasımız cekımlere cıkamadıgı ıcın ertelendı paratesıye</t>
  </si>
  <si>
    <t xml:space="preserve">gokhan bey /3722576367               </t>
  </si>
  <si>
    <t xml:space="preserve">Osman Üçüncü/5325816717            </t>
  </si>
  <si>
    <t xml:space="preserve">serdar bey/3722810228    </t>
  </si>
  <si>
    <t xml:space="preserve">  Bahçelievler Mah. Sarmaşık Sok. No:1/D Merkez/Zonguldak</t>
  </si>
  <si>
    <t xml:space="preserve">Muhammed Ömer Yaşar        /5530653727     </t>
  </si>
  <si>
    <t xml:space="preserve">devam çekimi alınabilir </t>
  </si>
  <si>
    <t>Tolgahan Kocakulak/372252272 / 0537 344 19 00</t>
  </si>
  <si>
    <t xml:space="preserve">Mert Kurt /3722810303                </t>
  </si>
  <si>
    <t>Ömer Özenç Sekme/3725020090</t>
  </si>
  <si>
    <t>DAVUT KAYHAN/5334218041</t>
  </si>
  <si>
    <t>Özdemir 5393729767/</t>
  </si>
  <si>
    <t>17.30-18.00</t>
  </si>
  <si>
    <t xml:space="preserve">Gültekin Gökmen/3726660067         </t>
  </si>
  <si>
    <t>Serdar
Kocacenk
Merkez</t>
  </si>
  <si>
    <t>600a9458e940192cfbeb0ab9</t>
  </si>
  <si>
    <t>Antepli Pide &amp; Lahmacun &amp; Kebap, Merkez (Süleyman Bey Mah.)</t>
  </si>
  <si>
    <t>merkez/süleyman bey</t>
  </si>
  <si>
    <t>özge hanım/2268136163</t>
  </si>
  <si>
    <t>Süleyman Bey Mah. Mimar Sinan Cad. No:117 A Merkez / Yalova</t>
  </si>
  <si>
    <t xml:space="preserve">Hazırlıksız yakalandık dediler bi hafta 10 gün sonra aranıp randevu oluşturulacak elinde pide varmış müsait değilmiş çarşamba  aranacakmış </t>
  </si>
  <si>
    <t xml:space="preserve">ertelendi </t>
  </si>
  <si>
    <t>6086932686ba16baa68d3df4</t>
  </si>
  <si>
    <t>Dürüm Hane, Merkez (Rüstem Paşa Mah.)</t>
  </si>
  <si>
    <t>merkez/rüstempaşa</t>
  </si>
  <si>
    <t xml:space="preserve">pelin hanım/5529356959 </t>
  </si>
  <si>
    <t>Rüstempaşa Mah. Gazi Paşa Cad. No 2/7</t>
  </si>
  <si>
    <t>6033d42c96b09ac9f98f1b8a</t>
  </si>
  <si>
    <t>Ala Kebap &amp; Dürüm, Merkez (Rüstem Paşa Mah.)</t>
  </si>
  <si>
    <t>şenol bey/5384450177</t>
  </si>
  <si>
    <t>Rüstempaşa Mah. Kısa Sok. No 9</t>
  </si>
  <si>
    <t>600aa103a50179488ecbb076</t>
  </si>
  <si>
    <t>Kazan Pilav, Merkez (Rüstem Paşa Mah.)</t>
  </si>
  <si>
    <t>mustafa bey/2268127708</t>
  </si>
  <si>
    <t>Rüstem Paşa Mah. Huzur Sok. No: 15 C Merkez / Yalova</t>
  </si>
  <si>
    <t>607fed3c117f7c3fc00f70d1</t>
  </si>
  <si>
    <t>İkizler Cafe &amp; Pastane, Merkez (Adnan Menderes Mah.)</t>
  </si>
  <si>
    <t>merkez/adnanmenderes</t>
  </si>
  <si>
    <t>EBRU ERTÜRK/02268140099</t>
  </si>
  <si>
    <t>Adnan Menderes Mah., Rahmi Üstel Cad., No:61A, Yalova Merkez, Yalova, Türkiye,</t>
  </si>
  <si>
    <t>600c57f7b7dd9398c6869e88</t>
  </si>
  <si>
    <t>Mehmet Usta'nın Yeri Öz Urfa Kebap 2, Merkez (Rüstem Paşa Mah.)</t>
  </si>
  <si>
    <t>hatice hanım/2268112700</t>
  </si>
  <si>
    <t>Rüstem Paşa Mah. İsmet Acar Cad. No:56 Merkez / Yalova</t>
  </si>
  <si>
    <t>6033e12ad45a8f7f5e07e015</t>
  </si>
  <si>
    <t>Lokm'Art, Merkez (Rüstem Paşa Mah.)</t>
  </si>
  <si>
    <t>ebru hanım/5546521805</t>
  </si>
  <si>
    <t>Rüstem Paşa Mah. Geziyolu Sk No 5</t>
  </si>
  <si>
    <t>602540c1c829090d0c3c9f80</t>
  </si>
  <si>
    <t>Dürümcü, Merkez (Fevzi Çakmak Mah.)</t>
  </si>
  <si>
    <t>metin bey/5369362431</t>
  </si>
  <si>
    <t>Rüstem Paşa Mah. Şehit Ömer Faydalı Cad. No:132 A Merkez / Yalova</t>
  </si>
  <si>
    <t>600ab7abcb8d05fc4a0b6eb1</t>
  </si>
  <si>
    <t>Pizza Bros, Merkez (Rüstem Paşa Mah.)</t>
  </si>
  <si>
    <t>merkez/ rüstempaşa</t>
  </si>
  <si>
    <t>sefa aygün/05392424235</t>
  </si>
  <si>
    <t>Rüstempaşa Mah. Hürriyet Sok. No 3 / B Yalova Merkez</t>
  </si>
  <si>
    <t>6061e4baf0248b1eeadca233</t>
  </si>
  <si>
    <t>Acıcık Çiğ Köfte, Merkez (Süleyman Bey Mah.)</t>
  </si>
  <si>
    <t>merkez/süleymanbey</t>
  </si>
  <si>
    <t>hakan engin/05434839883</t>
  </si>
  <si>
    <t>Süleyman Bey Mah. İstanbul Cad. No:63 A Merkez / Yalova</t>
  </si>
  <si>
    <t>600ac501ace44f7b7aaedfa8</t>
  </si>
  <si>
    <t>Tavada Tavuk, Merkez (Rüstem Paşa Mah.)</t>
  </si>
  <si>
    <t>merkez/rüstem paşa</t>
  </si>
  <si>
    <t>sabah obaıdı/02268000543</t>
  </si>
  <si>
    <t>Rüstem Paşa Mah. Park Sok. No:3 Merkez / Yalova</t>
  </si>
  <si>
    <t>6087f2737e6598e83bc1e24b</t>
  </si>
  <si>
    <t>Kopuz Dondurma &amp; Tatlı, Merkez (İsmet Paşa Mah.)</t>
  </si>
  <si>
    <t>Merkez	İsmet Paşa</t>
  </si>
  <si>
    <t>ABDULLAH ÇEVİK        2265030947</t>
  </si>
  <si>
    <t>İsmetpaşa Mah, Çağatay Sk. No 7/7</t>
  </si>
  <si>
    <t>600aa547262a1814d5660950</t>
  </si>
  <si>
    <t>Varenna Italia, Merkez (Rüstem Paşa Mah.)</t>
  </si>
  <si>
    <t>barış barışkan/05557565432</t>
  </si>
  <si>
    <t>Rüstempaşa Mah. Huzur Sok. No:6 Merkez / Yalova</t>
  </si>
  <si>
    <t>Restoran haziranda istiyor randevusunu//haftaya ara//ayın 10una kadar yoğun sonra ara</t>
  </si>
  <si>
    <t>60253e88ab6bbf694c2d6103</t>
  </si>
  <si>
    <t>Mira Börek, Merkez (Rüstem Paşa Mah.)</t>
  </si>
  <si>
    <t>Merkez	Rüstem Paşa</t>
  </si>
  <si>
    <t>Sevda Oğuz        5060984961</t>
  </si>
  <si>
    <t>Rüstempaşa Mah. Şehit Ömer Faydalı Cad. No 136</t>
  </si>
  <si>
    <t>6061d4a6f2765e26d2989f4f</t>
  </si>
  <si>
    <t>Doping Çiğ Köfte, Merkez (Rüstem Paşa Mah.)</t>
  </si>
  <si>
    <t>Merkez / Rüstempaşa</t>
  </si>
  <si>
    <t>Nilüfer Hanım / 5528220383</t>
  </si>
  <si>
    <t>Rüstem Paşa Mah. İsmet Acar Cad. No:59 C Merkez / Yalova</t>
  </si>
  <si>
    <t>600bfae2d6c59141e6df958c</t>
  </si>
  <si>
    <t>Fabric Pizza &amp; More, Merkez (Adnan Menderes Mah.)</t>
  </si>
  <si>
    <t>emre bey/ 2268124949</t>
  </si>
  <si>
    <t>Adnan Menderes Mah. Rahmi Üstel Cad. No 30/A kapı içi no/6</t>
  </si>
  <si>
    <t>12:0</t>
  </si>
  <si>
    <t>6061c6a910a3e554804ed035</t>
  </si>
  <si>
    <t>Dürümcü Baba, Merkez (Bağlarbaşı Mah.)</t>
  </si>
  <si>
    <t>Merkez/Bağlarbaşı</t>
  </si>
  <si>
    <t>Hamit Tanyeri/2268140149</t>
  </si>
  <si>
    <t>Bayraktepe Mah. Bursa Yolu No:30 Merkez / Yalova</t>
  </si>
  <si>
    <t>600add6916bdc806f2401d28</t>
  </si>
  <si>
    <t>Merkez Et Döner, Merkez (Rüstem Paşa Mah.)</t>
  </si>
  <si>
    <t>Selami Güzel        2268146977</t>
  </si>
  <si>
    <t>Rüstempaşa Mah. İsmet Acar Cad. No:5 B Merkez / Yalova</t>
  </si>
  <si>
    <t>600b01b7b1969114e03ce1be</t>
  </si>
  <si>
    <t>Kristal Cafe &amp; Street Foods, Merkez (Süleyman Bey Mah.)</t>
  </si>
  <si>
    <t>Merkez	Süleyman Bey</t>
  </si>
  <si>
    <t>Mustafa Ümit Yıldız	2268149313</t>
  </si>
  <si>
    <t>Süleyman Bey Mah. Cumhuriyet Cad. Halim Ağa Oğulları Apt. No 17 A</t>
  </si>
  <si>
    <t>6087df544e84e54698d690e7</t>
  </si>
  <si>
    <t>Nil Waffle, Merkez (Adnan Menderes Mah.)</t>
  </si>
  <si>
    <t>Serkan Bakılan/2268120052</t>
  </si>
  <si>
    <t>Adnan Menderes Mah. Şehit Yaşar Kuş Cad. No:45 A İç Kapı No:10 Merkez / Yalova</t>
  </si>
  <si>
    <t>604297b7133a290f2d413bea</t>
  </si>
  <si>
    <t>Acarlar Kebap, Merkez (Rüstem Paşa Mah.)</t>
  </si>
  <si>
    <t>Merkez/Rüstem Paşa</t>
  </si>
  <si>
    <t>Şükrü Acar/2268128792</t>
  </si>
  <si>
    <t>Rüstem Paşa Mah. Gazi Paşa Cad. No:26. İç Kapı No:26 Merkez / Yalova</t>
  </si>
  <si>
    <t>yoğunluktan dolayı ertelemek istedi daha sonra arayın derler</t>
  </si>
  <si>
    <t>6078098b0cb48e8c2c637376</t>
  </si>
  <si>
    <t>Dürümzade, Merkez (Fevzi Çakmak Mah.)</t>
  </si>
  <si>
    <t>Malik Gümüş        5336375908</t>
  </si>
  <si>
    <t>Fevziçakmak mah istanbul cd no 142a yalova</t>
  </si>
  <si>
    <t>hAZIRLIKLARI YOKMUŞ</t>
  </si>
  <si>
    <t>6087e15c77de8a404f03c4fa</t>
  </si>
  <si>
    <t>Pilavüstü, Merkez (Fevzi Çakmak Mah.)</t>
  </si>
  <si>
    <t>Merkez/Süleyman Bey</t>
  </si>
  <si>
    <t>KÜBRA METİN/2268131213</t>
  </si>
  <si>
    <t>Fevziçakmak Mah. merih Sok no 4 A</t>
  </si>
  <si>
    <t>6061f60fd79a79bd9548c4d2</t>
  </si>
  <si>
    <t>Olta Balık, Merkez (Süleyman Bey Mah.)</t>
  </si>
  <si>
    <t>Sibel Nigiş        2268141333</t>
  </si>
  <si>
    <t>Süleyman Bey Mah. Cengiz koçal cad. belediye dükkanı no:16</t>
  </si>
  <si>
    <t>yaptığım yemekler çöpe gidecek diyerek istemediğini belirtti kendi çekim yapıp maile gönderecek</t>
  </si>
  <si>
    <t>60336db4efa02d406dc0d5be</t>
  </si>
  <si>
    <t>Tarihi Osmanlı Kebap &amp; Pide &amp; Lahmacun, Çiftlikköy (Sahil Mah.)</t>
  </si>
  <si>
    <t>Çiftlikköy	Sahil</t>
  </si>
  <si>
    <t>Fatma hanım 554 139 52 45   2263528777</t>
  </si>
  <si>
    <t>Sahil Mah. Kumsal Cad. No:46/1 Çiftlikköy / Yalova</t>
  </si>
  <si>
    <t>6061bed53730cf47c052d9f6</t>
  </si>
  <si>
    <t>Börek’ S Unlu Mamüller, Çınarcık (Harman Mah.)</t>
  </si>
  <si>
    <t>Çınarcık	Harmanlar</t>
  </si>
  <si>
    <t xml:space="preserve">Nasir Yıldız 530 351 13 77 2262454434 </t>
  </si>
  <si>
    <t>Harmanlar Mah. Vali Akı Cad. Rebii Kaya No 39 B</t>
  </si>
  <si>
    <t>603a954ca2d0e94a55eb6352</t>
  </si>
  <si>
    <t>Gardenia Caffee &amp; Restaurant, Çınarcık (Cumhuriyet Mah.)</t>
  </si>
  <si>
    <t>Çınarcık	Cumhuriyet 2. Bölge</t>
  </si>
  <si>
    <t>ENGİN UYAR        5304789317</t>
  </si>
  <si>
    <t>Cumhuriyet Mah. Güllük Yolu Sok. No: 11 Koruköy/Çınarcık/Yalova</t>
  </si>
  <si>
    <t>6061b60d0e468e32c8c78ea3</t>
  </si>
  <si>
    <t>Mosh Burger, Çınarcık (Çamlık Mah.)</t>
  </si>
  <si>
    <t>Çınarcık	Taşliman</t>
  </si>
  <si>
    <t>Serdar bey 532 137 91 63   2262455377</t>
  </si>
  <si>
    <t>Taşliman Mah.Barbaros Cad. Oğulcan Apt. No 50/a</t>
  </si>
  <si>
    <t>6061db4f6c2d4725354fe09b</t>
  </si>
  <si>
    <t>Pideci Lokman Usta, Çınarcık (Harman Mah.)</t>
  </si>
  <si>
    <t xml:space="preserve">Lokman Kurt 533 379 47 65  /2262452224 </t>
  </si>
  <si>
    <t>Karpuzdere Mah. Kemer Sok. No 19</t>
  </si>
  <si>
    <t>ürünleri kalmamış salı gününe ertelendi</t>
  </si>
  <si>
    <t>600b0a6e523bc635643ed769</t>
  </si>
  <si>
    <t>Üç Kardeşler Döner Merkez (Süleyman Bey Mah.)</t>
  </si>
  <si>
    <t>Tuncay Adıgüzel/2268141447</t>
  </si>
  <si>
    <t>Süleyman Bey Mah. Cengiz Koçar Cad. No 4</t>
  </si>
  <si>
    <t>6038e1adbd73ddf280e4ef2c</t>
  </si>
  <si>
    <t>Marvel Dietary &amp; Food, Merkez (Fevzi Çakmak Mah.)</t>
  </si>
  <si>
    <t>Furkan Çelik/5348357477</t>
  </si>
  <si>
    <t>Fevzi çakmak mahallesi yıldız sokak aybers apt no:6/A</t>
  </si>
  <si>
    <t>6033c79842461e9598b5a27e</t>
  </si>
  <si>
    <t>Pan Çiğ Köfte, Merkez (Bağlarbaşı Mah.)</t>
  </si>
  <si>
    <t>Metin Yılmaz/5334852245</t>
  </si>
  <si>
    <t>Bağlarbaşı Mah. Vatan Cad. No:13 / D Merkez Yalova</t>
  </si>
  <si>
    <t>600c163a5007626c102ed285</t>
  </si>
  <si>
    <t>Beyzade Kebap &amp; Pide &amp; Lahmacun, Merkez (Adnan Menderes Mah.)</t>
  </si>
  <si>
    <t>Ömer Bey/2268123838</t>
  </si>
  <si>
    <t>Adnan Menderes Mah. Rahmi Üstel Cad. No 75 A</t>
  </si>
  <si>
    <t>sezon açılınca temmuz ayında yapalım ürünlerim eksik dedi</t>
  </si>
  <si>
    <t>gelmeden önce aranmak istediğini söyledi</t>
  </si>
  <si>
    <t>600ab4aeace44f7a66aedc7b</t>
  </si>
  <si>
    <t>Pilavcı Yaşar, Merkez (Rüstem Paşa Mah.)</t>
  </si>
  <si>
    <t>Merkez/Rüstempaşa</t>
  </si>
  <si>
    <t>Fatma Baş/Sümeyye hanım5369745727</t>
  </si>
  <si>
    <t>Rüstem paşa Mah. huzur sok 11B</t>
  </si>
  <si>
    <t>6033e3faff07eb5c14021381</t>
  </si>
  <si>
    <t>33 Suat Usta Mersin Tantuni, Merkez (Süleyman Bey Mah.)</t>
  </si>
  <si>
    <t>Ahmet Akdemir</t>
  </si>
  <si>
    <t>Süleyman Bey</t>
  </si>
  <si>
    <t>Süleyman Bey Mah. İstanbul Cad. No:1 Merkez / Yalova</t>
  </si>
  <si>
    <t>teyit için aradım yetkili yok// yetkili yok</t>
  </si>
  <si>
    <t>Şükrü Acar</t>
  </si>
  <si>
    <t>maile atmış ama kabul edilmemiş şükrü bey randevu istedi /yoğunluktan dolayı ertelemek istedi daha sonra arayın derler/SABAH 12 DEN ONCE ARANMASINI ISTEDI SUAN MUSAIT OLMADIGI BILDIRDI//yarım saat sonra/açmadı/5326801499 /eleman eksikliği varmış o yüzden istemiyor</t>
  </si>
  <si>
    <t>Hakan Engin</t>
  </si>
  <si>
    <t>tamamı çekilmiş</t>
  </si>
  <si>
    <t>61b1fe14b990909a09ab9437</t>
  </si>
  <si>
    <t>Ada Pizza Snacks</t>
  </si>
  <si>
    <t>SEFA AYGÜN</t>
  </si>
  <si>
    <t>Süleymanbey Mah. Doğan Sk. No: 7/ A Merkez/ Yalova</t>
  </si>
  <si>
    <t>61b79131830386856b21387d</t>
  </si>
  <si>
    <t>Ada Pizza Snacks, Çiftlikköy (Sahil Mah.)</t>
  </si>
  <si>
    <t>TİMUÇİN ÖZTÜRK</t>
  </si>
  <si>
    <t>Çiftlikköy</t>
  </si>
  <si>
    <t>Sahil</t>
  </si>
  <si>
    <t>SAHİL MAH. KUMSAL CAD. NO: 19 İÇ KAPI NO: 7 ÇİFTLİKKÖY/ YALOVA</t>
  </si>
  <si>
    <t>60872ed12d44eb772789e2af</t>
  </si>
  <si>
    <t>Adıyamanlı Çiğköfteci Ali Baba, Merkez (Rüstem Paşa Mah.)</t>
  </si>
  <si>
    <t>Mehmet Demirel</t>
  </si>
  <si>
    <t>Rüstempaşa Mah. Cumhuriyet Cad. No:70/A Merkez / Yalova</t>
  </si>
  <si>
    <t>rüstem paşa mah cumhuriyr-05304579265 TUĞRUL MERKEZ ŞUBESİ arandı mail adresimiz kendilerinde mevcut fotoğrafları da göndermiş 30 Martta/fotoğrafları yeni göndermiş</t>
  </si>
  <si>
    <t>6061f05dbf03aa0493313582</t>
  </si>
  <si>
    <t>Adıyörem Çiğ Köfte, Merkez (Süleyman Bey Mah.)</t>
  </si>
  <si>
    <t>Umut Atik</t>
  </si>
  <si>
    <t>Süleyman Bey Mah. Mimar Sinan Cad. No 61</t>
  </si>
  <si>
    <t>Şenol Şahin</t>
  </si>
  <si>
    <t>60b20e477ee2ece0464af3fb</t>
  </si>
  <si>
    <t>Ala Mantı, Merkez (Adnan Menderes Mah.)</t>
  </si>
  <si>
    <t>Sennur Çaphan</t>
  </si>
  <si>
    <t>adnan menderes mah. ufuk sok. no 9</t>
  </si>
  <si>
    <t>60b209873997bb2537fefb8d</t>
  </si>
  <si>
    <t>Ala Mantı, Merkez (İsmet Paşa Mah.)</t>
  </si>
  <si>
    <t>İsmet Paşa, Bağ Sk. No 42 D</t>
  </si>
  <si>
    <t>6061aa1b98aa5b3aa921dc1d</t>
  </si>
  <si>
    <t>Antep Sofrası, Çınarcık (Harman Mah.)</t>
  </si>
  <si>
    <t>Baver Kabamaklı</t>
  </si>
  <si>
    <t>Çınarcık</t>
  </si>
  <si>
    <t>Tasliman mah Barbaros CD no6A Antep sofrası Çınarcık</t>
  </si>
  <si>
    <t>en kısa zamanda biz size dönücez dediler</t>
  </si>
  <si>
    <t>6033d9bfd45a8f107c07df76</t>
  </si>
  <si>
    <t>Asteria, Merkez (Rüstem Paşa Mah.)</t>
  </si>
  <si>
    <t>Yıldıray Öztürk</t>
  </si>
  <si>
    <t>Rüstem Paşa Mah. Geziyolu Sk No 17</t>
  </si>
  <si>
    <t>numara kullanılmamaktadır/ no kullanılmamaktadı*-5383927377FATMA KENDISI ARAYACAK/kendim dönüş yapıcam şuanda elemanım yok hiç müsait değilim dediler</t>
  </si>
  <si>
    <t>600c2e63104d8bffe8f29aad</t>
  </si>
  <si>
    <t>Attaa Pizza &amp; Burger, Merkez (Rüstem Paşa Mah.)</t>
  </si>
  <si>
    <t>Görkem Gültekin</t>
  </si>
  <si>
    <t>Rüstem Paşa Mah. İsmet Acar Cad. No 1</t>
  </si>
  <si>
    <t xml:space="preserve"> HAFTA SONRA ARANACAK GRUSULECEK/müsait değilim deyip kapattılar/EKIPTEN BIRINI KAYBETMISLER SUANLIK ISTEMIOR ILERLEYEN DONEMDE BEN SIZLERI ARARIM DEDI/şuan çekimler için müsaitlik durumları yokmuş kendileri dönüş yapcakmış</t>
  </si>
  <si>
    <t>600abbd4262a1845c3660fae</t>
  </si>
  <si>
    <t>Aydın Döner &amp; Lahmacun, Merkez (Rüstem Paşa Mah.)</t>
  </si>
  <si>
    <t>Bahattin Aydın</t>
  </si>
  <si>
    <t>Rüstem Paşa, Huzur Sk. No:29, 77200 Yalova Merkez/Yalova</t>
  </si>
  <si>
    <t>o kadar ürün çıkarama salonlar açıldıktan sonra arancak//öğleden sonra arancak-TEMMMUZDA ARANACAK /istemiyoruz şuan teşekkürlr dedi</t>
  </si>
  <si>
    <t>600af9f1d6c5910e2cdf6dbb</t>
  </si>
  <si>
    <t>Backstage Burger, Merkez (Rüstem Paşa Mah.)</t>
  </si>
  <si>
    <t>Emin Halıcıoğlu</t>
  </si>
  <si>
    <t>Rüstem Paşa Mah. Huzur Sok. No 5</t>
  </si>
  <si>
    <t>yet dubaideymiş 10-15 gün gelmezmiş numara verildi dönecekler</t>
  </si>
  <si>
    <t>600a8ec22c661fdbb5c39850</t>
  </si>
  <si>
    <t>Balık Sofrası, Merkez (Süleyman Bey Mah.)</t>
  </si>
  <si>
    <t>Serkan Üstünturan</t>
  </si>
  <si>
    <t>Süleyman Bey Mah Zabıta sok. No 4</t>
  </si>
  <si>
    <t>arama kendisi arıcak//1saate gelirmiş//BI SURE ARANMIYCAK ISTENMIYOR CEKIM</t>
  </si>
  <si>
    <t>60d6e437d48ae413d431de67</t>
  </si>
  <si>
    <t>Balıkçı Pekcan, Yalova (Sahil Mah.)</t>
  </si>
  <si>
    <t>LEYLA BALA</t>
  </si>
  <si>
    <t>Sahil Mah. Atatürk Cad. Karamuk Apt. No: 4/2 Çiftlikköy/ Yalova</t>
  </si>
  <si>
    <t>61ffb032a854eec272689bcc</t>
  </si>
  <si>
    <t>Bey Döner, Altınova (Hürriyet Mah.)</t>
  </si>
  <si>
    <t>MAHMUT EMİR BULMUŞ</t>
  </si>
  <si>
    <t>Altınova</t>
  </si>
  <si>
    <t>Hürriyet Mahallesi Atatürk Bulvari No :33 Yalova</t>
  </si>
  <si>
    <t>Ömer Bitken</t>
  </si>
  <si>
    <t>615c474cd71fba5ea3f967e7</t>
  </si>
  <si>
    <t>BOSS 1974, Merkez (Fevzi Çakmak Mah.)</t>
  </si>
  <si>
    <t>OYA İLHAN</t>
  </si>
  <si>
    <t>Fevzi Çakmak Mah. İstanbul Cad. No: 134 B Yalova/ Merkez</t>
  </si>
  <si>
    <t>Nasir Yıldız</t>
  </si>
  <si>
    <t>606a1c9f3b554c4fc5ec973b</t>
  </si>
  <si>
    <t>Can Cafe, Çiftlikköy (Çiftlik Mah.)</t>
  </si>
  <si>
    <t>Maksut Demir</t>
  </si>
  <si>
    <t>Çiftlik</t>
  </si>
  <si>
    <t>Çiftlik Mah. Stadyum Cad. No:21 İç Kapı No: 7 Çiftlikköy / Yalova</t>
  </si>
  <si>
    <t>şuanda istemiyor</t>
  </si>
  <si>
    <t>620294e1441effb7c5bf0376</t>
  </si>
  <si>
    <t>Chef Katık, Altınova (Hürriyet Mah.)</t>
  </si>
  <si>
    <t>MUHAMMED BAYRAKTAR</t>
  </si>
  <si>
    <t>Hürriyet Mah. Devlet Yolu Üstü Cad. No: 36 Altınova</t>
  </si>
  <si>
    <t>6117e720a1df0cbc69efed76</t>
  </si>
  <si>
    <t>Class Burger, Yalova (Merkez Mah.)</t>
  </si>
  <si>
    <t>YAŞAR CİHAN URAS</t>
  </si>
  <si>
    <t>Bağlarbaşı Mah. Şehit Ömer Faydalı Cad. No: 153</t>
  </si>
  <si>
    <t>61d707a96dcd70075abc9bd8</t>
  </si>
  <si>
    <t>Çıtır Patso Burger, Merkez (Gaziosmanpaşa Mah.)</t>
  </si>
  <si>
    <t>TUNAHAN GÜLTEKİN</t>
  </si>
  <si>
    <t>Gazi Osman Paşa</t>
  </si>
  <si>
    <t>Gaziosmanpaşa mahallesi, Gaziosmanpaşa Cd. 8/a Yalova</t>
  </si>
  <si>
    <t>60339f0a7491a937420740a6</t>
  </si>
  <si>
    <t>Çiğ Köfteci Sait, Çiftlikköy (Sahil Mah.)</t>
  </si>
  <si>
    <t>Ali Kemal İnan</t>
  </si>
  <si>
    <t>Sahil Mah. Çiçekçi Sk No 23</t>
  </si>
  <si>
    <t>61178fe73e308047f48941ae</t>
  </si>
  <si>
    <t>David People, Merkez (Bahçelievler Mah.)</t>
  </si>
  <si>
    <t>SEKBESA GIDA SANAYİ VE TİCARET LİMİTED ŞİRKETİ</t>
  </si>
  <si>
    <t>Bahçelievler Mah. Gazipaşa cad. No: 37 A Yalova</t>
  </si>
  <si>
    <t>600be59916bdc87850405eeb</t>
  </si>
  <si>
    <t>Demlik Cafe, Merkez (Bahçelievler Mah.)</t>
  </si>
  <si>
    <t>Mesut Bircanoğlu</t>
  </si>
  <si>
    <t>BAHÇELİEVLER MAH/SEMT ŞEHİT ÖMER FAYDALI CAD. NO: 210 A MERKEZ/ YALOVA</t>
  </si>
  <si>
    <t>istemiyor//10dak sonra ara//10dak sonra ara//istemiyor// şuanlık istemiyor</t>
  </si>
  <si>
    <t>6062d6aeb71fbc573a1979eb</t>
  </si>
  <si>
    <t>Deniz Pide &amp; Lahmacun &amp; Kebap, Merkez (Fevzi Çakmak Mah.)</t>
  </si>
  <si>
    <t>Selahattin Ay</t>
  </si>
  <si>
    <t>Fevzi Çakmak Mah. Merih Sok. No: 2/ D Merkez / Yalova</t>
  </si>
  <si>
    <t>yetkili yk//mail verilmiş</t>
  </si>
  <si>
    <t>60cb60d7c5829d0c8fe7108d</t>
  </si>
  <si>
    <t>Doktorlar Kebap &amp; Pide &amp; Lahmacun, Merkez (Bağlarbaşı Mah.)</t>
  </si>
  <si>
    <t>NEBİ ŞEFİK ANIL BATTAL</t>
  </si>
  <si>
    <t>Şehit Ömer Faydalı Caddesi No:161/1 Yalova/ Merkez</t>
  </si>
  <si>
    <t>6087d40636542202f5394179</t>
  </si>
  <si>
    <t>Doyum Kebap &amp; Pide &amp; Ev Yemekleri, Merkez (Rüstem Paşa Mah.)</t>
  </si>
  <si>
    <t>YAKUP ERDİNÇ</t>
  </si>
  <si>
    <t>Rüstempaşa Mah. Huzur Sokak. No 6</t>
  </si>
  <si>
    <t>getire katıldıktan sonra randevu oluşturulcak//dönüş yapacak/no verildi dönüş yapacaklar</t>
  </si>
  <si>
    <t>Hamit Tanyeri</t>
  </si>
  <si>
    <t>Bağlarbaşı</t>
  </si>
  <si>
    <t>Metin Evran</t>
  </si>
  <si>
    <t>Malik Gümüş</t>
  </si>
  <si>
    <t>HAZIRLIKLARI YOKMUŞ/yeni randevu istemedi vakti yomuş</t>
  </si>
  <si>
    <t>61cd7c7f1a9c3282ae3230a0</t>
  </si>
  <si>
    <t>Edessa Pide Lahmacun Kebap Salonu, Merkez (Süleyman Bey Mah.)</t>
  </si>
  <si>
    <t>ÖZNUR BİNİCİ</t>
  </si>
  <si>
    <t>60d1a3ffb59e0a5b188d4530</t>
  </si>
  <si>
    <t>Fetih Pide, Merkez (Fevzi Çakmak Mah.)</t>
  </si>
  <si>
    <t>ELİF DERYA SAKAR</t>
  </si>
  <si>
    <t>İstanbul Cad. Anibal Sk. No:4/C Yalova</t>
  </si>
  <si>
    <t>60d64c1ac7dacb33e9556ada</t>
  </si>
  <si>
    <t>Fırtına Karadeniz Pide, Yalova (Süleyman Bey Mah.)</t>
  </si>
  <si>
    <t>ÖMER ERDEM</t>
  </si>
  <si>
    <t>Süleyman Bey, İstiklal Cd. No:48/A, 77100 Yalova Merkez/Yalova</t>
  </si>
  <si>
    <t>ENGİN UYAR</t>
  </si>
  <si>
    <t>601e46f2c1fdef248d3858c3</t>
  </si>
  <si>
    <t>Gazi Kebap &amp; Lahmacun, Merkez (Fevzi Çakmak Mah.)</t>
  </si>
  <si>
    <t>Vedat Apaydın</t>
  </si>
  <si>
    <t>Fevzi Çakmak Mah. Bora Sok. No: 2 A Merkez / Yalova</t>
  </si>
  <si>
    <t>tadilatta kendisi dönücek/kendileri geri dönüş yapacaklar/tadilat devam ediyor</t>
  </si>
  <si>
    <t>600c316fb19c48afc7c2af15</t>
  </si>
  <si>
    <t>Hak Et Steakhouse, Merkez (Bağlarbaşı Mah.)</t>
  </si>
  <si>
    <t>Abdullah Yılmaz</t>
  </si>
  <si>
    <t>Dere Mah. Türkan Saylan Sok. No:60 A İç Kapı No : 0 Merkez / Yalova</t>
  </si>
  <si>
    <t>mail atıcak/teyit için aradım yetkili yok/gönderilmiş</t>
  </si>
  <si>
    <t>6033956caa09e08cb62b4507</t>
  </si>
  <si>
    <t>Hasan Ustam, Çiftlikköy (Sahil Mah.)</t>
  </si>
  <si>
    <t>Hasan Kaya</t>
  </si>
  <si>
    <t>Sahil Mah. Yalı Cad. Ayyıldız Apt. No:2 A Çiftlikköy / Yalova</t>
  </si>
  <si>
    <t>HAFTAYA RANDEVU ICIN ARANXCAKTIR</t>
  </si>
  <si>
    <t>600aead3b7dd93507186609b</t>
  </si>
  <si>
    <t>Hat Express Döner, Merkez (Rüstem Paşa Mah.)</t>
  </si>
  <si>
    <t>Cem Şeref</t>
  </si>
  <si>
    <t>Rüstempaşa Mah. Gazi Paşa Cad. No: 5 Merkez / Yalova</t>
  </si>
  <si>
    <t>5326845081 cem bey  1 saat sonra ara der/açmadı/açmadı//MAİL ATACAK</t>
  </si>
  <si>
    <t>EBRU ERTÜRK</t>
  </si>
  <si>
    <t>608f346b95eb32aac6a54d35</t>
  </si>
  <si>
    <t>İnegöl Köfte &amp; Piyaz Salonu, Merkez (Süleyman Bey Mah.)</t>
  </si>
  <si>
    <t>Hakan Bektaş</t>
  </si>
  <si>
    <t>Süleyman Bey Mah. İstiklal Cad. No:50 İç Kapı No: A Merkez / Yalova</t>
  </si>
  <si>
    <t>yarımsaat sonra ara//2 ürünü var sadece// FOTOĞRAFLARI VAR MAİL ATACAK</t>
  </si>
  <si>
    <t>6093cd14f9b1d3fc08038ae6</t>
  </si>
  <si>
    <t>Jumbo Balık, Merkez (Bağlarbaşı Mah.)</t>
  </si>
  <si>
    <t>Hakan Bozkaplan</t>
  </si>
  <si>
    <t>Dere Mah. Vatan Cad. No: 134 A İç Kapı No: 3 Merkez / Yalova</t>
  </si>
  <si>
    <t>1 saat sonra ara  05446383197// açmadı// açmadı//açmadı-1 EYLUL ACILIYOR KAPALI SUAN/balık sezonu olduğu için ürünleri yok</t>
  </si>
  <si>
    <t>6117ec2cb619e5f326ebc947</t>
  </si>
  <si>
    <t>Kaptan Mantı Evi, Çiftlikköy (Sahil Mah.)</t>
  </si>
  <si>
    <t>SERDAR KARAMAN</t>
  </si>
  <si>
    <t>Sahil mahallesi, Kardelen apartmanı, Kumsal Cd. No:24, 77600 Çiftlikköy/Yalova</t>
  </si>
  <si>
    <t>Mustafa Aydın</t>
  </si>
  <si>
    <t>60ad5d39094caa2e13f12497</t>
  </si>
  <si>
    <t>Kırmızı Beyaz Pide &amp; Kebap, Armutlu (Karşıyaka Mah.)</t>
  </si>
  <si>
    <t>SALİH SULTAN BAŞAR</t>
  </si>
  <si>
    <t>Armutlu</t>
  </si>
  <si>
    <t>Karşıyaka MH Zafer CD tavşantepe mevki no 208/A</t>
  </si>
  <si>
    <t>600ab99e7e16da14a1ea1e39</t>
  </si>
  <si>
    <t>Kitchen Bros, Merkez (Süleyman Bey Mah.)</t>
  </si>
  <si>
    <t>Süleyman Bey Mah. Doğan Sok No 8 Yalova</t>
  </si>
  <si>
    <t>5392424239 numara verdi kapalı// numara kullanılmamaktadır//5435622261 sefa beyin nosu arandı gerekli bilgi verildi sonradan müsait değilim yarın arayın dedi//ben düşündüm ama yok istemiyorum dedi // SÜREKLİ ARANIYORUM KESİNLİKLE İSTEMİYORUM DER</t>
  </si>
  <si>
    <t>ABDULLAH ÇEVİK</t>
  </si>
  <si>
    <t xml:space="preserve">5 daika sonra </t>
  </si>
  <si>
    <t>6087f656b1cc880925fe526c</t>
  </si>
  <si>
    <t>Kopuz Dondurma &amp; Tatlı, Merkez (Süleyman Bey Mah.)</t>
  </si>
  <si>
    <t>Fevzi Çakmak, Süleyman Bey, İstanbul Cd. No 4,</t>
  </si>
  <si>
    <t>açmadı /açmadı/açmadı//açmadı/5355617494 YT NUMARASI YANLIZ MESGULE VERDI ARAMAYI/meşgule attı</t>
  </si>
  <si>
    <t>600c21b4104d8b7f52f2986a</t>
  </si>
  <si>
    <t>Köfteci Ahmet, Merkez (Rüstem Paşa Mah.)</t>
  </si>
  <si>
    <t>Mert Gümüşhan</t>
  </si>
  <si>
    <t>Rüstempaşa Mah. Orta Sok. No: 3 A Merkez / Yalova</t>
  </si>
  <si>
    <t>şuan getiri kullanmıyor// getiri 1-2 hafta içinde açıcak o zaman fotoğrafları atıcak mail adresiniz var bende dedi</t>
  </si>
  <si>
    <t>603371ed9710c00c0ad434d2</t>
  </si>
  <si>
    <t>Kristal Burger, Çiftlikköy (Sahil Mah.)</t>
  </si>
  <si>
    <t>Şafak Aydın</t>
  </si>
  <si>
    <t>Sahil Mah. Yalova- İzmir Karayolu Cad. No 19</t>
  </si>
  <si>
    <t>12 de arancak</t>
  </si>
  <si>
    <t>60d3296d1e68baa3932b043f</t>
  </si>
  <si>
    <t>Kristal Burger, Merkez (Bahçelievler Mah.)</t>
  </si>
  <si>
    <t>1988 KRİSTAL RESTORAN SANAYİ VE TİCARET LİMİTED ŞİRKETİ</t>
  </si>
  <si>
    <t>Bahçelievler Mah. Şehir Ömer faydalı Cad. No: 206/B Merkez/Yalova</t>
  </si>
  <si>
    <t>Mustafa Ümit Yıldız</t>
  </si>
  <si>
    <t>devam çekimi için daha sonra aranacak//yetkili no05323019023/devam çekimi için arandı ama istemedi satışı iyi molna ürünlerinin çekimi yapılmış zaten diğerilerine gerek yok dedi</t>
  </si>
  <si>
    <t>600aee64262a185dfb665e44</t>
  </si>
  <si>
    <t>Kristal Doydos Burger, Merkez (Süleyman Bey Mah.)</t>
  </si>
  <si>
    <t>Eda Yüce</t>
  </si>
  <si>
    <t>Süleyman Bey Mah. Rıhtım Cad. No 7</t>
  </si>
  <si>
    <t>numra aldı geri dönüş yapıcak</t>
  </si>
  <si>
    <t>60d32e520190bee5ef1771bf</t>
  </si>
  <si>
    <t>Kristal Lahmacun &amp; Pide, Merkez (Rüstem Paşa Mah.)</t>
  </si>
  <si>
    <t>Rüstem Paşa Mah. Şehit Ömer Faydalı Caddesi No:174 A Merkez Yalova</t>
  </si>
  <si>
    <t>Ebru Kiraz</t>
  </si>
  <si>
    <t>Furkan Çelik</t>
  </si>
  <si>
    <t xml:space="preserve">şuanlık istemiyorum//randevu alındı </t>
  </si>
  <si>
    <t>Hatice Eyüpoğlu</t>
  </si>
  <si>
    <t>Selami Güzel</t>
  </si>
  <si>
    <t>61faa2a744aedc4c00352dcb</t>
  </si>
  <si>
    <t>Mersin Tantuni, Altınova (Hürriyet Mah.)</t>
  </si>
  <si>
    <t>AYNUR TUNCAY</t>
  </si>
  <si>
    <t>Hürriyet Mah. Atatürk Blv. No: 32 Altınova/ Bursa</t>
  </si>
  <si>
    <t>61adfb498557e8d83dc0928f</t>
  </si>
  <si>
    <t>Mert Restaurant, Merkez (Süleyman Bey Mah.)</t>
  </si>
  <si>
    <t>KADİR MERT İNŞAAT TİCARET LİMİTED ŞİRKETİ</t>
  </si>
  <si>
    <t>İstanbul Cad. No: 45 Yalova</t>
  </si>
  <si>
    <t>600c1d299dceb63188083305</t>
  </si>
  <si>
    <t>Meşhur Adıyaman Çiğ Köftecisi Orhan Usta (Adnan Menderes Mah. )</t>
  </si>
  <si>
    <t>Ayhan Koca</t>
  </si>
  <si>
    <t>Adnan Menderes Mah. Kervan Sok. No:2/8 Merkez / Yalova</t>
  </si>
  <si>
    <t>5327247471 Ayhan bey/ kendi fotğrfları varmış</t>
  </si>
  <si>
    <t>600c1bbe906cbf37e8b709cf</t>
  </si>
  <si>
    <t>Meşhur Adıyaman Çiğ Köftecisi Orhan Usta (Bahçelievler Mah.)</t>
  </si>
  <si>
    <t>Bahçelievler Mah. Fatih Cad. No:48 Merkez / Yalova</t>
  </si>
  <si>
    <t>5327247472 Ayhan bey/ kendi fotğrfları varmış</t>
  </si>
  <si>
    <t>600c187bd6c591e458dfa1b9</t>
  </si>
  <si>
    <t>Meşhur Adıyaman Çiğ Köftecisi Orhan Usta (Süleyman Bey Mah.)</t>
  </si>
  <si>
    <t>Süleyman Bey Mah. Cumhuriyet Cad. 84 B Merkez / Yalova</t>
  </si>
  <si>
    <t>5327247473 Ayhan bey/ kendi fotğrfları varmış</t>
  </si>
  <si>
    <t>616aa9da1eeb36cd28ca2e46</t>
  </si>
  <si>
    <t>Mızrak Balıkçılık, Merkez (Rüstem Paşa Mah.)</t>
  </si>
  <si>
    <t>BERAT MIZRAK</t>
  </si>
  <si>
    <t>Rüstem Paşa, Şht. Ömer Faydalı Cd. 140/B, 77200 Merkez/Yalova</t>
  </si>
  <si>
    <t>Sevda Oğuz</t>
  </si>
  <si>
    <t>Hasan Demirata</t>
  </si>
  <si>
    <t>Taşliman</t>
  </si>
  <si>
    <t>2262455377 doğru numara bu</t>
  </si>
  <si>
    <t>6061d1632eb439c0f8b5b6a1</t>
  </si>
  <si>
    <t>Müptela Cafe &amp; Restaurant, Çınarcık (Harman Mah.)</t>
  </si>
  <si>
    <t>Gürkan Büyükgümüş</t>
  </si>
  <si>
    <t>Harmanlar Mah. Vali Akı Cad. No 23</t>
  </si>
  <si>
    <t>6062d9ee8b08d1fa83fb75ce</t>
  </si>
  <si>
    <t>Nazar Köfte &amp; Balık, Armutlu (Bayır Mah.)</t>
  </si>
  <si>
    <t>Cemal Uzunay</t>
  </si>
  <si>
    <t>Bayır Mah Yalı Sok. No:14 İç Kapı No:1 Armutlu / Yalova</t>
  </si>
  <si>
    <t>60ad4d93276215a8a8610ebb</t>
  </si>
  <si>
    <t>Ne &amp; Ce Cafe Pastane, Merkez (Süleyman Bey Mah.)</t>
  </si>
  <si>
    <t>Cemil Küçük Yiğit</t>
  </si>
  <si>
    <t>Süleyman Bey Mah. Kıbrıs Sok. No:32-42 İç Kapı No: 42 Merkez / Yalova</t>
  </si>
  <si>
    <t>Serkan Bakılan</t>
  </si>
  <si>
    <t>elinde ki fotoğraflar profosyonel değil</t>
  </si>
  <si>
    <t>6148ee3f163d60586b0cc2d6</t>
  </si>
  <si>
    <t>Ortaköy Ege Kebap &amp; Izgara, Merkez (Bağlarbaşı Mah.)</t>
  </si>
  <si>
    <t>6033b08b8364b833f1999efb</t>
  </si>
  <si>
    <t>Oses Cafe &amp; Çiğ Köfte, Çiftlikköy (Çiftlik Mah.)</t>
  </si>
  <si>
    <t>Yılmaz Güzel</t>
  </si>
  <si>
    <t>Çiftlik Mah. Ezgi Sok. No:31 İç Kapı No: 1 Çiftlikköy / Yalova</t>
  </si>
  <si>
    <t>61811406e8fbbc0ce6f0273e</t>
  </si>
  <si>
    <t>Öz Miroğlu Baklava &amp; Künefe, Merkez (Süleyman Bey Mah.)</t>
  </si>
  <si>
    <t>HALİL KALKAN</t>
  </si>
  <si>
    <t>Süleyman bey mah.İstanbul cad. 57/A</t>
  </si>
  <si>
    <t>600c4fe7d6c5917a44dfaff0</t>
  </si>
  <si>
    <t>Öz Urfa Pide &amp; Kebap &amp; Lahmacun, Merkez (Süleyman Bey Mah.)</t>
  </si>
  <si>
    <t>Fatma Akgül</t>
  </si>
  <si>
    <t>Süleyman Bey Mah. İstanbul Cad. No:135 A Merkez / Yalova</t>
  </si>
  <si>
    <t>Mehmet Usta'nın Yeri Öz Urfa Kebap 2, Merkez (Rüstem Paşa Mah.) çekimi yaplmış fotoğrafları burayada aktarılacak</t>
  </si>
  <si>
    <t>6092599efe369154a9fe343b</t>
  </si>
  <si>
    <t>Özer Midye &amp; Kokoreç Merkez (Rüstempaşa Mah.)</t>
  </si>
  <si>
    <t>VOLKAN ÖZER</t>
  </si>
  <si>
    <t>Rüstempaşa mah. Huzur sok. No:11A</t>
  </si>
  <si>
    <t>açmadı//açmadı//açmadı//açmadı/10 dakika sonra ara//çekim istemiyor mail verildi</t>
  </si>
  <si>
    <t>Metin Yılmaz</t>
  </si>
  <si>
    <t>6033c653e76ce0bafeb2f0aa</t>
  </si>
  <si>
    <t>Pan Çiğ Köfte, Merkez (Gaziosmanpaşa Mah.)</t>
  </si>
  <si>
    <t>Gaziosmanpaşa Mah. Gaziosmanpaşa Cad. No:18 / B Merkez / Yalova</t>
  </si>
  <si>
    <t>6033ca4c4feaaeff12ad2199</t>
  </si>
  <si>
    <t>Pan Çiğ Köfte, Merkez (İsmetpaşa Mah.)</t>
  </si>
  <si>
    <t>İsmetpaşa Mah. Rasim Koçal Cad. No:44 / B Merkez / Yalova</t>
  </si>
  <si>
    <t>6033c3baff07eb3073020fd7</t>
  </si>
  <si>
    <t>Pan Çiğ Köfte, Merkez (Süleyman Bey Mah.)</t>
  </si>
  <si>
    <t>Süleyman Bey Mah. Yalı Cad. No:28 / C Merkez / Yalova</t>
  </si>
  <si>
    <t>62028fc51f682356fa16c148</t>
  </si>
  <si>
    <t>Peçko Fırın &amp; Cafe, Merkez (Fevzi Çakmak Mah.)</t>
  </si>
  <si>
    <t>SERKAN YILDIZ</t>
  </si>
  <si>
    <t>Fevzi Çakmak Mah. İstanbul Cad. No: 126 B Yalova/ Merkez</t>
  </si>
  <si>
    <t>Lokman Kurt</t>
  </si>
  <si>
    <t>60ad6b474ec74f9d96b54204</t>
  </si>
  <si>
    <t>Pidecim, Merkez (Süleyman Bey Mah)</t>
  </si>
  <si>
    <t>OSMAN ÖZKURT</t>
  </si>
  <si>
    <t>Süleyman Bey Mah. Kazım Gökmen Sk. No 9 B</t>
  </si>
  <si>
    <t>Fatma Baş</t>
  </si>
  <si>
    <t>Rüstempaşa Mah. Fatih Cad. No: 30 B Merkez / Yalova</t>
  </si>
  <si>
    <t>akşam 5 te arancak/açmadı// 05369745727/5384290461 fatma hanımın numarası bu diğerini aramayın!//yeni adres: huzur sok 11B, 1HAZİRANDAN SONRA//12ye kadar burada numarsını veremem der /haftaya arayın dediler</t>
  </si>
  <si>
    <t>KÜBRA METİN</t>
  </si>
  <si>
    <t>Haftaya çarşamba gibi ara randevu istiyorum der//5352268090//çarşambadan önce sakın aramayııın</t>
  </si>
  <si>
    <t>60be20b6c01be00f933d8d01</t>
  </si>
  <si>
    <t>Pizza Bros, Çiftlikköy (Sahil Mah.)</t>
  </si>
  <si>
    <t>Sahil Mah. Kumsal Cad. No:29/B Yalova/ Çiftlikköy</t>
  </si>
  <si>
    <t>6171a74a8aa3051e9b7c229b</t>
  </si>
  <si>
    <t>Rivay Et Steak &amp; Hookah Lounge, Merkez (Özden Mah.)</t>
  </si>
  <si>
    <t>R BAY STEAK GIDA LİMİTED ŞİRKETİ</t>
  </si>
  <si>
    <t>Özden</t>
  </si>
  <si>
    <t>Kazım Karabekir Mah. Termal Yolu Cad. No: 21 Yalova/ Merkez</t>
  </si>
  <si>
    <t>60d1991f815c7211b3aeb011</t>
  </si>
  <si>
    <t>Safran Ev Yemekleri, Çiftlikköy (Sahil)</t>
  </si>
  <si>
    <t>FATMA SİLPAGAR</t>
  </si>
  <si>
    <t>Sahil Mah. Kumsal Cad. Fulya Apt. No:13/D Çiftlikköy/ Yalova</t>
  </si>
  <si>
    <t>619a7cc506cdc8a74364cd9f</t>
  </si>
  <si>
    <t>Sam-Et Kasap &amp; Izgara, Çiftlikköy (Sahil Mah.)</t>
  </si>
  <si>
    <t>SAMET SEVİNÇ</t>
  </si>
  <si>
    <t>Sahil Mah. Yalı Cad. No:9 Çiftlikköy/ Yalova</t>
  </si>
  <si>
    <t>616d39786b936a3494af06c3</t>
  </si>
  <si>
    <t>Saman Köyiçi, Merkez (Özden Mah. - Samanlı)</t>
  </si>
  <si>
    <t>CAN POLAT GROUP TURİZM SANAYİ PAZARLAMA VE TİCARET LİMİTED ŞİRKETİ</t>
  </si>
  <si>
    <t>Termal</t>
  </si>
  <si>
    <t>Gökçedere</t>
  </si>
  <si>
    <t>Yalova-Termal Yolu 4.Km (52,09 km) 77202 Yalova</t>
  </si>
  <si>
    <t>601e73065993bf346b8e4cab</t>
  </si>
  <si>
    <t>Sercan Büfe Çiftlikköy (Sahil Mah.)</t>
  </si>
  <si>
    <t>Gülşen Asal</t>
  </si>
  <si>
    <t>Sahil Mah. Yalı Cad. Gönül Apt No 46 İç Kapı no 11</t>
  </si>
  <si>
    <t>2 saat sonra ara//yüksel pikselli fotosu var ama mail almadı getirle sorunları varmış bölge sorumlusuyla görüşcekmiş</t>
  </si>
  <si>
    <t>61cd8ed93260c4bd470807a9</t>
  </si>
  <si>
    <t>Şah Döner, Merkez (Rüstem Paşa Mah.)</t>
  </si>
  <si>
    <t>Paşam Pazarlama Gıda SAn. Ve Tic. Ltd. Şti.</t>
  </si>
  <si>
    <t>Rüstempaşa Mah. Gazi Paşa Cad. No: 3 A Merkez / Yalova</t>
  </si>
  <si>
    <t>600aa50eb1969134a43cae20</t>
  </si>
  <si>
    <t>Şampiyon Kokoreç, Merkez (Rüstem Paşa Mah.)</t>
  </si>
  <si>
    <t>Süleyman Terzi</t>
  </si>
  <si>
    <t>Rüstempaşa Mah. Huzur Sokak. No 14</t>
  </si>
  <si>
    <t>61bafc6a475d3d06343d75f9</t>
  </si>
  <si>
    <t>Şanlı Döner, Merkez (Fevzi Çakmak Mah.)</t>
  </si>
  <si>
    <t>CEMAL KÖSELER</t>
  </si>
  <si>
    <t>Fevzi Çakmak Mah. İstanbul Cad. No: 56 B Yalova/ Merkez</t>
  </si>
  <si>
    <t>6033a83fb868aab2d4f815ca</t>
  </si>
  <si>
    <t>Şanslı Cafe, Çiftlikköy (Çiftlik Mah.)</t>
  </si>
  <si>
    <t>Ferize Şanslı</t>
  </si>
  <si>
    <t>Çiftlik Mah. Atatürk Cad. No 65</t>
  </si>
  <si>
    <t>gerek yok dediler</t>
  </si>
  <si>
    <t>600c00ecb19c486f53c29d0e</t>
  </si>
  <si>
    <t>Take A Break, Merkez (Rüstem Paşa Mah.)</t>
  </si>
  <si>
    <t>Zübeyr Kuzu</t>
  </si>
  <si>
    <t>Rüstempaşa Mah. Huzur Sok. 13 B Merkez / Yalova</t>
  </si>
  <si>
    <t>önümüzdeki hafta arancak//yet yok-1 HAFTA SONRA ARA /yetkili hollandada bir hafta sonra gelecek dediler//haftaya aranacak</t>
  </si>
  <si>
    <t>60d189d8219f4f27cf093236</t>
  </si>
  <si>
    <t>Tarabya Şevval Börek, Çiftlikköy (Sahil Mah.)</t>
  </si>
  <si>
    <t>Atilla Dinçer</t>
  </si>
  <si>
    <t>Sahil Mah. Yalı Cad. No:4/A Çiftlikköy/ Yalova</t>
  </si>
  <si>
    <t>6087f59c6502c23d2fdee068</t>
  </si>
  <si>
    <t>Tarabya Şevval Börek, Merkez (Süleyman Bey Mah.)</t>
  </si>
  <si>
    <t>Süleymanbey Mah. Yalı Cad. No:14/ A Merkez / Yalova</t>
  </si>
  <si>
    <t>öğleden sonra/5359425109//dün görüştük dedi bugün ne zaman müsait olurum bilmiyorum dedi yoğunum der/yetkili yok/yetkili yok numarası arandı açmadılar// meşgule attı</t>
  </si>
  <si>
    <t>Sabah Obaıdı</t>
  </si>
  <si>
    <t>600ad5d4276d0fd9817a1ebd</t>
  </si>
  <si>
    <t>Tost Center, Merkez (Rüstem Paşa Mah.)</t>
  </si>
  <si>
    <t>Turan Sağdıç</t>
  </si>
  <si>
    <t>Rüstem Paşa Mah. Park Sk No 7 A</t>
  </si>
  <si>
    <t>istemiyor// yok sağolun biz zaten şuanda getiryemeği kullanamıyoruz istemiyorum der</t>
  </si>
  <si>
    <t>600c266ca6527102035c6637</t>
  </si>
  <si>
    <t>Usta Waffle Pizza &amp; Restaurant, Çiftlikköy (Sahil Mah.)</t>
  </si>
  <si>
    <t>Aytaç Özgül</t>
  </si>
  <si>
    <t>Sahil Mahallesi Ziya Taşkent Cad. No:24 Çiftlikköy / YALOVA</t>
  </si>
  <si>
    <t>istemiyor</t>
  </si>
  <si>
    <t>Tuncay Adıgüzel</t>
  </si>
  <si>
    <t>maile atmış fotoğrafları//randevu alındı</t>
  </si>
  <si>
    <t>Barış Barışkan</t>
  </si>
  <si>
    <t>Restoran haziranda istiyor randevusunu//haftaya aranacak//restoranın ne zaman açılcağı belli değil daha sonra arancak/ on haziranda arayın dediler</t>
  </si>
  <si>
    <t>600aa820906cbf41a8b6a371</t>
  </si>
  <si>
    <t>Varenna İtalia, Merkez (Bahçelievler Mah.)</t>
  </si>
  <si>
    <t>Bahçelievler Mah. Hasan Tahsin Sok. No: 7 A Merkez / Yalova</t>
  </si>
  <si>
    <t>600afb66b19c48f93cc27b9e</t>
  </si>
  <si>
    <t>Waffle &amp; Kumpir, Merkez (Rüstem Paşa Mah.)</t>
  </si>
  <si>
    <t>şehir dışında pazartesi gelir dedi/mail atacaklar</t>
  </si>
  <si>
    <t>60d32218b6090619234ca524</t>
  </si>
  <si>
    <t>Yalı İşkembe, Merkez (Süleyman Bey Mah.)</t>
  </si>
  <si>
    <t>HAS ARTANLAR TURİZM SEYAHAT ACENTASI SANAYİ VE TİCARET LİMİTED ŞİRKETİ</t>
  </si>
  <si>
    <t>Süleyman Bey Mah. Cengiz Koçal Cad. No:31 A Merkez/Yalova</t>
  </si>
  <si>
    <t>600aaf60bce91f82bca52239</t>
  </si>
  <si>
    <t>Yalova Döner, Merkez (Rüstem Paşa Mah.)</t>
  </si>
  <si>
    <t>Zeliha Oruç</t>
  </si>
  <si>
    <t>Rüstempaşa Mah. Cumhuriyet Cad. No 6</t>
  </si>
  <si>
    <t>arama yanlış numara//2268110777 jale hanım ilgileniyor getir sistemi şuanda kapalıymış merkezle bir türlü iletişime geçemiyoruz saha temsilcisi ile görüüşemiyorum der 5321307245/getir aktif değil benimle kimse ilgilenmiyo istemiyorum dediler</t>
  </si>
  <si>
    <t>600af942cf43c1646cbbf503</t>
  </si>
  <si>
    <t>Yalova Sütlüsü, Merkez (Süleyman Bey Mah.)</t>
  </si>
  <si>
    <t>Bahittin Battal</t>
  </si>
  <si>
    <t>Süleyman Bey Mah. Cengiz Koçal Cad. No: 9 A Merkez / Yalova</t>
  </si>
  <si>
    <t>mail atıcak yetkili cep no 05355954595//5gibi gelir dedi//MAİL ATACAK</t>
  </si>
  <si>
    <t>60ae2410cb518ba66bacd74c</t>
  </si>
  <si>
    <t>Yeşil Baklava (Rüstem Paşa Mah.)</t>
  </si>
  <si>
    <t>Ferhat Doğan</t>
  </si>
  <si>
    <t>Rüstempaşa Mah. Cumhuriyet Cad. No:62 Merkez / Yalova</t>
  </si>
  <si>
    <t>61fc0e3c8766694cfaf72373</t>
  </si>
  <si>
    <t>Zeyna Kebap, Çiftlikköy (Sahil Mah.)</t>
  </si>
  <si>
    <t>ZEYNA DÖNER RESTORAN İŞLETMESİ LİMİTED ŞİRKETİ</t>
  </si>
  <si>
    <t>Sahil, Atatürk Cd. No:39, 77600, 77600 Çiftlikköy/Yalova</t>
  </si>
  <si>
    <t>MEHMET TURFANDA</t>
  </si>
  <si>
    <t>600c3d6b0475c897faab928b</t>
  </si>
  <si>
    <t>Bereket Döner, Merkez (Rüstem Paşa Mah.)</t>
  </si>
  <si>
    <t>Murat Yılmaz</t>
  </si>
  <si>
    <t>Rüstem Paşa Mah. Mihenk Sok. No:29 Merkez / Yalova</t>
  </si>
  <si>
    <t>605c7e41d79a79ad92473b6b</t>
  </si>
  <si>
    <t>Burger King, Merkez (Adnan Menderes Mah.)</t>
  </si>
  <si>
    <t>KAZIM KARABEKİR MAH.ŞEHİT ÖMER FAYDALI CAD.KİPA AV</t>
  </si>
  <si>
    <t>60be1d95c705865f5e914fdc</t>
  </si>
  <si>
    <t>Burger King, Merkez (Süleyman Bey Mah.)</t>
  </si>
  <si>
    <t>Süleymanbey Mah. Cengiz Koçal Cad./Yalova</t>
  </si>
  <si>
    <t>610bb590925494a77c6bd654</t>
  </si>
  <si>
    <t>Burger King, Merkez (Süleymanbey Mah.)</t>
  </si>
  <si>
    <t>Süleymanbey Mah. Cengiz Koçal Cad. No: 54/1 Star AVM Kat: 3. Mğz No: 101 – 102 – 103 Merkez Yalova</t>
  </si>
  <si>
    <t>6117eeea988cb834f6313975</t>
  </si>
  <si>
    <t>Çiğ Köfteci Sait, Çiftlikköy (Sahil Mah. -Buket Sok.)</t>
  </si>
  <si>
    <t>AYŞE AVCI</t>
  </si>
  <si>
    <t>Sahil Mah. Yalı Cad. No:18A Çiftlikköy/ Yalova</t>
  </si>
  <si>
    <t>606599c89075144abb0c56d3</t>
  </si>
  <si>
    <t>Domino's Pizza, Çiftlikköy (Çiftlik Mah.)</t>
  </si>
  <si>
    <t>Çiftlik Mah. Atatürk Cad. No:56/9 - Çiftlikköy Merkez / Yalova</t>
  </si>
  <si>
    <t>6065a2c22f35d773ea857e87</t>
  </si>
  <si>
    <t>Domino's Pizza, Çınarcık (Harmanlar Mah.)</t>
  </si>
  <si>
    <t>Harmanlar Mah. Poyraz Cad. Kurban Apt. No: 9 A Çinarcık Yalova</t>
  </si>
  <si>
    <t>6065a0dad7217410381b21de</t>
  </si>
  <si>
    <t>Domino's Pizza, Merkez (Süleyman Bey Mah.)</t>
  </si>
  <si>
    <t>Süleymanbey Mah. Arabacılar Sok. No:18 A Yalova Merkez</t>
  </si>
  <si>
    <t>Bayraktepe</t>
  </si>
  <si>
    <t>605af88f7c32c5b33ab9b1de</t>
  </si>
  <si>
    <t>Helvacı Ali, Armutlu (Bayır Mah.)</t>
  </si>
  <si>
    <t>Samet Yenitürk</t>
  </si>
  <si>
    <t>Bayır Mah. İskele Meydanı No:15 İç Kapı No: B Armutlu / Yalova</t>
  </si>
  <si>
    <t>600c0686a501794af1cc099d</t>
  </si>
  <si>
    <t>Helvacı Ali, Merkez (Rüstempaşa Mah.)</t>
  </si>
  <si>
    <t>Ali Kaan Haşlak</t>
  </si>
  <si>
    <t>Rüstempaşa Mah. Huzur Sok. 15 A Merkez / Yalova</t>
  </si>
  <si>
    <t>61ae03c7a260644f2224d1ca</t>
  </si>
  <si>
    <t>Joker Cafe, Yalova (Rüstempaşa Mah.)</t>
  </si>
  <si>
    <t>GÜL NİHAL ADIGÜZEL</t>
  </si>
  <si>
    <t>Rüstem Paşa Mah. İsmet Acar Cad. No: 24 Yalova</t>
  </si>
  <si>
    <t>604b3b982acc7949adb8d01e</t>
  </si>
  <si>
    <t>Komagene Etsiz Çiğ Köfte, Armutlu (Bayır Mah.)</t>
  </si>
  <si>
    <t>BAYIR MH. İSKELE MEYDANI ALİŞ APT. NO:15-B</t>
  </si>
  <si>
    <t>604b2c39b01c99408e113d53</t>
  </si>
  <si>
    <t>Komagene Etsiz Çiğ Köfte, Çiftlikköy (Sahil Mah.)</t>
  </si>
  <si>
    <t>SAHİL MH. YALI CD. NO:23</t>
  </si>
  <si>
    <t>604b62942acc7929f0b9005b</t>
  </si>
  <si>
    <t>Komagene Etsiz Çiğ Köfte, Merkez (Bahçelievler Mah. Fatih Cad.)</t>
  </si>
  <si>
    <t>BAHÇELİEVLER MH. FATİH CD. NO:44/A</t>
  </si>
  <si>
    <t>604a3db889a2c54a687e7a86</t>
  </si>
  <si>
    <t>Komagene Etsiz Çiğ Köfte, Merkez (Fevzi Çakmak Mah.)</t>
  </si>
  <si>
    <t>FEVZİ ÇAKMAK MH. ŞHT. ÖMER FAYDALI CD.NO:116-B</t>
  </si>
  <si>
    <t>61ae24c20e81ea9d9638a0cb</t>
  </si>
  <si>
    <t>Komagene Etsiz Çiğ Köfte, Merkez (Rüstempaşa Mah.)</t>
  </si>
  <si>
    <t>RÜSTEMPAŞA MH. CUMHURİYET CD.NO:62/A</t>
  </si>
  <si>
    <t>601cfb693a805a9b4930995f</t>
  </si>
  <si>
    <t>Little Caesars, Merkez (Rüstem Paşa Mah.)</t>
  </si>
  <si>
    <t>Aykut Kızılay</t>
  </si>
  <si>
    <t>RÜSTEM PAŞA MAH. ŞAHIN SOKAK NO 19/A MERKEZ / YALOVA</t>
  </si>
  <si>
    <t>6015d85b94d17a40d2a7e30c</t>
  </si>
  <si>
    <t>McDonald's, Merkez (Rüstempaşa Mah.)</t>
  </si>
  <si>
    <t>Rüstem Paşa Mah. Gazipaşa Cad. No:85/9 Yalova</t>
  </si>
  <si>
    <t>6066fadd85ff93b5c451c835</t>
  </si>
  <si>
    <t>Oses Çiğ Köfte, Armutlu (Karşıyaka Mah.)</t>
  </si>
  <si>
    <t>Selman Yasir Çiçek</t>
  </si>
  <si>
    <t>Karşıyaka Mah. Zafer Cad. No:181 A Armutlu/ Yalova</t>
  </si>
  <si>
    <t>Oses Çiğ Köfte, Çiftlikköy (Çiftlik Mah.)</t>
  </si>
  <si>
    <t>6033b3f86c98ae9757f056dd</t>
  </si>
  <si>
    <t>Oses Çiğ Köfte, Çiftlikköy (M.Akif Ersoy Mah.)</t>
  </si>
  <si>
    <t>Mehmetakifersoy Mah. Yaşam Sok. No:9 Çiftlikköy / Yalova</t>
  </si>
  <si>
    <t>6062d38553493f6964d3eff7</t>
  </si>
  <si>
    <t>Oses Çiğ Köfte, Merkez (Adnan Menderes Mah.)</t>
  </si>
  <si>
    <t>Barış Apak</t>
  </si>
  <si>
    <t>Adnan Menderes Mah. Şehit Yaşar Kuş Cad. No:48 Merkez / Yalova</t>
  </si>
  <si>
    <t>6197bf94021c45cf341962e1</t>
  </si>
  <si>
    <t>Oses Çiğ Köfte, Merkez (Gaziosman Paşa Mah.)</t>
  </si>
  <si>
    <t>Hayfettin İkinci</t>
  </si>
  <si>
    <t>Gazi Osmanpaşa Mah Gazi osmanpaşa cad no 30 B Yalova</t>
  </si>
  <si>
    <t>6033b5def571673aab509293</t>
  </si>
  <si>
    <t>Oses Çiğ Köfte, Merkez (Mustafa Kemal Paşa Mah.)</t>
  </si>
  <si>
    <t>Oktay Tuzla</t>
  </si>
  <si>
    <t>Mustafa Kemal Paşa</t>
  </si>
  <si>
    <t>Mustafa Kemal Paşa Mah. Kemerköprü Cad. No:44 Merkez / Yalova</t>
  </si>
  <si>
    <t>61d7fed13c6cd5f543d86ee3</t>
  </si>
  <si>
    <t>Pasaport Pizza, Merkez (Süleyman Bey Mah.)</t>
  </si>
  <si>
    <t>SÜLEYMANBEY MAH. CENGİZ KOÇAL CAD. NO:54/97 MERKEZ/YALOVA</t>
  </si>
  <si>
    <t>Karpuzdere</t>
  </si>
  <si>
    <t>61079cdc2d651c12f1f3307a</t>
  </si>
  <si>
    <t>Pizza Lazza, Merkez (Süleyman Bey Mah.)</t>
  </si>
  <si>
    <t>Sedat Yıldırım</t>
  </si>
  <si>
    <t>Yalova Merkez Süleyman Bey Mah. İstanbul Caddesi No:115A</t>
  </si>
  <si>
    <t>60fb1787bddc0df1dbbdac14</t>
  </si>
  <si>
    <t>Popeyes, Merkez (Rüstem Paşa Mah.)</t>
  </si>
  <si>
    <t>RÜSTEMPAŞA MH,HUZUR SK,NO4/A YALOVA</t>
  </si>
  <si>
    <t>605cbe6681f114738f21c25b</t>
  </si>
  <si>
    <t>Popeyes, Merkez (Süleyman Bey Mah.)</t>
  </si>
  <si>
    <t>SÜLEYMAN BEY MAH. CENGİZ KOCAL CAD.</t>
  </si>
  <si>
    <t>620baf75716b664340404852</t>
  </si>
  <si>
    <t>Sbarro Pizza, Merkez (Süleyman Bey Mah.)</t>
  </si>
  <si>
    <t>Süleymanbey Mah. Cengiz Koçal Cad. No: 54/1 Star AVM Kat: 3 Merkez Yalova</t>
  </si>
  <si>
    <t>6013bb8dd9ee3c339603f275</t>
  </si>
  <si>
    <t>Tavuk Dünyası, Merkez (Rüstem Paşa Mah.)</t>
  </si>
  <si>
    <t>metin çakır</t>
  </si>
  <si>
    <t>rüstem paşa mah. Gazipaşa caddesi merkez yalova ptt yanı tavuk dünyası</t>
  </si>
  <si>
    <t>601bf5cc6c0192c9d60d4d0d</t>
  </si>
  <si>
    <t>Tonton Baba, Merkez (Adnan Menderes Mah.)</t>
  </si>
  <si>
    <t>Ilgın Çağan Şenol</t>
  </si>
  <si>
    <t>Adnan Menderes Mah. Şehit Yaşar Kuş Cad. 43/B Yalova</t>
  </si>
  <si>
    <t>Urfa 63 Beyzade Kebap, Merkez (Adnan Menderes Mah.)</t>
  </si>
  <si>
    <t>620baca72c2320588b24b86e</t>
  </si>
  <si>
    <t>Usta Dönerci, Merkez (Süleyman Bey Mah.)</t>
  </si>
  <si>
    <t>620bb7171c39009a50e4de50</t>
  </si>
  <si>
    <t>Usta Pideci, Merkez (Süleyman Bey Mah.)</t>
  </si>
  <si>
    <t>600b54297e16da1b9cea635d</t>
  </si>
  <si>
    <t>Ziyafet Çiğ Köfte, Merkez (Süleyman Bey Mah.)</t>
  </si>
  <si>
    <t>Temel Zengin</t>
  </si>
  <si>
    <t>süleyman bey mh. istanbul cad. 123/B YALOVA</t>
  </si>
  <si>
    <t>TOLGAHAN KOCAKULAK</t>
  </si>
  <si>
    <t>6012a87cd32da66678d122bd</t>
  </si>
  <si>
    <t>Komagene Etsiz Çiğ Köfte, Merkez (İncivez Mah.)</t>
  </si>
  <si>
    <t>İNCİVEZ MH. ÜNİVERSİTE CD. KILIÇ APT. NO:37/D</t>
  </si>
  <si>
    <t>6012aabcaa213ab075e2b44d</t>
  </si>
  <si>
    <t>Komagene Etsiz Çiğ Köfte, Çaycuma (Yeni Mah.)</t>
  </si>
  <si>
    <t>Yeni mahalle hürriyet cad. No 36</t>
  </si>
  <si>
    <t>6012ac7d998c1353d586a6fc</t>
  </si>
  <si>
    <t>Komagene Etsiz Çiğ Köfte, Merkez (Bahçelievler Mah.)</t>
  </si>
  <si>
    <t>BAHÇELİEVLER MAH.IŞIK YÖNDER CAD. NO:8</t>
  </si>
  <si>
    <t>6006fd4299244e9fe305c504</t>
  </si>
  <si>
    <t>Little Caesars, Merkez (İncivez Mah.)</t>
  </si>
  <si>
    <t>İncivez Mah.Üniversite Cad.No:21/6 Merkez/Zonguldak</t>
  </si>
  <si>
    <t>Çiğ Köfteci Sait, Karadeniz Ereğli (Bağlık Mah.)</t>
  </si>
  <si>
    <t>Bağlık Mah. Erdemir Cad. 156/1 Ereğli/Zonguldak</t>
  </si>
  <si>
    <t>6012afeef8fb0b9f88f96884</t>
  </si>
  <si>
    <t>Komagene Etsiz Çiğ Köfte, Ereğli (Müftü Mah.)</t>
  </si>
  <si>
    <t>MÜFTÜ MH. ERDEMİR CD. NO:118/A</t>
  </si>
  <si>
    <t>6012b8cc3d98ed2dddabdfeb</t>
  </si>
  <si>
    <t>Komagene Etsiz Çiğ Köfte, Merkez (Soğuksu Mah.)</t>
  </si>
  <si>
    <t>TERAKKİ MH. CUMHURİYET CD.NO:26</t>
  </si>
  <si>
    <t>6012c9a0f179e4222f25d81f</t>
  </si>
  <si>
    <t>Komagene Etsiz Çiğ Köfte, Kozlu (Merkez Mah.)</t>
  </si>
  <si>
    <t>MERKEZ MH. ERTAN ŞAHİN BLV. NO:18A</t>
  </si>
  <si>
    <t>6012a51a1b5f9b12c12040c3</t>
  </si>
  <si>
    <t>Komagene Etsiz Çiğ Köfte, Kilimli (Merkez Mah.)</t>
  </si>
  <si>
    <t>Merkez 4. Bölge</t>
  </si>
  <si>
    <t>MERKEZ MAH. ATATÜRK CAD. VELİOĞLU APT. NO:23 A</t>
  </si>
  <si>
    <t>6012bdcae3c69c2d9582a3c2</t>
  </si>
  <si>
    <t>Komagene Etsiz Çiğ Köfte, Devrek (İsmetpaşa Mah.)</t>
  </si>
  <si>
    <t>İSMETPAŞA MH. TEL SK. NO:2/B</t>
  </si>
  <si>
    <t>6012c2cf3d98ed784aabe0ac</t>
  </si>
  <si>
    <t>Komagene Etsiz Çiğ Köfte, Merkez (Tepebaşı Mah.)</t>
  </si>
  <si>
    <t>Tepebaşı</t>
  </si>
  <si>
    <t>TEPEBAŞI MH. KAPUZ CD. NO:62-B</t>
  </si>
  <si>
    <t>Battalbey Çiğ Köfte, Merkez (Bahçelievler Mah. - Site Mevkii)</t>
  </si>
  <si>
    <t>605c78de06714e931766c956</t>
  </si>
  <si>
    <t>Burger King, Karadeniz Ereğli (Merkez Mah. - Çarşı)</t>
  </si>
  <si>
    <t>EREĞLİ A.V.M. BURGER KING EREĞLİ A.V.M. ERDEMİR CA</t>
  </si>
  <si>
    <t>605c7df72b03713022db5d4d</t>
  </si>
  <si>
    <t>Popeyes, Karadeniz Ereğli (Merkez Mah. - Çarşı)</t>
  </si>
  <si>
    <t>Ereylin AVM. Müftü mah. Erdemir cad.</t>
  </si>
  <si>
    <t>605c7acfbf03aa214f2fa199</t>
  </si>
  <si>
    <t>Burger King, Merkez (İncivez Mah.)</t>
  </si>
  <si>
    <t>İNCİVEZ MAH.MİLLİ EGEMENLİK CAD.DEMİRPARK ALIŞVERİ</t>
  </si>
  <si>
    <t>Gencer Lokantası, Çaycuma (Çay Mah.)</t>
  </si>
  <si>
    <t>605c66a04a6b0a50bde54389</t>
  </si>
  <si>
    <t>Popeyes, Merkez (Mithatpaşa Mah.)</t>
  </si>
  <si>
    <t>mİTAHATPAŞA MAH. BULENT ECEVİt Cad.NO67</t>
  </si>
  <si>
    <t>605c8949aa4729880fa92516</t>
  </si>
  <si>
    <t>Popeyes, Ereğli (Bağlık Mah.)</t>
  </si>
  <si>
    <t>Bağlık Mh. Erdemir Cd. No:91 İç kapı no: 3K 33-34</t>
  </si>
  <si>
    <t>605dc0cf4b047545ed58c44f</t>
  </si>
  <si>
    <t>Öncü Döner, Merkez (Meşrutiyet Mah. - Çarşı)</t>
  </si>
  <si>
    <t>Talha Eraslan</t>
  </si>
  <si>
    <t>Meşrutiyet Mah. Gazipaşa Cad. No: 21/A Merkez/Zonguldak</t>
  </si>
  <si>
    <t>605c7c8906714e3afa66c9e9</t>
  </si>
  <si>
    <t>Burger King, Merkez (Meşrutiyet Mah. - Çarşı)</t>
  </si>
  <si>
    <t>MEŞRUTİYET MAH. UZUNMEHMET CAD. NO:5</t>
  </si>
  <si>
    <t>605c80ea02bcfe4dd8e8c237</t>
  </si>
  <si>
    <t>Burger King, Karadeniz Ereğli (Bağlık Mah.)</t>
  </si>
  <si>
    <t>Bağlık Mah Erdemir Cad. No:57 Kat 3</t>
  </si>
  <si>
    <t>605c5e45c6a1184be98b58b5</t>
  </si>
  <si>
    <t>Popeyes, Merkez (İncivez Mah.)</t>
  </si>
  <si>
    <t>İncivez, Milli Egemenlik Cd. No:130, 67100 Zonguldak Merkez/Zonguldak</t>
  </si>
  <si>
    <t>60567c5f407cdbeaa5965e26</t>
  </si>
  <si>
    <t>Bereket Döner, Karadeniz Ereğli (Bağlık Mah.)</t>
  </si>
  <si>
    <t>Eray Dursun</t>
  </si>
  <si>
    <t>Bağlık Mah. Erdemir Cad. No:93, 67300 Karadeniz Ereğli/ZONGULDAK</t>
  </si>
  <si>
    <t>Müftü, Ereylin Avm, Erdemir Cd. No:160, 67300 Ereğli/Zonguldak</t>
  </si>
  <si>
    <t>6065a6543fba850d2c2bf62e</t>
  </si>
  <si>
    <t>Domino's Pizza, Karadeniz Ereğli (Müftü Mah.)</t>
  </si>
  <si>
    <t>Müftü Mah. Çetin Apatay Blv .Ülker Apt. No:39 A Zemin Dükkan Ereğli Zonguldak</t>
  </si>
  <si>
    <t>5ffea46768b4949b538f5501</t>
  </si>
  <si>
    <t>Meşhur Adıyaman Çiğ Köftecisi Ömer Aybak, (Bahçelievler Mah.)</t>
  </si>
  <si>
    <t>GÖKHAN SARİVAZ</t>
  </si>
  <si>
    <t>Bahçelievler mah Mehmetçik cad no 59e</t>
  </si>
  <si>
    <t>608204818a6396ba8b022baa</t>
  </si>
  <si>
    <t>Paşa Döner, Karadeniz Ereğli (Müftü Mah.)</t>
  </si>
  <si>
    <t>Özcan Yanık</t>
  </si>
  <si>
    <t>Müftü Mah. Devrim Bulvarı No: 7/A Ereğli/Zonguldak</t>
  </si>
  <si>
    <t>Müco House Fast Food &amp; Waffle (Müftü Mah.)</t>
  </si>
  <si>
    <t>Yörem Pide &amp; Kebap, Alaplı (Merkez Mah. - Çarşı)</t>
  </si>
  <si>
    <t>60b888ea6f94294ec52dbdfa</t>
  </si>
  <si>
    <t>Usta Dönerci, Ereğli (Bağlık Mah.)</t>
  </si>
  <si>
    <t>"BAĞLIK MH. ERDEMİR CD. NO:91 İÇ KAPI NO: 3K 33-34 KARADENİZ EREĞLİ / ZONGULDAK"</t>
  </si>
  <si>
    <t>Genç Soydaş Pide &amp; Kebap, Merkez (Asma Mah.)</t>
  </si>
  <si>
    <t>6065a8841f3a09e26d8b3439</t>
  </si>
  <si>
    <t>Domino's Pizza, Kozlu (Fatih Mah.)</t>
  </si>
  <si>
    <t>Fatih Mah. Ereğli Yolu No:40 C Zonguldak</t>
  </si>
  <si>
    <t>6065ab48e623c5045ca681d6</t>
  </si>
  <si>
    <t>Domino's Pizza, Merkez (Milli Egemenlik Cad.)</t>
  </si>
  <si>
    <t>Bahçelievler Mah. Milli Egemenlik Cad. Alaborina Turistik Tesisleri Zemin Kat No:102 Zonguldak Merkez</t>
  </si>
  <si>
    <t>60b889c622a55960ac0c0914</t>
  </si>
  <si>
    <t>Usta Dönerci, Merkez (Mithatpaşa Mah.)</t>
  </si>
  <si>
    <t>MİTHATPAŞA MAH. BÜLENT ECEVİT CAD. NO:67-124 MERKEZ/ZONGULDAK</t>
  </si>
  <si>
    <t>6001fc6419b662b2e6733ca8</t>
  </si>
  <si>
    <t>Oses Çiğ Köfte, Merkez (İncivez Mah.)</t>
  </si>
  <si>
    <t>AYSU SARIVAZ</t>
  </si>
  <si>
    <t>BAHÇELİEVLER MAH. MEHMETÇİK CAD. RAMAZANOĞULLARI APT. NO: 59 B MERKEZ/ ZONGULDAK</t>
  </si>
  <si>
    <t>60ee0ece131400c926cca8c3</t>
  </si>
  <si>
    <t>Abla'nın Gözleme Evi, Merkez (İncivez Mah.)</t>
  </si>
  <si>
    <t>604e8b14e8226cd13775579e</t>
  </si>
  <si>
    <t>Öncü Döner, Merkez (Mithatpaşa Mah.)</t>
  </si>
  <si>
    <t>Erhan Öncü</t>
  </si>
  <si>
    <t>Mithatpaşa Mah. Gazipaşa Cad. No:67/A Merkez/Zonguldak</t>
  </si>
  <si>
    <t>Masal Pide&amp;Lahmacun, Kozlu (Fatih Mah.)</t>
  </si>
  <si>
    <t>Soğuk Baklavacı Balnur, Karadeniz Ereğli (Kepez Mah.)</t>
  </si>
  <si>
    <t>617148864fdcde785899323b</t>
  </si>
  <si>
    <t>Komagene Etsiz Çiğ Köfte, Ereğli (Kepez Mah.)</t>
  </si>
  <si>
    <t>KEPEZ MAH. PROF. MUHAMMER AKSOY CAD. NO:47/A İÇ KAPI NO:A</t>
  </si>
  <si>
    <t>Meşhur Sokak Pilavcısı, Merkez (Terakki Mah. - Soğuksu Mevkii)</t>
  </si>
  <si>
    <t>61b33fa531462d7554707295</t>
  </si>
  <si>
    <t>Oses Çiğ Köfte, Ereğli (Müftü Mah.)</t>
  </si>
  <si>
    <t>Ersin Tunç</t>
  </si>
  <si>
    <t>Müftü Mah Erdemir Cad No 94/A Ereğli Zonguldak</t>
  </si>
  <si>
    <t>61b34212b02a4f50dbc31e88</t>
  </si>
  <si>
    <t>Oses Çiğ Köfte, Merkez (Terakki Mah.)</t>
  </si>
  <si>
    <t>Gökhan Sarıvaz</t>
  </si>
  <si>
    <t>Teraaki Mah Cumhuriyet Cad No 63 Merkez Zonguldak</t>
  </si>
  <si>
    <t>Erdal Genç</t>
  </si>
  <si>
    <t>60b4ce6edb7d580c7201c5a6</t>
  </si>
  <si>
    <t>Levent Börek, Ereğli (Orhanlar Mah.)</t>
  </si>
  <si>
    <t>TİMUR ŞEN</t>
  </si>
  <si>
    <t>Orhanlar Mah., Yalı Cad., No:24/A, Ereğli, Zonguldak, Türkiye,</t>
  </si>
  <si>
    <t>624bf606f6d1382f85a0f5b7</t>
  </si>
  <si>
    <t>McDonald's, Merkez (İncivez Mah.)</t>
  </si>
  <si>
    <t>Demirpark AVM. İncivez Mah. Milli Egemenlik Cad. No: 120 BK-02-03-04-05 Merkez/Zonguldak</t>
  </si>
  <si>
    <t>622f3288b4daa5f9142103dc</t>
  </si>
  <si>
    <t>Big Daddy Pizza &amp; Burger, Karadeniz Ereğli (Merkez Mah. Çarşı)</t>
  </si>
  <si>
    <t>Deniz Can Aydın</t>
  </si>
  <si>
    <t>Süleymanlar Mah.Hastane Cad.Pruvus No:8 Ereğli/Zonguldak</t>
  </si>
  <si>
    <t>6253e32daf89c903ffd08d72</t>
  </si>
  <si>
    <t>Komagene Etsiz Çiğ Köfte, Kozlu (Esenköy Mah.)</t>
  </si>
  <si>
    <t>ESENKÖY MAH. ABAZ CAD. NO:318 /B</t>
  </si>
  <si>
    <t>625892d64cc11c527d2d1233</t>
  </si>
  <si>
    <t>Kırmızı Çiğ Köfte, Merkez (Mithatpaşa Mah.)</t>
  </si>
  <si>
    <t>Salim Tuncel</t>
  </si>
  <si>
    <t>Mithatpaşa Mah. Uzunmehmet CD. No:29/C Merkez/Zonguldak</t>
  </si>
  <si>
    <t>623a0a92b42bfb155048f60c</t>
  </si>
  <si>
    <t>Ütopya Burger &amp; Waffle, Çaycuma (Yeni Mah.)</t>
  </si>
  <si>
    <t>Ceyhun Beklen</t>
  </si>
  <si>
    <t>Yeni Mah. Hürriyet Cad. Ilgınlar Apt. No:25 B Çaycuma Zonguldak</t>
  </si>
  <si>
    <t>62433f41df8e1c85c3f7df3b</t>
  </si>
  <si>
    <t>Çiğ Köfteci Ömer Usta, Çaycuma (Yeni Mah.)</t>
  </si>
  <si>
    <t>Yeni mah. Atatürk blv Çaycuma/ZONGULDAK</t>
  </si>
  <si>
    <t>Arama Durumu</t>
  </si>
  <si>
    <t>Şükriye Demir</t>
  </si>
  <si>
    <t>Salı Çarş Perş</t>
  </si>
  <si>
    <t>Damla Kılci</t>
  </si>
  <si>
    <t>Ptesi hariç</t>
  </si>
  <si>
    <t>Eda Cıbır</t>
  </si>
  <si>
    <t>Livanur Elibol</t>
  </si>
  <si>
    <t>Damla Kılınç</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</si>
</sst>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quot;/&quot;mm&quot;/&quot;yyyy"/>
    <numFmt numFmtId="165" formatCode="dd.mm.yyyy"/>
    <numFmt numFmtId="166" formatCode="hh:mm"/>
    <numFmt numFmtId="167" formatCode="dd.MM.yyyy"/>
    <numFmt numFmtId="168" formatCode="d.m.yyyy"/>
    <numFmt numFmtId="169" formatCode="d mmmm"/>
    <numFmt numFmtId="170" formatCode="dd/mm/yyyy"/>
    <numFmt numFmtId="171" formatCode="dd.mm"/>
  </numFmts>
  <fonts count="59">
    <font>
      <sz val="10.0"/>
      <color rgb="FF000000"/>
      <name val="Arial"/>
      <scheme val="minor"/>
    </font>
    <font>
      <color theme="1"/>
      <name val="Arial"/>
    </font>
    <font>
      <b/>
      <color rgb="FFFFD10D"/>
      <name val="Arial"/>
    </font>
    <font>
      <color rgb="FF5D3EBE"/>
      <name val="Arial"/>
    </font>
    <font>
      <sz val="11.0"/>
      <color theme="1"/>
      <name val="Inconsolata"/>
    </font>
    <font>
      <b/>
      <color rgb="FF5D3EBE"/>
      <name val="Arial"/>
    </font>
    <font>
      <b/>
      <color rgb="FFFFFFFF"/>
      <name val="Arial"/>
    </font>
    <font>
      <color rgb="FFFFFFFF"/>
      <name val="Arial"/>
    </font>
    <font>
      <b/>
      <color theme="1"/>
      <name val="Arial"/>
    </font>
    <font/>
    <font>
      <b/>
      <color rgb="FF000000"/>
      <name val="Arial"/>
    </font>
    <font>
      <sz val="9.0"/>
      <color rgb="FF000000"/>
      <name val="Arial"/>
    </font>
    <font>
      <color rgb="FF000000"/>
      <name val="Arial"/>
    </font>
    <font>
      <sz val="9.0"/>
      <color theme="1"/>
      <name val="Arial"/>
    </font>
    <font>
      <color rgb="FF000000"/>
      <name val="Roboto"/>
    </font>
    <font>
      <sz val="18.0"/>
      <color rgb="FF000000"/>
      <name val="Caveat"/>
    </font>
    <font>
      <i/>
      <sz val="11.0"/>
      <color rgb="FF3C4043"/>
      <name val="Roboto"/>
    </font>
    <font>
      <sz val="11.0"/>
      <color rgb="FF000000"/>
      <name val="Calibri"/>
    </font>
    <font>
      <b/>
      <sz val="18.0"/>
      <color rgb="FF000000"/>
      <name val="Caveat"/>
    </font>
    <font>
      <b/>
      <sz val="24.0"/>
      <color theme="1"/>
      <name val="Caveat"/>
    </font>
    <font>
      <sz val="10.0"/>
      <color theme="1"/>
      <name val="Arial"/>
    </font>
    <font>
      <sz val="9.0"/>
      <color rgb="FF333333"/>
      <name val="Arial"/>
    </font>
    <font>
      <b/>
      <sz val="18.0"/>
      <color theme="1"/>
      <name val="Comic Sans MS"/>
    </font>
    <font>
      <sz val="24.0"/>
      <color theme="1"/>
      <name val="Times New Roman"/>
    </font>
    <font>
      <sz val="11.0"/>
      <color theme="1"/>
      <name val="Calibri"/>
    </font>
    <font>
      <u/>
      <sz val="11.0"/>
      <color rgb="FF1A0DAB"/>
      <name val="Arial"/>
    </font>
    <font>
      <sz val="14.0"/>
      <color theme="1"/>
      <name val="Arial"/>
    </font>
    <font>
      <b/>
      <sz val="24.0"/>
      <color theme="1"/>
      <name val="Times New Roman"/>
    </font>
    <font>
      <b/>
      <sz val="11.0"/>
      <color rgb="FFFFFFFF"/>
      <name val="Arial"/>
    </font>
    <font>
      <sz val="11.0"/>
      <color rgb="FFFFFFFF"/>
      <name val="Arial"/>
    </font>
    <font>
      <sz val="11.0"/>
      <color theme="1"/>
      <name val="Arial"/>
    </font>
    <font>
      <sz val="11.0"/>
      <color rgb="FF000000"/>
      <name val="Arial"/>
    </font>
    <font>
      <sz val="14.0"/>
      <color theme="1"/>
      <name val="Caveat"/>
    </font>
    <font>
      <color theme="1"/>
      <name val="Roboto"/>
    </font>
    <font>
      <sz val="11.0"/>
      <color rgb="FF202124"/>
      <name val="Arial"/>
    </font>
    <font>
      <sz val="9.0"/>
      <color rgb="FF000000"/>
      <name val="Ubuntu"/>
    </font>
    <font>
      <sz val="10.0"/>
      <color rgb="FF202124"/>
      <name val="Roboto"/>
    </font>
    <font>
      <sz val="11.0"/>
      <color rgb="FF1A0DAB"/>
      <name val="Arial"/>
    </font>
    <font>
      <sz val="9.0"/>
      <color rgb="FF666666"/>
      <name val="Arial"/>
    </font>
    <font>
      <sz val="9.0"/>
      <color rgb="FF202124"/>
      <name val="Arial"/>
    </font>
    <font>
      <sz val="24.0"/>
      <color rgb="FF000000"/>
      <name val="Caveat"/>
    </font>
    <font>
      <b/>
      <color rgb="FF434343"/>
      <name val="Arial"/>
    </font>
    <font>
      <sz val="18.0"/>
      <color theme="1"/>
      <name val="Arial"/>
    </font>
    <font>
      <b/>
      <sz val="18.0"/>
      <color theme="1"/>
      <name val="Caveat"/>
    </font>
    <font>
      <sz val="14.0"/>
      <color rgb="FFF3F3F3"/>
      <name val="Arial"/>
    </font>
    <font>
      <sz val="10.0"/>
      <color rgb="FF000000"/>
      <name val="Arial"/>
    </font>
    <font>
      <color rgb="FF000000"/>
      <name val="Ubuntu"/>
    </font>
    <font>
      <sz val="9.0"/>
      <color rgb="FF1C1E21"/>
      <name val="Helvetica Neue"/>
    </font>
    <font>
      <sz val="11.0"/>
      <color rgb="FF000000"/>
      <name val="Inconsolata"/>
    </font>
    <font>
      <color theme="1"/>
      <name val="Arial"/>
      <scheme val="minor"/>
    </font>
    <font>
      <sz val="9.0"/>
      <color rgb="FF1A0DAB"/>
      <name val="Arial"/>
    </font>
    <font>
      <sz val="24.0"/>
      <color theme="1"/>
      <name val="Caveat"/>
    </font>
    <font>
      <b/>
      <sz val="11.0"/>
      <color theme="1"/>
      <name val="Calibri"/>
    </font>
    <font>
      <color rgb="FFFF0000"/>
      <name val="Arial"/>
    </font>
    <font>
      <sz val="36.0"/>
      <color rgb="FFFFFFFF"/>
      <name val="Arial"/>
    </font>
    <font>
      <sz val="11.0"/>
      <color rgb="FF3C4043"/>
      <name val="Roboto"/>
    </font>
    <font>
      <b/>
      <color rgb="FF5D3EBE"/>
      <name val="Lato"/>
    </font>
    <font>
      <b/>
      <sz val="11.0"/>
      <color rgb="FF5D3EBE"/>
      <name val="Lato"/>
    </font>
    <font>
      <b/>
      <sz val="11.0"/>
      <color rgb="FF5D3EBE"/>
      <name val="Arial"/>
    </font>
  </fonts>
  <fills count="35">
    <fill>
      <patternFill patternType="none"/>
    </fill>
    <fill>
      <patternFill patternType="lightGray"/>
    </fill>
    <fill>
      <patternFill patternType="solid">
        <fgColor rgb="FF5D3EBC"/>
        <bgColor rgb="FF5D3EBC"/>
      </patternFill>
    </fill>
    <fill>
      <patternFill patternType="solid">
        <fgColor rgb="FFFFD10C"/>
        <bgColor rgb="FFFFD10C"/>
      </patternFill>
    </fill>
    <fill>
      <patternFill patternType="solid">
        <fgColor rgb="FFC9DAF8"/>
        <bgColor rgb="FFC9DAF8"/>
      </patternFill>
    </fill>
    <fill>
      <patternFill patternType="solid">
        <fgColor rgb="FFCCCCCC"/>
        <bgColor rgb="FFCCCCCC"/>
      </patternFill>
    </fill>
    <fill>
      <patternFill patternType="solid">
        <fgColor rgb="FF0B5394"/>
        <bgColor rgb="FF0B5394"/>
      </patternFill>
    </fill>
    <fill>
      <patternFill patternType="solid">
        <fgColor rgb="FFA2C4C9"/>
        <bgColor rgb="FFA2C4C9"/>
      </patternFill>
    </fill>
    <fill>
      <patternFill patternType="solid">
        <fgColor rgb="FFD9D2E9"/>
        <bgColor rgb="FFD9D2E9"/>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theme="0"/>
        <bgColor theme="0"/>
      </patternFill>
    </fill>
    <fill>
      <patternFill patternType="solid">
        <fgColor rgb="FFFFFFFF"/>
        <bgColor rgb="FFFFFFFF"/>
      </patternFill>
    </fill>
    <fill>
      <patternFill patternType="solid">
        <fgColor rgb="FFF1C232"/>
        <bgColor rgb="FFF1C232"/>
      </patternFill>
    </fill>
    <fill>
      <patternFill patternType="solid">
        <fgColor rgb="FFEFEFEF"/>
        <bgColor rgb="FFEFEFEF"/>
      </patternFill>
    </fill>
    <fill>
      <patternFill patternType="solid">
        <fgColor rgb="FFD9D9D9"/>
        <bgColor rgb="FFD9D9D9"/>
      </patternFill>
    </fill>
    <fill>
      <patternFill patternType="solid">
        <fgColor rgb="FFFF9900"/>
        <bgColor rgb="FFFF9900"/>
      </patternFill>
    </fill>
    <fill>
      <patternFill patternType="solid">
        <fgColor rgb="FFB6D7A8"/>
        <bgColor rgb="FFB6D7A8"/>
      </patternFill>
    </fill>
    <fill>
      <patternFill patternType="solid">
        <fgColor rgb="FFCFE2F3"/>
        <bgColor rgb="FFCFE2F3"/>
      </patternFill>
    </fill>
    <fill>
      <patternFill patternType="solid">
        <fgColor rgb="FF00FFFF"/>
        <bgColor rgb="FF00FFFF"/>
      </patternFill>
    </fill>
    <fill>
      <patternFill patternType="solid">
        <fgColor rgb="FFFF00FF"/>
        <bgColor rgb="FFFF00FF"/>
      </patternFill>
    </fill>
    <fill>
      <patternFill patternType="solid">
        <fgColor theme="5"/>
        <bgColor theme="5"/>
      </patternFill>
    </fill>
    <fill>
      <patternFill patternType="solid">
        <fgColor rgb="FF4A86E8"/>
        <bgColor rgb="FF4A86E8"/>
      </patternFill>
    </fill>
    <fill>
      <patternFill patternType="solid">
        <fgColor rgb="FFB7B7B7"/>
        <bgColor rgb="FFB7B7B7"/>
      </patternFill>
    </fill>
    <fill>
      <patternFill patternType="solid">
        <fgColor rgb="FFF3F3F3"/>
        <bgColor rgb="FFF3F3F3"/>
      </patternFill>
    </fill>
    <fill>
      <patternFill patternType="solid">
        <fgColor rgb="FF999999"/>
        <bgColor rgb="FF999999"/>
      </patternFill>
    </fill>
    <fill>
      <patternFill patternType="solid">
        <fgColor rgb="FF9FC5E8"/>
        <bgColor rgb="FF9FC5E8"/>
      </patternFill>
    </fill>
    <fill>
      <patternFill patternType="solid">
        <fgColor rgb="FFF6B26B"/>
        <bgColor rgb="FFF6B26B"/>
      </patternFill>
    </fill>
    <fill>
      <patternFill patternType="solid">
        <fgColor rgb="FFFFF2CC"/>
        <bgColor rgb="FFFFF2CC"/>
      </patternFill>
    </fill>
    <fill>
      <patternFill patternType="solid">
        <fgColor rgb="FF980000"/>
        <bgColor rgb="FF980000"/>
      </patternFill>
    </fill>
    <fill>
      <patternFill patternType="solid">
        <fgColor rgb="FFD5A6BD"/>
        <bgColor rgb="FFD5A6BD"/>
      </patternFill>
    </fill>
    <fill>
      <patternFill patternType="solid">
        <fgColor rgb="FFB7E1CD"/>
        <bgColor rgb="FFB7E1CD"/>
      </patternFill>
    </fill>
    <fill>
      <patternFill patternType="solid">
        <fgColor rgb="FFB4A7D6"/>
        <bgColor rgb="FFB4A7D6"/>
      </patternFill>
    </fill>
    <fill>
      <patternFill patternType="solid">
        <fgColor theme="4"/>
        <bgColor theme="4"/>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top style="thin">
        <color rgb="FF000000"/>
      </top>
      <bottom style="thin">
        <color rgb="FF000000"/>
      </bottom>
    </border>
    <border>
      <bottom style="thin">
        <color rgb="FF000000"/>
      </bottom>
    </border>
    <border>
      <top style="thin">
        <color rgb="FF000000"/>
      </top>
    </border>
    <border>
      <left style="thin">
        <color rgb="FF000000"/>
      </left>
      <right/>
      <top style="thin">
        <color rgb="FF000000"/>
      </top>
      <bottom style="thin">
        <color rgb="FF000000"/>
      </bottom>
    </border>
    <border>
      <right/>
      <top style="thin">
        <color rgb="FF000000"/>
      </top>
    </border>
  </borders>
  <cellStyleXfs count="1">
    <xf borderId="0" fillId="0" fontId="0" numFmtId="0" applyAlignment="1" applyFont="1"/>
  </cellStyleXfs>
  <cellXfs count="738">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2" fontId="2" numFmtId="0" xfId="0" applyAlignment="1" applyFill="1" applyFont="1">
      <alignment horizontal="center" vertical="bottom"/>
    </xf>
    <xf borderId="0" fillId="3" fontId="3" numFmtId="0" xfId="0" applyAlignment="1" applyFill="1" applyFont="1">
      <alignment vertical="bottom"/>
    </xf>
    <xf borderId="0" fillId="4" fontId="4" numFmtId="0" xfId="0" applyAlignment="1" applyFill="1" applyFont="1">
      <alignment horizontal="center" vertical="bottom"/>
    </xf>
    <xf borderId="0" fillId="5" fontId="5" numFmtId="0" xfId="0" applyAlignment="1" applyFill="1" applyFont="1">
      <alignment vertical="bottom"/>
    </xf>
    <xf borderId="0" fillId="5" fontId="5" numFmtId="0" xfId="0" applyAlignment="1" applyFont="1">
      <alignment horizontal="center" vertical="bottom"/>
    </xf>
    <xf borderId="0" fillId="0" fontId="1" numFmtId="0" xfId="0" applyAlignment="1" applyFont="1">
      <alignment horizontal="center"/>
    </xf>
    <xf borderId="0" fillId="0" fontId="1" numFmtId="10" xfId="0" applyAlignment="1" applyFont="1" applyNumberFormat="1">
      <alignment horizontal="center"/>
    </xf>
    <xf borderId="1" fillId="6" fontId="1" numFmtId="0" xfId="0" applyAlignment="1" applyBorder="1" applyFill="1" applyFont="1">
      <alignment vertical="bottom"/>
    </xf>
    <xf borderId="1" fillId="6" fontId="6" numFmtId="164" xfId="0" applyAlignment="1" applyBorder="1" applyFont="1" applyNumberFormat="1">
      <alignment horizontal="center" vertical="bottom"/>
    </xf>
    <xf borderId="1" fillId="6" fontId="6" numFmtId="0" xfId="0" applyAlignment="1" applyBorder="1" applyFont="1">
      <alignment horizontal="left" vertical="bottom"/>
    </xf>
    <xf borderId="1" fillId="6" fontId="6" numFmtId="0" xfId="0" applyAlignment="1" applyBorder="1" applyFont="1">
      <alignment horizontal="center" vertical="bottom"/>
    </xf>
    <xf borderId="1" fillId="6" fontId="6" numFmtId="49" xfId="0" applyAlignment="1" applyBorder="1" applyFont="1" applyNumberFormat="1">
      <alignment horizontal="center" vertical="bottom"/>
    </xf>
    <xf borderId="1" fillId="6" fontId="6" numFmtId="0" xfId="0" applyAlignment="1" applyBorder="1" applyFont="1">
      <alignment horizontal="center" shrinkToFit="0" vertical="bottom" wrapText="1"/>
    </xf>
    <xf borderId="1" fillId="0" fontId="7" numFmtId="0" xfId="0" applyAlignment="1" applyBorder="1" applyFont="1">
      <alignment vertical="bottom"/>
    </xf>
    <xf borderId="1" fillId="0" fontId="1" numFmtId="0" xfId="0" applyAlignment="1" applyBorder="1" applyFont="1">
      <alignment vertical="bottom"/>
    </xf>
    <xf borderId="1" fillId="7" fontId="1" numFmtId="165" xfId="0" applyAlignment="1" applyBorder="1" applyFill="1" applyFont="1" applyNumberFormat="1">
      <alignment vertical="bottom"/>
    </xf>
    <xf borderId="1" fillId="7" fontId="8" numFmtId="165" xfId="0" applyAlignment="1" applyBorder="1" applyFont="1" applyNumberFormat="1">
      <alignment vertical="bottom"/>
    </xf>
    <xf borderId="1" fillId="0" fontId="1" numFmtId="0" xfId="0" applyAlignment="1" applyBorder="1" applyFont="1">
      <alignment horizontal="left" vertical="bottom"/>
    </xf>
    <xf borderId="2" fillId="0" fontId="1" numFmtId="0" xfId="0" applyBorder="1" applyFont="1"/>
    <xf borderId="3" fillId="0" fontId="9" numFmtId="0" xfId="0" applyBorder="1" applyFont="1"/>
    <xf borderId="4" fillId="0" fontId="9" numFmtId="0" xfId="0" applyBorder="1" applyFont="1"/>
    <xf borderId="5" fillId="8" fontId="10" numFmtId="0" xfId="0" applyAlignment="1" applyBorder="1" applyFill="1" applyFont="1">
      <alignment horizontal="center" vertical="center"/>
    </xf>
    <xf borderId="1" fillId="9" fontId="1" numFmtId="0" xfId="0" applyAlignment="1" applyBorder="1" applyFill="1" applyFont="1">
      <alignment vertical="bottom"/>
    </xf>
    <xf borderId="1" fillId="0" fontId="1" numFmtId="0" xfId="0" applyAlignment="1" applyBorder="1" applyFont="1">
      <alignment horizontal="center" vertical="bottom"/>
    </xf>
    <xf borderId="1" fillId="0" fontId="1" numFmtId="0" xfId="0" applyBorder="1" applyFont="1"/>
    <xf borderId="6" fillId="0" fontId="9" numFmtId="0" xfId="0" applyBorder="1" applyFont="1"/>
    <xf borderId="1" fillId="0" fontId="8" numFmtId="0" xfId="0" applyAlignment="1" applyBorder="1" applyFont="1">
      <alignment vertical="bottom"/>
    </xf>
    <xf borderId="1" fillId="10" fontId="1" numFmtId="0" xfId="0" applyAlignment="1" applyBorder="1" applyFill="1" applyFont="1">
      <alignment horizontal="left" vertical="bottom"/>
    </xf>
    <xf borderId="1" fillId="10" fontId="11" numFmtId="0" xfId="0" applyAlignment="1" applyBorder="1" applyFont="1">
      <alignment horizontal="left" shrinkToFit="0" vertical="top" wrapText="0"/>
    </xf>
    <xf borderId="1" fillId="10" fontId="1" numFmtId="166" xfId="0" applyAlignment="1" applyBorder="1" applyFont="1" applyNumberFormat="1">
      <alignment horizontal="center" vertical="bottom"/>
    </xf>
    <xf borderId="1" fillId="10" fontId="1" numFmtId="0" xfId="0" applyAlignment="1" applyBorder="1" applyFont="1">
      <alignment vertical="bottom"/>
    </xf>
    <xf borderId="1" fillId="10" fontId="12" numFmtId="0" xfId="0" applyBorder="1" applyFont="1"/>
    <xf borderId="4" fillId="0" fontId="1" numFmtId="0" xfId="0" applyAlignment="1" applyBorder="1" applyFont="1">
      <alignment vertical="bottom"/>
    </xf>
    <xf borderId="1" fillId="11" fontId="11" numFmtId="0" xfId="0" applyAlignment="1" applyBorder="1" applyFill="1" applyFont="1">
      <alignment horizontal="left" shrinkToFit="0" vertical="top" wrapText="0"/>
    </xf>
    <xf borderId="1" fillId="11" fontId="1" numFmtId="49" xfId="0" applyAlignment="1" applyBorder="1" applyFont="1" applyNumberFormat="1">
      <alignment horizontal="center" vertical="bottom"/>
    </xf>
    <xf borderId="1" fillId="11" fontId="1" numFmtId="0" xfId="0" applyAlignment="1" applyBorder="1" applyFont="1">
      <alignment vertical="bottom"/>
    </xf>
    <xf borderId="7" fillId="0" fontId="1" numFmtId="0" xfId="0" applyAlignment="1" applyBorder="1" applyFont="1">
      <alignment vertical="bottom"/>
    </xf>
    <xf borderId="1" fillId="11" fontId="1" numFmtId="0" xfId="0" applyAlignment="1" applyBorder="1" applyFont="1">
      <alignment horizontal="left" vertical="bottom"/>
    </xf>
    <xf borderId="1" fillId="11" fontId="1" numFmtId="166" xfId="0" applyAlignment="1" applyBorder="1" applyFont="1" applyNumberFormat="1">
      <alignment horizontal="center" vertical="bottom"/>
    </xf>
    <xf borderId="1" fillId="11" fontId="13" numFmtId="0" xfId="0" applyAlignment="1" applyBorder="1" applyFont="1">
      <alignment vertical="top"/>
    </xf>
    <xf borderId="1" fillId="11" fontId="12" numFmtId="0" xfId="0" applyBorder="1" applyFont="1"/>
    <xf borderId="8" fillId="0" fontId="9" numFmtId="0" xfId="0" applyBorder="1" applyFont="1"/>
    <xf borderId="1" fillId="0" fontId="13" numFmtId="0" xfId="0" applyAlignment="1" applyBorder="1" applyFont="1">
      <alignment vertical="top"/>
    </xf>
    <xf borderId="1" fillId="0" fontId="1" numFmtId="166" xfId="0" applyAlignment="1" applyBorder="1" applyFont="1" applyNumberFormat="1">
      <alignment horizontal="center" vertical="bottom"/>
    </xf>
    <xf borderId="0" fillId="11" fontId="11" numFmtId="0" xfId="0" applyAlignment="1" applyFont="1">
      <alignment horizontal="left" shrinkToFit="0" vertical="top" wrapText="0"/>
    </xf>
    <xf borderId="4" fillId="11" fontId="1" numFmtId="166" xfId="0" applyAlignment="1" applyBorder="1" applyFont="1" applyNumberFormat="1">
      <alignment horizontal="center" vertical="bottom"/>
    </xf>
    <xf borderId="4" fillId="11" fontId="1" numFmtId="0" xfId="0" applyAlignment="1" applyBorder="1" applyFont="1">
      <alignment vertical="bottom"/>
    </xf>
    <xf borderId="8" fillId="10" fontId="1" numFmtId="0" xfId="0" applyAlignment="1" applyBorder="1" applyFont="1">
      <alignment horizontal="left" vertical="bottom"/>
    </xf>
    <xf borderId="0" fillId="10" fontId="11" numFmtId="0" xfId="0" applyAlignment="1" applyFont="1">
      <alignment horizontal="left" shrinkToFit="0" vertical="top" wrapText="0"/>
    </xf>
    <xf borderId="1" fillId="11" fontId="11" numFmtId="0" xfId="0" applyAlignment="1" applyBorder="1" applyFont="1">
      <alignment vertical="top"/>
    </xf>
    <xf borderId="1" fillId="8" fontId="10" numFmtId="0" xfId="0" applyAlignment="1" applyBorder="1" applyFont="1">
      <alignment horizontal="center" vertical="center"/>
    </xf>
    <xf borderId="8" fillId="11" fontId="1" numFmtId="0" xfId="0" applyAlignment="1" applyBorder="1" applyFont="1">
      <alignment horizontal="left" vertical="bottom"/>
    </xf>
    <xf borderId="0" fillId="0" fontId="1" numFmtId="0" xfId="0" applyAlignment="1" applyFont="1">
      <alignment horizontal="left"/>
    </xf>
    <xf borderId="0" fillId="0" fontId="11" numFmtId="0" xfId="0" applyAlignment="1" applyFont="1">
      <alignment horizontal="left" shrinkToFit="0" vertical="top" wrapText="0"/>
    </xf>
    <xf borderId="1" fillId="11" fontId="12" numFmtId="0" xfId="0" applyAlignment="1" applyBorder="1" applyFont="1">
      <alignment horizontal="left"/>
    </xf>
    <xf borderId="1" fillId="11" fontId="14" numFmtId="0" xfId="0" applyBorder="1" applyFont="1"/>
    <xf borderId="1" fillId="10" fontId="12" numFmtId="0" xfId="0" applyAlignment="1" applyBorder="1" applyFont="1">
      <alignment horizontal="left"/>
    </xf>
    <xf borderId="1" fillId="10" fontId="1" numFmtId="0" xfId="0" applyAlignment="1" applyBorder="1" applyFont="1">
      <alignment horizontal="center" vertical="bottom"/>
    </xf>
    <xf borderId="1" fillId="10" fontId="11" numFmtId="0" xfId="0" applyAlignment="1" applyBorder="1" applyFont="1">
      <alignment horizontal="left"/>
    </xf>
    <xf borderId="1" fillId="10" fontId="13" numFmtId="0" xfId="0" applyAlignment="1" applyBorder="1" applyFont="1">
      <alignment vertical="top"/>
    </xf>
    <xf borderId="1" fillId="10" fontId="14" numFmtId="0" xfId="0" applyBorder="1" applyFont="1"/>
    <xf borderId="1" fillId="11" fontId="12" numFmtId="0" xfId="0" applyAlignment="1" applyBorder="1" applyFont="1">
      <alignment horizontal="left" vertical="bottom"/>
    </xf>
    <xf borderId="1" fillId="0" fontId="12" numFmtId="0" xfId="0" applyAlignment="1" applyBorder="1" applyFont="1">
      <alignment horizontal="left" vertical="bottom"/>
    </xf>
    <xf borderId="1" fillId="0" fontId="11" numFmtId="0" xfId="0" applyAlignment="1" applyBorder="1" applyFont="1">
      <alignment horizontal="left" shrinkToFit="0" vertical="top" wrapText="0"/>
    </xf>
    <xf borderId="1" fillId="0" fontId="11" numFmtId="0" xfId="0" applyAlignment="1" applyBorder="1" applyFont="1">
      <alignment vertical="top"/>
    </xf>
    <xf borderId="1" fillId="11" fontId="1" numFmtId="0" xfId="0" applyAlignment="1" applyBorder="1" applyFont="1">
      <alignment horizontal="center" vertical="bottom"/>
    </xf>
    <xf borderId="0" fillId="11" fontId="12" numFmtId="0" xfId="0" applyAlignment="1" applyFont="1">
      <alignment horizontal="left"/>
    </xf>
    <xf borderId="8" fillId="0" fontId="1" numFmtId="0" xfId="0" applyAlignment="1" applyBorder="1" applyFont="1">
      <alignment horizontal="left" vertical="bottom"/>
    </xf>
    <xf borderId="1" fillId="0" fontId="1" numFmtId="49" xfId="0" applyAlignment="1" applyBorder="1" applyFont="1" applyNumberFormat="1">
      <alignment horizontal="center" vertical="bottom"/>
    </xf>
    <xf borderId="0" fillId="0" fontId="12" numFmtId="0" xfId="0" applyAlignment="1" applyFont="1">
      <alignment horizontal="left" vertical="bottom"/>
    </xf>
    <xf borderId="0" fillId="0" fontId="1" numFmtId="166" xfId="0" applyAlignment="1" applyFont="1" applyNumberFormat="1">
      <alignment horizontal="center" vertical="bottom"/>
    </xf>
    <xf borderId="1" fillId="0" fontId="1" numFmtId="0" xfId="0" applyAlignment="1" applyBorder="1" applyFont="1">
      <alignment horizontal="center"/>
    </xf>
    <xf borderId="1" fillId="9" fontId="1" numFmtId="0" xfId="0" applyBorder="1" applyFont="1"/>
    <xf borderId="1" fillId="11" fontId="1" numFmtId="166" xfId="0" applyAlignment="1" applyBorder="1" applyFont="1" applyNumberFormat="1">
      <alignment horizontal="center"/>
    </xf>
    <xf borderId="1" fillId="11" fontId="1" numFmtId="0" xfId="0" applyBorder="1" applyFont="1"/>
    <xf borderId="1" fillId="0" fontId="1" numFmtId="166" xfId="0" applyAlignment="1" applyBorder="1" applyFont="1" applyNumberFormat="1">
      <alignment horizontal="center"/>
    </xf>
    <xf borderId="1" fillId="10" fontId="12" numFmtId="0" xfId="0" applyAlignment="1" applyBorder="1" applyFont="1">
      <alignment horizontal="left" vertical="bottom"/>
    </xf>
    <xf borderId="1" fillId="10" fontId="1" numFmtId="166" xfId="0" applyAlignment="1" applyBorder="1" applyFont="1" applyNumberFormat="1">
      <alignment horizontal="center"/>
    </xf>
    <xf borderId="1" fillId="10" fontId="1" numFmtId="0" xfId="0" applyBorder="1" applyFont="1"/>
    <xf borderId="0" fillId="10" fontId="12" numFmtId="0" xfId="0" applyAlignment="1" applyFont="1">
      <alignment horizontal="left"/>
    </xf>
    <xf borderId="4" fillId="10" fontId="1" numFmtId="166" xfId="0" applyAlignment="1" applyBorder="1" applyFont="1" applyNumberFormat="1">
      <alignment horizontal="center" vertical="bottom"/>
    </xf>
    <xf borderId="4" fillId="10" fontId="1" numFmtId="0" xfId="0" applyAlignment="1" applyBorder="1" applyFont="1">
      <alignment vertical="bottom"/>
    </xf>
    <xf borderId="1" fillId="0" fontId="1" numFmtId="0" xfId="0" applyAlignment="1" applyBorder="1" applyFont="1">
      <alignment horizontal="left"/>
    </xf>
    <xf borderId="0" fillId="11" fontId="1" numFmtId="166" xfId="0" applyAlignment="1" applyFont="1" applyNumberFormat="1">
      <alignment horizontal="center"/>
    </xf>
    <xf borderId="0" fillId="11" fontId="1" numFmtId="0" xfId="0" applyFont="1"/>
    <xf borderId="1" fillId="11" fontId="1" numFmtId="0" xfId="0" applyAlignment="1" applyBorder="1" applyFont="1">
      <alignment horizontal="left"/>
    </xf>
    <xf borderId="1" fillId="11" fontId="1" numFmtId="0" xfId="0" applyAlignment="1" applyBorder="1" applyFont="1">
      <alignment horizontal="center"/>
    </xf>
    <xf borderId="2" fillId="9" fontId="1" numFmtId="0" xfId="0" applyBorder="1" applyFont="1"/>
    <xf borderId="1" fillId="10" fontId="1" numFmtId="0" xfId="0" applyAlignment="1" applyBorder="1" applyFont="1">
      <alignment horizontal="center"/>
    </xf>
    <xf borderId="0" fillId="10" fontId="12" numFmtId="0" xfId="0" applyAlignment="1" applyFont="1">
      <alignment horizontal="right"/>
    </xf>
    <xf borderId="0" fillId="10" fontId="14" numFmtId="0" xfId="0" applyFont="1"/>
    <xf borderId="2" fillId="9" fontId="1" numFmtId="0" xfId="0" applyAlignment="1" applyBorder="1" applyFont="1">
      <alignment horizontal="center"/>
    </xf>
    <xf borderId="1" fillId="12" fontId="1" numFmtId="0" xfId="0" applyBorder="1" applyFill="1" applyFont="1"/>
    <xf borderId="0" fillId="11" fontId="14" numFmtId="0" xfId="0" applyFont="1"/>
    <xf borderId="0" fillId="11" fontId="12" numFmtId="0" xfId="0" applyFont="1"/>
    <xf borderId="4" fillId="11" fontId="13" numFmtId="0" xfId="0" applyAlignment="1" applyBorder="1" applyFont="1">
      <alignment vertical="top"/>
    </xf>
    <xf borderId="4" fillId="10" fontId="13" numFmtId="0" xfId="0" applyAlignment="1" applyBorder="1" applyFont="1">
      <alignment vertical="top"/>
    </xf>
    <xf borderId="9" fillId="10" fontId="1" numFmtId="0" xfId="0" applyAlignment="1" applyBorder="1" applyFont="1">
      <alignment horizontal="left" vertical="bottom"/>
    </xf>
    <xf borderId="3" fillId="10" fontId="13" numFmtId="0" xfId="0" applyAlignment="1" applyBorder="1" applyFont="1">
      <alignment vertical="top"/>
    </xf>
    <xf borderId="1" fillId="13" fontId="8" numFmtId="165" xfId="0" applyAlignment="1" applyBorder="1" applyFill="1" applyFont="1" applyNumberFormat="1">
      <alignment vertical="bottom"/>
    </xf>
    <xf borderId="2" fillId="9" fontId="1" numFmtId="0" xfId="0" applyAlignment="1" applyBorder="1" applyFont="1">
      <alignment vertical="bottom"/>
    </xf>
    <xf borderId="2" fillId="9" fontId="1" numFmtId="0" xfId="0" applyAlignment="1" applyBorder="1" applyFont="1">
      <alignment horizontal="center" vertical="bottom"/>
    </xf>
    <xf borderId="1" fillId="10" fontId="1" numFmtId="0" xfId="0" applyAlignment="1" applyBorder="1" applyFont="1">
      <alignment horizontal="left"/>
    </xf>
    <xf borderId="3" fillId="9" fontId="1" numFmtId="0" xfId="0" applyAlignment="1" applyBorder="1" applyFont="1">
      <alignment horizontal="center" vertical="bottom"/>
    </xf>
    <xf borderId="8" fillId="10" fontId="1" numFmtId="166" xfId="0" applyAlignment="1" applyBorder="1" applyFont="1" applyNumberFormat="1">
      <alignment horizontal="center" vertical="bottom"/>
    </xf>
    <xf borderId="2" fillId="14" fontId="1" numFmtId="0" xfId="0" applyBorder="1" applyFill="1" applyFont="1"/>
    <xf borderId="0" fillId="10" fontId="12" numFmtId="0" xfId="0" applyFont="1"/>
    <xf borderId="9" fillId="9" fontId="15" numFmtId="0" xfId="0" applyAlignment="1" applyBorder="1" applyFont="1">
      <alignment horizontal="center" vertical="center"/>
    </xf>
    <xf borderId="10" fillId="0" fontId="9" numFmtId="0" xfId="0" applyBorder="1" applyFont="1"/>
    <xf borderId="11" fillId="0" fontId="9" numFmtId="0" xfId="0" applyBorder="1" applyFont="1"/>
    <xf borderId="12" fillId="0" fontId="9" numFmtId="0" xfId="0" applyBorder="1" applyFont="1"/>
    <xf borderId="13" fillId="0" fontId="9" numFmtId="0" xfId="0" applyBorder="1" applyFont="1"/>
    <xf borderId="7" fillId="0" fontId="9" numFmtId="0" xfId="0" applyBorder="1" applyFont="1"/>
    <xf borderId="1" fillId="12" fontId="12" numFmtId="0" xfId="0" applyAlignment="1" applyBorder="1" applyFont="1">
      <alignment horizontal="left"/>
    </xf>
    <xf borderId="0" fillId="10" fontId="16" numFmtId="0" xfId="0" applyFont="1"/>
    <xf borderId="1" fillId="13" fontId="1" numFmtId="0" xfId="0" applyBorder="1" applyFont="1"/>
    <xf borderId="1" fillId="11" fontId="12" numFmtId="0" xfId="0" applyAlignment="1" applyBorder="1" applyFont="1">
      <alignment horizontal="right"/>
    </xf>
    <xf borderId="0" fillId="0" fontId="12" numFmtId="0" xfId="0" applyAlignment="1" applyFont="1">
      <alignment horizontal="left"/>
    </xf>
    <xf borderId="14" fillId="10" fontId="13" numFmtId="0" xfId="0" applyAlignment="1" applyBorder="1" applyFont="1">
      <alignment shrinkToFit="0" vertical="top" wrapText="0"/>
    </xf>
    <xf borderId="1" fillId="10" fontId="11" numFmtId="166" xfId="0" applyAlignment="1" applyBorder="1" applyFont="1" applyNumberFormat="1">
      <alignment horizontal="center" shrinkToFit="0" vertical="top" wrapText="0"/>
    </xf>
    <xf borderId="1" fillId="13" fontId="12" numFmtId="0" xfId="0" applyAlignment="1" applyBorder="1" applyFont="1">
      <alignment horizontal="left"/>
    </xf>
    <xf borderId="15" fillId="9" fontId="11" numFmtId="0" xfId="0" applyAlignment="1" applyBorder="1" applyFont="1">
      <alignment horizontal="left" shrinkToFit="0" vertical="top" wrapText="0"/>
    </xf>
    <xf borderId="15" fillId="0" fontId="9" numFmtId="0" xfId="0" applyBorder="1" applyFont="1"/>
    <xf borderId="0" fillId="13" fontId="11" numFmtId="0" xfId="0" applyAlignment="1" applyFont="1">
      <alignment horizontal="left" shrinkToFit="0" vertical="top" wrapText="0"/>
    </xf>
    <xf borderId="2" fillId="9" fontId="1" numFmtId="0" xfId="0" applyAlignment="1" applyBorder="1" applyFont="1">
      <alignment horizontal="left"/>
    </xf>
    <xf borderId="14" fillId="11" fontId="13" numFmtId="0" xfId="0" applyAlignment="1" applyBorder="1" applyFont="1">
      <alignment shrinkToFit="0" vertical="top" wrapText="0"/>
    </xf>
    <xf borderId="1" fillId="11" fontId="11" numFmtId="166" xfId="0" applyAlignment="1" applyBorder="1" applyFont="1" applyNumberFormat="1">
      <alignment horizontal="center" shrinkToFit="0" vertical="top" wrapText="0"/>
    </xf>
    <xf borderId="1" fillId="9" fontId="1" numFmtId="0" xfId="0" applyAlignment="1" applyBorder="1" applyFont="1">
      <alignment horizontal="center"/>
    </xf>
    <xf borderId="0" fillId="11" fontId="1" numFmtId="166" xfId="0" applyFont="1" applyNumberFormat="1"/>
    <xf borderId="15" fillId="11" fontId="13" numFmtId="0" xfId="0" applyAlignment="1" applyBorder="1" applyFont="1">
      <alignment vertical="top"/>
    </xf>
    <xf borderId="7" fillId="11" fontId="13" numFmtId="0" xfId="0" applyAlignment="1" applyBorder="1" applyFont="1">
      <alignment vertical="top"/>
    </xf>
    <xf borderId="7" fillId="11" fontId="1" numFmtId="0" xfId="0" applyAlignment="1" applyBorder="1" applyFont="1">
      <alignment vertical="bottom"/>
    </xf>
    <xf borderId="4" fillId="7" fontId="8" numFmtId="165" xfId="0" applyAlignment="1" applyBorder="1" applyFont="1" applyNumberFormat="1">
      <alignment horizontal="right" vertical="bottom"/>
    </xf>
    <xf borderId="6" fillId="8" fontId="8" numFmtId="0" xfId="0" applyAlignment="1" applyBorder="1" applyFont="1">
      <alignment horizontal="center"/>
    </xf>
    <xf borderId="7" fillId="0" fontId="8" numFmtId="0" xfId="0" applyAlignment="1" applyBorder="1" applyFont="1">
      <alignment vertical="bottom"/>
    </xf>
    <xf borderId="0" fillId="10" fontId="1" numFmtId="0" xfId="0" applyFont="1"/>
    <xf borderId="1" fillId="11" fontId="16" numFmtId="0" xfId="0" applyBorder="1" applyFont="1"/>
    <xf borderId="1" fillId="15" fontId="1" numFmtId="0" xfId="0" applyAlignment="1" applyBorder="1" applyFill="1" applyFont="1">
      <alignment horizontal="left"/>
    </xf>
    <xf borderId="1" fillId="15" fontId="11" numFmtId="0" xfId="0" applyAlignment="1" applyBorder="1" applyFont="1">
      <alignment horizontal="left" shrinkToFit="0" vertical="top" wrapText="0"/>
    </xf>
    <xf borderId="1" fillId="15" fontId="1" numFmtId="166" xfId="0" applyAlignment="1" applyBorder="1" applyFont="1" applyNumberFormat="1">
      <alignment horizontal="center"/>
    </xf>
    <xf borderId="1" fillId="15" fontId="1" numFmtId="0" xfId="0" applyBorder="1" applyFont="1"/>
    <xf borderId="1" fillId="10" fontId="17" numFmtId="0" xfId="0" applyAlignment="1" applyBorder="1" applyFont="1">
      <alignment shrinkToFit="0" vertical="bottom" wrapText="0"/>
    </xf>
    <xf borderId="0" fillId="10" fontId="17" numFmtId="0" xfId="0" applyAlignment="1" applyFont="1">
      <alignment shrinkToFit="0" vertical="bottom" wrapText="0"/>
    </xf>
    <xf borderId="1" fillId="11" fontId="17" numFmtId="0" xfId="0" applyAlignment="1" applyBorder="1" applyFont="1">
      <alignment shrinkToFit="0" vertical="bottom" wrapText="0"/>
    </xf>
    <xf borderId="0" fillId="11" fontId="17" numFmtId="0" xfId="0" applyAlignment="1" applyFont="1">
      <alignment shrinkToFit="0" vertical="bottom" wrapText="0"/>
    </xf>
    <xf borderId="0" fillId="11" fontId="1" numFmtId="0" xfId="0" applyAlignment="1" applyFont="1">
      <alignment vertical="bottom"/>
    </xf>
    <xf borderId="6" fillId="8" fontId="8" numFmtId="0" xfId="0" applyAlignment="1" applyBorder="1" applyFont="1">
      <alignment horizontal="center" vertical="bottom"/>
    </xf>
    <xf borderId="2" fillId="13" fontId="1" numFmtId="0" xfId="0" applyBorder="1" applyFont="1"/>
    <xf borderId="0" fillId="6" fontId="1" numFmtId="0" xfId="0" applyAlignment="1" applyFont="1">
      <alignment vertical="bottom"/>
    </xf>
    <xf borderId="1" fillId="6" fontId="6" numFmtId="0" xfId="0" applyAlignment="1" applyBorder="1" applyFont="1">
      <alignment vertical="bottom"/>
    </xf>
    <xf borderId="15" fillId="0" fontId="1" numFmtId="0" xfId="0" applyBorder="1" applyFont="1"/>
    <xf borderId="1" fillId="0" fontId="12" numFmtId="0" xfId="0" applyAlignment="1" applyBorder="1" applyFont="1">
      <alignment vertical="bottom"/>
    </xf>
    <xf borderId="1" fillId="0" fontId="12" numFmtId="0" xfId="0" applyAlignment="1" applyBorder="1" applyFont="1">
      <alignment horizontal="right" vertical="bottom"/>
    </xf>
    <xf borderId="1" fillId="0" fontId="1" numFmtId="0" xfId="0" applyAlignment="1" applyBorder="1" applyFont="1">
      <alignment shrinkToFit="0" vertical="bottom" wrapText="0"/>
    </xf>
    <xf borderId="1" fillId="0" fontId="12" numFmtId="49" xfId="0" applyAlignment="1" applyBorder="1" applyFont="1" applyNumberFormat="1">
      <alignment horizontal="center" vertical="bottom"/>
    </xf>
    <xf borderId="1" fillId="0" fontId="1" numFmtId="0" xfId="0" applyAlignment="1" applyBorder="1" applyFont="1">
      <alignment horizontal="right" vertical="bottom"/>
    </xf>
    <xf borderId="1" fillId="0" fontId="11" numFmtId="0" xfId="0" applyAlignment="1" applyBorder="1" applyFont="1">
      <alignment horizontal="left" vertical="top"/>
    </xf>
    <xf borderId="1" fillId="13" fontId="12" numFmtId="0" xfId="0" applyAlignment="1" applyBorder="1" applyFont="1">
      <alignment vertical="bottom"/>
    </xf>
    <xf borderId="1" fillId="13" fontId="11" numFmtId="0" xfId="0" applyAlignment="1" applyBorder="1" applyFont="1">
      <alignment vertical="top"/>
    </xf>
    <xf borderId="1" fillId="13" fontId="1" numFmtId="166" xfId="0" applyAlignment="1" applyBorder="1" applyFont="1" applyNumberFormat="1">
      <alignment horizontal="center" vertical="bottom"/>
    </xf>
    <xf borderId="1" fillId="13" fontId="1" numFmtId="0" xfId="0" applyAlignment="1" applyBorder="1" applyFont="1">
      <alignment horizontal="left" vertical="bottom"/>
    </xf>
    <xf borderId="1" fillId="13" fontId="1" numFmtId="0" xfId="0" applyAlignment="1" applyBorder="1" applyFont="1">
      <alignment vertical="bottom"/>
    </xf>
    <xf borderId="1" fillId="10" fontId="12" numFmtId="0" xfId="0" applyAlignment="1" applyBorder="1" applyFont="1">
      <alignment vertical="bottom"/>
    </xf>
    <xf borderId="1" fillId="10" fontId="11" numFmtId="0" xfId="0" applyAlignment="1" applyBorder="1" applyFont="1">
      <alignment vertical="top"/>
    </xf>
    <xf borderId="1" fillId="10" fontId="1" numFmtId="0" xfId="0" applyAlignment="1" applyBorder="1" applyFont="1">
      <alignment shrinkToFit="0" vertical="bottom" wrapText="0"/>
    </xf>
    <xf borderId="1" fillId="0" fontId="13" numFmtId="0" xfId="0" applyAlignment="1" applyBorder="1" applyFont="1">
      <alignment horizontal="left" shrinkToFit="0" vertical="top" wrapText="0"/>
    </xf>
    <xf borderId="1" fillId="0" fontId="1" numFmtId="20" xfId="0" applyAlignment="1" applyBorder="1" applyFont="1" applyNumberFormat="1">
      <alignment horizontal="center" vertical="bottom"/>
    </xf>
    <xf borderId="1" fillId="10" fontId="13" numFmtId="0" xfId="0" applyAlignment="1" applyBorder="1" applyFont="1">
      <alignment horizontal="left" shrinkToFit="0" vertical="top" wrapText="0"/>
    </xf>
    <xf borderId="1" fillId="10" fontId="13" numFmtId="0" xfId="0" applyAlignment="1" applyBorder="1" applyFont="1">
      <alignment horizontal="center" shrinkToFit="0" vertical="top" wrapText="0"/>
    </xf>
    <xf borderId="1" fillId="10" fontId="12" numFmtId="49" xfId="0" applyAlignment="1" applyBorder="1" applyFont="1" applyNumberFormat="1">
      <alignment horizontal="center" vertical="bottom"/>
    </xf>
    <xf borderId="1" fillId="0" fontId="13" numFmtId="0" xfId="0" applyAlignment="1" applyBorder="1" applyFont="1">
      <alignment horizontal="center" vertical="top"/>
    </xf>
    <xf borderId="1" fillId="0" fontId="1" numFmtId="20" xfId="0" applyAlignment="1" applyBorder="1" applyFont="1" applyNumberFormat="1">
      <alignment horizontal="center"/>
    </xf>
    <xf borderId="1" fillId="10" fontId="1" numFmtId="20" xfId="0" applyAlignment="1" applyBorder="1" applyFont="1" applyNumberFormat="1">
      <alignment horizontal="center"/>
    </xf>
    <xf borderId="1" fillId="10" fontId="1" numFmtId="0" xfId="0" applyAlignment="1" applyBorder="1" applyFont="1">
      <alignment horizontal="right" vertical="bottom"/>
    </xf>
    <xf borderId="1" fillId="10" fontId="12" numFmtId="0" xfId="0" applyAlignment="1" applyBorder="1" applyFont="1">
      <alignment horizontal="right" vertical="bottom"/>
    </xf>
    <xf borderId="1" fillId="10" fontId="11" numFmtId="0" xfId="0" applyAlignment="1" applyBorder="1" applyFont="1">
      <alignment horizontal="left" vertical="top"/>
    </xf>
    <xf borderId="9" fillId="9" fontId="18" numFmtId="0" xfId="0" applyAlignment="1" applyBorder="1" applyFont="1">
      <alignment horizontal="center" vertical="center"/>
    </xf>
    <xf borderId="16" fillId="0" fontId="9" numFmtId="0" xfId="0" applyBorder="1" applyFont="1"/>
    <xf borderId="1" fillId="0" fontId="13" numFmtId="0" xfId="0" applyAlignment="1" applyBorder="1" applyFont="1">
      <alignment horizontal="center" shrinkToFit="0" vertical="top" wrapText="0"/>
    </xf>
    <xf borderId="1" fillId="11" fontId="12" numFmtId="0" xfId="0" applyAlignment="1" applyBorder="1" applyFont="1">
      <alignment vertical="bottom"/>
    </xf>
    <xf borderId="1" fillId="11" fontId="12" numFmtId="0" xfId="0" applyAlignment="1" applyBorder="1" applyFont="1">
      <alignment horizontal="right" vertical="bottom"/>
    </xf>
    <xf borderId="1" fillId="0" fontId="1" numFmtId="0" xfId="0" applyAlignment="1" applyBorder="1" applyFont="1">
      <alignment horizontal="center" shrinkToFit="0" vertical="bottom" wrapText="0"/>
    </xf>
    <xf borderId="1" fillId="10" fontId="1" numFmtId="0" xfId="0" applyAlignment="1" applyBorder="1" applyFont="1">
      <alignment horizontal="center" shrinkToFit="0" vertical="bottom" wrapText="0"/>
    </xf>
    <xf borderId="1" fillId="11" fontId="13" numFmtId="0" xfId="0" applyAlignment="1" applyBorder="1" applyFont="1">
      <alignment horizontal="left" shrinkToFit="0" vertical="top" wrapText="0"/>
    </xf>
    <xf borderId="1" fillId="12" fontId="12" numFmtId="0" xfId="0" applyAlignment="1" applyBorder="1" applyFont="1">
      <alignment vertical="bottom"/>
    </xf>
    <xf borderId="1" fillId="12" fontId="13" numFmtId="0" xfId="0" applyAlignment="1" applyBorder="1" applyFont="1">
      <alignment horizontal="left" shrinkToFit="0" vertical="top" wrapText="0"/>
    </xf>
    <xf borderId="1" fillId="12" fontId="1" numFmtId="166" xfId="0" applyAlignment="1" applyBorder="1" applyFont="1" applyNumberFormat="1">
      <alignment horizontal="center"/>
    </xf>
    <xf borderId="1" fillId="12" fontId="1" numFmtId="0" xfId="0" applyAlignment="1" applyBorder="1" applyFont="1">
      <alignment horizontal="left"/>
    </xf>
    <xf borderId="7" fillId="12" fontId="8" numFmtId="0" xfId="0" applyAlignment="1" applyBorder="1" applyFont="1">
      <alignment vertical="bottom"/>
    </xf>
    <xf borderId="1" fillId="9" fontId="1" numFmtId="0" xfId="0" applyAlignment="1" applyBorder="1" applyFont="1">
      <alignment shrinkToFit="0" vertical="bottom" wrapText="0"/>
    </xf>
    <xf borderId="0" fillId="10" fontId="13" numFmtId="0" xfId="0" applyAlignment="1" applyFont="1">
      <alignment horizontal="left" shrinkToFit="0" vertical="top" wrapText="0"/>
    </xf>
    <xf borderId="0" fillId="11" fontId="13" numFmtId="0" xfId="0" applyAlignment="1" applyFont="1">
      <alignment horizontal="left" shrinkToFit="0" vertical="top" wrapText="0"/>
    </xf>
    <xf borderId="14" fillId="9" fontId="1" numFmtId="0" xfId="0" applyAlignment="1" applyBorder="1" applyFont="1">
      <alignment shrinkToFit="0" vertical="bottom" wrapText="0"/>
    </xf>
    <xf borderId="0" fillId="0" fontId="13" numFmtId="0" xfId="0" applyAlignment="1" applyFont="1">
      <alignment horizontal="left" shrinkToFit="0" vertical="top" wrapText="0"/>
    </xf>
    <xf borderId="9" fillId="9" fontId="19" numFmtId="0" xfId="0" applyAlignment="1" applyBorder="1" applyFont="1">
      <alignment horizontal="center" vertical="center"/>
    </xf>
    <xf borderId="1" fillId="10" fontId="13" numFmtId="0" xfId="0" applyAlignment="1" applyBorder="1" applyFont="1">
      <alignment shrinkToFit="0" vertical="top" wrapText="0"/>
    </xf>
    <xf borderId="0" fillId="5" fontId="10" numFmtId="0" xfId="0" applyAlignment="1" applyFont="1">
      <alignment horizontal="center"/>
    </xf>
    <xf borderId="0" fillId="5" fontId="10" numFmtId="3" xfId="0" applyAlignment="1" applyFont="1" applyNumberFormat="1">
      <alignment horizontal="center"/>
    </xf>
    <xf borderId="0" fillId="5" fontId="10" numFmtId="9" xfId="0" applyAlignment="1" applyFont="1" applyNumberFormat="1">
      <alignment horizontal="center"/>
    </xf>
    <xf borderId="0" fillId="16" fontId="10" numFmtId="0" xfId="0" applyAlignment="1" applyFill="1" applyFont="1">
      <alignment horizontal="center"/>
    </xf>
    <xf borderId="0" fillId="16" fontId="10" numFmtId="167" xfId="0" applyAlignment="1" applyFont="1" applyNumberFormat="1">
      <alignment horizontal="center"/>
    </xf>
    <xf borderId="0" fillId="16" fontId="8" numFmtId="0" xfId="0" applyAlignment="1" applyFont="1">
      <alignment horizontal="center" vertical="bottom"/>
    </xf>
    <xf borderId="0" fillId="0" fontId="13" numFmtId="9" xfId="0" applyAlignment="1" applyFont="1" applyNumberFormat="1">
      <alignment horizontal="left" shrinkToFit="0" vertical="top" wrapText="0"/>
    </xf>
    <xf borderId="0" fillId="0" fontId="13" numFmtId="0" xfId="0" applyAlignment="1" applyFont="1">
      <alignment horizontal="center" shrinkToFit="0" wrapText="0"/>
    </xf>
    <xf borderId="0" fillId="0" fontId="8" numFmtId="0" xfId="0" applyAlignment="1" applyFont="1">
      <alignment vertical="bottom"/>
    </xf>
    <xf borderId="0" fillId="0" fontId="1" numFmtId="167" xfId="0" applyFont="1" applyNumberFormat="1"/>
    <xf borderId="0" fillId="0" fontId="1" numFmtId="167" xfId="0" applyAlignment="1" applyFont="1" applyNumberFormat="1">
      <alignment horizontal="center"/>
    </xf>
    <xf borderId="7" fillId="0" fontId="1" numFmtId="0" xfId="0" applyBorder="1" applyFont="1"/>
    <xf borderId="0" fillId="0" fontId="17" numFmtId="0" xfId="0" applyAlignment="1" applyFont="1">
      <alignment shrinkToFit="0" vertical="bottom" wrapText="0"/>
    </xf>
    <xf borderId="0" fillId="0" fontId="17" numFmtId="0" xfId="0" applyAlignment="1" applyFont="1">
      <alignment horizontal="center" shrinkToFit="0" vertical="bottom" wrapText="0"/>
    </xf>
    <xf borderId="0" fillId="0" fontId="17" numFmtId="0" xfId="0" applyAlignment="1" applyFont="1">
      <alignment horizontal="right" shrinkToFit="0" vertical="bottom" wrapText="0"/>
    </xf>
    <xf borderId="0" fillId="0" fontId="17" numFmtId="9" xfId="0" applyAlignment="1" applyFont="1" applyNumberFormat="1">
      <alignment horizontal="right" shrinkToFit="0" vertical="bottom" wrapText="0"/>
    </xf>
    <xf borderId="0" fillId="16" fontId="10" numFmtId="0" xfId="0" applyAlignment="1" applyFont="1">
      <alignment horizontal="center" vertical="bottom"/>
    </xf>
    <xf borderId="0" fillId="0" fontId="11" numFmtId="9" xfId="0" applyAlignment="1" applyFont="1" applyNumberFormat="1">
      <alignment horizontal="left" shrinkToFit="0" vertical="top" wrapText="0"/>
    </xf>
    <xf borderId="0" fillId="0" fontId="11" numFmtId="0" xfId="0" applyAlignment="1" applyFont="1">
      <alignment horizontal="center" shrinkToFit="0" wrapText="0"/>
    </xf>
    <xf borderId="0" fillId="0" fontId="12" numFmtId="0" xfId="0" applyFont="1"/>
    <xf borderId="0" fillId="12" fontId="11" numFmtId="0" xfId="0" applyAlignment="1" applyFont="1">
      <alignment horizontal="left" shrinkToFit="0" vertical="top" wrapText="0"/>
    </xf>
    <xf borderId="0" fillId="0" fontId="12" numFmtId="167" xfId="0" applyFont="1" applyNumberFormat="1"/>
    <xf borderId="0" fillId="0" fontId="12" numFmtId="165" xfId="0" applyFont="1" applyNumberFormat="1"/>
    <xf borderId="0" fillId="0" fontId="12" numFmtId="168" xfId="0" applyFont="1" applyNumberFormat="1"/>
    <xf borderId="1" fillId="0" fontId="12" numFmtId="0" xfId="0" applyBorder="1" applyFont="1"/>
    <xf borderId="7" fillId="0" fontId="12" numFmtId="0" xfId="0" applyBorder="1" applyFont="1"/>
    <xf borderId="0" fillId="13" fontId="16" numFmtId="0" xfId="0" applyFont="1"/>
    <xf borderId="11" fillId="0" fontId="1" numFmtId="0" xfId="0" applyAlignment="1" applyBorder="1" applyFont="1">
      <alignment vertical="bottom"/>
    </xf>
    <xf borderId="0" fillId="0" fontId="13" numFmtId="0" xfId="0" applyAlignment="1" applyFont="1">
      <alignment vertical="top"/>
    </xf>
    <xf borderId="0" fillId="13" fontId="20" numFmtId="0" xfId="0" applyAlignment="1" applyFont="1">
      <alignment horizontal="left"/>
    </xf>
    <xf borderId="0" fillId="5" fontId="10" numFmtId="10" xfId="0" applyAlignment="1" applyFont="1" applyNumberFormat="1">
      <alignment horizontal="center"/>
    </xf>
    <xf borderId="0" fillId="0" fontId="21" numFmtId="0" xfId="0" applyAlignment="1" applyFont="1">
      <alignment horizontal="center" shrinkToFit="0" wrapText="0"/>
    </xf>
    <xf borderId="0" fillId="0" fontId="17" numFmtId="10" xfId="0" applyAlignment="1" applyFont="1" applyNumberFormat="1">
      <alignment horizontal="right" shrinkToFit="0" vertical="bottom" wrapText="0"/>
    </xf>
    <xf borderId="1" fillId="17" fontId="1" numFmtId="0" xfId="0" applyBorder="1" applyFill="1" applyFont="1"/>
    <xf borderId="1" fillId="11" fontId="11" numFmtId="0" xfId="0" applyAlignment="1" applyBorder="1" applyFont="1">
      <alignment horizontal="left" shrinkToFit="0" vertical="center" wrapText="0"/>
    </xf>
    <xf borderId="9" fillId="9" fontId="22" numFmtId="0" xfId="0" applyAlignment="1" applyBorder="1" applyFont="1">
      <alignment horizontal="center"/>
    </xf>
    <xf borderId="2" fillId="10" fontId="13" numFmtId="0" xfId="0" applyAlignment="1" applyBorder="1" applyFont="1">
      <alignment vertical="top"/>
    </xf>
    <xf borderId="8" fillId="0" fontId="1" numFmtId="0" xfId="0" applyAlignment="1" applyBorder="1" applyFont="1">
      <alignment vertical="bottom"/>
    </xf>
    <xf borderId="9" fillId="9" fontId="23" numFmtId="0" xfId="0" applyAlignment="1" applyBorder="1" applyFont="1">
      <alignment horizontal="center" vertical="bottom"/>
    </xf>
    <xf borderId="8" fillId="18" fontId="1" numFmtId="0" xfId="0" applyAlignment="1" applyBorder="1" applyFill="1" applyFont="1">
      <alignment vertical="bottom"/>
    </xf>
    <xf borderId="1" fillId="11" fontId="24" numFmtId="0" xfId="0" applyAlignment="1" applyBorder="1" applyFont="1">
      <alignment vertical="bottom"/>
    </xf>
    <xf borderId="0" fillId="11" fontId="24" numFmtId="0" xfId="0" applyAlignment="1" applyFont="1">
      <alignment vertical="bottom"/>
    </xf>
    <xf borderId="7" fillId="10" fontId="1" numFmtId="166" xfId="0" applyAlignment="1" applyBorder="1" applyFont="1" applyNumberFormat="1">
      <alignment horizontal="center" vertical="bottom"/>
    </xf>
    <xf borderId="7" fillId="11" fontId="1" numFmtId="166" xfId="0" applyAlignment="1" applyBorder="1" applyFont="1" applyNumberFormat="1">
      <alignment horizontal="center" vertical="bottom"/>
    </xf>
    <xf borderId="11" fillId="9" fontId="23" numFmtId="0" xfId="0" applyAlignment="1" applyBorder="1" applyFont="1">
      <alignment horizontal="center" vertical="bottom"/>
    </xf>
    <xf borderId="0" fillId="0" fontId="24" numFmtId="0" xfId="0" applyAlignment="1" applyFont="1">
      <alignment vertical="bottom"/>
    </xf>
    <xf borderId="0" fillId="0" fontId="24" numFmtId="0" xfId="0" applyAlignment="1" applyFont="1">
      <alignment horizontal="right" vertical="bottom"/>
    </xf>
    <xf borderId="0" fillId="13" fontId="25" numFmtId="0" xfId="0" applyAlignment="1" applyFont="1">
      <alignment horizontal="left"/>
    </xf>
    <xf borderId="0" fillId="13" fontId="12" numFmtId="167" xfId="0" applyAlignment="1" applyFont="1" applyNumberFormat="1">
      <alignment horizontal="left"/>
    </xf>
    <xf borderId="2" fillId="19" fontId="8" numFmtId="0" xfId="0" applyAlignment="1" applyBorder="1" applyFill="1" applyFont="1">
      <alignment vertical="bottom"/>
    </xf>
    <xf borderId="1" fillId="12" fontId="1" numFmtId="0" xfId="0" applyAlignment="1" applyBorder="1" applyFont="1">
      <alignment shrinkToFit="0" vertical="bottom" wrapText="0"/>
    </xf>
    <xf borderId="1" fillId="11" fontId="11" numFmtId="0" xfId="0" applyAlignment="1" applyBorder="1" applyFont="1">
      <alignment horizontal="left" vertical="top"/>
    </xf>
    <xf borderId="1" fillId="12" fontId="1" numFmtId="0" xfId="0" applyAlignment="1" applyBorder="1" applyFont="1">
      <alignment vertical="bottom"/>
    </xf>
    <xf borderId="1" fillId="9" fontId="1" numFmtId="166" xfId="0" applyAlignment="1" applyBorder="1" applyFont="1" applyNumberFormat="1">
      <alignment horizontal="center" vertical="bottom"/>
    </xf>
    <xf borderId="1" fillId="9" fontId="1" numFmtId="0" xfId="0" applyAlignment="1" applyBorder="1" applyFont="1">
      <alignment horizontal="left" vertical="bottom"/>
    </xf>
    <xf borderId="1" fillId="11" fontId="1" numFmtId="0" xfId="0" applyAlignment="1" applyBorder="1" applyFont="1">
      <alignment shrinkToFit="0" vertical="bottom" wrapText="0"/>
    </xf>
    <xf borderId="1" fillId="11" fontId="12" numFmtId="49" xfId="0" applyAlignment="1" applyBorder="1" applyFont="1" applyNumberFormat="1">
      <alignment horizontal="center" vertical="bottom"/>
    </xf>
    <xf borderId="1" fillId="11" fontId="1" numFmtId="0" xfId="0" applyAlignment="1" applyBorder="1" applyFont="1">
      <alignment horizontal="right" vertical="bottom"/>
    </xf>
    <xf borderId="0" fillId="11" fontId="1" numFmtId="0" xfId="0" applyAlignment="1" applyFont="1">
      <alignment horizontal="left"/>
    </xf>
    <xf borderId="0" fillId="11" fontId="1" numFmtId="0" xfId="0" applyAlignment="1" applyFont="1">
      <alignment horizontal="center"/>
    </xf>
    <xf borderId="0" fillId="10" fontId="1" numFmtId="166" xfId="0" applyAlignment="1" applyFont="1" applyNumberFormat="1">
      <alignment horizontal="center"/>
    </xf>
    <xf borderId="0" fillId="10" fontId="1" numFmtId="0" xfId="0" applyAlignment="1" applyFont="1">
      <alignment horizontal="left"/>
    </xf>
    <xf borderId="0" fillId="0" fontId="1" numFmtId="166" xfId="0" applyAlignment="1" applyFont="1" applyNumberFormat="1">
      <alignment horizontal="center"/>
    </xf>
    <xf borderId="5" fillId="8" fontId="10" numFmtId="0" xfId="0" applyAlignment="1" applyBorder="1" applyFont="1">
      <alignment horizontal="center" vertical="bottom"/>
    </xf>
    <xf borderId="9" fillId="9" fontId="26" numFmtId="0" xfId="0" applyAlignment="1" applyBorder="1" applyFont="1">
      <alignment horizontal="center" vertical="center"/>
    </xf>
    <xf borderId="1" fillId="8" fontId="10" numFmtId="0" xfId="0" applyAlignment="1" applyBorder="1" applyFont="1">
      <alignment horizontal="center" vertical="bottom"/>
    </xf>
    <xf borderId="0" fillId="7" fontId="1" numFmtId="165" xfId="0" applyAlignment="1" applyFont="1" applyNumberFormat="1">
      <alignment vertical="bottom"/>
    </xf>
    <xf borderId="1" fillId="7" fontId="8" numFmtId="165" xfId="0" applyAlignment="1" applyBorder="1" applyFont="1" applyNumberFormat="1">
      <alignment horizontal="right" vertical="bottom"/>
    </xf>
    <xf borderId="5" fillId="8" fontId="8" numFmtId="0" xfId="0" applyAlignment="1" applyBorder="1" applyFont="1">
      <alignment horizontal="center" vertical="bottom"/>
    </xf>
    <xf borderId="1" fillId="0" fontId="1" numFmtId="165" xfId="0" applyAlignment="1" applyBorder="1" applyFont="1" applyNumberFormat="1">
      <alignment vertical="bottom"/>
    </xf>
    <xf borderId="1" fillId="20" fontId="1" numFmtId="0" xfId="0" applyBorder="1" applyFill="1" applyFont="1"/>
    <xf borderId="8" fillId="0" fontId="8" numFmtId="0" xfId="0" applyAlignment="1" applyBorder="1" applyFont="1">
      <alignment vertical="bottom"/>
    </xf>
    <xf borderId="9" fillId="9" fontId="27" numFmtId="0" xfId="0" applyAlignment="1" applyBorder="1" applyFont="1">
      <alignment horizontal="center"/>
    </xf>
    <xf borderId="9" fillId="9" fontId="23" numFmtId="0" xfId="0" applyAlignment="1" applyBorder="1" applyFont="1">
      <alignment horizontal="center"/>
    </xf>
    <xf borderId="4" fillId="7" fontId="1" numFmtId="165" xfId="0" applyAlignment="1" applyBorder="1" applyFont="1" applyNumberFormat="1">
      <alignment vertical="bottom"/>
    </xf>
    <xf borderId="7" fillId="0" fontId="1" numFmtId="165" xfId="0" applyAlignment="1" applyBorder="1" applyFont="1" applyNumberFormat="1">
      <alignment vertical="bottom"/>
    </xf>
    <xf borderId="0" fillId="0" fontId="17" numFmtId="169" xfId="0" applyAlignment="1" applyFont="1" applyNumberFormat="1">
      <alignment shrinkToFit="0" vertical="bottom" wrapText="0"/>
    </xf>
    <xf borderId="1" fillId="6" fontId="28" numFmtId="0" xfId="0" applyAlignment="1" applyBorder="1" applyFont="1">
      <alignment vertical="bottom"/>
    </xf>
    <xf borderId="1" fillId="6" fontId="28" numFmtId="0" xfId="0" applyAlignment="1" applyBorder="1" applyFont="1">
      <alignment horizontal="center" vertical="bottom"/>
    </xf>
    <xf borderId="1" fillId="6" fontId="28" numFmtId="49" xfId="0" applyAlignment="1" applyBorder="1" applyFont="1" applyNumberFormat="1">
      <alignment horizontal="center" vertical="bottom"/>
    </xf>
    <xf borderId="1" fillId="6" fontId="28" numFmtId="0" xfId="0" applyAlignment="1" applyBorder="1" applyFont="1">
      <alignment horizontal="center" shrinkToFit="0" vertical="bottom" wrapText="1"/>
    </xf>
    <xf borderId="1" fillId="0" fontId="29" numFmtId="0" xfId="0" applyAlignment="1" applyBorder="1" applyFont="1">
      <alignment vertical="bottom"/>
    </xf>
    <xf borderId="1" fillId="0" fontId="30" numFmtId="0" xfId="0" applyAlignment="1" applyBorder="1" applyFont="1">
      <alignment vertical="bottom"/>
    </xf>
    <xf borderId="2" fillId="0" fontId="30" numFmtId="0" xfId="0" applyBorder="1" applyFont="1"/>
    <xf borderId="1" fillId="0" fontId="31" numFmtId="0" xfId="0" applyAlignment="1" applyBorder="1" applyFont="1">
      <alignment vertical="bottom"/>
    </xf>
    <xf borderId="1" fillId="0" fontId="30" numFmtId="0" xfId="0" applyAlignment="1" applyBorder="1" applyFont="1">
      <alignment horizontal="center" vertical="bottom"/>
    </xf>
    <xf borderId="1" fillId="0" fontId="30" numFmtId="0" xfId="0" applyBorder="1" applyFont="1"/>
    <xf borderId="1" fillId="0" fontId="31" numFmtId="0" xfId="0" applyAlignment="1" applyBorder="1" applyFont="1">
      <alignment vertical="top"/>
    </xf>
    <xf borderId="1" fillId="0" fontId="30" numFmtId="166" xfId="0" applyAlignment="1" applyBorder="1" applyFont="1" applyNumberFormat="1">
      <alignment horizontal="center" vertical="bottom"/>
    </xf>
    <xf borderId="1" fillId="0" fontId="31" numFmtId="0" xfId="0" applyAlignment="1" applyBorder="1" applyFont="1">
      <alignment horizontal="right" vertical="bottom"/>
    </xf>
    <xf borderId="1" fillId="10" fontId="31" numFmtId="0" xfId="0" applyAlignment="1" applyBorder="1" applyFont="1">
      <alignment vertical="bottom"/>
    </xf>
    <xf borderId="1" fillId="10" fontId="31" numFmtId="0" xfId="0" applyAlignment="1" applyBorder="1" applyFont="1">
      <alignment horizontal="left" shrinkToFit="0" vertical="top" wrapText="0"/>
    </xf>
    <xf borderId="1" fillId="10" fontId="30" numFmtId="166" xfId="0" applyAlignment="1" applyBorder="1" applyFont="1" applyNumberFormat="1">
      <alignment horizontal="center" vertical="bottom"/>
    </xf>
    <xf borderId="1" fillId="10" fontId="30" numFmtId="0" xfId="0" applyAlignment="1" applyBorder="1" applyFont="1">
      <alignment vertical="bottom"/>
    </xf>
    <xf borderId="1" fillId="10" fontId="31" numFmtId="0" xfId="0" applyAlignment="1" applyBorder="1" applyFont="1">
      <alignment horizontal="right" vertical="bottom"/>
    </xf>
    <xf borderId="1" fillId="13" fontId="31" numFmtId="0" xfId="0" applyAlignment="1" applyBorder="1" applyFont="1">
      <alignment vertical="bottom"/>
    </xf>
    <xf borderId="1" fillId="13" fontId="31" numFmtId="0" xfId="0" applyAlignment="1" applyBorder="1" applyFont="1">
      <alignment horizontal="left" shrinkToFit="0" vertical="top" wrapText="0"/>
    </xf>
    <xf borderId="1" fillId="13" fontId="30" numFmtId="166" xfId="0" applyAlignment="1" applyBorder="1" applyFont="1" applyNumberFormat="1">
      <alignment horizontal="center" vertical="bottom"/>
    </xf>
    <xf borderId="1" fillId="13" fontId="31" numFmtId="0" xfId="0" applyAlignment="1" applyBorder="1" applyFont="1">
      <alignment vertical="top"/>
    </xf>
    <xf borderId="1" fillId="13" fontId="30" numFmtId="0" xfId="0" applyAlignment="1" applyBorder="1" applyFont="1">
      <alignment shrinkToFit="0" vertical="bottom" wrapText="0"/>
    </xf>
    <xf borderId="1" fillId="13" fontId="30" numFmtId="0" xfId="0" applyAlignment="1" applyBorder="1" applyFont="1">
      <alignment vertical="bottom"/>
    </xf>
    <xf borderId="1" fillId="10" fontId="30" numFmtId="0" xfId="0" applyAlignment="1" applyBorder="1" applyFont="1">
      <alignment horizontal="right" vertical="bottom"/>
    </xf>
    <xf borderId="1" fillId="0" fontId="31" numFmtId="0" xfId="0" applyAlignment="1" applyBorder="1" applyFont="1">
      <alignment horizontal="left" shrinkToFit="0" vertical="top" wrapText="0"/>
    </xf>
    <xf borderId="1" fillId="0" fontId="31" numFmtId="49" xfId="0" applyAlignment="1" applyBorder="1" applyFont="1" applyNumberFormat="1">
      <alignment horizontal="center" vertical="bottom"/>
    </xf>
    <xf borderId="1" fillId="0" fontId="30" numFmtId="0" xfId="0" applyAlignment="1" applyBorder="1" applyFont="1">
      <alignment horizontal="right" vertical="bottom"/>
    </xf>
    <xf borderId="1" fillId="10" fontId="30" numFmtId="0" xfId="0" applyAlignment="1" applyBorder="1" applyFont="1">
      <alignment horizontal="center" vertical="bottom"/>
    </xf>
    <xf borderId="1" fillId="0" fontId="30" numFmtId="20" xfId="0" applyAlignment="1" applyBorder="1" applyFont="1" applyNumberFormat="1">
      <alignment horizontal="center" vertical="bottom"/>
    </xf>
    <xf borderId="1" fillId="10" fontId="31" numFmtId="0" xfId="0" applyAlignment="1" applyBorder="1" applyFont="1">
      <alignment vertical="top"/>
    </xf>
    <xf borderId="1" fillId="10" fontId="30" numFmtId="20" xfId="0" applyAlignment="1" applyBorder="1" applyFont="1" applyNumberFormat="1">
      <alignment horizontal="center" vertical="bottom"/>
    </xf>
    <xf borderId="1" fillId="13" fontId="30" numFmtId="20" xfId="0" applyAlignment="1" applyBorder="1" applyFont="1" applyNumberFormat="1">
      <alignment horizontal="center" vertical="bottom"/>
    </xf>
    <xf borderId="1" fillId="10" fontId="31" numFmtId="49" xfId="0" applyAlignment="1" applyBorder="1" applyFont="1" applyNumberFormat="1">
      <alignment horizontal="center" vertical="bottom"/>
    </xf>
    <xf borderId="1" fillId="10" fontId="30" numFmtId="0" xfId="0" applyBorder="1" applyFont="1"/>
    <xf borderId="1" fillId="0" fontId="30" numFmtId="0" xfId="0" applyAlignment="1" applyBorder="1" applyFont="1">
      <alignment horizontal="center"/>
    </xf>
    <xf borderId="1" fillId="0" fontId="30" numFmtId="0" xfId="0" applyAlignment="1" applyBorder="1" applyFont="1">
      <alignment shrinkToFit="0" vertical="bottom" wrapText="0"/>
    </xf>
    <xf borderId="1" fillId="10" fontId="30" numFmtId="0" xfId="0" applyAlignment="1" applyBorder="1" applyFont="1">
      <alignment horizontal="center"/>
    </xf>
    <xf borderId="0" fillId="0" fontId="30" numFmtId="0" xfId="0" applyFont="1"/>
    <xf borderId="1" fillId="0" fontId="30" numFmtId="20" xfId="0" applyAlignment="1" applyBorder="1" applyFont="1" applyNumberFormat="1">
      <alignment horizontal="center"/>
    </xf>
    <xf borderId="1" fillId="0" fontId="31" numFmtId="0" xfId="0" applyAlignment="1" applyBorder="1" applyFont="1">
      <alignment shrinkToFit="0" vertical="top" wrapText="0"/>
    </xf>
    <xf borderId="1" fillId="13" fontId="11" numFmtId="0" xfId="0" applyAlignment="1" applyBorder="1" applyFont="1">
      <alignment horizontal="left" shrinkToFit="0" vertical="top" wrapText="0"/>
    </xf>
    <xf borderId="1" fillId="13" fontId="31" numFmtId="0" xfId="0" applyAlignment="1" applyBorder="1" applyFont="1">
      <alignment horizontal="right" vertical="bottom"/>
    </xf>
    <xf borderId="1" fillId="13" fontId="12" numFmtId="0" xfId="0" applyBorder="1" applyFont="1"/>
    <xf borderId="1" fillId="13" fontId="12" numFmtId="0" xfId="0" applyAlignment="1" applyBorder="1" applyFont="1">
      <alignment horizontal="center"/>
    </xf>
    <xf borderId="1" fillId="10" fontId="32" numFmtId="0" xfId="0" applyAlignment="1" applyBorder="1" applyFont="1">
      <alignment horizontal="center" vertical="bottom"/>
    </xf>
    <xf borderId="1" fillId="0" fontId="30" numFmtId="166" xfId="0" applyAlignment="1" applyBorder="1" applyFont="1" applyNumberFormat="1">
      <alignment horizontal="center"/>
    </xf>
    <xf borderId="0" fillId="13" fontId="14" numFmtId="0" xfId="0" applyFont="1"/>
    <xf borderId="1" fillId="10" fontId="30" numFmtId="166" xfId="0" applyAlignment="1" applyBorder="1" applyFont="1" applyNumberFormat="1">
      <alignment horizontal="center"/>
    </xf>
    <xf borderId="8" fillId="0" fontId="30" numFmtId="0" xfId="0" applyAlignment="1" applyBorder="1" applyFont="1">
      <alignment vertical="bottom"/>
    </xf>
    <xf borderId="6" fillId="8" fontId="10" numFmtId="0" xfId="0" applyAlignment="1" applyBorder="1" applyFont="1">
      <alignment horizontal="center"/>
    </xf>
    <xf borderId="1" fillId="12" fontId="30" numFmtId="0" xfId="0" applyBorder="1" applyFont="1"/>
    <xf borderId="1" fillId="12" fontId="11" numFmtId="0" xfId="0" applyAlignment="1" applyBorder="1" applyFont="1">
      <alignment horizontal="left" shrinkToFit="0" vertical="top" wrapText="0"/>
    </xf>
    <xf borderId="1" fillId="12" fontId="30" numFmtId="166" xfId="0" applyAlignment="1" applyBorder="1" applyFont="1" applyNumberFormat="1">
      <alignment horizontal="center"/>
    </xf>
    <xf borderId="8" fillId="8" fontId="10" numFmtId="0" xfId="0" applyAlignment="1" applyBorder="1" applyFont="1">
      <alignment horizontal="center"/>
    </xf>
    <xf borderId="1" fillId="8" fontId="10" numFmtId="0" xfId="0" applyAlignment="1" applyBorder="1" applyFont="1">
      <alignment horizontal="center"/>
    </xf>
    <xf borderId="6" fillId="8" fontId="1" numFmtId="0" xfId="0" applyAlignment="1" applyBorder="1" applyFont="1">
      <alignment vertical="bottom"/>
    </xf>
    <xf borderId="0" fillId="10" fontId="26" numFmtId="0" xfId="0" applyAlignment="1" applyFont="1">
      <alignment horizontal="center"/>
    </xf>
    <xf borderId="7" fillId="10" fontId="8" numFmtId="0" xfId="0" applyAlignment="1" applyBorder="1" applyFont="1">
      <alignment vertical="bottom"/>
    </xf>
    <xf borderId="4" fillId="7" fontId="1" numFmtId="165" xfId="0" applyAlignment="1" applyBorder="1" applyFont="1" applyNumberFormat="1">
      <alignment horizontal="right" vertical="bottom"/>
    </xf>
    <xf borderId="9" fillId="9" fontId="30" numFmtId="0" xfId="0" applyAlignment="1" applyBorder="1" applyFont="1">
      <alignment horizontal="center" vertical="center"/>
    </xf>
    <xf borderId="0" fillId="0" fontId="1" numFmtId="166" xfId="0" applyFont="1" applyNumberFormat="1"/>
    <xf borderId="1" fillId="13" fontId="31" numFmtId="0" xfId="0" applyAlignment="1" applyBorder="1" applyFont="1">
      <alignment horizontal="left"/>
    </xf>
    <xf borderId="1" fillId="10" fontId="31" numFmtId="0" xfId="0" applyAlignment="1" applyBorder="1" applyFont="1">
      <alignment horizontal="left"/>
    </xf>
    <xf borderId="6" fillId="12" fontId="1" numFmtId="165" xfId="0" applyAlignment="1" applyBorder="1" applyFont="1" applyNumberFormat="1">
      <alignment vertical="bottom"/>
    </xf>
    <xf borderId="7" fillId="12" fontId="1" numFmtId="165" xfId="0" applyAlignment="1" applyBorder="1" applyFont="1" applyNumberFormat="1">
      <alignment horizontal="right" vertical="bottom"/>
    </xf>
    <xf borderId="0" fillId="10" fontId="31" numFmtId="0" xfId="0" applyAlignment="1" applyFont="1">
      <alignment horizontal="left"/>
    </xf>
    <xf borderId="1" fillId="13" fontId="14" numFmtId="0" xfId="0" applyBorder="1" applyFont="1"/>
    <xf borderId="1" fillId="20" fontId="11" numFmtId="0" xfId="0" applyAlignment="1" applyBorder="1" applyFont="1">
      <alignment horizontal="left" shrinkToFit="0" vertical="top" wrapText="0"/>
    </xf>
    <xf borderId="1" fillId="20" fontId="30" numFmtId="0" xfId="0" applyAlignment="1" applyBorder="1" applyFont="1">
      <alignment horizontal="center"/>
    </xf>
    <xf borderId="1" fillId="20" fontId="31" numFmtId="0" xfId="0" applyAlignment="1" applyBorder="1" applyFont="1">
      <alignment horizontal="left"/>
    </xf>
    <xf borderId="1" fillId="20" fontId="30" numFmtId="0" xfId="0" applyBorder="1" applyFont="1"/>
    <xf borderId="1" fillId="20" fontId="14" numFmtId="0" xfId="0" applyBorder="1" applyFont="1"/>
    <xf borderId="6" fillId="8" fontId="1" numFmtId="165" xfId="0" applyAlignment="1" applyBorder="1" applyFont="1" applyNumberFormat="1">
      <alignment vertical="bottom"/>
    </xf>
    <xf borderId="1" fillId="11" fontId="30" numFmtId="0" xfId="0" applyAlignment="1" applyBorder="1" applyFont="1">
      <alignment horizontal="center"/>
    </xf>
    <xf borderId="1" fillId="11" fontId="31" numFmtId="0" xfId="0" applyAlignment="1" applyBorder="1" applyFont="1">
      <alignment horizontal="left"/>
    </xf>
    <xf borderId="1" fillId="11" fontId="30" numFmtId="0" xfId="0" applyBorder="1" applyFont="1"/>
    <xf borderId="1" fillId="11" fontId="30" numFmtId="0" xfId="0" applyAlignment="1" applyBorder="1" applyFont="1">
      <alignment horizontal="center" vertical="bottom"/>
    </xf>
    <xf borderId="1" fillId="11" fontId="30" numFmtId="0" xfId="0" applyAlignment="1" applyBorder="1" applyFont="1">
      <alignment vertical="bottom"/>
    </xf>
    <xf borderId="1" fillId="11" fontId="33" numFmtId="0" xfId="0" applyAlignment="1" applyBorder="1" applyFont="1">
      <alignment shrinkToFit="0" vertical="bottom" wrapText="0"/>
    </xf>
    <xf borderId="6" fillId="8" fontId="8" numFmtId="0" xfId="0" applyAlignment="1" applyBorder="1" applyFont="1">
      <alignment horizontal="center" vertical="center"/>
    </xf>
    <xf borderId="2" fillId="9" fontId="30" numFmtId="0" xfId="0" applyBorder="1" applyFont="1"/>
    <xf borderId="1" fillId="11" fontId="13" numFmtId="0" xfId="0" applyBorder="1" applyFont="1"/>
    <xf borderId="1" fillId="10" fontId="13" numFmtId="0" xfId="0" applyBorder="1" applyFont="1"/>
    <xf borderId="1" fillId="11" fontId="30" numFmtId="166" xfId="0" applyAlignment="1" applyBorder="1" applyFont="1" applyNumberFormat="1">
      <alignment horizontal="center"/>
    </xf>
    <xf borderId="0" fillId="11" fontId="34" numFmtId="0" xfId="0" applyAlignment="1" applyFont="1">
      <alignment horizontal="left"/>
    </xf>
    <xf borderId="0" fillId="11" fontId="31" numFmtId="0" xfId="0" applyAlignment="1" applyFont="1">
      <alignment horizontal="left"/>
    </xf>
    <xf borderId="0" fillId="0" fontId="1" numFmtId="165" xfId="0" applyFont="1" applyNumberFormat="1"/>
    <xf borderId="0" fillId="0" fontId="1" numFmtId="170" xfId="0" applyFont="1" applyNumberFormat="1"/>
    <xf borderId="0" fillId="0" fontId="1" numFmtId="168" xfId="0" applyFont="1" applyNumberFormat="1"/>
    <xf borderId="0" fillId="13" fontId="35" numFmtId="0" xfId="0" applyAlignment="1" applyFont="1">
      <alignment horizontal="center"/>
    </xf>
    <xf borderId="1" fillId="0" fontId="1" numFmtId="167" xfId="0" applyBorder="1" applyFont="1" applyNumberFormat="1"/>
    <xf borderId="0" fillId="0" fontId="11" numFmtId="169" xfId="0" applyAlignment="1" applyFont="1" applyNumberFormat="1">
      <alignment horizontal="left" shrinkToFit="0" vertical="top" wrapText="0"/>
    </xf>
    <xf borderId="1" fillId="20" fontId="13" numFmtId="0" xfId="0" applyAlignment="1" applyBorder="1" applyFont="1">
      <alignment vertical="top"/>
    </xf>
    <xf borderId="1" fillId="20" fontId="1" numFmtId="0" xfId="0" applyAlignment="1" applyBorder="1" applyFont="1">
      <alignment horizontal="center" vertical="bottom"/>
    </xf>
    <xf borderId="8" fillId="10" fontId="1" numFmtId="0" xfId="0" applyAlignment="1" applyBorder="1" applyFont="1">
      <alignment vertical="bottom"/>
    </xf>
    <xf borderId="1" fillId="10" fontId="1" numFmtId="49" xfId="0" applyAlignment="1" applyBorder="1" applyFont="1" applyNumberFormat="1">
      <alignment horizontal="center" vertical="bottom"/>
    </xf>
    <xf borderId="8" fillId="11" fontId="1" numFmtId="0" xfId="0" applyAlignment="1" applyBorder="1" applyFont="1">
      <alignment vertical="bottom"/>
    </xf>
    <xf borderId="1" fillId="11" fontId="36" numFmtId="0" xfId="0" applyAlignment="1" applyBorder="1" applyFont="1">
      <alignment horizontal="left"/>
    </xf>
    <xf borderId="1" fillId="21" fontId="13" numFmtId="0" xfId="0" applyAlignment="1" applyBorder="1" applyFill="1" applyFont="1">
      <alignment vertical="top"/>
    </xf>
    <xf borderId="1" fillId="21" fontId="1" numFmtId="0" xfId="0" applyAlignment="1" applyBorder="1" applyFont="1">
      <alignment horizontal="center" vertical="bottom"/>
    </xf>
    <xf borderId="1" fillId="13" fontId="13" numFmtId="0" xfId="0" applyAlignment="1" applyBorder="1" applyFont="1">
      <alignment vertical="top"/>
    </xf>
    <xf borderId="1" fillId="13" fontId="1" numFmtId="0" xfId="0" applyAlignment="1" applyBorder="1" applyFont="1">
      <alignment horizontal="center" vertical="bottom"/>
    </xf>
    <xf borderId="8" fillId="13" fontId="1" numFmtId="0" xfId="0" applyAlignment="1" applyBorder="1" applyFont="1">
      <alignment vertical="bottom"/>
    </xf>
    <xf borderId="1" fillId="10" fontId="1" numFmtId="166" xfId="0" applyBorder="1" applyFont="1" applyNumberFormat="1"/>
    <xf borderId="1" fillId="12" fontId="1" numFmtId="0" xfId="0" applyAlignment="1" applyBorder="1" applyFont="1">
      <alignment horizontal="center"/>
    </xf>
    <xf borderId="1" fillId="0" fontId="17" numFmtId="0" xfId="0" applyAlignment="1" applyBorder="1" applyFont="1">
      <alignment shrinkToFit="0" vertical="bottom" wrapText="0"/>
    </xf>
    <xf borderId="0" fillId="0" fontId="11" numFmtId="165" xfId="0" applyAlignment="1" applyFont="1" applyNumberFormat="1">
      <alignment horizontal="left" shrinkToFit="0" vertical="top" wrapText="0"/>
    </xf>
    <xf borderId="0" fillId="13" fontId="37" numFmtId="0" xfId="0" applyAlignment="1" applyFont="1">
      <alignment horizontal="left"/>
    </xf>
    <xf borderId="1" fillId="0" fontId="8" numFmtId="0" xfId="0" applyAlignment="1" applyBorder="1" applyFont="1">
      <alignment horizontal="center" vertical="bottom"/>
    </xf>
    <xf borderId="2" fillId="20" fontId="1" numFmtId="0" xfId="0" applyAlignment="1" applyBorder="1" applyFont="1">
      <alignment horizontal="left" vertical="bottom"/>
    </xf>
    <xf borderId="0" fillId="10" fontId="38" numFmtId="0" xfId="0" applyAlignment="1" applyFont="1">
      <alignment horizontal="left" shrinkToFit="0" vertical="top" wrapText="0"/>
    </xf>
    <xf borderId="1" fillId="10" fontId="11" numFmtId="0" xfId="0" applyAlignment="1" applyBorder="1" applyFont="1">
      <alignment horizontal="center" vertical="center"/>
    </xf>
    <xf borderId="1" fillId="17" fontId="11" numFmtId="0" xfId="0" applyAlignment="1" applyBorder="1" applyFont="1">
      <alignment vertical="top"/>
    </xf>
    <xf borderId="0" fillId="17" fontId="38" numFmtId="0" xfId="0" applyAlignment="1" applyFont="1">
      <alignment horizontal="left" shrinkToFit="0" vertical="top" wrapText="0"/>
    </xf>
    <xf borderId="1" fillId="17" fontId="11" numFmtId="0" xfId="0" applyAlignment="1" applyBorder="1" applyFont="1">
      <alignment horizontal="center" vertical="center"/>
    </xf>
    <xf borderId="2" fillId="20" fontId="11" numFmtId="0" xfId="0" applyAlignment="1" applyBorder="1" applyFont="1">
      <alignment vertical="top"/>
    </xf>
    <xf borderId="1" fillId="11" fontId="38" numFmtId="0" xfId="0" applyAlignment="1" applyBorder="1" applyFont="1">
      <alignment horizontal="left" shrinkToFit="0" vertical="top" wrapText="0"/>
    </xf>
    <xf borderId="1" fillId="10" fontId="38" numFmtId="0" xfId="0" applyAlignment="1" applyBorder="1" applyFont="1">
      <alignment horizontal="left" shrinkToFit="0" vertical="top" wrapText="0"/>
    </xf>
    <xf borderId="1" fillId="11" fontId="8" numFmtId="166" xfId="0" applyAlignment="1" applyBorder="1" applyFont="1" applyNumberFormat="1">
      <alignment horizontal="center" vertical="bottom"/>
    </xf>
    <xf borderId="1" fillId="0" fontId="11" numFmtId="0" xfId="0" applyAlignment="1" applyBorder="1" applyFont="1">
      <alignment horizontal="center" vertical="top"/>
    </xf>
    <xf borderId="2" fillId="9" fontId="11" numFmtId="0" xfId="0" applyAlignment="1" applyBorder="1" applyFont="1">
      <alignment vertical="top"/>
    </xf>
    <xf borderId="1" fillId="11" fontId="11" numFmtId="0" xfId="0" applyAlignment="1" applyBorder="1" applyFont="1">
      <alignment horizontal="center" vertical="top"/>
    </xf>
    <xf borderId="1" fillId="11" fontId="11" numFmtId="166" xfId="0" applyAlignment="1" applyBorder="1" applyFont="1" applyNumberFormat="1">
      <alignment horizontal="center" vertical="top"/>
    </xf>
    <xf borderId="1" fillId="10" fontId="11" numFmtId="166" xfId="0" applyAlignment="1" applyBorder="1" applyFont="1" applyNumberFormat="1">
      <alignment horizontal="center" vertical="top"/>
    </xf>
    <xf borderId="1" fillId="11" fontId="39" numFmtId="0" xfId="0" applyAlignment="1" applyBorder="1" applyFont="1">
      <alignment horizontal="left"/>
    </xf>
    <xf borderId="9" fillId="9" fontId="40" numFmtId="0" xfId="0" applyAlignment="1" applyBorder="1" applyFont="1">
      <alignment horizontal="center" vertical="center"/>
    </xf>
    <xf borderId="0" fillId="11" fontId="13" numFmtId="0" xfId="0" applyAlignment="1" applyFont="1">
      <alignment vertical="top"/>
    </xf>
    <xf borderId="0" fillId="0" fontId="13" numFmtId="0" xfId="0" applyAlignment="1" applyFont="1">
      <alignment horizontal="center" vertical="top"/>
    </xf>
    <xf borderId="1" fillId="12" fontId="41" numFmtId="0" xfId="0" applyBorder="1" applyFont="1"/>
    <xf borderId="15" fillId="0" fontId="8" numFmtId="0" xfId="0" applyAlignment="1" applyBorder="1" applyFont="1">
      <alignment vertical="bottom"/>
    </xf>
    <xf borderId="4" fillId="0" fontId="1" numFmtId="166" xfId="0" applyAlignment="1" applyBorder="1" applyFont="1" applyNumberFormat="1">
      <alignment horizontal="center" vertical="bottom"/>
    </xf>
    <xf borderId="3" fillId="0" fontId="1" numFmtId="0" xfId="0" applyAlignment="1" applyBorder="1" applyFont="1">
      <alignment vertical="bottom"/>
    </xf>
    <xf borderId="10" fillId="0" fontId="13" numFmtId="0" xfId="0" applyAlignment="1" applyBorder="1" applyFont="1">
      <alignment vertical="top"/>
    </xf>
    <xf borderId="7" fillId="10" fontId="1" numFmtId="49" xfId="0" applyAlignment="1" applyBorder="1" applyFont="1" applyNumberFormat="1">
      <alignment horizontal="center" vertical="bottom"/>
    </xf>
    <xf borderId="7" fillId="10" fontId="1" numFmtId="0" xfId="0" applyAlignment="1" applyBorder="1" applyFont="1">
      <alignment vertical="bottom"/>
    </xf>
    <xf borderId="12" fillId="10" fontId="13" numFmtId="0" xfId="0" applyAlignment="1" applyBorder="1" applyFont="1">
      <alignment vertical="top"/>
    </xf>
    <xf borderId="7" fillId="0" fontId="1" numFmtId="166" xfId="0" applyAlignment="1" applyBorder="1" applyFont="1" applyNumberFormat="1">
      <alignment horizontal="center" vertical="bottom"/>
    </xf>
    <xf borderId="7" fillId="0" fontId="13" numFmtId="0" xfId="0" applyAlignment="1" applyBorder="1" applyFont="1">
      <alignment vertical="top"/>
    </xf>
    <xf borderId="15" fillId="0" fontId="1" numFmtId="0" xfId="0" applyAlignment="1" applyBorder="1" applyFont="1">
      <alignment vertical="bottom"/>
    </xf>
    <xf borderId="1" fillId="0" fontId="1" numFmtId="166" xfId="0" applyBorder="1" applyFont="1" applyNumberFormat="1"/>
    <xf borderId="3" fillId="0" fontId="1" numFmtId="0" xfId="0" applyBorder="1" applyFont="1"/>
    <xf borderId="4" fillId="0" fontId="1" numFmtId="0" xfId="0" applyBorder="1" applyFont="1"/>
    <xf borderId="1" fillId="0" fontId="11" numFmtId="0" xfId="0" applyAlignment="1" applyBorder="1" applyFont="1">
      <alignment horizontal="left"/>
    </xf>
    <xf borderId="5" fillId="9" fontId="42" numFmtId="0" xfId="0" applyAlignment="1" applyBorder="1" applyFont="1">
      <alignment horizontal="center" vertical="center"/>
    </xf>
    <xf borderId="8" fillId="8" fontId="8" numFmtId="0" xfId="0" applyAlignment="1" applyBorder="1" applyFont="1">
      <alignment horizontal="center"/>
    </xf>
    <xf borderId="1" fillId="17" fontId="12" numFmtId="0" xfId="0" applyAlignment="1" applyBorder="1" applyFont="1">
      <alignment vertical="bottom"/>
    </xf>
    <xf borderId="0" fillId="17" fontId="11" numFmtId="0" xfId="0" applyAlignment="1" applyFont="1">
      <alignment horizontal="left" shrinkToFit="0" vertical="top" wrapText="0"/>
    </xf>
    <xf borderId="1" fillId="17" fontId="1" numFmtId="0" xfId="0" applyAlignment="1" applyBorder="1" applyFont="1">
      <alignment horizontal="center"/>
    </xf>
    <xf borderId="1" fillId="22" fontId="12" numFmtId="0" xfId="0" applyAlignment="1" applyBorder="1" applyFill="1" applyFont="1">
      <alignment vertical="bottom"/>
    </xf>
    <xf borderId="0" fillId="22" fontId="11" numFmtId="0" xfId="0" applyAlignment="1" applyFont="1">
      <alignment horizontal="left" shrinkToFit="0" vertical="top" wrapText="0"/>
    </xf>
    <xf borderId="1" fillId="22" fontId="1" numFmtId="166" xfId="0" applyAlignment="1" applyBorder="1" applyFont="1" applyNumberFormat="1">
      <alignment horizontal="center"/>
    </xf>
    <xf borderId="1" fillId="22" fontId="1" numFmtId="0" xfId="0" applyBorder="1" applyFont="1"/>
    <xf borderId="0" fillId="22" fontId="14" numFmtId="0" xfId="0" applyFont="1"/>
    <xf borderId="1" fillId="20" fontId="1" numFmtId="0" xfId="0" applyAlignment="1" applyBorder="1" applyFont="1">
      <alignment horizontal="center"/>
    </xf>
    <xf borderId="1" fillId="12" fontId="12" numFmtId="0" xfId="0" applyAlignment="1" applyBorder="1" applyFont="1">
      <alignment horizontal="right" vertical="bottom"/>
    </xf>
    <xf borderId="1" fillId="12" fontId="1" numFmtId="0" xfId="0" applyAlignment="1" applyBorder="1" applyFont="1">
      <alignment horizontal="center" vertical="bottom"/>
    </xf>
    <xf borderId="1" fillId="12" fontId="11" numFmtId="0" xfId="0" applyAlignment="1" applyBorder="1" applyFont="1">
      <alignment horizontal="left"/>
    </xf>
    <xf borderId="1" fillId="12" fontId="11" numFmtId="0" xfId="0" applyAlignment="1" applyBorder="1" applyFont="1">
      <alignment vertical="top"/>
    </xf>
    <xf borderId="1" fillId="12" fontId="14" numFmtId="0" xfId="0" applyBorder="1" applyFont="1"/>
    <xf borderId="1" fillId="12" fontId="8" numFmtId="0" xfId="0" applyAlignment="1" applyBorder="1" applyFont="1">
      <alignment vertical="bottom"/>
    </xf>
    <xf borderId="0" fillId="10" fontId="13" numFmtId="0" xfId="0" applyAlignment="1" applyFont="1">
      <alignment vertical="top"/>
    </xf>
    <xf borderId="1" fillId="23" fontId="1" numFmtId="0" xfId="0" applyBorder="1" applyFill="1" applyFont="1"/>
    <xf borderId="0" fillId="13" fontId="14" numFmtId="0" xfId="0" applyAlignment="1" applyFont="1">
      <alignment horizontal="left"/>
    </xf>
    <xf borderId="1" fillId="12" fontId="13" numFmtId="0" xfId="0" applyAlignment="1" applyBorder="1" applyFont="1">
      <alignment horizontal="center"/>
    </xf>
    <xf borderId="1" fillId="12" fontId="23" numFmtId="0" xfId="0" applyAlignment="1" applyBorder="1" applyFont="1">
      <alignment horizontal="center"/>
    </xf>
    <xf borderId="5" fillId="8" fontId="8" numFmtId="0" xfId="0" applyAlignment="1" applyBorder="1" applyFont="1">
      <alignment horizontal="center"/>
    </xf>
    <xf borderId="0" fillId="12" fontId="12" numFmtId="165" xfId="0" applyFont="1" applyNumberFormat="1"/>
    <xf borderId="0" fillId="12" fontId="1" numFmtId="0" xfId="0" applyFont="1"/>
    <xf borderId="1" fillId="11" fontId="13" numFmtId="0" xfId="0" applyAlignment="1" applyBorder="1" applyFont="1">
      <alignment shrinkToFit="0" vertical="top" wrapText="0"/>
    </xf>
    <xf borderId="16" fillId="11" fontId="13" numFmtId="0" xfId="0" applyAlignment="1" applyBorder="1" applyFont="1">
      <alignment vertical="top"/>
    </xf>
    <xf borderId="10" fillId="11" fontId="13" numFmtId="0" xfId="0" applyAlignment="1" applyBorder="1" applyFont="1">
      <alignment vertical="top"/>
    </xf>
    <xf borderId="4" fillId="11" fontId="1" numFmtId="0" xfId="0" applyAlignment="1" applyBorder="1" applyFont="1">
      <alignment horizontal="center" vertical="bottom"/>
    </xf>
    <xf borderId="17" fillId="11" fontId="1" numFmtId="0" xfId="0" applyAlignment="1" applyBorder="1" applyFont="1">
      <alignment shrinkToFit="0" vertical="bottom" wrapText="0"/>
    </xf>
    <xf borderId="13" fillId="11" fontId="1" numFmtId="0" xfId="0" applyAlignment="1" applyBorder="1" applyFont="1">
      <alignment vertical="bottom"/>
    </xf>
    <xf borderId="1" fillId="4" fontId="1" numFmtId="0" xfId="0" applyBorder="1" applyFont="1"/>
    <xf borderId="0" fillId="11" fontId="20" numFmtId="0" xfId="0" applyAlignment="1" applyFont="1">
      <alignment horizontal="left"/>
    </xf>
    <xf borderId="1" fillId="24" fontId="12" numFmtId="0" xfId="0" applyAlignment="1" applyBorder="1" applyFill="1" applyFont="1">
      <alignment vertical="bottom"/>
    </xf>
    <xf borderId="1" fillId="24" fontId="11" numFmtId="0" xfId="0" applyAlignment="1" applyBorder="1" applyFont="1">
      <alignment horizontal="left" shrinkToFit="0" vertical="top" wrapText="0"/>
    </xf>
    <xf borderId="1" fillId="24" fontId="1" numFmtId="0" xfId="0" applyAlignment="1" applyBorder="1" applyFont="1">
      <alignment horizontal="center" vertical="bottom"/>
    </xf>
    <xf borderId="1" fillId="24" fontId="1" numFmtId="0" xfId="0" applyAlignment="1" applyBorder="1" applyFont="1">
      <alignment vertical="bottom"/>
    </xf>
    <xf borderId="1" fillId="24" fontId="11" numFmtId="0" xfId="0" applyAlignment="1" applyBorder="1" applyFont="1">
      <alignment vertical="top"/>
    </xf>
    <xf borderId="1" fillId="24" fontId="12" numFmtId="0" xfId="0" applyAlignment="1" applyBorder="1" applyFont="1">
      <alignment horizontal="right" vertical="bottom"/>
    </xf>
    <xf borderId="9" fillId="9" fontId="43" numFmtId="0" xfId="0" applyAlignment="1" applyBorder="1" applyFont="1">
      <alignment horizontal="center" shrinkToFit="0" vertical="top" wrapText="0"/>
    </xf>
    <xf borderId="1" fillId="20" fontId="12" numFmtId="0" xfId="0" applyAlignment="1" applyBorder="1" applyFont="1">
      <alignment vertical="bottom"/>
    </xf>
    <xf borderId="1" fillId="20" fontId="1" numFmtId="166" xfId="0" applyAlignment="1" applyBorder="1" applyFont="1" applyNumberFormat="1">
      <alignment horizontal="center"/>
    </xf>
    <xf borderId="1" fillId="20" fontId="11" numFmtId="0" xfId="0" applyAlignment="1" applyBorder="1" applyFont="1">
      <alignment vertical="top"/>
    </xf>
    <xf borderId="1" fillId="25" fontId="11" numFmtId="0" xfId="0" applyAlignment="1" applyBorder="1" applyFill="1" applyFont="1">
      <alignment horizontal="left" shrinkToFit="0" vertical="top" wrapText="0"/>
    </xf>
    <xf borderId="1" fillId="25" fontId="1" numFmtId="166" xfId="0" applyAlignment="1" applyBorder="1" applyFont="1" applyNumberFormat="1">
      <alignment horizontal="center" vertical="bottom"/>
    </xf>
    <xf borderId="1" fillId="25" fontId="1" numFmtId="0" xfId="0" applyAlignment="1" applyBorder="1" applyFont="1">
      <alignment vertical="bottom"/>
    </xf>
    <xf borderId="0" fillId="13" fontId="12" numFmtId="166" xfId="0" applyAlignment="1" applyFont="1" applyNumberFormat="1">
      <alignment horizontal="center"/>
    </xf>
    <xf borderId="0" fillId="13" fontId="12" numFmtId="0" xfId="0" applyAlignment="1" applyFont="1">
      <alignment horizontal="center"/>
    </xf>
    <xf borderId="0" fillId="10" fontId="1" numFmtId="166" xfId="0" applyFont="1" applyNumberFormat="1"/>
    <xf borderId="1" fillId="5" fontId="1" numFmtId="0" xfId="0" applyBorder="1" applyFont="1"/>
    <xf borderId="1" fillId="26" fontId="1" numFmtId="0" xfId="0" applyBorder="1" applyFill="1" applyFont="1"/>
    <xf borderId="0" fillId="5" fontId="11" numFmtId="0" xfId="0" applyAlignment="1" applyFont="1">
      <alignment horizontal="left" shrinkToFit="0" vertical="top" wrapText="0"/>
    </xf>
    <xf borderId="1" fillId="5" fontId="1" numFmtId="0" xfId="0" applyAlignment="1" applyBorder="1" applyFont="1">
      <alignment horizontal="center"/>
    </xf>
    <xf borderId="9" fillId="10" fontId="44" numFmtId="0" xfId="0" applyAlignment="1" applyBorder="1" applyFont="1">
      <alignment horizontal="center"/>
    </xf>
    <xf borderId="0" fillId="0" fontId="11" numFmtId="0" xfId="0" applyAlignment="1" applyFont="1">
      <alignment vertical="top"/>
    </xf>
    <xf borderId="6" fillId="8" fontId="10" numFmtId="0" xfId="0" applyAlignment="1" applyBorder="1" applyFont="1">
      <alignment horizontal="center" vertical="bottom"/>
    </xf>
    <xf borderId="1" fillId="0" fontId="45" numFmtId="0" xfId="0" applyAlignment="1" applyBorder="1" applyFont="1">
      <alignment horizontal="left" shrinkToFit="0" vertical="bottom" wrapText="0"/>
    </xf>
    <xf borderId="1" fillId="9" fontId="1" numFmtId="0" xfId="0" applyAlignment="1" applyBorder="1" applyFont="1">
      <alignment horizontal="left"/>
    </xf>
    <xf borderId="0" fillId="0" fontId="8" numFmtId="0" xfId="0" applyFont="1"/>
    <xf borderId="0" fillId="13" fontId="46" numFmtId="0" xfId="0" applyAlignment="1" applyFont="1">
      <alignment horizontal="left"/>
    </xf>
    <xf borderId="1" fillId="10" fontId="1" numFmtId="20" xfId="0" applyAlignment="1" applyBorder="1" applyFont="1" applyNumberFormat="1">
      <alignment horizontal="center" vertical="bottom"/>
    </xf>
    <xf borderId="1" fillId="22" fontId="11" numFmtId="0" xfId="0" applyAlignment="1" applyBorder="1" applyFont="1">
      <alignment horizontal="left" shrinkToFit="0" vertical="top" wrapText="0"/>
    </xf>
    <xf borderId="1" fillId="22" fontId="1" numFmtId="166" xfId="0" applyAlignment="1" applyBorder="1" applyFont="1" applyNumberFormat="1">
      <alignment horizontal="center" vertical="bottom"/>
    </xf>
    <xf borderId="9" fillId="22" fontId="1" numFmtId="0" xfId="0" applyBorder="1" applyFont="1"/>
    <xf borderId="1" fillId="27" fontId="1" numFmtId="0" xfId="0" applyBorder="1" applyFill="1" applyFont="1"/>
    <xf borderId="1" fillId="12" fontId="1" numFmtId="165" xfId="0" applyAlignment="1" applyBorder="1" applyFont="1" applyNumberFormat="1">
      <alignment vertical="bottom"/>
    </xf>
    <xf borderId="1" fillId="12" fontId="8" numFmtId="165" xfId="0" applyAlignment="1" applyBorder="1" applyFont="1" applyNumberFormat="1">
      <alignment vertical="bottom"/>
    </xf>
    <xf borderId="10" fillId="10" fontId="1" numFmtId="166" xfId="0" applyAlignment="1" applyBorder="1" applyFont="1" applyNumberFormat="1">
      <alignment horizontal="center" vertical="bottom"/>
    </xf>
    <xf borderId="0" fillId="10" fontId="1" numFmtId="0" xfId="0" applyAlignment="1" applyFont="1">
      <alignment vertical="bottom"/>
    </xf>
    <xf borderId="1" fillId="22" fontId="12" numFmtId="0" xfId="0" applyBorder="1" applyFont="1"/>
    <xf borderId="1" fillId="22" fontId="1" numFmtId="0" xfId="0" applyAlignment="1" applyBorder="1" applyFont="1">
      <alignment horizontal="center"/>
    </xf>
    <xf borderId="1" fillId="17" fontId="12" numFmtId="0" xfId="0" applyBorder="1" applyFont="1"/>
    <xf borderId="1" fillId="17" fontId="1" numFmtId="166" xfId="0" applyAlignment="1" applyBorder="1" applyFont="1" applyNumberFormat="1">
      <alignment horizontal="center"/>
    </xf>
    <xf borderId="0" fillId="17" fontId="14" numFmtId="0" xfId="0" applyFont="1"/>
    <xf borderId="0" fillId="11" fontId="13" numFmtId="166" xfId="0" applyAlignment="1" applyFont="1" applyNumberFormat="1">
      <alignment vertical="top"/>
    </xf>
    <xf borderId="0" fillId="12" fontId="12" numFmtId="0" xfId="0" applyFont="1"/>
    <xf borderId="0" fillId="13" fontId="47" numFmtId="0" xfId="0" applyFont="1"/>
    <xf borderId="0" fillId="13" fontId="48" numFmtId="0" xfId="0" applyFont="1"/>
    <xf borderId="0" fillId="13" fontId="48" numFmtId="9" xfId="0" applyFont="1" applyNumberFormat="1"/>
    <xf borderId="1" fillId="6" fontId="7" numFmtId="0" xfId="0" applyAlignment="1" applyBorder="1" applyFont="1">
      <alignment vertical="bottom"/>
    </xf>
    <xf borderId="2" fillId="12" fontId="1" numFmtId="0" xfId="0" applyBorder="1" applyFont="1"/>
    <xf borderId="1" fillId="12" fontId="1" numFmtId="20" xfId="0" applyAlignment="1" applyBorder="1" applyFont="1" applyNumberFormat="1">
      <alignment horizontal="center" vertical="bottom"/>
    </xf>
    <xf borderId="1" fillId="12" fontId="12" numFmtId="49" xfId="0" applyAlignment="1" applyBorder="1" applyFont="1" applyNumberFormat="1">
      <alignment horizontal="center" vertical="bottom"/>
    </xf>
    <xf borderId="1" fillId="12" fontId="1" numFmtId="0" xfId="0" applyAlignment="1" applyBorder="1" applyFont="1">
      <alignment horizontal="right" vertical="bottom"/>
    </xf>
    <xf borderId="1" fillId="12" fontId="1" numFmtId="166" xfId="0" applyAlignment="1" applyBorder="1" applyFont="1" applyNumberFormat="1">
      <alignment horizontal="center" vertical="bottom"/>
    </xf>
    <xf borderId="1" fillId="12" fontId="12" numFmtId="0" xfId="0" applyBorder="1" applyFont="1"/>
    <xf borderId="1" fillId="12" fontId="13" numFmtId="0" xfId="0" applyAlignment="1" applyBorder="1" applyFont="1">
      <alignment vertical="top"/>
    </xf>
    <xf borderId="1" fillId="12" fontId="1" numFmtId="49" xfId="0" applyAlignment="1" applyBorder="1" applyFont="1" applyNumberFormat="1">
      <alignment horizontal="center" vertical="bottom"/>
    </xf>
    <xf borderId="1" fillId="12" fontId="1" numFmtId="0" xfId="0" applyAlignment="1" applyBorder="1" applyFont="1">
      <alignment vertical="top"/>
    </xf>
    <xf borderId="1" fillId="12" fontId="11" numFmtId="0" xfId="0" applyAlignment="1" applyBorder="1" applyFont="1">
      <alignment shrinkToFit="0" vertical="top" wrapText="0"/>
    </xf>
    <xf borderId="9" fillId="12" fontId="40" numFmtId="0" xfId="0" applyAlignment="1" applyBorder="1" applyFont="1">
      <alignment horizontal="center" vertical="center"/>
    </xf>
    <xf borderId="1" fillId="0" fontId="10" numFmtId="0" xfId="0" applyAlignment="1" applyBorder="1" applyFont="1">
      <alignment horizontal="center" vertical="center"/>
    </xf>
    <xf borderId="1" fillId="0" fontId="8" numFmtId="165" xfId="0" applyAlignment="1" applyBorder="1" applyFont="1" applyNumberFormat="1">
      <alignment vertical="bottom"/>
    </xf>
    <xf borderId="0" fillId="12" fontId="11" numFmtId="0" xfId="0" applyAlignment="1" applyFont="1">
      <alignment vertical="top"/>
    </xf>
    <xf borderId="0" fillId="12" fontId="11" numFmtId="166" xfId="0" applyAlignment="1" applyFont="1" applyNumberFormat="1">
      <alignment horizontal="center" vertical="top"/>
    </xf>
    <xf borderId="5" fillId="8" fontId="10" numFmtId="0" xfId="0" applyAlignment="1" applyBorder="1" applyFont="1">
      <alignment horizontal="center"/>
    </xf>
    <xf borderId="4" fillId="12" fontId="1" numFmtId="0" xfId="0" applyAlignment="1" applyBorder="1" applyFont="1">
      <alignment vertical="bottom"/>
    </xf>
    <xf borderId="7" fillId="12" fontId="1" numFmtId="0" xfId="0" applyAlignment="1" applyBorder="1" applyFont="1">
      <alignment vertical="bottom"/>
    </xf>
    <xf borderId="7" fillId="12" fontId="1" numFmtId="0" xfId="0" applyAlignment="1" applyBorder="1" applyFont="1">
      <alignment horizontal="center" vertical="bottom"/>
    </xf>
    <xf borderId="2" fillId="20" fontId="1" numFmtId="0" xfId="0" applyBorder="1" applyFont="1"/>
    <xf borderId="2" fillId="28" fontId="1" numFmtId="0" xfId="0" applyBorder="1" applyFill="1" applyFont="1"/>
    <xf borderId="1" fillId="13" fontId="17" numFmtId="0" xfId="0" applyAlignment="1" applyBorder="1" applyFont="1">
      <alignment shrinkToFit="0" vertical="bottom" wrapText="0"/>
    </xf>
    <xf borderId="1" fillId="13" fontId="1" numFmtId="166" xfId="0" applyAlignment="1" applyBorder="1" applyFont="1" applyNumberFormat="1">
      <alignment horizontal="center"/>
    </xf>
    <xf borderId="2" fillId="10" fontId="14" numFmtId="0" xfId="0" applyBorder="1" applyFont="1"/>
    <xf borderId="4" fillId="11" fontId="17" numFmtId="0" xfId="0" applyAlignment="1" applyBorder="1" applyFont="1">
      <alignment shrinkToFit="0" vertical="bottom" wrapText="0"/>
    </xf>
    <xf borderId="2" fillId="11" fontId="17" numFmtId="0" xfId="0" applyAlignment="1" applyBorder="1" applyFont="1">
      <alignment shrinkToFit="0" vertical="bottom" wrapText="0"/>
    </xf>
    <xf borderId="0" fillId="12" fontId="12" numFmtId="0" xfId="0" applyAlignment="1" applyFont="1">
      <alignment vertical="bottom"/>
    </xf>
    <xf borderId="0" fillId="12" fontId="1" numFmtId="0" xfId="0" applyAlignment="1" applyFont="1">
      <alignment horizontal="center"/>
    </xf>
    <xf borderId="0" fillId="0" fontId="49" numFmtId="0" xfId="0" applyFont="1"/>
    <xf borderId="0" fillId="0" fontId="13" numFmtId="167" xfId="0" applyAlignment="1" applyFont="1" applyNumberFormat="1">
      <alignment vertical="top"/>
    </xf>
    <xf borderId="0" fillId="13" fontId="35" numFmtId="0" xfId="0" applyAlignment="1" applyFont="1">
      <alignment horizontal="center" vertical="bottom"/>
    </xf>
    <xf borderId="0" fillId="0" fontId="38" numFmtId="0" xfId="0" applyAlignment="1" applyFont="1">
      <alignment horizontal="left" shrinkToFit="0" vertical="top" wrapText="0"/>
    </xf>
    <xf borderId="0" fillId="0" fontId="50" numFmtId="0" xfId="0" applyAlignment="1" applyFont="1">
      <alignment horizontal="left"/>
    </xf>
    <xf borderId="0" fillId="13" fontId="31" numFmtId="0" xfId="0" applyFont="1"/>
    <xf borderId="0" fillId="0" fontId="12" numFmtId="171" xfId="0" applyFont="1" applyNumberFormat="1"/>
    <xf borderId="1" fillId="13" fontId="11" numFmtId="0" xfId="0" applyAlignment="1" applyBorder="1" applyFont="1">
      <alignment horizontal="left"/>
    </xf>
    <xf borderId="1" fillId="0" fontId="1" numFmtId="0" xfId="0" applyAlignment="1" applyBorder="1" applyFont="1">
      <alignment vertical="top"/>
    </xf>
    <xf borderId="1" fillId="0" fontId="11" numFmtId="0" xfId="0" applyAlignment="1" applyBorder="1" applyFont="1">
      <alignment shrinkToFit="0" vertical="top" wrapText="0"/>
    </xf>
    <xf borderId="1" fillId="29" fontId="1" numFmtId="0" xfId="0" applyBorder="1" applyFill="1" applyFont="1"/>
    <xf borderId="1" fillId="30" fontId="12" numFmtId="0" xfId="0" applyAlignment="1" applyBorder="1" applyFill="1" applyFont="1">
      <alignment vertical="bottom"/>
    </xf>
    <xf borderId="1" fillId="9" fontId="11" numFmtId="0" xfId="0" applyAlignment="1" applyBorder="1" applyFont="1">
      <alignment horizontal="left" shrinkToFit="0" vertical="top" wrapText="0"/>
    </xf>
    <xf borderId="0" fillId="0" fontId="11" numFmtId="166" xfId="0" applyAlignment="1" applyFont="1" applyNumberFormat="1">
      <alignment horizontal="center" vertical="top"/>
    </xf>
    <xf borderId="7" fillId="0" fontId="1" numFmtId="0" xfId="0" applyAlignment="1" applyBorder="1" applyFont="1">
      <alignment horizontal="center" vertical="bottom"/>
    </xf>
    <xf borderId="2" fillId="11" fontId="1" numFmtId="0" xfId="0" applyBorder="1" applyFont="1"/>
    <xf borderId="1" fillId="11" fontId="1" numFmtId="3" xfId="0" applyAlignment="1" applyBorder="1" applyFont="1" applyNumberFormat="1">
      <alignment horizontal="center"/>
    </xf>
    <xf borderId="4" fillId="10" fontId="1" numFmtId="0" xfId="0" applyAlignment="1" applyBorder="1" applyFont="1">
      <alignment horizontal="center" vertical="bottom"/>
    </xf>
    <xf borderId="2" fillId="31" fontId="1" numFmtId="0" xfId="0" applyBorder="1" applyFill="1" applyFont="1"/>
    <xf borderId="1" fillId="8" fontId="1" numFmtId="0" xfId="0" applyBorder="1" applyFont="1"/>
    <xf borderId="1" fillId="8" fontId="8" numFmtId="0" xfId="0" applyAlignment="1" applyBorder="1" applyFont="1">
      <alignment horizontal="center"/>
    </xf>
    <xf borderId="9" fillId="9" fontId="51" numFmtId="0" xfId="0" applyAlignment="1" applyBorder="1" applyFont="1">
      <alignment horizontal="center" vertical="center"/>
    </xf>
    <xf borderId="7" fillId="12" fontId="8" numFmtId="165" xfId="0" applyAlignment="1" applyBorder="1" applyFont="1" applyNumberFormat="1">
      <alignment horizontal="right" vertical="bottom"/>
    </xf>
    <xf borderId="0" fillId="11" fontId="13" numFmtId="166" xfId="0" applyAlignment="1" applyFont="1" applyNumberFormat="1">
      <alignment horizontal="center" vertical="top"/>
    </xf>
    <xf borderId="4" fillId="11" fontId="33" numFmtId="0" xfId="0" applyAlignment="1" applyBorder="1" applyFont="1">
      <alignment vertical="bottom"/>
    </xf>
    <xf borderId="0" fillId="22" fontId="12" numFmtId="0" xfId="0" applyFont="1"/>
    <xf borderId="12" fillId="0" fontId="8" numFmtId="0" xfId="0" applyAlignment="1" applyBorder="1" applyFont="1">
      <alignment vertical="bottom"/>
    </xf>
    <xf borderId="12" fillId="0" fontId="1" numFmtId="0" xfId="0" applyBorder="1" applyFont="1"/>
    <xf borderId="12" fillId="0" fontId="1" numFmtId="0" xfId="0" applyAlignment="1" applyBorder="1" applyFont="1">
      <alignment vertical="bottom"/>
    </xf>
    <xf borderId="0" fillId="24" fontId="13" numFmtId="0" xfId="0" applyAlignment="1" applyFont="1">
      <alignment horizontal="left" shrinkToFit="0" vertical="top" wrapText="0"/>
    </xf>
    <xf borderId="1" fillId="24" fontId="1" numFmtId="20" xfId="0" applyAlignment="1" applyBorder="1" applyFont="1" applyNumberFormat="1">
      <alignment horizontal="center" vertical="bottom"/>
    </xf>
    <xf borderId="1" fillId="24" fontId="12" numFmtId="49" xfId="0" applyAlignment="1" applyBorder="1" applyFont="1" applyNumberFormat="1">
      <alignment horizontal="center" vertical="bottom"/>
    </xf>
    <xf borderId="1" fillId="26" fontId="1" numFmtId="0" xfId="0" applyAlignment="1" applyBorder="1" applyFont="1">
      <alignment vertical="bottom"/>
    </xf>
    <xf borderId="1" fillId="26" fontId="1" numFmtId="0" xfId="0" applyAlignment="1" applyBorder="1" applyFont="1">
      <alignment horizontal="center" vertical="bottom"/>
    </xf>
    <xf borderId="0" fillId="26" fontId="13" numFmtId="0" xfId="0" applyAlignment="1" applyFont="1">
      <alignment horizontal="left" shrinkToFit="0" vertical="top" wrapText="0"/>
    </xf>
    <xf borderId="1" fillId="26" fontId="12" numFmtId="0" xfId="0" applyAlignment="1" applyBorder="1" applyFont="1">
      <alignment vertical="bottom"/>
    </xf>
    <xf borderId="1" fillId="26" fontId="1" numFmtId="20" xfId="0" applyAlignment="1" applyBorder="1" applyFont="1" applyNumberFormat="1">
      <alignment horizontal="center" vertical="bottom"/>
    </xf>
    <xf borderId="1" fillId="26" fontId="11" numFmtId="0" xfId="0" applyAlignment="1" applyBorder="1" applyFont="1">
      <alignment vertical="top"/>
    </xf>
    <xf borderId="1" fillId="7" fontId="8" numFmtId="0" xfId="0" applyAlignment="1" applyBorder="1" applyFont="1">
      <alignment vertical="bottom"/>
    </xf>
    <xf borderId="1" fillId="5" fontId="12" numFmtId="0" xfId="0" applyAlignment="1" applyBorder="1" applyFont="1">
      <alignment vertical="bottom"/>
    </xf>
    <xf borderId="0" fillId="5" fontId="13" numFmtId="0" xfId="0" applyAlignment="1" applyFont="1">
      <alignment horizontal="left" shrinkToFit="0" vertical="top" wrapText="0"/>
    </xf>
    <xf borderId="1" fillId="5" fontId="1" numFmtId="20" xfId="0" applyAlignment="1" applyBorder="1" applyFont="1" applyNumberFormat="1">
      <alignment horizontal="center" vertical="bottom"/>
    </xf>
    <xf borderId="1" fillId="5" fontId="1" numFmtId="0" xfId="0" applyAlignment="1" applyBorder="1" applyFont="1">
      <alignment vertical="bottom"/>
    </xf>
    <xf borderId="1" fillId="5" fontId="11" numFmtId="0" xfId="0" applyAlignment="1" applyBorder="1" applyFont="1">
      <alignment vertical="top"/>
    </xf>
    <xf borderId="1" fillId="5" fontId="12" numFmtId="49" xfId="0" applyAlignment="1" applyBorder="1" applyFont="1" applyNumberFormat="1">
      <alignment horizontal="center" vertical="bottom"/>
    </xf>
    <xf borderId="1" fillId="7" fontId="8" numFmtId="167" xfId="0" applyAlignment="1" applyBorder="1" applyFont="1" applyNumberFormat="1">
      <alignment vertical="bottom"/>
    </xf>
    <xf borderId="6" fillId="8" fontId="10" numFmtId="0" xfId="0" applyAlignment="1" applyBorder="1" applyFont="1">
      <alignment horizontal="center" vertical="center"/>
    </xf>
    <xf borderId="7" fillId="11" fontId="1" numFmtId="0" xfId="0" applyAlignment="1" applyBorder="1" applyFont="1">
      <alignment vertical="top"/>
    </xf>
    <xf borderId="7" fillId="11" fontId="1" numFmtId="49" xfId="0" applyAlignment="1" applyBorder="1" applyFont="1" applyNumberFormat="1">
      <alignment horizontal="center" vertical="bottom"/>
    </xf>
    <xf borderId="7" fillId="0" fontId="1" numFmtId="0" xfId="0" applyAlignment="1" applyBorder="1" applyFont="1">
      <alignment vertical="top"/>
    </xf>
    <xf borderId="1" fillId="11" fontId="1" numFmtId="0" xfId="0" applyAlignment="1" applyBorder="1" applyFont="1">
      <alignment vertical="top"/>
    </xf>
    <xf borderId="7" fillId="10" fontId="1" numFmtId="0" xfId="0" applyAlignment="1" applyBorder="1" applyFont="1">
      <alignment vertical="top"/>
    </xf>
    <xf borderId="0" fillId="22" fontId="13" numFmtId="0" xfId="0" applyAlignment="1" applyFont="1">
      <alignment horizontal="left" shrinkToFit="0" vertical="top" wrapText="0"/>
    </xf>
    <xf borderId="1" fillId="22" fontId="1" numFmtId="49" xfId="0" applyAlignment="1" applyBorder="1" applyFont="1" applyNumberFormat="1">
      <alignment horizontal="center" vertical="bottom"/>
    </xf>
    <xf borderId="1" fillId="22" fontId="1" numFmtId="0" xfId="0" applyAlignment="1" applyBorder="1" applyFont="1">
      <alignment vertical="bottom"/>
    </xf>
    <xf borderId="7" fillId="22" fontId="1" numFmtId="0" xfId="0" applyAlignment="1" applyBorder="1" applyFont="1">
      <alignment vertical="bottom"/>
    </xf>
    <xf borderId="1" fillId="22" fontId="13" numFmtId="0" xfId="0" applyAlignment="1" applyBorder="1" applyFont="1">
      <alignment horizontal="left" shrinkToFit="0" vertical="top" wrapText="0"/>
    </xf>
    <xf borderId="1" fillId="22" fontId="13" numFmtId="0" xfId="0" applyAlignment="1" applyBorder="1" applyFont="1">
      <alignment vertical="top"/>
    </xf>
    <xf borderId="4" fillId="22" fontId="1" numFmtId="49" xfId="0" applyAlignment="1" applyBorder="1" applyFont="1" applyNumberFormat="1">
      <alignment horizontal="center" vertical="bottom"/>
    </xf>
    <xf borderId="4" fillId="22" fontId="1" numFmtId="0" xfId="0" applyAlignment="1" applyBorder="1" applyFont="1">
      <alignment vertical="bottom"/>
    </xf>
    <xf borderId="4" fillId="11" fontId="1" numFmtId="49" xfId="0" applyAlignment="1" applyBorder="1" applyFont="1" applyNumberFormat="1">
      <alignment horizontal="center" vertical="bottom"/>
    </xf>
    <xf borderId="4" fillId="7" fontId="8" numFmtId="167" xfId="0" applyAlignment="1" applyBorder="1" applyFont="1" applyNumberFormat="1">
      <alignment horizontal="right" vertical="bottom"/>
    </xf>
    <xf borderId="1" fillId="22" fontId="11" numFmtId="0" xfId="0" applyAlignment="1" applyBorder="1" applyFont="1">
      <alignment vertical="top"/>
    </xf>
    <xf borderId="4" fillId="12" fontId="13" numFmtId="0" xfId="0" applyAlignment="1" applyBorder="1" applyFont="1">
      <alignment vertical="top"/>
    </xf>
    <xf borderId="4" fillId="12" fontId="1" numFmtId="0" xfId="0" applyAlignment="1" applyBorder="1" applyFont="1">
      <alignment horizontal="center" vertical="bottom"/>
    </xf>
    <xf borderId="0" fillId="8" fontId="8" numFmtId="0" xfId="0" applyAlignment="1" applyFont="1">
      <alignment horizontal="center" vertical="center"/>
    </xf>
    <xf borderId="1" fillId="0" fontId="1" numFmtId="166" xfId="0" applyAlignment="1" applyBorder="1" applyFont="1" applyNumberFormat="1">
      <alignment vertical="top"/>
    </xf>
    <xf borderId="1" fillId="10" fontId="1" numFmtId="166" xfId="0" applyAlignment="1" applyBorder="1" applyFont="1" applyNumberFormat="1">
      <alignment vertical="top"/>
    </xf>
    <xf borderId="1" fillId="10" fontId="1" numFmtId="0" xfId="0" applyAlignment="1" applyBorder="1" applyFont="1">
      <alignment vertical="top"/>
    </xf>
    <xf borderId="1" fillId="11" fontId="1" numFmtId="166" xfId="0" applyAlignment="1" applyBorder="1" applyFont="1" applyNumberFormat="1">
      <alignment vertical="top"/>
    </xf>
    <xf borderId="12" fillId="8" fontId="8" numFmtId="0" xfId="0" applyAlignment="1" applyBorder="1" applyFont="1">
      <alignment horizontal="center"/>
    </xf>
    <xf borderId="1" fillId="12" fontId="1" numFmtId="166" xfId="0" applyBorder="1" applyFont="1" applyNumberFormat="1"/>
    <xf borderId="0" fillId="5" fontId="8" numFmtId="0" xfId="0" applyAlignment="1" applyFont="1">
      <alignment horizontal="center"/>
    </xf>
    <xf borderId="0" fillId="5" fontId="8" numFmtId="3" xfId="0" applyAlignment="1" applyFont="1" applyNumberFormat="1">
      <alignment horizontal="center"/>
    </xf>
    <xf borderId="0" fillId="10" fontId="8" numFmtId="0" xfId="0" applyAlignment="1" applyFont="1">
      <alignment horizontal="center"/>
    </xf>
    <xf borderId="0" fillId="16" fontId="8" numFmtId="0" xfId="0" applyAlignment="1" applyFont="1">
      <alignment horizontal="center"/>
    </xf>
    <xf borderId="0" fillId="16" fontId="8" numFmtId="167" xfId="0" applyAlignment="1" applyFont="1" applyNumberFormat="1">
      <alignment horizontal="center"/>
    </xf>
    <xf borderId="0" fillId="32" fontId="1" numFmtId="0" xfId="0" applyAlignment="1" applyFill="1" applyFont="1">
      <alignment vertical="bottom"/>
    </xf>
    <xf borderId="0" fillId="13" fontId="13" numFmtId="0" xfId="0" applyAlignment="1" applyFont="1">
      <alignment vertical="top"/>
    </xf>
    <xf borderId="0" fillId="5" fontId="52" numFmtId="0" xfId="0" applyAlignment="1" applyFont="1">
      <alignment horizontal="center"/>
    </xf>
    <xf borderId="0" fillId="5" fontId="52" numFmtId="3" xfId="0" applyAlignment="1" applyFont="1" applyNumberFormat="1">
      <alignment horizontal="center"/>
    </xf>
    <xf borderId="0" fillId="16" fontId="1" numFmtId="0" xfId="0" applyFont="1"/>
    <xf borderId="0" fillId="0" fontId="1" numFmtId="0" xfId="0" applyAlignment="1" applyFont="1">
      <alignment horizontal="right" vertical="bottom"/>
    </xf>
    <xf borderId="0" fillId="0" fontId="53" numFmtId="167" xfId="0" applyFont="1" applyNumberFormat="1"/>
    <xf borderId="0" fillId="13" fontId="8" numFmtId="0" xfId="0" applyAlignment="1" applyFont="1">
      <alignment vertical="bottom"/>
    </xf>
    <xf borderId="1" fillId="13" fontId="8" numFmtId="0" xfId="0" applyAlignment="1" applyBorder="1" applyFont="1">
      <alignment vertical="bottom"/>
    </xf>
    <xf borderId="0" fillId="13" fontId="12" numFmtId="0" xfId="0" applyAlignment="1" applyFont="1">
      <alignment horizontal="right" vertical="bottom"/>
    </xf>
    <xf borderId="0" fillId="13" fontId="1" numFmtId="0" xfId="0" applyFont="1"/>
    <xf borderId="0" fillId="13" fontId="39" numFmtId="0" xfId="0" applyAlignment="1" applyFont="1">
      <alignment horizontal="left"/>
    </xf>
    <xf borderId="0" fillId="13" fontId="12" numFmtId="0" xfId="0" applyAlignment="1" applyFont="1">
      <alignment horizontal="left"/>
    </xf>
    <xf borderId="1" fillId="10" fontId="12" numFmtId="20" xfId="0" applyAlignment="1" applyBorder="1" applyFont="1" applyNumberFormat="1">
      <alignment horizontal="center" vertical="bottom"/>
    </xf>
    <xf borderId="1" fillId="11" fontId="1" numFmtId="20" xfId="0" applyAlignment="1" applyBorder="1" applyFont="1" applyNumberFormat="1">
      <alignment horizontal="center" vertical="bottom"/>
    </xf>
    <xf borderId="1" fillId="11" fontId="20" numFmtId="0" xfId="0" applyAlignment="1" applyBorder="1" applyFont="1">
      <alignment vertical="bottom"/>
    </xf>
    <xf borderId="1" fillId="11" fontId="45" numFmtId="0" xfId="0" applyAlignment="1" applyBorder="1" applyFont="1">
      <alignment vertical="top"/>
    </xf>
    <xf borderId="1" fillId="0" fontId="20" numFmtId="0" xfId="0" applyAlignment="1" applyBorder="1" applyFont="1">
      <alignment vertical="bottom"/>
    </xf>
    <xf borderId="1" fillId="0" fontId="45" numFmtId="0" xfId="0" applyAlignment="1" applyBorder="1" applyFont="1">
      <alignment vertical="top"/>
    </xf>
    <xf borderId="1" fillId="0" fontId="20" numFmtId="0" xfId="0" applyAlignment="1" applyBorder="1" applyFont="1">
      <alignment horizontal="left" shrinkToFit="0" vertical="top" wrapText="0"/>
    </xf>
    <xf borderId="1" fillId="0" fontId="45" numFmtId="0" xfId="0" applyAlignment="1" applyBorder="1" applyFont="1">
      <alignment horizontal="right" vertical="bottom"/>
    </xf>
    <xf borderId="1" fillId="10" fontId="45" numFmtId="0" xfId="0" applyAlignment="1" applyBorder="1" applyFont="1">
      <alignment vertical="top"/>
    </xf>
    <xf borderId="1" fillId="10" fontId="20" numFmtId="0" xfId="0" applyAlignment="1" applyBorder="1" applyFont="1">
      <alignment horizontal="left" shrinkToFit="0" vertical="top" wrapText="0"/>
    </xf>
    <xf borderId="1" fillId="10" fontId="20" numFmtId="0" xfId="0" applyAlignment="1" applyBorder="1" applyFont="1">
      <alignment vertical="bottom"/>
    </xf>
    <xf borderId="1" fillId="0" fontId="20" numFmtId="0" xfId="0" applyBorder="1" applyFont="1"/>
    <xf borderId="1" fillId="0" fontId="12" numFmtId="166" xfId="0" applyAlignment="1" applyBorder="1" applyFont="1" applyNumberFormat="1">
      <alignment horizontal="center" vertical="bottom"/>
    </xf>
    <xf borderId="9" fillId="10" fontId="54" numFmtId="0" xfId="0" applyAlignment="1" applyBorder="1" applyFont="1">
      <alignment vertical="bottom"/>
    </xf>
    <xf borderId="1" fillId="11" fontId="12" numFmtId="166" xfId="0" applyAlignment="1" applyBorder="1" applyFont="1" applyNumberFormat="1">
      <alignment horizontal="center" vertical="bottom"/>
    </xf>
    <xf borderId="1" fillId="10" fontId="12" numFmtId="166" xfId="0" applyAlignment="1" applyBorder="1" applyFont="1" applyNumberFormat="1">
      <alignment horizontal="center" vertical="bottom"/>
    </xf>
    <xf borderId="9" fillId="10" fontId="1" numFmtId="0" xfId="0" applyAlignment="1" applyBorder="1" applyFont="1">
      <alignment horizontal="center" vertical="bottom"/>
    </xf>
    <xf borderId="16" fillId="0" fontId="1" numFmtId="0" xfId="0" applyAlignment="1" applyBorder="1" applyFont="1">
      <alignment horizontal="center" vertical="bottom"/>
    </xf>
    <xf borderId="10" fillId="0" fontId="1" numFmtId="0" xfId="0" applyAlignment="1" applyBorder="1" applyFont="1">
      <alignment horizontal="center" vertical="bottom"/>
    </xf>
    <xf borderId="0" fillId="0" fontId="1" numFmtId="0" xfId="0" applyAlignment="1" applyFont="1">
      <alignment horizontal="center" vertical="bottom"/>
    </xf>
    <xf borderId="12" fillId="0" fontId="1" numFmtId="0" xfId="0" applyAlignment="1" applyBorder="1" applyFont="1">
      <alignment horizontal="center" vertical="bottom"/>
    </xf>
    <xf borderId="15" fillId="0" fontId="1" numFmtId="0" xfId="0" applyAlignment="1" applyBorder="1" applyFont="1">
      <alignment horizontal="center" vertical="bottom"/>
    </xf>
    <xf borderId="1" fillId="10" fontId="12" numFmtId="0" xfId="0" applyAlignment="1" applyBorder="1" applyFont="1">
      <alignment horizontal="center" vertical="bottom"/>
    </xf>
    <xf borderId="0" fillId="22" fontId="1" numFmtId="0" xfId="0" applyFont="1"/>
    <xf borderId="1" fillId="25" fontId="1" numFmtId="0" xfId="0" applyBorder="1" applyFont="1"/>
    <xf borderId="1" fillId="13" fontId="1" numFmtId="0" xfId="0" applyAlignment="1" applyBorder="1" applyFont="1">
      <alignment horizontal="center"/>
    </xf>
    <xf borderId="1" fillId="33" fontId="12" numFmtId="0" xfId="0" applyAlignment="1" applyBorder="1" applyFill="1" applyFont="1">
      <alignment vertical="bottom"/>
    </xf>
    <xf borderId="0" fillId="33" fontId="13" numFmtId="0" xfId="0" applyAlignment="1" applyFont="1">
      <alignment horizontal="left" shrinkToFit="0" vertical="top" wrapText="0"/>
    </xf>
    <xf borderId="1" fillId="33" fontId="1" numFmtId="20" xfId="0" applyAlignment="1" applyBorder="1" applyFont="1" applyNumberFormat="1">
      <alignment horizontal="center" vertical="bottom"/>
    </xf>
    <xf borderId="1" fillId="33" fontId="12" numFmtId="0" xfId="0" applyAlignment="1" applyBorder="1" applyFont="1">
      <alignment horizontal="left" vertical="bottom"/>
    </xf>
    <xf borderId="1" fillId="33" fontId="11" numFmtId="0" xfId="0" applyAlignment="1" applyBorder="1" applyFont="1">
      <alignment vertical="top"/>
    </xf>
    <xf borderId="1" fillId="33" fontId="1" numFmtId="0" xfId="0" applyAlignment="1" applyBorder="1" applyFont="1">
      <alignment shrinkToFit="0" vertical="bottom" wrapText="0"/>
    </xf>
    <xf borderId="1" fillId="33" fontId="1" numFmtId="0" xfId="0" applyAlignment="1" applyBorder="1" applyFont="1">
      <alignment vertical="bottom"/>
    </xf>
    <xf borderId="1" fillId="33" fontId="12" numFmtId="49" xfId="0" applyAlignment="1" applyBorder="1" applyFont="1" applyNumberFormat="1">
      <alignment horizontal="center" vertical="bottom"/>
    </xf>
    <xf borderId="1" fillId="33" fontId="1" numFmtId="0" xfId="0" applyAlignment="1" applyBorder="1" applyFont="1">
      <alignment horizontal="left" vertical="bottom"/>
    </xf>
    <xf borderId="1" fillId="33" fontId="1" numFmtId="0" xfId="0" applyAlignment="1" applyBorder="1" applyFont="1">
      <alignment horizontal="right" vertical="bottom"/>
    </xf>
    <xf borderId="1" fillId="33" fontId="1" numFmtId="166" xfId="0" applyAlignment="1" applyBorder="1" applyFont="1" applyNumberFormat="1">
      <alignment horizontal="center" vertical="bottom"/>
    </xf>
    <xf borderId="1" fillId="33" fontId="12" numFmtId="0" xfId="0" applyAlignment="1" applyBorder="1" applyFont="1">
      <alignment horizontal="right" vertical="bottom"/>
    </xf>
    <xf borderId="1" fillId="33" fontId="11" numFmtId="0" xfId="0" applyAlignment="1" applyBorder="1" applyFont="1">
      <alignment horizontal="left" vertical="top"/>
    </xf>
    <xf borderId="1" fillId="13" fontId="13" numFmtId="0" xfId="0" applyAlignment="1" applyBorder="1" applyFont="1">
      <alignment horizontal="left" shrinkToFit="0" vertical="top" wrapText="0"/>
    </xf>
    <xf borderId="0" fillId="13" fontId="13" numFmtId="0" xfId="0" applyAlignment="1" applyFont="1">
      <alignment horizontal="left" shrinkToFit="0" vertical="top" wrapText="0"/>
    </xf>
    <xf borderId="1" fillId="13" fontId="12" numFmtId="0" xfId="0" applyAlignment="1" applyBorder="1" applyFont="1">
      <alignment horizontal="right" vertical="bottom"/>
    </xf>
    <xf borderId="4" fillId="13" fontId="13" numFmtId="0" xfId="0" applyAlignment="1" applyBorder="1" applyFont="1">
      <alignment vertical="top"/>
    </xf>
    <xf borderId="4" fillId="13" fontId="1" numFmtId="20" xfId="0" applyAlignment="1" applyBorder="1" applyFont="1" applyNumberFormat="1">
      <alignment horizontal="center" vertical="bottom"/>
    </xf>
    <xf borderId="4" fillId="13" fontId="11" numFmtId="0" xfId="0" applyAlignment="1" applyBorder="1" applyFont="1">
      <alignment horizontal="left" vertical="top"/>
    </xf>
    <xf borderId="14" fillId="13" fontId="11" numFmtId="0" xfId="0" applyAlignment="1" applyBorder="1" applyFont="1">
      <alignment shrinkToFit="0" vertical="top" wrapText="0"/>
    </xf>
    <xf borderId="4" fillId="13" fontId="1" numFmtId="0" xfId="0" applyAlignment="1" applyBorder="1" applyFont="1">
      <alignment vertical="top"/>
    </xf>
    <xf borderId="14" fillId="13" fontId="1" numFmtId="0" xfId="0" applyAlignment="1" applyBorder="1" applyFont="1">
      <alignment vertical="bottom"/>
    </xf>
    <xf borderId="4" fillId="10" fontId="1" numFmtId="20" xfId="0" applyAlignment="1" applyBorder="1" applyFont="1" applyNumberFormat="1">
      <alignment horizontal="center" vertical="bottom"/>
    </xf>
    <xf borderId="4" fillId="10" fontId="11" numFmtId="0" xfId="0" applyAlignment="1" applyBorder="1" applyFont="1">
      <alignment horizontal="left" vertical="top"/>
    </xf>
    <xf borderId="1" fillId="10" fontId="11" numFmtId="0" xfId="0" applyAlignment="1" applyBorder="1" applyFont="1">
      <alignment shrinkToFit="0" vertical="top" wrapText="0"/>
    </xf>
    <xf borderId="3" fillId="13" fontId="11" numFmtId="0" xfId="0" applyAlignment="1" applyBorder="1" applyFont="1">
      <alignment shrinkToFit="0" vertical="top" wrapText="0"/>
    </xf>
    <xf borderId="3" fillId="13" fontId="13" numFmtId="0" xfId="0" applyAlignment="1" applyBorder="1" applyFont="1">
      <alignment shrinkToFit="0" vertical="top" wrapText="0"/>
    </xf>
    <xf borderId="3" fillId="13" fontId="1" numFmtId="0" xfId="0" applyAlignment="1" applyBorder="1" applyFont="1">
      <alignment vertical="bottom"/>
    </xf>
    <xf borderId="14" fillId="13" fontId="13" numFmtId="0" xfId="0" applyAlignment="1" applyBorder="1" applyFont="1">
      <alignment shrinkToFit="0" vertical="top" wrapText="0"/>
    </xf>
    <xf borderId="1" fillId="13" fontId="12" numFmtId="0" xfId="0" applyAlignment="1" applyBorder="1" applyFont="1">
      <alignment horizontal="left" vertical="bottom"/>
    </xf>
    <xf borderId="0" fillId="13" fontId="11" numFmtId="0" xfId="0" applyAlignment="1" applyFont="1">
      <alignment horizontal="left" vertical="top"/>
    </xf>
    <xf borderId="0" fillId="13" fontId="11" numFmtId="0" xfId="0" applyAlignment="1" applyFont="1">
      <alignment shrinkToFit="0" vertical="top" wrapText="0"/>
    </xf>
    <xf borderId="1" fillId="13" fontId="1" numFmtId="20" xfId="0" applyAlignment="1" applyBorder="1" applyFont="1" applyNumberFormat="1">
      <alignment horizontal="center" vertical="bottom"/>
    </xf>
    <xf borderId="1" fillId="13" fontId="11" numFmtId="0" xfId="0" applyAlignment="1" applyBorder="1" applyFont="1">
      <alignment horizontal="left" vertical="top"/>
    </xf>
    <xf borderId="1" fillId="0" fontId="13" numFmtId="0" xfId="0" applyAlignment="1" applyBorder="1" applyFont="1">
      <alignment shrinkToFit="0" vertical="top" wrapText="0"/>
    </xf>
    <xf borderId="14" fillId="13" fontId="1" numFmtId="0" xfId="0" applyAlignment="1" applyBorder="1" applyFont="1">
      <alignment vertical="top"/>
    </xf>
    <xf borderId="4" fillId="13" fontId="1" numFmtId="0" xfId="0" applyAlignment="1" applyBorder="1" applyFont="1">
      <alignment vertical="bottom"/>
    </xf>
    <xf borderId="9" fillId="9" fontId="19" numFmtId="0" xfId="0" applyAlignment="1" applyBorder="1" applyFont="1">
      <alignment horizontal="center" shrinkToFit="0" vertical="center" wrapText="0"/>
    </xf>
    <xf borderId="9" fillId="9" fontId="43" numFmtId="0" xfId="0" applyAlignment="1" applyBorder="1" applyFont="1">
      <alignment horizontal="center" vertical="center"/>
    </xf>
    <xf borderId="1" fillId="13" fontId="12" numFmtId="49" xfId="0" applyAlignment="1" applyBorder="1" applyFont="1" applyNumberFormat="1">
      <alignment horizontal="center" vertical="bottom"/>
    </xf>
    <xf borderId="1" fillId="13" fontId="13" numFmtId="0" xfId="0" applyAlignment="1" applyBorder="1" applyFont="1">
      <alignment vertical="bottom"/>
    </xf>
    <xf borderId="1" fillId="34" fontId="1" numFmtId="0" xfId="0" applyBorder="1" applyFill="1" applyFont="1"/>
    <xf borderId="0" fillId="34" fontId="13" numFmtId="0" xfId="0" applyAlignment="1" applyFont="1">
      <alignment horizontal="left" shrinkToFit="0" vertical="top" wrapText="0"/>
    </xf>
    <xf borderId="1" fillId="34" fontId="1" numFmtId="0" xfId="0" applyAlignment="1" applyBorder="1" applyFont="1">
      <alignment horizontal="center"/>
    </xf>
    <xf borderId="1" fillId="34" fontId="1" numFmtId="0" xfId="0" applyAlignment="1" applyBorder="1" applyFont="1">
      <alignment horizontal="left"/>
    </xf>
    <xf borderId="7" fillId="13" fontId="8" numFmtId="0" xfId="0" applyAlignment="1" applyBorder="1" applyFont="1">
      <alignment vertical="bottom"/>
    </xf>
    <xf borderId="0" fillId="9" fontId="1" numFmtId="0" xfId="0" applyAlignment="1" applyFont="1">
      <alignment horizontal="center" vertical="center"/>
    </xf>
    <xf borderId="0" fillId="16" fontId="55" numFmtId="167" xfId="0" applyAlignment="1" applyFont="1" applyNumberFormat="1">
      <alignment horizontal="center" shrinkToFit="0" vertical="center" wrapText="1"/>
    </xf>
    <xf borderId="0" fillId="0" fontId="1" numFmtId="165" xfId="0" applyAlignment="1" applyFont="1" applyNumberFormat="1">
      <alignment horizontal="right" vertical="bottom"/>
    </xf>
    <xf borderId="0" fillId="0" fontId="1" numFmtId="167" xfId="0" applyAlignment="1" applyFont="1" applyNumberFormat="1">
      <alignment horizontal="right" vertical="bottom"/>
    </xf>
    <xf borderId="0" fillId="5" fontId="10" numFmtId="0" xfId="0" applyAlignment="1" applyFont="1">
      <alignment horizontal="center" vertical="bottom"/>
    </xf>
    <xf borderId="0" fillId="32" fontId="11" numFmtId="0" xfId="0" applyAlignment="1" applyFont="1">
      <alignment vertical="top"/>
    </xf>
    <xf borderId="0" fillId="10" fontId="11" numFmtId="0" xfId="0" applyAlignment="1" applyFont="1">
      <alignment vertical="top"/>
    </xf>
    <xf borderId="7" fillId="13" fontId="11" numFmtId="0" xfId="0" applyAlignment="1" applyBorder="1" applyFont="1">
      <alignment vertical="top"/>
    </xf>
    <xf borderId="7" fillId="13" fontId="1" numFmtId="166" xfId="0" applyAlignment="1" applyBorder="1" applyFont="1" applyNumberFormat="1">
      <alignment horizontal="center" vertical="bottom"/>
    </xf>
    <xf borderId="1" fillId="13" fontId="1" numFmtId="0" xfId="0" applyAlignment="1" applyBorder="1" applyFont="1">
      <alignment shrinkToFit="0" vertical="bottom" wrapText="0"/>
    </xf>
    <xf borderId="1" fillId="13" fontId="1" numFmtId="0" xfId="0" applyAlignment="1" applyBorder="1" applyFont="1">
      <alignment horizontal="right" vertical="bottom"/>
    </xf>
    <xf borderId="0" fillId="11" fontId="11" numFmtId="0" xfId="0" applyAlignment="1" applyFont="1">
      <alignment horizontal="left"/>
    </xf>
    <xf borderId="0" fillId="11" fontId="11" numFmtId="0" xfId="0" applyAlignment="1" applyFont="1">
      <alignment vertical="top"/>
    </xf>
    <xf borderId="7" fillId="10" fontId="1" numFmtId="49" xfId="0" applyAlignment="1" applyBorder="1" applyFont="1" applyNumberFormat="1">
      <alignment vertical="top"/>
    </xf>
    <xf borderId="8" fillId="11" fontId="1" numFmtId="0" xfId="0" applyAlignment="1" applyBorder="1" applyFont="1">
      <alignment vertical="top"/>
    </xf>
    <xf borderId="12" fillId="10" fontId="11" numFmtId="0" xfId="0" applyAlignment="1" applyBorder="1" applyFont="1">
      <alignment vertical="top"/>
    </xf>
    <xf borderId="4" fillId="10" fontId="11" numFmtId="0" xfId="0" applyAlignment="1" applyBorder="1" applyFont="1">
      <alignment vertical="top"/>
    </xf>
    <xf borderId="18" fillId="10" fontId="11" numFmtId="0" xfId="0" applyAlignment="1" applyBorder="1" applyFont="1">
      <alignment shrinkToFit="0" vertical="top" wrapText="0"/>
    </xf>
    <xf borderId="7" fillId="0" fontId="1" numFmtId="166" xfId="0" applyAlignment="1" applyBorder="1" applyFont="1" applyNumberFormat="1">
      <alignment horizontal="center" vertical="top"/>
    </xf>
    <xf borderId="8" fillId="0" fontId="1" numFmtId="0" xfId="0" applyAlignment="1" applyBorder="1" applyFont="1">
      <alignment vertical="top"/>
    </xf>
    <xf borderId="7" fillId="0" fontId="1" numFmtId="166" xfId="0" applyAlignment="1" applyBorder="1" applyFont="1" applyNumberFormat="1">
      <alignment vertical="top"/>
    </xf>
    <xf borderId="5" fillId="9" fontId="1" numFmtId="0" xfId="0" applyBorder="1" applyFont="1"/>
    <xf borderId="2" fillId="11" fontId="13" numFmtId="0" xfId="0" applyAlignment="1" applyBorder="1" applyFont="1">
      <alignment vertical="top"/>
    </xf>
    <xf borderId="0" fillId="11" fontId="20" numFmtId="0" xfId="0" applyFont="1"/>
    <xf borderId="0" fillId="11" fontId="14" numFmtId="0" xfId="0" applyAlignment="1" applyFont="1">
      <alignment horizontal="left"/>
    </xf>
    <xf borderId="2" fillId="0" fontId="1" numFmtId="0" xfId="0" applyAlignment="1" applyBorder="1" applyFont="1">
      <alignment vertical="bottom"/>
    </xf>
    <xf borderId="3" fillId="0" fontId="13" numFmtId="0" xfId="0" applyAlignment="1" applyBorder="1" applyFont="1">
      <alignment vertical="top"/>
    </xf>
    <xf borderId="4" fillId="0" fontId="13" numFmtId="0" xfId="0" applyAlignment="1" applyBorder="1" applyFont="1">
      <alignment vertical="top"/>
    </xf>
    <xf borderId="3" fillId="0" fontId="13" numFmtId="0" xfId="0" applyAlignment="1" applyBorder="1" applyFont="1">
      <alignment shrinkToFit="0" vertical="top" wrapText="0"/>
    </xf>
    <xf borderId="2" fillId="10" fontId="1" numFmtId="0" xfId="0" applyAlignment="1" applyBorder="1" applyFont="1">
      <alignment vertical="bottom"/>
    </xf>
    <xf borderId="2" fillId="6" fontId="6" numFmtId="0" xfId="0" applyAlignment="1" applyBorder="1" applyFont="1">
      <alignment vertical="bottom"/>
    </xf>
    <xf borderId="0" fillId="6" fontId="6" numFmtId="0" xfId="0" applyAlignment="1" applyFont="1">
      <alignment horizontal="center" vertical="bottom"/>
    </xf>
    <xf borderId="4" fillId="6" fontId="6" numFmtId="0" xfId="0" applyAlignment="1" applyBorder="1" applyFont="1">
      <alignment horizontal="center" vertical="bottom"/>
    </xf>
    <xf borderId="2" fillId="10" fontId="12" numFmtId="0" xfId="0" applyAlignment="1" applyBorder="1" applyFont="1">
      <alignment vertical="bottom"/>
    </xf>
    <xf borderId="2" fillId="0" fontId="12" numFmtId="0" xfId="0" applyAlignment="1" applyBorder="1" applyFont="1">
      <alignment vertical="bottom"/>
    </xf>
    <xf borderId="14" fillId="10" fontId="1" numFmtId="0" xfId="0" applyAlignment="1" applyBorder="1" applyFont="1">
      <alignment shrinkToFit="0" vertical="bottom" wrapText="0"/>
    </xf>
    <xf borderId="14" fillId="10" fontId="1" numFmtId="0" xfId="0" applyAlignment="1" applyBorder="1" applyFont="1">
      <alignment vertical="bottom"/>
    </xf>
    <xf borderId="0" fillId="0" fontId="24" numFmtId="0" xfId="0" applyFont="1"/>
    <xf borderId="0" fillId="13" fontId="1" numFmtId="0" xfId="0" applyAlignment="1" applyFont="1">
      <alignment horizontal="left" vertical="bottom"/>
    </xf>
    <xf borderId="0" fillId="0" fontId="1" numFmtId="167" xfId="0" applyAlignment="1" applyFont="1" applyNumberFormat="1">
      <alignment vertical="bottom"/>
    </xf>
    <xf borderId="0" fillId="3" fontId="56" numFmtId="0" xfId="0" applyAlignment="1" applyFont="1">
      <alignment vertical="bottom"/>
    </xf>
    <xf borderId="0" fillId="10" fontId="12" numFmtId="0" xfId="0" applyAlignment="1" applyFont="1">
      <alignment vertical="bottom"/>
    </xf>
    <xf borderId="1" fillId="3" fontId="5" numFmtId="0" xfId="0" applyAlignment="1" applyBorder="1" applyFont="1">
      <alignment shrinkToFit="0" vertical="bottom" wrapText="0"/>
    </xf>
    <xf borderId="1" fillId="3" fontId="56" numFmtId="0" xfId="0" applyAlignment="1" applyBorder="1" applyFont="1">
      <alignment vertical="bottom"/>
    </xf>
    <xf borderId="1" fillId="3" fontId="57" numFmtId="0" xfId="0" applyAlignment="1" applyBorder="1" applyFont="1">
      <alignment shrinkToFit="0" vertical="bottom" wrapText="0"/>
    </xf>
    <xf borderId="0" fillId="3" fontId="58" numFmtId="0" xfId="0" applyAlignment="1" applyFont="1">
      <alignment vertical="bottom"/>
    </xf>
    <xf borderId="1" fillId="3" fontId="58" numFmtId="0" xfId="0" applyAlignment="1" applyBorder="1" applyFont="1">
      <alignment shrinkToFit="0" vertical="bottom" wrapText="0"/>
    </xf>
    <xf borderId="0" fillId="3" fontId="57" numFmtId="0" xfId="0" applyAlignment="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EA9999"/>
          <bgColor rgb="FFEA9999"/>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schemas.openxmlformats.org/officeDocument/2006/relationships/worksheet" Target="worksheets/sheet83.xml"/><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88" Type="http://schemas.openxmlformats.org/officeDocument/2006/relationships/worksheet" Target="worksheets/sheet85.xml"/><Relationship Id="rId43" Type="http://schemas.openxmlformats.org/officeDocument/2006/relationships/worksheet" Target="worksheets/sheet40.xml"/><Relationship Id="rId87" Type="http://schemas.openxmlformats.org/officeDocument/2006/relationships/worksheet" Target="worksheets/sheet84.xml"/><Relationship Id="rId46" Type="http://schemas.openxmlformats.org/officeDocument/2006/relationships/worksheet" Target="worksheets/sheet43.xml"/><Relationship Id="rId45" Type="http://schemas.openxmlformats.org/officeDocument/2006/relationships/worksheet" Target="worksheets/sheet42.xml"/><Relationship Id="rId89" Type="http://customschemas.google.com/relationships/workbookmetadata" Target="metadata"/><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oogle.com/search?sxsrf=APq-WBsS5SjPAcBbI9bLIJb33ZoPAqCfnw:1646213778581&amp;q=K%C3%B6fteci+%C3%87avu%C5%9F+Yuvac%C4%B1k,+Amasya+Merkez&amp;si=ANhW_NplC2mcdxo8l5KMdp1HqvbwMJj3eZMD8qM9vxoQ_8c6vLoQgfteW49GJw412wL8AsQ4jFR_I5xeD82PdplyWFubqXc05AxcjS71Q0GD34KPXBXTTD6A8PeiFwN3_G6JGN_nCL6_LOc_NL_PlIbjQUxVNWZPYRCqoJ380lnZPF7lvoj2i6NOYihZd02Tr4JZ_Y1rSvJS&amp;sa=X&amp;ved=2ahUKEwjQhvybkKf2AhXhSfEDHUMYC3QQ6RN6BAg1EAE&amp;biw=1440&amp;bih=789&amp;dpr=1"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google.com/search?q=Kalkan+D%C3%B6ner+%26+Tost%2C+Kayap%C4%B1nar+(F%C4%B1rat+Mah.)&amp;oq=Kalkan+D%C3%B6ner+%26+Tost%2C+Kayap%C4%B1nar+(F%C4%B1rat+Mah.)&amp;aqs=chrome..69i57.254j0j4&amp;sourceid=chrome&amp;ie=UTF-8"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google.com/search?q=Izzgara+Kebap+%26+D%C3%BCr%C3%BCm%2C+Merkez+%28Orhangazi+Mah.%29&amp;sxsrf=AOaemvK0kvv30m_H7Xql93ORkzPq3qiLjQ%3A1634295229043&amp;ei=vV1pYd_yAaSH9u8P4MCOkAM&amp;ved=0ahUKEwifxdaUoMzzAhWkg_0HHWCgAzIQ4dUDCA4&amp;uact=5&amp;oq=Izzgara+Kebap+%26+D%C3%BCr%C3%BCm%2C+Merkez+%28Orhangazi+Mah.%29&amp;gs_lcp=Cgdnd3Mtd2l6EAM6BwgjEOoCECdKBAhBGABQjNwUWIzcFGCm3hRoAXACeACAAfMBiAHzAZIBAzItMZgBAKABAaABArABCsABAQ&amp;sclient=gws-wiz" TargetMode="External"/><Relationship Id="rId2" Type="http://schemas.openxmlformats.org/officeDocument/2006/relationships/hyperlink" Target="https://www.google.com/search?q=Kay%C4%B1nt%C4%B1+Express%2C+Merkez+%28Orhangazi+Mah.%29&amp;sxsrf=AOaemvJfBR_ijmyakoHW-SGMT8OX_e6U9Q%3A1634295175034&amp;ei=h11pYZKqAfqB9u8P8dW_oAM&amp;ved=0ahUKEwjSifb6n8zzAhX6gP0HHfHqDzQQ4dUDCA4&amp;uact=5&amp;oq=Kay%C4%B1nt%C4%B1+Express%2C+Merkez+%28Orhangazi+Mah.%29&amp;gs_lcp=Cgdnd3Mtd2l6EAM6BwgjEOoCECdKBAhBGABQopQDWKKUA2DfmANoAXAAeACAAf8BiAH_AZIBAzItMZgBAKABAaABArABCsABAQ&amp;sclient=gws-wiz" TargetMode="External"/><Relationship Id="rId3"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www.google.com/search?q=Trend%20D%C3%B6ner%2C%20Merkez%20(100.%20Y%C4%B1l%20Mah.)&amp;oq=Trend+D%C3%B6ner%2C+Merkez+(100.+Y%C4%B1l+Mah.)&amp;aqs=chrome..69i57.612j0j4&amp;sourceid=chrome&amp;ie=UTF-8&amp;tbs=lf:1,lf_ui:9&amp;tbm=lcl&amp;sxsrf=AOaemvKFUP-1yJ5wd-h4HgyUm6KA-KgKpQ:1635167705077&amp;rflfq=1&amp;num=10&amp;rldimm=123760570206576624&amp;lqi=CiVUcmVuZCBEw7ZuZXIsIE1lcmtleiAoMTAwLiBZxLFsIE1haC4pWioiIHRyZW5kIGTDtm5lciBtZXJrZXogMTAwIHnEsWwgbWFoKgYIAhAAEAGSAQ1tZWFsX3Rha2Vhd2F5qgEUEAEqECIMdHJlbmQgZMO2bmVyKCE&amp;phdesc=0aySqm-vKzA&amp;ved=2ahUKEwi8ytWx0uXzAhXpgP0HHTcrCFMQvS56BAgPEDE&amp;rlst=f"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hyperlink" Target="https://www.google.com/search?q=D%C3%B6ner+XL+%C3%87ayba%C5%9F%C4%B1%2C+Merkez+(%C4%B0ncivez+Mah.)&amp;oq=D%C3%B6ner+XL+%C3%87ayba%C5%9F%C4%B1%2C+Merkez+(%C4%B0ncivez+Mah.)&amp;aqs=chrome..69i57j0i546l3.768j0j4&amp;sourceid=chrome&amp;ie=UTF-8" TargetMode="External"/><Relationship Id="rId2"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6" width="12.63"/>
    <col customWidth="1" min="14" max="14" width="12.0"/>
    <col customWidth="1" min="15" max="15" width="10.75"/>
  </cols>
  <sheetData>
    <row r="1" ht="15.75" customHeight="1">
      <c r="A1" s="1" t="s">
        <v>0</v>
      </c>
    </row>
    <row r="2" ht="15.75" customHeight="1">
      <c r="B2" s="2"/>
      <c r="C2" s="3" t="s">
        <v>1</v>
      </c>
      <c r="D2" s="3" t="s">
        <v>2</v>
      </c>
      <c r="E2" s="3" t="s">
        <v>3</v>
      </c>
      <c r="F2" s="3" t="s">
        <v>4</v>
      </c>
      <c r="G2" s="3" t="s">
        <v>5</v>
      </c>
      <c r="H2" s="3" t="s">
        <v>6</v>
      </c>
      <c r="I2" s="3" t="s">
        <v>7</v>
      </c>
      <c r="J2" s="3" t="s">
        <v>8</v>
      </c>
      <c r="K2" s="3" t="s">
        <v>9</v>
      </c>
      <c r="L2" s="3" t="s">
        <v>10</v>
      </c>
      <c r="M2" s="3" t="s">
        <v>11</v>
      </c>
      <c r="N2" s="3" t="s">
        <v>12</v>
      </c>
      <c r="O2" s="3" t="s">
        <v>13</v>
      </c>
      <c r="P2" s="3" t="s">
        <v>14</v>
      </c>
      <c r="Q2" s="3" t="s">
        <v>15</v>
      </c>
      <c r="R2" s="3" t="s">
        <v>16</v>
      </c>
      <c r="S2" s="3" t="s">
        <v>17</v>
      </c>
      <c r="T2" s="3" t="s">
        <v>18</v>
      </c>
      <c r="U2" s="3" t="s">
        <v>19</v>
      </c>
      <c r="V2" s="3" t="s">
        <v>20</v>
      </c>
      <c r="W2" s="3" t="s">
        <v>21</v>
      </c>
      <c r="X2" s="3" t="s">
        <v>22</v>
      </c>
      <c r="Y2" s="3" t="s">
        <v>23</v>
      </c>
      <c r="Z2" s="3" t="s">
        <v>24</v>
      </c>
      <c r="AA2" s="3" t="s">
        <v>25</v>
      </c>
      <c r="AB2" s="3" t="s">
        <v>26</v>
      </c>
    </row>
    <row r="3" ht="15.75" customHeight="1">
      <c r="B3" s="4" t="s">
        <v>27</v>
      </c>
      <c r="C3" s="5">
        <f>COUNTIFS('Hedef Liste Adıyaman'!R:R,B3,'Hedef Liste Adıyaman'!C:C,"doğru",'Hedef Liste Adıyaman'!J:J,"=0%",'Hedef Liste Adıyaman'!P:P,"Geleneksel")</f>
        <v>5</v>
      </c>
      <c r="D3" s="5">
        <f>COUNTIFS('Hedef Liste Afyon'!R:R,B3,'Hedef Liste Afyon'!C:C,"true",'Hedef Liste Afyon'!J:J,"=0%",'Hedef Liste Afyon'!P:P,"Geleneksel")</f>
        <v>2</v>
      </c>
      <c r="E3" s="5">
        <f>COUNTIFS('Hedef Liste Amasya'!R:R,B3,'Hedef Liste Amasya'!C:C,"doğru",'Hedef Liste Amasya'!J:J,"=0%",'Hedef Liste Amasya'!P:P,"Geleneksel")</f>
        <v>0</v>
      </c>
      <c r="F3" s="5">
        <f>COUNTIFS('Hedef Liste Bartın'!R:R,B3,'Hedef Liste Bartın'!C:C,"doğru",'Hedef Liste Bartın'!J:J,"=0%",'Hedef Liste Bartın'!P:P,"Geleneksel")</f>
        <v>0</v>
      </c>
      <c r="G3" s="5">
        <f>COUNTIFS('Hedef Liste Bilecik'!R:R,B3,'Hedef Liste Bilecik'!C:C,"doğru",'Hedef Liste Bilecik'!J:J,"=0%",'Hedef Liste Bilecik'!P:P,"Geleneksel")</f>
        <v>0</v>
      </c>
      <c r="H3" s="5">
        <f>COUNTIFS('Hedef Liste Bolu'!R:R,B3,'Hedef Liste Bolu'!C:C,"doğru",'Hedef Liste Bolu'!J:J,"=0%",'Hedef Liste Bolu'!P:P,"Geleneksel")</f>
        <v>0</v>
      </c>
      <c r="I3" s="5">
        <f>COUNTIFS('Hedef Liste Çankırı'!R:R,B3,'Hedef Liste Çankırı'!C:C,"doğru",'Hedef Liste Çankırı'!J:J,"=0%",'Hedef Liste Çankırı'!P:P,"Geleneksel")</f>
        <v>0</v>
      </c>
      <c r="J3" s="5">
        <f>COUNTIFS('Hedef Liste Diyarbakır'!R:R,B3,'Hedef Liste Diyarbakır'!C:C,"doğru",'Hedef Liste Diyarbakır'!J:J,"=0%",'Hedef Liste Diyarbakır'!P:P,"Geleneksel")</f>
        <v>0</v>
      </c>
      <c r="K3" s="5">
        <f>COUNTIFS('Hedef Liste Düzce'!R:R,B3,'Hedef Liste Düzce'!C:C,"true",'Hedef Liste Düzce'!J:J,"=0%",'Hedef Liste Düzce'!P:P,"Geleneksel")</f>
        <v>0</v>
      </c>
      <c r="L3" s="5">
        <f>COUNTIFS('Hedef Liste Elazığ'!R:R,B3,'Hedef Liste Elazığ'!C:C,"doğru",'Hedef Liste Elazığ'!J:J,"=0%",'Hedef Liste Elazığ'!P:P,"Geleneksel")</f>
        <v>0</v>
      </c>
      <c r="M3" s="5">
        <f>COUNTIFS('Hedef Liste Erzurum'!R:R,B3,'Hedef Liste Erzurum'!C:C,"true",'Hedef Liste Erzurum'!J:J,"=0%",'Hedef Liste Erzurum'!P:P,"Geleneksel")</f>
        <v>4</v>
      </c>
      <c r="N3" s="5">
        <f>COUNTIFS('Hedef Liste Giresun'!R:R,B3,'Hedef Liste Giresun'!C:C,"doğru",'Hedef Liste Giresun'!J:J,"=0%",'Hedef Liste Giresun'!P:P,"Geleneksel")</f>
        <v>0</v>
      </c>
      <c r="O3" s="5">
        <f>COUNTIFS('Hedef Liste Iğdır'!R:R,B3,'Hedef Liste Iğdır'!C:C,"doğru",'Hedef Liste Iğdır'!J:J,"=0%",'Hedef Liste Iğdır'!P:P,"Geleneksel")</f>
        <v>0</v>
      </c>
      <c r="P3" s="5">
        <f>COUNTIFS('Hedef Liste Karabük'!R:R,B3,'Hedef Liste Karabük'!C:C,"true",'Hedef Liste Karabük'!J:J,"=0%",'Hedef Liste Karabük'!P:P,"Geleneksel")</f>
        <v>0</v>
      </c>
      <c r="Q3" s="5">
        <f>COUNTIFS('Hedef Liste Kastamonu'!R:R,B3,'Hedef Liste Kastamonu'!C:C,"true",'Hedef Liste Kastamonu'!J:J,"=0%",'Hedef Liste Kastamonu'!P:P,"Geleneksel")</f>
        <v>0</v>
      </c>
      <c r="R3" s="5">
        <f>COUNTIFS('Hedef Liste Kırklareli'!R:R,B3,'Hedef Liste Kırklareli'!C:C,"doğru",'Hedef Liste Kırklareli'!J:J,"=0%",'Hedef Liste Kırklareli'!P:P,"Geleneksel")</f>
        <v>0</v>
      </c>
      <c r="S3" s="5">
        <f>COUNTIFS('Hedef Liste Konya'!R:R,B3,'Hedef Liste Konya'!C:C,"doğru",'Hedef Liste Konya'!J:J,"=0%",'Hedef Liste Konya'!P:P,"Geleneksel")</f>
        <v>11</v>
      </c>
      <c r="T3" s="5">
        <f>COUNTIFS('Hedef Liste Malatya'!R:R,B3,'Hedef Liste Malatya'!C:C,"doğru",'Hedef Liste Malatya'!J:J,"=0%",'Hedef Liste Malatya'!P:P,"Geleneksel")</f>
        <v>6</v>
      </c>
      <c r="U3" s="5">
        <f>COUNTIFS('Hedef Liste Ordu'!R:R,B3,'Hedef Liste Ordu'!C:C,"true",'Hedef Liste Ordu'!J:J,"=0%",'Hedef Liste Ordu'!P:P,"Geleneksel")</f>
        <v>6</v>
      </c>
      <c r="V3" s="5">
        <f>COUNTIFS('Hedef Liste Osmaniye'!R:R,B3,'Hedef Liste Osmaniye'!C:C,"doğru",'Hedef Liste Osmaniye'!J:J,"=0%",'Hedef Liste Osmaniye'!P:P,"Geleneksel")</f>
        <v>0</v>
      </c>
      <c r="W3" s="5">
        <f>COUNTIFS('Hedef Liste Sinop'!T:T,B3,'Hedef Liste Sinop'!C:C,"doğru",'Hedef Liste Sinop'!J:J,"=0%",'Hedef Liste Sinop'!P:P,"Geleneksel")</f>
        <v>0</v>
      </c>
      <c r="X3" s="5">
        <f>COUNTIFS('Hedef Liste Tokat'!R:R,B3,'Hedef Liste Tokat'!C:C,"doğru",'Hedef Liste Tokat'!J:J,"=0%",'Hedef Liste Tokat'!P:P,"Geleneksel")</f>
        <v>3</v>
      </c>
      <c r="Y3" s="5">
        <f>COUNTIFS('Hedef Liste Uşak'!R:R,B3,'Hedef Liste Uşak'!C:C,"true",'Hedef Liste Uşak'!J:J,"=0%",'Hedef Liste Uşak'!P:P,"Geleneksel")</f>
        <v>0</v>
      </c>
      <c r="Z3" s="5">
        <f>COUNTIFS('Hedef Liste Yalova'!R:R,B3,'Hedef Liste Yalova'!C:C,"true",'Hedef Liste Yalova'!J:J,"=0%",'Hedef Liste Yalova'!P:P,"Geleneksel")</f>
        <v>0</v>
      </c>
      <c r="AA3" s="5">
        <f>COUNTIFS('Hedef Liste Zonguldak'!R:R,B3,'Hedef Liste Zonguldak'!C:C,"true",'Hedef Liste Zonguldak'!J:J,"=0%",'Hedef Liste Zonguldak'!P:P,"Geleneksel")</f>
        <v>0</v>
      </c>
      <c r="AB3" s="5">
        <f>COUNTIFS('Hedef Liste Karaman'!R:R,B3,'Hedef Liste Karaman'!C:C,"doğru",'Hedef Liste Karaman'!J:J,"=0%",'Hedef Liste Karaman'!P:P,"Geleneksel")</f>
        <v>0</v>
      </c>
    </row>
    <row r="4" ht="15.75" customHeight="1">
      <c r="B4" s="4" t="s">
        <v>28</v>
      </c>
      <c r="C4" s="5">
        <f>COUNTIFS('Hedef Liste Adıyaman'!R:R,B4,'Hedef Liste Adıyaman'!C:C,"doğru",'Hedef Liste Adıyaman'!J:J,"=0%",'Hedef Liste Adıyaman'!P:P,"Geleneksel")</f>
        <v>0</v>
      </c>
      <c r="D4" s="5">
        <f>COUNTIFS('Hedef Liste Afyon'!R:R,B4,'Hedef Liste Afyon'!C:C,"true",'Hedef Liste Afyon'!J:J,"=0%",'Hedef Liste Afyon'!P:P,"Geleneksel")</f>
        <v>2</v>
      </c>
      <c r="E4" s="5">
        <f>COUNTIFS('Hedef Liste Amasya'!R:R,B4,'Hedef Liste Amasya'!C:C,"doğru",'Hedef Liste Amasya'!J:J,"=0%",'Hedef Liste Amasya'!P:P,"Geleneksel")</f>
        <v>0</v>
      </c>
      <c r="F4" s="5">
        <f>COUNTIFS('Hedef Liste Bartın'!R:R,B4,'Hedef Liste Bartın'!C:C,"doğru",'Hedef Liste Bartın'!J:J,"=0%",'Hedef Liste Bartın'!P:P,"Geleneksel")</f>
        <v>0</v>
      </c>
      <c r="G4" s="5">
        <f>COUNTIFS('Hedef Liste Bilecik'!R:R,B4,'Hedef Liste Bilecik'!C:C,"doğru",'Hedef Liste Bilecik'!J:J,"=0%",'Hedef Liste Bilecik'!P:P,"Geleneksel")</f>
        <v>0</v>
      </c>
      <c r="H4" s="5">
        <f>COUNTIFS('Hedef Liste Bolu'!R:R,B4,'Hedef Liste Bolu'!C:C,"doğru",'Hedef Liste Bolu'!J:J,"=0%",'Hedef Liste Bolu'!P:P,"Geleneksel")</f>
        <v>0</v>
      </c>
      <c r="I4" s="5">
        <f>COUNTIFS('Hedef Liste Çankırı'!R:R,B4,'Hedef Liste Çankırı'!C:C,"doğru",'Hedef Liste Çankırı'!J:J,"=0%",'Hedef Liste Çankırı'!P:P,"Geleneksel")</f>
        <v>0</v>
      </c>
      <c r="J4" s="5">
        <f>COUNTIFS('Hedef Liste Diyarbakır'!R:R,B4,'Hedef Liste Diyarbakır'!C:C,"doğru",'Hedef Liste Diyarbakır'!J:J,"=0%",'Hedef Liste Diyarbakır'!P:P,"Geleneksel")</f>
        <v>0</v>
      </c>
      <c r="K4" s="5">
        <f>COUNTIFS('Hedef Liste Düzce'!R:R,B4,'Hedef Liste Düzce'!C:C,"true",'Hedef Liste Düzce'!J:J,"=0%",'Hedef Liste Düzce'!P:P,"Geleneksel")</f>
        <v>0</v>
      </c>
      <c r="L4" s="5">
        <f>COUNTIFS('Hedef Liste Elazığ'!R:R,B4,'Hedef Liste Elazığ'!C:C,"doğru",'Hedef Liste Elazığ'!J:J,"=0%",'Hedef Liste Elazığ'!P:P,"Geleneksel")</f>
        <v>0</v>
      </c>
      <c r="M4" s="5">
        <f>COUNTIFS('Hedef Liste Erzurum'!R:R,B4,'Hedef Liste Erzurum'!C:C,"true",'Hedef Liste Erzurum'!J:J,"=0%",'Hedef Liste Erzurum'!P:P,"Geleneksel")</f>
        <v>1</v>
      </c>
      <c r="N4" s="5">
        <f>COUNTIFS('Hedef Liste Giresun'!R:R,B4,'Hedef Liste Giresun'!C:C,"doğru",'Hedef Liste Giresun'!J:J,"=0%",'Hedef Liste Giresun'!P:P,"Geleneksel")</f>
        <v>0</v>
      </c>
      <c r="O4" s="5">
        <f>COUNTIFS('Hedef Liste Iğdır'!R:R,B4,'Hedef Liste Iğdır'!C:C,"doğru",'Hedef Liste Iğdır'!J:J,"=0%",'Hedef Liste Iğdır'!P:P,"Geleneksel")</f>
        <v>0</v>
      </c>
      <c r="P4" s="5">
        <f>COUNTIFS('Hedef Liste Karabük'!R:R,B4,'Hedef Liste Karabük'!C:C,"true",'Hedef Liste Karabük'!J:J,"=0%",'Hedef Liste Karabük'!P:P,"Geleneksel")</f>
        <v>0</v>
      </c>
      <c r="Q4" s="5">
        <f>COUNTIFS('Hedef Liste Kastamonu'!R:R,B4,'Hedef Liste Kastamonu'!C:C,"true",'Hedef Liste Kastamonu'!J:J,"=0%",'Hedef Liste Kastamonu'!P:P,"Geleneksel")</f>
        <v>0</v>
      </c>
      <c r="R4" s="5">
        <f>COUNTIFS('Hedef Liste Kırklareli'!R:R,B4,'Hedef Liste Kırklareli'!C:C,"doğru",'Hedef Liste Kırklareli'!J:J,"=0%",'Hedef Liste Kırklareli'!P:P,"Geleneksel")</f>
        <v>0</v>
      </c>
      <c r="S4" s="5">
        <f>COUNTIFS('Hedef Liste Konya'!R:R,B4,'Hedef Liste Konya'!C:C,"doğru",'Hedef Liste Konya'!J:J,"=0%",'Hedef Liste Konya'!P:P,"Geleneksel")</f>
        <v>6</v>
      </c>
      <c r="T4" s="5">
        <f>COUNTIFS('Hedef Liste Malatya'!R:R,B4,'Hedef Liste Malatya'!C:C,"doğru",'Hedef Liste Malatya'!J:J,"=0%",'Hedef Liste Malatya'!P:P,"Geleneksel")</f>
        <v>0</v>
      </c>
      <c r="U4" s="5">
        <f>COUNTIFS('Hedef Liste Ordu'!R:R,B4,'Hedef Liste Ordu'!C:C,"true",'Hedef Liste Ordu'!J:J,"=0%",'Hedef Liste Ordu'!P:P,"Geleneksel")</f>
        <v>0</v>
      </c>
      <c r="V4" s="5">
        <f>COUNTIFS('Hedef Liste Osmaniye'!R:R,B4,'Hedef Liste Osmaniye'!C:C,"doğru",'Hedef Liste Osmaniye'!J:J,"=0%",'Hedef Liste Osmaniye'!P:P,"Geleneksel")</f>
        <v>0</v>
      </c>
      <c r="W4" s="5">
        <f>COUNTIFS('Hedef Liste Sinop'!T:T,B4,'Hedef Liste Sinop'!C:C,"doğru",'Hedef Liste Sinop'!J:J,"=0%",'Hedef Liste Sinop'!P:P,"Geleneksel")</f>
        <v>0</v>
      </c>
      <c r="X4" s="5">
        <f>COUNTIFS('Hedef Liste Tokat'!R:R,B4,'Hedef Liste Tokat'!C:C,"doğru",'Hedef Liste Tokat'!J:J,"=0%",'Hedef Liste Tokat'!P:P,"Geleneksel")</f>
        <v>1</v>
      </c>
      <c r="Y4" s="5">
        <f>COUNTIFS('Hedef Liste Uşak'!R:R,B4,'Hedef Liste Uşak'!C:C,"true",'Hedef Liste Uşak'!J:J,"=0%",'Hedef Liste Uşak'!P:P,"Geleneksel")</f>
        <v>0</v>
      </c>
      <c r="Z4" s="5">
        <f>COUNTIFS('Hedef Liste Yalova'!R:R,B4,'Hedef Liste Yalova'!C:C,"true",'Hedef Liste Yalova'!J:J,"=0%",'Hedef Liste Yalova'!P:P,"Geleneksel")</f>
        <v>0</v>
      </c>
      <c r="AA4" s="5">
        <f>COUNTIFS('Hedef Liste Zonguldak'!R:R,B4,'Hedef Liste Zonguldak'!C:C,"true",'Hedef Liste Zonguldak'!J:J,"=0%",'Hedef Liste Zonguldak'!P:P,"Geleneksel")</f>
        <v>0</v>
      </c>
      <c r="AB4" s="5">
        <f>COUNTIFS('Hedef Liste Karaman'!R:R,B4,'Hedef Liste Karaman'!C:C,"doğru",'Hedef Liste Karaman'!J:J,"=0%",'Hedef Liste Karaman'!P:P,"Geleneksel")</f>
        <v>0</v>
      </c>
    </row>
    <row r="5" ht="15.75" customHeight="1">
      <c r="B5" s="4" t="s">
        <v>29</v>
      </c>
      <c r="C5" s="5">
        <f>COUNTIFS('Hedef Liste Adıyaman'!R:R,B5,'Hedef Liste Adıyaman'!C:C,"doğru",'Hedef Liste Adıyaman'!J:J,"=0%",'Hedef Liste Adıyaman'!P:P,"Geleneksel")</f>
        <v>10</v>
      </c>
      <c r="D5" s="5">
        <f>COUNTIFS('Hedef Liste Afyon'!R:R,B5,'Hedef Liste Afyon'!C:C,"true",'Hedef Liste Afyon'!J:J,"=0%",'Hedef Liste Afyon'!P:P,"Geleneksel")</f>
        <v>15</v>
      </c>
      <c r="E5" s="5">
        <f>COUNTIFS('Hedef Liste Amasya'!R:R,B5,'Hedef Liste Amasya'!C:C,"doğru",'Hedef Liste Amasya'!J:J,"=0%",'Hedef Liste Amasya'!P:P,"Geleneksel")</f>
        <v>10</v>
      </c>
      <c r="F5" s="5">
        <f>COUNTIFS('Hedef Liste Bartın'!R:R,B5,'Hedef Liste Bartın'!C:C,"doğru",'Hedef Liste Bartın'!J:J,"=0%",'Hedef Liste Bartın'!P:P,"Geleneksel")</f>
        <v>14</v>
      </c>
      <c r="G5" s="5">
        <f>COUNTIFS('Hedef Liste Bilecik'!R:R,B5,'Hedef Liste Bilecik'!C:C,"doğru",'Hedef Liste Bilecik'!J:J,"=0%",'Hedef Liste Bilecik'!P:P,"Geleneksel")</f>
        <v>4</v>
      </c>
      <c r="H5" s="5">
        <f>COUNTIFS('Hedef Liste Bolu'!R:R,B5,'Hedef Liste Bolu'!C:C,"doğru",'Hedef Liste Bolu'!J:J,"=0%",'Hedef Liste Bolu'!P:P,"Geleneksel")</f>
        <v>4</v>
      </c>
      <c r="I5" s="5">
        <f>COUNTIFS('Hedef Liste Çankırı'!R:R,B5,'Hedef Liste Çankırı'!C:C,"doğru",'Hedef Liste Çankırı'!J:J,"=0%",'Hedef Liste Çankırı'!P:P,"Geleneksel")</f>
        <v>0</v>
      </c>
      <c r="J5" s="5">
        <f>COUNTIFS('Hedef Liste Diyarbakır'!R:R,B5,'Hedef Liste Diyarbakır'!C:C,"doğru",'Hedef Liste Diyarbakır'!J:J,"=0%",'Hedef Liste Diyarbakır'!P:P,"Geleneksel")</f>
        <v>0</v>
      </c>
      <c r="K5" s="5">
        <f>COUNTIFS('Hedef Liste Düzce'!R:R,B5,'Hedef Liste Düzce'!C:C,"true",'Hedef Liste Düzce'!J:J,"=0%",'Hedef Liste Düzce'!P:P,"Geleneksel")</f>
        <v>12</v>
      </c>
      <c r="L5" s="5">
        <f>COUNTIFS('Hedef Liste Elazığ'!R:R,B5,'Hedef Liste Elazığ'!C:C,"doğru",'Hedef Liste Elazığ'!J:J,"=0%",'Hedef Liste Elazığ'!P:P,"Geleneksel")</f>
        <v>2</v>
      </c>
      <c r="M5" s="5">
        <f>COUNTIFS('Hedef Liste Erzurum'!R:R,B5,'Hedef Liste Erzurum'!C:C,"true",'Hedef Liste Erzurum'!J:J,"=0%",'Hedef Liste Erzurum'!P:P,"Geleneksel")</f>
        <v>3</v>
      </c>
      <c r="N5" s="5">
        <f>COUNTIFS('Hedef Liste Giresun'!R:R,B5,'Hedef Liste Giresun'!C:C,"doğru",'Hedef Liste Giresun'!J:J,"=0%",'Hedef Liste Giresun'!P:P,"Geleneksel")</f>
        <v>2</v>
      </c>
      <c r="O5" s="5">
        <f>COUNTIFS('Hedef Liste Iğdır'!R:R,B5,'Hedef Liste Iğdır'!C:C,"doğru",'Hedef Liste Iğdır'!J:J,"=0%",'Hedef Liste Iğdır'!P:P,"Geleneksel")</f>
        <v>0</v>
      </c>
      <c r="P5" s="5">
        <f>COUNTIFS('Hedef Liste Karabük'!R:R,B5,'Hedef Liste Karabük'!C:C,"true",'Hedef Liste Karabük'!J:J,"=0%",'Hedef Liste Karabük'!P:P,"Geleneksel")</f>
        <v>15</v>
      </c>
      <c r="Q5" s="5">
        <f>COUNTIFS('Hedef Liste Kastamonu'!R:R,B5,'Hedef Liste Kastamonu'!C:C,"true",'Hedef Liste Kastamonu'!J:J,"=0%",'Hedef Liste Kastamonu'!P:P,"Geleneksel")</f>
        <v>0</v>
      </c>
      <c r="R5" s="5">
        <f>COUNTIFS('Hedef Liste Kırklareli'!R:R,B5,'Hedef Liste Kırklareli'!C:C,"doğru",'Hedef Liste Kırklareli'!J:J,"=0%",'Hedef Liste Kırklareli'!P:P,"Geleneksel")</f>
        <v>13</v>
      </c>
      <c r="S5" s="5">
        <f>COUNTIFS('Hedef Liste Konya'!R:R,B5,'Hedef Liste Konya'!C:C,"doğru",'Hedef Liste Konya'!J:J,"=0%",'Hedef Liste Konya'!P:P,"Geleneksel")</f>
        <v>57</v>
      </c>
      <c r="T5" s="5">
        <f>COUNTIFS('Hedef Liste Malatya'!R:R,B5,'Hedef Liste Malatya'!C:C,"doğru",'Hedef Liste Malatya'!J:J,"=0%",'Hedef Liste Malatya'!P:P,"Geleneksel")</f>
        <v>14</v>
      </c>
      <c r="U5" s="5">
        <f>COUNTIFS('Hedef Liste Ordu'!R:R,B5,'Hedef Liste Ordu'!C:C,"true",'Hedef Liste Ordu'!J:J,"=0%",'Hedef Liste Ordu'!P:P,"Geleneksel")</f>
        <v>7</v>
      </c>
      <c r="V5" s="5">
        <f>COUNTIFS('Hedef Liste Osmaniye'!R:R,B5,'Hedef Liste Osmaniye'!C:C,"doğru",'Hedef Liste Osmaniye'!J:J,"=0%",'Hedef Liste Osmaniye'!P:P,"Geleneksel")</f>
        <v>6</v>
      </c>
      <c r="W5" s="5">
        <f>COUNTIFS('Hedef Liste Sinop'!T:T,B5,'Hedef Liste Sinop'!C:C,"doğru",'Hedef Liste Sinop'!J:J,"=0%",'Hedef Liste Sinop'!P:P,"Geleneksel")</f>
        <v>3</v>
      </c>
      <c r="X5" s="5">
        <f>COUNTIFS('Hedef Liste Tokat'!R:R,B5,'Hedef Liste Tokat'!C:C,"doğru",'Hedef Liste Tokat'!J:J,"=0%",'Hedef Liste Tokat'!P:P,"Geleneksel")</f>
        <v>6</v>
      </c>
      <c r="Y5" s="5">
        <f>COUNTIFS('Hedef Liste Uşak'!R:R,B5,'Hedef Liste Uşak'!C:C,"true",'Hedef Liste Uşak'!J:J,"=0%",'Hedef Liste Uşak'!P:P,"Geleneksel")</f>
        <v>0</v>
      </c>
      <c r="Z5" s="5">
        <f>COUNTIFS('Hedef Liste Yalova'!R:R,B5,'Hedef Liste Yalova'!C:C,"true",'Hedef Liste Yalova'!J:J,"=0%",'Hedef Liste Yalova'!P:P,"Geleneksel")</f>
        <v>8</v>
      </c>
      <c r="AA5" s="5">
        <f>COUNTIFS('Hedef Liste Zonguldak'!R:R,B5,'Hedef Liste Zonguldak'!C:C,"true",'Hedef Liste Zonguldak'!J:J,"=0%",'Hedef Liste Zonguldak'!P:P,"Geleneksel")</f>
        <v>0</v>
      </c>
      <c r="AB5" s="5">
        <f>COUNTIFS('Hedef Liste Karaman'!R:R,B5,'Hedef Liste Karaman'!C:C,"doğru",'Hedef Liste Karaman'!J:J,"=0%",'Hedef Liste Karaman'!P:P,"Geleneksel")</f>
        <v>8</v>
      </c>
    </row>
    <row r="6" ht="15.75" customHeight="1">
      <c r="B6" s="4" t="s">
        <v>30</v>
      </c>
      <c r="C6" s="5">
        <f>COUNTIFS('Hedef Liste Adıyaman'!R:R,B6,'Hedef Liste Adıyaman'!C:C,"doğru",'Hedef Liste Adıyaman'!J:J,"=0%",'Hedef Liste Adıyaman'!P:P,"Geleneksel")</f>
        <v>0</v>
      </c>
      <c r="D6" s="5">
        <f>COUNTIFS('Hedef Liste Afyon'!R:R,B6,'Hedef Liste Afyon'!C:C,"true",'Hedef Liste Afyon'!J:J,"=0%",'Hedef Liste Afyon'!P:P,"Geleneksel")</f>
        <v>0</v>
      </c>
      <c r="E6" s="5">
        <f>COUNTIFS('Hedef Liste Amasya'!R:R,B6,'Hedef Liste Amasya'!C:C,"doğru",'Hedef Liste Amasya'!J:J,"=0%",'Hedef Liste Amasya'!P:P,"Geleneksel")</f>
        <v>0</v>
      </c>
      <c r="F6" s="5">
        <f>COUNTIFS('Hedef Liste Bartın'!R:R,B6,'Hedef Liste Bartın'!C:C,"doğru",'Hedef Liste Bartın'!J:J,"=0%",'Hedef Liste Bartın'!P:P,"Geleneksel")</f>
        <v>0</v>
      </c>
      <c r="G6" s="5">
        <f>COUNTIFS('Hedef Liste Bilecik'!R:R,B6,'Hedef Liste Bilecik'!C:C,"doğru",'Hedef Liste Bilecik'!J:J,"=0%",'Hedef Liste Bilecik'!P:P,"Geleneksel")</f>
        <v>2</v>
      </c>
      <c r="H6" s="5">
        <f>COUNTIFS('Hedef Liste Bolu'!R:R,B6,'Hedef Liste Bolu'!C:C,"doğru",'Hedef Liste Bolu'!J:J,"=0%",'Hedef Liste Bolu'!P:P,"Geleneksel")</f>
        <v>1</v>
      </c>
      <c r="I6" s="5">
        <f>COUNTIFS('Hedef Liste Çankırı'!R:R,B6,'Hedef Liste Çankırı'!C:C,"doğru",'Hedef Liste Çankırı'!J:J,"=0%",'Hedef Liste Çankırı'!P:P,"Geleneksel")</f>
        <v>0</v>
      </c>
      <c r="J6" s="5">
        <f>COUNTIFS('Hedef Liste Diyarbakır'!R:R,B6,'Hedef Liste Diyarbakır'!C:C,"doğru",'Hedef Liste Diyarbakır'!J:J,"=0%",'Hedef Liste Diyarbakır'!P:P,"Geleneksel")</f>
        <v>0</v>
      </c>
      <c r="K6" s="5">
        <f>COUNTIFS('Hedef Liste Düzce'!R:R,B6,'Hedef Liste Düzce'!C:C,"true",'Hedef Liste Düzce'!J:J,"=0%",'Hedef Liste Düzce'!P:P,"Geleneksel")</f>
        <v>1</v>
      </c>
      <c r="L6" s="5">
        <f>COUNTIFS('Hedef Liste Elazığ'!R:R,B6,'Hedef Liste Elazığ'!C:C,"doğru",'Hedef Liste Elazığ'!J:J,"=0%",'Hedef Liste Elazığ'!P:P,"Geleneksel")</f>
        <v>0</v>
      </c>
      <c r="M6" s="5">
        <f>COUNTIFS('Hedef Liste Erzurum'!R:R,B6,'Hedef Liste Erzurum'!C:C,"true",'Hedef Liste Erzurum'!J:J,"=0%",'Hedef Liste Erzurum'!P:P,"Geleneksel")</f>
        <v>0</v>
      </c>
      <c r="N6" s="5">
        <f>COUNTIFS('Hedef Liste Giresun'!R:R,B6,'Hedef Liste Giresun'!C:C,"doğru",'Hedef Liste Giresun'!J:J,"=0%",'Hedef Liste Giresun'!P:P,"Geleneksel")</f>
        <v>2</v>
      </c>
      <c r="O6" s="5">
        <f>COUNTIFS('Hedef Liste Iğdır'!R:R,B6,'Hedef Liste Iğdır'!C:C,"doğru",'Hedef Liste Iğdır'!J:J,"=0%",'Hedef Liste Iğdır'!P:P,"Geleneksel")</f>
        <v>0</v>
      </c>
      <c r="P6" s="5">
        <f>COUNTIFS('Hedef Liste Karabük'!R:R,B6,'Hedef Liste Karabük'!C:C,"true",'Hedef Liste Karabük'!J:J,"=0%",'Hedef Liste Karabük'!P:P,"Geleneksel")</f>
        <v>1</v>
      </c>
      <c r="Q6" s="5">
        <f>COUNTIFS('Hedef Liste Kastamonu'!R:R,B6,'Hedef Liste Kastamonu'!C:C,"true",'Hedef Liste Kastamonu'!J:J,"=0%",'Hedef Liste Kastamonu'!P:P,"Geleneksel")</f>
        <v>0</v>
      </c>
      <c r="R6" s="5">
        <f>COUNTIFS('Hedef Liste Kırklareli'!R:R,B6,'Hedef Liste Kırklareli'!C:C,"doğru",'Hedef Liste Kırklareli'!J:J,"=0%",'Hedef Liste Kırklareli'!P:P,"Geleneksel")</f>
        <v>1</v>
      </c>
      <c r="S6" s="5">
        <f>COUNTIFS('Hedef Liste Konya'!R:R,B6,'Hedef Liste Konya'!C:C,"doğru",'Hedef Liste Konya'!J:J,"=0%",'Hedef Liste Konya'!P:P,"Geleneksel")</f>
        <v>1</v>
      </c>
      <c r="T6" s="5">
        <f>COUNTIFS('Hedef Liste Malatya'!R:R,B6,'Hedef Liste Malatya'!C:C,"doğru",'Hedef Liste Malatya'!J:J,"=0%",'Hedef Liste Malatya'!P:P,"Geleneksel")</f>
        <v>1</v>
      </c>
      <c r="U6" s="5">
        <f>COUNTIFS('Hedef Liste Ordu'!R:R,B6,'Hedef Liste Ordu'!C:C,"true",'Hedef Liste Ordu'!J:J,"=0%",'Hedef Liste Ordu'!P:P,"Geleneksel")</f>
        <v>0</v>
      </c>
      <c r="V6" s="5">
        <f>COUNTIFS('Hedef Liste Osmaniye'!R:R,B6,'Hedef Liste Osmaniye'!C:C,"doğru",'Hedef Liste Osmaniye'!J:J,"=0%",'Hedef Liste Osmaniye'!P:P,"Geleneksel")</f>
        <v>0</v>
      </c>
      <c r="W6" s="5">
        <f>COUNTIFS('Hedef Liste Sinop'!T:T,B6,'Hedef Liste Sinop'!C:C,"doğru",'Hedef Liste Sinop'!J:J,"=0%",'Hedef Liste Sinop'!P:P,"Geleneksel")</f>
        <v>0</v>
      </c>
      <c r="X6" s="5">
        <f>COUNTIFS('Hedef Liste Tokat'!R:R,B6,'Hedef Liste Tokat'!C:C,"doğru",'Hedef Liste Tokat'!J:J,"=0%",'Hedef Liste Tokat'!P:P,"Geleneksel")</f>
        <v>0</v>
      </c>
      <c r="Y6" s="5">
        <f>COUNTIFS('Hedef Liste Uşak'!R:R,B6,'Hedef Liste Uşak'!C:C,"true",'Hedef Liste Uşak'!J:J,"=0%",'Hedef Liste Uşak'!P:P,"Geleneksel")</f>
        <v>0</v>
      </c>
      <c r="Z6" s="5">
        <f>COUNTIFS('Hedef Liste Yalova'!R:R,B6,'Hedef Liste Yalova'!C:C,"true",'Hedef Liste Yalova'!J:J,"=0%",'Hedef Liste Yalova'!P:P,"Geleneksel")</f>
        <v>0</v>
      </c>
      <c r="AA6" s="5">
        <f>COUNTIFS('Hedef Liste Zonguldak'!R:R,B6,'Hedef Liste Zonguldak'!C:C,"true",'Hedef Liste Zonguldak'!J:J,"=0%",'Hedef Liste Zonguldak'!P:P,"Geleneksel")</f>
        <v>0</v>
      </c>
      <c r="AB6" s="5">
        <f>COUNTIFS('Hedef Liste Karaman'!R:R,B6,'Hedef Liste Karaman'!C:C,"doğru",'Hedef Liste Karaman'!J:J,"=0%",'Hedef Liste Karaman'!P:P,"Geleneksel")</f>
        <v>0</v>
      </c>
    </row>
    <row r="7" ht="15.75" customHeight="1">
      <c r="B7" s="4" t="s">
        <v>31</v>
      </c>
      <c r="C7" s="5">
        <f>COUNTIFS('Hedef Liste Adıyaman'!R:R,B7,'Hedef Liste Adıyaman'!C:C,"doğru",'Hedef Liste Adıyaman'!J:J,"=0%",'Hedef Liste Adıyaman'!P:P,"Geleneksel")</f>
        <v>2</v>
      </c>
      <c r="D7" s="5">
        <f>COUNTIFS('Hedef Liste Afyon'!R:R,B7,'Hedef Liste Afyon'!C:C,"true",'Hedef Liste Afyon'!J:J,"=0%",'Hedef Liste Afyon'!P:P,"Geleneksel")</f>
        <v>2</v>
      </c>
      <c r="E7" s="5">
        <f>COUNTIFS('Hedef Liste Amasya'!R:R,B7,'Hedef Liste Amasya'!C:C,"doğru",'Hedef Liste Amasya'!J:J,"=0%",'Hedef Liste Amasya'!P:P,"Geleneksel")</f>
        <v>2</v>
      </c>
      <c r="F7" s="5">
        <f>COUNTIFS('Hedef Liste Bartın'!R:R,B7,'Hedef Liste Bartın'!C:C,"doğru",'Hedef Liste Bartın'!J:J,"=0%",'Hedef Liste Bartın'!P:P,"Geleneksel")</f>
        <v>4</v>
      </c>
      <c r="G7" s="5">
        <f>COUNTIFS('Hedef Liste Bilecik'!R:R,B7,'Hedef Liste Bilecik'!C:C,"doğru",'Hedef Liste Bilecik'!J:J,"=0%",'Hedef Liste Bilecik'!P:P,"Geleneksel")</f>
        <v>2</v>
      </c>
      <c r="H7" s="5">
        <f>COUNTIFS('Hedef Liste Bolu'!R:R,B7,'Hedef Liste Bolu'!C:C,"doğru",'Hedef Liste Bolu'!J:J,"=0%",'Hedef Liste Bolu'!P:P,"Geleneksel")</f>
        <v>2</v>
      </c>
      <c r="I7" s="5">
        <f>COUNTIFS('Hedef Liste Çankırı'!R:R,B7,'Hedef Liste Çankırı'!C:C,"doğru",'Hedef Liste Çankırı'!J:J,"=0%",'Hedef Liste Çankırı'!P:P,"Geleneksel")</f>
        <v>0</v>
      </c>
      <c r="J7" s="5">
        <f>COUNTIFS('Hedef Liste Diyarbakır'!R:R,B7,'Hedef Liste Diyarbakır'!C:C,"doğru",'Hedef Liste Diyarbakır'!J:J,"=0%",'Hedef Liste Diyarbakır'!P:P,"Geleneksel")</f>
        <v>0</v>
      </c>
      <c r="K7" s="5">
        <f>COUNTIFS('Hedef Liste Düzce'!R:R,B7,'Hedef Liste Düzce'!C:C,"true",'Hedef Liste Düzce'!J:J,"=0%",'Hedef Liste Düzce'!P:P,"Geleneksel")</f>
        <v>8</v>
      </c>
      <c r="L7" s="5">
        <f>COUNTIFS('Hedef Liste Elazığ'!R:R,B7,'Hedef Liste Elazığ'!C:C,"doğru",'Hedef Liste Elazığ'!J:J,"=0%",'Hedef Liste Elazığ'!P:P,"Geleneksel")</f>
        <v>3</v>
      </c>
      <c r="M7" s="5">
        <f>COUNTIFS('Hedef Liste Erzurum'!R:R,B7,'Hedef Liste Erzurum'!C:C,"true",'Hedef Liste Erzurum'!J:J,"=0%",'Hedef Liste Erzurum'!P:P,"Geleneksel")</f>
        <v>3</v>
      </c>
      <c r="N7" s="5">
        <f>COUNTIFS('Hedef Liste Giresun'!R:R,B7,'Hedef Liste Giresun'!C:C,"doğru",'Hedef Liste Giresun'!J:J,"=0%",'Hedef Liste Giresun'!P:P,"Geleneksel")</f>
        <v>2</v>
      </c>
      <c r="O7" s="5">
        <f>COUNTIFS('Hedef Liste Iğdır'!R:R,B7,'Hedef Liste Iğdır'!C:C,"doğru",'Hedef Liste Iğdır'!J:J,"=0%",'Hedef Liste Iğdır'!P:P,"Geleneksel")</f>
        <v>3</v>
      </c>
      <c r="P7" s="5">
        <f>COUNTIFS('Hedef Liste Karabük'!R:R,B7,'Hedef Liste Karabük'!C:C,"true",'Hedef Liste Karabük'!J:J,"=0%",'Hedef Liste Karabük'!P:P,"Geleneksel")</f>
        <v>3</v>
      </c>
      <c r="Q7" s="5">
        <f>COUNTIFS('Hedef Liste Kastamonu'!R:R,B7,'Hedef Liste Kastamonu'!C:C,"true",'Hedef Liste Kastamonu'!J:J,"=0%",'Hedef Liste Kastamonu'!P:P,"Geleneksel")</f>
        <v>0</v>
      </c>
      <c r="R7" s="5">
        <f>COUNTIFS('Hedef Liste Kırklareli'!R:R,B7,'Hedef Liste Kırklareli'!C:C,"doğru",'Hedef Liste Kırklareli'!J:J,"=0%",'Hedef Liste Kırklareli'!P:P,"Geleneksel")</f>
        <v>7</v>
      </c>
      <c r="S7" s="5">
        <f>COUNTIFS('Hedef Liste Konya'!R:R,B7,'Hedef Liste Konya'!C:C,"doğru",'Hedef Liste Konya'!J:J,"=0%",'Hedef Liste Konya'!P:P,"Geleneksel")</f>
        <v>11</v>
      </c>
      <c r="T7" s="5">
        <f>COUNTIFS('Hedef Liste Malatya'!R:R,B7,'Hedef Liste Malatya'!C:C,"doğru",'Hedef Liste Malatya'!J:J,"=0%",'Hedef Liste Malatya'!P:P,"Geleneksel")</f>
        <v>3</v>
      </c>
      <c r="U7" s="5">
        <f>COUNTIFS('Hedef Liste Ordu'!R:R,B7,'Hedef Liste Ordu'!C:C,"true",'Hedef Liste Ordu'!J:J,"=0%",'Hedef Liste Ordu'!P:P,"Geleneksel")</f>
        <v>1</v>
      </c>
      <c r="V7" s="5">
        <f>COUNTIFS('Hedef Liste Osmaniye'!R:R,B7,'Hedef Liste Osmaniye'!C:C,"doğru",'Hedef Liste Osmaniye'!J:J,"=0%",'Hedef Liste Osmaniye'!P:P,"Geleneksel")</f>
        <v>0</v>
      </c>
      <c r="W7" s="5">
        <f>COUNTIFS('Hedef Liste Sinop'!T:T,B7,'Hedef Liste Sinop'!C:C,"doğru",'Hedef Liste Sinop'!J:J,"=0%",'Hedef Liste Sinop'!P:P,"Geleneksel")</f>
        <v>1</v>
      </c>
      <c r="X7" s="5">
        <f>COUNTIFS('Hedef Liste Tokat'!R:R,B7,'Hedef Liste Tokat'!C:C,"doğru",'Hedef Liste Tokat'!J:J,"=0%",'Hedef Liste Tokat'!P:P,"Geleneksel")</f>
        <v>1</v>
      </c>
      <c r="Y7" s="5">
        <f>COUNTIFS('Hedef Liste Uşak'!R:R,B7,'Hedef Liste Uşak'!C:C,"true",'Hedef Liste Uşak'!J:J,"=0%",'Hedef Liste Uşak'!P:P,"Geleneksel")</f>
        <v>0</v>
      </c>
      <c r="Z7" s="5">
        <f>COUNTIFS('Hedef Liste Yalova'!R:R,B7,'Hedef Liste Yalova'!C:C,"true",'Hedef Liste Yalova'!J:J,"=0%",'Hedef Liste Yalova'!P:P,"Geleneksel")</f>
        <v>5</v>
      </c>
      <c r="AA7" s="5">
        <f>COUNTIFS('Hedef Liste Zonguldak'!R:R,B7,'Hedef Liste Zonguldak'!C:C,"true",'Hedef Liste Zonguldak'!J:J,"=0%",'Hedef Liste Zonguldak'!P:P,"Geleneksel")</f>
        <v>0</v>
      </c>
      <c r="AB7" s="5">
        <f>COUNTIFS('Hedef Liste Karaman'!R:R,B7,'Hedef Liste Karaman'!C:C,"doğru",'Hedef Liste Karaman'!J:J,"=0%",'Hedef Liste Karaman'!P:P,"Geleneksel")</f>
        <v>1</v>
      </c>
    </row>
    <row r="8" ht="15.75" customHeight="1">
      <c r="B8" s="4" t="s">
        <v>32</v>
      </c>
      <c r="C8" s="5">
        <f>COUNTIFS('Hedef Liste Adıyaman'!R:R,B8,'Hedef Liste Adıyaman'!C:C,"doğru",'Hedef Liste Adıyaman'!J:J,"=0%",'Hedef Liste Adıyaman'!P:P,"Geleneksel")</f>
        <v>0</v>
      </c>
      <c r="D8" s="5">
        <f>COUNTIFS('Hedef Liste Afyon'!R:R,B8,'Hedef Liste Afyon'!C:C,"true",'Hedef Liste Afyon'!J:J,"=0%",'Hedef Liste Afyon'!P:P,"Geleneksel")</f>
        <v>2</v>
      </c>
      <c r="E8" s="5">
        <f>COUNTIFS('Hedef Liste Amasya'!R:R,B8,'Hedef Liste Amasya'!C:C,"doğru",'Hedef Liste Amasya'!J:J,"=0%",'Hedef Liste Amasya'!P:P,"Geleneksel")</f>
        <v>1</v>
      </c>
      <c r="F8" s="5">
        <f>COUNTIFS('Hedef Liste Bartın'!R:R,B8,'Hedef Liste Bartın'!C:C,"doğru",'Hedef Liste Bartın'!J:J,"=0%",'Hedef Liste Bartın'!P:P,"Geleneksel")</f>
        <v>1</v>
      </c>
      <c r="G8" s="5">
        <f>COUNTIFS('Hedef Liste Bilecik'!R:R,B8,'Hedef Liste Bilecik'!C:C,"doğru",'Hedef Liste Bilecik'!J:J,"=0%",'Hedef Liste Bilecik'!P:P,"Geleneksel")</f>
        <v>1</v>
      </c>
      <c r="H8" s="5">
        <f>COUNTIFS('Hedef Liste Bolu'!R:R,B8,'Hedef Liste Bolu'!C:C,"doğru",'Hedef Liste Bolu'!J:J,"=0%",'Hedef Liste Bolu'!P:P,"Geleneksel")</f>
        <v>0</v>
      </c>
      <c r="I8" s="5">
        <f>COUNTIFS('Hedef Liste Çankırı'!R:R,B8,'Hedef Liste Çankırı'!C:C,"doğru",'Hedef Liste Çankırı'!J:J,"=0%",'Hedef Liste Çankırı'!P:P,"Geleneksel")</f>
        <v>0</v>
      </c>
      <c r="J8" s="5">
        <f>COUNTIFS('Hedef Liste Diyarbakır'!R:R,B8,'Hedef Liste Diyarbakır'!C:C,"doğru",'Hedef Liste Diyarbakır'!J:J,"=0%",'Hedef Liste Diyarbakır'!P:P,"Geleneksel")</f>
        <v>0</v>
      </c>
      <c r="K8" s="5">
        <f>COUNTIFS('Hedef Liste Düzce'!R:R,B8,'Hedef Liste Düzce'!C:C,"true",'Hedef Liste Düzce'!J:J,"=0%",'Hedef Liste Düzce'!P:P,"Geleneksel")</f>
        <v>0</v>
      </c>
      <c r="L8" s="5">
        <f>COUNTIFS('Hedef Liste Elazığ'!R:R,B8,'Hedef Liste Elazığ'!C:C,"doğru",'Hedef Liste Elazığ'!J:J,"=0%",'Hedef Liste Elazığ'!P:P,"Geleneksel")</f>
        <v>0</v>
      </c>
      <c r="M8" s="5">
        <f>COUNTIFS('Hedef Liste Erzurum'!R:R,B8,'Hedef Liste Erzurum'!C:C,"true",'Hedef Liste Erzurum'!J:J,"=0%",'Hedef Liste Erzurum'!P:P,"Geleneksel")</f>
        <v>0</v>
      </c>
      <c r="N8" s="5">
        <f>COUNTIFS('Hedef Liste Giresun'!R:R,B8,'Hedef Liste Giresun'!C:C,"doğru",'Hedef Liste Giresun'!J:J,"=0%",'Hedef Liste Giresun'!P:P,"Geleneksel")</f>
        <v>0</v>
      </c>
      <c r="O8" s="5">
        <f>COUNTIFS('Hedef Liste Iğdır'!R:R,B8,'Hedef Liste Iğdır'!C:C,"doğru",'Hedef Liste Iğdır'!J:J,"=0%",'Hedef Liste Iğdır'!P:P,"Geleneksel")</f>
        <v>1</v>
      </c>
      <c r="P8" s="5">
        <f>COUNTIFS('Hedef Liste Karabük'!R:R,B8,'Hedef Liste Karabük'!C:C,"true",'Hedef Liste Karabük'!J:J,"=0%",'Hedef Liste Karabük'!P:P,"Geleneksel")</f>
        <v>0</v>
      </c>
      <c r="Q8" s="5">
        <f>COUNTIFS('Hedef Liste Kastamonu'!R:R,B8,'Hedef Liste Kastamonu'!C:C,"true",'Hedef Liste Kastamonu'!J:J,"=0%",'Hedef Liste Kastamonu'!P:P,"Geleneksel")</f>
        <v>0</v>
      </c>
      <c r="R8" s="5">
        <f>COUNTIFS('Hedef Liste Kırklareli'!R:R,B8,'Hedef Liste Kırklareli'!C:C,"doğru",'Hedef Liste Kırklareli'!J:J,"=0%",'Hedef Liste Kırklareli'!P:P,"Geleneksel")</f>
        <v>2</v>
      </c>
      <c r="S8" s="5">
        <f>COUNTIFS('Hedef Liste Konya'!R:R,B8,'Hedef Liste Konya'!C:C,"doğru",'Hedef Liste Konya'!J:J,"=0%",'Hedef Liste Konya'!P:P,"Geleneksel")</f>
        <v>10</v>
      </c>
      <c r="T8" s="5">
        <f>COUNTIFS('Hedef Liste Malatya'!R:R,B8,'Hedef Liste Malatya'!C:C,"doğru",'Hedef Liste Malatya'!J:J,"=0%",'Hedef Liste Malatya'!P:P,"Geleneksel")</f>
        <v>4</v>
      </c>
      <c r="U8" s="5">
        <f>COUNTIFS('Hedef Liste Ordu'!R:R,B8,'Hedef Liste Ordu'!C:C,"true",'Hedef Liste Ordu'!J:J,"=0%",'Hedef Liste Ordu'!P:P,"Geleneksel")</f>
        <v>2</v>
      </c>
      <c r="V8" s="5">
        <f>COUNTIFS('Hedef Liste Osmaniye'!R:R,B8,'Hedef Liste Osmaniye'!C:C,"doğru",'Hedef Liste Osmaniye'!J:J,"=0%",'Hedef Liste Osmaniye'!P:P,"Geleneksel")</f>
        <v>1</v>
      </c>
      <c r="W8" s="5">
        <f>COUNTIFS('Hedef Liste Sinop'!T:T,B8,'Hedef Liste Sinop'!C:C,"doğru",'Hedef Liste Sinop'!J:J,"=0%",'Hedef Liste Sinop'!P:P,"Geleneksel")</f>
        <v>0</v>
      </c>
      <c r="X8" s="5">
        <f>COUNTIFS('Hedef Liste Tokat'!R:R,B8,'Hedef Liste Tokat'!C:C,"doğru",'Hedef Liste Tokat'!J:J,"=0%",'Hedef Liste Tokat'!P:P,"Geleneksel")</f>
        <v>4</v>
      </c>
      <c r="Y8" s="5">
        <f>COUNTIFS('Hedef Liste Uşak'!R:R,B8,'Hedef Liste Uşak'!C:C,"true",'Hedef Liste Uşak'!J:J,"=0%",'Hedef Liste Uşak'!P:P,"Geleneksel")</f>
        <v>0</v>
      </c>
      <c r="Z8" s="5">
        <f>COUNTIFS('Hedef Liste Yalova'!R:R,B8,'Hedef Liste Yalova'!C:C,"true",'Hedef Liste Yalova'!J:J,"=0%",'Hedef Liste Yalova'!P:P,"Geleneksel")</f>
        <v>0</v>
      </c>
      <c r="AA8" s="5">
        <f>COUNTIFS('Hedef Liste Zonguldak'!R:R,B8,'Hedef Liste Zonguldak'!C:C,"true",'Hedef Liste Zonguldak'!J:J,"=0%",'Hedef Liste Zonguldak'!P:P,"Geleneksel")</f>
        <v>0</v>
      </c>
      <c r="AB8" s="5">
        <f>COUNTIFS('Hedef Liste Karaman'!R:R,B8,'Hedef Liste Karaman'!C:C,"doğru",'Hedef Liste Karaman'!J:J,"=0%",'Hedef Liste Karaman'!P:P,"Geleneksel")</f>
        <v>1</v>
      </c>
    </row>
    <row r="9" ht="15.75" customHeight="1">
      <c r="B9" s="4" t="s">
        <v>33</v>
      </c>
      <c r="C9" s="5">
        <f>COUNTIFS('Hedef Liste Adıyaman'!R:R,B9,'Hedef Liste Adıyaman'!C:C,"doğru",'Hedef Liste Adıyaman'!J:J,"=0%",'Hedef Liste Adıyaman'!P:P,"Geleneksel")</f>
        <v>5</v>
      </c>
      <c r="D9" s="5">
        <f>COUNTIFS('Hedef Liste Afyon'!R:R,B9,'Hedef Liste Afyon'!C:C,"true",'Hedef Liste Afyon'!J:J,"=0%",'Hedef Liste Afyon'!P:P,"Geleneksel")</f>
        <v>5</v>
      </c>
      <c r="E9" s="5">
        <f>COUNTIFS('Hedef Liste Amasya'!R:R,B9,'Hedef Liste Amasya'!C:C,"doğru",'Hedef Liste Amasya'!J:J,"=0%",'Hedef Liste Amasya'!P:P,"Geleneksel")</f>
        <v>2</v>
      </c>
      <c r="F9" s="5">
        <f>COUNTIFS('Hedef Liste Bartın'!R:R,B9,'Hedef Liste Bartın'!C:C,"doğru",'Hedef Liste Bartın'!J:J,"=0%",'Hedef Liste Bartın'!P:P,"Geleneksel")</f>
        <v>0</v>
      </c>
      <c r="G9" s="5">
        <f>COUNTIFS('Hedef Liste Bilecik'!R:R,B9,'Hedef Liste Bilecik'!C:C,"doğru",'Hedef Liste Bilecik'!J:J,"=0%",'Hedef Liste Bilecik'!P:P,"Geleneksel")</f>
        <v>3</v>
      </c>
      <c r="H9" s="5">
        <f>COUNTIFS('Hedef Liste Bolu'!R:R,B9,'Hedef Liste Bolu'!C:C,"doğru",'Hedef Liste Bolu'!J:J,"=0%",'Hedef Liste Bolu'!P:P,"Geleneksel")</f>
        <v>1</v>
      </c>
      <c r="I9" s="5">
        <f>COUNTIFS('Hedef Liste Çankırı'!R:R,B9,'Hedef Liste Çankırı'!C:C,"doğru",'Hedef Liste Çankırı'!J:J,"=0%",'Hedef Liste Çankırı'!P:P,"Geleneksel")</f>
        <v>0</v>
      </c>
      <c r="J9" s="5">
        <f>COUNTIFS('Hedef Liste Diyarbakır'!R:R,B9,'Hedef Liste Diyarbakır'!C:C,"doğru",'Hedef Liste Diyarbakır'!J:J,"=0%",'Hedef Liste Diyarbakır'!P:P,"Geleneksel")</f>
        <v>0</v>
      </c>
      <c r="K9" s="5">
        <f>COUNTIFS('Hedef Liste Düzce'!R:R,B9,'Hedef Liste Düzce'!C:C,"true",'Hedef Liste Düzce'!J:J,"=0%",'Hedef Liste Düzce'!P:P,"Geleneksel")</f>
        <v>4</v>
      </c>
      <c r="L9" s="5">
        <f>COUNTIFS('Hedef Liste Elazığ'!R:R,B9,'Hedef Liste Elazığ'!C:C,"doğru",'Hedef Liste Elazığ'!J:J,"=0%",'Hedef Liste Elazığ'!P:P,"Geleneksel")</f>
        <v>2</v>
      </c>
      <c r="M9" s="5">
        <f>COUNTIFS('Hedef Liste Erzurum'!R:R,B9,'Hedef Liste Erzurum'!C:C,"true",'Hedef Liste Erzurum'!J:J,"=0%",'Hedef Liste Erzurum'!P:P,"Geleneksel")</f>
        <v>2</v>
      </c>
      <c r="N9" s="5">
        <f>COUNTIFS('Hedef Liste Giresun'!R:R,B9,'Hedef Liste Giresun'!C:C,"doğru",'Hedef Liste Giresun'!J:J,"=0%",'Hedef Liste Giresun'!P:P,"Geleneksel")</f>
        <v>10</v>
      </c>
      <c r="O9" s="5">
        <f>COUNTIFS('Hedef Liste Iğdır'!R:R,B9,'Hedef Liste Iğdır'!C:C,"doğru",'Hedef Liste Iğdır'!J:J,"=0%",'Hedef Liste Iğdır'!P:P,"Geleneksel")</f>
        <v>6</v>
      </c>
      <c r="P9" s="5">
        <f>COUNTIFS('Hedef Liste Karabük'!R:R,B9,'Hedef Liste Karabük'!C:C,"true",'Hedef Liste Karabük'!J:J,"=0%",'Hedef Liste Karabük'!P:P,"Geleneksel")</f>
        <v>5</v>
      </c>
      <c r="Q9" s="5">
        <f>COUNTIFS('Hedef Liste Kastamonu'!R:R,B9,'Hedef Liste Kastamonu'!C:C,"true",'Hedef Liste Kastamonu'!J:J,"=0%",'Hedef Liste Kastamonu'!P:P,"Geleneksel")</f>
        <v>0</v>
      </c>
      <c r="R9" s="5">
        <f>COUNTIFS('Hedef Liste Kırklareli'!R:R,B9,'Hedef Liste Kırklareli'!C:C,"doğru",'Hedef Liste Kırklareli'!J:J,"=0%",'Hedef Liste Kırklareli'!P:P,"Geleneksel")</f>
        <v>11</v>
      </c>
      <c r="S9" s="5">
        <f>COUNTIFS('Hedef Liste Konya'!R:R,B9,'Hedef Liste Konya'!C:C,"doğru",'Hedef Liste Konya'!J:J,"=0%",'Hedef Liste Konya'!P:P,"Geleneksel")</f>
        <v>34</v>
      </c>
      <c r="T9" s="5">
        <f>COUNTIFS('Hedef Liste Malatya'!R:R,B9,'Hedef Liste Malatya'!C:C,"doğru",'Hedef Liste Malatya'!J:J,"=0%",'Hedef Liste Malatya'!P:P,"Geleneksel")</f>
        <v>5</v>
      </c>
      <c r="U9" s="5">
        <f>COUNTIFS('Hedef Liste Ordu'!R:R,B9,'Hedef Liste Ordu'!C:C,"true",'Hedef Liste Ordu'!J:J,"=0%",'Hedef Liste Ordu'!P:P,"Geleneksel")</f>
        <v>1</v>
      </c>
      <c r="V9" s="5">
        <f>COUNTIFS('Hedef Liste Osmaniye'!R:R,B9,'Hedef Liste Osmaniye'!C:C,"doğru",'Hedef Liste Osmaniye'!J:J,"=0%",'Hedef Liste Osmaniye'!P:P,"Geleneksel")</f>
        <v>3</v>
      </c>
      <c r="W9" s="5">
        <f>COUNTIFS('Hedef Liste Sinop'!T:T,B9,'Hedef Liste Sinop'!C:C,"doğru",'Hedef Liste Sinop'!J:J,"=0%",'Hedef Liste Sinop'!P:P,"Geleneksel")</f>
        <v>0</v>
      </c>
      <c r="X9" s="5">
        <f>COUNTIFS('Hedef Liste Tokat'!R:R,B9,'Hedef Liste Tokat'!C:C,"doğru",'Hedef Liste Tokat'!J:J,"=0%",'Hedef Liste Tokat'!P:P,"Geleneksel")</f>
        <v>3</v>
      </c>
      <c r="Y9" s="5">
        <f>COUNTIFS('Hedef Liste Uşak'!R:R,B9,'Hedef Liste Uşak'!C:C,"true",'Hedef Liste Uşak'!J:J,"=0%",'Hedef Liste Uşak'!P:P,"Geleneksel")</f>
        <v>0</v>
      </c>
      <c r="Z9" s="5">
        <f>COUNTIFS('Hedef Liste Yalova'!R:R,B9,'Hedef Liste Yalova'!C:C,"true",'Hedef Liste Yalova'!J:J,"=0%",'Hedef Liste Yalova'!P:P,"Geleneksel")</f>
        <v>3</v>
      </c>
      <c r="AA9" s="5">
        <f>COUNTIFS('Hedef Liste Zonguldak'!R:R,B9,'Hedef Liste Zonguldak'!C:C,"true",'Hedef Liste Zonguldak'!J:J,"=0%",'Hedef Liste Zonguldak'!P:P,"Geleneksel")</f>
        <v>0</v>
      </c>
      <c r="AB9" s="5">
        <f>COUNTIFS('Hedef Liste Karaman'!R:R,B9,'Hedef Liste Karaman'!C:C,"doğru",'Hedef Liste Karaman'!J:J,"=0%",'Hedef Liste Karaman'!P:P,"Geleneksel")</f>
        <v>2</v>
      </c>
    </row>
    <row r="10" ht="15.75" customHeight="1">
      <c r="B10" s="4" t="s">
        <v>34</v>
      </c>
      <c r="C10" s="5">
        <f>COUNTIFS('Hedef Liste Adıyaman'!R:R,B10,'Hedef Liste Adıyaman'!C:C,"doğru",'Hedef Liste Adıyaman'!J:J,"=0%",'Hedef Liste Adıyaman'!P:P,"Geleneksel")</f>
        <v>0</v>
      </c>
      <c r="D10" s="5">
        <f>COUNTIFS('Hedef Liste Afyon'!R:R,B10,'Hedef Liste Afyon'!C:C,"true",'Hedef Liste Afyon'!J:J,"=0%",'Hedef Liste Afyon'!P:P,"Geleneksel")</f>
        <v>9</v>
      </c>
      <c r="E10" s="5">
        <f>COUNTIFS('Hedef Liste Amasya'!R:R,B10,'Hedef Liste Amasya'!C:C,"doğru",'Hedef Liste Amasya'!J:J,"=0%",'Hedef Liste Amasya'!P:P,"Geleneksel")</f>
        <v>0</v>
      </c>
      <c r="F10" s="5">
        <f>COUNTIFS('Hedef Liste Bartın'!R:R,B10,'Hedef Liste Bartın'!C:C,"doğru",'Hedef Liste Bartın'!J:J,"=0%",'Hedef Liste Bartın'!P:P,"Geleneksel")</f>
        <v>0</v>
      </c>
      <c r="G10" s="5">
        <f>COUNTIFS('Hedef Liste Bilecik'!R:R,B10,'Hedef Liste Bilecik'!C:C,"doğru",'Hedef Liste Bilecik'!J:J,"=0%",'Hedef Liste Bilecik'!P:P,"Geleneksel")</f>
        <v>0</v>
      </c>
      <c r="H10" s="5">
        <f>COUNTIFS('Hedef Liste Bolu'!R:R,B10,'Hedef Liste Bolu'!C:C,"doğru",'Hedef Liste Bolu'!J:J,"=0%",'Hedef Liste Bolu'!P:P,"Geleneksel")</f>
        <v>0</v>
      </c>
      <c r="I10" s="5">
        <f>COUNTIFS('Hedef Liste Çankırı'!R:R,B10,'Hedef Liste Çankırı'!C:C,"doğru",'Hedef Liste Çankırı'!J:J,"=0%",'Hedef Liste Çankırı'!P:P,"Geleneksel")</f>
        <v>0</v>
      </c>
      <c r="J10" s="5">
        <f>COUNTIFS('Hedef Liste Diyarbakır'!R:R,B10,'Hedef Liste Diyarbakır'!C:C,"doğru",'Hedef Liste Diyarbakır'!J:J,"=0%",'Hedef Liste Diyarbakır'!P:P,"Geleneksel")</f>
        <v>0</v>
      </c>
      <c r="K10" s="5">
        <f>COUNTIFS('Hedef Liste Düzce'!R:R,B10,'Hedef Liste Düzce'!C:C,"true",'Hedef Liste Düzce'!J:J,"=0%",'Hedef Liste Düzce'!P:P,"Geleneksel")</f>
        <v>2</v>
      </c>
      <c r="L10" s="5">
        <f>COUNTIFS('Hedef Liste Elazığ'!R:R,B10,'Hedef Liste Elazığ'!C:C,"doğru",'Hedef Liste Elazığ'!J:J,"=0%",'Hedef Liste Elazığ'!P:P,"Geleneksel")</f>
        <v>0</v>
      </c>
      <c r="M10" s="5">
        <f>COUNTIFS('Hedef Liste Erzurum'!R:R,B10,'Hedef Liste Erzurum'!C:C,"true",'Hedef Liste Erzurum'!J:J,"=0%",'Hedef Liste Erzurum'!P:P,"Geleneksel")</f>
        <v>0</v>
      </c>
      <c r="N10" s="5">
        <f>COUNTIFS('Hedef Liste Giresun'!R:R,B10,'Hedef Liste Giresun'!C:C,"doğru",'Hedef Liste Giresun'!J:J,"=0%",'Hedef Liste Giresun'!P:P,"Geleneksel")</f>
        <v>0</v>
      </c>
      <c r="O10" s="5">
        <f>COUNTIFS('Hedef Liste Iğdır'!R:R,B10,'Hedef Liste Iğdır'!C:C,"doğru",'Hedef Liste Iğdır'!J:J,"=0%",'Hedef Liste Iğdır'!P:P,"Geleneksel")</f>
        <v>0</v>
      </c>
      <c r="P10" s="5">
        <f>COUNTIFS('Hedef Liste Karabük'!R:R,B10,'Hedef Liste Karabük'!C:C,"true",'Hedef Liste Karabük'!J:J,"=0%",'Hedef Liste Karabük'!P:P,"Geleneksel")</f>
        <v>0</v>
      </c>
      <c r="Q10" s="5">
        <f>COUNTIFS('Hedef Liste Kastamonu'!R:R,B10,'Hedef Liste Kastamonu'!C:C,"true",'Hedef Liste Kastamonu'!J:J,"=0%",'Hedef Liste Kastamonu'!P:P,"Geleneksel")</f>
        <v>0</v>
      </c>
      <c r="R10" s="5">
        <f>COUNTIFS('Hedef Liste Kırklareli'!R:R,B10,'Hedef Liste Kırklareli'!C:C,"doğru",'Hedef Liste Kırklareli'!J:J,"=0%",'Hedef Liste Kırklareli'!P:P,"Geleneksel")</f>
        <v>0</v>
      </c>
      <c r="S10" s="5">
        <f>COUNTIFS('Hedef Liste Konya'!R:R,B10,'Hedef Liste Konya'!C:C,"doğru",'Hedef Liste Konya'!J:J,"=0%",'Hedef Liste Konya'!P:P,"Geleneksel")</f>
        <v>0</v>
      </c>
      <c r="T10" s="5">
        <f>COUNTIFS('Hedef Liste Malatya'!R:R,B10,'Hedef Liste Malatya'!C:C,"doğru",'Hedef Liste Malatya'!J:J,"=0%",'Hedef Liste Malatya'!P:P,"Geleneksel")</f>
        <v>1</v>
      </c>
      <c r="U10" s="5">
        <f>COUNTIFS('Hedef Liste Ordu'!R:R,B10,'Hedef Liste Ordu'!C:C,"true",'Hedef Liste Ordu'!J:J,"=0%",'Hedef Liste Ordu'!P:P,"Geleneksel")</f>
        <v>4</v>
      </c>
      <c r="V10" s="5">
        <f>COUNTIFS('Hedef Liste Osmaniye'!R:R,B10,'Hedef Liste Osmaniye'!C:C,"doğru",'Hedef Liste Osmaniye'!J:J,"=0%",'Hedef Liste Osmaniye'!P:P,"Geleneksel")</f>
        <v>0</v>
      </c>
      <c r="W10" s="5">
        <f>COUNTIFS('Hedef Liste Sinop'!T:T,B10,'Hedef Liste Sinop'!C:C,"doğru",'Hedef Liste Sinop'!J:J,"=0%",'Hedef Liste Sinop'!P:P,"Geleneksel")</f>
        <v>0</v>
      </c>
      <c r="X10" s="5">
        <f>COUNTIFS('Hedef Liste Tokat'!R:R,B10,'Hedef Liste Tokat'!C:C,"doğru",'Hedef Liste Tokat'!J:J,"=0%",'Hedef Liste Tokat'!P:P,"Geleneksel")</f>
        <v>0</v>
      </c>
      <c r="Y10" s="5">
        <f>COUNTIFS('Hedef Liste Uşak'!R:R,B10,'Hedef Liste Uşak'!C:C,"true",'Hedef Liste Uşak'!J:J,"=0%",'Hedef Liste Uşak'!P:P,"Geleneksel")</f>
        <v>0</v>
      </c>
      <c r="Z10" s="5">
        <f>COUNTIFS('Hedef Liste Yalova'!R:R,B10,'Hedef Liste Yalova'!C:C,"true",'Hedef Liste Yalova'!J:J,"=0%",'Hedef Liste Yalova'!P:P,"Geleneksel")</f>
        <v>0</v>
      </c>
      <c r="AA10" s="5">
        <f>COUNTIFS('Hedef Liste Zonguldak'!R:R,B10,'Hedef Liste Zonguldak'!C:C,"true",'Hedef Liste Zonguldak'!J:J,"=0%",'Hedef Liste Zonguldak'!P:P,"Geleneksel")</f>
        <v>0</v>
      </c>
      <c r="AB10" s="5">
        <f>COUNTIFS('Hedef Liste Karaman'!R:R,B10,'Hedef Liste Karaman'!C:C,"doğru",'Hedef Liste Karaman'!J:J,"=0%",'Hedef Liste Karaman'!P:P,"Geleneksel")</f>
        <v>1</v>
      </c>
    </row>
    <row r="11" ht="15.75" customHeight="1">
      <c r="B11" s="4" t="s">
        <v>35</v>
      </c>
      <c r="C11" s="5">
        <f>COUNTIFS('Hedef Liste Adıyaman'!R:R,B11,'Hedef Liste Adıyaman'!C:C,"doğru",'Hedef Liste Adıyaman'!J:J,"=0%",'Hedef Liste Adıyaman'!P:P,"Geleneksel")</f>
        <v>0</v>
      </c>
      <c r="D11" s="5">
        <f>COUNTIFS('Hedef Liste Afyon'!R:R,B11,'Hedef Liste Afyon'!C:C,"true",'Hedef Liste Afyon'!J:J,"=0%",'Hedef Liste Afyon'!P:P,"Geleneksel")</f>
        <v>0</v>
      </c>
      <c r="E11" s="5">
        <f>COUNTIFS('Hedef Liste Amasya'!R:R,B11,'Hedef Liste Amasya'!C:C,"doğru",'Hedef Liste Amasya'!J:J,"=0%",'Hedef Liste Amasya'!P:P,"Geleneksel")</f>
        <v>0</v>
      </c>
      <c r="F11" s="5">
        <f>COUNTIFS('Hedef Liste Bartın'!R:R,B11,'Hedef Liste Bartın'!C:C,"doğru",'Hedef Liste Bartın'!J:J,"=0%",'Hedef Liste Bartın'!P:P,"Geleneksel")</f>
        <v>0</v>
      </c>
      <c r="G11" s="5">
        <f>COUNTIFS('Hedef Liste Bilecik'!R:R,B11,'Hedef Liste Bilecik'!C:C,"doğru",'Hedef Liste Bilecik'!J:J,"=0%",'Hedef Liste Bilecik'!P:P,"Geleneksel")</f>
        <v>0</v>
      </c>
      <c r="H11" s="5">
        <f>COUNTIFS('Hedef Liste Bolu'!R:R,B11,'Hedef Liste Bolu'!C:C,"doğru",'Hedef Liste Bolu'!J:J,"=0%",'Hedef Liste Bolu'!P:P,"Geleneksel")</f>
        <v>0</v>
      </c>
      <c r="I11" s="5">
        <f>COUNTIFS('Hedef Liste Çankırı'!R:R,B11,'Hedef Liste Çankırı'!C:C,"doğru",'Hedef Liste Çankırı'!J:J,"=0%",'Hedef Liste Çankırı'!P:P,"Geleneksel")</f>
        <v>0</v>
      </c>
      <c r="J11" s="5">
        <f>COUNTIFS('Hedef Liste Diyarbakır'!R:R,B11,'Hedef Liste Diyarbakır'!C:C,"doğru",'Hedef Liste Diyarbakır'!J:J,"=0%",'Hedef Liste Diyarbakır'!P:P,"Geleneksel")</f>
        <v>0</v>
      </c>
      <c r="K11" s="5">
        <f>COUNTIFS('Hedef Liste Düzce'!R:R,B11,'Hedef Liste Düzce'!C:C,"true",'Hedef Liste Düzce'!J:J,"=0%",'Hedef Liste Düzce'!P:P,"Geleneksel")</f>
        <v>0</v>
      </c>
      <c r="L11" s="5">
        <f>COUNTIFS('Hedef Liste Elazığ'!R:R,B11,'Hedef Liste Elazığ'!C:C,"doğru",'Hedef Liste Elazığ'!J:J,"=0%",'Hedef Liste Elazığ'!P:P,"Geleneksel")</f>
        <v>0</v>
      </c>
      <c r="M11" s="5">
        <f>COUNTIFS('Hedef Liste Erzurum'!R:R,B11,'Hedef Liste Erzurum'!C:C,"true",'Hedef Liste Erzurum'!J:J,"=0%",'Hedef Liste Erzurum'!P:P,"Geleneksel")</f>
        <v>0</v>
      </c>
      <c r="N11" s="5">
        <f>COUNTIFS('Hedef Liste Giresun'!R:R,B11,'Hedef Liste Giresun'!C:C,"doğru",'Hedef Liste Giresun'!J:J,"=0%",'Hedef Liste Giresun'!P:P,"Geleneksel")</f>
        <v>0</v>
      </c>
      <c r="O11" s="5">
        <f>COUNTIFS('Hedef Liste Iğdır'!R:R,B11,'Hedef Liste Iğdır'!C:C,"doğru",'Hedef Liste Iğdır'!J:J,"=0%",'Hedef Liste Iğdır'!P:P,"Geleneksel")</f>
        <v>0</v>
      </c>
      <c r="P11" s="5">
        <f>COUNTIFS('Hedef Liste Karabük'!R:R,B11,'Hedef Liste Karabük'!C:C,"true",'Hedef Liste Karabük'!J:J,"=0%",'Hedef Liste Karabük'!P:P,"Geleneksel")</f>
        <v>0</v>
      </c>
      <c r="Q11" s="5">
        <f>COUNTIFS('Hedef Liste Kastamonu'!R:R,B11,'Hedef Liste Kastamonu'!C:C,"true",'Hedef Liste Kastamonu'!J:J,"=0%",'Hedef Liste Kastamonu'!P:P,"Geleneksel")</f>
        <v>0</v>
      </c>
      <c r="R11" s="5">
        <f>COUNTIFS('Hedef Liste Kırklareli'!R:R,B11,'Hedef Liste Kırklareli'!C:C,"doğru",'Hedef Liste Kırklareli'!J:J,"=0%",'Hedef Liste Kırklareli'!P:P,"Geleneksel")</f>
        <v>0</v>
      </c>
      <c r="S11" s="5">
        <f>COUNTIFS('Hedef Liste Konya'!R:R,B11,'Hedef Liste Konya'!C:C,"doğru",'Hedef Liste Konya'!J:J,"=0%",'Hedef Liste Konya'!P:P,"Geleneksel")</f>
        <v>0</v>
      </c>
      <c r="T11" s="5">
        <f>COUNTIFS('Hedef Liste Malatya'!R:R,B11,'Hedef Liste Malatya'!C:C,"doğru",'Hedef Liste Malatya'!J:J,"=0%",'Hedef Liste Malatya'!P:P,"Geleneksel")</f>
        <v>0</v>
      </c>
      <c r="U11" s="5">
        <f>COUNTIFS('Hedef Liste Ordu'!R:R,B11,'Hedef Liste Ordu'!C:C,"true",'Hedef Liste Ordu'!J:J,"=0%",'Hedef Liste Ordu'!P:P,"Geleneksel")</f>
        <v>0</v>
      </c>
      <c r="V11" s="5">
        <f>COUNTIFS('Hedef Liste Osmaniye'!R:R,B11,'Hedef Liste Osmaniye'!C:C,"doğru",'Hedef Liste Osmaniye'!J:J,"=0%",'Hedef Liste Osmaniye'!P:P,"Geleneksel")</f>
        <v>0</v>
      </c>
      <c r="W11" s="5">
        <f>COUNTIFS('Hedef Liste Sinop'!T:T,B11,'Hedef Liste Sinop'!C:C,"doğru",'Hedef Liste Sinop'!J:J,"=0%",'Hedef Liste Sinop'!P:P,"Geleneksel")</f>
        <v>0</v>
      </c>
      <c r="X11" s="5">
        <f>COUNTIFS('Hedef Liste Tokat'!R:R,B11,'Hedef Liste Tokat'!C:C,"doğru",'Hedef Liste Tokat'!J:J,"=0%",'Hedef Liste Tokat'!P:P,"Geleneksel")</f>
        <v>0</v>
      </c>
      <c r="Y11" s="5">
        <f>COUNTIFS('Hedef Liste Uşak'!R:R,B11,'Hedef Liste Uşak'!C:C,"true",'Hedef Liste Uşak'!J:J,"=0%",'Hedef Liste Uşak'!P:P,"Geleneksel")</f>
        <v>0</v>
      </c>
      <c r="Z11" s="5">
        <f>COUNTIFS('Hedef Liste Yalova'!R:R,B11,'Hedef Liste Yalova'!C:C,"true",'Hedef Liste Yalova'!J:J,"=0%",'Hedef Liste Yalova'!P:P,"Geleneksel")</f>
        <v>0</v>
      </c>
      <c r="AA11" s="5">
        <f>COUNTIFS('Hedef Liste Zonguldak'!R:R,B11,'Hedef Liste Zonguldak'!C:C,"true",'Hedef Liste Zonguldak'!J:J,"=0%",'Hedef Liste Zonguldak'!P:P,"Geleneksel")</f>
        <v>0</v>
      </c>
      <c r="AB11" s="5">
        <f>COUNTIFS('Hedef Liste Karaman'!R:R,B11,'Hedef Liste Karaman'!C:C,"doğru",'Hedef Liste Karaman'!J:J,"=0%",'Hedef Liste Karaman'!P:P,"Geleneksel")</f>
        <v>0</v>
      </c>
    </row>
    <row r="12" ht="15.75" customHeight="1">
      <c r="B12" s="4" t="s">
        <v>36</v>
      </c>
      <c r="C12" s="5">
        <f>COUNTIFS('Hedef Liste Adıyaman'!R:R,B12,'Hedef Liste Adıyaman'!C:C,"doğru",'Hedef Liste Adıyaman'!J:J,"=0%",'Hedef Liste Adıyaman'!P:P,"Geleneksel")</f>
        <v>0</v>
      </c>
      <c r="D12" s="5">
        <f>COUNTIFS('Hedef Liste Afyon'!R:R,B12,'Hedef Liste Afyon'!C:C,"true",'Hedef Liste Afyon'!J:J,"=0%",'Hedef Liste Afyon'!P:P,"Geleneksel")</f>
        <v>1</v>
      </c>
      <c r="E12" s="5">
        <f>COUNTIFS('Hedef Liste Amasya'!R:R,B12,'Hedef Liste Amasya'!C:C,"doğru",'Hedef Liste Amasya'!J:J,"=0%",'Hedef Liste Amasya'!P:P,"Geleneksel")</f>
        <v>0</v>
      </c>
      <c r="F12" s="5">
        <f>COUNTIFS('Hedef Liste Bartın'!R:R,B12,'Hedef Liste Bartın'!C:C,"doğru",'Hedef Liste Bartın'!J:J,"=0%",'Hedef Liste Bartın'!P:P,"Geleneksel")</f>
        <v>0</v>
      </c>
      <c r="G12" s="5">
        <f>COUNTIFS('Hedef Liste Bilecik'!R:R,B12,'Hedef Liste Bilecik'!C:C,"doğru",'Hedef Liste Bilecik'!J:J,"=0%",'Hedef Liste Bilecik'!P:P,"Geleneksel")</f>
        <v>0</v>
      </c>
      <c r="H12" s="5">
        <f>COUNTIFS('Hedef Liste Bolu'!R:R,B12,'Hedef Liste Bolu'!C:C,"doğru",'Hedef Liste Bolu'!J:J,"=0%",'Hedef Liste Bolu'!P:P,"Geleneksel")</f>
        <v>0</v>
      </c>
      <c r="I12" s="5">
        <f>COUNTIFS('Hedef Liste Çankırı'!R:R,B12,'Hedef Liste Çankırı'!C:C,"doğru",'Hedef Liste Çankırı'!J:J,"=0%",'Hedef Liste Çankırı'!P:P,"Geleneksel")</f>
        <v>0</v>
      </c>
      <c r="J12" s="5">
        <f>COUNTIFS('Hedef Liste Diyarbakır'!R:R,B12,'Hedef Liste Diyarbakır'!C:C,"doğru",'Hedef Liste Diyarbakır'!J:J,"=0%",'Hedef Liste Diyarbakır'!P:P,"Geleneksel")</f>
        <v>0</v>
      </c>
      <c r="K12" s="5">
        <f>COUNTIFS('Hedef Liste Düzce'!R:R,B12,'Hedef Liste Düzce'!C:C,"true",'Hedef Liste Düzce'!J:J,"=0%",'Hedef Liste Düzce'!P:P,"Geleneksel")</f>
        <v>0</v>
      </c>
      <c r="L12" s="5">
        <f>COUNTIFS('Hedef Liste Elazığ'!R:R,B12,'Hedef Liste Elazığ'!C:C,"doğru",'Hedef Liste Elazığ'!J:J,"=0%",'Hedef Liste Elazığ'!P:P,"Geleneksel")</f>
        <v>0</v>
      </c>
      <c r="M12" s="5">
        <f>COUNTIFS('Hedef Liste Erzurum'!R:R,B12,'Hedef Liste Erzurum'!C:C,"true",'Hedef Liste Erzurum'!J:J,"=0%",'Hedef Liste Erzurum'!P:P,"Geleneksel")</f>
        <v>1</v>
      </c>
      <c r="N12" s="5">
        <f>COUNTIFS('Hedef Liste Giresun'!R:R,B12,'Hedef Liste Giresun'!C:C,"doğru",'Hedef Liste Giresun'!J:J,"=0%",'Hedef Liste Giresun'!P:P,"Geleneksel")</f>
        <v>0</v>
      </c>
      <c r="O12" s="5">
        <f>COUNTIFS('Hedef Liste Iğdır'!R:R,B12,'Hedef Liste Iğdır'!C:C,"doğru",'Hedef Liste Iğdır'!J:J,"=0%",'Hedef Liste Iğdır'!P:P,"Geleneksel")</f>
        <v>0</v>
      </c>
      <c r="P12" s="5">
        <f>COUNTIFS('Hedef Liste Karabük'!R:R,B12,'Hedef Liste Karabük'!C:C,"true",'Hedef Liste Karabük'!J:J,"=0%",'Hedef Liste Karabük'!P:P,"Geleneksel")</f>
        <v>1</v>
      </c>
      <c r="Q12" s="5">
        <f>COUNTIFS('Hedef Liste Kastamonu'!R:R,B12,'Hedef Liste Kastamonu'!C:C,"true",'Hedef Liste Kastamonu'!J:J,"=0%",'Hedef Liste Kastamonu'!P:P,"Geleneksel")</f>
        <v>0</v>
      </c>
      <c r="R12" s="5">
        <f>COUNTIFS('Hedef Liste Kırklareli'!R:R,B12,'Hedef Liste Kırklareli'!C:C,"doğru",'Hedef Liste Kırklareli'!J:J,"=0%",'Hedef Liste Kırklareli'!P:P,"Geleneksel")</f>
        <v>1</v>
      </c>
      <c r="S12" s="5">
        <f>COUNTIFS('Hedef Liste Konya'!R:R,B12,'Hedef Liste Konya'!C:C,"doğru",'Hedef Liste Konya'!J:J,"=0%",'Hedef Liste Konya'!P:P,"Geleneksel")</f>
        <v>1</v>
      </c>
      <c r="T12" s="5">
        <f>COUNTIFS('Hedef Liste Malatya'!R:R,B12,'Hedef Liste Malatya'!C:C,"doğru",'Hedef Liste Malatya'!J:J,"=0%",'Hedef Liste Malatya'!P:P,"Geleneksel")</f>
        <v>0</v>
      </c>
      <c r="U12" s="5">
        <f>COUNTIFS('Hedef Liste Ordu'!R:R,B12,'Hedef Liste Ordu'!C:C,"true",'Hedef Liste Ordu'!J:J,"=0%",'Hedef Liste Ordu'!P:P,"Geleneksel")</f>
        <v>0</v>
      </c>
      <c r="V12" s="5">
        <f>COUNTIFS('Hedef Liste Osmaniye'!R:R,B12,'Hedef Liste Osmaniye'!C:C,"doğru",'Hedef Liste Osmaniye'!J:J,"=0%",'Hedef Liste Osmaniye'!P:P,"Geleneksel")</f>
        <v>0</v>
      </c>
      <c r="W12" s="5">
        <f>COUNTIFS('Hedef Liste Sinop'!T:T,B12,'Hedef Liste Sinop'!C:C,"doğru",'Hedef Liste Sinop'!J:J,"=0%",'Hedef Liste Sinop'!P:P,"Geleneksel")</f>
        <v>0</v>
      </c>
      <c r="X12" s="5">
        <f>COUNTIFS('Hedef Liste Tokat'!R:R,B12,'Hedef Liste Tokat'!C:C,"doğru",'Hedef Liste Tokat'!J:J,"=0%",'Hedef Liste Tokat'!P:P,"Geleneksel")</f>
        <v>0</v>
      </c>
      <c r="Y12" s="5">
        <f>COUNTIFS('Hedef Liste Uşak'!R:R,B12,'Hedef Liste Uşak'!C:C,"true",'Hedef Liste Uşak'!J:J,"=0%",'Hedef Liste Uşak'!P:P,"Geleneksel")</f>
        <v>0</v>
      </c>
      <c r="Z12" s="5">
        <f>COUNTIFS('Hedef Liste Yalova'!R:R,B12,'Hedef Liste Yalova'!C:C,"true",'Hedef Liste Yalova'!J:J,"=0%",'Hedef Liste Yalova'!P:P,"Geleneksel")</f>
        <v>0</v>
      </c>
      <c r="AA12" s="5">
        <f>COUNTIFS('Hedef Liste Zonguldak'!R:R,B12,'Hedef Liste Zonguldak'!C:C,"true",'Hedef Liste Zonguldak'!J:J,"=0%",'Hedef Liste Zonguldak'!P:P,"Geleneksel")</f>
        <v>0</v>
      </c>
      <c r="AB12" s="5">
        <f>COUNTIFS('Hedef Liste Karaman'!R:R,B12,'Hedef Liste Karaman'!C:C,"doğru",'Hedef Liste Karaman'!J:J,"=0%",'Hedef Liste Karaman'!P:P,"Geleneksel")</f>
        <v>0</v>
      </c>
    </row>
    <row r="13" ht="15.75" customHeight="1">
      <c r="B13" s="4" t="s">
        <v>37</v>
      </c>
      <c r="C13" s="5">
        <f>COUNTIFS('Hedef Liste Adıyaman'!R:R,B13,'Hedef Liste Adıyaman'!C:C,"doğru",'Hedef Liste Adıyaman'!J:J,"=0%",'Hedef Liste Adıyaman'!P:P,"Geleneksel")</f>
        <v>0</v>
      </c>
      <c r="D13" s="5">
        <f>COUNTIFS('Hedef Liste Afyon'!R:R,B13,'Hedef Liste Afyon'!C:C,"true",'Hedef Liste Afyon'!J:J,"=0%",'Hedef Liste Afyon'!P:P,"Geleneksel")</f>
        <v>0</v>
      </c>
      <c r="E13" s="5">
        <f>COUNTIFS('Hedef Liste Amasya'!R:R,B13,'Hedef Liste Amasya'!C:C,"doğru",'Hedef Liste Amasya'!J:J,"=0%",'Hedef Liste Amasya'!P:P,"Geleneksel")</f>
        <v>0</v>
      </c>
      <c r="F13" s="5">
        <f>COUNTIFS('Hedef Liste Bartın'!R:R,B13,'Hedef Liste Bartın'!C:C,"doğru",'Hedef Liste Bartın'!J:J,"=0%",'Hedef Liste Bartın'!P:P,"Geleneksel")</f>
        <v>0</v>
      </c>
      <c r="G13" s="5">
        <f>COUNTIFS('Hedef Liste Bilecik'!R:R,B13,'Hedef Liste Bilecik'!C:C,"doğru",'Hedef Liste Bilecik'!J:J,"=0%",'Hedef Liste Bilecik'!P:P,"Geleneksel")</f>
        <v>0</v>
      </c>
      <c r="H13" s="5">
        <f>COUNTIFS('Hedef Liste Bolu'!R:R,B13,'Hedef Liste Bolu'!C:C,"doğru",'Hedef Liste Bolu'!J:J,"=0%",'Hedef Liste Bolu'!P:P,"Geleneksel")</f>
        <v>0</v>
      </c>
      <c r="I13" s="5">
        <f>COUNTIFS('Hedef Liste Çankırı'!R:R,B13,'Hedef Liste Çankırı'!C:C,"doğru",'Hedef Liste Çankırı'!J:J,"=0%",'Hedef Liste Çankırı'!P:P,"Geleneksel")</f>
        <v>0</v>
      </c>
      <c r="J13" s="5">
        <f>COUNTIFS('Hedef Liste Diyarbakır'!R:R,B13,'Hedef Liste Diyarbakır'!C:C,"doğru",'Hedef Liste Diyarbakır'!J:J,"=0%",'Hedef Liste Diyarbakır'!P:P,"Geleneksel")</f>
        <v>0</v>
      </c>
      <c r="K13" s="5">
        <f>COUNTIFS('Hedef Liste Düzce'!R:R,B13,'Hedef Liste Düzce'!C:C,"true",'Hedef Liste Düzce'!J:J,"=0%",'Hedef Liste Düzce'!P:P,"Geleneksel")</f>
        <v>0</v>
      </c>
      <c r="L13" s="5">
        <f>COUNTIFS('Hedef Liste Elazığ'!R:R,B13,'Hedef Liste Elazığ'!C:C,"doğru",'Hedef Liste Elazığ'!J:J,"=0%",'Hedef Liste Elazığ'!P:P,"Geleneksel")</f>
        <v>0</v>
      </c>
      <c r="M13" s="5">
        <f>COUNTIFS('Hedef Liste Erzurum'!R:R,B13,'Hedef Liste Erzurum'!C:C,"true",'Hedef Liste Erzurum'!J:J,"=0%",'Hedef Liste Erzurum'!P:P,"Geleneksel")</f>
        <v>0</v>
      </c>
      <c r="N13" s="5">
        <f>COUNTIFS('Hedef Liste Giresun'!R:R,B13,'Hedef Liste Giresun'!C:C,"doğru",'Hedef Liste Giresun'!J:J,"=0%",'Hedef Liste Giresun'!P:P,"Geleneksel")</f>
        <v>0</v>
      </c>
      <c r="O13" s="5">
        <f>COUNTIFS('Hedef Liste Iğdır'!R:R,B13,'Hedef Liste Iğdır'!C:C,"doğru",'Hedef Liste Iğdır'!J:J,"=0%",'Hedef Liste Iğdır'!P:P,"Geleneksel")</f>
        <v>0</v>
      </c>
      <c r="P13" s="5">
        <f>COUNTIFS('Hedef Liste Karabük'!R:R,B13,'Hedef Liste Karabük'!C:C,"true",'Hedef Liste Karabük'!J:J,"=0%",'Hedef Liste Karabük'!P:P,"Geleneksel")</f>
        <v>1</v>
      </c>
      <c r="Q13" s="5">
        <f>COUNTIFS('Hedef Liste Kastamonu'!R:R,B13,'Hedef Liste Kastamonu'!C:C,"true",'Hedef Liste Kastamonu'!J:J,"=0%",'Hedef Liste Kastamonu'!P:P,"Geleneksel")</f>
        <v>0</v>
      </c>
      <c r="R13" s="5">
        <f>COUNTIFS('Hedef Liste Kırklareli'!R:R,B13,'Hedef Liste Kırklareli'!C:C,"doğru",'Hedef Liste Kırklareli'!J:J,"=0%",'Hedef Liste Kırklareli'!P:P,"Geleneksel")</f>
        <v>0</v>
      </c>
      <c r="S13" s="5">
        <f>COUNTIFS('Hedef Liste Konya'!R:R,B13,'Hedef Liste Konya'!C:C,"doğru",'Hedef Liste Konya'!J:J,"=0%",'Hedef Liste Konya'!P:P,"Geleneksel")</f>
        <v>1</v>
      </c>
      <c r="T13" s="5">
        <f>COUNTIFS('Hedef Liste Malatya'!R:R,B13,'Hedef Liste Malatya'!C:C,"doğru",'Hedef Liste Malatya'!J:J,"=0%",'Hedef Liste Malatya'!P:P,"Geleneksel")</f>
        <v>0</v>
      </c>
      <c r="U13" s="5">
        <f>COUNTIFS('Hedef Liste Ordu'!R:R,B13,'Hedef Liste Ordu'!C:C,"true",'Hedef Liste Ordu'!J:J,"=0%",'Hedef Liste Ordu'!P:P,"Geleneksel")</f>
        <v>0</v>
      </c>
      <c r="V13" s="5">
        <f>COUNTIFS('Hedef Liste Osmaniye'!R:R,B13,'Hedef Liste Osmaniye'!C:C,"doğru",'Hedef Liste Osmaniye'!J:J,"=0%",'Hedef Liste Osmaniye'!P:P,"Geleneksel")</f>
        <v>1</v>
      </c>
      <c r="W13" s="5">
        <f>COUNTIFS('Hedef Liste Sinop'!T:T,B13,'Hedef Liste Sinop'!C:C,"doğru",'Hedef Liste Sinop'!J:J,"=0%",'Hedef Liste Sinop'!P:P,"Geleneksel")</f>
        <v>0</v>
      </c>
      <c r="X13" s="5">
        <f>COUNTIFS('Hedef Liste Tokat'!R:R,B13,'Hedef Liste Tokat'!C:C,"doğru",'Hedef Liste Tokat'!J:J,"=0%",'Hedef Liste Tokat'!P:P,"Geleneksel")</f>
        <v>0</v>
      </c>
      <c r="Y13" s="5">
        <f>COUNTIFS('Hedef Liste Uşak'!R:R,B13,'Hedef Liste Uşak'!C:C,"true",'Hedef Liste Uşak'!J:J,"=0%",'Hedef Liste Uşak'!P:P,"Geleneksel")</f>
        <v>0</v>
      </c>
      <c r="Z13" s="5">
        <f>COUNTIFS('Hedef Liste Yalova'!R:R,B13,'Hedef Liste Yalova'!C:C,"true",'Hedef Liste Yalova'!J:J,"=0%",'Hedef Liste Yalova'!P:P,"Geleneksel")</f>
        <v>0</v>
      </c>
      <c r="AA13" s="5">
        <f>COUNTIFS('Hedef Liste Zonguldak'!R:R,B13,'Hedef Liste Zonguldak'!C:C,"true",'Hedef Liste Zonguldak'!J:J,"=0%",'Hedef Liste Zonguldak'!P:P,"Geleneksel")</f>
        <v>0</v>
      </c>
      <c r="AB13" s="5">
        <f>COUNTIFS('Hedef Liste Karaman'!R:R,B13,'Hedef Liste Karaman'!C:C,"doğru",'Hedef Liste Karaman'!J:J,"=0%",'Hedef Liste Karaman'!P:P,"Geleneksel")</f>
        <v>1</v>
      </c>
    </row>
    <row r="14" ht="15.75" customHeight="1">
      <c r="B14" s="4" t="s">
        <v>38</v>
      </c>
      <c r="C14" s="5">
        <f>COUNTIFS('Hedef Liste Adıyaman'!R:R,B14,'Hedef Liste Adıyaman'!C:C,"doğru",'Hedef Liste Adıyaman'!J:J,"=0%",'Hedef Liste Adıyaman'!P:P,"Geleneksel")</f>
        <v>3</v>
      </c>
      <c r="D14" s="5">
        <f>COUNTIFS('Hedef Liste Afyon'!R:R,B14,'Hedef Liste Afyon'!C:C,"true",'Hedef Liste Afyon'!J:J,"=0%",'Hedef Liste Afyon'!P:P,"Geleneksel")</f>
        <v>1</v>
      </c>
      <c r="E14" s="5">
        <f>COUNTIFS('Hedef Liste Amasya'!R:R,B14,'Hedef Liste Amasya'!C:C,"doğru",'Hedef Liste Amasya'!J:J,"=0%",'Hedef Liste Amasya'!P:P,"Geleneksel")</f>
        <v>10</v>
      </c>
      <c r="F14" s="5">
        <f>COUNTIFS('Hedef Liste Bartın'!R:R,B14,'Hedef Liste Bartın'!C:C,"doğru",'Hedef Liste Bartın'!J:J,"=0%",'Hedef Liste Bartın'!P:P,"Geleneksel")</f>
        <v>4</v>
      </c>
      <c r="G14" s="5">
        <f>COUNTIFS('Hedef Liste Bilecik'!R:R,B14,'Hedef Liste Bilecik'!C:C,"doğru",'Hedef Liste Bilecik'!J:J,"=0%",'Hedef Liste Bilecik'!P:P,"Geleneksel")</f>
        <v>4</v>
      </c>
      <c r="H14" s="5">
        <f>COUNTIFS('Hedef Liste Bolu'!R:R,B14,'Hedef Liste Bolu'!C:C,"doğru",'Hedef Liste Bolu'!J:J,"=0%",'Hedef Liste Bolu'!P:P,"Geleneksel")</f>
        <v>12</v>
      </c>
      <c r="I14" s="5">
        <f>COUNTIFS('Hedef Liste Çankırı'!R:R,B14,'Hedef Liste Çankırı'!C:C,"doğru",'Hedef Liste Çankırı'!J:J,"=0%",'Hedef Liste Çankırı'!P:P,"Geleneksel")</f>
        <v>0</v>
      </c>
      <c r="J14" s="5">
        <f>COUNTIFS('Hedef Liste Diyarbakır'!R:R,B14,'Hedef Liste Diyarbakır'!C:C,"doğru",'Hedef Liste Diyarbakır'!J:J,"=0%",'Hedef Liste Diyarbakır'!P:P,"Geleneksel")</f>
        <v>0</v>
      </c>
      <c r="K14" s="5">
        <f>COUNTIFS('Hedef Liste Düzce'!R:R,B14,'Hedef Liste Düzce'!C:C,"true",'Hedef Liste Düzce'!J:J,"=0%",'Hedef Liste Düzce'!P:P,"Geleneksel")</f>
        <v>0</v>
      </c>
      <c r="L14" s="5">
        <f>COUNTIFS('Hedef Liste Elazığ'!R:R,B14,'Hedef Liste Elazığ'!C:C,"doğru",'Hedef Liste Elazığ'!J:J,"=0%",'Hedef Liste Elazığ'!P:P,"Geleneksel")</f>
        <v>16</v>
      </c>
      <c r="M14" s="5">
        <f>COUNTIFS('Hedef Liste Erzurum'!R:R,B14,'Hedef Liste Erzurum'!C:C,"true",'Hedef Liste Erzurum'!J:J,"=0%",'Hedef Liste Erzurum'!P:P,"Geleneksel")</f>
        <v>3</v>
      </c>
      <c r="N14" s="5">
        <f>COUNTIFS('Hedef Liste Giresun'!R:R,B14,'Hedef Liste Giresun'!C:C,"doğru",'Hedef Liste Giresun'!J:J,"=0%",'Hedef Liste Giresun'!P:P,"Geleneksel")</f>
        <v>6</v>
      </c>
      <c r="O14" s="5">
        <f>COUNTIFS('Hedef Liste Iğdır'!R:R,B14,'Hedef Liste Iğdır'!C:C,"doğru",'Hedef Liste Iğdır'!J:J,"=0%",'Hedef Liste Iğdır'!P:P,"Geleneksel")</f>
        <v>7</v>
      </c>
      <c r="P14" s="5">
        <f>COUNTIFS('Hedef Liste Karabük'!R:R,B14,'Hedef Liste Karabük'!C:C,"true",'Hedef Liste Karabük'!J:J,"=0%",'Hedef Liste Karabük'!P:P,"Geleneksel")</f>
        <v>4</v>
      </c>
      <c r="Q14" s="5">
        <f>COUNTIFS('Hedef Liste Kastamonu'!R:R,B14,'Hedef Liste Kastamonu'!C:C,"true",'Hedef Liste Kastamonu'!J:J,"=0%",'Hedef Liste Kastamonu'!P:P,"Geleneksel")</f>
        <v>0</v>
      </c>
      <c r="R14" s="5">
        <f>COUNTIFS('Hedef Liste Kırklareli'!R:R,B14,'Hedef Liste Kırklareli'!C:C,"doğru",'Hedef Liste Kırklareli'!J:J,"=0%",'Hedef Liste Kırklareli'!P:P,"Geleneksel")</f>
        <v>10</v>
      </c>
      <c r="S14" s="5">
        <f>COUNTIFS('Hedef Liste Konya'!R:R,B14,'Hedef Liste Konya'!C:C,"doğru",'Hedef Liste Konya'!J:J,"=0%",'Hedef Liste Konya'!P:P,"Geleneksel")</f>
        <v>17</v>
      </c>
      <c r="T14" s="5">
        <f>COUNTIFS('Hedef Liste Malatya'!R:R,B14,'Hedef Liste Malatya'!C:C,"doğru",'Hedef Liste Malatya'!J:J,"=0%",'Hedef Liste Malatya'!P:P,"Geleneksel")</f>
        <v>8</v>
      </c>
      <c r="U14" s="5">
        <f>COUNTIFS('Hedef Liste Ordu'!R:R,B14,'Hedef Liste Ordu'!C:C,"true",'Hedef Liste Ordu'!J:J,"=0%",'Hedef Liste Ordu'!P:P,"Geleneksel")</f>
        <v>3</v>
      </c>
      <c r="V14" s="5">
        <f>COUNTIFS('Hedef Liste Osmaniye'!R:R,B14,'Hedef Liste Osmaniye'!C:C,"doğru",'Hedef Liste Osmaniye'!J:J,"=0%",'Hedef Liste Osmaniye'!P:P,"Geleneksel")</f>
        <v>1</v>
      </c>
      <c r="W14" s="5">
        <f>COUNTIFS('Hedef Liste Sinop'!T:T,B14,'Hedef Liste Sinop'!C:C,"doğru",'Hedef Liste Sinop'!J:J,"=0%",'Hedef Liste Sinop'!P:P,"Geleneksel")</f>
        <v>1</v>
      </c>
      <c r="X14" s="5">
        <f>COUNTIFS('Hedef Liste Tokat'!R:R,B14,'Hedef Liste Tokat'!C:C,"doğru",'Hedef Liste Tokat'!J:J,"=0%",'Hedef Liste Tokat'!P:P,"Geleneksel")</f>
        <v>4</v>
      </c>
      <c r="Y14" s="5">
        <f>COUNTIFS('Hedef Liste Uşak'!R:R,B14,'Hedef Liste Uşak'!C:C,"true",'Hedef Liste Uşak'!J:J,"=0%",'Hedef Liste Uşak'!P:P,"Geleneksel")</f>
        <v>0</v>
      </c>
      <c r="Z14" s="5">
        <f>COUNTIFS('Hedef Liste Yalova'!R:R,B14,'Hedef Liste Yalova'!C:C,"true",'Hedef Liste Yalova'!J:J,"=0%",'Hedef Liste Yalova'!P:P,"Geleneksel")</f>
        <v>1</v>
      </c>
      <c r="AA14" s="5">
        <f>COUNTIFS('Hedef Liste Zonguldak'!R:R,B14,'Hedef Liste Zonguldak'!C:C,"true",'Hedef Liste Zonguldak'!J:J,"=0%",'Hedef Liste Zonguldak'!P:P,"Geleneksel")</f>
        <v>0</v>
      </c>
      <c r="AB14" s="5">
        <f>COUNTIFS('Hedef Liste Karaman'!R:R,B14,'Hedef Liste Karaman'!C:C,"doğru",'Hedef Liste Karaman'!J:J,"=0%",'Hedef Liste Karaman'!P:P,"Geleneksel")</f>
        <v>5</v>
      </c>
    </row>
    <row r="15" ht="15.75" customHeight="1">
      <c r="B15" s="4" t="s">
        <v>39</v>
      </c>
      <c r="C15" s="5">
        <f>COUNTIFS('Hedef Liste Adıyaman'!R:R,B15,'Hedef Liste Adıyaman'!C:C,"doğru",'Hedef Liste Adıyaman'!J:J,"=0%",'Hedef Liste Adıyaman'!P:P,"Geleneksel")</f>
        <v>0</v>
      </c>
      <c r="D15" s="5">
        <f>COUNTIFS('Hedef Liste Afyon'!R:R,B15,'Hedef Liste Afyon'!C:C,"true",'Hedef Liste Afyon'!J:J,"=0%",'Hedef Liste Afyon'!P:P,"Geleneksel")</f>
        <v>2</v>
      </c>
      <c r="E15" s="5">
        <f>COUNTIFS('Hedef Liste Amasya'!R:R,B15,'Hedef Liste Amasya'!C:C,"doğru",'Hedef Liste Amasya'!J:J,"=0%",'Hedef Liste Amasya'!P:P,"Geleneksel")</f>
        <v>0</v>
      </c>
      <c r="F15" s="5">
        <f>COUNTIFS('Hedef Liste Bartın'!R:R,B15,'Hedef Liste Bartın'!C:C,"doğru",'Hedef Liste Bartın'!J:J,"=0%",'Hedef Liste Bartın'!P:P,"Geleneksel")</f>
        <v>1</v>
      </c>
      <c r="G15" s="5">
        <f>COUNTIFS('Hedef Liste Bilecik'!R:R,B15,'Hedef Liste Bilecik'!C:C,"doğru",'Hedef Liste Bilecik'!J:J,"=0%",'Hedef Liste Bilecik'!P:P,"Geleneksel")</f>
        <v>1</v>
      </c>
      <c r="H15" s="5">
        <f>COUNTIFS('Hedef Liste Bolu'!R:R,B15,'Hedef Liste Bolu'!C:C,"doğru",'Hedef Liste Bolu'!J:J,"=0%",'Hedef Liste Bolu'!P:P,"Geleneksel")</f>
        <v>3</v>
      </c>
      <c r="I15" s="5">
        <f>COUNTIFS('Hedef Liste Çankırı'!R:R,B15,'Hedef Liste Çankırı'!C:C,"doğru",'Hedef Liste Çankırı'!J:J,"=0%",'Hedef Liste Çankırı'!P:P,"Geleneksel")</f>
        <v>0</v>
      </c>
      <c r="J15" s="5">
        <f>COUNTIFS('Hedef Liste Diyarbakır'!R:R,B15,'Hedef Liste Diyarbakır'!C:C,"doğru",'Hedef Liste Diyarbakır'!J:J,"=0%",'Hedef Liste Diyarbakır'!P:P,"Geleneksel")</f>
        <v>0</v>
      </c>
      <c r="K15" s="5">
        <f>COUNTIFS('Hedef Liste Düzce'!R:R,B15,'Hedef Liste Düzce'!C:C,"true",'Hedef Liste Düzce'!J:J,"=0%",'Hedef Liste Düzce'!P:P,"Geleneksel")</f>
        <v>6</v>
      </c>
      <c r="L15" s="5">
        <f>COUNTIFS('Hedef Liste Elazığ'!R:R,B15,'Hedef Liste Elazığ'!C:C,"doğru",'Hedef Liste Elazığ'!J:J,"=0%",'Hedef Liste Elazığ'!P:P,"Geleneksel")</f>
        <v>9</v>
      </c>
      <c r="M15" s="5">
        <f>COUNTIFS('Hedef Liste Erzurum'!R:R,B15,'Hedef Liste Erzurum'!C:C,"true",'Hedef Liste Erzurum'!J:J,"=0%",'Hedef Liste Erzurum'!P:P,"Geleneksel")</f>
        <v>8</v>
      </c>
      <c r="N15" s="5">
        <f>COUNTIFS('Hedef Liste Giresun'!R:R,B15,'Hedef Liste Giresun'!C:C,"doğru",'Hedef Liste Giresun'!J:J,"=0%",'Hedef Liste Giresun'!P:P,"Geleneksel")</f>
        <v>3</v>
      </c>
      <c r="O15" s="5">
        <f>COUNTIFS('Hedef Liste Iğdır'!R:R,B15,'Hedef Liste Iğdır'!C:C,"doğru",'Hedef Liste Iğdır'!J:J,"=0%",'Hedef Liste Iğdır'!P:P,"Geleneksel")</f>
        <v>0</v>
      </c>
      <c r="P15" s="5">
        <f>COUNTIFS('Hedef Liste Karabük'!R:R,B15,'Hedef Liste Karabük'!C:C,"true",'Hedef Liste Karabük'!J:J,"=0%",'Hedef Liste Karabük'!P:P,"Geleneksel")</f>
        <v>4</v>
      </c>
      <c r="Q15" s="5">
        <f>COUNTIFS('Hedef Liste Kastamonu'!R:R,B15,'Hedef Liste Kastamonu'!C:C,"true",'Hedef Liste Kastamonu'!J:J,"=0%",'Hedef Liste Kastamonu'!P:P,"Geleneksel")</f>
        <v>0</v>
      </c>
      <c r="R15" s="5">
        <f>COUNTIFS('Hedef Liste Kırklareli'!R:R,B15,'Hedef Liste Kırklareli'!C:C,"doğru",'Hedef Liste Kırklareli'!J:J,"=0%",'Hedef Liste Kırklareli'!P:P,"Geleneksel")</f>
        <v>2</v>
      </c>
      <c r="S15" s="5">
        <f>COUNTIFS('Hedef Liste Konya'!R:R,B15,'Hedef Liste Konya'!C:C,"doğru",'Hedef Liste Konya'!J:J,"=0%",'Hedef Liste Konya'!P:P,"Geleneksel")</f>
        <v>10</v>
      </c>
      <c r="T15" s="5">
        <f>COUNTIFS('Hedef Liste Malatya'!R:R,B15,'Hedef Liste Malatya'!C:C,"doğru",'Hedef Liste Malatya'!J:J,"=0%",'Hedef Liste Malatya'!P:P,"Geleneksel")</f>
        <v>0</v>
      </c>
      <c r="U15" s="5">
        <f>COUNTIFS('Hedef Liste Ordu'!R:R,B15,'Hedef Liste Ordu'!C:C,"true",'Hedef Liste Ordu'!J:J,"=0%",'Hedef Liste Ordu'!P:P,"Geleneksel")</f>
        <v>7</v>
      </c>
      <c r="V15" s="5">
        <f>COUNTIFS('Hedef Liste Osmaniye'!R:R,B15,'Hedef Liste Osmaniye'!C:C,"doğru",'Hedef Liste Osmaniye'!J:J,"=0%",'Hedef Liste Osmaniye'!P:P,"Geleneksel")</f>
        <v>6</v>
      </c>
      <c r="W15" s="5">
        <f>COUNTIFS('Hedef Liste Sinop'!T:T,B15,'Hedef Liste Sinop'!C:C,"doğru",'Hedef Liste Sinop'!J:J,"=0%",'Hedef Liste Sinop'!P:P,"Geleneksel")</f>
        <v>0</v>
      </c>
      <c r="X15" s="5">
        <f>COUNTIFS('Hedef Liste Tokat'!R:R,B15,'Hedef Liste Tokat'!C:C,"doğru",'Hedef Liste Tokat'!J:J,"=0%",'Hedef Liste Tokat'!P:P,"Geleneksel")</f>
        <v>2</v>
      </c>
      <c r="Y15" s="5">
        <f>COUNTIFS('Hedef Liste Uşak'!R:R,B15,'Hedef Liste Uşak'!C:C,"true",'Hedef Liste Uşak'!J:J,"=0%",'Hedef Liste Uşak'!P:P,"Geleneksel")</f>
        <v>0</v>
      </c>
      <c r="Z15" s="5">
        <f>COUNTIFS('Hedef Liste Yalova'!R:R,B15,'Hedef Liste Yalova'!C:C,"true",'Hedef Liste Yalova'!J:J,"=0%",'Hedef Liste Yalova'!P:P,"Geleneksel")</f>
        <v>8</v>
      </c>
      <c r="AA15" s="5">
        <f>COUNTIFS('Hedef Liste Zonguldak'!R:R,B15,'Hedef Liste Zonguldak'!C:C,"true",'Hedef Liste Zonguldak'!J:J,"=0%",'Hedef Liste Zonguldak'!P:P,"Geleneksel")</f>
        <v>0</v>
      </c>
      <c r="AB15" s="5">
        <f>COUNTIFS('Hedef Liste Karaman'!R:R,B15,'Hedef Liste Karaman'!C:C,"doğru",'Hedef Liste Karaman'!J:J,"=0%",'Hedef Liste Karaman'!P:P,"Geleneksel")</f>
        <v>2</v>
      </c>
    </row>
    <row r="16" ht="15.75" customHeight="1">
      <c r="B16" s="4" t="s">
        <v>40</v>
      </c>
      <c r="C16" s="5">
        <f>COUNTIFS('Hedef Liste Adıyaman'!R:R,B16,'Hedef Liste Adıyaman'!C:C,"doğru",'Hedef Liste Adıyaman'!J:J,"=0%",'Hedef Liste Adıyaman'!P:P,"Geleneksel")</f>
        <v>0</v>
      </c>
      <c r="D16" s="5">
        <f>COUNTIFS('Hedef Liste Afyon'!R:R,B16,'Hedef Liste Afyon'!C:C,"true",'Hedef Liste Afyon'!J:J,"=0%",'Hedef Liste Afyon'!P:P,"Geleneksel")</f>
        <v>0</v>
      </c>
      <c r="E16" s="5">
        <f>COUNTIFS('Hedef Liste Amasya'!R:R,B16,'Hedef Liste Amasya'!C:C,"doğru",'Hedef Liste Amasya'!J:J,"=0%",'Hedef Liste Amasya'!P:P,"Geleneksel")</f>
        <v>0</v>
      </c>
      <c r="F16" s="5">
        <f>COUNTIFS('Hedef Liste Bartın'!R:R,B16,'Hedef Liste Bartın'!C:C,"doğru",'Hedef Liste Bartın'!J:J,"=0%",'Hedef Liste Bartın'!P:P,"Geleneksel")</f>
        <v>0</v>
      </c>
      <c r="G16" s="5">
        <f>COUNTIFS('Hedef Liste Bilecik'!R:R,B16,'Hedef Liste Bilecik'!C:C,"doğru",'Hedef Liste Bilecik'!J:J,"=0%",'Hedef Liste Bilecik'!P:P,"Geleneksel")</f>
        <v>0</v>
      </c>
      <c r="H16" s="5">
        <f>COUNTIFS('Hedef Liste Bolu'!R:R,B16,'Hedef Liste Bolu'!C:C,"doğru",'Hedef Liste Bolu'!J:J,"=0%",'Hedef Liste Bolu'!P:P,"Geleneksel")</f>
        <v>0</v>
      </c>
      <c r="I16" s="5">
        <f>COUNTIFS('Hedef Liste Çankırı'!R:R,B16,'Hedef Liste Çankırı'!C:C,"doğru",'Hedef Liste Çankırı'!J:J,"=0%",'Hedef Liste Çankırı'!P:P,"Geleneksel")</f>
        <v>0</v>
      </c>
      <c r="J16" s="5">
        <f>COUNTIFS('Hedef Liste Diyarbakır'!R:R,B16,'Hedef Liste Diyarbakır'!C:C,"doğru",'Hedef Liste Diyarbakır'!J:J,"=0%",'Hedef Liste Diyarbakır'!P:P,"Geleneksel")</f>
        <v>0</v>
      </c>
      <c r="K16" s="5">
        <f>COUNTIFS('Hedef Liste Düzce'!R:R,B16,'Hedef Liste Düzce'!C:C,"true",'Hedef Liste Düzce'!J:J,"=0%",'Hedef Liste Düzce'!P:P,"Geleneksel")</f>
        <v>0</v>
      </c>
      <c r="L16" s="5">
        <f>COUNTIFS('Hedef Liste Elazığ'!R:R,B16,'Hedef Liste Elazığ'!C:C,"doğru",'Hedef Liste Elazığ'!J:J,"=0%",'Hedef Liste Elazığ'!P:P,"Geleneksel")</f>
        <v>0</v>
      </c>
      <c r="M16" s="5">
        <f>COUNTIFS('Hedef Liste Erzurum'!R:R,B16,'Hedef Liste Erzurum'!C:C,"true",'Hedef Liste Erzurum'!J:J,"=0%",'Hedef Liste Erzurum'!P:P,"Geleneksel")</f>
        <v>0</v>
      </c>
      <c r="N16" s="5">
        <f>COUNTIFS('Hedef Liste Giresun'!R:R,B16,'Hedef Liste Giresun'!C:C,"doğru",'Hedef Liste Giresun'!J:J,"=0%",'Hedef Liste Giresun'!P:P,"Geleneksel")</f>
        <v>0</v>
      </c>
      <c r="O16" s="5">
        <f>COUNTIFS('Hedef Liste Iğdır'!R:R,B16,'Hedef Liste Iğdır'!C:C,"doğru",'Hedef Liste Iğdır'!J:J,"=0%",'Hedef Liste Iğdır'!P:P,"Geleneksel")</f>
        <v>0</v>
      </c>
      <c r="P16" s="5">
        <f>COUNTIFS('Hedef Liste Karabük'!R:R,B16,'Hedef Liste Karabük'!C:C,"true",'Hedef Liste Karabük'!J:J,"=0%",'Hedef Liste Karabük'!P:P,"Geleneksel")</f>
        <v>3</v>
      </c>
      <c r="Q16" s="5">
        <f>COUNTIFS('Hedef Liste Kastamonu'!R:R,B16,'Hedef Liste Kastamonu'!C:C,"true",'Hedef Liste Kastamonu'!J:J,"=0%",'Hedef Liste Kastamonu'!P:P,"Geleneksel")</f>
        <v>0</v>
      </c>
      <c r="R16" s="5">
        <f>COUNTIFS('Hedef Liste Kırklareli'!R:R,B16,'Hedef Liste Kırklareli'!C:C,"doğru",'Hedef Liste Kırklareli'!J:J,"=0%",'Hedef Liste Kırklareli'!P:P,"Geleneksel")</f>
        <v>0</v>
      </c>
      <c r="S16" s="5">
        <f>COUNTIFS('Hedef Liste Konya'!R:R,B16,'Hedef Liste Konya'!C:C,"doğru",'Hedef Liste Konya'!J:J,"=0%",'Hedef Liste Konya'!P:P,"Geleneksel")</f>
        <v>3</v>
      </c>
      <c r="T16" s="5">
        <f>COUNTIFS('Hedef Liste Malatya'!R:R,B16,'Hedef Liste Malatya'!C:C,"doğru",'Hedef Liste Malatya'!J:J,"=0%",'Hedef Liste Malatya'!P:P,"Geleneksel")</f>
        <v>2</v>
      </c>
      <c r="U16" s="5">
        <f>COUNTIFS('Hedef Liste Ordu'!R:R,B16,'Hedef Liste Ordu'!C:C,"true",'Hedef Liste Ordu'!J:J,"=0%",'Hedef Liste Ordu'!P:P,"Geleneksel")</f>
        <v>0</v>
      </c>
      <c r="V16" s="5">
        <f>COUNTIFS('Hedef Liste Osmaniye'!R:R,B16,'Hedef Liste Osmaniye'!C:C,"doğru",'Hedef Liste Osmaniye'!J:J,"=0%",'Hedef Liste Osmaniye'!P:P,"Geleneksel")</f>
        <v>0</v>
      </c>
      <c r="W16" s="5">
        <f>COUNTIFS('Hedef Liste Sinop'!T:T,B16,'Hedef Liste Sinop'!C:C,"doğru",'Hedef Liste Sinop'!J:J,"=0%",'Hedef Liste Sinop'!P:P,"Geleneksel")</f>
        <v>0</v>
      </c>
      <c r="X16" s="5">
        <f>COUNTIFS('Hedef Liste Tokat'!R:R,B16,'Hedef Liste Tokat'!C:C,"doğru",'Hedef Liste Tokat'!J:J,"=0%",'Hedef Liste Tokat'!P:P,"Geleneksel")</f>
        <v>0</v>
      </c>
      <c r="Y16" s="5">
        <f>COUNTIFS('Hedef Liste Uşak'!R:R,B16,'Hedef Liste Uşak'!C:C,"true",'Hedef Liste Uşak'!J:J,"=0%",'Hedef Liste Uşak'!P:P,"Geleneksel")</f>
        <v>0</v>
      </c>
      <c r="Z16" s="5">
        <f>COUNTIFS('Hedef Liste Yalova'!R:R,B16,'Hedef Liste Yalova'!C:C,"true",'Hedef Liste Yalova'!J:J,"=0%",'Hedef Liste Yalova'!P:P,"Geleneksel")</f>
        <v>0</v>
      </c>
      <c r="AA16" s="5">
        <f>COUNTIFS('Hedef Liste Zonguldak'!R:R,B16,'Hedef Liste Zonguldak'!C:C,"true",'Hedef Liste Zonguldak'!J:J,"=0%",'Hedef Liste Zonguldak'!P:P,"Geleneksel")</f>
        <v>0</v>
      </c>
      <c r="AB16" s="5">
        <f>COUNTIFS('Hedef Liste Karaman'!R:R,B16,'Hedef Liste Karaman'!C:C,"doğru",'Hedef Liste Karaman'!J:J,"=0%",'Hedef Liste Karaman'!P:P,"Geleneksel")</f>
        <v>1</v>
      </c>
    </row>
    <row r="17" ht="15.75" customHeight="1">
      <c r="B17" s="4" t="s">
        <v>41</v>
      </c>
      <c r="C17" s="5">
        <f>COUNTIFS('Hedef Liste Adıyaman'!R:R,B17,'Hedef Liste Adıyaman'!C:C,"doğru",'Hedef Liste Adıyaman'!J:J,"=0%",'Hedef Liste Adıyaman'!P:P,"Geleneksel")</f>
        <v>0</v>
      </c>
      <c r="D17" s="5">
        <f>COUNTIFS('Hedef Liste Afyon'!R:R,B17,'Hedef Liste Afyon'!C:C,"true",'Hedef Liste Afyon'!J:J,"=0%",'Hedef Liste Afyon'!P:P,"Geleneksel")</f>
        <v>1</v>
      </c>
      <c r="E17" s="5">
        <f>COUNTIFS('Hedef Liste Amasya'!R:R,B17,'Hedef Liste Amasya'!C:C,"doğru",'Hedef Liste Amasya'!J:J,"=0%",'Hedef Liste Amasya'!P:P,"Geleneksel")</f>
        <v>0</v>
      </c>
      <c r="F17" s="5">
        <f>COUNTIFS('Hedef Liste Bartın'!R:R,B17,'Hedef Liste Bartın'!C:C,"doğru",'Hedef Liste Bartın'!J:J,"=0%",'Hedef Liste Bartın'!P:P,"Geleneksel")</f>
        <v>0</v>
      </c>
      <c r="G17" s="5">
        <f>COUNTIFS('Hedef Liste Bilecik'!R:R,B17,'Hedef Liste Bilecik'!C:C,"doğru",'Hedef Liste Bilecik'!J:J,"=0%",'Hedef Liste Bilecik'!P:P,"Geleneksel")</f>
        <v>0</v>
      </c>
      <c r="H17" s="5">
        <f>COUNTIFS('Hedef Liste Bolu'!R:R,B17,'Hedef Liste Bolu'!C:C,"doğru",'Hedef Liste Bolu'!J:J,"=0%",'Hedef Liste Bolu'!P:P,"Geleneksel")</f>
        <v>0</v>
      </c>
      <c r="I17" s="5">
        <f>COUNTIFS('Hedef Liste Çankırı'!R:R,B17,'Hedef Liste Çankırı'!C:C,"doğru",'Hedef Liste Çankırı'!J:J,"=0%",'Hedef Liste Çankırı'!P:P,"Geleneksel")</f>
        <v>0</v>
      </c>
      <c r="J17" s="5">
        <f>COUNTIFS('Hedef Liste Diyarbakır'!R:R,B17,'Hedef Liste Diyarbakır'!C:C,"doğru",'Hedef Liste Diyarbakır'!J:J,"=0%",'Hedef Liste Diyarbakır'!P:P,"Geleneksel")</f>
        <v>0</v>
      </c>
      <c r="K17" s="5">
        <f>COUNTIFS('Hedef Liste Düzce'!R:R,B17,'Hedef Liste Düzce'!C:C,"true",'Hedef Liste Düzce'!J:J,"=0%",'Hedef Liste Düzce'!P:P,"Geleneksel")</f>
        <v>2</v>
      </c>
      <c r="L17" s="5">
        <f>COUNTIFS('Hedef Liste Elazığ'!R:R,B17,'Hedef Liste Elazığ'!C:C,"doğru",'Hedef Liste Elazığ'!J:J,"=0%",'Hedef Liste Elazığ'!P:P,"Geleneksel")</f>
        <v>0</v>
      </c>
      <c r="M17" s="5">
        <f>COUNTIFS('Hedef Liste Erzurum'!R:R,B17,'Hedef Liste Erzurum'!C:C,"true",'Hedef Liste Erzurum'!J:J,"=0%",'Hedef Liste Erzurum'!P:P,"Geleneksel")</f>
        <v>1</v>
      </c>
      <c r="N17" s="5">
        <f>COUNTIFS('Hedef Liste Giresun'!R:R,B17,'Hedef Liste Giresun'!C:C,"doğru",'Hedef Liste Giresun'!J:J,"=0%",'Hedef Liste Giresun'!P:P,"Geleneksel")</f>
        <v>0</v>
      </c>
      <c r="O17" s="5">
        <f>COUNTIFS('Hedef Liste Iğdır'!R:R,B17,'Hedef Liste Iğdır'!C:C,"doğru",'Hedef Liste Iğdır'!J:J,"=0%",'Hedef Liste Iğdır'!P:P,"Geleneksel")</f>
        <v>1</v>
      </c>
      <c r="P17" s="5">
        <f>COUNTIFS('Hedef Liste Karabük'!R:R,B17,'Hedef Liste Karabük'!C:C,"true",'Hedef Liste Karabük'!J:J,"=0%",'Hedef Liste Karabük'!P:P,"Geleneksel")</f>
        <v>0</v>
      </c>
      <c r="Q17" s="5">
        <f>COUNTIFS('Hedef Liste Kastamonu'!R:R,B17,'Hedef Liste Kastamonu'!C:C,"true",'Hedef Liste Kastamonu'!J:J,"=0%",'Hedef Liste Kastamonu'!P:P,"Geleneksel")</f>
        <v>0</v>
      </c>
      <c r="R17" s="5">
        <f>COUNTIFS('Hedef Liste Kırklareli'!R:R,B17,'Hedef Liste Kırklareli'!C:C,"doğru",'Hedef Liste Kırklareli'!J:J,"=0%",'Hedef Liste Kırklareli'!P:P,"Geleneksel")</f>
        <v>0</v>
      </c>
      <c r="S17" s="5">
        <f>COUNTIFS('Hedef Liste Konya'!R:R,B17,'Hedef Liste Konya'!C:C,"doğru",'Hedef Liste Konya'!J:J,"=0%",'Hedef Liste Konya'!P:P,"Geleneksel")</f>
        <v>1</v>
      </c>
      <c r="T17" s="5">
        <f>COUNTIFS('Hedef Liste Malatya'!R:R,B17,'Hedef Liste Malatya'!C:C,"doğru",'Hedef Liste Malatya'!J:J,"=0%",'Hedef Liste Malatya'!P:P,"Geleneksel")</f>
        <v>0</v>
      </c>
      <c r="U17" s="5">
        <f>COUNTIFS('Hedef Liste Ordu'!R:R,B17,'Hedef Liste Ordu'!C:C,"true",'Hedef Liste Ordu'!J:J,"=0%",'Hedef Liste Ordu'!P:P,"Geleneksel")</f>
        <v>0</v>
      </c>
      <c r="V17" s="5">
        <f>COUNTIFS('Hedef Liste Osmaniye'!R:R,B17,'Hedef Liste Osmaniye'!C:C,"doğru",'Hedef Liste Osmaniye'!J:J,"=0%",'Hedef Liste Osmaniye'!P:P,"Geleneksel")</f>
        <v>0</v>
      </c>
      <c r="W17" s="5">
        <f>COUNTIFS('Hedef Liste Sinop'!T:T,B17,'Hedef Liste Sinop'!C:C,"doğru",'Hedef Liste Sinop'!J:J,"=0%",'Hedef Liste Sinop'!P:P,"Geleneksel")</f>
        <v>0</v>
      </c>
      <c r="X17" s="5">
        <f>COUNTIFS('Hedef Liste Tokat'!R:R,B17,'Hedef Liste Tokat'!C:C,"doğru",'Hedef Liste Tokat'!J:J,"=0%",'Hedef Liste Tokat'!P:P,"Geleneksel")</f>
        <v>0</v>
      </c>
      <c r="Y17" s="5">
        <f>COUNTIFS('Hedef Liste Uşak'!R:R,B17,'Hedef Liste Uşak'!C:C,"true",'Hedef Liste Uşak'!J:J,"=0%",'Hedef Liste Uşak'!P:P,"Geleneksel")</f>
        <v>0</v>
      </c>
      <c r="Z17" s="5">
        <f>COUNTIFS('Hedef Liste Yalova'!R:R,B17,'Hedef Liste Yalova'!C:C,"true",'Hedef Liste Yalova'!J:J,"=0%",'Hedef Liste Yalova'!P:P,"Geleneksel")</f>
        <v>0</v>
      </c>
      <c r="AA17" s="5">
        <f>COUNTIFS('Hedef Liste Zonguldak'!R:R,B17,'Hedef Liste Zonguldak'!C:C,"true",'Hedef Liste Zonguldak'!J:J,"=0%",'Hedef Liste Zonguldak'!P:P,"Geleneksel")</f>
        <v>0</v>
      </c>
      <c r="AB17" s="5">
        <f>COUNTIFS('Hedef Liste Karaman'!R:R,B17,'Hedef Liste Karaman'!C:C,"doğru",'Hedef Liste Karaman'!J:J,"=0%",'Hedef Liste Karaman'!P:P,"Geleneksel")</f>
        <v>0</v>
      </c>
    </row>
    <row r="18" ht="15.75" customHeight="1">
      <c r="B18" s="4" t="s">
        <v>42</v>
      </c>
      <c r="C18" s="5">
        <f>COUNTIFS('Hedef Liste Adıyaman'!R:R,B18,'Hedef Liste Adıyaman'!C:C,"doğru",'Hedef Liste Adıyaman'!J:J,"=0%",'Hedef Liste Adıyaman'!P:P,"Geleneksel")</f>
        <v>0</v>
      </c>
      <c r="D18" s="5">
        <f>COUNTIFS('Hedef Liste Afyon'!R:R,B18,'Hedef Liste Afyon'!C:C,"true",'Hedef Liste Afyon'!J:J,"=0%",'Hedef Liste Afyon'!P:P,"Geleneksel")</f>
        <v>0</v>
      </c>
      <c r="E18" s="5">
        <f>COUNTIFS('Hedef Liste Amasya'!R:R,B18,'Hedef Liste Amasya'!C:C,"doğru",'Hedef Liste Amasya'!J:J,"=0%",'Hedef Liste Amasya'!P:P,"Geleneksel")</f>
        <v>0</v>
      </c>
      <c r="F18" s="5">
        <f>COUNTIFS('Hedef Liste Bartın'!R:R,B18,'Hedef Liste Bartın'!C:C,"doğru",'Hedef Liste Bartın'!J:J,"=0%",'Hedef Liste Bartın'!P:P,"Geleneksel")</f>
        <v>0</v>
      </c>
      <c r="G18" s="5">
        <f>COUNTIFS('Hedef Liste Bilecik'!R:R,B18,'Hedef Liste Bilecik'!C:C,"doğru",'Hedef Liste Bilecik'!J:J,"=0%",'Hedef Liste Bilecik'!P:P,"Geleneksel")</f>
        <v>0</v>
      </c>
      <c r="H18" s="5">
        <f>COUNTIFS('Hedef Liste Bolu'!R:R,B18,'Hedef Liste Bolu'!C:C,"doğru",'Hedef Liste Bolu'!J:J,"=0%",'Hedef Liste Bolu'!P:P,"Geleneksel")</f>
        <v>0</v>
      </c>
      <c r="I18" s="5">
        <f>COUNTIFS('Hedef Liste Çankırı'!R:R,B18,'Hedef Liste Çankırı'!C:C,"doğru",'Hedef Liste Çankırı'!J:J,"=0%",'Hedef Liste Çankırı'!P:P,"Geleneksel")</f>
        <v>0</v>
      </c>
      <c r="J18" s="5">
        <f>COUNTIFS('Hedef Liste Diyarbakır'!R:R,B18,'Hedef Liste Diyarbakır'!C:C,"doğru",'Hedef Liste Diyarbakır'!J:J,"=0%",'Hedef Liste Diyarbakır'!P:P,"Geleneksel")</f>
        <v>0</v>
      </c>
      <c r="K18" s="5">
        <f>COUNTIFS('Hedef Liste Düzce'!R:R,B18,'Hedef Liste Düzce'!C:C,"true",'Hedef Liste Düzce'!J:J,"=0%",'Hedef Liste Düzce'!P:P,"Geleneksel")</f>
        <v>0</v>
      </c>
      <c r="L18" s="5">
        <f>COUNTIFS('Hedef Liste Elazığ'!R:R,B18,'Hedef Liste Elazığ'!C:C,"doğru",'Hedef Liste Elazığ'!J:J,"=0%",'Hedef Liste Elazığ'!P:P,"Geleneksel")</f>
        <v>1</v>
      </c>
      <c r="M18" s="5">
        <f>COUNTIFS('Hedef Liste Erzurum'!R:R,B18,'Hedef Liste Erzurum'!C:C,"true",'Hedef Liste Erzurum'!J:J,"=0%",'Hedef Liste Erzurum'!P:P,"Geleneksel")</f>
        <v>0</v>
      </c>
      <c r="N18" s="5">
        <f>COUNTIFS('Hedef Liste Giresun'!R:R,B18,'Hedef Liste Giresun'!C:C,"doğru",'Hedef Liste Giresun'!J:J,"=0%",'Hedef Liste Giresun'!P:P,"Geleneksel")</f>
        <v>0</v>
      </c>
      <c r="O18" s="5">
        <f>COUNTIFS('Hedef Liste Iğdır'!R:R,B18,'Hedef Liste Iğdır'!C:C,"doğru",'Hedef Liste Iğdır'!J:J,"=0%",'Hedef Liste Iğdır'!P:P,"Geleneksel")</f>
        <v>0</v>
      </c>
      <c r="P18" s="5">
        <f>COUNTIFS('Hedef Liste Karabük'!R:R,B18,'Hedef Liste Karabük'!C:C,"true",'Hedef Liste Karabük'!J:J,"=0%",'Hedef Liste Karabük'!P:P,"Geleneksel")</f>
        <v>0</v>
      </c>
      <c r="Q18" s="5">
        <f>COUNTIFS('Hedef Liste Kastamonu'!R:R,B18,'Hedef Liste Kastamonu'!C:C,"true",'Hedef Liste Kastamonu'!J:J,"=0%",'Hedef Liste Kastamonu'!P:P,"Geleneksel")</f>
        <v>0</v>
      </c>
      <c r="R18" s="5">
        <f>COUNTIFS('Hedef Liste Kırklareli'!R:R,B18,'Hedef Liste Kırklareli'!C:C,"doğru",'Hedef Liste Kırklareli'!J:J,"=0%",'Hedef Liste Kırklareli'!P:P,"Geleneksel")</f>
        <v>1</v>
      </c>
      <c r="S18" s="5">
        <f>COUNTIFS('Hedef Liste Konya'!R:R,B18,'Hedef Liste Konya'!C:C,"doğru",'Hedef Liste Konya'!J:J,"=0%",'Hedef Liste Konya'!P:P,"Geleneksel")</f>
        <v>3</v>
      </c>
      <c r="T18" s="5">
        <f>COUNTIFS('Hedef Liste Malatya'!R:R,B18,'Hedef Liste Malatya'!C:C,"doğru",'Hedef Liste Malatya'!J:J,"=0%",'Hedef Liste Malatya'!P:P,"Geleneksel")</f>
        <v>0</v>
      </c>
      <c r="U18" s="5">
        <f>COUNTIFS('Hedef Liste Ordu'!R:R,B18,'Hedef Liste Ordu'!C:C,"true",'Hedef Liste Ordu'!J:J,"=0%",'Hedef Liste Ordu'!P:P,"Geleneksel")</f>
        <v>0</v>
      </c>
      <c r="V18" s="5">
        <f>COUNTIFS('Hedef Liste Osmaniye'!R:R,B18,'Hedef Liste Osmaniye'!C:C,"doğru",'Hedef Liste Osmaniye'!J:J,"=0%",'Hedef Liste Osmaniye'!P:P,"Geleneksel")</f>
        <v>0</v>
      </c>
      <c r="W18" s="5">
        <f>COUNTIFS('Hedef Liste Sinop'!T:T,B18,'Hedef Liste Sinop'!C:C,"doğru",'Hedef Liste Sinop'!J:J,"=0%",'Hedef Liste Sinop'!P:P,"Geleneksel")</f>
        <v>2</v>
      </c>
      <c r="X18" s="5">
        <f>COUNTIFS('Hedef Liste Tokat'!R:R,B18,'Hedef Liste Tokat'!C:C,"doğru",'Hedef Liste Tokat'!J:J,"=0%",'Hedef Liste Tokat'!P:P,"Geleneksel")</f>
        <v>0</v>
      </c>
      <c r="Y18" s="5">
        <f>COUNTIFS('Hedef Liste Uşak'!R:R,B18,'Hedef Liste Uşak'!C:C,"true",'Hedef Liste Uşak'!J:J,"=0%",'Hedef Liste Uşak'!P:P,"Geleneksel")</f>
        <v>0</v>
      </c>
      <c r="Z18" s="5">
        <f>COUNTIFS('Hedef Liste Yalova'!R:R,B18,'Hedef Liste Yalova'!C:C,"true",'Hedef Liste Yalova'!J:J,"=0%",'Hedef Liste Yalova'!P:P,"Geleneksel")</f>
        <v>0</v>
      </c>
      <c r="AA18" s="5">
        <f>COUNTIFS('Hedef Liste Zonguldak'!R:R,B18,'Hedef Liste Zonguldak'!C:C,"true",'Hedef Liste Zonguldak'!J:J,"=0%",'Hedef Liste Zonguldak'!P:P,"Geleneksel")</f>
        <v>0</v>
      </c>
      <c r="AB18" s="5">
        <f>COUNTIFS('Hedef Liste Karaman'!R:R,B18,'Hedef Liste Karaman'!C:C,"doğru",'Hedef Liste Karaman'!J:J,"=0%",'Hedef Liste Karaman'!P:P,"Geleneksel")</f>
        <v>0</v>
      </c>
    </row>
    <row r="19" ht="15.75" customHeight="1">
      <c r="B19" s="4" t="s">
        <v>43</v>
      </c>
      <c r="C19" s="5">
        <f>COUNTIFS('Hedef Liste Adıyaman'!R:R,B19,'Hedef Liste Adıyaman'!C:C,"doğru",'Hedef Liste Adıyaman'!J:J,"=0%",'Hedef Liste Adıyaman'!P:P,"Geleneksel")</f>
        <v>4</v>
      </c>
      <c r="D19" s="5">
        <f>COUNTIFS('Hedef Liste Afyon'!R:R,B19,'Hedef Liste Afyon'!C:C,"true",'Hedef Liste Afyon'!J:J,"=0%",'Hedef Liste Afyon'!P:P,"Geleneksel")</f>
        <v>10</v>
      </c>
      <c r="E19" s="5">
        <f>COUNTIFS('Hedef Liste Amasya'!R:R,B19,'Hedef Liste Amasya'!C:C,"doğru",'Hedef Liste Amasya'!J:J,"=0%",'Hedef Liste Amasya'!P:P,"Geleneksel")</f>
        <v>2</v>
      </c>
      <c r="F19" s="5">
        <f>COUNTIFS('Hedef Liste Bartın'!R:R,B19,'Hedef Liste Bartın'!C:C,"doğru",'Hedef Liste Bartın'!J:J,"=0%",'Hedef Liste Bartın'!P:P,"Geleneksel")</f>
        <v>0</v>
      </c>
      <c r="G19" s="5">
        <f>COUNTIFS('Hedef Liste Bilecik'!R:R,B19,'Hedef Liste Bilecik'!C:C,"doğru",'Hedef Liste Bilecik'!J:J,"=0%",'Hedef Liste Bilecik'!P:P,"Geleneksel")</f>
        <v>4</v>
      </c>
      <c r="H19" s="5">
        <f>COUNTIFS('Hedef Liste Bolu'!R:R,B19,'Hedef Liste Bolu'!C:C,"doğru",'Hedef Liste Bolu'!J:J,"=0%",'Hedef Liste Bolu'!P:P,"Geleneksel")</f>
        <v>0</v>
      </c>
      <c r="I19" s="5">
        <f>COUNTIFS('Hedef Liste Çankırı'!R:R,B19,'Hedef Liste Çankırı'!C:C,"doğru",'Hedef Liste Çankırı'!J:J,"=0%",'Hedef Liste Çankırı'!P:P,"Geleneksel")</f>
        <v>0</v>
      </c>
      <c r="J19" s="5">
        <f>COUNTIFS('Hedef Liste Diyarbakır'!R:R,B19,'Hedef Liste Diyarbakır'!C:C,"doğru",'Hedef Liste Diyarbakır'!J:J,"=0%",'Hedef Liste Diyarbakır'!P:P,"Geleneksel")</f>
        <v>0</v>
      </c>
      <c r="K19" s="5">
        <f>COUNTIFS('Hedef Liste Düzce'!R:R,B19,'Hedef Liste Düzce'!C:C,"true",'Hedef Liste Düzce'!J:J,"=0%",'Hedef Liste Düzce'!P:P,"Geleneksel")</f>
        <v>6</v>
      </c>
      <c r="L19" s="5">
        <f>COUNTIFS('Hedef Liste Elazığ'!R:R,B19,'Hedef Liste Elazığ'!C:C,"doğru",'Hedef Liste Elazığ'!J:J,"=0%",'Hedef Liste Elazığ'!P:P,"Geleneksel")</f>
        <v>0</v>
      </c>
      <c r="M19" s="5">
        <f>COUNTIFS('Hedef Liste Erzurum'!R:R,B19,'Hedef Liste Erzurum'!C:C,"true",'Hedef Liste Erzurum'!J:J,"=0%",'Hedef Liste Erzurum'!P:P,"Geleneksel")</f>
        <v>4</v>
      </c>
      <c r="N19" s="5">
        <f>COUNTIFS('Hedef Liste Giresun'!R:R,B19,'Hedef Liste Giresun'!C:C,"doğru",'Hedef Liste Giresun'!J:J,"=0%",'Hedef Liste Giresun'!P:P,"Geleneksel")</f>
        <v>2</v>
      </c>
      <c r="O19" s="5">
        <f>COUNTIFS('Hedef Liste Iğdır'!R:R,B19,'Hedef Liste Iğdır'!C:C,"doğru",'Hedef Liste Iğdır'!J:J,"=0%",'Hedef Liste Iğdır'!P:P,"Geleneksel")</f>
        <v>1</v>
      </c>
      <c r="P19" s="5">
        <f>COUNTIFS('Hedef Liste Karabük'!R:R,B19,'Hedef Liste Karabük'!C:C,"true",'Hedef Liste Karabük'!J:J,"=0%",'Hedef Liste Karabük'!P:P,"Geleneksel")</f>
        <v>6</v>
      </c>
      <c r="Q19" s="5">
        <f>COUNTIFS('Hedef Liste Kastamonu'!R:R,B19,'Hedef Liste Kastamonu'!C:C,"true",'Hedef Liste Kastamonu'!J:J,"=0%",'Hedef Liste Kastamonu'!P:P,"Geleneksel")</f>
        <v>0</v>
      </c>
      <c r="R19" s="5">
        <f>COUNTIFS('Hedef Liste Kırklareli'!R:R,B19,'Hedef Liste Kırklareli'!C:C,"doğru",'Hedef Liste Kırklareli'!J:J,"=0%",'Hedef Liste Kırklareli'!P:P,"Geleneksel")</f>
        <v>8</v>
      </c>
      <c r="S19" s="5">
        <f>COUNTIFS('Hedef Liste Konya'!R:R,B19,'Hedef Liste Konya'!C:C,"doğru",'Hedef Liste Konya'!J:J,"=0%",'Hedef Liste Konya'!P:P,"Geleneksel")</f>
        <v>15</v>
      </c>
      <c r="T19" s="5">
        <f>COUNTIFS('Hedef Liste Malatya'!R:R,B19,'Hedef Liste Malatya'!C:C,"doğru",'Hedef Liste Malatya'!J:J,"=0%",'Hedef Liste Malatya'!P:P,"Geleneksel")</f>
        <v>3</v>
      </c>
      <c r="U19" s="5">
        <f>COUNTIFS('Hedef Liste Ordu'!R:R,B19,'Hedef Liste Ordu'!C:C,"true",'Hedef Liste Ordu'!J:J,"=0%",'Hedef Liste Ordu'!P:P,"Geleneksel")</f>
        <v>0</v>
      </c>
      <c r="V19" s="5">
        <f>COUNTIFS('Hedef Liste Osmaniye'!R:R,B19,'Hedef Liste Osmaniye'!C:C,"doğru",'Hedef Liste Osmaniye'!J:J,"=0%",'Hedef Liste Osmaniye'!P:P,"Geleneksel")</f>
        <v>3</v>
      </c>
      <c r="W19" s="5">
        <f>COUNTIFS('Hedef Liste Sinop'!T:T,B19,'Hedef Liste Sinop'!C:C,"doğru",'Hedef Liste Sinop'!J:J,"=0%",'Hedef Liste Sinop'!P:P,"Geleneksel")</f>
        <v>0</v>
      </c>
      <c r="X19" s="5">
        <f>COUNTIFS('Hedef Liste Tokat'!R:R,B19,'Hedef Liste Tokat'!C:C,"doğru",'Hedef Liste Tokat'!J:J,"=0%",'Hedef Liste Tokat'!P:P,"Geleneksel")</f>
        <v>0</v>
      </c>
      <c r="Y19" s="5">
        <f>COUNTIFS('Hedef Liste Uşak'!R:R,B19,'Hedef Liste Uşak'!C:C,"true",'Hedef Liste Uşak'!J:J,"=0%",'Hedef Liste Uşak'!P:P,"Geleneksel")</f>
        <v>0</v>
      </c>
      <c r="Z19" s="5">
        <f>COUNTIFS('Hedef Liste Yalova'!R:R,B19,'Hedef Liste Yalova'!C:C,"true",'Hedef Liste Yalova'!J:J,"=0%",'Hedef Liste Yalova'!P:P,"Geleneksel")</f>
        <v>3</v>
      </c>
      <c r="AA19" s="5">
        <f>COUNTIFS('Hedef Liste Zonguldak'!R:R,B19,'Hedef Liste Zonguldak'!C:C,"true",'Hedef Liste Zonguldak'!J:J,"=0%",'Hedef Liste Zonguldak'!P:P,"Geleneksel")</f>
        <v>0</v>
      </c>
      <c r="AB19" s="5">
        <f>COUNTIFS('Hedef Liste Karaman'!R:R,B19,'Hedef Liste Karaman'!C:C,"doğru",'Hedef Liste Karaman'!J:J,"=0%",'Hedef Liste Karaman'!P:P,"Geleneksel")</f>
        <v>3</v>
      </c>
    </row>
    <row r="20" ht="15.75" customHeight="1">
      <c r="B20" s="4" t="s">
        <v>44</v>
      </c>
      <c r="C20" s="5">
        <f>COUNTIFS('Hedef Liste Adıyaman'!R:R,B20,'Hedef Liste Adıyaman'!C:C,"doğru",'Hedef Liste Adıyaman'!J:J,"=0%",'Hedef Liste Adıyaman'!P:P,"Geleneksel")</f>
        <v>0</v>
      </c>
      <c r="D20" s="5">
        <f>COUNTIFS('Hedef Liste Afyon'!R:R,B20,'Hedef Liste Afyon'!C:C,"true",'Hedef Liste Afyon'!J:J,"=0%",'Hedef Liste Afyon'!P:P,"Geleneksel")</f>
        <v>0</v>
      </c>
      <c r="E20" s="5">
        <f>COUNTIFS('Hedef Liste Amasya'!R:R,B20,'Hedef Liste Amasya'!C:C,"doğru",'Hedef Liste Amasya'!J:J,"=0%",'Hedef Liste Amasya'!P:P,"Geleneksel")</f>
        <v>0</v>
      </c>
      <c r="F20" s="5">
        <f>COUNTIFS('Hedef Liste Bartın'!R:R,B20,'Hedef Liste Bartın'!C:C,"doğru",'Hedef Liste Bartın'!J:J,"=0%",'Hedef Liste Bartın'!P:P,"Geleneksel")</f>
        <v>0</v>
      </c>
      <c r="G20" s="5">
        <f>COUNTIFS('Hedef Liste Bilecik'!R:R,B20,'Hedef Liste Bilecik'!C:C,"doğru",'Hedef Liste Bilecik'!J:J,"=0%",'Hedef Liste Bilecik'!P:P,"Geleneksel")</f>
        <v>0</v>
      </c>
      <c r="H20" s="5">
        <f>COUNTIFS('Hedef Liste Bolu'!R:R,B20,'Hedef Liste Bolu'!C:C,"doğru",'Hedef Liste Bolu'!J:J,"=0%",'Hedef Liste Bolu'!P:P,"Geleneksel")</f>
        <v>0</v>
      </c>
      <c r="I20" s="5">
        <f>COUNTIFS('Hedef Liste Çankırı'!R:R,B20,'Hedef Liste Çankırı'!C:C,"doğru",'Hedef Liste Çankırı'!J:J,"=0%",'Hedef Liste Çankırı'!P:P,"Geleneksel")</f>
        <v>0</v>
      </c>
      <c r="J20" s="5">
        <f>COUNTIFS('Hedef Liste Diyarbakır'!R:R,B20,'Hedef Liste Diyarbakır'!C:C,"doğru",'Hedef Liste Diyarbakır'!J:J,"=0%",'Hedef Liste Diyarbakır'!P:P,"Geleneksel")</f>
        <v>0</v>
      </c>
      <c r="K20" s="5">
        <f>COUNTIFS('Hedef Liste Düzce'!R:R,B20,'Hedef Liste Düzce'!C:C,"true",'Hedef Liste Düzce'!J:J,"=0%",'Hedef Liste Düzce'!P:P,"Geleneksel")</f>
        <v>0</v>
      </c>
      <c r="L20" s="5">
        <f>COUNTIFS('Hedef Liste Elazığ'!R:R,B20,'Hedef Liste Elazığ'!C:C,"doğru",'Hedef Liste Elazığ'!J:J,"=0%",'Hedef Liste Elazığ'!P:P,"Geleneksel")</f>
        <v>0</v>
      </c>
      <c r="M20" s="5">
        <f>COUNTIFS('Hedef Liste Erzurum'!R:R,B20,'Hedef Liste Erzurum'!C:C,"true",'Hedef Liste Erzurum'!J:J,"=0%",'Hedef Liste Erzurum'!P:P,"Geleneksel")</f>
        <v>0</v>
      </c>
      <c r="N20" s="5">
        <f>COUNTIFS('Hedef Liste Giresun'!R:R,B20,'Hedef Liste Giresun'!C:C,"doğru",'Hedef Liste Giresun'!J:J,"=0%",'Hedef Liste Giresun'!P:P,"Geleneksel")</f>
        <v>0</v>
      </c>
      <c r="O20" s="5">
        <f>COUNTIFS('Hedef Liste Iğdır'!R:R,B20,'Hedef Liste Iğdır'!C:C,"doğru",'Hedef Liste Iğdır'!J:J,"=0%",'Hedef Liste Iğdır'!P:P,"Geleneksel")</f>
        <v>0</v>
      </c>
      <c r="P20" s="5">
        <f>COUNTIFS('Hedef Liste Karabük'!R:R,B20,'Hedef Liste Karabük'!C:C,"true",'Hedef Liste Karabük'!J:J,"=0%",'Hedef Liste Karabük'!P:P,"Geleneksel")</f>
        <v>0</v>
      </c>
      <c r="Q20" s="5">
        <f>COUNTIFS('Hedef Liste Kastamonu'!R:R,B20,'Hedef Liste Kastamonu'!C:C,"true",'Hedef Liste Kastamonu'!J:J,"=0%",'Hedef Liste Kastamonu'!P:P,"Geleneksel")</f>
        <v>0</v>
      </c>
      <c r="R20" s="5">
        <f>COUNTIFS('Hedef Liste Kırklareli'!R:R,B20,'Hedef Liste Kırklareli'!C:C,"doğru",'Hedef Liste Kırklareli'!J:J,"=0%",'Hedef Liste Kırklareli'!P:P,"Geleneksel")</f>
        <v>0</v>
      </c>
      <c r="S20" s="5">
        <f>COUNTIFS('Hedef Liste Konya'!R:R,B20,'Hedef Liste Konya'!C:C,"doğru",'Hedef Liste Konya'!J:J,"=0%",'Hedef Liste Konya'!P:P,"Geleneksel")</f>
        <v>0</v>
      </c>
      <c r="T20" s="5">
        <f>COUNTIFS('Hedef Liste Malatya'!R:R,B20,'Hedef Liste Malatya'!C:C,"doğru",'Hedef Liste Malatya'!J:J,"=0%",'Hedef Liste Malatya'!P:P,"Geleneksel")</f>
        <v>0</v>
      </c>
      <c r="U20" s="5">
        <f>COUNTIFS('Hedef Liste Ordu'!R:R,B20,'Hedef Liste Ordu'!C:C,"true",'Hedef Liste Ordu'!J:J,"=0%",'Hedef Liste Ordu'!P:P,"Geleneksel")</f>
        <v>0</v>
      </c>
      <c r="V20" s="5">
        <f>COUNTIFS('Hedef Liste Osmaniye'!R:R,B20,'Hedef Liste Osmaniye'!C:C,"doğru",'Hedef Liste Osmaniye'!J:J,"=0%",'Hedef Liste Osmaniye'!P:P,"Geleneksel")</f>
        <v>0</v>
      </c>
      <c r="W20" s="5">
        <f>COUNTIFS('Hedef Liste Sinop'!T:T,B20,'Hedef Liste Sinop'!C:C,"doğru",'Hedef Liste Sinop'!J:J,"=0%",'Hedef Liste Sinop'!P:P,"Geleneksel")</f>
        <v>0</v>
      </c>
      <c r="X20" s="5">
        <f>COUNTIFS('Hedef Liste Tokat'!R:R,B20,'Hedef Liste Tokat'!C:C,"doğru",'Hedef Liste Tokat'!J:J,"=0%",'Hedef Liste Tokat'!P:P,"Geleneksel")</f>
        <v>0</v>
      </c>
      <c r="Y20" s="5">
        <f>COUNTIFS('Hedef Liste Uşak'!R:R,B20,'Hedef Liste Uşak'!C:C,"true",'Hedef Liste Uşak'!J:J,"=0%",'Hedef Liste Uşak'!P:P,"Geleneksel")</f>
        <v>0</v>
      </c>
      <c r="Z20" s="5">
        <f>COUNTIFS('Hedef Liste Yalova'!R:R,B20,'Hedef Liste Yalova'!C:C,"true",'Hedef Liste Yalova'!J:J,"=0%",'Hedef Liste Yalova'!P:P,"Geleneksel")</f>
        <v>0</v>
      </c>
      <c r="AA20" s="5">
        <f>COUNTIFS('Hedef Liste Zonguldak'!R:R,B20,'Hedef Liste Zonguldak'!C:C,"true",'Hedef Liste Zonguldak'!J:J,"=0%",'Hedef Liste Zonguldak'!P:P,"Geleneksel")</f>
        <v>0</v>
      </c>
      <c r="AB20" s="5">
        <f>COUNTIFS('Hedef Liste Karaman'!R:R,B20,'Hedef Liste Karaman'!C:C,"doğru",'Hedef Liste Karaman'!J:J,"=0%",'Hedef Liste Karaman'!P:P,"Geleneksel")</f>
        <v>0</v>
      </c>
    </row>
    <row r="21" ht="15.75" customHeight="1">
      <c r="B21" s="4" t="s">
        <v>45</v>
      </c>
      <c r="C21" s="5">
        <f>COUNTIFS('Hedef Liste Adıyaman'!Q:Q,"true",'Hedef Liste Adıyaman'!C:C,"doğru",'Hedef Liste Adıyaman'!J:J,"=0%",'Hedef Liste Adıyaman'!P:P,"Geleneksel")</f>
        <v>5</v>
      </c>
      <c r="D21" s="5">
        <f>COUNTIFS('Hedef Liste Afyon'!Q:Q,"true",'Hedef Liste Afyon'!C:C,"true",'Hedef Liste Afyon'!J:J,"=0%",'Hedef Liste Afyon'!P:P,"Geleneksel",'Hedef Liste Afyon'!R:R,"")</f>
        <v>18</v>
      </c>
      <c r="E21" s="5">
        <f>COUNTIFS('Hedef Liste Amasya'!Q:Q,TRUE,'Hedef Liste Amasya'!C:C,"doğru",'Hedef Liste Amasya'!J:J,"=0%",'Hedef Liste Amasya'!P:P,"Geleneksel")</f>
        <v>3</v>
      </c>
      <c r="F21" s="5">
        <f>COUNTIFS('Hedef Liste Bartın'!Q:Q,"true",'Hedef Liste Bartın'!C:C,"doğru",'Hedef Liste Bartın'!J:J,"=0%",'Hedef Liste Bartın'!P:P,"Geleneksel")</f>
        <v>3</v>
      </c>
      <c r="G21" s="5">
        <f>COUNTIFS('Hedef Liste Bilecik'!Q:Q,"true",'Hedef Liste Bilecik'!C:C,"doğru",'Hedef Liste Bilecik'!J:J,"=0%",'Hedef Liste Bilecik'!P:P,"Geleneksel")</f>
        <v>5</v>
      </c>
      <c r="H21" s="5">
        <f>COUNTIFS('Hedef Liste Bolu'!Q:Q,"true",'Hedef Liste Bolu'!C:C,"doğru",'Hedef Liste Bolu'!J:J,"=0%",'Hedef Liste Bolu'!P:P,"Geleneksel")</f>
        <v>2</v>
      </c>
      <c r="I21" s="5">
        <f>COUNTIFS('Hedef Liste Çankırı'!Q:Q,"true",'Hedef Liste Çankırı'!C:C,"doğru",'Hedef Liste Çankırı'!J:J,"=0%",'Hedef Liste Çankırı'!P:P,"Geleneksel")</f>
        <v>0</v>
      </c>
      <c r="J21" s="5">
        <f>COUNTIFS('Hedef Liste Diyarbakır'!Q:Q,"true",'Hedef Liste Diyarbakır'!C:C,"doğru",'Hedef Liste Diyarbakır'!J:J,"=0%",'Hedef Liste Diyarbakır'!P:P,"Geleneksel",'Hedef Liste Diyarbakır'!R:R,"")</f>
        <v>0</v>
      </c>
      <c r="K21" s="5">
        <f>COUNTIFS('Hedef Liste Düzce'!Q:Q,B12,'Hedef Liste Düzce'!C:C,"true",'Hedef Liste Düzce'!J:J,"=0%",'Hedef Liste Düzce'!P:P,"Geleneksel",'Hedef Liste Düzce'!R:R,"")</f>
        <v>0</v>
      </c>
      <c r="L21" s="5">
        <f>COUNTIFS('Hedef Liste Elazığ'!Q:Q,"true",'Hedef Liste Elazığ'!C:C,"doğru",'Hedef Liste Elazığ'!J:J,"=0%",'Hedef Liste Elazığ'!P:P,"Geleneksel")</f>
        <v>2</v>
      </c>
      <c r="M21" s="5">
        <f>COUNTIFS('Hedef Liste Erzurum'!Q:Q,"true",'Hedef Liste Erzurum'!C:C,"true",'Hedef Liste Erzurum'!J:J,"=0%",'Hedef Liste Erzurum'!P:P,"Geleneksel",'Hedef Liste Erzurum'!R:R,"")</f>
        <v>13</v>
      </c>
      <c r="N21" s="5">
        <f>COUNTIFS('Hedef Liste Giresun'!Q:Q,"true",'Hedef Liste Giresun'!C:C,"doğru",'Hedef Liste Giresun'!J:J,"=0%",'Hedef Liste Giresun'!P:P,"Geleneksel")</f>
        <v>3</v>
      </c>
      <c r="O21" s="5">
        <f>COUNTIFS('Hedef Liste Iğdır'!Q:Q,"true",'Hedef Liste Iğdır'!C:C,"doğru",'Hedef Liste Iğdır'!J:J,"=0%",'Hedef Liste Iğdır'!P:P,"Geleneksel")</f>
        <v>2</v>
      </c>
      <c r="P21" s="5">
        <f>COUNTIFS('Hedef Liste Karabük'!Q:Q,B12,'Hedef Liste Karabük'!C:C,"true",'Hedef Liste Karabük'!J:J,"=0%",'Hedef Liste Karabük'!P:P,"Geleneksel",'Hedef Liste Karabük'!R:R,"")</f>
        <v>0</v>
      </c>
      <c r="Q21" s="5">
        <f>COUNTIFS('Hedef Liste Kastamonu'!Q:Q,"true",'Hedef Liste Kastamonu'!C:C,"true",'Hedef Liste Kastamonu'!J:J,"=0%",'Hedef Liste Kastamonu'!P:P,"Geleneksel")</f>
        <v>0</v>
      </c>
      <c r="R21" s="5">
        <f>COUNTIFS('Hedef Liste Kırklareli'!Q:Q,"true",'Hedef Liste Kırklareli'!C:C,"doğru",'Hedef Liste Kırklareli'!J:J,"=0%",'Hedef Liste Kırklareli'!P:P,"Geleneksel")</f>
        <v>8</v>
      </c>
      <c r="S21" s="5">
        <f>COUNTIFS('Hedef Liste Konya'!Q:Q,"True",'Hedef Liste Konya'!C:C,"doğru",'Hedef Liste Konya'!J:J,"=0%",'Hedef Liste Konya'!P:P,"Geleneksel",'Hedef Liste Konya'!R:R,"")</f>
        <v>63</v>
      </c>
      <c r="T21" s="5">
        <f>COUNTIFS('Hedef Liste Malatya'!Q:Q,"True",'Hedef Liste Malatya'!C:C,"doğru",'Hedef Liste Malatya'!J:J,"=0%",'Hedef Liste Malatya'!P:P,"Geleneksel",'Hedef Liste Malatya'!R:R,"")</f>
        <v>16</v>
      </c>
      <c r="U21" s="5">
        <f>COUNTIFS('Hedef Liste Ordu'!Q:Q,"true",'Hedef Liste Ordu'!C:C,"true",'Hedef Liste Ordu'!J:J,"=0%",'Hedef Liste Ordu'!P:P,"Geleneksel",'Hedef Liste Ordu'!R:R,"")</f>
        <v>12</v>
      </c>
      <c r="V21" s="5">
        <f>COUNTIFS('Hedef Liste Osmaniye'!R:R,B21,'Hedef Liste Osmaniye'!C:C,"doğru",'Hedef Liste Osmaniye'!J:J,"=0%",'Hedef Liste Osmaniye'!P:P,"Geleneksel")</f>
        <v>0</v>
      </c>
      <c r="W21" s="5">
        <f>COUNTIFS('Hedef Liste Sinop'!S:S,"true",'Hedef Liste Sinop'!C:C,"doğru",'Hedef Liste Sinop'!J:J,"=0%",'Hedef Liste Sinop'!P:P,"Geleneksel")</f>
        <v>1</v>
      </c>
      <c r="X21" s="5">
        <f>COUNTIFS('Hedef Liste Tokat'!Q:Q,"true",'Hedef Liste Tokat'!C:C,"doğru",'Hedef Liste Tokat'!J:J,"=0%",'Hedef Liste Tokat'!P:P,"Geleneksel")</f>
        <v>4</v>
      </c>
      <c r="Y21" s="5">
        <f>COUNTIFS('Hedef Liste Uşak'!Q:Q,"true",'Hedef Liste Uşak'!C:C,"true",'Hedef Liste Uşak'!J:J,"=0%",'Hedef Liste Uşak'!P:P,"Geleneksel",'Hedef Liste Uşak'!R:R,"")</f>
        <v>0</v>
      </c>
      <c r="Z21" s="5">
        <f>COUNTIFS('Hedef Liste Yalova'!Q:Q,"true",'Hedef Liste Yalova'!C:C,"true",'Hedef Liste Yalova'!J:J,"=0%",'Hedef Liste Yalova'!P:P,"Geleneksel",'Hedef Liste Yalova'!R:R,"")</f>
        <v>11</v>
      </c>
      <c r="AA21" s="5">
        <f>COUNTIFS('Hedef Liste Zonguldak'!Q:Q,"true",'Hedef Liste Zonguldak'!C:C,"true",'Hedef Liste Zonguldak'!J:J,"=0%",'Hedef Liste Zonguldak'!P:P,"Geleneksel",'Hedef Liste Zonguldak'!R:R,"")</f>
        <v>0</v>
      </c>
      <c r="AB21" s="5">
        <f>COUNTIFS('Hedef Liste Karaman'!Q:Q,"true",'Hedef Liste Karaman'!C:C,"doğru",'Hedef Liste Karaman'!J:J,"=0%",'Hedef Liste Karaman'!P:P,"Geleneksel")</f>
        <v>3</v>
      </c>
    </row>
    <row r="22" ht="15.75" customHeight="1">
      <c r="B22" s="6" t="s">
        <v>46</v>
      </c>
      <c r="C22" s="7">
        <f t="shared" ref="C22:AB22" si="1">SUM(C3:C21)</f>
        <v>34</v>
      </c>
      <c r="D22" s="7">
        <f t="shared" si="1"/>
        <v>70</v>
      </c>
      <c r="E22" s="7">
        <f t="shared" si="1"/>
        <v>30</v>
      </c>
      <c r="F22" s="7">
        <f t="shared" si="1"/>
        <v>27</v>
      </c>
      <c r="G22" s="7">
        <f t="shared" si="1"/>
        <v>26</v>
      </c>
      <c r="H22" s="7">
        <f t="shared" si="1"/>
        <v>25</v>
      </c>
      <c r="I22" s="7">
        <f t="shared" si="1"/>
        <v>0</v>
      </c>
      <c r="J22" s="7">
        <f t="shared" si="1"/>
        <v>0</v>
      </c>
      <c r="K22" s="7">
        <f t="shared" si="1"/>
        <v>41</v>
      </c>
      <c r="L22" s="7">
        <f t="shared" si="1"/>
        <v>35</v>
      </c>
      <c r="M22" s="7">
        <f t="shared" si="1"/>
        <v>43</v>
      </c>
      <c r="N22" s="7">
        <f t="shared" si="1"/>
        <v>30</v>
      </c>
      <c r="O22" s="7">
        <f t="shared" si="1"/>
        <v>21</v>
      </c>
      <c r="P22" s="7">
        <f t="shared" si="1"/>
        <v>43</v>
      </c>
      <c r="Q22" s="7">
        <f t="shared" si="1"/>
        <v>0</v>
      </c>
      <c r="R22" s="7">
        <f t="shared" si="1"/>
        <v>64</v>
      </c>
      <c r="S22" s="7">
        <f t="shared" si="1"/>
        <v>244</v>
      </c>
      <c r="T22" s="7">
        <f t="shared" si="1"/>
        <v>63</v>
      </c>
      <c r="U22" s="7">
        <f t="shared" si="1"/>
        <v>43</v>
      </c>
      <c r="V22" s="7">
        <f t="shared" si="1"/>
        <v>21</v>
      </c>
      <c r="W22" s="7">
        <f t="shared" si="1"/>
        <v>8</v>
      </c>
      <c r="X22" s="7">
        <f t="shared" si="1"/>
        <v>28</v>
      </c>
      <c r="Y22" s="7">
        <f t="shared" si="1"/>
        <v>0</v>
      </c>
      <c r="Z22" s="7">
        <f t="shared" si="1"/>
        <v>39</v>
      </c>
      <c r="AA22" s="7">
        <f t="shared" si="1"/>
        <v>0</v>
      </c>
      <c r="AB22" s="7">
        <f t="shared" si="1"/>
        <v>28</v>
      </c>
    </row>
    <row r="23" ht="15.75" customHeight="1">
      <c r="B23" s="1" t="s">
        <v>47</v>
      </c>
      <c r="C23" s="8">
        <f>COUNTIFS('import Adıyaman'!$C:$C,"doğru",'import Adıyaman'!$P:$P,"Geleneksel")</f>
        <v>60</v>
      </c>
      <c r="D23" s="8">
        <f>countifs('import Afyon'!$C:$C,"true",'import Afyon'!$P:$P,"Geleneksel")</f>
        <v>196</v>
      </c>
      <c r="E23" s="8">
        <f>COUNTIFS('import Amasya'!$C:$C,"doğru",'import Amasya'!$P:$P,"Geleneksel")</f>
        <v>57</v>
      </c>
      <c r="F23" s="8">
        <f>COUNTIFS('import Bartın-Çankırı-Kastamonu'!$C:$C,"doğru",'import Bartın-Çankırı-Kastamonu'!$P:$P,"Geleneksel",'import Bartın-Çankırı-Kastamonu'!$Q:$Q,"Bartın")</f>
        <v>69</v>
      </c>
      <c r="G23" s="8">
        <f>COUNTIFS('import Bilecik'!$C:$C,"doğru",'import Bilecik'!$P:$P,"Geleneksel")</f>
        <v>63</v>
      </c>
      <c r="H23" s="8">
        <f>COUNTIFS('import Bartın-Çankırı-Kastamonu'!$C:$C,"doğru",'import Bartın-Çankırı-Kastamonu'!$P:$P,"Geleneksel",'import Bartın-Çankırı-Kastamonu'!$Q:$Q,"Bolu")</f>
        <v>110</v>
      </c>
      <c r="I23" s="8">
        <f>COUNTIFS('import Bartın-Çankırı-Kastamonu'!$C:$C,"doğru",'import Bartın-Çankırı-Kastamonu'!$P:$P,"Geleneksel",'import Bartın-Çankırı-Kastamonu'!$Q:$Q,"Çankırı")</f>
        <v>45</v>
      </c>
      <c r="J23" s="8">
        <f>COUNTIFS('import Diyarbakır'!$C:$C,"doğru",'import Diyarbakır'!$J:$J,"Geleneksel")</f>
        <v>177</v>
      </c>
      <c r="K23" s="8">
        <f>countifs('import Düzce'!$C:$C,"true",'import Düzce'!$P:$P,"Geleneksel")</f>
        <v>122</v>
      </c>
      <c r="L23" s="8">
        <f>COUNTIFS('import Elazığ'!$C:$C,"doğru",'import Elazığ'!$P:$P,"Geleneksel")</f>
        <v>155</v>
      </c>
      <c r="M23" s="8">
        <f>countifs('import Erzurum'!$C:$C,"true",'import Erzurum'!$P:$P,"Geleneksel")</f>
        <v>164</v>
      </c>
      <c r="N23" s="8">
        <f>COUNTIFS('import Giresun'!$C:$C,"doğru",'import Giresun'!$P:$P,"Geleneksel")</f>
        <v>95</v>
      </c>
      <c r="O23" s="8">
        <f>COUNTIFS('import Iğdır'!$C:$C,"doğru",'import Iğdır'!$P:$P,"Geleneksel")</f>
        <v>44</v>
      </c>
      <c r="P23" s="8">
        <f>countifs('import Karabük'!$C:$C,"true",'import Karabük'!$P:$P,"Geleneksel")</f>
        <v>148</v>
      </c>
      <c r="Q23" s="8">
        <f>COUNTIFS('import Bartın-Çankırı-Kastamonu'!$C:$C,"doğru",'import Bartın-Çankırı-Kastamonu'!$P:$P,"Geleneksel",'import Bartın-Çankırı-Kastamonu'!$Q:$Q,"Kastamonu")</f>
        <v>79</v>
      </c>
      <c r="R23" s="8">
        <f>COUNTIFS('import Kırklareli'!$C:$C,"doğru",'import Kırklareli'!$P:$P,"Geleneksel")</f>
        <v>209</v>
      </c>
      <c r="S23" s="8">
        <f>COUNTIFS('import Konya'!$C:$C,"doğru",'import Konya'!$P:$P,"Geleneksel")</f>
        <v>665</v>
      </c>
      <c r="T23" s="8">
        <f>COUNTIFS('import Malatya'!$C:$C,"doğru",'import Malatya'!$P:$P,"Geleneksel")</f>
        <v>168</v>
      </c>
      <c r="U23" s="8">
        <f>countifs('import Ordu'!$C:$C,"true",'import Ordu'!$P:$P,"Geleneksel")</f>
        <v>132</v>
      </c>
      <c r="V23" s="8">
        <f>COUNTIFS('import Osmaniye'!$C:$C,"doğru",'import Osmaniye'!$P:$P,"Geleneksel")</f>
        <v>107</v>
      </c>
      <c r="W23" s="8">
        <f>COUNTIFS('import Sinop'!$C:$C,"doğru",'import Sinop'!$P:$P,"Geleneksel")</f>
        <v>63</v>
      </c>
      <c r="X23" s="8">
        <f>COUNTIFS('import Tokat'!$C:$C,"doğru",'import Tokat'!$P:$P,"Geleneksel")</f>
        <v>127</v>
      </c>
      <c r="Y23" s="8">
        <f>COUNTIFS('import Uşak'!$C:$C,"doğru",'import Uşak'!$P:$P,"Geleneksel")</f>
        <v>199</v>
      </c>
      <c r="Z23" s="8">
        <f>countifs('import Yalova'!$C:$C,"true",'import Yalova'!$P:$P,"Geleneksel")</f>
        <v>111</v>
      </c>
      <c r="AA23" s="8">
        <f>COUNTIFS('import Zonguldak'!$C:$C,"doğru",'import Zonguldak'!$P:$P,"Geleneksel")</f>
        <v>198</v>
      </c>
      <c r="AB23" s="8">
        <f>COUNTIFS('Import Karaman'!$C:$C,"doğru",'Import Karaman'!$P:$P,"Geleneksel")</f>
        <v>89</v>
      </c>
    </row>
    <row r="24" ht="15.75" customHeight="1">
      <c r="B24" s="1" t="s">
        <v>48</v>
      </c>
      <c r="C24" s="8">
        <f>COUNTIFS('import Adıyaman'!$C:$C,"doğru",'import Adıyaman'!$P:$P,"Geleneksel",'import Adıyaman'!$J:$J,"&gt;0%")</f>
        <v>19</v>
      </c>
      <c r="D24" s="8">
        <f>countifs('import Afyon'!$C:$C,"true",'import Afyon'!$P:$P,"Geleneksel",'import Afyon'!$J:$J,"&gt;0%")</f>
        <v>97</v>
      </c>
      <c r="E24" s="8">
        <f>COUNTIFS('import Amasya'!$C:$C,"doğru",'import Amasya'!$P:$P,"Geleneksel",'import Amasya'!J:J,"&gt;0%")</f>
        <v>14</v>
      </c>
      <c r="F24" s="8">
        <f>COUNTIFS('import Bartın-Çankırı-Kastamonu'!$C:$C,"doğru",'import Bartın-Çankırı-Kastamonu'!$P:$P,"Geleneksel",'import Bartın-Çankırı-Kastamonu'!$Q:$Q,"Bartın",'import Bartın-Çankırı-Kastamonu'!$J:$J,"&gt;0%")</f>
        <v>26</v>
      </c>
      <c r="G24" s="8">
        <f>COUNTIFS('import Bilecik'!$C:$C,"doğru",'import Bilecik'!$P:$P,"Geleneksel",'import Bilecik'!$J:$J,"&gt;0%")</f>
        <v>16</v>
      </c>
      <c r="H24" s="8">
        <f>COUNTIFS('import Bartın-Çankırı-Kastamonu'!$C:$C,"doğru",'import Bartın-Çankırı-Kastamonu'!$P:$P,"Geleneksel",'import Bartın-Çankırı-Kastamonu'!$Q:$Q,"Bolu",'import Bartın-Çankırı-Kastamonu'!$J:$J,"&gt;0%")</f>
        <v>22</v>
      </c>
      <c r="I24" s="8">
        <f>COUNTIFS('import Bartın-Çankırı-Kastamonu'!$C:$C,"doğru",'import Bartın-Çankırı-Kastamonu'!$P:$P,"Geleneksel",'import Bartın-Çankırı-Kastamonu'!$Q:$Q,"Çankırı",'import Bartın-Çankırı-Kastamonu'!$J:$J,"&gt;0%")</f>
        <v>8</v>
      </c>
      <c r="J24" s="8" t="str">
        <f>COUNTIFS('import Diyarbakır'!$C:$C,"doğru",'import Diyarbakır'!$J:$J,"Geleneksel",#REF!,"&gt;0%")</f>
        <v>#VALUE!</v>
      </c>
      <c r="K24" s="8">
        <f>countifs('import Düzce'!$C:$C,"true",'import Düzce'!$P:$P,"Geleneksel",'import Düzce'!$J:$J,"&gt;0%")</f>
        <v>42</v>
      </c>
      <c r="L24" s="8">
        <f>COUNTIFS('import Elazığ'!$C:$C,"doğru",'import Elazığ'!$P:$P,"Geleneksel",'import Elazığ'!$J:$J,"&gt;0%")</f>
        <v>14</v>
      </c>
      <c r="M24" s="8">
        <f>countifs('import Erzurum'!$C:$C,"true",'import Erzurum'!$P:$P,"Geleneksel",'import Erzurum'!$J:$J,"&gt;0%")</f>
        <v>55</v>
      </c>
      <c r="N24" s="8">
        <f>COUNTIFS('import Giresun'!$C:$C,"doğru",'import Giresun'!$P:$P,"Geleneksel",'import Giresun'!$J:$J,"&gt;0%")</f>
        <v>15</v>
      </c>
      <c r="O24" s="8">
        <f>COUNTIFS('import Iğdır'!$C:$C,"doğru",'import Iğdır'!$P:$P,"Geleneksel",'import Iğdır'!$J:$J,"&gt;0%")</f>
        <v>15</v>
      </c>
      <c r="P24" s="8">
        <f>countifs('import Karabük'!$C:$C,"true",'import Karabük'!$P:$P,"Geleneksel",'import Karabük'!$J:$J,"&gt;0%")</f>
        <v>80</v>
      </c>
      <c r="Q24" s="8">
        <f>COUNTIFS('import Bartın-Çankırı-Kastamonu'!$C:$C,"doğru",'import Bartın-Çankırı-Kastamonu'!$P:$P,"Geleneksel",'import Bartın-Çankırı-Kastamonu'!$Q:$Q,"Kastamonu",'import Bartın-Çankırı-Kastamonu'!$J:$J,"&gt;0%")</f>
        <v>6</v>
      </c>
      <c r="R24" s="8">
        <f>COUNTIFS('import Kırklareli'!$C:$C,"doğru",'import Kırklareli'!$P:$P,"Geleneksel",'import Kırklareli'!$J:$J,"&gt;0%")</f>
        <v>64</v>
      </c>
      <c r="S24" s="8">
        <f>COUNTIFS('import Konya'!$C:$C,"doğru",'import Konya'!$P:$P,"Geleneksel",'import Konya'!$J:$J,"&gt;0%")</f>
        <v>305</v>
      </c>
      <c r="T24" s="8">
        <f>COUNTIFS('import Malatya'!$C:$C,"doğru",'import Malatya'!$P:$P,"Geleneksel",'import Malatya'!$J:$J,"&gt;0%")</f>
        <v>90</v>
      </c>
      <c r="U24" s="8">
        <f>countifs('import Ordu'!$C:$C,"true",'import Ordu'!$P:$P,"Geleneksel",'import Ordu'!$J:$J,"&gt;0%")</f>
        <v>45</v>
      </c>
      <c r="V24" s="8">
        <f>COUNTIFS('import Osmaniye'!$C:$C,"doğru",'import Osmaniye'!$P:$P,"Geleneksel",'import Osmaniye'!$J:$J,"&gt;0%")</f>
        <v>54</v>
      </c>
      <c r="W24" s="8">
        <f>COUNTIFS('import Sinop'!$C:$C,"doğru",'import Sinop'!$P:$P,"Geleneksel",'import Sinop'!$J:$J,"&gt;0%")</f>
        <v>34</v>
      </c>
      <c r="X24" s="8">
        <f>COUNTIFS('import Tokat'!$C:$C,"doğru",'import Tokat'!$P:$P,"Geleneksel",'import Tokat'!$J:$J,"&gt;0%")</f>
        <v>31</v>
      </c>
      <c r="Y24" s="8">
        <f>COUNTIFS('import Uşak'!$C:$C,"doğru",'import Uşak'!$P:$P,"Geleneksel",'import Uşak'!$J:$J,"&gt;0%")</f>
        <v>89</v>
      </c>
      <c r="Z24" s="8">
        <f>countifs('import Yalova'!$C:$C,"true",'import Yalova'!$P:$P,"Geleneksel",'import Yalova'!$J:$J,"&gt;0%")</f>
        <v>32</v>
      </c>
      <c r="AA24" s="8">
        <f>COUNTIFS('import Zonguldak'!$C:$C,"doğru",'import Zonguldak'!$P:$P,"Geleneksel",'import Zonguldak'!$J:$J,"&gt;0%")</f>
        <v>71</v>
      </c>
      <c r="AB24" s="8">
        <f>COUNTIFS('Import Karaman'!$C:$C,"doğru",'Import Karaman'!$P:$P,"Geleneksel",'Import Karaman'!$J:$J,"&gt;0%")</f>
        <v>42</v>
      </c>
    </row>
    <row r="25" ht="15.75" customHeight="1">
      <c r="B25" s="1" t="s">
        <v>49</v>
      </c>
      <c r="C25" s="9">
        <f t="shared" ref="C25:AB25" si="2">C24/C23</f>
        <v>0.3166666667</v>
      </c>
      <c r="D25" s="9">
        <f t="shared" si="2"/>
        <v>0.4948979592</v>
      </c>
      <c r="E25" s="9">
        <f t="shared" si="2"/>
        <v>0.2456140351</v>
      </c>
      <c r="F25" s="9">
        <f t="shared" si="2"/>
        <v>0.3768115942</v>
      </c>
      <c r="G25" s="9">
        <f t="shared" si="2"/>
        <v>0.253968254</v>
      </c>
      <c r="H25" s="9">
        <f t="shared" si="2"/>
        <v>0.2</v>
      </c>
      <c r="I25" s="9">
        <f t="shared" si="2"/>
        <v>0.1777777778</v>
      </c>
      <c r="J25" s="9" t="str">
        <f t="shared" si="2"/>
        <v>#VALUE!</v>
      </c>
      <c r="K25" s="9">
        <f t="shared" si="2"/>
        <v>0.3442622951</v>
      </c>
      <c r="L25" s="9">
        <f t="shared" si="2"/>
        <v>0.09032258065</v>
      </c>
      <c r="M25" s="9">
        <f t="shared" si="2"/>
        <v>0.3353658537</v>
      </c>
      <c r="N25" s="9">
        <f t="shared" si="2"/>
        <v>0.1578947368</v>
      </c>
      <c r="O25" s="9">
        <f t="shared" si="2"/>
        <v>0.3409090909</v>
      </c>
      <c r="P25" s="9">
        <f t="shared" si="2"/>
        <v>0.5405405405</v>
      </c>
      <c r="Q25" s="9">
        <f t="shared" si="2"/>
        <v>0.07594936709</v>
      </c>
      <c r="R25" s="9">
        <f t="shared" si="2"/>
        <v>0.3062200957</v>
      </c>
      <c r="S25" s="9">
        <f t="shared" si="2"/>
        <v>0.4586466165</v>
      </c>
      <c r="T25" s="9">
        <f t="shared" si="2"/>
        <v>0.5357142857</v>
      </c>
      <c r="U25" s="9">
        <f t="shared" si="2"/>
        <v>0.3409090909</v>
      </c>
      <c r="V25" s="9">
        <f t="shared" si="2"/>
        <v>0.5046728972</v>
      </c>
      <c r="W25" s="9">
        <f t="shared" si="2"/>
        <v>0.5396825397</v>
      </c>
      <c r="X25" s="9">
        <f t="shared" si="2"/>
        <v>0.2440944882</v>
      </c>
      <c r="Y25" s="9">
        <f t="shared" si="2"/>
        <v>0.4472361809</v>
      </c>
      <c r="Z25" s="9">
        <f t="shared" si="2"/>
        <v>0.2882882883</v>
      </c>
      <c r="AA25" s="9">
        <f t="shared" si="2"/>
        <v>0.3585858586</v>
      </c>
      <c r="AB25" s="9">
        <f t="shared" si="2"/>
        <v>0.4719101124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3" width="13.0"/>
    <col customWidth="1" min="4" max="4" width="15.38"/>
    <col customWidth="1" min="5" max="5" width="31.25"/>
    <col customWidth="1" min="6" max="6" width="11.13"/>
    <col customWidth="1" min="7" max="7" width="15.38"/>
    <col customWidth="1" min="8" max="8" width="34.63"/>
    <col customWidth="1" min="9" max="9" width="52.25"/>
  </cols>
  <sheetData>
    <row r="1" ht="15.75" customHeight="1">
      <c r="A1" s="10"/>
      <c r="B1" s="11" t="s">
        <v>50</v>
      </c>
      <c r="C1" s="1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44522.0</v>
      </c>
      <c r="C2" s="20"/>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customHeight="1">
      <c r="A3" s="24" t="s">
        <v>63</v>
      </c>
      <c r="B3" s="17"/>
      <c r="C3" s="20"/>
      <c r="D3" s="25" t="s">
        <v>64</v>
      </c>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65</v>
      </c>
      <c r="C4" s="30" t="s">
        <v>66</v>
      </c>
      <c r="D4" s="31" t="s">
        <v>67</v>
      </c>
      <c r="E4" s="31" t="s">
        <v>68</v>
      </c>
      <c r="F4" s="32">
        <v>0.4583333333333333</v>
      </c>
      <c r="G4" s="33" t="s">
        <v>69</v>
      </c>
      <c r="H4" s="34" t="s">
        <v>70</v>
      </c>
      <c r="I4" s="31" t="s">
        <v>71</v>
      </c>
      <c r="J4" s="35" t="s">
        <v>72</v>
      </c>
      <c r="K4" s="35"/>
      <c r="L4" s="35"/>
      <c r="M4" s="27"/>
      <c r="N4" s="27"/>
      <c r="O4" s="17"/>
      <c r="P4" s="17"/>
      <c r="Q4" s="17"/>
      <c r="R4" s="17"/>
      <c r="S4" s="17"/>
      <c r="T4" s="17"/>
      <c r="U4" s="17"/>
      <c r="V4" s="17"/>
      <c r="W4" s="17"/>
      <c r="X4" s="17"/>
      <c r="Y4" s="17"/>
      <c r="Z4" s="17"/>
      <c r="AA4" s="17"/>
      <c r="AB4" s="17"/>
      <c r="AC4" s="17"/>
      <c r="AD4" s="17"/>
      <c r="AE4" s="17"/>
      <c r="AF4" s="17"/>
    </row>
    <row r="5" ht="15.75" customHeight="1">
      <c r="A5" s="28"/>
      <c r="B5" s="29"/>
      <c r="C5" s="36" t="s">
        <v>73</v>
      </c>
      <c r="D5" s="36" t="s">
        <v>74</v>
      </c>
      <c r="E5" s="36" t="s">
        <v>75</v>
      </c>
      <c r="F5" s="37" t="s">
        <v>76</v>
      </c>
      <c r="G5" s="38" t="s">
        <v>77</v>
      </c>
      <c r="H5" s="38" t="s">
        <v>78</v>
      </c>
      <c r="I5" s="36" t="s">
        <v>79</v>
      </c>
      <c r="J5" s="39"/>
      <c r="K5" s="39"/>
      <c r="L5" s="39"/>
      <c r="M5" s="27"/>
      <c r="N5" s="27"/>
      <c r="O5" s="17"/>
      <c r="P5" s="17"/>
      <c r="Q5" s="17"/>
      <c r="R5" s="17"/>
      <c r="S5" s="17"/>
      <c r="T5" s="17"/>
      <c r="U5" s="17"/>
      <c r="V5" s="17"/>
      <c r="W5" s="17"/>
      <c r="X5" s="17"/>
      <c r="Y5" s="17"/>
      <c r="Z5" s="17"/>
      <c r="AA5" s="17"/>
      <c r="AB5" s="17"/>
      <c r="AC5" s="17"/>
      <c r="AD5" s="17"/>
      <c r="AE5" s="17"/>
      <c r="AF5" s="17"/>
    </row>
    <row r="6" ht="15.75" customHeight="1">
      <c r="A6" s="28"/>
      <c r="B6" s="29" t="s">
        <v>65</v>
      </c>
      <c r="C6" s="40" t="s">
        <v>66</v>
      </c>
      <c r="D6" s="36" t="s">
        <v>80</v>
      </c>
      <c r="E6" s="36" t="s">
        <v>81</v>
      </c>
      <c r="F6" s="37" t="s">
        <v>82</v>
      </c>
      <c r="G6" s="38" t="s">
        <v>69</v>
      </c>
      <c r="H6" s="38" t="s">
        <v>83</v>
      </c>
      <c r="I6" s="36" t="s">
        <v>84</v>
      </c>
      <c r="J6" s="39"/>
      <c r="K6" s="39"/>
      <c r="L6" s="39"/>
      <c r="M6" s="27"/>
      <c r="N6" s="27"/>
      <c r="O6" s="17"/>
      <c r="P6" s="17"/>
      <c r="Q6" s="17"/>
      <c r="R6" s="17"/>
      <c r="S6" s="17"/>
      <c r="T6" s="17"/>
      <c r="U6" s="17"/>
      <c r="V6" s="17"/>
      <c r="W6" s="17"/>
      <c r="X6" s="17"/>
      <c r="Y6" s="17"/>
      <c r="Z6" s="17"/>
      <c r="AA6" s="17"/>
      <c r="AB6" s="17"/>
      <c r="AC6" s="17"/>
      <c r="AD6" s="17"/>
      <c r="AE6" s="17"/>
      <c r="AF6" s="17"/>
    </row>
    <row r="7" ht="15.75" customHeight="1">
      <c r="A7" s="28"/>
      <c r="B7" s="29" t="s">
        <v>65</v>
      </c>
      <c r="C7" s="40" t="s">
        <v>66</v>
      </c>
      <c r="D7" s="36" t="s">
        <v>85</v>
      </c>
      <c r="E7" s="36" t="s">
        <v>86</v>
      </c>
      <c r="F7" s="41">
        <v>0.625</v>
      </c>
      <c r="G7" s="38" t="s">
        <v>69</v>
      </c>
      <c r="H7" s="42" t="s">
        <v>87</v>
      </c>
      <c r="I7" s="36" t="s">
        <v>88</v>
      </c>
      <c r="J7" s="17"/>
      <c r="K7" s="17"/>
      <c r="L7" s="39"/>
      <c r="M7" s="27"/>
      <c r="N7" s="27"/>
      <c r="O7" s="17"/>
      <c r="P7" s="17"/>
      <c r="Q7" s="17"/>
      <c r="R7" s="17"/>
      <c r="S7" s="17"/>
      <c r="T7" s="17"/>
      <c r="U7" s="17"/>
      <c r="V7" s="17"/>
      <c r="W7" s="17"/>
      <c r="X7" s="17"/>
      <c r="Y7" s="17"/>
      <c r="Z7" s="17"/>
      <c r="AA7" s="17"/>
      <c r="AB7" s="17"/>
      <c r="AC7" s="17"/>
      <c r="AD7" s="17"/>
      <c r="AE7" s="17"/>
      <c r="AF7" s="17"/>
    </row>
    <row r="8" ht="15.75" customHeight="1">
      <c r="A8" s="28"/>
      <c r="B8" s="29" t="s">
        <v>65</v>
      </c>
      <c r="C8" s="40" t="s">
        <v>66</v>
      </c>
      <c r="D8" s="36" t="s">
        <v>89</v>
      </c>
      <c r="E8" s="36" t="s">
        <v>90</v>
      </c>
      <c r="F8" s="41">
        <v>0.6875</v>
      </c>
      <c r="G8" s="38" t="s">
        <v>69</v>
      </c>
      <c r="H8" s="42" t="s">
        <v>91</v>
      </c>
      <c r="I8" s="36" t="s">
        <v>92</v>
      </c>
      <c r="J8" s="17"/>
      <c r="K8" s="17"/>
      <c r="L8" s="39"/>
      <c r="M8" s="27"/>
      <c r="N8" s="27"/>
      <c r="O8" s="17"/>
      <c r="P8" s="17"/>
      <c r="Q8" s="17"/>
      <c r="R8" s="17"/>
      <c r="S8" s="17"/>
      <c r="T8" s="17"/>
      <c r="U8" s="17"/>
      <c r="V8" s="17"/>
      <c r="W8" s="17"/>
      <c r="X8" s="17"/>
      <c r="Y8" s="17"/>
      <c r="Z8" s="17"/>
      <c r="AA8" s="17"/>
      <c r="AB8" s="17"/>
      <c r="AC8" s="17"/>
      <c r="AD8" s="17"/>
      <c r="AE8" s="17"/>
      <c r="AF8" s="17"/>
    </row>
    <row r="9" ht="15.75" customHeight="1">
      <c r="A9" s="28"/>
      <c r="B9" s="29" t="s">
        <v>65</v>
      </c>
      <c r="C9" s="40" t="s">
        <v>66</v>
      </c>
      <c r="D9" s="36" t="s">
        <v>93</v>
      </c>
      <c r="E9" s="36" t="s">
        <v>94</v>
      </c>
      <c r="F9" s="41">
        <v>0.7916666666666666</v>
      </c>
      <c r="G9" s="38" t="s">
        <v>95</v>
      </c>
      <c r="H9" s="43" t="s">
        <v>96</v>
      </c>
      <c r="I9" s="36" t="s">
        <v>97</v>
      </c>
      <c r="J9" s="17"/>
      <c r="K9" s="17"/>
      <c r="L9" s="39"/>
      <c r="M9" s="27"/>
      <c r="N9" s="27"/>
      <c r="O9" s="17"/>
      <c r="P9" s="17"/>
      <c r="Q9" s="17"/>
      <c r="R9" s="17"/>
      <c r="S9" s="17"/>
      <c r="T9" s="17"/>
      <c r="U9" s="17"/>
      <c r="V9" s="17"/>
      <c r="W9" s="17"/>
      <c r="X9" s="17"/>
      <c r="Y9" s="17"/>
      <c r="Z9" s="17"/>
      <c r="AA9" s="17"/>
      <c r="AB9" s="17"/>
      <c r="AC9" s="17"/>
      <c r="AD9" s="17"/>
      <c r="AE9" s="17"/>
      <c r="AF9" s="17"/>
    </row>
    <row r="10" ht="15.75" customHeight="1">
      <c r="A10" s="44"/>
      <c r="B10" s="29" t="s">
        <v>65</v>
      </c>
      <c r="C10" s="40" t="s">
        <v>66</v>
      </c>
      <c r="D10" s="36" t="s">
        <v>98</v>
      </c>
      <c r="E10" s="36" t="s">
        <v>99</v>
      </c>
      <c r="F10" s="41">
        <v>0.7916666666666666</v>
      </c>
      <c r="G10" s="38" t="s">
        <v>95</v>
      </c>
      <c r="H10" s="43" t="s">
        <v>96</v>
      </c>
      <c r="I10" s="36" t="s">
        <v>97</v>
      </c>
      <c r="J10" s="17"/>
      <c r="K10" s="17"/>
      <c r="L10" s="17"/>
      <c r="M10" s="27"/>
      <c r="N10" s="27"/>
      <c r="O10" s="17"/>
      <c r="P10" s="17"/>
      <c r="Q10" s="17"/>
      <c r="R10" s="17"/>
      <c r="S10" s="17"/>
      <c r="T10" s="17"/>
      <c r="U10" s="17"/>
      <c r="V10" s="17"/>
      <c r="W10" s="17"/>
      <c r="X10" s="17"/>
      <c r="Y10" s="17"/>
      <c r="Z10" s="17"/>
      <c r="AA10" s="17"/>
      <c r="AB10" s="17"/>
      <c r="AC10" s="17"/>
      <c r="AD10" s="17"/>
      <c r="AE10" s="17"/>
      <c r="AF10" s="17"/>
    </row>
    <row r="11" ht="15.75" customHeight="1">
      <c r="A11" s="18"/>
      <c r="B11" s="19">
        <v>44523.0</v>
      </c>
      <c r="C11" s="20"/>
      <c r="D11" s="21"/>
      <c r="E11" s="22"/>
      <c r="F11" s="22"/>
      <c r="G11" s="22"/>
      <c r="H11" s="22"/>
      <c r="I11" s="22"/>
      <c r="J11" s="22"/>
      <c r="K11" s="23"/>
      <c r="L11" s="17"/>
      <c r="M11" s="17"/>
      <c r="N11" s="17"/>
      <c r="O11" s="17"/>
      <c r="P11" s="17"/>
      <c r="Q11" s="17"/>
      <c r="R11" s="17"/>
      <c r="S11" s="17"/>
      <c r="T11" s="17"/>
      <c r="U11" s="17"/>
      <c r="V11" s="17"/>
      <c r="W11" s="17"/>
      <c r="X11" s="17"/>
      <c r="Y11" s="17"/>
      <c r="Z11" s="17"/>
      <c r="AA11" s="17"/>
      <c r="AB11" s="17"/>
      <c r="AC11" s="17"/>
      <c r="AD11" s="17"/>
      <c r="AE11" s="17"/>
      <c r="AF11" s="17"/>
    </row>
    <row r="12" ht="15.75" customHeight="1">
      <c r="A12" s="24" t="s">
        <v>63</v>
      </c>
      <c r="B12" s="17"/>
      <c r="C12" s="20"/>
      <c r="D12" s="17"/>
      <c r="E12" s="17"/>
      <c r="F12" s="26"/>
      <c r="G12" s="17"/>
      <c r="H12" s="17"/>
      <c r="I12" s="17"/>
      <c r="J12" s="17"/>
      <c r="K12" s="17"/>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65</v>
      </c>
      <c r="C13" s="20"/>
      <c r="D13" s="25" t="s">
        <v>64</v>
      </c>
      <c r="E13" s="45"/>
      <c r="F13" s="46"/>
      <c r="G13" s="17"/>
      <c r="H13" s="17"/>
      <c r="I13" s="45"/>
      <c r="J13" s="17"/>
      <c r="K13" s="17"/>
      <c r="L13" s="35"/>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65</v>
      </c>
      <c r="C14" s="40" t="s">
        <v>100</v>
      </c>
      <c r="D14" s="47" t="s">
        <v>67</v>
      </c>
      <c r="E14" s="47" t="s">
        <v>68</v>
      </c>
      <c r="F14" s="48">
        <v>0.4583333333333333</v>
      </c>
      <c r="G14" s="49" t="s">
        <v>69</v>
      </c>
      <c r="H14" s="43" t="s">
        <v>70</v>
      </c>
      <c r="I14" s="47" t="s">
        <v>71</v>
      </c>
      <c r="J14" s="17"/>
      <c r="K14" s="17"/>
      <c r="L14" s="39"/>
      <c r="M14" s="27"/>
      <c r="N14" s="27"/>
      <c r="O14" s="17"/>
      <c r="P14" s="17"/>
      <c r="Q14" s="17"/>
      <c r="R14" s="17"/>
      <c r="S14" s="17"/>
      <c r="T14" s="17"/>
      <c r="U14" s="17"/>
      <c r="V14" s="17"/>
      <c r="W14" s="17"/>
      <c r="X14" s="17"/>
      <c r="Y14" s="17"/>
      <c r="Z14" s="17"/>
      <c r="AA14" s="17"/>
      <c r="AB14" s="17"/>
      <c r="AC14" s="17"/>
      <c r="AD14" s="17"/>
      <c r="AE14" s="17"/>
      <c r="AF14" s="17"/>
    </row>
    <row r="15" ht="15.75" customHeight="1">
      <c r="A15" s="28"/>
      <c r="B15" s="29" t="s">
        <v>65</v>
      </c>
      <c r="C15" s="36" t="s">
        <v>73</v>
      </c>
      <c r="D15" s="47" t="s">
        <v>101</v>
      </c>
      <c r="E15" s="47" t="s">
        <v>102</v>
      </c>
      <c r="F15" s="41">
        <v>0.5416666666666666</v>
      </c>
      <c r="G15" s="38" t="s">
        <v>103</v>
      </c>
      <c r="H15" s="42" t="s">
        <v>104</v>
      </c>
      <c r="I15" s="47" t="s">
        <v>105</v>
      </c>
      <c r="J15" s="17"/>
      <c r="K15" s="17"/>
      <c r="L15" s="39"/>
      <c r="M15" s="27"/>
      <c r="N15" s="27"/>
      <c r="O15" s="17"/>
      <c r="P15" s="17"/>
      <c r="Q15" s="17"/>
      <c r="R15" s="17"/>
      <c r="S15" s="17"/>
      <c r="T15" s="17"/>
      <c r="U15" s="17"/>
      <c r="V15" s="17"/>
      <c r="W15" s="17"/>
      <c r="X15" s="17"/>
      <c r="Y15" s="17"/>
      <c r="Z15" s="17"/>
      <c r="AA15" s="17"/>
      <c r="AB15" s="17"/>
      <c r="AC15" s="17"/>
      <c r="AD15" s="17"/>
      <c r="AE15" s="17"/>
      <c r="AF15" s="17"/>
    </row>
    <row r="16" ht="15.75" customHeight="1">
      <c r="A16" s="28"/>
      <c r="B16" s="29" t="s">
        <v>65</v>
      </c>
      <c r="C16" s="50" t="s">
        <v>106</v>
      </c>
      <c r="D16" s="31" t="s">
        <v>107</v>
      </c>
      <c r="E16" s="31" t="s">
        <v>108</v>
      </c>
      <c r="F16" s="32">
        <v>0.625</v>
      </c>
      <c r="G16" s="51" t="s">
        <v>109</v>
      </c>
      <c r="H16" s="31" t="s">
        <v>110</v>
      </c>
      <c r="I16" s="51" t="s">
        <v>111</v>
      </c>
      <c r="J16" s="17" t="s">
        <v>112</v>
      </c>
      <c r="K16" s="17"/>
      <c r="L16" s="39"/>
      <c r="M16" s="27"/>
      <c r="N16" s="27"/>
      <c r="O16" s="17"/>
      <c r="P16" s="17"/>
      <c r="Q16" s="17"/>
      <c r="R16" s="17"/>
      <c r="S16" s="17"/>
      <c r="T16" s="17"/>
      <c r="U16" s="17"/>
      <c r="V16" s="17"/>
      <c r="W16" s="17"/>
      <c r="X16" s="17"/>
      <c r="Y16" s="17"/>
      <c r="Z16" s="17"/>
      <c r="AA16" s="17"/>
      <c r="AB16" s="17"/>
      <c r="AC16" s="17"/>
      <c r="AD16" s="17"/>
      <c r="AE16" s="17"/>
      <c r="AF16" s="17"/>
    </row>
    <row r="17" ht="15.75" customHeight="1">
      <c r="A17" s="28"/>
      <c r="B17" s="29" t="s">
        <v>65</v>
      </c>
      <c r="C17" s="31" t="s">
        <v>73</v>
      </c>
      <c r="D17" s="51" t="s">
        <v>113</v>
      </c>
      <c r="E17" s="51" t="s">
        <v>114</v>
      </c>
      <c r="F17" s="32">
        <v>0.625</v>
      </c>
      <c r="G17" s="33" t="s">
        <v>115</v>
      </c>
      <c r="H17" s="33" t="s">
        <v>116</v>
      </c>
      <c r="I17" s="51" t="s">
        <v>117</v>
      </c>
      <c r="J17" s="17" t="s">
        <v>118</v>
      </c>
      <c r="K17" s="17"/>
      <c r="L17" s="39"/>
      <c r="M17" s="27"/>
      <c r="N17" s="27"/>
      <c r="O17" s="17"/>
      <c r="P17" s="17"/>
      <c r="Q17" s="17"/>
      <c r="R17" s="17"/>
      <c r="S17" s="17"/>
      <c r="T17" s="17"/>
      <c r="U17" s="17"/>
      <c r="V17" s="17"/>
      <c r="W17" s="17"/>
      <c r="X17" s="17"/>
      <c r="Y17" s="17"/>
      <c r="Z17" s="17"/>
      <c r="AA17" s="17"/>
      <c r="AB17" s="17"/>
      <c r="AC17" s="17"/>
      <c r="AD17" s="17"/>
      <c r="AE17" s="17"/>
      <c r="AF17" s="17"/>
    </row>
    <row r="18" ht="15.75" customHeight="1">
      <c r="A18" s="44"/>
      <c r="B18" s="29" t="s">
        <v>65</v>
      </c>
      <c r="C18" s="36" t="s">
        <v>73</v>
      </c>
      <c r="D18" s="47" t="s">
        <v>119</v>
      </c>
      <c r="E18" s="47" t="s">
        <v>120</v>
      </c>
      <c r="F18" s="41">
        <v>0.7083333333333334</v>
      </c>
      <c r="G18" s="38" t="s">
        <v>77</v>
      </c>
      <c r="H18" s="52" t="s">
        <v>121</v>
      </c>
      <c r="I18" s="47" t="s">
        <v>122</v>
      </c>
      <c r="J18" s="17"/>
      <c r="K18" s="17"/>
      <c r="L18" s="17"/>
      <c r="M18" s="27"/>
      <c r="N18" s="27"/>
      <c r="O18" s="17"/>
      <c r="P18" s="17"/>
      <c r="Q18" s="17"/>
      <c r="R18" s="17"/>
      <c r="S18" s="17"/>
      <c r="T18" s="17"/>
      <c r="U18" s="17"/>
      <c r="V18" s="17"/>
      <c r="W18" s="17"/>
      <c r="X18" s="17"/>
      <c r="Y18" s="17"/>
      <c r="Z18" s="17"/>
      <c r="AA18" s="17"/>
      <c r="AB18" s="17"/>
      <c r="AC18" s="17"/>
      <c r="AD18" s="17"/>
      <c r="AE18" s="17"/>
      <c r="AF18" s="17"/>
    </row>
    <row r="19" ht="15.75" customHeight="1">
      <c r="A19" s="53"/>
      <c r="B19" s="29"/>
      <c r="C19" s="54" t="s">
        <v>66</v>
      </c>
      <c r="D19" s="47" t="s">
        <v>123</v>
      </c>
      <c r="E19" s="47" t="s">
        <v>124</v>
      </c>
      <c r="F19" s="41">
        <v>0.7916666666666666</v>
      </c>
      <c r="G19" s="38" t="s">
        <v>125</v>
      </c>
      <c r="H19" s="38" t="s">
        <v>126</v>
      </c>
      <c r="I19" s="47" t="s">
        <v>127</v>
      </c>
      <c r="J19" s="2"/>
      <c r="K19" s="2"/>
      <c r="L19" s="17"/>
      <c r="M19" s="27"/>
      <c r="N19" s="27"/>
      <c r="O19" s="17"/>
      <c r="P19" s="17"/>
      <c r="Q19" s="17"/>
      <c r="R19" s="17"/>
      <c r="S19" s="17"/>
      <c r="T19" s="17"/>
      <c r="U19" s="17"/>
      <c r="V19" s="17"/>
      <c r="W19" s="17"/>
      <c r="X19" s="17"/>
      <c r="Y19" s="17"/>
      <c r="Z19" s="17"/>
      <c r="AA19" s="17"/>
      <c r="AB19" s="17"/>
      <c r="AC19" s="17"/>
      <c r="AD19" s="17"/>
      <c r="AE19" s="17"/>
      <c r="AF19" s="17"/>
    </row>
    <row r="20" ht="15.75" customHeight="1">
      <c r="A20" s="18"/>
      <c r="B20" s="19">
        <v>44524.0</v>
      </c>
      <c r="C20" s="55"/>
      <c r="F20" s="8"/>
      <c r="J20" s="56"/>
      <c r="K20" s="56"/>
      <c r="L20" s="17"/>
      <c r="M20" s="17"/>
      <c r="N20" s="17"/>
      <c r="O20" s="17"/>
      <c r="P20" s="17"/>
      <c r="Q20" s="17"/>
      <c r="R20" s="17"/>
      <c r="S20" s="17"/>
      <c r="T20" s="17"/>
      <c r="U20" s="17"/>
      <c r="V20" s="17"/>
      <c r="W20" s="17"/>
      <c r="X20" s="17"/>
      <c r="Y20" s="17"/>
      <c r="Z20" s="17"/>
      <c r="AA20" s="17"/>
      <c r="AB20" s="17"/>
      <c r="AC20" s="17"/>
      <c r="AD20" s="17"/>
      <c r="AE20" s="17"/>
      <c r="AF20" s="17"/>
    </row>
    <row r="21" ht="15.75" customHeight="1">
      <c r="A21" s="24" t="s">
        <v>63</v>
      </c>
      <c r="B21" s="17"/>
      <c r="C21" s="55"/>
      <c r="F21" s="8"/>
      <c r="J21" s="17"/>
      <c r="K21" s="17"/>
      <c r="L21" s="17"/>
      <c r="M21" s="27"/>
      <c r="N21" s="27"/>
      <c r="O21" s="17"/>
      <c r="P21" s="17"/>
      <c r="Q21" s="17"/>
      <c r="R21" s="17"/>
      <c r="S21" s="17"/>
      <c r="T21" s="17"/>
      <c r="U21" s="17"/>
      <c r="V21" s="17"/>
      <c r="W21" s="17"/>
      <c r="X21" s="17"/>
      <c r="Y21" s="17"/>
      <c r="Z21" s="17"/>
      <c r="AA21" s="17"/>
      <c r="AB21" s="17"/>
      <c r="AC21" s="17"/>
      <c r="AD21" s="17"/>
      <c r="AE21" s="17"/>
      <c r="AF21" s="17"/>
    </row>
    <row r="22" ht="15.75" customHeight="1">
      <c r="A22" s="28"/>
      <c r="B22" s="29" t="s">
        <v>65</v>
      </c>
      <c r="C22" s="20"/>
      <c r="D22" s="25" t="s">
        <v>64</v>
      </c>
      <c r="E22" s="45"/>
      <c r="F22" s="46"/>
      <c r="G22" s="17"/>
      <c r="H22" s="17"/>
      <c r="I22" s="45"/>
      <c r="J22" s="17"/>
      <c r="K22" s="17"/>
      <c r="L22" s="35"/>
      <c r="M22" s="27"/>
      <c r="N22" s="27"/>
      <c r="O22" s="17"/>
      <c r="P22" s="17"/>
      <c r="Q22" s="17"/>
      <c r="R22" s="17"/>
      <c r="S22" s="17"/>
      <c r="T22" s="17"/>
      <c r="U22" s="17"/>
      <c r="V22" s="17"/>
      <c r="W22" s="17"/>
      <c r="X22" s="17"/>
      <c r="Y22" s="17"/>
      <c r="Z22" s="17"/>
      <c r="AA22" s="17"/>
      <c r="AB22" s="17"/>
      <c r="AC22" s="17"/>
      <c r="AD22" s="17"/>
      <c r="AE22" s="17"/>
      <c r="AF22" s="17"/>
    </row>
    <row r="23" ht="15.75" customHeight="1">
      <c r="A23" s="28"/>
      <c r="B23" s="29" t="s">
        <v>65</v>
      </c>
      <c r="C23" s="57" t="s">
        <v>128</v>
      </c>
      <c r="D23" s="42" t="s">
        <v>129</v>
      </c>
      <c r="E23" s="42" t="s">
        <v>130</v>
      </c>
      <c r="F23" s="37" t="s">
        <v>131</v>
      </c>
      <c r="G23" s="57" t="s">
        <v>69</v>
      </c>
      <c r="H23" s="38" t="s">
        <v>132</v>
      </c>
      <c r="I23" s="58" t="s">
        <v>133</v>
      </c>
      <c r="J23" s="17"/>
      <c r="K23" s="17"/>
      <c r="L23" s="39"/>
      <c r="M23" s="27"/>
      <c r="N23" s="27"/>
      <c r="O23" s="17"/>
      <c r="P23" s="17"/>
      <c r="Q23" s="17"/>
      <c r="R23" s="17"/>
      <c r="S23" s="17"/>
      <c r="T23" s="17"/>
      <c r="U23" s="17"/>
      <c r="V23" s="17"/>
      <c r="W23" s="17"/>
      <c r="X23" s="17"/>
      <c r="Y23" s="17"/>
      <c r="Z23" s="17"/>
      <c r="AA23" s="17"/>
      <c r="AB23" s="17"/>
      <c r="AC23" s="17"/>
      <c r="AD23" s="17"/>
      <c r="AE23" s="17"/>
      <c r="AF23" s="17"/>
    </row>
    <row r="24" ht="15.75" customHeight="1">
      <c r="A24" s="28"/>
      <c r="B24" s="29" t="s">
        <v>65</v>
      </c>
      <c r="C24" s="59" t="s">
        <v>128</v>
      </c>
      <c r="D24" s="31" t="s">
        <v>134</v>
      </c>
      <c r="E24" s="31" t="s">
        <v>135</v>
      </c>
      <c r="F24" s="60" t="s">
        <v>136</v>
      </c>
      <c r="G24" s="61" t="s">
        <v>137</v>
      </c>
      <c r="H24" s="62" t="s">
        <v>138</v>
      </c>
      <c r="I24" s="63" t="s">
        <v>139</v>
      </c>
      <c r="J24" s="17" t="s">
        <v>140</v>
      </c>
      <c r="K24" s="17"/>
      <c r="L24" s="39"/>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9" t="s">
        <v>65</v>
      </c>
      <c r="C25" s="30" t="s">
        <v>100</v>
      </c>
      <c r="D25" s="31" t="s">
        <v>141</v>
      </c>
      <c r="E25" s="31" t="s">
        <v>142</v>
      </c>
      <c r="F25" s="32">
        <v>0.7083333333333334</v>
      </c>
      <c r="G25" s="33" t="s">
        <v>143</v>
      </c>
      <c r="H25" s="62" t="s">
        <v>144</v>
      </c>
      <c r="I25" s="31" t="s">
        <v>145</v>
      </c>
      <c r="J25" s="17" t="s">
        <v>146</v>
      </c>
      <c r="K25" s="17"/>
      <c r="L25" s="39"/>
      <c r="M25" s="27"/>
      <c r="N25" s="27"/>
      <c r="O25" s="17"/>
      <c r="P25" s="17"/>
      <c r="Q25" s="17"/>
      <c r="R25" s="17"/>
      <c r="S25" s="17"/>
      <c r="T25" s="17"/>
      <c r="U25" s="17"/>
      <c r="V25" s="17"/>
      <c r="W25" s="17"/>
      <c r="X25" s="17"/>
      <c r="Y25" s="17"/>
      <c r="Z25" s="17"/>
      <c r="AA25" s="17"/>
      <c r="AB25" s="17"/>
      <c r="AC25" s="17"/>
      <c r="AD25" s="17"/>
      <c r="AE25" s="17"/>
      <c r="AF25" s="17"/>
    </row>
    <row r="26" ht="15.75" customHeight="1">
      <c r="A26" s="28"/>
      <c r="B26" s="29" t="s">
        <v>65</v>
      </c>
      <c r="C26" s="30" t="s">
        <v>100</v>
      </c>
      <c r="D26" s="31" t="s">
        <v>147</v>
      </c>
      <c r="E26" s="31" t="s">
        <v>148</v>
      </c>
      <c r="F26" s="32">
        <v>0.7083333333333334</v>
      </c>
      <c r="G26" s="33" t="s">
        <v>143</v>
      </c>
      <c r="H26" s="33" t="s">
        <v>144</v>
      </c>
      <c r="I26" s="31" t="s">
        <v>145</v>
      </c>
      <c r="J26" s="17" t="s">
        <v>146</v>
      </c>
      <c r="K26" s="17"/>
      <c r="L26" s="39"/>
      <c r="M26" s="27"/>
      <c r="N26" s="27"/>
      <c r="O26" s="17"/>
      <c r="P26" s="17"/>
      <c r="Q26" s="17"/>
      <c r="R26" s="17"/>
      <c r="S26" s="17"/>
      <c r="T26" s="17"/>
      <c r="U26" s="17"/>
      <c r="V26" s="17"/>
      <c r="W26" s="17"/>
      <c r="X26" s="17"/>
      <c r="Y26" s="17"/>
      <c r="Z26" s="17"/>
      <c r="AA26" s="17"/>
      <c r="AB26" s="17"/>
      <c r="AC26" s="17"/>
      <c r="AD26" s="17"/>
      <c r="AE26" s="17"/>
      <c r="AF26" s="17"/>
    </row>
    <row r="27" ht="15.75" customHeight="1">
      <c r="A27" s="28"/>
      <c r="B27" s="29"/>
      <c r="C27" s="64" t="s">
        <v>149</v>
      </c>
      <c r="D27" s="47" t="s">
        <v>150</v>
      </c>
      <c r="E27" s="47" t="s">
        <v>151</v>
      </c>
      <c r="F27" s="41">
        <v>0.6875</v>
      </c>
      <c r="G27" s="38" t="s">
        <v>152</v>
      </c>
      <c r="H27" s="52" t="s">
        <v>153</v>
      </c>
      <c r="I27" s="47" t="s">
        <v>154</v>
      </c>
      <c r="J27" s="17" t="s">
        <v>155</v>
      </c>
      <c r="K27" s="17"/>
      <c r="L27" s="39"/>
      <c r="M27" s="27"/>
      <c r="N27" s="27"/>
      <c r="O27" s="17"/>
      <c r="P27" s="17"/>
      <c r="Q27" s="17"/>
      <c r="R27" s="17"/>
      <c r="S27" s="17"/>
      <c r="T27" s="17"/>
      <c r="U27" s="17"/>
      <c r="V27" s="17"/>
      <c r="W27" s="17"/>
      <c r="X27" s="17"/>
      <c r="Y27" s="17"/>
      <c r="Z27" s="17"/>
      <c r="AA27" s="17"/>
      <c r="AB27" s="17"/>
      <c r="AC27" s="17"/>
      <c r="AD27" s="17"/>
      <c r="AE27" s="17"/>
      <c r="AF27" s="17"/>
    </row>
    <row r="28" ht="15.75" customHeight="1">
      <c r="A28" s="44"/>
      <c r="B28" s="29" t="s">
        <v>65</v>
      </c>
      <c r="C28" s="65"/>
      <c r="D28" s="66"/>
      <c r="E28" s="66"/>
      <c r="F28" s="46"/>
      <c r="G28" s="17"/>
      <c r="H28" s="67"/>
      <c r="I28" s="66"/>
      <c r="J28" s="17"/>
      <c r="K28" s="17"/>
      <c r="L28" s="17"/>
      <c r="M28" s="27"/>
      <c r="N28" s="27"/>
      <c r="O28" s="17"/>
      <c r="P28" s="17"/>
      <c r="Q28" s="17"/>
      <c r="R28" s="17"/>
      <c r="S28" s="17"/>
      <c r="T28" s="17"/>
      <c r="U28" s="17"/>
      <c r="V28" s="17"/>
      <c r="W28" s="17"/>
      <c r="X28" s="17"/>
      <c r="Y28" s="17"/>
      <c r="Z28" s="17"/>
      <c r="AA28" s="17"/>
      <c r="AB28" s="17"/>
      <c r="AC28" s="17"/>
      <c r="AD28" s="17"/>
      <c r="AE28" s="17"/>
      <c r="AF28" s="17"/>
    </row>
    <row r="29" ht="15.75" customHeight="1">
      <c r="A29" s="18"/>
      <c r="B29" s="19">
        <v>44525.0</v>
      </c>
      <c r="C29" s="20"/>
      <c r="D29" s="21"/>
      <c r="E29" s="22"/>
      <c r="F29" s="22"/>
      <c r="G29" s="22"/>
      <c r="H29" s="22"/>
      <c r="I29" s="22"/>
      <c r="J29" s="22"/>
      <c r="K29" s="23"/>
      <c r="L29" s="17"/>
      <c r="M29" s="17"/>
      <c r="N29" s="17"/>
      <c r="O29" s="17"/>
      <c r="P29" s="17"/>
      <c r="Q29" s="17"/>
      <c r="R29" s="17"/>
      <c r="S29" s="17"/>
      <c r="T29" s="17"/>
      <c r="U29" s="17"/>
      <c r="V29" s="17"/>
      <c r="W29" s="17"/>
      <c r="X29" s="17"/>
      <c r="Y29" s="17"/>
      <c r="Z29" s="17"/>
      <c r="AA29" s="17"/>
      <c r="AB29" s="17"/>
      <c r="AC29" s="17"/>
      <c r="AD29" s="17"/>
      <c r="AE29" s="17"/>
      <c r="AF29" s="17"/>
    </row>
    <row r="30" ht="15.75" customHeight="1">
      <c r="A30" s="24" t="s">
        <v>63</v>
      </c>
      <c r="B30" s="17"/>
      <c r="C30" s="20"/>
      <c r="D30" s="17"/>
      <c r="E30" s="17"/>
      <c r="F30" s="26"/>
      <c r="G30" s="17"/>
      <c r="H30" s="17"/>
      <c r="I30" s="17"/>
      <c r="J30" s="17"/>
      <c r="K30" s="17"/>
      <c r="L30" s="17"/>
      <c r="M30" s="27"/>
      <c r="N30" s="27"/>
      <c r="O30" s="17"/>
      <c r="P30" s="17"/>
      <c r="Q30" s="17"/>
      <c r="R30" s="17"/>
      <c r="S30" s="17"/>
      <c r="T30" s="17"/>
      <c r="U30" s="17"/>
      <c r="V30" s="17"/>
      <c r="W30" s="17"/>
      <c r="X30" s="17"/>
      <c r="Y30" s="17"/>
      <c r="Z30" s="17"/>
      <c r="AA30" s="17"/>
      <c r="AB30" s="17"/>
      <c r="AC30" s="17"/>
      <c r="AD30" s="17"/>
      <c r="AE30" s="17"/>
      <c r="AF30" s="17"/>
    </row>
    <row r="31" ht="15.75" customHeight="1">
      <c r="A31" s="28"/>
      <c r="B31" s="29" t="s">
        <v>65</v>
      </c>
      <c r="C31" s="20"/>
      <c r="D31" s="25" t="s">
        <v>64</v>
      </c>
      <c r="E31" s="45"/>
      <c r="F31" s="46"/>
      <c r="G31" s="17"/>
      <c r="H31" s="17"/>
      <c r="I31" s="45"/>
      <c r="J31" s="17"/>
      <c r="K31" s="17"/>
      <c r="L31" s="35"/>
      <c r="M31" s="27"/>
      <c r="N31" s="27"/>
      <c r="O31" s="17"/>
      <c r="P31" s="17"/>
      <c r="Q31" s="17"/>
      <c r="R31" s="17"/>
      <c r="S31" s="17"/>
      <c r="T31" s="17"/>
      <c r="U31" s="17"/>
      <c r="V31" s="17"/>
      <c r="W31" s="17"/>
      <c r="X31" s="17"/>
      <c r="Y31" s="17"/>
      <c r="Z31" s="17"/>
      <c r="AA31" s="17"/>
      <c r="AB31" s="17"/>
      <c r="AC31" s="17"/>
      <c r="AD31" s="17"/>
      <c r="AE31" s="17"/>
      <c r="AF31" s="17"/>
    </row>
    <row r="32" ht="15.75" customHeight="1">
      <c r="A32" s="28"/>
      <c r="B32" s="29" t="s">
        <v>65</v>
      </c>
      <c r="C32" s="54" t="s">
        <v>100</v>
      </c>
      <c r="D32" s="42" t="s">
        <v>93</v>
      </c>
      <c r="E32" s="42" t="s">
        <v>94</v>
      </c>
      <c r="F32" s="41">
        <v>0.4583333333333333</v>
      </c>
      <c r="G32" s="38" t="s">
        <v>95</v>
      </c>
      <c r="H32" s="38" t="s">
        <v>96</v>
      </c>
      <c r="I32" s="42" t="s">
        <v>97</v>
      </c>
      <c r="J32" s="17"/>
      <c r="K32" s="17"/>
      <c r="L32" s="39"/>
      <c r="M32" s="27"/>
      <c r="N32" s="27"/>
      <c r="O32" s="17"/>
      <c r="P32" s="17"/>
      <c r="Q32" s="17"/>
      <c r="R32" s="17"/>
      <c r="S32" s="17"/>
      <c r="T32" s="17"/>
      <c r="U32" s="17"/>
      <c r="V32" s="17"/>
      <c r="W32" s="17"/>
      <c r="X32" s="17"/>
      <c r="Y32" s="17"/>
      <c r="Z32" s="17"/>
      <c r="AA32" s="17"/>
      <c r="AB32" s="17"/>
      <c r="AC32" s="17"/>
      <c r="AD32" s="17"/>
      <c r="AE32" s="17"/>
      <c r="AF32" s="17"/>
    </row>
    <row r="33" ht="15.75" customHeight="1">
      <c r="A33" s="28"/>
      <c r="B33" s="29" t="s">
        <v>65</v>
      </c>
      <c r="C33" s="54" t="s">
        <v>100</v>
      </c>
      <c r="D33" s="42" t="s">
        <v>98</v>
      </c>
      <c r="E33" s="42" t="s">
        <v>99</v>
      </c>
      <c r="F33" s="41">
        <v>0.4583333333333333</v>
      </c>
      <c r="G33" s="38" t="s">
        <v>95</v>
      </c>
      <c r="H33" s="38" t="s">
        <v>96</v>
      </c>
      <c r="I33" s="42" t="s">
        <v>97</v>
      </c>
      <c r="J33" s="17"/>
      <c r="K33" s="17"/>
      <c r="L33" s="39"/>
      <c r="M33" s="27"/>
      <c r="N33" s="27"/>
      <c r="O33" s="17"/>
      <c r="P33" s="17"/>
      <c r="Q33" s="17"/>
      <c r="R33" s="17"/>
      <c r="S33" s="17"/>
      <c r="T33" s="17"/>
      <c r="U33" s="17"/>
      <c r="V33" s="17"/>
      <c r="W33" s="17"/>
      <c r="X33" s="17"/>
      <c r="Y33" s="17"/>
      <c r="Z33" s="17"/>
      <c r="AA33" s="17"/>
      <c r="AB33" s="17"/>
      <c r="AC33" s="17"/>
      <c r="AD33" s="17"/>
      <c r="AE33" s="17"/>
      <c r="AF33" s="17"/>
    </row>
    <row r="34" ht="15.75" customHeight="1">
      <c r="A34" s="28"/>
      <c r="B34" s="29" t="s">
        <v>65</v>
      </c>
      <c r="C34" s="40" t="s">
        <v>156</v>
      </c>
      <c r="D34" s="36" t="s">
        <v>157</v>
      </c>
      <c r="E34" s="36" t="s">
        <v>158</v>
      </c>
      <c r="F34" s="68" t="s">
        <v>131</v>
      </c>
      <c r="G34" s="38" t="s">
        <v>159</v>
      </c>
      <c r="H34" s="42" t="s">
        <v>160</v>
      </c>
      <c r="I34" s="42" t="s">
        <v>161</v>
      </c>
      <c r="J34" s="17"/>
      <c r="K34" s="17"/>
      <c r="L34" s="39"/>
      <c r="M34" s="27"/>
      <c r="N34" s="27"/>
      <c r="O34" s="17"/>
      <c r="P34" s="17"/>
      <c r="Q34" s="17"/>
      <c r="R34" s="17"/>
      <c r="S34" s="17"/>
      <c r="T34" s="17"/>
      <c r="U34" s="17"/>
      <c r="V34" s="17"/>
      <c r="W34" s="17"/>
      <c r="X34" s="17"/>
      <c r="Y34" s="17"/>
      <c r="Z34" s="17"/>
      <c r="AA34" s="17"/>
      <c r="AB34" s="17"/>
      <c r="AC34" s="17"/>
      <c r="AD34" s="17"/>
      <c r="AE34" s="17"/>
      <c r="AF34" s="17"/>
    </row>
    <row r="35" ht="15.75" customHeight="1">
      <c r="A35" s="28"/>
      <c r="B35" s="29" t="s">
        <v>65</v>
      </c>
      <c r="C35" s="30" t="s">
        <v>156</v>
      </c>
      <c r="D35" s="31" t="s">
        <v>162</v>
      </c>
      <c r="E35" s="31" t="s">
        <v>163</v>
      </c>
      <c r="F35" s="60" t="s">
        <v>136</v>
      </c>
      <c r="G35" s="33" t="s">
        <v>159</v>
      </c>
      <c r="H35" s="33" t="s">
        <v>164</v>
      </c>
      <c r="I35" s="31" t="s">
        <v>165</v>
      </c>
      <c r="J35" s="17" t="s">
        <v>166</v>
      </c>
      <c r="K35" s="17"/>
      <c r="L35" s="39"/>
      <c r="M35" s="27"/>
      <c r="N35" s="27"/>
      <c r="O35" s="17"/>
      <c r="P35" s="17"/>
      <c r="Q35" s="17"/>
      <c r="R35" s="17"/>
      <c r="S35" s="17"/>
      <c r="T35" s="17"/>
      <c r="U35" s="17"/>
      <c r="V35" s="17"/>
      <c r="W35" s="17"/>
      <c r="X35" s="17"/>
      <c r="Y35" s="17"/>
      <c r="Z35" s="17"/>
      <c r="AA35" s="17"/>
      <c r="AB35" s="17"/>
      <c r="AC35" s="17"/>
      <c r="AD35" s="17"/>
      <c r="AE35" s="17"/>
      <c r="AF35" s="17"/>
    </row>
    <row r="36" ht="15.75" customHeight="1">
      <c r="A36" s="44"/>
      <c r="B36" s="29" t="s">
        <v>65</v>
      </c>
      <c r="C36" s="69" t="s">
        <v>167</v>
      </c>
      <c r="D36" s="47" t="s">
        <v>168</v>
      </c>
      <c r="E36" s="47" t="s">
        <v>169</v>
      </c>
      <c r="F36" s="41">
        <v>0.625</v>
      </c>
      <c r="G36" s="38" t="s">
        <v>170</v>
      </c>
      <c r="H36" s="52" t="s">
        <v>171</v>
      </c>
      <c r="I36" s="47" t="s">
        <v>172</v>
      </c>
      <c r="J36" s="17"/>
      <c r="K36" s="17"/>
      <c r="L36" s="17"/>
      <c r="M36" s="27"/>
      <c r="N36" s="27"/>
      <c r="O36" s="17"/>
      <c r="P36" s="17"/>
      <c r="Q36" s="17"/>
      <c r="R36" s="17"/>
      <c r="S36" s="17"/>
      <c r="T36" s="17"/>
      <c r="U36" s="17"/>
      <c r="V36" s="17"/>
      <c r="W36" s="17"/>
      <c r="X36" s="17"/>
      <c r="Y36" s="17"/>
      <c r="Z36" s="17"/>
      <c r="AA36" s="17"/>
      <c r="AB36" s="17"/>
      <c r="AC36" s="17"/>
      <c r="AD36" s="17"/>
      <c r="AE36" s="17"/>
      <c r="AF36" s="17"/>
    </row>
    <row r="37" ht="15.75" customHeight="1">
      <c r="A37" s="53"/>
      <c r="B37" s="29"/>
      <c r="C37" s="65"/>
      <c r="D37" s="66"/>
      <c r="E37" s="66"/>
      <c r="F37" s="46"/>
      <c r="G37" s="17"/>
      <c r="H37" s="67"/>
      <c r="I37" s="66"/>
      <c r="J37" s="17"/>
      <c r="K37" s="17"/>
      <c r="L37" s="17"/>
      <c r="M37" s="27"/>
      <c r="N37" s="27"/>
      <c r="O37" s="17"/>
      <c r="P37" s="17"/>
      <c r="Q37" s="17"/>
      <c r="R37" s="17"/>
      <c r="S37" s="17"/>
      <c r="T37" s="17"/>
      <c r="U37" s="17"/>
      <c r="V37" s="17"/>
      <c r="W37" s="17"/>
      <c r="X37" s="17"/>
      <c r="Y37" s="17"/>
      <c r="Z37" s="17"/>
      <c r="AA37" s="17"/>
      <c r="AB37" s="17"/>
      <c r="AC37" s="17"/>
      <c r="AD37" s="17"/>
      <c r="AE37" s="17"/>
      <c r="AF37" s="17"/>
    </row>
    <row r="38" ht="15.75" customHeight="1">
      <c r="A38" s="18"/>
      <c r="B38" s="19">
        <v>44526.0</v>
      </c>
      <c r="C38" s="20"/>
      <c r="D38" s="21"/>
      <c r="E38" s="22"/>
      <c r="F38" s="22"/>
      <c r="G38" s="22"/>
      <c r="H38" s="22"/>
      <c r="I38" s="22"/>
      <c r="J38" s="22"/>
      <c r="K38" s="23"/>
      <c r="L38" s="17"/>
      <c r="M38" s="17"/>
      <c r="N38" s="17"/>
      <c r="O38" s="17"/>
      <c r="P38" s="17"/>
      <c r="Q38" s="17"/>
      <c r="R38" s="17"/>
      <c r="S38" s="17"/>
      <c r="T38" s="17"/>
      <c r="U38" s="17"/>
      <c r="V38" s="17"/>
      <c r="W38" s="17"/>
      <c r="X38" s="17"/>
      <c r="Y38" s="17"/>
      <c r="Z38" s="17"/>
      <c r="AA38" s="17"/>
      <c r="AB38" s="17"/>
      <c r="AC38" s="17"/>
      <c r="AD38" s="17"/>
      <c r="AE38" s="17"/>
      <c r="AF38" s="17"/>
    </row>
    <row r="39" ht="15.75" customHeight="1">
      <c r="A39" s="24" t="s">
        <v>63</v>
      </c>
      <c r="B39" s="17"/>
      <c r="C39" s="20"/>
      <c r="D39" s="17"/>
      <c r="E39" s="17"/>
      <c r="F39" s="26"/>
      <c r="G39" s="17"/>
      <c r="H39" s="17"/>
      <c r="I39" s="17"/>
      <c r="J39" s="17"/>
      <c r="K39" s="17"/>
      <c r="L39" s="17"/>
      <c r="M39" s="27"/>
      <c r="N39" s="27"/>
      <c r="O39" s="17"/>
      <c r="P39" s="17"/>
      <c r="Q39" s="17"/>
      <c r="R39" s="17"/>
      <c r="S39" s="17"/>
      <c r="T39" s="17"/>
      <c r="U39" s="17"/>
      <c r="V39" s="17"/>
      <c r="W39" s="17"/>
      <c r="X39" s="17"/>
      <c r="Y39" s="17"/>
      <c r="Z39" s="17"/>
      <c r="AA39" s="17"/>
      <c r="AB39" s="17"/>
      <c r="AC39" s="17"/>
      <c r="AD39" s="17"/>
      <c r="AE39" s="17"/>
      <c r="AF39" s="17"/>
    </row>
    <row r="40" ht="15.75" customHeight="1">
      <c r="A40" s="28"/>
      <c r="B40" s="29" t="s">
        <v>65</v>
      </c>
      <c r="C40" s="20"/>
      <c r="D40" s="25" t="s">
        <v>64</v>
      </c>
      <c r="E40" s="45"/>
      <c r="F40" s="46"/>
      <c r="G40" s="17"/>
      <c r="H40" s="17"/>
      <c r="I40" s="45"/>
      <c r="J40" s="17"/>
      <c r="K40" s="17"/>
      <c r="L40" s="35"/>
      <c r="M40" s="27"/>
      <c r="N40" s="27"/>
      <c r="O40" s="17"/>
      <c r="P40" s="17"/>
      <c r="Q40" s="17"/>
      <c r="R40" s="17"/>
      <c r="S40" s="17"/>
      <c r="T40" s="17"/>
      <c r="U40" s="17"/>
      <c r="V40" s="17"/>
      <c r="W40" s="17"/>
      <c r="X40" s="17"/>
      <c r="Y40" s="17"/>
      <c r="Z40" s="17"/>
      <c r="AA40" s="17"/>
      <c r="AB40" s="17"/>
      <c r="AC40" s="17"/>
      <c r="AD40" s="17"/>
      <c r="AE40" s="17"/>
      <c r="AF40" s="17"/>
    </row>
    <row r="41" ht="15.75" customHeight="1">
      <c r="A41" s="28"/>
      <c r="B41" s="29" t="s">
        <v>65</v>
      </c>
      <c r="C41" s="70"/>
      <c r="D41" s="45"/>
      <c r="E41" s="45"/>
      <c r="F41" s="71"/>
      <c r="G41" s="17"/>
      <c r="H41" s="17"/>
      <c r="I41" s="45"/>
      <c r="J41" s="17"/>
      <c r="K41" s="17"/>
      <c r="L41" s="39"/>
      <c r="M41" s="27"/>
      <c r="N41" s="27"/>
      <c r="O41" s="17"/>
      <c r="P41" s="17"/>
      <c r="Q41" s="17"/>
      <c r="R41" s="17"/>
      <c r="S41" s="17"/>
      <c r="T41" s="17"/>
      <c r="U41" s="17"/>
      <c r="V41" s="17"/>
      <c r="W41" s="17"/>
      <c r="X41" s="17"/>
      <c r="Y41" s="17"/>
      <c r="Z41" s="17"/>
      <c r="AA41" s="17"/>
      <c r="AB41" s="17"/>
      <c r="AC41" s="17"/>
      <c r="AD41" s="17"/>
      <c r="AE41" s="17"/>
      <c r="AF41" s="17"/>
    </row>
    <row r="42" ht="15.75" customHeight="1">
      <c r="A42" s="28"/>
      <c r="B42" s="29" t="s">
        <v>65</v>
      </c>
      <c r="C42" s="54" t="s">
        <v>149</v>
      </c>
      <c r="D42" s="36" t="s">
        <v>173</v>
      </c>
      <c r="E42" s="36" t="s">
        <v>174</v>
      </c>
      <c r="F42" s="41">
        <v>0.5416666666666666</v>
      </c>
      <c r="G42" s="38" t="s">
        <v>175</v>
      </c>
      <c r="H42" s="42" t="s">
        <v>176</v>
      </c>
      <c r="I42" s="36" t="s">
        <v>177</v>
      </c>
      <c r="J42" s="17"/>
      <c r="K42" s="17"/>
      <c r="L42" s="39"/>
      <c r="M42" s="27"/>
      <c r="N42" s="27"/>
      <c r="O42" s="17"/>
      <c r="P42" s="17"/>
      <c r="Q42" s="17"/>
      <c r="R42" s="17"/>
      <c r="S42" s="17"/>
      <c r="T42" s="17"/>
      <c r="U42" s="17"/>
      <c r="V42" s="17"/>
      <c r="W42" s="17"/>
      <c r="X42" s="17"/>
      <c r="Y42" s="17"/>
      <c r="Z42" s="17"/>
      <c r="AA42" s="17"/>
      <c r="AB42" s="17"/>
      <c r="AC42" s="17"/>
      <c r="AD42" s="17"/>
      <c r="AE42" s="17"/>
      <c r="AF42" s="17"/>
    </row>
    <row r="43" ht="15.75" customHeight="1">
      <c r="A43" s="28"/>
      <c r="B43" s="29" t="s">
        <v>65</v>
      </c>
      <c r="C43" s="54" t="s">
        <v>149</v>
      </c>
      <c r="D43" s="36" t="s">
        <v>178</v>
      </c>
      <c r="E43" s="36" t="s">
        <v>179</v>
      </c>
      <c r="F43" s="41">
        <v>0.625</v>
      </c>
      <c r="G43" s="38" t="s">
        <v>175</v>
      </c>
      <c r="H43" s="42" t="s">
        <v>180</v>
      </c>
      <c r="I43" s="36" t="s">
        <v>181</v>
      </c>
      <c r="J43" s="17"/>
      <c r="K43" s="17"/>
      <c r="L43" s="39"/>
      <c r="M43" s="27"/>
      <c r="N43" s="27"/>
      <c r="O43" s="17"/>
      <c r="P43" s="17"/>
      <c r="Q43" s="17"/>
      <c r="R43" s="17"/>
      <c r="S43" s="17"/>
      <c r="T43" s="17"/>
      <c r="U43" s="17"/>
      <c r="V43" s="17"/>
      <c r="W43" s="17"/>
      <c r="X43" s="17"/>
      <c r="Y43" s="17"/>
      <c r="Z43" s="17"/>
      <c r="AA43" s="17"/>
      <c r="AB43" s="17"/>
      <c r="AC43" s="17"/>
      <c r="AD43" s="17"/>
      <c r="AE43" s="17"/>
      <c r="AF43" s="17"/>
    </row>
    <row r="44" ht="15.75" customHeight="1">
      <c r="A44" s="28"/>
      <c r="B44" s="29" t="s">
        <v>65</v>
      </c>
      <c r="C44" s="54" t="s">
        <v>149</v>
      </c>
      <c r="D44" s="36" t="s">
        <v>182</v>
      </c>
      <c r="E44" s="36" t="s">
        <v>183</v>
      </c>
      <c r="F44" s="41">
        <v>0.7083333333333334</v>
      </c>
      <c r="G44" s="38" t="s">
        <v>184</v>
      </c>
      <c r="H44" s="38" t="s">
        <v>185</v>
      </c>
      <c r="I44" s="36" t="s">
        <v>186</v>
      </c>
      <c r="J44" s="17"/>
      <c r="K44" s="17"/>
      <c r="L44" s="39"/>
      <c r="M44" s="27"/>
      <c r="N44" s="27"/>
      <c r="O44" s="17"/>
      <c r="P44" s="17"/>
      <c r="Q44" s="17"/>
      <c r="R44" s="17"/>
      <c r="S44" s="17"/>
      <c r="T44" s="17"/>
      <c r="U44" s="17"/>
      <c r="V44" s="17"/>
      <c r="W44" s="17"/>
      <c r="X44" s="17"/>
      <c r="Y44" s="17"/>
      <c r="Z44" s="17"/>
      <c r="AA44" s="17"/>
      <c r="AB44" s="17"/>
      <c r="AC44" s="17"/>
      <c r="AD44" s="17"/>
      <c r="AE44" s="17"/>
      <c r="AF44" s="17"/>
    </row>
    <row r="45" ht="15.0" customHeight="1">
      <c r="A45" s="44"/>
      <c r="B45" s="29" t="s">
        <v>65</v>
      </c>
      <c r="C45" s="64" t="s">
        <v>149</v>
      </c>
      <c r="D45" s="36" t="s">
        <v>187</v>
      </c>
      <c r="E45" s="36" t="s">
        <v>188</v>
      </c>
      <c r="F45" s="41">
        <v>0.7708333333333334</v>
      </c>
      <c r="G45" s="38" t="s">
        <v>189</v>
      </c>
      <c r="H45" s="52" t="s">
        <v>190</v>
      </c>
      <c r="I45" s="36" t="s">
        <v>191</v>
      </c>
      <c r="J45" s="17" t="s">
        <v>192</v>
      </c>
      <c r="K45" s="17"/>
      <c r="L45" s="17"/>
      <c r="M45" s="27"/>
      <c r="N45" s="27"/>
      <c r="O45" s="17"/>
      <c r="P45" s="17"/>
      <c r="Q45" s="17"/>
      <c r="R45" s="17"/>
      <c r="S45" s="17"/>
      <c r="T45" s="17"/>
      <c r="U45" s="17"/>
      <c r="V45" s="17"/>
      <c r="W45" s="17"/>
      <c r="X45" s="17"/>
      <c r="Y45" s="17"/>
      <c r="Z45" s="17"/>
      <c r="AA45" s="17"/>
      <c r="AB45" s="17"/>
      <c r="AC45" s="17"/>
      <c r="AD45" s="17"/>
      <c r="AE45" s="17"/>
      <c r="AF45" s="17"/>
    </row>
    <row r="46" ht="15.0" customHeight="1">
      <c r="A46" s="53"/>
      <c r="B46" s="29"/>
      <c r="C46" s="64" t="s">
        <v>149</v>
      </c>
      <c r="D46" s="36" t="s">
        <v>193</v>
      </c>
      <c r="E46" s="36" t="s">
        <v>194</v>
      </c>
      <c r="F46" s="41">
        <v>0.8333333333333334</v>
      </c>
      <c r="G46" s="38" t="s">
        <v>195</v>
      </c>
      <c r="H46" s="52" t="s">
        <v>196</v>
      </c>
      <c r="I46" s="36" t="s">
        <v>197</v>
      </c>
      <c r="J46" s="17"/>
      <c r="K46" s="17"/>
      <c r="L46" s="17"/>
      <c r="M46" s="27"/>
      <c r="N46" s="27"/>
      <c r="O46" s="17"/>
      <c r="P46" s="17"/>
      <c r="Q46" s="17"/>
      <c r="R46" s="17"/>
      <c r="S46" s="17"/>
      <c r="T46" s="17"/>
      <c r="U46" s="17"/>
      <c r="V46" s="17"/>
      <c r="W46" s="17"/>
      <c r="X46" s="17"/>
      <c r="Y46" s="17"/>
      <c r="Z46" s="17"/>
      <c r="AA46" s="17"/>
      <c r="AB46" s="17"/>
      <c r="AC46" s="17"/>
      <c r="AD46" s="17"/>
      <c r="AE46" s="17"/>
      <c r="AF46" s="17"/>
    </row>
    <row r="47" ht="15.0" customHeight="1">
      <c r="A47" s="53"/>
      <c r="B47" s="29"/>
      <c r="C47" s="72"/>
      <c r="D47" s="56"/>
      <c r="E47" s="56"/>
      <c r="F47" s="73"/>
      <c r="G47" s="2"/>
      <c r="H47" s="67"/>
      <c r="I47" s="66"/>
      <c r="J47" s="17"/>
      <c r="K47" s="17"/>
      <c r="L47" s="17"/>
      <c r="M47" s="27"/>
      <c r="N47" s="27"/>
      <c r="O47" s="17"/>
      <c r="P47" s="17"/>
      <c r="Q47" s="17"/>
      <c r="R47" s="17"/>
      <c r="S47" s="17"/>
      <c r="T47" s="17"/>
      <c r="U47" s="17"/>
      <c r="V47" s="17"/>
      <c r="W47" s="17"/>
      <c r="X47" s="17"/>
      <c r="Y47" s="17"/>
      <c r="Z47" s="17"/>
      <c r="AA47" s="17"/>
      <c r="AB47" s="17"/>
      <c r="AC47" s="17"/>
      <c r="AD47" s="17"/>
      <c r="AE47" s="17"/>
      <c r="AF47" s="17"/>
    </row>
    <row r="48" ht="15.75" customHeight="1">
      <c r="A48" s="18"/>
      <c r="B48" s="19">
        <v>44529.0</v>
      </c>
      <c r="C48" s="55"/>
      <c r="F48" s="8"/>
      <c r="H48" s="67"/>
      <c r="I48" s="66"/>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4" t="s">
        <v>63</v>
      </c>
      <c r="B49" s="17"/>
      <c r="C49" s="65"/>
      <c r="D49" s="27"/>
      <c r="E49" s="27"/>
      <c r="F49" s="74"/>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28"/>
      <c r="B50" s="29" t="s">
        <v>65</v>
      </c>
      <c r="C50" s="65"/>
      <c r="D50" s="25" t="s">
        <v>64</v>
      </c>
      <c r="E50" s="75" t="s">
        <v>198</v>
      </c>
      <c r="F50" s="74"/>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28"/>
      <c r="B51" s="29" t="s">
        <v>65</v>
      </c>
      <c r="C51" s="69" t="s">
        <v>128</v>
      </c>
      <c r="D51" s="47" t="s">
        <v>199</v>
      </c>
      <c r="E51" s="47" t="s">
        <v>200</v>
      </c>
      <c r="F51" s="76">
        <v>0.4583333333333333</v>
      </c>
      <c r="G51" s="77" t="s">
        <v>201</v>
      </c>
      <c r="H51" s="47" t="s">
        <v>202</v>
      </c>
      <c r="I51" s="47" t="s">
        <v>203</v>
      </c>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28"/>
      <c r="B52" s="29" t="s">
        <v>65</v>
      </c>
      <c r="C52" s="69" t="s">
        <v>128</v>
      </c>
      <c r="D52" s="47" t="s">
        <v>204</v>
      </c>
      <c r="E52" s="47" t="s">
        <v>205</v>
      </c>
      <c r="F52" s="76">
        <v>0.5416666666666666</v>
      </c>
      <c r="G52" s="69" t="s">
        <v>206</v>
      </c>
      <c r="H52" s="77" t="s">
        <v>207</v>
      </c>
      <c r="I52" s="77" t="s">
        <v>208</v>
      </c>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28"/>
      <c r="B53" s="29" t="s">
        <v>65</v>
      </c>
      <c r="C53" s="69" t="s">
        <v>128</v>
      </c>
      <c r="D53" s="47" t="s">
        <v>113</v>
      </c>
      <c r="E53" s="47" t="s">
        <v>114</v>
      </c>
      <c r="F53" s="76">
        <v>0.625</v>
      </c>
      <c r="G53" s="77" t="s">
        <v>209</v>
      </c>
      <c r="H53" s="77" t="s">
        <v>210</v>
      </c>
      <c r="I53" s="47" t="s">
        <v>117</v>
      </c>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8"/>
      <c r="B54" s="29" t="s">
        <v>65</v>
      </c>
      <c r="C54" s="65"/>
      <c r="D54" s="27"/>
      <c r="E54" s="27"/>
      <c r="F54" s="78"/>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44"/>
      <c r="B55" s="29" t="s">
        <v>65</v>
      </c>
      <c r="C55" s="65"/>
      <c r="D55" s="27"/>
      <c r="E55" s="27"/>
      <c r="F55" s="78"/>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18"/>
      <c r="B56" s="19">
        <v>44530.0</v>
      </c>
      <c r="C56" s="65"/>
      <c r="D56" s="27"/>
      <c r="E56" s="27"/>
      <c r="F56" s="74"/>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24" t="s">
        <v>63</v>
      </c>
      <c r="B57" s="17"/>
      <c r="C57" s="65"/>
      <c r="D57" s="25" t="s">
        <v>64</v>
      </c>
      <c r="E57" s="27"/>
      <c r="F57" s="74"/>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28"/>
      <c r="B58" s="29" t="s">
        <v>65</v>
      </c>
      <c r="C58" s="64" t="s">
        <v>100</v>
      </c>
      <c r="D58" s="47" t="s">
        <v>211</v>
      </c>
      <c r="E58" s="47" t="s">
        <v>212</v>
      </c>
      <c r="F58" s="76">
        <v>0.5</v>
      </c>
      <c r="G58" s="77" t="s">
        <v>213</v>
      </c>
      <c r="H58" s="77" t="s">
        <v>214</v>
      </c>
      <c r="I58" s="47" t="s">
        <v>215</v>
      </c>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28"/>
      <c r="B59" s="29" t="s">
        <v>65</v>
      </c>
      <c r="C59" s="79" t="s">
        <v>100</v>
      </c>
      <c r="D59" s="51" t="s">
        <v>216</v>
      </c>
      <c r="E59" s="51" t="s">
        <v>217</v>
      </c>
      <c r="F59" s="80">
        <v>0.5416666666666666</v>
      </c>
      <c r="G59" s="81" t="s">
        <v>218</v>
      </c>
      <c r="H59" s="81" t="s">
        <v>219</v>
      </c>
      <c r="I59" s="51" t="s">
        <v>220</v>
      </c>
      <c r="J59" s="27" t="s">
        <v>221</v>
      </c>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28"/>
      <c r="B60" s="29" t="s">
        <v>65</v>
      </c>
      <c r="C60" s="64" t="s">
        <v>100</v>
      </c>
      <c r="D60" s="47" t="s">
        <v>222</v>
      </c>
      <c r="E60" s="47" t="s">
        <v>223</v>
      </c>
      <c r="F60" s="76">
        <v>0.625</v>
      </c>
      <c r="G60" s="77" t="s">
        <v>218</v>
      </c>
      <c r="H60" s="77" t="s">
        <v>224</v>
      </c>
      <c r="I60" s="47" t="s">
        <v>225</v>
      </c>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8"/>
      <c r="B61" s="29" t="s">
        <v>65</v>
      </c>
      <c r="C61" s="64" t="s">
        <v>100</v>
      </c>
      <c r="D61" s="47" t="s">
        <v>226</v>
      </c>
      <c r="E61" s="47" t="s">
        <v>227</v>
      </c>
      <c r="F61" s="76">
        <v>0.625</v>
      </c>
      <c r="G61" s="77" t="s">
        <v>218</v>
      </c>
      <c r="H61" s="77" t="s">
        <v>224</v>
      </c>
      <c r="I61" s="47" t="s">
        <v>225</v>
      </c>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8"/>
      <c r="B62" s="29" t="s">
        <v>65</v>
      </c>
      <c r="C62" s="64" t="s">
        <v>100</v>
      </c>
      <c r="D62" s="47" t="s">
        <v>228</v>
      </c>
      <c r="E62" s="47" t="s">
        <v>229</v>
      </c>
      <c r="F62" s="76">
        <v>0.7083333333333334</v>
      </c>
      <c r="G62" s="77" t="s">
        <v>213</v>
      </c>
      <c r="H62" s="77" t="s">
        <v>230</v>
      </c>
      <c r="I62" s="77" t="s">
        <v>231</v>
      </c>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44"/>
      <c r="B63" s="29" t="s">
        <v>65</v>
      </c>
      <c r="C63" s="65"/>
      <c r="D63" s="27"/>
      <c r="E63" s="27"/>
      <c r="F63" s="78">
        <v>0.625</v>
      </c>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18"/>
      <c r="B64" s="19">
        <v>44531.0</v>
      </c>
      <c r="C64" s="65"/>
      <c r="D64" s="27"/>
      <c r="E64" s="27"/>
      <c r="F64" s="74"/>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24" t="s">
        <v>63</v>
      </c>
      <c r="B65" s="17"/>
      <c r="C65" s="65"/>
      <c r="D65" s="27"/>
      <c r="E65" s="27"/>
      <c r="F65" s="74"/>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28"/>
      <c r="B66" s="29" t="s">
        <v>65</v>
      </c>
      <c r="C66" s="65"/>
      <c r="D66" s="25" t="s">
        <v>64</v>
      </c>
      <c r="E66" s="27"/>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28"/>
      <c r="B67" s="29" t="s">
        <v>65</v>
      </c>
      <c r="C67" s="79" t="s">
        <v>232</v>
      </c>
      <c r="D67" s="51" t="s">
        <v>233</v>
      </c>
      <c r="E67" s="51" t="s">
        <v>234</v>
      </c>
      <c r="F67" s="80">
        <v>0.4583333333333333</v>
      </c>
      <c r="G67" s="81" t="s">
        <v>201</v>
      </c>
      <c r="H67" s="81" t="s">
        <v>235</v>
      </c>
      <c r="I67" s="51" t="s">
        <v>236</v>
      </c>
      <c r="J67" s="27" t="s">
        <v>237</v>
      </c>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8"/>
      <c r="B68" s="29" t="s">
        <v>65</v>
      </c>
      <c r="C68" s="82" t="s">
        <v>167</v>
      </c>
      <c r="D68" s="51" t="s">
        <v>238</v>
      </c>
      <c r="E68" s="51" t="s">
        <v>239</v>
      </c>
      <c r="F68" s="80">
        <v>0.5416666666666666</v>
      </c>
      <c r="G68" s="81" t="s">
        <v>240</v>
      </c>
      <c r="H68" s="81" t="s">
        <v>241</v>
      </c>
      <c r="I68" s="51" t="s">
        <v>242</v>
      </c>
      <c r="J68" s="27" t="s">
        <v>243</v>
      </c>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8"/>
      <c r="B69" s="29" t="s">
        <v>65</v>
      </c>
      <c r="C69" s="82" t="s">
        <v>167</v>
      </c>
      <c r="D69" s="51" t="s">
        <v>244</v>
      </c>
      <c r="E69" s="51" t="s">
        <v>245</v>
      </c>
      <c r="F69" s="80">
        <v>0.625</v>
      </c>
      <c r="G69" s="81" t="s">
        <v>246</v>
      </c>
      <c r="H69" s="81" t="s">
        <v>247</v>
      </c>
      <c r="I69" s="51" t="s">
        <v>248</v>
      </c>
      <c r="J69" s="27" t="s">
        <v>249</v>
      </c>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8"/>
      <c r="B70" s="29" t="s">
        <v>65</v>
      </c>
      <c r="C70" s="82" t="s">
        <v>167</v>
      </c>
      <c r="D70" s="51" t="s">
        <v>134</v>
      </c>
      <c r="E70" s="51" t="s">
        <v>135</v>
      </c>
      <c r="F70" s="80">
        <v>0.7083333333333334</v>
      </c>
      <c r="G70" s="81" t="s">
        <v>250</v>
      </c>
      <c r="H70" s="81" t="s">
        <v>251</v>
      </c>
      <c r="I70" s="51" t="s">
        <v>139</v>
      </c>
      <c r="J70" s="27" t="s">
        <v>252</v>
      </c>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44"/>
      <c r="B71" s="29" t="s">
        <v>65</v>
      </c>
      <c r="C71" s="65"/>
      <c r="D71" s="27"/>
      <c r="E71" s="27"/>
      <c r="F71" s="74"/>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18"/>
      <c r="B72" s="19">
        <v>44532.0</v>
      </c>
      <c r="C72" s="65"/>
      <c r="D72" s="27"/>
      <c r="E72" s="27"/>
      <c r="F72" s="74"/>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24" t="s">
        <v>63</v>
      </c>
      <c r="B73" s="17"/>
      <c r="C73" s="65"/>
      <c r="D73" s="27"/>
      <c r="E73" s="27"/>
      <c r="F73" s="74"/>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28"/>
      <c r="B74" s="29" t="s">
        <v>65</v>
      </c>
      <c r="C74" s="65"/>
      <c r="D74" s="25" t="s">
        <v>64</v>
      </c>
      <c r="E74" s="27"/>
      <c r="F74" s="74"/>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28"/>
      <c r="B75" s="29" t="s">
        <v>65</v>
      </c>
      <c r="C75" s="30" t="s">
        <v>100</v>
      </c>
      <c r="D75" s="51" t="s">
        <v>67</v>
      </c>
      <c r="E75" s="51" t="s">
        <v>68</v>
      </c>
      <c r="F75" s="83">
        <v>0.4583333333333333</v>
      </c>
      <c r="G75" s="84" t="s">
        <v>69</v>
      </c>
      <c r="H75" s="34" t="s">
        <v>70</v>
      </c>
      <c r="I75" s="51" t="s">
        <v>71</v>
      </c>
      <c r="J75" s="27" t="s">
        <v>253</v>
      </c>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8"/>
      <c r="B76" s="29" t="s">
        <v>65</v>
      </c>
      <c r="C76" s="82" t="s">
        <v>167</v>
      </c>
      <c r="D76" s="51" t="s">
        <v>244</v>
      </c>
      <c r="E76" s="51" t="s">
        <v>245</v>
      </c>
      <c r="F76" s="80">
        <v>0.625</v>
      </c>
      <c r="G76" s="81" t="s">
        <v>246</v>
      </c>
      <c r="H76" s="81" t="s">
        <v>247</v>
      </c>
      <c r="I76" s="51" t="s">
        <v>248</v>
      </c>
      <c r="J76" s="27" t="s">
        <v>254</v>
      </c>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8"/>
      <c r="B77" s="29" t="s">
        <v>65</v>
      </c>
      <c r="C77" s="64" t="s">
        <v>100</v>
      </c>
      <c r="D77" s="36" t="s">
        <v>187</v>
      </c>
      <c r="E77" s="36" t="s">
        <v>188</v>
      </c>
      <c r="F77" s="41">
        <v>0.6875</v>
      </c>
      <c r="G77" s="38" t="s">
        <v>189</v>
      </c>
      <c r="H77" s="52" t="s">
        <v>190</v>
      </c>
      <c r="I77" s="36" t="s">
        <v>191</v>
      </c>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44"/>
      <c r="B78" s="29" t="s">
        <v>65</v>
      </c>
      <c r="C78" s="54" t="s">
        <v>100</v>
      </c>
      <c r="D78" s="42" t="s">
        <v>93</v>
      </c>
      <c r="E78" s="42" t="s">
        <v>94</v>
      </c>
      <c r="F78" s="41">
        <v>0.75</v>
      </c>
      <c r="G78" s="38" t="s">
        <v>95</v>
      </c>
      <c r="H78" s="38" t="s">
        <v>96</v>
      </c>
      <c r="I78" s="42" t="s">
        <v>97</v>
      </c>
      <c r="J78" s="77" t="s">
        <v>255</v>
      </c>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53"/>
      <c r="B79" s="29"/>
      <c r="C79" s="54" t="s">
        <v>100</v>
      </c>
      <c r="D79" s="42" t="s">
        <v>98</v>
      </c>
      <c r="E79" s="42" t="s">
        <v>99</v>
      </c>
      <c r="F79" s="41">
        <v>0.75</v>
      </c>
      <c r="G79" s="38" t="s">
        <v>95</v>
      </c>
      <c r="H79" s="38" t="s">
        <v>96</v>
      </c>
      <c r="I79" s="42" t="s">
        <v>97</v>
      </c>
      <c r="J79" s="77" t="s">
        <v>255</v>
      </c>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18"/>
      <c r="B80" s="19">
        <v>44533.0</v>
      </c>
      <c r="C80" s="82" t="s">
        <v>167</v>
      </c>
      <c r="D80" s="51" t="s">
        <v>134</v>
      </c>
      <c r="E80" s="51" t="s">
        <v>135</v>
      </c>
      <c r="F80" s="80">
        <v>0.8125</v>
      </c>
      <c r="G80" s="81" t="s">
        <v>250</v>
      </c>
      <c r="H80" s="81" t="s">
        <v>251</v>
      </c>
      <c r="I80" s="51" t="s">
        <v>139</v>
      </c>
      <c r="J80" s="27" t="s">
        <v>256</v>
      </c>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24" t="s">
        <v>63</v>
      </c>
      <c r="B81" s="17"/>
      <c r="C81" s="65"/>
      <c r="D81" s="27"/>
      <c r="E81" s="27"/>
      <c r="F81" s="74"/>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28"/>
      <c r="C82" s="65"/>
      <c r="D82" s="25" t="s">
        <v>64</v>
      </c>
      <c r="E82" s="27"/>
      <c r="F82" s="74"/>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28"/>
      <c r="B83" s="29" t="s">
        <v>65</v>
      </c>
      <c r="C83" s="82" t="s">
        <v>167</v>
      </c>
      <c r="D83" s="51" t="s">
        <v>233</v>
      </c>
      <c r="E83" s="51" t="s">
        <v>234</v>
      </c>
      <c r="F83" s="80">
        <v>0.4583333333333333</v>
      </c>
      <c r="G83" s="81" t="s">
        <v>257</v>
      </c>
      <c r="H83" s="81" t="s">
        <v>258</v>
      </c>
      <c r="I83" s="51" t="s">
        <v>236</v>
      </c>
      <c r="J83" s="27" t="s">
        <v>259</v>
      </c>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8"/>
      <c r="B84" s="29" t="s">
        <v>65</v>
      </c>
      <c r="C84" s="69" t="s">
        <v>167</v>
      </c>
      <c r="D84" s="47" t="s">
        <v>260</v>
      </c>
      <c r="E84" s="47" t="s">
        <v>261</v>
      </c>
      <c r="F84" s="76">
        <v>0.5625</v>
      </c>
      <c r="G84" s="77" t="s">
        <v>262</v>
      </c>
      <c r="H84" s="77" t="s">
        <v>263</v>
      </c>
      <c r="I84" s="47" t="s">
        <v>264</v>
      </c>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8"/>
      <c r="B85" s="29" t="s">
        <v>65</v>
      </c>
      <c r="C85" s="69" t="s">
        <v>167</v>
      </c>
      <c r="D85" s="47" t="s">
        <v>265</v>
      </c>
      <c r="E85" s="47" t="s">
        <v>266</v>
      </c>
      <c r="F85" s="76">
        <v>0.6041666666666666</v>
      </c>
      <c r="G85" s="77" t="s">
        <v>262</v>
      </c>
      <c r="H85" s="77" t="s">
        <v>267</v>
      </c>
      <c r="I85" s="47" t="s">
        <v>268</v>
      </c>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8"/>
      <c r="B86" s="29" t="s">
        <v>65</v>
      </c>
      <c r="C86" s="69" t="s">
        <v>167</v>
      </c>
      <c r="D86" s="47" t="s">
        <v>269</v>
      </c>
      <c r="E86" s="47" t="s">
        <v>270</v>
      </c>
      <c r="F86" s="76">
        <v>0.6458333333333334</v>
      </c>
      <c r="G86" s="77" t="s">
        <v>262</v>
      </c>
      <c r="H86" s="77" t="s">
        <v>271</v>
      </c>
      <c r="I86" s="47" t="s">
        <v>272</v>
      </c>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44"/>
      <c r="B87" s="29" t="s">
        <v>65</v>
      </c>
      <c r="C87" s="69" t="s">
        <v>167</v>
      </c>
      <c r="D87" s="47" t="s">
        <v>244</v>
      </c>
      <c r="E87" s="47" t="s">
        <v>245</v>
      </c>
      <c r="F87" s="76">
        <v>0.75</v>
      </c>
      <c r="G87" s="77" t="s">
        <v>246</v>
      </c>
      <c r="H87" s="77" t="s">
        <v>247</v>
      </c>
      <c r="I87" s="47" t="s">
        <v>248</v>
      </c>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18"/>
      <c r="B88" s="19">
        <v>44538.0</v>
      </c>
      <c r="C88" s="85"/>
      <c r="D88" s="27"/>
      <c r="E88" s="27"/>
      <c r="F88" s="74"/>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24" t="s">
        <v>63</v>
      </c>
      <c r="B89" s="17"/>
      <c r="C89" s="85"/>
      <c r="D89" s="27"/>
      <c r="E89" s="27"/>
      <c r="F89" s="74"/>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28"/>
      <c r="B90" s="29" t="s">
        <v>65</v>
      </c>
      <c r="C90" s="85"/>
      <c r="D90" s="27"/>
      <c r="E90" s="27"/>
      <c r="F90" s="74"/>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28"/>
      <c r="B91" s="29" t="s">
        <v>65</v>
      </c>
      <c r="C91" s="82" t="s">
        <v>167</v>
      </c>
      <c r="D91" s="51" t="s">
        <v>233</v>
      </c>
      <c r="E91" s="51" t="s">
        <v>234</v>
      </c>
      <c r="F91" s="80">
        <v>0.4583333333333333</v>
      </c>
      <c r="G91" s="81" t="s">
        <v>257</v>
      </c>
      <c r="H91" s="81" t="s">
        <v>258</v>
      </c>
      <c r="I91" s="51" t="s">
        <v>236</v>
      </c>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8"/>
      <c r="B92" s="29" t="s">
        <v>65</v>
      </c>
      <c r="C92" s="82" t="s">
        <v>273</v>
      </c>
      <c r="D92" s="51" t="s">
        <v>274</v>
      </c>
      <c r="E92" s="51" t="s">
        <v>275</v>
      </c>
      <c r="F92" s="80">
        <v>0.5416666666666666</v>
      </c>
      <c r="G92" s="81" t="s">
        <v>276</v>
      </c>
      <c r="H92" s="81" t="s">
        <v>277</v>
      </c>
      <c r="I92" s="81" t="s">
        <v>278</v>
      </c>
      <c r="J92" s="27" t="s">
        <v>279</v>
      </c>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8"/>
      <c r="B93" s="29" t="s">
        <v>65</v>
      </c>
      <c r="C93" s="69" t="s">
        <v>167</v>
      </c>
      <c r="D93" s="47" t="s">
        <v>280</v>
      </c>
      <c r="E93" s="47" t="s">
        <v>281</v>
      </c>
      <c r="F93" s="76">
        <v>0.5416666666666666</v>
      </c>
      <c r="G93" s="47" t="s">
        <v>282</v>
      </c>
      <c r="H93" s="36" t="s">
        <v>283</v>
      </c>
      <c r="I93" s="47" t="s">
        <v>284</v>
      </c>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8"/>
      <c r="B94" s="29" t="s">
        <v>65</v>
      </c>
      <c r="C94" s="57" t="s">
        <v>106</v>
      </c>
      <c r="D94" s="36" t="s">
        <v>285</v>
      </c>
      <c r="E94" s="36" t="s">
        <v>286</v>
      </c>
      <c r="F94" s="76">
        <v>0.625</v>
      </c>
      <c r="G94" s="47" t="s">
        <v>287</v>
      </c>
      <c r="H94" s="36" t="s">
        <v>288</v>
      </c>
      <c r="I94" s="47" t="s">
        <v>289</v>
      </c>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8"/>
      <c r="B95" s="29" t="s">
        <v>65</v>
      </c>
      <c r="C95" s="57" t="s">
        <v>106</v>
      </c>
      <c r="D95" s="36" t="s">
        <v>290</v>
      </c>
      <c r="E95" s="36" t="s">
        <v>291</v>
      </c>
      <c r="F95" s="86">
        <v>0.6875</v>
      </c>
      <c r="G95" s="36" t="s">
        <v>287</v>
      </c>
      <c r="H95" s="87" t="s">
        <v>292</v>
      </c>
      <c r="I95" s="36" t="s">
        <v>293</v>
      </c>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44"/>
      <c r="B96" s="29" t="s">
        <v>65</v>
      </c>
      <c r="C96" s="69" t="s">
        <v>273</v>
      </c>
      <c r="D96" s="47" t="s">
        <v>294</v>
      </c>
      <c r="E96" s="47" t="s">
        <v>295</v>
      </c>
      <c r="F96" s="76">
        <v>0.7708333333333334</v>
      </c>
      <c r="G96" s="47" t="s">
        <v>287</v>
      </c>
      <c r="H96" s="77" t="s">
        <v>296</v>
      </c>
      <c r="I96" s="47" t="s">
        <v>297</v>
      </c>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18"/>
      <c r="B97" s="19">
        <v>44539.0</v>
      </c>
      <c r="C97" s="85"/>
      <c r="F97" s="74"/>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24" t="s">
        <v>63</v>
      </c>
      <c r="B98" s="17"/>
      <c r="C98" s="85"/>
      <c r="D98" s="27"/>
      <c r="E98" s="27"/>
      <c r="F98" s="74"/>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28"/>
      <c r="B99" s="29" t="s">
        <v>65</v>
      </c>
      <c r="C99" s="85"/>
      <c r="D99" s="27"/>
      <c r="E99" s="27"/>
      <c r="F99" s="74"/>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8"/>
      <c r="B100" s="29" t="s">
        <v>65</v>
      </c>
      <c r="C100" s="55"/>
      <c r="F100" s="8"/>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8"/>
      <c r="B101" s="29" t="s">
        <v>65</v>
      </c>
      <c r="C101" s="88" t="s">
        <v>156</v>
      </c>
      <c r="D101" s="47" t="s">
        <v>260</v>
      </c>
      <c r="E101" s="47" t="s">
        <v>261</v>
      </c>
      <c r="F101" s="89" t="s">
        <v>298</v>
      </c>
      <c r="G101" s="77" t="s">
        <v>262</v>
      </c>
      <c r="H101" s="77" t="s">
        <v>263</v>
      </c>
      <c r="I101" s="47" t="s">
        <v>264</v>
      </c>
      <c r="J101" s="27" t="s">
        <v>299</v>
      </c>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8"/>
      <c r="B102" s="29" t="s">
        <v>65</v>
      </c>
      <c r="C102" s="69" t="s">
        <v>167</v>
      </c>
      <c r="D102" s="47" t="s">
        <v>300</v>
      </c>
      <c r="E102" s="47" t="s">
        <v>301</v>
      </c>
      <c r="F102" s="76">
        <v>0.5625</v>
      </c>
      <c r="G102" s="77" t="s">
        <v>262</v>
      </c>
      <c r="H102" s="77" t="s">
        <v>302</v>
      </c>
      <c r="I102" s="47" t="s">
        <v>303</v>
      </c>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8"/>
      <c r="B103" s="29"/>
      <c r="C103" s="69" t="s">
        <v>273</v>
      </c>
      <c r="D103" s="47" t="s">
        <v>304</v>
      </c>
      <c r="E103" s="47" t="s">
        <v>305</v>
      </c>
      <c r="F103" s="76">
        <v>0.59375</v>
      </c>
      <c r="G103" s="47" t="s">
        <v>306</v>
      </c>
      <c r="H103" s="36" t="s">
        <v>307</v>
      </c>
      <c r="I103" s="47" t="s">
        <v>308</v>
      </c>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8"/>
      <c r="B104" s="29" t="s">
        <v>65</v>
      </c>
      <c r="C104" s="69" t="s">
        <v>167</v>
      </c>
      <c r="D104" s="47" t="s">
        <v>309</v>
      </c>
      <c r="E104" s="47" t="s">
        <v>310</v>
      </c>
      <c r="F104" s="76">
        <v>0.625</v>
      </c>
      <c r="G104" s="77" t="s">
        <v>311</v>
      </c>
      <c r="H104" s="77" t="s">
        <v>312</v>
      </c>
      <c r="I104" s="47" t="s">
        <v>313</v>
      </c>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44"/>
      <c r="B105" s="29" t="s">
        <v>65</v>
      </c>
      <c r="C105" s="82" t="s">
        <v>167</v>
      </c>
      <c r="D105" s="51" t="s">
        <v>314</v>
      </c>
      <c r="E105" s="51" t="s">
        <v>315</v>
      </c>
      <c r="F105" s="80">
        <v>0.7083333333333334</v>
      </c>
      <c r="G105" s="81" t="s">
        <v>311</v>
      </c>
      <c r="H105" s="81" t="s">
        <v>316</v>
      </c>
      <c r="I105" s="51" t="s">
        <v>317</v>
      </c>
      <c r="J105" s="27" t="s">
        <v>318</v>
      </c>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18"/>
      <c r="B106" s="19">
        <v>44540.0</v>
      </c>
      <c r="C106" s="69" t="s">
        <v>167</v>
      </c>
      <c r="D106" s="47" t="s">
        <v>319</v>
      </c>
      <c r="E106" s="47" t="s">
        <v>320</v>
      </c>
      <c r="F106" s="76">
        <v>0.75</v>
      </c>
      <c r="G106" s="77" t="s">
        <v>311</v>
      </c>
      <c r="H106" s="77" t="s">
        <v>321</v>
      </c>
      <c r="I106" s="47" t="s">
        <v>322</v>
      </c>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24" t="s">
        <v>63</v>
      </c>
      <c r="B107" s="17"/>
      <c r="C107" s="85"/>
      <c r="D107" s="27"/>
      <c r="E107" s="27"/>
      <c r="F107" s="74"/>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8"/>
      <c r="B108" s="29" t="s">
        <v>65</v>
      </c>
      <c r="C108" s="85"/>
      <c r="F108" s="78"/>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8"/>
      <c r="B109" s="29" t="s">
        <v>65</v>
      </c>
      <c r="C109" s="57" t="s">
        <v>106</v>
      </c>
      <c r="D109" s="36" t="s">
        <v>323</v>
      </c>
      <c r="E109" s="36" t="s">
        <v>324</v>
      </c>
      <c r="F109" s="76">
        <v>0.5416666666666666</v>
      </c>
      <c r="G109" s="47" t="s">
        <v>325</v>
      </c>
      <c r="H109" s="36" t="s">
        <v>326</v>
      </c>
      <c r="I109" s="36" t="s">
        <v>327</v>
      </c>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8"/>
      <c r="B110" s="29" t="s">
        <v>65</v>
      </c>
      <c r="C110" s="69" t="s">
        <v>273</v>
      </c>
      <c r="D110" s="47" t="s">
        <v>328</v>
      </c>
      <c r="E110" s="47" t="s">
        <v>329</v>
      </c>
      <c r="F110" s="76">
        <v>0.625</v>
      </c>
      <c r="G110" s="77" t="s">
        <v>330</v>
      </c>
      <c r="H110" s="77" t="s">
        <v>331</v>
      </c>
      <c r="I110" s="47" t="s">
        <v>332</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8"/>
      <c r="B111" s="29" t="s">
        <v>65</v>
      </c>
      <c r="C111" s="69" t="s">
        <v>273</v>
      </c>
      <c r="D111" s="47" t="s">
        <v>333</v>
      </c>
      <c r="E111" s="47" t="s">
        <v>334</v>
      </c>
      <c r="F111" s="76">
        <v>0.7083333333333334</v>
      </c>
      <c r="G111" s="77" t="s">
        <v>330</v>
      </c>
      <c r="H111" s="77" t="s">
        <v>335</v>
      </c>
      <c r="I111" s="47" t="s">
        <v>336</v>
      </c>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8"/>
      <c r="B112" s="29" t="s">
        <v>65</v>
      </c>
      <c r="C112" s="59" t="s">
        <v>106</v>
      </c>
      <c r="D112" s="31" t="s">
        <v>337</v>
      </c>
      <c r="E112" s="31" t="s">
        <v>338</v>
      </c>
      <c r="F112" s="80">
        <v>0.75</v>
      </c>
      <c r="G112" s="51" t="s">
        <v>339</v>
      </c>
      <c r="H112" s="31" t="s">
        <v>340</v>
      </c>
      <c r="I112" s="31" t="s">
        <v>341</v>
      </c>
      <c r="J112" s="1" t="s">
        <v>342</v>
      </c>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44"/>
      <c r="B113" s="29" t="s">
        <v>65</v>
      </c>
      <c r="C113" s="85"/>
      <c r="D113" s="27"/>
      <c r="E113" s="27"/>
      <c r="F113" s="74"/>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18"/>
      <c r="B114" s="19">
        <v>44543.0</v>
      </c>
      <c r="C114" s="85"/>
      <c r="D114" s="27"/>
      <c r="E114" s="27"/>
      <c r="F114" s="74"/>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24" t="s">
        <v>63</v>
      </c>
      <c r="B115" s="17"/>
      <c r="C115" s="85"/>
      <c r="D115" s="90" t="s">
        <v>343</v>
      </c>
      <c r="E115" s="23"/>
      <c r="F115" s="74"/>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8"/>
      <c r="B116" s="29" t="s">
        <v>65</v>
      </c>
      <c r="C116" s="82" t="s">
        <v>128</v>
      </c>
      <c r="D116" s="51" t="s">
        <v>233</v>
      </c>
      <c r="E116" s="51" t="s">
        <v>234</v>
      </c>
      <c r="F116" s="91" t="s">
        <v>298</v>
      </c>
      <c r="G116" s="92" t="s">
        <v>201</v>
      </c>
      <c r="H116" s="81" t="s">
        <v>344</v>
      </c>
      <c r="I116" s="63" t="s">
        <v>236</v>
      </c>
      <c r="J116" s="27" t="s">
        <v>345</v>
      </c>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8"/>
      <c r="B117" s="29" t="s">
        <v>65</v>
      </c>
      <c r="C117" s="57" t="s">
        <v>106</v>
      </c>
      <c r="D117" s="36" t="s">
        <v>346</v>
      </c>
      <c r="E117" s="36" t="s">
        <v>347</v>
      </c>
      <c r="F117" s="76">
        <v>0.5416666666666666</v>
      </c>
      <c r="G117" s="77" t="s">
        <v>348</v>
      </c>
      <c r="H117" s="58" t="s">
        <v>349</v>
      </c>
      <c r="I117" s="36" t="s">
        <v>350</v>
      </c>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8"/>
      <c r="B118" s="29" t="s">
        <v>65</v>
      </c>
      <c r="C118" s="82" t="s">
        <v>128</v>
      </c>
      <c r="D118" s="51" t="s">
        <v>238</v>
      </c>
      <c r="E118" s="51" t="s">
        <v>351</v>
      </c>
      <c r="F118" s="91" t="s">
        <v>352</v>
      </c>
      <c r="G118" s="82" t="s">
        <v>353</v>
      </c>
      <c r="H118" s="81" t="s">
        <v>354</v>
      </c>
      <c r="I118" s="93" t="s">
        <v>242</v>
      </c>
      <c r="J118" s="27" t="s">
        <v>355</v>
      </c>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8"/>
      <c r="B119" s="29" t="s">
        <v>65</v>
      </c>
      <c r="C119" s="69" t="s">
        <v>128</v>
      </c>
      <c r="D119" s="36" t="s">
        <v>356</v>
      </c>
      <c r="E119" s="36" t="s">
        <v>357</v>
      </c>
      <c r="F119" s="76">
        <v>0.625</v>
      </c>
      <c r="G119" s="58" t="s">
        <v>358</v>
      </c>
      <c r="H119" s="77" t="s">
        <v>359</v>
      </c>
      <c r="I119" s="58" t="s">
        <v>360</v>
      </c>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8"/>
      <c r="B120" s="29" t="s">
        <v>65</v>
      </c>
      <c r="C120" s="85"/>
      <c r="D120" s="27"/>
      <c r="E120" s="27"/>
      <c r="F120" s="74"/>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8"/>
      <c r="B121" s="29" t="s">
        <v>65</v>
      </c>
      <c r="C121" s="85"/>
      <c r="D121" s="27"/>
      <c r="E121" s="27"/>
      <c r="F121" s="74"/>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44"/>
      <c r="B122" s="29" t="s">
        <v>65</v>
      </c>
      <c r="C122" s="85"/>
      <c r="D122" s="27"/>
      <c r="E122" s="27"/>
      <c r="F122" s="74"/>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18"/>
      <c r="B123" s="19">
        <v>44544.0</v>
      </c>
      <c r="C123" s="85"/>
      <c r="D123" s="90" t="s">
        <v>361</v>
      </c>
      <c r="E123" s="23"/>
      <c r="F123" s="94" t="s">
        <v>362</v>
      </c>
      <c r="G123" s="22"/>
      <c r="H123" s="23"/>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4" t="s">
        <v>63</v>
      </c>
      <c r="B124" s="17"/>
      <c r="C124" s="85"/>
      <c r="D124" s="27"/>
      <c r="E124" s="27"/>
      <c r="F124" s="74"/>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8"/>
      <c r="B125" s="29" t="s">
        <v>65</v>
      </c>
      <c r="C125" s="85"/>
      <c r="D125" s="27"/>
      <c r="E125" s="27"/>
      <c r="F125" s="74"/>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8"/>
      <c r="B126" s="29" t="s">
        <v>65</v>
      </c>
      <c r="C126" s="59" t="s">
        <v>167</v>
      </c>
      <c r="D126" s="31" t="s">
        <v>314</v>
      </c>
      <c r="E126" s="31" t="s">
        <v>315</v>
      </c>
      <c r="F126" s="91" t="s">
        <v>363</v>
      </c>
      <c r="G126" s="81" t="s">
        <v>364</v>
      </c>
      <c r="H126" s="81" t="s">
        <v>365</v>
      </c>
      <c r="I126" s="31" t="s">
        <v>317</v>
      </c>
      <c r="J126" s="95" t="s">
        <v>366</v>
      </c>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8"/>
      <c r="B127" s="29" t="s">
        <v>65</v>
      </c>
      <c r="C127" s="57" t="s">
        <v>167</v>
      </c>
      <c r="D127" s="36" t="s">
        <v>367</v>
      </c>
      <c r="E127" s="36" t="s">
        <v>368</v>
      </c>
      <c r="F127" s="76">
        <v>0.625</v>
      </c>
      <c r="G127" s="77" t="s">
        <v>369</v>
      </c>
      <c r="H127" s="77" t="s">
        <v>370</v>
      </c>
      <c r="I127" s="36" t="s">
        <v>371</v>
      </c>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28"/>
      <c r="B128" s="29" t="s">
        <v>65</v>
      </c>
      <c r="C128" s="40" t="s">
        <v>273</v>
      </c>
      <c r="D128" s="42" t="s">
        <v>304</v>
      </c>
      <c r="E128" s="42" t="s">
        <v>305</v>
      </c>
      <c r="F128" s="68" t="s">
        <v>372</v>
      </c>
      <c r="G128" s="42" t="s">
        <v>373</v>
      </c>
      <c r="H128" s="42" t="s">
        <v>374</v>
      </c>
      <c r="I128" s="42" t="s">
        <v>308</v>
      </c>
      <c r="J128" s="27" t="s">
        <v>255</v>
      </c>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44"/>
      <c r="B129" s="29" t="s">
        <v>65</v>
      </c>
      <c r="C129" s="57" t="s">
        <v>106</v>
      </c>
      <c r="D129" s="36" t="s">
        <v>337</v>
      </c>
      <c r="E129" s="36" t="s">
        <v>338</v>
      </c>
      <c r="F129" s="89" t="s">
        <v>375</v>
      </c>
      <c r="G129" s="36" t="s">
        <v>339</v>
      </c>
      <c r="H129" s="36" t="s">
        <v>340</v>
      </c>
      <c r="I129" s="36" t="s">
        <v>341</v>
      </c>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18"/>
      <c r="B130" s="19">
        <v>44545.0</v>
      </c>
      <c r="C130" s="55"/>
      <c r="F130" s="8"/>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4" t="s">
        <v>63</v>
      </c>
      <c r="B131" s="17"/>
      <c r="C131" s="85"/>
      <c r="D131" s="90" t="s">
        <v>361</v>
      </c>
      <c r="E131" s="23"/>
      <c r="F131" s="94" t="s">
        <v>362</v>
      </c>
      <c r="G131" s="22"/>
      <c r="H131" s="23"/>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8"/>
      <c r="B132" s="29" t="s">
        <v>65</v>
      </c>
      <c r="C132" s="69" t="s">
        <v>106</v>
      </c>
      <c r="D132" s="36" t="s">
        <v>376</v>
      </c>
      <c r="E132" s="47" t="s">
        <v>377</v>
      </c>
      <c r="F132" s="76">
        <v>0.5</v>
      </c>
      <c r="G132" s="47" t="s">
        <v>325</v>
      </c>
      <c r="H132" s="36" t="s">
        <v>378</v>
      </c>
      <c r="I132" s="36" t="s">
        <v>379</v>
      </c>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8"/>
      <c r="B133" s="29" t="s">
        <v>65</v>
      </c>
      <c r="C133" s="69" t="s">
        <v>106</v>
      </c>
      <c r="D133" s="36" t="s">
        <v>380</v>
      </c>
      <c r="E133" s="36" t="s">
        <v>381</v>
      </c>
      <c r="F133" s="76">
        <v>0.5833333333333334</v>
      </c>
      <c r="G133" s="77" t="s">
        <v>330</v>
      </c>
      <c r="H133" s="77" t="s">
        <v>382</v>
      </c>
      <c r="I133" s="77" t="s">
        <v>383</v>
      </c>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8"/>
      <c r="B134" s="29" t="s">
        <v>65</v>
      </c>
      <c r="C134" s="59" t="s">
        <v>106</v>
      </c>
      <c r="D134" s="31" t="s">
        <v>384</v>
      </c>
      <c r="E134" s="31" t="s">
        <v>385</v>
      </c>
      <c r="F134" s="91" t="s">
        <v>363</v>
      </c>
      <c r="G134" s="51" t="s">
        <v>386</v>
      </c>
      <c r="H134" s="31" t="s">
        <v>387</v>
      </c>
      <c r="I134" s="31" t="s">
        <v>388</v>
      </c>
      <c r="J134" s="95" t="s">
        <v>366</v>
      </c>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8"/>
      <c r="B135" s="29" t="s">
        <v>65</v>
      </c>
      <c r="C135" s="82" t="s">
        <v>273</v>
      </c>
      <c r="D135" s="51" t="s">
        <v>328</v>
      </c>
      <c r="E135" s="51" t="s">
        <v>329</v>
      </c>
      <c r="F135" s="80">
        <v>0.7083333333333334</v>
      </c>
      <c r="G135" s="81" t="s">
        <v>330</v>
      </c>
      <c r="H135" s="81" t="s">
        <v>331</v>
      </c>
      <c r="I135" s="51" t="s">
        <v>332</v>
      </c>
      <c r="J135" s="27" t="s">
        <v>389</v>
      </c>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28"/>
      <c r="B136" s="29" t="s">
        <v>65</v>
      </c>
      <c r="C136" s="82" t="s">
        <v>106</v>
      </c>
      <c r="D136" s="31" t="s">
        <v>390</v>
      </c>
      <c r="E136" s="31" t="s">
        <v>391</v>
      </c>
      <c r="F136" s="80">
        <v>0.75</v>
      </c>
      <c r="G136" s="51" t="s">
        <v>392</v>
      </c>
      <c r="H136" s="31" t="s">
        <v>393</v>
      </c>
      <c r="I136" s="31" t="s">
        <v>394</v>
      </c>
      <c r="J136" s="27" t="s">
        <v>395</v>
      </c>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44"/>
      <c r="B137" s="29" t="s">
        <v>65</v>
      </c>
      <c r="C137" s="85"/>
      <c r="D137" s="27"/>
      <c r="E137" s="27"/>
      <c r="F137" s="74"/>
      <c r="G137" s="27"/>
      <c r="H137" s="27"/>
      <c r="I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18"/>
      <c r="B138" s="19">
        <v>44546.0</v>
      </c>
      <c r="C138" s="85"/>
      <c r="D138" s="27"/>
      <c r="E138" s="27"/>
      <c r="F138" s="74"/>
      <c r="G138" s="27"/>
      <c r="H138" s="27"/>
      <c r="I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4" t="s">
        <v>63</v>
      </c>
      <c r="B139" s="17"/>
      <c r="C139" s="85"/>
      <c r="D139" s="90" t="s">
        <v>361</v>
      </c>
      <c r="E139" s="23"/>
      <c r="F139" s="94" t="s">
        <v>362</v>
      </c>
      <c r="G139" s="22"/>
      <c r="H139" s="23"/>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8"/>
      <c r="B140" s="29" t="s">
        <v>65</v>
      </c>
      <c r="C140" s="69" t="s">
        <v>128</v>
      </c>
      <c r="D140" s="47" t="s">
        <v>396</v>
      </c>
      <c r="E140" s="47" t="s">
        <v>397</v>
      </c>
      <c r="F140" s="89" t="s">
        <v>298</v>
      </c>
      <c r="G140" s="69" t="s">
        <v>398</v>
      </c>
      <c r="H140" s="77" t="s">
        <v>399</v>
      </c>
      <c r="I140" s="96" t="s">
        <v>400</v>
      </c>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8"/>
      <c r="B141" s="29" t="s">
        <v>65</v>
      </c>
      <c r="C141" s="69" t="s">
        <v>128</v>
      </c>
      <c r="D141" s="47" t="s">
        <v>401</v>
      </c>
      <c r="E141" s="47" t="s">
        <v>402</v>
      </c>
      <c r="F141" s="86">
        <v>0.5416666666666666</v>
      </c>
      <c r="G141" s="77" t="s">
        <v>330</v>
      </c>
      <c r="H141" s="87"/>
      <c r="I141" s="8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8"/>
      <c r="B142" s="29" t="s">
        <v>65</v>
      </c>
      <c r="C142" s="57" t="s">
        <v>106</v>
      </c>
      <c r="D142" s="36" t="s">
        <v>384</v>
      </c>
      <c r="E142" s="36" t="s">
        <v>385</v>
      </c>
      <c r="F142" s="89" t="s">
        <v>403</v>
      </c>
      <c r="G142" s="47" t="s">
        <v>386</v>
      </c>
      <c r="H142" s="36" t="s">
        <v>387</v>
      </c>
      <c r="I142" s="36" t="s">
        <v>388</v>
      </c>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8"/>
      <c r="B143" s="29" t="s">
        <v>65</v>
      </c>
      <c r="C143" s="57" t="s">
        <v>167</v>
      </c>
      <c r="D143" s="36" t="s">
        <v>314</v>
      </c>
      <c r="E143" s="36" t="s">
        <v>315</v>
      </c>
      <c r="F143" s="89" t="s">
        <v>375</v>
      </c>
      <c r="G143" s="77" t="s">
        <v>364</v>
      </c>
      <c r="H143" s="77" t="s">
        <v>365</v>
      </c>
      <c r="I143" s="36" t="s">
        <v>317</v>
      </c>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8"/>
      <c r="B144" s="29" t="s">
        <v>65</v>
      </c>
      <c r="C144" s="85"/>
      <c r="D144" s="27"/>
      <c r="E144" s="27"/>
      <c r="F144" s="74"/>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44"/>
      <c r="B145" s="29" t="s">
        <v>65</v>
      </c>
      <c r="C145" s="85"/>
      <c r="D145" s="27"/>
      <c r="E145" s="27"/>
      <c r="F145" s="74"/>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18"/>
      <c r="B146" s="19">
        <v>44547.0</v>
      </c>
      <c r="C146" s="85"/>
      <c r="D146" s="27"/>
      <c r="E146" s="27"/>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4" t="s">
        <v>63</v>
      </c>
      <c r="B147" s="17"/>
      <c r="C147" s="85"/>
      <c r="D147" s="90" t="s">
        <v>361</v>
      </c>
      <c r="E147" s="23"/>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8"/>
      <c r="B148" s="29" t="s">
        <v>65</v>
      </c>
      <c r="C148" s="85"/>
      <c r="D148" s="27"/>
      <c r="E148" s="27"/>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8"/>
      <c r="B149" s="29" t="s">
        <v>65</v>
      </c>
      <c r="C149" s="85"/>
      <c r="D149" s="27"/>
      <c r="E149" s="27"/>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8"/>
      <c r="B150" s="29" t="s">
        <v>65</v>
      </c>
      <c r="C150" s="69" t="s">
        <v>404</v>
      </c>
      <c r="D150" s="47" t="s">
        <v>204</v>
      </c>
      <c r="E150" s="47" t="s">
        <v>205</v>
      </c>
      <c r="F150" s="76">
        <v>0.5416666666666666</v>
      </c>
      <c r="G150" s="77" t="s">
        <v>405</v>
      </c>
      <c r="H150" s="77" t="s">
        <v>406</v>
      </c>
      <c r="I150" s="97" t="s">
        <v>407</v>
      </c>
      <c r="J150" s="27" t="s">
        <v>408</v>
      </c>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8"/>
      <c r="B151" s="29" t="s">
        <v>65</v>
      </c>
      <c r="C151" s="69" t="s">
        <v>404</v>
      </c>
      <c r="D151" s="47" t="s">
        <v>178</v>
      </c>
      <c r="E151" s="47" t="s">
        <v>179</v>
      </c>
      <c r="F151" s="48">
        <v>0.625</v>
      </c>
      <c r="G151" s="49" t="s">
        <v>409</v>
      </c>
      <c r="H151" s="49" t="s">
        <v>410</v>
      </c>
      <c r="I151" s="98" t="s">
        <v>181</v>
      </c>
      <c r="J151" s="27" t="s">
        <v>408</v>
      </c>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8"/>
      <c r="B152" s="29" t="s">
        <v>65</v>
      </c>
      <c r="C152" s="82" t="s">
        <v>404</v>
      </c>
      <c r="D152" s="51" t="s">
        <v>168</v>
      </c>
      <c r="E152" s="51" t="s">
        <v>169</v>
      </c>
      <c r="F152" s="83">
        <v>0.6666666666666666</v>
      </c>
      <c r="G152" s="84" t="s">
        <v>411</v>
      </c>
      <c r="H152" s="84" t="s">
        <v>412</v>
      </c>
      <c r="I152" s="99" t="s">
        <v>172</v>
      </c>
      <c r="J152" s="27" t="s">
        <v>413</v>
      </c>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8"/>
      <c r="B153" s="29" t="s">
        <v>65</v>
      </c>
      <c r="C153" s="100" t="s">
        <v>273</v>
      </c>
      <c r="D153" s="101" t="s">
        <v>328</v>
      </c>
      <c r="E153" s="99" t="s">
        <v>329</v>
      </c>
      <c r="F153" s="83">
        <v>0.7083333333333334</v>
      </c>
      <c r="G153" s="84" t="s">
        <v>330</v>
      </c>
      <c r="H153" s="84" t="s">
        <v>331</v>
      </c>
      <c r="I153" s="99" t="s">
        <v>332</v>
      </c>
      <c r="J153" s="27" t="s">
        <v>414</v>
      </c>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44"/>
      <c r="B154" s="29" t="s">
        <v>65</v>
      </c>
      <c r="C154" s="85"/>
      <c r="D154" s="27"/>
      <c r="E154" s="27"/>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7"/>
      <c r="B155" s="102"/>
      <c r="C155" s="85"/>
      <c r="D155" s="27"/>
      <c r="E155" s="27"/>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18"/>
      <c r="B156" s="19">
        <v>44550.0</v>
      </c>
      <c r="C156" s="85"/>
      <c r="D156" s="27"/>
      <c r="E156" s="27"/>
      <c r="F156" s="74"/>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4" t="s">
        <v>63</v>
      </c>
      <c r="B157" s="29" t="s">
        <v>65</v>
      </c>
      <c r="C157" s="85"/>
      <c r="D157" s="90" t="s">
        <v>361</v>
      </c>
      <c r="E157" s="23"/>
      <c r="F157" s="94" t="s">
        <v>362</v>
      </c>
      <c r="G157" s="22"/>
      <c r="H157" s="23"/>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28"/>
      <c r="B158" s="29" t="s">
        <v>65</v>
      </c>
      <c r="C158" s="82" t="s">
        <v>128</v>
      </c>
      <c r="D158" s="31" t="s">
        <v>233</v>
      </c>
      <c r="E158" s="31" t="s">
        <v>234</v>
      </c>
      <c r="F158" s="91" t="s">
        <v>298</v>
      </c>
      <c r="G158" s="92" t="s">
        <v>201</v>
      </c>
      <c r="H158" s="81" t="s">
        <v>344</v>
      </c>
      <c r="I158" s="63" t="s">
        <v>236</v>
      </c>
      <c r="J158" s="27" t="s">
        <v>415</v>
      </c>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8"/>
      <c r="B159" s="29" t="s">
        <v>65</v>
      </c>
      <c r="C159" s="88" t="s">
        <v>416</v>
      </c>
      <c r="D159" s="36" t="s">
        <v>80</v>
      </c>
      <c r="E159" s="36" t="s">
        <v>81</v>
      </c>
      <c r="F159" s="76">
        <v>0.5833333333333334</v>
      </c>
      <c r="G159" s="77" t="s">
        <v>69</v>
      </c>
      <c r="H159" s="77" t="s">
        <v>417</v>
      </c>
      <c r="I159" s="36" t="s">
        <v>84</v>
      </c>
      <c r="J159" s="27" t="s">
        <v>255</v>
      </c>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8"/>
      <c r="B160" s="29" t="s">
        <v>65</v>
      </c>
      <c r="C160" s="88" t="s">
        <v>416</v>
      </c>
      <c r="D160" s="36" t="s">
        <v>113</v>
      </c>
      <c r="E160" s="36" t="s">
        <v>114</v>
      </c>
      <c r="F160" s="76">
        <v>0.6666666666666666</v>
      </c>
      <c r="G160" s="77" t="s">
        <v>209</v>
      </c>
      <c r="H160" s="77" t="s">
        <v>418</v>
      </c>
      <c r="I160" s="36" t="s">
        <v>117</v>
      </c>
      <c r="J160" s="27" t="s">
        <v>255</v>
      </c>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8"/>
      <c r="B161" s="29" t="s">
        <v>65</v>
      </c>
      <c r="C161" s="88" t="s">
        <v>416</v>
      </c>
      <c r="D161" s="36" t="s">
        <v>193</v>
      </c>
      <c r="E161" s="36" t="s">
        <v>194</v>
      </c>
      <c r="F161" s="76">
        <v>0.75</v>
      </c>
      <c r="G161" s="77" t="s">
        <v>195</v>
      </c>
      <c r="H161" s="77" t="s">
        <v>419</v>
      </c>
      <c r="I161" s="36" t="s">
        <v>197</v>
      </c>
      <c r="J161" s="27" t="s">
        <v>255</v>
      </c>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8"/>
      <c r="B162" s="29" t="s">
        <v>65</v>
      </c>
      <c r="C162" s="85"/>
      <c r="D162" s="27"/>
      <c r="E162" s="27"/>
      <c r="F162" s="78"/>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44"/>
      <c r="B163" s="29" t="s">
        <v>65</v>
      </c>
      <c r="C163" s="85"/>
      <c r="D163" s="27"/>
      <c r="E163" s="27"/>
      <c r="F163" s="74"/>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18"/>
      <c r="B164" s="19">
        <v>44551.0</v>
      </c>
      <c r="C164" s="85"/>
      <c r="D164" s="27"/>
      <c r="E164" s="27"/>
      <c r="F164" s="74"/>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4" t="s">
        <v>63</v>
      </c>
      <c r="B165" s="29" t="s">
        <v>65</v>
      </c>
      <c r="C165" s="85"/>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8"/>
      <c r="B166" s="29" t="s">
        <v>65</v>
      </c>
      <c r="C166" s="85"/>
      <c r="D166" s="103" t="s">
        <v>361</v>
      </c>
      <c r="E166" s="23"/>
      <c r="F166" s="104" t="s">
        <v>362</v>
      </c>
      <c r="G166" s="22"/>
      <c r="H166" s="23"/>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8"/>
      <c r="B167" s="29" t="s">
        <v>65</v>
      </c>
      <c r="C167" s="30" t="s">
        <v>273</v>
      </c>
      <c r="D167" s="31" t="s">
        <v>420</v>
      </c>
      <c r="E167" s="31" t="s">
        <v>421</v>
      </c>
      <c r="F167" s="80">
        <v>0.5208333333333334</v>
      </c>
      <c r="G167" s="81" t="s">
        <v>422</v>
      </c>
      <c r="H167" s="81" t="s">
        <v>423</v>
      </c>
      <c r="I167" s="81" t="s">
        <v>424</v>
      </c>
      <c r="J167" s="27" t="s">
        <v>425</v>
      </c>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8"/>
      <c r="B168" s="29" t="s">
        <v>65</v>
      </c>
      <c r="C168" s="105" t="s">
        <v>426</v>
      </c>
      <c r="D168" s="31" t="s">
        <v>123</v>
      </c>
      <c r="E168" s="31" t="s">
        <v>124</v>
      </c>
      <c r="F168" s="80">
        <v>0.6041666666666666</v>
      </c>
      <c r="G168" s="81" t="s">
        <v>125</v>
      </c>
      <c r="H168" s="81" t="s">
        <v>126</v>
      </c>
      <c r="I168" s="31" t="s">
        <v>127</v>
      </c>
      <c r="J168" s="95" t="s">
        <v>427</v>
      </c>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8"/>
      <c r="B169" s="29" t="s">
        <v>65</v>
      </c>
      <c r="C169" s="105" t="s">
        <v>426</v>
      </c>
      <c r="D169" s="31" t="s">
        <v>98</v>
      </c>
      <c r="E169" s="31" t="s">
        <v>99</v>
      </c>
      <c r="F169" s="80">
        <v>0.6666666666666666</v>
      </c>
      <c r="G169" s="33" t="s">
        <v>95</v>
      </c>
      <c r="H169" s="34" t="s">
        <v>96</v>
      </c>
      <c r="I169" s="31" t="s">
        <v>97</v>
      </c>
      <c r="J169" s="95" t="s">
        <v>255</v>
      </c>
      <c r="K169" s="27" t="s">
        <v>425</v>
      </c>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8"/>
      <c r="B170" s="29" t="s">
        <v>65</v>
      </c>
      <c r="C170" s="105" t="s">
        <v>426</v>
      </c>
      <c r="D170" s="31" t="s">
        <v>93</v>
      </c>
      <c r="E170" s="31" t="s">
        <v>94</v>
      </c>
      <c r="F170" s="80">
        <v>0.6666666666666666</v>
      </c>
      <c r="G170" s="33" t="s">
        <v>95</v>
      </c>
      <c r="H170" s="34" t="s">
        <v>96</v>
      </c>
      <c r="I170" s="31" t="s">
        <v>97</v>
      </c>
      <c r="J170" s="95" t="s">
        <v>255</v>
      </c>
      <c r="K170" s="27" t="s">
        <v>425</v>
      </c>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8"/>
      <c r="B171" s="29" t="s">
        <v>65</v>
      </c>
      <c r="C171" s="30" t="s">
        <v>273</v>
      </c>
      <c r="D171" s="31" t="s">
        <v>244</v>
      </c>
      <c r="E171" s="31" t="s">
        <v>245</v>
      </c>
      <c r="F171" s="80">
        <v>0.7083333333333334</v>
      </c>
      <c r="G171" s="81" t="s">
        <v>428</v>
      </c>
      <c r="H171" s="81" t="s">
        <v>429</v>
      </c>
      <c r="I171" s="31" t="s">
        <v>248</v>
      </c>
      <c r="J171" s="95" t="s">
        <v>430</v>
      </c>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44"/>
      <c r="B172" s="29" t="s">
        <v>65</v>
      </c>
      <c r="C172" s="85"/>
      <c r="D172" s="27"/>
      <c r="E172" s="27"/>
      <c r="F172" s="74"/>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18"/>
      <c r="B173" s="19">
        <v>44552.0</v>
      </c>
      <c r="C173" s="85"/>
      <c r="D173" s="27"/>
      <c r="E173" s="27"/>
      <c r="F173" s="74"/>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4" t="s">
        <v>63</v>
      </c>
      <c r="B174" s="29" t="s">
        <v>65</v>
      </c>
      <c r="C174" s="85"/>
      <c r="D174" s="103" t="s">
        <v>361</v>
      </c>
      <c r="E174" s="23"/>
      <c r="F174" s="106" t="s">
        <v>362</v>
      </c>
      <c r="G174" s="22"/>
      <c r="H174" s="23"/>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8"/>
      <c r="B175" s="29" t="s">
        <v>65</v>
      </c>
      <c r="C175" s="85"/>
      <c r="D175" s="27"/>
      <c r="E175" s="27"/>
      <c r="F175" s="78"/>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8"/>
      <c r="B176" s="29" t="s">
        <v>65</v>
      </c>
      <c r="C176" s="85"/>
      <c r="D176" s="27"/>
      <c r="E176" s="27"/>
      <c r="F176" s="46"/>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8"/>
      <c r="B177" s="29" t="s">
        <v>65</v>
      </c>
      <c r="C177" s="82" t="s">
        <v>273</v>
      </c>
      <c r="D177" s="51" t="s">
        <v>228</v>
      </c>
      <c r="E177" s="51" t="s">
        <v>229</v>
      </c>
      <c r="F177" s="107">
        <v>0.5416666666666666</v>
      </c>
      <c r="G177" s="81" t="s">
        <v>392</v>
      </c>
      <c r="H177" s="81" t="s">
        <v>431</v>
      </c>
      <c r="I177" s="81" t="s">
        <v>231</v>
      </c>
      <c r="J177" s="27" t="s">
        <v>432</v>
      </c>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8"/>
      <c r="B178" s="29" t="s">
        <v>65</v>
      </c>
      <c r="C178" s="82" t="s">
        <v>273</v>
      </c>
      <c r="D178" s="51" t="s">
        <v>433</v>
      </c>
      <c r="E178" s="51" t="s">
        <v>434</v>
      </c>
      <c r="F178" s="107">
        <v>0.625</v>
      </c>
      <c r="G178" s="81" t="s">
        <v>435</v>
      </c>
      <c r="H178" s="81" t="s">
        <v>436</v>
      </c>
      <c r="I178" s="51" t="s">
        <v>437</v>
      </c>
      <c r="J178" s="27" t="s">
        <v>438</v>
      </c>
      <c r="K178" s="27" t="s">
        <v>439</v>
      </c>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8"/>
      <c r="B179" s="29" t="s">
        <v>65</v>
      </c>
      <c r="C179" s="82" t="s">
        <v>273</v>
      </c>
      <c r="D179" s="51" t="s">
        <v>401</v>
      </c>
      <c r="E179" s="51" t="s">
        <v>402</v>
      </c>
      <c r="F179" s="80">
        <v>0.7083333333333334</v>
      </c>
      <c r="G179" s="82" t="s">
        <v>440</v>
      </c>
      <c r="H179" s="81" t="s">
        <v>441</v>
      </c>
      <c r="I179" s="93" t="s">
        <v>442</v>
      </c>
      <c r="J179" s="27" t="s">
        <v>432</v>
      </c>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44"/>
      <c r="B180" s="29" t="s">
        <v>65</v>
      </c>
      <c r="C180" s="85"/>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18"/>
      <c r="B181" s="19">
        <v>44553.0</v>
      </c>
      <c r="C181" s="85"/>
      <c r="D181" s="27"/>
      <c r="E181" s="27"/>
      <c r="F181" s="74"/>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4" t="s">
        <v>63</v>
      </c>
      <c r="B182" s="29" t="s">
        <v>65</v>
      </c>
      <c r="C182" s="85"/>
      <c r="D182" s="103" t="s">
        <v>361</v>
      </c>
      <c r="E182" s="23"/>
      <c r="F182" s="106" t="s">
        <v>362</v>
      </c>
      <c r="G182" s="22"/>
      <c r="H182" s="23"/>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8"/>
      <c r="B183" s="29" t="s">
        <v>65</v>
      </c>
      <c r="C183" s="85"/>
      <c r="D183" s="108" t="s">
        <v>443</v>
      </c>
      <c r="E183" s="23"/>
      <c r="F183" s="74"/>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8"/>
      <c r="B184" s="29" t="s">
        <v>65</v>
      </c>
      <c r="C184" s="105" t="s">
        <v>66</v>
      </c>
      <c r="D184" s="51" t="s">
        <v>204</v>
      </c>
      <c r="E184" s="51" t="s">
        <v>205</v>
      </c>
      <c r="F184" s="80">
        <v>0.5833333333333334</v>
      </c>
      <c r="G184" s="81" t="s">
        <v>444</v>
      </c>
      <c r="H184" s="81" t="s">
        <v>445</v>
      </c>
      <c r="I184" s="109" t="s">
        <v>407</v>
      </c>
      <c r="J184" s="27" t="s">
        <v>446</v>
      </c>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8"/>
      <c r="B185" s="29" t="s">
        <v>65</v>
      </c>
      <c r="C185" s="85"/>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8"/>
      <c r="B186" s="29" t="s">
        <v>65</v>
      </c>
      <c r="C186" s="85"/>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8"/>
      <c r="B187" s="29" t="s">
        <v>65</v>
      </c>
      <c r="C187" s="85"/>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44"/>
      <c r="B188" s="29" t="s">
        <v>65</v>
      </c>
      <c r="C188" s="85"/>
      <c r="D188" s="27"/>
      <c r="E188" s="27"/>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18"/>
      <c r="B189" s="19">
        <v>44554.0</v>
      </c>
      <c r="C189" s="85"/>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4" t="s">
        <v>63</v>
      </c>
      <c r="B190" s="29" t="s">
        <v>65</v>
      </c>
      <c r="C190" s="88" t="s">
        <v>66</v>
      </c>
      <c r="D190" s="47" t="s">
        <v>204</v>
      </c>
      <c r="E190" s="47" t="s">
        <v>205</v>
      </c>
      <c r="F190" s="76">
        <v>0.5833333333333334</v>
      </c>
      <c r="G190" s="77" t="s">
        <v>444</v>
      </c>
      <c r="H190" s="77" t="s">
        <v>445</v>
      </c>
      <c r="I190" s="97" t="s">
        <v>407</v>
      </c>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8"/>
      <c r="B191" s="29" t="s">
        <v>65</v>
      </c>
      <c r="C191" s="85"/>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8"/>
      <c r="B192" s="29" t="s">
        <v>65</v>
      </c>
      <c r="C192" s="85"/>
      <c r="D192" s="110" t="s">
        <v>447</v>
      </c>
      <c r="E192" s="111"/>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8"/>
      <c r="B193" s="29" t="s">
        <v>65</v>
      </c>
      <c r="C193" s="85"/>
      <c r="D193" s="112"/>
      <c r="E193" s="113"/>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8"/>
      <c r="B194" s="29" t="s">
        <v>65</v>
      </c>
      <c r="C194" s="85"/>
      <c r="D194" s="114"/>
      <c r="E194" s="115"/>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8"/>
      <c r="B195" s="29" t="s">
        <v>65</v>
      </c>
      <c r="C195" s="85"/>
      <c r="D195" s="27"/>
      <c r="E195" s="27"/>
      <c r="F195" s="74"/>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44"/>
      <c r="B196" s="29" t="s">
        <v>65</v>
      </c>
      <c r="C196" s="85"/>
      <c r="D196" s="27"/>
      <c r="E196" s="27"/>
      <c r="F196" s="74"/>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18"/>
      <c r="B197" s="19">
        <v>44557.0</v>
      </c>
      <c r="C197" s="85"/>
      <c r="D197" s="77" t="s">
        <v>448</v>
      </c>
      <c r="E197" s="77"/>
      <c r="F197" s="74"/>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4" t="s">
        <v>63</v>
      </c>
      <c r="B198" s="29" t="s">
        <v>65</v>
      </c>
      <c r="C198" s="85"/>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28"/>
      <c r="B199" s="29" t="s">
        <v>65</v>
      </c>
      <c r="C199" s="40" t="s">
        <v>273</v>
      </c>
      <c r="D199" s="36" t="s">
        <v>420</v>
      </c>
      <c r="E199" s="36" t="s">
        <v>421</v>
      </c>
      <c r="F199" s="76">
        <v>0.4375</v>
      </c>
      <c r="G199" s="77" t="s">
        <v>449</v>
      </c>
      <c r="H199" s="77" t="s">
        <v>423</v>
      </c>
      <c r="I199" s="77" t="s">
        <v>424</v>
      </c>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8"/>
      <c r="B200" s="29" t="s">
        <v>65</v>
      </c>
      <c r="C200" s="88" t="s">
        <v>426</v>
      </c>
      <c r="D200" s="36" t="s">
        <v>98</v>
      </c>
      <c r="E200" s="36" t="s">
        <v>99</v>
      </c>
      <c r="F200" s="76">
        <v>0.5</v>
      </c>
      <c r="G200" s="38" t="s">
        <v>95</v>
      </c>
      <c r="H200" s="43" t="s">
        <v>96</v>
      </c>
      <c r="I200" s="36" t="s">
        <v>97</v>
      </c>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8"/>
      <c r="B201" s="29" t="s">
        <v>65</v>
      </c>
      <c r="C201" s="88" t="s">
        <v>426</v>
      </c>
      <c r="D201" s="36" t="s">
        <v>93</v>
      </c>
      <c r="E201" s="36" t="s">
        <v>94</v>
      </c>
      <c r="F201" s="76">
        <v>0.5</v>
      </c>
      <c r="G201" s="38" t="s">
        <v>95</v>
      </c>
      <c r="H201" s="43" t="s">
        <v>96</v>
      </c>
      <c r="I201" s="36" t="s">
        <v>97</v>
      </c>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8"/>
      <c r="B202" s="29" t="s">
        <v>65</v>
      </c>
      <c r="C202" s="85"/>
      <c r="D202" s="27"/>
      <c r="E202" s="27"/>
      <c r="F202" s="78"/>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8"/>
      <c r="B203" s="29" t="s">
        <v>65</v>
      </c>
      <c r="C203" s="85"/>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44"/>
      <c r="B204" s="29" t="s">
        <v>65</v>
      </c>
      <c r="C204" s="85"/>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18"/>
      <c r="B205" s="19">
        <v>44558.0</v>
      </c>
      <c r="C205" s="85"/>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4" t="s">
        <v>63</v>
      </c>
      <c r="B206" s="29" t="s">
        <v>65</v>
      </c>
      <c r="C206" s="85"/>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8"/>
      <c r="B207" s="29" t="s">
        <v>65</v>
      </c>
      <c r="C207" s="85"/>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8"/>
      <c r="B208" s="29" t="s">
        <v>65</v>
      </c>
      <c r="C208" s="88" t="s">
        <v>149</v>
      </c>
      <c r="D208" s="47" t="s">
        <v>450</v>
      </c>
      <c r="E208" s="47" t="s">
        <v>451</v>
      </c>
      <c r="F208" s="76">
        <v>0.4583333333333333</v>
      </c>
      <c r="G208" s="77" t="s">
        <v>330</v>
      </c>
      <c r="H208" s="77" t="s">
        <v>452</v>
      </c>
      <c r="I208" s="36" t="s">
        <v>453</v>
      </c>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28"/>
      <c r="B209" s="29" t="s">
        <v>65</v>
      </c>
      <c r="C209" s="82" t="s">
        <v>273</v>
      </c>
      <c r="D209" s="31" t="s">
        <v>228</v>
      </c>
      <c r="E209" s="31" t="s">
        <v>229</v>
      </c>
      <c r="F209" s="107">
        <v>0.5416666666666666</v>
      </c>
      <c r="G209" s="81" t="s">
        <v>392</v>
      </c>
      <c r="H209" s="81" t="s">
        <v>431</v>
      </c>
      <c r="I209" s="81" t="s">
        <v>231</v>
      </c>
      <c r="J209" s="27" t="s">
        <v>454</v>
      </c>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8"/>
      <c r="B210" s="29" t="s">
        <v>65</v>
      </c>
      <c r="C210" s="69" t="s">
        <v>273</v>
      </c>
      <c r="D210" s="36" t="s">
        <v>401</v>
      </c>
      <c r="E210" s="36" t="s">
        <v>402</v>
      </c>
      <c r="F210" s="76">
        <v>0.625</v>
      </c>
      <c r="G210" s="69" t="s">
        <v>440</v>
      </c>
      <c r="H210" s="77" t="s">
        <v>441</v>
      </c>
      <c r="I210" s="58" t="s">
        <v>442</v>
      </c>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8"/>
      <c r="B211" s="29" t="s">
        <v>65</v>
      </c>
      <c r="C211" s="30" t="s">
        <v>273</v>
      </c>
      <c r="D211" s="31" t="s">
        <v>244</v>
      </c>
      <c r="E211" s="31" t="s">
        <v>245</v>
      </c>
      <c r="F211" s="80">
        <v>0.7083333333333334</v>
      </c>
      <c r="G211" s="81" t="s">
        <v>428</v>
      </c>
      <c r="H211" s="81" t="s">
        <v>429</v>
      </c>
      <c r="I211" s="31" t="s">
        <v>248</v>
      </c>
      <c r="J211" s="27" t="s">
        <v>455</v>
      </c>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44"/>
      <c r="B212" s="29" t="s">
        <v>65</v>
      </c>
      <c r="C212" s="85"/>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18"/>
      <c r="B213" s="19">
        <v>44564.0</v>
      </c>
      <c r="C213" s="85"/>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4" t="s">
        <v>63</v>
      </c>
      <c r="B214" s="29" t="s">
        <v>65</v>
      </c>
      <c r="C214" s="116"/>
      <c r="D214" s="90" t="s">
        <v>361</v>
      </c>
      <c r="E214" s="23"/>
      <c r="F214" s="94" t="s">
        <v>362</v>
      </c>
      <c r="G214" s="22"/>
      <c r="H214" s="23"/>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8"/>
      <c r="B215" s="29" t="s">
        <v>65</v>
      </c>
      <c r="C215" s="59" t="s">
        <v>404</v>
      </c>
      <c r="D215" s="31" t="s">
        <v>401</v>
      </c>
      <c r="E215" s="117" t="s">
        <v>456</v>
      </c>
      <c r="F215" s="80">
        <v>0.4583333333333333</v>
      </c>
      <c r="G215" s="81" t="s">
        <v>457</v>
      </c>
      <c r="H215" s="81" t="s">
        <v>458</v>
      </c>
      <c r="I215" s="81" t="s">
        <v>442</v>
      </c>
      <c r="J215" s="27" t="s">
        <v>459</v>
      </c>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8"/>
      <c r="B216" s="29" t="s">
        <v>65</v>
      </c>
      <c r="C216" s="40" t="s">
        <v>273</v>
      </c>
      <c r="D216" s="42" t="s">
        <v>228</v>
      </c>
      <c r="E216" s="42" t="s">
        <v>229</v>
      </c>
      <c r="F216" s="48">
        <v>0.5416666666666666</v>
      </c>
      <c r="G216" s="49" t="s">
        <v>392</v>
      </c>
      <c r="H216" s="49" t="s">
        <v>431</v>
      </c>
      <c r="I216" s="49" t="s">
        <v>231</v>
      </c>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8"/>
      <c r="B217" s="29" t="s">
        <v>65</v>
      </c>
      <c r="C217" s="59" t="s">
        <v>128</v>
      </c>
      <c r="D217" s="31" t="s">
        <v>460</v>
      </c>
      <c r="E217" s="31" t="s">
        <v>461</v>
      </c>
      <c r="F217" s="91" t="s">
        <v>136</v>
      </c>
      <c r="G217" s="59" t="s">
        <v>462</v>
      </c>
      <c r="H217" s="81" t="s">
        <v>463</v>
      </c>
      <c r="I217" s="63" t="s">
        <v>464</v>
      </c>
      <c r="J217" s="27" t="s">
        <v>465</v>
      </c>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8"/>
      <c r="B218" s="29" t="s">
        <v>65</v>
      </c>
      <c r="C218" s="59" t="s">
        <v>128</v>
      </c>
      <c r="D218" s="31" t="s">
        <v>390</v>
      </c>
      <c r="E218" s="31" t="s">
        <v>391</v>
      </c>
      <c r="F218" s="91" t="s">
        <v>375</v>
      </c>
      <c r="G218" s="82" t="s">
        <v>466</v>
      </c>
      <c r="H218" s="81" t="s">
        <v>467</v>
      </c>
      <c r="I218" s="93" t="s">
        <v>394</v>
      </c>
      <c r="J218" s="27" t="s">
        <v>468</v>
      </c>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8"/>
      <c r="B219" s="29" t="s">
        <v>65</v>
      </c>
      <c r="C219" s="116"/>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44"/>
      <c r="B220" s="29" t="s">
        <v>65</v>
      </c>
      <c r="C220" s="116"/>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18"/>
      <c r="B221" s="19">
        <v>44565.0</v>
      </c>
      <c r="C221" s="116"/>
      <c r="D221" s="103" t="s">
        <v>361</v>
      </c>
      <c r="E221" s="23"/>
      <c r="F221" s="106" t="s">
        <v>362</v>
      </c>
      <c r="G221" s="22"/>
      <c r="H221" s="23"/>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4"/>
      <c r="B222" s="29" t="s">
        <v>65</v>
      </c>
      <c r="C222" s="57" t="s">
        <v>100</v>
      </c>
      <c r="D222" s="47" t="s">
        <v>469</v>
      </c>
      <c r="E222" s="47" t="s">
        <v>470</v>
      </c>
      <c r="F222" s="76">
        <v>0.4583333333333333</v>
      </c>
      <c r="G222" s="77" t="s">
        <v>471</v>
      </c>
      <c r="H222" s="87" t="s">
        <v>472</v>
      </c>
      <c r="I222" s="96" t="s">
        <v>473</v>
      </c>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56"/>
    </row>
    <row r="223" ht="15.75" customHeight="1">
      <c r="A223" s="28"/>
      <c r="B223" s="29" t="s">
        <v>65</v>
      </c>
      <c r="C223" s="57" t="s">
        <v>100</v>
      </c>
      <c r="D223" s="47" t="s">
        <v>474</v>
      </c>
      <c r="E223" s="47" t="s">
        <v>475</v>
      </c>
      <c r="F223" s="76">
        <v>0.5416666666666666</v>
      </c>
      <c r="G223" s="77" t="s">
        <v>476</v>
      </c>
      <c r="H223" s="77" t="s">
        <v>477</v>
      </c>
      <c r="I223" s="47" t="s">
        <v>478</v>
      </c>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56"/>
    </row>
    <row r="224" ht="15.75" customHeight="1">
      <c r="A224" s="28"/>
      <c r="B224" s="29" t="s">
        <v>65</v>
      </c>
      <c r="C224" s="57" t="s">
        <v>149</v>
      </c>
      <c r="D224" s="47" t="s">
        <v>450</v>
      </c>
      <c r="E224" s="47" t="s">
        <v>451</v>
      </c>
      <c r="F224" s="76">
        <v>0.625</v>
      </c>
      <c r="G224" s="77" t="s">
        <v>330</v>
      </c>
      <c r="H224" s="77" t="s">
        <v>452</v>
      </c>
      <c r="I224" s="36" t="s">
        <v>453</v>
      </c>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8"/>
      <c r="B225" s="29" t="s">
        <v>65</v>
      </c>
      <c r="C225" s="69" t="s">
        <v>167</v>
      </c>
      <c r="D225" s="47" t="s">
        <v>433</v>
      </c>
      <c r="E225" s="47" t="s">
        <v>434</v>
      </c>
      <c r="F225" s="76">
        <v>0.6875</v>
      </c>
      <c r="G225" s="77" t="s">
        <v>479</v>
      </c>
      <c r="H225" s="77" t="s">
        <v>480</v>
      </c>
      <c r="I225" s="47" t="s">
        <v>437</v>
      </c>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8"/>
      <c r="B226" s="29" t="s">
        <v>65</v>
      </c>
      <c r="C226" s="116"/>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8"/>
      <c r="B227" s="29" t="s">
        <v>65</v>
      </c>
      <c r="C227" s="116"/>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44"/>
      <c r="B228" s="29" t="s">
        <v>65</v>
      </c>
      <c r="C228" s="116"/>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18"/>
      <c r="B229" s="19">
        <v>44566.0</v>
      </c>
      <c r="C229" s="116"/>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4" t="s">
        <v>63</v>
      </c>
      <c r="B230" s="29" t="s">
        <v>65</v>
      </c>
      <c r="C230" s="116"/>
      <c r="D230" s="103" t="s">
        <v>361</v>
      </c>
      <c r="E230" s="23"/>
      <c r="F230" s="106" t="s">
        <v>362</v>
      </c>
      <c r="G230" s="22"/>
      <c r="H230" s="23"/>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8"/>
      <c r="B231" s="29" t="s">
        <v>65</v>
      </c>
      <c r="C231" s="57" t="s">
        <v>100</v>
      </c>
      <c r="D231" s="47" t="s">
        <v>481</v>
      </c>
      <c r="E231" s="47" t="s">
        <v>482</v>
      </c>
      <c r="F231" s="76">
        <v>0.5416666666666666</v>
      </c>
      <c r="G231" s="77" t="s">
        <v>483</v>
      </c>
      <c r="H231" s="47" t="s">
        <v>484</v>
      </c>
      <c r="I231" s="47" t="s">
        <v>485</v>
      </c>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8"/>
      <c r="B232" s="29" t="s">
        <v>65</v>
      </c>
      <c r="C232" s="40" t="s">
        <v>273</v>
      </c>
      <c r="D232" s="47" t="s">
        <v>150</v>
      </c>
      <c r="E232" s="47" t="s">
        <v>151</v>
      </c>
      <c r="F232" s="76">
        <v>0.625</v>
      </c>
      <c r="G232" s="77" t="s">
        <v>486</v>
      </c>
      <c r="H232" s="47" t="s">
        <v>487</v>
      </c>
      <c r="I232" s="47" t="s">
        <v>154</v>
      </c>
      <c r="J232" s="27" t="s">
        <v>488</v>
      </c>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8"/>
      <c r="B233" s="29" t="s">
        <v>65</v>
      </c>
      <c r="C233" s="30" t="s">
        <v>273</v>
      </c>
      <c r="D233" s="31" t="s">
        <v>244</v>
      </c>
      <c r="E233" s="31" t="s">
        <v>245</v>
      </c>
      <c r="F233" s="80">
        <v>0.7083333333333334</v>
      </c>
      <c r="G233" s="81" t="s">
        <v>428</v>
      </c>
      <c r="H233" s="81" t="s">
        <v>429</v>
      </c>
      <c r="I233" s="31" t="s">
        <v>248</v>
      </c>
      <c r="J233" s="27" t="s">
        <v>489</v>
      </c>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44"/>
      <c r="B234" s="29" t="s">
        <v>65</v>
      </c>
      <c r="C234" s="85"/>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18"/>
      <c r="B235" s="19">
        <v>44572.0</v>
      </c>
      <c r="C235" s="85"/>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4" t="s">
        <v>63</v>
      </c>
      <c r="B236" s="29" t="s">
        <v>65</v>
      </c>
      <c r="C236" s="30" t="s">
        <v>273</v>
      </c>
      <c r="D236" s="31" t="s">
        <v>474</v>
      </c>
      <c r="E236" s="31" t="s">
        <v>475</v>
      </c>
      <c r="F236" s="80">
        <v>0.5</v>
      </c>
      <c r="G236" s="81" t="s">
        <v>476</v>
      </c>
      <c r="H236" s="81" t="s">
        <v>477</v>
      </c>
      <c r="I236" s="31" t="s">
        <v>478</v>
      </c>
      <c r="J236" s="27" t="s">
        <v>490</v>
      </c>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8"/>
      <c r="B237" s="29" t="s">
        <v>65</v>
      </c>
      <c r="C237" s="57" t="s">
        <v>73</v>
      </c>
      <c r="D237" s="36" t="s">
        <v>450</v>
      </c>
      <c r="E237" s="36" t="s">
        <v>451</v>
      </c>
      <c r="F237" s="76">
        <v>0.5833333333333334</v>
      </c>
      <c r="G237" s="77" t="s">
        <v>330</v>
      </c>
      <c r="H237" s="77" t="s">
        <v>452</v>
      </c>
      <c r="I237" s="36" t="s">
        <v>453</v>
      </c>
      <c r="J237" s="27" t="s">
        <v>491</v>
      </c>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8"/>
      <c r="B238" s="29" t="s">
        <v>65</v>
      </c>
      <c r="C238" s="57" t="s">
        <v>149</v>
      </c>
      <c r="D238" s="36" t="s">
        <v>492</v>
      </c>
      <c r="E238" s="36" t="s">
        <v>493</v>
      </c>
      <c r="F238" s="76">
        <v>0.6666666666666666</v>
      </c>
      <c r="G238" s="77" t="s">
        <v>494</v>
      </c>
      <c r="H238" s="77" t="s">
        <v>495</v>
      </c>
      <c r="I238" s="36" t="s">
        <v>496</v>
      </c>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8"/>
      <c r="B239" s="29" t="s">
        <v>65</v>
      </c>
      <c r="C239" s="105" t="s">
        <v>156</v>
      </c>
      <c r="D239" s="31" t="s">
        <v>390</v>
      </c>
      <c r="E239" s="31" t="s">
        <v>391</v>
      </c>
      <c r="F239" s="91" t="s">
        <v>497</v>
      </c>
      <c r="G239" s="59" t="s">
        <v>466</v>
      </c>
      <c r="H239" s="81" t="s">
        <v>467</v>
      </c>
      <c r="I239" s="63" t="s">
        <v>394</v>
      </c>
      <c r="J239" s="27" t="s">
        <v>498</v>
      </c>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44"/>
      <c r="B240" s="29" t="s">
        <v>65</v>
      </c>
      <c r="C240" s="85"/>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18"/>
      <c r="B241" s="19">
        <v>44573.0</v>
      </c>
      <c r="C241" s="85"/>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4" t="s">
        <v>63</v>
      </c>
      <c r="B242" s="29" t="s">
        <v>65</v>
      </c>
      <c r="C242" s="57" t="s">
        <v>128</v>
      </c>
      <c r="D242" s="36" t="s">
        <v>499</v>
      </c>
      <c r="E242" s="36" t="s">
        <v>500</v>
      </c>
      <c r="F242" s="76">
        <v>0.4583333333333333</v>
      </c>
      <c r="G242" s="57" t="s">
        <v>501</v>
      </c>
      <c r="H242" s="77" t="s">
        <v>502</v>
      </c>
      <c r="I242" s="58" t="s">
        <v>503</v>
      </c>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8"/>
      <c r="B243" s="29" t="s">
        <v>65</v>
      </c>
      <c r="C243" s="57" t="s">
        <v>128</v>
      </c>
      <c r="D243" s="36" t="s">
        <v>504</v>
      </c>
      <c r="E243" s="36" t="s">
        <v>505</v>
      </c>
      <c r="F243" s="76">
        <v>0.625</v>
      </c>
      <c r="G243" s="77" t="s">
        <v>506</v>
      </c>
      <c r="H243" s="57" t="s">
        <v>507</v>
      </c>
      <c r="I243" s="58" t="s">
        <v>508</v>
      </c>
      <c r="J243" s="118"/>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8"/>
      <c r="B244" s="29" t="s">
        <v>65</v>
      </c>
      <c r="C244" s="89" t="s">
        <v>156</v>
      </c>
      <c r="D244" s="47" t="s">
        <v>509</v>
      </c>
      <c r="E244" s="47" t="s">
        <v>510</v>
      </c>
      <c r="F244" s="89" t="s">
        <v>511</v>
      </c>
      <c r="G244" s="77" t="s">
        <v>506</v>
      </c>
      <c r="H244" s="57" t="s">
        <v>512</v>
      </c>
      <c r="I244" s="58" t="s">
        <v>508</v>
      </c>
      <c r="J244" s="118"/>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8"/>
      <c r="B245" s="29" t="s">
        <v>65</v>
      </c>
      <c r="C245" s="57" t="s">
        <v>128</v>
      </c>
      <c r="D245" s="36" t="s">
        <v>513</v>
      </c>
      <c r="E245" s="36" t="s">
        <v>514</v>
      </c>
      <c r="F245" s="89" t="s">
        <v>375</v>
      </c>
      <c r="G245" s="119" t="s">
        <v>501</v>
      </c>
      <c r="H245" s="57" t="s">
        <v>515</v>
      </c>
      <c r="I245" s="58" t="s">
        <v>516</v>
      </c>
      <c r="J245" s="27" t="s">
        <v>517</v>
      </c>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44"/>
      <c r="B246" s="29" t="s">
        <v>65</v>
      </c>
      <c r="C246" s="85"/>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18"/>
      <c r="B247" s="19">
        <v>44574.0</v>
      </c>
      <c r="C247" s="85"/>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4" t="s">
        <v>63</v>
      </c>
      <c r="B248" s="29" t="s">
        <v>65</v>
      </c>
      <c r="C248" s="105" t="s">
        <v>518</v>
      </c>
      <c r="D248" s="31" t="s">
        <v>119</v>
      </c>
      <c r="E248" s="31" t="s">
        <v>120</v>
      </c>
      <c r="F248" s="80">
        <v>0.4583333333333333</v>
      </c>
      <c r="G248" s="81" t="s">
        <v>519</v>
      </c>
      <c r="H248" s="81" t="s">
        <v>520</v>
      </c>
      <c r="I248" s="81" t="s">
        <v>122</v>
      </c>
      <c r="J248" s="27" t="s">
        <v>521</v>
      </c>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8"/>
      <c r="B249" s="29" t="s">
        <v>65</v>
      </c>
      <c r="C249" s="88" t="s">
        <v>518</v>
      </c>
      <c r="D249" s="36" t="s">
        <v>193</v>
      </c>
      <c r="E249" s="36" t="s">
        <v>194</v>
      </c>
      <c r="F249" s="76">
        <v>0.5625</v>
      </c>
      <c r="G249" s="77" t="s">
        <v>522</v>
      </c>
      <c r="H249" s="77" t="s">
        <v>523</v>
      </c>
      <c r="I249" s="77" t="s">
        <v>197</v>
      </c>
      <c r="J249" s="27" t="s">
        <v>255</v>
      </c>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8"/>
      <c r="B250" s="29" t="s">
        <v>65</v>
      </c>
      <c r="C250" s="105" t="s">
        <v>524</v>
      </c>
      <c r="D250" s="31" t="s">
        <v>481</v>
      </c>
      <c r="E250" s="31" t="s">
        <v>482</v>
      </c>
      <c r="F250" s="91" t="s">
        <v>136</v>
      </c>
      <c r="G250" s="81" t="s">
        <v>483</v>
      </c>
      <c r="H250" s="31" t="s">
        <v>484</v>
      </c>
      <c r="I250" s="31" t="s">
        <v>485</v>
      </c>
      <c r="J250" s="27" t="s">
        <v>525</v>
      </c>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8"/>
      <c r="B251" s="29" t="s">
        <v>65</v>
      </c>
      <c r="C251" s="88" t="s">
        <v>518</v>
      </c>
      <c r="D251" s="36" t="s">
        <v>182</v>
      </c>
      <c r="E251" s="36" t="s">
        <v>183</v>
      </c>
      <c r="F251" s="76">
        <v>0.6875</v>
      </c>
      <c r="G251" s="77" t="s">
        <v>411</v>
      </c>
      <c r="H251" s="47" t="s">
        <v>526</v>
      </c>
      <c r="I251" s="47" t="s">
        <v>186</v>
      </c>
      <c r="J251" s="27" t="s">
        <v>255</v>
      </c>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44"/>
      <c r="B252" s="29" t="s">
        <v>65</v>
      </c>
      <c r="C252" s="85" t="s">
        <v>527</v>
      </c>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18"/>
      <c r="B253" s="19">
        <v>44575.0</v>
      </c>
      <c r="C253" s="85"/>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4" t="s">
        <v>63</v>
      </c>
      <c r="B254" s="29" t="s">
        <v>65</v>
      </c>
      <c r="C254" s="57" t="s">
        <v>128</v>
      </c>
      <c r="D254" s="36" t="s">
        <v>499</v>
      </c>
      <c r="E254" s="36" t="s">
        <v>500</v>
      </c>
      <c r="F254" s="89" t="s">
        <v>363</v>
      </c>
      <c r="G254" s="57" t="s">
        <v>501</v>
      </c>
      <c r="H254" s="77" t="s">
        <v>502</v>
      </c>
      <c r="I254" s="58" t="s">
        <v>503</v>
      </c>
      <c r="J254" s="27" t="s">
        <v>528</v>
      </c>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8"/>
      <c r="B255" s="29" t="s">
        <v>65</v>
      </c>
      <c r="C255" s="57" t="s">
        <v>73</v>
      </c>
      <c r="D255" s="36" t="s">
        <v>450</v>
      </c>
      <c r="E255" s="36" t="s">
        <v>451</v>
      </c>
      <c r="F255" s="76">
        <v>0.4375</v>
      </c>
      <c r="G255" s="77" t="s">
        <v>330</v>
      </c>
      <c r="H255" s="77" t="s">
        <v>529</v>
      </c>
      <c r="I255" s="36" t="s">
        <v>453</v>
      </c>
      <c r="J255" s="27" t="s">
        <v>528</v>
      </c>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8"/>
      <c r="B256" s="29" t="s">
        <v>65</v>
      </c>
      <c r="C256" s="59" t="s">
        <v>128</v>
      </c>
      <c r="D256" s="31" t="s">
        <v>280</v>
      </c>
      <c r="E256" s="31" t="s">
        <v>281</v>
      </c>
      <c r="F256" s="91" t="s">
        <v>298</v>
      </c>
      <c r="G256" s="59" t="s">
        <v>392</v>
      </c>
      <c r="H256" s="81" t="s">
        <v>530</v>
      </c>
      <c r="I256" s="63" t="s">
        <v>284</v>
      </c>
      <c r="J256" s="27" t="s">
        <v>531</v>
      </c>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8"/>
      <c r="B257" s="29" t="s">
        <v>65</v>
      </c>
      <c r="C257" s="105" t="s">
        <v>156</v>
      </c>
      <c r="D257" s="31" t="s">
        <v>390</v>
      </c>
      <c r="E257" s="31" t="s">
        <v>391</v>
      </c>
      <c r="F257" s="91" t="s">
        <v>372</v>
      </c>
      <c r="G257" s="59" t="s">
        <v>466</v>
      </c>
      <c r="H257" s="81" t="s">
        <v>467</v>
      </c>
      <c r="I257" s="63" t="s">
        <v>394</v>
      </c>
      <c r="J257" s="27" t="s">
        <v>532</v>
      </c>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44"/>
      <c r="B258" s="29" t="s">
        <v>65</v>
      </c>
      <c r="C258" s="85"/>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18"/>
      <c r="B259" s="19">
        <v>44578.0</v>
      </c>
      <c r="C259" s="85"/>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4" t="s">
        <v>63</v>
      </c>
      <c r="B260" s="29" t="s">
        <v>65</v>
      </c>
      <c r="C260" s="85"/>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8"/>
      <c r="B261" s="29" t="s">
        <v>65</v>
      </c>
      <c r="C261" s="85"/>
      <c r="D261" s="110" t="s">
        <v>447</v>
      </c>
      <c r="E261" s="111"/>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8"/>
      <c r="B262" s="29" t="s">
        <v>65</v>
      </c>
      <c r="C262" s="120"/>
      <c r="D262" s="112"/>
      <c r="E262" s="113"/>
      <c r="F262" s="78"/>
      <c r="G262" s="27"/>
      <c r="H262" s="27"/>
      <c r="I262" s="56"/>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8"/>
      <c r="B263" s="29" t="s">
        <v>65</v>
      </c>
      <c r="C263" s="85"/>
      <c r="D263" s="114"/>
      <c r="E263" s="115"/>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44"/>
      <c r="B264" s="29" t="s">
        <v>65</v>
      </c>
      <c r="C264" s="85"/>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18"/>
      <c r="B265" s="19">
        <v>44579.0</v>
      </c>
      <c r="C265" s="85"/>
      <c r="D265" s="90" t="s">
        <v>448</v>
      </c>
      <c r="E265" s="23"/>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4" t="s">
        <v>63</v>
      </c>
      <c r="B266" s="29" t="s">
        <v>65</v>
      </c>
      <c r="C266" s="85"/>
      <c r="D266" s="118"/>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8"/>
      <c r="B267" s="29" t="s">
        <v>65</v>
      </c>
      <c r="C267" s="59" t="s">
        <v>149</v>
      </c>
      <c r="D267" s="31" t="s">
        <v>492</v>
      </c>
      <c r="E267" s="31" t="s">
        <v>493</v>
      </c>
      <c r="F267" s="91" t="s">
        <v>533</v>
      </c>
      <c r="G267" s="81" t="s">
        <v>494</v>
      </c>
      <c r="H267" s="81" t="s">
        <v>495</v>
      </c>
      <c r="I267" s="31" t="s">
        <v>496</v>
      </c>
      <c r="J267" s="27" t="s">
        <v>534</v>
      </c>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8"/>
      <c r="B268" s="29" t="s">
        <v>65</v>
      </c>
      <c r="C268" s="59" t="s">
        <v>128</v>
      </c>
      <c r="D268" s="31" t="s">
        <v>504</v>
      </c>
      <c r="E268" s="31" t="s">
        <v>505</v>
      </c>
      <c r="F268" s="91" t="s">
        <v>352</v>
      </c>
      <c r="G268" s="81" t="s">
        <v>506</v>
      </c>
      <c r="H268" s="59" t="s">
        <v>507</v>
      </c>
      <c r="I268" s="63" t="s">
        <v>508</v>
      </c>
      <c r="J268" s="27" t="s">
        <v>535</v>
      </c>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8"/>
      <c r="B269" s="29" t="s">
        <v>65</v>
      </c>
      <c r="C269" s="91" t="s">
        <v>156</v>
      </c>
      <c r="D269" s="51" t="s">
        <v>509</v>
      </c>
      <c r="E269" s="51" t="s">
        <v>510</v>
      </c>
      <c r="F269" s="91" t="s">
        <v>352</v>
      </c>
      <c r="G269" s="81" t="s">
        <v>506</v>
      </c>
      <c r="H269" s="59" t="s">
        <v>512</v>
      </c>
      <c r="I269" s="63" t="s">
        <v>508</v>
      </c>
      <c r="J269" s="27" t="s">
        <v>536</v>
      </c>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44"/>
      <c r="B270" s="29" t="s">
        <v>65</v>
      </c>
      <c r="C270" s="85"/>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18"/>
      <c r="B271" s="19">
        <v>44580.0</v>
      </c>
      <c r="C271" s="116"/>
      <c r="D271" s="90" t="s">
        <v>537</v>
      </c>
      <c r="E271" s="22"/>
      <c r="F271" s="22"/>
      <c r="G271" s="22"/>
      <c r="H271" s="23"/>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4" t="s">
        <v>63</v>
      </c>
      <c r="B272" s="29" t="s">
        <v>65</v>
      </c>
      <c r="C272" s="59" t="s">
        <v>73</v>
      </c>
      <c r="D272" s="99" t="s">
        <v>481</v>
      </c>
      <c r="E272" s="121" t="s">
        <v>482</v>
      </c>
      <c r="F272" s="122">
        <v>0.4583333333333333</v>
      </c>
      <c r="G272" s="81" t="s">
        <v>483</v>
      </c>
      <c r="H272" s="31" t="s">
        <v>484</v>
      </c>
      <c r="I272" s="31" t="s">
        <v>485</v>
      </c>
      <c r="J272" s="27" t="s">
        <v>538</v>
      </c>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8"/>
      <c r="B273" s="29" t="s">
        <v>65</v>
      </c>
      <c r="C273" s="59" t="s">
        <v>100</v>
      </c>
      <c r="D273" s="51" t="s">
        <v>539</v>
      </c>
      <c r="E273" s="51" t="s">
        <v>540</v>
      </c>
      <c r="F273" s="80">
        <v>0.5416666666666666</v>
      </c>
      <c r="G273" s="81" t="s">
        <v>541</v>
      </c>
      <c r="H273" s="81" t="s">
        <v>542</v>
      </c>
      <c r="I273" s="51" t="s">
        <v>543</v>
      </c>
      <c r="J273" s="27" t="s">
        <v>544</v>
      </c>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8"/>
      <c r="B274" s="29" t="s">
        <v>65</v>
      </c>
      <c r="C274" s="59" t="s">
        <v>100</v>
      </c>
      <c r="D274" s="51" t="s">
        <v>545</v>
      </c>
      <c r="E274" s="51" t="s">
        <v>546</v>
      </c>
      <c r="F274" s="80">
        <v>0.625</v>
      </c>
      <c r="G274" s="81" t="s">
        <v>547</v>
      </c>
      <c r="H274" s="81" t="s">
        <v>548</v>
      </c>
      <c r="I274" s="51" t="s">
        <v>549</v>
      </c>
      <c r="J274" s="27" t="s">
        <v>544</v>
      </c>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8"/>
      <c r="B275" s="29" t="s">
        <v>65</v>
      </c>
      <c r="C275" s="59" t="s">
        <v>404</v>
      </c>
      <c r="D275" s="31" t="s">
        <v>193</v>
      </c>
      <c r="E275" s="31" t="s">
        <v>194</v>
      </c>
      <c r="F275" s="91" t="s">
        <v>375</v>
      </c>
      <c r="G275" s="81" t="s">
        <v>522</v>
      </c>
      <c r="H275" s="81" t="s">
        <v>550</v>
      </c>
      <c r="I275" s="81" t="s">
        <v>197</v>
      </c>
      <c r="J275" s="27" t="s">
        <v>551</v>
      </c>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44"/>
      <c r="B276" s="29" t="s">
        <v>65</v>
      </c>
      <c r="C276" s="116"/>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18"/>
      <c r="B277" s="19">
        <v>44581.0</v>
      </c>
      <c r="C277" s="116"/>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4" t="s">
        <v>63</v>
      </c>
      <c r="B278" s="29" t="s">
        <v>65</v>
      </c>
      <c r="C278" s="116"/>
      <c r="D278" s="90" t="s">
        <v>552</v>
      </c>
      <c r="E278" s="23"/>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8"/>
      <c r="B279" s="29" t="s">
        <v>65</v>
      </c>
      <c r="C279" s="123"/>
      <c r="D279" s="124" t="s">
        <v>553</v>
      </c>
      <c r="E279" s="125"/>
      <c r="F279" s="125"/>
      <c r="G279" s="125"/>
      <c r="H279" s="115"/>
      <c r="I279" s="126"/>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8"/>
      <c r="B280" s="29" t="s">
        <v>65</v>
      </c>
      <c r="C280" s="59" t="s">
        <v>73</v>
      </c>
      <c r="D280" s="51" t="s">
        <v>554</v>
      </c>
      <c r="E280" s="51" t="s">
        <v>555</v>
      </c>
      <c r="F280" s="80">
        <v>0.5208333333333334</v>
      </c>
      <c r="G280" s="81" t="s">
        <v>556</v>
      </c>
      <c r="H280" s="81" t="s">
        <v>557</v>
      </c>
      <c r="I280" s="51" t="s">
        <v>558</v>
      </c>
      <c r="J280" s="27" t="s">
        <v>559</v>
      </c>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8"/>
      <c r="B281" s="29" t="s">
        <v>65</v>
      </c>
      <c r="C281" s="82" t="s">
        <v>167</v>
      </c>
      <c r="D281" s="31" t="s">
        <v>560</v>
      </c>
      <c r="E281" s="31" t="s">
        <v>561</v>
      </c>
      <c r="F281" s="80">
        <v>0.5833333333333334</v>
      </c>
      <c r="G281" s="81" t="s">
        <v>556</v>
      </c>
      <c r="H281" s="81" t="s">
        <v>562</v>
      </c>
      <c r="I281" s="31" t="s">
        <v>563</v>
      </c>
      <c r="J281" s="27" t="s">
        <v>564</v>
      </c>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8"/>
      <c r="B282" s="29" t="s">
        <v>65</v>
      </c>
      <c r="C282" s="116"/>
      <c r="D282" s="27"/>
      <c r="E282" s="27"/>
      <c r="F282" s="78"/>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44"/>
      <c r="B283" s="29" t="s">
        <v>65</v>
      </c>
      <c r="C283" s="116"/>
      <c r="D283" s="27"/>
      <c r="E283" s="27"/>
      <c r="F283" s="78"/>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18"/>
      <c r="B284" s="19">
        <v>44582.0</v>
      </c>
      <c r="C284" s="116"/>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4" t="s">
        <v>63</v>
      </c>
      <c r="B285" s="29" t="s">
        <v>65</v>
      </c>
      <c r="C285" s="116"/>
      <c r="D285" s="90" t="s">
        <v>552</v>
      </c>
      <c r="E285" s="23"/>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8"/>
      <c r="B286" s="29" t="s">
        <v>65</v>
      </c>
      <c r="C286" s="116"/>
      <c r="D286" s="124" t="s">
        <v>553</v>
      </c>
      <c r="E286" s="125"/>
      <c r="F286" s="125"/>
      <c r="G286" s="125"/>
      <c r="H286" s="115"/>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8"/>
      <c r="B287" s="29" t="s">
        <v>65</v>
      </c>
      <c r="C287" s="59" t="s">
        <v>149</v>
      </c>
      <c r="D287" s="31" t="s">
        <v>492</v>
      </c>
      <c r="E287" s="31" t="s">
        <v>493</v>
      </c>
      <c r="F287" s="91" t="s">
        <v>533</v>
      </c>
      <c r="G287" s="81" t="s">
        <v>494</v>
      </c>
      <c r="H287" s="81" t="s">
        <v>495</v>
      </c>
      <c r="I287" s="31" t="s">
        <v>496</v>
      </c>
      <c r="J287" s="27" t="s">
        <v>564</v>
      </c>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8"/>
      <c r="B288" s="29" t="s">
        <v>65</v>
      </c>
      <c r="C288" s="59" t="s">
        <v>128</v>
      </c>
      <c r="D288" s="31" t="s">
        <v>504</v>
      </c>
      <c r="E288" s="31" t="s">
        <v>505</v>
      </c>
      <c r="F288" s="91" t="s">
        <v>352</v>
      </c>
      <c r="G288" s="81" t="s">
        <v>506</v>
      </c>
      <c r="H288" s="59" t="s">
        <v>507</v>
      </c>
      <c r="I288" s="63" t="s">
        <v>508</v>
      </c>
      <c r="J288" s="27" t="s">
        <v>564</v>
      </c>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8"/>
      <c r="B289" s="29" t="s">
        <v>65</v>
      </c>
      <c r="C289" s="91" t="s">
        <v>156</v>
      </c>
      <c r="D289" s="51" t="s">
        <v>509</v>
      </c>
      <c r="E289" s="51" t="s">
        <v>510</v>
      </c>
      <c r="F289" s="91" t="s">
        <v>352</v>
      </c>
      <c r="G289" s="81" t="s">
        <v>506</v>
      </c>
      <c r="H289" s="59" t="s">
        <v>512</v>
      </c>
      <c r="I289" s="63" t="s">
        <v>508</v>
      </c>
      <c r="J289" s="27" t="s">
        <v>564</v>
      </c>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8"/>
      <c r="B290" s="29" t="s">
        <v>65</v>
      </c>
      <c r="C290" s="59" t="s">
        <v>404</v>
      </c>
      <c r="D290" s="51" t="s">
        <v>565</v>
      </c>
      <c r="E290" s="51" t="s">
        <v>566</v>
      </c>
      <c r="F290" s="80">
        <v>0.6666666666666666</v>
      </c>
      <c r="G290" s="81" t="s">
        <v>567</v>
      </c>
      <c r="H290" s="81" t="s">
        <v>568</v>
      </c>
      <c r="I290" s="81" t="s">
        <v>569</v>
      </c>
      <c r="J290" s="27" t="s">
        <v>564</v>
      </c>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44"/>
      <c r="B291" s="29" t="s">
        <v>65</v>
      </c>
      <c r="C291" s="116"/>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18"/>
      <c r="B292" s="19">
        <v>44600.0</v>
      </c>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4" t="s">
        <v>63</v>
      </c>
      <c r="B293" s="29" t="s">
        <v>65</v>
      </c>
      <c r="C293" s="127" t="s">
        <v>570</v>
      </c>
      <c r="D293" s="23"/>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8"/>
      <c r="B294" s="29" t="s">
        <v>65</v>
      </c>
      <c r="C294" s="88" t="s">
        <v>571</v>
      </c>
      <c r="D294" s="98" t="s">
        <v>481</v>
      </c>
      <c r="E294" s="128" t="s">
        <v>482</v>
      </c>
      <c r="F294" s="129">
        <v>0.4583333333333333</v>
      </c>
      <c r="G294" s="77" t="s">
        <v>483</v>
      </c>
      <c r="H294" s="36" t="s">
        <v>484</v>
      </c>
      <c r="I294" s="36" t="s">
        <v>485</v>
      </c>
      <c r="J294" s="27" t="s">
        <v>491</v>
      </c>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8"/>
      <c r="B295" s="29" t="s">
        <v>65</v>
      </c>
      <c r="C295" s="105" t="s">
        <v>571</v>
      </c>
      <c r="D295" s="51" t="s">
        <v>539</v>
      </c>
      <c r="E295" s="51" t="s">
        <v>540</v>
      </c>
      <c r="F295" s="80">
        <v>0.5416666666666666</v>
      </c>
      <c r="G295" s="81" t="s">
        <v>541</v>
      </c>
      <c r="H295" s="81" t="s">
        <v>542</v>
      </c>
      <c r="I295" s="51" t="s">
        <v>543</v>
      </c>
      <c r="J295" s="27" t="s">
        <v>572</v>
      </c>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8"/>
      <c r="B296" s="29" t="s">
        <v>65</v>
      </c>
      <c r="C296" s="88" t="s">
        <v>571</v>
      </c>
      <c r="D296" s="47" t="s">
        <v>545</v>
      </c>
      <c r="E296" s="47" t="s">
        <v>546</v>
      </c>
      <c r="F296" s="76">
        <v>0.625</v>
      </c>
      <c r="G296" s="77" t="s">
        <v>547</v>
      </c>
      <c r="H296" s="77" t="s">
        <v>548</v>
      </c>
      <c r="I296" s="47" t="s">
        <v>549</v>
      </c>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44"/>
      <c r="B297" s="29" t="s">
        <v>65</v>
      </c>
      <c r="C297" s="116"/>
      <c r="D297" s="27"/>
      <c r="E297" s="27"/>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18"/>
      <c r="B298" s="19">
        <v>44601.0</v>
      </c>
      <c r="C298" s="116"/>
      <c r="D298" s="27"/>
      <c r="E298" s="27"/>
      <c r="F298" s="74"/>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4" t="s">
        <v>63</v>
      </c>
      <c r="B299" s="29" t="s">
        <v>65</v>
      </c>
      <c r="C299" s="127" t="s">
        <v>570</v>
      </c>
      <c r="D299" s="23"/>
      <c r="E299" s="27"/>
      <c r="F299" s="74"/>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8"/>
      <c r="B300" s="29" t="s">
        <v>65</v>
      </c>
      <c r="C300" s="57" t="s">
        <v>128</v>
      </c>
      <c r="D300" s="36" t="s">
        <v>573</v>
      </c>
      <c r="E300" s="36" t="s">
        <v>574</v>
      </c>
      <c r="F300" s="76">
        <v>0.4583333333333333</v>
      </c>
      <c r="G300" s="57" t="s">
        <v>195</v>
      </c>
      <c r="H300" s="77" t="s">
        <v>575</v>
      </c>
      <c r="I300" s="58" t="s">
        <v>576</v>
      </c>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8"/>
      <c r="B301" s="29" t="s">
        <v>65</v>
      </c>
      <c r="C301" s="57" t="s">
        <v>128</v>
      </c>
      <c r="D301" s="36" t="s">
        <v>577</v>
      </c>
      <c r="E301" s="36" t="s">
        <v>578</v>
      </c>
      <c r="F301" s="76">
        <v>0.5416666666666666</v>
      </c>
      <c r="G301" s="57" t="s">
        <v>579</v>
      </c>
      <c r="H301" s="77" t="s">
        <v>580</v>
      </c>
      <c r="I301" s="58" t="s">
        <v>581</v>
      </c>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8"/>
      <c r="B302" s="29" t="s">
        <v>65</v>
      </c>
      <c r="C302" s="57" t="s">
        <v>128</v>
      </c>
      <c r="D302" s="36" t="s">
        <v>582</v>
      </c>
      <c r="E302" s="36" t="s">
        <v>583</v>
      </c>
      <c r="F302" s="76">
        <v>0.625</v>
      </c>
      <c r="G302" s="57" t="s">
        <v>584</v>
      </c>
      <c r="H302" s="77" t="s">
        <v>585</v>
      </c>
      <c r="I302" s="58" t="s">
        <v>586</v>
      </c>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44"/>
      <c r="B303" s="29" t="s">
        <v>65</v>
      </c>
      <c r="C303" s="116"/>
      <c r="D303" s="27"/>
      <c r="E303" s="27"/>
      <c r="F303" s="74"/>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18"/>
      <c r="B304" s="19">
        <v>44602.0</v>
      </c>
      <c r="C304" s="116"/>
      <c r="D304" s="27"/>
      <c r="E304" s="27"/>
      <c r="F304" s="74"/>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4" t="s">
        <v>63</v>
      </c>
      <c r="B305" s="29" t="s">
        <v>65</v>
      </c>
      <c r="C305" s="127" t="s">
        <v>570</v>
      </c>
      <c r="D305" s="23"/>
      <c r="E305" s="27"/>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8"/>
      <c r="B306" s="29" t="s">
        <v>65</v>
      </c>
      <c r="C306" s="57" t="s">
        <v>404</v>
      </c>
      <c r="D306" s="47" t="s">
        <v>587</v>
      </c>
      <c r="E306" s="47" t="s">
        <v>588</v>
      </c>
      <c r="F306" s="76">
        <v>0.5</v>
      </c>
      <c r="G306" s="77" t="s">
        <v>287</v>
      </c>
      <c r="H306" s="77" t="s">
        <v>589</v>
      </c>
      <c r="I306" s="47" t="s">
        <v>590</v>
      </c>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8"/>
      <c r="B307" s="29" t="s">
        <v>65</v>
      </c>
      <c r="C307" s="57" t="s">
        <v>167</v>
      </c>
      <c r="D307" s="47" t="s">
        <v>539</v>
      </c>
      <c r="E307" s="47" t="s">
        <v>540</v>
      </c>
      <c r="F307" s="76">
        <v>0.5416666666666666</v>
      </c>
      <c r="G307" s="77" t="s">
        <v>541</v>
      </c>
      <c r="H307" s="77" t="s">
        <v>542</v>
      </c>
      <c r="I307" s="47" t="s">
        <v>543</v>
      </c>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8"/>
      <c r="B308" s="29" t="s">
        <v>65</v>
      </c>
      <c r="C308" s="57" t="s">
        <v>404</v>
      </c>
      <c r="D308" s="47" t="s">
        <v>565</v>
      </c>
      <c r="E308" s="47" t="s">
        <v>566</v>
      </c>
      <c r="F308" s="76">
        <v>0.5833333333333334</v>
      </c>
      <c r="G308" s="77" t="s">
        <v>591</v>
      </c>
      <c r="H308" s="77" t="s">
        <v>568</v>
      </c>
      <c r="I308" s="47" t="s">
        <v>569</v>
      </c>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8"/>
      <c r="B309" s="29" t="s">
        <v>65</v>
      </c>
      <c r="C309" s="57" t="s">
        <v>404</v>
      </c>
      <c r="D309" s="47" t="s">
        <v>509</v>
      </c>
      <c r="E309" s="47" t="s">
        <v>510</v>
      </c>
      <c r="F309" s="76">
        <v>0.625</v>
      </c>
      <c r="G309" s="77" t="s">
        <v>287</v>
      </c>
      <c r="H309" s="47" t="s">
        <v>507</v>
      </c>
      <c r="I309" s="47" t="s">
        <v>592</v>
      </c>
      <c r="J309" s="27" t="s">
        <v>593</v>
      </c>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44"/>
      <c r="B310" s="29" t="s">
        <v>65</v>
      </c>
      <c r="C310" s="116"/>
      <c r="D310" s="27"/>
      <c r="E310" s="27"/>
      <c r="F310" s="74"/>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18"/>
      <c r="B311" s="19">
        <v>44603.0</v>
      </c>
      <c r="C311" s="116"/>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4" t="s">
        <v>63</v>
      </c>
      <c r="B312" s="29" t="s">
        <v>65</v>
      </c>
      <c r="C312" s="127" t="s">
        <v>570</v>
      </c>
      <c r="D312" s="23"/>
      <c r="E312" s="75" t="s">
        <v>594</v>
      </c>
      <c r="F312" s="130"/>
      <c r="G312" s="75"/>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8"/>
      <c r="B313" s="29" t="s">
        <v>65</v>
      </c>
      <c r="C313" s="57" t="s">
        <v>167</v>
      </c>
      <c r="D313" s="47" t="s">
        <v>554</v>
      </c>
      <c r="E313" s="47" t="s">
        <v>555</v>
      </c>
      <c r="F313" s="131">
        <v>0.5</v>
      </c>
      <c r="G313" s="77" t="s">
        <v>364</v>
      </c>
      <c r="H313" s="87" t="s">
        <v>595</v>
      </c>
      <c r="I313" s="47" t="s">
        <v>558</v>
      </c>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8"/>
      <c r="B314" s="29" t="s">
        <v>65</v>
      </c>
      <c r="C314" s="59" t="s">
        <v>167</v>
      </c>
      <c r="D314" s="51" t="s">
        <v>596</v>
      </c>
      <c r="E314" s="51" t="s">
        <v>597</v>
      </c>
      <c r="F314" s="80">
        <v>0.5416666666666666</v>
      </c>
      <c r="G314" s="81" t="s">
        <v>364</v>
      </c>
      <c r="H314" s="81" t="s">
        <v>598</v>
      </c>
      <c r="I314" s="51" t="s">
        <v>599</v>
      </c>
      <c r="J314" s="27" t="s">
        <v>600</v>
      </c>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8"/>
      <c r="B315" s="29" t="s">
        <v>65</v>
      </c>
      <c r="C315" s="38" t="s">
        <v>404</v>
      </c>
      <c r="D315" s="132" t="s">
        <v>601</v>
      </c>
      <c r="E315" s="133" t="s">
        <v>602</v>
      </c>
      <c r="F315" s="48">
        <v>0.5833333333333334</v>
      </c>
      <c r="G315" s="49" t="s">
        <v>435</v>
      </c>
      <c r="H315" s="49" t="s">
        <v>603</v>
      </c>
      <c r="I315" s="134" t="s">
        <v>604</v>
      </c>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44"/>
      <c r="B316" s="29" t="s">
        <v>65</v>
      </c>
      <c r="C316" s="57" t="s">
        <v>167</v>
      </c>
      <c r="D316" s="47" t="s">
        <v>504</v>
      </c>
      <c r="E316" s="47" t="s">
        <v>505</v>
      </c>
      <c r="F316" s="76">
        <v>0.625</v>
      </c>
      <c r="G316" s="77" t="s">
        <v>605</v>
      </c>
      <c r="H316" s="77" t="s">
        <v>606</v>
      </c>
      <c r="I316" s="47" t="s">
        <v>592</v>
      </c>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18"/>
      <c r="B317" s="135">
        <v>44607.0</v>
      </c>
      <c r="C317" s="85"/>
      <c r="D317" s="27"/>
      <c r="E317" s="27"/>
      <c r="F317" s="74"/>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136" t="s">
        <v>63</v>
      </c>
      <c r="B318" s="137" t="s">
        <v>65</v>
      </c>
      <c r="C318" s="127" t="s">
        <v>570</v>
      </c>
      <c r="D318" s="23"/>
      <c r="E318" s="27"/>
      <c r="F318" s="74"/>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28"/>
      <c r="B319" s="137" t="s">
        <v>65</v>
      </c>
      <c r="C319" s="59" t="s">
        <v>167</v>
      </c>
      <c r="D319" s="51" t="s">
        <v>554</v>
      </c>
      <c r="E319" s="51" t="s">
        <v>555</v>
      </c>
      <c r="F319" s="81" t="s">
        <v>607</v>
      </c>
      <c r="G319" s="81" t="s">
        <v>364</v>
      </c>
      <c r="H319" s="138" t="s">
        <v>595</v>
      </c>
      <c r="I319" s="51" t="s">
        <v>558</v>
      </c>
      <c r="J319" s="27" t="s">
        <v>608</v>
      </c>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8"/>
      <c r="B320" s="137" t="s">
        <v>65</v>
      </c>
      <c r="C320" s="59" t="s">
        <v>404</v>
      </c>
      <c r="D320" s="51" t="s">
        <v>587</v>
      </c>
      <c r="E320" s="51" t="s">
        <v>588</v>
      </c>
      <c r="F320" s="80">
        <v>0.5416666666666666</v>
      </c>
      <c r="G320" s="81" t="s">
        <v>287</v>
      </c>
      <c r="H320" s="81" t="s">
        <v>589</v>
      </c>
      <c r="I320" s="51" t="s">
        <v>590</v>
      </c>
      <c r="J320" s="27" t="s">
        <v>609</v>
      </c>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8"/>
      <c r="B321" s="137" t="s">
        <v>65</v>
      </c>
      <c r="C321" s="91" t="s">
        <v>610</v>
      </c>
      <c r="D321" s="51" t="s">
        <v>611</v>
      </c>
      <c r="E321" s="51" t="s">
        <v>612</v>
      </c>
      <c r="F321" s="91" t="s">
        <v>136</v>
      </c>
      <c r="G321" s="81" t="s">
        <v>613</v>
      </c>
      <c r="H321" s="81" t="s">
        <v>614</v>
      </c>
      <c r="I321" s="81" t="s">
        <v>615</v>
      </c>
      <c r="J321" s="27" t="s">
        <v>616</v>
      </c>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44"/>
      <c r="B322" s="137" t="s">
        <v>65</v>
      </c>
      <c r="C322" s="85"/>
      <c r="D322" s="27"/>
      <c r="E322" s="27"/>
      <c r="F322" s="74"/>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18"/>
      <c r="B323" s="135">
        <v>44608.0</v>
      </c>
      <c r="C323" s="85"/>
      <c r="D323" s="27"/>
      <c r="E323" s="27"/>
      <c r="F323" s="74"/>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136" t="s">
        <v>63</v>
      </c>
      <c r="B324" s="137" t="s">
        <v>65</v>
      </c>
      <c r="C324" s="127" t="s">
        <v>617</v>
      </c>
      <c r="D324" s="23"/>
      <c r="E324" s="75" t="s">
        <v>618</v>
      </c>
      <c r="F324" s="74"/>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8"/>
      <c r="B325" s="137" t="s">
        <v>65</v>
      </c>
      <c r="C325" s="88" t="s">
        <v>156</v>
      </c>
      <c r="D325" s="47" t="s">
        <v>492</v>
      </c>
      <c r="E325" s="47" t="s">
        <v>493</v>
      </c>
      <c r="F325" s="89" t="s">
        <v>619</v>
      </c>
      <c r="G325" s="77" t="s">
        <v>620</v>
      </c>
      <c r="H325" s="77" t="s">
        <v>621</v>
      </c>
      <c r="I325" s="77" t="s">
        <v>496</v>
      </c>
      <c r="J325" s="27" t="s">
        <v>622</v>
      </c>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28"/>
      <c r="B326" s="137" t="s">
        <v>65</v>
      </c>
      <c r="C326" s="105" t="s">
        <v>571</v>
      </c>
      <c r="D326" s="51" t="s">
        <v>260</v>
      </c>
      <c r="E326" s="51" t="s">
        <v>261</v>
      </c>
      <c r="F326" s="80">
        <v>0.4583333333333333</v>
      </c>
      <c r="G326" s="81" t="s">
        <v>262</v>
      </c>
      <c r="H326" s="81" t="s">
        <v>263</v>
      </c>
      <c r="I326" s="51" t="s">
        <v>264</v>
      </c>
      <c r="J326" s="27" t="s">
        <v>623</v>
      </c>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44"/>
      <c r="B327" s="137" t="s">
        <v>65</v>
      </c>
      <c r="C327" s="88" t="s">
        <v>571</v>
      </c>
      <c r="D327" s="36" t="s">
        <v>450</v>
      </c>
      <c r="E327" s="36" t="s">
        <v>451</v>
      </c>
      <c r="F327" s="76">
        <v>0.625</v>
      </c>
      <c r="G327" s="77" t="s">
        <v>330</v>
      </c>
      <c r="H327" s="77" t="s">
        <v>529</v>
      </c>
      <c r="I327" s="36" t="s">
        <v>453</v>
      </c>
      <c r="J327" s="27" t="s">
        <v>299</v>
      </c>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18"/>
      <c r="B328" s="135">
        <v>44609.0</v>
      </c>
      <c r="C328" s="85"/>
      <c r="D328" s="27"/>
      <c r="E328" s="27"/>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136" t="s">
        <v>63</v>
      </c>
      <c r="B329" s="137" t="s">
        <v>65</v>
      </c>
      <c r="C329" s="127" t="s">
        <v>570</v>
      </c>
      <c r="D329" s="23"/>
      <c r="E329" s="27"/>
      <c r="F329" s="74"/>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8"/>
      <c r="B330" s="137" t="s">
        <v>65</v>
      </c>
      <c r="C330" s="88" t="s">
        <v>156</v>
      </c>
      <c r="D330" s="47" t="s">
        <v>624</v>
      </c>
      <c r="E330" s="47" t="s">
        <v>625</v>
      </c>
      <c r="F330" s="89" t="s">
        <v>626</v>
      </c>
      <c r="G330" s="77" t="s">
        <v>522</v>
      </c>
      <c r="H330" s="77" t="s">
        <v>627</v>
      </c>
      <c r="I330" s="77" t="s">
        <v>628</v>
      </c>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8"/>
      <c r="B331" s="137" t="s">
        <v>65</v>
      </c>
      <c r="C331" s="105" t="s">
        <v>156</v>
      </c>
      <c r="D331" s="51" t="s">
        <v>629</v>
      </c>
      <c r="E331" s="51" t="s">
        <v>630</v>
      </c>
      <c r="F331" s="91" t="s">
        <v>131</v>
      </c>
      <c r="G331" s="81" t="s">
        <v>522</v>
      </c>
      <c r="H331" s="81" t="s">
        <v>631</v>
      </c>
      <c r="I331" s="81" t="s">
        <v>632</v>
      </c>
      <c r="J331" s="27" t="s">
        <v>633</v>
      </c>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8"/>
      <c r="B332" s="137" t="s">
        <v>65</v>
      </c>
      <c r="C332" s="105" t="s">
        <v>156</v>
      </c>
      <c r="D332" s="51" t="s">
        <v>634</v>
      </c>
      <c r="E332" s="51" t="s">
        <v>635</v>
      </c>
      <c r="F332" s="91" t="s">
        <v>136</v>
      </c>
      <c r="G332" s="81" t="s">
        <v>411</v>
      </c>
      <c r="H332" s="81" t="s">
        <v>636</v>
      </c>
      <c r="I332" s="81" t="s">
        <v>637</v>
      </c>
      <c r="J332" s="27" t="s">
        <v>638</v>
      </c>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44"/>
      <c r="B333" s="137" t="s">
        <v>65</v>
      </c>
      <c r="C333" s="85"/>
      <c r="D333" s="27"/>
      <c r="E333" s="27"/>
      <c r="F333" s="74"/>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18"/>
      <c r="B334" s="135">
        <v>44610.0</v>
      </c>
      <c r="C334" s="85"/>
      <c r="D334" s="27"/>
      <c r="E334" s="27"/>
      <c r="F334" s="74"/>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136" t="s">
        <v>63</v>
      </c>
      <c r="B335" s="137" t="s">
        <v>65</v>
      </c>
      <c r="C335" s="127" t="s">
        <v>570</v>
      </c>
      <c r="D335" s="23"/>
      <c r="E335" s="27"/>
      <c r="F335" s="74"/>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8"/>
      <c r="B336" s="137" t="s">
        <v>65</v>
      </c>
      <c r="C336" s="105" t="s">
        <v>639</v>
      </c>
      <c r="D336" s="31" t="s">
        <v>640</v>
      </c>
      <c r="E336" s="31" t="s">
        <v>641</v>
      </c>
      <c r="F336" s="91" t="s">
        <v>131</v>
      </c>
      <c r="G336" s="59" t="s">
        <v>501</v>
      </c>
      <c r="H336" s="63" t="s">
        <v>642</v>
      </c>
      <c r="I336" s="81" t="s">
        <v>643</v>
      </c>
      <c r="J336" s="27" t="s">
        <v>644</v>
      </c>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8"/>
      <c r="B337" s="137" t="s">
        <v>65</v>
      </c>
      <c r="C337" s="89" t="s">
        <v>610</v>
      </c>
      <c r="D337" s="36" t="s">
        <v>611</v>
      </c>
      <c r="E337" s="36" t="s">
        <v>612</v>
      </c>
      <c r="F337" s="89" t="s">
        <v>352</v>
      </c>
      <c r="G337" s="77" t="s">
        <v>613</v>
      </c>
      <c r="H337" s="77" t="s">
        <v>614</v>
      </c>
      <c r="I337" s="77" t="s">
        <v>615</v>
      </c>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8"/>
      <c r="B338" s="137" t="s">
        <v>65</v>
      </c>
      <c r="C338" s="89" t="s">
        <v>610</v>
      </c>
      <c r="D338" s="36" t="s">
        <v>587</v>
      </c>
      <c r="E338" s="36" t="s">
        <v>588</v>
      </c>
      <c r="F338" s="89" t="s">
        <v>136</v>
      </c>
      <c r="G338" s="77" t="s">
        <v>287</v>
      </c>
      <c r="H338" s="77" t="s">
        <v>589</v>
      </c>
      <c r="I338" s="36" t="s">
        <v>590</v>
      </c>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44"/>
      <c r="B339" s="137" t="s">
        <v>65</v>
      </c>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18"/>
      <c r="B340" s="135">
        <v>44634.0</v>
      </c>
      <c r="C340" s="85"/>
      <c r="D340" s="127" t="s">
        <v>570</v>
      </c>
      <c r="E340" s="23"/>
      <c r="F340" s="74"/>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136" t="s">
        <v>63</v>
      </c>
      <c r="B341" s="137" t="s">
        <v>65</v>
      </c>
      <c r="C341" s="85"/>
      <c r="D341" s="27"/>
      <c r="E341" s="27"/>
      <c r="F341" s="74"/>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8"/>
      <c r="B342" s="137" t="s">
        <v>65</v>
      </c>
      <c r="C342" s="105" t="s">
        <v>645</v>
      </c>
      <c r="D342" s="31" t="s">
        <v>646</v>
      </c>
      <c r="E342" s="31" t="s">
        <v>647</v>
      </c>
      <c r="F342" s="91" t="s">
        <v>131</v>
      </c>
      <c r="G342" s="59" t="s">
        <v>648</v>
      </c>
      <c r="H342" s="81" t="s">
        <v>649</v>
      </c>
      <c r="I342" s="63" t="s">
        <v>650</v>
      </c>
      <c r="J342" s="27" t="s">
        <v>651</v>
      </c>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8"/>
      <c r="B343" s="137" t="s">
        <v>65</v>
      </c>
      <c r="C343" s="88" t="s">
        <v>645</v>
      </c>
      <c r="D343" s="47" t="s">
        <v>629</v>
      </c>
      <c r="E343" s="47" t="s">
        <v>630</v>
      </c>
      <c r="F343" s="89" t="s">
        <v>352</v>
      </c>
      <c r="G343" s="69" t="s">
        <v>195</v>
      </c>
      <c r="H343" s="77" t="s">
        <v>652</v>
      </c>
      <c r="I343" s="96" t="s">
        <v>632</v>
      </c>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28"/>
      <c r="B344" s="137" t="s">
        <v>65</v>
      </c>
      <c r="C344" s="88" t="s">
        <v>645</v>
      </c>
      <c r="D344" s="36" t="s">
        <v>162</v>
      </c>
      <c r="E344" s="36" t="s">
        <v>163</v>
      </c>
      <c r="F344" s="89" t="s">
        <v>136</v>
      </c>
      <c r="G344" s="57" t="s">
        <v>653</v>
      </c>
      <c r="H344" s="77" t="s">
        <v>654</v>
      </c>
      <c r="I344" s="139" t="s">
        <v>165</v>
      </c>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8"/>
      <c r="B345" s="137" t="s">
        <v>65</v>
      </c>
      <c r="C345" s="85"/>
      <c r="D345" s="27"/>
      <c r="E345" s="27"/>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44"/>
      <c r="B346" s="137" t="s">
        <v>65</v>
      </c>
      <c r="C346" s="85"/>
      <c r="D346" s="27"/>
      <c r="E346" s="27"/>
      <c r="F346" s="74"/>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18"/>
      <c r="B347" s="135">
        <v>44635.0</v>
      </c>
      <c r="C347" s="85"/>
      <c r="D347" s="127" t="s">
        <v>570</v>
      </c>
      <c r="E347" s="23"/>
      <c r="F347" s="74"/>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136" t="s">
        <v>63</v>
      </c>
      <c r="B348" s="137" t="s">
        <v>65</v>
      </c>
      <c r="C348" s="88" t="s">
        <v>149</v>
      </c>
      <c r="D348" s="36" t="s">
        <v>655</v>
      </c>
      <c r="E348" s="36" t="s">
        <v>656</v>
      </c>
      <c r="F348" s="76">
        <v>0.4583333333333333</v>
      </c>
      <c r="G348" s="77" t="s">
        <v>330</v>
      </c>
      <c r="H348" s="77" t="s">
        <v>657</v>
      </c>
      <c r="I348" s="36" t="s">
        <v>658</v>
      </c>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8"/>
      <c r="B349" s="137" t="s">
        <v>65</v>
      </c>
      <c r="C349" s="109" t="s">
        <v>167</v>
      </c>
      <c r="D349" s="31" t="s">
        <v>659</v>
      </c>
      <c r="E349" s="31" t="s">
        <v>660</v>
      </c>
      <c r="F349" s="80">
        <v>0.5416666666666666</v>
      </c>
      <c r="G349" s="81" t="s">
        <v>661</v>
      </c>
      <c r="H349" s="81" t="s">
        <v>662</v>
      </c>
      <c r="I349" s="31" t="s">
        <v>663</v>
      </c>
      <c r="J349" s="27" t="s">
        <v>664</v>
      </c>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8"/>
      <c r="B350" s="137" t="s">
        <v>65</v>
      </c>
      <c r="C350" s="97" t="s">
        <v>167</v>
      </c>
      <c r="D350" s="36" t="s">
        <v>665</v>
      </c>
      <c r="E350" s="36" t="s">
        <v>666</v>
      </c>
      <c r="F350" s="76">
        <v>0.625</v>
      </c>
      <c r="G350" s="77" t="s">
        <v>667</v>
      </c>
      <c r="H350" s="77" t="s">
        <v>668</v>
      </c>
      <c r="I350" s="36" t="s">
        <v>669</v>
      </c>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8"/>
      <c r="B351" s="137" t="s">
        <v>65</v>
      </c>
      <c r="C351" s="85"/>
      <c r="D351" s="27"/>
      <c r="E351" s="27"/>
      <c r="F351" s="74"/>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44"/>
      <c r="B352" s="137" t="s">
        <v>65</v>
      </c>
      <c r="C352" s="85"/>
      <c r="D352" s="27"/>
      <c r="E352" s="27"/>
      <c r="F352" s="74"/>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18"/>
      <c r="B353" s="135">
        <v>44637.0</v>
      </c>
      <c r="C353" s="85"/>
      <c r="D353" s="127" t="s">
        <v>570</v>
      </c>
      <c r="E353" s="23"/>
      <c r="F353" s="74"/>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136" t="s">
        <v>63</v>
      </c>
      <c r="B354" s="137" t="s">
        <v>65</v>
      </c>
      <c r="C354" s="85"/>
      <c r="D354" s="27"/>
      <c r="E354" s="27"/>
      <c r="F354" s="74"/>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28"/>
      <c r="B355" s="137" t="s">
        <v>65</v>
      </c>
      <c r="C355" s="57" t="s">
        <v>128</v>
      </c>
      <c r="D355" s="36" t="s">
        <v>670</v>
      </c>
      <c r="E355" s="36" t="s">
        <v>671</v>
      </c>
      <c r="F355" s="89" t="s">
        <v>131</v>
      </c>
      <c r="G355" s="57" t="s">
        <v>287</v>
      </c>
      <c r="H355" s="77" t="s">
        <v>672</v>
      </c>
      <c r="I355" s="58" t="s">
        <v>293</v>
      </c>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28"/>
      <c r="B356" s="137" t="s">
        <v>65</v>
      </c>
      <c r="C356" s="59" t="s">
        <v>128</v>
      </c>
      <c r="D356" s="51" t="s">
        <v>640</v>
      </c>
      <c r="E356" s="51" t="s">
        <v>641</v>
      </c>
      <c r="F356" s="91" t="s">
        <v>352</v>
      </c>
      <c r="G356" s="82" t="s">
        <v>501</v>
      </c>
      <c r="H356" s="81" t="s">
        <v>673</v>
      </c>
      <c r="I356" s="93" t="s">
        <v>674</v>
      </c>
      <c r="J356" s="27" t="s">
        <v>675</v>
      </c>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28"/>
      <c r="B357" s="137" t="s">
        <v>65</v>
      </c>
      <c r="C357" s="59" t="s">
        <v>128</v>
      </c>
      <c r="D357" s="31" t="s">
        <v>676</v>
      </c>
      <c r="E357" s="31" t="s">
        <v>677</v>
      </c>
      <c r="F357" s="91" t="s">
        <v>136</v>
      </c>
      <c r="G357" s="59" t="s">
        <v>591</v>
      </c>
      <c r="H357" s="81" t="s">
        <v>678</v>
      </c>
      <c r="I357" s="63" t="s">
        <v>679</v>
      </c>
      <c r="J357" s="27" t="s">
        <v>680</v>
      </c>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44"/>
      <c r="B358" s="137" t="s">
        <v>65</v>
      </c>
      <c r="C358" s="85"/>
      <c r="D358" s="27"/>
      <c r="E358" s="27"/>
      <c r="F358" s="74"/>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18"/>
      <c r="B359" s="135">
        <v>44638.0</v>
      </c>
      <c r="C359" s="85"/>
      <c r="D359" s="127" t="s">
        <v>570</v>
      </c>
      <c r="E359" s="23"/>
      <c r="F359" s="74"/>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136" t="s">
        <v>63</v>
      </c>
      <c r="B360" s="137" t="s">
        <v>65</v>
      </c>
      <c r="C360" s="85"/>
      <c r="D360" s="27"/>
      <c r="E360" s="27"/>
      <c r="F360" s="74"/>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28"/>
      <c r="B361" s="137" t="s">
        <v>65</v>
      </c>
      <c r="C361" s="88" t="s">
        <v>681</v>
      </c>
      <c r="D361" s="36" t="s">
        <v>682</v>
      </c>
      <c r="E361" s="36" t="s">
        <v>683</v>
      </c>
      <c r="F361" s="89" t="s">
        <v>352</v>
      </c>
      <c r="G361" s="77" t="s">
        <v>684</v>
      </c>
      <c r="H361" s="77" t="s">
        <v>685</v>
      </c>
      <c r="I361" s="36" t="s">
        <v>686</v>
      </c>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28"/>
      <c r="B362" s="137" t="s">
        <v>65</v>
      </c>
      <c r="C362" s="140" t="s">
        <v>66</v>
      </c>
      <c r="D362" s="141" t="s">
        <v>687</v>
      </c>
      <c r="E362" s="141" t="s">
        <v>688</v>
      </c>
      <c r="F362" s="142">
        <v>0.625</v>
      </c>
      <c r="G362" s="143" t="s">
        <v>209</v>
      </c>
      <c r="H362" s="143" t="s">
        <v>689</v>
      </c>
      <c r="I362" s="141" t="s">
        <v>690</v>
      </c>
      <c r="J362" s="27" t="s">
        <v>691</v>
      </c>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28"/>
      <c r="B363" s="137" t="s">
        <v>65</v>
      </c>
      <c r="C363" s="85"/>
      <c r="D363" s="27"/>
      <c r="E363" s="27"/>
      <c r="F363" s="74"/>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ht="15.75" customHeight="1">
      <c r="A364" s="44"/>
      <c r="B364" s="137" t="s">
        <v>65</v>
      </c>
      <c r="C364" s="85"/>
      <c r="D364" s="27"/>
      <c r="E364" s="27"/>
      <c r="F364" s="74"/>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18"/>
      <c r="B365" s="135">
        <v>44649.0</v>
      </c>
      <c r="C365" s="85"/>
      <c r="D365" s="27"/>
      <c r="E365" s="27"/>
      <c r="F365" s="74"/>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ht="15.75" customHeight="1">
      <c r="A366" s="136" t="s">
        <v>63</v>
      </c>
      <c r="B366" s="137" t="s">
        <v>65</v>
      </c>
      <c r="C366" s="85"/>
      <c r="D366" s="27"/>
      <c r="E366" s="27"/>
      <c r="F366" s="74"/>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28"/>
      <c r="B367" s="137" t="s">
        <v>65</v>
      </c>
      <c r="C367" s="85"/>
      <c r="D367" s="110" t="s">
        <v>447</v>
      </c>
      <c r="E367" s="111"/>
      <c r="F367" s="74"/>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28"/>
      <c r="B368" s="137" t="s">
        <v>65</v>
      </c>
      <c r="C368" s="85"/>
      <c r="D368" s="112"/>
      <c r="E368" s="113"/>
      <c r="F368" s="74"/>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ht="15.75" customHeight="1">
      <c r="A369" s="28"/>
      <c r="B369" s="137" t="s">
        <v>65</v>
      </c>
      <c r="C369" s="85"/>
      <c r="D369" s="114"/>
      <c r="E369" s="115"/>
      <c r="F369" s="74"/>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ht="15.75" customHeight="1">
      <c r="A370" s="44"/>
      <c r="B370" s="137" t="s">
        <v>65</v>
      </c>
      <c r="C370" s="85"/>
      <c r="D370" s="27"/>
      <c r="E370" s="27"/>
      <c r="F370" s="74"/>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18"/>
      <c r="B371" s="135">
        <v>44658.0</v>
      </c>
      <c r="C371" s="85"/>
      <c r="D371" s="27"/>
      <c r="E371" s="27"/>
      <c r="F371" s="74"/>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ht="15.75" customHeight="1">
      <c r="A372" s="136" t="s">
        <v>63</v>
      </c>
      <c r="B372" s="137" t="s">
        <v>65</v>
      </c>
      <c r="C372" s="85"/>
      <c r="D372" s="27"/>
      <c r="E372" s="27"/>
      <c r="F372" s="74"/>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28"/>
      <c r="B373" s="137" t="s">
        <v>65</v>
      </c>
      <c r="C373" s="97" t="s">
        <v>167</v>
      </c>
      <c r="D373" s="47" t="s">
        <v>692</v>
      </c>
      <c r="E373" s="47" t="s">
        <v>693</v>
      </c>
      <c r="F373" s="76">
        <v>0.4583333333333333</v>
      </c>
      <c r="G373" s="77" t="s">
        <v>694</v>
      </c>
      <c r="H373" s="77" t="s">
        <v>695</v>
      </c>
      <c r="I373" s="47" t="s">
        <v>696</v>
      </c>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28"/>
      <c r="B374" s="137" t="s">
        <v>65</v>
      </c>
      <c r="C374" s="109" t="s">
        <v>167</v>
      </c>
      <c r="D374" s="81" t="s">
        <v>697</v>
      </c>
      <c r="E374" s="81" t="s">
        <v>698</v>
      </c>
      <c r="F374" s="80">
        <v>0.5833333333333334</v>
      </c>
      <c r="G374" s="81" t="s">
        <v>699</v>
      </c>
      <c r="H374" s="81" t="s">
        <v>700</v>
      </c>
      <c r="I374" s="81" t="s">
        <v>701</v>
      </c>
      <c r="J374" s="27" t="s">
        <v>702</v>
      </c>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28"/>
      <c r="B375" s="137" t="s">
        <v>65</v>
      </c>
      <c r="C375" s="88" t="s">
        <v>681</v>
      </c>
      <c r="D375" s="47" t="s">
        <v>682</v>
      </c>
      <c r="E375" s="47" t="s">
        <v>683</v>
      </c>
      <c r="F375" s="89" t="s">
        <v>372</v>
      </c>
      <c r="G375" s="77" t="s">
        <v>684</v>
      </c>
      <c r="H375" s="77" t="s">
        <v>685</v>
      </c>
      <c r="I375" s="36" t="s">
        <v>686</v>
      </c>
      <c r="J375" s="27" t="s">
        <v>703</v>
      </c>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ht="15.75" customHeight="1">
      <c r="A376" s="44"/>
      <c r="B376" s="137" t="s">
        <v>65</v>
      </c>
      <c r="C376" s="85"/>
      <c r="D376" s="27"/>
      <c r="E376" s="27"/>
      <c r="F376" s="78"/>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ht="15.75" customHeight="1">
      <c r="A377" s="18"/>
      <c r="B377" s="135">
        <v>44664.0</v>
      </c>
      <c r="C377" s="85"/>
      <c r="D377" s="27"/>
      <c r="E377" s="27"/>
      <c r="F377" s="74"/>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ht="15.75" customHeight="1">
      <c r="A378" s="136" t="s">
        <v>63</v>
      </c>
      <c r="B378" s="137" t="s">
        <v>65</v>
      </c>
      <c r="C378" s="85"/>
      <c r="D378" s="127" t="s">
        <v>570</v>
      </c>
      <c r="E378" s="23"/>
      <c r="F378" s="74"/>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ht="15.75" customHeight="1">
      <c r="A379" s="28"/>
      <c r="B379" s="137" t="s">
        <v>65</v>
      </c>
      <c r="C379" s="109" t="s">
        <v>106</v>
      </c>
      <c r="D379" s="144" t="s">
        <v>704</v>
      </c>
      <c r="E379" s="144" t="s">
        <v>705</v>
      </c>
      <c r="F379" s="91" t="s">
        <v>131</v>
      </c>
      <c r="G379" s="145" t="s">
        <v>706</v>
      </c>
      <c r="H379" s="144" t="s">
        <v>707</v>
      </c>
      <c r="I379" s="145" t="s">
        <v>708</v>
      </c>
      <c r="J379" s="27" t="s">
        <v>709</v>
      </c>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ht="15.75" customHeight="1">
      <c r="A380" s="28"/>
      <c r="B380" s="137" t="s">
        <v>65</v>
      </c>
      <c r="C380" s="43" t="s">
        <v>106</v>
      </c>
      <c r="D380" s="146" t="s">
        <v>710</v>
      </c>
      <c r="E380" s="146" t="s">
        <v>711</v>
      </c>
      <c r="F380" s="86">
        <v>0.5833333333333334</v>
      </c>
      <c r="G380" s="146" t="s">
        <v>189</v>
      </c>
      <c r="H380" s="146" t="s">
        <v>712</v>
      </c>
      <c r="I380" s="146" t="s">
        <v>713</v>
      </c>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ht="15.75" customHeight="1">
      <c r="A381" s="28"/>
      <c r="B381" s="137" t="s">
        <v>65</v>
      </c>
      <c r="C381" s="43" t="s">
        <v>106</v>
      </c>
      <c r="D381" s="147" t="s">
        <v>714</v>
      </c>
      <c r="E381" s="146" t="s">
        <v>715</v>
      </c>
      <c r="F381" s="89" t="s">
        <v>403</v>
      </c>
      <c r="G381" s="146" t="s">
        <v>716</v>
      </c>
      <c r="H381" s="148" t="s">
        <v>717</v>
      </c>
      <c r="I381" s="146" t="s">
        <v>718</v>
      </c>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ht="15.75" customHeight="1">
      <c r="A382" s="44"/>
      <c r="B382" s="137" t="s">
        <v>65</v>
      </c>
      <c r="C382" s="85"/>
      <c r="D382" s="27"/>
      <c r="E382" s="27"/>
      <c r="F382" s="74"/>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ht="15.75" customHeight="1">
      <c r="A383" s="18"/>
      <c r="B383" s="135">
        <v>44665.0</v>
      </c>
      <c r="C383" s="85"/>
      <c r="D383" s="27"/>
      <c r="E383" s="27"/>
      <c r="F383" s="74"/>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row>
    <row r="384" ht="15.75" customHeight="1">
      <c r="A384" s="149" t="s">
        <v>63</v>
      </c>
      <c r="B384" s="137" t="s">
        <v>65</v>
      </c>
      <c r="C384" s="85"/>
      <c r="D384" s="127" t="s">
        <v>570</v>
      </c>
      <c r="E384" s="23"/>
      <c r="F384" s="74"/>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row>
    <row r="385" ht="15.75" customHeight="1">
      <c r="A385" s="28"/>
      <c r="B385" s="137" t="s">
        <v>65</v>
      </c>
      <c r="C385" s="88" t="s">
        <v>681</v>
      </c>
      <c r="D385" s="147" t="s">
        <v>719</v>
      </c>
      <c r="E385" s="147" t="s">
        <v>720</v>
      </c>
      <c r="F385" s="89" t="s">
        <v>626</v>
      </c>
      <c r="G385" s="77" t="s">
        <v>567</v>
      </c>
      <c r="H385" s="77" t="s">
        <v>721</v>
      </c>
      <c r="I385" s="77" t="s">
        <v>722</v>
      </c>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row>
    <row r="386" ht="15.75" customHeight="1">
      <c r="A386" s="28"/>
      <c r="B386" s="137" t="s">
        <v>65</v>
      </c>
      <c r="C386" s="88" t="s">
        <v>681</v>
      </c>
      <c r="D386" s="147" t="s">
        <v>723</v>
      </c>
      <c r="E386" s="147" t="s">
        <v>724</v>
      </c>
      <c r="F386" s="89" t="s">
        <v>131</v>
      </c>
      <c r="G386" s="77" t="s">
        <v>725</v>
      </c>
      <c r="H386" s="77" t="s">
        <v>726</v>
      </c>
      <c r="I386" s="77" t="s">
        <v>727</v>
      </c>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row>
    <row r="387" ht="15.75" customHeight="1">
      <c r="A387" s="28"/>
      <c r="B387" s="137" t="s">
        <v>65</v>
      </c>
      <c r="C387" s="85"/>
      <c r="D387" s="27"/>
      <c r="E387" s="27"/>
      <c r="F387" s="74"/>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row>
    <row r="388" ht="15.75" customHeight="1">
      <c r="A388" s="44"/>
      <c r="B388" s="137" t="s">
        <v>65</v>
      </c>
      <c r="C388" s="85"/>
      <c r="D388" s="150"/>
      <c r="E388" s="22"/>
      <c r="F388" s="23"/>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row>
    <row r="389" ht="15.75" customHeight="1">
      <c r="A389" s="18"/>
      <c r="B389" s="135">
        <v>44672.0</v>
      </c>
      <c r="C389" s="85"/>
      <c r="D389" s="27"/>
      <c r="E389" s="27"/>
      <c r="F389" s="74"/>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row>
    <row r="390" ht="15.75" customHeight="1">
      <c r="A390" s="149" t="s">
        <v>63</v>
      </c>
      <c r="B390" s="137" t="s">
        <v>65</v>
      </c>
      <c r="C390" s="85"/>
      <c r="D390" s="27"/>
      <c r="E390" s="27"/>
      <c r="F390" s="74"/>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row>
    <row r="391" ht="15.75" customHeight="1">
      <c r="A391" s="28"/>
      <c r="B391" s="137" t="s">
        <v>65</v>
      </c>
      <c r="C391" s="85"/>
      <c r="D391" s="27"/>
      <c r="E391" s="27"/>
      <c r="F391" s="74"/>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row>
    <row r="392" ht="15.75" customHeight="1">
      <c r="A392" s="28"/>
      <c r="B392" s="137" t="s">
        <v>65</v>
      </c>
      <c r="C392" s="85"/>
      <c r="D392" s="27"/>
      <c r="E392" s="27"/>
      <c r="F392" s="74"/>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row>
    <row r="393" ht="15.75" customHeight="1">
      <c r="A393" s="28"/>
      <c r="B393" s="137" t="s">
        <v>65</v>
      </c>
      <c r="C393" s="85"/>
      <c r="D393" s="27"/>
      <c r="E393" s="27"/>
      <c r="F393" s="74"/>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row>
    <row r="394" ht="15.75" customHeight="1">
      <c r="A394" s="44"/>
      <c r="B394" s="137" t="s">
        <v>65</v>
      </c>
      <c r="C394" s="85"/>
      <c r="D394" s="27"/>
      <c r="E394" s="27"/>
      <c r="F394" s="74"/>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row>
    <row r="395" ht="15.75" customHeight="1">
      <c r="A395" s="27"/>
      <c r="B395" s="27"/>
      <c r="C395" s="85"/>
      <c r="D395" s="27"/>
      <c r="E395" s="27"/>
      <c r="F395" s="74"/>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row>
    <row r="396" ht="15.75" customHeight="1">
      <c r="A396" s="27"/>
      <c r="B396" s="27"/>
      <c r="C396" s="85"/>
      <c r="D396" s="27"/>
      <c r="E396" s="27"/>
      <c r="F396" s="74"/>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row>
    <row r="397" ht="15.75" customHeight="1">
      <c r="A397" s="27"/>
      <c r="B397" s="27"/>
      <c r="C397" s="85"/>
      <c r="D397" s="27"/>
      <c r="E397" s="27"/>
      <c r="F397" s="74"/>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row>
    <row r="398" ht="15.75" customHeight="1">
      <c r="A398" s="27"/>
      <c r="B398" s="27"/>
      <c r="C398" s="85"/>
      <c r="D398" s="27"/>
      <c r="E398" s="27"/>
      <c r="F398" s="74"/>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row>
    <row r="399" ht="15.75" customHeight="1">
      <c r="A399" s="27"/>
      <c r="B399" s="27"/>
      <c r="C399" s="85"/>
      <c r="D399" s="27"/>
      <c r="E399" s="27"/>
      <c r="F399" s="74"/>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row>
    <row r="400" ht="15.75" customHeight="1">
      <c r="A400" s="27"/>
      <c r="B400" s="27"/>
      <c r="C400" s="85"/>
      <c r="D400" s="27"/>
      <c r="E400" s="27"/>
      <c r="F400" s="74"/>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row>
    <row r="401" ht="15.75" customHeight="1">
      <c r="A401" s="27"/>
      <c r="B401" s="27"/>
      <c r="C401" s="85"/>
      <c r="D401" s="27"/>
      <c r="E401" s="27"/>
      <c r="F401" s="74"/>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row>
    <row r="402" ht="15.75" customHeight="1">
      <c r="A402" s="27"/>
      <c r="B402" s="27"/>
      <c r="C402" s="85"/>
      <c r="D402" s="27"/>
      <c r="E402" s="27"/>
      <c r="F402" s="74"/>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row>
    <row r="403" ht="15.75" customHeight="1">
      <c r="A403" s="27"/>
      <c r="B403" s="27"/>
      <c r="C403" s="85"/>
      <c r="D403" s="27"/>
      <c r="E403" s="27"/>
      <c r="F403" s="74"/>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row>
    <row r="404" ht="15.75" customHeight="1">
      <c r="A404" s="27"/>
      <c r="B404" s="27"/>
      <c r="C404" s="85"/>
      <c r="D404" s="27"/>
      <c r="E404" s="27"/>
      <c r="F404" s="74"/>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row>
    <row r="405" ht="15.75" customHeight="1">
      <c r="A405" s="27"/>
      <c r="B405" s="27"/>
      <c r="C405" s="85"/>
      <c r="D405" s="27"/>
      <c r="E405" s="27"/>
      <c r="F405" s="74"/>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row>
    <row r="406" ht="15.75" customHeight="1">
      <c r="A406" s="27"/>
      <c r="B406" s="27"/>
      <c r="C406" s="85"/>
      <c r="D406" s="27"/>
      <c r="E406" s="27"/>
      <c r="F406" s="74"/>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row>
    <row r="407" ht="15.75" customHeight="1">
      <c r="A407" s="27"/>
      <c r="B407" s="27"/>
      <c r="C407" s="85"/>
      <c r="D407" s="27"/>
      <c r="E407" s="27"/>
      <c r="F407" s="74"/>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row>
    <row r="408" ht="15.75" customHeight="1">
      <c r="A408" s="27"/>
      <c r="B408" s="27"/>
      <c r="C408" s="85"/>
      <c r="D408" s="27"/>
      <c r="E408" s="27"/>
      <c r="F408" s="74"/>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row>
    <row r="409" ht="15.75" customHeight="1">
      <c r="A409" s="27"/>
      <c r="B409" s="27"/>
      <c r="C409" s="85"/>
      <c r="D409" s="27"/>
      <c r="E409" s="27"/>
      <c r="F409" s="74"/>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row>
    <row r="410" ht="15.75" customHeight="1">
      <c r="A410" s="27"/>
      <c r="B410" s="27"/>
      <c r="C410" s="85"/>
      <c r="D410" s="27"/>
      <c r="E410" s="27"/>
      <c r="F410" s="74"/>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row>
    <row r="411" ht="15.75" customHeight="1">
      <c r="A411" s="27"/>
      <c r="B411" s="27"/>
      <c r="C411" s="85"/>
      <c r="D411" s="27"/>
      <c r="E411" s="27"/>
      <c r="F411" s="74"/>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row>
    <row r="412" ht="15.75" customHeight="1">
      <c r="A412" s="27"/>
      <c r="B412" s="27"/>
      <c r="C412" s="85"/>
      <c r="D412" s="27"/>
      <c r="E412" s="27"/>
      <c r="F412" s="74"/>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A174:A180"/>
    <mergeCell ref="D174:E174"/>
    <mergeCell ref="A182:A188"/>
    <mergeCell ref="D182:E182"/>
    <mergeCell ref="F182:H182"/>
    <mergeCell ref="D183:E183"/>
    <mergeCell ref="D192:E194"/>
    <mergeCell ref="A190:A196"/>
    <mergeCell ref="A198:A204"/>
    <mergeCell ref="A206:A212"/>
    <mergeCell ref="D214:E214"/>
    <mergeCell ref="F214:H214"/>
    <mergeCell ref="D221:E221"/>
    <mergeCell ref="F221:H221"/>
    <mergeCell ref="A214:A220"/>
    <mergeCell ref="A222:A228"/>
    <mergeCell ref="A230:A234"/>
    <mergeCell ref="D230:E230"/>
    <mergeCell ref="F230:H230"/>
    <mergeCell ref="A236:A240"/>
    <mergeCell ref="A242:A246"/>
    <mergeCell ref="A248:A252"/>
    <mergeCell ref="A254:A258"/>
    <mergeCell ref="A260:A264"/>
    <mergeCell ref="D261:E263"/>
    <mergeCell ref="D265:E265"/>
    <mergeCell ref="A266:A270"/>
    <mergeCell ref="D271:H271"/>
    <mergeCell ref="A293:A297"/>
    <mergeCell ref="C293:D293"/>
    <mergeCell ref="A299:A303"/>
    <mergeCell ref="C299:D299"/>
    <mergeCell ref="A305:A310"/>
    <mergeCell ref="C305:D305"/>
    <mergeCell ref="C312:D312"/>
    <mergeCell ref="A354:A358"/>
    <mergeCell ref="A360:A364"/>
    <mergeCell ref="A366:A370"/>
    <mergeCell ref="A372:A376"/>
    <mergeCell ref="A378:A382"/>
    <mergeCell ref="A384:A388"/>
    <mergeCell ref="A390:A394"/>
    <mergeCell ref="A312:A316"/>
    <mergeCell ref="A318:A322"/>
    <mergeCell ref="A324:A327"/>
    <mergeCell ref="A329:A333"/>
    <mergeCell ref="A335:A339"/>
    <mergeCell ref="A341:A346"/>
    <mergeCell ref="A348:A352"/>
    <mergeCell ref="D359:E359"/>
    <mergeCell ref="D367:E369"/>
    <mergeCell ref="D378:E378"/>
    <mergeCell ref="D384:E384"/>
    <mergeCell ref="D388:F388"/>
    <mergeCell ref="C318:D318"/>
    <mergeCell ref="C324:D324"/>
    <mergeCell ref="C329:D329"/>
    <mergeCell ref="C335:D335"/>
    <mergeCell ref="D340:E340"/>
    <mergeCell ref="D347:E347"/>
    <mergeCell ref="D353:E353"/>
    <mergeCell ref="D2:K2"/>
    <mergeCell ref="A3:A10"/>
    <mergeCell ref="D11:K11"/>
    <mergeCell ref="A12:A18"/>
    <mergeCell ref="A21:A28"/>
    <mergeCell ref="D29:K29"/>
    <mergeCell ref="D38:K38"/>
    <mergeCell ref="A89:A96"/>
    <mergeCell ref="A98:A105"/>
    <mergeCell ref="A107:A113"/>
    <mergeCell ref="A115:A122"/>
    <mergeCell ref="D115:E115"/>
    <mergeCell ref="D123:E123"/>
    <mergeCell ref="F123:H123"/>
    <mergeCell ref="A124:A129"/>
    <mergeCell ref="A131:A137"/>
    <mergeCell ref="D131:E131"/>
    <mergeCell ref="F131:H131"/>
    <mergeCell ref="D139:E139"/>
    <mergeCell ref="F139:H139"/>
    <mergeCell ref="A30:A36"/>
    <mergeCell ref="A39:A45"/>
    <mergeCell ref="A49:A55"/>
    <mergeCell ref="A57:A63"/>
    <mergeCell ref="A65:A71"/>
    <mergeCell ref="A73:A78"/>
    <mergeCell ref="A81:A87"/>
    <mergeCell ref="D166:E166"/>
    <mergeCell ref="F166:H166"/>
    <mergeCell ref="A139:A145"/>
    <mergeCell ref="A147:A154"/>
    <mergeCell ref="D147:E147"/>
    <mergeCell ref="A157:A163"/>
    <mergeCell ref="D157:E157"/>
    <mergeCell ref="F157:H157"/>
    <mergeCell ref="A165:A172"/>
    <mergeCell ref="F174:H174"/>
    <mergeCell ref="A272:A276"/>
    <mergeCell ref="A278:A283"/>
    <mergeCell ref="D278:E278"/>
    <mergeCell ref="D279:H279"/>
    <mergeCell ref="A285:A291"/>
    <mergeCell ref="D285:E285"/>
    <mergeCell ref="D286:H286"/>
  </mergeCells>
  <dataValidations>
    <dataValidation type="list" allowBlank="1" showErrorMessage="1" sqref="C177:C179 C209:C210 C373:C374">
      <formula1>'Durum Parametreler'!$L$2:$L$26</formula1>
    </dataValidation>
    <dataValidation type="list" allowBlank="1" showErrorMessage="1" sqref="C4 C6:C10 C13:C14 C16 C19 C22 C25:C28 C31:C33 C37 C40:C47 C49:C50 C54:C67 C71:C75 C77:C79 C81:C82">
      <formula1>'Durum Parametreler'!$H$2:$H$28</formula1>
    </dataValidation>
    <dataValidation type="list" allowBlank="1" showErrorMessage="1" sqref="C23:C24 C36 C51:C53 C68:C70 C76 C80 C83:C87 C91:C96 C102:C106 C109:C112 C116:C119 C126:C127 C129 C132:C136 C140:C143 C150:C152 C158 C214:C215 C217:C231 C237:C238 C242:C243 C245 C254:C256 C262 C267:C268 C271:C288 C290:C291 C297:C298 C300:C304 C306:C311 C313:C316 C319:C320 C349:C350 C355:C357 C379:C381">
      <formula1>'Durum Parametreler'!$L$2:$L$31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25.88"/>
  </cols>
  <sheetData>
    <row r="1" ht="15.75" customHeight="1">
      <c r="A1" s="151">
        <v>13.0</v>
      </c>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44341.0</v>
      </c>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customHeight="1">
      <c r="A3" s="24" t="s">
        <v>728</v>
      </c>
      <c r="B3" s="17"/>
      <c r="C3" s="17"/>
      <c r="D3" s="17"/>
      <c r="E3" s="17"/>
      <c r="F3" s="26"/>
      <c r="G3" s="20"/>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729</v>
      </c>
      <c r="C4" s="154"/>
      <c r="D4" s="67"/>
      <c r="E4" s="67"/>
      <c r="F4" s="46"/>
      <c r="G4" s="20"/>
      <c r="H4" s="17"/>
      <c r="I4" s="67"/>
      <c r="J4" s="17"/>
      <c r="K4" s="155"/>
      <c r="L4" s="17"/>
      <c r="M4" s="27"/>
      <c r="N4" s="27"/>
      <c r="O4" s="17"/>
      <c r="P4" s="17"/>
      <c r="Q4" s="17"/>
      <c r="R4" s="17"/>
      <c r="S4" s="17"/>
      <c r="T4" s="17"/>
      <c r="U4" s="17"/>
      <c r="V4" s="17"/>
      <c r="W4" s="17"/>
      <c r="X4" s="17"/>
      <c r="Y4" s="17"/>
      <c r="Z4" s="17"/>
      <c r="AA4" s="17"/>
      <c r="AB4" s="17"/>
      <c r="AC4" s="17"/>
      <c r="AD4" s="17"/>
      <c r="AE4" s="17"/>
      <c r="AF4" s="17"/>
    </row>
    <row r="5" ht="15.75" customHeight="1">
      <c r="A5" s="28"/>
      <c r="B5" s="29" t="s">
        <v>729</v>
      </c>
      <c r="C5" s="154" t="s">
        <v>100</v>
      </c>
      <c r="D5" s="67" t="s">
        <v>730</v>
      </c>
      <c r="E5" s="67" t="s">
        <v>731</v>
      </c>
      <c r="F5" s="46">
        <v>0.5</v>
      </c>
      <c r="G5" s="20" t="s">
        <v>732</v>
      </c>
      <c r="H5" s="17" t="s">
        <v>733</v>
      </c>
      <c r="I5" s="67" t="s">
        <v>734</v>
      </c>
      <c r="J5" s="17"/>
      <c r="K5" s="155"/>
      <c r="L5" s="17"/>
      <c r="M5" s="27"/>
      <c r="N5" s="27"/>
      <c r="O5" s="17"/>
      <c r="P5" s="17"/>
      <c r="Q5" s="17"/>
      <c r="R5" s="17"/>
      <c r="S5" s="17"/>
      <c r="T5" s="17"/>
      <c r="U5" s="17"/>
      <c r="V5" s="17"/>
      <c r="W5" s="17"/>
      <c r="X5" s="17"/>
      <c r="Y5" s="17"/>
      <c r="Z5" s="17"/>
      <c r="AA5" s="17"/>
      <c r="AB5" s="17"/>
      <c r="AC5" s="17"/>
      <c r="AD5" s="17"/>
      <c r="AE5" s="17"/>
      <c r="AF5" s="17"/>
    </row>
    <row r="6" ht="15.75" customHeight="1">
      <c r="A6" s="28"/>
      <c r="B6" s="29" t="s">
        <v>729</v>
      </c>
      <c r="C6" s="154" t="s">
        <v>100</v>
      </c>
      <c r="D6" s="67" t="s">
        <v>735</v>
      </c>
      <c r="E6" s="67" t="s">
        <v>736</v>
      </c>
      <c r="F6" s="46">
        <v>0.5833333333333334</v>
      </c>
      <c r="G6" s="65" t="s">
        <v>732</v>
      </c>
      <c r="H6" s="67" t="s">
        <v>737</v>
      </c>
      <c r="I6" s="67" t="s">
        <v>738</v>
      </c>
      <c r="J6" s="156"/>
      <c r="K6" s="17"/>
      <c r="L6" s="27"/>
      <c r="M6" s="27"/>
      <c r="N6" s="27"/>
      <c r="O6" s="17"/>
      <c r="P6" s="17"/>
      <c r="Q6" s="17"/>
      <c r="R6" s="17"/>
      <c r="S6" s="17"/>
      <c r="T6" s="17"/>
      <c r="U6" s="17"/>
      <c r="V6" s="17"/>
      <c r="W6" s="17"/>
      <c r="X6" s="17"/>
      <c r="Y6" s="17"/>
      <c r="Z6" s="17"/>
      <c r="AA6" s="17"/>
      <c r="AB6" s="17"/>
      <c r="AC6" s="17"/>
      <c r="AD6" s="17"/>
      <c r="AE6" s="17"/>
      <c r="AF6" s="17"/>
    </row>
    <row r="7" ht="15.75" customHeight="1">
      <c r="A7" s="28"/>
      <c r="B7" s="29" t="s">
        <v>729</v>
      </c>
      <c r="C7" s="154" t="s">
        <v>100</v>
      </c>
      <c r="D7" s="67" t="s">
        <v>739</v>
      </c>
      <c r="E7" s="67" t="s">
        <v>740</v>
      </c>
      <c r="F7" s="157" t="s">
        <v>741</v>
      </c>
      <c r="G7" s="20" t="s">
        <v>732</v>
      </c>
      <c r="H7" s="17" t="s">
        <v>742</v>
      </c>
      <c r="I7" s="67" t="s">
        <v>743</v>
      </c>
      <c r="J7" s="17"/>
      <c r="K7" s="158"/>
      <c r="L7" s="17"/>
      <c r="M7" s="27"/>
      <c r="N7" s="27"/>
      <c r="O7" s="17"/>
      <c r="P7" s="17"/>
      <c r="Q7" s="17"/>
      <c r="R7" s="17"/>
      <c r="S7" s="17"/>
      <c r="T7" s="17"/>
      <c r="U7" s="17"/>
      <c r="V7" s="17"/>
      <c r="W7" s="17"/>
      <c r="X7" s="17"/>
      <c r="Y7" s="17"/>
      <c r="Z7" s="17"/>
      <c r="AA7" s="17"/>
      <c r="AB7" s="17"/>
      <c r="AC7" s="17"/>
      <c r="AD7" s="17"/>
      <c r="AE7" s="17"/>
      <c r="AF7" s="17"/>
    </row>
    <row r="8" ht="15.75" customHeight="1">
      <c r="A8" s="44"/>
      <c r="B8" s="29" t="s">
        <v>729</v>
      </c>
      <c r="C8" s="154" t="s">
        <v>100</v>
      </c>
      <c r="D8" s="67" t="s">
        <v>744</v>
      </c>
      <c r="E8" s="67" t="s">
        <v>745</v>
      </c>
      <c r="F8" s="46">
        <v>0.7291666666666666</v>
      </c>
      <c r="G8" s="159" t="s">
        <v>732</v>
      </c>
      <c r="H8" s="67" t="s">
        <v>746</v>
      </c>
      <c r="I8" s="67" t="s">
        <v>747</v>
      </c>
      <c r="J8" s="17"/>
      <c r="K8" s="17"/>
      <c r="L8" s="17"/>
      <c r="M8" s="27"/>
      <c r="N8" s="27"/>
      <c r="O8" s="17"/>
      <c r="P8" s="17"/>
      <c r="Q8" s="17"/>
      <c r="R8" s="17"/>
      <c r="S8" s="17"/>
      <c r="T8" s="17"/>
      <c r="U8" s="17"/>
      <c r="V8" s="17"/>
      <c r="W8" s="17"/>
      <c r="X8" s="17"/>
      <c r="Y8" s="17"/>
      <c r="Z8" s="17"/>
      <c r="AA8" s="17"/>
      <c r="AB8" s="17"/>
      <c r="AC8" s="17"/>
      <c r="AD8" s="17"/>
      <c r="AE8" s="17"/>
      <c r="AF8" s="17"/>
    </row>
    <row r="9" ht="15.75" customHeight="1">
      <c r="A9" s="18"/>
      <c r="B9" s="19">
        <v>44342.0</v>
      </c>
      <c r="C9" s="17"/>
      <c r="D9" s="21"/>
      <c r="E9" s="22"/>
      <c r="F9" s="22"/>
      <c r="G9" s="22"/>
      <c r="H9" s="22"/>
      <c r="I9" s="22"/>
      <c r="J9" s="22"/>
      <c r="K9" s="23"/>
      <c r="L9" s="17"/>
      <c r="M9" s="17"/>
      <c r="N9" s="17"/>
      <c r="O9" s="17"/>
      <c r="P9" s="17"/>
      <c r="Q9" s="17"/>
      <c r="R9" s="17"/>
      <c r="S9" s="17"/>
      <c r="T9" s="17"/>
      <c r="U9" s="17"/>
      <c r="V9" s="17"/>
      <c r="W9" s="17"/>
      <c r="X9" s="17"/>
      <c r="Y9" s="17"/>
      <c r="Z9" s="17"/>
      <c r="AA9" s="17"/>
      <c r="AB9" s="17"/>
      <c r="AC9" s="17"/>
      <c r="AD9" s="17"/>
      <c r="AE9" s="17"/>
      <c r="AF9" s="17"/>
    </row>
    <row r="10" ht="15.75" customHeight="1">
      <c r="A10" s="24" t="s">
        <v>728</v>
      </c>
      <c r="B10" s="17"/>
      <c r="C10" s="154"/>
      <c r="D10" s="17"/>
      <c r="E10" s="17"/>
      <c r="F10" s="26"/>
      <c r="G10" s="20"/>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9" t="s">
        <v>729</v>
      </c>
      <c r="C11" s="154"/>
      <c r="D11" s="67"/>
      <c r="E11" s="67"/>
      <c r="F11" s="46"/>
      <c r="G11" s="20"/>
      <c r="H11" s="17"/>
      <c r="I11" s="67"/>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9" t="s">
        <v>729</v>
      </c>
      <c r="C12" s="160" t="s">
        <v>100</v>
      </c>
      <c r="D12" s="161" t="s">
        <v>748</v>
      </c>
      <c r="E12" s="161" t="s">
        <v>749</v>
      </c>
      <c r="F12" s="162">
        <v>0.5208333333333334</v>
      </c>
      <c r="G12" s="163" t="s">
        <v>750</v>
      </c>
      <c r="H12" s="164" t="s">
        <v>751</v>
      </c>
      <c r="I12" s="161" t="s">
        <v>752</v>
      </c>
      <c r="J12" s="164"/>
      <c r="K12" s="155"/>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729</v>
      </c>
      <c r="C13" s="154" t="s">
        <v>100</v>
      </c>
      <c r="D13" s="67" t="s">
        <v>753</v>
      </c>
      <c r="E13" s="67" t="s">
        <v>754</v>
      </c>
      <c r="F13" s="46">
        <v>0.5833333333333334</v>
      </c>
      <c r="G13" s="65" t="s">
        <v>755</v>
      </c>
      <c r="H13" s="67" t="s">
        <v>756</v>
      </c>
      <c r="I13" s="67" t="s">
        <v>757</v>
      </c>
      <c r="J13" s="156"/>
      <c r="K13" s="17"/>
      <c r="L13" s="2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729</v>
      </c>
      <c r="C14" s="154" t="s">
        <v>100</v>
      </c>
      <c r="D14" s="67" t="s">
        <v>758</v>
      </c>
      <c r="E14" s="67" t="s">
        <v>759</v>
      </c>
      <c r="F14" s="157" t="s">
        <v>741</v>
      </c>
      <c r="G14" s="20" t="s">
        <v>755</v>
      </c>
      <c r="H14" s="17" t="s">
        <v>760</v>
      </c>
      <c r="I14" s="67" t="s">
        <v>761</v>
      </c>
      <c r="J14" s="17"/>
      <c r="K14" s="158"/>
      <c r="L14" s="17"/>
      <c r="M14" s="27"/>
      <c r="N14" s="27"/>
      <c r="O14" s="17"/>
      <c r="P14" s="17"/>
      <c r="Q14" s="17"/>
      <c r="R14" s="17"/>
      <c r="S14" s="17"/>
      <c r="T14" s="17"/>
      <c r="U14" s="17"/>
      <c r="V14" s="17"/>
      <c r="W14" s="17"/>
      <c r="X14" s="17"/>
      <c r="Y14" s="17"/>
      <c r="Z14" s="17"/>
      <c r="AA14" s="17"/>
      <c r="AB14" s="17"/>
      <c r="AC14" s="17"/>
      <c r="AD14" s="17"/>
      <c r="AE14" s="17"/>
      <c r="AF14" s="17"/>
    </row>
    <row r="15" ht="15.75" customHeight="1">
      <c r="A15" s="44"/>
      <c r="B15" s="29" t="s">
        <v>729</v>
      </c>
      <c r="C15" s="154" t="s">
        <v>100</v>
      </c>
      <c r="D15" s="67" t="s">
        <v>762</v>
      </c>
      <c r="E15" s="67" t="s">
        <v>763</v>
      </c>
      <c r="F15" s="46">
        <v>0.7291666666666666</v>
      </c>
      <c r="G15" s="159" t="s">
        <v>764</v>
      </c>
      <c r="H15" s="67" t="s">
        <v>765</v>
      </c>
      <c r="I15" s="67" t="s">
        <v>766</v>
      </c>
      <c r="J15" s="17"/>
      <c r="K15" s="17"/>
      <c r="L15" s="17"/>
      <c r="M15" s="27"/>
      <c r="N15" s="27"/>
      <c r="O15" s="17"/>
      <c r="P15" s="17"/>
      <c r="Q15" s="17"/>
      <c r="R15" s="17"/>
      <c r="S15" s="17"/>
      <c r="T15" s="17"/>
      <c r="U15" s="17"/>
      <c r="V15" s="17"/>
      <c r="W15" s="17"/>
      <c r="X15" s="17"/>
      <c r="Y15" s="17"/>
      <c r="Z15" s="17"/>
      <c r="AA15" s="17"/>
      <c r="AB15" s="17"/>
      <c r="AC15" s="17"/>
      <c r="AD15" s="17"/>
      <c r="AE15" s="17"/>
      <c r="AF15" s="17"/>
    </row>
    <row r="16" ht="15.75" customHeight="1">
      <c r="A16" s="18"/>
      <c r="B16" s="19">
        <v>44344.0</v>
      </c>
      <c r="C16" s="17"/>
      <c r="D16" s="21"/>
      <c r="E16" s="22"/>
      <c r="F16" s="22"/>
      <c r="G16" s="22"/>
      <c r="H16" s="22"/>
      <c r="I16" s="22"/>
      <c r="J16" s="22"/>
      <c r="K16" s="23"/>
      <c r="L16" s="17"/>
      <c r="M16" s="17"/>
      <c r="N16" s="17"/>
      <c r="O16" s="17"/>
      <c r="P16" s="17"/>
      <c r="Q16" s="17"/>
      <c r="R16" s="17"/>
      <c r="S16" s="17"/>
      <c r="T16" s="17"/>
      <c r="U16" s="17"/>
      <c r="V16" s="17"/>
      <c r="W16" s="17"/>
      <c r="X16" s="17"/>
      <c r="Y16" s="17"/>
      <c r="Z16" s="17"/>
      <c r="AA16" s="17"/>
      <c r="AB16" s="17"/>
      <c r="AC16" s="17"/>
      <c r="AD16" s="17"/>
      <c r="AE16" s="17"/>
      <c r="AF16" s="17"/>
    </row>
    <row r="17" ht="15.75" customHeight="1">
      <c r="A17" s="24" t="s">
        <v>728</v>
      </c>
      <c r="B17" s="17"/>
      <c r="C17" s="154"/>
      <c r="D17" s="17"/>
      <c r="E17" s="17"/>
      <c r="F17" s="26"/>
      <c r="G17" s="20"/>
      <c r="H17" s="17"/>
      <c r="I17" s="17"/>
      <c r="J17" s="17"/>
      <c r="K17" s="17"/>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C18" s="154"/>
      <c r="D18" s="67"/>
      <c r="E18" s="67"/>
      <c r="F18" s="46"/>
      <c r="G18" s="20"/>
      <c r="H18" s="17"/>
      <c r="I18" s="67"/>
      <c r="J18" s="17"/>
      <c r="K18" s="155"/>
      <c r="L18" s="1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9"/>
      <c r="C19" s="154"/>
      <c r="D19" s="67"/>
      <c r="E19" s="67"/>
      <c r="F19" s="46"/>
      <c r="G19" s="20"/>
      <c r="H19" s="17"/>
      <c r="I19" s="67"/>
      <c r="J19" s="17"/>
      <c r="K19" s="155"/>
      <c r="L19" s="17"/>
      <c r="M19" s="27"/>
      <c r="N19" s="27"/>
      <c r="O19" s="17"/>
      <c r="P19" s="17"/>
      <c r="Q19" s="17"/>
      <c r="R19" s="17"/>
      <c r="S19" s="17"/>
      <c r="T19" s="17"/>
      <c r="U19" s="17"/>
      <c r="V19" s="17"/>
      <c r="W19" s="17"/>
      <c r="X19" s="17"/>
      <c r="Y19" s="17"/>
      <c r="Z19" s="17"/>
      <c r="AA19" s="17"/>
      <c r="AB19" s="17"/>
      <c r="AC19" s="17"/>
      <c r="AD19" s="17"/>
      <c r="AE19" s="17"/>
      <c r="AF19" s="17"/>
    </row>
    <row r="20" ht="15.75" customHeight="1">
      <c r="A20" s="28"/>
      <c r="B20" s="29" t="s">
        <v>729</v>
      </c>
      <c r="C20" s="165" t="s">
        <v>100</v>
      </c>
      <c r="D20" s="166" t="s">
        <v>767</v>
      </c>
      <c r="E20" s="166" t="s">
        <v>768</v>
      </c>
      <c r="F20" s="32">
        <v>0.5</v>
      </c>
      <c r="G20" s="30" t="s">
        <v>769</v>
      </c>
      <c r="H20" s="33" t="s">
        <v>770</v>
      </c>
      <c r="I20" s="166" t="s">
        <v>771</v>
      </c>
      <c r="J20" s="17" t="s">
        <v>772</v>
      </c>
      <c r="K20" s="155"/>
      <c r="L20" s="17"/>
      <c r="M20" s="27"/>
      <c r="N20" s="27"/>
      <c r="O20" s="17"/>
      <c r="P20" s="17"/>
      <c r="Q20" s="17"/>
      <c r="R20" s="17"/>
      <c r="S20" s="17"/>
      <c r="T20" s="17"/>
      <c r="U20" s="17"/>
      <c r="V20" s="17"/>
      <c r="W20" s="17"/>
      <c r="X20" s="17"/>
      <c r="Y20" s="17"/>
      <c r="Z20" s="17"/>
      <c r="AA20" s="17"/>
      <c r="AB20" s="17"/>
      <c r="AC20" s="17"/>
      <c r="AD20" s="17"/>
      <c r="AE20" s="17"/>
      <c r="AF20" s="17"/>
    </row>
    <row r="21" ht="15.75" customHeight="1">
      <c r="A21" s="28"/>
      <c r="B21" s="29" t="s">
        <v>729</v>
      </c>
      <c r="C21" s="154" t="s">
        <v>100</v>
      </c>
      <c r="D21" s="67" t="s">
        <v>773</v>
      </c>
      <c r="E21" s="67" t="s">
        <v>774</v>
      </c>
      <c r="F21" s="46">
        <v>0.5833333333333334</v>
      </c>
      <c r="G21" s="20" t="s">
        <v>775</v>
      </c>
      <c r="H21" s="17" t="s">
        <v>776</v>
      </c>
      <c r="I21" s="67" t="s">
        <v>777</v>
      </c>
      <c r="J21" s="17" t="s">
        <v>778</v>
      </c>
      <c r="K21" s="155"/>
      <c r="L21" s="17"/>
      <c r="M21" s="27"/>
      <c r="N21" s="27"/>
      <c r="O21" s="17"/>
      <c r="P21" s="17"/>
      <c r="Q21" s="17"/>
      <c r="R21" s="17"/>
      <c r="S21" s="17"/>
      <c r="T21" s="17"/>
      <c r="U21" s="17"/>
      <c r="V21" s="17"/>
      <c r="W21" s="17"/>
      <c r="X21" s="17"/>
      <c r="Y21" s="17"/>
      <c r="Z21" s="17"/>
      <c r="AA21" s="17"/>
      <c r="AB21" s="17"/>
      <c r="AC21" s="17"/>
      <c r="AD21" s="17"/>
      <c r="AE21" s="17"/>
      <c r="AF21" s="17"/>
    </row>
    <row r="22" ht="15.75" customHeight="1">
      <c r="A22" s="28"/>
      <c r="B22" s="29" t="s">
        <v>729</v>
      </c>
      <c r="C22" s="165" t="s">
        <v>100</v>
      </c>
      <c r="D22" s="166" t="s">
        <v>779</v>
      </c>
      <c r="E22" s="166" t="s">
        <v>780</v>
      </c>
      <c r="F22" s="32">
        <v>0.5833333333333334</v>
      </c>
      <c r="G22" s="79" t="s">
        <v>781</v>
      </c>
      <c r="H22" s="166" t="s">
        <v>782</v>
      </c>
      <c r="I22" s="166" t="s">
        <v>783</v>
      </c>
      <c r="J22" s="167"/>
      <c r="K22" s="33"/>
      <c r="L22" s="81"/>
      <c r="M22" s="27" t="s">
        <v>784</v>
      </c>
      <c r="N22" s="27"/>
      <c r="O22" s="17"/>
      <c r="P22" s="17"/>
      <c r="Q22" s="17"/>
      <c r="R22" s="17"/>
      <c r="S22" s="17"/>
      <c r="T22" s="17"/>
      <c r="U22" s="17"/>
      <c r="V22" s="17"/>
      <c r="W22" s="17"/>
      <c r="X22" s="17"/>
      <c r="Y22" s="17"/>
      <c r="Z22" s="17"/>
      <c r="AA22" s="17"/>
      <c r="AB22" s="17"/>
      <c r="AC22" s="17"/>
      <c r="AD22" s="17"/>
      <c r="AE22" s="17"/>
      <c r="AF22" s="17"/>
    </row>
    <row r="23" ht="15.75" customHeight="1">
      <c r="A23" s="28"/>
      <c r="B23" s="29" t="s">
        <v>729</v>
      </c>
      <c r="C23" s="154" t="s">
        <v>100</v>
      </c>
      <c r="D23" s="168" t="s">
        <v>785</v>
      </c>
      <c r="E23" s="168" t="s">
        <v>786</v>
      </c>
      <c r="F23" s="157" t="s">
        <v>741</v>
      </c>
      <c r="G23" s="20" t="s">
        <v>787</v>
      </c>
      <c r="H23" s="17" t="s">
        <v>788</v>
      </c>
      <c r="I23" s="67"/>
      <c r="J23" s="17" t="s">
        <v>789</v>
      </c>
      <c r="K23" s="158"/>
      <c r="L23" s="17"/>
      <c r="M23" s="27"/>
      <c r="N23" s="27"/>
      <c r="O23" s="17"/>
      <c r="P23" s="17"/>
      <c r="Q23" s="17"/>
      <c r="R23" s="17"/>
      <c r="S23" s="17"/>
      <c r="T23" s="17"/>
      <c r="U23" s="17"/>
      <c r="V23" s="17"/>
      <c r="W23" s="17"/>
      <c r="X23" s="17"/>
      <c r="Y23" s="17"/>
      <c r="Z23" s="17"/>
      <c r="AA23" s="17"/>
      <c r="AB23" s="17"/>
      <c r="AC23" s="17"/>
      <c r="AD23" s="17"/>
      <c r="AE23" s="17"/>
      <c r="AF23" s="17"/>
    </row>
    <row r="24" ht="15.75" customHeight="1">
      <c r="A24" s="44"/>
      <c r="B24" s="29" t="s">
        <v>729</v>
      </c>
      <c r="C24" s="154" t="s">
        <v>100</v>
      </c>
      <c r="D24" s="67" t="s">
        <v>790</v>
      </c>
      <c r="E24" s="67" t="s">
        <v>791</v>
      </c>
      <c r="F24" s="169">
        <v>0.7291666666666666</v>
      </c>
      <c r="G24" s="159" t="s">
        <v>792</v>
      </c>
      <c r="H24" s="67" t="s">
        <v>793</v>
      </c>
      <c r="I24" s="67" t="s">
        <v>794</v>
      </c>
      <c r="J24" s="17" t="s">
        <v>795</v>
      </c>
      <c r="K24" s="17"/>
      <c r="L24" s="17"/>
      <c r="M24" s="27"/>
      <c r="N24" s="27"/>
      <c r="O24" s="17"/>
      <c r="P24" s="17"/>
      <c r="Q24" s="17"/>
      <c r="R24" s="17"/>
      <c r="S24" s="17"/>
      <c r="T24" s="17"/>
      <c r="U24" s="17"/>
      <c r="V24" s="17"/>
      <c r="W24" s="17"/>
      <c r="X24" s="17"/>
      <c r="Y24" s="17"/>
      <c r="Z24" s="17"/>
      <c r="AA24" s="17"/>
      <c r="AB24" s="17"/>
      <c r="AC24" s="17"/>
      <c r="AD24" s="17"/>
      <c r="AE24" s="17"/>
      <c r="AF24" s="17"/>
    </row>
    <row r="25" ht="15.75" customHeight="1">
      <c r="A25" s="18"/>
      <c r="B25" s="19">
        <v>44344.0</v>
      </c>
      <c r="C25" s="17"/>
      <c r="D25" s="21"/>
      <c r="E25" s="22"/>
      <c r="F25" s="22"/>
      <c r="G25" s="22"/>
      <c r="H25" s="22"/>
      <c r="I25" s="22"/>
      <c r="J25" s="22"/>
      <c r="K25" s="23"/>
      <c r="L25" s="17"/>
      <c r="M25" s="17"/>
      <c r="N25" s="17"/>
      <c r="O25" s="17"/>
      <c r="P25" s="17"/>
      <c r="Q25" s="17"/>
      <c r="R25" s="17"/>
      <c r="S25" s="17"/>
      <c r="T25" s="17"/>
      <c r="U25" s="17"/>
      <c r="V25" s="17"/>
      <c r="W25" s="17"/>
      <c r="X25" s="17"/>
      <c r="Y25" s="17"/>
      <c r="Z25" s="17"/>
      <c r="AA25" s="17"/>
      <c r="AB25" s="17"/>
      <c r="AC25" s="17"/>
      <c r="AD25" s="17"/>
      <c r="AE25" s="17"/>
      <c r="AF25" s="17"/>
    </row>
    <row r="26" ht="15.75" customHeight="1">
      <c r="A26" s="24" t="s">
        <v>728</v>
      </c>
      <c r="B26" s="17"/>
      <c r="C26" s="154"/>
      <c r="D26" s="17"/>
      <c r="E26" s="17"/>
      <c r="F26" s="26"/>
      <c r="G26" s="20"/>
      <c r="H26" s="17"/>
      <c r="I26" s="17"/>
      <c r="J26" s="17"/>
      <c r="K26" s="17"/>
      <c r="L26" s="17"/>
      <c r="M26" s="27"/>
      <c r="N26" s="27"/>
      <c r="O26" s="17"/>
      <c r="P26" s="17"/>
      <c r="Q26" s="17"/>
      <c r="R26" s="17"/>
      <c r="S26" s="17"/>
      <c r="T26" s="17"/>
      <c r="U26" s="17"/>
      <c r="V26" s="17"/>
      <c r="W26" s="17"/>
      <c r="X26" s="17"/>
      <c r="Y26" s="17"/>
      <c r="Z26" s="17"/>
      <c r="AA26" s="17"/>
      <c r="AB26" s="17"/>
      <c r="AC26" s="17"/>
      <c r="AD26" s="17"/>
      <c r="AE26" s="17"/>
      <c r="AF26" s="17"/>
    </row>
    <row r="27" ht="15.75" customHeight="1">
      <c r="A27" s="28"/>
      <c r="B27" s="29" t="s">
        <v>729</v>
      </c>
      <c r="C27" s="154"/>
      <c r="D27" s="67"/>
      <c r="E27" s="67"/>
      <c r="F27" s="46"/>
      <c r="G27" s="20"/>
      <c r="H27" s="17"/>
      <c r="I27" s="67"/>
      <c r="J27" s="17"/>
      <c r="K27" s="155"/>
      <c r="L27" s="17"/>
      <c r="M27" s="27"/>
      <c r="N27" s="27"/>
      <c r="O27" s="17"/>
      <c r="P27" s="17"/>
      <c r="Q27" s="17"/>
      <c r="R27" s="17"/>
      <c r="S27" s="17"/>
      <c r="T27" s="17"/>
      <c r="U27" s="17"/>
      <c r="V27" s="17"/>
      <c r="W27" s="17"/>
      <c r="X27" s="17"/>
      <c r="Y27" s="17"/>
      <c r="Z27" s="17"/>
      <c r="AA27" s="17"/>
      <c r="AB27" s="17"/>
      <c r="AC27" s="17"/>
      <c r="AD27" s="17"/>
      <c r="AE27" s="17"/>
      <c r="AF27" s="17"/>
    </row>
    <row r="28" ht="15.75" customHeight="1">
      <c r="A28" s="28"/>
      <c r="B28" s="29" t="s">
        <v>729</v>
      </c>
      <c r="C28" s="154" t="s">
        <v>100</v>
      </c>
      <c r="D28" s="67" t="s">
        <v>796</v>
      </c>
      <c r="E28" s="67" t="s">
        <v>797</v>
      </c>
      <c r="F28" s="46">
        <v>0.5416666666666666</v>
      </c>
      <c r="G28" s="20" t="s">
        <v>755</v>
      </c>
      <c r="H28" s="17" t="s">
        <v>798</v>
      </c>
      <c r="I28" s="67"/>
      <c r="J28" s="17" t="s">
        <v>799</v>
      </c>
      <c r="K28" s="155"/>
      <c r="L28" s="17"/>
      <c r="M28" s="27"/>
      <c r="N28" s="27"/>
      <c r="O28" s="17"/>
      <c r="P28" s="17"/>
      <c r="Q28" s="17"/>
      <c r="R28" s="17"/>
      <c r="S28" s="17"/>
      <c r="T28" s="17"/>
      <c r="U28" s="17"/>
      <c r="V28" s="17"/>
      <c r="W28" s="17"/>
      <c r="X28" s="17"/>
      <c r="Y28" s="17"/>
      <c r="Z28" s="17"/>
      <c r="AA28" s="17"/>
      <c r="AB28" s="17"/>
      <c r="AC28" s="17"/>
      <c r="AD28" s="17"/>
      <c r="AE28" s="17"/>
      <c r="AF28" s="17"/>
    </row>
    <row r="29" ht="15.75" customHeight="1">
      <c r="A29" s="28"/>
      <c r="B29" s="29" t="s">
        <v>729</v>
      </c>
      <c r="C29" s="154" t="s">
        <v>100</v>
      </c>
      <c r="D29" s="67" t="s">
        <v>800</v>
      </c>
      <c r="E29" s="67" t="s">
        <v>801</v>
      </c>
      <c r="F29" s="46">
        <v>0.625</v>
      </c>
      <c r="G29" s="65" t="s">
        <v>802</v>
      </c>
      <c r="H29" s="67" t="s">
        <v>803</v>
      </c>
      <c r="I29" s="67" t="s">
        <v>804</v>
      </c>
      <c r="J29" s="156"/>
      <c r="K29" s="17"/>
      <c r="L29" s="27"/>
      <c r="M29" s="27"/>
      <c r="N29" s="27"/>
      <c r="O29" s="17"/>
      <c r="P29" s="17"/>
      <c r="Q29" s="17"/>
      <c r="R29" s="17"/>
      <c r="S29" s="17"/>
      <c r="T29" s="17"/>
      <c r="U29" s="17"/>
      <c r="V29" s="17"/>
      <c r="W29" s="17"/>
      <c r="X29" s="17"/>
      <c r="Y29" s="17"/>
      <c r="Z29" s="17"/>
      <c r="AA29" s="17"/>
      <c r="AB29" s="17"/>
      <c r="AC29" s="17"/>
      <c r="AD29" s="17"/>
      <c r="AE29" s="17"/>
      <c r="AF29" s="17"/>
    </row>
    <row r="30" ht="15.75" customHeight="1">
      <c r="A30" s="28"/>
      <c r="B30" s="29" t="s">
        <v>729</v>
      </c>
      <c r="C30" s="165" t="s">
        <v>100</v>
      </c>
      <c r="D30" s="170" t="s">
        <v>805</v>
      </c>
      <c r="E30" s="171" t="s">
        <v>806</v>
      </c>
      <c r="F30" s="172" t="s">
        <v>741</v>
      </c>
      <c r="G30" s="30" t="s">
        <v>750</v>
      </c>
      <c r="H30" s="33" t="s">
        <v>807</v>
      </c>
      <c r="I30" s="170" t="s">
        <v>808</v>
      </c>
      <c r="J30" s="17" t="s">
        <v>809</v>
      </c>
      <c r="K30" s="158"/>
      <c r="L30" s="17"/>
      <c r="M30" s="27"/>
      <c r="N30" s="27"/>
      <c r="O30" s="17"/>
      <c r="P30" s="17"/>
      <c r="Q30" s="17"/>
      <c r="R30" s="17"/>
      <c r="S30" s="17"/>
      <c r="T30" s="17"/>
      <c r="U30" s="17"/>
      <c r="V30" s="17"/>
      <c r="W30" s="17"/>
      <c r="X30" s="17"/>
      <c r="Y30" s="17"/>
      <c r="Z30" s="17"/>
      <c r="AA30" s="17"/>
      <c r="AB30" s="17"/>
      <c r="AC30" s="17"/>
      <c r="AD30" s="17"/>
      <c r="AE30" s="17"/>
      <c r="AF30" s="17"/>
    </row>
    <row r="31" ht="15.75" customHeight="1">
      <c r="A31" s="44"/>
      <c r="B31" s="29" t="s">
        <v>729</v>
      </c>
      <c r="C31" s="154" t="s">
        <v>100</v>
      </c>
      <c r="D31" s="67" t="s">
        <v>810</v>
      </c>
      <c r="E31" s="67" t="s">
        <v>811</v>
      </c>
      <c r="F31" s="46">
        <v>0.7291666666666666</v>
      </c>
      <c r="G31" s="159" t="s">
        <v>755</v>
      </c>
      <c r="H31" s="67" t="s">
        <v>812</v>
      </c>
      <c r="I31" s="67" t="s">
        <v>813</v>
      </c>
      <c r="J31" s="17"/>
      <c r="K31" s="17"/>
      <c r="L31" s="17"/>
      <c r="M31" s="27"/>
      <c r="N31" s="27"/>
      <c r="O31" s="17"/>
      <c r="P31" s="17"/>
      <c r="Q31" s="17"/>
      <c r="R31" s="17"/>
      <c r="S31" s="17"/>
      <c r="T31" s="17"/>
      <c r="U31" s="17"/>
      <c r="V31" s="17"/>
      <c r="W31" s="17"/>
      <c r="X31" s="17"/>
      <c r="Y31" s="17"/>
      <c r="Z31" s="17"/>
      <c r="AA31" s="17"/>
      <c r="AB31" s="17"/>
      <c r="AC31" s="17"/>
      <c r="AD31" s="17"/>
      <c r="AE31" s="17"/>
      <c r="AF31" s="17"/>
    </row>
    <row r="32" ht="15.75" customHeight="1">
      <c r="A32" s="18"/>
      <c r="B32" s="19">
        <v>44347.0</v>
      </c>
      <c r="C32" s="27"/>
      <c r="D32" s="27"/>
      <c r="E32" s="27"/>
      <c r="F32" s="74"/>
      <c r="G32" s="85"/>
      <c r="H32" s="27"/>
      <c r="I32" s="27"/>
      <c r="J32" s="27"/>
      <c r="K32" s="27"/>
      <c r="L32" s="27"/>
      <c r="M32" s="27"/>
      <c r="N32" s="27"/>
      <c r="O32" s="27"/>
      <c r="P32" s="27"/>
      <c r="Q32" s="27"/>
      <c r="R32" s="27"/>
    </row>
    <row r="33" ht="15.75" customHeight="1">
      <c r="A33" s="24" t="s">
        <v>728</v>
      </c>
      <c r="B33" s="17"/>
      <c r="C33" s="27"/>
      <c r="D33" s="27"/>
      <c r="E33" s="27"/>
      <c r="F33" s="74"/>
      <c r="G33" s="85"/>
      <c r="H33" s="27"/>
      <c r="I33" s="27"/>
      <c r="J33" s="27"/>
      <c r="K33" s="27"/>
      <c r="L33" s="27"/>
      <c r="M33" s="27"/>
      <c r="N33" s="27"/>
      <c r="O33" s="27"/>
      <c r="P33" s="27"/>
      <c r="Q33" s="27"/>
      <c r="R33" s="27"/>
    </row>
    <row r="34" ht="15.75" customHeight="1">
      <c r="A34" s="28"/>
      <c r="B34" s="29" t="s">
        <v>729</v>
      </c>
      <c r="C34" s="154" t="s">
        <v>814</v>
      </c>
      <c r="D34" s="45" t="s">
        <v>815</v>
      </c>
      <c r="E34" s="173" t="s">
        <v>816</v>
      </c>
      <c r="F34" s="174">
        <v>0.4166666666666667</v>
      </c>
      <c r="G34" s="85" t="s">
        <v>817</v>
      </c>
      <c r="H34" s="27" t="s">
        <v>818</v>
      </c>
      <c r="I34" s="27" t="s">
        <v>819</v>
      </c>
      <c r="J34" s="27"/>
      <c r="K34" s="27"/>
      <c r="L34" s="27"/>
      <c r="M34" s="27"/>
      <c r="N34" s="27"/>
      <c r="O34" s="27"/>
      <c r="P34" s="27"/>
      <c r="Q34" s="27"/>
      <c r="R34" s="27"/>
    </row>
    <row r="35" ht="15.75" customHeight="1">
      <c r="A35" s="28"/>
      <c r="B35" s="29" t="s">
        <v>729</v>
      </c>
      <c r="C35" s="154" t="s">
        <v>814</v>
      </c>
      <c r="D35" s="45" t="s">
        <v>820</v>
      </c>
      <c r="E35" s="45" t="s">
        <v>821</v>
      </c>
      <c r="F35" s="174">
        <v>0.4583333333333333</v>
      </c>
      <c r="G35" s="85" t="s">
        <v>822</v>
      </c>
      <c r="H35" s="27" t="s">
        <v>823</v>
      </c>
      <c r="I35" s="27" t="s">
        <v>824</v>
      </c>
      <c r="J35" s="27"/>
      <c r="K35" s="27"/>
      <c r="L35" s="27"/>
      <c r="M35" s="27"/>
      <c r="N35" s="27"/>
      <c r="O35" s="27"/>
      <c r="P35" s="27"/>
      <c r="Q35" s="27"/>
      <c r="R35" s="27"/>
    </row>
    <row r="36" ht="15.75" customHeight="1">
      <c r="A36" s="28"/>
      <c r="B36" s="29" t="s">
        <v>729</v>
      </c>
      <c r="C36" s="154" t="s">
        <v>814</v>
      </c>
      <c r="D36" s="45" t="s">
        <v>825</v>
      </c>
      <c r="E36" s="45" t="s">
        <v>826</v>
      </c>
      <c r="F36" s="174">
        <v>0.5</v>
      </c>
      <c r="G36" s="85" t="s">
        <v>827</v>
      </c>
      <c r="H36" s="27" t="s">
        <v>828</v>
      </c>
      <c r="I36" s="27" t="s">
        <v>829</v>
      </c>
      <c r="J36" s="27"/>
      <c r="K36" s="27"/>
      <c r="L36" s="27"/>
      <c r="M36" s="27"/>
      <c r="N36" s="27"/>
      <c r="O36" s="27"/>
      <c r="P36" s="27"/>
      <c r="Q36" s="27"/>
      <c r="R36" s="27"/>
    </row>
    <row r="37" ht="15.75" customHeight="1">
      <c r="A37" s="28"/>
      <c r="B37" s="29" t="s">
        <v>729</v>
      </c>
      <c r="C37" s="165" t="s">
        <v>814</v>
      </c>
      <c r="D37" s="62" t="s">
        <v>830</v>
      </c>
      <c r="E37" s="62" t="s">
        <v>831</v>
      </c>
      <c r="F37" s="175">
        <v>0.5833333333333334</v>
      </c>
      <c r="G37" s="105" t="s">
        <v>832</v>
      </c>
      <c r="H37" s="81" t="s">
        <v>833</v>
      </c>
      <c r="I37" s="81" t="s">
        <v>834</v>
      </c>
      <c r="J37" s="81"/>
      <c r="K37" s="81"/>
      <c r="L37" s="27"/>
      <c r="M37" s="27"/>
      <c r="N37" s="27"/>
      <c r="O37" s="27"/>
      <c r="P37" s="27"/>
      <c r="Q37" s="27"/>
      <c r="R37" s="27"/>
    </row>
    <row r="38" ht="15.75" customHeight="1">
      <c r="A38" s="28"/>
      <c r="B38" s="29" t="s">
        <v>729</v>
      </c>
      <c r="C38" s="165" t="s">
        <v>100</v>
      </c>
      <c r="D38" s="81" t="s">
        <v>835</v>
      </c>
      <c r="E38" s="81" t="s">
        <v>836</v>
      </c>
      <c r="F38" s="175">
        <v>0.625</v>
      </c>
      <c r="G38" s="105" t="s">
        <v>837</v>
      </c>
      <c r="H38" s="81" t="s">
        <v>838</v>
      </c>
      <c r="I38" s="81" t="s">
        <v>839</v>
      </c>
      <c r="J38" s="81"/>
      <c r="K38" s="81"/>
      <c r="L38" s="27"/>
      <c r="M38" s="27"/>
      <c r="N38" s="27"/>
      <c r="O38" s="27"/>
      <c r="P38" s="27"/>
      <c r="Q38" s="27"/>
      <c r="R38" s="27"/>
    </row>
    <row r="39" ht="15.75" customHeight="1">
      <c r="A39" s="44"/>
      <c r="B39" s="29" t="s">
        <v>729</v>
      </c>
      <c r="C39" s="154"/>
      <c r="D39" s="27"/>
      <c r="E39" s="27"/>
      <c r="F39" s="174"/>
      <c r="G39" s="85"/>
      <c r="H39" s="27"/>
      <c r="I39" s="27"/>
      <c r="J39" s="27"/>
      <c r="K39" s="27"/>
      <c r="L39" s="27"/>
      <c r="M39" s="27"/>
      <c r="N39" s="27"/>
      <c r="O39" s="27"/>
      <c r="P39" s="27"/>
      <c r="Q39" s="27"/>
      <c r="R39" s="27"/>
    </row>
    <row r="40" ht="15.75" customHeight="1">
      <c r="A40" s="18"/>
      <c r="B40" s="19">
        <v>44348.0</v>
      </c>
      <c r="C40" s="17"/>
      <c r="D40" s="21"/>
      <c r="E40" s="22"/>
      <c r="F40" s="22"/>
      <c r="G40" s="22"/>
      <c r="H40" s="22"/>
      <c r="I40" s="22"/>
      <c r="J40" s="22"/>
      <c r="K40" s="23"/>
      <c r="L40" s="17"/>
      <c r="M40" s="17"/>
      <c r="N40" s="17"/>
      <c r="O40" s="17"/>
      <c r="P40" s="17"/>
      <c r="Q40" s="17"/>
      <c r="R40" s="17"/>
      <c r="S40" s="17"/>
      <c r="T40" s="17"/>
      <c r="U40" s="17"/>
      <c r="V40" s="17"/>
      <c r="W40" s="17"/>
      <c r="X40" s="17"/>
      <c r="Y40" s="17"/>
      <c r="Z40" s="17"/>
      <c r="AA40" s="17"/>
      <c r="AB40" s="17"/>
      <c r="AC40" s="17"/>
      <c r="AD40" s="17"/>
      <c r="AE40" s="17"/>
      <c r="AF40" s="17"/>
    </row>
    <row r="41" ht="15.75" customHeight="1">
      <c r="A41" s="24" t="s">
        <v>728</v>
      </c>
      <c r="B41" s="17"/>
      <c r="C41" s="154"/>
      <c r="D41" s="17"/>
      <c r="E41" s="17"/>
      <c r="F41" s="26"/>
      <c r="G41" s="20"/>
      <c r="H41" s="17"/>
      <c r="I41" s="17"/>
      <c r="J41" s="17"/>
      <c r="K41" s="17"/>
      <c r="L41" s="17"/>
      <c r="M41" s="27"/>
      <c r="N41" s="27"/>
      <c r="O41" s="17"/>
      <c r="P41" s="17"/>
      <c r="Q41" s="17"/>
      <c r="R41" s="17"/>
      <c r="S41" s="17"/>
      <c r="T41" s="17"/>
      <c r="U41" s="17"/>
      <c r="V41" s="17"/>
      <c r="W41" s="17"/>
      <c r="X41" s="17"/>
      <c r="Y41" s="17"/>
      <c r="Z41" s="17"/>
      <c r="AA41" s="17"/>
      <c r="AB41" s="17"/>
      <c r="AC41" s="17"/>
      <c r="AD41" s="17"/>
      <c r="AE41" s="17"/>
      <c r="AF41" s="17"/>
    </row>
    <row r="42" ht="15.75" customHeight="1">
      <c r="A42" s="28"/>
      <c r="B42" s="29" t="s">
        <v>729</v>
      </c>
      <c r="C42" s="154" t="s">
        <v>100</v>
      </c>
      <c r="D42" s="67" t="s">
        <v>840</v>
      </c>
      <c r="E42" s="67" t="s">
        <v>841</v>
      </c>
      <c r="F42" s="174">
        <v>0.4166666666666667</v>
      </c>
      <c r="G42" s="20" t="s">
        <v>842</v>
      </c>
      <c r="H42" s="17" t="s">
        <v>843</v>
      </c>
      <c r="I42" s="67" t="s">
        <v>844</v>
      </c>
      <c r="J42" s="17"/>
      <c r="K42" s="155"/>
      <c r="L42" s="17"/>
      <c r="M42" s="27"/>
      <c r="N42" s="27"/>
      <c r="O42" s="17"/>
      <c r="P42" s="17"/>
      <c r="Q42" s="17"/>
      <c r="R42" s="17"/>
      <c r="S42" s="17"/>
      <c r="T42" s="17"/>
      <c r="U42" s="17"/>
      <c r="V42" s="17"/>
      <c r="W42" s="17"/>
      <c r="X42" s="17"/>
      <c r="Y42" s="17"/>
      <c r="Z42" s="17"/>
      <c r="AA42" s="17"/>
      <c r="AB42" s="17"/>
      <c r="AC42" s="17"/>
      <c r="AD42" s="17"/>
      <c r="AE42" s="17"/>
      <c r="AF42" s="17"/>
    </row>
    <row r="43" ht="15.75" customHeight="1">
      <c r="A43" s="28"/>
      <c r="B43" s="29" t="s">
        <v>729</v>
      </c>
      <c r="C43" s="165" t="s">
        <v>845</v>
      </c>
      <c r="D43" s="166" t="s">
        <v>846</v>
      </c>
      <c r="E43" s="166" t="s">
        <v>847</v>
      </c>
      <c r="F43" s="175">
        <v>0.5416666666666666</v>
      </c>
      <c r="G43" s="79" t="s">
        <v>848</v>
      </c>
      <c r="H43" s="166" t="s">
        <v>849</v>
      </c>
      <c r="I43" s="166" t="s">
        <v>850</v>
      </c>
      <c r="J43" s="167"/>
      <c r="K43" s="17" t="s">
        <v>851</v>
      </c>
      <c r="L43" s="27"/>
      <c r="M43" s="27"/>
      <c r="N43" s="27"/>
      <c r="O43" s="17"/>
      <c r="P43" s="17"/>
      <c r="Q43" s="17"/>
      <c r="R43" s="17"/>
      <c r="S43" s="17"/>
      <c r="T43" s="17"/>
      <c r="U43" s="17"/>
      <c r="V43" s="17"/>
      <c r="W43" s="17"/>
      <c r="X43" s="17"/>
      <c r="Y43" s="17"/>
      <c r="Z43" s="17"/>
      <c r="AA43" s="17"/>
      <c r="AB43" s="17"/>
      <c r="AC43" s="17"/>
      <c r="AD43" s="17"/>
      <c r="AE43" s="17"/>
      <c r="AF43" s="17"/>
    </row>
    <row r="44" ht="15.75" customHeight="1">
      <c r="A44" s="28"/>
      <c r="B44" s="29" t="s">
        <v>729</v>
      </c>
      <c r="C44" s="154" t="s">
        <v>100</v>
      </c>
      <c r="D44" s="67" t="s">
        <v>852</v>
      </c>
      <c r="E44" s="67" t="s">
        <v>853</v>
      </c>
      <c r="F44" s="174">
        <v>0.5833333333333334</v>
      </c>
      <c r="G44" s="65" t="s">
        <v>842</v>
      </c>
      <c r="H44" s="67" t="s">
        <v>854</v>
      </c>
      <c r="I44" s="168" t="s">
        <v>855</v>
      </c>
      <c r="J44" s="156"/>
      <c r="K44" s="17"/>
      <c r="L44" s="27"/>
      <c r="M44" s="27"/>
      <c r="N44" s="27"/>
      <c r="O44" s="17"/>
      <c r="P44" s="17"/>
      <c r="Q44" s="17"/>
      <c r="R44" s="17"/>
      <c r="S44" s="17"/>
      <c r="T44" s="17"/>
      <c r="U44" s="17"/>
      <c r="V44" s="17"/>
      <c r="W44" s="17"/>
      <c r="X44" s="17"/>
      <c r="Y44" s="17"/>
      <c r="Z44" s="17"/>
      <c r="AA44" s="17"/>
      <c r="AB44" s="17"/>
      <c r="AC44" s="17"/>
      <c r="AD44" s="17"/>
      <c r="AE44" s="17"/>
      <c r="AF44" s="17"/>
    </row>
    <row r="45" ht="15.75" customHeight="1">
      <c r="A45" s="28"/>
      <c r="B45" s="29" t="s">
        <v>729</v>
      </c>
      <c r="C45" s="165" t="s">
        <v>100</v>
      </c>
      <c r="D45" s="170" t="s">
        <v>779</v>
      </c>
      <c r="E45" s="170" t="s">
        <v>780</v>
      </c>
      <c r="F45" s="80">
        <v>0.6666666666666666</v>
      </c>
      <c r="G45" s="79" t="s">
        <v>856</v>
      </c>
      <c r="H45" s="166" t="s">
        <v>857</v>
      </c>
      <c r="I45" s="170" t="s">
        <v>858</v>
      </c>
      <c r="J45" s="167"/>
      <c r="K45" s="33"/>
      <c r="L45" s="27"/>
      <c r="M45" s="27"/>
      <c r="N45" s="27"/>
      <c r="O45" s="17"/>
      <c r="P45" s="17"/>
      <c r="Q45" s="17"/>
      <c r="R45" s="17"/>
      <c r="S45" s="17"/>
      <c r="T45" s="17"/>
      <c r="U45" s="17"/>
      <c r="V45" s="17"/>
      <c r="W45" s="17"/>
      <c r="X45" s="17"/>
      <c r="Y45" s="17"/>
      <c r="Z45" s="17"/>
      <c r="AA45" s="17"/>
      <c r="AB45" s="17"/>
      <c r="AC45" s="17"/>
      <c r="AD45" s="17"/>
      <c r="AE45" s="17"/>
      <c r="AF45" s="17"/>
    </row>
    <row r="46" ht="15.75" customHeight="1">
      <c r="A46" s="28"/>
      <c r="B46" s="29" t="s">
        <v>729</v>
      </c>
      <c r="C46" s="165" t="s">
        <v>859</v>
      </c>
      <c r="D46" s="170" t="s">
        <v>860</v>
      </c>
      <c r="E46" s="170" t="s">
        <v>861</v>
      </c>
      <c r="F46" s="172" t="s">
        <v>862</v>
      </c>
      <c r="G46" s="79" t="s">
        <v>863</v>
      </c>
      <c r="H46" s="170" t="s">
        <v>864</v>
      </c>
      <c r="I46" s="170" t="s">
        <v>865</v>
      </c>
      <c r="J46" s="33"/>
      <c r="K46" s="176"/>
      <c r="L46" s="17"/>
      <c r="M46" s="27"/>
      <c r="N46" s="27"/>
      <c r="O46" s="17"/>
      <c r="P46" s="17"/>
      <c r="Q46" s="17"/>
      <c r="R46" s="17"/>
      <c r="S46" s="17"/>
      <c r="T46" s="17"/>
      <c r="U46" s="17"/>
      <c r="V46" s="17"/>
      <c r="W46" s="17"/>
      <c r="X46" s="17"/>
      <c r="Y46" s="17"/>
      <c r="Z46" s="17"/>
      <c r="AA46" s="17"/>
      <c r="AB46" s="17"/>
      <c r="AC46" s="17"/>
      <c r="AD46" s="17"/>
      <c r="AE46" s="17"/>
      <c r="AF46" s="17"/>
    </row>
    <row r="47" ht="15.75" customHeight="1">
      <c r="A47" s="44"/>
      <c r="B47" s="29" t="s">
        <v>729</v>
      </c>
      <c r="C47" s="154"/>
      <c r="D47" s="67"/>
      <c r="E47" s="67"/>
      <c r="F47" s="46"/>
      <c r="G47" s="159"/>
      <c r="H47" s="67"/>
      <c r="I47" s="67"/>
      <c r="J47" s="17"/>
      <c r="K47" s="17"/>
      <c r="L47" s="17"/>
      <c r="M47" s="27"/>
      <c r="N47" s="27"/>
      <c r="O47" s="17"/>
      <c r="P47" s="17"/>
      <c r="Q47" s="17"/>
      <c r="R47" s="17"/>
      <c r="S47" s="17"/>
      <c r="T47" s="17"/>
      <c r="U47" s="17"/>
      <c r="V47" s="17"/>
      <c r="W47" s="17"/>
      <c r="X47" s="17"/>
      <c r="Y47" s="17"/>
      <c r="Z47" s="17"/>
      <c r="AA47" s="17"/>
      <c r="AB47" s="17"/>
      <c r="AC47" s="17"/>
      <c r="AD47" s="17"/>
      <c r="AE47" s="17"/>
      <c r="AF47" s="17"/>
    </row>
    <row r="48" ht="15.75" customHeight="1">
      <c r="A48" s="18"/>
      <c r="B48" s="19">
        <v>44349.0</v>
      </c>
      <c r="C48" s="17"/>
      <c r="D48" s="21"/>
      <c r="E48" s="22"/>
      <c r="F48" s="22"/>
      <c r="G48" s="22"/>
      <c r="H48" s="22"/>
      <c r="I48" s="22"/>
      <c r="J48" s="22"/>
      <c r="K48" s="23"/>
      <c r="L48" s="17"/>
      <c r="M48" s="17"/>
      <c r="N48" s="17"/>
      <c r="O48" s="17"/>
      <c r="P48" s="17"/>
      <c r="Q48" s="17"/>
      <c r="R48" s="17"/>
      <c r="S48" s="17"/>
      <c r="T48" s="17"/>
      <c r="U48" s="17"/>
      <c r="V48" s="17"/>
      <c r="W48" s="17"/>
      <c r="X48" s="17"/>
      <c r="Y48" s="17"/>
      <c r="Z48" s="17"/>
      <c r="AA48" s="17"/>
      <c r="AB48" s="17"/>
      <c r="AC48" s="17"/>
      <c r="AD48" s="17"/>
      <c r="AE48" s="17"/>
      <c r="AF48" s="17"/>
    </row>
    <row r="49" ht="15.75" customHeight="1">
      <c r="A49" s="24" t="s">
        <v>728</v>
      </c>
      <c r="B49" s="17"/>
      <c r="C49" s="154"/>
      <c r="D49" s="17"/>
      <c r="E49" s="17"/>
      <c r="F49" s="26"/>
      <c r="G49" s="20"/>
      <c r="H49" s="17"/>
      <c r="I49" s="17"/>
      <c r="J49" s="17"/>
      <c r="K49" s="17"/>
      <c r="L49" s="17"/>
      <c r="M49" s="27"/>
      <c r="N49" s="27"/>
      <c r="O49" s="17"/>
      <c r="P49" s="17"/>
      <c r="Q49" s="17"/>
      <c r="R49" s="17"/>
      <c r="S49" s="17"/>
      <c r="T49" s="17"/>
      <c r="U49" s="17"/>
      <c r="V49" s="17"/>
      <c r="W49" s="17"/>
      <c r="X49" s="17"/>
      <c r="Y49" s="17"/>
      <c r="Z49" s="17"/>
      <c r="AA49" s="17"/>
      <c r="AB49" s="17"/>
      <c r="AC49" s="17"/>
      <c r="AD49" s="17"/>
      <c r="AE49" s="17"/>
      <c r="AF49" s="17"/>
    </row>
    <row r="50" ht="15.75" customHeight="1">
      <c r="A50" s="28"/>
      <c r="B50" s="29" t="s">
        <v>729</v>
      </c>
      <c r="C50" s="154"/>
      <c r="D50" s="67"/>
      <c r="E50" s="67"/>
      <c r="F50" s="46"/>
      <c r="G50" s="20"/>
      <c r="H50" s="17"/>
      <c r="I50" s="67"/>
      <c r="J50" s="17"/>
      <c r="K50" s="155"/>
      <c r="L50" s="17"/>
      <c r="M50" s="27"/>
      <c r="N50" s="27"/>
      <c r="O50" s="17"/>
      <c r="P50" s="17"/>
      <c r="Q50" s="17"/>
      <c r="R50" s="17"/>
      <c r="S50" s="17"/>
      <c r="T50" s="17"/>
      <c r="U50" s="17"/>
      <c r="V50" s="17"/>
      <c r="W50" s="17"/>
      <c r="X50" s="17"/>
      <c r="Y50" s="17"/>
      <c r="Z50" s="17"/>
      <c r="AA50" s="17"/>
      <c r="AB50" s="17"/>
      <c r="AC50" s="17"/>
      <c r="AD50" s="17"/>
      <c r="AE50" s="17"/>
      <c r="AF50" s="17"/>
    </row>
    <row r="51" ht="15.75" customHeight="1">
      <c r="A51" s="28"/>
      <c r="B51" s="29" t="s">
        <v>729</v>
      </c>
      <c r="C51" s="165" t="s">
        <v>859</v>
      </c>
      <c r="D51" s="170" t="s">
        <v>785</v>
      </c>
      <c r="E51" s="170" t="s">
        <v>786</v>
      </c>
      <c r="F51" s="91" t="s">
        <v>626</v>
      </c>
      <c r="G51" s="105" t="s">
        <v>866</v>
      </c>
      <c r="H51" s="170" t="s">
        <v>867</v>
      </c>
      <c r="I51" s="170" t="s">
        <v>868</v>
      </c>
      <c r="J51" s="81"/>
      <c r="K51" s="177"/>
      <c r="L51" s="17" t="s">
        <v>255</v>
      </c>
      <c r="M51" s="27"/>
      <c r="N51" s="27"/>
      <c r="O51" s="17"/>
      <c r="P51" s="17"/>
      <c r="Q51" s="17"/>
      <c r="R51" s="17"/>
      <c r="S51" s="17"/>
      <c r="T51" s="17"/>
      <c r="U51" s="17"/>
      <c r="V51" s="17"/>
      <c r="W51" s="17"/>
      <c r="X51" s="17"/>
      <c r="Y51" s="17"/>
      <c r="Z51" s="17"/>
      <c r="AA51" s="17"/>
      <c r="AB51" s="17"/>
      <c r="AC51" s="17"/>
      <c r="AD51" s="17"/>
      <c r="AE51" s="17"/>
      <c r="AF51" s="17"/>
    </row>
    <row r="52" ht="15.75" customHeight="1">
      <c r="A52" s="28"/>
      <c r="B52" s="29" t="s">
        <v>729</v>
      </c>
      <c r="C52" s="165" t="s">
        <v>100</v>
      </c>
      <c r="D52" s="166" t="s">
        <v>767</v>
      </c>
      <c r="E52" s="166" t="s">
        <v>768</v>
      </c>
      <c r="F52" s="32">
        <v>0.5416666666666666</v>
      </c>
      <c r="G52" s="30" t="s">
        <v>769</v>
      </c>
      <c r="H52" s="33" t="s">
        <v>770</v>
      </c>
      <c r="I52" s="166" t="s">
        <v>771</v>
      </c>
      <c r="J52" s="167"/>
      <c r="K52" s="33"/>
      <c r="L52" s="27"/>
      <c r="M52" s="27"/>
      <c r="N52" s="27"/>
      <c r="O52" s="17"/>
      <c r="P52" s="17"/>
      <c r="Q52" s="17"/>
      <c r="R52" s="17"/>
      <c r="S52" s="17"/>
      <c r="T52" s="17"/>
      <c r="U52" s="17"/>
      <c r="V52" s="17"/>
      <c r="W52" s="17"/>
      <c r="X52" s="17"/>
      <c r="Y52" s="17"/>
      <c r="Z52" s="17"/>
      <c r="AA52" s="17"/>
      <c r="AB52" s="17"/>
      <c r="AC52" s="17"/>
      <c r="AD52" s="17"/>
      <c r="AE52" s="17"/>
      <c r="AF52" s="17"/>
    </row>
    <row r="53" ht="15.75" customHeight="1">
      <c r="A53" s="28"/>
      <c r="B53" s="29" t="s">
        <v>729</v>
      </c>
      <c r="C53" s="165" t="s">
        <v>100</v>
      </c>
      <c r="D53" s="170" t="s">
        <v>805</v>
      </c>
      <c r="E53" s="171" t="s">
        <v>806</v>
      </c>
      <c r="F53" s="172" t="s">
        <v>869</v>
      </c>
      <c r="G53" s="30" t="s">
        <v>750</v>
      </c>
      <c r="H53" s="33" t="s">
        <v>807</v>
      </c>
      <c r="I53" s="170" t="s">
        <v>808</v>
      </c>
      <c r="J53" s="167"/>
      <c r="K53" s="176"/>
      <c r="L53" s="17" t="s">
        <v>870</v>
      </c>
      <c r="M53" s="27"/>
      <c r="N53" s="27"/>
      <c r="O53" s="17"/>
      <c r="P53" s="17"/>
      <c r="Q53" s="17"/>
      <c r="R53" s="17"/>
      <c r="S53" s="17"/>
      <c r="T53" s="17"/>
      <c r="U53" s="17"/>
      <c r="V53" s="17"/>
      <c r="W53" s="17"/>
      <c r="X53" s="17"/>
      <c r="Y53" s="17"/>
      <c r="Z53" s="17"/>
      <c r="AA53" s="17"/>
      <c r="AB53" s="17"/>
      <c r="AC53" s="17"/>
      <c r="AD53" s="17"/>
      <c r="AE53" s="17"/>
      <c r="AF53" s="17"/>
    </row>
    <row r="54" ht="15.75" customHeight="1">
      <c r="A54" s="44"/>
      <c r="B54" s="29" t="s">
        <v>729</v>
      </c>
      <c r="C54" s="165" t="s">
        <v>814</v>
      </c>
      <c r="D54" s="170" t="s">
        <v>871</v>
      </c>
      <c r="E54" s="170" t="s">
        <v>872</v>
      </c>
      <c r="F54" s="32">
        <v>0.7083333333333334</v>
      </c>
      <c r="G54" s="178" t="s">
        <v>873</v>
      </c>
      <c r="H54" s="166" t="s">
        <v>874</v>
      </c>
      <c r="I54" s="170" t="s">
        <v>875</v>
      </c>
      <c r="J54" s="33"/>
      <c r="K54" s="33"/>
      <c r="L54" s="17"/>
      <c r="M54" s="27"/>
      <c r="N54" s="27"/>
      <c r="O54" s="17"/>
      <c r="P54" s="17"/>
      <c r="Q54" s="17"/>
      <c r="R54" s="17"/>
      <c r="S54" s="17"/>
      <c r="T54" s="17"/>
      <c r="U54" s="17"/>
      <c r="V54" s="17"/>
      <c r="W54" s="17"/>
      <c r="X54" s="17"/>
      <c r="Y54" s="17"/>
      <c r="Z54" s="17"/>
      <c r="AA54" s="17"/>
      <c r="AB54" s="17"/>
      <c r="AC54" s="17"/>
      <c r="AD54" s="17"/>
      <c r="AE54" s="17"/>
      <c r="AF54" s="17"/>
    </row>
    <row r="55" ht="15.75" customHeight="1">
      <c r="A55" s="18"/>
      <c r="B55" s="19">
        <v>44350.0</v>
      </c>
      <c r="C55" s="17"/>
      <c r="D55" s="21"/>
      <c r="E55" s="22"/>
      <c r="F55" s="22"/>
      <c r="G55" s="22"/>
      <c r="H55" s="22"/>
      <c r="I55" s="22"/>
      <c r="J55" s="22"/>
      <c r="K55" s="23"/>
      <c r="L55" s="17"/>
      <c r="M55" s="17"/>
      <c r="N55" s="17"/>
      <c r="O55" s="17"/>
      <c r="P55" s="17"/>
      <c r="Q55" s="17"/>
      <c r="R55" s="17"/>
      <c r="S55" s="17"/>
      <c r="T55" s="17"/>
      <c r="U55" s="17"/>
      <c r="V55" s="17"/>
      <c r="W55" s="17"/>
      <c r="X55" s="17"/>
      <c r="Y55" s="17"/>
      <c r="Z55" s="17"/>
      <c r="AA55" s="17"/>
      <c r="AB55" s="17"/>
      <c r="AC55" s="17"/>
      <c r="AD55" s="17"/>
      <c r="AE55" s="17"/>
      <c r="AF55" s="17"/>
    </row>
    <row r="56" ht="15.75" customHeight="1">
      <c r="A56" s="24" t="s">
        <v>728</v>
      </c>
      <c r="B56" s="17"/>
      <c r="C56" s="154"/>
      <c r="D56" s="17"/>
      <c r="E56" s="17"/>
      <c r="F56" s="26"/>
      <c r="G56" s="20"/>
      <c r="H56" s="17"/>
      <c r="I56" s="17"/>
      <c r="J56" s="17"/>
      <c r="K56" s="17"/>
      <c r="L56" s="17"/>
      <c r="M56" s="27"/>
      <c r="N56" s="27"/>
      <c r="O56" s="17"/>
      <c r="P56" s="17"/>
      <c r="Q56" s="17"/>
      <c r="R56" s="17"/>
      <c r="S56" s="17"/>
      <c r="T56" s="17"/>
      <c r="U56" s="17"/>
      <c r="V56" s="17"/>
      <c r="W56" s="17"/>
      <c r="X56" s="17"/>
      <c r="Y56" s="17"/>
      <c r="Z56" s="17"/>
      <c r="AA56" s="17"/>
      <c r="AB56" s="17"/>
      <c r="AC56" s="17"/>
      <c r="AD56" s="17"/>
      <c r="AE56" s="17"/>
      <c r="AF56" s="17"/>
    </row>
    <row r="57" ht="15.75" customHeight="1">
      <c r="A57" s="28"/>
      <c r="B57" s="29" t="s">
        <v>729</v>
      </c>
      <c r="C57" s="154"/>
      <c r="D57" s="67"/>
      <c r="E57" s="179" t="s">
        <v>876</v>
      </c>
      <c r="F57" s="180"/>
      <c r="G57" s="111"/>
      <c r="H57" s="17"/>
      <c r="I57" s="67"/>
      <c r="J57" s="17"/>
      <c r="K57" s="155"/>
      <c r="L57" s="17"/>
      <c r="M57" s="27"/>
      <c r="N57" s="27"/>
      <c r="O57" s="17"/>
      <c r="P57" s="17"/>
      <c r="Q57" s="17"/>
      <c r="R57" s="17"/>
      <c r="S57" s="17"/>
      <c r="T57" s="17"/>
      <c r="U57" s="17"/>
      <c r="V57" s="17"/>
      <c r="W57" s="17"/>
      <c r="X57" s="17"/>
      <c r="Y57" s="17"/>
      <c r="Z57" s="17"/>
      <c r="AA57" s="17"/>
      <c r="AB57" s="17"/>
      <c r="AC57" s="17"/>
      <c r="AD57" s="17"/>
      <c r="AE57" s="17"/>
      <c r="AF57" s="17"/>
    </row>
    <row r="58" ht="15.75" customHeight="1">
      <c r="A58" s="28"/>
      <c r="B58" s="29" t="s">
        <v>729</v>
      </c>
      <c r="C58" s="154"/>
      <c r="D58" s="67"/>
      <c r="E58" s="114"/>
      <c r="F58" s="125"/>
      <c r="G58" s="115"/>
      <c r="H58" s="17"/>
      <c r="I58" s="67"/>
      <c r="J58" s="17"/>
      <c r="K58" s="155"/>
      <c r="L58" s="17"/>
      <c r="M58" s="27"/>
      <c r="N58" s="27"/>
      <c r="O58" s="17"/>
      <c r="P58" s="17"/>
      <c r="Q58" s="17"/>
      <c r="R58" s="17"/>
      <c r="S58" s="17"/>
      <c r="T58" s="17"/>
      <c r="U58" s="17"/>
      <c r="V58" s="17"/>
      <c r="W58" s="17"/>
      <c r="X58" s="17"/>
      <c r="Y58" s="17"/>
      <c r="Z58" s="17"/>
      <c r="AA58" s="17"/>
      <c r="AB58" s="17"/>
      <c r="AC58" s="17"/>
      <c r="AD58" s="17"/>
      <c r="AE58" s="17"/>
      <c r="AF58" s="17"/>
    </row>
    <row r="59" ht="15.75" customHeight="1">
      <c r="A59" s="28"/>
      <c r="B59" s="29" t="s">
        <v>729</v>
      </c>
      <c r="C59" s="154"/>
      <c r="D59" s="67"/>
      <c r="E59" s="67"/>
      <c r="F59" s="46"/>
      <c r="G59" s="65"/>
      <c r="H59" s="67"/>
      <c r="I59" s="67"/>
      <c r="J59" s="156"/>
      <c r="K59" s="17"/>
      <c r="L59" s="27"/>
      <c r="M59" s="27"/>
      <c r="N59" s="27"/>
      <c r="O59" s="17"/>
      <c r="P59" s="17"/>
      <c r="Q59" s="17"/>
      <c r="R59" s="17"/>
      <c r="S59" s="17"/>
      <c r="T59" s="17"/>
      <c r="U59" s="17"/>
      <c r="V59" s="17"/>
      <c r="W59" s="17"/>
      <c r="X59" s="17"/>
      <c r="Y59" s="17"/>
      <c r="Z59" s="17"/>
      <c r="AA59" s="17"/>
      <c r="AB59" s="17"/>
      <c r="AC59" s="17"/>
      <c r="AD59" s="17"/>
      <c r="AE59" s="17"/>
      <c r="AF59" s="17"/>
    </row>
    <row r="60" ht="15.75" customHeight="1">
      <c r="A60" s="28"/>
      <c r="B60" s="29" t="s">
        <v>729</v>
      </c>
      <c r="C60" s="154"/>
      <c r="D60" s="168"/>
      <c r="E60" s="181"/>
      <c r="F60" s="157"/>
      <c r="G60" s="20"/>
      <c r="H60" s="17"/>
      <c r="I60" s="168"/>
      <c r="J60" s="17"/>
      <c r="K60" s="158"/>
      <c r="L60" s="17"/>
      <c r="M60" s="27"/>
      <c r="N60" s="27"/>
      <c r="O60" s="17"/>
      <c r="P60" s="17"/>
      <c r="Q60" s="17"/>
      <c r="R60" s="17"/>
      <c r="S60" s="17"/>
      <c r="T60" s="17"/>
      <c r="U60" s="17"/>
      <c r="V60" s="17"/>
      <c r="W60" s="17"/>
      <c r="X60" s="17"/>
      <c r="Y60" s="17"/>
      <c r="Z60" s="17"/>
      <c r="AA60" s="17"/>
      <c r="AB60" s="17"/>
      <c r="AC60" s="17"/>
      <c r="AD60" s="17"/>
      <c r="AE60" s="17"/>
      <c r="AF60" s="17"/>
    </row>
    <row r="61" ht="15.75" customHeight="1">
      <c r="A61" s="44"/>
      <c r="B61" s="29" t="s">
        <v>729</v>
      </c>
      <c r="C61" s="154"/>
      <c r="D61" s="67"/>
      <c r="E61" s="67"/>
      <c r="F61" s="46"/>
      <c r="G61" s="159"/>
      <c r="H61" s="67"/>
      <c r="I61" s="67"/>
      <c r="J61" s="17"/>
      <c r="K61" s="17"/>
      <c r="L61" s="17"/>
      <c r="M61" s="27"/>
      <c r="N61" s="27"/>
      <c r="O61" s="17"/>
      <c r="P61" s="17"/>
      <c r="Q61" s="17"/>
      <c r="R61" s="17"/>
      <c r="S61" s="17"/>
      <c r="T61" s="17"/>
      <c r="U61" s="17"/>
      <c r="V61" s="17"/>
      <c r="W61" s="17"/>
      <c r="X61" s="17"/>
      <c r="Y61" s="17"/>
      <c r="Z61" s="17"/>
      <c r="AA61" s="17"/>
      <c r="AB61" s="17"/>
      <c r="AC61" s="17"/>
      <c r="AD61" s="17"/>
      <c r="AE61" s="17"/>
      <c r="AF61" s="17"/>
    </row>
    <row r="62" ht="15.75" customHeight="1">
      <c r="A62" s="18"/>
      <c r="B62" s="19">
        <v>44351.0</v>
      </c>
      <c r="C62" s="17"/>
      <c r="D62" s="21"/>
      <c r="E62" s="22"/>
      <c r="F62" s="22"/>
      <c r="G62" s="22"/>
      <c r="H62" s="22"/>
      <c r="I62" s="22"/>
      <c r="J62" s="22"/>
      <c r="K62" s="23"/>
      <c r="L62" s="17"/>
      <c r="M62" s="17"/>
      <c r="N62" s="17"/>
      <c r="O62" s="17"/>
      <c r="P62" s="17"/>
      <c r="Q62" s="17"/>
      <c r="R62" s="17"/>
      <c r="S62" s="17"/>
      <c r="T62" s="17"/>
      <c r="U62" s="17"/>
      <c r="V62" s="17"/>
      <c r="W62" s="17"/>
      <c r="X62" s="17"/>
      <c r="Y62" s="17"/>
      <c r="Z62" s="17"/>
      <c r="AA62" s="17"/>
      <c r="AB62" s="17"/>
      <c r="AC62" s="17"/>
      <c r="AD62" s="17"/>
      <c r="AE62" s="17"/>
      <c r="AF62" s="17"/>
    </row>
    <row r="63" ht="15.75" customHeight="1">
      <c r="A63" s="24" t="s">
        <v>728</v>
      </c>
      <c r="B63" s="17"/>
      <c r="C63" s="154"/>
      <c r="D63" s="17"/>
      <c r="E63" s="17"/>
      <c r="F63" s="26"/>
      <c r="G63" s="20"/>
      <c r="H63" s="17"/>
      <c r="I63" s="17"/>
      <c r="J63" s="17"/>
      <c r="K63" s="17"/>
      <c r="L63" s="17"/>
      <c r="M63" s="27"/>
      <c r="N63" s="27"/>
      <c r="O63" s="17"/>
      <c r="P63" s="17"/>
      <c r="Q63" s="17"/>
      <c r="R63" s="17"/>
      <c r="S63" s="17"/>
      <c r="T63" s="17"/>
      <c r="U63" s="17"/>
      <c r="V63" s="17"/>
      <c r="W63" s="17"/>
      <c r="X63" s="17"/>
      <c r="Y63" s="17"/>
      <c r="Z63" s="17"/>
      <c r="AA63" s="17"/>
      <c r="AB63" s="17"/>
      <c r="AC63" s="17"/>
      <c r="AD63" s="17"/>
      <c r="AE63" s="17"/>
      <c r="AF63" s="17"/>
    </row>
    <row r="64" ht="15.75" customHeight="1">
      <c r="A64" s="28"/>
      <c r="B64" s="29" t="s">
        <v>729</v>
      </c>
      <c r="C64" s="154"/>
      <c r="D64" s="67"/>
      <c r="E64" s="179" t="s">
        <v>876</v>
      </c>
      <c r="F64" s="180"/>
      <c r="G64" s="111"/>
      <c r="H64" s="17"/>
      <c r="I64" s="67"/>
      <c r="J64" s="17"/>
      <c r="K64" s="155"/>
      <c r="L64" s="17"/>
      <c r="M64" s="27"/>
      <c r="N64" s="27"/>
      <c r="O64" s="17"/>
      <c r="P64" s="17"/>
      <c r="Q64" s="17"/>
      <c r="R64" s="17"/>
      <c r="S64" s="17"/>
      <c r="T64" s="17"/>
      <c r="U64" s="17"/>
      <c r="V64" s="17"/>
      <c r="W64" s="17"/>
      <c r="X64" s="17"/>
      <c r="Y64" s="17"/>
      <c r="Z64" s="17"/>
      <c r="AA64" s="17"/>
      <c r="AB64" s="17"/>
      <c r="AC64" s="17"/>
      <c r="AD64" s="17"/>
      <c r="AE64" s="17"/>
      <c r="AF64" s="17"/>
    </row>
    <row r="65" ht="15.75" customHeight="1">
      <c r="A65" s="28"/>
      <c r="B65" s="29" t="s">
        <v>729</v>
      </c>
      <c r="C65" s="154"/>
      <c r="D65" s="67"/>
      <c r="E65" s="114"/>
      <c r="F65" s="125"/>
      <c r="G65" s="115"/>
      <c r="H65" s="17"/>
      <c r="I65" s="67"/>
      <c r="J65" s="17"/>
      <c r="K65" s="155"/>
      <c r="L65" s="17"/>
      <c r="M65" s="27"/>
      <c r="N65" s="27"/>
      <c r="O65" s="17"/>
      <c r="P65" s="17"/>
      <c r="Q65" s="17"/>
      <c r="R65" s="17"/>
      <c r="S65" s="17"/>
      <c r="T65" s="17"/>
      <c r="U65" s="17"/>
      <c r="V65" s="17"/>
      <c r="W65" s="17"/>
      <c r="X65" s="17"/>
      <c r="Y65" s="17"/>
      <c r="Z65" s="17"/>
      <c r="AA65" s="17"/>
      <c r="AB65" s="17"/>
      <c r="AC65" s="17"/>
      <c r="AD65" s="17"/>
      <c r="AE65" s="17"/>
      <c r="AF65" s="17"/>
    </row>
    <row r="66" ht="15.75" customHeight="1">
      <c r="A66" s="28"/>
      <c r="B66" s="29" t="s">
        <v>729</v>
      </c>
      <c r="C66" s="154"/>
      <c r="D66" s="67"/>
      <c r="E66" s="67"/>
      <c r="F66" s="46"/>
      <c r="G66" s="65"/>
      <c r="H66" s="67"/>
      <c r="I66" s="67"/>
      <c r="J66" s="156"/>
      <c r="K66" s="17"/>
      <c r="L66" s="27"/>
      <c r="M66" s="27"/>
      <c r="N66" s="27"/>
      <c r="O66" s="17"/>
      <c r="P66" s="17"/>
      <c r="Q66" s="17"/>
      <c r="R66" s="17"/>
      <c r="S66" s="17"/>
      <c r="T66" s="17"/>
      <c r="U66" s="17"/>
      <c r="V66" s="17"/>
      <c r="W66" s="17"/>
      <c r="X66" s="17"/>
      <c r="Y66" s="17"/>
      <c r="Z66" s="17"/>
      <c r="AA66" s="17"/>
      <c r="AB66" s="17"/>
      <c r="AC66" s="17"/>
      <c r="AD66" s="17"/>
      <c r="AE66" s="17"/>
      <c r="AF66" s="17"/>
    </row>
    <row r="67" ht="15.75" customHeight="1">
      <c r="A67" s="28"/>
      <c r="B67" s="29" t="s">
        <v>729</v>
      </c>
      <c r="C67" s="154"/>
      <c r="D67" s="168"/>
      <c r="E67" s="181"/>
      <c r="F67" s="157"/>
      <c r="G67" s="20"/>
      <c r="H67" s="17"/>
      <c r="I67" s="168"/>
      <c r="J67" s="17"/>
      <c r="K67" s="158"/>
      <c r="L67" s="17"/>
      <c r="M67" s="27"/>
      <c r="N67" s="27"/>
      <c r="O67" s="17"/>
      <c r="P67" s="17"/>
      <c r="Q67" s="17"/>
      <c r="R67" s="17"/>
      <c r="S67" s="17"/>
      <c r="T67" s="17"/>
      <c r="U67" s="17"/>
      <c r="V67" s="17"/>
      <c r="W67" s="17"/>
      <c r="X67" s="17"/>
      <c r="Y67" s="17"/>
      <c r="Z67" s="17"/>
      <c r="AA67" s="17"/>
      <c r="AB67" s="17"/>
      <c r="AC67" s="17"/>
      <c r="AD67" s="17"/>
      <c r="AE67" s="17"/>
      <c r="AF67" s="17"/>
    </row>
    <row r="68" ht="15.75" customHeight="1">
      <c r="A68" s="44"/>
      <c r="B68" s="29" t="s">
        <v>729</v>
      </c>
      <c r="C68" s="154"/>
      <c r="D68" s="67"/>
      <c r="E68" s="67"/>
      <c r="F68" s="46"/>
      <c r="G68" s="159"/>
      <c r="H68" s="67"/>
      <c r="I68" s="67"/>
      <c r="J68" s="17"/>
      <c r="K68" s="17"/>
      <c r="L68" s="17"/>
      <c r="M68" s="27"/>
      <c r="N68" s="27"/>
      <c r="O68" s="17"/>
      <c r="P68" s="17"/>
      <c r="Q68" s="17"/>
      <c r="R68" s="17"/>
      <c r="S68" s="17"/>
      <c r="T68" s="17"/>
      <c r="U68" s="17"/>
      <c r="V68" s="17"/>
      <c r="W68" s="17"/>
      <c r="X68" s="17"/>
      <c r="Y68" s="17"/>
      <c r="Z68" s="17"/>
      <c r="AA68" s="17"/>
      <c r="AB68" s="17"/>
      <c r="AC68" s="17"/>
      <c r="AD68" s="17"/>
      <c r="AE68" s="17"/>
      <c r="AF68" s="17"/>
    </row>
    <row r="69" ht="15.75" customHeight="1">
      <c r="A69" s="18"/>
      <c r="B69" s="19">
        <v>44354.0</v>
      </c>
      <c r="C69" s="17"/>
      <c r="D69" s="21"/>
      <c r="E69" s="22"/>
      <c r="F69" s="22"/>
      <c r="G69" s="22"/>
      <c r="H69" s="22"/>
      <c r="I69" s="22"/>
      <c r="J69" s="22"/>
      <c r="K69" s="23"/>
      <c r="L69" s="17"/>
      <c r="M69" s="17"/>
      <c r="N69" s="17"/>
      <c r="O69" s="17"/>
      <c r="P69" s="17"/>
      <c r="Q69" s="17"/>
      <c r="R69" s="17"/>
      <c r="S69" s="17"/>
      <c r="T69" s="17"/>
      <c r="U69" s="17"/>
      <c r="V69" s="17"/>
      <c r="W69" s="17"/>
      <c r="X69" s="17"/>
      <c r="Y69" s="17"/>
      <c r="Z69" s="17"/>
      <c r="AA69" s="17"/>
      <c r="AB69" s="17"/>
      <c r="AC69" s="17"/>
      <c r="AD69" s="17"/>
      <c r="AE69" s="17"/>
      <c r="AF69" s="17"/>
    </row>
    <row r="70" ht="15.75" customHeight="1">
      <c r="A70" s="24" t="s">
        <v>728</v>
      </c>
      <c r="B70" s="17"/>
      <c r="C70" s="154"/>
      <c r="D70" s="17"/>
      <c r="E70" s="17"/>
      <c r="F70" s="17"/>
      <c r="G70" s="20"/>
      <c r="H70" s="17"/>
      <c r="I70" s="17"/>
      <c r="J70" s="17"/>
      <c r="K70" s="17"/>
      <c r="L70" s="17"/>
      <c r="M70" s="27"/>
      <c r="N70" s="27"/>
      <c r="O70" s="17"/>
      <c r="P70" s="17"/>
      <c r="Q70" s="17"/>
      <c r="R70" s="17"/>
      <c r="S70" s="17"/>
      <c r="T70" s="17"/>
      <c r="U70" s="17"/>
      <c r="V70" s="17"/>
      <c r="W70" s="17"/>
      <c r="X70" s="17"/>
      <c r="Y70" s="17"/>
      <c r="Z70" s="17"/>
      <c r="AA70" s="17"/>
      <c r="AB70" s="17"/>
      <c r="AC70" s="17"/>
      <c r="AD70" s="17"/>
      <c r="AE70" s="17"/>
      <c r="AF70" s="17"/>
    </row>
    <row r="71" ht="15.75" customHeight="1">
      <c r="A71" s="28"/>
      <c r="B71" s="29" t="s">
        <v>729</v>
      </c>
      <c r="C71" s="154" t="s">
        <v>814</v>
      </c>
      <c r="D71" s="168" t="s">
        <v>877</v>
      </c>
      <c r="E71" s="168" t="s">
        <v>878</v>
      </c>
      <c r="F71" s="26" t="s">
        <v>363</v>
      </c>
      <c r="G71" s="85" t="s">
        <v>879</v>
      </c>
      <c r="H71" s="155" t="s">
        <v>880</v>
      </c>
      <c r="I71" s="168" t="s">
        <v>881</v>
      </c>
      <c r="J71" s="17"/>
      <c r="K71" s="155"/>
      <c r="L71" s="17"/>
      <c r="M71" s="27"/>
      <c r="N71" s="27"/>
      <c r="O71" s="17"/>
      <c r="P71" s="17"/>
      <c r="Q71" s="17"/>
      <c r="R71" s="17"/>
      <c r="S71" s="17"/>
      <c r="T71" s="17"/>
      <c r="U71" s="17"/>
      <c r="V71" s="17"/>
      <c r="W71" s="17"/>
      <c r="X71" s="17"/>
      <c r="Y71" s="17"/>
      <c r="Z71" s="17"/>
      <c r="AA71" s="17"/>
      <c r="AB71" s="17"/>
      <c r="AC71" s="17"/>
      <c r="AD71" s="17"/>
      <c r="AE71" s="17"/>
      <c r="AF71" s="17"/>
    </row>
    <row r="72" ht="15.75" customHeight="1">
      <c r="A72" s="28"/>
      <c r="B72" s="29" t="s">
        <v>729</v>
      </c>
      <c r="C72" s="182" t="s">
        <v>882</v>
      </c>
      <c r="D72" s="52" t="s">
        <v>883</v>
      </c>
      <c r="E72" s="38" t="s">
        <v>884</v>
      </c>
      <c r="F72" s="68" t="s">
        <v>363</v>
      </c>
      <c r="G72" s="88" t="s">
        <v>885</v>
      </c>
      <c r="H72" s="183" t="s">
        <v>886</v>
      </c>
      <c r="I72" s="52" t="s">
        <v>887</v>
      </c>
      <c r="J72" s="38"/>
      <c r="K72" s="183"/>
      <c r="L72" s="17"/>
      <c r="M72" s="27"/>
      <c r="N72" s="27"/>
      <c r="O72" s="17"/>
      <c r="P72" s="17"/>
      <c r="Q72" s="17"/>
      <c r="R72" s="17"/>
      <c r="S72" s="17"/>
      <c r="T72" s="17"/>
      <c r="U72" s="17"/>
      <c r="V72" s="17"/>
      <c r="W72" s="17"/>
      <c r="X72" s="17"/>
      <c r="Y72" s="17"/>
      <c r="Z72" s="17"/>
      <c r="AA72" s="17"/>
      <c r="AB72" s="17"/>
      <c r="AC72" s="17"/>
      <c r="AD72" s="17"/>
      <c r="AE72" s="17"/>
      <c r="AF72" s="17"/>
    </row>
    <row r="73" ht="15.75" customHeight="1">
      <c r="A73" s="28"/>
      <c r="B73" s="29" t="s">
        <v>729</v>
      </c>
      <c r="C73" s="154" t="s">
        <v>882</v>
      </c>
      <c r="D73" s="67" t="s">
        <v>888</v>
      </c>
      <c r="E73" s="67" t="s">
        <v>889</v>
      </c>
      <c r="F73" s="184" t="s">
        <v>363</v>
      </c>
      <c r="G73" s="85" t="s">
        <v>890</v>
      </c>
      <c r="H73" s="17" t="s">
        <v>891</v>
      </c>
      <c r="I73" s="67" t="s">
        <v>892</v>
      </c>
      <c r="J73" s="156"/>
      <c r="K73" s="17"/>
      <c r="L73" s="27"/>
      <c r="M73" s="27"/>
      <c r="N73" s="27"/>
      <c r="O73" s="17"/>
      <c r="P73" s="17"/>
      <c r="Q73" s="17"/>
      <c r="R73" s="17"/>
      <c r="S73" s="17"/>
      <c r="T73" s="17"/>
      <c r="U73" s="17"/>
      <c r="V73" s="17"/>
      <c r="W73" s="17"/>
      <c r="X73" s="17"/>
      <c r="Y73" s="17"/>
      <c r="Z73" s="17"/>
      <c r="AA73" s="17"/>
      <c r="AB73" s="17"/>
      <c r="AC73" s="17"/>
      <c r="AD73" s="17"/>
      <c r="AE73" s="17"/>
      <c r="AF73" s="17"/>
    </row>
    <row r="74" ht="15.75" customHeight="1">
      <c r="A74" s="28"/>
      <c r="B74" s="29" t="s">
        <v>729</v>
      </c>
      <c r="C74" s="154" t="s">
        <v>814</v>
      </c>
      <c r="D74" s="168" t="s">
        <v>893</v>
      </c>
      <c r="E74" s="168" t="s">
        <v>894</v>
      </c>
      <c r="F74" s="26" t="s">
        <v>363</v>
      </c>
      <c r="G74" s="85" t="s">
        <v>895</v>
      </c>
      <c r="H74" s="158" t="s">
        <v>896</v>
      </c>
      <c r="I74" s="168" t="s">
        <v>897</v>
      </c>
      <c r="J74" s="17"/>
      <c r="K74" s="158"/>
      <c r="L74" s="17"/>
      <c r="M74" s="27"/>
      <c r="N74" s="27"/>
      <c r="O74" s="17"/>
      <c r="P74" s="17"/>
      <c r="Q74" s="17"/>
      <c r="R74" s="17"/>
      <c r="S74" s="17"/>
      <c r="T74" s="17"/>
      <c r="U74" s="17"/>
      <c r="V74" s="17"/>
      <c r="W74" s="17"/>
      <c r="X74" s="17"/>
      <c r="Y74" s="17"/>
      <c r="Z74" s="17"/>
      <c r="AA74" s="17"/>
      <c r="AB74" s="17"/>
      <c r="AC74" s="17"/>
      <c r="AD74" s="17"/>
      <c r="AE74" s="17"/>
      <c r="AF74" s="17"/>
    </row>
    <row r="75" ht="15.75" customHeight="1">
      <c r="A75" s="44"/>
      <c r="B75" s="29" t="s">
        <v>729</v>
      </c>
      <c r="C75" s="154"/>
      <c r="D75" s="67"/>
      <c r="E75" s="67"/>
      <c r="F75" s="67"/>
      <c r="G75" s="20"/>
      <c r="H75" s="17"/>
      <c r="I75" s="67"/>
      <c r="J75" s="17"/>
      <c r="K75" s="17"/>
      <c r="L75" s="17"/>
      <c r="M75" s="27"/>
      <c r="N75" s="27"/>
      <c r="O75" s="17"/>
      <c r="P75" s="17"/>
      <c r="Q75" s="17"/>
      <c r="R75" s="17"/>
      <c r="S75" s="17"/>
      <c r="T75" s="17"/>
      <c r="U75" s="17"/>
      <c r="V75" s="17"/>
      <c r="W75" s="17"/>
      <c r="X75" s="17"/>
      <c r="Y75" s="17"/>
      <c r="Z75" s="17"/>
      <c r="AA75" s="17"/>
      <c r="AB75" s="17"/>
      <c r="AC75" s="17"/>
      <c r="AD75" s="17"/>
      <c r="AE75" s="17"/>
      <c r="AF75" s="17"/>
    </row>
    <row r="76" ht="15.75" customHeight="1">
      <c r="A76" s="18"/>
      <c r="B76" s="19">
        <v>44355.0</v>
      </c>
      <c r="C76" s="27"/>
      <c r="D76" s="27"/>
      <c r="E76" s="27"/>
      <c r="F76" s="74"/>
      <c r="G76" s="85"/>
      <c r="H76" s="27"/>
      <c r="I76" s="27"/>
      <c r="J76" s="27"/>
      <c r="K76" s="27"/>
      <c r="L76" s="27"/>
      <c r="M76" s="27"/>
      <c r="N76" s="27"/>
      <c r="O76" s="27"/>
      <c r="P76" s="27"/>
      <c r="Q76" s="27"/>
      <c r="R76" s="27"/>
      <c r="S76" s="27"/>
    </row>
    <row r="77" ht="15.75" customHeight="1">
      <c r="A77" s="24" t="s">
        <v>728</v>
      </c>
      <c r="B77" s="17"/>
      <c r="C77" s="27"/>
      <c r="D77" s="27"/>
      <c r="E77" s="27"/>
      <c r="F77" s="74"/>
      <c r="G77" s="85"/>
      <c r="H77" s="27"/>
      <c r="I77" s="27"/>
      <c r="J77" s="27"/>
      <c r="K77" s="27"/>
      <c r="L77" s="27"/>
      <c r="M77" s="27"/>
      <c r="N77" s="27"/>
      <c r="O77" s="27"/>
      <c r="P77" s="27"/>
      <c r="Q77" s="27"/>
      <c r="R77" s="27"/>
      <c r="S77" s="27"/>
    </row>
    <row r="78" ht="15.75" customHeight="1">
      <c r="A78" s="28"/>
      <c r="B78" s="29" t="s">
        <v>729</v>
      </c>
      <c r="C78" s="27"/>
      <c r="D78" s="27"/>
      <c r="E78" s="27"/>
      <c r="F78" s="17"/>
      <c r="G78" s="85"/>
      <c r="H78" s="27"/>
      <c r="I78" s="27"/>
      <c r="J78" s="27"/>
      <c r="K78" s="27"/>
      <c r="L78" s="27"/>
      <c r="M78" s="27"/>
      <c r="N78" s="27"/>
      <c r="O78" s="27"/>
      <c r="P78" s="27"/>
      <c r="Q78" s="27"/>
      <c r="R78" s="27"/>
      <c r="S78" s="27"/>
    </row>
    <row r="79" ht="15.75" customHeight="1">
      <c r="A79" s="28"/>
      <c r="B79" s="29" t="s">
        <v>729</v>
      </c>
      <c r="C79" s="154" t="s">
        <v>814</v>
      </c>
      <c r="D79" s="168" t="s">
        <v>898</v>
      </c>
      <c r="E79" s="168" t="s">
        <v>899</v>
      </c>
      <c r="F79" s="26" t="s">
        <v>363</v>
      </c>
      <c r="G79" s="85" t="s">
        <v>900</v>
      </c>
      <c r="H79" s="27" t="s">
        <v>901</v>
      </c>
      <c r="I79" s="168" t="s">
        <v>902</v>
      </c>
      <c r="J79" s="27" t="s">
        <v>903</v>
      </c>
      <c r="K79" s="27"/>
      <c r="L79" s="27"/>
      <c r="M79" s="27"/>
      <c r="N79" s="27"/>
      <c r="O79" s="27"/>
      <c r="P79" s="27"/>
      <c r="Q79" s="27"/>
      <c r="R79" s="27"/>
      <c r="S79" s="27"/>
    </row>
    <row r="80" ht="15.75" customHeight="1">
      <c r="A80" s="28"/>
      <c r="B80" s="29" t="s">
        <v>729</v>
      </c>
      <c r="C80" s="165" t="s">
        <v>882</v>
      </c>
      <c r="D80" s="81" t="s">
        <v>904</v>
      </c>
      <c r="E80" s="81" t="s">
        <v>905</v>
      </c>
      <c r="F80" s="60" t="s">
        <v>363</v>
      </c>
      <c r="G80" s="105" t="s">
        <v>906</v>
      </c>
      <c r="H80" s="81" t="s">
        <v>907</v>
      </c>
      <c r="I80" s="81" t="s">
        <v>908</v>
      </c>
      <c r="J80" s="27"/>
      <c r="K80" s="27"/>
      <c r="L80" s="27"/>
      <c r="M80" s="27"/>
      <c r="N80" s="27"/>
      <c r="O80" s="27"/>
      <c r="P80" s="27"/>
      <c r="Q80" s="27"/>
      <c r="R80" s="27"/>
      <c r="S80" s="27"/>
    </row>
    <row r="81" ht="15.75" customHeight="1">
      <c r="A81" s="28"/>
      <c r="B81" s="29" t="s">
        <v>729</v>
      </c>
      <c r="C81" s="154" t="s">
        <v>909</v>
      </c>
      <c r="D81" s="168" t="s">
        <v>910</v>
      </c>
      <c r="E81" s="168" t="s">
        <v>911</v>
      </c>
      <c r="F81" s="184" t="s">
        <v>363</v>
      </c>
      <c r="G81" s="85" t="s">
        <v>912</v>
      </c>
      <c r="H81" s="168" t="s">
        <v>913</v>
      </c>
      <c r="I81" s="168" t="s">
        <v>914</v>
      </c>
      <c r="J81" s="27"/>
      <c r="K81" s="27"/>
      <c r="L81" s="27"/>
      <c r="M81" s="27"/>
      <c r="N81" s="27"/>
      <c r="O81" s="27"/>
      <c r="P81" s="27"/>
      <c r="Q81" s="27"/>
      <c r="R81" s="27"/>
      <c r="S81" s="27"/>
    </row>
    <row r="82" ht="15.75" customHeight="1">
      <c r="A82" s="44"/>
      <c r="B82" s="29" t="s">
        <v>729</v>
      </c>
      <c r="C82" s="27"/>
      <c r="D82" s="27"/>
      <c r="E82" s="27"/>
      <c r="F82" s="26" t="s">
        <v>363</v>
      </c>
      <c r="G82" s="85"/>
      <c r="H82" s="27"/>
      <c r="I82" s="27"/>
      <c r="J82" s="27"/>
      <c r="K82" s="27"/>
      <c r="L82" s="27"/>
      <c r="M82" s="27"/>
      <c r="N82" s="27"/>
      <c r="O82" s="27"/>
      <c r="P82" s="27"/>
      <c r="Q82" s="27"/>
      <c r="R82" s="27"/>
      <c r="S82" s="27"/>
    </row>
    <row r="83" ht="15.75" customHeight="1">
      <c r="A83" s="18"/>
      <c r="B83" s="19">
        <v>44356.0</v>
      </c>
      <c r="C83" s="27"/>
      <c r="D83" s="27"/>
      <c r="E83" s="27"/>
      <c r="F83" s="74"/>
      <c r="G83" s="85"/>
      <c r="H83" s="27"/>
      <c r="I83" s="27"/>
      <c r="J83" s="27"/>
      <c r="K83" s="27"/>
      <c r="L83" s="27"/>
      <c r="M83" s="27"/>
      <c r="N83" s="27"/>
      <c r="O83" s="27"/>
      <c r="P83" s="27"/>
      <c r="Q83" s="27"/>
      <c r="R83" s="27"/>
      <c r="S83" s="27"/>
    </row>
    <row r="84" ht="15.75" customHeight="1">
      <c r="A84" s="24" t="s">
        <v>728</v>
      </c>
      <c r="B84" s="17"/>
      <c r="C84" s="27"/>
      <c r="D84" s="27"/>
      <c r="E84" s="27"/>
      <c r="F84" s="74"/>
      <c r="G84" s="85"/>
      <c r="H84" s="27"/>
      <c r="I84" s="27"/>
      <c r="J84" s="27"/>
      <c r="K84" s="27"/>
      <c r="L84" s="27"/>
      <c r="M84" s="27"/>
      <c r="N84" s="27"/>
      <c r="O84" s="27"/>
      <c r="P84" s="27"/>
      <c r="Q84" s="27"/>
      <c r="R84" s="27"/>
      <c r="S84" s="27"/>
    </row>
    <row r="85" ht="15.75" customHeight="1">
      <c r="A85" s="28"/>
      <c r="B85" s="29" t="s">
        <v>729</v>
      </c>
      <c r="C85" s="154" t="s">
        <v>882</v>
      </c>
      <c r="D85" s="27" t="s">
        <v>915</v>
      </c>
      <c r="E85" s="27" t="s">
        <v>916</v>
      </c>
      <c r="F85" s="26" t="s">
        <v>363</v>
      </c>
      <c r="G85" s="85" t="s">
        <v>917</v>
      </c>
      <c r="H85" s="27" t="s">
        <v>918</v>
      </c>
      <c r="I85" s="27" t="s">
        <v>919</v>
      </c>
      <c r="J85" s="27"/>
      <c r="K85" s="27"/>
      <c r="L85" s="27"/>
      <c r="M85" s="27"/>
      <c r="N85" s="27"/>
      <c r="O85" s="27"/>
      <c r="P85" s="27"/>
      <c r="Q85" s="27"/>
      <c r="R85" s="27"/>
      <c r="S85" s="27"/>
    </row>
    <row r="86" ht="15.75" customHeight="1">
      <c r="A86" s="28"/>
      <c r="B86" s="29" t="s">
        <v>729</v>
      </c>
      <c r="C86" s="182" t="s">
        <v>882</v>
      </c>
      <c r="D86" s="77" t="s">
        <v>920</v>
      </c>
      <c r="E86" s="77" t="s">
        <v>921</v>
      </c>
      <c r="F86" s="68" t="s">
        <v>363</v>
      </c>
      <c r="G86" s="88" t="s">
        <v>922</v>
      </c>
      <c r="H86" s="77" t="s">
        <v>923</v>
      </c>
      <c r="I86" s="77" t="s">
        <v>924</v>
      </c>
      <c r="J86" s="27"/>
      <c r="K86" s="27"/>
      <c r="L86" s="27"/>
      <c r="M86" s="27"/>
      <c r="N86" s="27"/>
      <c r="O86" s="27"/>
      <c r="P86" s="27"/>
      <c r="Q86" s="27"/>
      <c r="R86" s="27"/>
      <c r="S86" s="27"/>
    </row>
    <row r="87" ht="15.75" customHeight="1">
      <c r="A87" s="28"/>
      <c r="B87" s="29" t="s">
        <v>729</v>
      </c>
      <c r="C87" s="165" t="s">
        <v>882</v>
      </c>
      <c r="D87" s="81" t="s">
        <v>925</v>
      </c>
      <c r="E87" s="81" t="s">
        <v>926</v>
      </c>
      <c r="F87" s="185" t="s">
        <v>363</v>
      </c>
      <c r="G87" s="105" t="s">
        <v>906</v>
      </c>
      <c r="H87" s="81" t="s">
        <v>927</v>
      </c>
      <c r="I87" s="81" t="s">
        <v>928</v>
      </c>
      <c r="J87" s="27"/>
      <c r="K87" s="27"/>
      <c r="L87" s="27"/>
      <c r="M87" s="27"/>
      <c r="N87" s="27"/>
      <c r="O87" s="27"/>
      <c r="P87" s="27"/>
      <c r="Q87" s="27"/>
      <c r="R87" s="27"/>
      <c r="S87" s="27"/>
    </row>
    <row r="88" ht="15.75" customHeight="1">
      <c r="A88" s="28"/>
      <c r="B88" s="29" t="s">
        <v>729</v>
      </c>
      <c r="C88" s="154" t="s">
        <v>929</v>
      </c>
      <c r="D88" s="27" t="s">
        <v>930</v>
      </c>
      <c r="E88" s="27" t="s">
        <v>931</v>
      </c>
      <c r="F88" s="26" t="s">
        <v>363</v>
      </c>
      <c r="G88" s="85" t="s">
        <v>932</v>
      </c>
      <c r="H88" s="27" t="s">
        <v>933</v>
      </c>
      <c r="I88" s="27" t="s">
        <v>934</v>
      </c>
      <c r="J88" s="27"/>
      <c r="K88" s="27"/>
      <c r="L88" s="27"/>
      <c r="M88" s="27"/>
      <c r="N88" s="27"/>
      <c r="O88" s="27"/>
      <c r="P88" s="27"/>
      <c r="Q88" s="27"/>
      <c r="R88" s="27"/>
      <c r="S88" s="27"/>
    </row>
    <row r="89" ht="15.75" customHeight="1">
      <c r="A89" s="44"/>
      <c r="B89" s="29" t="s">
        <v>729</v>
      </c>
      <c r="C89" s="154"/>
      <c r="D89" s="27"/>
      <c r="E89" s="27"/>
      <c r="F89" s="74"/>
      <c r="G89" s="85"/>
      <c r="H89" s="27"/>
      <c r="I89" s="27"/>
      <c r="J89" s="27"/>
      <c r="K89" s="27"/>
      <c r="L89" s="27"/>
      <c r="M89" s="27"/>
      <c r="N89" s="27"/>
      <c r="O89" s="27"/>
      <c r="P89" s="27"/>
      <c r="Q89" s="27"/>
      <c r="R89" s="27"/>
      <c r="S89" s="27"/>
    </row>
    <row r="90" ht="15.75" customHeight="1">
      <c r="A90" s="18"/>
      <c r="B90" s="19">
        <v>44357.0</v>
      </c>
      <c r="C90" s="27"/>
      <c r="D90" s="27"/>
      <c r="E90" s="27"/>
      <c r="F90" s="74"/>
      <c r="G90" s="85"/>
      <c r="H90" s="27"/>
      <c r="I90" s="27"/>
      <c r="J90" s="27"/>
      <c r="K90" s="27"/>
      <c r="L90" s="27"/>
      <c r="M90" s="27"/>
      <c r="N90" s="27"/>
      <c r="O90" s="27"/>
      <c r="P90" s="27"/>
      <c r="Q90" s="74"/>
      <c r="R90" s="74"/>
      <c r="S90" s="27"/>
    </row>
    <row r="91" ht="15.75" customHeight="1">
      <c r="A91" s="24" t="s">
        <v>728</v>
      </c>
      <c r="B91" s="17"/>
      <c r="C91" s="27"/>
      <c r="D91" s="27"/>
      <c r="E91" s="27"/>
      <c r="F91" s="74"/>
      <c r="G91" s="85"/>
      <c r="H91" s="27"/>
      <c r="I91" s="27"/>
      <c r="J91" s="27"/>
      <c r="K91" s="27"/>
      <c r="L91" s="27"/>
      <c r="M91" s="27"/>
      <c r="N91" s="27"/>
      <c r="O91" s="27"/>
      <c r="P91" s="27"/>
      <c r="Q91" s="74"/>
      <c r="R91" s="74"/>
      <c r="S91" s="27"/>
    </row>
    <row r="92" ht="15.75" customHeight="1">
      <c r="A92" s="28"/>
      <c r="B92" s="29" t="s">
        <v>729</v>
      </c>
      <c r="C92" s="165" t="s">
        <v>882</v>
      </c>
      <c r="D92" s="81" t="s">
        <v>846</v>
      </c>
      <c r="E92" s="81" t="s">
        <v>847</v>
      </c>
      <c r="F92" s="91" t="s">
        <v>363</v>
      </c>
      <c r="G92" s="105" t="s">
        <v>935</v>
      </c>
      <c r="H92" s="81" t="s">
        <v>936</v>
      </c>
      <c r="I92" s="81" t="s">
        <v>850</v>
      </c>
      <c r="J92" s="81"/>
      <c r="K92" s="27"/>
      <c r="L92" s="27"/>
      <c r="M92" s="27"/>
      <c r="N92" s="27"/>
      <c r="O92" s="27"/>
      <c r="P92" s="27"/>
      <c r="Q92" s="74"/>
      <c r="R92" s="74"/>
      <c r="S92" s="27"/>
    </row>
    <row r="93" ht="15.75" customHeight="1">
      <c r="A93" s="28"/>
      <c r="B93" s="29" t="s">
        <v>729</v>
      </c>
      <c r="C93" s="165" t="s">
        <v>859</v>
      </c>
      <c r="D93" s="170" t="s">
        <v>830</v>
      </c>
      <c r="E93" s="170" t="s">
        <v>831</v>
      </c>
      <c r="F93" s="91" t="s">
        <v>363</v>
      </c>
      <c r="G93" s="105" t="s">
        <v>832</v>
      </c>
      <c r="H93" s="170" t="s">
        <v>833</v>
      </c>
      <c r="I93" s="170" t="s">
        <v>834</v>
      </c>
      <c r="J93" s="81"/>
      <c r="K93" s="27" t="s">
        <v>937</v>
      </c>
      <c r="L93" s="27"/>
      <c r="M93" s="27"/>
      <c r="N93" s="27"/>
      <c r="O93" s="27"/>
      <c r="P93" s="27"/>
      <c r="Q93" s="74"/>
      <c r="R93" s="74"/>
      <c r="S93" s="27"/>
    </row>
    <row r="94" ht="15.75" customHeight="1">
      <c r="A94" s="28"/>
      <c r="B94" s="29" t="s">
        <v>729</v>
      </c>
      <c r="C94" s="182" t="s">
        <v>859</v>
      </c>
      <c r="D94" s="186" t="s">
        <v>835</v>
      </c>
      <c r="E94" s="186" t="s">
        <v>836</v>
      </c>
      <c r="F94" s="89" t="s">
        <v>363</v>
      </c>
      <c r="G94" s="88" t="s">
        <v>938</v>
      </c>
      <c r="H94" s="77" t="s">
        <v>939</v>
      </c>
      <c r="I94" s="186" t="s">
        <v>839</v>
      </c>
      <c r="J94" s="77"/>
      <c r="K94" s="77"/>
      <c r="L94" s="27"/>
      <c r="M94" s="27"/>
      <c r="N94" s="27"/>
      <c r="O94" s="27"/>
      <c r="P94" s="27"/>
      <c r="Q94" s="74"/>
      <c r="R94" s="74"/>
      <c r="S94" s="27"/>
    </row>
    <row r="95" ht="15.75" customHeight="1">
      <c r="A95" s="28"/>
      <c r="B95" s="29" t="s">
        <v>729</v>
      </c>
      <c r="C95" s="154"/>
      <c r="D95" s="27"/>
      <c r="E95" s="27"/>
      <c r="F95" s="74"/>
      <c r="G95" s="85"/>
      <c r="H95" s="27"/>
      <c r="I95" s="27"/>
      <c r="J95" s="27"/>
      <c r="K95" s="27"/>
      <c r="L95" s="27"/>
      <c r="M95" s="27"/>
      <c r="N95" s="27"/>
      <c r="O95" s="27"/>
      <c r="P95" s="27"/>
      <c r="Q95" s="74"/>
      <c r="R95" s="74"/>
      <c r="S95" s="27"/>
    </row>
    <row r="96" ht="15.75" customHeight="1">
      <c r="A96" s="44"/>
      <c r="B96" s="29" t="s">
        <v>729</v>
      </c>
      <c r="C96" s="154"/>
      <c r="D96" s="27"/>
      <c r="E96" s="27"/>
      <c r="F96" s="74"/>
      <c r="G96" s="85"/>
      <c r="H96" s="27"/>
      <c r="I96" s="27"/>
      <c r="J96" s="27"/>
      <c r="K96" s="27"/>
      <c r="L96" s="27"/>
      <c r="M96" s="27"/>
      <c r="N96" s="27"/>
      <c r="O96" s="27"/>
      <c r="P96" s="27"/>
      <c r="Q96" s="74"/>
      <c r="R96" s="74"/>
      <c r="S96" s="27"/>
    </row>
    <row r="97" ht="15.75" customHeight="1">
      <c r="A97" s="18"/>
      <c r="B97" s="19">
        <v>44358.0</v>
      </c>
      <c r="C97" s="27"/>
      <c r="D97" s="27"/>
      <c r="E97" s="27"/>
      <c r="F97" s="74"/>
      <c r="G97" s="85"/>
      <c r="H97" s="27"/>
      <c r="I97" s="27"/>
      <c r="J97" s="27"/>
      <c r="K97" s="27"/>
      <c r="L97" s="27"/>
      <c r="M97" s="27"/>
      <c r="N97" s="27"/>
      <c r="O97" s="27"/>
      <c r="P97" s="27"/>
      <c r="Q97" s="27"/>
      <c r="R97" s="27"/>
      <c r="S97" s="27"/>
      <c r="T97" s="27"/>
      <c r="U97" s="27"/>
    </row>
    <row r="98" ht="15.75" customHeight="1">
      <c r="A98" s="24" t="s">
        <v>728</v>
      </c>
      <c r="B98" s="17"/>
      <c r="C98" s="27"/>
      <c r="D98" s="27"/>
      <c r="E98" s="27"/>
      <c r="F98" s="74"/>
      <c r="G98" s="85"/>
      <c r="H98" s="27"/>
      <c r="I98" s="27"/>
      <c r="J98" s="27"/>
      <c r="K98" s="27"/>
      <c r="L98" s="27"/>
      <c r="M98" s="27"/>
      <c r="N98" s="27"/>
      <c r="O98" s="27"/>
      <c r="P98" s="27"/>
      <c r="Q98" s="27"/>
      <c r="R98" s="27"/>
      <c r="S98" s="27"/>
      <c r="T98" s="27"/>
      <c r="U98" s="27"/>
    </row>
    <row r="99" ht="15.75" customHeight="1">
      <c r="A99" s="28"/>
      <c r="B99" s="29" t="s">
        <v>729</v>
      </c>
      <c r="C99" s="165" t="s">
        <v>814</v>
      </c>
      <c r="D99" s="62" t="s">
        <v>860</v>
      </c>
      <c r="E99" s="62" t="s">
        <v>861</v>
      </c>
      <c r="F99" s="60" t="s">
        <v>363</v>
      </c>
      <c r="G99" s="105" t="s">
        <v>863</v>
      </c>
      <c r="H99" s="81" t="s">
        <v>864</v>
      </c>
      <c r="I99" s="81" t="s">
        <v>940</v>
      </c>
      <c r="J99" s="27"/>
      <c r="K99" s="27"/>
      <c r="L99" s="27"/>
      <c r="M99" s="27"/>
      <c r="N99" s="27"/>
      <c r="O99" s="27"/>
      <c r="P99" s="27"/>
      <c r="Q99" s="27"/>
      <c r="R99" s="27"/>
      <c r="S99" s="27"/>
      <c r="T99" s="27"/>
      <c r="U99" s="27"/>
    </row>
    <row r="100" ht="15.75" customHeight="1">
      <c r="A100" s="28"/>
      <c r="B100" s="29" t="s">
        <v>729</v>
      </c>
      <c r="C100" s="154"/>
      <c r="D100" s="27"/>
      <c r="E100" s="27"/>
      <c r="F100" s="26" t="s">
        <v>363</v>
      </c>
      <c r="G100" s="85"/>
      <c r="H100" s="27"/>
      <c r="I100" s="27"/>
      <c r="J100" s="27"/>
      <c r="K100" s="27"/>
      <c r="L100" s="27"/>
      <c r="M100" s="27"/>
      <c r="N100" s="27"/>
      <c r="O100" s="27"/>
      <c r="P100" s="27"/>
      <c r="Q100" s="27"/>
      <c r="R100" s="27"/>
      <c r="S100" s="27"/>
      <c r="T100" s="27"/>
      <c r="U100" s="27"/>
    </row>
    <row r="101" ht="15.75" customHeight="1">
      <c r="A101" s="28"/>
      <c r="B101" s="29" t="s">
        <v>729</v>
      </c>
      <c r="C101" s="154"/>
      <c r="D101" s="27"/>
      <c r="E101" s="27"/>
      <c r="F101" s="184" t="s">
        <v>363</v>
      </c>
      <c r="G101" s="85"/>
      <c r="H101" s="27"/>
      <c r="I101" s="27"/>
      <c r="J101" s="27"/>
      <c r="K101" s="27"/>
      <c r="L101" s="27"/>
      <c r="M101" s="27"/>
      <c r="N101" s="27"/>
      <c r="O101" s="27"/>
      <c r="P101" s="27"/>
      <c r="Q101" s="27"/>
      <c r="R101" s="27"/>
      <c r="S101" s="27"/>
      <c r="T101" s="27"/>
      <c r="U101" s="27"/>
    </row>
    <row r="102" ht="15.75" customHeight="1">
      <c r="A102" s="28"/>
      <c r="B102" s="29" t="s">
        <v>729</v>
      </c>
      <c r="C102" s="154"/>
      <c r="D102" s="27"/>
      <c r="E102" s="27"/>
      <c r="F102" s="26" t="s">
        <v>363</v>
      </c>
      <c r="G102" s="85"/>
      <c r="H102" s="27"/>
      <c r="I102" s="27"/>
      <c r="J102" s="27"/>
      <c r="K102" s="27"/>
      <c r="L102" s="27"/>
      <c r="M102" s="27"/>
      <c r="N102" s="27"/>
      <c r="O102" s="27"/>
      <c r="P102" s="27"/>
      <c r="Q102" s="27"/>
      <c r="R102" s="27"/>
      <c r="S102" s="27"/>
      <c r="T102" s="27"/>
      <c r="U102" s="27"/>
    </row>
    <row r="103" ht="15.75" customHeight="1">
      <c r="A103" s="44"/>
      <c r="B103" s="29" t="s">
        <v>729</v>
      </c>
      <c r="C103" s="154"/>
      <c r="D103" s="27"/>
      <c r="E103" s="27"/>
      <c r="F103" s="74"/>
      <c r="G103" s="85"/>
      <c r="H103" s="27"/>
      <c r="I103" s="27"/>
      <c r="J103" s="27"/>
      <c r="K103" s="27"/>
      <c r="L103" s="27"/>
      <c r="M103" s="27"/>
      <c r="N103" s="27"/>
      <c r="O103" s="27"/>
      <c r="P103" s="27"/>
      <c r="Q103" s="27"/>
      <c r="R103" s="27"/>
      <c r="S103" s="27"/>
      <c r="T103" s="27"/>
      <c r="U103" s="27"/>
    </row>
    <row r="104" ht="15.75" customHeight="1">
      <c r="A104" s="18"/>
      <c r="B104" s="19">
        <v>44362.0</v>
      </c>
      <c r="C104" s="27"/>
      <c r="D104" s="27"/>
      <c r="E104" s="27"/>
      <c r="F104" s="74"/>
      <c r="G104" s="85"/>
      <c r="H104" s="27"/>
      <c r="I104" s="27"/>
      <c r="J104" s="27"/>
      <c r="K104" s="27"/>
      <c r="L104" s="27"/>
      <c r="M104" s="27"/>
      <c r="N104" s="27"/>
      <c r="O104" s="27"/>
      <c r="P104" s="27"/>
      <c r="Q104" s="27"/>
      <c r="R104" s="27"/>
      <c r="S104" s="27"/>
    </row>
    <row r="105" ht="15.75" customHeight="1">
      <c r="A105" s="24" t="s">
        <v>728</v>
      </c>
      <c r="B105" s="17"/>
      <c r="C105" s="27"/>
      <c r="D105" s="27"/>
      <c r="E105" s="27"/>
      <c r="F105" s="74"/>
      <c r="G105" s="85"/>
      <c r="H105" s="27"/>
      <c r="I105" s="27"/>
      <c r="J105" s="27"/>
      <c r="K105" s="27"/>
      <c r="L105" s="27"/>
      <c r="M105" s="27"/>
      <c r="N105" s="27"/>
      <c r="O105" s="27"/>
      <c r="P105" s="27"/>
      <c r="Q105" s="27"/>
      <c r="R105" s="27"/>
      <c r="S105" s="27"/>
    </row>
    <row r="106" ht="15.75" customHeight="1">
      <c r="A106" s="28"/>
      <c r="B106" s="29" t="s">
        <v>729</v>
      </c>
      <c r="C106" s="165" t="s">
        <v>929</v>
      </c>
      <c r="D106" s="81" t="s">
        <v>941</v>
      </c>
      <c r="E106" s="81" t="s">
        <v>942</v>
      </c>
      <c r="F106" s="60" t="s">
        <v>363</v>
      </c>
      <c r="G106" s="105" t="s">
        <v>943</v>
      </c>
      <c r="H106" s="81" t="s">
        <v>944</v>
      </c>
      <c r="I106" s="81" t="s">
        <v>945</v>
      </c>
      <c r="J106" s="81"/>
      <c r="K106" s="81"/>
      <c r="L106" s="27"/>
      <c r="M106" s="27"/>
      <c r="N106" s="27"/>
      <c r="O106" s="27"/>
      <c r="P106" s="27"/>
      <c r="Q106" s="27"/>
      <c r="R106" s="27"/>
      <c r="S106" s="27"/>
    </row>
    <row r="107" ht="15.75" customHeight="1">
      <c r="A107" s="28"/>
      <c r="B107" s="29" t="s">
        <v>729</v>
      </c>
      <c r="C107" s="165" t="s">
        <v>929</v>
      </c>
      <c r="D107" s="81" t="s">
        <v>946</v>
      </c>
      <c r="E107" s="81" t="s">
        <v>947</v>
      </c>
      <c r="F107" s="60" t="s">
        <v>363</v>
      </c>
      <c r="G107" s="105" t="s">
        <v>948</v>
      </c>
      <c r="H107" s="81" t="s">
        <v>949</v>
      </c>
      <c r="I107" s="81" t="s">
        <v>950</v>
      </c>
      <c r="J107" s="81"/>
      <c r="K107" s="81"/>
      <c r="L107" s="81"/>
      <c r="M107" s="27" t="s">
        <v>951</v>
      </c>
      <c r="N107" s="27"/>
      <c r="O107" s="27"/>
      <c r="P107" s="27"/>
      <c r="Q107" s="27"/>
      <c r="R107" s="27"/>
      <c r="S107" s="27"/>
    </row>
    <row r="108" ht="15.75" customHeight="1">
      <c r="A108" s="28"/>
      <c r="B108" s="29" t="s">
        <v>729</v>
      </c>
      <c r="C108" s="165" t="s">
        <v>929</v>
      </c>
      <c r="D108" s="81" t="s">
        <v>952</v>
      </c>
      <c r="E108" s="81" t="s">
        <v>953</v>
      </c>
      <c r="F108" s="185" t="s">
        <v>363</v>
      </c>
      <c r="G108" s="105" t="s">
        <v>866</v>
      </c>
      <c r="H108" s="81" t="s">
        <v>954</v>
      </c>
      <c r="I108" s="81" t="s">
        <v>955</v>
      </c>
      <c r="J108" s="81"/>
      <c r="K108" s="81"/>
      <c r="L108" s="81"/>
      <c r="M108" s="27" t="s">
        <v>956</v>
      </c>
      <c r="N108" s="27"/>
      <c r="O108" s="27"/>
      <c r="P108" s="27"/>
      <c r="Q108" s="27"/>
      <c r="R108" s="27"/>
      <c r="S108" s="27"/>
    </row>
    <row r="109" ht="15.75" customHeight="1">
      <c r="A109" s="28"/>
      <c r="B109" s="29" t="s">
        <v>729</v>
      </c>
      <c r="C109" s="154" t="s">
        <v>929</v>
      </c>
      <c r="D109" s="27" t="s">
        <v>957</v>
      </c>
      <c r="E109" s="27" t="s">
        <v>958</v>
      </c>
      <c r="F109" s="26" t="s">
        <v>959</v>
      </c>
      <c r="G109" s="85" t="s">
        <v>960</v>
      </c>
      <c r="H109" s="27" t="s">
        <v>961</v>
      </c>
      <c r="I109" s="27" t="s">
        <v>962</v>
      </c>
      <c r="J109" s="27"/>
      <c r="K109" s="27"/>
      <c r="L109" s="27"/>
      <c r="M109" s="27"/>
      <c r="N109" s="27"/>
      <c r="O109" s="27"/>
      <c r="P109" s="27"/>
      <c r="Q109" s="27"/>
      <c r="R109" s="27"/>
      <c r="S109" s="27"/>
    </row>
    <row r="110" ht="15.75" customHeight="1">
      <c r="A110" s="44"/>
      <c r="B110" s="29" t="s">
        <v>729</v>
      </c>
      <c r="C110" s="154" t="s">
        <v>929</v>
      </c>
      <c r="D110" s="168" t="s">
        <v>767</v>
      </c>
      <c r="E110" s="168" t="s">
        <v>768</v>
      </c>
      <c r="F110" s="74" t="s">
        <v>963</v>
      </c>
      <c r="G110" s="85" t="s">
        <v>960</v>
      </c>
      <c r="H110" s="27" t="s">
        <v>961</v>
      </c>
      <c r="I110" s="168" t="s">
        <v>771</v>
      </c>
      <c r="J110" s="27"/>
      <c r="K110" s="27"/>
      <c r="L110" s="27"/>
      <c r="M110" s="27"/>
      <c r="N110" s="27"/>
      <c r="O110" s="27"/>
      <c r="P110" s="27"/>
      <c r="Q110" s="27"/>
      <c r="R110" s="27"/>
      <c r="S110" s="27"/>
    </row>
    <row r="111" ht="15.75" customHeight="1">
      <c r="A111" s="18"/>
      <c r="B111" s="19">
        <v>44363.0</v>
      </c>
      <c r="C111" s="27"/>
      <c r="D111" s="27"/>
      <c r="E111" s="27"/>
      <c r="F111" s="74"/>
      <c r="G111" s="85"/>
      <c r="H111" s="27"/>
      <c r="I111" s="27"/>
      <c r="J111" s="27"/>
      <c r="K111" s="27"/>
      <c r="L111" s="27"/>
      <c r="M111" s="27"/>
      <c r="N111" s="27"/>
      <c r="O111" s="27"/>
      <c r="P111" s="27"/>
      <c r="Q111" s="27"/>
      <c r="R111" s="27"/>
      <c r="S111" s="27"/>
    </row>
    <row r="112" ht="15.75" customHeight="1">
      <c r="A112" s="24" t="s">
        <v>728</v>
      </c>
      <c r="B112" s="17"/>
      <c r="C112" s="27"/>
      <c r="D112" s="27"/>
      <c r="E112" s="27"/>
      <c r="F112" s="74"/>
      <c r="G112" s="85"/>
      <c r="H112" s="27"/>
      <c r="I112" s="27"/>
      <c r="J112" s="27"/>
      <c r="K112" s="27"/>
      <c r="L112" s="27"/>
      <c r="M112" s="27"/>
      <c r="N112" s="27"/>
      <c r="O112" s="27"/>
      <c r="P112" s="27"/>
      <c r="Q112" s="27"/>
      <c r="R112" s="27"/>
      <c r="S112" s="27"/>
    </row>
    <row r="113" ht="15.75" customHeight="1">
      <c r="A113" s="28"/>
      <c r="B113" s="29" t="s">
        <v>729</v>
      </c>
      <c r="C113" s="165" t="s">
        <v>929</v>
      </c>
      <c r="D113" s="81" t="s">
        <v>964</v>
      </c>
      <c r="E113" s="81" t="s">
        <v>965</v>
      </c>
      <c r="F113" s="60" t="s">
        <v>363</v>
      </c>
      <c r="G113" s="105" t="s">
        <v>866</v>
      </c>
      <c r="H113" s="81" t="s">
        <v>966</v>
      </c>
      <c r="I113" s="81" t="s">
        <v>967</v>
      </c>
      <c r="J113" s="118" t="s">
        <v>968</v>
      </c>
      <c r="K113" s="27"/>
      <c r="L113" s="27"/>
      <c r="M113" s="27"/>
      <c r="N113" s="27"/>
      <c r="O113" s="27"/>
      <c r="P113" s="27"/>
      <c r="Q113" s="27"/>
      <c r="R113" s="27"/>
      <c r="S113" s="27"/>
    </row>
    <row r="114" ht="15.75" customHeight="1">
      <c r="A114" s="28"/>
      <c r="B114" s="29" t="s">
        <v>729</v>
      </c>
      <c r="C114" s="165" t="s">
        <v>929</v>
      </c>
      <c r="D114" s="81" t="s">
        <v>969</v>
      </c>
      <c r="E114" s="81" t="s">
        <v>970</v>
      </c>
      <c r="F114" s="60" t="s">
        <v>363</v>
      </c>
      <c r="G114" s="105" t="s">
        <v>866</v>
      </c>
      <c r="H114" s="81" t="s">
        <v>971</v>
      </c>
      <c r="I114" s="81" t="s">
        <v>972</v>
      </c>
      <c r="J114" s="118" t="s">
        <v>968</v>
      </c>
      <c r="K114" s="27"/>
      <c r="L114" s="27"/>
      <c r="M114" s="27"/>
      <c r="N114" s="27"/>
      <c r="O114" s="27"/>
      <c r="P114" s="27"/>
      <c r="Q114" s="27"/>
      <c r="R114" s="27"/>
      <c r="S114" s="27"/>
    </row>
    <row r="115" ht="15.75" customHeight="1">
      <c r="A115" s="28"/>
      <c r="B115" s="29" t="s">
        <v>729</v>
      </c>
      <c r="C115" s="165" t="s">
        <v>882</v>
      </c>
      <c r="D115" s="81" t="s">
        <v>973</v>
      </c>
      <c r="E115" s="81" t="s">
        <v>974</v>
      </c>
      <c r="F115" s="185" t="s">
        <v>363</v>
      </c>
      <c r="G115" s="105" t="s">
        <v>975</v>
      </c>
      <c r="H115" s="81" t="s">
        <v>976</v>
      </c>
      <c r="I115" s="81" t="s">
        <v>977</v>
      </c>
      <c r="J115" s="118" t="s">
        <v>968</v>
      </c>
      <c r="K115" s="27"/>
      <c r="L115" s="27"/>
      <c r="M115" s="27"/>
      <c r="N115" s="27"/>
      <c r="O115" s="27"/>
      <c r="P115" s="27"/>
      <c r="Q115" s="27"/>
      <c r="R115" s="27"/>
      <c r="S115" s="27"/>
    </row>
    <row r="116" ht="15.75" customHeight="1">
      <c r="A116" s="28"/>
      <c r="B116" s="29" t="s">
        <v>729</v>
      </c>
      <c r="C116" s="154"/>
      <c r="D116" s="27"/>
      <c r="E116" s="27"/>
      <c r="F116" s="26" t="s">
        <v>363</v>
      </c>
      <c r="G116" s="85"/>
      <c r="H116" s="27"/>
      <c r="I116" s="27"/>
      <c r="J116" s="118"/>
      <c r="K116" s="27"/>
      <c r="L116" s="27"/>
      <c r="M116" s="27"/>
      <c r="N116" s="27"/>
      <c r="O116" s="27"/>
      <c r="P116" s="27"/>
      <c r="Q116" s="27"/>
      <c r="R116" s="27"/>
      <c r="S116" s="27"/>
    </row>
    <row r="117" ht="15.75" customHeight="1">
      <c r="A117" s="44"/>
      <c r="B117" s="29" t="s">
        <v>729</v>
      </c>
      <c r="C117" s="27"/>
      <c r="D117" s="27"/>
      <c r="E117" s="27"/>
      <c r="F117" s="74"/>
      <c r="G117" s="85"/>
      <c r="H117" s="27"/>
      <c r="I117" s="27"/>
      <c r="J117" s="118"/>
      <c r="K117" s="27"/>
      <c r="L117" s="27"/>
      <c r="M117" s="27"/>
      <c r="N117" s="27"/>
      <c r="O117" s="27"/>
      <c r="P117" s="27"/>
      <c r="Q117" s="27"/>
      <c r="R117" s="27"/>
      <c r="S117" s="27"/>
    </row>
    <row r="118" ht="15.75" customHeight="1">
      <c r="A118" s="18"/>
      <c r="B118" s="19">
        <v>44364.0</v>
      </c>
      <c r="C118" s="27"/>
      <c r="D118" s="27"/>
      <c r="E118" s="27"/>
      <c r="F118" s="74"/>
      <c r="G118" s="85"/>
      <c r="H118" s="27"/>
      <c r="I118" s="27"/>
      <c r="J118" s="118"/>
      <c r="K118" s="27"/>
      <c r="L118" s="27"/>
      <c r="M118" s="27"/>
      <c r="N118" s="27"/>
      <c r="O118" s="27"/>
      <c r="P118" s="27"/>
      <c r="Q118" s="27"/>
      <c r="R118" s="27"/>
      <c r="S118" s="27"/>
      <c r="T118" s="27"/>
      <c r="U118" s="27"/>
      <c r="V118" s="27"/>
      <c r="W118" s="27"/>
    </row>
    <row r="119" ht="15.75" customHeight="1">
      <c r="A119" s="24" t="s">
        <v>728</v>
      </c>
      <c r="B119" s="17"/>
      <c r="C119" s="27"/>
      <c r="D119" s="27"/>
      <c r="E119" s="27"/>
      <c r="F119" s="74"/>
      <c r="G119" s="85"/>
      <c r="H119" s="27"/>
      <c r="I119" s="27"/>
      <c r="J119" s="118"/>
      <c r="K119" s="27"/>
      <c r="L119" s="27"/>
      <c r="M119" s="27"/>
      <c r="N119" s="27"/>
      <c r="O119" s="27"/>
      <c r="P119" s="27"/>
      <c r="Q119" s="27"/>
      <c r="R119" s="27"/>
      <c r="S119" s="27"/>
      <c r="T119" s="27"/>
      <c r="U119" s="27"/>
      <c r="V119" s="27"/>
      <c r="W119" s="27"/>
    </row>
    <row r="120" ht="15.75" customHeight="1">
      <c r="A120" s="28"/>
      <c r="B120" s="29" t="s">
        <v>729</v>
      </c>
      <c r="C120" s="165" t="s">
        <v>929</v>
      </c>
      <c r="D120" s="81" t="s">
        <v>946</v>
      </c>
      <c r="E120" s="81" t="s">
        <v>947</v>
      </c>
      <c r="F120" s="60" t="s">
        <v>363</v>
      </c>
      <c r="G120" s="105" t="s">
        <v>948</v>
      </c>
      <c r="H120" s="81" t="s">
        <v>949</v>
      </c>
      <c r="I120" s="81" t="s">
        <v>950</v>
      </c>
      <c r="J120" s="118" t="s">
        <v>968</v>
      </c>
      <c r="K120" s="27"/>
      <c r="L120" s="27"/>
      <c r="M120" s="27"/>
      <c r="N120" s="27"/>
      <c r="O120" s="27"/>
      <c r="P120" s="27"/>
      <c r="Q120" s="27"/>
      <c r="R120" s="27"/>
      <c r="S120" s="27"/>
      <c r="T120" s="27"/>
      <c r="U120" s="27"/>
      <c r="V120" s="27"/>
      <c r="W120" s="27"/>
    </row>
    <row r="121" ht="15.75" customHeight="1">
      <c r="A121" s="28"/>
      <c r="B121" s="29" t="s">
        <v>729</v>
      </c>
      <c r="C121" s="165" t="s">
        <v>859</v>
      </c>
      <c r="D121" s="170" t="s">
        <v>978</v>
      </c>
      <c r="E121" s="170" t="s">
        <v>979</v>
      </c>
      <c r="F121" s="60" t="s">
        <v>363</v>
      </c>
      <c r="G121" s="105" t="s">
        <v>980</v>
      </c>
      <c r="H121" s="81" t="s">
        <v>981</v>
      </c>
      <c r="I121" s="170" t="s">
        <v>982</v>
      </c>
      <c r="J121" s="118" t="s">
        <v>968</v>
      </c>
      <c r="K121" s="27"/>
      <c r="L121" s="27"/>
      <c r="M121" s="27"/>
      <c r="N121" s="27"/>
      <c r="O121" s="27"/>
      <c r="P121" s="27"/>
      <c r="Q121" s="27"/>
      <c r="R121" s="27"/>
      <c r="S121" s="27"/>
      <c r="T121" s="27"/>
      <c r="U121" s="27"/>
      <c r="V121" s="27"/>
      <c r="W121" s="27"/>
    </row>
    <row r="122" ht="15.75" customHeight="1">
      <c r="A122" s="28"/>
      <c r="B122" s="29" t="s">
        <v>729</v>
      </c>
      <c r="C122" s="165" t="s">
        <v>882</v>
      </c>
      <c r="D122" s="81" t="s">
        <v>871</v>
      </c>
      <c r="E122" s="81" t="s">
        <v>872</v>
      </c>
      <c r="F122" s="185" t="s">
        <v>363</v>
      </c>
      <c r="G122" s="105" t="s">
        <v>842</v>
      </c>
      <c r="H122" s="81" t="s">
        <v>983</v>
      </c>
      <c r="I122" s="81" t="s">
        <v>875</v>
      </c>
      <c r="J122" s="118" t="s">
        <v>968</v>
      </c>
      <c r="K122" s="27"/>
      <c r="L122" s="27"/>
      <c r="M122" s="27"/>
      <c r="N122" s="27"/>
      <c r="O122" s="27"/>
      <c r="P122" s="27"/>
      <c r="Q122" s="27"/>
      <c r="R122" s="27"/>
      <c r="S122" s="27"/>
      <c r="T122" s="27"/>
      <c r="U122" s="27"/>
      <c r="V122" s="27"/>
      <c r="W122" s="27"/>
    </row>
    <row r="123" ht="15.75" customHeight="1">
      <c r="A123" s="28"/>
      <c r="B123" s="29" t="s">
        <v>729</v>
      </c>
      <c r="C123" s="154"/>
      <c r="D123" s="168"/>
      <c r="E123" s="168"/>
      <c r="F123" s="26" t="s">
        <v>363</v>
      </c>
      <c r="G123" s="85"/>
      <c r="H123" s="168"/>
      <c r="I123" s="168"/>
      <c r="J123" s="118"/>
      <c r="K123" s="27"/>
      <c r="L123" s="27"/>
      <c r="M123" s="27"/>
      <c r="N123" s="27"/>
      <c r="O123" s="27"/>
      <c r="P123" s="27"/>
      <c r="Q123" s="27"/>
      <c r="R123" s="27"/>
      <c r="S123" s="27"/>
      <c r="T123" s="27"/>
      <c r="U123" s="27"/>
      <c r="V123" s="27"/>
      <c r="W123" s="27"/>
    </row>
    <row r="124" ht="15.75" customHeight="1">
      <c r="A124" s="44"/>
      <c r="B124" s="29" t="s">
        <v>729</v>
      </c>
      <c r="C124" s="154"/>
      <c r="D124" s="27"/>
      <c r="E124" s="27"/>
      <c r="F124" s="74"/>
      <c r="G124" s="85"/>
      <c r="H124" s="27"/>
      <c r="I124" s="27"/>
      <c r="J124" s="118"/>
      <c r="K124" s="27"/>
      <c r="L124" s="27"/>
      <c r="M124" s="27"/>
      <c r="N124" s="27"/>
      <c r="O124" s="27"/>
      <c r="P124" s="27"/>
      <c r="Q124" s="27"/>
      <c r="R124" s="27"/>
      <c r="S124" s="27"/>
      <c r="T124" s="27"/>
      <c r="U124" s="27"/>
      <c r="V124" s="27"/>
      <c r="W124" s="27"/>
    </row>
    <row r="125" ht="15.75" customHeight="1">
      <c r="A125" s="18"/>
      <c r="B125" s="19">
        <v>44365.0</v>
      </c>
      <c r="C125" s="154"/>
      <c r="D125" s="27"/>
      <c r="E125" s="27"/>
      <c r="F125" s="74"/>
      <c r="G125" s="85"/>
      <c r="H125" s="27"/>
      <c r="I125" s="27"/>
      <c r="J125" s="118"/>
      <c r="K125" s="27"/>
      <c r="L125" s="27"/>
      <c r="M125" s="27"/>
      <c r="N125" s="27"/>
      <c r="O125" s="27"/>
      <c r="P125" s="27"/>
      <c r="Q125" s="27"/>
      <c r="R125" s="27"/>
      <c r="S125" s="27"/>
      <c r="T125" s="27"/>
      <c r="U125" s="27"/>
      <c r="V125" s="27"/>
    </row>
    <row r="126" ht="15.75" customHeight="1">
      <c r="A126" s="24" t="s">
        <v>728</v>
      </c>
      <c r="B126" s="17"/>
      <c r="C126" s="154"/>
      <c r="D126" s="27"/>
      <c r="E126" s="27"/>
      <c r="F126" s="74"/>
      <c r="G126" s="85"/>
      <c r="H126" s="27"/>
      <c r="I126" s="27"/>
      <c r="J126" s="118"/>
      <c r="K126" s="27"/>
      <c r="L126" s="27"/>
      <c r="M126" s="27"/>
      <c r="N126" s="27"/>
      <c r="O126" s="27"/>
      <c r="P126" s="27"/>
      <c r="Q126" s="27"/>
      <c r="R126" s="27"/>
      <c r="S126" s="27"/>
      <c r="T126" s="27"/>
      <c r="U126" s="27"/>
      <c r="V126" s="27"/>
    </row>
    <row r="127" ht="15.75" customHeight="1">
      <c r="A127" s="28"/>
      <c r="B127" s="29" t="s">
        <v>729</v>
      </c>
      <c r="C127" s="165" t="s">
        <v>984</v>
      </c>
      <c r="D127" s="170" t="s">
        <v>877</v>
      </c>
      <c r="E127" s="170" t="s">
        <v>878</v>
      </c>
      <c r="F127" s="60" t="s">
        <v>363</v>
      </c>
      <c r="G127" s="105" t="s">
        <v>985</v>
      </c>
      <c r="H127" s="170" t="s">
        <v>986</v>
      </c>
      <c r="I127" s="170" t="s">
        <v>881</v>
      </c>
      <c r="J127" s="118" t="s">
        <v>987</v>
      </c>
      <c r="K127" s="118"/>
      <c r="L127" s="27"/>
      <c r="M127" s="27"/>
      <c r="N127" s="27"/>
      <c r="O127" s="27"/>
      <c r="P127" s="27"/>
      <c r="Q127" s="27"/>
      <c r="R127" s="27"/>
      <c r="S127" s="27"/>
      <c r="T127" s="27"/>
      <c r="U127" s="27"/>
      <c r="V127" s="27"/>
    </row>
    <row r="128" ht="15.75" customHeight="1">
      <c r="A128" s="28"/>
      <c r="B128" s="29" t="s">
        <v>729</v>
      </c>
      <c r="C128" s="154"/>
      <c r="D128" s="27"/>
      <c r="E128" s="27"/>
      <c r="F128" s="74" t="s">
        <v>363</v>
      </c>
      <c r="G128" s="85"/>
      <c r="H128" s="27"/>
      <c r="I128" s="27"/>
      <c r="J128" s="27"/>
      <c r="K128" s="27"/>
      <c r="L128" s="27"/>
      <c r="M128" s="27"/>
      <c r="N128" s="27"/>
      <c r="O128" s="27"/>
      <c r="P128" s="27"/>
      <c r="Q128" s="27"/>
      <c r="R128" s="27"/>
      <c r="S128" s="27"/>
      <c r="T128" s="27"/>
      <c r="U128" s="27"/>
      <c r="V128" s="27"/>
    </row>
    <row r="129" ht="15.75" customHeight="1">
      <c r="A129" s="28"/>
      <c r="B129" s="29" t="s">
        <v>729</v>
      </c>
      <c r="C129" s="154"/>
      <c r="D129" s="27"/>
      <c r="E129" s="27"/>
      <c r="F129" s="74" t="s">
        <v>363</v>
      </c>
      <c r="G129" s="85"/>
      <c r="H129" s="27"/>
      <c r="I129" s="27"/>
      <c r="J129" s="27"/>
      <c r="K129" s="27"/>
      <c r="L129" s="27"/>
      <c r="M129" s="27"/>
      <c r="N129" s="27"/>
      <c r="O129" s="27"/>
      <c r="P129" s="27"/>
      <c r="Q129" s="27"/>
      <c r="R129" s="27"/>
      <c r="S129" s="27"/>
      <c r="T129" s="27"/>
      <c r="U129" s="27"/>
      <c r="V129" s="27"/>
    </row>
    <row r="130" ht="15.75" customHeight="1">
      <c r="A130" s="28"/>
      <c r="B130" s="29" t="s">
        <v>729</v>
      </c>
      <c r="C130" s="154"/>
      <c r="D130" s="27"/>
      <c r="E130" s="27"/>
      <c r="F130" s="74" t="s">
        <v>363</v>
      </c>
      <c r="G130" s="85"/>
      <c r="H130" s="27"/>
      <c r="I130" s="27"/>
      <c r="J130" s="27"/>
      <c r="K130" s="27"/>
      <c r="L130" s="27"/>
      <c r="M130" s="27"/>
      <c r="N130" s="27"/>
      <c r="O130" s="27"/>
      <c r="P130" s="27"/>
      <c r="Q130" s="27"/>
      <c r="R130" s="27"/>
      <c r="S130" s="27"/>
      <c r="T130" s="27"/>
      <c r="U130" s="27"/>
      <c r="V130" s="27"/>
    </row>
    <row r="131" ht="15.75" customHeight="1">
      <c r="A131" s="44"/>
      <c r="B131" s="29" t="s">
        <v>729</v>
      </c>
      <c r="C131" s="154"/>
      <c r="D131" s="27"/>
      <c r="E131" s="27"/>
      <c r="F131" s="74"/>
      <c r="G131" s="85"/>
      <c r="H131" s="27"/>
      <c r="I131" s="27"/>
      <c r="J131" s="27"/>
      <c r="K131" s="27"/>
      <c r="L131" s="27"/>
      <c r="M131" s="27"/>
      <c r="N131" s="27"/>
      <c r="O131" s="27"/>
      <c r="P131" s="27"/>
      <c r="Q131" s="27"/>
      <c r="R131" s="27"/>
      <c r="S131" s="27"/>
      <c r="T131" s="27"/>
      <c r="U131" s="27"/>
      <c r="V131" s="27"/>
    </row>
    <row r="132" ht="15.75" customHeight="1">
      <c r="A132" s="18"/>
      <c r="B132" s="19">
        <v>44522.0</v>
      </c>
      <c r="C132" s="154"/>
      <c r="D132" s="27"/>
      <c r="E132" s="27"/>
      <c r="F132" s="74"/>
      <c r="G132" s="85"/>
      <c r="H132" s="27"/>
      <c r="I132" s="27"/>
      <c r="J132" s="27"/>
      <c r="K132" s="27"/>
      <c r="L132" s="27"/>
      <c r="M132" s="27"/>
      <c r="N132" s="27"/>
      <c r="O132" s="27"/>
      <c r="P132" s="27"/>
      <c r="Q132" s="27"/>
    </row>
    <row r="133" ht="15.75" customHeight="1">
      <c r="A133" s="24" t="s">
        <v>988</v>
      </c>
      <c r="B133" s="17"/>
      <c r="C133" s="154"/>
      <c r="D133" s="27"/>
      <c r="E133" s="27"/>
      <c r="F133" s="74"/>
      <c r="G133" s="85"/>
      <c r="H133" s="27"/>
      <c r="I133" s="27"/>
      <c r="J133" s="27"/>
      <c r="K133" s="27"/>
      <c r="L133" s="27"/>
      <c r="M133" s="27"/>
      <c r="N133" s="27"/>
      <c r="O133" s="27"/>
      <c r="P133" s="27"/>
      <c r="Q133" s="27"/>
    </row>
    <row r="134" ht="15.75" customHeight="1">
      <c r="A134" s="28"/>
      <c r="B134" s="29" t="s">
        <v>989</v>
      </c>
      <c r="C134" s="182" t="s">
        <v>66</v>
      </c>
      <c r="D134" s="186" t="s">
        <v>990</v>
      </c>
      <c r="E134" s="186" t="s">
        <v>991</v>
      </c>
      <c r="F134" s="76">
        <v>0.4375</v>
      </c>
      <c r="G134" s="186" t="s">
        <v>866</v>
      </c>
      <c r="H134" s="77" t="s">
        <v>992</v>
      </c>
      <c r="I134" s="186" t="s">
        <v>993</v>
      </c>
      <c r="J134" s="27"/>
      <c r="K134" s="27"/>
      <c r="L134" s="27"/>
      <c r="M134" s="27"/>
      <c r="N134" s="27"/>
      <c r="O134" s="27"/>
      <c r="P134" s="27"/>
      <c r="Q134" s="27"/>
    </row>
    <row r="135" ht="15.75" customHeight="1">
      <c r="A135" s="28"/>
      <c r="B135" s="29" t="s">
        <v>989</v>
      </c>
      <c r="C135" s="182" t="s">
        <v>106</v>
      </c>
      <c r="D135" s="186" t="s">
        <v>994</v>
      </c>
      <c r="E135" s="186" t="s">
        <v>995</v>
      </c>
      <c r="F135" s="76">
        <v>0.5416666666666666</v>
      </c>
      <c r="G135" s="186" t="s">
        <v>866</v>
      </c>
      <c r="H135" s="186" t="s">
        <v>996</v>
      </c>
      <c r="I135" s="186" t="s">
        <v>997</v>
      </c>
      <c r="J135" s="27"/>
      <c r="K135" s="27"/>
      <c r="L135" s="27"/>
      <c r="M135" s="27"/>
      <c r="N135" s="27"/>
      <c r="O135" s="27"/>
      <c r="P135" s="27"/>
      <c r="Q135" s="27"/>
    </row>
    <row r="136" ht="15.75" customHeight="1">
      <c r="A136" s="28"/>
      <c r="B136" s="29" t="s">
        <v>989</v>
      </c>
      <c r="C136" s="182" t="s">
        <v>106</v>
      </c>
      <c r="D136" s="186" t="s">
        <v>998</v>
      </c>
      <c r="E136" s="186" t="s">
        <v>999</v>
      </c>
      <c r="F136" s="76">
        <v>0.625</v>
      </c>
      <c r="G136" s="186" t="s">
        <v>866</v>
      </c>
      <c r="H136" s="186" t="s">
        <v>1000</v>
      </c>
      <c r="I136" s="186" t="s">
        <v>1001</v>
      </c>
      <c r="J136" s="27"/>
      <c r="K136" s="27"/>
      <c r="L136" s="27"/>
      <c r="M136" s="27"/>
      <c r="N136" s="27"/>
      <c r="O136" s="27"/>
      <c r="P136" s="27"/>
      <c r="Q136" s="27"/>
    </row>
    <row r="137" ht="15.75" customHeight="1">
      <c r="A137" s="28"/>
      <c r="B137" s="29" t="s">
        <v>989</v>
      </c>
      <c r="C137" s="182" t="s">
        <v>106</v>
      </c>
      <c r="D137" s="186" t="s">
        <v>1002</v>
      </c>
      <c r="E137" s="186" t="s">
        <v>1003</v>
      </c>
      <c r="F137" s="76">
        <v>0.7083333333333334</v>
      </c>
      <c r="G137" s="186" t="s">
        <v>866</v>
      </c>
      <c r="H137" s="186" t="s">
        <v>1004</v>
      </c>
      <c r="I137" s="186" t="s">
        <v>1005</v>
      </c>
      <c r="J137" s="27"/>
      <c r="K137" s="27"/>
      <c r="L137" s="27"/>
      <c r="M137" s="27"/>
      <c r="N137" s="27"/>
      <c r="O137" s="27"/>
      <c r="P137" s="27"/>
      <c r="Q137" s="27"/>
    </row>
    <row r="138" ht="15.75" customHeight="1">
      <c r="A138" s="44"/>
      <c r="B138" s="29" t="s">
        <v>989</v>
      </c>
      <c r="C138" s="154"/>
      <c r="D138" s="27"/>
      <c r="E138" s="27"/>
      <c r="F138" s="78"/>
      <c r="G138" s="85"/>
      <c r="H138" s="27"/>
      <c r="I138" s="27"/>
      <c r="J138" s="27"/>
      <c r="K138" s="27"/>
      <c r="L138" s="27"/>
      <c r="M138" s="27"/>
      <c r="N138" s="27"/>
      <c r="O138" s="27"/>
      <c r="P138" s="27"/>
      <c r="Q138" s="27"/>
    </row>
    <row r="139" ht="15.75" customHeight="1">
      <c r="A139" s="18"/>
      <c r="B139" s="19">
        <v>44523.0</v>
      </c>
      <c r="C139" s="154"/>
      <c r="D139" s="27"/>
      <c r="E139" s="27"/>
      <c r="F139" s="74"/>
      <c r="G139" s="85"/>
      <c r="H139" s="27"/>
      <c r="I139" s="27"/>
      <c r="J139" s="27"/>
      <c r="K139" s="27"/>
      <c r="L139" s="27"/>
      <c r="M139" s="27"/>
      <c r="N139" s="27"/>
      <c r="O139" s="27"/>
      <c r="P139" s="27"/>
      <c r="Q139" s="27"/>
    </row>
    <row r="140" ht="15.75" customHeight="1">
      <c r="A140" s="24" t="s">
        <v>988</v>
      </c>
      <c r="B140" s="17"/>
      <c r="C140" s="154"/>
      <c r="D140" s="27"/>
      <c r="E140" s="27"/>
      <c r="F140" s="74"/>
      <c r="G140" s="85"/>
      <c r="H140" s="27"/>
      <c r="I140" s="27"/>
      <c r="J140" s="27"/>
      <c r="K140" s="27"/>
      <c r="L140" s="27"/>
      <c r="M140" s="27"/>
      <c r="N140" s="27"/>
      <c r="O140" s="27"/>
      <c r="P140" s="27"/>
      <c r="Q140" s="27"/>
    </row>
    <row r="141" ht="15.75" customHeight="1">
      <c r="A141" s="28"/>
      <c r="B141" s="29" t="s">
        <v>989</v>
      </c>
      <c r="C141" s="187"/>
      <c r="D141" s="188"/>
      <c r="E141" s="188"/>
      <c r="F141" s="189"/>
      <c r="G141" s="188"/>
      <c r="H141" s="188"/>
      <c r="I141" s="188"/>
      <c r="J141" s="95"/>
      <c r="K141" s="95"/>
      <c r="L141" s="27"/>
      <c r="M141" s="27"/>
      <c r="N141" s="27"/>
      <c r="O141" s="27"/>
      <c r="P141" s="27"/>
      <c r="Q141" s="27"/>
    </row>
    <row r="142" ht="15.75" customHeight="1">
      <c r="A142" s="28"/>
      <c r="B142" s="29" t="s">
        <v>989</v>
      </c>
      <c r="C142" s="187"/>
      <c r="D142" s="188"/>
      <c r="E142" s="188"/>
      <c r="F142" s="189"/>
      <c r="G142" s="188"/>
      <c r="H142" s="95"/>
      <c r="I142" s="188"/>
      <c r="J142" s="95"/>
      <c r="K142" s="27"/>
      <c r="L142" s="27"/>
      <c r="M142" s="27"/>
      <c r="N142" s="27"/>
      <c r="O142" s="27"/>
      <c r="P142" s="27"/>
      <c r="Q142" s="27"/>
    </row>
    <row r="143" ht="15.75" customHeight="1">
      <c r="A143" s="28"/>
      <c r="B143" s="29" t="s">
        <v>989</v>
      </c>
      <c r="C143" s="187"/>
      <c r="D143" s="188"/>
      <c r="E143" s="188"/>
      <c r="F143" s="189"/>
      <c r="G143" s="188"/>
      <c r="H143" s="188"/>
      <c r="I143" s="188"/>
      <c r="J143" s="95"/>
      <c r="K143" s="27"/>
      <c r="L143" s="27"/>
      <c r="M143" s="27"/>
      <c r="N143" s="27"/>
      <c r="O143" s="27"/>
      <c r="P143" s="27"/>
      <c r="Q143" s="27"/>
    </row>
    <row r="144" ht="15.75" customHeight="1">
      <c r="A144" s="28"/>
      <c r="B144" s="29" t="s">
        <v>989</v>
      </c>
      <c r="C144" s="187"/>
      <c r="D144" s="188"/>
      <c r="E144" s="188"/>
      <c r="F144" s="189"/>
      <c r="G144" s="188"/>
      <c r="H144" s="95"/>
      <c r="I144" s="188"/>
      <c r="J144" s="95"/>
      <c r="K144" s="27"/>
      <c r="L144" s="27"/>
      <c r="M144" s="27"/>
      <c r="N144" s="27"/>
      <c r="O144" s="27"/>
      <c r="P144" s="27"/>
      <c r="Q144" s="27"/>
    </row>
    <row r="145" ht="15.75" customHeight="1">
      <c r="A145" s="44"/>
      <c r="B145" s="29" t="s">
        <v>989</v>
      </c>
      <c r="C145" s="187"/>
      <c r="D145" s="188"/>
      <c r="E145" s="188"/>
      <c r="F145" s="189"/>
      <c r="G145" s="188"/>
      <c r="H145" s="95"/>
      <c r="I145" s="95"/>
      <c r="J145" s="95"/>
      <c r="K145" s="27"/>
      <c r="L145" s="27"/>
      <c r="M145" s="27"/>
      <c r="N145" s="27"/>
      <c r="O145" s="27"/>
      <c r="P145" s="27"/>
      <c r="Q145" s="27"/>
    </row>
    <row r="146" ht="15.75" customHeight="1">
      <c r="A146" s="18"/>
      <c r="B146" s="19">
        <v>44524.0</v>
      </c>
      <c r="C146" s="154"/>
      <c r="D146" s="168"/>
      <c r="E146" s="168"/>
      <c r="F146" s="74"/>
      <c r="G146" s="85"/>
      <c r="H146" s="27"/>
      <c r="I146" s="27"/>
      <c r="J146" s="27"/>
      <c r="K146" s="27"/>
      <c r="L146" s="27"/>
      <c r="M146" s="27"/>
      <c r="N146" s="27"/>
      <c r="O146" s="27"/>
      <c r="P146" s="27"/>
      <c r="Q146" s="27"/>
    </row>
    <row r="147" ht="15.75" customHeight="1">
      <c r="A147" s="24" t="s">
        <v>988</v>
      </c>
      <c r="B147" s="17"/>
      <c r="C147" s="154"/>
      <c r="D147" s="168"/>
      <c r="E147" s="168"/>
      <c r="F147" s="74"/>
      <c r="G147" s="85"/>
      <c r="H147" s="27"/>
      <c r="I147" s="27"/>
      <c r="J147" s="27"/>
      <c r="K147" s="27"/>
      <c r="L147" s="27"/>
      <c r="M147" s="27"/>
      <c r="N147" s="27"/>
      <c r="O147" s="27"/>
      <c r="P147" s="27"/>
      <c r="Q147" s="27"/>
    </row>
    <row r="148" ht="15.75" customHeight="1">
      <c r="A148" s="28"/>
      <c r="B148" s="29" t="s">
        <v>989</v>
      </c>
      <c r="C148" s="154"/>
      <c r="D148" s="168"/>
      <c r="E148" s="168"/>
      <c r="F148" s="78"/>
      <c r="G148" s="85"/>
      <c r="H148" s="27"/>
      <c r="I148" s="27"/>
      <c r="J148" s="27"/>
      <c r="K148" s="27"/>
      <c r="L148" s="27"/>
      <c r="M148" s="27"/>
      <c r="N148" s="27"/>
      <c r="O148" s="27"/>
      <c r="P148" s="27"/>
      <c r="Q148" s="27"/>
    </row>
    <row r="149" ht="15.75" customHeight="1">
      <c r="A149" s="28"/>
      <c r="B149" s="29" t="s">
        <v>989</v>
      </c>
      <c r="C149" s="182" t="s">
        <v>232</v>
      </c>
      <c r="D149" s="186" t="s">
        <v>1006</v>
      </c>
      <c r="E149" s="186" t="s">
        <v>1007</v>
      </c>
      <c r="F149" s="76">
        <v>0.5</v>
      </c>
      <c r="G149" s="186" t="s">
        <v>943</v>
      </c>
      <c r="H149" s="77" t="s">
        <v>1008</v>
      </c>
      <c r="I149" s="186" t="s">
        <v>1009</v>
      </c>
      <c r="J149" s="95"/>
      <c r="K149" s="27"/>
      <c r="L149" s="27"/>
      <c r="M149" s="27"/>
      <c r="N149" s="27"/>
      <c r="O149" s="27"/>
      <c r="P149" s="27"/>
      <c r="Q149" s="27"/>
    </row>
    <row r="150" ht="15.75" customHeight="1">
      <c r="A150" s="28"/>
      <c r="B150" s="29" t="s">
        <v>989</v>
      </c>
      <c r="C150" s="182" t="s">
        <v>232</v>
      </c>
      <c r="D150" s="186" t="s">
        <v>1010</v>
      </c>
      <c r="E150" s="186" t="s">
        <v>1011</v>
      </c>
      <c r="F150" s="76">
        <v>0.5833333333333334</v>
      </c>
      <c r="G150" s="186" t="s">
        <v>943</v>
      </c>
      <c r="H150" s="77" t="s">
        <v>1012</v>
      </c>
      <c r="I150" s="186" t="s">
        <v>1013</v>
      </c>
      <c r="J150" s="27"/>
      <c r="K150" s="27"/>
      <c r="L150" s="27"/>
      <c r="M150" s="27"/>
      <c r="N150" s="27"/>
      <c r="O150" s="27"/>
      <c r="P150" s="27"/>
      <c r="Q150" s="27"/>
    </row>
    <row r="151" ht="15.75" customHeight="1">
      <c r="A151" s="28"/>
      <c r="B151" s="29" t="s">
        <v>989</v>
      </c>
      <c r="C151" s="165" t="s">
        <v>232</v>
      </c>
      <c r="D151" s="170" t="s">
        <v>1014</v>
      </c>
      <c r="E151" s="170" t="s">
        <v>1015</v>
      </c>
      <c r="F151" s="80">
        <v>0.6666666666666666</v>
      </c>
      <c r="G151" s="170" t="s">
        <v>943</v>
      </c>
      <c r="H151" s="81" t="s">
        <v>1016</v>
      </c>
      <c r="I151" s="170" t="s">
        <v>1017</v>
      </c>
      <c r="J151" s="27" t="s">
        <v>1018</v>
      </c>
      <c r="K151" s="95"/>
      <c r="L151" s="95"/>
      <c r="M151" s="27"/>
      <c r="N151" s="27"/>
      <c r="O151" s="27"/>
      <c r="P151" s="27"/>
      <c r="Q151" s="27"/>
    </row>
    <row r="152" ht="15.75" customHeight="1">
      <c r="A152" s="28"/>
      <c r="B152" s="29" t="s">
        <v>989</v>
      </c>
      <c r="C152" s="165" t="s">
        <v>232</v>
      </c>
      <c r="D152" s="170" t="s">
        <v>1019</v>
      </c>
      <c r="E152" s="170" t="s">
        <v>1020</v>
      </c>
      <c r="F152" s="80">
        <v>0.6666666666666666</v>
      </c>
      <c r="G152" s="170" t="s">
        <v>943</v>
      </c>
      <c r="H152" s="81" t="s">
        <v>1016</v>
      </c>
      <c r="I152" s="170" t="s">
        <v>1017</v>
      </c>
      <c r="J152" s="27" t="s">
        <v>1018</v>
      </c>
      <c r="K152" s="95"/>
      <c r="L152" s="95"/>
      <c r="M152" s="27"/>
      <c r="N152" s="27"/>
      <c r="O152" s="27"/>
      <c r="P152" s="27"/>
      <c r="Q152" s="27"/>
    </row>
    <row r="153" ht="15.75" customHeight="1">
      <c r="A153" s="28"/>
      <c r="B153" s="29" t="s">
        <v>989</v>
      </c>
      <c r="C153" s="165" t="s">
        <v>232</v>
      </c>
      <c r="D153" s="170" t="s">
        <v>1021</v>
      </c>
      <c r="E153" s="170" t="s">
        <v>1022</v>
      </c>
      <c r="F153" s="80">
        <v>0.6666666666666666</v>
      </c>
      <c r="G153" s="170" t="s">
        <v>943</v>
      </c>
      <c r="H153" s="81" t="s">
        <v>1016</v>
      </c>
      <c r="I153" s="170" t="s">
        <v>1017</v>
      </c>
      <c r="J153" s="27" t="s">
        <v>1018</v>
      </c>
      <c r="K153" s="95"/>
      <c r="L153" s="95"/>
      <c r="M153" s="27"/>
      <c r="N153" s="27"/>
      <c r="O153" s="27"/>
      <c r="P153" s="27"/>
      <c r="Q153" s="27"/>
    </row>
    <row r="154" ht="15.75" customHeight="1">
      <c r="A154" s="28"/>
      <c r="B154" s="29" t="s">
        <v>989</v>
      </c>
      <c r="C154" s="165" t="s">
        <v>232</v>
      </c>
      <c r="D154" s="170" t="s">
        <v>1023</v>
      </c>
      <c r="E154" s="170" t="s">
        <v>1024</v>
      </c>
      <c r="F154" s="80">
        <v>0.6666666666666666</v>
      </c>
      <c r="G154" s="170" t="s">
        <v>943</v>
      </c>
      <c r="H154" s="81" t="s">
        <v>1016</v>
      </c>
      <c r="I154" s="170" t="s">
        <v>1017</v>
      </c>
      <c r="J154" s="27" t="s">
        <v>1018</v>
      </c>
      <c r="K154" s="95"/>
      <c r="L154" s="95"/>
      <c r="M154" s="27"/>
      <c r="N154" s="27"/>
      <c r="O154" s="27"/>
      <c r="P154" s="27"/>
      <c r="Q154" s="27"/>
    </row>
    <row r="155" ht="15.75" customHeight="1">
      <c r="A155" s="44"/>
      <c r="B155" s="29" t="s">
        <v>989</v>
      </c>
      <c r="C155" s="165" t="s">
        <v>232</v>
      </c>
      <c r="D155" s="170" t="s">
        <v>1025</v>
      </c>
      <c r="E155" s="170" t="s">
        <v>1026</v>
      </c>
      <c r="F155" s="80">
        <v>0.75</v>
      </c>
      <c r="G155" s="105" t="s">
        <v>1027</v>
      </c>
      <c r="H155" s="81" t="s">
        <v>1028</v>
      </c>
      <c r="I155" s="170" t="s">
        <v>1029</v>
      </c>
      <c r="J155" s="27" t="s">
        <v>1030</v>
      </c>
      <c r="K155" s="27"/>
      <c r="L155" s="27"/>
      <c r="M155" s="27"/>
      <c r="N155" s="27"/>
      <c r="O155" s="27"/>
      <c r="P155" s="27"/>
      <c r="Q155" s="27"/>
    </row>
    <row r="156" ht="15.75" customHeight="1">
      <c r="A156" s="18"/>
      <c r="B156" s="19">
        <v>44525.0</v>
      </c>
      <c r="C156" s="154"/>
      <c r="D156" s="168"/>
      <c r="E156" s="168"/>
      <c r="F156" s="74"/>
      <c r="G156" s="85"/>
      <c r="H156" s="27"/>
      <c r="I156" s="27"/>
      <c r="J156" s="27"/>
      <c r="K156" s="27"/>
      <c r="L156" s="27"/>
      <c r="M156" s="27"/>
      <c r="N156" s="27"/>
      <c r="O156" s="27"/>
      <c r="P156" s="27"/>
      <c r="Q156" s="27"/>
    </row>
    <row r="157" ht="15.75" customHeight="1">
      <c r="A157" s="24" t="s">
        <v>988</v>
      </c>
      <c r="B157" s="17"/>
      <c r="C157" s="154"/>
      <c r="D157" s="168"/>
      <c r="E157" s="168"/>
      <c r="F157" s="74"/>
      <c r="G157" s="85"/>
      <c r="H157" s="27"/>
      <c r="I157" s="27"/>
      <c r="J157" s="27"/>
      <c r="K157" s="27"/>
      <c r="L157" s="27"/>
      <c r="M157" s="27"/>
      <c r="N157" s="27"/>
      <c r="O157" s="27"/>
      <c r="P157" s="27"/>
      <c r="Q157" s="27"/>
    </row>
    <row r="158" ht="15.75" customHeight="1">
      <c r="A158" s="28"/>
      <c r="B158" s="29" t="s">
        <v>989</v>
      </c>
      <c r="C158" s="182" t="s">
        <v>100</v>
      </c>
      <c r="D158" s="186" t="s">
        <v>946</v>
      </c>
      <c r="E158" s="186" t="s">
        <v>947</v>
      </c>
      <c r="F158" s="76">
        <v>0.4583333333333333</v>
      </c>
      <c r="G158" s="88" t="s">
        <v>1031</v>
      </c>
      <c r="H158" s="186" t="s">
        <v>949</v>
      </c>
      <c r="I158" s="186" t="s">
        <v>950</v>
      </c>
      <c r="J158" s="27"/>
      <c r="K158" s="27"/>
      <c r="L158" s="27"/>
      <c r="M158" s="27"/>
      <c r="N158" s="27"/>
      <c r="O158" s="27"/>
      <c r="P158" s="27"/>
      <c r="Q158" s="27"/>
    </row>
    <row r="159" ht="15.75" customHeight="1">
      <c r="A159" s="28"/>
      <c r="B159" s="29" t="s">
        <v>989</v>
      </c>
      <c r="C159" s="182" t="s">
        <v>232</v>
      </c>
      <c r="D159" s="186" t="s">
        <v>1032</v>
      </c>
      <c r="E159" s="186" t="s">
        <v>1033</v>
      </c>
      <c r="F159" s="76">
        <v>0.5833333333333334</v>
      </c>
      <c r="G159" s="186" t="s">
        <v>1034</v>
      </c>
      <c r="H159" s="77" t="s">
        <v>1035</v>
      </c>
      <c r="I159" s="186" t="s">
        <v>1036</v>
      </c>
      <c r="J159" s="27"/>
      <c r="K159" s="27"/>
      <c r="L159" s="27"/>
      <c r="M159" s="27"/>
      <c r="N159" s="27"/>
      <c r="O159" s="27"/>
      <c r="P159" s="27"/>
      <c r="Q159" s="27"/>
    </row>
    <row r="160" ht="15.75" customHeight="1">
      <c r="A160" s="28"/>
      <c r="B160" s="29" t="s">
        <v>989</v>
      </c>
      <c r="C160" s="182" t="s">
        <v>100</v>
      </c>
      <c r="D160" s="186" t="s">
        <v>1025</v>
      </c>
      <c r="E160" s="186" t="s">
        <v>1026</v>
      </c>
      <c r="F160" s="76">
        <v>0.625</v>
      </c>
      <c r="G160" s="88" t="s">
        <v>1027</v>
      </c>
      <c r="H160" s="77" t="s">
        <v>1028</v>
      </c>
      <c r="I160" s="186" t="s">
        <v>1029</v>
      </c>
      <c r="J160" s="27"/>
      <c r="K160" s="27"/>
      <c r="L160" s="27"/>
      <c r="M160" s="27"/>
      <c r="N160" s="27"/>
      <c r="O160" s="27"/>
      <c r="P160" s="27"/>
      <c r="Q160" s="27"/>
    </row>
    <row r="161" ht="15.75" customHeight="1">
      <c r="A161" s="28"/>
      <c r="B161" s="29" t="s">
        <v>989</v>
      </c>
      <c r="C161" s="165" t="s">
        <v>66</v>
      </c>
      <c r="D161" s="170" t="s">
        <v>1037</v>
      </c>
      <c r="E161" s="170" t="s">
        <v>1038</v>
      </c>
      <c r="F161" s="80">
        <v>0.6875</v>
      </c>
      <c r="G161" s="105" t="s">
        <v>1039</v>
      </c>
      <c r="H161" s="81" t="s">
        <v>1040</v>
      </c>
      <c r="I161" s="170" t="s">
        <v>1041</v>
      </c>
      <c r="J161" s="27" t="s">
        <v>1042</v>
      </c>
      <c r="K161" s="27"/>
      <c r="L161" s="27"/>
      <c r="M161" s="27"/>
      <c r="N161" s="27"/>
      <c r="O161" s="27"/>
      <c r="P161" s="27"/>
      <c r="Q161" s="27"/>
    </row>
    <row r="162" ht="15.75" customHeight="1">
      <c r="A162" s="44"/>
      <c r="B162" s="29" t="s">
        <v>989</v>
      </c>
      <c r="C162" s="182" t="s">
        <v>232</v>
      </c>
      <c r="D162" s="186" t="s">
        <v>1043</v>
      </c>
      <c r="E162" s="186" t="s">
        <v>1044</v>
      </c>
      <c r="F162" s="76">
        <v>0.75</v>
      </c>
      <c r="G162" s="88" t="s">
        <v>906</v>
      </c>
      <c r="H162" s="77" t="s">
        <v>1045</v>
      </c>
      <c r="I162" s="186" t="s">
        <v>1046</v>
      </c>
      <c r="J162" s="27"/>
      <c r="K162" s="27"/>
      <c r="L162" s="27"/>
      <c r="M162" s="27"/>
      <c r="N162" s="27"/>
      <c r="O162" s="27"/>
      <c r="P162" s="27"/>
      <c r="Q162" s="27"/>
    </row>
    <row r="163" ht="15.75" customHeight="1">
      <c r="A163" s="18"/>
      <c r="B163" s="19">
        <v>44526.0</v>
      </c>
      <c r="C163" s="154"/>
      <c r="D163" s="27"/>
      <c r="E163" s="27"/>
      <c r="F163" s="74"/>
      <c r="G163" s="85"/>
      <c r="H163" s="27"/>
      <c r="I163" s="27"/>
      <c r="J163" s="27"/>
      <c r="K163" s="27"/>
      <c r="L163" s="27"/>
      <c r="M163" s="27"/>
      <c r="N163" s="27"/>
      <c r="O163" s="27"/>
      <c r="P163" s="27"/>
      <c r="Q163" s="27"/>
    </row>
    <row r="164" ht="15.75" customHeight="1">
      <c r="A164" s="24" t="s">
        <v>988</v>
      </c>
      <c r="B164" s="17"/>
      <c r="C164" s="154"/>
      <c r="D164" s="27"/>
      <c r="E164" s="27"/>
      <c r="F164" s="74"/>
      <c r="G164" s="85"/>
      <c r="H164" s="27"/>
      <c r="I164" s="27"/>
      <c r="J164" s="27"/>
      <c r="K164" s="27"/>
      <c r="L164" s="27"/>
      <c r="M164" s="27"/>
      <c r="N164" s="27"/>
      <c r="O164" s="27"/>
      <c r="P164" s="27"/>
      <c r="Q164" s="27"/>
    </row>
    <row r="165" ht="15.75" customHeight="1">
      <c r="A165" s="28"/>
      <c r="B165" s="29" t="s">
        <v>989</v>
      </c>
      <c r="C165" s="165" t="s">
        <v>106</v>
      </c>
      <c r="D165" s="170" t="s">
        <v>1047</v>
      </c>
      <c r="E165" s="170" t="s">
        <v>1048</v>
      </c>
      <c r="F165" s="80">
        <v>0.4791666666666667</v>
      </c>
      <c r="G165" s="170" t="s">
        <v>866</v>
      </c>
      <c r="H165" s="170" t="s">
        <v>1049</v>
      </c>
      <c r="I165" s="170" t="s">
        <v>1050</v>
      </c>
      <c r="J165" s="95" t="s">
        <v>1051</v>
      </c>
      <c r="K165" s="27"/>
      <c r="L165" s="27"/>
      <c r="M165" s="27"/>
      <c r="N165" s="27"/>
      <c r="O165" s="27"/>
      <c r="P165" s="27"/>
      <c r="Q165" s="27"/>
    </row>
    <row r="166" ht="15.75" customHeight="1">
      <c r="A166" s="28"/>
      <c r="B166" s="29" t="s">
        <v>989</v>
      </c>
      <c r="C166" s="182" t="s">
        <v>66</v>
      </c>
      <c r="D166" s="186" t="s">
        <v>1052</v>
      </c>
      <c r="E166" s="186" t="s">
        <v>1053</v>
      </c>
      <c r="F166" s="76">
        <v>0.5208333333333334</v>
      </c>
      <c r="G166" s="186" t="s">
        <v>866</v>
      </c>
      <c r="H166" s="77" t="s">
        <v>1054</v>
      </c>
      <c r="I166" s="186" t="s">
        <v>1055</v>
      </c>
      <c r="J166" s="27"/>
      <c r="K166" s="27"/>
      <c r="L166" s="27"/>
      <c r="M166" s="27"/>
      <c r="N166" s="27"/>
      <c r="O166" s="27"/>
      <c r="P166" s="27"/>
      <c r="Q166" s="27"/>
    </row>
    <row r="167" ht="15.75" customHeight="1">
      <c r="A167" s="28"/>
      <c r="B167" s="29" t="s">
        <v>989</v>
      </c>
      <c r="C167" s="182" t="s">
        <v>66</v>
      </c>
      <c r="D167" s="186" t="s">
        <v>1056</v>
      </c>
      <c r="E167" s="186" t="s">
        <v>1057</v>
      </c>
      <c r="F167" s="76">
        <v>0.5833333333333334</v>
      </c>
      <c r="G167" s="186" t="s">
        <v>866</v>
      </c>
      <c r="H167" s="77" t="s">
        <v>1058</v>
      </c>
      <c r="I167" s="186" t="s">
        <v>1059</v>
      </c>
      <c r="J167" s="27"/>
      <c r="K167" s="27"/>
      <c r="L167" s="27"/>
      <c r="M167" s="27"/>
      <c r="N167" s="27"/>
      <c r="O167" s="27"/>
      <c r="P167" s="27"/>
      <c r="Q167" s="27"/>
    </row>
    <row r="168" ht="15.75" customHeight="1">
      <c r="A168" s="28"/>
      <c r="B168" s="29" t="s">
        <v>989</v>
      </c>
      <c r="C168" s="182" t="s">
        <v>100</v>
      </c>
      <c r="D168" s="186" t="s">
        <v>1060</v>
      </c>
      <c r="E168" s="186" t="s">
        <v>1061</v>
      </c>
      <c r="F168" s="76">
        <v>0.5833333333333334</v>
      </c>
      <c r="G168" s="186" t="s">
        <v>866</v>
      </c>
      <c r="H168" s="77" t="s">
        <v>1058</v>
      </c>
      <c r="I168" s="186" t="s">
        <v>1059</v>
      </c>
      <c r="J168" s="27"/>
      <c r="K168" s="27"/>
      <c r="L168" s="27"/>
      <c r="M168" s="27"/>
      <c r="N168" s="27"/>
      <c r="O168" s="27"/>
      <c r="P168" s="27"/>
      <c r="Q168" s="27"/>
    </row>
    <row r="169" ht="15.75" customHeight="1">
      <c r="A169" s="28"/>
      <c r="B169" s="29" t="s">
        <v>989</v>
      </c>
      <c r="C169" s="182" t="s">
        <v>106</v>
      </c>
      <c r="D169" s="186" t="s">
        <v>1062</v>
      </c>
      <c r="E169" s="186" t="s">
        <v>1063</v>
      </c>
      <c r="F169" s="76">
        <v>0.625</v>
      </c>
      <c r="G169" s="186" t="s">
        <v>866</v>
      </c>
      <c r="H169" s="186" t="s">
        <v>1064</v>
      </c>
      <c r="I169" s="186" t="s">
        <v>1065</v>
      </c>
      <c r="J169" s="27"/>
      <c r="K169" s="27"/>
      <c r="L169" s="27"/>
      <c r="M169" s="27"/>
      <c r="N169" s="27"/>
      <c r="O169" s="27"/>
      <c r="P169" s="27"/>
      <c r="Q169" s="27"/>
    </row>
    <row r="170" ht="15.75" customHeight="1">
      <c r="A170" s="44"/>
      <c r="B170" s="29" t="s">
        <v>989</v>
      </c>
      <c r="C170" s="154"/>
      <c r="D170" s="27"/>
      <c r="E170" s="27"/>
      <c r="F170" s="78"/>
      <c r="G170" s="85"/>
      <c r="H170" s="27"/>
      <c r="I170" s="27"/>
      <c r="J170" s="27"/>
      <c r="K170" s="27"/>
      <c r="L170" s="27"/>
      <c r="M170" s="27"/>
      <c r="N170" s="27"/>
      <c r="O170" s="27"/>
      <c r="P170" s="27"/>
      <c r="Q170" s="27"/>
    </row>
    <row r="171" ht="15.75" customHeight="1">
      <c r="A171" s="18"/>
      <c r="B171" s="19">
        <v>44529.0</v>
      </c>
      <c r="C171" s="154"/>
      <c r="D171" s="27"/>
      <c r="E171" s="27"/>
      <c r="F171" s="74"/>
      <c r="G171" s="85"/>
      <c r="H171" s="27"/>
      <c r="I171" s="27"/>
      <c r="J171" s="27"/>
      <c r="K171" s="27"/>
      <c r="L171" s="27"/>
      <c r="M171" s="27"/>
      <c r="N171" s="27"/>
      <c r="O171" s="27"/>
      <c r="P171" s="27"/>
      <c r="Q171" s="27"/>
    </row>
    <row r="172" ht="15.75" customHeight="1">
      <c r="A172" s="24" t="s">
        <v>988</v>
      </c>
      <c r="B172" s="17"/>
      <c r="C172" s="154"/>
      <c r="D172" s="90" t="s">
        <v>1066</v>
      </c>
      <c r="E172" s="23"/>
      <c r="F172" s="74"/>
      <c r="G172" s="85"/>
      <c r="H172" s="27"/>
      <c r="I172" s="27"/>
      <c r="J172" s="27"/>
      <c r="K172" s="27"/>
      <c r="L172" s="27"/>
      <c r="M172" s="27"/>
      <c r="N172" s="27"/>
      <c r="O172" s="27"/>
      <c r="P172" s="27"/>
      <c r="Q172" s="27"/>
    </row>
    <row r="173" ht="15.75" customHeight="1">
      <c r="A173" s="28"/>
      <c r="B173" s="29" t="s">
        <v>989</v>
      </c>
      <c r="C173" s="27"/>
      <c r="D173" s="27"/>
      <c r="E173" s="27"/>
      <c r="F173" s="27"/>
      <c r="G173" s="85"/>
      <c r="H173" s="27"/>
      <c r="I173" s="27"/>
      <c r="J173" s="27"/>
      <c r="K173" s="27"/>
      <c r="L173" s="27"/>
      <c r="M173" s="27"/>
      <c r="N173" s="27"/>
      <c r="O173" s="27"/>
      <c r="P173" s="27"/>
      <c r="Q173" s="27"/>
    </row>
    <row r="174" ht="15.75" customHeight="1">
      <c r="A174" s="28"/>
      <c r="B174" s="29" t="s">
        <v>989</v>
      </c>
      <c r="C174" s="77" t="s">
        <v>167</v>
      </c>
      <c r="D174" s="186" t="s">
        <v>1067</v>
      </c>
      <c r="E174" s="186" t="s">
        <v>1068</v>
      </c>
      <c r="F174" s="76">
        <v>0.5</v>
      </c>
      <c r="G174" s="88" t="s">
        <v>1069</v>
      </c>
      <c r="H174" s="88" t="s">
        <v>1070</v>
      </c>
      <c r="I174" s="186" t="s">
        <v>1071</v>
      </c>
      <c r="J174" s="27"/>
      <c r="K174" s="27"/>
      <c r="L174" s="27"/>
      <c r="M174" s="27"/>
      <c r="N174" s="27"/>
      <c r="O174" s="27"/>
      <c r="P174" s="27"/>
      <c r="Q174" s="27"/>
    </row>
    <row r="175" ht="15.75" customHeight="1">
      <c r="A175" s="28"/>
      <c r="B175" s="29" t="s">
        <v>989</v>
      </c>
      <c r="C175" s="77" t="s">
        <v>167</v>
      </c>
      <c r="D175" s="186" t="s">
        <v>1072</v>
      </c>
      <c r="E175" s="186" t="s">
        <v>1073</v>
      </c>
      <c r="F175" s="76">
        <v>0.625</v>
      </c>
      <c r="G175" s="88" t="s">
        <v>1074</v>
      </c>
      <c r="H175" s="88" t="s">
        <v>1075</v>
      </c>
      <c r="I175" s="186" t="s">
        <v>1076</v>
      </c>
      <c r="J175" s="27"/>
      <c r="K175" s="27"/>
      <c r="L175" s="27"/>
      <c r="M175" s="27"/>
      <c r="N175" s="27"/>
      <c r="O175" s="27"/>
      <c r="P175" s="27"/>
      <c r="Q175" s="27"/>
    </row>
    <row r="176" ht="15.75" customHeight="1">
      <c r="A176" s="28"/>
      <c r="B176" s="29" t="s">
        <v>989</v>
      </c>
      <c r="C176" s="77" t="s">
        <v>167</v>
      </c>
      <c r="D176" s="186" t="s">
        <v>1077</v>
      </c>
      <c r="E176" s="186" t="s">
        <v>1078</v>
      </c>
      <c r="F176" s="76">
        <v>0.6666666666666666</v>
      </c>
      <c r="G176" s="88" t="s">
        <v>1079</v>
      </c>
      <c r="H176" s="88" t="s">
        <v>1080</v>
      </c>
      <c r="I176" s="186" t="s">
        <v>1081</v>
      </c>
      <c r="J176" s="27"/>
      <c r="K176" s="27"/>
      <c r="L176" s="27"/>
      <c r="M176" s="27"/>
      <c r="N176" s="27"/>
      <c r="O176" s="27"/>
      <c r="P176" s="27"/>
      <c r="Q176" s="27"/>
    </row>
    <row r="177" ht="15.75" customHeight="1">
      <c r="A177" s="44"/>
      <c r="B177" s="29" t="s">
        <v>989</v>
      </c>
      <c r="C177" s="77" t="s">
        <v>167</v>
      </c>
      <c r="D177" s="186" t="s">
        <v>1082</v>
      </c>
      <c r="E177" s="186" t="s">
        <v>1083</v>
      </c>
      <c r="F177" s="76">
        <v>0.75</v>
      </c>
      <c r="G177" s="88" t="s">
        <v>1084</v>
      </c>
      <c r="H177" s="88" t="s">
        <v>1085</v>
      </c>
      <c r="I177" s="186" t="s">
        <v>1086</v>
      </c>
      <c r="J177" s="27"/>
      <c r="K177" s="27"/>
      <c r="L177" s="27"/>
      <c r="M177" s="27"/>
      <c r="N177" s="27"/>
      <c r="O177" s="27"/>
      <c r="P177" s="27"/>
      <c r="Q177" s="27"/>
    </row>
    <row r="178" ht="15.75" customHeight="1">
      <c r="A178" s="18"/>
      <c r="B178" s="135">
        <v>44530.0</v>
      </c>
      <c r="C178" s="154"/>
      <c r="D178" s="85"/>
      <c r="E178" s="85"/>
      <c r="F178" s="74"/>
      <c r="G178" s="85"/>
      <c r="H178" s="85"/>
      <c r="I178" s="85"/>
      <c r="J178" s="27"/>
      <c r="K178" s="95"/>
      <c r="L178" s="27"/>
      <c r="M178" s="27"/>
      <c r="N178" s="27"/>
      <c r="O178" s="27"/>
      <c r="P178" s="27"/>
      <c r="Q178" s="27"/>
    </row>
    <row r="179" ht="15.75" customHeight="1">
      <c r="A179" s="136" t="s">
        <v>988</v>
      </c>
      <c r="B179" s="39"/>
      <c r="C179" s="154"/>
      <c r="D179" s="85"/>
      <c r="E179" s="85"/>
      <c r="F179" s="74"/>
      <c r="G179" s="85"/>
      <c r="H179" s="85"/>
      <c r="I179" s="85"/>
      <c r="J179" s="190"/>
      <c r="K179" s="95"/>
      <c r="L179" s="27"/>
      <c r="M179" s="27"/>
      <c r="N179" s="27"/>
      <c r="O179" s="27"/>
      <c r="P179" s="27"/>
      <c r="Q179" s="27"/>
    </row>
    <row r="180" ht="15.75" customHeight="1">
      <c r="A180" s="28"/>
      <c r="B180" s="137" t="s">
        <v>989</v>
      </c>
      <c r="C180" s="77" t="s">
        <v>106</v>
      </c>
      <c r="D180" s="186" t="s">
        <v>1047</v>
      </c>
      <c r="E180" s="186" t="s">
        <v>1048</v>
      </c>
      <c r="F180" s="76">
        <v>0.4791666666666667</v>
      </c>
      <c r="G180" s="186" t="s">
        <v>866</v>
      </c>
      <c r="H180" s="186" t="s">
        <v>1049</v>
      </c>
      <c r="I180" s="186" t="s">
        <v>1050</v>
      </c>
      <c r="J180" s="190"/>
      <c r="K180" s="95"/>
      <c r="L180" s="27"/>
      <c r="M180" s="27"/>
      <c r="N180" s="27"/>
      <c r="O180" s="27"/>
      <c r="P180" s="27"/>
      <c r="Q180" s="27"/>
    </row>
    <row r="181" ht="15.75" customHeight="1">
      <c r="A181" s="28"/>
      <c r="B181" s="137" t="s">
        <v>989</v>
      </c>
      <c r="C181" s="77" t="s">
        <v>404</v>
      </c>
      <c r="D181" s="186" t="s">
        <v>1087</v>
      </c>
      <c r="E181" s="186" t="s">
        <v>1088</v>
      </c>
      <c r="F181" s="76">
        <v>0.5416666666666666</v>
      </c>
      <c r="G181" s="186" t="s">
        <v>842</v>
      </c>
      <c r="H181" s="186" t="s">
        <v>1089</v>
      </c>
      <c r="I181" s="186" t="s">
        <v>993</v>
      </c>
      <c r="J181" s="190"/>
      <c r="K181" s="95"/>
      <c r="L181" s="27"/>
      <c r="M181" s="27"/>
      <c r="N181" s="27"/>
      <c r="O181" s="27"/>
      <c r="P181" s="27"/>
      <c r="Q181" s="27"/>
    </row>
    <row r="182" ht="15.75" customHeight="1">
      <c r="A182" s="28"/>
      <c r="B182" s="137" t="s">
        <v>989</v>
      </c>
      <c r="C182" s="182" t="s">
        <v>404</v>
      </c>
      <c r="D182" s="186" t="s">
        <v>1090</v>
      </c>
      <c r="E182" s="186" t="s">
        <v>1091</v>
      </c>
      <c r="F182" s="76">
        <v>0.625</v>
      </c>
      <c r="G182" s="88" t="s">
        <v>842</v>
      </c>
      <c r="H182" s="88" t="s">
        <v>1092</v>
      </c>
      <c r="I182" s="186" t="s">
        <v>1093</v>
      </c>
      <c r="J182" s="190"/>
      <c r="K182" s="95"/>
      <c r="L182" s="27"/>
      <c r="M182" s="27"/>
      <c r="N182" s="27"/>
      <c r="O182" s="27"/>
      <c r="P182" s="27"/>
      <c r="Q182" s="27"/>
    </row>
    <row r="183" ht="15.75" customHeight="1">
      <c r="A183" s="28"/>
      <c r="B183" s="137" t="s">
        <v>989</v>
      </c>
      <c r="C183" s="182" t="s">
        <v>404</v>
      </c>
      <c r="D183" s="186" t="s">
        <v>1094</v>
      </c>
      <c r="E183" s="186" t="s">
        <v>1095</v>
      </c>
      <c r="F183" s="76">
        <v>0.6875</v>
      </c>
      <c r="G183" s="88" t="s">
        <v>842</v>
      </c>
      <c r="H183" s="88" t="s">
        <v>1096</v>
      </c>
      <c r="I183" s="186" t="s">
        <v>1097</v>
      </c>
      <c r="J183" s="190"/>
      <c r="K183" s="95"/>
      <c r="L183" s="27"/>
      <c r="M183" s="27"/>
      <c r="N183" s="27"/>
      <c r="O183" s="27"/>
      <c r="P183" s="27"/>
      <c r="Q183" s="27"/>
    </row>
    <row r="184" ht="15.75" customHeight="1">
      <c r="A184" s="44"/>
      <c r="B184" s="137" t="s">
        <v>989</v>
      </c>
      <c r="C184" s="154"/>
      <c r="D184" s="85"/>
      <c r="E184" s="85"/>
      <c r="F184" s="74"/>
      <c r="G184" s="85"/>
      <c r="H184" s="85"/>
      <c r="I184" s="85"/>
      <c r="J184" s="85"/>
      <c r="K184" s="95"/>
      <c r="L184" s="27"/>
      <c r="M184" s="27"/>
      <c r="N184" s="27"/>
      <c r="O184" s="27"/>
      <c r="P184" s="27"/>
      <c r="Q184" s="27"/>
    </row>
    <row r="185" ht="15.75" customHeight="1">
      <c r="A185" s="18"/>
      <c r="B185" s="135">
        <v>44531.0</v>
      </c>
      <c r="C185" s="154"/>
      <c r="D185" s="27"/>
      <c r="E185" s="27"/>
      <c r="F185" s="74"/>
      <c r="G185" s="85"/>
      <c r="H185" s="27"/>
      <c r="I185" s="27"/>
      <c r="J185" s="27"/>
      <c r="K185" s="95"/>
      <c r="L185" s="27"/>
      <c r="M185" s="27"/>
      <c r="N185" s="27"/>
      <c r="O185" s="27"/>
      <c r="P185" s="27"/>
      <c r="Q185" s="27"/>
    </row>
    <row r="186" ht="15.75" customHeight="1">
      <c r="A186" s="136" t="s">
        <v>988</v>
      </c>
      <c r="B186" s="39"/>
      <c r="C186" s="154"/>
      <c r="D186" s="27"/>
      <c r="E186" s="27"/>
      <c r="F186" s="74"/>
      <c r="G186" s="85"/>
      <c r="H186" s="27"/>
      <c r="I186" s="27"/>
      <c r="J186" s="27"/>
      <c r="K186" s="95"/>
      <c r="L186" s="27"/>
      <c r="M186" s="27"/>
      <c r="N186" s="27"/>
      <c r="O186" s="27"/>
      <c r="P186" s="27"/>
      <c r="Q186" s="27"/>
    </row>
    <row r="187" ht="15.75" customHeight="1">
      <c r="A187" s="28"/>
      <c r="B187" s="137" t="s">
        <v>989</v>
      </c>
      <c r="C187" s="154"/>
      <c r="D187" s="90" t="s">
        <v>1066</v>
      </c>
      <c r="E187" s="23"/>
      <c r="F187" s="74"/>
      <c r="G187" s="85"/>
      <c r="H187" s="27"/>
      <c r="I187" s="27"/>
      <c r="J187" s="27"/>
      <c r="K187" s="95"/>
      <c r="L187" s="27"/>
      <c r="M187" s="27"/>
      <c r="N187" s="27"/>
      <c r="O187" s="27"/>
      <c r="P187" s="27"/>
      <c r="Q187" s="27"/>
    </row>
    <row r="188" ht="15.75" customHeight="1">
      <c r="A188" s="28"/>
      <c r="B188" s="137" t="s">
        <v>989</v>
      </c>
      <c r="C188" s="182" t="s">
        <v>106</v>
      </c>
      <c r="D188" s="186" t="s">
        <v>969</v>
      </c>
      <c r="E188" s="186" t="s">
        <v>970</v>
      </c>
      <c r="F188" s="89" t="s">
        <v>298</v>
      </c>
      <c r="G188" s="186" t="s">
        <v>866</v>
      </c>
      <c r="H188" s="186" t="s">
        <v>1098</v>
      </c>
      <c r="I188" s="186" t="s">
        <v>972</v>
      </c>
      <c r="J188" s="95"/>
      <c r="K188" s="95"/>
      <c r="L188" s="27"/>
      <c r="M188" s="27"/>
      <c r="N188" s="27"/>
      <c r="O188" s="27"/>
      <c r="P188" s="27"/>
      <c r="Q188" s="27"/>
    </row>
    <row r="189" ht="15.75" customHeight="1">
      <c r="A189" s="28"/>
      <c r="B189" s="137" t="s">
        <v>989</v>
      </c>
      <c r="C189" s="165" t="s">
        <v>106</v>
      </c>
      <c r="D189" s="170" t="s">
        <v>1099</v>
      </c>
      <c r="E189" s="170" t="s">
        <v>1100</v>
      </c>
      <c r="F189" s="91" t="s">
        <v>352</v>
      </c>
      <c r="G189" s="170" t="s">
        <v>866</v>
      </c>
      <c r="H189" s="170" t="s">
        <v>1101</v>
      </c>
      <c r="I189" s="170" t="s">
        <v>1102</v>
      </c>
      <c r="J189" s="95" t="s">
        <v>1103</v>
      </c>
      <c r="K189" s="95"/>
      <c r="L189" s="27"/>
      <c r="M189" s="27"/>
      <c r="N189" s="27"/>
      <c r="O189" s="27"/>
      <c r="P189" s="27"/>
      <c r="Q189" s="27"/>
    </row>
    <row r="190" ht="15.75" customHeight="1">
      <c r="A190" s="28"/>
      <c r="B190" s="137" t="s">
        <v>989</v>
      </c>
      <c r="C190" s="182" t="s">
        <v>106</v>
      </c>
      <c r="D190" s="186" t="s">
        <v>1104</v>
      </c>
      <c r="E190" s="186" t="s">
        <v>1105</v>
      </c>
      <c r="F190" s="89" t="s">
        <v>372</v>
      </c>
      <c r="G190" s="186" t="s">
        <v>866</v>
      </c>
      <c r="H190" s="186" t="s">
        <v>1106</v>
      </c>
      <c r="I190" s="186" t="s">
        <v>1107</v>
      </c>
      <c r="J190" s="95"/>
      <c r="K190" s="95"/>
      <c r="L190" s="27"/>
      <c r="M190" s="27"/>
      <c r="N190" s="27"/>
      <c r="O190" s="27"/>
      <c r="P190" s="27"/>
      <c r="Q190" s="27"/>
    </row>
    <row r="191" ht="15.75" customHeight="1">
      <c r="A191" s="44"/>
      <c r="B191" s="137" t="s">
        <v>989</v>
      </c>
      <c r="C191" s="182" t="s">
        <v>106</v>
      </c>
      <c r="D191" s="186" t="s">
        <v>1108</v>
      </c>
      <c r="E191" s="186" t="s">
        <v>1109</v>
      </c>
      <c r="F191" s="76">
        <v>0.7291666666666666</v>
      </c>
      <c r="G191" s="186" t="s">
        <v>866</v>
      </c>
      <c r="H191" s="186" t="s">
        <v>1110</v>
      </c>
      <c r="I191" s="186" t="s">
        <v>1111</v>
      </c>
      <c r="J191" s="95"/>
      <c r="K191" s="95"/>
      <c r="L191" s="27"/>
      <c r="M191" s="27"/>
      <c r="N191" s="27"/>
      <c r="O191" s="27"/>
      <c r="P191" s="27"/>
      <c r="Q191" s="27"/>
    </row>
    <row r="192" ht="15.75" customHeight="1">
      <c r="A192" s="18"/>
      <c r="B192" s="135">
        <v>44532.0</v>
      </c>
      <c r="C192" s="154"/>
      <c r="D192" s="27"/>
      <c r="E192" s="27"/>
      <c r="F192" s="74"/>
      <c r="G192" s="85"/>
      <c r="H192" s="27"/>
      <c r="I192" s="27"/>
      <c r="J192" s="27"/>
      <c r="K192" s="95"/>
      <c r="L192" s="27"/>
      <c r="M192" s="27"/>
      <c r="N192" s="27"/>
      <c r="O192" s="27"/>
      <c r="P192" s="27"/>
      <c r="Q192" s="27"/>
    </row>
    <row r="193" ht="15.75" customHeight="1">
      <c r="A193" s="136" t="s">
        <v>988</v>
      </c>
      <c r="B193" s="39"/>
      <c r="C193" s="154"/>
      <c r="D193" s="27"/>
      <c r="E193" s="27"/>
      <c r="F193" s="74"/>
      <c r="G193" s="85"/>
      <c r="H193" s="27"/>
      <c r="I193" s="27"/>
      <c r="J193" s="27"/>
      <c r="K193" s="27"/>
      <c r="L193" s="27"/>
      <c r="M193" s="27"/>
      <c r="N193" s="27"/>
      <c r="O193" s="27"/>
      <c r="P193" s="27"/>
      <c r="Q193" s="27"/>
    </row>
    <row r="194" ht="15.75" customHeight="1">
      <c r="A194" s="28"/>
      <c r="B194" s="137" t="s">
        <v>989</v>
      </c>
      <c r="C194" s="154"/>
      <c r="D194" s="90" t="s">
        <v>1066</v>
      </c>
      <c r="E194" s="23"/>
      <c r="F194" s="74"/>
      <c r="G194" s="85"/>
      <c r="H194" s="27"/>
      <c r="I194" s="27"/>
      <c r="J194" s="27"/>
      <c r="K194" s="27"/>
      <c r="L194" s="27"/>
      <c r="M194" s="27"/>
      <c r="N194" s="27"/>
      <c r="O194" s="27"/>
      <c r="P194" s="27"/>
      <c r="Q194" s="27"/>
    </row>
    <row r="195" ht="15.75" customHeight="1">
      <c r="A195" s="28"/>
      <c r="B195" s="137" t="s">
        <v>989</v>
      </c>
      <c r="C195" s="154"/>
      <c r="D195" s="168"/>
      <c r="E195" s="168"/>
      <c r="F195" s="74"/>
      <c r="G195" s="168"/>
      <c r="H195" s="168"/>
      <c r="I195" s="168"/>
      <c r="J195" s="27"/>
      <c r="K195" s="27"/>
      <c r="L195" s="27"/>
      <c r="M195" s="27"/>
      <c r="N195" s="27"/>
      <c r="O195" s="27"/>
      <c r="P195" s="27"/>
      <c r="Q195" s="27"/>
    </row>
    <row r="196" ht="15.75" customHeight="1">
      <c r="A196" s="28"/>
      <c r="B196" s="137" t="s">
        <v>989</v>
      </c>
      <c r="C196" s="77" t="s">
        <v>128</v>
      </c>
      <c r="D196" s="186" t="s">
        <v>883</v>
      </c>
      <c r="E196" s="186" t="s">
        <v>884</v>
      </c>
      <c r="F196" s="89" t="s">
        <v>1112</v>
      </c>
      <c r="G196" s="57" t="s">
        <v>1034</v>
      </c>
      <c r="H196" s="77" t="s">
        <v>1113</v>
      </c>
      <c r="I196" s="58" t="s">
        <v>1114</v>
      </c>
      <c r="J196" s="77"/>
      <c r="K196" s="77"/>
      <c r="L196" s="27"/>
      <c r="M196" s="27"/>
      <c r="N196" s="27"/>
      <c r="O196" s="27"/>
      <c r="P196" s="27"/>
      <c r="Q196" s="27"/>
    </row>
    <row r="197" ht="15.75" customHeight="1">
      <c r="A197" s="28"/>
      <c r="B197" s="137" t="s">
        <v>989</v>
      </c>
      <c r="C197" s="77" t="s">
        <v>128</v>
      </c>
      <c r="D197" s="186" t="s">
        <v>1115</v>
      </c>
      <c r="E197" s="186" t="s">
        <v>1116</v>
      </c>
      <c r="F197" s="89" t="s">
        <v>372</v>
      </c>
      <c r="G197" s="57" t="s">
        <v>1117</v>
      </c>
      <c r="H197" s="77" t="s">
        <v>1118</v>
      </c>
      <c r="I197" s="58" t="s">
        <v>1119</v>
      </c>
      <c r="J197" s="77"/>
      <c r="K197" s="77"/>
      <c r="L197" s="27"/>
      <c r="M197" s="27"/>
      <c r="N197" s="27"/>
      <c r="O197" s="27"/>
      <c r="P197" s="27"/>
      <c r="Q197" s="27"/>
    </row>
    <row r="198" ht="15.75" customHeight="1">
      <c r="A198" s="28"/>
      <c r="B198" s="137" t="s">
        <v>989</v>
      </c>
      <c r="C198" s="77" t="s">
        <v>128</v>
      </c>
      <c r="D198" s="186" t="s">
        <v>920</v>
      </c>
      <c r="E198" s="186" t="s">
        <v>921</v>
      </c>
      <c r="F198" s="89" t="s">
        <v>375</v>
      </c>
      <c r="G198" s="57" t="s">
        <v>943</v>
      </c>
      <c r="H198" s="77" t="s">
        <v>1120</v>
      </c>
      <c r="I198" s="58" t="s">
        <v>924</v>
      </c>
      <c r="J198" s="118"/>
      <c r="K198" s="118"/>
      <c r="L198" s="27"/>
      <c r="M198" s="27"/>
      <c r="N198" s="27"/>
      <c r="O198" s="27"/>
      <c r="P198" s="27"/>
      <c r="Q198" s="27"/>
    </row>
    <row r="199" ht="15.75" customHeight="1">
      <c r="A199" s="44"/>
      <c r="B199" s="137" t="s">
        <v>989</v>
      </c>
      <c r="C199" s="81" t="s">
        <v>128</v>
      </c>
      <c r="D199" s="170" t="s">
        <v>1121</v>
      </c>
      <c r="E199" s="170" t="s">
        <v>1122</v>
      </c>
      <c r="F199" s="91" t="s">
        <v>497</v>
      </c>
      <c r="G199" s="59" t="s">
        <v>1123</v>
      </c>
      <c r="H199" s="81" t="s">
        <v>1124</v>
      </c>
      <c r="I199" s="63" t="s">
        <v>1125</v>
      </c>
      <c r="J199" s="27" t="s">
        <v>1126</v>
      </c>
      <c r="K199" s="95"/>
      <c r="L199" s="95"/>
      <c r="M199" s="95"/>
      <c r="O199" s="27"/>
      <c r="P199" s="27"/>
      <c r="Q199" s="27"/>
    </row>
    <row r="200" ht="15.75" customHeight="1">
      <c r="A200" s="18"/>
      <c r="B200" s="135">
        <v>44533.0</v>
      </c>
      <c r="C200" s="154"/>
      <c r="D200" s="27"/>
      <c r="E200" s="27"/>
      <c r="F200" s="74"/>
      <c r="G200" s="85"/>
      <c r="H200" s="27"/>
      <c r="I200" s="27"/>
      <c r="J200" s="27"/>
      <c r="K200" s="27"/>
      <c r="L200" s="27"/>
      <c r="M200" s="27"/>
      <c r="N200" s="27"/>
      <c r="O200" s="27"/>
      <c r="P200" s="27"/>
      <c r="Q200" s="27"/>
    </row>
    <row r="201" ht="15.75" customHeight="1">
      <c r="A201" s="136" t="s">
        <v>988</v>
      </c>
      <c r="B201" s="39"/>
      <c r="C201" s="154"/>
      <c r="D201" s="27"/>
      <c r="E201" s="27"/>
      <c r="F201" s="74"/>
      <c r="G201" s="85"/>
      <c r="H201" s="27"/>
      <c r="I201" s="27"/>
      <c r="J201" s="27"/>
      <c r="K201" s="27"/>
      <c r="L201" s="27"/>
      <c r="M201" s="27"/>
      <c r="N201" s="27"/>
      <c r="O201" s="27"/>
      <c r="P201" s="27"/>
      <c r="Q201" s="27"/>
    </row>
    <row r="202" ht="15.75" customHeight="1">
      <c r="A202" s="28"/>
      <c r="B202" s="137" t="s">
        <v>989</v>
      </c>
      <c r="C202" s="154"/>
      <c r="D202" s="90" t="s">
        <v>1127</v>
      </c>
      <c r="E202" s="23"/>
      <c r="F202" s="74"/>
      <c r="G202" s="85"/>
      <c r="H202" s="27"/>
      <c r="I202" s="27"/>
      <c r="J202" s="27"/>
      <c r="K202" s="27"/>
      <c r="L202" s="27"/>
      <c r="M202" s="27"/>
      <c r="N202" s="27"/>
      <c r="O202" s="27"/>
      <c r="P202" s="27"/>
      <c r="Q202" s="27"/>
    </row>
    <row r="203" ht="15.75" customHeight="1">
      <c r="A203" s="28"/>
      <c r="B203" s="137" t="s">
        <v>989</v>
      </c>
      <c r="C203" s="182" t="s">
        <v>106</v>
      </c>
      <c r="D203" s="186" t="s">
        <v>1128</v>
      </c>
      <c r="E203" s="186" t="s">
        <v>1129</v>
      </c>
      <c r="F203" s="89" t="s">
        <v>298</v>
      </c>
      <c r="G203" s="186" t="s">
        <v>866</v>
      </c>
      <c r="H203" s="186" t="s">
        <v>1130</v>
      </c>
      <c r="I203" s="186" t="s">
        <v>1131</v>
      </c>
      <c r="J203" s="95"/>
      <c r="K203" s="95"/>
      <c r="L203" s="27"/>
      <c r="M203" s="27"/>
      <c r="N203" s="27"/>
      <c r="O203" s="27"/>
      <c r="P203" s="27"/>
      <c r="Q203" s="27"/>
    </row>
    <row r="204" ht="15.75" customHeight="1">
      <c r="A204" s="28"/>
      <c r="B204" s="137" t="s">
        <v>989</v>
      </c>
      <c r="C204" s="77" t="s">
        <v>106</v>
      </c>
      <c r="D204" s="186" t="s">
        <v>964</v>
      </c>
      <c r="E204" s="186" t="s">
        <v>965</v>
      </c>
      <c r="F204" s="76">
        <v>0.5416666666666666</v>
      </c>
      <c r="G204" s="186" t="s">
        <v>866</v>
      </c>
      <c r="H204" s="77" t="s">
        <v>966</v>
      </c>
      <c r="I204" s="58" t="s">
        <v>1132</v>
      </c>
      <c r="J204" s="95"/>
      <c r="K204" s="95"/>
      <c r="L204" s="27"/>
      <c r="M204" s="27"/>
      <c r="N204" s="27"/>
      <c r="O204" s="27"/>
      <c r="P204" s="27"/>
      <c r="Q204" s="27"/>
    </row>
    <row r="205" ht="15.75" customHeight="1">
      <c r="A205" s="28"/>
      <c r="B205" s="137" t="s">
        <v>989</v>
      </c>
      <c r="C205" s="81" t="s">
        <v>128</v>
      </c>
      <c r="D205" s="170" t="s">
        <v>1133</v>
      </c>
      <c r="E205" s="170" t="s">
        <v>1134</v>
      </c>
      <c r="F205" s="91" t="s">
        <v>352</v>
      </c>
      <c r="G205" s="59" t="s">
        <v>866</v>
      </c>
      <c r="H205" s="81" t="s">
        <v>1135</v>
      </c>
      <c r="I205" s="63" t="s">
        <v>1136</v>
      </c>
      <c r="J205" s="95" t="s">
        <v>1137</v>
      </c>
      <c r="K205" s="27"/>
      <c r="L205" s="27"/>
      <c r="M205" s="27"/>
      <c r="N205" s="27"/>
      <c r="O205" s="27"/>
      <c r="P205" s="27"/>
      <c r="Q205" s="27"/>
    </row>
    <row r="206" ht="15.75" customHeight="1">
      <c r="A206" s="28"/>
      <c r="B206" s="137" t="s">
        <v>989</v>
      </c>
      <c r="C206" s="182" t="s">
        <v>106</v>
      </c>
      <c r="D206" s="186" t="s">
        <v>1138</v>
      </c>
      <c r="E206" s="186" t="s">
        <v>1139</v>
      </c>
      <c r="F206" s="89" t="s">
        <v>136</v>
      </c>
      <c r="G206" s="57" t="s">
        <v>866</v>
      </c>
      <c r="H206" s="77" t="s">
        <v>1140</v>
      </c>
      <c r="I206" s="186" t="s">
        <v>1141</v>
      </c>
      <c r="J206" s="95"/>
      <c r="K206" s="95"/>
      <c r="L206" s="27"/>
      <c r="M206" s="27"/>
      <c r="N206" s="27"/>
      <c r="O206" s="27"/>
      <c r="P206" s="27"/>
      <c r="Q206" s="27"/>
    </row>
    <row r="207" ht="15.75" customHeight="1">
      <c r="A207" s="44"/>
      <c r="B207" s="137" t="s">
        <v>989</v>
      </c>
      <c r="C207" s="182" t="s">
        <v>106</v>
      </c>
      <c r="D207" s="186" t="s">
        <v>1142</v>
      </c>
      <c r="E207" s="186" t="s">
        <v>1143</v>
      </c>
      <c r="F207" s="89" t="s">
        <v>1144</v>
      </c>
      <c r="G207" s="57" t="s">
        <v>866</v>
      </c>
      <c r="H207" s="77" t="s">
        <v>1145</v>
      </c>
      <c r="I207" s="186" t="s">
        <v>1146</v>
      </c>
      <c r="J207" s="95"/>
      <c r="K207" s="95"/>
      <c r="L207" s="27"/>
      <c r="M207" s="27"/>
      <c r="N207" s="27"/>
      <c r="O207" s="27"/>
      <c r="P207" s="27"/>
      <c r="Q207" s="27"/>
    </row>
    <row r="208" ht="15.75" customHeight="1">
      <c r="A208" s="18"/>
      <c r="B208" s="135">
        <v>44536.0</v>
      </c>
      <c r="C208" s="154"/>
      <c r="D208" s="27"/>
      <c r="E208" s="27"/>
      <c r="F208" s="78"/>
      <c r="G208" s="85"/>
      <c r="H208" s="27"/>
      <c r="I208" s="27"/>
      <c r="J208" s="27"/>
      <c r="K208" s="27"/>
      <c r="L208" s="27"/>
      <c r="M208" s="27"/>
      <c r="N208" s="27"/>
      <c r="O208" s="27"/>
      <c r="P208" s="27"/>
      <c r="Q208" s="27"/>
    </row>
    <row r="209" ht="15.75" customHeight="1">
      <c r="A209" s="136" t="s">
        <v>988</v>
      </c>
      <c r="B209" s="39"/>
      <c r="C209" s="154"/>
      <c r="D209" s="27"/>
      <c r="E209" s="27"/>
      <c r="F209" s="74"/>
      <c r="G209" s="85"/>
      <c r="H209" s="27"/>
      <c r="I209" s="27"/>
      <c r="J209" s="27"/>
      <c r="K209" s="27"/>
      <c r="L209" s="27"/>
      <c r="M209" s="27"/>
      <c r="N209" s="27"/>
      <c r="O209" s="27"/>
      <c r="P209" s="27"/>
      <c r="Q209" s="27"/>
    </row>
    <row r="210" ht="15.75" customHeight="1">
      <c r="A210" s="28"/>
      <c r="B210" s="137" t="s">
        <v>989</v>
      </c>
      <c r="C210" s="154"/>
      <c r="D210" s="27"/>
      <c r="E210" s="27"/>
      <c r="F210" s="74"/>
      <c r="G210" s="85"/>
      <c r="H210" s="27"/>
      <c r="I210" s="27"/>
      <c r="J210" s="27"/>
      <c r="K210" s="27"/>
      <c r="L210" s="27"/>
      <c r="M210" s="27"/>
      <c r="N210" s="27"/>
      <c r="O210" s="27"/>
      <c r="P210" s="27"/>
      <c r="Q210" s="27"/>
    </row>
    <row r="211" ht="15.75" customHeight="1">
      <c r="A211" s="28"/>
      <c r="B211" s="137" t="s">
        <v>989</v>
      </c>
      <c r="C211" s="154"/>
      <c r="D211" s="27"/>
      <c r="E211" s="27"/>
      <c r="F211" s="78"/>
      <c r="G211" s="85"/>
      <c r="H211" s="27"/>
      <c r="I211" s="27"/>
      <c r="J211" s="27"/>
      <c r="K211" s="27"/>
      <c r="L211" s="27"/>
      <c r="M211" s="27"/>
      <c r="N211" s="27"/>
      <c r="O211" s="27"/>
      <c r="P211" s="27"/>
      <c r="Q211" s="27"/>
    </row>
    <row r="212" ht="15.75" customHeight="1">
      <c r="A212" s="28"/>
      <c r="B212" s="137" t="s">
        <v>989</v>
      </c>
      <c r="C212" s="87" t="s">
        <v>167</v>
      </c>
      <c r="D212" s="186" t="s">
        <v>1147</v>
      </c>
      <c r="E212" s="186" t="s">
        <v>1148</v>
      </c>
      <c r="F212" s="76">
        <v>0.6041666666666666</v>
      </c>
      <c r="G212" s="88" t="s">
        <v>1149</v>
      </c>
      <c r="H212" s="77" t="s">
        <v>1150</v>
      </c>
      <c r="I212" s="186" t="s">
        <v>1151</v>
      </c>
      <c r="J212" s="27"/>
      <c r="K212" s="27"/>
      <c r="L212" s="27"/>
      <c r="M212" s="27"/>
      <c r="N212" s="27"/>
      <c r="O212" s="27"/>
      <c r="P212" s="27"/>
      <c r="Q212" s="27"/>
    </row>
    <row r="213" ht="15.75" customHeight="1">
      <c r="A213" s="28"/>
      <c r="B213" s="137" t="s">
        <v>989</v>
      </c>
      <c r="C213" s="87" t="s">
        <v>100</v>
      </c>
      <c r="D213" s="186" t="s">
        <v>1152</v>
      </c>
      <c r="E213" s="186" t="s">
        <v>1153</v>
      </c>
      <c r="F213" s="76">
        <v>0.625</v>
      </c>
      <c r="G213" s="88" t="s">
        <v>1154</v>
      </c>
      <c r="H213" s="186" t="s">
        <v>1155</v>
      </c>
      <c r="I213" s="186" t="s">
        <v>1156</v>
      </c>
      <c r="J213" s="27"/>
      <c r="K213" s="27"/>
      <c r="L213" s="27"/>
      <c r="M213" s="27"/>
      <c r="N213" s="27"/>
      <c r="O213" s="27"/>
      <c r="P213" s="27"/>
      <c r="Q213" s="27"/>
    </row>
    <row r="214" ht="15.75" customHeight="1">
      <c r="A214" s="28"/>
      <c r="B214" s="137" t="s">
        <v>989</v>
      </c>
      <c r="C214" s="87" t="s">
        <v>167</v>
      </c>
      <c r="D214" s="186" t="s">
        <v>1099</v>
      </c>
      <c r="E214" s="186" t="s">
        <v>1100</v>
      </c>
      <c r="F214" s="76">
        <v>0.6666666666666666</v>
      </c>
      <c r="G214" s="88" t="s">
        <v>1157</v>
      </c>
      <c r="H214" s="77" t="s">
        <v>1158</v>
      </c>
      <c r="I214" s="186" t="s">
        <v>1102</v>
      </c>
      <c r="J214" s="77"/>
      <c r="K214" s="77"/>
      <c r="L214" s="27"/>
      <c r="M214" s="27"/>
      <c r="N214" s="27"/>
      <c r="O214" s="27"/>
      <c r="P214" s="27"/>
      <c r="Q214" s="27"/>
    </row>
    <row r="215" ht="15.75" customHeight="1">
      <c r="A215" s="28"/>
      <c r="B215" s="137" t="s">
        <v>989</v>
      </c>
      <c r="C215" s="87" t="s">
        <v>167</v>
      </c>
      <c r="D215" s="186" t="s">
        <v>1159</v>
      </c>
      <c r="E215" s="186" t="s">
        <v>1160</v>
      </c>
      <c r="F215" s="76">
        <v>0.7083333333333334</v>
      </c>
      <c r="G215" s="88" t="s">
        <v>1157</v>
      </c>
      <c r="H215" s="77" t="s">
        <v>1161</v>
      </c>
      <c r="I215" s="186" t="s">
        <v>1162</v>
      </c>
      <c r="J215" s="77"/>
      <c r="K215" s="77"/>
      <c r="L215" s="27"/>
      <c r="M215" s="27"/>
      <c r="N215" s="27"/>
      <c r="O215" s="27"/>
      <c r="P215" s="27"/>
      <c r="Q215" s="27"/>
    </row>
    <row r="216" ht="15.75" customHeight="1">
      <c r="A216" s="44"/>
      <c r="B216" s="137" t="s">
        <v>989</v>
      </c>
      <c r="C216" s="87" t="s">
        <v>167</v>
      </c>
      <c r="D216" s="186" t="s">
        <v>952</v>
      </c>
      <c r="E216" s="186" t="s">
        <v>953</v>
      </c>
      <c r="F216" s="76">
        <v>0.75</v>
      </c>
      <c r="G216" s="88" t="s">
        <v>1157</v>
      </c>
      <c r="H216" s="77" t="s">
        <v>1163</v>
      </c>
      <c r="I216" s="186" t="s">
        <v>955</v>
      </c>
      <c r="J216" s="77"/>
      <c r="K216" s="77"/>
      <c r="L216" s="27"/>
      <c r="M216" s="27"/>
      <c r="N216" s="27"/>
      <c r="O216" s="27"/>
      <c r="P216" s="27"/>
      <c r="Q216" s="27"/>
    </row>
    <row r="217" ht="15.75" customHeight="1">
      <c r="A217" s="18"/>
      <c r="B217" s="135">
        <v>44537.0</v>
      </c>
      <c r="C217" s="154"/>
      <c r="D217" s="27"/>
      <c r="E217" s="27"/>
      <c r="F217" s="74"/>
      <c r="G217" s="85"/>
      <c r="H217" s="27"/>
      <c r="I217" s="27"/>
      <c r="J217" s="27"/>
      <c r="K217" s="27"/>
      <c r="L217" s="27"/>
      <c r="M217" s="27"/>
      <c r="N217" s="27"/>
      <c r="O217" s="27"/>
      <c r="P217" s="27"/>
      <c r="Q217" s="27"/>
    </row>
    <row r="218" ht="15.75" customHeight="1">
      <c r="A218" s="149" t="s">
        <v>988</v>
      </c>
      <c r="B218" s="39"/>
      <c r="C218" s="154"/>
      <c r="D218" s="27"/>
      <c r="E218" s="27"/>
      <c r="F218" s="74"/>
      <c r="G218" s="85"/>
      <c r="H218" s="27"/>
      <c r="I218" s="27"/>
      <c r="J218" s="27"/>
      <c r="K218" s="27"/>
      <c r="L218" s="27"/>
      <c r="M218" s="27"/>
      <c r="N218" s="27"/>
      <c r="O218" s="27"/>
      <c r="P218" s="27"/>
      <c r="Q218" s="27"/>
    </row>
    <row r="219" ht="15.75" customHeight="1">
      <c r="A219" s="28"/>
      <c r="B219" s="137" t="s">
        <v>989</v>
      </c>
      <c r="C219" s="154"/>
      <c r="D219" s="75" t="s">
        <v>1164</v>
      </c>
      <c r="E219" s="75" t="s">
        <v>1165</v>
      </c>
      <c r="F219" s="74"/>
      <c r="G219" s="85"/>
      <c r="H219" s="27"/>
      <c r="I219" s="27"/>
      <c r="J219" s="27"/>
      <c r="K219" s="27"/>
      <c r="L219" s="27"/>
      <c r="M219" s="27"/>
      <c r="N219" s="27"/>
      <c r="O219" s="27"/>
      <c r="P219" s="27"/>
      <c r="Q219" s="27"/>
    </row>
    <row r="220" ht="15.75" customHeight="1">
      <c r="A220" s="28"/>
      <c r="B220" s="137" t="s">
        <v>989</v>
      </c>
      <c r="C220" s="77" t="s">
        <v>73</v>
      </c>
      <c r="D220" s="186" t="s">
        <v>1166</v>
      </c>
      <c r="E220" s="186" t="s">
        <v>1167</v>
      </c>
      <c r="F220" s="76">
        <v>0.5208333333333334</v>
      </c>
      <c r="G220" s="88" t="s">
        <v>866</v>
      </c>
      <c r="H220" s="77" t="s">
        <v>1168</v>
      </c>
      <c r="I220" s="186" t="s">
        <v>1169</v>
      </c>
      <c r="J220" s="27"/>
      <c r="K220" s="27"/>
      <c r="L220" s="27"/>
      <c r="M220" s="27"/>
      <c r="N220" s="27"/>
      <c r="O220" s="27"/>
      <c r="P220" s="27"/>
      <c r="Q220" s="27"/>
    </row>
    <row r="221" ht="15.75" customHeight="1">
      <c r="A221" s="28"/>
      <c r="B221" s="191" t="s">
        <v>989</v>
      </c>
      <c r="C221" s="138" t="s">
        <v>273</v>
      </c>
      <c r="D221" s="170" t="s">
        <v>1170</v>
      </c>
      <c r="E221" s="170" t="s">
        <v>1171</v>
      </c>
      <c r="F221" s="80">
        <v>0.5833333333333334</v>
      </c>
      <c r="G221" s="105" t="s">
        <v>1157</v>
      </c>
      <c r="H221" s="81" t="s">
        <v>1172</v>
      </c>
      <c r="I221" s="170" t="s">
        <v>1173</v>
      </c>
      <c r="J221" s="27" t="s">
        <v>1174</v>
      </c>
      <c r="K221" s="27"/>
      <c r="L221" s="27"/>
      <c r="M221" s="27"/>
      <c r="N221" s="27"/>
      <c r="O221" s="27"/>
      <c r="P221" s="27"/>
      <c r="Q221" s="27"/>
    </row>
    <row r="222" ht="15.75" customHeight="1">
      <c r="A222" s="28"/>
      <c r="B222" s="137" t="s">
        <v>989</v>
      </c>
      <c r="C222" s="87" t="s">
        <v>167</v>
      </c>
      <c r="D222" s="186" t="s">
        <v>1175</v>
      </c>
      <c r="E222" s="186" t="s">
        <v>1176</v>
      </c>
      <c r="F222" s="76">
        <v>0.6666666666666666</v>
      </c>
      <c r="G222" s="88" t="s">
        <v>1157</v>
      </c>
      <c r="H222" s="77" t="s">
        <v>1177</v>
      </c>
      <c r="I222" s="186" t="s">
        <v>1178</v>
      </c>
      <c r="J222" s="27"/>
      <c r="K222" s="27"/>
      <c r="L222" s="27"/>
      <c r="M222" s="27"/>
      <c r="N222" s="27"/>
      <c r="O222" s="27"/>
      <c r="P222" s="27"/>
      <c r="Q222" s="27"/>
    </row>
    <row r="223" ht="15.75" customHeight="1">
      <c r="A223" s="28"/>
      <c r="B223" s="137" t="s">
        <v>989</v>
      </c>
      <c r="C223" s="1"/>
      <c r="D223" s="168"/>
      <c r="E223" s="168"/>
      <c r="F223" s="78"/>
      <c r="G223" s="85"/>
      <c r="H223" s="168"/>
      <c r="I223" s="168"/>
      <c r="J223" s="27"/>
      <c r="K223" s="27"/>
      <c r="L223" s="27"/>
      <c r="M223" s="27"/>
      <c r="N223" s="27"/>
      <c r="O223" s="27"/>
      <c r="P223" s="27"/>
      <c r="Q223" s="27"/>
    </row>
    <row r="224" ht="15.75" customHeight="1">
      <c r="A224" s="44"/>
      <c r="B224" s="137" t="s">
        <v>989</v>
      </c>
      <c r="C224" s="154"/>
      <c r="D224" s="27"/>
      <c r="E224" s="27"/>
      <c r="F224" s="74"/>
      <c r="G224" s="85"/>
      <c r="H224" s="27"/>
      <c r="I224" s="27"/>
      <c r="J224" s="27"/>
      <c r="K224" s="27"/>
      <c r="L224" s="27"/>
      <c r="M224" s="27"/>
      <c r="N224" s="27"/>
      <c r="O224" s="27"/>
      <c r="P224" s="27"/>
      <c r="Q224" s="27"/>
    </row>
    <row r="225" ht="15.75" customHeight="1">
      <c r="A225" s="18"/>
      <c r="B225" s="135">
        <v>44538.0</v>
      </c>
      <c r="C225" s="154"/>
      <c r="D225" s="27"/>
      <c r="E225" s="27"/>
      <c r="F225" s="74"/>
      <c r="G225" s="85"/>
      <c r="H225" s="27"/>
      <c r="I225" s="27"/>
      <c r="J225" s="27"/>
      <c r="K225" s="27"/>
      <c r="L225" s="27"/>
      <c r="M225" s="27"/>
      <c r="N225" s="27"/>
      <c r="O225" s="27"/>
      <c r="P225" s="27"/>
      <c r="Q225" s="27"/>
    </row>
    <row r="226" ht="15.75" customHeight="1">
      <c r="A226" s="149" t="s">
        <v>988</v>
      </c>
      <c r="B226" s="39"/>
      <c r="C226" s="154"/>
      <c r="D226" s="27"/>
      <c r="E226" s="27"/>
      <c r="F226" s="74"/>
      <c r="G226" s="85"/>
      <c r="H226" s="27"/>
      <c r="I226" s="27"/>
      <c r="J226" s="27"/>
      <c r="K226" s="27"/>
      <c r="L226" s="27"/>
      <c r="M226" s="27"/>
      <c r="N226" s="27"/>
      <c r="O226" s="27"/>
      <c r="P226" s="27"/>
      <c r="Q226" s="27"/>
    </row>
    <row r="227" ht="15.75" customHeight="1">
      <c r="A227" s="28"/>
      <c r="B227" s="137" t="s">
        <v>989</v>
      </c>
      <c r="C227" s="154"/>
      <c r="D227" s="27"/>
      <c r="E227" s="27"/>
      <c r="F227" s="74"/>
      <c r="G227" s="85"/>
      <c r="H227" s="27"/>
      <c r="I227" s="27"/>
      <c r="J227" s="27"/>
      <c r="K227" s="27"/>
      <c r="L227" s="27"/>
      <c r="M227" s="27"/>
      <c r="N227" s="27"/>
      <c r="O227" s="27"/>
      <c r="P227" s="27"/>
      <c r="Q227" s="27"/>
    </row>
    <row r="228" ht="15.75" customHeight="1">
      <c r="A228" s="28"/>
      <c r="B228" s="137" t="s">
        <v>989</v>
      </c>
      <c r="C228" s="77" t="s">
        <v>73</v>
      </c>
      <c r="D228" s="186" t="s">
        <v>1179</v>
      </c>
      <c r="E228" s="186" t="s">
        <v>894</v>
      </c>
      <c r="F228" s="76">
        <v>0.5</v>
      </c>
      <c r="G228" s="88" t="s">
        <v>895</v>
      </c>
      <c r="H228" s="77" t="s">
        <v>1180</v>
      </c>
      <c r="I228" s="186" t="s">
        <v>897</v>
      </c>
      <c r="J228" s="77"/>
      <c r="K228" s="27"/>
      <c r="L228" s="27"/>
      <c r="M228" s="27"/>
      <c r="N228" s="27"/>
      <c r="O228" s="27"/>
      <c r="P228" s="27"/>
      <c r="Q228" s="27"/>
    </row>
    <row r="229" ht="15.75" customHeight="1">
      <c r="A229" s="28"/>
      <c r="B229" s="137" t="s">
        <v>989</v>
      </c>
      <c r="C229" s="77" t="s">
        <v>73</v>
      </c>
      <c r="D229" s="186" t="s">
        <v>1181</v>
      </c>
      <c r="E229" s="186" t="s">
        <v>1182</v>
      </c>
      <c r="F229" s="76">
        <v>0.5833333333333334</v>
      </c>
      <c r="G229" s="88" t="s">
        <v>1034</v>
      </c>
      <c r="H229" s="77" t="s">
        <v>1183</v>
      </c>
      <c r="I229" s="186" t="s">
        <v>1184</v>
      </c>
      <c r="J229" s="77"/>
      <c r="K229" s="27"/>
      <c r="L229" s="27"/>
      <c r="M229" s="27"/>
      <c r="N229" s="27"/>
      <c r="O229" s="27"/>
      <c r="P229" s="27"/>
      <c r="Q229" s="27"/>
    </row>
    <row r="230" ht="15.75" customHeight="1">
      <c r="A230" s="28"/>
      <c r="B230" s="137" t="s">
        <v>989</v>
      </c>
      <c r="C230" s="87" t="s">
        <v>273</v>
      </c>
      <c r="D230" s="186" t="s">
        <v>846</v>
      </c>
      <c r="E230" s="186" t="s">
        <v>847</v>
      </c>
      <c r="F230" s="76">
        <v>0.6666666666666666</v>
      </c>
      <c r="G230" s="88" t="s">
        <v>848</v>
      </c>
      <c r="H230" s="186" t="s">
        <v>1185</v>
      </c>
      <c r="I230" s="186" t="s">
        <v>850</v>
      </c>
      <c r="J230" s="77"/>
      <c r="K230" s="27"/>
      <c r="L230" s="27"/>
      <c r="M230" s="27"/>
      <c r="N230" s="27"/>
      <c r="O230" s="27"/>
      <c r="P230" s="27"/>
      <c r="Q230" s="27"/>
    </row>
    <row r="231" ht="15.75" customHeight="1">
      <c r="A231" s="28"/>
      <c r="B231" s="137" t="s">
        <v>989</v>
      </c>
      <c r="C231" s="138" t="s">
        <v>273</v>
      </c>
      <c r="D231" s="170" t="s">
        <v>978</v>
      </c>
      <c r="E231" s="170" t="s">
        <v>979</v>
      </c>
      <c r="F231" s="80">
        <v>0.75</v>
      </c>
      <c r="G231" s="105" t="s">
        <v>980</v>
      </c>
      <c r="H231" s="170" t="s">
        <v>1186</v>
      </c>
      <c r="I231" s="170" t="s">
        <v>982</v>
      </c>
      <c r="J231" s="81"/>
      <c r="K231" s="27" t="s">
        <v>1187</v>
      </c>
      <c r="L231" s="27"/>
      <c r="M231" s="27"/>
      <c r="N231" s="27"/>
      <c r="O231" s="27"/>
      <c r="P231" s="27"/>
      <c r="Q231" s="27"/>
    </row>
    <row r="232" ht="15.75" customHeight="1">
      <c r="A232" s="44"/>
      <c r="B232" s="137" t="s">
        <v>989</v>
      </c>
      <c r="C232" s="154"/>
      <c r="D232" s="27"/>
      <c r="E232" s="27"/>
      <c r="F232" s="74"/>
      <c r="G232" s="85"/>
      <c r="H232" s="27"/>
      <c r="I232" s="27"/>
      <c r="J232" s="27"/>
      <c r="K232" s="27"/>
      <c r="L232" s="27"/>
      <c r="M232" s="27"/>
      <c r="N232" s="27"/>
      <c r="O232" s="27"/>
      <c r="P232" s="27"/>
      <c r="Q232" s="27"/>
    </row>
    <row r="233" ht="15.75" customHeight="1">
      <c r="A233" s="18"/>
      <c r="B233" s="135">
        <v>44539.0</v>
      </c>
      <c r="C233" s="154"/>
      <c r="D233" s="27"/>
      <c r="E233" s="27"/>
      <c r="F233" s="74"/>
      <c r="G233" s="85"/>
      <c r="H233" s="27"/>
      <c r="I233" s="27"/>
      <c r="J233" s="27"/>
      <c r="K233" s="27"/>
      <c r="L233" s="27"/>
      <c r="M233" s="27"/>
      <c r="N233" s="27"/>
      <c r="O233" s="27"/>
      <c r="P233" s="27"/>
      <c r="Q233" s="27"/>
    </row>
    <row r="234" ht="15.75" customHeight="1">
      <c r="A234" s="149" t="s">
        <v>988</v>
      </c>
      <c r="B234" s="39"/>
      <c r="C234" s="154"/>
      <c r="D234" s="27"/>
      <c r="E234" s="27"/>
      <c r="F234" s="74"/>
      <c r="G234" s="85"/>
      <c r="H234" s="27"/>
      <c r="I234" s="27"/>
      <c r="J234" s="27"/>
      <c r="K234" s="27"/>
      <c r="L234" s="27"/>
      <c r="M234" s="27"/>
      <c r="N234" s="27"/>
      <c r="O234" s="27"/>
      <c r="P234" s="27"/>
      <c r="Q234" s="27"/>
    </row>
    <row r="235" ht="15.75" customHeight="1">
      <c r="A235" s="28"/>
      <c r="B235" s="137" t="s">
        <v>989</v>
      </c>
      <c r="C235" s="154"/>
      <c r="D235" s="75" t="s">
        <v>1188</v>
      </c>
      <c r="E235" s="75" t="s">
        <v>1189</v>
      </c>
      <c r="F235" s="130"/>
      <c r="G235" s="85"/>
      <c r="H235" s="27"/>
      <c r="I235" s="27"/>
      <c r="J235" s="27"/>
      <c r="K235" s="27"/>
      <c r="L235" s="27"/>
      <c r="M235" s="27"/>
      <c r="N235" s="27"/>
      <c r="O235" s="27"/>
      <c r="P235" s="27"/>
      <c r="Q235" s="27"/>
    </row>
    <row r="236" ht="15.75" customHeight="1">
      <c r="A236" s="28"/>
      <c r="B236" s="137" t="s">
        <v>989</v>
      </c>
      <c r="C236" s="154"/>
      <c r="D236" s="27"/>
      <c r="E236" s="27"/>
      <c r="F236" s="74"/>
      <c r="G236" s="85"/>
      <c r="H236" s="27"/>
      <c r="I236" s="27"/>
      <c r="J236" s="27"/>
      <c r="K236" s="27"/>
      <c r="L236" s="27"/>
      <c r="M236" s="27"/>
      <c r="N236" s="27"/>
      <c r="O236" s="27"/>
      <c r="P236" s="27"/>
      <c r="Q236" s="27"/>
    </row>
    <row r="237" ht="15.75" customHeight="1">
      <c r="A237" s="28"/>
      <c r="B237" s="137" t="s">
        <v>989</v>
      </c>
      <c r="C237" s="154"/>
      <c r="D237" s="168"/>
      <c r="E237" s="168"/>
      <c r="F237" s="78"/>
      <c r="G237" s="85"/>
      <c r="H237" s="27"/>
      <c r="I237" s="27"/>
      <c r="J237" s="27"/>
      <c r="K237" s="27"/>
      <c r="L237" s="27"/>
      <c r="M237" s="27"/>
      <c r="N237" s="27"/>
      <c r="O237" s="27"/>
      <c r="P237" s="27"/>
      <c r="Q237" s="27"/>
    </row>
    <row r="238" ht="15.75" customHeight="1">
      <c r="A238" s="28"/>
      <c r="B238" s="137" t="s">
        <v>989</v>
      </c>
      <c r="C238" s="165" t="s">
        <v>106</v>
      </c>
      <c r="D238" s="170" t="s">
        <v>1190</v>
      </c>
      <c r="E238" s="170" t="s">
        <v>1191</v>
      </c>
      <c r="F238" s="80">
        <v>0.5833333333333334</v>
      </c>
      <c r="G238" s="170" t="s">
        <v>1192</v>
      </c>
      <c r="H238" s="81" t="s">
        <v>1193</v>
      </c>
      <c r="I238" s="63" t="s">
        <v>1194</v>
      </c>
      <c r="J238" s="27" t="s">
        <v>1195</v>
      </c>
      <c r="K238" s="27"/>
      <c r="L238" s="27"/>
      <c r="M238" s="27"/>
      <c r="N238" s="27"/>
      <c r="O238" s="27"/>
      <c r="P238" s="27"/>
      <c r="Q238" s="27"/>
    </row>
    <row r="239" ht="15.75" customHeight="1">
      <c r="A239" s="28"/>
      <c r="B239" s="137" t="s">
        <v>989</v>
      </c>
      <c r="C239" s="165" t="s">
        <v>106</v>
      </c>
      <c r="D239" s="170" t="s">
        <v>779</v>
      </c>
      <c r="E239" s="170" t="s">
        <v>780</v>
      </c>
      <c r="F239" s="80">
        <v>0.6666666666666666</v>
      </c>
      <c r="G239" s="170" t="s">
        <v>1192</v>
      </c>
      <c r="H239" s="170" t="s">
        <v>1196</v>
      </c>
      <c r="I239" s="170" t="s">
        <v>783</v>
      </c>
      <c r="J239" s="27" t="s">
        <v>1197</v>
      </c>
      <c r="K239" s="27"/>
      <c r="L239" s="27"/>
      <c r="M239" s="27"/>
      <c r="N239" s="27"/>
      <c r="O239" s="27"/>
      <c r="P239" s="27"/>
      <c r="Q239" s="27"/>
    </row>
    <row r="240" ht="15.75" customHeight="1">
      <c r="A240" s="44"/>
      <c r="B240" s="137" t="s">
        <v>989</v>
      </c>
      <c r="C240" s="91" t="s">
        <v>156</v>
      </c>
      <c r="D240" s="170" t="s">
        <v>1198</v>
      </c>
      <c r="E240" s="170" t="s">
        <v>1199</v>
      </c>
      <c r="F240" s="91" t="s">
        <v>497</v>
      </c>
      <c r="G240" s="105" t="s">
        <v>1200</v>
      </c>
      <c r="H240" s="81" t="s">
        <v>1201</v>
      </c>
      <c r="I240" s="81" t="s">
        <v>1202</v>
      </c>
      <c r="J240" s="27" t="s">
        <v>1203</v>
      </c>
      <c r="K240" s="95"/>
      <c r="L240" s="95"/>
      <c r="N240" s="27"/>
      <c r="O240" s="27"/>
      <c r="P240" s="27"/>
      <c r="Q240" s="27"/>
    </row>
    <row r="241" ht="15.75" customHeight="1">
      <c r="A241" s="18"/>
      <c r="B241" s="135">
        <v>44540.0</v>
      </c>
      <c r="C241" s="154"/>
      <c r="D241" s="27"/>
      <c r="E241" s="27"/>
      <c r="F241" s="74"/>
      <c r="G241" s="85"/>
      <c r="H241" s="27"/>
      <c r="I241" s="27"/>
      <c r="J241" s="27"/>
      <c r="K241" s="27"/>
      <c r="L241" s="27"/>
      <c r="M241" s="27"/>
      <c r="N241" s="27"/>
      <c r="O241" s="27"/>
      <c r="P241" s="27"/>
      <c r="Q241" s="27"/>
    </row>
    <row r="242" ht="15.75" customHeight="1">
      <c r="A242" s="149" t="s">
        <v>988</v>
      </c>
      <c r="B242" s="39"/>
      <c r="C242" s="154"/>
      <c r="D242" s="75" t="s">
        <v>1188</v>
      </c>
      <c r="E242" s="75" t="s">
        <v>1189</v>
      </c>
      <c r="F242" s="130"/>
      <c r="G242" s="85"/>
      <c r="H242" s="27"/>
      <c r="I242" s="27"/>
      <c r="J242" s="27"/>
      <c r="K242" s="27"/>
      <c r="L242" s="27"/>
      <c r="M242" s="27"/>
      <c r="N242" s="27"/>
      <c r="O242" s="27"/>
      <c r="P242" s="27"/>
      <c r="Q242" s="27"/>
    </row>
    <row r="243" ht="15.75" customHeight="1">
      <c r="A243" s="28"/>
      <c r="C243" s="154"/>
      <c r="D243" s="27"/>
      <c r="E243" s="27"/>
      <c r="F243" s="74"/>
      <c r="G243" s="85"/>
      <c r="H243" s="27"/>
      <c r="I243" s="27"/>
      <c r="J243" s="27"/>
      <c r="K243" s="27"/>
      <c r="L243" s="27"/>
      <c r="M243" s="27"/>
      <c r="N243" s="27"/>
      <c r="O243" s="27"/>
      <c r="P243" s="27"/>
      <c r="Q243" s="27"/>
    </row>
    <row r="244" ht="15.75" customHeight="1">
      <c r="A244" s="28"/>
      <c r="B244" s="137" t="s">
        <v>989</v>
      </c>
      <c r="C244" s="154"/>
      <c r="D244" s="27"/>
      <c r="E244" s="27"/>
      <c r="F244" s="78"/>
      <c r="G244" s="85"/>
      <c r="H244" s="27"/>
      <c r="I244" s="27"/>
      <c r="J244" s="27"/>
      <c r="K244" s="27"/>
      <c r="L244" s="27"/>
      <c r="M244" s="27"/>
      <c r="N244" s="27"/>
      <c r="O244" s="27"/>
      <c r="P244" s="27"/>
      <c r="Q244" s="27"/>
    </row>
    <row r="245" ht="15.75" customHeight="1">
      <c r="A245" s="28"/>
      <c r="B245" s="137" t="s">
        <v>989</v>
      </c>
      <c r="C245" s="154"/>
      <c r="D245" s="27"/>
      <c r="E245" s="27"/>
      <c r="F245" s="78"/>
      <c r="G245" s="85"/>
      <c r="H245" s="27"/>
      <c r="I245" s="27"/>
      <c r="J245" s="95"/>
      <c r="K245" s="95"/>
      <c r="L245" s="27"/>
      <c r="M245" s="27"/>
      <c r="N245" s="27"/>
      <c r="O245" s="27"/>
      <c r="P245" s="27"/>
      <c r="Q245" s="27"/>
    </row>
    <row r="246" ht="15.75" customHeight="1">
      <c r="A246" s="28"/>
      <c r="B246" s="137" t="s">
        <v>989</v>
      </c>
      <c r="C246" s="87" t="s">
        <v>167</v>
      </c>
      <c r="D246" s="186" t="s">
        <v>1204</v>
      </c>
      <c r="E246" s="186" t="s">
        <v>1205</v>
      </c>
      <c r="F246" s="76">
        <v>0.6041666666666666</v>
      </c>
      <c r="G246" s="88" t="s">
        <v>1206</v>
      </c>
      <c r="H246" s="77" t="s">
        <v>1207</v>
      </c>
      <c r="I246" s="186" t="s">
        <v>1208</v>
      </c>
      <c r="J246" s="95"/>
      <c r="K246" s="95"/>
      <c r="L246" s="27"/>
      <c r="M246" s="27"/>
      <c r="N246" s="27"/>
      <c r="O246" s="27"/>
      <c r="P246" s="27"/>
      <c r="Q246" s="27"/>
    </row>
    <row r="247" ht="15.75" customHeight="1">
      <c r="A247" s="28"/>
      <c r="B247" s="137" t="s">
        <v>989</v>
      </c>
      <c r="C247" s="87" t="s">
        <v>167</v>
      </c>
      <c r="D247" s="186" t="s">
        <v>835</v>
      </c>
      <c r="E247" s="186" t="s">
        <v>836</v>
      </c>
      <c r="F247" s="76">
        <v>0.6666666666666666</v>
      </c>
      <c r="G247" s="88" t="s">
        <v>1209</v>
      </c>
      <c r="H247" s="77" t="s">
        <v>1210</v>
      </c>
      <c r="I247" s="186" t="s">
        <v>839</v>
      </c>
      <c r="J247" s="95"/>
      <c r="K247" s="95"/>
      <c r="L247" s="27"/>
      <c r="M247" s="27"/>
      <c r="N247" s="27"/>
      <c r="O247" s="27"/>
      <c r="P247" s="27"/>
      <c r="Q247" s="27"/>
    </row>
    <row r="248" ht="15.75" customHeight="1">
      <c r="A248" s="28"/>
      <c r="B248" s="137" t="s">
        <v>989</v>
      </c>
      <c r="C248" s="87" t="s">
        <v>273</v>
      </c>
      <c r="D248" s="186" t="s">
        <v>753</v>
      </c>
      <c r="E248" s="186" t="s">
        <v>754</v>
      </c>
      <c r="F248" s="76">
        <v>0.7291666666666666</v>
      </c>
      <c r="G248" s="88" t="s">
        <v>1211</v>
      </c>
      <c r="H248" s="77" t="s">
        <v>1212</v>
      </c>
      <c r="I248" s="186" t="s">
        <v>757</v>
      </c>
      <c r="J248" s="95"/>
      <c r="K248" s="95"/>
      <c r="L248" s="27"/>
      <c r="M248" s="27"/>
      <c r="N248" s="27"/>
      <c r="O248" s="27"/>
      <c r="P248" s="27"/>
      <c r="Q248" s="27"/>
    </row>
    <row r="249" ht="15.75" customHeight="1">
      <c r="A249" s="44"/>
      <c r="B249" s="137" t="s">
        <v>989</v>
      </c>
      <c r="C249" s="182" t="s">
        <v>106</v>
      </c>
      <c r="D249" s="186" t="s">
        <v>860</v>
      </c>
      <c r="E249" s="186" t="s">
        <v>861</v>
      </c>
      <c r="F249" s="76">
        <v>0.7708333333333334</v>
      </c>
      <c r="G249" s="186" t="s">
        <v>863</v>
      </c>
      <c r="H249" s="186" t="s">
        <v>864</v>
      </c>
      <c r="I249" s="58" t="s">
        <v>1213</v>
      </c>
      <c r="J249" s="95"/>
      <c r="K249" s="95"/>
      <c r="L249" s="27"/>
      <c r="M249" s="27"/>
      <c r="N249" s="27"/>
      <c r="O249" s="27"/>
      <c r="P249" s="27"/>
      <c r="Q249" s="27"/>
    </row>
    <row r="250" ht="15.75" customHeight="1">
      <c r="A250" s="18"/>
      <c r="B250" s="135">
        <v>44543.0</v>
      </c>
      <c r="C250" s="154"/>
      <c r="D250" s="27"/>
      <c r="E250" s="27"/>
      <c r="F250" s="74"/>
      <c r="G250" s="85"/>
      <c r="H250" s="27"/>
      <c r="I250" s="27"/>
      <c r="J250" s="95"/>
      <c r="K250" s="95"/>
      <c r="L250" s="27"/>
      <c r="M250" s="27"/>
      <c r="N250" s="27"/>
      <c r="O250" s="27"/>
      <c r="P250" s="27"/>
      <c r="Q250" s="27"/>
    </row>
    <row r="251" ht="15.75" customHeight="1">
      <c r="A251" s="149" t="s">
        <v>988</v>
      </c>
      <c r="B251" s="39"/>
      <c r="C251" s="154"/>
      <c r="D251" s="27"/>
      <c r="E251" s="27"/>
      <c r="F251" s="74"/>
      <c r="G251" s="85"/>
      <c r="H251" s="27"/>
      <c r="I251" s="27"/>
      <c r="J251" s="95"/>
      <c r="K251" s="95"/>
      <c r="L251" s="27"/>
      <c r="M251" s="27"/>
      <c r="N251" s="27"/>
      <c r="O251" s="27"/>
      <c r="P251" s="27"/>
      <c r="Q251" s="27"/>
    </row>
    <row r="252" ht="15.75" customHeight="1">
      <c r="A252" s="28"/>
      <c r="B252" s="137" t="s">
        <v>989</v>
      </c>
      <c r="C252" s="154"/>
      <c r="D252" s="27"/>
      <c r="E252" s="27"/>
      <c r="F252" s="74"/>
      <c r="G252" s="85"/>
      <c r="H252" s="27"/>
      <c r="I252" s="27"/>
      <c r="J252" s="95"/>
      <c r="K252" s="95"/>
      <c r="L252" s="27"/>
      <c r="M252" s="27"/>
      <c r="N252" s="27"/>
      <c r="O252" s="27"/>
      <c r="P252" s="27"/>
      <c r="Q252" s="27"/>
    </row>
    <row r="253" ht="15.75" customHeight="1">
      <c r="A253" s="28"/>
      <c r="B253" s="137" t="s">
        <v>989</v>
      </c>
      <c r="C253" s="154"/>
      <c r="D253" s="27"/>
      <c r="E253" s="27"/>
      <c r="F253" s="74"/>
      <c r="G253" s="85"/>
      <c r="H253" s="27"/>
      <c r="I253" s="27"/>
      <c r="J253" s="95"/>
      <c r="K253" s="95"/>
      <c r="L253" s="27"/>
      <c r="M253" s="27"/>
      <c r="N253" s="27"/>
      <c r="O253" s="27"/>
      <c r="P253" s="27"/>
      <c r="Q253" s="27"/>
    </row>
    <row r="254" ht="15.75" customHeight="1">
      <c r="A254" s="28"/>
      <c r="B254" s="137" t="s">
        <v>989</v>
      </c>
      <c r="C254" s="182" t="s">
        <v>404</v>
      </c>
      <c r="D254" s="186" t="s">
        <v>735</v>
      </c>
      <c r="E254" s="186" t="s">
        <v>736</v>
      </c>
      <c r="F254" s="76">
        <v>0.4583333333333333</v>
      </c>
      <c r="G254" s="88" t="s">
        <v>842</v>
      </c>
      <c r="H254" s="77" t="s">
        <v>1214</v>
      </c>
      <c r="I254" s="77" t="s">
        <v>738</v>
      </c>
      <c r="J254" s="95" t="s">
        <v>408</v>
      </c>
      <c r="K254" s="95"/>
      <c r="L254" s="27"/>
      <c r="M254" s="27"/>
      <c r="N254" s="27"/>
      <c r="O254" s="27"/>
      <c r="P254" s="27"/>
      <c r="Q254" s="27"/>
    </row>
    <row r="255" ht="15.75" customHeight="1">
      <c r="A255" s="28"/>
      <c r="B255" s="137" t="s">
        <v>989</v>
      </c>
      <c r="C255" s="182" t="s">
        <v>404</v>
      </c>
      <c r="D255" s="186" t="s">
        <v>852</v>
      </c>
      <c r="E255" s="186" t="s">
        <v>853</v>
      </c>
      <c r="F255" s="76">
        <v>0.6041666666666666</v>
      </c>
      <c r="G255" s="88" t="s">
        <v>842</v>
      </c>
      <c r="H255" s="77" t="s">
        <v>1215</v>
      </c>
      <c r="I255" s="186" t="s">
        <v>855</v>
      </c>
      <c r="J255" s="95" t="s">
        <v>408</v>
      </c>
      <c r="K255" s="95"/>
      <c r="L255" s="27"/>
      <c r="M255" s="27"/>
      <c r="N255" s="27"/>
      <c r="O255" s="27"/>
      <c r="P255" s="27"/>
      <c r="Q255" s="27"/>
    </row>
    <row r="256" ht="15.75" customHeight="1">
      <c r="A256" s="28"/>
      <c r="B256" s="137" t="s">
        <v>989</v>
      </c>
      <c r="C256" s="165" t="s">
        <v>404</v>
      </c>
      <c r="D256" s="170" t="s">
        <v>796</v>
      </c>
      <c r="E256" s="170" t="s">
        <v>797</v>
      </c>
      <c r="F256" s="80">
        <v>0.6875</v>
      </c>
      <c r="G256" s="105" t="s">
        <v>1216</v>
      </c>
      <c r="H256" s="81" t="s">
        <v>1217</v>
      </c>
      <c r="I256" s="81" t="s">
        <v>799</v>
      </c>
      <c r="J256" s="95" t="s">
        <v>408</v>
      </c>
      <c r="K256" s="95" t="s">
        <v>1218</v>
      </c>
      <c r="L256" s="27"/>
    </row>
    <row r="257" ht="15.75" customHeight="1">
      <c r="A257" s="44"/>
      <c r="B257" s="137" t="s">
        <v>989</v>
      </c>
      <c r="C257" s="91" t="s">
        <v>156</v>
      </c>
      <c r="D257" s="170" t="s">
        <v>1198</v>
      </c>
      <c r="E257" s="170" t="s">
        <v>1199</v>
      </c>
      <c r="F257" s="91" t="s">
        <v>497</v>
      </c>
      <c r="G257" s="105" t="s">
        <v>1219</v>
      </c>
      <c r="H257" s="81" t="s">
        <v>1201</v>
      </c>
      <c r="I257" s="81" t="s">
        <v>1202</v>
      </c>
      <c r="J257" s="95" t="s">
        <v>1220</v>
      </c>
      <c r="K257" s="95"/>
      <c r="L257" s="27"/>
    </row>
    <row r="258" ht="15.75" customHeight="1">
      <c r="A258" s="18"/>
      <c r="B258" s="135">
        <v>44544.0</v>
      </c>
      <c r="C258" s="154"/>
      <c r="D258" s="27"/>
      <c r="E258" s="27"/>
      <c r="F258" s="74"/>
      <c r="G258" s="85"/>
      <c r="H258" s="27"/>
      <c r="I258" s="27"/>
      <c r="J258" s="95"/>
      <c r="K258" s="95"/>
      <c r="L258" s="27"/>
    </row>
    <row r="259" ht="15.75" customHeight="1">
      <c r="A259" s="149" t="s">
        <v>988</v>
      </c>
      <c r="B259" s="39"/>
      <c r="C259" s="77" t="s">
        <v>73</v>
      </c>
      <c r="D259" s="186" t="s">
        <v>1221</v>
      </c>
      <c r="E259" s="186" t="s">
        <v>1222</v>
      </c>
      <c r="F259" s="76">
        <v>0.5416666666666666</v>
      </c>
      <c r="G259" s="88" t="s">
        <v>842</v>
      </c>
      <c r="H259" s="186" t="s">
        <v>1223</v>
      </c>
      <c r="I259" s="186" t="s">
        <v>1224</v>
      </c>
      <c r="J259" s="95"/>
      <c r="K259" s="95"/>
      <c r="L259" s="27"/>
    </row>
    <row r="260" ht="15.75" customHeight="1">
      <c r="A260" s="28"/>
      <c r="B260" s="137" t="s">
        <v>989</v>
      </c>
      <c r="C260" s="77" t="s">
        <v>273</v>
      </c>
      <c r="D260" s="186" t="s">
        <v>744</v>
      </c>
      <c r="E260" s="186" t="s">
        <v>745</v>
      </c>
      <c r="F260" s="76">
        <v>0.5833333333333334</v>
      </c>
      <c r="G260" s="88" t="s">
        <v>842</v>
      </c>
      <c r="H260" s="77" t="s">
        <v>1225</v>
      </c>
      <c r="I260" s="186" t="s">
        <v>747</v>
      </c>
      <c r="J260" s="95"/>
      <c r="K260" s="95"/>
      <c r="L260" s="27"/>
    </row>
    <row r="261" ht="15.75" customHeight="1">
      <c r="A261" s="28"/>
      <c r="B261" s="137" t="s">
        <v>989</v>
      </c>
      <c r="C261" s="77" t="s">
        <v>73</v>
      </c>
      <c r="D261" s="186" t="s">
        <v>1226</v>
      </c>
      <c r="E261" s="186" t="s">
        <v>1227</v>
      </c>
      <c r="F261" s="76">
        <v>0.6666666666666666</v>
      </c>
      <c r="G261" s="88" t="s">
        <v>842</v>
      </c>
      <c r="H261" s="77" t="s">
        <v>1228</v>
      </c>
      <c r="I261" s="186" t="s">
        <v>1229</v>
      </c>
      <c r="J261" s="95"/>
      <c r="K261" s="95"/>
      <c r="L261" s="27"/>
    </row>
    <row r="262" ht="15.75" customHeight="1">
      <c r="A262" s="28"/>
      <c r="B262" s="137" t="s">
        <v>989</v>
      </c>
      <c r="C262" s="81" t="s">
        <v>73</v>
      </c>
      <c r="D262" s="170" t="s">
        <v>1230</v>
      </c>
      <c r="E262" s="170" t="s">
        <v>1231</v>
      </c>
      <c r="F262" s="80">
        <v>0.75</v>
      </c>
      <c r="G262" s="105" t="s">
        <v>842</v>
      </c>
      <c r="H262" s="81" t="s">
        <v>1232</v>
      </c>
      <c r="I262" s="170" t="s">
        <v>1233</v>
      </c>
      <c r="J262" s="95" t="s">
        <v>1234</v>
      </c>
      <c r="K262" s="95"/>
      <c r="L262" s="27"/>
    </row>
    <row r="263" ht="15.75" customHeight="1">
      <c r="A263" s="28"/>
      <c r="B263" s="137" t="s">
        <v>989</v>
      </c>
      <c r="C263" s="81" t="s">
        <v>73</v>
      </c>
      <c r="D263" s="170" t="s">
        <v>1133</v>
      </c>
      <c r="E263" s="170" t="s">
        <v>1134</v>
      </c>
      <c r="F263" s="80">
        <v>0.7291666666666666</v>
      </c>
      <c r="G263" s="105" t="s">
        <v>842</v>
      </c>
      <c r="H263" s="81" t="s">
        <v>1235</v>
      </c>
      <c r="I263" s="170" t="s">
        <v>1136</v>
      </c>
      <c r="J263" s="95" t="s">
        <v>1236</v>
      </c>
      <c r="K263" s="95"/>
      <c r="L263" s="27"/>
    </row>
    <row r="264" ht="15.75" customHeight="1">
      <c r="A264" s="28"/>
      <c r="B264" s="137" t="s">
        <v>989</v>
      </c>
      <c r="C264" s="154"/>
      <c r="D264" s="27"/>
      <c r="E264" s="27"/>
      <c r="F264" s="74"/>
      <c r="G264" s="85"/>
      <c r="H264" s="27"/>
      <c r="I264" s="27"/>
      <c r="J264" s="95"/>
      <c r="K264" s="95"/>
      <c r="L264" s="27"/>
    </row>
    <row r="265" ht="15.75" customHeight="1">
      <c r="A265" s="44"/>
      <c r="B265" s="137" t="s">
        <v>989</v>
      </c>
      <c r="C265" s="154"/>
      <c r="D265" s="27"/>
      <c r="E265" s="27"/>
      <c r="F265" s="74"/>
      <c r="G265" s="85"/>
      <c r="H265" s="27"/>
      <c r="I265" s="27"/>
      <c r="J265" s="27"/>
      <c r="K265" s="27"/>
      <c r="L265" s="27"/>
    </row>
    <row r="266" ht="15.75" customHeight="1">
      <c r="A266" s="18"/>
      <c r="B266" s="135">
        <v>44545.0</v>
      </c>
      <c r="C266" s="154"/>
      <c r="D266" s="27"/>
      <c r="E266" s="27"/>
      <c r="F266" s="74"/>
      <c r="G266" s="85"/>
      <c r="H266" s="27"/>
      <c r="I266" s="27"/>
      <c r="J266" s="27"/>
      <c r="K266" s="27"/>
      <c r="L266" s="27"/>
    </row>
    <row r="267" ht="15.75" customHeight="1">
      <c r="A267" s="149" t="s">
        <v>988</v>
      </c>
      <c r="B267" s="39"/>
      <c r="C267" s="154"/>
      <c r="D267" s="27"/>
      <c r="E267" s="27"/>
      <c r="F267" s="74"/>
      <c r="G267" s="85"/>
      <c r="H267" s="27"/>
      <c r="I267" s="27"/>
      <c r="J267" s="27"/>
      <c r="K267" s="27"/>
      <c r="L267" s="27"/>
    </row>
    <row r="268" ht="15.75" customHeight="1">
      <c r="A268" s="28"/>
      <c r="B268" s="137" t="s">
        <v>989</v>
      </c>
      <c r="C268" s="154"/>
      <c r="D268" s="75" t="s">
        <v>1188</v>
      </c>
      <c r="E268" s="75" t="s">
        <v>1189</v>
      </c>
      <c r="F268" s="78"/>
      <c r="G268" s="85"/>
      <c r="H268" s="27"/>
      <c r="I268" s="27"/>
      <c r="J268" s="27"/>
      <c r="K268" s="27"/>
      <c r="L268" s="27"/>
    </row>
    <row r="269" ht="15.75" customHeight="1">
      <c r="A269" s="28"/>
      <c r="B269" s="137" t="s">
        <v>989</v>
      </c>
      <c r="C269" s="182" t="s">
        <v>232</v>
      </c>
      <c r="D269" s="186" t="s">
        <v>1237</v>
      </c>
      <c r="E269" s="186" t="s">
        <v>1238</v>
      </c>
      <c r="F269" s="89" t="s">
        <v>1239</v>
      </c>
      <c r="G269" s="88" t="s">
        <v>1240</v>
      </c>
      <c r="H269" s="77" t="s">
        <v>1241</v>
      </c>
      <c r="I269" s="186" t="s">
        <v>1242</v>
      </c>
      <c r="J269" s="27"/>
      <c r="K269" s="27"/>
      <c r="L269" s="27"/>
    </row>
    <row r="270" ht="15.75" customHeight="1">
      <c r="A270" s="28"/>
      <c r="B270" s="137" t="s">
        <v>989</v>
      </c>
      <c r="C270" s="165" t="s">
        <v>232</v>
      </c>
      <c r="D270" s="170" t="s">
        <v>1243</v>
      </c>
      <c r="E270" s="170" t="s">
        <v>1244</v>
      </c>
      <c r="F270" s="80">
        <v>0.625</v>
      </c>
      <c r="G270" s="105" t="s">
        <v>1245</v>
      </c>
      <c r="H270" s="81" t="s">
        <v>1246</v>
      </c>
      <c r="I270" s="170" t="s">
        <v>1247</v>
      </c>
      <c r="J270" s="27" t="s">
        <v>1248</v>
      </c>
      <c r="K270" s="27"/>
      <c r="L270" s="27"/>
    </row>
    <row r="271" ht="15.75" customHeight="1">
      <c r="A271" s="28"/>
      <c r="B271" s="137" t="s">
        <v>989</v>
      </c>
      <c r="C271" s="182" t="s">
        <v>232</v>
      </c>
      <c r="D271" s="186" t="s">
        <v>1249</v>
      </c>
      <c r="E271" s="186" t="s">
        <v>1250</v>
      </c>
      <c r="F271" s="76">
        <v>0.7083333333333334</v>
      </c>
      <c r="G271" s="88" t="s">
        <v>943</v>
      </c>
      <c r="H271" s="77" t="s">
        <v>1251</v>
      </c>
      <c r="I271" s="186" t="s">
        <v>1252</v>
      </c>
      <c r="J271" s="27"/>
      <c r="K271" s="27"/>
      <c r="L271" s="27"/>
    </row>
    <row r="272" ht="15.75" customHeight="1">
      <c r="A272" s="28"/>
      <c r="B272" s="137" t="s">
        <v>989</v>
      </c>
      <c r="C272" s="182" t="s">
        <v>232</v>
      </c>
      <c r="D272" s="186" t="s">
        <v>1253</v>
      </c>
      <c r="E272" s="186" t="s">
        <v>1254</v>
      </c>
      <c r="F272" s="76">
        <v>0.7708333333333334</v>
      </c>
      <c r="G272" s="88" t="s">
        <v>1034</v>
      </c>
      <c r="H272" s="77" t="s">
        <v>1255</v>
      </c>
      <c r="I272" s="186" t="s">
        <v>1256</v>
      </c>
      <c r="J272" s="27"/>
      <c r="K272" s="27"/>
      <c r="L272" s="27"/>
    </row>
    <row r="273" ht="15.75" customHeight="1">
      <c r="A273" s="44"/>
      <c r="B273" s="137" t="s">
        <v>989</v>
      </c>
      <c r="C273" s="154"/>
      <c r="D273" s="168"/>
      <c r="E273" s="168"/>
      <c r="F273" s="74"/>
      <c r="G273" s="85"/>
      <c r="H273" s="27"/>
      <c r="I273" s="27"/>
      <c r="J273" s="27"/>
      <c r="K273" s="27"/>
      <c r="L273" s="27"/>
    </row>
    <row r="274" ht="15.75" customHeight="1">
      <c r="A274" s="18"/>
      <c r="B274" s="135">
        <v>44546.0</v>
      </c>
      <c r="C274" s="154"/>
      <c r="D274" s="27"/>
      <c r="E274" s="27"/>
      <c r="F274" s="74"/>
      <c r="G274" s="85"/>
      <c r="H274" s="27"/>
      <c r="I274" s="27"/>
      <c r="J274" s="27"/>
      <c r="K274" s="27"/>
      <c r="L274" s="27"/>
    </row>
    <row r="275" ht="15.75" customHeight="1">
      <c r="A275" s="149" t="s">
        <v>988</v>
      </c>
      <c r="B275" s="39"/>
      <c r="C275" s="154"/>
      <c r="D275" s="27"/>
      <c r="E275" s="27"/>
      <c r="F275" s="74"/>
      <c r="G275" s="85"/>
      <c r="H275" s="27"/>
      <c r="I275" s="27"/>
      <c r="J275" s="27"/>
      <c r="K275" s="27"/>
      <c r="L275" s="27"/>
    </row>
    <row r="276" ht="15.75" customHeight="1">
      <c r="A276" s="28"/>
      <c r="B276" s="137" t="s">
        <v>989</v>
      </c>
      <c r="C276" s="154"/>
      <c r="D276" s="27"/>
      <c r="E276" s="27"/>
      <c r="F276" s="74"/>
      <c r="G276" s="85"/>
      <c r="H276" s="27"/>
      <c r="I276" s="27"/>
      <c r="J276" s="27"/>
      <c r="K276" s="27"/>
      <c r="L276" s="27"/>
    </row>
    <row r="277" ht="15.75" customHeight="1">
      <c r="A277" s="28"/>
      <c r="B277" s="137" t="s">
        <v>989</v>
      </c>
      <c r="C277" s="154"/>
      <c r="D277" s="25" t="s">
        <v>1188</v>
      </c>
      <c r="E277" s="192" t="s">
        <v>1189</v>
      </c>
      <c r="F277" s="74"/>
      <c r="G277" s="85"/>
      <c r="H277" s="27"/>
      <c r="I277" s="27"/>
      <c r="J277" s="27"/>
      <c r="K277" s="27"/>
      <c r="L277" s="27"/>
    </row>
    <row r="278" ht="15.75" customHeight="1">
      <c r="A278" s="28"/>
      <c r="C278" s="138" t="s">
        <v>128</v>
      </c>
      <c r="D278" s="170" t="s">
        <v>785</v>
      </c>
      <c r="E278" s="170" t="s">
        <v>786</v>
      </c>
      <c r="F278" s="91" t="s">
        <v>626</v>
      </c>
      <c r="G278" s="59" t="s">
        <v>866</v>
      </c>
      <c r="H278" s="81" t="s">
        <v>1257</v>
      </c>
      <c r="I278" s="63" t="s">
        <v>868</v>
      </c>
      <c r="J278" s="81" t="s">
        <v>528</v>
      </c>
      <c r="K278" s="27" t="s">
        <v>1258</v>
      </c>
      <c r="L278" s="27"/>
    </row>
    <row r="279" ht="15.75" customHeight="1">
      <c r="A279" s="28"/>
      <c r="B279" s="137" t="s">
        <v>989</v>
      </c>
      <c r="C279" s="182" t="s">
        <v>106</v>
      </c>
      <c r="D279" s="186" t="s">
        <v>1190</v>
      </c>
      <c r="E279" s="186" t="s">
        <v>1191</v>
      </c>
      <c r="F279" s="76">
        <v>0.5833333333333334</v>
      </c>
      <c r="G279" s="186" t="s">
        <v>1192</v>
      </c>
      <c r="H279" s="77" t="s">
        <v>1193</v>
      </c>
      <c r="I279" s="58" t="s">
        <v>1194</v>
      </c>
      <c r="J279" s="77"/>
      <c r="K279" s="27"/>
      <c r="L279" s="27"/>
    </row>
    <row r="280" ht="15.75" customHeight="1">
      <c r="A280" s="28"/>
      <c r="B280" s="137" t="s">
        <v>989</v>
      </c>
      <c r="C280" s="182" t="s">
        <v>106</v>
      </c>
      <c r="D280" s="186" t="s">
        <v>779</v>
      </c>
      <c r="E280" s="186" t="s">
        <v>780</v>
      </c>
      <c r="F280" s="76">
        <v>0.6666666666666666</v>
      </c>
      <c r="G280" s="186" t="s">
        <v>1192</v>
      </c>
      <c r="H280" s="186" t="s">
        <v>1196</v>
      </c>
      <c r="I280" s="186" t="s">
        <v>783</v>
      </c>
      <c r="J280" s="77"/>
      <c r="K280" s="77"/>
      <c r="L280" s="27"/>
    </row>
    <row r="281" ht="15.75" customHeight="1">
      <c r="A281" s="44"/>
      <c r="B281" s="137" t="s">
        <v>989</v>
      </c>
      <c r="C281" s="182" t="s">
        <v>149</v>
      </c>
      <c r="D281" s="186" t="s">
        <v>1259</v>
      </c>
      <c r="E281" s="186" t="s">
        <v>1260</v>
      </c>
      <c r="F281" s="89" t="s">
        <v>1261</v>
      </c>
      <c r="G281" s="88" t="s">
        <v>1262</v>
      </c>
      <c r="H281" s="77" t="s">
        <v>1263</v>
      </c>
      <c r="I281" s="186" t="s">
        <v>1264</v>
      </c>
      <c r="J281" s="27"/>
      <c r="K281" s="27"/>
      <c r="L281" s="27"/>
    </row>
    <row r="282" ht="15.75" customHeight="1">
      <c r="A282" s="18"/>
      <c r="B282" s="135">
        <v>44547.0</v>
      </c>
      <c r="C282" s="154"/>
      <c r="D282" s="27"/>
      <c r="E282" s="27"/>
      <c r="F282" s="74"/>
      <c r="G282" s="85"/>
      <c r="H282" s="27"/>
      <c r="I282" s="27"/>
      <c r="J282" s="27"/>
      <c r="K282" s="27"/>
      <c r="L282" s="27"/>
    </row>
    <row r="283" ht="15.75" customHeight="1">
      <c r="A283" s="149" t="s">
        <v>988</v>
      </c>
      <c r="B283" s="39"/>
      <c r="C283" s="154"/>
      <c r="D283" s="27"/>
      <c r="E283" s="27"/>
      <c r="F283" s="74"/>
      <c r="G283" s="85"/>
      <c r="H283" s="27"/>
      <c r="I283" s="27"/>
      <c r="J283" s="27"/>
      <c r="K283" s="27"/>
      <c r="L283" s="27"/>
    </row>
    <row r="284" ht="15.75" customHeight="1">
      <c r="A284" s="28"/>
      <c r="B284" s="137" t="s">
        <v>989</v>
      </c>
      <c r="C284" s="154"/>
      <c r="D284" s="25" t="s">
        <v>1188</v>
      </c>
      <c r="E284" s="192" t="s">
        <v>1189</v>
      </c>
      <c r="F284" s="74"/>
      <c r="G284" s="85"/>
      <c r="H284" s="27"/>
      <c r="I284" s="27"/>
      <c r="J284" s="27"/>
      <c r="K284" s="27"/>
      <c r="L284" s="27"/>
    </row>
    <row r="285" ht="15.75" customHeight="1">
      <c r="A285" s="28"/>
      <c r="B285" s="137" t="s">
        <v>989</v>
      </c>
      <c r="C285" s="27"/>
      <c r="D285" s="27"/>
      <c r="E285" s="27"/>
      <c r="F285" s="74"/>
      <c r="G285" s="27"/>
      <c r="H285" s="27"/>
      <c r="I285" s="27"/>
      <c r="J285" s="27"/>
      <c r="K285" s="27"/>
      <c r="L285" s="27"/>
    </row>
    <row r="286" ht="15.75" customHeight="1">
      <c r="A286" s="28"/>
      <c r="B286" s="137" t="s">
        <v>989</v>
      </c>
      <c r="C286" s="27"/>
      <c r="D286" s="27"/>
      <c r="E286" s="27"/>
      <c r="F286" s="78"/>
      <c r="G286" s="27"/>
      <c r="H286" s="27"/>
      <c r="I286" s="27"/>
      <c r="J286" s="27"/>
      <c r="K286" s="27"/>
      <c r="L286" s="27"/>
    </row>
    <row r="287" ht="15.75" customHeight="1">
      <c r="A287" s="28"/>
      <c r="B287" s="137" t="s">
        <v>989</v>
      </c>
      <c r="C287" s="81" t="s">
        <v>167</v>
      </c>
      <c r="D287" s="193" t="s">
        <v>915</v>
      </c>
      <c r="E287" s="193" t="s">
        <v>916</v>
      </c>
      <c r="F287" s="80">
        <v>0.5416666666666666</v>
      </c>
      <c r="G287" s="105" t="s">
        <v>1265</v>
      </c>
      <c r="H287" s="81" t="s">
        <v>1266</v>
      </c>
      <c r="I287" s="193" t="s">
        <v>919</v>
      </c>
      <c r="J287" s="118" t="s">
        <v>1267</v>
      </c>
      <c r="K287" s="27"/>
      <c r="L287" s="27"/>
    </row>
    <row r="288" ht="15.75" customHeight="1">
      <c r="A288" s="28"/>
      <c r="B288" s="137" t="s">
        <v>989</v>
      </c>
      <c r="C288" s="77" t="s">
        <v>167</v>
      </c>
      <c r="D288" s="186" t="s">
        <v>830</v>
      </c>
      <c r="E288" s="186" t="s">
        <v>831</v>
      </c>
      <c r="F288" s="76">
        <v>0.6041666666666666</v>
      </c>
      <c r="G288" s="88" t="s">
        <v>1268</v>
      </c>
      <c r="H288" s="77" t="s">
        <v>1269</v>
      </c>
      <c r="I288" s="186" t="s">
        <v>834</v>
      </c>
      <c r="J288" s="27" t="s">
        <v>1270</v>
      </c>
      <c r="K288" s="27"/>
      <c r="L288" s="27"/>
    </row>
    <row r="289" ht="15.75" customHeight="1">
      <c r="A289" s="44"/>
      <c r="B289" s="137" t="s">
        <v>989</v>
      </c>
      <c r="C289" s="182" t="s">
        <v>404</v>
      </c>
      <c r="D289" s="186" t="s">
        <v>796</v>
      </c>
      <c r="E289" s="186" t="s">
        <v>797</v>
      </c>
      <c r="F289" s="76">
        <v>0.6875</v>
      </c>
      <c r="G289" s="88" t="s">
        <v>1216</v>
      </c>
      <c r="H289" s="77" t="s">
        <v>1217</v>
      </c>
      <c r="I289" s="77" t="s">
        <v>799</v>
      </c>
      <c r="J289" s="27"/>
      <c r="K289" s="27"/>
      <c r="L289" s="27"/>
    </row>
    <row r="290" ht="15.75" customHeight="1">
      <c r="A290" s="18"/>
      <c r="B290" s="135">
        <v>44550.0</v>
      </c>
      <c r="C290" s="27"/>
      <c r="D290" s="27"/>
      <c r="E290" s="27"/>
      <c r="F290" s="74"/>
      <c r="G290" s="27"/>
      <c r="H290" s="27"/>
      <c r="I290" s="27"/>
      <c r="J290" s="27"/>
      <c r="K290" s="27"/>
      <c r="L290" s="27"/>
    </row>
    <row r="291" ht="15.75" customHeight="1">
      <c r="A291" s="149" t="s">
        <v>988</v>
      </c>
      <c r="B291" s="39"/>
      <c r="C291" s="154"/>
      <c r="D291" s="25" t="s">
        <v>1188</v>
      </c>
      <c r="E291" s="192" t="s">
        <v>1189</v>
      </c>
      <c r="F291" s="74"/>
      <c r="G291" s="85"/>
      <c r="H291" s="27"/>
      <c r="I291" s="27"/>
      <c r="J291" s="27"/>
      <c r="K291" s="27"/>
      <c r="L291" s="27"/>
    </row>
    <row r="292" ht="15.75" customHeight="1">
      <c r="A292" s="28"/>
      <c r="B292" s="137" t="s">
        <v>989</v>
      </c>
      <c r="C292" s="87" t="s">
        <v>128</v>
      </c>
      <c r="D292" s="186" t="s">
        <v>785</v>
      </c>
      <c r="E292" s="186" t="s">
        <v>786</v>
      </c>
      <c r="F292" s="89" t="s">
        <v>626</v>
      </c>
      <c r="G292" s="57" t="s">
        <v>866</v>
      </c>
      <c r="H292" s="77" t="s">
        <v>1257</v>
      </c>
      <c r="I292" s="58" t="s">
        <v>868</v>
      </c>
      <c r="J292" s="95" t="s">
        <v>528</v>
      </c>
      <c r="K292" s="27"/>
      <c r="L292" s="27"/>
    </row>
    <row r="293" ht="15.75" customHeight="1">
      <c r="A293" s="28"/>
      <c r="B293" s="137" t="s">
        <v>989</v>
      </c>
      <c r="C293" s="165" t="s">
        <v>232</v>
      </c>
      <c r="D293" s="193" t="s">
        <v>964</v>
      </c>
      <c r="E293" s="193" t="s">
        <v>965</v>
      </c>
      <c r="F293" s="80">
        <v>0.5416666666666666</v>
      </c>
      <c r="G293" s="59" t="s">
        <v>866</v>
      </c>
      <c r="H293" s="81" t="s">
        <v>1271</v>
      </c>
      <c r="I293" s="193" t="s">
        <v>967</v>
      </c>
      <c r="J293" s="27" t="s">
        <v>1272</v>
      </c>
      <c r="K293" s="27"/>
    </row>
    <row r="294" ht="15.75" customHeight="1">
      <c r="A294" s="28"/>
      <c r="B294" s="137" t="s">
        <v>989</v>
      </c>
      <c r="C294" s="182" t="s">
        <v>232</v>
      </c>
      <c r="D294" s="194" t="s">
        <v>1273</v>
      </c>
      <c r="E294" s="194" t="s">
        <v>1274</v>
      </c>
      <c r="F294" s="76">
        <v>0.625</v>
      </c>
      <c r="G294" s="57" t="s">
        <v>866</v>
      </c>
      <c r="H294" s="77" t="s">
        <v>1275</v>
      </c>
      <c r="I294" s="194" t="s">
        <v>1276</v>
      </c>
      <c r="J294" s="27"/>
      <c r="K294" s="27"/>
    </row>
    <row r="295" ht="15.75" customHeight="1">
      <c r="A295" s="28"/>
      <c r="B295" s="137" t="s">
        <v>989</v>
      </c>
      <c r="C295" s="165" t="s">
        <v>232</v>
      </c>
      <c r="D295" s="193" t="s">
        <v>1277</v>
      </c>
      <c r="E295" s="193" t="s">
        <v>1278</v>
      </c>
      <c r="F295" s="80">
        <v>0.7083333333333334</v>
      </c>
      <c r="G295" s="59" t="s">
        <v>866</v>
      </c>
      <c r="H295" s="81" t="s">
        <v>1279</v>
      </c>
      <c r="I295" s="193" t="s">
        <v>1280</v>
      </c>
      <c r="J295" s="27" t="s">
        <v>1281</v>
      </c>
      <c r="K295" s="27"/>
    </row>
    <row r="296" ht="15.75" customHeight="1">
      <c r="A296" s="28"/>
      <c r="B296" s="137" t="s">
        <v>989</v>
      </c>
      <c r="C296" s="154"/>
      <c r="D296" s="27"/>
      <c r="E296" s="27"/>
      <c r="F296" s="74"/>
      <c r="G296" s="85"/>
      <c r="H296" s="27"/>
      <c r="I296" s="27"/>
      <c r="J296" s="27"/>
      <c r="K296" s="27"/>
    </row>
    <row r="297" ht="15.75" customHeight="1">
      <c r="A297" s="44"/>
      <c r="B297" s="137" t="s">
        <v>989</v>
      </c>
      <c r="C297" s="154"/>
      <c r="D297" s="27"/>
      <c r="E297" s="27"/>
      <c r="F297" s="74"/>
      <c r="G297" s="85"/>
      <c r="H297" s="27"/>
      <c r="I297" s="27"/>
      <c r="J297" s="27"/>
      <c r="K297" s="27"/>
    </row>
    <row r="298" ht="15.75" customHeight="1">
      <c r="A298" s="18"/>
      <c r="B298" s="135">
        <v>44551.0</v>
      </c>
      <c r="C298" s="154"/>
      <c r="D298" s="27"/>
      <c r="E298" s="27"/>
      <c r="F298" s="74"/>
      <c r="G298" s="85"/>
      <c r="H298" s="27"/>
      <c r="I298" s="27"/>
      <c r="J298" s="27"/>
      <c r="K298" s="27"/>
    </row>
    <row r="299" ht="15.75" customHeight="1">
      <c r="A299" s="149" t="s">
        <v>988</v>
      </c>
      <c r="B299" s="39"/>
      <c r="C299" s="154"/>
      <c r="D299" s="25" t="s">
        <v>1188</v>
      </c>
      <c r="E299" s="195" t="s">
        <v>1189</v>
      </c>
      <c r="F299" s="74"/>
      <c r="G299" s="85"/>
      <c r="H299" s="27"/>
      <c r="I299" s="27"/>
      <c r="J299" s="27"/>
      <c r="K299" s="27"/>
    </row>
    <row r="300" ht="15.75" customHeight="1">
      <c r="A300" s="28"/>
      <c r="B300" s="137" t="s">
        <v>989</v>
      </c>
      <c r="C300" s="154"/>
      <c r="D300" s="27"/>
      <c r="E300" s="27"/>
      <c r="F300" s="74"/>
      <c r="G300" s="85"/>
      <c r="H300" s="27"/>
      <c r="I300" s="27"/>
      <c r="J300" s="27"/>
      <c r="K300" s="27"/>
    </row>
    <row r="301" ht="15.75" customHeight="1">
      <c r="A301" s="28"/>
      <c r="B301" s="137" t="s">
        <v>989</v>
      </c>
      <c r="C301" s="165" t="s">
        <v>232</v>
      </c>
      <c r="D301" s="170" t="s">
        <v>1166</v>
      </c>
      <c r="E301" s="170" t="s">
        <v>1167</v>
      </c>
      <c r="F301" s="80">
        <v>0.5416666666666666</v>
      </c>
      <c r="G301" s="59" t="s">
        <v>866</v>
      </c>
      <c r="H301" s="81" t="s">
        <v>1282</v>
      </c>
      <c r="I301" s="193" t="s">
        <v>1169</v>
      </c>
      <c r="J301" s="95" t="s">
        <v>1283</v>
      </c>
      <c r="K301" s="27"/>
    </row>
    <row r="302" ht="15.75" customHeight="1">
      <c r="A302" s="28"/>
      <c r="B302" s="137" t="s">
        <v>989</v>
      </c>
      <c r="C302" s="182" t="s">
        <v>232</v>
      </c>
      <c r="D302" s="186" t="s">
        <v>1104</v>
      </c>
      <c r="E302" s="186" t="s">
        <v>1105</v>
      </c>
      <c r="F302" s="76">
        <v>0.625</v>
      </c>
      <c r="G302" s="57" t="s">
        <v>866</v>
      </c>
      <c r="H302" s="77" t="s">
        <v>1106</v>
      </c>
      <c r="I302" s="194" t="s">
        <v>1107</v>
      </c>
      <c r="J302" s="27" t="s">
        <v>255</v>
      </c>
      <c r="K302" s="27"/>
    </row>
    <row r="303" ht="15.75" customHeight="1">
      <c r="A303" s="28"/>
      <c r="B303" s="137" t="s">
        <v>989</v>
      </c>
      <c r="C303" s="165" t="s">
        <v>149</v>
      </c>
      <c r="D303" s="170" t="s">
        <v>1284</v>
      </c>
      <c r="E303" s="170" t="s">
        <v>1285</v>
      </c>
      <c r="F303" s="80">
        <v>0.7083333333333334</v>
      </c>
      <c r="G303" s="59" t="s">
        <v>866</v>
      </c>
      <c r="H303" s="81" t="s">
        <v>1286</v>
      </c>
      <c r="I303" s="193" t="s">
        <v>1287</v>
      </c>
      <c r="J303" s="27" t="s">
        <v>1288</v>
      </c>
      <c r="K303" s="27"/>
    </row>
    <row r="304" ht="15.75" customHeight="1">
      <c r="A304" s="28"/>
      <c r="B304" s="137" t="s">
        <v>989</v>
      </c>
      <c r="C304" s="154"/>
      <c r="D304" s="27"/>
      <c r="E304" s="27"/>
      <c r="F304" s="74"/>
      <c r="G304" s="85"/>
      <c r="H304" s="27"/>
      <c r="I304" s="27"/>
      <c r="J304" s="27"/>
      <c r="K304" s="27"/>
    </row>
    <row r="305" ht="15.75" customHeight="1">
      <c r="A305" s="44"/>
      <c r="B305" s="137" t="s">
        <v>989</v>
      </c>
      <c r="C305" s="154"/>
      <c r="D305" s="27"/>
      <c r="E305" s="27"/>
      <c r="F305" s="74"/>
      <c r="G305" s="85"/>
      <c r="H305" s="27"/>
      <c r="I305" s="27"/>
      <c r="J305" s="27"/>
      <c r="K305" s="27"/>
    </row>
    <row r="306" ht="15.75" customHeight="1">
      <c r="A306" s="18"/>
      <c r="B306" s="135">
        <v>44552.0</v>
      </c>
      <c r="C306" s="154"/>
      <c r="D306" s="27"/>
      <c r="E306" s="27"/>
      <c r="F306" s="74"/>
      <c r="G306" s="85"/>
      <c r="H306" s="27"/>
      <c r="I306" s="27"/>
      <c r="J306" s="27"/>
      <c r="K306" s="27"/>
    </row>
    <row r="307" ht="15.75" customHeight="1">
      <c r="A307" s="149" t="s">
        <v>988</v>
      </c>
      <c r="B307" s="39"/>
      <c r="C307" s="154"/>
      <c r="D307" s="27"/>
      <c r="E307" s="27"/>
      <c r="F307" s="74"/>
      <c r="G307" s="85"/>
      <c r="H307" s="27"/>
      <c r="I307" s="27"/>
      <c r="J307" s="27"/>
      <c r="K307" s="27"/>
    </row>
    <row r="308" ht="15.75" customHeight="1">
      <c r="A308" s="28"/>
      <c r="B308" s="137" t="s">
        <v>989</v>
      </c>
      <c r="C308" s="154"/>
      <c r="D308" s="25" t="s">
        <v>1188</v>
      </c>
      <c r="E308" s="195" t="s">
        <v>1189</v>
      </c>
      <c r="F308" s="74"/>
      <c r="G308" s="85"/>
      <c r="H308" s="27"/>
      <c r="I308" s="27"/>
      <c r="J308" s="27"/>
      <c r="K308" s="27"/>
    </row>
    <row r="309" ht="15.75" customHeight="1">
      <c r="A309" s="28"/>
      <c r="B309" s="137" t="s">
        <v>989</v>
      </c>
      <c r="C309" s="154"/>
      <c r="D309" s="27"/>
      <c r="E309" s="27"/>
      <c r="F309" s="78"/>
      <c r="G309" s="85"/>
      <c r="H309" s="27"/>
      <c r="I309" s="27"/>
      <c r="J309" s="27"/>
      <c r="K309" s="27"/>
    </row>
    <row r="310" ht="15.75" customHeight="1">
      <c r="A310" s="28"/>
      <c r="B310" s="137" t="s">
        <v>989</v>
      </c>
      <c r="C310" s="165" t="s">
        <v>149</v>
      </c>
      <c r="D310" s="170" t="s">
        <v>990</v>
      </c>
      <c r="E310" s="170" t="s">
        <v>991</v>
      </c>
      <c r="F310" s="80">
        <v>0.5416666666666666</v>
      </c>
      <c r="G310" s="59" t="s">
        <v>866</v>
      </c>
      <c r="H310" s="81" t="s">
        <v>1289</v>
      </c>
      <c r="I310" s="193" t="s">
        <v>993</v>
      </c>
      <c r="J310" s="95" t="s">
        <v>1290</v>
      </c>
      <c r="K310" s="27"/>
    </row>
    <row r="311" ht="15.75" customHeight="1">
      <c r="A311" s="28"/>
      <c r="B311" s="137" t="s">
        <v>989</v>
      </c>
      <c r="C311" s="165" t="s">
        <v>232</v>
      </c>
      <c r="D311" s="170" t="s">
        <v>1087</v>
      </c>
      <c r="E311" s="170" t="s">
        <v>1088</v>
      </c>
      <c r="F311" s="80">
        <v>0.5416666666666666</v>
      </c>
      <c r="G311" s="59" t="s">
        <v>866</v>
      </c>
      <c r="H311" s="81" t="s">
        <v>1289</v>
      </c>
      <c r="I311" s="193" t="s">
        <v>993</v>
      </c>
      <c r="J311" s="95" t="s">
        <v>1291</v>
      </c>
      <c r="K311" s="27"/>
    </row>
    <row r="312" ht="15.75" customHeight="1">
      <c r="A312" s="28"/>
      <c r="B312" s="137" t="s">
        <v>989</v>
      </c>
      <c r="C312" s="182" t="s">
        <v>100</v>
      </c>
      <c r="D312" s="186" t="s">
        <v>1292</v>
      </c>
      <c r="E312" s="186" t="s">
        <v>1293</v>
      </c>
      <c r="F312" s="76">
        <v>0.625</v>
      </c>
      <c r="G312" s="57" t="s">
        <v>866</v>
      </c>
      <c r="H312" s="77" t="s">
        <v>1294</v>
      </c>
      <c r="I312" s="194" t="s">
        <v>1295</v>
      </c>
      <c r="J312" s="27" t="s">
        <v>1296</v>
      </c>
      <c r="K312" s="27"/>
    </row>
    <row r="313" ht="15.75" customHeight="1">
      <c r="A313" s="28"/>
      <c r="B313" s="137" t="s">
        <v>989</v>
      </c>
      <c r="C313" s="1"/>
      <c r="D313" s="196"/>
      <c r="E313" s="196"/>
      <c r="F313" s="78"/>
      <c r="G313" s="116"/>
      <c r="H313" s="27"/>
      <c r="I313" s="196"/>
      <c r="J313" s="27"/>
      <c r="K313" s="27"/>
    </row>
    <row r="314" ht="15.75" customHeight="1">
      <c r="A314" s="44"/>
      <c r="B314" s="137" t="s">
        <v>989</v>
      </c>
      <c r="C314" s="154"/>
      <c r="D314" s="27"/>
      <c r="E314" s="27"/>
      <c r="F314" s="74"/>
      <c r="G314" s="85"/>
      <c r="H314" s="27"/>
      <c r="I314" s="27"/>
      <c r="J314" s="27"/>
      <c r="K314" s="27"/>
    </row>
    <row r="315" ht="15.75" customHeight="1">
      <c r="A315" s="18"/>
      <c r="B315" s="135">
        <v>44553.0</v>
      </c>
      <c r="C315" s="154"/>
      <c r="D315" s="27"/>
      <c r="E315" s="27"/>
      <c r="F315" s="74"/>
      <c r="G315" s="85"/>
      <c r="H315" s="27"/>
      <c r="I315" s="27"/>
      <c r="J315" s="27"/>
      <c r="K315" s="27"/>
    </row>
    <row r="316" ht="15.75" customHeight="1">
      <c r="A316" s="149" t="s">
        <v>988</v>
      </c>
      <c r="B316" s="39"/>
      <c r="C316" s="154"/>
      <c r="D316" s="27"/>
      <c r="E316" s="27"/>
      <c r="F316" s="74"/>
      <c r="G316" s="85"/>
      <c r="H316" s="27"/>
      <c r="I316" s="27"/>
      <c r="J316" s="27"/>
      <c r="K316" s="27"/>
    </row>
    <row r="317" ht="15.75" customHeight="1">
      <c r="A317" s="28"/>
      <c r="B317" s="137" t="s">
        <v>989</v>
      </c>
      <c r="C317" s="154"/>
      <c r="D317" s="25" t="s">
        <v>1188</v>
      </c>
      <c r="E317" s="195" t="s">
        <v>1189</v>
      </c>
      <c r="F317" s="74"/>
      <c r="G317" s="85"/>
      <c r="H317" s="27"/>
      <c r="I317" s="27"/>
      <c r="J317" s="27"/>
      <c r="K317" s="27"/>
    </row>
    <row r="318" ht="15.75" customHeight="1">
      <c r="A318" s="28"/>
      <c r="B318" s="137" t="s">
        <v>989</v>
      </c>
      <c r="C318" s="154"/>
      <c r="D318" s="197" t="s">
        <v>1297</v>
      </c>
      <c r="E318" s="111"/>
      <c r="F318" s="74"/>
      <c r="G318" s="85"/>
      <c r="H318" s="27"/>
      <c r="I318" s="27"/>
      <c r="J318" s="27"/>
      <c r="K318" s="27"/>
    </row>
    <row r="319" ht="15.75" customHeight="1">
      <c r="A319" s="28"/>
      <c r="B319" s="137" t="s">
        <v>989</v>
      </c>
      <c r="C319" s="154"/>
      <c r="D319" s="112"/>
      <c r="E319" s="113"/>
      <c r="F319" s="74"/>
      <c r="G319" s="85"/>
      <c r="H319" s="27"/>
      <c r="I319" s="27"/>
      <c r="J319" s="27"/>
      <c r="K319" s="27"/>
    </row>
    <row r="320" ht="15.75" customHeight="1">
      <c r="A320" s="28"/>
      <c r="B320" s="137" t="s">
        <v>989</v>
      </c>
      <c r="C320" s="154"/>
      <c r="D320" s="114"/>
      <c r="E320" s="115"/>
      <c r="F320" s="74"/>
      <c r="G320" s="85"/>
      <c r="H320" s="27"/>
      <c r="I320" s="27"/>
      <c r="J320" s="27"/>
      <c r="K320" s="27"/>
    </row>
    <row r="321" ht="15.75" customHeight="1">
      <c r="A321" s="28"/>
      <c r="B321" s="137" t="s">
        <v>989</v>
      </c>
      <c r="C321" s="154"/>
      <c r="D321" s="27"/>
      <c r="E321" s="27"/>
      <c r="F321" s="74"/>
      <c r="G321" s="85"/>
      <c r="H321" s="27"/>
      <c r="I321" s="27"/>
      <c r="J321" s="27"/>
      <c r="K321" s="27"/>
    </row>
    <row r="322" ht="15.75" customHeight="1">
      <c r="A322" s="44"/>
      <c r="B322" s="137" t="s">
        <v>989</v>
      </c>
      <c r="C322" s="154"/>
      <c r="D322" s="27"/>
      <c r="E322" s="27"/>
      <c r="F322" s="74"/>
      <c r="G322" s="85"/>
      <c r="H322" s="27"/>
      <c r="I322" s="27"/>
      <c r="J322" s="27"/>
      <c r="K322" s="27"/>
    </row>
    <row r="323" ht="15.75" customHeight="1">
      <c r="A323" s="18"/>
      <c r="B323" s="135">
        <v>44554.0</v>
      </c>
      <c r="C323" s="154"/>
      <c r="D323" s="27"/>
      <c r="E323" s="27"/>
      <c r="F323" s="74"/>
      <c r="G323" s="85"/>
      <c r="H323" s="27"/>
      <c r="I323" s="27"/>
      <c r="J323" s="27"/>
      <c r="K323" s="27"/>
    </row>
    <row r="324" ht="15.75" customHeight="1">
      <c r="A324" s="149" t="s">
        <v>988</v>
      </c>
      <c r="B324" s="39"/>
      <c r="C324" s="154"/>
      <c r="D324" s="27"/>
      <c r="E324" s="27"/>
      <c r="F324" s="74"/>
      <c r="G324" s="85"/>
      <c r="H324" s="27"/>
      <c r="I324" s="27"/>
      <c r="J324" s="27"/>
      <c r="K324" s="27"/>
    </row>
    <row r="325" ht="15.75" customHeight="1">
      <c r="A325" s="28"/>
      <c r="B325" s="137" t="s">
        <v>989</v>
      </c>
      <c r="C325" s="154"/>
      <c r="D325" s="27"/>
      <c r="E325" s="27"/>
      <c r="F325" s="74"/>
      <c r="G325" s="85"/>
      <c r="H325" s="27"/>
      <c r="I325" s="27"/>
      <c r="J325" s="27"/>
      <c r="K325" s="27"/>
    </row>
    <row r="326" ht="15.75" customHeight="1">
      <c r="A326" s="28"/>
      <c r="B326" s="137" t="s">
        <v>989</v>
      </c>
      <c r="C326" s="154"/>
      <c r="D326" s="197" t="s">
        <v>1297</v>
      </c>
      <c r="E326" s="111"/>
      <c r="F326" s="74"/>
      <c r="G326" s="85"/>
      <c r="H326" s="27"/>
      <c r="I326" s="27"/>
      <c r="J326" s="27"/>
      <c r="K326" s="27"/>
    </row>
    <row r="327" ht="15.75" customHeight="1">
      <c r="A327" s="28"/>
      <c r="B327" s="137" t="s">
        <v>989</v>
      </c>
      <c r="C327" s="154"/>
      <c r="D327" s="112"/>
      <c r="E327" s="113"/>
      <c r="F327" s="74"/>
      <c r="G327" s="85"/>
      <c r="H327" s="27"/>
      <c r="I327" s="27"/>
      <c r="J327" s="27"/>
      <c r="K327" s="27"/>
    </row>
    <row r="328" ht="15.75" customHeight="1">
      <c r="A328" s="28"/>
      <c r="B328" s="137" t="s">
        <v>989</v>
      </c>
      <c r="C328" s="154"/>
      <c r="D328" s="114"/>
      <c r="E328" s="115"/>
      <c r="F328" s="74"/>
      <c r="G328" s="85"/>
      <c r="H328" s="27"/>
      <c r="I328" s="27"/>
      <c r="J328" s="27"/>
      <c r="K328" s="27"/>
    </row>
    <row r="329" ht="15.75" customHeight="1">
      <c r="A329" s="28"/>
      <c r="B329" s="137" t="s">
        <v>989</v>
      </c>
      <c r="C329" s="154"/>
      <c r="D329" s="27"/>
      <c r="E329" s="27"/>
      <c r="F329" s="74"/>
      <c r="G329" s="85"/>
      <c r="H329" s="27"/>
      <c r="I329" s="27"/>
      <c r="J329" s="27"/>
      <c r="K329" s="27"/>
    </row>
    <row r="330" ht="15.75" customHeight="1">
      <c r="A330" s="44"/>
      <c r="B330" s="137" t="s">
        <v>989</v>
      </c>
      <c r="C330" s="154"/>
      <c r="D330" s="27"/>
      <c r="E330" s="27"/>
      <c r="F330" s="74"/>
      <c r="G330" s="85"/>
      <c r="H330" s="27"/>
      <c r="I330" s="27"/>
      <c r="J330" s="27"/>
      <c r="K330" s="27"/>
    </row>
    <row r="331" ht="15.75" customHeight="1">
      <c r="A331" s="18"/>
      <c r="B331" s="135">
        <v>44557.0</v>
      </c>
      <c r="C331" s="27"/>
      <c r="D331" s="27"/>
      <c r="E331" s="27"/>
      <c r="F331" s="74"/>
      <c r="G331" s="85"/>
      <c r="H331" s="27"/>
      <c r="I331" s="27"/>
      <c r="J331" s="27"/>
      <c r="K331" s="27"/>
      <c r="L331" s="27"/>
      <c r="M331" s="27"/>
    </row>
    <row r="332" ht="15.75" customHeight="1">
      <c r="A332" s="149" t="s">
        <v>988</v>
      </c>
      <c r="B332" s="39"/>
      <c r="D332" s="27"/>
      <c r="E332" s="27"/>
      <c r="F332" s="74"/>
      <c r="G332" s="85"/>
      <c r="H332" s="27"/>
      <c r="I332" s="27"/>
      <c r="J332" s="27"/>
      <c r="K332" s="27"/>
      <c r="L332" s="27"/>
      <c r="M332" s="27"/>
    </row>
    <row r="333" ht="15.75" customHeight="1">
      <c r="A333" s="28"/>
      <c r="B333" s="137" t="s">
        <v>989</v>
      </c>
      <c r="C333" s="27"/>
      <c r="D333" s="25" t="s">
        <v>1188</v>
      </c>
      <c r="E333" s="195" t="s">
        <v>1189</v>
      </c>
      <c r="F333" s="74"/>
      <c r="G333" s="85"/>
      <c r="H333" s="27"/>
      <c r="I333" s="27"/>
      <c r="J333" s="27"/>
      <c r="K333" s="27"/>
      <c r="L333" s="27"/>
      <c r="M333" s="27"/>
    </row>
    <row r="334" ht="15.75" customHeight="1">
      <c r="A334" s="28"/>
      <c r="B334" s="137" t="s">
        <v>989</v>
      </c>
      <c r="C334" s="27"/>
      <c r="F334" s="78"/>
      <c r="G334" s="85"/>
      <c r="H334" s="27"/>
      <c r="I334" s="27"/>
      <c r="J334" s="27"/>
      <c r="K334" s="27"/>
      <c r="L334" s="27"/>
      <c r="M334" s="27"/>
    </row>
    <row r="335" ht="15.75" customHeight="1">
      <c r="A335" s="28"/>
      <c r="B335" s="137" t="s">
        <v>989</v>
      </c>
      <c r="C335" s="27"/>
      <c r="D335" s="197" t="s">
        <v>1297</v>
      </c>
      <c r="E335" s="111"/>
      <c r="F335" s="78"/>
      <c r="G335" s="85"/>
      <c r="H335" s="27"/>
      <c r="I335" s="168"/>
      <c r="J335" s="27"/>
      <c r="K335" s="27"/>
      <c r="L335" s="27"/>
      <c r="M335" s="27"/>
    </row>
    <row r="336" ht="15.75" customHeight="1">
      <c r="A336" s="28"/>
      <c r="B336" s="137" t="s">
        <v>989</v>
      </c>
      <c r="C336" s="27"/>
      <c r="D336" s="112"/>
      <c r="E336" s="113"/>
      <c r="F336" s="78"/>
      <c r="G336" s="116"/>
      <c r="H336" s="27"/>
      <c r="I336" s="168"/>
      <c r="J336" s="27"/>
      <c r="K336" s="27"/>
      <c r="L336" s="27"/>
      <c r="M336" s="27"/>
    </row>
    <row r="337" ht="15.75" customHeight="1">
      <c r="A337" s="28"/>
      <c r="B337" s="137" t="s">
        <v>989</v>
      </c>
      <c r="C337" s="27"/>
      <c r="D337" s="114"/>
      <c r="E337" s="115"/>
      <c r="F337" s="78"/>
      <c r="G337" s="116"/>
      <c r="H337" s="27"/>
      <c r="I337" s="168"/>
      <c r="J337" s="27"/>
      <c r="K337" s="27"/>
      <c r="L337" s="27"/>
      <c r="M337" s="27"/>
    </row>
    <row r="338" ht="15.75" customHeight="1">
      <c r="A338" s="44"/>
      <c r="B338" s="137" t="s">
        <v>989</v>
      </c>
      <c r="C338" s="27"/>
      <c r="D338" s="168"/>
      <c r="E338" s="168"/>
      <c r="F338" s="78"/>
      <c r="G338" s="116"/>
      <c r="H338" s="27"/>
      <c r="I338" s="168"/>
      <c r="J338" s="27"/>
      <c r="K338" s="27"/>
      <c r="L338" s="27"/>
      <c r="M338" s="27"/>
    </row>
    <row r="339" ht="15.75" customHeight="1">
      <c r="A339" s="18"/>
      <c r="B339" s="135">
        <v>44558.0</v>
      </c>
      <c r="C339" s="27"/>
      <c r="D339" s="27"/>
      <c r="E339" s="27"/>
      <c r="F339" s="74"/>
      <c r="G339" s="85"/>
      <c r="H339" s="27"/>
      <c r="I339" s="27"/>
      <c r="J339" s="27"/>
      <c r="K339" s="27"/>
      <c r="L339" s="27"/>
      <c r="M339" s="27"/>
    </row>
    <row r="340" ht="15.75" customHeight="1">
      <c r="A340" s="149" t="s">
        <v>988</v>
      </c>
      <c r="B340" s="39"/>
      <c r="C340" s="27"/>
      <c r="D340" s="27"/>
      <c r="E340" s="27"/>
      <c r="F340" s="74"/>
      <c r="G340" s="85"/>
      <c r="H340" s="27"/>
      <c r="I340" s="27"/>
      <c r="J340" s="27"/>
      <c r="K340" s="27"/>
      <c r="L340" s="27"/>
      <c r="M340" s="27"/>
    </row>
    <row r="341" ht="15.75" customHeight="1">
      <c r="A341" s="28"/>
      <c r="B341" s="137" t="s">
        <v>989</v>
      </c>
      <c r="C341" s="27"/>
      <c r="D341" s="25" t="s">
        <v>1188</v>
      </c>
      <c r="E341" s="195" t="s">
        <v>1189</v>
      </c>
      <c r="F341" s="74"/>
      <c r="G341" s="85"/>
      <c r="H341" s="27"/>
      <c r="I341" s="27"/>
      <c r="J341" s="27"/>
      <c r="K341" s="27"/>
      <c r="L341" s="27"/>
      <c r="M341" s="27"/>
    </row>
    <row r="342" ht="15.75" customHeight="1">
      <c r="A342" s="28"/>
      <c r="B342" s="137" t="s">
        <v>989</v>
      </c>
      <c r="C342" s="27"/>
      <c r="D342" s="27"/>
      <c r="E342" s="27"/>
      <c r="F342" s="74"/>
      <c r="G342" s="85"/>
      <c r="H342" s="27"/>
      <c r="I342" s="27"/>
      <c r="J342" s="27"/>
      <c r="K342" s="27"/>
      <c r="L342" s="27"/>
      <c r="M342" s="27"/>
    </row>
    <row r="343" ht="15.75" customHeight="1">
      <c r="A343" s="28"/>
      <c r="B343" s="137" t="s">
        <v>989</v>
      </c>
      <c r="C343" s="81" t="s">
        <v>167</v>
      </c>
      <c r="D343" s="170" t="s">
        <v>1179</v>
      </c>
      <c r="E343" s="170" t="s">
        <v>894</v>
      </c>
      <c r="F343" s="80">
        <v>0.5</v>
      </c>
      <c r="G343" s="105" t="s">
        <v>1298</v>
      </c>
      <c r="H343" s="81" t="s">
        <v>1299</v>
      </c>
      <c r="I343" s="170" t="s">
        <v>897</v>
      </c>
      <c r="J343" s="27" t="s">
        <v>1300</v>
      </c>
      <c r="K343" s="27"/>
      <c r="L343" s="27"/>
      <c r="M343" s="27"/>
    </row>
    <row r="344" ht="15.75" customHeight="1">
      <c r="A344" s="28"/>
      <c r="B344" s="137" t="s">
        <v>989</v>
      </c>
      <c r="C344" s="81" t="s">
        <v>167</v>
      </c>
      <c r="D344" s="170" t="s">
        <v>1010</v>
      </c>
      <c r="E344" s="170" t="s">
        <v>1011</v>
      </c>
      <c r="F344" s="80">
        <v>0.5833333333333334</v>
      </c>
      <c r="G344" s="105" t="s">
        <v>1079</v>
      </c>
      <c r="H344" s="81" t="s">
        <v>1301</v>
      </c>
      <c r="I344" s="170" t="s">
        <v>1013</v>
      </c>
      <c r="J344" s="27" t="s">
        <v>1302</v>
      </c>
      <c r="K344" s="27"/>
      <c r="L344" s="27"/>
      <c r="M344" s="27"/>
    </row>
    <row r="345" ht="15.75" customHeight="1">
      <c r="A345" s="28"/>
      <c r="B345" s="137" t="s">
        <v>989</v>
      </c>
      <c r="C345" s="81" t="s">
        <v>167</v>
      </c>
      <c r="D345" s="170" t="s">
        <v>810</v>
      </c>
      <c r="E345" s="170" t="s">
        <v>811</v>
      </c>
      <c r="F345" s="80">
        <v>0.6666666666666666</v>
      </c>
      <c r="G345" s="105" t="s">
        <v>1303</v>
      </c>
      <c r="H345" s="81" t="s">
        <v>1304</v>
      </c>
      <c r="I345" s="170" t="s">
        <v>813</v>
      </c>
      <c r="J345" s="27" t="s">
        <v>1302</v>
      </c>
      <c r="K345" s="27"/>
      <c r="L345" s="27"/>
      <c r="M345" s="27"/>
    </row>
    <row r="346" ht="15.75" customHeight="1">
      <c r="A346" s="44"/>
      <c r="B346" s="137" t="s">
        <v>989</v>
      </c>
      <c r="C346" s="81" t="s">
        <v>167</v>
      </c>
      <c r="D346" s="170" t="s">
        <v>946</v>
      </c>
      <c r="E346" s="170" t="s">
        <v>947</v>
      </c>
      <c r="F346" s="80">
        <v>0.7083333333333334</v>
      </c>
      <c r="G346" s="105" t="s">
        <v>1305</v>
      </c>
      <c r="H346" s="81" t="s">
        <v>1306</v>
      </c>
      <c r="I346" s="170" t="s">
        <v>950</v>
      </c>
      <c r="J346" s="27" t="s">
        <v>1307</v>
      </c>
      <c r="K346" s="27"/>
      <c r="L346" s="27"/>
      <c r="M346" s="27"/>
    </row>
    <row r="347" ht="15.75" customHeight="1">
      <c r="A347" s="18"/>
      <c r="B347" s="135">
        <v>44559.0</v>
      </c>
      <c r="C347" s="27"/>
      <c r="D347" s="27"/>
      <c r="E347" s="27"/>
      <c r="F347" s="74"/>
      <c r="G347" s="85"/>
      <c r="H347" s="27"/>
      <c r="I347" s="27"/>
      <c r="J347" s="27"/>
      <c r="K347" s="27"/>
      <c r="L347" s="27"/>
      <c r="M347" s="27"/>
    </row>
    <row r="348" ht="15.75" customHeight="1">
      <c r="A348" s="149" t="s">
        <v>988</v>
      </c>
      <c r="B348" s="39"/>
      <c r="C348" s="27"/>
      <c r="D348" s="27"/>
      <c r="E348" s="27"/>
      <c r="F348" s="74"/>
      <c r="G348" s="85"/>
      <c r="H348" s="27"/>
      <c r="I348" s="27"/>
      <c r="J348" s="27"/>
      <c r="K348" s="27"/>
      <c r="L348" s="27"/>
      <c r="M348" s="27"/>
    </row>
    <row r="349" ht="15.75" customHeight="1">
      <c r="A349" s="28"/>
      <c r="B349" s="137" t="s">
        <v>989</v>
      </c>
      <c r="C349" s="33" t="s">
        <v>167</v>
      </c>
      <c r="D349" s="62" t="s">
        <v>840</v>
      </c>
      <c r="E349" s="62" t="s">
        <v>841</v>
      </c>
      <c r="F349" s="32">
        <v>0.5208333333333334</v>
      </c>
      <c r="G349" s="33" t="s">
        <v>866</v>
      </c>
      <c r="H349" s="33" t="s">
        <v>1308</v>
      </c>
      <c r="I349" s="198" t="s">
        <v>844</v>
      </c>
      <c r="J349" s="27" t="s">
        <v>1307</v>
      </c>
      <c r="K349" s="27"/>
      <c r="L349" s="27"/>
      <c r="M349" s="27"/>
    </row>
    <row r="350" ht="15.75" customHeight="1">
      <c r="A350" s="28"/>
      <c r="B350" s="137" t="s">
        <v>989</v>
      </c>
      <c r="C350" s="33" t="s">
        <v>273</v>
      </c>
      <c r="D350" s="62" t="s">
        <v>1087</v>
      </c>
      <c r="E350" s="62" t="s">
        <v>1088</v>
      </c>
      <c r="F350" s="32">
        <v>0.6041666666666666</v>
      </c>
      <c r="G350" s="33" t="s">
        <v>866</v>
      </c>
      <c r="H350" s="33" t="s">
        <v>992</v>
      </c>
      <c r="I350" s="198" t="s">
        <v>993</v>
      </c>
      <c r="J350" s="27" t="s">
        <v>1307</v>
      </c>
      <c r="K350" s="27"/>
      <c r="L350" s="27"/>
      <c r="M350" s="27"/>
    </row>
    <row r="351" ht="15.75" customHeight="1">
      <c r="A351" s="28"/>
      <c r="B351" s="137" t="s">
        <v>989</v>
      </c>
      <c r="C351" s="33" t="s">
        <v>273</v>
      </c>
      <c r="D351" s="62" t="s">
        <v>1284</v>
      </c>
      <c r="E351" s="62" t="s">
        <v>1285</v>
      </c>
      <c r="F351" s="32">
        <v>0.6875</v>
      </c>
      <c r="G351" s="33" t="s">
        <v>866</v>
      </c>
      <c r="H351" s="33" t="s">
        <v>1286</v>
      </c>
      <c r="I351" s="198" t="s">
        <v>1287</v>
      </c>
      <c r="J351" s="27" t="s">
        <v>1307</v>
      </c>
      <c r="K351" s="27"/>
      <c r="L351" s="27"/>
      <c r="M351" s="27"/>
    </row>
    <row r="352" ht="15.75" customHeight="1">
      <c r="A352" s="28"/>
      <c r="B352" s="137" t="s">
        <v>989</v>
      </c>
      <c r="C352" s="33" t="s">
        <v>167</v>
      </c>
      <c r="D352" s="62" t="s">
        <v>739</v>
      </c>
      <c r="E352" s="62" t="s">
        <v>740</v>
      </c>
      <c r="F352" s="32">
        <v>0.7291666666666666</v>
      </c>
      <c r="G352" s="33" t="s">
        <v>866</v>
      </c>
      <c r="H352" s="33" t="s">
        <v>1309</v>
      </c>
      <c r="I352" s="198" t="s">
        <v>743</v>
      </c>
      <c r="J352" s="27" t="s">
        <v>1307</v>
      </c>
      <c r="K352" s="27"/>
      <c r="L352" s="27"/>
      <c r="M352" s="27"/>
    </row>
    <row r="353" ht="15.75" customHeight="1">
      <c r="A353" s="28"/>
      <c r="B353" s="137" t="s">
        <v>989</v>
      </c>
      <c r="C353" s="27"/>
      <c r="D353" s="27"/>
      <c r="E353" s="27"/>
      <c r="F353" s="74"/>
      <c r="G353" s="85"/>
      <c r="H353" s="27"/>
      <c r="I353" s="27"/>
      <c r="J353" s="27"/>
      <c r="K353" s="27"/>
      <c r="L353" s="27"/>
      <c r="M353" s="27"/>
    </row>
    <row r="354" ht="15.75" customHeight="1">
      <c r="A354" s="44"/>
      <c r="B354" s="137" t="s">
        <v>989</v>
      </c>
      <c r="C354" s="27"/>
      <c r="D354" s="27"/>
      <c r="E354" s="27"/>
      <c r="F354" s="74"/>
      <c r="G354" s="85"/>
      <c r="H354" s="27"/>
      <c r="I354" s="27"/>
      <c r="J354" s="27"/>
      <c r="K354" s="27"/>
      <c r="L354" s="27"/>
      <c r="M354" s="27"/>
    </row>
    <row r="355" ht="15.75" customHeight="1">
      <c r="A355" s="18"/>
      <c r="B355" s="135">
        <v>44560.0</v>
      </c>
      <c r="C355" s="27"/>
      <c r="D355" s="27"/>
      <c r="E355" s="27"/>
      <c r="F355" s="74"/>
      <c r="G355" s="85"/>
      <c r="H355" s="27"/>
      <c r="I355" s="27"/>
      <c r="J355" s="27"/>
      <c r="K355" s="27"/>
      <c r="L355" s="27"/>
      <c r="M355" s="27"/>
    </row>
    <row r="356" ht="15.75" customHeight="1">
      <c r="A356" s="149" t="s">
        <v>988</v>
      </c>
      <c r="B356" s="39"/>
      <c r="C356" s="27"/>
      <c r="D356" s="27"/>
      <c r="E356" s="27"/>
      <c r="F356" s="74"/>
      <c r="G356" s="85"/>
      <c r="H356" s="27"/>
      <c r="I356" s="27"/>
      <c r="J356" s="27"/>
      <c r="K356" s="27"/>
      <c r="L356" s="27"/>
      <c r="M356" s="27"/>
    </row>
    <row r="357" ht="15.75" customHeight="1">
      <c r="A357" s="28"/>
      <c r="B357" s="137" t="s">
        <v>989</v>
      </c>
      <c r="C357" s="27"/>
      <c r="D357" s="197" t="s">
        <v>1297</v>
      </c>
      <c r="E357" s="111"/>
      <c r="F357" s="74"/>
      <c r="G357" s="85"/>
      <c r="H357" s="27"/>
      <c r="I357" s="27"/>
      <c r="J357" s="27"/>
      <c r="K357" s="27"/>
      <c r="L357" s="27"/>
      <c r="M357" s="27"/>
    </row>
    <row r="358" ht="15.75" customHeight="1">
      <c r="A358" s="28"/>
      <c r="B358" s="137" t="s">
        <v>989</v>
      </c>
      <c r="C358" s="27"/>
      <c r="D358" s="112"/>
      <c r="E358" s="113"/>
      <c r="F358" s="74"/>
      <c r="G358" s="85"/>
      <c r="H358" s="27"/>
      <c r="I358" s="27"/>
      <c r="J358" s="27"/>
      <c r="K358" s="27"/>
      <c r="L358" s="27"/>
      <c r="M358" s="27"/>
    </row>
    <row r="359" ht="15.75" customHeight="1">
      <c r="A359" s="28"/>
      <c r="B359" s="137" t="s">
        <v>989</v>
      </c>
      <c r="C359" s="27"/>
      <c r="D359" s="114"/>
      <c r="E359" s="115"/>
      <c r="F359" s="74"/>
      <c r="G359" s="85"/>
      <c r="H359" s="27"/>
      <c r="I359" s="27"/>
      <c r="J359" s="27"/>
      <c r="K359" s="27"/>
      <c r="L359" s="27"/>
      <c r="M359" s="27"/>
    </row>
    <row r="360" ht="15.75" customHeight="1">
      <c r="A360" s="28"/>
      <c r="B360" s="137" t="s">
        <v>989</v>
      </c>
      <c r="C360" s="27"/>
      <c r="D360" s="27"/>
      <c r="E360" s="27"/>
      <c r="F360" s="74"/>
      <c r="G360" s="85"/>
      <c r="H360" s="27"/>
      <c r="I360" s="27"/>
      <c r="J360" s="27"/>
      <c r="K360" s="27"/>
      <c r="L360" s="27"/>
      <c r="M360" s="27"/>
    </row>
    <row r="361" ht="15.75" customHeight="1">
      <c r="A361" s="28"/>
      <c r="B361" s="137" t="s">
        <v>989</v>
      </c>
      <c r="C361" s="27"/>
      <c r="D361" s="27"/>
      <c r="E361" s="27"/>
      <c r="F361" s="74"/>
      <c r="G361" s="85"/>
      <c r="H361" s="27"/>
      <c r="I361" s="27"/>
      <c r="J361" s="27"/>
      <c r="K361" s="27"/>
      <c r="L361" s="27"/>
      <c r="M361" s="27"/>
    </row>
    <row r="362" ht="15.75" customHeight="1">
      <c r="A362" s="44"/>
      <c r="B362" s="137" t="s">
        <v>989</v>
      </c>
      <c r="C362" s="27"/>
      <c r="D362" s="27"/>
      <c r="E362" s="27"/>
      <c r="F362" s="74"/>
      <c r="G362" s="85"/>
      <c r="H362" s="27"/>
      <c r="I362" s="27"/>
      <c r="J362" s="27"/>
      <c r="K362" s="27"/>
      <c r="L362" s="27"/>
      <c r="M362" s="27"/>
    </row>
    <row r="363" ht="15.75" customHeight="1">
      <c r="A363" s="18"/>
      <c r="B363" s="135">
        <v>44561.0</v>
      </c>
      <c r="C363" s="27"/>
      <c r="D363" s="27"/>
      <c r="E363" s="27"/>
      <c r="F363" s="74"/>
      <c r="G363" s="85"/>
      <c r="H363" s="27"/>
      <c r="I363" s="27"/>
      <c r="J363" s="27"/>
      <c r="K363" s="27"/>
      <c r="L363" s="27"/>
      <c r="M363" s="27"/>
    </row>
    <row r="364" ht="15.75" customHeight="1">
      <c r="A364" s="149" t="s">
        <v>988</v>
      </c>
      <c r="B364" s="39"/>
      <c r="C364" s="27"/>
      <c r="D364" s="27"/>
      <c r="E364" s="95"/>
      <c r="F364" s="74"/>
      <c r="G364" s="85"/>
      <c r="H364" s="27"/>
      <c r="I364" s="27"/>
      <c r="J364" s="27"/>
      <c r="K364" s="27"/>
      <c r="L364" s="27"/>
      <c r="M364" s="27"/>
    </row>
    <row r="365" ht="15.75" customHeight="1">
      <c r="A365" s="28"/>
      <c r="B365" s="137" t="s">
        <v>989</v>
      </c>
      <c r="C365" s="27"/>
      <c r="D365" s="197" t="s">
        <v>1297</v>
      </c>
      <c r="E365" s="111"/>
      <c r="F365" s="74"/>
      <c r="G365" s="85"/>
      <c r="H365" s="27"/>
      <c r="I365" s="27"/>
      <c r="J365" s="27"/>
      <c r="K365" s="27"/>
      <c r="L365" s="27"/>
      <c r="M365" s="27"/>
    </row>
    <row r="366" ht="15.75" customHeight="1">
      <c r="A366" s="28"/>
      <c r="B366" s="137" t="s">
        <v>989</v>
      </c>
      <c r="C366" s="27"/>
      <c r="D366" s="112"/>
      <c r="E366" s="113"/>
      <c r="F366" s="74"/>
      <c r="G366" s="85"/>
      <c r="H366" s="27"/>
      <c r="I366" s="27"/>
      <c r="J366" s="27"/>
      <c r="K366" s="27"/>
      <c r="L366" s="27"/>
      <c r="M366" s="27"/>
    </row>
    <row r="367" ht="15.75" customHeight="1">
      <c r="A367" s="28"/>
      <c r="B367" s="137" t="s">
        <v>989</v>
      </c>
      <c r="C367" s="27"/>
      <c r="D367" s="114"/>
      <c r="E367" s="115"/>
      <c r="F367" s="74"/>
      <c r="G367" s="85"/>
      <c r="H367" s="27"/>
      <c r="I367" s="27"/>
      <c r="J367" s="27"/>
      <c r="K367" s="27"/>
      <c r="L367" s="27"/>
      <c r="M367" s="27"/>
    </row>
    <row r="368" ht="15.75" customHeight="1">
      <c r="A368" s="28"/>
      <c r="B368" s="137" t="s">
        <v>989</v>
      </c>
      <c r="C368" s="27"/>
      <c r="D368" s="27"/>
      <c r="E368" s="27"/>
      <c r="F368" s="74"/>
      <c r="G368" s="85"/>
      <c r="H368" s="27"/>
      <c r="I368" s="27"/>
      <c r="J368" s="27"/>
      <c r="K368" s="27"/>
      <c r="L368" s="27"/>
      <c r="M368" s="27"/>
    </row>
    <row r="369" ht="15.75" customHeight="1">
      <c r="A369" s="28"/>
      <c r="B369" s="137" t="s">
        <v>989</v>
      </c>
      <c r="C369" s="27"/>
      <c r="D369" s="27"/>
      <c r="E369" s="27"/>
      <c r="F369" s="74"/>
      <c r="G369" s="85"/>
      <c r="H369" s="27"/>
      <c r="I369" s="27"/>
      <c r="J369" s="27"/>
      <c r="K369" s="27"/>
      <c r="L369" s="27"/>
      <c r="M369" s="27"/>
    </row>
    <row r="370" ht="15.75" customHeight="1">
      <c r="A370" s="44"/>
      <c r="B370" s="137" t="s">
        <v>989</v>
      </c>
      <c r="C370" s="27"/>
      <c r="D370" s="27"/>
      <c r="E370" s="27"/>
      <c r="F370" s="74"/>
      <c r="G370" s="85"/>
      <c r="H370" s="27"/>
      <c r="I370" s="27"/>
      <c r="J370" s="27"/>
      <c r="K370" s="27"/>
      <c r="L370" s="27"/>
      <c r="M370" s="27"/>
    </row>
    <row r="371" ht="15.75" customHeight="1">
      <c r="A371" s="18"/>
      <c r="B371" s="135">
        <v>44564.0</v>
      </c>
      <c r="C371" s="27"/>
      <c r="D371" s="27"/>
      <c r="E371" s="27"/>
      <c r="F371" s="74"/>
      <c r="G371" s="85"/>
      <c r="H371" s="27"/>
      <c r="I371" s="27"/>
      <c r="J371" s="27"/>
      <c r="K371" s="27"/>
      <c r="L371" s="27"/>
      <c r="M371" s="27"/>
    </row>
    <row r="372" ht="15.75" customHeight="1">
      <c r="A372" s="149" t="s">
        <v>988</v>
      </c>
      <c r="B372" s="39"/>
      <c r="C372" s="27"/>
      <c r="D372" s="27"/>
      <c r="E372" s="27"/>
      <c r="F372" s="74"/>
      <c r="G372" s="85"/>
      <c r="H372" s="27"/>
      <c r="I372" s="27"/>
      <c r="J372" s="27"/>
      <c r="K372" s="27"/>
      <c r="L372" s="27"/>
      <c r="M372" s="27"/>
    </row>
    <row r="373" ht="15.75" customHeight="1">
      <c r="A373" s="28"/>
      <c r="B373" s="137" t="s">
        <v>989</v>
      </c>
      <c r="C373" s="27"/>
      <c r="D373" s="90" t="s">
        <v>1310</v>
      </c>
      <c r="E373" s="23"/>
      <c r="F373" s="74"/>
      <c r="G373" s="85"/>
      <c r="H373" s="27"/>
      <c r="I373" s="27"/>
      <c r="J373" s="27"/>
      <c r="K373" s="27"/>
      <c r="L373" s="27"/>
      <c r="M373" s="27"/>
    </row>
    <row r="374" ht="15.75" customHeight="1">
      <c r="A374" s="28"/>
      <c r="B374" s="137" t="s">
        <v>989</v>
      </c>
      <c r="C374" s="27"/>
      <c r="D374" s="27"/>
      <c r="E374" s="27"/>
      <c r="F374" s="74"/>
      <c r="G374" s="85"/>
      <c r="H374" s="27"/>
      <c r="I374" s="27"/>
      <c r="J374" s="27"/>
      <c r="K374" s="27"/>
      <c r="L374" s="27"/>
      <c r="M374" s="27"/>
    </row>
    <row r="375" ht="15.75" customHeight="1">
      <c r="A375" s="28"/>
      <c r="B375" s="137" t="s">
        <v>989</v>
      </c>
      <c r="C375" s="27"/>
      <c r="D375" s="27"/>
      <c r="E375" s="27"/>
      <c r="F375" s="74"/>
      <c r="G375" s="85"/>
      <c r="H375" s="27"/>
      <c r="I375" s="27"/>
      <c r="J375" s="27"/>
      <c r="K375" s="27"/>
      <c r="L375" s="27"/>
      <c r="M375" s="27"/>
    </row>
    <row r="376" ht="15.75" customHeight="1">
      <c r="A376" s="28"/>
      <c r="B376" s="137" t="s">
        <v>989</v>
      </c>
      <c r="C376" s="27"/>
      <c r="D376" s="27"/>
      <c r="E376" s="27"/>
      <c r="F376" s="74"/>
      <c r="G376" s="85"/>
      <c r="H376" s="27"/>
      <c r="I376" s="27"/>
      <c r="J376" s="27"/>
      <c r="K376" s="27"/>
      <c r="L376" s="27"/>
      <c r="M376" s="27"/>
    </row>
    <row r="377" ht="15.75" customHeight="1">
      <c r="A377" s="28"/>
      <c r="B377" s="137" t="s">
        <v>989</v>
      </c>
      <c r="C377" s="27"/>
      <c r="D377" s="27"/>
      <c r="E377" s="27"/>
      <c r="F377" s="74"/>
      <c r="G377" s="85"/>
      <c r="H377" s="27"/>
      <c r="I377" s="27"/>
      <c r="J377" s="27"/>
      <c r="K377" s="27"/>
      <c r="L377" s="27"/>
      <c r="M377" s="27"/>
    </row>
    <row r="378" ht="15.75" customHeight="1">
      <c r="A378" s="44"/>
      <c r="B378" s="137" t="s">
        <v>989</v>
      </c>
      <c r="C378" s="27"/>
      <c r="D378" s="27"/>
      <c r="E378" s="27"/>
      <c r="F378" s="74"/>
      <c r="G378" s="85"/>
      <c r="H378" s="27"/>
    </row>
    <row r="379" ht="15.75" customHeight="1">
      <c r="A379" s="18"/>
      <c r="B379" s="135">
        <v>44571.0</v>
      </c>
      <c r="C379" s="27"/>
      <c r="D379" s="90" t="s">
        <v>1310</v>
      </c>
      <c r="E379" s="23"/>
      <c r="F379" s="74"/>
      <c r="G379" s="85"/>
      <c r="H379" s="27"/>
    </row>
    <row r="380" ht="15.75" customHeight="1">
      <c r="A380" s="149" t="s">
        <v>988</v>
      </c>
      <c r="B380" s="39"/>
      <c r="C380" s="27"/>
      <c r="D380" s="27"/>
      <c r="E380" s="27"/>
      <c r="F380" s="74"/>
      <c r="G380" s="85"/>
      <c r="H380" s="27"/>
    </row>
    <row r="381" ht="15.75" customHeight="1">
      <c r="A381" s="28"/>
      <c r="B381" s="137" t="s">
        <v>989</v>
      </c>
      <c r="C381" s="27"/>
      <c r="D381" s="27"/>
      <c r="E381" s="27"/>
      <c r="F381" s="74"/>
      <c r="G381" s="85"/>
      <c r="H381" s="27"/>
    </row>
    <row r="382" ht="15.75" customHeight="1">
      <c r="A382" s="28"/>
      <c r="B382" s="137" t="s">
        <v>989</v>
      </c>
      <c r="C382" s="27"/>
      <c r="D382" s="27"/>
      <c r="E382" s="27"/>
      <c r="F382" s="74"/>
      <c r="G382" s="85"/>
      <c r="H382" s="27"/>
    </row>
    <row r="383" ht="15.75" customHeight="1">
      <c r="A383" s="28"/>
      <c r="B383" s="137" t="s">
        <v>989</v>
      </c>
      <c r="C383" s="27"/>
      <c r="D383" s="27"/>
      <c r="E383" s="27"/>
      <c r="F383" s="74"/>
      <c r="G383" s="85"/>
      <c r="H383" s="27"/>
    </row>
    <row r="384" ht="15.75" customHeight="1">
      <c r="A384" s="28"/>
      <c r="B384" s="137" t="s">
        <v>989</v>
      </c>
      <c r="C384" s="27"/>
      <c r="D384" s="27"/>
      <c r="E384" s="27"/>
      <c r="F384" s="74"/>
      <c r="G384" s="85"/>
      <c r="H384" s="27"/>
    </row>
    <row r="385" ht="15.75" customHeight="1">
      <c r="A385" s="28"/>
      <c r="B385" s="137" t="s">
        <v>989</v>
      </c>
      <c r="C385" s="27"/>
      <c r="D385" s="27"/>
      <c r="E385" s="27"/>
      <c r="F385" s="74"/>
      <c r="G385" s="85"/>
      <c r="H385" s="27"/>
    </row>
    <row r="386" ht="15.75" customHeight="1">
      <c r="A386" s="44"/>
      <c r="B386" s="137" t="s">
        <v>989</v>
      </c>
      <c r="C386" s="27"/>
      <c r="D386" s="27"/>
      <c r="E386" s="27"/>
      <c r="F386" s="74"/>
      <c r="G386" s="85"/>
      <c r="H386" s="27"/>
    </row>
    <row r="387" ht="15.75" customHeight="1">
      <c r="C387" s="27"/>
      <c r="D387" s="27"/>
      <c r="E387" s="27"/>
      <c r="F387" s="74"/>
      <c r="G387" s="85"/>
      <c r="H387" s="27"/>
    </row>
    <row r="388" ht="15.75" customHeight="1">
      <c r="C388" s="27"/>
      <c r="D388" s="27"/>
      <c r="E388" s="27"/>
      <c r="F388" s="74"/>
      <c r="G388" s="85"/>
      <c r="H388" s="27"/>
    </row>
    <row r="389" ht="15.75" customHeight="1">
      <c r="F389" s="8"/>
      <c r="G389" s="55"/>
    </row>
    <row r="390" ht="15.75" customHeight="1">
      <c r="F390" s="8"/>
      <c r="G390" s="55"/>
    </row>
    <row r="391" ht="15.75" customHeight="1">
      <c r="F391" s="8"/>
      <c r="G391" s="55"/>
    </row>
    <row r="392" ht="15.75" customHeight="1">
      <c r="F392" s="8"/>
      <c r="G392" s="55"/>
    </row>
    <row r="393" ht="15.75" customHeight="1">
      <c r="F393" s="8"/>
      <c r="G393" s="55"/>
    </row>
    <row r="394" ht="15.75" customHeight="1">
      <c r="F394" s="8"/>
      <c r="G394" s="55"/>
    </row>
    <row r="395" ht="15.75" customHeight="1">
      <c r="F395" s="8"/>
      <c r="G395" s="55"/>
    </row>
    <row r="396" ht="15.75" customHeight="1">
      <c r="F396" s="8"/>
      <c r="G396" s="55"/>
    </row>
    <row r="397" ht="15.75" customHeight="1">
      <c r="F397" s="8"/>
      <c r="G397" s="55"/>
    </row>
    <row r="398" ht="15.75" customHeight="1">
      <c r="F398" s="8"/>
      <c r="G398" s="55"/>
    </row>
    <row r="399" ht="15.75" customHeight="1">
      <c r="F399" s="8"/>
      <c r="G399" s="55"/>
    </row>
    <row r="400" ht="15.75" customHeight="1">
      <c r="F400" s="8"/>
      <c r="G400" s="55"/>
    </row>
    <row r="401" ht="15.75" customHeight="1">
      <c r="F401" s="8"/>
      <c r="G401" s="55"/>
    </row>
    <row r="402" ht="15.75" customHeight="1">
      <c r="F402" s="8"/>
      <c r="G402" s="55"/>
    </row>
    <row r="403" ht="15.75" customHeight="1">
      <c r="F403" s="8"/>
      <c r="G403" s="55"/>
    </row>
    <row r="404" ht="15.75" customHeight="1">
      <c r="F404" s="8"/>
      <c r="G404" s="55"/>
    </row>
    <row r="405" ht="15.75" customHeight="1">
      <c r="F405" s="8"/>
      <c r="G405" s="55"/>
    </row>
    <row r="406" ht="15.75" customHeight="1">
      <c r="F406" s="8"/>
      <c r="G406" s="55"/>
    </row>
    <row r="407" ht="15.75" customHeight="1">
      <c r="F407" s="8"/>
      <c r="G407" s="55"/>
    </row>
    <row r="408" ht="15.75" customHeight="1">
      <c r="F408" s="8"/>
      <c r="G408" s="55"/>
    </row>
    <row r="409" ht="15.75" customHeight="1">
      <c r="F409" s="8"/>
      <c r="G409" s="55"/>
    </row>
    <row r="410" ht="15.75" customHeight="1">
      <c r="F410" s="8"/>
      <c r="G410" s="55"/>
    </row>
    <row r="411" ht="15.75" customHeight="1">
      <c r="F411" s="8"/>
      <c r="G411" s="55"/>
    </row>
    <row r="412" ht="15.75" customHeight="1">
      <c r="F412" s="8"/>
      <c r="G412" s="55"/>
    </row>
    <row r="413" ht="15.75" customHeight="1">
      <c r="F413" s="8"/>
      <c r="G413" s="55"/>
    </row>
    <row r="414" ht="15.75" customHeight="1">
      <c r="F414" s="8"/>
      <c r="G414" s="55"/>
    </row>
    <row r="415" ht="15.75" customHeight="1">
      <c r="F415" s="8"/>
      <c r="G415" s="55"/>
    </row>
    <row r="416" ht="15.75" customHeight="1">
      <c r="F416" s="8"/>
      <c r="G416" s="55"/>
    </row>
    <row r="417" ht="15.75" customHeight="1">
      <c r="F417" s="8"/>
      <c r="G417" s="55"/>
    </row>
    <row r="418" ht="15.75" customHeight="1">
      <c r="F418" s="8"/>
      <c r="G418" s="55"/>
    </row>
    <row r="419" ht="15.75" customHeight="1">
      <c r="F419" s="8"/>
      <c r="G419" s="55"/>
    </row>
    <row r="420" ht="15.75" customHeight="1">
      <c r="F420" s="8"/>
      <c r="G420" s="55"/>
    </row>
    <row r="421" ht="15.75" customHeight="1">
      <c r="F421" s="8"/>
      <c r="G421" s="55"/>
    </row>
    <row r="422" ht="15.75" customHeight="1">
      <c r="F422" s="8"/>
      <c r="G422" s="55"/>
    </row>
    <row r="423" ht="15.75" customHeight="1">
      <c r="F423" s="8"/>
      <c r="G423" s="55"/>
    </row>
    <row r="424" ht="15.75" customHeight="1">
      <c r="F424" s="8"/>
      <c r="G424" s="55"/>
    </row>
    <row r="425" ht="15.75" customHeight="1">
      <c r="F425" s="8"/>
      <c r="G425" s="55"/>
    </row>
    <row r="426" ht="15.75" customHeight="1">
      <c r="F426" s="8"/>
      <c r="G426" s="55"/>
    </row>
    <row r="427" ht="15.75" customHeight="1">
      <c r="F427" s="8"/>
      <c r="G427" s="55"/>
    </row>
    <row r="428" ht="15.75" customHeight="1">
      <c r="F428" s="8"/>
      <c r="G428" s="55"/>
    </row>
    <row r="429" ht="15.75" customHeight="1">
      <c r="F429" s="8"/>
      <c r="G429" s="55"/>
    </row>
    <row r="430" ht="15.75" customHeight="1">
      <c r="F430" s="8"/>
      <c r="G430" s="55"/>
    </row>
    <row r="431" ht="15.75" customHeight="1">
      <c r="F431" s="8"/>
      <c r="G431" s="55"/>
    </row>
    <row r="432" ht="15.75" customHeight="1">
      <c r="F432" s="8"/>
      <c r="G432" s="55"/>
    </row>
    <row r="433" ht="15.75" customHeight="1">
      <c r="F433" s="8"/>
      <c r="G433" s="55"/>
    </row>
    <row r="434" ht="15.75" customHeight="1">
      <c r="F434" s="8"/>
      <c r="G434" s="55"/>
    </row>
    <row r="435" ht="15.75" customHeight="1">
      <c r="F435" s="8"/>
      <c r="G435" s="55"/>
    </row>
    <row r="436" ht="15.75" customHeight="1">
      <c r="F436" s="8"/>
      <c r="G436" s="55"/>
    </row>
    <row r="437" ht="15.75" customHeight="1">
      <c r="F437" s="8"/>
      <c r="G437" s="55"/>
    </row>
    <row r="438" ht="15.75" customHeight="1">
      <c r="F438" s="8"/>
      <c r="G438" s="55"/>
    </row>
    <row r="439" ht="15.75" customHeight="1">
      <c r="F439" s="8"/>
      <c r="G439" s="55"/>
    </row>
    <row r="440" ht="15.75" customHeight="1">
      <c r="F440" s="8"/>
      <c r="G440" s="55"/>
    </row>
    <row r="441" ht="15.75" customHeight="1">
      <c r="F441" s="8"/>
      <c r="G441" s="55"/>
    </row>
    <row r="442" ht="15.75" customHeight="1">
      <c r="F442" s="8"/>
      <c r="G442" s="55"/>
    </row>
    <row r="443" ht="15.75" customHeight="1">
      <c r="F443" s="8"/>
      <c r="G443" s="55"/>
    </row>
    <row r="444" ht="15.75" customHeight="1">
      <c r="F444" s="8"/>
      <c r="G444" s="55"/>
    </row>
    <row r="445" ht="15.75" customHeight="1">
      <c r="F445" s="8"/>
      <c r="G445" s="55"/>
    </row>
    <row r="446" ht="15.75" customHeight="1">
      <c r="F446" s="8"/>
      <c r="G446" s="55"/>
    </row>
    <row r="447" ht="15.75" customHeight="1">
      <c r="F447" s="8"/>
      <c r="G447" s="55"/>
    </row>
    <row r="448" ht="15.75" customHeight="1">
      <c r="F448" s="8"/>
      <c r="G448" s="55"/>
    </row>
    <row r="449" ht="15.75" customHeight="1">
      <c r="F449" s="8"/>
      <c r="G449" s="55"/>
    </row>
    <row r="450" ht="15.75" customHeight="1">
      <c r="F450" s="8"/>
      <c r="G450" s="55"/>
    </row>
    <row r="451" ht="15.75" customHeight="1">
      <c r="F451" s="8"/>
      <c r="G451" s="55"/>
    </row>
    <row r="452" ht="15.75" customHeight="1">
      <c r="F452" s="8"/>
      <c r="G452" s="55"/>
    </row>
    <row r="453" ht="15.75" customHeight="1">
      <c r="F453" s="8"/>
      <c r="G453" s="55"/>
    </row>
    <row r="454" ht="15.75" customHeight="1">
      <c r="F454" s="8"/>
      <c r="G454" s="55"/>
    </row>
    <row r="455" ht="15.75" customHeight="1">
      <c r="F455" s="8"/>
      <c r="G455" s="55"/>
    </row>
    <row r="456" ht="15.75" customHeight="1">
      <c r="F456" s="8"/>
      <c r="G456" s="55"/>
    </row>
    <row r="457" ht="15.75" customHeight="1">
      <c r="F457" s="8"/>
      <c r="G457" s="55"/>
    </row>
    <row r="458" ht="15.75" customHeight="1">
      <c r="F458" s="8"/>
      <c r="G458" s="55"/>
    </row>
    <row r="459" ht="15.75" customHeight="1">
      <c r="F459" s="8"/>
      <c r="G459" s="55"/>
    </row>
    <row r="460" ht="15.75" customHeight="1">
      <c r="F460" s="8"/>
      <c r="G460" s="55"/>
    </row>
    <row r="461" ht="15.75" customHeight="1">
      <c r="F461" s="8"/>
      <c r="G461" s="55"/>
    </row>
    <row r="462" ht="15.75" customHeight="1">
      <c r="F462" s="8"/>
      <c r="G462" s="55"/>
    </row>
    <row r="463" ht="15.75" customHeight="1">
      <c r="F463" s="8"/>
      <c r="G463" s="55"/>
    </row>
    <row r="464" ht="15.75" customHeight="1">
      <c r="F464" s="8"/>
      <c r="G464" s="55"/>
    </row>
    <row r="465" ht="15.75" customHeight="1">
      <c r="F465" s="8"/>
      <c r="G465" s="55"/>
    </row>
    <row r="466" ht="15.75" customHeight="1">
      <c r="F466" s="8"/>
      <c r="G466" s="55"/>
    </row>
    <row r="467" ht="15.75" customHeight="1">
      <c r="F467" s="8"/>
      <c r="G467" s="55"/>
    </row>
    <row r="468" ht="15.75" customHeight="1">
      <c r="F468" s="8"/>
      <c r="G468" s="55"/>
    </row>
    <row r="469" ht="15.75" customHeight="1">
      <c r="F469" s="8"/>
      <c r="G469" s="55"/>
    </row>
    <row r="470" ht="15.75" customHeight="1">
      <c r="F470" s="8"/>
      <c r="G470" s="55"/>
    </row>
    <row r="471" ht="15.75" customHeight="1">
      <c r="F471" s="8"/>
      <c r="G471" s="55"/>
    </row>
    <row r="472" ht="15.75" customHeight="1">
      <c r="F472" s="8"/>
      <c r="G472" s="55"/>
    </row>
    <row r="473" ht="15.75" customHeight="1">
      <c r="F473" s="8"/>
      <c r="G473" s="55"/>
    </row>
    <row r="474" ht="15.75" customHeight="1">
      <c r="F474" s="8"/>
      <c r="G474" s="55"/>
    </row>
    <row r="475" ht="15.75" customHeight="1">
      <c r="F475" s="8"/>
      <c r="G475" s="55"/>
    </row>
    <row r="476" ht="15.75" customHeight="1">
      <c r="F476" s="8"/>
      <c r="G476" s="55"/>
    </row>
    <row r="477" ht="15.75" customHeight="1">
      <c r="F477" s="8"/>
      <c r="G477" s="55"/>
    </row>
    <row r="478" ht="15.75" customHeight="1">
      <c r="F478" s="8"/>
      <c r="G478" s="55"/>
    </row>
    <row r="479" ht="15.75" customHeight="1">
      <c r="F479" s="8"/>
      <c r="G479" s="55"/>
    </row>
    <row r="480" ht="15.75" customHeight="1">
      <c r="F480" s="8"/>
      <c r="G480" s="55"/>
    </row>
    <row r="481" ht="15.75" customHeight="1">
      <c r="F481" s="8"/>
      <c r="G481" s="55"/>
    </row>
    <row r="482" ht="15.75" customHeight="1">
      <c r="F482" s="8"/>
      <c r="G482" s="55"/>
    </row>
    <row r="483" ht="15.75" customHeight="1">
      <c r="F483" s="8"/>
      <c r="G483" s="55"/>
    </row>
    <row r="484" ht="15.75" customHeight="1">
      <c r="F484" s="8"/>
      <c r="G484" s="55"/>
    </row>
    <row r="485" ht="15.75" customHeight="1">
      <c r="F485" s="8"/>
      <c r="G485" s="55"/>
    </row>
    <row r="486" ht="15.75" customHeight="1">
      <c r="F486" s="8"/>
      <c r="G486" s="55"/>
    </row>
    <row r="487" ht="15.75" customHeight="1">
      <c r="F487" s="8"/>
      <c r="G487" s="55"/>
    </row>
    <row r="488" ht="15.75" customHeight="1">
      <c r="F488" s="8"/>
      <c r="G488" s="55"/>
    </row>
    <row r="489" ht="15.75" customHeight="1">
      <c r="F489" s="8"/>
      <c r="G489" s="55"/>
    </row>
    <row r="490" ht="15.75" customHeight="1">
      <c r="F490" s="8"/>
      <c r="G490" s="55"/>
    </row>
    <row r="491" ht="15.75" customHeight="1">
      <c r="F491" s="8"/>
      <c r="G491" s="55"/>
    </row>
    <row r="492" ht="15.75" customHeight="1">
      <c r="F492" s="8"/>
      <c r="G492" s="55"/>
    </row>
    <row r="493" ht="15.75" customHeight="1">
      <c r="F493" s="8"/>
      <c r="G493" s="55"/>
    </row>
    <row r="494" ht="15.75" customHeight="1">
      <c r="F494" s="8"/>
      <c r="G494" s="55"/>
    </row>
    <row r="495" ht="15.75" customHeight="1">
      <c r="F495" s="8"/>
      <c r="G495" s="55"/>
    </row>
    <row r="496" ht="15.75" customHeight="1">
      <c r="F496" s="8"/>
      <c r="G496" s="55"/>
    </row>
    <row r="497" ht="15.75" customHeight="1">
      <c r="F497" s="8"/>
      <c r="G497" s="55"/>
    </row>
    <row r="498" ht="15.75" customHeight="1">
      <c r="F498" s="8"/>
      <c r="G498" s="55"/>
    </row>
    <row r="499" ht="15.75" customHeight="1">
      <c r="F499" s="8"/>
      <c r="G499" s="55"/>
    </row>
    <row r="500" ht="15.75" customHeight="1">
      <c r="F500" s="8"/>
      <c r="G500" s="55"/>
    </row>
    <row r="501" ht="15.75" customHeight="1">
      <c r="F501" s="8"/>
      <c r="G501" s="55"/>
    </row>
    <row r="502" ht="15.75" customHeight="1">
      <c r="F502" s="8"/>
      <c r="G502" s="55"/>
    </row>
    <row r="503" ht="15.75" customHeight="1">
      <c r="F503" s="8"/>
      <c r="G503" s="55"/>
    </row>
    <row r="504" ht="15.75" customHeight="1">
      <c r="F504" s="8"/>
      <c r="G504" s="55"/>
    </row>
    <row r="505" ht="15.75" customHeight="1">
      <c r="F505" s="8"/>
      <c r="G505" s="55"/>
    </row>
    <row r="506" ht="15.75" customHeight="1">
      <c r="F506" s="8"/>
      <c r="G506" s="55"/>
    </row>
    <row r="507" ht="15.75" customHeight="1">
      <c r="F507" s="8"/>
      <c r="G507" s="55"/>
    </row>
    <row r="508" ht="15.75" customHeight="1">
      <c r="F508" s="8"/>
      <c r="G508" s="55"/>
    </row>
    <row r="509" ht="15.75" customHeight="1">
      <c r="F509" s="8"/>
      <c r="G509" s="55"/>
    </row>
    <row r="510" ht="15.75" customHeight="1">
      <c r="F510" s="8"/>
      <c r="G510" s="55"/>
    </row>
    <row r="511" ht="15.75" customHeight="1">
      <c r="F511" s="8"/>
      <c r="G511" s="55"/>
    </row>
    <row r="512" ht="15.75" customHeight="1">
      <c r="F512" s="8"/>
      <c r="G512" s="55"/>
    </row>
    <row r="513" ht="15.75" customHeight="1">
      <c r="F513" s="8"/>
      <c r="G513" s="55"/>
    </row>
    <row r="514" ht="15.75" customHeight="1">
      <c r="F514" s="8"/>
      <c r="G514" s="55"/>
    </row>
    <row r="515" ht="15.75" customHeight="1">
      <c r="F515" s="8"/>
      <c r="G515" s="55"/>
    </row>
    <row r="516" ht="15.75" customHeight="1">
      <c r="F516" s="8"/>
      <c r="G516" s="55"/>
    </row>
    <row r="517" ht="15.75" customHeight="1">
      <c r="F517" s="8"/>
      <c r="G517" s="55"/>
    </row>
    <row r="518" ht="15.75" customHeight="1">
      <c r="F518" s="8"/>
      <c r="G518" s="55"/>
    </row>
    <row r="519" ht="15.75" customHeight="1">
      <c r="F519" s="8"/>
      <c r="G519" s="55"/>
    </row>
    <row r="520" ht="15.75" customHeight="1">
      <c r="F520" s="8"/>
      <c r="G520" s="55"/>
    </row>
    <row r="521" ht="15.75" customHeight="1">
      <c r="F521" s="8"/>
      <c r="G521" s="55"/>
    </row>
    <row r="522" ht="15.75" customHeight="1">
      <c r="F522" s="8"/>
      <c r="G522" s="55"/>
    </row>
    <row r="523" ht="15.75" customHeight="1">
      <c r="F523" s="8"/>
      <c r="G523" s="55"/>
    </row>
    <row r="524" ht="15.75" customHeight="1">
      <c r="F524" s="8"/>
      <c r="G524" s="55"/>
    </row>
    <row r="525" ht="15.75" customHeight="1">
      <c r="F525" s="8"/>
      <c r="G525" s="55"/>
    </row>
    <row r="526" ht="15.75" customHeight="1">
      <c r="F526" s="8"/>
      <c r="G526" s="55"/>
    </row>
    <row r="527" ht="15.75" customHeight="1">
      <c r="F527" s="8"/>
      <c r="G527" s="55"/>
    </row>
    <row r="528" ht="15.75" customHeight="1">
      <c r="F528" s="8"/>
      <c r="G528" s="55"/>
    </row>
    <row r="529" ht="15.75" customHeight="1">
      <c r="F529" s="8"/>
      <c r="G529" s="55"/>
    </row>
    <row r="530" ht="15.75" customHeight="1">
      <c r="F530" s="8"/>
      <c r="G530" s="55"/>
    </row>
    <row r="531" ht="15.75" customHeight="1">
      <c r="F531" s="8"/>
      <c r="G531" s="55"/>
    </row>
    <row r="532" ht="15.75" customHeight="1">
      <c r="F532" s="8"/>
      <c r="G532" s="55"/>
    </row>
    <row r="533" ht="15.75" customHeight="1">
      <c r="F533" s="8"/>
      <c r="G533" s="55"/>
    </row>
    <row r="534" ht="15.75" customHeight="1">
      <c r="F534" s="8"/>
      <c r="G534" s="55"/>
    </row>
    <row r="535" ht="15.75" customHeight="1">
      <c r="F535" s="8"/>
      <c r="G535" s="55"/>
    </row>
    <row r="536" ht="15.75" customHeight="1">
      <c r="F536" s="8"/>
      <c r="G536" s="55"/>
    </row>
    <row r="537" ht="15.75" customHeight="1">
      <c r="F537" s="8"/>
      <c r="G537" s="55"/>
    </row>
    <row r="538" ht="15.75" customHeight="1">
      <c r="F538" s="8"/>
      <c r="G538" s="55"/>
    </row>
    <row r="539" ht="15.75" customHeight="1">
      <c r="F539" s="8"/>
      <c r="G539" s="55"/>
    </row>
    <row r="540" ht="15.75" customHeight="1">
      <c r="F540" s="8"/>
      <c r="G540" s="55"/>
    </row>
    <row r="541" ht="15.75" customHeight="1">
      <c r="F541" s="8"/>
      <c r="G541" s="55"/>
    </row>
    <row r="542" ht="15.75" customHeight="1">
      <c r="F542" s="8"/>
      <c r="G542" s="55"/>
    </row>
    <row r="543" ht="15.75" customHeight="1">
      <c r="F543" s="8"/>
      <c r="G543" s="55"/>
    </row>
    <row r="544" ht="15.75" customHeight="1">
      <c r="F544" s="8"/>
      <c r="G544" s="55"/>
    </row>
    <row r="545" ht="15.75" customHeight="1">
      <c r="F545" s="8"/>
      <c r="G545" s="55"/>
    </row>
    <row r="546" ht="15.75" customHeight="1">
      <c r="F546" s="8"/>
      <c r="G546" s="55"/>
    </row>
    <row r="547" ht="15.75" customHeight="1">
      <c r="F547" s="8"/>
      <c r="G547" s="55"/>
    </row>
    <row r="548" ht="15.75" customHeight="1">
      <c r="F548" s="8"/>
      <c r="G548" s="55"/>
    </row>
    <row r="549" ht="15.75" customHeight="1">
      <c r="F549" s="8"/>
      <c r="G549" s="55"/>
    </row>
    <row r="550" ht="15.75" customHeight="1">
      <c r="F550" s="8"/>
      <c r="G550" s="55"/>
    </row>
    <row r="551" ht="15.75" customHeight="1">
      <c r="F551" s="8"/>
      <c r="G551" s="55"/>
    </row>
    <row r="552" ht="15.75" customHeight="1">
      <c r="F552" s="8"/>
      <c r="G552" s="55"/>
    </row>
    <row r="553" ht="15.75" customHeight="1">
      <c r="F553" s="8"/>
      <c r="G553" s="55"/>
    </row>
    <row r="554" ht="15.75" customHeight="1">
      <c r="F554" s="8"/>
      <c r="G554" s="55"/>
    </row>
    <row r="555" ht="15.75" customHeight="1">
      <c r="F555" s="8"/>
      <c r="G555" s="55"/>
    </row>
    <row r="556" ht="15.75" customHeight="1">
      <c r="F556" s="8"/>
      <c r="G556" s="55"/>
    </row>
    <row r="557" ht="15.75" customHeight="1">
      <c r="F557" s="8"/>
      <c r="G557" s="55"/>
    </row>
    <row r="558" ht="15.75" customHeight="1">
      <c r="F558" s="8"/>
      <c r="G558" s="55"/>
    </row>
    <row r="559" ht="15.75" customHeight="1">
      <c r="F559" s="8"/>
      <c r="G559" s="55"/>
    </row>
    <row r="560" ht="15.75" customHeight="1">
      <c r="F560" s="8"/>
      <c r="G560" s="55"/>
    </row>
    <row r="561" ht="15.75" customHeight="1">
      <c r="F561" s="8"/>
      <c r="G561" s="55"/>
    </row>
    <row r="562" ht="15.75" customHeight="1">
      <c r="F562" s="8"/>
      <c r="G562" s="55"/>
    </row>
    <row r="563" ht="15.75" customHeight="1">
      <c r="F563" s="8"/>
      <c r="G563" s="55"/>
    </row>
    <row r="564" ht="15.75" customHeight="1">
      <c r="F564" s="8"/>
      <c r="G564" s="55"/>
    </row>
    <row r="565" ht="15.75" customHeight="1">
      <c r="F565" s="8"/>
      <c r="G565" s="55"/>
    </row>
    <row r="566" ht="15.75" customHeight="1">
      <c r="F566" s="8"/>
      <c r="G566" s="55"/>
    </row>
    <row r="567" ht="15.75" customHeight="1">
      <c r="F567" s="8"/>
      <c r="G567" s="55"/>
    </row>
    <row r="568" ht="15.75" customHeight="1">
      <c r="F568" s="8"/>
      <c r="G568" s="55"/>
    </row>
    <row r="569" ht="15.75" customHeight="1">
      <c r="F569" s="8"/>
      <c r="G569" s="55"/>
    </row>
    <row r="570" ht="15.75" customHeight="1">
      <c r="F570" s="8"/>
      <c r="G570" s="55"/>
    </row>
    <row r="571" ht="15.75" customHeight="1">
      <c r="F571" s="8"/>
      <c r="G571" s="55"/>
    </row>
    <row r="572" ht="15.75" customHeight="1">
      <c r="F572" s="8"/>
      <c r="G572" s="55"/>
    </row>
    <row r="573" ht="15.75" customHeight="1">
      <c r="F573" s="8"/>
      <c r="G573" s="55"/>
    </row>
    <row r="574" ht="15.75" customHeight="1">
      <c r="F574" s="8"/>
      <c r="G574" s="55"/>
    </row>
    <row r="575" ht="15.75" customHeight="1">
      <c r="F575" s="8"/>
      <c r="G575" s="55"/>
    </row>
    <row r="576" ht="15.75" customHeight="1">
      <c r="F576" s="8"/>
      <c r="G576" s="55"/>
    </row>
    <row r="577" ht="15.75" customHeight="1">
      <c r="F577" s="8"/>
      <c r="G577" s="55"/>
    </row>
    <row r="578" ht="15.75" customHeight="1">
      <c r="F578" s="8"/>
      <c r="G578" s="55"/>
    </row>
    <row r="579" ht="15.75" customHeight="1">
      <c r="F579" s="8"/>
      <c r="G579" s="55"/>
    </row>
    <row r="580" ht="15.75" customHeight="1">
      <c r="F580" s="8"/>
      <c r="G580" s="55"/>
    </row>
    <row r="581" ht="15.75" customHeight="1">
      <c r="F581" s="8"/>
      <c r="G581" s="55"/>
    </row>
    <row r="582" ht="15.75" customHeight="1">
      <c r="F582" s="8"/>
      <c r="G582" s="55"/>
    </row>
    <row r="583" ht="15.75" customHeight="1">
      <c r="F583" s="8"/>
      <c r="G583" s="55"/>
    </row>
    <row r="584" ht="15.75" customHeight="1">
      <c r="F584" s="8"/>
      <c r="G584" s="55"/>
    </row>
    <row r="585" ht="15.75" customHeight="1">
      <c r="F585" s="8"/>
      <c r="G585" s="55"/>
    </row>
    <row r="586" ht="15.75" customHeight="1">
      <c r="F586" s="8"/>
      <c r="G586" s="55"/>
    </row>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A179:A184"/>
    <mergeCell ref="A186:A191"/>
    <mergeCell ref="A193:A199"/>
    <mergeCell ref="A201:A207"/>
    <mergeCell ref="A209:A216"/>
    <mergeCell ref="A218:A224"/>
    <mergeCell ref="A226:A232"/>
    <mergeCell ref="A234:A240"/>
    <mergeCell ref="A242:A249"/>
    <mergeCell ref="A251:A257"/>
    <mergeCell ref="A259:A265"/>
    <mergeCell ref="A267:A273"/>
    <mergeCell ref="A275:A281"/>
    <mergeCell ref="A283:A289"/>
    <mergeCell ref="D326:E328"/>
    <mergeCell ref="D335:E337"/>
    <mergeCell ref="D357:E359"/>
    <mergeCell ref="D365:E367"/>
    <mergeCell ref="D373:E373"/>
    <mergeCell ref="D379:E379"/>
    <mergeCell ref="A340:A346"/>
    <mergeCell ref="A348:A354"/>
    <mergeCell ref="A356:A362"/>
    <mergeCell ref="A364:A370"/>
    <mergeCell ref="A372:A378"/>
    <mergeCell ref="A380:A386"/>
    <mergeCell ref="A291:A297"/>
    <mergeCell ref="A299:A305"/>
    <mergeCell ref="A307:A314"/>
    <mergeCell ref="A316:A322"/>
    <mergeCell ref="D318:E320"/>
    <mergeCell ref="A324:A330"/>
    <mergeCell ref="A332:A338"/>
    <mergeCell ref="D2:K2"/>
    <mergeCell ref="A3:A8"/>
    <mergeCell ref="D9:K9"/>
    <mergeCell ref="A10:A15"/>
    <mergeCell ref="D16:K16"/>
    <mergeCell ref="A17:A24"/>
    <mergeCell ref="D25:K25"/>
    <mergeCell ref="D55:K55"/>
    <mergeCell ref="E57:G58"/>
    <mergeCell ref="E64:G65"/>
    <mergeCell ref="D69:K69"/>
    <mergeCell ref="A26:A31"/>
    <mergeCell ref="A33:A39"/>
    <mergeCell ref="D40:K40"/>
    <mergeCell ref="A41:A47"/>
    <mergeCell ref="D48:K48"/>
    <mergeCell ref="A49:A54"/>
    <mergeCell ref="D62:K62"/>
    <mergeCell ref="A56:A61"/>
    <mergeCell ref="A63:A68"/>
    <mergeCell ref="A70:A75"/>
    <mergeCell ref="A77:A82"/>
    <mergeCell ref="A84:A89"/>
    <mergeCell ref="A91:A96"/>
    <mergeCell ref="A98:A103"/>
    <mergeCell ref="A157:A162"/>
    <mergeCell ref="A164:A170"/>
    <mergeCell ref="A172:A177"/>
    <mergeCell ref="D172:E172"/>
    <mergeCell ref="D187:E187"/>
    <mergeCell ref="D194:E194"/>
    <mergeCell ref="D202:E202"/>
    <mergeCell ref="A105:A110"/>
    <mergeCell ref="A112:A117"/>
    <mergeCell ref="A119:A124"/>
    <mergeCell ref="A126:A131"/>
    <mergeCell ref="A133:A138"/>
    <mergeCell ref="A140:A145"/>
    <mergeCell ref="A147:A155"/>
  </mergeCells>
  <dataValidations>
    <dataValidation type="list" allowBlank="1" showErrorMessage="1" sqref="C174:C177 C180:C181 C196:C199 C204:C205 C212:C216 C222 C248 C259:C263 C278 C287:C288 C292 C313 C335:C338 C343:C346">
      <formula1>'Durum Parametreler'!$L$2:$L$35</formula1>
    </dataValidation>
    <dataValidation type="list" allowBlank="1" showErrorMessage="1" sqref="C221 C223 C230:C231 C246:C247">
      <formula1>'Durum Parametreler'!$L$2:$L$26</formula1>
    </dataValidation>
    <dataValidation type="list" allowBlank="1" showErrorMessage="1" sqref="C4:C8 C10:C15 C17:C24 C26:C31 C34:C39 C41:C47 C49:C54 C56:C61 C63:C68 C70:C75 C79:C81 C85:C89 C92:C96 C99:C103 C106:C110 C113:C116 C120:C172 C178:C179 C182:C195 C200:C203 C206:C211 C217:C219 C224:C227 C232:C239 C241:C245 C249:C256 C258 C264:C277 C279:C284 C289 C291 C293:C312 C314:C330">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18.2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196" t="s">
        <v>1010</v>
      </c>
      <c r="B2" s="196" t="s">
        <v>1011</v>
      </c>
      <c r="C2" s="196" t="b">
        <f>VLOOKUP(A2,'import Afyon'!A:P,3,0)</f>
        <v>1</v>
      </c>
      <c r="D2" s="196" t="s">
        <v>1348</v>
      </c>
      <c r="E2" s="196">
        <f>VLOOKUP(A2,'import Afyon'!A:P,5,0)</f>
        <v>1548</v>
      </c>
      <c r="F2" s="196">
        <f>VLOOKUP(A2,'import Afyon'!A:P,6,0)</f>
        <v>77</v>
      </c>
      <c r="G2" s="196">
        <f>VLOOKUP(A2,'import Afyon'!A:P,7,0)</f>
        <v>8</v>
      </c>
      <c r="H2" s="196">
        <f>VLOOKUP(A2,'import Afyon'!A:P,8,0)</f>
        <v>23</v>
      </c>
      <c r="I2" s="196">
        <f>VLOOKUP(A2,'import Afyon'!A:P,9,0)</f>
        <v>31</v>
      </c>
      <c r="J2" s="205">
        <f>VLOOKUP(A2,'import Afyon'!A:P,10,0)</f>
        <v>0.26</v>
      </c>
      <c r="K2" s="196" t="s">
        <v>1349</v>
      </c>
      <c r="L2" s="196">
        <v>5.435467703E9</v>
      </c>
      <c r="M2" s="196" t="s">
        <v>1350</v>
      </c>
      <c r="N2" s="196" t="s">
        <v>1351</v>
      </c>
      <c r="O2" s="196" t="s">
        <v>1013</v>
      </c>
      <c r="P2" s="206" t="str">
        <f>VLOOKUP(A2,'import Afyon'!A:P,16,0)</f>
        <v>Geleneksel</v>
      </c>
      <c r="Q2" s="1" t="b">
        <v>0</v>
      </c>
      <c r="R2" s="1" t="s">
        <v>33</v>
      </c>
      <c r="S2" s="1" t="s">
        <v>167</v>
      </c>
      <c r="T2" s="207" t="s">
        <v>989</v>
      </c>
      <c r="U2" s="1" t="s">
        <v>1352</v>
      </c>
      <c r="V2" s="208">
        <v>44554.0</v>
      </c>
      <c r="W2" s="208">
        <v>44558.0</v>
      </c>
      <c r="X2" s="1"/>
      <c r="Y2" s="1" t="s">
        <v>1353</v>
      </c>
      <c r="Z2" s="208">
        <v>44522.0</v>
      </c>
      <c r="AA2" s="1" t="s">
        <v>1353</v>
      </c>
      <c r="AB2" s="208">
        <v>44554.0</v>
      </c>
      <c r="AC2" s="1" t="s">
        <v>1353</v>
      </c>
      <c r="AD2" s="208">
        <v>44558.0</v>
      </c>
      <c r="AE2" s="1"/>
      <c r="AF2" s="208"/>
      <c r="AG2" s="1"/>
      <c r="AH2" s="208"/>
      <c r="AI2" s="1" t="s">
        <v>416</v>
      </c>
      <c r="AJ2" s="1" t="s">
        <v>167</v>
      </c>
      <c r="AK2" s="1" t="s">
        <v>167</v>
      </c>
      <c r="AL2" s="1"/>
      <c r="AM2" s="1"/>
    </row>
    <row r="3" ht="15.75" customHeight="1">
      <c r="A3" s="196" t="s">
        <v>1354</v>
      </c>
      <c r="B3" s="196" t="s">
        <v>1355</v>
      </c>
      <c r="C3" s="196" t="b">
        <f>VLOOKUP(A3,'import Afyon'!A:P,3,0)</f>
        <v>1</v>
      </c>
      <c r="D3" s="196" t="s">
        <v>1356</v>
      </c>
      <c r="E3" s="196">
        <f>VLOOKUP(A3,'import Afyon'!A:P,5,0)</f>
        <v>29</v>
      </c>
      <c r="F3" s="196">
        <f>VLOOKUP(A3,'import Afyon'!A:P,6,0)</f>
        <v>0</v>
      </c>
      <c r="G3" s="196">
        <f>VLOOKUP(A3,'import Afyon'!A:P,7,0)</f>
        <v>0</v>
      </c>
      <c r="H3" s="196">
        <f>VLOOKUP(A3,'import Afyon'!A:P,8,0)</f>
        <v>30</v>
      </c>
      <c r="I3" s="196">
        <f>VLOOKUP(A3,'import Afyon'!A:P,9,0)</f>
        <v>30</v>
      </c>
      <c r="J3" s="205">
        <f>VLOOKUP(A3,'import Afyon'!A:P,10,0)</f>
        <v>0</v>
      </c>
      <c r="K3" s="196" t="s">
        <v>1357</v>
      </c>
      <c r="L3" s="196">
        <v>5.068083236E9</v>
      </c>
      <c r="M3" s="196" t="s">
        <v>1358</v>
      </c>
      <c r="N3" s="196" t="s">
        <v>1359</v>
      </c>
      <c r="O3" s="196" t="s">
        <v>1360</v>
      </c>
      <c r="P3" s="206" t="str">
        <f>VLOOKUP(A3,'import Afyon'!A:P,16,0)</f>
        <v>Geleneksel</v>
      </c>
      <c r="Q3" s="1" t="b">
        <v>0</v>
      </c>
      <c r="R3" s="1" t="s">
        <v>34</v>
      </c>
      <c r="S3" s="1"/>
      <c r="T3" s="1"/>
      <c r="U3" s="1" t="s">
        <v>1361</v>
      </c>
      <c r="V3" s="208"/>
      <c r="W3" s="208"/>
      <c r="X3" s="1"/>
      <c r="Y3" s="1" t="s">
        <v>1353</v>
      </c>
      <c r="Z3" s="208"/>
      <c r="AA3" s="1"/>
      <c r="AB3" s="208"/>
      <c r="AC3" s="1"/>
      <c r="AD3" s="208"/>
      <c r="AE3" s="1"/>
      <c r="AF3" s="208"/>
      <c r="AG3" s="1"/>
      <c r="AH3" s="208"/>
      <c r="AI3" s="1"/>
      <c r="AJ3" s="1"/>
      <c r="AK3" s="1"/>
      <c r="AL3" s="1"/>
      <c r="AM3" s="1"/>
    </row>
    <row r="4" ht="15.75" customHeight="1">
      <c r="A4" s="196" t="s">
        <v>1362</v>
      </c>
      <c r="B4" s="196" t="s">
        <v>1363</v>
      </c>
      <c r="C4" s="196" t="b">
        <f>VLOOKUP(A4,'import Afyon'!A:P,3,0)</f>
        <v>1</v>
      </c>
      <c r="D4" s="196" t="s">
        <v>1364</v>
      </c>
      <c r="E4" s="196">
        <f>VLOOKUP(A4,'import Afyon'!A:P,5,0)</f>
        <v>79</v>
      </c>
      <c r="F4" s="196">
        <f>VLOOKUP(A4,'import Afyon'!A:P,6,0)</f>
        <v>16</v>
      </c>
      <c r="G4" s="196">
        <f>VLOOKUP(A4,'import Afyon'!A:P,7,0)</f>
        <v>0</v>
      </c>
      <c r="H4" s="196">
        <f>VLOOKUP(A4,'import Afyon'!A:P,8,0)</f>
        <v>28</v>
      </c>
      <c r="I4" s="196">
        <f>VLOOKUP(A4,'import Afyon'!A:P,9,0)</f>
        <v>28</v>
      </c>
      <c r="J4" s="205">
        <f>VLOOKUP(A4,'import Afyon'!A:P,10,0)</f>
        <v>0</v>
      </c>
      <c r="K4" s="196" t="s">
        <v>1365</v>
      </c>
      <c r="L4" s="196">
        <v>5.050524614E9</v>
      </c>
      <c r="M4" s="196" t="s">
        <v>1350</v>
      </c>
      <c r="N4" s="196" t="s">
        <v>1366</v>
      </c>
      <c r="O4" s="196" t="s">
        <v>1367</v>
      </c>
      <c r="P4" s="206" t="str">
        <f>VLOOKUP(A4,'import Afyon'!A:P,16,0)</f>
        <v>Geleneksel</v>
      </c>
      <c r="Q4" s="1" t="b">
        <v>0</v>
      </c>
      <c r="R4" s="1"/>
      <c r="S4" s="1"/>
      <c r="T4" s="29"/>
      <c r="U4" s="1"/>
      <c r="V4" s="208"/>
      <c r="W4" s="208"/>
      <c r="X4" s="1"/>
      <c r="Y4" s="1"/>
      <c r="Z4" s="208"/>
      <c r="AA4" s="1"/>
      <c r="AB4" s="208"/>
      <c r="AC4" s="1"/>
      <c r="AD4" s="208"/>
      <c r="AE4" s="1"/>
      <c r="AF4" s="208"/>
      <c r="AG4" s="1"/>
      <c r="AH4" s="208"/>
      <c r="AI4" s="1"/>
      <c r="AJ4" s="1"/>
      <c r="AK4" s="1"/>
      <c r="AL4" s="1"/>
      <c r="AM4" s="1"/>
    </row>
    <row r="5" ht="15.75" customHeight="1">
      <c r="A5" s="196" t="s">
        <v>1067</v>
      </c>
      <c r="B5" s="196" t="s">
        <v>1068</v>
      </c>
      <c r="C5" s="196" t="b">
        <f>VLOOKUP(A5,'import Afyon'!A:P,3,0)</f>
        <v>1</v>
      </c>
      <c r="D5" s="196" t="s">
        <v>1348</v>
      </c>
      <c r="E5" s="196">
        <f>VLOOKUP(A5,'import Afyon'!A:P,5,0)</f>
        <v>207</v>
      </c>
      <c r="F5" s="196">
        <f>VLOOKUP(A5,'import Afyon'!A:P,6,0)</f>
        <v>17</v>
      </c>
      <c r="G5" s="196">
        <f>VLOOKUP(A5,'import Afyon'!A:P,7,0)</f>
        <v>27</v>
      </c>
      <c r="H5" s="196">
        <f>VLOOKUP(A5,'import Afyon'!A:P,8,0)</f>
        <v>14</v>
      </c>
      <c r="I5" s="196">
        <f>VLOOKUP(A5,'import Afyon'!A:P,9,0)</f>
        <v>41</v>
      </c>
      <c r="J5" s="205">
        <f>VLOOKUP(A5,'import Afyon'!A:P,10,0)</f>
        <v>0.66</v>
      </c>
      <c r="K5" s="196" t="s">
        <v>1368</v>
      </c>
      <c r="L5" s="196">
        <v>5.448649466E9</v>
      </c>
      <c r="M5" s="196" t="s">
        <v>1350</v>
      </c>
      <c r="N5" s="196" t="s">
        <v>1369</v>
      </c>
      <c r="O5" s="196" t="s">
        <v>1071</v>
      </c>
      <c r="P5" s="206" t="str">
        <f>VLOOKUP(A5,'import Afyon'!A:P,16,0)</f>
        <v>Geleneksel</v>
      </c>
      <c r="Q5" s="1" t="b">
        <v>0</v>
      </c>
      <c r="R5" s="1" t="s">
        <v>38</v>
      </c>
      <c r="S5" s="1" t="s">
        <v>167</v>
      </c>
      <c r="T5" s="29" t="s">
        <v>989</v>
      </c>
      <c r="V5" s="208">
        <v>44526.0</v>
      </c>
      <c r="W5" s="208">
        <v>44529.0</v>
      </c>
      <c r="X5" s="1"/>
      <c r="Y5" s="1" t="s">
        <v>1353</v>
      </c>
      <c r="Z5" s="208">
        <v>44526.0</v>
      </c>
      <c r="AA5" s="1"/>
      <c r="AB5" s="208"/>
      <c r="AC5" s="1"/>
      <c r="AD5" s="208"/>
      <c r="AE5" s="1"/>
      <c r="AF5" s="208"/>
      <c r="AG5" s="1"/>
      <c r="AH5" s="208"/>
      <c r="AI5" s="1" t="s">
        <v>167</v>
      </c>
      <c r="AJ5" s="1"/>
      <c r="AK5" s="1"/>
      <c r="AL5" s="1"/>
      <c r="AM5" s="1"/>
    </row>
    <row r="6" ht="15.75" customHeight="1">
      <c r="A6" s="196" t="s">
        <v>810</v>
      </c>
      <c r="B6" s="196" t="s">
        <v>811</v>
      </c>
      <c r="C6" s="196" t="b">
        <f>VLOOKUP(A6,'import Afyon'!A:P,3,0)</f>
        <v>1</v>
      </c>
      <c r="D6" s="196" t="s">
        <v>1370</v>
      </c>
      <c r="E6" s="196">
        <f>VLOOKUP(A6,'import Afyon'!A:P,5,0)</f>
        <v>9593</v>
      </c>
      <c r="F6" s="196">
        <f>VLOOKUP(A6,'import Afyon'!A:P,6,0)</f>
        <v>758</v>
      </c>
      <c r="G6" s="196">
        <f>VLOOKUP(A6,'import Afyon'!A:P,7,0)</f>
        <v>0</v>
      </c>
      <c r="H6" s="196">
        <f>VLOOKUP(A6,'import Afyon'!A:P,8,0)</f>
        <v>31</v>
      </c>
      <c r="I6" s="196">
        <f>VLOOKUP(A6,'import Afyon'!A:P,9,0)</f>
        <v>31</v>
      </c>
      <c r="J6" s="205">
        <f>VLOOKUP(A6,'import Afyon'!A:P,10,0)</f>
        <v>0</v>
      </c>
      <c r="K6" s="196" t="s">
        <v>1371</v>
      </c>
      <c r="L6" s="196">
        <v>2.722151984E9</v>
      </c>
      <c r="M6" s="196" t="s">
        <v>1350</v>
      </c>
      <c r="N6" s="196" t="s">
        <v>1366</v>
      </c>
      <c r="O6" s="196" t="s">
        <v>813</v>
      </c>
      <c r="P6" s="206" t="str">
        <f>VLOOKUP(A6,'import Afyon'!A:P,16,0)</f>
        <v>Geleneksel</v>
      </c>
      <c r="Q6" s="1" t="b">
        <v>0</v>
      </c>
      <c r="R6" s="1" t="s">
        <v>39</v>
      </c>
      <c r="S6" s="1" t="s">
        <v>167</v>
      </c>
      <c r="T6" s="29" t="s">
        <v>989</v>
      </c>
      <c r="U6" s="1" t="s">
        <v>1372</v>
      </c>
      <c r="V6" s="208">
        <v>44554.0</v>
      </c>
      <c r="W6" s="208">
        <v>44558.0</v>
      </c>
      <c r="X6" s="1"/>
      <c r="Y6" s="1" t="s">
        <v>1353</v>
      </c>
      <c r="Z6" s="208">
        <v>44538.0</v>
      </c>
      <c r="AA6" s="1" t="s">
        <v>31</v>
      </c>
      <c r="AB6" s="208">
        <v>44538.0</v>
      </c>
      <c r="AC6" s="1" t="s">
        <v>1353</v>
      </c>
      <c r="AD6" s="208">
        <v>44554.0</v>
      </c>
      <c r="AE6" s="1"/>
      <c r="AF6" s="208"/>
      <c r="AG6" s="1"/>
      <c r="AH6" s="208"/>
      <c r="AI6" s="1" t="s">
        <v>100</v>
      </c>
      <c r="AJ6" s="1" t="s">
        <v>100</v>
      </c>
      <c r="AK6" s="1" t="s">
        <v>167</v>
      </c>
      <c r="AL6" s="1"/>
      <c r="AM6" s="1"/>
    </row>
    <row r="7" ht="15.75" customHeight="1">
      <c r="A7" s="196" t="s">
        <v>1373</v>
      </c>
      <c r="B7" s="196" t="s">
        <v>1374</v>
      </c>
      <c r="C7" s="196" t="b">
        <f>VLOOKUP(A7,'import Afyon'!A:P,3,0)</f>
        <v>1</v>
      </c>
      <c r="D7" s="196" t="s">
        <v>1356</v>
      </c>
      <c r="E7" s="196">
        <f>VLOOKUP(A7,'import Afyon'!A:P,5,0)</f>
        <v>4</v>
      </c>
      <c r="F7" s="196">
        <f>VLOOKUP(A7,'import Afyon'!A:P,6,0)</f>
        <v>1</v>
      </c>
      <c r="G7" s="196">
        <f>VLOOKUP(A7,'import Afyon'!A:P,7,0)</f>
        <v>0</v>
      </c>
      <c r="H7" s="196">
        <f>VLOOKUP(A7,'import Afyon'!A:P,8,0)</f>
        <v>10</v>
      </c>
      <c r="I7" s="196">
        <f>VLOOKUP(A7,'import Afyon'!A:P,9,0)</f>
        <v>10</v>
      </c>
      <c r="J7" s="205">
        <f>VLOOKUP(A7,'import Afyon'!A:P,10,0)</f>
        <v>0</v>
      </c>
      <c r="K7" s="196" t="s">
        <v>1375</v>
      </c>
      <c r="L7" s="196">
        <v>5.435620884E9</v>
      </c>
      <c r="M7" s="196" t="s">
        <v>1350</v>
      </c>
      <c r="N7" s="196" t="s">
        <v>1376</v>
      </c>
      <c r="O7" s="196" t="s">
        <v>1377</v>
      </c>
      <c r="P7" s="206" t="str">
        <f>VLOOKUP(A7,'import Afyon'!A:P,16,0)</f>
        <v>Geleneksel</v>
      </c>
      <c r="Q7" s="1" t="b">
        <v>0</v>
      </c>
      <c r="R7" s="1"/>
      <c r="S7" s="1"/>
      <c r="T7" s="207"/>
      <c r="U7" s="1"/>
      <c r="V7" s="208"/>
      <c r="W7" s="208"/>
      <c r="X7" s="1"/>
      <c r="Y7" s="1"/>
      <c r="Z7" s="208"/>
      <c r="AA7" s="1"/>
      <c r="AB7" s="208"/>
      <c r="AC7" s="1"/>
      <c r="AD7" s="208"/>
      <c r="AE7" s="1"/>
      <c r="AF7" s="208"/>
      <c r="AG7" s="1"/>
      <c r="AH7" s="208"/>
      <c r="AI7" s="1"/>
      <c r="AJ7" s="1"/>
      <c r="AK7" s="1"/>
      <c r="AL7" s="1"/>
      <c r="AM7" s="1"/>
    </row>
    <row r="8" ht="15.75" customHeight="1">
      <c r="A8" s="196" t="s">
        <v>1190</v>
      </c>
      <c r="B8" s="196" t="s">
        <v>1191</v>
      </c>
      <c r="C8" s="196" t="b">
        <f>VLOOKUP(A8,'import Afyon'!A:P,3,0)</f>
        <v>1</v>
      </c>
      <c r="D8" s="196" t="s">
        <v>1378</v>
      </c>
      <c r="E8" s="196">
        <f>VLOOKUP(A8,'import Afyon'!A:P,5,0)</f>
        <v>87</v>
      </c>
      <c r="F8" s="196">
        <f>VLOOKUP(A8,'import Afyon'!A:P,6,0)</f>
        <v>22</v>
      </c>
      <c r="G8" s="196">
        <f>VLOOKUP(A8,'import Afyon'!A:P,7,0)</f>
        <v>8</v>
      </c>
      <c r="H8" s="196">
        <f>VLOOKUP(A8,'import Afyon'!A:P,8,0)</f>
        <v>7</v>
      </c>
      <c r="I8" s="196">
        <f>VLOOKUP(A8,'import Afyon'!A:P,9,0)</f>
        <v>15</v>
      </c>
      <c r="J8" s="205">
        <f>VLOOKUP(A8,'import Afyon'!A:P,10,0)</f>
        <v>0.53</v>
      </c>
      <c r="K8" s="196" t="s">
        <v>1379</v>
      </c>
      <c r="L8" s="196">
        <v>5.077948026E9</v>
      </c>
      <c r="M8" s="196" t="s">
        <v>1350</v>
      </c>
      <c r="N8" s="196" t="s">
        <v>1380</v>
      </c>
      <c r="O8" s="196" t="s">
        <v>1381</v>
      </c>
      <c r="P8" s="206" t="str">
        <f>VLOOKUP(A8,'import Afyon'!A:P,16,0)</f>
        <v>Geleneksel</v>
      </c>
      <c r="Q8" s="1" t="b">
        <v>0</v>
      </c>
      <c r="R8" s="1" t="s">
        <v>38</v>
      </c>
      <c r="S8" s="1" t="s">
        <v>106</v>
      </c>
      <c r="T8" s="207" t="s">
        <v>989</v>
      </c>
      <c r="U8" s="1" t="s">
        <v>1382</v>
      </c>
      <c r="V8" s="208">
        <v>44539.0</v>
      </c>
      <c r="W8" s="208">
        <v>44546.0</v>
      </c>
      <c r="X8" s="1"/>
      <c r="Y8" s="1" t="s">
        <v>1353</v>
      </c>
      <c r="Z8" s="208">
        <v>44537.0</v>
      </c>
      <c r="AA8" s="1" t="s">
        <v>1353</v>
      </c>
      <c r="AB8" s="208">
        <v>44539.0</v>
      </c>
      <c r="AC8" s="1" t="s">
        <v>43</v>
      </c>
      <c r="AD8" s="208">
        <v>44547.0</v>
      </c>
      <c r="AE8" s="1"/>
      <c r="AF8" s="208"/>
      <c r="AG8" s="1"/>
      <c r="AH8" s="208"/>
      <c r="AI8" s="1" t="s">
        <v>106</v>
      </c>
      <c r="AJ8" s="1" t="s">
        <v>106</v>
      </c>
      <c r="AK8" s="1" t="s">
        <v>73</v>
      </c>
      <c r="AL8" s="1"/>
      <c r="AM8" s="1"/>
    </row>
    <row r="9" ht="15.75" customHeight="1">
      <c r="A9" s="196" t="s">
        <v>1383</v>
      </c>
      <c r="B9" s="196" t="s">
        <v>1384</v>
      </c>
      <c r="C9" s="196" t="b">
        <f>VLOOKUP(A9,'import Afyon'!A:P,3,0)</f>
        <v>1</v>
      </c>
      <c r="D9" s="196" t="s">
        <v>1385</v>
      </c>
      <c r="E9" s="196">
        <f>VLOOKUP(A9,'import Afyon'!A:P,5,0)</f>
        <v>31</v>
      </c>
      <c r="F9" s="196">
        <f>VLOOKUP(A9,'import Afyon'!A:P,6,0)</f>
        <v>19</v>
      </c>
      <c r="G9" s="196">
        <f>VLOOKUP(A9,'import Afyon'!A:P,7,0)</f>
        <v>0</v>
      </c>
      <c r="H9" s="196">
        <f>VLOOKUP(A9,'import Afyon'!A:P,8,0)</f>
        <v>13</v>
      </c>
      <c r="I9" s="196">
        <f>VLOOKUP(A9,'import Afyon'!A:P,9,0)</f>
        <v>13</v>
      </c>
      <c r="J9" s="205">
        <f>VLOOKUP(A9,'import Afyon'!A:P,10,0)</f>
        <v>0</v>
      </c>
      <c r="K9" s="196" t="s">
        <v>1386</v>
      </c>
      <c r="L9" s="196">
        <v>5.458555532E9</v>
      </c>
      <c r="M9" s="196" t="s">
        <v>1350</v>
      </c>
      <c r="N9" s="196" t="s">
        <v>1387</v>
      </c>
      <c r="O9" s="196" t="s">
        <v>1388</v>
      </c>
      <c r="P9" s="206" t="str">
        <f>VLOOKUP(A9,'import Afyon'!A:P,16,0)</f>
        <v>Geleneksel</v>
      </c>
      <c r="Q9" s="1" t="b">
        <v>0</v>
      </c>
      <c r="R9" s="1"/>
      <c r="S9" s="1"/>
      <c r="T9" s="207"/>
      <c r="U9" s="1"/>
      <c r="V9" s="208"/>
      <c r="W9" s="208"/>
      <c r="X9" s="1"/>
      <c r="Y9" s="1"/>
      <c r="Z9" s="208"/>
      <c r="AA9" s="1"/>
      <c r="AB9" s="208"/>
      <c r="AC9" s="1"/>
      <c r="AD9" s="208"/>
      <c r="AE9" s="1"/>
      <c r="AF9" s="208"/>
      <c r="AG9" s="1"/>
      <c r="AH9" s="208"/>
      <c r="AI9" s="1"/>
      <c r="AJ9" s="1"/>
      <c r="AK9" s="1"/>
      <c r="AL9" s="1"/>
      <c r="AM9" s="1"/>
    </row>
    <row r="10" ht="15.75" customHeight="1">
      <c r="A10" s="196" t="s">
        <v>1389</v>
      </c>
      <c r="B10" s="196" t="s">
        <v>1390</v>
      </c>
      <c r="C10" s="196" t="b">
        <f>VLOOKUP(A10,'import Afyon'!A:P,3,0)</f>
        <v>1</v>
      </c>
      <c r="D10" s="196" t="s">
        <v>1364</v>
      </c>
      <c r="E10" s="196">
        <f>VLOOKUP(A10,'import Afyon'!A:P,5,0)</f>
        <v>139</v>
      </c>
      <c r="F10" s="196">
        <f>VLOOKUP(A10,'import Afyon'!A:P,6,0)</f>
        <v>8</v>
      </c>
      <c r="G10" s="196">
        <f>VLOOKUP(A10,'import Afyon'!A:P,7,0)</f>
        <v>10</v>
      </c>
      <c r="H10" s="196">
        <f>VLOOKUP(A10,'import Afyon'!A:P,8,0)</f>
        <v>6</v>
      </c>
      <c r="I10" s="196">
        <f>VLOOKUP(A10,'import Afyon'!A:P,9,0)</f>
        <v>16</v>
      </c>
      <c r="J10" s="205">
        <f>VLOOKUP(A10,'import Afyon'!A:P,10,0)</f>
        <v>0.63</v>
      </c>
      <c r="K10" s="196" t="s">
        <v>1391</v>
      </c>
      <c r="L10" s="196">
        <v>5.443185944E9</v>
      </c>
      <c r="M10" s="196" t="s">
        <v>1350</v>
      </c>
      <c r="N10" s="196" t="s">
        <v>1366</v>
      </c>
      <c r="O10" s="196" t="s">
        <v>1392</v>
      </c>
      <c r="P10" s="206" t="str">
        <f>VLOOKUP(A10,'import Afyon'!A:P,16,0)</f>
        <v>Geleneksel</v>
      </c>
      <c r="Q10" s="1" t="b">
        <v>0</v>
      </c>
      <c r="R10" s="87" t="s">
        <v>32</v>
      </c>
      <c r="S10" s="1"/>
      <c r="T10" s="1"/>
      <c r="U10" s="27" t="s">
        <v>1393</v>
      </c>
      <c r="V10" s="208"/>
      <c r="W10" s="208"/>
      <c r="X10" s="1"/>
      <c r="Y10" s="1" t="s">
        <v>1353</v>
      </c>
      <c r="Z10" s="208">
        <v>44351.0</v>
      </c>
      <c r="AA10" s="1"/>
      <c r="AB10" s="208"/>
      <c r="AC10" s="1"/>
      <c r="AD10" s="208"/>
      <c r="AE10" s="1"/>
      <c r="AF10" s="208"/>
      <c r="AG10" s="1"/>
      <c r="AH10" s="208"/>
      <c r="AI10" s="1" t="s">
        <v>882</v>
      </c>
      <c r="AJ10" s="1"/>
      <c r="AK10" s="1"/>
      <c r="AL10" s="1"/>
      <c r="AM10" s="1"/>
    </row>
    <row r="11" ht="15.75" customHeight="1">
      <c r="A11" s="196" t="s">
        <v>1394</v>
      </c>
      <c r="B11" s="196" t="s">
        <v>1395</v>
      </c>
      <c r="C11" s="196" t="b">
        <f>VLOOKUP(A11,'import Afyon'!A:P,3,0)</f>
        <v>1</v>
      </c>
      <c r="D11" s="196" t="s">
        <v>1364</v>
      </c>
      <c r="E11" s="196">
        <f>VLOOKUP(A11,'import Afyon'!A:P,5,0)</f>
        <v>137</v>
      </c>
      <c r="F11" s="196">
        <f>VLOOKUP(A11,'import Afyon'!A:P,6,0)</f>
        <v>0</v>
      </c>
      <c r="G11" s="196">
        <f>VLOOKUP(A11,'import Afyon'!A:P,7,0)</f>
        <v>6</v>
      </c>
      <c r="H11" s="196">
        <f>VLOOKUP(A11,'import Afyon'!A:P,8,0)</f>
        <v>9</v>
      </c>
      <c r="I11" s="196">
        <f>VLOOKUP(A11,'import Afyon'!A:P,9,0)</f>
        <v>15</v>
      </c>
      <c r="J11" s="205">
        <f>VLOOKUP(A11,'import Afyon'!A:P,10,0)</f>
        <v>0.4</v>
      </c>
      <c r="K11" s="196" t="s">
        <v>1396</v>
      </c>
      <c r="L11" s="196">
        <v>5.331287606E9</v>
      </c>
      <c r="M11" s="196" t="s">
        <v>1350</v>
      </c>
      <c r="N11" s="196" t="s">
        <v>1366</v>
      </c>
      <c r="O11" s="196" t="s">
        <v>1397</v>
      </c>
      <c r="P11" s="206" t="str">
        <f>VLOOKUP(A11,'import Afyon'!A:P,16,0)</f>
        <v>Geleneksel</v>
      </c>
      <c r="Q11" s="1" t="b">
        <v>0</v>
      </c>
      <c r="R11" s="1" t="s">
        <v>43</v>
      </c>
      <c r="S11" s="1"/>
      <c r="T11" s="1"/>
      <c r="U11" s="1" t="s">
        <v>1398</v>
      </c>
      <c r="V11" s="208"/>
      <c r="W11" s="208"/>
      <c r="X11" s="1"/>
      <c r="Y11" s="1" t="s">
        <v>43</v>
      </c>
      <c r="Z11" s="208">
        <v>44522.0</v>
      </c>
      <c r="AA11" s="1" t="s">
        <v>43</v>
      </c>
      <c r="AB11" s="208">
        <v>44523.0</v>
      </c>
      <c r="AC11" s="1" t="s">
        <v>43</v>
      </c>
      <c r="AD11" s="208">
        <v>44524.0</v>
      </c>
      <c r="AE11" s="1" t="s">
        <v>43</v>
      </c>
      <c r="AF11" s="208">
        <v>44536.0</v>
      </c>
      <c r="AG11" s="1" t="s">
        <v>43</v>
      </c>
      <c r="AH11" s="208">
        <v>44548.0</v>
      </c>
      <c r="AI11" s="1" t="s">
        <v>416</v>
      </c>
      <c r="AJ11" s="1" t="s">
        <v>66</v>
      </c>
      <c r="AK11" s="1" t="s">
        <v>416</v>
      </c>
      <c r="AL11" s="1" t="s">
        <v>73</v>
      </c>
      <c r="AM11" s="1" t="s">
        <v>66</v>
      </c>
    </row>
    <row r="12" ht="15.75" customHeight="1">
      <c r="A12" s="196" t="s">
        <v>883</v>
      </c>
      <c r="B12" s="196" t="s">
        <v>884</v>
      </c>
      <c r="C12" s="196" t="b">
        <f>VLOOKUP(A12,'import Afyon'!A:P,3,0)</f>
        <v>1</v>
      </c>
      <c r="D12" s="196" t="s">
        <v>1364</v>
      </c>
      <c r="E12" s="196">
        <f>VLOOKUP(A12,'import Afyon'!A:P,5,0)</f>
        <v>1829</v>
      </c>
      <c r="F12" s="196">
        <f>VLOOKUP(A12,'import Afyon'!A:P,6,0)</f>
        <v>71</v>
      </c>
      <c r="G12" s="196">
        <f>VLOOKUP(A12,'import Afyon'!A:P,7,0)</f>
        <v>13</v>
      </c>
      <c r="H12" s="196">
        <f>VLOOKUP(A12,'import Afyon'!A:P,8,0)</f>
        <v>10</v>
      </c>
      <c r="I12" s="196">
        <f>VLOOKUP(A12,'import Afyon'!A:P,9,0)</f>
        <v>23</v>
      </c>
      <c r="J12" s="205">
        <f>VLOOKUP(A12,'import Afyon'!A:P,10,0)</f>
        <v>0.57</v>
      </c>
      <c r="K12" s="196" t="s">
        <v>1399</v>
      </c>
      <c r="L12" s="196">
        <v>2.722137218E9</v>
      </c>
      <c r="M12" s="196" t="s">
        <v>1350</v>
      </c>
      <c r="N12" s="196" t="s">
        <v>1366</v>
      </c>
      <c r="O12" s="196" t="s">
        <v>887</v>
      </c>
      <c r="P12" s="206" t="str">
        <f>VLOOKUP(A12,'import Afyon'!A:P,16,0)</f>
        <v>Geleneksel</v>
      </c>
      <c r="Q12" s="1" t="b">
        <v>0</v>
      </c>
      <c r="R12" s="1" t="s">
        <v>38</v>
      </c>
      <c r="S12" s="1" t="s">
        <v>128</v>
      </c>
      <c r="T12" s="207" t="s">
        <v>989</v>
      </c>
      <c r="U12" s="1" t="s">
        <v>1400</v>
      </c>
      <c r="V12" s="208">
        <v>44530.0</v>
      </c>
      <c r="W12" s="208">
        <v>44532.0</v>
      </c>
      <c r="X12" s="1"/>
      <c r="Y12" s="1" t="s">
        <v>1353</v>
      </c>
      <c r="Z12" s="208">
        <v>44351.0</v>
      </c>
      <c r="AA12" s="1" t="s">
        <v>1353</v>
      </c>
      <c r="AB12" s="208">
        <v>44530.0</v>
      </c>
      <c r="AC12" s="1" t="s">
        <v>1353</v>
      </c>
      <c r="AD12" s="208">
        <v>44547.0</v>
      </c>
      <c r="AE12" s="1"/>
      <c r="AF12" s="208"/>
      <c r="AG12" s="1"/>
      <c r="AH12" s="208"/>
      <c r="AI12" s="1" t="s">
        <v>882</v>
      </c>
      <c r="AJ12" s="1" t="s">
        <v>128</v>
      </c>
      <c r="AK12" s="1" t="s">
        <v>73</v>
      </c>
      <c r="AL12" s="1"/>
      <c r="AM12" s="1"/>
    </row>
    <row r="13" ht="15.75" customHeight="1">
      <c r="A13" s="196" t="s">
        <v>990</v>
      </c>
      <c r="B13" s="196" t="s">
        <v>991</v>
      </c>
      <c r="C13" s="196" t="b">
        <f>VLOOKUP(A13,'import Afyon'!A:P,3,0)</f>
        <v>1</v>
      </c>
      <c r="D13" s="196" t="s">
        <v>1364</v>
      </c>
      <c r="E13" s="196">
        <f>VLOOKUP(A13,'import Afyon'!A:P,5,0)</f>
        <v>398</v>
      </c>
      <c r="F13" s="196">
        <f>VLOOKUP(A13,'import Afyon'!A:P,6,0)</f>
        <v>18</v>
      </c>
      <c r="G13" s="196">
        <f>VLOOKUP(A13,'import Afyon'!A:P,7,0)</f>
        <v>6</v>
      </c>
      <c r="H13" s="196">
        <f>VLOOKUP(A13,'import Afyon'!A:P,8,0)</f>
        <v>0</v>
      </c>
      <c r="I13" s="196">
        <f>VLOOKUP(A13,'import Afyon'!A:P,9,0)</f>
        <v>6</v>
      </c>
      <c r="J13" s="205">
        <f>VLOOKUP(A13,'import Afyon'!A:P,10,0)</f>
        <v>1</v>
      </c>
      <c r="K13" s="196" t="s">
        <v>1401</v>
      </c>
      <c r="L13" s="196">
        <v>5.376858903E9</v>
      </c>
      <c r="M13" s="196" t="s">
        <v>1350</v>
      </c>
      <c r="N13" s="196" t="s">
        <v>1402</v>
      </c>
      <c r="O13" s="196" t="s">
        <v>993</v>
      </c>
      <c r="P13" s="206" t="str">
        <f>VLOOKUP(A13,'import Afyon'!A:P,16,0)</f>
        <v>Geleneksel</v>
      </c>
      <c r="Q13" s="1" t="b">
        <v>0</v>
      </c>
      <c r="R13" s="1" t="s">
        <v>29</v>
      </c>
      <c r="S13" s="1" t="s">
        <v>149</v>
      </c>
      <c r="T13" s="207" t="s">
        <v>989</v>
      </c>
      <c r="U13" s="1" t="s">
        <v>1403</v>
      </c>
      <c r="V13" s="208">
        <v>44550.0</v>
      </c>
      <c r="W13" s="208">
        <v>44552.0</v>
      </c>
      <c r="X13" s="1"/>
      <c r="Y13" s="1" t="s">
        <v>1353</v>
      </c>
      <c r="Z13" s="208">
        <v>44550.0</v>
      </c>
      <c r="AA13" s="1" t="s">
        <v>43</v>
      </c>
      <c r="AB13" s="208">
        <v>44551.0</v>
      </c>
      <c r="AC13" s="1"/>
      <c r="AD13" s="208"/>
      <c r="AE13" s="1"/>
      <c r="AF13" s="208"/>
      <c r="AG13" s="1"/>
      <c r="AH13" s="208"/>
      <c r="AI13" s="1" t="s">
        <v>66</v>
      </c>
      <c r="AJ13" s="1" t="s">
        <v>149</v>
      </c>
      <c r="AK13" s="1" t="s">
        <v>149</v>
      </c>
      <c r="AL13" s="1"/>
      <c r="AM13" s="1"/>
    </row>
    <row r="14" ht="15.75" customHeight="1">
      <c r="A14" s="196" t="s">
        <v>1056</v>
      </c>
      <c r="B14" s="196" t="s">
        <v>1057</v>
      </c>
      <c r="C14" s="196" t="b">
        <f>VLOOKUP(A14,'import Afyon'!A:P,3,0)</f>
        <v>1</v>
      </c>
      <c r="D14" s="196" t="s">
        <v>1364</v>
      </c>
      <c r="E14" s="196">
        <f>VLOOKUP(A14,'import Afyon'!A:P,5,0)</f>
        <v>301</v>
      </c>
      <c r="F14" s="196">
        <f>VLOOKUP(A14,'import Afyon'!A:P,6,0)</f>
        <v>40</v>
      </c>
      <c r="G14" s="196">
        <f>VLOOKUP(A14,'import Afyon'!A:P,7,0)</f>
        <v>13</v>
      </c>
      <c r="H14" s="196">
        <f>VLOOKUP(A14,'import Afyon'!A:P,8,0)</f>
        <v>8</v>
      </c>
      <c r="I14" s="196">
        <f>VLOOKUP(A14,'import Afyon'!A:P,9,0)</f>
        <v>21</v>
      </c>
      <c r="J14" s="205">
        <f>VLOOKUP(A14,'import Afyon'!A:P,10,0)</f>
        <v>0.62</v>
      </c>
      <c r="K14" s="196" t="s">
        <v>1404</v>
      </c>
      <c r="L14" s="196">
        <v>5.412728293E9</v>
      </c>
      <c r="M14" s="196" t="s">
        <v>1350</v>
      </c>
      <c r="N14" s="196" t="s">
        <v>1402</v>
      </c>
      <c r="O14" s="196" t="s">
        <v>1059</v>
      </c>
      <c r="P14" s="206" t="str">
        <f>VLOOKUP(A14,'import Afyon'!A:P,16,0)</f>
        <v>Geleneksel</v>
      </c>
      <c r="Q14" s="1" t="b">
        <v>0</v>
      </c>
      <c r="R14" s="1" t="s">
        <v>38</v>
      </c>
      <c r="S14" s="1" t="s">
        <v>66</v>
      </c>
      <c r="T14" s="207" t="s">
        <v>989</v>
      </c>
      <c r="V14" s="208">
        <v>44520.0</v>
      </c>
      <c r="W14" s="208">
        <v>44526.0</v>
      </c>
      <c r="X14" s="1"/>
      <c r="Y14" s="1" t="s">
        <v>1353</v>
      </c>
      <c r="Z14" s="208">
        <v>44520.0</v>
      </c>
      <c r="AA14" s="1"/>
      <c r="AB14" s="208"/>
      <c r="AC14" s="1"/>
      <c r="AD14" s="208"/>
      <c r="AE14" s="1"/>
      <c r="AF14" s="208"/>
      <c r="AG14" s="1"/>
      <c r="AH14" s="208"/>
      <c r="AI14" s="1" t="s">
        <v>66</v>
      </c>
      <c r="AJ14" s="1"/>
      <c r="AK14" s="1"/>
      <c r="AL14" s="1"/>
      <c r="AM14" s="1"/>
    </row>
    <row r="15" ht="15.75" customHeight="1">
      <c r="A15" s="196" t="s">
        <v>1405</v>
      </c>
      <c r="B15" s="196" t="s">
        <v>1406</v>
      </c>
      <c r="C15" s="196" t="b">
        <f>VLOOKUP(A15,'import Afyon'!A:P,3,0)</f>
        <v>1</v>
      </c>
      <c r="D15" s="196" t="s">
        <v>1364</v>
      </c>
      <c r="E15" s="196">
        <f>VLOOKUP(A15,'import Afyon'!A:P,5,0)</f>
        <v>90</v>
      </c>
      <c r="F15" s="196">
        <f>VLOOKUP(A15,'import Afyon'!A:P,6,0)</f>
        <v>0</v>
      </c>
      <c r="G15" s="196">
        <f>VLOOKUP(A15,'import Afyon'!A:P,7,0)</f>
        <v>9</v>
      </c>
      <c r="H15" s="196">
        <f>VLOOKUP(A15,'import Afyon'!A:P,8,0)</f>
        <v>5</v>
      </c>
      <c r="I15" s="196">
        <f>VLOOKUP(A15,'import Afyon'!A:P,9,0)</f>
        <v>14</v>
      </c>
      <c r="J15" s="205">
        <f>VLOOKUP(A15,'import Afyon'!A:P,10,0)</f>
        <v>0.64</v>
      </c>
      <c r="K15" s="196" t="s">
        <v>1407</v>
      </c>
      <c r="L15" s="196">
        <v>5.464907186E9</v>
      </c>
      <c r="M15" s="196" t="s">
        <v>1350</v>
      </c>
      <c r="N15" s="196" t="s">
        <v>1408</v>
      </c>
      <c r="O15" s="196" t="s">
        <v>1409</v>
      </c>
      <c r="P15" s="206" t="str">
        <f>VLOOKUP(A15,'import Afyon'!A:P,16,0)</f>
        <v>Geleneksel</v>
      </c>
      <c r="Q15" s="1" t="b">
        <v>0</v>
      </c>
      <c r="R15" s="1" t="s">
        <v>40</v>
      </c>
      <c r="S15" s="1"/>
      <c r="T15" s="1"/>
      <c r="U15" s="1" t="s">
        <v>1410</v>
      </c>
      <c r="V15" s="208"/>
      <c r="W15" s="208"/>
      <c r="X15" s="1"/>
      <c r="Y15" s="1" t="s">
        <v>43</v>
      </c>
      <c r="Z15" s="208">
        <v>44530.0</v>
      </c>
      <c r="AA15" s="1" t="s">
        <v>1353</v>
      </c>
      <c r="AB15" s="208">
        <v>44537.0</v>
      </c>
      <c r="AC15" s="1"/>
      <c r="AD15" s="208"/>
      <c r="AE15" s="1"/>
      <c r="AF15" s="208"/>
      <c r="AG15" s="1"/>
      <c r="AH15" s="208"/>
      <c r="AI15" s="1" t="s">
        <v>66</v>
      </c>
      <c r="AJ15" s="1" t="s">
        <v>106</v>
      </c>
      <c r="AK15" s="1"/>
      <c r="AL15" s="1"/>
      <c r="AM15" s="1"/>
    </row>
    <row r="16" ht="15.75" customHeight="1">
      <c r="A16" s="196" t="s">
        <v>1411</v>
      </c>
      <c r="B16" s="196" t="s">
        <v>1412</v>
      </c>
      <c r="C16" s="196" t="b">
        <f>VLOOKUP(A16,'import Afyon'!A:P,3,0)</f>
        <v>1</v>
      </c>
      <c r="D16" s="196" t="s">
        <v>1364</v>
      </c>
      <c r="E16" s="196">
        <f>VLOOKUP(A16,'import Afyon'!A:P,5,0)</f>
        <v>21</v>
      </c>
      <c r="F16" s="196">
        <f>VLOOKUP(A16,'import Afyon'!A:P,6,0)</f>
        <v>0</v>
      </c>
      <c r="G16" s="196">
        <f>VLOOKUP(A16,'import Afyon'!A:P,7,0)</f>
        <v>7</v>
      </c>
      <c r="H16" s="196">
        <f>VLOOKUP(A16,'import Afyon'!A:P,8,0)</f>
        <v>1</v>
      </c>
      <c r="I16" s="196">
        <f>VLOOKUP(A16,'import Afyon'!A:P,9,0)</f>
        <v>8</v>
      </c>
      <c r="J16" s="205">
        <f>VLOOKUP(A16,'import Afyon'!A:P,10,0)</f>
        <v>0.88</v>
      </c>
      <c r="K16" s="196" t="s">
        <v>1413</v>
      </c>
      <c r="L16" s="196">
        <v>5.05156994E9</v>
      </c>
      <c r="M16" s="196" t="s">
        <v>1350</v>
      </c>
      <c r="N16" s="196" t="s">
        <v>1414</v>
      </c>
      <c r="O16" s="196" t="s">
        <v>1415</v>
      </c>
      <c r="P16" s="206" t="str">
        <f>VLOOKUP(A16,'import Afyon'!A:P,16,0)</f>
        <v>Geleneksel</v>
      </c>
      <c r="Q16" s="1" t="b">
        <v>0</v>
      </c>
      <c r="R16" s="1" t="s">
        <v>29</v>
      </c>
      <c r="S16" s="1"/>
      <c r="T16" s="1"/>
      <c r="U16" s="1" t="s">
        <v>1416</v>
      </c>
      <c r="V16" s="208"/>
      <c r="W16" s="208"/>
      <c r="X16" s="1"/>
      <c r="Y16" s="1" t="s">
        <v>1353</v>
      </c>
      <c r="Z16" s="208">
        <v>44526.0</v>
      </c>
      <c r="AA16" s="1" t="s">
        <v>43</v>
      </c>
      <c r="AB16" s="208">
        <v>44537.0</v>
      </c>
      <c r="AC16" s="1" t="s">
        <v>1353</v>
      </c>
      <c r="AD16" s="208">
        <v>44537.0</v>
      </c>
      <c r="AE16" s="1"/>
      <c r="AF16" s="208"/>
      <c r="AG16" s="1"/>
      <c r="AH16" s="208"/>
      <c r="AI16" s="1" t="s">
        <v>167</v>
      </c>
      <c r="AJ16" s="1" t="s">
        <v>106</v>
      </c>
      <c r="AK16" s="1" t="s">
        <v>73</v>
      </c>
      <c r="AL16" s="1"/>
      <c r="AM16" s="1"/>
    </row>
    <row r="17" ht="15.75" customHeight="1">
      <c r="A17" s="196" t="s">
        <v>1417</v>
      </c>
      <c r="B17" s="196" t="s">
        <v>1418</v>
      </c>
      <c r="C17" s="196" t="b">
        <f>VLOOKUP(A17,'import Afyon'!A:P,3,0)</f>
        <v>1</v>
      </c>
      <c r="D17" s="196" t="s">
        <v>1364</v>
      </c>
      <c r="E17" s="196">
        <f>VLOOKUP(A17,'import Afyon'!A:P,5,0)</f>
        <v>1018</v>
      </c>
      <c r="F17" s="196">
        <f>VLOOKUP(A17,'import Afyon'!A:P,6,0)</f>
        <v>51</v>
      </c>
      <c r="G17" s="196">
        <f>VLOOKUP(A17,'import Afyon'!A:P,7,0)</f>
        <v>6</v>
      </c>
      <c r="H17" s="196">
        <f>VLOOKUP(A17,'import Afyon'!A:P,8,0)</f>
        <v>9</v>
      </c>
      <c r="I17" s="196">
        <f>VLOOKUP(A17,'import Afyon'!A:P,9,0)</f>
        <v>15</v>
      </c>
      <c r="J17" s="205">
        <f>VLOOKUP(A17,'import Afyon'!A:P,10,0)</f>
        <v>0.4</v>
      </c>
      <c r="K17" s="196" t="s">
        <v>1419</v>
      </c>
      <c r="L17" s="196">
        <v>5.427933712E9</v>
      </c>
      <c r="M17" s="196" t="s">
        <v>1350</v>
      </c>
      <c r="N17" s="196" t="s">
        <v>1420</v>
      </c>
      <c r="O17" s="196" t="s">
        <v>1421</v>
      </c>
      <c r="P17" s="206" t="str">
        <f>VLOOKUP(A17,'import Afyon'!A:P,16,0)</f>
        <v>Geleneksel</v>
      </c>
      <c r="Q17" s="1" t="b">
        <v>0</v>
      </c>
      <c r="R17" s="87" t="s">
        <v>32</v>
      </c>
      <c r="S17" s="1"/>
      <c r="T17" s="1"/>
      <c r="U17" s="1" t="s">
        <v>1422</v>
      </c>
      <c r="V17" s="208"/>
      <c r="W17" s="208"/>
      <c r="X17" s="1"/>
      <c r="Y17" s="1" t="s">
        <v>1353</v>
      </c>
      <c r="Z17" s="208">
        <v>44351.0</v>
      </c>
      <c r="AA17" s="1"/>
      <c r="AB17" s="208"/>
      <c r="AC17" s="1"/>
      <c r="AD17" s="208"/>
      <c r="AE17" s="1"/>
      <c r="AF17" s="208"/>
      <c r="AG17" s="1"/>
      <c r="AH17" s="208"/>
      <c r="AI17" s="1" t="s">
        <v>882</v>
      </c>
      <c r="AJ17" s="1"/>
      <c r="AK17" s="1"/>
      <c r="AL17" s="1"/>
      <c r="AM17" s="1"/>
    </row>
    <row r="18" ht="15.75" customHeight="1">
      <c r="A18" s="196" t="s">
        <v>1423</v>
      </c>
      <c r="B18" s="196" t="s">
        <v>1424</v>
      </c>
      <c r="C18" s="196" t="b">
        <f>VLOOKUP(A18,'import Afyon'!A:P,3,0)</f>
        <v>1</v>
      </c>
      <c r="D18" s="196" t="s">
        <v>1364</v>
      </c>
      <c r="E18" s="196">
        <f>VLOOKUP(A18,'import Afyon'!A:P,5,0)</f>
        <v>364</v>
      </c>
      <c r="F18" s="196">
        <f>VLOOKUP(A18,'import Afyon'!A:P,6,0)</f>
        <v>1</v>
      </c>
      <c r="G18" s="196">
        <f>VLOOKUP(A18,'import Afyon'!A:P,7,0)</f>
        <v>8</v>
      </c>
      <c r="H18" s="196">
        <f>VLOOKUP(A18,'import Afyon'!A:P,8,0)</f>
        <v>7</v>
      </c>
      <c r="I18" s="196">
        <f>VLOOKUP(A18,'import Afyon'!A:P,9,0)</f>
        <v>15</v>
      </c>
      <c r="J18" s="205">
        <f>VLOOKUP(A18,'import Afyon'!A:P,10,0)</f>
        <v>0.53</v>
      </c>
      <c r="K18" s="196" t="s">
        <v>1425</v>
      </c>
      <c r="L18" s="196">
        <v>2.722169888E9</v>
      </c>
      <c r="M18" s="196" t="s">
        <v>1350</v>
      </c>
      <c r="N18" s="196" t="s">
        <v>1426</v>
      </c>
      <c r="O18" s="196" t="s">
        <v>1427</v>
      </c>
      <c r="P18" s="206" t="str">
        <f>VLOOKUP(A18,'import Afyon'!A:P,16,0)</f>
        <v>Geleneksel</v>
      </c>
      <c r="Q18" s="1" t="b">
        <v>0</v>
      </c>
      <c r="R18" s="87" t="s">
        <v>32</v>
      </c>
      <c r="S18" s="1"/>
      <c r="T18" s="1"/>
      <c r="V18" s="208"/>
      <c r="W18" s="208"/>
      <c r="X18" s="1"/>
      <c r="Y18" s="1"/>
      <c r="Z18" s="208"/>
      <c r="AA18" s="1"/>
      <c r="AB18" s="208"/>
      <c r="AC18" s="1"/>
      <c r="AD18" s="208"/>
      <c r="AE18" s="1"/>
      <c r="AF18" s="208"/>
      <c r="AG18" s="1"/>
      <c r="AH18" s="208"/>
      <c r="AI18" s="1"/>
      <c r="AJ18" s="1"/>
      <c r="AK18" s="1"/>
      <c r="AL18" s="1"/>
      <c r="AM18" s="1"/>
    </row>
    <row r="19" ht="15.75" customHeight="1">
      <c r="A19" s="196" t="s">
        <v>1428</v>
      </c>
      <c r="B19" s="196" t="s">
        <v>1429</v>
      </c>
      <c r="C19" s="196" t="b">
        <f>VLOOKUP(A19,'import Afyon'!A:P,3,0)</f>
        <v>1</v>
      </c>
      <c r="D19" s="196" t="s">
        <v>1364</v>
      </c>
      <c r="E19" s="196">
        <f>VLOOKUP(A19,'import Afyon'!A:P,5,0)</f>
        <v>275</v>
      </c>
      <c r="F19" s="196">
        <f>VLOOKUP(A19,'import Afyon'!A:P,6,0)</f>
        <v>15</v>
      </c>
      <c r="G19" s="196">
        <f>VLOOKUP(A19,'import Afyon'!A:P,7,0)</f>
        <v>0</v>
      </c>
      <c r="H19" s="196">
        <f>VLOOKUP(A19,'import Afyon'!A:P,8,0)</f>
        <v>8</v>
      </c>
      <c r="I19" s="196">
        <f>VLOOKUP(A19,'import Afyon'!A:P,9,0)</f>
        <v>8</v>
      </c>
      <c r="J19" s="205">
        <f>VLOOKUP(A19,'import Afyon'!A:P,10,0)</f>
        <v>0</v>
      </c>
      <c r="K19" s="196" t="s">
        <v>1430</v>
      </c>
      <c r="L19" s="196">
        <v>5.318230566E9</v>
      </c>
      <c r="M19" s="196" t="s">
        <v>1350</v>
      </c>
      <c r="N19" s="196" t="s">
        <v>1402</v>
      </c>
      <c r="O19" s="196" t="s">
        <v>1431</v>
      </c>
      <c r="P19" s="206" t="str">
        <f>VLOOKUP(A19,'import Afyon'!A:P,16,0)</f>
        <v>Geleneksel</v>
      </c>
      <c r="Q19" s="1" t="b">
        <v>0</v>
      </c>
      <c r="R19" s="1" t="s">
        <v>29</v>
      </c>
      <c r="S19" s="1" t="s">
        <v>66</v>
      </c>
      <c r="T19" s="207" t="s">
        <v>989</v>
      </c>
      <c r="U19" s="1" t="s">
        <v>1432</v>
      </c>
      <c r="V19" s="208">
        <v>44520.0</v>
      </c>
      <c r="W19" s="208">
        <v>44523.0</v>
      </c>
      <c r="X19" s="1"/>
      <c r="Y19" s="1" t="s">
        <v>1353</v>
      </c>
      <c r="Z19" s="208">
        <v>44520.0</v>
      </c>
      <c r="AA19" s="1" t="s">
        <v>1353</v>
      </c>
      <c r="AB19" s="208">
        <v>44523.0</v>
      </c>
      <c r="AC19" s="1"/>
      <c r="AD19" s="208"/>
      <c r="AE19" s="1"/>
      <c r="AF19" s="208"/>
      <c r="AG19" s="1"/>
      <c r="AH19" s="208"/>
      <c r="AI19" s="1" t="s">
        <v>66</v>
      </c>
      <c r="AJ19" s="1" t="s">
        <v>73</v>
      </c>
      <c r="AK19" s="1"/>
      <c r="AL19" s="1"/>
      <c r="AM19" s="1"/>
    </row>
    <row r="20" ht="15.75" customHeight="1">
      <c r="A20" s="196" t="s">
        <v>1433</v>
      </c>
      <c r="B20" s="196" t="s">
        <v>1434</v>
      </c>
      <c r="C20" s="196" t="b">
        <f>VLOOKUP(A20,'import Afyon'!A:P,3,0)</f>
        <v>0</v>
      </c>
      <c r="D20" s="196" t="s">
        <v>1364</v>
      </c>
      <c r="E20" s="196">
        <f>VLOOKUP(A20,'import Afyon'!A:P,5,0)</f>
        <v>4</v>
      </c>
      <c r="F20" s="196">
        <f>VLOOKUP(A20,'import Afyon'!A:P,6,0)</f>
        <v>0</v>
      </c>
      <c r="G20" s="196">
        <f>VLOOKUP(A20,'import Afyon'!A:P,7,0)</f>
        <v>0</v>
      </c>
      <c r="H20" s="196">
        <f>VLOOKUP(A20,'import Afyon'!A:P,8,0)</f>
        <v>10</v>
      </c>
      <c r="I20" s="196">
        <f>VLOOKUP(A20,'import Afyon'!A:P,9,0)</f>
        <v>10</v>
      </c>
      <c r="J20" s="205">
        <f>VLOOKUP(A20,'import Afyon'!A:P,10,0)</f>
        <v>0</v>
      </c>
      <c r="K20" s="196" t="s">
        <v>1435</v>
      </c>
      <c r="L20" s="196">
        <v>5.529212579E9</v>
      </c>
      <c r="M20" s="196" t="s">
        <v>1350</v>
      </c>
      <c r="N20" s="196" t="s">
        <v>1436</v>
      </c>
      <c r="O20" s="196" t="s">
        <v>1437</v>
      </c>
      <c r="P20" s="206" t="str">
        <f>VLOOKUP(A20,'import Afyon'!A:P,16,0)</f>
        <v>Geleneksel</v>
      </c>
      <c r="Q20" s="1" t="b">
        <v>0</v>
      </c>
      <c r="R20" s="1" t="s">
        <v>29</v>
      </c>
      <c r="S20" s="1"/>
      <c r="T20" s="1"/>
      <c r="U20" s="1" t="s">
        <v>1438</v>
      </c>
      <c r="V20" s="208"/>
      <c r="W20" s="208"/>
      <c r="X20" s="1"/>
      <c r="Y20" s="1" t="s">
        <v>1353</v>
      </c>
      <c r="Z20" s="208"/>
      <c r="AA20" s="1" t="s">
        <v>1353</v>
      </c>
      <c r="AB20" s="208"/>
      <c r="AC20" s="1" t="s">
        <v>1353</v>
      </c>
      <c r="AD20" s="208">
        <v>44354.0</v>
      </c>
      <c r="AE20" s="1"/>
      <c r="AF20" s="208"/>
      <c r="AG20" s="1"/>
      <c r="AH20" s="208"/>
      <c r="AI20" s="1"/>
      <c r="AJ20" s="1"/>
      <c r="AK20" s="1" t="s">
        <v>882</v>
      </c>
      <c r="AL20" s="1"/>
      <c r="AM20" s="1"/>
    </row>
    <row r="21" ht="15.75" customHeight="1">
      <c r="A21" s="196" t="s">
        <v>1439</v>
      </c>
      <c r="B21" s="196" t="s">
        <v>1440</v>
      </c>
      <c r="C21" s="196" t="b">
        <f>VLOOKUP(A21,'import Afyon'!A:P,3,0)</f>
        <v>1</v>
      </c>
      <c r="D21" s="196" t="s">
        <v>1364</v>
      </c>
      <c r="E21" s="196">
        <f>VLOOKUP(A21,'import Afyon'!A:P,5,0)</f>
        <v>5</v>
      </c>
      <c r="F21" s="196">
        <f>VLOOKUP(A21,'import Afyon'!A:P,6,0)</f>
        <v>0</v>
      </c>
      <c r="G21" s="196">
        <f>VLOOKUP(A21,'import Afyon'!A:P,7,0)</f>
        <v>0</v>
      </c>
      <c r="H21" s="196">
        <f>VLOOKUP(A21,'import Afyon'!A:P,8,0)</f>
        <v>9</v>
      </c>
      <c r="I21" s="196">
        <f>VLOOKUP(A21,'import Afyon'!A:P,9,0)</f>
        <v>9</v>
      </c>
      <c r="J21" s="205">
        <f>VLOOKUP(A21,'import Afyon'!A:P,10,0)</f>
        <v>0</v>
      </c>
      <c r="K21" s="196" t="s">
        <v>1441</v>
      </c>
      <c r="L21" s="196">
        <v>5.433220303E9</v>
      </c>
      <c r="M21" s="196" t="s">
        <v>1350</v>
      </c>
      <c r="N21" s="196" t="s">
        <v>1402</v>
      </c>
      <c r="O21" s="196" t="s">
        <v>1442</v>
      </c>
      <c r="P21" s="206" t="str">
        <f>VLOOKUP(A21,'import Afyon'!A:P,16,0)</f>
        <v>Geleneksel</v>
      </c>
      <c r="Q21" s="1" t="b">
        <v>0</v>
      </c>
      <c r="R21" s="1"/>
      <c r="S21" s="1"/>
      <c r="T21" s="207"/>
      <c r="U21" s="1"/>
      <c r="V21" s="208"/>
      <c r="W21" s="208"/>
      <c r="X21" s="1"/>
      <c r="Y21" s="1"/>
      <c r="Z21" s="208"/>
      <c r="AA21" s="1"/>
      <c r="AB21" s="208"/>
      <c r="AC21" s="1"/>
      <c r="AD21" s="208"/>
      <c r="AE21" s="1"/>
      <c r="AF21" s="208"/>
      <c r="AG21" s="1"/>
      <c r="AH21" s="208"/>
      <c r="AI21" s="1"/>
      <c r="AJ21" s="1"/>
      <c r="AK21" s="1"/>
      <c r="AL21" s="1"/>
      <c r="AM21" s="1"/>
    </row>
    <row r="22" ht="15.75" customHeight="1">
      <c r="A22" s="196" t="s">
        <v>952</v>
      </c>
      <c r="B22" s="196" t="s">
        <v>953</v>
      </c>
      <c r="C22" s="196" t="b">
        <f>VLOOKUP(A22,'import Afyon'!A:P,3,0)</f>
        <v>1</v>
      </c>
      <c r="D22" s="196" t="s">
        <v>1443</v>
      </c>
      <c r="E22" s="196">
        <f>VLOOKUP(A22,'import Afyon'!A:P,5,0)</f>
        <v>1860</v>
      </c>
      <c r="F22" s="196">
        <f>VLOOKUP(A22,'import Afyon'!A:P,6,0)</f>
        <v>256</v>
      </c>
      <c r="G22" s="196">
        <f>VLOOKUP(A22,'import Afyon'!A:P,7,0)</f>
        <v>36</v>
      </c>
      <c r="H22" s="196">
        <f>VLOOKUP(A22,'import Afyon'!A:P,8,0)</f>
        <v>18</v>
      </c>
      <c r="I22" s="196">
        <f>VLOOKUP(A22,'import Afyon'!A:P,9,0)</f>
        <v>54</v>
      </c>
      <c r="J22" s="205">
        <f>VLOOKUP(A22,'import Afyon'!A:P,10,0)</f>
        <v>0.67</v>
      </c>
      <c r="K22" s="196" t="s">
        <v>1444</v>
      </c>
      <c r="L22" s="196">
        <v>5.448440303E9</v>
      </c>
      <c r="M22" s="196" t="s">
        <v>1350</v>
      </c>
      <c r="N22" s="196" t="s">
        <v>1402</v>
      </c>
      <c r="O22" s="196" t="s">
        <v>955</v>
      </c>
      <c r="P22" s="206" t="str">
        <f>VLOOKUP(A22,'import Afyon'!A:P,16,0)</f>
        <v>Geleneksel</v>
      </c>
      <c r="Q22" s="1" t="b">
        <v>0</v>
      </c>
      <c r="R22" s="1" t="s">
        <v>38</v>
      </c>
      <c r="S22" s="1" t="s">
        <v>167</v>
      </c>
      <c r="T22" s="29" t="s">
        <v>989</v>
      </c>
      <c r="U22" s="1" t="s">
        <v>1445</v>
      </c>
      <c r="V22" s="208">
        <v>44532.0</v>
      </c>
      <c r="W22" s="208">
        <v>44536.0</v>
      </c>
      <c r="X22" s="1"/>
      <c r="Y22" s="1" t="s">
        <v>43</v>
      </c>
      <c r="Z22" s="208">
        <v>44361.0</v>
      </c>
      <c r="AA22" s="1" t="s">
        <v>31</v>
      </c>
      <c r="AB22" s="208">
        <v>44363.0</v>
      </c>
      <c r="AC22" s="1" t="s">
        <v>1353</v>
      </c>
      <c r="AD22" s="208">
        <v>44530.0</v>
      </c>
      <c r="AE22" s="1" t="s">
        <v>1353</v>
      </c>
      <c r="AF22" s="208">
        <v>44532.0</v>
      </c>
      <c r="AG22" s="1" t="s">
        <v>1353</v>
      </c>
      <c r="AH22" s="208">
        <v>44550.0</v>
      </c>
      <c r="AI22" s="1" t="s">
        <v>929</v>
      </c>
      <c r="AJ22" s="1" t="s">
        <v>882</v>
      </c>
      <c r="AK22" s="1" t="s">
        <v>106</v>
      </c>
      <c r="AL22" s="1" t="s">
        <v>167</v>
      </c>
      <c r="AM22" s="1" t="s">
        <v>149</v>
      </c>
    </row>
    <row r="23" ht="15.75" customHeight="1">
      <c r="A23" s="196" t="s">
        <v>925</v>
      </c>
      <c r="B23" s="196" t="s">
        <v>926</v>
      </c>
      <c r="C23" s="196" t="b">
        <f>VLOOKUP(A23,'import Afyon'!A:P,3,0)</f>
        <v>0</v>
      </c>
      <c r="D23" s="196" t="s">
        <v>1378</v>
      </c>
      <c r="E23" s="196">
        <f>VLOOKUP(A23,'import Afyon'!A:P,5,0)</f>
        <v>155</v>
      </c>
      <c r="F23" s="196">
        <f>VLOOKUP(A23,'import Afyon'!A:P,6,0)</f>
        <v>0</v>
      </c>
      <c r="G23" s="196">
        <f>VLOOKUP(A23,'import Afyon'!A:P,7,0)</f>
        <v>0</v>
      </c>
      <c r="H23" s="196">
        <f>VLOOKUP(A23,'import Afyon'!A:P,8,0)</f>
        <v>6</v>
      </c>
      <c r="I23" s="196">
        <f>VLOOKUP(A23,'import Afyon'!A:P,9,0)</f>
        <v>6</v>
      </c>
      <c r="J23" s="205">
        <f>VLOOKUP(A23,'import Afyon'!A:P,10,0)</f>
        <v>0</v>
      </c>
      <c r="K23" s="196" t="s">
        <v>1446</v>
      </c>
      <c r="L23" s="196">
        <v>5.438304763E9</v>
      </c>
      <c r="M23" s="196" t="s">
        <v>1350</v>
      </c>
      <c r="N23" s="196" t="s">
        <v>1447</v>
      </c>
      <c r="O23" s="196" t="s">
        <v>928</v>
      </c>
      <c r="P23" s="206" t="str">
        <f>VLOOKUP(A23,'import Afyon'!A:P,16,0)</f>
        <v>Geleneksel</v>
      </c>
      <c r="Q23" s="1" t="b">
        <v>0</v>
      </c>
      <c r="R23" s="1" t="s">
        <v>29</v>
      </c>
      <c r="S23" s="1" t="s">
        <v>882</v>
      </c>
      <c r="T23" s="27" t="s">
        <v>729</v>
      </c>
      <c r="U23" s="1" t="s">
        <v>1448</v>
      </c>
      <c r="V23" s="208">
        <v>44355.0</v>
      </c>
      <c r="W23" s="208">
        <v>44356.0</v>
      </c>
      <c r="X23" s="1"/>
      <c r="Y23" s="1" t="s">
        <v>1353</v>
      </c>
      <c r="Z23" s="208"/>
      <c r="AA23" s="1" t="s">
        <v>1353</v>
      </c>
      <c r="AB23" s="208">
        <v>44350.0</v>
      </c>
      <c r="AC23" s="1" t="s">
        <v>43</v>
      </c>
      <c r="AD23" s="208">
        <v>44355.0</v>
      </c>
      <c r="AE23" s="1" t="s">
        <v>1353</v>
      </c>
      <c r="AF23" s="208">
        <v>44355.0</v>
      </c>
      <c r="AG23" s="1" t="s">
        <v>1353</v>
      </c>
      <c r="AH23" s="208">
        <v>44537.0</v>
      </c>
      <c r="AI23" s="1"/>
      <c r="AJ23" s="1" t="s">
        <v>929</v>
      </c>
      <c r="AK23" s="1" t="s">
        <v>882</v>
      </c>
      <c r="AL23" s="1" t="s">
        <v>882</v>
      </c>
      <c r="AM23" s="1" t="s">
        <v>106</v>
      </c>
    </row>
    <row r="24" ht="15.75" customHeight="1">
      <c r="A24" s="196" t="s">
        <v>1449</v>
      </c>
      <c r="B24" s="196" t="s">
        <v>1450</v>
      </c>
      <c r="C24" s="196" t="b">
        <f>VLOOKUP(A24,'import Afyon'!A:P,3,0)</f>
        <v>1</v>
      </c>
      <c r="D24" s="196" t="s">
        <v>1443</v>
      </c>
      <c r="E24" s="196">
        <f>VLOOKUP(A24,'import Afyon'!A:P,5,0)</f>
        <v>1</v>
      </c>
      <c r="F24" s="196">
        <f>VLOOKUP(A24,'import Afyon'!A:P,6,0)</f>
        <v>1</v>
      </c>
      <c r="G24" s="196">
        <f>VLOOKUP(A24,'import Afyon'!A:P,7,0)</f>
        <v>0</v>
      </c>
      <c r="H24" s="196">
        <f>VLOOKUP(A24,'import Afyon'!A:P,8,0)</f>
        <v>16</v>
      </c>
      <c r="I24" s="196">
        <f>VLOOKUP(A24,'import Afyon'!A:P,9,0)</f>
        <v>16</v>
      </c>
      <c r="J24" s="205">
        <f>VLOOKUP(A24,'import Afyon'!A:P,10,0)</f>
        <v>0</v>
      </c>
      <c r="K24" s="196" t="s">
        <v>1451</v>
      </c>
      <c r="L24" s="196">
        <v>5.436225525E9</v>
      </c>
      <c r="M24" s="196" t="s">
        <v>1350</v>
      </c>
      <c r="N24" s="196" t="s">
        <v>1366</v>
      </c>
      <c r="O24" s="196" t="s">
        <v>1452</v>
      </c>
      <c r="P24" s="206" t="str">
        <f>VLOOKUP(A24,'import Afyon'!A:P,16,0)</f>
        <v>Geleneksel</v>
      </c>
      <c r="Q24" s="1" t="b">
        <v>0</v>
      </c>
      <c r="R24" s="1"/>
      <c r="S24" s="1"/>
      <c r="T24" s="207"/>
      <c r="U24" s="1"/>
      <c r="V24" s="208"/>
      <c r="W24" s="208"/>
      <c r="X24" s="1"/>
      <c r="Y24" s="1"/>
      <c r="Z24" s="208"/>
      <c r="AA24" s="1"/>
      <c r="AB24" s="208"/>
      <c r="AC24" s="1"/>
      <c r="AD24" s="208"/>
      <c r="AE24" s="1"/>
      <c r="AF24" s="208"/>
      <c r="AG24" s="1"/>
      <c r="AH24" s="208"/>
      <c r="AI24" s="1"/>
      <c r="AJ24" s="1"/>
      <c r="AK24" s="1"/>
      <c r="AL24" s="1"/>
      <c r="AM24" s="1"/>
    </row>
    <row r="25" ht="15.75" customHeight="1">
      <c r="A25" s="196" t="s">
        <v>1121</v>
      </c>
      <c r="B25" s="196" t="s">
        <v>1122</v>
      </c>
      <c r="C25" s="196" t="b">
        <f>VLOOKUP(A25,'import Afyon'!A:P,3,0)</f>
        <v>1</v>
      </c>
      <c r="D25" s="196" t="s">
        <v>1370</v>
      </c>
      <c r="E25" s="196">
        <f>VLOOKUP(A25,'import Afyon'!A:P,5,0)</f>
        <v>570</v>
      </c>
      <c r="F25" s="196">
        <f>VLOOKUP(A25,'import Afyon'!A:P,6,0)</f>
        <v>1</v>
      </c>
      <c r="G25" s="196">
        <f>VLOOKUP(A25,'import Afyon'!A:P,7,0)</f>
        <v>0</v>
      </c>
      <c r="H25" s="196">
        <f>VLOOKUP(A25,'import Afyon'!A:P,8,0)</f>
        <v>13</v>
      </c>
      <c r="I25" s="196">
        <f>VLOOKUP(A25,'import Afyon'!A:P,9,0)</f>
        <v>13</v>
      </c>
      <c r="J25" s="205">
        <f>VLOOKUP(A25,'import Afyon'!A:P,10,0)</f>
        <v>0</v>
      </c>
      <c r="K25" s="196" t="s">
        <v>1453</v>
      </c>
      <c r="L25" s="196">
        <v>5.376605703E9</v>
      </c>
      <c r="M25" s="196" t="s">
        <v>1350</v>
      </c>
      <c r="N25" s="196" t="s">
        <v>1454</v>
      </c>
      <c r="O25" s="196" t="s">
        <v>1125</v>
      </c>
      <c r="P25" s="206" t="str">
        <f>VLOOKUP(A25,'import Afyon'!A:P,16,0)</f>
        <v>Geleneksel</v>
      </c>
      <c r="Q25" s="1" t="b">
        <v>0</v>
      </c>
      <c r="R25" s="1" t="s">
        <v>33</v>
      </c>
      <c r="S25" s="1" t="s">
        <v>128</v>
      </c>
      <c r="T25" s="29" t="s">
        <v>989</v>
      </c>
      <c r="U25" s="1" t="s">
        <v>1455</v>
      </c>
      <c r="V25" s="208">
        <v>44530.0</v>
      </c>
      <c r="W25" s="208">
        <v>44532.0</v>
      </c>
      <c r="X25" s="1"/>
      <c r="Y25" s="1" t="s">
        <v>1353</v>
      </c>
      <c r="Z25" s="208">
        <v>44530.0</v>
      </c>
      <c r="AA25" s="1" t="s">
        <v>1353</v>
      </c>
      <c r="AB25" s="208">
        <v>44537.0</v>
      </c>
      <c r="AC25" s="1" t="s">
        <v>1353</v>
      </c>
      <c r="AD25" s="208">
        <v>44554.0</v>
      </c>
      <c r="AE25" s="1"/>
      <c r="AF25" s="208"/>
      <c r="AG25" s="1"/>
      <c r="AH25" s="208"/>
      <c r="AI25" s="1" t="s">
        <v>128</v>
      </c>
      <c r="AJ25" s="1" t="s">
        <v>106</v>
      </c>
      <c r="AK25" s="1" t="s">
        <v>167</v>
      </c>
      <c r="AL25" s="1"/>
      <c r="AM25" s="1"/>
    </row>
    <row r="26" ht="15.75" customHeight="1">
      <c r="A26" s="196" t="s">
        <v>941</v>
      </c>
      <c r="B26" s="196" t="s">
        <v>942</v>
      </c>
      <c r="C26" s="196" t="b">
        <f>VLOOKUP(A26,'import Afyon'!A:P,3,0)</f>
        <v>1</v>
      </c>
      <c r="D26" s="196" t="s">
        <v>1356</v>
      </c>
      <c r="E26" s="196">
        <f>VLOOKUP(A26,'import Afyon'!A:P,5,0)</f>
        <v>340</v>
      </c>
      <c r="F26" s="196">
        <f>VLOOKUP(A26,'import Afyon'!A:P,6,0)</f>
        <v>9</v>
      </c>
      <c r="G26" s="196">
        <f>VLOOKUP(A26,'import Afyon'!A:P,7,0)</f>
        <v>0</v>
      </c>
      <c r="H26" s="196">
        <f>VLOOKUP(A26,'import Afyon'!A:P,8,0)</f>
        <v>18</v>
      </c>
      <c r="I26" s="196">
        <f>VLOOKUP(A26,'import Afyon'!A:P,9,0)</f>
        <v>18</v>
      </c>
      <c r="J26" s="205">
        <f>VLOOKUP(A26,'import Afyon'!A:P,10,0)</f>
        <v>0</v>
      </c>
      <c r="K26" s="196" t="s">
        <v>1456</v>
      </c>
      <c r="L26" s="196">
        <v>5.344019401E9</v>
      </c>
      <c r="M26" s="196" t="s">
        <v>1350</v>
      </c>
      <c r="N26" s="196" t="s">
        <v>1351</v>
      </c>
      <c r="O26" s="196" t="s">
        <v>945</v>
      </c>
      <c r="P26" s="206" t="str">
        <f>VLOOKUP(A26,'import Afyon'!A:P,16,0)</f>
        <v>Geleneksel</v>
      </c>
      <c r="Q26" s="1" t="b">
        <v>0</v>
      </c>
      <c r="R26" s="1" t="s">
        <v>29</v>
      </c>
      <c r="S26" s="1" t="s">
        <v>929</v>
      </c>
      <c r="T26" s="1" t="s">
        <v>729</v>
      </c>
      <c r="U26" s="1" t="s">
        <v>1457</v>
      </c>
      <c r="V26" s="208">
        <v>44361.0</v>
      </c>
      <c r="W26" s="208">
        <v>44362.0</v>
      </c>
      <c r="X26" s="1"/>
      <c r="Y26" s="1" t="s">
        <v>1353</v>
      </c>
      <c r="Z26" s="208">
        <v>44530.0</v>
      </c>
      <c r="AA26" s="1"/>
      <c r="AB26" s="208"/>
      <c r="AC26" s="1"/>
      <c r="AD26" s="208"/>
      <c r="AE26" s="1"/>
      <c r="AF26" s="208"/>
      <c r="AG26" s="1"/>
      <c r="AH26" s="208"/>
      <c r="AI26" s="1" t="s">
        <v>128</v>
      </c>
      <c r="AJ26" s="1"/>
      <c r="AK26" s="1"/>
      <c r="AL26" s="1"/>
      <c r="AM26" s="1"/>
    </row>
    <row r="27" ht="15.75" customHeight="1">
      <c r="A27" s="196" t="s">
        <v>1458</v>
      </c>
      <c r="B27" s="196" t="s">
        <v>1459</v>
      </c>
      <c r="C27" s="196" t="b">
        <f>VLOOKUP(A27,'import Afyon'!A:P,3,0)</f>
        <v>1</v>
      </c>
      <c r="D27" s="196" t="s">
        <v>1356</v>
      </c>
      <c r="E27" s="196">
        <f>VLOOKUP(A27,'import Afyon'!A:P,5,0)</f>
        <v>0</v>
      </c>
      <c r="F27" s="196">
        <f>VLOOKUP(A27,'import Afyon'!A:P,6,0)</f>
        <v>0</v>
      </c>
      <c r="G27" s="196">
        <f>VLOOKUP(A27,'import Afyon'!A:P,7,0)</f>
        <v>0</v>
      </c>
      <c r="H27" s="196">
        <f>VLOOKUP(A27,'import Afyon'!A:P,8,0)</f>
        <v>18</v>
      </c>
      <c r="I27" s="196">
        <f>VLOOKUP(A27,'import Afyon'!A:P,9,0)</f>
        <v>18</v>
      </c>
      <c r="J27" s="205">
        <f>VLOOKUP(A27,'import Afyon'!A:P,10,0)</f>
        <v>0</v>
      </c>
      <c r="K27" s="196" t="s">
        <v>1460</v>
      </c>
      <c r="L27" s="196">
        <v>5.360653293E9</v>
      </c>
      <c r="M27" s="196" t="s">
        <v>1350</v>
      </c>
      <c r="N27" s="196" t="s">
        <v>1447</v>
      </c>
      <c r="O27" s="196" t="s">
        <v>1461</v>
      </c>
      <c r="P27" s="206" t="str">
        <f>VLOOKUP(A27,'import Afyon'!A:P,16,0)</f>
        <v>Geleneksel</v>
      </c>
      <c r="Q27" s="1" t="b">
        <v>0</v>
      </c>
      <c r="R27" s="1"/>
      <c r="S27" s="1"/>
      <c r="T27" s="207"/>
      <c r="U27" s="1"/>
      <c r="V27" s="208"/>
      <c r="W27" s="208"/>
      <c r="X27" s="1"/>
      <c r="Y27" s="1"/>
      <c r="Z27" s="208"/>
      <c r="AA27" s="1"/>
      <c r="AB27" s="208"/>
      <c r="AC27" s="1"/>
      <c r="AD27" s="208"/>
      <c r="AE27" s="1"/>
      <c r="AF27" s="208"/>
      <c r="AG27" s="1"/>
      <c r="AH27" s="208"/>
      <c r="AI27" s="1"/>
      <c r="AJ27" s="1"/>
      <c r="AK27" s="1"/>
      <c r="AL27" s="1"/>
      <c r="AM27" s="1"/>
    </row>
    <row r="28" ht="15.75" customHeight="1">
      <c r="A28" s="196" t="s">
        <v>739</v>
      </c>
      <c r="B28" s="196" t="s">
        <v>740</v>
      </c>
      <c r="C28" s="196" t="b">
        <f>VLOOKUP(A28,'import Afyon'!A:P,3,0)</f>
        <v>1</v>
      </c>
      <c r="D28" s="196" t="s">
        <v>1443</v>
      </c>
      <c r="E28" s="196">
        <f>VLOOKUP(A28,'import Afyon'!A:P,5,0)</f>
        <v>2581</v>
      </c>
      <c r="F28" s="196">
        <f>VLOOKUP(A28,'import Afyon'!A:P,6,0)</f>
        <v>194</v>
      </c>
      <c r="G28" s="196">
        <f>VLOOKUP(A28,'import Afyon'!A:P,7,0)</f>
        <v>1</v>
      </c>
      <c r="H28" s="196">
        <f>VLOOKUP(A28,'import Afyon'!A:P,8,0)</f>
        <v>11</v>
      </c>
      <c r="I28" s="196">
        <f>VLOOKUP(A28,'import Afyon'!A:P,9,0)</f>
        <v>12</v>
      </c>
      <c r="J28" s="205">
        <f>VLOOKUP(A28,'import Afyon'!A:P,10,0)</f>
        <v>0.08</v>
      </c>
      <c r="K28" s="196" t="s">
        <v>1462</v>
      </c>
      <c r="L28" s="196">
        <v>5.542157854E9</v>
      </c>
      <c r="M28" s="196" t="s">
        <v>1350</v>
      </c>
      <c r="N28" s="196" t="s">
        <v>1402</v>
      </c>
      <c r="O28" s="196" t="s">
        <v>743</v>
      </c>
      <c r="P28" s="206" t="str">
        <f>VLOOKUP(A28,'import Afyon'!A:P,16,0)</f>
        <v>Geleneksel</v>
      </c>
      <c r="Q28" s="1" t="b">
        <v>0</v>
      </c>
      <c r="R28" s="1" t="s">
        <v>39</v>
      </c>
      <c r="S28" s="1" t="s">
        <v>167</v>
      </c>
      <c r="T28" s="207" t="s">
        <v>989</v>
      </c>
      <c r="U28" s="1" t="s">
        <v>1463</v>
      </c>
      <c r="V28" s="208">
        <v>44554.0</v>
      </c>
      <c r="W28" s="208">
        <v>44559.0</v>
      </c>
      <c r="X28" s="1"/>
      <c r="Y28" s="1" t="s">
        <v>1353</v>
      </c>
      <c r="Z28" s="208"/>
      <c r="AA28" s="1" t="s">
        <v>1353</v>
      </c>
      <c r="AB28" s="208">
        <v>44554.0</v>
      </c>
      <c r="AC28" s="1"/>
      <c r="AD28" s="208"/>
      <c r="AE28" s="1"/>
      <c r="AF28" s="208"/>
      <c r="AG28" s="1"/>
      <c r="AH28" s="208"/>
      <c r="AI28" s="1"/>
      <c r="AJ28" s="1" t="s">
        <v>167</v>
      </c>
      <c r="AK28" s="1"/>
      <c r="AL28" s="1"/>
      <c r="AM28" s="1"/>
    </row>
    <row r="29" ht="15.75" customHeight="1">
      <c r="A29" s="196" t="s">
        <v>1464</v>
      </c>
      <c r="B29" s="196" t="s">
        <v>1465</v>
      </c>
      <c r="C29" s="196" t="b">
        <f>VLOOKUP(A29,'import Afyon'!A:P,3,0)</f>
        <v>1</v>
      </c>
      <c r="D29" s="196" t="s">
        <v>1443</v>
      </c>
      <c r="E29" s="196">
        <f>VLOOKUP(A29,'import Afyon'!A:P,5,0)</f>
        <v>90</v>
      </c>
      <c r="F29" s="196">
        <f>VLOOKUP(A29,'import Afyon'!A:P,6,0)</f>
        <v>0</v>
      </c>
      <c r="G29" s="196">
        <f>VLOOKUP(A29,'import Afyon'!A:P,7,0)</f>
        <v>0</v>
      </c>
      <c r="H29" s="196">
        <f>VLOOKUP(A29,'import Afyon'!A:P,8,0)</f>
        <v>16</v>
      </c>
      <c r="I29" s="196">
        <f>VLOOKUP(A29,'import Afyon'!A:P,9,0)</f>
        <v>16</v>
      </c>
      <c r="J29" s="205">
        <f>VLOOKUP(A29,'import Afyon'!A:P,10,0)</f>
        <v>0</v>
      </c>
      <c r="K29" s="196" t="s">
        <v>1466</v>
      </c>
      <c r="L29" s="196">
        <v>5.077250202E9</v>
      </c>
      <c r="M29" s="196" t="s">
        <v>1350</v>
      </c>
      <c r="N29" s="196" t="s">
        <v>1402</v>
      </c>
      <c r="O29" s="196" t="s">
        <v>1467</v>
      </c>
      <c r="P29" s="206" t="str">
        <f>VLOOKUP(A29,'import Afyon'!A:P,16,0)</f>
        <v>Geleneksel</v>
      </c>
      <c r="Q29" s="1" t="b">
        <v>0</v>
      </c>
      <c r="R29" s="1" t="s">
        <v>29</v>
      </c>
      <c r="S29" s="1"/>
      <c r="T29" s="1"/>
      <c r="U29" s="1" t="s">
        <v>1468</v>
      </c>
      <c r="V29" s="208"/>
      <c r="W29" s="208"/>
      <c r="X29" s="1"/>
      <c r="Y29" s="1" t="s">
        <v>31</v>
      </c>
      <c r="Z29" s="208"/>
      <c r="AA29" s="1" t="s">
        <v>43</v>
      </c>
      <c r="AB29" s="208"/>
      <c r="AC29" s="1" t="s">
        <v>43</v>
      </c>
      <c r="AD29" s="208"/>
      <c r="AE29" s="1" t="s">
        <v>1353</v>
      </c>
      <c r="AF29" s="208">
        <v>44348.0</v>
      </c>
      <c r="AG29" s="1" t="s">
        <v>43</v>
      </c>
      <c r="AH29" s="208">
        <v>44530.0</v>
      </c>
      <c r="AI29" s="1"/>
      <c r="AJ29" s="1"/>
      <c r="AK29" s="1"/>
      <c r="AL29" s="1" t="s">
        <v>814</v>
      </c>
      <c r="AM29" s="1" t="s">
        <v>106</v>
      </c>
    </row>
    <row r="30" ht="15.75" customHeight="1">
      <c r="A30" s="196" t="s">
        <v>1469</v>
      </c>
      <c r="B30" s="196" t="s">
        <v>1470</v>
      </c>
      <c r="C30" s="196" t="b">
        <f>VLOOKUP(A30,'import Afyon'!A:P,3,0)</f>
        <v>1</v>
      </c>
      <c r="D30" s="196" t="s">
        <v>1356</v>
      </c>
      <c r="E30" s="196">
        <f>VLOOKUP(A30,'import Afyon'!A:P,5,0)</f>
        <v>96</v>
      </c>
      <c r="F30" s="196">
        <f>VLOOKUP(A30,'import Afyon'!A:P,6,0)</f>
        <v>3</v>
      </c>
      <c r="G30" s="196">
        <f>VLOOKUP(A30,'import Afyon'!A:P,7,0)</f>
        <v>0</v>
      </c>
      <c r="H30" s="196">
        <f>VLOOKUP(A30,'import Afyon'!A:P,8,0)</f>
        <v>13</v>
      </c>
      <c r="I30" s="196">
        <f>VLOOKUP(A30,'import Afyon'!A:P,9,0)</f>
        <v>13</v>
      </c>
      <c r="J30" s="205">
        <f>VLOOKUP(A30,'import Afyon'!A:P,10,0)</f>
        <v>0</v>
      </c>
      <c r="K30" s="196" t="s">
        <v>1471</v>
      </c>
      <c r="L30" s="196">
        <v>5.375151718E9</v>
      </c>
      <c r="M30" s="196" t="s">
        <v>1350</v>
      </c>
      <c r="N30" s="196" t="s">
        <v>1472</v>
      </c>
      <c r="O30" s="196" t="s">
        <v>1473</v>
      </c>
      <c r="P30" s="206" t="str">
        <f>VLOOKUP(A30,'import Afyon'!A:P,16,0)</f>
        <v>Geleneksel</v>
      </c>
      <c r="Q30" s="1" t="b">
        <v>0</v>
      </c>
      <c r="R30" s="1" t="s">
        <v>33</v>
      </c>
      <c r="S30" s="1"/>
      <c r="T30" s="137"/>
      <c r="U30" s="1" t="s">
        <v>1474</v>
      </c>
      <c r="V30" s="208"/>
      <c r="W30" s="208"/>
      <c r="X30" s="1"/>
      <c r="Y30" s="1" t="s">
        <v>1475</v>
      </c>
      <c r="Z30" s="208">
        <v>44537.0</v>
      </c>
      <c r="AA30" s="1" t="s">
        <v>1475</v>
      </c>
      <c r="AB30" s="208">
        <v>44544.0</v>
      </c>
      <c r="AC30" s="1"/>
      <c r="AD30" s="208"/>
      <c r="AE30" s="1"/>
      <c r="AF30" s="208"/>
      <c r="AG30" s="1"/>
      <c r="AH30" s="208"/>
      <c r="AI30" s="1" t="s">
        <v>106</v>
      </c>
      <c r="AJ30" s="1" t="s">
        <v>128</v>
      </c>
      <c r="AK30" s="1"/>
      <c r="AL30" s="1"/>
      <c r="AM30" s="1"/>
    </row>
    <row r="31" ht="15.75" customHeight="1">
      <c r="A31" s="196" t="s">
        <v>1476</v>
      </c>
      <c r="B31" s="196" t="s">
        <v>1477</v>
      </c>
      <c r="C31" s="196" t="b">
        <f>VLOOKUP(A31,'import Afyon'!A:P,3,0)</f>
        <v>1</v>
      </c>
      <c r="D31" s="196" t="s">
        <v>1385</v>
      </c>
      <c r="E31" s="196">
        <f>VLOOKUP(A31,'import Afyon'!A:P,5,0)</f>
        <v>1694</v>
      </c>
      <c r="F31" s="196">
        <f>VLOOKUP(A31,'import Afyon'!A:P,6,0)</f>
        <v>107</v>
      </c>
      <c r="G31" s="196">
        <f>VLOOKUP(A31,'import Afyon'!A:P,7,0)</f>
        <v>0</v>
      </c>
      <c r="H31" s="196">
        <f>VLOOKUP(A31,'import Afyon'!A:P,8,0)</f>
        <v>19</v>
      </c>
      <c r="I31" s="196">
        <f>VLOOKUP(A31,'import Afyon'!A:P,9,0)</f>
        <v>19</v>
      </c>
      <c r="J31" s="205">
        <f>VLOOKUP(A31,'import Afyon'!A:P,10,0)</f>
        <v>0</v>
      </c>
      <c r="K31" s="196" t="s">
        <v>1478</v>
      </c>
      <c r="L31" s="196">
        <v>5.42483027E9</v>
      </c>
      <c r="M31" s="196" t="s">
        <v>1350</v>
      </c>
      <c r="N31" s="196" t="s">
        <v>1479</v>
      </c>
      <c r="O31" s="196" t="s">
        <v>1480</v>
      </c>
      <c r="P31" s="206" t="str">
        <f>VLOOKUP(A31,'import Afyon'!A:P,16,0)</f>
        <v>Geleneksel</v>
      </c>
      <c r="Q31" s="1" t="b">
        <v>0</v>
      </c>
      <c r="R31" s="1" t="s">
        <v>29</v>
      </c>
      <c r="S31" s="1"/>
      <c r="T31" s="1"/>
      <c r="U31" s="1" t="s">
        <v>1481</v>
      </c>
      <c r="V31" s="208"/>
      <c r="W31" s="208"/>
      <c r="X31" s="1"/>
      <c r="Y31" s="1" t="s">
        <v>1475</v>
      </c>
      <c r="Z31" s="208"/>
      <c r="AA31" s="1" t="s">
        <v>1475</v>
      </c>
      <c r="AB31" s="208"/>
      <c r="AC31" s="1" t="s">
        <v>31</v>
      </c>
      <c r="AD31" s="208"/>
      <c r="AE31" s="1" t="s">
        <v>1353</v>
      </c>
      <c r="AF31" s="208">
        <v>44351.0</v>
      </c>
      <c r="AG31" s="1" t="s">
        <v>1353</v>
      </c>
      <c r="AH31" s="208">
        <v>44355.0</v>
      </c>
      <c r="AI31" s="1"/>
      <c r="AJ31" s="1"/>
      <c r="AK31" s="1"/>
      <c r="AL31" s="1" t="s">
        <v>814</v>
      </c>
      <c r="AM31" s="1" t="s">
        <v>882</v>
      </c>
    </row>
    <row r="32" ht="15.75" customHeight="1">
      <c r="A32" s="196" t="s">
        <v>800</v>
      </c>
      <c r="B32" s="196" t="s">
        <v>801</v>
      </c>
      <c r="C32" s="196" t="b">
        <f>VLOOKUP(A32,'import Afyon'!A:P,3,0)</f>
        <v>1</v>
      </c>
      <c r="D32" s="196" t="s">
        <v>1356</v>
      </c>
      <c r="E32" s="196">
        <f>VLOOKUP(A32,'import Afyon'!A:P,5,0)</f>
        <v>550</v>
      </c>
      <c r="F32" s="196">
        <f>VLOOKUP(A32,'import Afyon'!A:P,6,0)</f>
        <v>12</v>
      </c>
      <c r="G32" s="196">
        <f>VLOOKUP(A32,'import Afyon'!A:P,7,0)</f>
        <v>3</v>
      </c>
      <c r="H32" s="196">
        <f>VLOOKUP(A32,'import Afyon'!A:P,8,0)</f>
        <v>11</v>
      </c>
      <c r="I32" s="196">
        <f>VLOOKUP(A32,'import Afyon'!A:P,9,0)</f>
        <v>14</v>
      </c>
      <c r="J32" s="205">
        <f>VLOOKUP(A32,'import Afyon'!A:P,10,0)</f>
        <v>0.21</v>
      </c>
      <c r="K32" s="196" t="s">
        <v>1482</v>
      </c>
      <c r="L32" s="196">
        <v>5.079984152E9</v>
      </c>
      <c r="M32" s="196" t="s">
        <v>1350</v>
      </c>
      <c r="N32" s="196" t="s">
        <v>1420</v>
      </c>
      <c r="O32" s="196" t="s">
        <v>804</v>
      </c>
      <c r="P32" s="206" t="str">
        <f>VLOOKUP(A32,'import Afyon'!A:P,16,0)</f>
        <v>Geleneksel</v>
      </c>
      <c r="Q32" s="1" t="b">
        <v>0</v>
      </c>
      <c r="R32" s="1" t="s">
        <v>38</v>
      </c>
      <c r="S32" s="1" t="s">
        <v>100</v>
      </c>
      <c r="T32" s="1"/>
      <c r="U32" s="1" t="s">
        <v>1483</v>
      </c>
      <c r="V32" s="208">
        <v>44342.0</v>
      </c>
      <c r="W32" s="208">
        <v>44344.0</v>
      </c>
      <c r="X32" s="1"/>
      <c r="Y32" s="1" t="s">
        <v>1353</v>
      </c>
      <c r="Z32" s="208"/>
      <c r="AA32" s="1" t="s">
        <v>1475</v>
      </c>
      <c r="AB32" s="208">
        <v>44233.0</v>
      </c>
      <c r="AC32" s="1" t="s">
        <v>1353</v>
      </c>
      <c r="AD32" s="208">
        <v>44554.0</v>
      </c>
      <c r="AE32" s="1"/>
      <c r="AF32" s="208"/>
      <c r="AG32" s="1"/>
      <c r="AH32" s="208"/>
      <c r="AI32" s="1"/>
      <c r="AJ32" s="1" t="s">
        <v>100</v>
      </c>
      <c r="AK32" s="1" t="s">
        <v>167</v>
      </c>
      <c r="AL32" s="1"/>
      <c r="AM32" s="1"/>
    </row>
    <row r="33" ht="15.75" customHeight="1">
      <c r="A33" s="196" t="s">
        <v>1099</v>
      </c>
      <c r="B33" s="196" t="s">
        <v>1100</v>
      </c>
      <c r="C33" s="196" t="b">
        <f>VLOOKUP(A33,'import Afyon'!A:P,3,0)</f>
        <v>1</v>
      </c>
      <c r="D33" s="196" t="s">
        <v>1378</v>
      </c>
      <c r="E33" s="196">
        <f>VLOOKUP(A33,'import Afyon'!A:P,5,0)</f>
        <v>200</v>
      </c>
      <c r="F33" s="196">
        <f>VLOOKUP(A33,'import Afyon'!A:P,6,0)</f>
        <v>0</v>
      </c>
      <c r="G33" s="196">
        <f>VLOOKUP(A33,'import Afyon'!A:P,7,0)</f>
        <v>9</v>
      </c>
      <c r="H33" s="196">
        <f>VLOOKUP(A33,'import Afyon'!A:P,8,0)</f>
        <v>11</v>
      </c>
      <c r="I33" s="196">
        <f>VLOOKUP(A33,'import Afyon'!A:P,9,0)</f>
        <v>20</v>
      </c>
      <c r="J33" s="205">
        <f>VLOOKUP(A33,'import Afyon'!A:P,10,0)</f>
        <v>0.45</v>
      </c>
      <c r="K33" s="196" t="s">
        <v>1484</v>
      </c>
      <c r="L33" s="196">
        <v>5.437125593E9</v>
      </c>
      <c r="M33" s="196" t="s">
        <v>1350</v>
      </c>
      <c r="N33" s="196" t="s">
        <v>1402</v>
      </c>
      <c r="O33" s="196" t="s">
        <v>1102</v>
      </c>
      <c r="P33" s="206" t="str">
        <f>VLOOKUP(A33,'import Afyon'!A:P,16,0)</f>
        <v>Geleneksel</v>
      </c>
      <c r="Q33" s="1" t="b">
        <v>0</v>
      </c>
      <c r="R33" s="1" t="s">
        <v>38</v>
      </c>
      <c r="S33" s="1" t="s">
        <v>167</v>
      </c>
      <c r="T33" s="207" t="s">
        <v>989</v>
      </c>
      <c r="U33" s="1" t="s">
        <v>1485</v>
      </c>
      <c r="V33" s="208">
        <v>44532.0</v>
      </c>
      <c r="W33" s="208">
        <v>44536.0</v>
      </c>
      <c r="X33" s="1"/>
      <c r="Y33" s="1" t="s">
        <v>43</v>
      </c>
      <c r="Z33" s="208">
        <v>44520.0</v>
      </c>
      <c r="AA33" s="1" t="s">
        <v>1353</v>
      </c>
      <c r="AB33" s="208">
        <v>44529.0</v>
      </c>
      <c r="AC33" s="1" t="s">
        <v>1353</v>
      </c>
      <c r="AD33" s="208">
        <v>44531.0</v>
      </c>
      <c r="AE33" s="1" t="s">
        <v>1353</v>
      </c>
      <c r="AF33" s="208">
        <v>44532.0</v>
      </c>
      <c r="AG33" s="1"/>
      <c r="AH33" s="208"/>
      <c r="AI33" s="1" t="s">
        <v>66</v>
      </c>
      <c r="AJ33" s="1" t="s">
        <v>106</v>
      </c>
      <c r="AK33" s="1" t="s">
        <v>100</v>
      </c>
      <c r="AL33" s="1" t="s">
        <v>167</v>
      </c>
      <c r="AM33" s="1"/>
    </row>
    <row r="34" ht="15.75" customHeight="1">
      <c r="A34" s="196" t="s">
        <v>1486</v>
      </c>
      <c r="B34" s="196" t="s">
        <v>1487</v>
      </c>
      <c r="C34" s="196" t="b">
        <f>VLOOKUP(A34,'import Afyon'!A:P,3,0)</f>
        <v>1</v>
      </c>
      <c r="D34" s="196" t="s">
        <v>1385</v>
      </c>
      <c r="E34" s="196">
        <f>VLOOKUP(A34,'import Afyon'!A:P,5,0)</f>
        <v>0</v>
      </c>
      <c r="F34" s="196">
        <f>VLOOKUP(A34,'import Afyon'!A:P,6,0)</f>
        <v>0</v>
      </c>
      <c r="G34" s="196">
        <f>VLOOKUP(A34,'import Afyon'!A:P,7,0)</f>
        <v>0</v>
      </c>
      <c r="H34" s="196">
        <f>VLOOKUP(A34,'import Afyon'!A:P,8,0)</f>
        <v>11</v>
      </c>
      <c r="I34" s="196">
        <f>VLOOKUP(A34,'import Afyon'!A:P,9,0)</f>
        <v>11</v>
      </c>
      <c r="J34" s="205">
        <f>VLOOKUP(A34,'import Afyon'!A:P,10,0)</f>
        <v>0</v>
      </c>
      <c r="K34" s="196" t="s">
        <v>1488</v>
      </c>
      <c r="L34" s="196">
        <v>5.399723179E9</v>
      </c>
      <c r="M34" s="196" t="s">
        <v>1350</v>
      </c>
      <c r="N34" s="196" t="s">
        <v>1489</v>
      </c>
      <c r="O34" s="196" t="s">
        <v>1490</v>
      </c>
      <c r="P34" s="206" t="str">
        <f>VLOOKUP(A34,'import Afyon'!A:P,16,0)</f>
        <v>Geleneksel</v>
      </c>
      <c r="Q34" s="1" t="b">
        <v>0</v>
      </c>
      <c r="R34" s="1"/>
      <c r="S34" s="1"/>
      <c r="T34" s="207"/>
      <c r="U34" s="1"/>
      <c r="V34" s="208"/>
      <c r="W34" s="208"/>
      <c r="X34" s="1"/>
      <c r="Y34" s="1"/>
      <c r="Z34" s="208"/>
      <c r="AA34" s="1"/>
      <c r="AB34" s="208"/>
      <c r="AC34" s="1"/>
      <c r="AD34" s="208"/>
      <c r="AE34" s="1"/>
      <c r="AF34" s="208"/>
      <c r="AG34" s="1"/>
      <c r="AH34" s="208"/>
      <c r="AI34" s="1"/>
      <c r="AJ34" s="1"/>
      <c r="AK34" s="1"/>
      <c r="AL34" s="1"/>
      <c r="AM34" s="1"/>
    </row>
    <row r="35" ht="15.75" customHeight="1">
      <c r="A35" s="196" t="s">
        <v>1491</v>
      </c>
      <c r="B35" s="196" t="s">
        <v>1492</v>
      </c>
      <c r="C35" s="196" t="b">
        <f>VLOOKUP(A35,'import Afyon'!A:P,3,0)</f>
        <v>0</v>
      </c>
      <c r="D35" s="196" t="s">
        <v>1493</v>
      </c>
      <c r="E35" s="196">
        <f>VLOOKUP(A35,'import Afyon'!A:P,5,0)</f>
        <v>0</v>
      </c>
      <c r="F35" s="196">
        <f>VLOOKUP(A35,'import Afyon'!A:P,6,0)</f>
        <v>0</v>
      </c>
      <c r="G35" s="196">
        <f>VLOOKUP(A35,'import Afyon'!A:P,7,0)</f>
        <v>0</v>
      </c>
      <c r="H35" s="196">
        <f>VLOOKUP(A35,'import Afyon'!A:P,8,0)</f>
        <v>17</v>
      </c>
      <c r="I35" s="196">
        <f>VLOOKUP(A35,'import Afyon'!A:P,9,0)</f>
        <v>17</v>
      </c>
      <c r="J35" s="205">
        <f>VLOOKUP(A35,'import Afyon'!A:P,10,0)</f>
        <v>0</v>
      </c>
      <c r="K35" s="196" t="s">
        <v>1494</v>
      </c>
      <c r="L35" s="196">
        <v>5.324106848E9</v>
      </c>
      <c r="M35" s="196" t="s">
        <v>1350</v>
      </c>
      <c r="N35" s="196" t="s">
        <v>1402</v>
      </c>
      <c r="O35" s="196" t="s">
        <v>1495</v>
      </c>
      <c r="P35" s="206" t="str">
        <f>VLOOKUP(A35,'import Afyon'!A:P,16,0)</f>
        <v>Geleneksel</v>
      </c>
      <c r="Q35" s="1" t="b">
        <v>0</v>
      </c>
      <c r="R35" s="1" t="s">
        <v>33</v>
      </c>
      <c r="S35" s="1"/>
      <c r="T35" s="1"/>
      <c r="U35" s="1" t="s">
        <v>1496</v>
      </c>
      <c r="V35" s="208"/>
      <c r="W35" s="208"/>
      <c r="X35" s="1"/>
      <c r="Y35" s="1" t="s">
        <v>43</v>
      </c>
      <c r="Z35" s="208"/>
      <c r="AA35" s="1" t="s">
        <v>43</v>
      </c>
      <c r="AB35" s="208"/>
      <c r="AC35" s="1" t="s">
        <v>43</v>
      </c>
      <c r="AD35" s="208"/>
      <c r="AE35" s="1" t="s">
        <v>43</v>
      </c>
      <c r="AF35" s="208"/>
      <c r="AG35" s="1" t="s">
        <v>1353</v>
      </c>
      <c r="AH35" s="208">
        <v>44361.0</v>
      </c>
      <c r="AI35" s="1"/>
      <c r="AJ35" s="1"/>
      <c r="AK35" s="1"/>
      <c r="AL35" s="1"/>
      <c r="AM35" s="1" t="s">
        <v>984</v>
      </c>
    </row>
    <row r="36" ht="15.75" customHeight="1">
      <c r="A36" s="196" t="s">
        <v>1497</v>
      </c>
      <c r="B36" s="196" t="s">
        <v>1498</v>
      </c>
      <c r="C36" s="196" t="b">
        <f>VLOOKUP(A36,'import Afyon'!A:P,3,0)</f>
        <v>1</v>
      </c>
      <c r="D36" s="196" t="s">
        <v>1443</v>
      </c>
      <c r="E36" s="196">
        <f>VLOOKUP(A36,'import Afyon'!A:P,5,0)</f>
        <v>226</v>
      </c>
      <c r="F36" s="196">
        <f>VLOOKUP(A36,'import Afyon'!A:P,6,0)</f>
        <v>10</v>
      </c>
      <c r="G36" s="196">
        <f>VLOOKUP(A36,'import Afyon'!A:P,7,0)</f>
        <v>0</v>
      </c>
      <c r="H36" s="196">
        <f>VLOOKUP(A36,'import Afyon'!A:P,8,0)</f>
        <v>132</v>
      </c>
      <c r="I36" s="196">
        <f>VLOOKUP(A36,'import Afyon'!A:P,9,0)</f>
        <v>132</v>
      </c>
      <c r="J36" s="205">
        <f>VLOOKUP(A36,'import Afyon'!A:P,10,0)</f>
        <v>0</v>
      </c>
      <c r="K36" s="196" t="s">
        <v>1499</v>
      </c>
      <c r="L36" s="196">
        <v>5.443533939E9</v>
      </c>
      <c r="M36" s="196" t="s">
        <v>1500</v>
      </c>
      <c r="N36" s="196" t="s">
        <v>1501</v>
      </c>
      <c r="O36" s="196" t="s">
        <v>1502</v>
      </c>
      <c r="P36" s="206" t="str">
        <f>VLOOKUP(A36,'import Afyon'!A:P,16,0)</f>
        <v>Geleneksel</v>
      </c>
      <c r="Q36" s="1" t="b">
        <v>1</v>
      </c>
      <c r="R36" s="1" t="s">
        <v>34</v>
      </c>
      <c r="S36" s="1"/>
      <c r="T36" s="27"/>
      <c r="U36" s="1" t="s">
        <v>1503</v>
      </c>
      <c r="V36" s="208"/>
      <c r="W36" s="208"/>
      <c r="X36" s="1"/>
      <c r="Y36" s="1" t="s">
        <v>1353</v>
      </c>
      <c r="Z36" s="208"/>
      <c r="AA36" s="1"/>
      <c r="AB36" s="208"/>
      <c r="AC36" s="1"/>
      <c r="AD36" s="208"/>
      <c r="AE36" s="1"/>
      <c r="AF36" s="208"/>
      <c r="AG36" s="1"/>
      <c r="AH36" s="208"/>
      <c r="AI36" s="1"/>
      <c r="AJ36" s="1"/>
      <c r="AK36" s="1"/>
      <c r="AL36" s="1"/>
      <c r="AM36" s="1"/>
    </row>
    <row r="37" ht="15.75" customHeight="1">
      <c r="A37" s="196" t="s">
        <v>1259</v>
      </c>
      <c r="B37" s="196" t="s">
        <v>1260</v>
      </c>
      <c r="C37" s="196" t="b">
        <f>VLOOKUP(A37,'import Afyon'!A:P,3,0)</f>
        <v>1</v>
      </c>
      <c r="D37" s="196" t="s">
        <v>1443</v>
      </c>
      <c r="E37" s="196">
        <f>VLOOKUP(A37,'import Afyon'!A:P,5,0)</f>
        <v>462</v>
      </c>
      <c r="F37" s="196">
        <f>VLOOKUP(A37,'import Afyon'!A:P,6,0)</f>
        <v>70</v>
      </c>
      <c r="G37" s="196">
        <f>VLOOKUP(A37,'import Afyon'!A:P,7,0)</f>
        <v>20</v>
      </c>
      <c r="H37" s="196">
        <f>VLOOKUP(A37,'import Afyon'!A:P,8,0)</f>
        <v>7</v>
      </c>
      <c r="I37" s="196">
        <f>VLOOKUP(A37,'import Afyon'!A:P,9,0)</f>
        <v>27</v>
      </c>
      <c r="J37" s="205">
        <f>VLOOKUP(A37,'import Afyon'!A:P,10,0)</f>
        <v>0.74</v>
      </c>
      <c r="K37" s="196" t="s">
        <v>1504</v>
      </c>
      <c r="L37" s="196">
        <v>5.061333843E9</v>
      </c>
      <c r="M37" s="196" t="s">
        <v>1350</v>
      </c>
      <c r="N37" s="196" t="s">
        <v>1472</v>
      </c>
      <c r="O37" s="196" t="s">
        <v>1264</v>
      </c>
      <c r="P37" s="206" t="str">
        <f>VLOOKUP(A37,'import Afyon'!A:P,16,0)</f>
        <v>Geleneksel</v>
      </c>
      <c r="Q37" s="1" t="b">
        <v>0</v>
      </c>
      <c r="R37" s="1" t="s">
        <v>38</v>
      </c>
      <c r="S37" s="1" t="s">
        <v>149</v>
      </c>
      <c r="T37" s="207" t="s">
        <v>989</v>
      </c>
      <c r="U37" s="55" t="s">
        <v>1505</v>
      </c>
      <c r="V37" s="209"/>
      <c r="W37" s="208">
        <v>44546.0</v>
      </c>
      <c r="X37" s="1"/>
      <c r="Y37" s="1" t="s">
        <v>1506</v>
      </c>
      <c r="Z37" s="208">
        <v>44543.0</v>
      </c>
      <c r="AA37" s="1" t="s">
        <v>1353</v>
      </c>
      <c r="AB37" s="208">
        <v>44544.0</v>
      </c>
      <c r="AC37" s="1"/>
      <c r="AD37" s="208"/>
      <c r="AE37" s="1"/>
      <c r="AF37" s="208"/>
      <c r="AG37" s="1"/>
      <c r="AH37" s="208"/>
      <c r="AI37" s="1" t="s">
        <v>416</v>
      </c>
      <c r="AJ37" s="1" t="s">
        <v>149</v>
      </c>
      <c r="AK37" s="1"/>
      <c r="AL37" s="1"/>
      <c r="AM37" s="1"/>
    </row>
    <row r="38" ht="15.75" customHeight="1">
      <c r="A38" s="196" t="s">
        <v>888</v>
      </c>
      <c r="B38" s="196" t="s">
        <v>889</v>
      </c>
      <c r="C38" s="196" t="b">
        <f>VLOOKUP(A38,'import Afyon'!A:P,3,0)</f>
        <v>0</v>
      </c>
      <c r="D38" s="196" t="s">
        <v>1507</v>
      </c>
      <c r="E38" s="196">
        <f>VLOOKUP(A38,'import Afyon'!A:P,5,0)</f>
        <v>40</v>
      </c>
      <c r="F38" s="196">
        <f>VLOOKUP(A38,'import Afyon'!A:P,6,0)</f>
        <v>0</v>
      </c>
      <c r="G38" s="196">
        <f>VLOOKUP(A38,'import Afyon'!A:P,7,0)</f>
        <v>0</v>
      </c>
      <c r="H38" s="196">
        <f>VLOOKUP(A38,'import Afyon'!A:P,8,0)</f>
        <v>30</v>
      </c>
      <c r="I38" s="196">
        <f>VLOOKUP(A38,'import Afyon'!A:P,9,0)</f>
        <v>30</v>
      </c>
      <c r="J38" s="205">
        <f>VLOOKUP(A38,'import Afyon'!A:P,10,0)</f>
        <v>0</v>
      </c>
      <c r="K38" s="196" t="s">
        <v>1508</v>
      </c>
      <c r="L38" s="196">
        <v>5.418729108E9</v>
      </c>
      <c r="M38" s="196" t="s">
        <v>1350</v>
      </c>
      <c r="N38" s="196" t="s">
        <v>1380</v>
      </c>
      <c r="O38" s="196" t="s">
        <v>892</v>
      </c>
      <c r="P38" s="206" t="str">
        <f>VLOOKUP(A38,'import Afyon'!A:P,16,0)</f>
        <v>Geleneksel</v>
      </c>
      <c r="Q38" s="1" t="b">
        <v>0</v>
      </c>
      <c r="R38" s="1" t="s">
        <v>39</v>
      </c>
      <c r="S38" s="1" t="s">
        <v>882</v>
      </c>
      <c r="T38" s="1" t="s">
        <v>729</v>
      </c>
      <c r="U38" s="1" t="s">
        <v>1509</v>
      </c>
      <c r="V38" s="208">
        <v>44351.0</v>
      </c>
      <c r="W38" s="208">
        <v>44354.0</v>
      </c>
      <c r="X38" s="1"/>
      <c r="Y38" s="1" t="s">
        <v>1475</v>
      </c>
      <c r="Z38" s="208"/>
      <c r="AA38" s="1" t="s">
        <v>43</v>
      </c>
      <c r="AB38" s="208">
        <v>44348.0</v>
      </c>
      <c r="AC38" s="1" t="s">
        <v>1475</v>
      </c>
      <c r="AD38" s="208">
        <v>44348.0</v>
      </c>
      <c r="AE38" s="1" t="s">
        <v>43</v>
      </c>
      <c r="AF38" s="208">
        <v>44349.0</v>
      </c>
      <c r="AG38" s="1" t="s">
        <v>1353</v>
      </c>
      <c r="AH38" s="208">
        <v>44351.0</v>
      </c>
      <c r="AI38" s="1"/>
      <c r="AJ38" s="1" t="s">
        <v>814</v>
      </c>
      <c r="AK38" s="1" t="s">
        <v>1510</v>
      </c>
      <c r="AL38" s="1" t="s">
        <v>100</v>
      </c>
      <c r="AM38" s="1" t="s">
        <v>882</v>
      </c>
    </row>
    <row r="39" ht="15.75" customHeight="1">
      <c r="A39" s="196" t="s">
        <v>1511</v>
      </c>
      <c r="B39" s="196" t="s">
        <v>1512</v>
      </c>
      <c r="C39" s="196" t="b">
        <f>VLOOKUP(A39,'import Afyon'!A:P,3,0)</f>
        <v>0</v>
      </c>
      <c r="D39" s="196" t="s">
        <v>1385</v>
      </c>
      <c r="E39" s="196">
        <f>VLOOKUP(A39,'import Afyon'!A:P,5,0)</f>
        <v>0</v>
      </c>
      <c r="F39" s="196">
        <f>VLOOKUP(A39,'import Afyon'!A:P,6,0)</f>
        <v>0</v>
      </c>
      <c r="G39" s="196">
        <f>VLOOKUP(A39,'import Afyon'!A:P,7,0)</f>
        <v>0</v>
      </c>
      <c r="H39" s="196">
        <f>VLOOKUP(A39,'import Afyon'!A:P,8,0)</f>
        <v>10</v>
      </c>
      <c r="I39" s="196">
        <f>VLOOKUP(A39,'import Afyon'!A:P,9,0)</f>
        <v>10</v>
      </c>
      <c r="J39" s="205">
        <f>VLOOKUP(A39,'import Afyon'!A:P,10,0)</f>
        <v>0</v>
      </c>
      <c r="K39" s="196" t="s">
        <v>1513</v>
      </c>
      <c r="L39" s="196">
        <v>5.466109923E9</v>
      </c>
      <c r="M39" s="196" t="s">
        <v>1350</v>
      </c>
      <c r="N39" s="196" t="s">
        <v>1514</v>
      </c>
      <c r="O39" s="196" t="s">
        <v>1515</v>
      </c>
      <c r="P39" s="206" t="str">
        <f>VLOOKUP(A39,'import Afyon'!A:P,16,0)</f>
        <v>Geleneksel</v>
      </c>
      <c r="Q39" s="1" t="b">
        <v>0</v>
      </c>
      <c r="R39" s="1" t="s">
        <v>43</v>
      </c>
      <c r="S39" s="1"/>
      <c r="T39" s="1"/>
      <c r="U39" s="1" t="s">
        <v>1516</v>
      </c>
      <c r="V39" s="208"/>
      <c r="W39" s="208"/>
      <c r="X39" s="1"/>
      <c r="Y39" s="1" t="s">
        <v>43</v>
      </c>
      <c r="Z39" s="208">
        <v>44522.0</v>
      </c>
      <c r="AA39" s="1" t="s">
        <v>43</v>
      </c>
      <c r="AB39" s="208">
        <v>44524.0</v>
      </c>
      <c r="AC39" s="1" t="s">
        <v>43</v>
      </c>
      <c r="AD39" s="208">
        <v>44536.0</v>
      </c>
      <c r="AE39" s="1" t="s">
        <v>43</v>
      </c>
      <c r="AF39" s="208">
        <v>44537.0</v>
      </c>
      <c r="AG39" s="1"/>
      <c r="AH39" s="208"/>
      <c r="AI39" s="1" t="s">
        <v>416</v>
      </c>
      <c r="AJ39" s="1" t="s">
        <v>416</v>
      </c>
      <c r="AK39" s="1" t="s">
        <v>73</v>
      </c>
      <c r="AL39" s="1" t="s">
        <v>106</v>
      </c>
      <c r="AM39" s="1"/>
    </row>
    <row r="40" ht="15.75" customHeight="1">
      <c r="A40" s="196" t="s">
        <v>1517</v>
      </c>
      <c r="B40" s="196" t="s">
        <v>1518</v>
      </c>
      <c r="C40" s="196" t="b">
        <f>VLOOKUP(A40,'import Afyon'!A:P,3,0)</f>
        <v>1</v>
      </c>
      <c r="D40" s="196" t="s">
        <v>1519</v>
      </c>
      <c r="E40" s="196">
        <f>VLOOKUP(A40,'import Afyon'!A:P,5,0)</f>
        <v>38</v>
      </c>
      <c r="F40" s="196">
        <f>VLOOKUP(A40,'import Afyon'!A:P,6,0)</f>
        <v>0</v>
      </c>
      <c r="G40" s="196">
        <f>VLOOKUP(A40,'import Afyon'!A:P,7,0)</f>
        <v>0</v>
      </c>
      <c r="H40" s="196">
        <f>VLOOKUP(A40,'import Afyon'!A:P,8,0)</f>
        <v>23</v>
      </c>
      <c r="I40" s="196">
        <f>VLOOKUP(A40,'import Afyon'!A:P,9,0)</f>
        <v>23</v>
      </c>
      <c r="J40" s="205">
        <f>VLOOKUP(A40,'import Afyon'!A:P,10,0)</f>
        <v>0</v>
      </c>
      <c r="K40" s="196" t="s">
        <v>1520</v>
      </c>
      <c r="L40" s="196">
        <v>5.454564839E9</v>
      </c>
      <c r="M40" s="196" t="s">
        <v>1350</v>
      </c>
      <c r="N40" s="196" t="s">
        <v>1521</v>
      </c>
      <c r="O40" s="196" t="s">
        <v>1522</v>
      </c>
      <c r="P40" s="206" t="str">
        <f>VLOOKUP(A40,'import Afyon'!A:P,16,0)</f>
        <v>Geleneksel</v>
      </c>
      <c r="Q40" s="1" t="b">
        <v>0</v>
      </c>
      <c r="R40" s="1" t="s">
        <v>29</v>
      </c>
      <c r="S40" s="1"/>
      <c r="T40" s="207"/>
      <c r="U40" s="1" t="s">
        <v>1523</v>
      </c>
      <c r="V40" s="208"/>
      <c r="W40" s="208"/>
      <c r="X40" s="1"/>
      <c r="Y40" s="1" t="s">
        <v>1353</v>
      </c>
      <c r="Z40" s="208">
        <v>44522.0</v>
      </c>
      <c r="AA40" s="1" t="s">
        <v>1353</v>
      </c>
      <c r="AB40" s="208">
        <v>44532.0</v>
      </c>
      <c r="AC40" s="1" t="s">
        <v>1353</v>
      </c>
      <c r="AD40" s="208">
        <v>44554.0</v>
      </c>
      <c r="AE40" s="1"/>
      <c r="AF40" s="208"/>
      <c r="AG40" s="1"/>
      <c r="AH40" s="208"/>
      <c r="AI40" s="1" t="s">
        <v>416</v>
      </c>
      <c r="AJ40" s="1" t="s">
        <v>167</v>
      </c>
      <c r="AK40" s="1" t="s">
        <v>167</v>
      </c>
      <c r="AL40" s="1"/>
      <c r="AM40" s="1"/>
    </row>
    <row r="41" ht="15.75" customHeight="1">
      <c r="A41" s="196" t="s">
        <v>1524</v>
      </c>
      <c r="B41" s="196" t="s">
        <v>1525</v>
      </c>
      <c r="C41" s="196" t="b">
        <f>VLOOKUP(A41,'import Afyon'!A:P,3,0)</f>
        <v>0</v>
      </c>
      <c r="D41" s="196" t="s">
        <v>1356</v>
      </c>
      <c r="E41" s="196">
        <f>VLOOKUP(A41,'import Afyon'!A:P,5,0)</f>
        <v>29</v>
      </c>
      <c r="F41" s="196">
        <f>VLOOKUP(A41,'import Afyon'!A:P,6,0)</f>
        <v>0</v>
      </c>
      <c r="G41" s="196">
        <f>VLOOKUP(A41,'import Afyon'!A:P,7,0)</f>
        <v>0</v>
      </c>
      <c r="H41" s="196">
        <f>VLOOKUP(A41,'import Afyon'!A:P,8,0)</f>
        <v>9</v>
      </c>
      <c r="I41" s="196">
        <f>VLOOKUP(A41,'import Afyon'!A:P,9,0)</f>
        <v>9</v>
      </c>
      <c r="J41" s="205">
        <f>VLOOKUP(A41,'import Afyon'!A:P,10,0)</f>
        <v>0</v>
      </c>
      <c r="K41" s="196" t="s">
        <v>1526</v>
      </c>
      <c r="L41" s="196">
        <v>5.543428787E9</v>
      </c>
      <c r="M41" s="196" t="s">
        <v>1350</v>
      </c>
      <c r="N41" s="196" t="s">
        <v>1527</v>
      </c>
      <c r="O41" s="196" t="s">
        <v>1528</v>
      </c>
      <c r="P41" s="206" t="str">
        <f>VLOOKUP(A41,'import Afyon'!A:P,16,0)</f>
        <v>Geleneksel</v>
      </c>
      <c r="Q41" s="1" t="b">
        <v>0</v>
      </c>
      <c r="R41" s="1"/>
      <c r="S41" s="1"/>
      <c r="T41" s="1"/>
      <c r="U41" s="1" t="s">
        <v>1529</v>
      </c>
      <c r="V41" s="208"/>
      <c r="W41" s="208"/>
      <c r="X41" s="1"/>
      <c r="Y41" s="1" t="s">
        <v>1353</v>
      </c>
      <c r="Z41" s="208"/>
      <c r="AA41" s="1" t="s">
        <v>43</v>
      </c>
      <c r="AB41" s="208">
        <v>44523.0</v>
      </c>
      <c r="AC41" s="1" t="s">
        <v>1353</v>
      </c>
      <c r="AD41" s="208">
        <v>44526.0</v>
      </c>
      <c r="AE41" s="1"/>
      <c r="AF41" s="208"/>
      <c r="AG41" s="1"/>
      <c r="AH41" s="208"/>
      <c r="AI41" s="1"/>
      <c r="AJ41" s="1" t="s">
        <v>66</v>
      </c>
      <c r="AK41" s="1" t="s">
        <v>167</v>
      </c>
      <c r="AL41" s="1"/>
      <c r="AM41" s="1"/>
    </row>
    <row r="42" ht="15.75" customHeight="1">
      <c r="A42" s="196" t="s">
        <v>1115</v>
      </c>
      <c r="B42" s="196" t="s">
        <v>1116</v>
      </c>
      <c r="C42" s="196" t="b">
        <f>VLOOKUP(A42,'import Afyon'!A:P,3,0)</f>
        <v>1</v>
      </c>
      <c r="D42" s="196" t="s">
        <v>1378</v>
      </c>
      <c r="E42" s="196">
        <f>VLOOKUP(A42,'import Afyon'!A:P,5,0)</f>
        <v>209</v>
      </c>
      <c r="F42" s="196">
        <f>VLOOKUP(A42,'import Afyon'!A:P,6,0)</f>
        <v>20</v>
      </c>
      <c r="G42" s="196">
        <f>VLOOKUP(A42,'import Afyon'!A:P,7,0)</f>
        <v>6</v>
      </c>
      <c r="H42" s="196">
        <f>VLOOKUP(A42,'import Afyon'!A:P,8,0)</f>
        <v>9</v>
      </c>
      <c r="I42" s="196">
        <f>VLOOKUP(A42,'import Afyon'!A:P,9,0)</f>
        <v>15</v>
      </c>
      <c r="J42" s="205">
        <f>VLOOKUP(A42,'import Afyon'!A:P,10,0)</f>
        <v>0.4</v>
      </c>
      <c r="K42" s="196" t="s">
        <v>1530</v>
      </c>
      <c r="L42" s="196">
        <v>2.72217417E9</v>
      </c>
      <c r="M42" s="196" t="s">
        <v>1350</v>
      </c>
      <c r="N42" s="196" t="s">
        <v>1420</v>
      </c>
      <c r="O42" s="196" t="s">
        <v>1119</v>
      </c>
      <c r="P42" s="206" t="str">
        <f>VLOOKUP(A42,'import Afyon'!A:P,16,0)</f>
        <v>Geleneksel</v>
      </c>
      <c r="Q42" s="1" t="b">
        <v>0</v>
      </c>
      <c r="R42" s="1" t="s">
        <v>38</v>
      </c>
      <c r="S42" s="1" t="s">
        <v>128</v>
      </c>
      <c r="T42" s="207" t="s">
        <v>989</v>
      </c>
      <c r="U42" s="1" t="s">
        <v>1531</v>
      </c>
      <c r="V42" s="208">
        <v>44530.0</v>
      </c>
      <c r="W42" s="208">
        <v>44532.0</v>
      </c>
      <c r="X42" s="1"/>
      <c r="Y42" s="1" t="s">
        <v>1353</v>
      </c>
      <c r="Z42" s="208">
        <v>44530.0</v>
      </c>
      <c r="AA42" s="1" t="s">
        <v>1353</v>
      </c>
      <c r="AB42" s="208">
        <v>44547.0</v>
      </c>
      <c r="AC42" s="1"/>
      <c r="AD42" s="208"/>
      <c r="AE42" s="1"/>
      <c r="AF42" s="208"/>
      <c r="AG42" s="1"/>
      <c r="AH42" s="208"/>
      <c r="AI42" s="1" t="s">
        <v>128</v>
      </c>
      <c r="AJ42" s="1" t="s">
        <v>73</v>
      </c>
      <c r="AK42" s="1"/>
      <c r="AL42" s="1"/>
      <c r="AM42" s="1"/>
    </row>
    <row r="43" ht="15.75" customHeight="1">
      <c r="A43" s="196" t="s">
        <v>1532</v>
      </c>
      <c r="B43" s="196" t="s">
        <v>1533</v>
      </c>
      <c r="C43" s="196" t="b">
        <f>VLOOKUP(A43,'import Afyon'!A:P,3,0)</f>
        <v>1</v>
      </c>
      <c r="D43" s="196" t="s">
        <v>1348</v>
      </c>
      <c r="E43" s="196">
        <f>VLOOKUP(A43,'import Afyon'!A:P,5,0)</f>
        <v>217</v>
      </c>
      <c r="F43" s="196">
        <f>VLOOKUP(A43,'import Afyon'!A:P,6,0)</f>
        <v>0</v>
      </c>
      <c r="G43" s="196">
        <f>VLOOKUP(A43,'import Afyon'!A:P,7,0)</f>
        <v>0</v>
      </c>
      <c r="H43" s="196">
        <f>VLOOKUP(A43,'import Afyon'!A:P,8,0)</f>
        <v>13</v>
      </c>
      <c r="I43" s="196">
        <f>VLOOKUP(A43,'import Afyon'!A:P,9,0)</f>
        <v>13</v>
      </c>
      <c r="J43" s="205">
        <f>VLOOKUP(A43,'import Afyon'!A:P,10,0)</f>
        <v>0</v>
      </c>
      <c r="K43" s="196" t="s">
        <v>1534</v>
      </c>
      <c r="L43" s="196">
        <v>5.414018248E9</v>
      </c>
      <c r="M43" s="196" t="s">
        <v>1350</v>
      </c>
      <c r="N43" s="196" t="s">
        <v>1402</v>
      </c>
      <c r="O43" s="196" t="s">
        <v>1535</v>
      </c>
      <c r="P43" s="206" t="str">
        <f>VLOOKUP(A43,'import Afyon'!A:P,16,0)</f>
        <v>Geleneksel</v>
      </c>
      <c r="Q43" s="1" t="b">
        <v>0</v>
      </c>
      <c r="R43" s="1" t="s">
        <v>43</v>
      </c>
      <c r="S43" s="1"/>
      <c r="T43" s="1"/>
      <c r="U43" s="1" t="s">
        <v>1536</v>
      </c>
      <c r="V43" s="208"/>
      <c r="W43" s="208"/>
      <c r="X43" s="1"/>
      <c r="Y43" s="1" t="s">
        <v>1475</v>
      </c>
      <c r="Z43" s="208"/>
      <c r="AA43" s="1" t="s">
        <v>43</v>
      </c>
      <c r="AB43" s="208"/>
      <c r="AC43" s="1" t="s">
        <v>43</v>
      </c>
      <c r="AD43" s="208"/>
      <c r="AE43" s="1" t="s">
        <v>43</v>
      </c>
      <c r="AF43" s="208">
        <v>44347.0</v>
      </c>
      <c r="AG43" s="1" t="s">
        <v>43</v>
      </c>
      <c r="AH43" s="208">
        <v>44548.0</v>
      </c>
      <c r="AI43" s="1"/>
      <c r="AJ43" s="1"/>
      <c r="AK43" s="1" t="s">
        <v>814</v>
      </c>
      <c r="AL43" s="1"/>
      <c r="AM43" s="1" t="s">
        <v>66</v>
      </c>
    </row>
    <row r="44" ht="15.75" customHeight="1">
      <c r="A44" s="196" t="s">
        <v>1537</v>
      </c>
      <c r="B44" s="196" t="s">
        <v>1538</v>
      </c>
      <c r="C44" s="196" t="b">
        <f>VLOOKUP(A44,'import Afyon'!A:P,3,0)</f>
        <v>1</v>
      </c>
      <c r="D44" s="196" t="s">
        <v>1378</v>
      </c>
      <c r="E44" s="196">
        <f>VLOOKUP(A44,'import Afyon'!A:P,5,0)</f>
        <v>507</v>
      </c>
      <c r="F44" s="196">
        <f>VLOOKUP(A44,'import Afyon'!A:P,6,0)</f>
        <v>0</v>
      </c>
      <c r="G44" s="196">
        <f>VLOOKUP(A44,'import Afyon'!A:P,7,0)</f>
        <v>0</v>
      </c>
      <c r="H44" s="196">
        <f>VLOOKUP(A44,'import Afyon'!A:P,8,0)</f>
        <v>7</v>
      </c>
      <c r="I44" s="196">
        <f>VLOOKUP(A44,'import Afyon'!A:P,9,0)</f>
        <v>7</v>
      </c>
      <c r="J44" s="205">
        <f>VLOOKUP(A44,'import Afyon'!A:P,10,0)</f>
        <v>0</v>
      </c>
      <c r="K44" s="196" t="s">
        <v>1539</v>
      </c>
      <c r="L44" s="196">
        <v>5.076422058E9</v>
      </c>
      <c r="M44" s="196" t="s">
        <v>1350</v>
      </c>
      <c r="N44" s="196" t="s">
        <v>1402</v>
      </c>
      <c r="O44" s="196" t="s">
        <v>1540</v>
      </c>
      <c r="P44" s="206" t="str">
        <f>VLOOKUP(A44,'import Afyon'!A:P,16,0)</f>
        <v>Geleneksel</v>
      </c>
      <c r="Q44" s="1" t="b">
        <v>0</v>
      </c>
      <c r="R44" s="1" t="s">
        <v>33</v>
      </c>
      <c r="S44" s="1"/>
      <c r="T44" s="1"/>
      <c r="U44" s="1" t="s">
        <v>1541</v>
      </c>
      <c r="V44" s="208"/>
      <c r="W44" s="208"/>
      <c r="X44" s="1"/>
      <c r="Y44" s="1" t="s">
        <v>43</v>
      </c>
      <c r="Z44" s="208">
        <v>44529.0</v>
      </c>
      <c r="AA44" s="1" t="s">
        <v>1353</v>
      </c>
      <c r="AB44" s="208">
        <v>44529.0</v>
      </c>
      <c r="AC44" s="1" t="s">
        <v>43</v>
      </c>
      <c r="AD44" s="208">
        <v>44543.0</v>
      </c>
      <c r="AE44" s="1" t="s">
        <v>1475</v>
      </c>
      <c r="AF44" s="208">
        <v>44543.0</v>
      </c>
      <c r="AG44" s="1"/>
      <c r="AH44" s="208"/>
      <c r="AI44" s="1" t="s">
        <v>404</v>
      </c>
      <c r="AJ44" s="1" t="s">
        <v>128</v>
      </c>
      <c r="AK44" s="1" t="s">
        <v>73</v>
      </c>
      <c r="AL44" s="1" t="s">
        <v>73</v>
      </c>
      <c r="AM44" s="1"/>
    </row>
    <row r="45" ht="15.75" customHeight="1">
      <c r="A45" s="196" t="s">
        <v>815</v>
      </c>
      <c r="B45" s="196" t="s">
        <v>816</v>
      </c>
      <c r="C45" s="196" t="b">
        <f>VLOOKUP(A45,'import Afyon'!A:P,3,0)</f>
        <v>1</v>
      </c>
      <c r="D45" s="196" t="s">
        <v>1385</v>
      </c>
      <c r="E45" s="196">
        <f>VLOOKUP(A45,'import Afyon'!A:P,5,0)</f>
        <v>76</v>
      </c>
      <c r="F45" s="196">
        <f>VLOOKUP(A45,'import Afyon'!A:P,6,0)</f>
        <v>3</v>
      </c>
      <c r="G45" s="196">
        <f>VLOOKUP(A45,'import Afyon'!A:P,7,0)</f>
        <v>3</v>
      </c>
      <c r="H45" s="196">
        <f>VLOOKUP(A45,'import Afyon'!A:P,8,0)</f>
        <v>4</v>
      </c>
      <c r="I45" s="196">
        <f>VLOOKUP(A45,'import Afyon'!A:P,9,0)</f>
        <v>7</v>
      </c>
      <c r="J45" s="205">
        <f>VLOOKUP(A45,'import Afyon'!A:P,10,0)</f>
        <v>0.43</v>
      </c>
      <c r="K45" s="196" t="s">
        <v>1542</v>
      </c>
      <c r="L45" s="196">
        <v>2.722174806E9</v>
      </c>
      <c r="M45" s="196" t="s">
        <v>1350</v>
      </c>
      <c r="N45" s="196" t="s">
        <v>1420</v>
      </c>
      <c r="O45" s="196" t="s">
        <v>819</v>
      </c>
      <c r="P45" s="206" t="str">
        <f>VLOOKUP(A45,'import Afyon'!A:P,16,0)</f>
        <v>Geleneksel</v>
      </c>
      <c r="Q45" s="1" t="b">
        <v>0</v>
      </c>
      <c r="R45" s="1" t="s">
        <v>38</v>
      </c>
      <c r="S45" s="1" t="s">
        <v>814</v>
      </c>
      <c r="T45" s="1" t="s">
        <v>729</v>
      </c>
      <c r="U45" s="1" t="s">
        <v>1543</v>
      </c>
      <c r="V45" s="208">
        <v>44343.0</v>
      </c>
      <c r="W45" s="208">
        <v>44347.0</v>
      </c>
      <c r="X45" s="1"/>
      <c r="Y45" s="1" t="s">
        <v>1353</v>
      </c>
      <c r="Z45" s="208"/>
      <c r="AA45" s="1"/>
      <c r="AB45" s="208"/>
      <c r="AC45" s="1"/>
      <c r="AD45" s="208"/>
      <c r="AE45" s="1"/>
      <c r="AF45" s="208"/>
      <c r="AG45" s="1"/>
      <c r="AH45" s="208"/>
      <c r="AI45" s="1"/>
      <c r="AJ45" s="1"/>
      <c r="AK45" s="1"/>
      <c r="AL45" s="1"/>
      <c r="AM45" s="1"/>
    </row>
    <row r="46" ht="15.75" customHeight="1">
      <c r="A46" s="196" t="s">
        <v>1544</v>
      </c>
      <c r="B46" s="196" t="s">
        <v>1545</v>
      </c>
      <c r="C46" s="196" t="b">
        <f>VLOOKUP(A46,'import Afyon'!A:P,3,0)</f>
        <v>1</v>
      </c>
      <c r="D46" s="196" t="s">
        <v>1507</v>
      </c>
      <c r="E46" s="196">
        <f>VLOOKUP(A46,'import Afyon'!A:P,5,0)</f>
        <v>285</v>
      </c>
      <c r="F46" s="196">
        <f>VLOOKUP(A46,'import Afyon'!A:P,6,0)</f>
        <v>39</v>
      </c>
      <c r="G46" s="196">
        <f>VLOOKUP(A46,'import Afyon'!A:P,7,0)</f>
        <v>0</v>
      </c>
      <c r="H46" s="196">
        <f>VLOOKUP(A46,'import Afyon'!A:P,8,0)</f>
        <v>29</v>
      </c>
      <c r="I46" s="196">
        <f>VLOOKUP(A46,'import Afyon'!A:P,9,0)</f>
        <v>29</v>
      </c>
      <c r="J46" s="205">
        <f>VLOOKUP(A46,'import Afyon'!A:P,10,0)</f>
        <v>0</v>
      </c>
      <c r="K46" s="196" t="s">
        <v>1546</v>
      </c>
      <c r="L46" s="196">
        <v>5.308290223E9</v>
      </c>
      <c r="M46" s="196" t="s">
        <v>1350</v>
      </c>
      <c r="N46" s="196" t="s">
        <v>1472</v>
      </c>
      <c r="O46" s="196" t="s">
        <v>1547</v>
      </c>
      <c r="P46" s="206" t="str">
        <f>VLOOKUP(A46,'import Afyon'!A:P,16,0)</f>
        <v>Geleneksel</v>
      </c>
      <c r="Q46" s="1" t="b">
        <v>0</v>
      </c>
      <c r="R46" s="1"/>
      <c r="S46" s="1"/>
      <c r="T46" s="207"/>
      <c r="U46" s="1"/>
      <c r="V46" s="208"/>
      <c r="W46" s="208"/>
      <c r="X46" s="1"/>
      <c r="Y46" s="1"/>
      <c r="Z46" s="208"/>
      <c r="AA46" s="1"/>
      <c r="AB46" s="208"/>
      <c r="AC46" s="1"/>
      <c r="AD46" s="208"/>
      <c r="AE46" s="1"/>
      <c r="AF46" s="208"/>
      <c r="AG46" s="1"/>
      <c r="AH46" s="208"/>
      <c r="AI46" s="1"/>
      <c r="AJ46" s="1"/>
      <c r="AK46" s="1"/>
      <c r="AL46" s="1"/>
      <c r="AM46" s="1"/>
    </row>
    <row r="47" ht="15.75" customHeight="1">
      <c r="A47" s="196" t="s">
        <v>846</v>
      </c>
      <c r="B47" s="196" t="s">
        <v>847</v>
      </c>
      <c r="C47" s="196" t="b">
        <f>VLOOKUP(A47,'import Afyon'!A:P,3,0)</f>
        <v>1</v>
      </c>
      <c r="D47" s="196" t="s">
        <v>1385</v>
      </c>
      <c r="E47" s="196">
        <f>VLOOKUP(A47,'import Afyon'!A:P,5,0)</f>
        <v>598</v>
      </c>
      <c r="F47" s="196">
        <f>VLOOKUP(A47,'import Afyon'!A:P,6,0)</f>
        <v>91</v>
      </c>
      <c r="G47" s="196">
        <f>VLOOKUP(A47,'import Afyon'!A:P,7,0)</f>
        <v>6</v>
      </c>
      <c r="H47" s="196">
        <f>VLOOKUP(A47,'import Afyon'!A:P,8,0)</f>
        <v>28</v>
      </c>
      <c r="I47" s="196">
        <f>VLOOKUP(A47,'import Afyon'!A:P,9,0)</f>
        <v>34</v>
      </c>
      <c r="J47" s="205">
        <f>VLOOKUP(A47,'import Afyon'!A:P,10,0)</f>
        <v>0.18</v>
      </c>
      <c r="K47" s="196" t="s">
        <v>1548</v>
      </c>
      <c r="L47" s="196">
        <v>5.452366063E9</v>
      </c>
      <c r="M47" s="196" t="s">
        <v>1350</v>
      </c>
      <c r="N47" s="196" t="s">
        <v>1549</v>
      </c>
      <c r="O47" s="196" t="s">
        <v>850</v>
      </c>
      <c r="P47" s="206" t="str">
        <f>VLOOKUP(A47,'import Afyon'!A:P,16,0)</f>
        <v>Geleneksel</v>
      </c>
      <c r="Q47" s="1" t="b">
        <v>0</v>
      </c>
      <c r="R47" s="1" t="s">
        <v>38</v>
      </c>
      <c r="S47" s="1" t="s">
        <v>273</v>
      </c>
      <c r="T47" s="207" t="s">
        <v>989</v>
      </c>
      <c r="U47" s="1" t="s">
        <v>1550</v>
      </c>
      <c r="V47" s="208">
        <v>44534.0</v>
      </c>
      <c r="W47" s="208">
        <v>44538.0</v>
      </c>
      <c r="X47" s="1"/>
      <c r="Y47" s="1" t="s">
        <v>1353</v>
      </c>
      <c r="Z47" s="208"/>
      <c r="AA47" s="1" t="s">
        <v>1353</v>
      </c>
      <c r="AB47" s="208"/>
      <c r="AC47" s="1" t="s">
        <v>1353</v>
      </c>
      <c r="AD47" s="208">
        <v>44348.0</v>
      </c>
      <c r="AE47" s="1" t="s">
        <v>1475</v>
      </c>
      <c r="AF47" s="208">
        <v>44354.0</v>
      </c>
      <c r="AG47" s="1" t="s">
        <v>1353</v>
      </c>
      <c r="AH47" s="208">
        <v>44554.0</v>
      </c>
      <c r="AI47" s="1"/>
      <c r="AJ47" s="1"/>
      <c r="AK47" s="1" t="s">
        <v>814</v>
      </c>
      <c r="AL47" s="1" t="s">
        <v>909</v>
      </c>
      <c r="AM47" s="1" t="s">
        <v>167</v>
      </c>
    </row>
    <row r="48" ht="15.75" customHeight="1">
      <c r="A48" s="196" t="s">
        <v>1551</v>
      </c>
      <c r="B48" s="196" t="s">
        <v>1552</v>
      </c>
      <c r="C48" s="196" t="b">
        <f>VLOOKUP(A48,'import Afyon'!A:P,3,0)</f>
        <v>1</v>
      </c>
      <c r="D48" s="196" t="s">
        <v>1348</v>
      </c>
      <c r="E48" s="196">
        <f>VLOOKUP(A48,'import Afyon'!A:P,5,0)</f>
        <v>4</v>
      </c>
      <c r="F48" s="196">
        <f>VLOOKUP(A48,'import Afyon'!A:P,6,0)</f>
        <v>4</v>
      </c>
      <c r="G48" s="196">
        <f>VLOOKUP(A48,'import Afyon'!A:P,7,0)</f>
        <v>0</v>
      </c>
      <c r="H48" s="196">
        <f>VLOOKUP(A48,'import Afyon'!A:P,8,0)</f>
        <v>12</v>
      </c>
      <c r="I48" s="196">
        <f>VLOOKUP(A48,'import Afyon'!A:P,9,0)</f>
        <v>12</v>
      </c>
      <c r="J48" s="205">
        <f>VLOOKUP(A48,'import Afyon'!A:P,10,0)</f>
        <v>0</v>
      </c>
      <c r="K48" s="196" t="s">
        <v>1553</v>
      </c>
      <c r="L48" s="196">
        <v>5.344327289E9</v>
      </c>
      <c r="M48" s="196" t="s">
        <v>1350</v>
      </c>
      <c r="N48" s="196" t="s">
        <v>1402</v>
      </c>
      <c r="O48" s="196" t="s">
        <v>1554</v>
      </c>
      <c r="P48" s="206" t="str">
        <f>VLOOKUP(A48,'import Afyon'!A:P,16,0)</f>
        <v>Geleneksel</v>
      </c>
      <c r="Q48" s="1" t="b">
        <v>0</v>
      </c>
      <c r="R48" s="1"/>
      <c r="S48" s="1"/>
      <c r="T48" s="29"/>
      <c r="U48" s="1"/>
      <c r="V48" s="208"/>
      <c r="W48" s="208"/>
      <c r="X48" s="1"/>
      <c r="Y48" s="1"/>
      <c r="Z48" s="208"/>
      <c r="AA48" s="1"/>
      <c r="AB48" s="208"/>
      <c r="AC48" s="1"/>
      <c r="AD48" s="208"/>
      <c r="AE48" s="1"/>
      <c r="AF48" s="208"/>
      <c r="AG48" s="1"/>
      <c r="AH48" s="208"/>
      <c r="AI48" s="1"/>
      <c r="AJ48" s="1"/>
      <c r="AK48" s="1"/>
      <c r="AL48" s="1"/>
      <c r="AM48" s="1"/>
    </row>
    <row r="49" ht="15.75" customHeight="1">
      <c r="A49" s="196" t="s">
        <v>1555</v>
      </c>
      <c r="B49" s="196" t="s">
        <v>1556</v>
      </c>
      <c r="C49" s="196" t="b">
        <f>VLOOKUP(A49,'import Afyon'!A:P,3,0)</f>
        <v>0</v>
      </c>
      <c r="D49" s="196" t="s">
        <v>1378</v>
      </c>
      <c r="E49" s="196">
        <f>VLOOKUP(A49,'import Afyon'!A:P,5,0)</f>
        <v>246</v>
      </c>
      <c r="F49" s="196">
        <f>VLOOKUP(A49,'import Afyon'!A:P,6,0)</f>
        <v>0</v>
      </c>
      <c r="G49" s="196">
        <f>VLOOKUP(A49,'import Afyon'!A:P,7,0)</f>
        <v>0</v>
      </c>
      <c r="H49" s="196">
        <f>VLOOKUP(A49,'import Afyon'!A:P,8,0)</f>
        <v>29</v>
      </c>
      <c r="I49" s="196">
        <f>VLOOKUP(A49,'import Afyon'!A:P,9,0)</f>
        <v>29</v>
      </c>
      <c r="J49" s="205">
        <f>VLOOKUP(A49,'import Afyon'!A:P,10,0)</f>
        <v>0</v>
      </c>
      <c r="K49" s="196" t="s">
        <v>1557</v>
      </c>
      <c r="L49" s="196">
        <v>5.466300598E9</v>
      </c>
      <c r="M49" s="196" t="s">
        <v>1350</v>
      </c>
      <c r="N49" s="196" t="s">
        <v>1558</v>
      </c>
      <c r="O49" s="196" t="s">
        <v>1559</v>
      </c>
      <c r="P49" s="206" t="str">
        <f>VLOOKUP(A49,'import Afyon'!A:P,16,0)</f>
        <v>Geleneksel</v>
      </c>
      <c r="Q49" s="1" t="b">
        <v>0</v>
      </c>
      <c r="R49" s="1" t="s">
        <v>29</v>
      </c>
      <c r="S49" s="1" t="s">
        <v>100</v>
      </c>
      <c r="T49" s="1"/>
      <c r="U49" s="1" t="s">
        <v>1560</v>
      </c>
      <c r="V49" s="208">
        <v>44341.0</v>
      </c>
      <c r="W49" s="208">
        <v>44343.0</v>
      </c>
      <c r="X49" s="1"/>
      <c r="Y49" s="1" t="s">
        <v>1353</v>
      </c>
      <c r="Z49" s="208"/>
      <c r="AA49" s="1" t="s">
        <v>1475</v>
      </c>
      <c r="AB49" s="208">
        <v>44355.0</v>
      </c>
      <c r="AC49" s="1" t="s">
        <v>31</v>
      </c>
      <c r="AD49" s="208">
        <v>44361.0</v>
      </c>
      <c r="AE49" s="1" t="s">
        <v>1353</v>
      </c>
      <c r="AF49" s="208">
        <v>44537.0</v>
      </c>
      <c r="AG49" s="1"/>
      <c r="AH49" s="208"/>
      <c r="AI49" s="1"/>
      <c r="AJ49" s="1" t="s">
        <v>882</v>
      </c>
      <c r="AK49" s="1" t="s">
        <v>100</v>
      </c>
      <c r="AL49" s="1" t="s">
        <v>106</v>
      </c>
      <c r="AM49" s="1"/>
    </row>
    <row r="50" ht="15.75" customHeight="1">
      <c r="A50" s="196" t="s">
        <v>1090</v>
      </c>
      <c r="B50" s="196" t="s">
        <v>1091</v>
      </c>
      <c r="C50" s="196" t="b">
        <f>VLOOKUP(A50,'import Afyon'!A:P,3,0)</f>
        <v>1</v>
      </c>
      <c r="D50" s="196" t="s">
        <v>1356</v>
      </c>
      <c r="E50" s="196">
        <f>VLOOKUP(A50,'import Afyon'!A:P,5,0)</f>
        <v>771</v>
      </c>
      <c r="F50" s="196">
        <f>VLOOKUP(A50,'import Afyon'!A:P,6,0)</f>
        <v>10</v>
      </c>
      <c r="G50" s="196">
        <f>VLOOKUP(A50,'import Afyon'!A:P,7,0)</f>
        <v>14</v>
      </c>
      <c r="H50" s="196">
        <f>VLOOKUP(A50,'import Afyon'!A:P,8,0)</f>
        <v>1</v>
      </c>
      <c r="I50" s="196">
        <f>VLOOKUP(A50,'import Afyon'!A:P,9,0)</f>
        <v>15</v>
      </c>
      <c r="J50" s="205">
        <f>VLOOKUP(A50,'import Afyon'!A:P,10,0)</f>
        <v>0.93</v>
      </c>
      <c r="K50" s="196" t="s">
        <v>1561</v>
      </c>
      <c r="L50" s="196">
        <v>5.069399442E9</v>
      </c>
      <c r="M50" s="196" t="s">
        <v>1350</v>
      </c>
      <c r="N50" s="196" t="s">
        <v>1402</v>
      </c>
      <c r="O50" s="196" t="s">
        <v>1093</v>
      </c>
      <c r="P50" s="206" t="str">
        <f>VLOOKUP(A50,'import Afyon'!A:P,16,0)</f>
        <v>Geleneksel</v>
      </c>
      <c r="Q50" s="1" t="b">
        <v>0</v>
      </c>
      <c r="R50" s="1" t="s">
        <v>38</v>
      </c>
      <c r="S50" s="1" t="s">
        <v>404</v>
      </c>
      <c r="T50" s="210"/>
      <c r="V50" s="208">
        <v>44529.0</v>
      </c>
      <c r="W50" s="208">
        <v>44530.0</v>
      </c>
      <c r="X50" s="1"/>
      <c r="Y50" s="1" t="s">
        <v>1353</v>
      </c>
      <c r="Z50" s="208">
        <v>44529.0</v>
      </c>
      <c r="AA50" s="1"/>
      <c r="AB50" s="208"/>
      <c r="AC50" s="1"/>
      <c r="AD50" s="208"/>
      <c r="AE50" s="1"/>
      <c r="AF50" s="208"/>
      <c r="AG50" s="1"/>
      <c r="AH50" s="208"/>
      <c r="AI50" s="1" t="s">
        <v>404</v>
      </c>
      <c r="AJ50" s="1"/>
      <c r="AK50" s="1"/>
      <c r="AL50" s="1"/>
      <c r="AM50" s="1"/>
    </row>
    <row r="51" ht="15.75" customHeight="1">
      <c r="A51" s="196" t="s">
        <v>1181</v>
      </c>
      <c r="B51" s="196" t="s">
        <v>1182</v>
      </c>
      <c r="C51" s="196" t="b">
        <f>VLOOKUP(A51,'import Afyon'!A:P,3,0)</f>
        <v>1</v>
      </c>
      <c r="D51" s="196" t="s">
        <v>1378</v>
      </c>
      <c r="E51" s="196">
        <f>VLOOKUP(A51,'import Afyon'!A:P,5,0)</f>
        <v>982</v>
      </c>
      <c r="F51" s="196">
        <f>VLOOKUP(A51,'import Afyon'!A:P,6,0)</f>
        <v>148</v>
      </c>
      <c r="G51" s="196">
        <f>VLOOKUP(A51,'import Afyon'!A:P,7,0)</f>
        <v>6</v>
      </c>
      <c r="H51" s="196">
        <f>VLOOKUP(A51,'import Afyon'!A:P,8,0)</f>
        <v>13</v>
      </c>
      <c r="I51" s="196">
        <f>VLOOKUP(A51,'import Afyon'!A:P,9,0)</f>
        <v>19</v>
      </c>
      <c r="J51" s="205">
        <f>VLOOKUP(A51,'import Afyon'!A:P,10,0)</f>
        <v>0.32</v>
      </c>
      <c r="K51" s="196" t="s">
        <v>1562</v>
      </c>
      <c r="L51" s="196">
        <v>5.446056245E9</v>
      </c>
      <c r="M51" s="196" t="s">
        <v>1350</v>
      </c>
      <c r="N51" s="196" t="s">
        <v>1366</v>
      </c>
      <c r="O51" s="196" t="s">
        <v>1184</v>
      </c>
      <c r="P51" s="206" t="str">
        <f>VLOOKUP(A51,'import Afyon'!A:P,16,0)</f>
        <v>Geleneksel</v>
      </c>
      <c r="Q51" s="1" t="b">
        <v>0</v>
      </c>
      <c r="R51" s="1" t="s">
        <v>38</v>
      </c>
      <c r="S51" s="1" t="s">
        <v>73</v>
      </c>
      <c r="T51" s="29" t="s">
        <v>989</v>
      </c>
      <c r="U51" s="1" t="s">
        <v>1563</v>
      </c>
      <c r="V51" s="208">
        <v>44536.0</v>
      </c>
      <c r="W51" s="208">
        <v>44538.0</v>
      </c>
      <c r="X51" s="1"/>
      <c r="Y51" s="1" t="s">
        <v>43</v>
      </c>
      <c r="Z51" s="208">
        <v>44536.0</v>
      </c>
      <c r="AA51" s="1" t="s">
        <v>1353</v>
      </c>
      <c r="AB51" s="208">
        <v>44536.0</v>
      </c>
      <c r="AC51" s="1"/>
      <c r="AD51" s="208"/>
      <c r="AE51" s="1"/>
      <c r="AF51" s="208"/>
      <c r="AG51" s="1"/>
      <c r="AH51" s="208"/>
      <c r="AI51" s="1" t="s">
        <v>73</v>
      </c>
      <c r="AJ51" s="1" t="s">
        <v>73</v>
      </c>
      <c r="AK51" s="1"/>
      <c r="AL51" s="1"/>
      <c r="AM51" s="1"/>
    </row>
    <row r="52" ht="15.75" customHeight="1">
      <c r="A52" s="196" t="s">
        <v>1019</v>
      </c>
      <c r="B52" s="196" t="s">
        <v>1020</v>
      </c>
      <c r="C52" s="196" t="b">
        <f>VLOOKUP(A52,'import Afyon'!A:P,3,0)</f>
        <v>0</v>
      </c>
      <c r="D52" s="196" t="s">
        <v>1348</v>
      </c>
      <c r="E52" s="196">
        <f>VLOOKUP(A52,'import Afyon'!A:P,5,0)</f>
        <v>23</v>
      </c>
      <c r="F52" s="196">
        <f>VLOOKUP(A52,'import Afyon'!A:P,6,0)</f>
        <v>0</v>
      </c>
      <c r="G52" s="196">
        <f>VLOOKUP(A52,'import Afyon'!A:P,7,0)</f>
        <v>0</v>
      </c>
      <c r="H52" s="196">
        <f>VLOOKUP(A52,'import Afyon'!A:P,8,0)</f>
        <v>16</v>
      </c>
      <c r="I52" s="196">
        <f>VLOOKUP(A52,'import Afyon'!A:P,9,0)</f>
        <v>16</v>
      </c>
      <c r="J52" s="205">
        <f>VLOOKUP(A52,'import Afyon'!A:P,10,0)</f>
        <v>0</v>
      </c>
      <c r="K52" s="196" t="s">
        <v>1564</v>
      </c>
      <c r="L52" s="196">
        <v>2.7221555E9</v>
      </c>
      <c r="M52" s="196" t="s">
        <v>1350</v>
      </c>
      <c r="N52" s="196" t="s">
        <v>1565</v>
      </c>
      <c r="O52" s="196" t="s">
        <v>1017</v>
      </c>
      <c r="P52" s="206" t="str">
        <f>VLOOKUP(A52,'import Afyon'!A:P,16,0)</f>
        <v>Geleneksel</v>
      </c>
      <c r="Q52" s="1" t="b">
        <v>0</v>
      </c>
      <c r="R52" s="1" t="s">
        <v>31</v>
      </c>
      <c r="S52" s="1" t="s">
        <v>416</v>
      </c>
      <c r="T52" s="29" t="s">
        <v>989</v>
      </c>
      <c r="U52" s="1" t="s">
        <v>1566</v>
      </c>
      <c r="V52" s="208">
        <v>44522.0</v>
      </c>
      <c r="W52" s="208">
        <v>44524.0</v>
      </c>
      <c r="X52" s="1"/>
      <c r="Y52" s="1" t="s">
        <v>1353</v>
      </c>
      <c r="Z52" s="208">
        <v>44522.0</v>
      </c>
      <c r="AA52" s="1" t="s">
        <v>1353</v>
      </c>
      <c r="AB52" s="208">
        <v>44537.0</v>
      </c>
      <c r="AC52" s="1"/>
      <c r="AD52" s="208"/>
      <c r="AE52" s="1"/>
      <c r="AF52" s="208"/>
      <c r="AG52" s="1"/>
      <c r="AH52" s="208"/>
      <c r="AI52" s="1" t="s">
        <v>416</v>
      </c>
      <c r="AJ52" s="1" t="s">
        <v>106</v>
      </c>
      <c r="AK52" s="1"/>
      <c r="AL52" s="1"/>
      <c r="AM52" s="1"/>
    </row>
    <row r="53" ht="15.75" customHeight="1">
      <c r="A53" s="196" t="s">
        <v>1567</v>
      </c>
      <c r="B53" s="196" t="s">
        <v>1568</v>
      </c>
      <c r="C53" s="196" t="b">
        <f>VLOOKUP(A53,'import Afyon'!A:P,3,0)</f>
        <v>1</v>
      </c>
      <c r="D53" s="196" t="s">
        <v>1385</v>
      </c>
      <c r="E53" s="196">
        <f>VLOOKUP(A53,'import Afyon'!A:P,5,0)</f>
        <v>301</v>
      </c>
      <c r="F53" s="196">
        <f>VLOOKUP(A53,'import Afyon'!A:P,6,0)</f>
        <v>12</v>
      </c>
      <c r="G53" s="196">
        <f>VLOOKUP(A53,'import Afyon'!A:P,7,0)</f>
        <v>0</v>
      </c>
      <c r="H53" s="196">
        <f>VLOOKUP(A53,'import Afyon'!A:P,8,0)</f>
        <v>13</v>
      </c>
      <c r="I53" s="196">
        <f>VLOOKUP(A53,'import Afyon'!A:P,9,0)</f>
        <v>13</v>
      </c>
      <c r="J53" s="205">
        <f>VLOOKUP(A53,'import Afyon'!A:P,10,0)</f>
        <v>0</v>
      </c>
      <c r="K53" s="196" t="s">
        <v>1569</v>
      </c>
      <c r="L53" s="196">
        <v>2.722130213E9</v>
      </c>
      <c r="M53" s="196" t="s">
        <v>1350</v>
      </c>
      <c r="N53" s="196" t="s">
        <v>1414</v>
      </c>
      <c r="O53" s="196" t="s">
        <v>1570</v>
      </c>
      <c r="P53" s="206" t="str">
        <f>VLOOKUP(A53,'import Afyon'!A:P,16,0)</f>
        <v>Geleneksel</v>
      </c>
      <c r="Q53" s="1" t="b">
        <v>1</v>
      </c>
      <c r="R53" s="1"/>
      <c r="S53" s="1"/>
      <c r="T53" s="27"/>
      <c r="U53" s="1" t="s">
        <v>1571</v>
      </c>
      <c r="V53" s="208"/>
      <c r="W53" s="208"/>
      <c r="X53" s="1"/>
      <c r="Y53" s="1" t="s">
        <v>1506</v>
      </c>
      <c r="Z53" s="208">
        <v>44361.0</v>
      </c>
      <c r="AA53" s="1" t="s">
        <v>1353</v>
      </c>
      <c r="AB53" s="208">
        <v>44361.0</v>
      </c>
      <c r="AC53" s="1"/>
      <c r="AD53" s="208"/>
      <c r="AE53" s="1"/>
      <c r="AF53" s="208"/>
      <c r="AG53" s="1"/>
      <c r="AH53" s="208"/>
      <c r="AI53" s="1" t="s">
        <v>929</v>
      </c>
      <c r="AJ53" s="1" t="s">
        <v>929</v>
      </c>
      <c r="AK53" s="1"/>
      <c r="AL53" s="1"/>
      <c r="AM53" s="1"/>
    </row>
    <row r="54" ht="15.75" customHeight="1">
      <c r="A54" s="196" t="s">
        <v>1572</v>
      </c>
      <c r="B54" s="196" t="s">
        <v>1573</v>
      </c>
      <c r="C54" s="196" t="b">
        <f>VLOOKUP(A54,'import Afyon'!A:P,3,0)</f>
        <v>1</v>
      </c>
      <c r="D54" s="196" t="s">
        <v>1385</v>
      </c>
      <c r="E54" s="196">
        <f>VLOOKUP(A54,'import Afyon'!A:P,5,0)</f>
        <v>3710</v>
      </c>
      <c r="F54" s="196">
        <f>VLOOKUP(A54,'import Afyon'!A:P,6,0)</f>
        <v>202</v>
      </c>
      <c r="G54" s="196">
        <f>VLOOKUP(A54,'import Afyon'!A:P,7,0)</f>
        <v>0</v>
      </c>
      <c r="H54" s="196">
        <f>VLOOKUP(A54,'import Afyon'!A:P,8,0)</f>
        <v>59</v>
      </c>
      <c r="I54" s="196">
        <f>VLOOKUP(A54,'import Afyon'!A:P,9,0)</f>
        <v>59</v>
      </c>
      <c r="J54" s="205">
        <f>VLOOKUP(A54,'import Afyon'!A:P,10,0)</f>
        <v>0</v>
      </c>
      <c r="K54" s="196" t="s">
        <v>1574</v>
      </c>
      <c r="L54" s="196">
        <v>2.722139402E9</v>
      </c>
      <c r="M54" s="196" t="s">
        <v>1350</v>
      </c>
      <c r="N54" s="196" t="s">
        <v>1351</v>
      </c>
      <c r="O54" s="196" t="s">
        <v>1575</v>
      </c>
      <c r="P54" s="206" t="str">
        <f>VLOOKUP(A54,'import Afyon'!A:P,16,0)</f>
        <v>Geleneksel</v>
      </c>
      <c r="Q54" s="1" t="b">
        <v>1</v>
      </c>
      <c r="R54" s="1"/>
      <c r="S54" s="1"/>
      <c r="T54" s="1"/>
      <c r="U54" s="1" t="s">
        <v>1576</v>
      </c>
      <c r="V54" s="208"/>
      <c r="W54" s="208"/>
      <c r="X54" s="1"/>
      <c r="Y54" s="1" t="s">
        <v>1353</v>
      </c>
      <c r="Z54" s="208"/>
      <c r="AA54" s="1" t="s">
        <v>1353</v>
      </c>
      <c r="AB54" s="208">
        <v>44356.0</v>
      </c>
      <c r="AC54" s="1" t="s">
        <v>1353</v>
      </c>
      <c r="AD54" s="208">
        <v>44545.0</v>
      </c>
      <c r="AE54" s="1"/>
      <c r="AF54" s="208"/>
      <c r="AG54" s="1"/>
      <c r="AH54" s="208"/>
      <c r="AI54" s="1"/>
      <c r="AJ54" s="1" t="s">
        <v>859</v>
      </c>
      <c r="AK54" s="1" t="s">
        <v>167</v>
      </c>
      <c r="AL54" s="1"/>
      <c r="AM54" s="1"/>
    </row>
    <row r="55" ht="15.75" customHeight="1">
      <c r="A55" s="196" t="s">
        <v>1047</v>
      </c>
      <c r="B55" s="196" t="s">
        <v>1048</v>
      </c>
      <c r="C55" s="196" t="b">
        <f>VLOOKUP(A55,'import Afyon'!A:P,3,0)</f>
        <v>1</v>
      </c>
      <c r="D55" s="196" t="s">
        <v>1577</v>
      </c>
      <c r="E55" s="196">
        <f>VLOOKUP(A55,'import Afyon'!A:P,5,0)</f>
        <v>3875</v>
      </c>
      <c r="F55" s="196">
        <f>VLOOKUP(A55,'import Afyon'!A:P,6,0)</f>
        <v>311</v>
      </c>
      <c r="G55" s="196">
        <f>VLOOKUP(A55,'import Afyon'!A:P,7,0)</f>
        <v>9</v>
      </c>
      <c r="H55" s="196">
        <f>VLOOKUP(A55,'import Afyon'!A:P,8,0)</f>
        <v>35</v>
      </c>
      <c r="I55" s="196">
        <f>VLOOKUP(A55,'import Afyon'!A:P,9,0)</f>
        <v>44</v>
      </c>
      <c r="J55" s="205">
        <f>VLOOKUP(A55,'import Afyon'!A:P,10,0)</f>
        <v>0.2</v>
      </c>
      <c r="K55" s="196" t="s">
        <v>1578</v>
      </c>
      <c r="L55" s="196">
        <v>5.435518685E9</v>
      </c>
      <c r="M55" s="196" t="s">
        <v>1350</v>
      </c>
      <c r="N55" s="196" t="s">
        <v>1402</v>
      </c>
      <c r="O55" s="196" t="s">
        <v>1050</v>
      </c>
      <c r="P55" s="206" t="str">
        <f>VLOOKUP(A55,'import Afyon'!A:P,16,0)</f>
        <v>Geleneksel</v>
      </c>
      <c r="Q55" s="1" t="b">
        <v>0</v>
      </c>
      <c r="R55" s="1" t="s">
        <v>38</v>
      </c>
      <c r="S55" s="1" t="s">
        <v>106</v>
      </c>
      <c r="T55" s="207" t="s">
        <v>989</v>
      </c>
      <c r="U55" s="1" t="s">
        <v>1579</v>
      </c>
      <c r="V55" s="208">
        <v>44526.0</v>
      </c>
      <c r="W55" s="208">
        <v>44530.0</v>
      </c>
      <c r="X55" s="1"/>
      <c r="Y55" s="1" t="s">
        <v>1353</v>
      </c>
      <c r="Z55" s="208">
        <v>44518.0</v>
      </c>
      <c r="AA55" s="1" t="s">
        <v>1353</v>
      </c>
      <c r="AB55" s="208">
        <v>44526.0</v>
      </c>
      <c r="AC55" s="1"/>
      <c r="AD55" s="208"/>
      <c r="AE55" s="1"/>
      <c r="AF55" s="208"/>
      <c r="AG55" s="1"/>
      <c r="AH55" s="208"/>
      <c r="AI55" s="1" t="s">
        <v>106</v>
      </c>
      <c r="AJ55" s="1" t="s">
        <v>167</v>
      </c>
      <c r="AK55" s="1"/>
      <c r="AL55" s="1"/>
      <c r="AM55" s="1"/>
    </row>
    <row r="56" ht="15.75" customHeight="1">
      <c r="A56" s="196" t="s">
        <v>1580</v>
      </c>
      <c r="B56" s="196" t="s">
        <v>1581</v>
      </c>
      <c r="C56" s="196" t="b">
        <f>VLOOKUP(A56,'import Afyon'!A:P,3,0)</f>
        <v>1</v>
      </c>
      <c r="D56" s="196" t="s">
        <v>1348</v>
      </c>
      <c r="E56" s="196">
        <f>VLOOKUP(A56,'import Afyon'!A:P,5,0)</f>
        <v>160</v>
      </c>
      <c r="F56" s="196">
        <f>VLOOKUP(A56,'import Afyon'!A:P,6,0)</f>
        <v>26</v>
      </c>
      <c r="G56" s="196">
        <f>VLOOKUP(A56,'import Afyon'!A:P,7,0)</f>
        <v>0</v>
      </c>
      <c r="H56" s="196">
        <f>VLOOKUP(A56,'import Afyon'!A:P,8,0)</f>
        <v>107</v>
      </c>
      <c r="I56" s="196">
        <f>VLOOKUP(A56,'import Afyon'!A:P,9,0)</f>
        <v>107</v>
      </c>
      <c r="J56" s="205">
        <f>VLOOKUP(A56,'import Afyon'!A:P,10,0)</f>
        <v>0</v>
      </c>
      <c r="K56" s="196" t="s">
        <v>1582</v>
      </c>
      <c r="L56" s="196">
        <v>5.447134156E9</v>
      </c>
      <c r="M56" s="196" t="s">
        <v>1350</v>
      </c>
      <c r="N56" s="196" t="s">
        <v>1402</v>
      </c>
      <c r="O56" s="196" t="s">
        <v>1583</v>
      </c>
      <c r="P56" s="206" t="str">
        <f>VLOOKUP(A56,'import Afyon'!A:P,16,0)</f>
        <v>Geleneksel</v>
      </c>
      <c r="Q56" s="1" t="b">
        <v>0</v>
      </c>
      <c r="R56" s="1"/>
      <c r="S56" s="1"/>
      <c r="T56" s="207"/>
      <c r="U56" s="1"/>
      <c r="V56" s="208"/>
      <c r="W56" s="208"/>
      <c r="X56" s="1"/>
      <c r="Y56" s="1"/>
      <c r="Z56" s="208"/>
      <c r="AA56" s="1"/>
      <c r="AB56" s="208"/>
      <c r="AC56" s="1"/>
      <c r="AD56" s="208"/>
      <c r="AE56" s="1"/>
      <c r="AF56" s="208"/>
      <c r="AG56" s="1"/>
      <c r="AH56" s="208"/>
      <c r="AI56" s="1"/>
      <c r="AJ56" s="1"/>
      <c r="AK56" s="1"/>
      <c r="AL56" s="1"/>
      <c r="AM56" s="1"/>
    </row>
    <row r="57" ht="15.75" customHeight="1">
      <c r="A57" s="196" t="s">
        <v>877</v>
      </c>
      <c r="B57" s="196" t="s">
        <v>878</v>
      </c>
      <c r="C57" s="196" t="b">
        <f>VLOOKUP(A57,'import Afyon'!A:P,3,0)</f>
        <v>0</v>
      </c>
      <c r="D57" s="196" t="s">
        <v>1443</v>
      </c>
      <c r="E57" s="196">
        <f>VLOOKUP(A57,'import Afyon'!A:P,5,0)</f>
        <v>107</v>
      </c>
      <c r="F57" s="196">
        <f>VLOOKUP(A57,'import Afyon'!A:P,6,0)</f>
        <v>0</v>
      </c>
      <c r="G57" s="196">
        <f>VLOOKUP(A57,'import Afyon'!A:P,7,0)</f>
        <v>0</v>
      </c>
      <c r="H57" s="196">
        <f>VLOOKUP(A57,'import Afyon'!A:P,8,0)</f>
        <v>35</v>
      </c>
      <c r="I57" s="196">
        <f>VLOOKUP(A57,'import Afyon'!A:P,9,0)</f>
        <v>35</v>
      </c>
      <c r="J57" s="205">
        <f>VLOOKUP(A57,'import Afyon'!A:P,10,0)</f>
        <v>0</v>
      </c>
      <c r="K57" s="196" t="s">
        <v>1584</v>
      </c>
      <c r="L57" s="196">
        <v>2.726060303E9</v>
      </c>
      <c r="M57" s="196" t="s">
        <v>1350</v>
      </c>
      <c r="N57" s="196" t="s">
        <v>1369</v>
      </c>
      <c r="O57" s="196" t="s">
        <v>881</v>
      </c>
      <c r="P57" s="206" t="str">
        <f>VLOOKUP(A57,'import Afyon'!A:P,16,0)</f>
        <v>Geleneksel</v>
      </c>
      <c r="Q57" s="1" t="b">
        <v>0</v>
      </c>
      <c r="R57" s="1" t="s">
        <v>33</v>
      </c>
      <c r="S57" s="1" t="s">
        <v>984</v>
      </c>
      <c r="T57" s="210" t="s">
        <v>729</v>
      </c>
      <c r="U57" s="1" t="s">
        <v>1585</v>
      </c>
      <c r="V57" s="208">
        <v>44363.0</v>
      </c>
      <c r="W57" s="208">
        <v>44365.0</v>
      </c>
      <c r="X57" s="1"/>
      <c r="Y57" s="1" t="s">
        <v>1475</v>
      </c>
      <c r="Z57" s="208"/>
      <c r="AA57" s="1" t="s">
        <v>31</v>
      </c>
      <c r="AB57" s="208"/>
      <c r="AC57" s="1" t="s">
        <v>1506</v>
      </c>
      <c r="AD57" s="208">
        <v>44351.0</v>
      </c>
      <c r="AE57" s="1" t="s">
        <v>1353</v>
      </c>
      <c r="AF57" s="208">
        <v>44351.0</v>
      </c>
      <c r="AG57" s="1" t="s">
        <v>1506</v>
      </c>
      <c r="AH57" s="208">
        <v>44538.0</v>
      </c>
      <c r="AI57" s="1"/>
      <c r="AJ57" s="1"/>
      <c r="AK57" s="1" t="s">
        <v>814</v>
      </c>
      <c r="AL57" s="1" t="s">
        <v>814</v>
      </c>
      <c r="AM57" s="1" t="s">
        <v>273</v>
      </c>
    </row>
    <row r="58" ht="15.75" customHeight="1">
      <c r="A58" s="196" t="s">
        <v>1226</v>
      </c>
      <c r="B58" s="196" t="s">
        <v>1227</v>
      </c>
      <c r="C58" s="196" t="b">
        <f>VLOOKUP(A58,'import Afyon'!A:P,3,0)</f>
        <v>1</v>
      </c>
      <c r="D58" s="196" t="s">
        <v>1364</v>
      </c>
      <c r="E58" s="196">
        <f>VLOOKUP(A58,'import Afyon'!A:P,5,0)</f>
        <v>34</v>
      </c>
      <c r="F58" s="196">
        <f>VLOOKUP(A58,'import Afyon'!A:P,6,0)</f>
        <v>0</v>
      </c>
      <c r="G58" s="196">
        <f>VLOOKUP(A58,'import Afyon'!A:P,7,0)</f>
        <v>9</v>
      </c>
      <c r="H58" s="196">
        <f>VLOOKUP(A58,'import Afyon'!A:P,8,0)</f>
        <v>10</v>
      </c>
      <c r="I58" s="196">
        <f>VLOOKUP(A58,'import Afyon'!A:P,9,0)</f>
        <v>19</v>
      </c>
      <c r="J58" s="205">
        <f>VLOOKUP(A58,'import Afyon'!A:P,10,0)</f>
        <v>0.47</v>
      </c>
      <c r="K58" s="196" t="s">
        <v>1586</v>
      </c>
      <c r="L58" s="196">
        <v>5.512712372E9</v>
      </c>
      <c r="M58" s="196" t="s">
        <v>1350</v>
      </c>
      <c r="N58" s="196" t="s">
        <v>1402</v>
      </c>
      <c r="O58" s="196" t="s">
        <v>1229</v>
      </c>
      <c r="P58" s="206" t="str">
        <f>VLOOKUP(A58,'import Afyon'!A:P,16,0)</f>
        <v>Geleneksel</v>
      </c>
      <c r="Q58" s="1" t="b">
        <v>0</v>
      </c>
      <c r="R58" s="1" t="s">
        <v>38</v>
      </c>
      <c r="S58" s="1" t="s">
        <v>73</v>
      </c>
      <c r="T58" s="207" t="s">
        <v>989</v>
      </c>
      <c r="U58" s="1" t="s">
        <v>1587</v>
      </c>
      <c r="V58" s="208">
        <v>44543.0</v>
      </c>
      <c r="W58" s="208">
        <v>44544.0</v>
      </c>
      <c r="X58" s="1"/>
      <c r="Y58" s="1" t="s">
        <v>43</v>
      </c>
      <c r="Z58" s="208">
        <v>44536.0</v>
      </c>
      <c r="AA58" s="1" t="s">
        <v>43</v>
      </c>
      <c r="AB58" s="208">
        <v>44543.0</v>
      </c>
      <c r="AC58" s="1" t="s">
        <v>1353</v>
      </c>
      <c r="AD58" s="208">
        <v>44543.0</v>
      </c>
      <c r="AE58" s="1"/>
      <c r="AF58" s="208"/>
      <c r="AG58" s="1"/>
      <c r="AH58" s="208"/>
      <c r="AI58" s="1" t="s">
        <v>73</v>
      </c>
      <c r="AJ58" s="1" t="s">
        <v>73</v>
      </c>
      <c r="AK58" s="1" t="s">
        <v>73</v>
      </c>
      <c r="AL58" s="1"/>
      <c r="AM58" s="1"/>
    </row>
    <row r="59" ht="15.75" customHeight="1">
      <c r="A59" s="196" t="s">
        <v>785</v>
      </c>
      <c r="B59" s="196" t="s">
        <v>786</v>
      </c>
      <c r="C59" s="196" t="b">
        <f>VLOOKUP(A59,'import Afyon'!A:P,3,0)</f>
        <v>1</v>
      </c>
      <c r="D59" s="196" t="s">
        <v>1443</v>
      </c>
      <c r="E59" s="196">
        <f>VLOOKUP(A59,'import Afyon'!A:P,5,0)</f>
        <v>2588</v>
      </c>
      <c r="F59" s="196">
        <f>VLOOKUP(A59,'import Afyon'!A:P,6,0)</f>
        <v>88</v>
      </c>
      <c r="G59" s="196">
        <f>VLOOKUP(A59,'import Afyon'!A:P,7,0)</f>
        <v>68</v>
      </c>
      <c r="H59" s="196">
        <f>VLOOKUP(A59,'import Afyon'!A:P,8,0)</f>
        <v>9</v>
      </c>
      <c r="I59" s="196">
        <f>VLOOKUP(A59,'import Afyon'!A:P,9,0)</f>
        <v>77</v>
      </c>
      <c r="J59" s="205">
        <f>VLOOKUP(A59,'import Afyon'!A:P,10,0)</f>
        <v>0.88</v>
      </c>
      <c r="K59" s="196" t="s">
        <v>1588</v>
      </c>
      <c r="L59" s="196">
        <v>5.443990303E9</v>
      </c>
      <c r="M59" s="196" t="s">
        <v>1350</v>
      </c>
      <c r="N59" s="196" t="s">
        <v>1402</v>
      </c>
      <c r="O59" s="196" t="s">
        <v>868</v>
      </c>
      <c r="P59" s="206" t="str">
        <f>VLOOKUP(A59,'import Afyon'!A:P,16,0)</f>
        <v>Geleneksel</v>
      </c>
      <c r="Q59" s="1" t="b">
        <v>0</v>
      </c>
      <c r="R59" s="1" t="s">
        <v>38</v>
      </c>
      <c r="S59" s="1" t="s">
        <v>128</v>
      </c>
      <c r="T59" s="1"/>
      <c r="U59" s="1" t="s">
        <v>255</v>
      </c>
      <c r="V59" s="208">
        <v>44545.0</v>
      </c>
      <c r="W59" s="208">
        <v>44550.0</v>
      </c>
      <c r="X59" s="1"/>
      <c r="Y59" s="1" t="s">
        <v>1353</v>
      </c>
      <c r="Z59" s="208"/>
      <c r="AA59" s="1" t="s">
        <v>1353</v>
      </c>
      <c r="AB59" s="208">
        <v>44544.0</v>
      </c>
      <c r="AC59" s="1" t="s">
        <v>1353</v>
      </c>
      <c r="AD59" s="208">
        <v>44545.0</v>
      </c>
      <c r="AE59" s="1"/>
      <c r="AF59" s="208"/>
      <c r="AG59" s="1"/>
      <c r="AH59" s="208"/>
      <c r="AI59" s="1"/>
      <c r="AJ59" s="1" t="s">
        <v>128</v>
      </c>
      <c r="AK59" s="1" t="s">
        <v>128</v>
      </c>
      <c r="AL59" s="1"/>
      <c r="AM59" s="1"/>
    </row>
    <row r="60" ht="15.75" customHeight="1">
      <c r="A60" s="196" t="s">
        <v>1589</v>
      </c>
      <c r="B60" s="196" t="s">
        <v>1590</v>
      </c>
      <c r="C60" s="196" t="b">
        <f>VLOOKUP(A60,'import Afyon'!A:P,3,0)</f>
        <v>1</v>
      </c>
      <c r="D60" s="196" t="s">
        <v>1370</v>
      </c>
      <c r="E60" s="196">
        <f>VLOOKUP(A60,'import Afyon'!A:P,5,0)</f>
        <v>58</v>
      </c>
      <c r="F60" s="196">
        <f>VLOOKUP(A60,'import Afyon'!A:P,6,0)</f>
        <v>5</v>
      </c>
      <c r="G60" s="196">
        <f>VLOOKUP(A60,'import Afyon'!A:P,7,0)</f>
        <v>0</v>
      </c>
      <c r="H60" s="196">
        <f>VLOOKUP(A60,'import Afyon'!A:P,8,0)</f>
        <v>22</v>
      </c>
      <c r="I60" s="196">
        <f>VLOOKUP(A60,'import Afyon'!A:P,9,0)</f>
        <v>22</v>
      </c>
      <c r="J60" s="205">
        <f>VLOOKUP(A60,'import Afyon'!A:P,10,0)</f>
        <v>0</v>
      </c>
      <c r="K60" s="196" t="s">
        <v>1591</v>
      </c>
      <c r="L60" s="196">
        <v>5.013597266E9</v>
      </c>
      <c r="M60" s="196" t="s">
        <v>1358</v>
      </c>
      <c r="N60" s="196" t="s">
        <v>1592</v>
      </c>
      <c r="O60" s="196" t="s">
        <v>1593</v>
      </c>
      <c r="P60" s="206" t="str">
        <f>VLOOKUP(A60,'import Afyon'!A:P,16,0)</f>
        <v>Geleneksel</v>
      </c>
      <c r="Q60" s="1" t="b">
        <v>0</v>
      </c>
      <c r="R60" s="1"/>
      <c r="S60" s="1"/>
      <c r="T60" s="207"/>
      <c r="U60" s="1"/>
      <c r="V60" s="208"/>
      <c r="W60" s="208"/>
      <c r="X60" s="1"/>
      <c r="Y60" s="1"/>
      <c r="Z60" s="208"/>
      <c r="AA60" s="1"/>
      <c r="AB60" s="208"/>
      <c r="AC60" s="1"/>
      <c r="AD60" s="208"/>
      <c r="AE60" s="1"/>
      <c r="AF60" s="208"/>
      <c r="AG60" s="1"/>
      <c r="AH60" s="208"/>
      <c r="AI60" s="1"/>
      <c r="AJ60" s="1"/>
      <c r="AK60" s="1"/>
      <c r="AL60" s="1"/>
      <c r="AM60" s="1"/>
    </row>
    <row r="61" ht="15.75" customHeight="1">
      <c r="A61" s="196" t="s">
        <v>1052</v>
      </c>
      <c r="B61" s="196" t="s">
        <v>1053</v>
      </c>
      <c r="C61" s="196" t="b">
        <f>VLOOKUP(A61,'import Afyon'!A:P,3,0)</f>
        <v>1</v>
      </c>
      <c r="D61" s="196" t="s">
        <v>1370</v>
      </c>
      <c r="E61" s="196">
        <f>VLOOKUP(A61,'import Afyon'!A:P,5,0)</f>
        <v>5467</v>
      </c>
      <c r="F61" s="196">
        <f>VLOOKUP(A61,'import Afyon'!A:P,6,0)</f>
        <v>324</v>
      </c>
      <c r="G61" s="196">
        <f>VLOOKUP(A61,'import Afyon'!A:P,7,0)</f>
        <v>12</v>
      </c>
      <c r="H61" s="196">
        <f>VLOOKUP(A61,'import Afyon'!A:P,8,0)</f>
        <v>12</v>
      </c>
      <c r="I61" s="196">
        <f>VLOOKUP(A61,'import Afyon'!A:P,9,0)</f>
        <v>24</v>
      </c>
      <c r="J61" s="205">
        <f>VLOOKUP(A61,'import Afyon'!A:P,10,0)</f>
        <v>0.5</v>
      </c>
      <c r="K61" s="196" t="s">
        <v>1594</v>
      </c>
      <c r="L61" s="196">
        <v>5.428468483E9</v>
      </c>
      <c r="M61" s="196" t="s">
        <v>1350</v>
      </c>
      <c r="N61" s="196" t="s">
        <v>1402</v>
      </c>
      <c r="O61" s="196" t="s">
        <v>1055</v>
      </c>
      <c r="P61" s="206" t="str">
        <f>VLOOKUP(A61,'import Afyon'!A:P,16,0)</f>
        <v>Geleneksel</v>
      </c>
      <c r="Q61" s="1" t="b">
        <v>0</v>
      </c>
      <c r="R61" s="1" t="s">
        <v>38</v>
      </c>
      <c r="S61" s="1" t="s">
        <v>66</v>
      </c>
      <c r="T61" s="207" t="s">
        <v>989</v>
      </c>
      <c r="V61" s="208">
        <v>44520.0</v>
      </c>
      <c r="W61" s="208">
        <v>44526.0</v>
      </c>
      <c r="X61" s="1"/>
      <c r="Y61" s="1" t="s">
        <v>1353</v>
      </c>
      <c r="Z61" s="208">
        <v>44520.0</v>
      </c>
      <c r="AA61" s="1" t="s">
        <v>43</v>
      </c>
      <c r="AB61" s="208">
        <v>44550.0</v>
      </c>
      <c r="AC61" s="1"/>
      <c r="AD61" s="208"/>
      <c r="AE61" s="1"/>
      <c r="AF61" s="208"/>
      <c r="AG61" s="1"/>
      <c r="AH61" s="208"/>
      <c r="AI61" s="1" t="s">
        <v>66</v>
      </c>
      <c r="AJ61" s="1" t="s">
        <v>416</v>
      </c>
      <c r="AK61" s="1"/>
      <c r="AL61" s="1"/>
      <c r="AM61" s="1"/>
    </row>
    <row r="62" ht="15.75" customHeight="1">
      <c r="A62" s="196" t="s">
        <v>1043</v>
      </c>
      <c r="B62" s="196" t="s">
        <v>1044</v>
      </c>
      <c r="C62" s="196" t="b">
        <f>VLOOKUP(A62,'import Afyon'!A:P,3,0)</f>
        <v>1</v>
      </c>
      <c r="D62" s="196" t="s">
        <v>1370</v>
      </c>
      <c r="E62" s="196">
        <f>VLOOKUP(A62,'import Afyon'!A:P,5,0)</f>
        <v>222</v>
      </c>
      <c r="F62" s="196">
        <f>VLOOKUP(A62,'import Afyon'!A:P,6,0)</f>
        <v>0</v>
      </c>
      <c r="G62" s="196">
        <f>VLOOKUP(A62,'import Afyon'!A:P,7,0)</f>
        <v>20</v>
      </c>
      <c r="H62" s="196">
        <f>VLOOKUP(A62,'import Afyon'!A:P,8,0)</f>
        <v>16</v>
      </c>
      <c r="I62" s="196">
        <f>VLOOKUP(A62,'import Afyon'!A:P,9,0)</f>
        <v>36</v>
      </c>
      <c r="J62" s="205">
        <f>VLOOKUP(A62,'import Afyon'!A:P,10,0)</f>
        <v>0.56</v>
      </c>
      <c r="K62" s="196" t="s">
        <v>1595</v>
      </c>
      <c r="L62" s="196">
        <v>5.325589338E9</v>
      </c>
      <c r="M62" s="196" t="s">
        <v>1350</v>
      </c>
      <c r="N62" s="196" t="s">
        <v>1447</v>
      </c>
      <c r="O62" s="196" t="s">
        <v>1046</v>
      </c>
      <c r="P62" s="206" t="str">
        <f>VLOOKUP(A62,'import Afyon'!A:P,16,0)</f>
        <v>Geleneksel</v>
      </c>
      <c r="Q62" s="1" t="b">
        <v>0</v>
      </c>
      <c r="R62" s="1" t="s">
        <v>38</v>
      </c>
      <c r="S62" s="1" t="s">
        <v>416</v>
      </c>
      <c r="T62" s="29" t="s">
        <v>989</v>
      </c>
      <c r="U62" s="1" t="s">
        <v>1596</v>
      </c>
      <c r="V62" s="208">
        <v>44524.0</v>
      </c>
      <c r="W62" s="208">
        <v>44525.0</v>
      </c>
      <c r="X62" s="1"/>
      <c r="Y62" s="1" t="s">
        <v>43</v>
      </c>
      <c r="Z62" s="208">
        <v>44522.0</v>
      </c>
      <c r="AA62" s="1" t="s">
        <v>1353</v>
      </c>
      <c r="AB62" s="208">
        <v>44524.0</v>
      </c>
      <c r="AC62" s="1"/>
      <c r="AD62" s="208"/>
      <c r="AE62" s="1"/>
      <c r="AF62" s="208"/>
      <c r="AG62" s="1"/>
      <c r="AH62" s="208"/>
      <c r="AI62" s="1" t="s">
        <v>416</v>
      </c>
      <c r="AJ62" s="1" t="s">
        <v>416</v>
      </c>
      <c r="AK62" s="1"/>
      <c r="AL62" s="1"/>
      <c r="AM62" s="1"/>
    </row>
    <row r="63" ht="15.75" customHeight="1">
      <c r="A63" s="196" t="s">
        <v>1025</v>
      </c>
      <c r="B63" s="196" t="s">
        <v>1026</v>
      </c>
      <c r="C63" s="196" t="b">
        <f>VLOOKUP(A63,'import Afyon'!A:P,3,0)</f>
        <v>1</v>
      </c>
      <c r="D63" s="196" t="s">
        <v>1597</v>
      </c>
      <c r="E63" s="196">
        <f>VLOOKUP(A63,'import Afyon'!A:P,5,0)</f>
        <v>233</v>
      </c>
      <c r="F63" s="196">
        <f>VLOOKUP(A63,'import Afyon'!A:P,6,0)</f>
        <v>70</v>
      </c>
      <c r="G63" s="196">
        <f>VLOOKUP(A63,'import Afyon'!A:P,7,0)</f>
        <v>5</v>
      </c>
      <c r="H63" s="196">
        <f>VLOOKUP(A63,'import Afyon'!A:P,8,0)</f>
        <v>23</v>
      </c>
      <c r="I63" s="196">
        <f>VLOOKUP(A63,'import Afyon'!A:P,9,0)</f>
        <v>28</v>
      </c>
      <c r="J63" s="205">
        <f>VLOOKUP(A63,'import Afyon'!A:P,10,0)</f>
        <v>0.18</v>
      </c>
      <c r="K63" s="196" t="s">
        <v>1598</v>
      </c>
      <c r="L63" s="196">
        <v>5.447179933E9</v>
      </c>
      <c r="M63" s="196" t="s">
        <v>1350</v>
      </c>
      <c r="N63" s="196" t="s">
        <v>1447</v>
      </c>
      <c r="O63" s="196" t="s">
        <v>1029</v>
      </c>
      <c r="P63" s="206" t="str">
        <f>VLOOKUP(A63,'import Afyon'!A:P,16,0)</f>
        <v>Geleneksel</v>
      </c>
      <c r="Q63" s="1" t="b">
        <v>0</v>
      </c>
      <c r="R63" s="1" t="s">
        <v>38</v>
      </c>
      <c r="S63" s="1" t="s">
        <v>100</v>
      </c>
      <c r="T63" s="207" t="s">
        <v>989</v>
      </c>
      <c r="U63" s="1" t="s">
        <v>1599</v>
      </c>
      <c r="V63" s="208">
        <v>44524.0</v>
      </c>
      <c r="W63" s="208">
        <v>44525.0</v>
      </c>
      <c r="X63" s="1"/>
      <c r="Y63" s="1" t="s">
        <v>1353</v>
      </c>
      <c r="Z63" s="208">
        <v>44522.0</v>
      </c>
      <c r="AA63" s="1" t="s">
        <v>1353</v>
      </c>
      <c r="AB63" s="208">
        <v>44524.0</v>
      </c>
      <c r="AC63" s="1"/>
      <c r="AD63" s="208"/>
      <c r="AE63" s="1"/>
      <c r="AF63" s="208"/>
      <c r="AG63" s="1"/>
      <c r="AH63" s="208"/>
      <c r="AI63" s="1" t="s">
        <v>416</v>
      </c>
      <c r="AJ63" s="1" t="s">
        <v>100</v>
      </c>
      <c r="AK63" s="1"/>
      <c r="AL63" s="1"/>
      <c r="AM63" s="1"/>
    </row>
    <row r="64" ht="15.75" customHeight="1">
      <c r="A64" s="196" t="s">
        <v>1600</v>
      </c>
      <c r="B64" s="196" t="s">
        <v>1601</v>
      </c>
      <c r="C64" s="196" t="b">
        <f>VLOOKUP(A64,'import Afyon'!A:P,3,0)</f>
        <v>1</v>
      </c>
      <c r="D64" s="196" t="s">
        <v>1507</v>
      </c>
      <c r="E64" s="196">
        <f>VLOOKUP(A64,'import Afyon'!A:P,5,0)</f>
        <v>1712</v>
      </c>
      <c r="F64" s="196">
        <f>VLOOKUP(A64,'import Afyon'!A:P,6,0)</f>
        <v>98</v>
      </c>
      <c r="G64" s="196">
        <f>VLOOKUP(A64,'import Afyon'!A:P,7,0)</f>
        <v>0</v>
      </c>
      <c r="H64" s="196">
        <f>VLOOKUP(A64,'import Afyon'!A:P,8,0)</f>
        <v>14</v>
      </c>
      <c r="I64" s="196">
        <f>VLOOKUP(A64,'import Afyon'!A:P,9,0)</f>
        <v>14</v>
      </c>
      <c r="J64" s="205">
        <f>VLOOKUP(A64,'import Afyon'!A:P,10,0)</f>
        <v>0</v>
      </c>
      <c r="K64" s="196" t="s">
        <v>1602</v>
      </c>
      <c r="L64" s="196">
        <v>5.550440362E9</v>
      </c>
      <c r="M64" s="196" t="s">
        <v>1350</v>
      </c>
      <c r="N64" s="196" t="s">
        <v>1603</v>
      </c>
      <c r="O64" s="196" t="s">
        <v>1604</v>
      </c>
      <c r="P64" s="206" t="str">
        <f>VLOOKUP(A64,'import Afyon'!A:P,16,0)</f>
        <v>Geleneksel</v>
      </c>
      <c r="Q64" s="1" t="b">
        <v>0</v>
      </c>
      <c r="R64" s="1" t="s">
        <v>29</v>
      </c>
      <c r="S64" s="1"/>
      <c r="T64" s="210"/>
      <c r="U64" s="1" t="s">
        <v>1605</v>
      </c>
      <c r="V64" s="208"/>
      <c r="W64" s="208"/>
      <c r="X64" s="1"/>
      <c r="Y64" s="1" t="s">
        <v>1475</v>
      </c>
      <c r="Z64" s="208"/>
      <c r="AA64" s="1" t="s">
        <v>1475</v>
      </c>
      <c r="AB64" s="208"/>
      <c r="AC64" s="1" t="s">
        <v>31</v>
      </c>
      <c r="AD64" s="208"/>
      <c r="AE64" s="1" t="s">
        <v>1506</v>
      </c>
      <c r="AF64" s="208"/>
      <c r="AG64" s="1" t="s">
        <v>1353</v>
      </c>
      <c r="AH64" s="208">
        <v>44363.0</v>
      </c>
      <c r="AI64" s="1"/>
      <c r="AJ64" s="1"/>
      <c r="AK64" s="1"/>
      <c r="AL64" s="1"/>
      <c r="AM64" s="1" t="s">
        <v>984</v>
      </c>
    </row>
    <row r="65" ht="15.75" customHeight="1">
      <c r="A65" s="196" t="s">
        <v>1606</v>
      </c>
      <c r="B65" s="196" t="s">
        <v>1607</v>
      </c>
      <c r="C65" s="196" t="b">
        <f>VLOOKUP(A65,'import Afyon'!A:P,3,0)</f>
        <v>0</v>
      </c>
      <c r="D65" s="196" t="s">
        <v>1507</v>
      </c>
      <c r="E65" s="196">
        <f>VLOOKUP(A65,'import Afyon'!A:P,5,0)</f>
        <v>15</v>
      </c>
      <c r="F65" s="196">
        <f>VLOOKUP(A65,'import Afyon'!A:P,6,0)</f>
        <v>0</v>
      </c>
      <c r="G65" s="196">
        <f>VLOOKUP(A65,'import Afyon'!A:P,7,0)</f>
        <v>0</v>
      </c>
      <c r="H65" s="196">
        <f>VLOOKUP(A65,'import Afyon'!A:P,8,0)</f>
        <v>21</v>
      </c>
      <c r="I65" s="196">
        <f>VLOOKUP(A65,'import Afyon'!A:P,9,0)</f>
        <v>21</v>
      </c>
      <c r="J65" s="205">
        <f>VLOOKUP(A65,'import Afyon'!A:P,10,0)</f>
        <v>0</v>
      </c>
      <c r="K65" s="196" t="s">
        <v>1608</v>
      </c>
      <c r="L65" s="196">
        <v>5.4279588E9</v>
      </c>
      <c r="M65" s="196" t="s">
        <v>1350</v>
      </c>
      <c r="N65" s="196" t="s">
        <v>1366</v>
      </c>
      <c r="O65" s="196" t="s">
        <v>1609</v>
      </c>
      <c r="P65" s="206" t="str">
        <f>VLOOKUP(A65,'import Afyon'!A:P,16,0)</f>
        <v>Geleneksel</v>
      </c>
      <c r="Q65" s="1" t="b">
        <v>1</v>
      </c>
      <c r="R65" s="1"/>
      <c r="S65" s="1"/>
      <c r="T65" s="1"/>
      <c r="U65" s="1" t="s">
        <v>1610</v>
      </c>
      <c r="V65" s="208"/>
      <c r="W65" s="208"/>
      <c r="X65" s="1"/>
      <c r="Y65" s="1" t="s">
        <v>1353</v>
      </c>
      <c r="Z65" s="208"/>
      <c r="AA65" s="1"/>
      <c r="AB65" s="208"/>
      <c r="AC65" s="1"/>
      <c r="AD65" s="208"/>
      <c r="AE65" s="1"/>
      <c r="AF65" s="208"/>
      <c r="AG65" s="1"/>
      <c r="AH65" s="208"/>
      <c r="AI65" s="1"/>
      <c r="AJ65" s="1"/>
      <c r="AK65" s="1"/>
      <c r="AL65" s="1"/>
      <c r="AM65" s="1"/>
    </row>
    <row r="66" ht="15.75" customHeight="1">
      <c r="A66" s="196" t="s">
        <v>1023</v>
      </c>
      <c r="B66" s="196" t="s">
        <v>1024</v>
      </c>
      <c r="C66" s="196" t="b">
        <f>VLOOKUP(A66,'import Afyon'!A:P,3,0)</f>
        <v>0</v>
      </c>
      <c r="D66" s="196" t="s">
        <v>1364</v>
      </c>
      <c r="E66" s="196">
        <f>VLOOKUP(A66,'import Afyon'!A:P,5,0)</f>
        <v>1</v>
      </c>
      <c r="F66" s="196">
        <f>VLOOKUP(A66,'import Afyon'!A:P,6,0)</f>
        <v>0</v>
      </c>
      <c r="G66" s="196">
        <f>VLOOKUP(A66,'import Afyon'!A:P,7,0)</f>
        <v>0</v>
      </c>
      <c r="H66" s="196">
        <f>VLOOKUP(A66,'import Afyon'!A:P,8,0)</f>
        <v>5</v>
      </c>
      <c r="I66" s="196">
        <f>VLOOKUP(A66,'import Afyon'!A:P,9,0)</f>
        <v>5</v>
      </c>
      <c r="J66" s="205">
        <f>VLOOKUP(A66,'import Afyon'!A:P,10,0)</f>
        <v>0</v>
      </c>
      <c r="K66" s="196" t="s">
        <v>1564</v>
      </c>
      <c r="L66" s="196">
        <v>2.7221555E9</v>
      </c>
      <c r="M66" s="196" t="s">
        <v>1350</v>
      </c>
      <c r="N66" s="196" t="s">
        <v>1565</v>
      </c>
      <c r="O66" s="196" t="s">
        <v>1017</v>
      </c>
      <c r="P66" s="206" t="str">
        <f>VLOOKUP(A66,'import Afyon'!A:P,16,0)</f>
        <v>Geleneksel</v>
      </c>
      <c r="Q66" s="1" t="b">
        <v>0</v>
      </c>
      <c r="R66" s="1" t="s">
        <v>31</v>
      </c>
      <c r="S66" s="1" t="s">
        <v>416</v>
      </c>
      <c r="T66" s="207" t="s">
        <v>989</v>
      </c>
      <c r="U66" s="1" t="s">
        <v>1566</v>
      </c>
      <c r="V66" s="208">
        <v>44522.0</v>
      </c>
      <c r="W66" s="208">
        <v>44524.0</v>
      </c>
      <c r="X66" s="1"/>
      <c r="Y66" s="1" t="s">
        <v>1353</v>
      </c>
      <c r="Z66" s="208">
        <v>44522.0</v>
      </c>
      <c r="AA66" s="1" t="s">
        <v>1353</v>
      </c>
      <c r="AB66" s="208">
        <v>44537.0</v>
      </c>
      <c r="AC66" s="1"/>
      <c r="AD66" s="208"/>
      <c r="AE66" s="1"/>
      <c r="AF66" s="208"/>
      <c r="AG66" s="1"/>
      <c r="AH66" s="208"/>
      <c r="AI66" s="1" t="s">
        <v>416</v>
      </c>
      <c r="AJ66" s="1" t="s">
        <v>106</v>
      </c>
      <c r="AK66" s="1"/>
      <c r="AL66" s="1"/>
      <c r="AM66" s="1"/>
    </row>
    <row r="67" ht="15.75" customHeight="1">
      <c r="A67" s="196" t="s">
        <v>820</v>
      </c>
      <c r="B67" s="196" t="s">
        <v>821</v>
      </c>
      <c r="C67" s="196" t="b">
        <f>VLOOKUP(A67,'import Afyon'!A:P,3,0)</f>
        <v>1</v>
      </c>
      <c r="D67" s="196" t="s">
        <v>1364</v>
      </c>
      <c r="E67" s="196">
        <f>VLOOKUP(A67,'import Afyon'!A:P,5,0)</f>
        <v>879</v>
      </c>
      <c r="F67" s="196">
        <f>VLOOKUP(A67,'import Afyon'!A:P,6,0)</f>
        <v>51</v>
      </c>
      <c r="G67" s="196">
        <f>VLOOKUP(A67,'import Afyon'!A:P,7,0)</f>
        <v>9</v>
      </c>
      <c r="H67" s="196">
        <f>VLOOKUP(A67,'import Afyon'!A:P,8,0)</f>
        <v>7</v>
      </c>
      <c r="I67" s="196">
        <f>VLOOKUP(A67,'import Afyon'!A:P,9,0)</f>
        <v>16</v>
      </c>
      <c r="J67" s="205">
        <f>VLOOKUP(A67,'import Afyon'!A:P,10,0)</f>
        <v>0.56</v>
      </c>
      <c r="K67" s="196" t="s">
        <v>1611</v>
      </c>
      <c r="L67" s="196">
        <v>5.062348586E9</v>
      </c>
      <c r="M67" s="196" t="s">
        <v>1350</v>
      </c>
      <c r="N67" s="196" t="s">
        <v>1612</v>
      </c>
      <c r="O67" s="196" t="s">
        <v>824</v>
      </c>
      <c r="P67" s="206" t="str">
        <f>VLOOKUP(A67,'import Afyon'!A:P,16,0)</f>
        <v>Geleneksel</v>
      </c>
      <c r="Q67" s="1" t="b">
        <v>1</v>
      </c>
      <c r="R67" s="1" t="s">
        <v>38</v>
      </c>
      <c r="S67" s="1" t="s">
        <v>814</v>
      </c>
      <c r="T67" s="1" t="s">
        <v>729</v>
      </c>
      <c r="V67" s="208">
        <v>44343.0</v>
      </c>
      <c r="W67" s="208">
        <v>44347.0</v>
      </c>
      <c r="X67" s="1"/>
      <c r="Y67" s="1" t="s">
        <v>1353</v>
      </c>
      <c r="Z67" s="208"/>
      <c r="AA67" s="1"/>
      <c r="AB67" s="208"/>
      <c r="AC67" s="1"/>
      <c r="AD67" s="208"/>
      <c r="AE67" s="1"/>
      <c r="AF67" s="208"/>
      <c r="AG67" s="1"/>
      <c r="AH67" s="208"/>
      <c r="AI67" s="1"/>
      <c r="AJ67" s="1"/>
      <c r="AK67" s="1"/>
      <c r="AL67" s="1"/>
      <c r="AM67" s="1"/>
    </row>
    <row r="68" ht="15.75" customHeight="1">
      <c r="A68" s="196" t="s">
        <v>1613</v>
      </c>
      <c r="B68" s="196" t="s">
        <v>1614</v>
      </c>
      <c r="C68" s="196" t="b">
        <f>VLOOKUP(A68,'import Afyon'!A:P,3,0)</f>
        <v>0</v>
      </c>
      <c r="D68" s="196" t="s">
        <v>1364</v>
      </c>
      <c r="E68" s="196">
        <f>VLOOKUP(A68,'import Afyon'!A:P,5,0)</f>
        <v>296</v>
      </c>
      <c r="F68" s="196">
        <f>VLOOKUP(A68,'import Afyon'!A:P,6,0)</f>
        <v>0</v>
      </c>
      <c r="G68" s="196">
        <f>VLOOKUP(A68,'import Afyon'!A:P,7,0)</f>
        <v>10</v>
      </c>
      <c r="H68" s="196">
        <f>VLOOKUP(A68,'import Afyon'!A:P,8,0)</f>
        <v>25</v>
      </c>
      <c r="I68" s="196">
        <f>VLOOKUP(A68,'import Afyon'!A:P,9,0)</f>
        <v>35</v>
      </c>
      <c r="J68" s="205">
        <f>VLOOKUP(A68,'import Afyon'!A:P,10,0)</f>
        <v>0.29</v>
      </c>
      <c r="K68" s="196" t="s">
        <v>1482</v>
      </c>
      <c r="L68" s="196">
        <v>5.079984152E9</v>
      </c>
      <c r="M68" s="196" t="s">
        <v>1350</v>
      </c>
      <c r="N68" s="196" t="s">
        <v>1420</v>
      </c>
      <c r="O68" s="196" t="s">
        <v>804</v>
      </c>
      <c r="P68" s="206" t="str">
        <f>VLOOKUP(A68,'import Afyon'!A:P,16,0)</f>
        <v>Geleneksel</v>
      </c>
      <c r="Q68" s="1" t="b">
        <v>0</v>
      </c>
      <c r="R68" s="1" t="s">
        <v>32</v>
      </c>
      <c r="S68" s="1"/>
      <c r="T68" s="1"/>
      <c r="U68" s="1" t="s">
        <v>1615</v>
      </c>
      <c r="V68" s="208"/>
      <c r="W68" s="208"/>
      <c r="X68" s="1"/>
      <c r="Y68" s="1" t="s">
        <v>1353</v>
      </c>
      <c r="Z68" s="208">
        <v>44351.0</v>
      </c>
      <c r="AA68" s="1"/>
      <c r="AB68" s="208"/>
      <c r="AC68" s="1"/>
      <c r="AD68" s="208"/>
      <c r="AE68" s="1"/>
      <c r="AF68" s="208"/>
      <c r="AG68" s="1"/>
      <c r="AH68" s="208"/>
      <c r="AI68" s="1" t="s">
        <v>814</v>
      </c>
      <c r="AJ68" s="1"/>
      <c r="AK68" s="1"/>
      <c r="AL68" s="1"/>
      <c r="AM68" s="1"/>
    </row>
    <row r="69" ht="15.75" customHeight="1">
      <c r="A69" s="196" t="s">
        <v>1616</v>
      </c>
      <c r="B69" s="196" t="s">
        <v>1617</v>
      </c>
      <c r="C69" s="196" t="b">
        <f>VLOOKUP(A69,'import Afyon'!A:P,3,0)</f>
        <v>1</v>
      </c>
      <c r="D69" s="196" t="s">
        <v>1364</v>
      </c>
      <c r="E69" s="196">
        <f>VLOOKUP(A69,'import Afyon'!A:P,5,0)</f>
        <v>356</v>
      </c>
      <c r="F69" s="196">
        <f>VLOOKUP(A69,'import Afyon'!A:P,6,0)</f>
        <v>71</v>
      </c>
      <c r="G69" s="196">
        <f>VLOOKUP(A69,'import Afyon'!A:P,7,0)</f>
        <v>46</v>
      </c>
      <c r="H69" s="196">
        <f>VLOOKUP(A69,'import Afyon'!A:P,8,0)</f>
        <v>8</v>
      </c>
      <c r="I69" s="196">
        <f>VLOOKUP(A69,'import Afyon'!A:P,9,0)</f>
        <v>54</v>
      </c>
      <c r="J69" s="205">
        <f>VLOOKUP(A69,'import Afyon'!A:P,10,0)</f>
        <v>0.85</v>
      </c>
      <c r="K69" s="196" t="s">
        <v>1618</v>
      </c>
      <c r="L69" s="196">
        <v>5.060997897E9</v>
      </c>
      <c r="M69" s="196" t="s">
        <v>1350</v>
      </c>
      <c r="N69" s="196" t="s">
        <v>1402</v>
      </c>
      <c r="O69" s="196" t="s">
        <v>1619</v>
      </c>
      <c r="P69" s="206" t="str">
        <f>VLOOKUP(A69,'import Afyon'!A:P,16,0)</f>
        <v>Key</v>
      </c>
      <c r="Q69" s="1" t="b">
        <v>0</v>
      </c>
      <c r="R69" s="1" t="s">
        <v>32</v>
      </c>
      <c r="S69" s="1"/>
      <c r="T69" s="1"/>
      <c r="V69" s="208"/>
      <c r="W69" s="208"/>
      <c r="X69" s="1"/>
      <c r="Y69" s="1"/>
      <c r="Z69" s="208"/>
      <c r="AA69" s="1"/>
      <c r="AB69" s="208"/>
      <c r="AC69" s="1"/>
      <c r="AD69" s="208"/>
      <c r="AE69" s="1"/>
      <c r="AF69" s="208"/>
      <c r="AG69" s="1"/>
      <c r="AH69" s="208"/>
      <c r="AI69" s="1"/>
      <c r="AJ69" s="1"/>
      <c r="AK69" s="1"/>
      <c r="AL69" s="1"/>
      <c r="AM69" s="1"/>
    </row>
    <row r="70" ht="15.75" customHeight="1">
      <c r="A70" s="196" t="s">
        <v>1620</v>
      </c>
      <c r="B70" s="196" t="s">
        <v>1621</v>
      </c>
      <c r="C70" s="196" t="b">
        <f>VLOOKUP(A70,'import Afyon'!A:P,3,0)</f>
        <v>1</v>
      </c>
      <c r="D70" s="196" t="s">
        <v>1385</v>
      </c>
      <c r="E70" s="196">
        <f>VLOOKUP(A70,'import Afyon'!A:P,5,0)</f>
        <v>1101</v>
      </c>
      <c r="F70" s="196">
        <f>VLOOKUP(A70,'import Afyon'!A:P,6,0)</f>
        <v>50</v>
      </c>
      <c r="G70" s="196">
        <f>VLOOKUP(A70,'import Afyon'!A:P,7,0)</f>
        <v>0</v>
      </c>
      <c r="H70" s="196">
        <f>VLOOKUP(A70,'import Afyon'!A:P,8,0)</f>
        <v>15</v>
      </c>
      <c r="I70" s="196">
        <f>VLOOKUP(A70,'import Afyon'!A:P,9,0)</f>
        <v>15</v>
      </c>
      <c r="J70" s="205">
        <f>VLOOKUP(A70,'import Afyon'!A:P,10,0)</f>
        <v>0</v>
      </c>
      <c r="K70" s="196" t="s">
        <v>1622</v>
      </c>
      <c r="L70" s="196">
        <v>2.722167883E9</v>
      </c>
      <c r="M70" s="196" t="s">
        <v>1350</v>
      </c>
      <c r="N70" s="196" t="s">
        <v>1623</v>
      </c>
      <c r="O70" s="196" t="s">
        <v>1624</v>
      </c>
      <c r="P70" s="206" t="str">
        <f>VLOOKUP(A70,'import Afyon'!A:P,16,0)</f>
        <v>Geleneksel</v>
      </c>
      <c r="Q70" s="1" t="b">
        <v>1</v>
      </c>
      <c r="R70" s="1"/>
      <c r="S70" s="1"/>
      <c r="T70" s="1"/>
      <c r="U70" s="1" t="s">
        <v>1625</v>
      </c>
      <c r="V70" s="208"/>
      <c r="W70" s="208"/>
      <c r="X70" s="1"/>
      <c r="Y70" s="1" t="s">
        <v>1353</v>
      </c>
      <c r="Z70" s="208">
        <v>44361.0</v>
      </c>
      <c r="AA70" s="1"/>
      <c r="AB70" s="208"/>
      <c r="AC70" s="1"/>
      <c r="AD70" s="208"/>
      <c r="AE70" s="1"/>
      <c r="AF70" s="208"/>
      <c r="AG70" s="1"/>
      <c r="AH70" s="208"/>
      <c r="AI70" s="1" t="s">
        <v>929</v>
      </c>
      <c r="AJ70" s="1"/>
      <c r="AK70" s="1"/>
      <c r="AL70" s="1"/>
      <c r="AM70" s="1"/>
    </row>
    <row r="71" ht="15.75" customHeight="1">
      <c r="A71" s="196" t="s">
        <v>1626</v>
      </c>
      <c r="B71" s="196" t="s">
        <v>1627</v>
      </c>
      <c r="C71" s="196" t="b">
        <f>VLOOKUP(A71,'import Afyon'!A:P,3,0)</f>
        <v>1</v>
      </c>
      <c r="D71" s="196" t="s">
        <v>1370</v>
      </c>
      <c r="E71" s="196">
        <f>VLOOKUP(A71,'import Afyon'!A:P,5,0)</f>
        <v>6</v>
      </c>
      <c r="F71" s="196">
        <f>VLOOKUP(A71,'import Afyon'!A:P,6,0)</f>
        <v>6</v>
      </c>
      <c r="G71" s="196">
        <f>VLOOKUP(A71,'import Afyon'!A:P,7,0)</f>
        <v>0</v>
      </c>
      <c r="H71" s="196">
        <f>VLOOKUP(A71,'import Afyon'!A:P,8,0)</f>
        <v>18</v>
      </c>
      <c r="I71" s="196">
        <f>VLOOKUP(A71,'import Afyon'!A:P,9,0)</f>
        <v>18</v>
      </c>
      <c r="J71" s="205">
        <f>VLOOKUP(A71,'import Afyon'!A:P,10,0)</f>
        <v>0</v>
      </c>
      <c r="K71" s="196" t="s">
        <v>1628</v>
      </c>
      <c r="L71" s="196">
        <v>2.722154E9</v>
      </c>
      <c r="M71" s="196" t="s">
        <v>1350</v>
      </c>
      <c r="N71" s="196" t="s">
        <v>1514</v>
      </c>
      <c r="O71" s="196" t="s">
        <v>1629</v>
      </c>
      <c r="P71" s="206" t="str">
        <f>VLOOKUP(A71,'import Afyon'!A:P,16,0)</f>
        <v>Geleneksel</v>
      </c>
      <c r="Q71" s="1" t="b">
        <v>0</v>
      </c>
      <c r="R71" s="1"/>
      <c r="S71" s="1"/>
      <c r="T71" s="207"/>
      <c r="U71" s="1"/>
      <c r="V71" s="208"/>
      <c r="W71" s="208"/>
      <c r="X71" s="1"/>
      <c r="Y71" s="1"/>
      <c r="Z71" s="208"/>
      <c r="AA71" s="1"/>
      <c r="AB71" s="208"/>
      <c r="AC71" s="1"/>
      <c r="AD71" s="208"/>
      <c r="AE71" s="1"/>
      <c r="AF71" s="208"/>
      <c r="AG71" s="1"/>
      <c r="AH71" s="208"/>
      <c r="AI71" s="1"/>
      <c r="AJ71" s="1"/>
      <c r="AK71" s="1"/>
      <c r="AL71" s="1"/>
      <c r="AM71" s="1"/>
    </row>
    <row r="72" ht="15.75" customHeight="1">
      <c r="A72" s="196" t="s">
        <v>1630</v>
      </c>
      <c r="B72" s="196" t="s">
        <v>1631</v>
      </c>
      <c r="C72" s="196" t="b">
        <f>VLOOKUP(A72,'import Afyon'!A:P,3,0)</f>
        <v>1</v>
      </c>
      <c r="D72" s="196" t="s">
        <v>1356</v>
      </c>
      <c r="E72" s="196">
        <f>VLOOKUP(A72,'import Afyon'!A:P,5,0)</f>
        <v>30</v>
      </c>
      <c r="F72" s="196">
        <f>VLOOKUP(A72,'import Afyon'!A:P,6,0)</f>
        <v>2</v>
      </c>
      <c r="G72" s="196">
        <f>VLOOKUP(A72,'import Afyon'!A:P,7,0)</f>
        <v>0</v>
      </c>
      <c r="H72" s="196">
        <f>VLOOKUP(A72,'import Afyon'!A:P,8,0)</f>
        <v>9</v>
      </c>
      <c r="I72" s="196">
        <f>VLOOKUP(A72,'import Afyon'!A:P,9,0)</f>
        <v>9</v>
      </c>
      <c r="J72" s="205">
        <f>VLOOKUP(A72,'import Afyon'!A:P,10,0)</f>
        <v>0</v>
      </c>
      <c r="K72" s="196" t="s">
        <v>1632</v>
      </c>
      <c r="L72" s="196">
        <v>5.444233487E9</v>
      </c>
      <c r="M72" s="196" t="s">
        <v>1350</v>
      </c>
      <c r="N72" s="196" t="s">
        <v>1514</v>
      </c>
      <c r="O72" s="196" t="s">
        <v>1633</v>
      </c>
      <c r="P72" s="206" t="str">
        <f>VLOOKUP(A72,'import Afyon'!A:P,16,0)</f>
        <v>Geleneksel</v>
      </c>
      <c r="Q72" s="1" t="b">
        <v>0</v>
      </c>
      <c r="R72" s="1" t="s">
        <v>29</v>
      </c>
      <c r="S72" s="1"/>
      <c r="T72" s="1"/>
      <c r="U72" s="1" t="s">
        <v>1634</v>
      </c>
      <c r="V72" s="208"/>
      <c r="W72" s="208"/>
      <c r="X72" s="1"/>
      <c r="Y72" s="1" t="s">
        <v>43</v>
      </c>
      <c r="Z72" s="208">
        <v>44522.0</v>
      </c>
      <c r="AA72" s="1" t="s">
        <v>43</v>
      </c>
      <c r="AB72" s="208">
        <v>44524.0</v>
      </c>
      <c r="AC72" s="1" t="s">
        <v>1353</v>
      </c>
      <c r="AD72" s="208">
        <v>44537.0</v>
      </c>
      <c r="AE72" s="1"/>
      <c r="AF72" s="208"/>
      <c r="AG72" s="1"/>
      <c r="AH72" s="208"/>
      <c r="AI72" s="1" t="s">
        <v>416</v>
      </c>
      <c r="AJ72" s="1" t="s">
        <v>416</v>
      </c>
      <c r="AK72" s="1" t="s">
        <v>106</v>
      </c>
      <c r="AL72" s="1"/>
      <c r="AM72" s="1"/>
    </row>
    <row r="73" ht="15.75" customHeight="1">
      <c r="A73" s="196" t="s">
        <v>1635</v>
      </c>
      <c r="B73" s="196" t="s">
        <v>1636</v>
      </c>
      <c r="C73" s="196" t="b">
        <f>VLOOKUP(A73,'import Afyon'!A:P,3,0)</f>
        <v>1</v>
      </c>
      <c r="D73" s="196" t="s">
        <v>1356</v>
      </c>
      <c r="E73" s="196">
        <f>VLOOKUP(A73,'import Afyon'!A:P,5,0)</f>
        <v>57</v>
      </c>
      <c r="F73" s="196">
        <f>VLOOKUP(A73,'import Afyon'!A:P,6,0)</f>
        <v>0</v>
      </c>
      <c r="G73" s="196">
        <f>VLOOKUP(A73,'import Afyon'!A:P,7,0)</f>
        <v>0</v>
      </c>
      <c r="H73" s="196">
        <f>VLOOKUP(A73,'import Afyon'!A:P,8,0)</f>
        <v>15</v>
      </c>
      <c r="I73" s="196">
        <f>VLOOKUP(A73,'import Afyon'!A:P,9,0)</f>
        <v>15</v>
      </c>
      <c r="J73" s="205">
        <f>VLOOKUP(A73,'import Afyon'!A:P,10,0)</f>
        <v>0</v>
      </c>
      <c r="K73" s="196" t="s">
        <v>1637</v>
      </c>
      <c r="L73" s="196">
        <v>5.425813991E9</v>
      </c>
      <c r="M73" s="196" t="s">
        <v>1350</v>
      </c>
      <c r="N73" s="196" t="s">
        <v>1447</v>
      </c>
      <c r="O73" s="196" t="s">
        <v>1638</v>
      </c>
      <c r="P73" s="206" t="str">
        <f>VLOOKUP(A73,'import Afyon'!A:P,16,0)</f>
        <v>Geleneksel</v>
      </c>
      <c r="Q73" s="1" t="b">
        <v>0</v>
      </c>
      <c r="R73" s="1"/>
      <c r="S73" s="1"/>
      <c r="T73" s="207"/>
      <c r="U73" s="1"/>
      <c r="V73" s="208"/>
      <c r="W73" s="208"/>
      <c r="X73" s="1"/>
      <c r="Y73" s="1"/>
      <c r="Z73" s="208"/>
      <c r="AA73" s="1"/>
      <c r="AB73" s="208"/>
      <c r="AC73" s="1"/>
      <c r="AD73" s="208"/>
      <c r="AE73" s="1"/>
      <c r="AF73" s="208"/>
      <c r="AG73" s="1"/>
      <c r="AH73" s="208"/>
      <c r="AI73" s="1"/>
      <c r="AJ73" s="1"/>
      <c r="AK73" s="1"/>
      <c r="AL73" s="1"/>
      <c r="AM73" s="1"/>
    </row>
    <row r="74" ht="15.75" customHeight="1">
      <c r="A74" s="196" t="s">
        <v>1639</v>
      </c>
      <c r="B74" s="196" t="s">
        <v>1640</v>
      </c>
      <c r="C74" s="196" t="b">
        <f>VLOOKUP(A74,'import Afyon'!A:P,3,0)</f>
        <v>1</v>
      </c>
      <c r="D74" s="196" t="s">
        <v>1641</v>
      </c>
      <c r="E74" s="196">
        <f>VLOOKUP(A74,'import Afyon'!A:P,5,0)</f>
        <v>107</v>
      </c>
      <c r="F74" s="196">
        <f>VLOOKUP(A74,'import Afyon'!A:P,6,0)</f>
        <v>0</v>
      </c>
      <c r="G74" s="196">
        <f>VLOOKUP(A74,'import Afyon'!A:P,7,0)</f>
        <v>0</v>
      </c>
      <c r="H74" s="196">
        <f>VLOOKUP(A74,'import Afyon'!A:P,8,0)</f>
        <v>56</v>
      </c>
      <c r="I74" s="196">
        <f>VLOOKUP(A74,'import Afyon'!A:P,9,0)</f>
        <v>56</v>
      </c>
      <c r="J74" s="205">
        <f>VLOOKUP(A74,'import Afyon'!A:P,10,0)</f>
        <v>0</v>
      </c>
      <c r="K74" s="196" t="s">
        <v>1642</v>
      </c>
      <c r="L74" s="196">
        <v>5.443533939E9</v>
      </c>
      <c r="M74" s="196" t="s">
        <v>1500</v>
      </c>
      <c r="N74" s="196" t="s">
        <v>1501</v>
      </c>
      <c r="O74" s="196" t="s">
        <v>1643</v>
      </c>
      <c r="P74" s="206" t="str">
        <f>VLOOKUP(A74,'import Afyon'!A:P,16,0)</f>
        <v>Geleneksel</v>
      </c>
      <c r="Q74" s="1" t="b">
        <v>0</v>
      </c>
      <c r="R74" s="1" t="s">
        <v>34</v>
      </c>
      <c r="S74" s="1"/>
      <c r="T74" s="1"/>
      <c r="V74" s="208"/>
      <c r="W74" s="208"/>
      <c r="X74" s="1"/>
      <c r="Y74" s="1"/>
      <c r="Z74" s="208"/>
      <c r="AA74" s="1"/>
      <c r="AB74" s="208"/>
      <c r="AC74" s="1"/>
      <c r="AD74" s="208"/>
      <c r="AE74" s="1"/>
      <c r="AF74" s="208"/>
      <c r="AG74" s="1"/>
      <c r="AH74" s="208"/>
      <c r="AI74" s="1"/>
      <c r="AJ74" s="1"/>
      <c r="AK74" s="1"/>
      <c r="AL74" s="1"/>
      <c r="AM74" s="1"/>
    </row>
    <row r="75" ht="15.75" customHeight="1">
      <c r="A75" s="196" t="s">
        <v>1644</v>
      </c>
      <c r="B75" s="196" t="s">
        <v>1645</v>
      </c>
      <c r="C75" s="196" t="b">
        <f>VLOOKUP(A75,'import Afyon'!A:P,3,0)</f>
        <v>1</v>
      </c>
      <c r="D75" s="196" t="s">
        <v>1507</v>
      </c>
      <c r="E75" s="196">
        <f>VLOOKUP(A75,'import Afyon'!A:P,5,0)</f>
        <v>545</v>
      </c>
      <c r="F75" s="196">
        <f>VLOOKUP(A75,'import Afyon'!A:P,6,0)</f>
        <v>20</v>
      </c>
      <c r="G75" s="196">
        <f>VLOOKUP(A75,'import Afyon'!A:P,7,0)</f>
        <v>0</v>
      </c>
      <c r="H75" s="196">
        <f>VLOOKUP(A75,'import Afyon'!A:P,8,0)</f>
        <v>55</v>
      </c>
      <c r="I75" s="196">
        <f>VLOOKUP(A75,'import Afyon'!A:P,9,0)</f>
        <v>55</v>
      </c>
      <c r="J75" s="205">
        <f>VLOOKUP(A75,'import Afyon'!A:P,10,0)</f>
        <v>0</v>
      </c>
      <c r="K75" s="196" t="s">
        <v>1646</v>
      </c>
      <c r="L75" s="196">
        <v>2.722120019E9</v>
      </c>
      <c r="M75" s="196" t="s">
        <v>1350</v>
      </c>
      <c r="N75" s="196" t="s">
        <v>1366</v>
      </c>
      <c r="O75" s="196" t="s">
        <v>1647</v>
      </c>
      <c r="P75" s="206" t="str">
        <f>VLOOKUP(A75,'import Afyon'!A:P,16,0)</f>
        <v>Geleneksel</v>
      </c>
      <c r="Q75" s="1" t="b">
        <v>0</v>
      </c>
      <c r="R75" s="1" t="s">
        <v>33</v>
      </c>
      <c r="S75" s="1"/>
      <c r="T75" s="1"/>
      <c r="U75" s="1" t="s">
        <v>1648</v>
      </c>
      <c r="V75" s="208"/>
      <c r="W75" s="208"/>
      <c r="X75" s="1"/>
      <c r="Y75" s="1" t="s">
        <v>1353</v>
      </c>
      <c r="Z75" s="208"/>
      <c r="AA75" s="1" t="s">
        <v>1506</v>
      </c>
      <c r="AB75" s="208">
        <v>44354.0</v>
      </c>
      <c r="AC75" s="1" t="s">
        <v>31</v>
      </c>
      <c r="AD75" s="208">
        <v>44355.0</v>
      </c>
      <c r="AE75" s="1" t="s">
        <v>1506</v>
      </c>
      <c r="AF75" s="208">
        <v>44361.0</v>
      </c>
      <c r="AG75" s="1" t="s">
        <v>1353</v>
      </c>
      <c r="AH75" s="208">
        <v>44537.0</v>
      </c>
      <c r="AI75" s="1"/>
      <c r="AJ75" s="1" t="s">
        <v>882</v>
      </c>
      <c r="AK75" s="1" t="s">
        <v>882</v>
      </c>
      <c r="AL75" s="1" t="s">
        <v>100</v>
      </c>
      <c r="AM75" s="1" t="s">
        <v>106</v>
      </c>
    </row>
    <row r="76" ht="15.75" customHeight="1">
      <c r="A76" s="196" t="s">
        <v>1649</v>
      </c>
      <c r="B76" s="196" t="s">
        <v>1650</v>
      </c>
      <c r="C76" s="196" t="b">
        <f>VLOOKUP(A76,'import Afyon'!A:P,3,0)</f>
        <v>0</v>
      </c>
      <c r="D76" s="196" t="s">
        <v>1370</v>
      </c>
      <c r="E76" s="196">
        <f>VLOOKUP(A76,'import Afyon'!A:P,5,0)</f>
        <v>89</v>
      </c>
      <c r="F76" s="196">
        <f>VLOOKUP(A76,'import Afyon'!A:P,6,0)</f>
        <v>0</v>
      </c>
      <c r="G76" s="196">
        <f>VLOOKUP(A76,'import Afyon'!A:P,7,0)</f>
        <v>0</v>
      </c>
      <c r="H76" s="196">
        <f>VLOOKUP(A76,'import Afyon'!A:P,8,0)</f>
        <v>56</v>
      </c>
      <c r="I76" s="196">
        <f>VLOOKUP(A76,'import Afyon'!A:P,9,0)</f>
        <v>56</v>
      </c>
      <c r="J76" s="205">
        <f>VLOOKUP(A76,'import Afyon'!A:P,10,0)</f>
        <v>0</v>
      </c>
      <c r="K76" s="196" t="s">
        <v>1651</v>
      </c>
      <c r="L76" s="196">
        <v>2.722525555E9</v>
      </c>
      <c r="M76" s="196" t="s">
        <v>1350</v>
      </c>
      <c r="N76" s="196" t="s">
        <v>1652</v>
      </c>
      <c r="O76" s="196" t="s">
        <v>1653</v>
      </c>
      <c r="P76" s="206" t="str">
        <f>VLOOKUP(A76,'import Afyon'!A:P,16,0)</f>
        <v>Geleneksel</v>
      </c>
      <c r="Q76" s="1" t="b">
        <v>0</v>
      </c>
      <c r="R76" s="1" t="s">
        <v>29</v>
      </c>
      <c r="S76" s="1"/>
      <c r="T76" s="210"/>
      <c r="U76" s="1" t="s">
        <v>1654</v>
      </c>
      <c r="V76" s="208"/>
      <c r="W76" s="208"/>
      <c r="X76" s="1"/>
      <c r="Y76" s="1" t="s">
        <v>1475</v>
      </c>
      <c r="Z76" s="208"/>
      <c r="AA76" s="1" t="s">
        <v>1506</v>
      </c>
      <c r="AB76" s="208"/>
      <c r="AC76" s="1" t="s">
        <v>31</v>
      </c>
      <c r="AD76" s="208"/>
      <c r="AE76" s="1" t="s">
        <v>1353</v>
      </c>
      <c r="AF76" s="208">
        <v>44355.0</v>
      </c>
      <c r="AG76" s="1"/>
      <c r="AH76" s="208"/>
      <c r="AI76" s="1"/>
      <c r="AJ76" s="1"/>
      <c r="AK76" s="1"/>
      <c r="AL76" s="1" t="s">
        <v>882</v>
      </c>
      <c r="AM76" s="1"/>
    </row>
    <row r="77" ht="15.75" customHeight="1">
      <c r="A77" s="196" t="s">
        <v>758</v>
      </c>
      <c r="B77" s="196" t="s">
        <v>759</v>
      </c>
      <c r="C77" s="196" t="b">
        <f>VLOOKUP(A77,'import Afyon'!A:P,3,0)</f>
        <v>1</v>
      </c>
      <c r="D77" s="196" t="s">
        <v>1370</v>
      </c>
      <c r="E77" s="196">
        <f>VLOOKUP(A77,'import Afyon'!A:P,5,0)</f>
        <v>1490</v>
      </c>
      <c r="F77" s="196">
        <f>VLOOKUP(A77,'import Afyon'!A:P,6,0)</f>
        <v>132</v>
      </c>
      <c r="G77" s="196">
        <f>VLOOKUP(A77,'import Afyon'!A:P,7,0)</f>
        <v>11</v>
      </c>
      <c r="H77" s="196">
        <f>VLOOKUP(A77,'import Afyon'!A:P,8,0)</f>
        <v>3</v>
      </c>
      <c r="I77" s="196">
        <f>VLOOKUP(A77,'import Afyon'!A:P,9,0)</f>
        <v>14</v>
      </c>
      <c r="J77" s="205">
        <f>VLOOKUP(A77,'import Afyon'!A:P,10,0)</f>
        <v>0.79</v>
      </c>
      <c r="K77" s="196" t="s">
        <v>1655</v>
      </c>
      <c r="L77" s="196">
        <v>5.414091517E9</v>
      </c>
      <c r="M77" s="196" t="s">
        <v>1350</v>
      </c>
      <c r="N77" s="196" t="s">
        <v>1420</v>
      </c>
      <c r="O77" s="196" t="s">
        <v>761</v>
      </c>
      <c r="P77" s="206" t="str">
        <f>VLOOKUP(A77,'import Afyon'!A:P,16,0)</f>
        <v>Geleneksel</v>
      </c>
      <c r="Q77" s="1" t="b">
        <v>0</v>
      </c>
      <c r="R77" s="1" t="s">
        <v>38</v>
      </c>
      <c r="S77" s="1" t="s">
        <v>100</v>
      </c>
      <c r="T77" s="27"/>
      <c r="V77" s="208">
        <v>44341.0</v>
      </c>
      <c r="W77" s="208">
        <v>44342.0</v>
      </c>
      <c r="X77" s="1"/>
      <c r="Y77" s="1" t="s">
        <v>1353</v>
      </c>
      <c r="Z77" s="208"/>
      <c r="AA77" s="1"/>
      <c r="AB77" s="208"/>
      <c r="AC77" s="1"/>
      <c r="AD77" s="208"/>
      <c r="AE77" s="1"/>
      <c r="AF77" s="208"/>
      <c r="AG77" s="1"/>
      <c r="AH77" s="208"/>
      <c r="AI77" s="1"/>
      <c r="AJ77" s="1"/>
      <c r="AK77" s="1"/>
      <c r="AL77" s="1"/>
      <c r="AM77" s="1"/>
    </row>
    <row r="78" ht="15.75" customHeight="1">
      <c r="A78" s="196" t="s">
        <v>1656</v>
      </c>
      <c r="B78" s="196" t="s">
        <v>1657</v>
      </c>
      <c r="C78" s="196" t="b">
        <f>VLOOKUP(A78,'import Afyon'!A:P,3,0)</f>
        <v>0</v>
      </c>
      <c r="D78" s="196" t="s">
        <v>1378</v>
      </c>
      <c r="E78" s="196">
        <f>VLOOKUP(A78,'import Afyon'!A:P,5,0)</f>
        <v>3</v>
      </c>
      <c r="F78" s="196">
        <f>VLOOKUP(A78,'import Afyon'!A:P,6,0)</f>
        <v>0</v>
      </c>
      <c r="G78" s="196">
        <f>VLOOKUP(A78,'import Afyon'!A:P,7,0)</f>
        <v>0</v>
      </c>
      <c r="H78" s="196">
        <f>VLOOKUP(A78,'import Afyon'!A:P,8,0)</f>
        <v>8</v>
      </c>
      <c r="I78" s="196">
        <f>VLOOKUP(A78,'import Afyon'!A:P,9,0)</f>
        <v>8</v>
      </c>
      <c r="J78" s="205">
        <f>VLOOKUP(A78,'import Afyon'!A:P,10,0)</f>
        <v>0</v>
      </c>
      <c r="K78" s="196" t="s">
        <v>1658</v>
      </c>
      <c r="L78" s="196">
        <v>5.418962113E9</v>
      </c>
      <c r="M78" s="196" t="s">
        <v>1350</v>
      </c>
      <c r="N78" s="196" t="s">
        <v>1454</v>
      </c>
      <c r="O78" s="196" t="s">
        <v>1659</v>
      </c>
      <c r="P78" s="206" t="str">
        <f>VLOOKUP(A78,'import Afyon'!A:P,16,0)</f>
        <v>Geleneksel</v>
      </c>
      <c r="Q78" s="1" t="b">
        <v>0</v>
      </c>
      <c r="R78" s="1" t="s">
        <v>43</v>
      </c>
      <c r="S78" s="1"/>
      <c r="T78" s="1"/>
      <c r="U78" s="1" t="s">
        <v>1660</v>
      </c>
      <c r="V78" s="208"/>
      <c r="W78" s="208"/>
      <c r="X78" s="1"/>
      <c r="Y78" s="1" t="s">
        <v>43</v>
      </c>
      <c r="Z78" s="208"/>
      <c r="AA78" s="1" t="s">
        <v>43</v>
      </c>
      <c r="AB78" s="208"/>
      <c r="AC78" s="1" t="s">
        <v>43</v>
      </c>
      <c r="AD78" s="208"/>
      <c r="AE78" s="1" t="s">
        <v>43</v>
      </c>
      <c r="AF78" s="208">
        <v>44356.0</v>
      </c>
      <c r="AG78" s="1" t="s">
        <v>43</v>
      </c>
      <c r="AH78" s="208">
        <v>44363.0</v>
      </c>
      <c r="AI78" s="1"/>
      <c r="AJ78" s="1"/>
      <c r="AK78" s="1" t="s">
        <v>100</v>
      </c>
      <c r="AL78" s="1" t="s">
        <v>859</v>
      </c>
      <c r="AM78" s="1" t="s">
        <v>859</v>
      </c>
    </row>
    <row r="79" ht="15.75" customHeight="1">
      <c r="A79" s="196" t="s">
        <v>1661</v>
      </c>
      <c r="B79" s="196" t="s">
        <v>1662</v>
      </c>
      <c r="C79" s="196" t="b">
        <f>VLOOKUP(A79,'import Afyon'!A:P,3,0)</f>
        <v>1</v>
      </c>
      <c r="D79" s="196" t="s">
        <v>1370</v>
      </c>
      <c r="E79" s="196">
        <f>VLOOKUP(A79,'import Afyon'!A:P,5,0)</f>
        <v>1991</v>
      </c>
      <c r="F79" s="196">
        <f>VLOOKUP(A79,'import Afyon'!A:P,6,0)</f>
        <v>82</v>
      </c>
      <c r="G79" s="196">
        <f>VLOOKUP(A79,'import Afyon'!A:P,7,0)</f>
        <v>0</v>
      </c>
      <c r="H79" s="196">
        <f>VLOOKUP(A79,'import Afyon'!A:P,8,0)</f>
        <v>10</v>
      </c>
      <c r="I79" s="196">
        <f>VLOOKUP(A79,'import Afyon'!A:P,9,0)</f>
        <v>10</v>
      </c>
      <c r="J79" s="205">
        <f>VLOOKUP(A79,'import Afyon'!A:P,10,0)</f>
        <v>0</v>
      </c>
      <c r="K79" s="196" t="s">
        <v>1663</v>
      </c>
      <c r="L79" s="196">
        <v>5.461453006E9</v>
      </c>
      <c r="M79" s="196" t="s">
        <v>1350</v>
      </c>
      <c r="N79" s="196" t="s">
        <v>1447</v>
      </c>
      <c r="O79" s="196" t="s">
        <v>1664</v>
      </c>
      <c r="P79" s="206" t="str">
        <f>VLOOKUP(A79,'import Afyon'!A:P,16,0)</f>
        <v>Geleneksel</v>
      </c>
      <c r="Q79" s="1" t="b">
        <v>0</v>
      </c>
      <c r="R79" s="1" t="s">
        <v>43</v>
      </c>
      <c r="S79" s="1"/>
      <c r="T79" s="1"/>
      <c r="U79" s="1" t="s">
        <v>1665</v>
      </c>
      <c r="V79" s="208"/>
      <c r="W79" s="208"/>
      <c r="X79" s="1"/>
      <c r="Y79" s="1" t="s">
        <v>43</v>
      </c>
      <c r="Z79" s="208"/>
      <c r="AA79" s="1" t="s">
        <v>43</v>
      </c>
      <c r="AB79" s="208"/>
      <c r="AC79" s="1" t="s">
        <v>43</v>
      </c>
      <c r="AD79" s="208"/>
      <c r="AE79" s="1" t="s">
        <v>43</v>
      </c>
      <c r="AF79" s="208"/>
      <c r="AG79" s="1" t="s">
        <v>43</v>
      </c>
      <c r="AH79" s="208">
        <v>44550.0</v>
      </c>
      <c r="AI79" s="1" t="s">
        <v>1510</v>
      </c>
      <c r="AJ79" s="1"/>
      <c r="AK79" s="1"/>
      <c r="AL79" s="1"/>
      <c r="AM79" s="1" t="s">
        <v>416</v>
      </c>
    </row>
    <row r="80" ht="15.75" customHeight="1">
      <c r="A80" s="196" t="s">
        <v>796</v>
      </c>
      <c r="B80" s="196" t="s">
        <v>797</v>
      </c>
      <c r="C80" s="196" t="b">
        <f>VLOOKUP(A80,'import Afyon'!A:P,3,0)</f>
        <v>1</v>
      </c>
      <c r="D80" s="196" t="s">
        <v>1443</v>
      </c>
      <c r="E80" s="196">
        <f>VLOOKUP(A80,'import Afyon'!A:P,5,0)</f>
        <v>301</v>
      </c>
      <c r="F80" s="196">
        <f>VLOOKUP(A80,'import Afyon'!A:P,6,0)</f>
        <v>1</v>
      </c>
      <c r="G80" s="196">
        <f>VLOOKUP(A80,'import Afyon'!A:P,7,0)</f>
        <v>22</v>
      </c>
      <c r="H80" s="196">
        <f>VLOOKUP(A80,'import Afyon'!A:P,8,0)</f>
        <v>25</v>
      </c>
      <c r="I80" s="196">
        <f>VLOOKUP(A80,'import Afyon'!A:P,9,0)</f>
        <v>47</v>
      </c>
      <c r="J80" s="205">
        <f>VLOOKUP(A80,'import Afyon'!A:P,10,0)</f>
        <v>0.47</v>
      </c>
      <c r="K80" s="196" t="s">
        <v>1666</v>
      </c>
      <c r="L80" s="196">
        <v>2.723133599E9</v>
      </c>
      <c r="M80" s="196" t="s">
        <v>1350</v>
      </c>
      <c r="N80" s="196" t="s">
        <v>1667</v>
      </c>
      <c r="O80" s="196" t="s">
        <v>799</v>
      </c>
      <c r="P80" s="206" t="str">
        <f>VLOOKUP(A80,'import Afyon'!A:P,16,0)</f>
        <v>Geleneksel</v>
      </c>
      <c r="Q80" s="1" t="b">
        <v>0</v>
      </c>
      <c r="R80" s="1" t="s">
        <v>38</v>
      </c>
      <c r="S80" s="1" t="s">
        <v>404</v>
      </c>
      <c r="T80" s="1"/>
      <c r="U80" s="1" t="s">
        <v>1668</v>
      </c>
      <c r="V80" s="208">
        <v>44543.0</v>
      </c>
      <c r="W80" s="208">
        <v>44547.0</v>
      </c>
      <c r="X80" s="1"/>
      <c r="Y80" s="1" t="s">
        <v>1353</v>
      </c>
      <c r="Z80" s="208"/>
      <c r="AA80" s="1" t="s">
        <v>1353</v>
      </c>
      <c r="AB80" s="208">
        <v>44540.0</v>
      </c>
      <c r="AC80" s="1" t="s">
        <v>1353</v>
      </c>
      <c r="AD80" s="208">
        <v>44543.0</v>
      </c>
      <c r="AE80" s="1"/>
      <c r="AF80" s="208"/>
      <c r="AG80" s="1"/>
      <c r="AH80" s="208"/>
      <c r="AI80" s="1" t="s">
        <v>404</v>
      </c>
      <c r="AJ80" s="1" t="s">
        <v>610</v>
      </c>
      <c r="AK80" s="1"/>
      <c r="AL80" s="1"/>
      <c r="AM80" s="1"/>
    </row>
    <row r="81" ht="15.75" customHeight="1">
      <c r="A81" s="196" t="s">
        <v>1669</v>
      </c>
      <c r="B81" s="196" t="s">
        <v>1670</v>
      </c>
      <c r="C81" s="196" t="b">
        <f>VLOOKUP(A81,'import Afyon'!A:P,3,0)</f>
        <v>1</v>
      </c>
      <c r="D81" s="196" t="s">
        <v>1356</v>
      </c>
      <c r="E81" s="196">
        <f>VLOOKUP(A81,'import Afyon'!A:P,5,0)</f>
        <v>260</v>
      </c>
      <c r="F81" s="196">
        <f>VLOOKUP(A81,'import Afyon'!A:P,6,0)</f>
        <v>29</v>
      </c>
      <c r="G81" s="196">
        <f>VLOOKUP(A81,'import Afyon'!A:P,7,0)</f>
        <v>0</v>
      </c>
      <c r="H81" s="196">
        <f>VLOOKUP(A81,'import Afyon'!A:P,8,0)</f>
        <v>34</v>
      </c>
      <c r="I81" s="196">
        <f>VLOOKUP(A81,'import Afyon'!A:P,9,0)</f>
        <v>34</v>
      </c>
      <c r="J81" s="205">
        <f>VLOOKUP(A81,'import Afyon'!A:P,10,0)</f>
        <v>0</v>
      </c>
      <c r="K81" s="196" t="s">
        <v>1671</v>
      </c>
      <c r="L81" s="196">
        <v>5.379413323E9</v>
      </c>
      <c r="M81" s="196" t="s">
        <v>1350</v>
      </c>
      <c r="N81" s="196" t="s">
        <v>1402</v>
      </c>
      <c r="O81" s="196" t="s">
        <v>1672</v>
      </c>
      <c r="P81" s="206" t="str">
        <f>VLOOKUP(A81,'import Afyon'!A:P,16,0)</f>
        <v>Geleneksel</v>
      </c>
      <c r="Q81" s="1" t="b">
        <v>0</v>
      </c>
      <c r="R81" s="1"/>
      <c r="S81" s="1"/>
      <c r="T81" s="207"/>
      <c r="U81" s="1"/>
      <c r="V81" s="208"/>
      <c r="W81" s="208"/>
      <c r="X81" s="1"/>
      <c r="Y81" s="1"/>
      <c r="Z81" s="208"/>
      <c r="AA81" s="1"/>
      <c r="AB81" s="208"/>
      <c r="AC81" s="1"/>
      <c r="AD81" s="208"/>
      <c r="AE81" s="1"/>
      <c r="AF81" s="208"/>
      <c r="AG81" s="1"/>
      <c r="AH81" s="208"/>
      <c r="AI81" s="1"/>
      <c r="AJ81" s="1"/>
      <c r="AK81" s="1"/>
      <c r="AL81" s="1"/>
      <c r="AM81" s="1"/>
    </row>
    <row r="82" ht="15.75" customHeight="1">
      <c r="A82" s="196" t="s">
        <v>1087</v>
      </c>
      <c r="B82" s="196" t="s">
        <v>1088</v>
      </c>
      <c r="C82" s="196" t="b">
        <f>VLOOKUP(A82,'import Afyon'!A:P,3,0)</f>
        <v>1</v>
      </c>
      <c r="D82" s="196" t="s">
        <v>1443</v>
      </c>
      <c r="E82" s="196">
        <f>VLOOKUP(A82,'import Afyon'!A:P,5,0)</f>
        <v>1142</v>
      </c>
      <c r="F82" s="196">
        <f>VLOOKUP(A82,'import Afyon'!A:P,6,0)</f>
        <v>94</v>
      </c>
      <c r="G82" s="196">
        <f>VLOOKUP(A82,'import Afyon'!A:P,7,0)</f>
        <v>8</v>
      </c>
      <c r="H82" s="196">
        <f>VLOOKUP(A82,'import Afyon'!A:P,8,0)</f>
        <v>6</v>
      </c>
      <c r="I82" s="196">
        <f>VLOOKUP(A82,'import Afyon'!A:P,9,0)</f>
        <v>14</v>
      </c>
      <c r="J82" s="205">
        <f>VLOOKUP(A82,'import Afyon'!A:P,10,0)</f>
        <v>0.57</v>
      </c>
      <c r="K82" s="196" t="s">
        <v>1401</v>
      </c>
      <c r="L82" s="196">
        <v>5.376858903E9</v>
      </c>
      <c r="M82" s="196" t="s">
        <v>1350</v>
      </c>
      <c r="N82" s="196" t="s">
        <v>1402</v>
      </c>
      <c r="O82" s="196" t="s">
        <v>993</v>
      </c>
      <c r="P82" s="206" t="str">
        <f>VLOOKUP(A82,'import Afyon'!A:P,16,0)</f>
        <v>Geleneksel</v>
      </c>
      <c r="Q82" s="1" t="b">
        <v>0</v>
      </c>
      <c r="R82" s="1" t="s">
        <v>39</v>
      </c>
      <c r="S82" s="1" t="s">
        <v>273</v>
      </c>
      <c r="T82" s="207" t="s">
        <v>989</v>
      </c>
      <c r="U82" s="1" t="s">
        <v>1673</v>
      </c>
      <c r="V82" s="208">
        <v>44553.0</v>
      </c>
      <c r="W82" s="208">
        <v>44559.0</v>
      </c>
      <c r="X82" s="1"/>
      <c r="Y82" s="1" t="s">
        <v>1353</v>
      </c>
      <c r="Z82" s="208">
        <v>44529.0</v>
      </c>
      <c r="AA82" s="1" t="s">
        <v>1353</v>
      </c>
      <c r="AB82" s="208">
        <v>44550.0</v>
      </c>
      <c r="AC82" s="1" t="s">
        <v>1353</v>
      </c>
      <c r="AD82" s="208">
        <v>44553.0</v>
      </c>
      <c r="AE82" s="1"/>
      <c r="AF82" s="208"/>
      <c r="AG82" s="1"/>
      <c r="AH82" s="208"/>
      <c r="AI82" s="1" t="s">
        <v>404</v>
      </c>
      <c r="AJ82" s="1" t="s">
        <v>416</v>
      </c>
      <c r="AK82" s="1" t="s">
        <v>273</v>
      </c>
      <c r="AL82" s="1"/>
      <c r="AM82" s="1"/>
    </row>
    <row r="83" ht="15.75" customHeight="1">
      <c r="A83" s="196" t="s">
        <v>735</v>
      </c>
      <c r="B83" s="196" t="s">
        <v>736</v>
      </c>
      <c r="C83" s="196" t="b">
        <f>VLOOKUP(A83,'import Afyon'!A:P,3,0)</f>
        <v>1</v>
      </c>
      <c r="D83" s="196" t="s">
        <v>1385</v>
      </c>
      <c r="E83" s="196">
        <f>VLOOKUP(A83,'import Afyon'!A:P,5,0)</f>
        <v>1324</v>
      </c>
      <c r="F83" s="196">
        <f>VLOOKUP(A83,'import Afyon'!A:P,6,0)</f>
        <v>30</v>
      </c>
      <c r="G83" s="196">
        <f>VLOOKUP(A83,'import Afyon'!A:P,7,0)</f>
        <v>7</v>
      </c>
      <c r="H83" s="196">
        <f>VLOOKUP(A83,'import Afyon'!A:P,8,0)</f>
        <v>10</v>
      </c>
      <c r="I83" s="196">
        <f>VLOOKUP(A83,'import Afyon'!A:P,9,0)</f>
        <v>17</v>
      </c>
      <c r="J83" s="205">
        <f>VLOOKUP(A83,'import Afyon'!A:P,10,0)</f>
        <v>0.41</v>
      </c>
      <c r="K83" s="196" t="s">
        <v>1674</v>
      </c>
      <c r="L83" s="196">
        <v>5.386433136E9</v>
      </c>
      <c r="M83" s="196" t="s">
        <v>1350</v>
      </c>
      <c r="N83" s="196" t="s">
        <v>1402</v>
      </c>
      <c r="O83" s="196" t="s">
        <v>738</v>
      </c>
      <c r="P83" s="206" t="str">
        <f>VLOOKUP(A83,'import Afyon'!A:P,16,0)</f>
        <v>Geleneksel</v>
      </c>
      <c r="Q83" s="1" t="b">
        <v>0</v>
      </c>
      <c r="R83" s="1" t="s">
        <v>38</v>
      </c>
      <c r="S83" s="1" t="s">
        <v>273</v>
      </c>
      <c r="T83" s="1"/>
      <c r="U83" s="1" t="s">
        <v>1675</v>
      </c>
      <c r="V83" s="208">
        <v>44550.0</v>
      </c>
      <c r="W83" s="208">
        <v>44552.0</v>
      </c>
      <c r="X83" s="1"/>
      <c r="Y83" s="1" t="s">
        <v>1353</v>
      </c>
      <c r="Z83" s="208"/>
      <c r="AA83" s="1" t="s">
        <v>1353</v>
      </c>
      <c r="AB83" s="208">
        <v>44540.0</v>
      </c>
      <c r="AC83" s="1" t="s">
        <v>1353</v>
      </c>
      <c r="AD83" s="208">
        <v>44550.0</v>
      </c>
      <c r="AE83" s="1" t="s">
        <v>1475</v>
      </c>
      <c r="AF83" s="208">
        <v>44554.0</v>
      </c>
      <c r="AG83" s="1"/>
      <c r="AH83" s="208"/>
      <c r="AI83" s="1" t="s">
        <v>404</v>
      </c>
      <c r="AJ83" s="1" t="s">
        <v>273</v>
      </c>
      <c r="AK83" s="1" t="s">
        <v>167</v>
      </c>
      <c r="AL83" s="1"/>
      <c r="AM83" s="1"/>
    </row>
    <row r="84" ht="15.75" customHeight="1">
      <c r="A84" s="196" t="s">
        <v>1676</v>
      </c>
      <c r="B84" s="196" t="s">
        <v>1677</v>
      </c>
      <c r="C84" s="196" t="b">
        <f>VLOOKUP(A84,'import Afyon'!A:P,3,0)</f>
        <v>0</v>
      </c>
      <c r="D84" s="196" t="s">
        <v>1597</v>
      </c>
      <c r="E84" s="196">
        <f>VLOOKUP(A84,'import Afyon'!A:P,5,0)</f>
        <v>0</v>
      </c>
      <c r="F84" s="196">
        <f>VLOOKUP(A84,'import Afyon'!A:P,6,0)</f>
        <v>0</v>
      </c>
      <c r="G84" s="196">
        <f>VLOOKUP(A84,'import Afyon'!A:P,7,0)</f>
        <v>0</v>
      </c>
      <c r="H84" s="196">
        <f>VLOOKUP(A84,'import Afyon'!A:P,8,0)</f>
        <v>26</v>
      </c>
      <c r="I84" s="196">
        <f>VLOOKUP(A84,'import Afyon'!A:P,9,0)</f>
        <v>26</v>
      </c>
      <c r="J84" s="205">
        <f>VLOOKUP(A84,'import Afyon'!A:P,10,0)</f>
        <v>0</v>
      </c>
      <c r="K84" s="196" t="s">
        <v>1678</v>
      </c>
      <c r="L84" s="196">
        <v>5.412903266E9</v>
      </c>
      <c r="M84" s="196" t="s">
        <v>1679</v>
      </c>
      <c r="N84" s="196" t="s">
        <v>1680</v>
      </c>
      <c r="O84" s="196" t="s">
        <v>1681</v>
      </c>
      <c r="P84" s="206" t="str">
        <f>VLOOKUP(A84,'import Afyon'!A:P,16,0)</f>
        <v>Geleneksel</v>
      </c>
      <c r="Q84" s="1" t="b">
        <v>0</v>
      </c>
      <c r="R84" s="1" t="s">
        <v>34</v>
      </c>
      <c r="S84" s="1"/>
      <c r="T84" s="1"/>
      <c r="V84" s="208"/>
      <c r="W84" s="208"/>
      <c r="X84" s="1"/>
      <c r="Y84" s="1"/>
      <c r="Z84" s="208"/>
      <c r="AA84" s="1"/>
      <c r="AB84" s="208"/>
      <c r="AC84" s="1"/>
      <c r="AD84" s="208"/>
      <c r="AE84" s="1"/>
      <c r="AF84" s="208"/>
      <c r="AG84" s="1"/>
      <c r="AH84" s="208"/>
      <c r="AI84" s="1"/>
      <c r="AJ84" s="1"/>
      <c r="AK84" s="1"/>
      <c r="AL84" s="1"/>
      <c r="AM84" s="1"/>
    </row>
    <row r="85" ht="15.75" customHeight="1">
      <c r="A85" s="196" t="s">
        <v>964</v>
      </c>
      <c r="B85" s="196" t="s">
        <v>965</v>
      </c>
      <c r="C85" s="196" t="b">
        <f>VLOOKUP(A85,'import Afyon'!A:P,3,0)</f>
        <v>1</v>
      </c>
      <c r="D85" s="196" t="s">
        <v>1385</v>
      </c>
      <c r="E85" s="196">
        <f>VLOOKUP(A85,'import Afyon'!A:P,5,0)</f>
        <v>2125</v>
      </c>
      <c r="F85" s="196">
        <f>VLOOKUP(A85,'import Afyon'!A:P,6,0)</f>
        <v>95</v>
      </c>
      <c r="G85" s="196">
        <f>VLOOKUP(A85,'import Afyon'!A:P,7,0)</f>
        <v>29</v>
      </c>
      <c r="H85" s="196">
        <f>VLOOKUP(A85,'import Afyon'!A:P,8,0)</f>
        <v>22</v>
      </c>
      <c r="I85" s="196">
        <f>VLOOKUP(A85,'import Afyon'!A:P,9,0)</f>
        <v>51</v>
      </c>
      <c r="J85" s="205">
        <f>VLOOKUP(A85,'import Afyon'!A:P,10,0)</f>
        <v>0.57</v>
      </c>
      <c r="K85" s="196" t="s">
        <v>1682</v>
      </c>
      <c r="L85" s="196">
        <v>5.315566303E9</v>
      </c>
      <c r="M85" s="196" t="s">
        <v>1350</v>
      </c>
      <c r="N85" s="196" t="s">
        <v>1402</v>
      </c>
      <c r="O85" s="196" t="s">
        <v>967</v>
      </c>
      <c r="P85" s="206" t="str">
        <f>VLOOKUP(A85,'import Afyon'!A:P,16,0)</f>
        <v>Geleneksel</v>
      </c>
      <c r="Q85" s="1" t="b">
        <v>0</v>
      </c>
      <c r="R85" s="1" t="s">
        <v>39</v>
      </c>
      <c r="S85" s="1" t="s">
        <v>416</v>
      </c>
      <c r="T85" s="207" t="s">
        <v>989</v>
      </c>
      <c r="U85" s="1" t="s">
        <v>1683</v>
      </c>
      <c r="V85" s="208">
        <v>44547.0</v>
      </c>
      <c r="W85" s="208">
        <v>44550.0</v>
      </c>
      <c r="X85" s="1"/>
      <c r="Y85" s="1" t="s">
        <v>1353</v>
      </c>
      <c r="Z85" s="208">
        <v>44361.0</v>
      </c>
      <c r="AA85" s="1" t="s">
        <v>1506</v>
      </c>
      <c r="AB85" s="208">
        <v>44530.0</v>
      </c>
      <c r="AC85" s="1" t="s">
        <v>1353</v>
      </c>
      <c r="AD85" s="208">
        <v>44531.0</v>
      </c>
      <c r="AE85" s="1" t="s">
        <v>1353</v>
      </c>
      <c r="AF85" s="208">
        <v>44547.0</v>
      </c>
      <c r="AG85" s="1" t="s">
        <v>1353</v>
      </c>
      <c r="AH85" s="208">
        <v>44554.0</v>
      </c>
      <c r="AI85" s="1" t="s">
        <v>929</v>
      </c>
      <c r="AJ85" s="1" t="s">
        <v>106</v>
      </c>
      <c r="AK85" s="1" t="s">
        <v>416</v>
      </c>
      <c r="AL85" s="1" t="s">
        <v>167</v>
      </c>
      <c r="AM85" s="1"/>
    </row>
    <row r="86" ht="15.75" customHeight="1">
      <c r="A86" s="196" t="s">
        <v>1684</v>
      </c>
      <c r="B86" s="196" t="s">
        <v>1685</v>
      </c>
      <c r="C86" s="196" t="b">
        <f>VLOOKUP(A86,'import Afyon'!A:P,3,0)</f>
        <v>1</v>
      </c>
      <c r="D86" s="196" t="s">
        <v>1370</v>
      </c>
      <c r="E86" s="196">
        <f>VLOOKUP(A86,'import Afyon'!A:P,5,0)</f>
        <v>181</v>
      </c>
      <c r="F86" s="196">
        <f>VLOOKUP(A86,'import Afyon'!A:P,6,0)</f>
        <v>36</v>
      </c>
      <c r="G86" s="196">
        <f>VLOOKUP(A86,'import Afyon'!A:P,7,0)</f>
        <v>0</v>
      </c>
      <c r="H86" s="196">
        <f>VLOOKUP(A86,'import Afyon'!A:P,8,0)</f>
        <v>23</v>
      </c>
      <c r="I86" s="196">
        <f>VLOOKUP(A86,'import Afyon'!A:P,9,0)</f>
        <v>23</v>
      </c>
      <c r="J86" s="205">
        <f>VLOOKUP(A86,'import Afyon'!A:P,10,0)</f>
        <v>0</v>
      </c>
      <c r="K86" s="196" t="s">
        <v>1686</v>
      </c>
      <c r="L86" s="196">
        <v>5.541326888E9</v>
      </c>
      <c r="M86" s="196" t="s">
        <v>1350</v>
      </c>
      <c r="N86" s="196" t="s">
        <v>1366</v>
      </c>
      <c r="O86" s="196" t="s">
        <v>1687</v>
      </c>
      <c r="P86" s="206" t="str">
        <f>VLOOKUP(A86,'import Afyon'!A:P,16,0)</f>
        <v>Geleneksel</v>
      </c>
      <c r="Q86" s="1" t="b">
        <v>0</v>
      </c>
      <c r="R86" s="1"/>
      <c r="S86" s="1"/>
      <c r="T86" s="207"/>
      <c r="U86" s="1"/>
      <c r="V86" s="208"/>
      <c r="W86" s="208"/>
      <c r="X86" s="1"/>
      <c r="Y86" s="1"/>
      <c r="Z86" s="208"/>
      <c r="AA86" s="1"/>
      <c r="AB86" s="208"/>
      <c r="AC86" s="1"/>
      <c r="AD86" s="208"/>
      <c r="AE86" s="1"/>
      <c r="AF86" s="208"/>
      <c r="AG86" s="1"/>
      <c r="AH86" s="208"/>
      <c r="AI86" s="1"/>
      <c r="AJ86" s="1"/>
      <c r="AK86" s="1"/>
      <c r="AL86" s="1"/>
      <c r="AM86" s="1"/>
    </row>
    <row r="87" ht="15.75" customHeight="1">
      <c r="A87" s="196" t="s">
        <v>773</v>
      </c>
      <c r="B87" s="196" t="s">
        <v>774</v>
      </c>
      <c r="C87" s="196" t="b">
        <f>VLOOKUP(A87,'import Afyon'!A:P,3,0)</f>
        <v>1</v>
      </c>
      <c r="D87" s="196" t="s">
        <v>1688</v>
      </c>
      <c r="E87" s="196">
        <f>VLOOKUP(A87,'import Afyon'!A:P,5,0)</f>
        <v>892</v>
      </c>
      <c r="F87" s="196">
        <f>VLOOKUP(A87,'import Afyon'!A:P,6,0)</f>
        <v>68</v>
      </c>
      <c r="G87" s="196">
        <f>VLOOKUP(A87,'import Afyon'!A:P,7,0)</f>
        <v>10</v>
      </c>
      <c r="H87" s="196">
        <f>VLOOKUP(A87,'import Afyon'!A:P,8,0)</f>
        <v>42</v>
      </c>
      <c r="I87" s="196">
        <f>VLOOKUP(A87,'import Afyon'!A:P,9,0)</f>
        <v>52</v>
      </c>
      <c r="J87" s="205">
        <f>VLOOKUP(A87,'import Afyon'!A:P,10,0)</f>
        <v>0.19</v>
      </c>
      <c r="K87" s="196" t="s">
        <v>1689</v>
      </c>
      <c r="L87" s="196">
        <v>5.468578425E9</v>
      </c>
      <c r="M87" s="196" t="s">
        <v>1350</v>
      </c>
      <c r="N87" s="196" t="s">
        <v>1667</v>
      </c>
      <c r="O87" s="196" t="s">
        <v>777</v>
      </c>
      <c r="P87" s="206" t="str">
        <f>VLOOKUP(A87,'import Afyon'!A:P,16,0)</f>
        <v>Geleneksel</v>
      </c>
      <c r="Q87" s="1" t="b">
        <v>0</v>
      </c>
      <c r="R87" s="1" t="s">
        <v>38</v>
      </c>
      <c r="S87" s="1" t="s">
        <v>100</v>
      </c>
      <c r="T87" s="1"/>
      <c r="U87" s="1" t="s">
        <v>1690</v>
      </c>
      <c r="V87" s="208">
        <v>44342.0</v>
      </c>
      <c r="W87" s="208">
        <v>44344.0</v>
      </c>
      <c r="X87" s="1"/>
      <c r="Y87" s="1" t="s">
        <v>1353</v>
      </c>
      <c r="Z87" s="208"/>
      <c r="AA87" s="1" t="s">
        <v>1353</v>
      </c>
      <c r="AB87" s="208">
        <v>44540.0</v>
      </c>
      <c r="AC87" s="1" t="s">
        <v>1353</v>
      </c>
      <c r="AD87" s="208">
        <v>44546.0</v>
      </c>
      <c r="AE87" s="1" t="s">
        <v>1353</v>
      </c>
      <c r="AF87" s="208">
        <v>44554.0</v>
      </c>
      <c r="AG87" s="1"/>
      <c r="AH87" s="208"/>
      <c r="AI87" s="1" t="s">
        <v>404</v>
      </c>
      <c r="AJ87" s="1"/>
      <c r="AK87" s="1" t="s">
        <v>128</v>
      </c>
      <c r="AL87" s="1" t="s">
        <v>167</v>
      </c>
      <c r="AM87" s="1"/>
    </row>
    <row r="88" ht="15.75" customHeight="1">
      <c r="A88" s="196" t="s">
        <v>1691</v>
      </c>
      <c r="B88" s="196" t="s">
        <v>1692</v>
      </c>
      <c r="C88" s="196" t="b">
        <f>VLOOKUP(A88,'import Afyon'!A:P,3,0)</f>
        <v>1</v>
      </c>
      <c r="D88" s="196" t="s">
        <v>1688</v>
      </c>
      <c r="E88" s="196">
        <f>VLOOKUP(A88,'import Afyon'!A:P,5,0)</f>
        <v>319</v>
      </c>
      <c r="F88" s="196">
        <f>VLOOKUP(A88,'import Afyon'!A:P,6,0)</f>
        <v>22</v>
      </c>
      <c r="G88" s="196">
        <f>VLOOKUP(A88,'import Afyon'!A:P,7,0)</f>
        <v>0</v>
      </c>
      <c r="H88" s="196">
        <f>VLOOKUP(A88,'import Afyon'!A:P,8,0)</f>
        <v>41</v>
      </c>
      <c r="I88" s="196">
        <f>VLOOKUP(A88,'import Afyon'!A:P,9,0)</f>
        <v>41</v>
      </c>
      <c r="J88" s="205">
        <f>VLOOKUP(A88,'import Afyon'!A:P,10,0)</f>
        <v>0</v>
      </c>
      <c r="K88" s="196" t="s">
        <v>1693</v>
      </c>
      <c r="L88" s="196">
        <v>5.445460603E9</v>
      </c>
      <c r="M88" s="196" t="s">
        <v>1350</v>
      </c>
      <c r="N88" s="196" t="s">
        <v>1667</v>
      </c>
      <c r="O88" s="196" t="s">
        <v>1694</v>
      </c>
      <c r="P88" s="206" t="str">
        <f>VLOOKUP(A88,'import Afyon'!A:P,16,0)</f>
        <v>Geleneksel</v>
      </c>
      <c r="Q88" s="1" t="b">
        <v>0</v>
      </c>
      <c r="R88" s="1" t="s">
        <v>28</v>
      </c>
      <c r="S88" s="1"/>
      <c r="T88" s="1"/>
      <c r="U88" s="1" t="s">
        <v>1695</v>
      </c>
      <c r="V88" s="208"/>
      <c r="W88" s="208"/>
      <c r="X88" s="1"/>
      <c r="Y88" s="1" t="s">
        <v>1475</v>
      </c>
      <c r="Z88" s="208"/>
      <c r="AA88" s="1" t="s">
        <v>1475</v>
      </c>
      <c r="AB88" s="208"/>
      <c r="AC88" s="1" t="s">
        <v>31</v>
      </c>
      <c r="AD88" s="208"/>
      <c r="AE88" s="1" t="s">
        <v>1353</v>
      </c>
      <c r="AF88" s="208">
        <v>44354.0</v>
      </c>
      <c r="AG88" s="1" t="s">
        <v>1353</v>
      </c>
      <c r="AH88" s="208">
        <v>44526.0</v>
      </c>
      <c r="AI88" s="1"/>
      <c r="AJ88" s="1"/>
      <c r="AK88" s="1"/>
      <c r="AL88" s="1"/>
      <c r="AM88" s="1" t="s">
        <v>167</v>
      </c>
    </row>
    <row r="89" ht="15.75" customHeight="1">
      <c r="A89" s="196" t="s">
        <v>1696</v>
      </c>
      <c r="B89" s="196" t="s">
        <v>1697</v>
      </c>
      <c r="C89" s="196" t="b">
        <f>VLOOKUP(A89,'import Afyon'!A:P,3,0)</f>
        <v>1</v>
      </c>
      <c r="D89" s="196" t="s">
        <v>1385</v>
      </c>
      <c r="E89" s="196">
        <f>VLOOKUP(A89,'import Afyon'!A:P,5,0)</f>
        <v>95</v>
      </c>
      <c r="F89" s="196">
        <f>VLOOKUP(A89,'import Afyon'!A:P,6,0)</f>
        <v>5</v>
      </c>
      <c r="G89" s="196">
        <f>VLOOKUP(A89,'import Afyon'!A:P,7,0)</f>
        <v>0</v>
      </c>
      <c r="H89" s="196">
        <f>VLOOKUP(A89,'import Afyon'!A:P,8,0)</f>
        <v>39</v>
      </c>
      <c r="I89" s="196">
        <f>VLOOKUP(A89,'import Afyon'!A:P,9,0)</f>
        <v>39</v>
      </c>
      <c r="J89" s="205">
        <f>VLOOKUP(A89,'import Afyon'!A:P,10,0)</f>
        <v>0</v>
      </c>
      <c r="K89" s="196" t="s">
        <v>1698</v>
      </c>
      <c r="L89" s="196">
        <v>5.438531767E9</v>
      </c>
      <c r="M89" s="196" t="s">
        <v>1699</v>
      </c>
      <c r="N89" s="196" t="s">
        <v>1700</v>
      </c>
      <c r="O89" s="196" t="s">
        <v>1701</v>
      </c>
      <c r="P89" s="206" t="str">
        <f>VLOOKUP(A89,'import Afyon'!A:P,16,0)</f>
        <v>Geleneksel</v>
      </c>
      <c r="Q89" s="1" t="b">
        <v>0</v>
      </c>
      <c r="R89" s="1" t="s">
        <v>34</v>
      </c>
      <c r="S89" s="1"/>
      <c r="T89" s="210"/>
      <c r="V89" s="208"/>
      <c r="W89" s="208"/>
      <c r="X89" s="1"/>
      <c r="Y89" s="1"/>
      <c r="Z89" s="208"/>
      <c r="AA89" s="1"/>
      <c r="AB89" s="208"/>
      <c r="AC89" s="1"/>
      <c r="AD89" s="208"/>
      <c r="AE89" s="1"/>
      <c r="AF89" s="208"/>
      <c r="AG89" s="1"/>
      <c r="AH89" s="208"/>
      <c r="AI89" s="1"/>
      <c r="AJ89" s="1"/>
      <c r="AK89" s="1"/>
      <c r="AL89" s="1"/>
      <c r="AM89" s="1"/>
    </row>
    <row r="90" ht="15.75" customHeight="1">
      <c r="A90" s="196" t="s">
        <v>1702</v>
      </c>
      <c r="B90" s="196" t="s">
        <v>1703</v>
      </c>
      <c r="C90" s="196" t="b">
        <f>VLOOKUP(A90,'import Afyon'!A:P,3,0)</f>
        <v>1</v>
      </c>
      <c r="D90" s="196" t="s">
        <v>1356</v>
      </c>
      <c r="E90" s="196">
        <f>VLOOKUP(A90,'import Afyon'!A:P,5,0)</f>
        <v>9</v>
      </c>
      <c r="F90" s="196">
        <f>VLOOKUP(A90,'import Afyon'!A:P,6,0)</f>
        <v>9</v>
      </c>
      <c r="G90" s="196">
        <f>VLOOKUP(A90,'import Afyon'!A:P,7,0)</f>
        <v>0</v>
      </c>
      <c r="H90" s="196">
        <f>VLOOKUP(A90,'import Afyon'!A:P,8,0)</f>
        <v>17</v>
      </c>
      <c r="I90" s="196">
        <f>VLOOKUP(A90,'import Afyon'!A:P,9,0)</f>
        <v>17</v>
      </c>
      <c r="J90" s="205">
        <f>VLOOKUP(A90,'import Afyon'!A:P,10,0)</f>
        <v>0</v>
      </c>
      <c r="K90" s="196" t="s">
        <v>1704</v>
      </c>
      <c r="L90" s="196">
        <v>5.333017203E9</v>
      </c>
      <c r="M90" s="196" t="s">
        <v>1350</v>
      </c>
      <c r="N90" s="196" t="s">
        <v>1402</v>
      </c>
      <c r="O90" s="196" t="s">
        <v>1705</v>
      </c>
      <c r="P90" s="206" t="str">
        <f>VLOOKUP(A90,'import Afyon'!A:P,16,0)</f>
        <v>Geleneksel</v>
      </c>
      <c r="Q90" s="1" t="b">
        <v>0</v>
      </c>
      <c r="R90" s="1"/>
      <c r="S90" s="1"/>
      <c r="T90" s="207"/>
      <c r="U90" s="1"/>
      <c r="V90" s="208"/>
      <c r="W90" s="208"/>
      <c r="X90" s="1"/>
      <c r="Y90" s="1"/>
      <c r="Z90" s="208"/>
      <c r="AA90" s="1"/>
      <c r="AB90" s="208"/>
      <c r="AC90" s="1"/>
      <c r="AD90" s="208"/>
      <c r="AE90" s="1"/>
      <c r="AF90" s="208"/>
      <c r="AG90" s="1"/>
      <c r="AH90" s="208"/>
      <c r="AI90" s="1"/>
      <c r="AJ90" s="1"/>
      <c r="AK90" s="1"/>
      <c r="AL90" s="1"/>
      <c r="AM90" s="1"/>
    </row>
    <row r="91" ht="15.75" customHeight="1">
      <c r="A91" s="196" t="s">
        <v>1706</v>
      </c>
      <c r="B91" s="196" t="s">
        <v>1707</v>
      </c>
      <c r="C91" s="196" t="b">
        <f>VLOOKUP(A91,'import Afyon'!A:P,3,0)</f>
        <v>1</v>
      </c>
      <c r="D91" s="196" t="s">
        <v>1370</v>
      </c>
      <c r="E91" s="196">
        <f>VLOOKUP(A91,'import Afyon'!A:P,5,0)</f>
        <v>502</v>
      </c>
      <c r="F91" s="196">
        <f>VLOOKUP(A91,'import Afyon'!A:P,6,0)</f>
        <v>13</v>
      </c>
      <c r="G91" s="196">
        <f>VLOOKUP(A91,'import Afyon'!A:P,7,0)</f>
        <v>0</v>
      </c>
      <c r="H91" s="196">
        <f>VLOOKUP(A91,'import Afyon'!A:P,8,0)</f>
        <v>18</v>
      </c>
      <c r="I91" s="196">
        <f>VLOOKUP(A91,'import Afyon'!A:P,9,0)</f>
        <v>18</v>
      </c>
      <c r="J91" s="205">
        <f>VLOOKUP(A91,'import Afyon'!A:P,10,0)</f>
        <v>0</v>
      </c>
      <c r="K91" s="196" t="s">
        <v>1708</v>
      </c>
      <c r="L91" s="196">
        <v>2.7222812E9</v>
      </c>
      <c r="M91" s="196" t="s">
        <v>1350</v>
      </c>
      <c r="N91" s="196" t="s">
        <v>1402</v>
      </c>
      <c r="O91" s="196" t="s">
        <v>1709</v>
      </c>
      <c r="P91" s="206" t="str">
        <f>VLOOKUP(A91,'import Afyon'!A:P,16,0)</f>
        <v>Geleneksel</v>
      </c>
      <c r="Q91" s="1" t="b">
        <v>1</v>
      </c>
      <c r="R91" s="1" t="s">
        <v>29</v>
      </c>
      <c r="S91" s="1"/>
      <c r="T91" s="1"/>
      <c r="U91" s="1" t="s">
        <v>1710</v>
      </c>
      <c r="V91" s="208"/>
      <c r="W91" s="208"/>
      <c r="X91" s="1"/>
      <c r="Y91" s="1" t="s">
        <v>1353</v>
      </c>
      <c r="Z91" s="208"/>
      <c r="AA91" s="1" t="s">
        <v>1506</v>
      </c>
      <c r="AB91" s="208">
        <v>44350.0</v>
      </c>
      <c r="AC91" s="1"/>
      <c r="AD91" s="208"/>
      <c r="AE91" s="1"/>
      <c r="AF91" s="208"/>
      <c r="AG91" s="1"/>
      <c r="AH91" s="208"/>
      <c r="AI91" s="1"/>
      <c r="AJ91" s="1" t="s">
        <v>929</v>
      </c>
      <c r="AK91" s="1"/>
      <c r="AL91" s="1"/>
      <c r="AM91" s="1"/>
    </row>
    <row r="92" ht="15.75" customHeight="1">
      <c r="A92" s="196" t="s">
        <v>1711</v>
      </c>
      <c r="B92" s="196" t="s">
        <v>1712</v>
      </c>
      <c r="C92" s="196" t="b">
        <f>VLOOKUP(A92,'import Afyon'!A:P,3,0)</f>
        <v>1</v>
      </c>
      <c r="D92" s="196" t="s">
        <v>1378</v>
      </c>
      <c r="E92" s="196">
        <f>VLOOKUP(A92,'import Afyon'!A:P,5,0)</f>
        <v>50</v>
      </c>
      <c r="F92" s="196">
        <f>VLOOKUP(A92,'import Afyon'!A:P,6,0)</f>
        <v>3</v>
      </c>
      <c r="G92" s="196">
        <f>VLOOKUP(A92,'import Afyon'!A:P,7,0)</f>
        <v>0</v>
      </c>
      <c r="H92" s="196">
        <f>VLOOKUP(A92,'import Afyon'!A:P,8,0)</f>
        <v>60</v>
      </c>
      <c r="I92" s="196">
        <f>VLOOKUP(A92,'import Afyon'!A:P,9,0)</f>
        <v>60</v>
      </c>
      <c r="J92" s="205">
        <f>VLOOKUP(A92,'import Afyon'!A:P,10,0)</f>
        <v>0</v>
      </c>
      <c r="K92" s="196" t="s">
        <v>1713</v>
      </c>
      <c r="L92" s="196">
        <v>5.448303386E9</v>
      </c>
      <c r="M92" s="196" t="s">
        <v>1699</v>
      </c>
      <c r="N92" s="196" t="s">
        <v>1565</v>
      </c>
      <c r="O92" s="196" t="s">
        <v>1714</v>
      </c>
      <c r="P92" s="206" t="str">
        <f>VLOOKUP(A92,'import Afyon'!A:P,16,0)</f>
        <v>Geleneksel</v>
      </c>
      <c r="Q92" s="1" t="b">
        <v>0</v>
      </c>
      <c r="R92" s="1" t="s">
        <v>34</v>
      </c>
      <c r="S92" s="1"/>
      <c r="T92" s="1"/>
      <c r="V92" s="208"/>
      <c r="W92" s="208"/>
      <c r="X92" s="1"/>
      <c r="Y92" s="1"/>
      <c r="Z92" s="208"/>
      <c r="AA92" s="1"/>
      <c r="AB92" s="208"/>
      <c r="AC92" s="1"/>
      <c r="AD92" s="208"/>
      <c r="AE92" s="1"/>
      <c r="AF92" s="208"/>
      <c r="AG92" s="1"/>
      <c r="AH92" s="208"/>
      <c r="AI92" s="1"/>
      <c r="AJ92" s="1"/>
      <c r="AK92" s="1"/>
      <c r="AL92" s="1"/>
      <c r="AM92" s="1"/>
    </row>
    <row r="93" ht="15.75" customHeight="1">
      <c r="A93" s="196" t="s">
        <v>1715</v>
      </c>
      <c r="B93" s="196" t="s">
        <v>1716</v>
      </c>
      <c r="C93" s="196" t="b">
        <f>VLOOKUP(A93,'import Afyon'!A:P,3,0)</f>
        <v>1</v>
      </c>
      <c r="D93" s="196" t="s">
        <v>1385</v>
      </c>
      <c r="E93" s="196">
        <f>VLOOKUP(A93,'import Afyon'!A:P,5,0)</f>
        <v>59</v>
      </c>
      <c r="F93" s="196">
        <f>VLOOKUP(A93,'import Afyon'!A:P,6,0)</f>
        <v>15</v>
      </c>
      <c r="G93" s="196">
        <f>VLOOKUP(A93,'import Afyon'!A:P,7,0)</f>
        <v>0</v>
      </c>
      <c r="H93" s="196">
        <f>VLOOKUP(A93,'import Afyon'!A:P,8,0)</f>
        <v>40</v>
      </c>
      <c r="I93" s="196">
        <f>VLOOKUP(A93,'import Afyon'!A:P,9,0)</f>
        <v>40</v>
      </c>
      <c r="J93" s="205">
        <f>VLOOKUP(A93,'import Afyon'!A:P,10,0)</f>
        <v>0</v>
      </c>
      <c r="K93" s="196" t="s">
        <v>1717</v>
      </c>
      <c r="L93" s="196">
        <v>5.454705771E9</v>
      </c>
      <c r="M93" s="196" t="s">
        <v>1350</v>
      </c>
      <c r="N93" s="196" t="s">
        <v>1718</v>
      </c>
      <c r="O93" s="196" t="s">
        <v>1719</v>
      </c>
      <c r="P93" s="206" t="str">
        <f>VLOOKUP(A93,'import Afyon'!A:P,16,0)</f>
        <v>Geleneksel</v>
      </c>
      <c r="Q93" s="1" t="b">
        <v>0</v>
      </c>
      <c r="R93" s="1"/>
      <c r="S93" s="1"/>
      <c r="T93" s="207"/>
      <c r="U93" s="1"/>
      <c r="V93" s="208"/>
      <c r="W93" s="208"/>
      <c r="X93" s="1"/>
      <c r="Y93" s="1"/>
      <c r="Z93" s="208"/>
      <c r="AA93" s="1"/>
      <c r="AB93" s="208"/>
      <c r="AC93" s="1"/>
      <c r="AD93" s="208"/>
      <c r="AE93" s="1"/>
      <c r="AF93" s="208"/>
      <c r="AG93" s="1"/>
      <c r="AH93" s="208"/>
      <c r="AI93" s="1"/>
      <c r="AJ93" s="1"/>
      <c r="AK93" s="1"/>
      <c r="AL93" s="1"/>
      <c r="AM93" s="1"/>
    </row>
    <row r="94" ht="15.75" customHeight="1">
      <c r="A94" s="196" t="s">
        <v>1138</v>
      </c>
      <c r="B94" s="196" t="s">
        <v>1139</v>
      </c>
      <c r="C94" s="196" t="b">
        <f>VLOOKUP(A94,'import Afyon'!A:P,3,0)</f>
        <v>1</v>
      </c>
      <c r="D94" s="196" t="s">
        <v>1356</v>
      </c>
      <c r="E94" s="196">
        <f>VLOOKUP(A94,'import Afyon'!A:P,5,0)</f>
        <v>1105</v>
      </c>
      <c r="F94" s="196">
        <f>VLOOKUP(A94,'import Afyon'!A:P,6,0)</f>
        <v>16</v>
      </c>
      <c r="G94" s="196">
        <f>VLOOKUP(A94,'import Afyon'!A:P,7,0)</f>
        <v>10</v>
      </c>
      <c r="H94" s="196">
        <f>VLOOKUP(A94,'import Afyon'!A:P,8,0)</f>
        <v>0</v>
      </c>
      <c r="I94" s="196">
        <f>VLOOKUP(A94,'import Afyon'!A:P,9,0)</f>
        <v>10</v>
      </c>
      <c r="J94" s="205">
        <f>VLOOKUP(A94,'import Afyon'!A:P,10,0)</f>
        <v>1</v>
      </c>
      <c r="K94" s="196" t="s">
        <v>1720</v>
      </c>
      <c r="L94" s="196">
        <v>5.524602643E9</v>
      </c>
      <c r="M94" s="196" t="s">
        <v>1350</v>
      </c>
      <c r="N94" s="196" t="s">
        <v>1402</v>
      </c>
      <c r="O94" s="196" t="s">
        <v>1721</v>
      </c>
      <c r="P94" s="206" t="str">
        <f>VLOOKUP(A94,'import Afyon'!A:P,16,0)</f>
        <v>Geleneksel</v>
      </c>
      <c r="Q94" s="1" t="b">
        <v>0</v>
      </c>
      <c r="R94" s="1" t="s">
        <v>38</v>
      </c>
      <c r="S94" s="1"/>
      <c r="T94" s="1"/>
      <c r="U94" s="1" t="s">
        <v>1722</v>
      </c>
      <c r="V94" s="208">
        <v>44531.0</v>
      </c>
      <c r="W94" s="208">
        <v>44503.0</v>
      </c>
      <c r="X94" s="1"/>
      <c r="Y94" s="1" t="s">
        <v>43</v>
      </c>
      <c r="Z94" s="208">
        <v>44529.0</v>
      </c>
      <c r="AA94" s="1" t="s">
        <v>31</v>
      </c>
      <c r="AB94" s="208">
        <v>44529.0</v>
      </c>
      <c r="AC94" s="1" t="s">
        <v>1353</v>
      </c>
      <c r="AD94" s="208">
        <v>44531.0</v>
      </c>
      <c r="AE94" s="1"/>
      <c r="AF94" s="208"/>
      <c r="AG94" s="1"/>
      <c r="AH94" s="208"/>
      <c r="AI94" s="1" t="s">
        <v>404</v>
      </c>
      <c r="AJ94" s="1" t="s">
        <v>106</v>
      </c>
      <c r="AK94" s="1" t="s">
        <v>106</v>
      </c>
      <c r="AL94" s="1"/>
      <c r="AM94" s="1"/>
    </row>
    <row r="95" ht="15.75" customHeight="1">
      <c r="A95" s="196" t="s">
        <v>1142</v>
      </c>
      <c r="B95" s="196" t="s">
        <v>1143</v>
      </c>
      <c r="C95" s="196" t="b">
        <f>VLOOKUP(A95,'import Afyon'!A:P,3,0)</f>
        <v>1</v>
      </c>
      <c r="D95" s="196" t="s">
        <v>1385</v>
      </c>
      <c r="E95" s="196">
        <f>VLOOKUP(A95,'import Afyon'!A:P,5,0)</f>
        <v>1161</v>
      </c>
      <c r="F95" s="196">
        <f>VLOOKUP(A95,'import Afyon'!A:P,6,0)</f>
        <v>34</v>
      </c>
      <c r="G95" s="196">
        <f>VLOOKUP(A95,'import Afyon'!A:P,7,0)</f>
        <v>20</v>
      </c>
      <c r="H95" s="196">
        <f>VLOOKUP(A95,'import Afyon'!A:P,8,0)</f>
        <v>14</v>
      </c>
      <c r="I95" s="196">
        <f>VLOOKUP(A95,'import Afyon'!A:P,9,0)</f>
        <v>34</v>
      </c>
      <c r="J95" s="205">
        <f>VLOOKUP(A95,'import Afyon'!A:P,10,0)</f>
        <v>0.59</v>
      </c>
      <c r="K95" s="196" t="s">
        <v>1723</v>
      </c>
      <c r="L95" s="196">
        <v>5.074710506E9</v>
      </c>
      <c r="M95" s="196" t="s">
        <v>1350</v>
      </c>
      <c r="N95" s="196" t="s">
        <v>1402</v>
      </c>
      <c r="O95" s="196" t="s">
        <v>1146</v>
      </c>
      <c r="P95" s="206" t="str">
        <f>VLOOKUP(A95,'import Afyon'!A:P,16,0)</f>
        <v>Geleneksel</v>
      </c>
      <c r="Q95" s="1" t="b">
        <v>0</v>
      </c>
      <c r="R95" s="1" t="s">
        <v>38</v>
      </c>
      <c r="S95" s="1"/>
      <c r="T95" s="210"/>
      <c r="U95" s="1" t="s">
        <v>1724</v>
      </c>
      <c r="V95" s="208">
        <v>44531.0</v>
      </c>
      <c r="W95" s="208">
        <v>44533.0</v>
      </c>
      <c r="X95" s="1"/>
      <c r="Y95" s="1" t="s">
        <v>1475</v>
      </c>
      <c r="Z95" s="208"/>
      <c r="AA95" s="1" t="s">
        <v>1475</v>
      </c>
      <c r="AB95" s="208"/>
      <c r="AC95" s="1" t="s">
        <v>1475</v>
      </c>
      <c r="AD95" s="208">
        <v>44348.0</v>
      </c>
      <c r="AE95" s="1" t="s">
        <v>43</v>
      </c>
      <c r="AF95" s="208">
        <v>44348.0</v>
      </c>
      <c r="AG95" s="1" t="s">
        <v>1353</v>
      </c>
      <c r="AH95" s="208">
        <v>44554.0</v>
      </c>
      <c r="AI95" s="1"/>
      <c r="AJ95" s="1"/>
      <c r="AK95" s="1" t="s">
        <v>814</v>
      </c>
      <c r="AL95" s="1" t="s">
        <v>814</v>
      </c>
      <c r="AM95" s="1" t="s">
        <v>167</v>
      </c>
    </row>
    <row r="96" ht="15.75" customHeight="1">
      <c r="A96" s="196" t="s">
        <v>1725</v>
      </c>
      <c r="B96" s="196" t="s">
        <v>1726</v>
      </c>
      <c r="C96" s="196" t="b">
        <f>VLOOKUP(A96,'import Afyon'!A:P,3,0)</f>
        <v>1</v>
      </c>
      <c r="D96" s="196" t="s">
        <v>1385</v>
      </c>
      <c r="E96" s="196">
        <f>VLOOKUP(A96,'import Afyon'!A:P,5,0)</f>
        <v>1</v>
      </c>
      <c r="F96" s="196">
        <f>VLOOKUP(A96,'import Afyon'!A:P,6,0)</f>
        <v>1</v>
      </c>
      <c r="G96" s="196">
        <f>VLOOKUP(A96,'import Afyon'!A:P,7,0)</f>
        <v>0</v>
      </c>
      <c r="H96" s="196">
        <f>VLOOKUP(A96,'import Afyon'!A:P,8,0)</f>
        <v>17</v>
      </c>
      <c r="I96" s="196">
        <f>VLOOKUP(A96,'import Afyon'!A:P,9,0)</f>
        <v>17</v>
      </c>
      <c r="J96" s="205">
        <f>VLOOKUP(A96,'import Afyon'!A:P,10,0)</f>
        <v>0</v>
      </c>
      <c r="K96" s="196" t="s">
        <v>1727</v>
      </c>
      <c r="L96" s="196">
        <v>2.722166381E9</v>
      </c>
      <c r="M96" s="196" t="s">
        <v>1350</v>
      </c>
      <c r="N96" s="196" t="s">
        <v>1376</v>
      </c>
      <c r="O96" s="196" t="s">
        <v>1728</v>
      </c>
      <c r="P96" s="206" t="str">
        <f>VLOOKUP(A96,'import Afyon'!A:P,16,0)</f>
        <v>Geleneksel</v>
      </c>
      <c r="Q96" s="1" t="b">
        <v>0</v>
      </c>
      <c r="R96" s="1"/>
      <c r="S96" s="1"/>
      <c r="T96" s="207"/>
      <c r="U96" s="1"/>
      <c r="V96" s="208"/>
      <c r="W96" s="208"/>
      <c r="X96" s="1"/>
      <c r="Y96" s="1"/>
      <c r="Z96" s="208"/>
      <c r="AA96" s="1"/>
      <c r="AB96" s="208"/>
      <c r="AC96" s="1"/>
      <c r="AD96" s="208"/>
      <c r="AE96" s="1"/>
      <c r="AF96" s="208"/>
      <c r="AG96" s="1"/>
      <c r="AH96" s="208"/>
      <c r="AI96" s="1"/>
      <c r="AJ96" s="1"/>
      <c r="AK96" s="1"/>
      <c r="AL96" s="1"/>
      <c r="AM96" s="1"/>
    </row>
    <row r="97" ht="15.75" customHeight="1">
      <c r="A97" s="196" t="s">
        <v>1729</v>
      </c>
      <c r="B97" s="196" t="s">
        <v>1730</v>
      </c>
      <c r="C97" s="196" t="b">
        <f>VLOOKUP(A97,'import Afyon'!A:P,3,0)</f>
        <v>1</v>
      </c>
      <c r="D97" s="196" t="s">
        <v>1493</v>
      </c>
      <c r="E97" s="196">
        <f>VLOOKUP(A97,'import Afyon'!A:P,5,0)</f>
        <v>2</v>
      </c>
      <c r="F97" s="196">
        <f>VLOOKUP(A97,'import Afyon'!A:P,6,0)</f>
        <v>0</v>
      </c>
      <c r="G97" s="196">
        <f>VLOOKUP(A97,'import Afyon'!A:P,7,0)</f>
        <v>0</v>
      </c>
      <c r="H97" s="196">
        <f>VLOOKUP(A97,'import Afyon'!A:P,8,0)</f>
        <v>16</v>
      </c>
      <c r="I97" s="196">
        <f>VLOOKUP(A97,'import Afyon'!A:P,9,0)</f>
        <v>16</v>
      </c>
      <c r="J97" s="205">
        <f>VLOOKUP(A97,'import Afyon'!A:P,10,0)</f>
        <v>0</v>
      </c>
      <c r="K97" s="196" t="s">
        <v>1731</v>
      </c>
      <c r="L97" s="196">
        <v>5.543824379E9</v>
      </c>
      <c r="M97" s="196" t="s">
        <v>1350</v>
      </c>
      <c r="N97" s="196" t="s">
        <v>1402</v>
      </c>
      <c r="O97" s="196" t="s">
        <v>1732</v>
      </c>
      <c r="P97" s="206" t="str">
        <f>VLOOKUP(A97,'import Afyon'!A:P,16,0)</f>
        <v>Geleneksel</v>
      </c>
      <c r="Q97" s="1" t="b">
        <v>0</v>
      </c>
      <c r="R97" s="1" t="s">
        <v>41</v>
      </c>
      <c r="S97" s="1"/>
      <c r="T97" s="27"/>
      <c r="U97" s="1" t="s">
        <v>1733</v>
      </c>
      <c r="V97" s="208"/>
      <c r="W97" s="208"/>
      <c r="X97" s="1"/>
      <c r="Y97" s="1" t="s">
        <v>1353</v>
      </c>
      <c r="Z97" s="208"/>
      <c r="AA97" s="1" t="s">
        <v>1475</v>
      </c>
      <c r="AB97" s="208">
        <v>44547.0</v>
      </c>
      <c r="AC97" s="1" t="s">
        <v>1353</v>
      </c>
      <c r="AD97" s="208">
        <v>44548.0</v>
      </c>
      <c r="AE97" s="1"/>
      <c r="AF97" s="208"/>
      <c r="AG97" s="1"/>
      <c r="AH97" s="208"/>
      <c r="AI97" s="1"/>
      <c r="AJ97" s="1" t="s">
        <v>416</v>
      </c>
      <c r="AK97" s="1" t="s">
        <v>66</v>
      </c>
      <c r="AL97" s="1"/>
      <c r="AM97" s="1"/>
    </row>
    <row r="98" ht="15.75" customHeight="1">
      <c r="A98" s="196" t="s">
        <v>1734</v>
      </c>
      <c r="B98" s="196" t="s">
        <v>1735</v>
      </c>
      <c r="C98" s="196" t="b">
        <f>VLOOKUP(A98,'import Afyon'!A:P,3,0)</f>
        <v>1</v>
      </c>
      <c r="D98" s="196" t="s">
        <v>1378</v>
      </c>
      <c r="E98" s="196">
        <f>VLOOKUP(A98,'import Afyon'!A:P,5,0)</f>
        <v>78</v>
      </c>
      <c r="F98" s="196">
        <f>VLOOKUP(A98,'import Afyon'!A:P,6,0)</f>
        <v>0</v>
      </c>
      <c r="G98" s="196">
        <f>VLOOKUP(A98,'import Afyon'!A:P,7,0)</f>
        <v>0</v>
      </c>
      <c r="H98" s="196">
        <f>VLOOKUP(A98,'import Afyon'!A:P,8,0)</f>
        <v>40</v>
      </c>
      <c r="I98" s="196">
        <f>VLOOKUP(A98,'import Afyon'!A:P,9,0)</f>
        <v>40</v>
      </c>
      <c r="J98" s="205">
        <f>VLOOKUP(A98,'import Afyon'!A:P,10,0)</f>
        <v>0</v>
      </c>
      <c r="K98" s="196" t="s">
        <v>1736</v>
      </c>
      <c r="L98" s="196">
        <v>5.339190584E9</v>
      </c>
      <c r="M98" s="196" t="s">
        <v>1350</v>
      </c>
      <c r="N98" s="196" t="s">
        <v>1436</v>
      </c>
      <c r="O98" s="196" t="s">
        <v>1737</v>
      </c>
      <c r="P98" s="206" t="str">
        <f>VLOOKUP(A98,'import Afyon'!A:P,16,0)</f>
        <v>Geleneksel</v>
      </c>
      <c r="Q98" s="1" t="b">
        <v>1</v>
      </c>
      <c r="R98" s="1"/>
      <c r="S98" s="1"/>
      <c r="T98" s="1"/>
      <c r="U98" s="1" t="s">
        <v>1738</v>
      </c>
      <c r="V98" s="208"/>
      <c r="W98" s="208"/>
      <c r="X98" s="1"/>
      <c r="Y98" s="1" t="s">
        <v>1506</v>
      </c>
      <c r="Z98" s="208">
        <v>44522.0</v>
      </c>
      <c r="AA98" s="1" t="s">
        <v>1353</v>
      </c>
      <c r="AB98" s="208">
        <v>44524.0</v>
      </c>
      <c r="AC98" s="1"/>
      <c r="AD98" s="208"/>
      <c r="AE98" s="1"/>
      <c r="AF98" s="208"/>
      <c r="AG98" s="1"/>
      <c r="AH98" s="208"/>
      <c r="AI98" s="1" t="s">
        <v>416</v>
      </c>
      <c r="AJ98" s="1" t="s">
        <v>416</v>
      </c>
      <c r="AK98" s="1"/>
      <c r="AL98" s="1"/>
      <c r="AM98" s="1"/>
    </row>
    <row r="99" ht="15.75" customHeight="1">
      <c r="A99" s="196" t="s">
        <v>1739</v>
      </c>
      <c r="B99" s="196" t="s">
        <v>1740</v>
      </c>
      <c r="C99" s="196" t="b">
        <f>VLOOKUP(A99,'import Afyon'!A:P,3,0)</f>
        <v>1</v>
      </c>
      <c r="D99" s="196" t="s">
        <v>1385</v>
      </c>
      <c r="E99" s="196">
        <f>VLOOKUP(A99,'import Afyon'!A:P,5,0)</f>
        <v>1330</v>
      </c>
      <c r="F99" s="196">
        <f>VLOOKUP(A99,'import Afyon'!A:P,6,0)</f>
        <v>219</v>
      </c>
      <c r="G99" s="196">
        <f>VLOOKUP(A99,'import Afyon'!A:P,7,0)</f>
        <v>0</v>
      </c>
      <c r="H99" s="196">
        <f>VLOOKUP(A99,'import Afyon'!A:P,8,0)</f>
        <v>34</v>
      </c>
      <c r="I99" s="196">
        <f>VLOOKUP(A99,'import Afyon'!A:P,9,0)</f>
        <v>34</v>
      </c>
      <c r="J99" s="205">
        <f>VLOOKUP(A99,'import Afyon'!A:P,10,0)</f>
        <v>0</v>
      </c>
      <c r="K99" s="196" t="s">
        <v>1741</v>
      </c>
      <c r="L99" s="196">
        <v>5.436566785E9</v>
      </c>
      <c r="M99" s="196" t="s">
        <v>1350</v>
      </c>
      <c r="N99" s="196" t="s">
        <v>1436</v>
      </c>
      <c r="O99" s="196" t="s">
        <v>1742</v>
      </c>
      <c r="P99" s="206" t="str">
        <f>VLOOKUP(A99,'import Afyon'!A:P,16,0)</f>
        <v>Geleneksel</v>
      </c>
      <c r="Q99" s="1" t="b">
        <v>1</v>
      </c>
      <c r="R99" s="1" t="s">
        <v>33</v>
      </c>
      <c r="S99" s="1"/>
      <c r="T99" s="1"/>
      <c r="U99" s="1" t="s">
        <v>1743</v>
      </c>
      <c r="V99" s="208"/>
      <c r="W99" s="208"/>
      <c r="X99" s="1"/>
      <c r="Y99" s="1" t="s">
        <v>1475</v>
      </c>
      <c r="Z99" s="208"/>
      <c r="AA99" s="1" t="s">
        <v>1353</v>
      </c>
      <c r="AB99" s="208">
        <v>44350.0</v>
      </c>
      <c r="AC99" s="1"/>
      <c r="AD99" s="208"/>
      <c r="AE99" s="1"/>
      <c r="AF99" s="208"/>
      <c r="AG99" s="1"/>
      <c r="AH99" s="208"/>
      <c r="AI99" s="1"/>
      <c r="AJ99" s="1"/>
      <c r="AK99" s="1"/>
      <c r="AL99" s="1"/>
      <c r="AM99" s="1"/>
    </row>
    <row r="100" ht="15.75" customHeight="1">
      <c r="A100" s="196" t="s">
        <v>1072</v>
      </c>
      <c r="B100" s="196" t="s">
        <v>1073</v>
      </c>
      <c r="C100" s="196" t="b">
        <f>VLOOKUP(A100,'import Afyon'!A:P,3,0)</f>
        <v>1</v>
      </c>
      <c r="D100" s="196" t="s">
        <v>1385</v>
      </c>
      <c r="E100" s="196">
        <f>VLOOKUP(A100,'import Afyon'!A:P,5,0)</f>
        <v>455</v>
      </c>
      <c r="F100" s="196">
        <f>VLOOKUP(A100,'import Afyon'!A:P,6,0)</f>
        <v>30</v>
      </c>
      <c r="G100" s="196">
        <f>VLOOKUP(A100,'import Afyon'!A:P,7,0)</f>
        <v>9</v>
      </c>
      <c r="H100" s="196">
        <f>VLOOKUP(A100,'import Afyon'!A:P,8,0)</f>
        <v>4</v>
      </c>
      <c r="I100" s="196">
        <f>VLOOKUP(A100,'import Afyon'!A:P,9,0)</f>
        <v>13</v>
      </c>
      <c r="J100" s="205">
        <f>VLOOKUP(A100,'import Afyon'!A:P,10,0)</f>
        <v>0.69</v>
      </c>
      <c r="K100" s="196" t="s">
        <v>1744</v>
      </c>
      <c r="L100" s="196">
        <v>2.722167224E9</v>
      </c>
      <c r="M100" s="196" t="s">
        <v>1350</v>
      </c>
      <c r="N100" s="196" t="s">
        <v>1436</v>
      </c>
      <c r="O100" s="196" t="s">
        <v>1076</v>
      </c>
      <c r="P100" s="206" t="str">
        <f>VLOOKUP(A100,'import Afyon'!A:P,16,0)</f>
        <v>Geleneksel</v>
      </c>
      <c r="Q100" s="1" t="b">
        <v>0</v>
      </c>
      <c r="R100" s="1" t="s">
        <v>38</v>
      </c>
      <c r="S100" s="1" t="s">
        <v>167</v>
      </c>
      <c r="T100" s="207" t="s">
        <v>989</v>
      </c>
      <c r="U100" s="1" t="s">
        <v>1745</v>
      </c>
      <c r="V100" s="208">
        <v>44526.0</v>
      </c>
      <c r="W100" s="208">
        <v>44529.0</v>
      </c>
      <c r="X100" s="1"/>
      <c r="Y100" s="1" t="s">
        <v>1506</v>
      </c>
      <c r="Z100" s="208">
        <v>44524.0</v>
      </c>
      <c r="AA100" s="1" t="s">
        <v>1353</v>
      </c>
      <c r="AB100" s="208">
        <v>44526.0</v>
      </c>
      <c r="AC100" s="1"/>
      <c r="AD100" s="208"/>
      <c r="AE100" s="1"/>
      <c r="AF100" s="208"/>
      <c r="AG100" s="1"/>
      <c r="AH100" s="208"/>
      <c r="AI100" s="1" t="s">
        <v>416</v>
      </c>
      <c r="AJ100" s="1" t="s">
        <v>167</v>
      </c>
      <c r="AK100" s="1"/>
      <c r="AL100" s="1"/>
      <c r="AM100" s="1"/>
    </row>
    <row r="101" ht="15.75" customHeight="1">
      <c r="A101" s="196" t="s">
        <v>1746</v>
      </c>
      <c r="B101" s="196" t="s">
        <v>1747</v>
      </c>
      <c r="C101" s="196" t="b">
        <f>VLOOKUP(A101,'import Afyon'!A:P,3,0)</f>
        <v>1</v>
      </c>
      <c r="D101" s="196" t="s">
        <v>1356</v>
      </c>
      <c r="E101" s="196">
        <f>VLOOKUP(A101,'import Afyon'!A:P,5,0)</f>
        <v>82</v>
      </c>
      <c r="F101" s="196">
        <f>VLOOKUP(A101,'import Afyon'!A:P,6,0)</f>
        <v>15</v>
      </c>
      <c r="G101" s="196">
        <f>VLOOKUP(A101,'import Afyon'!A:P,7,0)</f>
        <v>0</v>
      </c>
      <c r="H101" s="196">
        <f>VLOOKUP(A101,'import Afyon'!A:P,8,0)</f>
        <v>15</v>
      </c>
      <c r="I101" s="196">
        <f>VLOOKUP(A101,'import Afyon'!A:P,9,0)</f>
        <v>15</v>
      </c>
      <c r="J101" s="205">
        <f>VLOOKUP(A101,'import Afyon'!A:P,10,0)</f>
        <v>0</v>
      </c>
      <c r="K101" s="196" t="s">
        <v>1748</v>
      </c>
      <c r="L101" s="196">
        <v>5.345721589E9</v>
      </c>
      <c r="M101" s="196" t="s">
        <v>1350</v>
      </c>
      <c r="N101" s="196" t="s">
        <v>1749</v>
      </c>
      <c r="O101" s="196" t="s">
        <v>1750</v>
      </c>
      <c r="P101" s="206" t="str">
        <f>VLOOKUP(A101,'import Afyon'!A:P,16,0)</f>
        <v>Geleneksel</v>
      </c>
      <c r="Q101" s="1" t="b">
        <v>0</v>
      </c>
      <c r="R101" s="1"/>
      <c r="S101" s="1"/>
      <c r="T101" s="207"/>
      <c r="U101" s="1"/>
      <c r="V101" s="208"/>
      <c r="W101" s="208"/>
      <c r="X101" s="1"/>
      <c r="Y101" s="1"/>
      <c r="Z101" s="208"/>
      <c r="AA101" s="1"/>
      <c r="AB101" s="208"/>
      <c r="AC101" s="1"/>
      <c r="AD101" s="208"/>
      <c r="AE101" s="1"/>
      <c r="AF101" s="208"/>
      <c r="AG101" s="1"/>
      <c r="AH101" s="208"/>
      <c r="AI101" s="1"/>
      <c r="AJ101" s="1"/>
      <c r="AK101" s="1"/>
      <c r="AL101" s="1"/>
      <c r="AM101" s="1"/>
    </row>
    <row r="102" ht="15.75" customHeight="1">
      <c r="A102" s="196" t="s">
        <v>1751</v>
      </c>
      <c r="B102" s="196" t="s">
        <v>1752</v>
      </c>
      <c r="C102" s="196" t="b">
        <f>VLOOKUP(A102,'import Afyon'!A:P,3,0)</f>
        <v>1</v>
      </c>
      <c r="D102" s="196" t="s">
        <v>1364</v>
      </c>
      <c r="E102" s="196">
        <f>VLOOKUP(A102,'import Afyon'!A:P,5,0)</f>
        <v>10</v>
      </c>
      <c r="F102" s="196">
        <f>VLOOKUP(A102,'import Afyon'!A:P,6,0)</f>
        <v>7</v>
      </c>
      <c r="G102" s="196">
        <f>VLOOKUP(A102,'import Afyon'!A:P,7,0)</f>
        <v>0</v>
      </c>
      <c r="H102" s="196">
        <f>VLOOKUP(A102,'import Afyon'!A:P,8,0)</f>
        <v>9</v>
      </c>
      <c r="I102" s="196">
        <f>VLOOKUP(A102,'import Afyon'!A:P,9,0)</f>
        <v>9</v>
      </c>
      <c r="J102" s="205">
        <f>VLOOKUP(A102,'import Afyon'!A:P,10,0)</f>
        <v>0</v>
      </c>
      <c r="K102" s="196" t="s">
        <v>1753</v>
      </c>
      <c r="L102" s="196">
        <v>5.414529019E9</v>
      </c>
      <c r="M102" s="196" t="s">
        <v>1500</v>
      </c>
      <c r="N102" s="196" t="s">
        <v>1754</v>
      </c>
      <c r="O102" s="196" t="s">
        <v>1755</v>
      </c>
      <c r="P102" s="206" t="str">
        <f>VLOOKUP(A102,'import Afyon'!A:P,16,0)</f>
        <v>Geleneksel</v>
      </c>
      <c r="Q102" s="1" t="b">
        <v>0</v>
      </c>
      <c r="R102" s="1"/>
      <c r="S102" s="1"/>
      <c r="T102" s="207"/>
      <c r="U102" s="1"/>
      <c r="V102" s="208"/>
      <c r="W102" s="208"/>
      <c r="X102" s="1"/>
      <c r="Y102" s="1"/>
      <c r="Z102" s="208"/>
      <c r="AA102" s="1"/>
      <c r="AB102" s="208"/>
      <c r="AC102" s="1"/>
      <c r="AD102" s="208"/>
      <c r="AE102" s="1"/>
      <c r="AF102" s="208"/>
      <c r="AG102" s="1"/>
      <c r="AH102" s="208"/>
      <c r="AI102" s="1"/>
      <c r="AJ102" s="1"/>
      <c r="AK102" s="1"/>
      <c r="AL102" s="1"/>
      <c r="AM102" s="1"/>
    </row>
    <row r="103" ht="15.75" customHeight="1">
      <c r="A103" s="196" t="s">
        <v>1756</v>
      </c>
      <c r="B103" s="196" t="s">
        <v>1757</v>
      </c>
      <c r="C103" s="196" t="b">
        <f>VLOOKUP(A103,'import Afyon'!A:P,3,0)</f>
        <v>1</v>
      </c>
      <c r="D103" s="196" t="s">
        <v>1597</v>
      </c>
      <c r="E103" s="196">
        <f>VLOOKUP(A103,'import Afyon'!A:P,5,0)</f>
        <v>464</v>
      </c>
      <c r="F103" s="196">
        <f>VLOOKUP(A103,'import Afyon'!A:P,6,0)</f>
        <v>4</v>
      </c>
      <c r="G103" s="196">
        <f>VLOOKUP(A103,'import Afyon'!A:P,7,0)</f>
        <v>0</v>
      </c>
      <c r="H103" s="196">
        <f>VLOOKUP(A103,'import Afyon'!A:P,8,0)</f>
        <v>14</v>
      </c>
      <c r="I103" s="196">
        <f>VLOOKUP(A103,'import Afyon'!A:P,9,0)</f>
        <v>14</v>
      </c>
      <c r="J103" s="205">
        <f>VLOOKUP(A103,'import Afyon'!A:P,10,0)</f>
        <v>0</v>
      </c>
      <c r="K103" s="196" t="s">
        <v>1758</v>
      </c>
      <c r="L103" s="196">
        <v>5.337255259E9</v>
      </c>
      <c r="M103" s="196" t="s">
        <v>1350</v>
      </c>
      <c r="N103" s="196" t="s">
        <v>1479</v>
      </c>
      <c r="O103" s="196" t="s">
        <v>1759</v>
      </c>
      <c r="P103" s="206" t="str">
        <f>VLOOKUP(A103,'import Afyon'!A:P,16,0)</f>
        <v>Geleneksel</v>
      </c>
      <c r="Q103" s="1" t="b">
        <v>0</v>
      </c>
      <c r="R103" s="1" t="s">
        <v>43</v>
      </c>
      <c r="S103" s="1"/>
      <c r="T103" s="1"/>
      <c r="U103" s="1" t="s">
        <v>1760</v>
      </c>
      <c r="V103" s="208"/>
      <c r="W103" s="208"/>
      <c r="X103" s="1"/>
      <c r="Y103" s="1" t="s">
        <v>43</v>
      </c>
      <c r="Z103" s="208">
        <v>44524.0</v>
      </c>
      <c r="AA103" s="1" t="s">
        <v>1475</v>
      </c>
      <c r="AB103" s="208">
        <v>44537.0</v>
      </c>
      <c r="AC103" s="1" t="s">
        <v>43</v>
      </c>
      <c r="AD103" s="208">
        <v>44550.0</v>
      </c>
      <c r="AE103" s="1"/>
      <c r="AF103" s="208"/>
      <c r="AG103" s="1"/>
      <c r="AH103" s="208"/>
      <c r="AI103" s="1" t="s">
        <v>100</v>
      </c>
      <c r="AJ103" s="1" t="s">
        <v>106</v>
      </c>
      <c r="AK103" s="1" t="s">
        <v>416</v>
      </c>
      <c r="AL103" s="1"/>
      <c r="AM103" s="1"/>
    </row>
    <row r="104" ht="15.75" customHeight="1">
      <c r="A104" s="196" t="s">
        <v>1761</v>
      </c>
      <c r="B104" s="196" t="s">
        <v>1762</v>
      </c>
      <c r="C104" s="196" t="b">
        <f>VLOOKUP(A104,'import Afyon'!A:P,3,0)</f>
        <v>0</v>
      </c>
      <c r="D104" s="196" t="s">
        <v>1370</v>
      </c>
      <c r="E104" s="196">
        <f>VLOOKUP(A104,'import Afyon'!A:P,5,0)</f>
        <v>0</v>
      </c>
      <c r="F104" s="196">
        <f>VLOOKUP(A104,'import Afyon'!A:P,6,0)</f>
        <v>0</v>
      </c>
      <c r="G104" s="196">
        <f>VLOOKUP(A104,'import Afyon'!A:P,7,0)</f>
        <v>0</v>
      </c>
      <c r="H104" s="196">
        <f>VLOOKUP(A104,'import Afyon'!A:P,8,0)</f>
        <v>5</v>
      </c>
      <c r="I104" s="196">
        <f>VLOOKUP(A104,'import Afyon'!A:P,9,0)</f>
        <v>5</v>
      </c>
      <c r="J104" s="205">
        <f>VLOOKUP(A104,'import Afyon'!A:P,10,0)</f>
        <v>0</v>
      </c>
      <c r="K104" s="196" t="s">
        <v>1763</v>
      </c>
      <c r="L104" s="196">
        <v>2.724483448E9</v>
      </c>
      <c r="M104" s="196" t="s">
        <v>1350</v>
      </c>
      <c r="N104" s="196" t="s">
        <v>1366</v>
      </c>
      <c r="O104" s="196" t="s">
        <v>1764</v>
      </c>
      <c r="P104" s="206" t="str">
        <f>VLOOKUP(A104,'import Afyon'!A:P,16,0)</f>
        <v>Geleneksel</v>
      </c>
      <c r="Q104" s="1" t="b">
        <v>0</v>
      </c>
      <c r="R104" s="1"/>
      <c r="S104" s="1"/>
      <c r="T104" s="1"/>
      <c r="V104" s="208"/>
      <c r="W104" s="208"/>
      <c r="X104" s="1"/>
      <c r="Y104" s="1"/>
      <c r="Z104" s="208"/>
      <c r="AA104" s="1"/>
      <c r="AB104" s="208"/>
      <c r="AC104" s="1"/>
      <c r="AD104" s="208"/>
      <c r="AE104" s="1"/>
      <c r="AF104" s="208"/>
      <c r="AG104" s="1"/>
      <c r="AH104" s="208"/>
      <c r="AI104" s="1"/>
      <c r="AJ104" s="1"/>
      <c r="AK104" s="1"/>
      <c r="AL104" s="1"/>
      <c r="AM104" s="1"/>
    </row>
    <row r="105" ht="15.75" customHeight="1">
      <c r="A105" s="196" t="s">
        <v>1765</v>
      </c>
      <c r="B105" s="196" t="s">
        <v>1766</v>
      </c>
      <c r="C105" s="196" t="b">
        <f>VLOOKUP(A105,'import Afyon'!A:P,3,0)</f>
        <v>1</v>
      </c>
      <c r="D105" s="196" t="s">
        <v>1767</v>
      </c>
      <c r="E105" s="196">
        <f>VLOOKUP(A105,'import Afyon'!A:P,5,0)</f>
        <v>76</v>
      </c>
      <c r="F105" s="196">
        <f>VLOOKUP(A105,'import Afyon'!A:P,6,0)</f>
        <v>9</v>
      </c>
      <c r="G105" s="196">
        <f>VLOOKUP(A105,'import Afyon'!A:P,7,0)</f>
        <v>0</v>
      </c>
      <c r="H105" s="196">
        <f>VLOOKUP(A105,'import Afyon'!A:P,8,0)</f>
        <v>14</v>
      </c>
      <c r="I105" s="196">
        <f>VLOOKUP(A105,'import Afyon'!A:P,9,0)</f>
        <v>14</v>
      </c>
      <c r="J105" s="205">
        <f>VLOOKUP(A105,'import Afyon'!A:P,10,0)</f>
        <v>0</v>
      </c>
      <c r="K105" s="196" t="s">
        <v>1768</v>
      </c>
      <c r="L105" s="196">
        <v>5.545839501E9</v>
      </c>
      <c r="M105" s="196" t="s">
        <v>1350</v>
      </c>
      <c r="N105" s="196" t="s">
        <v>1565</v>
      </c>
      <c r="O105" s="196" t="s">
        <v>1769</v>
      </c>
      <c r="P105" s="206" t="str">
        <f>VLOOKUP(A105,'import Afyon'!A:P,16,0)</f>
        <v>Geleneksel</v>
      </c>
      <c r="Q105" s="1" t="b">
        <v>1</v>
      </c>
      <c r="R105" s="1"/>
      <c r="S105" s="1"/>
      <c r="T105" s="1"/>
      <c r="U105" s="1" t="s">
        <v>1770</v>
      </c>
      <c r="V105" s="208"/>
      <c r="W105" s="208"/>
      <c r="X105" s="1"/>
      <c r="Y105" s="1" t="s">
        <v>43</v>
      </c>
      <c r="Z105" s="208">
        <v>44522.0</v>
      </c>
      <c r="AA105" s="1" t="s">
        <v>1353</v>
      </c>
      <c r="AB105" s="208">
        <v>44523.0</v>
      </c>
      <c r="AC105" s="1"/>
      <c r="AD105" s="208"/>
      <c r="AE105" s="1"/>
      <c r="AF105" s="208"/>
      <c r="AG105" s="1"/>
      <c r="AH105" s="208"/>
      <c r="AI105" s="1" t="s">
        <v>416</v>
      </c>
      <c r="AJ105" s="1" t="s">
        <v>66</v>
      </c>
      <c r="AK105" s="1"/>
      <c r="AL105" s="1"/>
      <c r="AM105" s="1"/>
    </row>
    <row r="106" ht="15.75" customHeight="1">
      <c r="A106" s="196" t="s">
        <v>1771</v>
      </c>
      <c r="B106" s="196" t="s">
        <v>1772</v>
      </c>
      <c r="C106" s="196" t="b">
        <f>VLOOKUP(A106,'import Afyon'!A:P,3,0)</f>
        <v>1</v>
      </c>
      <c r="D106" s="196" t="s">
        <v>1507</v>
      </c>
      <c r="E106" s="196">
        <f>VLOOKUP(A106,'import Afyon'!A:P,5,0)</f>
        <v>1183</v>
      </c>
      <c r="F106" s="196">
        <f>VLOOKUP(A106,'import Afyon'!A:P,6,0)</f>
        <v>52</v>
      </c>
      <c r="G106" s="196">
        <f>VLOOKUP(A106,'import Afyon'!A:P,7,0)</f>
        <v>0</v>
      </c>
      <c r="H106" s="196">
        <f>VLOOKUP(A106,'import Afyon'!A:P,8,0)</f>
        <v>32</v>
      </c>
      <c r="I106" s="196">
        <f>VLOOKUP(A106,'import Afyon'!A:P,9,0)</f>
        <v>32</v>
      </c>
      <c r="J106" s="205">
        <f>VLOOKUP(A106,'import Afyon'!A:P,10,0)</f>
        <v>0</v>
      </c>
      <c r="K106" s="196" t="s">
        <v>1773</v>
      </c>
      <c r="L106" s="196">
        <v>2.722133911E9</v>
      </c>
      <c r="M106" s="196" t="s">
        <v>1350</v>
      </c>
      <c r="N106" s="196" t="s">
        <v>1366</v>
      </c>
      <c r="O106" s="196" t="s">
        <v>1774</v>
      </c>
      <c r="P106" s="206" t="str">
        <f>VLOOKUP(A106,'import Afyon'!A:P,16,0)</f>
        <v>Geleneksel</v>
      </c>
      <c r="Q106" s="1" t="b">
        <v>1</v>
      </c>
      <c r="R106" s="1"/>
      <c r="S106" s="1"/>
      <c r="T106" s="210"/>
      <c r="U106" s="1" t="s">
        <v>1775</v>
      </c>
      <c r="V106" s="208"/>
      <c r="W106" s="208"/>
      <c r="X106" s="1"/>
      <c r="Y106" s="1" t="s">
        <v>1353</v>
      </c>
      <c r="Z106" s="208"/>
      <c r="AA106" s="1" t="s">
        <v>1353</v>
      </c>
      <c r="AB106" s="208">
        <v>44350.0</v>
      </c>
      <c r="AC106" s="1"/>
      <c r="AD106" s="208"/>
      <c r="AE106" s="1"/>
      <c r="AF106" s="208"/>
      <c r="AG106" s="1"/>
      <c r="AH106" s="208"/>
      <c r="AI106" s="1"/>
      <c r="AJ106" s="1" t="s">
        <v>929</v>
      </c>
      <c r="AK106" s="1" t="s">
        <v>929</v>
      </c>
      <c r="AL106" s="1"/>
      <c r="AM106" s="1"/>
    </row>
    <row r="107" ht="15.75" customHeight="1">
      <c r="A107" s="196" t="s">
        <v>1776</v>
      </c>
      <c r="B107" s="196" t="s">
        <v>1777</v>
      </c>
      <c r="C107" s="196" t="b">
        <f>VLOOKUP(A107,'import Afyon'!A:P,3,0)</f>
        <v>1</v>
      </c>
      <c r="D107" s="196" t="s">
        <v>1370</v>
      </c>
      <c r="E107" s="196">
        <f>VLOOKUP(A107,'import Afyon'!A:P,5,0)</f>
        <v>48</v>
      </c>
      <c r="F107" s="196">
        <f>VLOOKUP(A107,'import Afyon'!A:P,6,0)</f>
        <v>13</v>
      </c>
      <c r="G107" s="196">
        <f>VLOOKUP(A107,'import Afyon'!A:P,7,0)</f>
        <v>0</v>
      </c>
      <c r="H107" s="196">
        <f>VLOOKUP(A107,'import Afyon'!A:P,8,0)</f>
        <v>21</v>
      </c>
      <c r="I107" s="196">
        <f>VLOOKUP(A107,'import Afyon'!A:P,9,0)</f>
        <v>21</v>
      </c>
      <c r="J107" s="205">
        <f>VLOOKUP(A107,'import Afyon'!A:P,10,0)</f>
        <v>0</v>
      </c>
      <c r="K107" s="196" t="s">
        <v>1686</v>
      </c>
      <c r="L107" s="196">
        <v>5.541326888E9</v>
      </c>
      <c r="M107" s="196" t="s">
        <v>1350</v>
      </c>
      <c r="N107" s="196" t="s">
        <v>1366</v>
      </c>
      <c r="O107" s="196" t="s">
        <v>1778</v>
      </c>
      <c r="P107" s="206" t="str">
        <f>VLOOKUP(A107,'import Afyon'!A:P,16,0)</f>
        <v>Geleneksel</v>
      </c>
      <c r="Q107" s="1" t="b">
        <v>1</v>
      </c>
      <c r="R107" s="1"/>
      <c r="S107" s="1"/>
      <c r="T107" s="207"/>
      <c r="U107" s="1" t="s">
        <v>1779</v>
      </c>
      <c r="V107" s="208"/>
      <c r="W107" s="208"/>
      <c r="X107" s="1"/>
      <c r="Y107" s="1" t="s">
        <v>43</v>
      </c>
      <c r="Z107" s="208">
        <v>44550.0</v>
      </c>
      <c r="AA107" s="1" t="s">
        <v>1353</v>
      </c>
      <c r="AB107" s="208">
        <v>44554.0</v>
      </c>
      <c r="AC107" s="1"/>
      <c r="AD107" s="208"/>
      <c r="AE107" s="1"/>
      <c r="AF107" s="208"/>
      <c r="AG107" s="1"/>
      <c r="AH107" s="208"/>
      <c r="AI107" s="1" t="s">
        <v>416</v>
      </c>
      <c r="AJ107" s="1" t="s">
        <v>167</v>
      </c>
      <c r="AK107" s="1"/>
      <c r="AL107" s="1"/>
      <c r="AM107" s="1"/>
    </row>
    <row r="108" ht="15.75" customHeight="1">
      <c r="A108" s="196" t="s">
        <v>1198</v>
      </c>
      <c r="B108" s="196" t="s">
        <v>1199</v>
      </c>
      <c r="C108" s="196" t="b">
        <f>VLOOKUP(A108,'import Afyon'!A:P,3,0)</f>
        <v>0</v>
      </c>
      <c r="D108" s="196" t="s">
        <v>1364</v>
      </c>
      <c r="E108" s="196">
        <f>VLOOKUP(A108,'import Afyon'!A:P,5,0)</f>
        <v>7</v>
      </c>
      <c r="F108" s="196">
        <f>VLOOKUP(A108,'import Afyon'!A:P,6,0)</f>
        <v>0</v>
      </c>
      <c r="G108" s="196">
        <f>VLOOKUP(A108,'import Afyon'!A:P,7,0)</f>
        <v>6</v>
      </c>
      <c r="H108" s="196">
        <f>VLOOKUP(A108,'import Afyon'!A:P,8,0)</f>
        <v>0</v>
      </c>
      <c r="I108" s="196">
        <f>VLOOKUP(A108,'import Afyon'!A:P,9,0)</f>
        <v>6</v>
      </c>
      <c r="J108" s="205">
        <f>VLOOKUP(A108,'import Afyon'!A:P,10,0)</f>
        <v>1</v>
      </c>
      <c r="K108" s="196" t="s">
        <v>1780</v>
      </c>
      <c r="L108" s="196">
        <v>5.397797933E9</v>
      </c>
      <c r="M108" s="196" t="s">
        <v>1350</v>
      </c>
      <c r="N108" s="196" t="s">
        <v>1603</v>
      </c>
      <c r="O108" s="196" t="s">
        <v>1202</v>
      </c>
      <c r="P108" s="206" t="str">
        <f>VLOOKUP(A108,'import Afyon'!A:P,16,0)</f>
        <v>Geleneksel</v>
      </c>
      <c r="Q108" s="1" t="b">
        <v>0</v>
      </c>
      <c r="R108" s="1" t="s">
        <v>29</v>
      </c>
      <c r="S108" s="1" t="s">
        <v>610</v>
      </c>
      <c r="T108" s="207" t="s">
        <v>989</v>
      </c>
      <c r="U108" s="1" t="s">
        <v>1781</v>
      </c>
      <c r="V108" s="208">
        <v>44540.0</v>
      </c>
      <c r="W108" s="208">
        <v>44543.0</v>
      </c>
      <c r="X108" s="1"/>
      <c r="Y108" s="1" t="s">
        <v>43</v>
      </c>
      <c r="Z108" s="208">
        <v>44522.0</v>
      </c>
      <c r="AA108" s="1" t="s">
        <v>43</v>
      </c>
      <c r="AB108" s="208">
        <v>44523.0</v>
      </c>
      <c r="AC108" s="1" t="s">
        <v>43</v>
      </c>
      <c r="AD108" s="208">
        <v>44524.0</v>
      </c>
      <c r="AE108" s="1" t="s">
        <v>43</v>
      </c>
      <c r="AF108" s="208">
        <v>44536.0</v>
      </c>
      <c r="AG108" s="1" t="s">
        <v>1353</v>
      </c>
      <c r="AH108" s="208">
        <v>44536.0</v>
      </c>
      <c r="AI108" s="1" t="s">
        <v>416</v>
      </c>
      <c r="AJ108" s="1" t="s">
        <v>66</v>
      </c>
      <c r="AK108" s="1" t="s">
        <v>416</v>
      </c>
      <c r="AL108" s="1" t="s">
        <v>73</v>
      </c>
      <c r="AM108" s="1" t="s">
        <v>610</v>
      </c>
    </row>
    <row r="109" ht="15.75" customHeight="1">
      <c r="A109" s="196" t="s">
        <v>1782</v>
      </c>
      <c r="B109" s="196" t="s">
        <v>1783</v>
      </c>
      <c r="C109" s="196" t="b">
        <f>VLOOKUP(A109,'import Afyon'!A:P,3,0)</f>
        <v>1</v>
      </c>
      <c r="D109" s="196" t="s">
        <v>1364</v>
      </c>
      <c r="E109" s="196">
        <f>VLOOKUP(A109,'import Afyon'!A:P,5,0)</f>
        <v>140</v>
      </c>
      <c r="F109" s="196">
        <f>VLOOKUP(A109,'import Afyon'!A:P,6,0)</f>
        <v>24</v>
      </c>
      <c r="G109" s="196">
        <f>VLOOKUP(A109,'import Afyon'!A:P,7,0)</f>
        <v>5</v>
      </c>
      <c r="H109" s="196">
        <f>VLOOKUP(A109,'import Afyon'!A:P,8,0)</f>
        <v>15</v>
      </c>
      <c r="I109" s="196">
        <f>VLOOKUP(A109,'import Afyon'!A:P,9,0)</f>
        <v>20</v>
      </c>
      <c r="J109" s="205">
        <f>VLOOKUP(A109,'import Afyon'!A:P,10,0)</f>
        <v>0.25</v>
      </c>
      <c r="K109" s="196" t="s">
        <v>1784</v>
      </c>
      <c r="L109" s="196">
        <v>5.538087042E9</v>
      </c>
      <c r="M109" s="196" t="s">
        <v>1350</v>
      </c>
      <c r="N109" s="196" t="s">
        <v>1489</v>
      </c>
      <c r="O109" s="196" t="s">
        <v>1785</v>
      </c>
      <c r="P109" s="206" t="str">
        <f>VLOOKUP(A109,'import Afyon'!A:P,16,0)</f>
        <v>Geleneksel</v>
      </c>
      <c r="Q109" s="1" t="b">
        <v>0</v>
      </c>
      <c r="R109" s="87" t="s">
        <v>32</v>
      </c>
      <c r="S109" s="1"/>
      <c r="T109" s="1"/>
      <c r="U109" s="1" t="s">
        <v>1786</v>
      </c>
      <c r="V109" s="208"/>
      <c r="W109" s="208"/>
      <c r="X109" s="1"/>
      <c r="Y109" s="1"/>
      <c r="Z109" s="208"/>
      <c r="AA109" s="1"/>
      <c r="AB109" s="208"/>
      <c r="AC109" s="1"/>
      <c r="AD109" s="208"/>
      <c r="AE109" s="1"/>
      <c r="AF109" s="208"/>
      <c r="AG109" s="1"/>
      <c r="AH109" s="208"/>
      <c r="AI109" s="1"/>
      <c r="AJ109" s="1"/>
      <c r="AK109" s="1"/>
      <c r="AL109" s="1"/>
      <c r="AM109" s="1"/>
    </row>
    <row r="110" ht="15.75" customHeight="1">
      <c r="A110" s="196" t="s">
        <v>1787</v>
      </c>
      <c r="B110" s="196" t="s">
        <v>1788</v>
      </c>
      <c r="C110" s="196" t="b">
        <f>VLOOKUP(A110,'import Afyon'!A:P,3,0)</f>
        <v>1</v>
      </c>
      <c r="D110" s="196" t="s">
        <v>1789</v>
      </c>
      <c r="E110" s="196">
        <f>VLOOKUP(A110,'import Afyon'!A:P,5,0)</f>
        <v>13</v>
      </c>
      <c r="F110" s="196">
        <f>VLOOKUP(A110,'import Afyon'!A:P,6,0)</f>
        <v>0</v>
      </c>
      <c r="G110" s="196">
        <f>VLOOKUP(A110,'import Afyon'!A:P,7,0)</f>
        <v>0</v>
      </c>
      <c r="H110" s="196">
        <f>VLOOKUP(A110,'import Afyon'!A:P,8,0)</f>
        <v>22</v>
      </c>
      <c r="I110" s="196">
        <f>VLOOKUP(A110,'import Afyon'!A:P,9,0)</f>
        <v>22</v>
      </c>
      <c r="J110" s="205">
        <f>VLOOKUP(A110,'import Afyon'!A:P,10,0)</f>
        <v>0</v>
      </c>
      <c r="K110" s="196" t="s">
        <v>1598</v>
      </c>
      <c r="L110" s="196">
        <v>5.447179933E9</v>
      </c>
      <c r="M110" s="196" t="s">
        <v>1350</v>
      </c>
      <c r="N110" s="196" t="s">
        <v>1447</v>
      </c>
      <c r="O110" s="196" t="s">
        <v>1029</v>
      </c>
      <c r="P110" s="206" t="str">
        <f>VLOOKUP(A110,'import Afyon'!A:P,16,0)</f>
        <v>Geleneksel</v>
      </c>
      <c r="Q110" s="1" t="b">
        <v>0</v>
      </c>
      <c r="R110" s="1" t="s">
        <v>29</v>
      </c>
      <c r="S110" s="1"/>
      <c r="T110" s="210"/>
      <c r="U110" s="1" t="s">
        <v>1790</v>
      </c>
      <c r="V110" s="208"/>
      <c r="W110" s="208"/>
      <c r="X110" s="1"/>
      <c r="Y110" s="1" t="s">
        <v>1353</v>
      </c>
      <c r="Z110" s="208">
        <v>44530.0</v>
      </c>
      <c r="AA110" s="1" t="s">
        <v>1475</v>
      </c>
      <c r="AB110" s="208">
        <v>44546.0</v>
      </c>
      <c r="AC110" s="1"/>
      <c r="AD110" s="208"/>
      <c r="AE110" s="1"/>
      <c r="AF110" s="208"/>
      <c r="AG110" s="1"/>
      <c r="AH110" s="208"/>
      <c r="AI110" s="1" t="s">
        <v>128</v>
      </c>
      <c r="AJ110" s="1" t="s">
        <v>128</v>
      </c>
      <c r="AK110" s="1"/>
      <c r="AL110" s="1"/>
      <c r="AM110" s="1"/>
    </row>
    <row r="111" ht="15.75" customHeight="1">
      <c r="A111" s="196" t="s">
        <v>805</v>
      </c>
      <c r="B111" s="196" t="s">
        <v>806</v>
      </c>
      <c r="C111" s="196" t="b">
        <f>VLOOKUP(A111,'import Afyon'!A:P,3,0)</f>
        <v>0</v>
      </c>
      <c r="D111" s="196" t="s">
        <v>1370</v>
      </c>
      <c r="E111" s="196">
        <f>VLOOKUP(A111,'import Afyon'!A:P,5,0)</f>
        <v>14</v>
      </c>
      <c r="F111" s="196">
        <f>VLOOKUP(A111,'import Afyon'!A:P,6,0)</f>
        <v>0</v>
      </c>
      <c r="G111" s="196">
        <f>VLOOKUP(A111,'import Afyon'!A:P,7,0)</f>
        <v>0</v>
      </c>
      <c r="H111" s="196">
        <f>VLOOKUP(A111,'import Afyon'!A:P,8,0)</f>
        <v>22</v>
      </c>
      <c r="I111" s="196">
        <f>VLOOKUP(A111,'import Afyon'!A:P,9,0)</f>
        <v>22</v>
      </c>
      <c r="J111" s="205">
        <f>VLOOKUP(A111,'import Afyon'!A:P,10,0)</f>
        <v>0</v>
      </c>
      <c r="K111" s="196" t="s">
        <v>1791</v>
      </c>
      <c r="L111" s="196">
        <v>5.511215378E9</v>
      </c>
      <c r="M111" s="196" t="s">
        <v>1350</v>
      </c>
      <c r="N111" s="196" t="s">
        <v>1436</v>
      </c>
      <c r="O111" s="196" t="s">
        <v>808</v>
      </c>
      <c r="P111" s="206" t="str">
        <f>VLOOKUP(A111,'import Afyon'!A:P,16,0)</f>
        <v>Geleneksel</v>
      </c>
      <c r="Q111" s="1" t="b">
        <v>1</v>
      </c>
      <c r="R111" s="1" t="s">
        <v>33</v>
      </c>
      <c r="S111" s="1" t="s">
        <v>100</v>
      </c>
      <c r="T111" s="1"/>
      <c r="U111" s="1" t="s">
        <v>1792</v>
      </c>
      <c r="V111" s="208">
        <v>44341.0</v>
      </c>
      <c r="W111" s="208">
        <v>44348.0</v>
      </c>
      <c r="X111" s="1"/>
      <c r="Y111" s="1" t="s">
        <v>1353</v>
      </c>
      <c r="Z111" s="208"/>
      <c r="AA111" s="1" t="s">
        <v>1353</v>
      </c>
      <c r="AB111" s="208"/>
      <c r="AC111" s="1" t="s">
        <v>43</v>
      </c>
      <c r="AD111" s="208">
        <v>44351.0</v>
      </c>
      <c r="AE111" s="1" t="s">
        <v>1353</v>
      </c>
      <c r="AF111" s="208">
        <v>44355.0</v>
      </c>
      <c r="AG111" s="1"/>
      <c r="AH111" s="208"/>
      <c r="AI111" s="1"/>
      <c r="AJ111" s="1"/>
      <c r="AK111" s="1"/>
      <c r="AL111" s="1" t="s">
        <v>882</v>
      </c>
      <c r="AM111" s="1" t="s">
        <v>929</v>
      </c>
    </row>
    <row r="112" ht="15.75" customHeight="1">
      <c r="A112" s="196" t="s">
        <v>1793</v>
      </c>
      <c r="B112" s="196" t="s">
        <v>1794</v>
      </c>
      <c r="C112" s="196" t="b">
        <f>VLOOKUP(A112,'import Afyon'!A:P,3,0)</f>
        <v>1</v>
      </c>
      <c r="D112" s="196" t="s">
        <v>1370</v>
      </c>
      <c r="E112" s="196">
        <f>VLOOKUP(A112,'import Afyon'!A:P,5,0)</f>
        <v>244</v>
      </c>
      <c r="F112" s="196">
        <f>VLOOKUP(A112,'import Afyon'!A:P,6,0)</f>
        <v>18</v>
      </c>
      <c r="G112" s="196">
        <f>VLOOKUP(A112,'import Afyon'!A:P,7,0)</f>
        <v>0</v>
      </c>
      <c r="H112" s="196">
        <f>VLOOKUP(A112,'import Afyon'!A:P,8,0)</f>
        <v>21</v>
      </c>
      <c r="I112" s="196">
        <f>VLOOKUP(A112,'import Afyon'!A:P,9,0)</f>
        <v>21</v>
      </c>
      <c r="J112" s="205">
        <f>VLOOKUP(A112,'import Afyon'!A:P,10,0)</f>
        <v>0</v>
      </c>
      <c r="K112" s="196" t="s">
        <v>1795</v>
      </c>
      <c r="L112" s="196">
        <v>2.72217655E9</v>
      </c>
      <c r="M112" s="196" t="s">
        <v>1350</v>
      </c>
      <c r="N112" s="196" t="s">
        <v>1376</v>
      </c>
      <c r="O112" s="196" t="s">
        <v>1796</v>
      </c>
      <c r="P112" s="206" t="str">
        <f>VLOOKUP(A112,'import Afyon'!A:P,16,0)</f>
        <v>Geleneksel</v>
      </c>
      <c r="Q112" s="1" t="b">
        <v>0</v>
      </c>
      <c r="R112" s="1" t="s">
        <v>31</v>
      </c>
      <c r="S112" s="1"/>
      <c r="T112" s="27"/>
      <c r="U112" s="1" t="s">
        <v>1797</v>
      </c>
      <c r="V112" s="208"/>
      <c r="W112" s="208"/>
      <c r="X112" s="1"/>
      <c r="Y112" s="1" t="s">
        <v>1475</v>
      </c>
      <c r="Z112" s="208">
        <v>44532.0</v>
      </c>
      <c r="AA112" s="1" t="s">
        <v>1353</v>
      </c>
      <c r="AB112" s="208">
        <v>44534.0</v>
      </c>
      <c r="AC112" s="1" t="s">
        <v>1353</v>
      </c>
      <c r="AD112" s="208">
        <v>44537.0</v>
      </c>
      <c r="AE112" s="1" t="s">
        <v>1506</v>
      </c>
      <c r="AF112" s="208">
        <v>44545.0</v>
      </c>
      <c r="AG112" s="1"/>
      <c r="AH112" s="208"/>
      <c r="AI112" s="1" t="s">
        <v>167</v>
      </c>
      <c r="AJ112" s="1" t="s">
        <v>167</v>
      </c>
      <c r="AK112" s="1" t="s">
        <v>106</v>
      </c>
      <c r="AL112" s="1" t="s">
        <v>167</v>
      </c>
      <c r="AM112" s="1"/>
    </row>
    <row r="113" ht="15.75" customHeight="1">
      <c r="A113" s="196" t="s">
        <v>1798</v>
      </c>
      <c r="B113" s="196" t="s">
        <v>1799</v>
      </c>
      <c r="C113" s="196" t="b">
        <f>VLOOKUP(A113,'import Afyon'!A:P,3,0)</f>
        <v>1</v>
      </c>
      <c r="D113" s="196" t="s">
        <v>1370</v>
      </c>
      <c r="E113" s="196">
        <f>VLOOKUP(A113,'import Afyon'!A:P,5,0)</f>
        <v>306</v>
      </c>
      <c r="F113" s="196">
        <f>VLOOKUP(A113,'import Afyon'!A:P,6,0)</f>
        <v>14</v>
      </c>
      <c r="G113" s="196">
        <f>VLOOKUP(A113,'import Afyon'!A:P,7,0)</f>
        <v>0</v>
      </c>
      <c r="H113" s="196">
        <f>VLOOKUP(A113,'import Afyon'!A:P,8,0)</f>
        <v>12</v>
      </c>
      <c r="I113" s="196">
        <f>VLOOKUP(A113,'import Afyon'!A:P,9,0)</f>
        <v>12</v>
      </c>
      <c r="J113" s="205">
        <f>VLOOKUP(A113,'import Afyon'!A:P,10,0)</f>
        <v>0</v>
      </c>
      <c r="K113" s="196" t="s">
        <v>1800</v>
      </c>
      <c r="L113" s="196">
        <v>2.723532151E9</v>
      </c>
      <c r="M113" s="196" t="s">
        <v>1500</v>
      </c>
      <c r="N113" s="196" t="s">
        <v>1801</v>
      </c>
      <c r="O113" s="196" t="s">
        <v>1802</v>
      </c>
      <c r="P113" s="206" t="str">
        <f>VLOOKUP(A113,'import Afyon'!A:P,16,0)</f>
        <v>Geleneksel</v>
      </c>
      <c r="Q113" s="1" t="b">
        <v>0</v>
      </c>
      <c r="R113" s="1" t="s">
        <v>34</v>
      </c>
      <c r="S113" s="1"/>
      <c r="T113" s="1"/>
      <c r="V113" s="208"/>
      <c r="W113" s="208"/>
      <c r="X113" s="1"/>
      <c r="Y113" s="1"/>
      <c r="Z113" s="208"/>
      <c r="AA113" s="1"/>
      <c r="AB113" s="208"/>
      <c r="AC113" s="1"/>
      <c r="AD113" s="208"/>
      <c r="AE113" s="1"/>
      <c r="AF113" s="208"/>
      <c r="AG113" s="1"/>
      <c r="AH113" s="208"/>
      <c r="AI113" s="1"/>
      <c r="AJ113" s="1"/>
      <c r="AK113" s="1"/>
      <c r="AL113" s="1"/>
      <c r="AM113" s="1"/>
    </row>
    <row r="114" ht="15.75" customHeight="1">
      <c r="A114" s="196" t="s">
        <v>1166</v>
      </c>
      <c r="B114" s="196" t="s">
        <v>1167</v>
      </c>
      <c r="C114" s="196" t="b">
        <f>VLOOKUP(A114,'import Afyon'!A:P,3,0)</f>
        <v>1</v>
      </c>
      <c r="D114" s="196" t="s">
        <v>1370</v>
      </c>
      <c r="E114" s="196">
        <f>VLOOKUP(A114,'import Afyon'!A:P,5,0)</f>
        <v>1546</v>
      </c>
      <c r="F114" s="196">
        <f>VLOOKUP(A114,'import Afyon'!A:P,6,0)</f>
        <v>158</v>
      </c>
      <c r="G114" s="196">
        <f>VLOOKUP(A114,'import Afyon'!A:P,7,0)</f>
        <v>6</v>
      </c>
      <c r="H114" s="196">
        <f>VLOOKUP(A114,'import Afyon'!A:P,8,0)</f>
        <v>27</v>
      </c>
      <c r="I114" s="196">
        <f>VLOOKUP(A114,'import Afyon'!A:P,9,0)</f>
        <v>33</v>
      </c>
      <c r="J114" s="205">
        <f>VLOOKUP(A114,'import Afyon'!A:P,10,0)</f>
        <v>0.18</v>
      </c>
      <c r="K114" s="196" t="s">
        <v>1803</v>
      </c>
      <c r="L114" s="196">
        <v>5.398843344E9</v>
      </c>
      <c r="M114" s="196" t="s">
        <v>1350</v>
      </c>
      <c r="N114" s="196" t="s">
        <v>1402</v>
      </c>
      <c r="O114" s="196" t="s">
        <v>1169</v>
      </c>
      <c r="P114" s="206" t="str">
        <f>VLOOKUP(A114,'import Afyon'!A:P,16,0)</f>
        <v>Geleneksel</v>
      </c>
      <c r="Q114" s="1" t="b">
        <v>0</v>
      </c>
      <c r="R114" s="1" t="s">
        <v>29</v>
      </c>
      <c r="S114" s="1" t="s">
        <v>416</v>
      </c>
      <c r="T114" s="207" t="s">
        <v>989</v>
      </c>
      <c r="U114" s="1" t="s">
        <v>299</v>
      </c>
      <c r="V114" s="208">
        <v>44550.0</v>
      </c>
      <c r="W114" s="208">
        <v>44551.0</v>
      </c>
      <c r="X114" s="1"/>
      <c r="Y114" s="1" t="s">
        <v>1353</v>
      </c>
      <c r="Z114" s="208">
        <v>44536.0</v>
      </c>
      <c r="AA114" s="1" t="s">
        <v>1353</v>
      </c>
      <c r="AB114" s="208">
        <v>44550.0</v>
      </c>
      <c r="AC114" s="1" t="s">
        <v>1353</v>
      </c>
      <c r="AD114" s="208">
        <v>44551.0</v>
      </c>
      <c r="AE114" s="1"/>
      <c r="AF114" s="208"/>
      <c r="AG114" s="1"/>
      <c r="AH114" s="208"/>
      <c r="AI114" s="1" t="s">
        <v>73</v>
      </c>
      <c r="AJ114" s="1" t="s">
        <v>416</v>
      </c>
      <c r="AK114" s="1" t="s">
        <v>416</v>
      </c>
      <c r="AL114" s="1"/>
      <c r="AM114" s="1"/>
    </row>
    <row r="115" ht="15.75" customHeight="1">
      <c r="A115" s="196" t="s">
        <v>1804</v>
      </c>
      <c r="B115" s="196" t="s">
        <v>1805</v>
      </c>
      <c r="C115" s="196" t="b">
        <f>VLOOKUP(A115,'import Afyon'!A:P,3,0)</f>
        <v>1</v>
      </c>
      <c r="D115" s="196" t="s">
        <v>1385</v>
      </c>
      <c r="E115" s="196">
        <f>VLOOKUP(A115,'import Afyon'!A:P,5,0)</f>
        <v>2</v>
      </c>
      <c r="F115" s="196">
        <f>VLOOKUP(A115,'import Afyon'!A:P,6,0)</f>
        <v>2</v>
      </c>
      <c r="G115" s="196">
        <f>VLOOKUP(A115,'import Afyon'!A:P,7,0)</f>
        <v>0</v>
      </c>
      <c r="H115" s="196">
        <f>VLOOKUP(A115,'import Afyon'!A:P,8,0)</f>
        <v>11</v>
      </c>
      <c r="I115" s="196">
        <f>VLOOKUP(A115,'import Afyon'!A:P,9,0)</f>
        <v>11</v>
      </c>
      <c r="J115" s="205">
        <f>VLOOKUP(A115,'import Afyon'!A:P,10,0)</f>
        <v>0</v>
      </c>
      <c r="K115" s="196" t="s">
        <v>1806</v>
      </c>
      <c r="L115" s="196">
        <v>2.72215147E9</v>
      </c>
      <c r="M115" s="196" t="s">
        <v>1350</v>
      </c>
      <c r="N115" s="196" t="s">
        <v>1414</v>
      </c>
      <c r="O115" s="196" t="s">
        <v>1807</v>
      </c>
      <c r="P115" s="206" t="str">
        <f>VLOOKUP(A115,'import Afyon'!A:P,16,0)</f>
        <v>Geleneksel</v>
      </c>
      <c r="Q115" s="1" t="b">
        <v>1</v>
      </c>
      <c r="R115" s="1"/>
      <c r="S115" s="1"/>
      <c r="T115" s="210"/>
      <c r="U115" s="1" t="s">
        <v>1808</v>
      </c>
      <c r="V115" s="208"/>
      <c r="W115" s="208"/>
      <c r="X115" s="1"/>
      <c r="Y115" s="1" t="s">
        <v>1353</v>
      </c>
      <c r="Z115" s="208">
        <v>44526.0</v>
      </c>
      <c r="AA115" s="1"/>
      <c r="AB115" s="208"/>
      <c r="AC115" s="1"/>
      <c r="AD115" s="208"/>
      <c r="AE115" s="1"/>
      <c r="AF115" s="208"/>
      <c r="AG115" s="1"/>
      <c r="AH115" s="208"/>
      <c r="AI115" s="1" t="s">
        <v>167</v>
      </c>
      <c r="AJ115" s="1"/>
      <c r="AK115" s="1"/>
      <c r="AL115" s="1"/>
      <c r="AM115" s="1"/>
    </row>
    <row r="116" ht="15.75" customHeight="1">
      <c r="A116" s="196" t="s">
        <v>1159</v>
      </c>
      <c r="B116" s="196" t="s">
        <v>1160</v>
      </c>
      <c r="C116" s="196" t="b">
        <f>VLOOKUP(A116,'import Afyon'!A:P,3,0)</f>
        <v>1</v>
      </c>
      <c r="D116" s="196" t="s">
        <v>1443</v>
      </c>
      <c r="E116" s="196">
        <f>VLOOKUP(A116,'import Afyon'!A:P,5,0)</f>
        <v>377</v>
      </c>
      <c r="F116" s="196">
        <f>VLOOKUP(A116,'import Afyon'!A:P,6,0)</f>
        <v>9</v>
      </c>
      <c r="G116" s="196">
        <f>VLOOKUP(A116,'import Afyon'!A:P,7,0)</f>
        <v>15</v>
      </c>
      <c r="H116" s="196">
        <f>VLOOKUP(A116,'import Afyon'!A:P,8,0)</f>
        <v>40</v>
      </c>
      <c r="I116" s="196">
        <f>VLOOKUP(A116,'import Afyon'!A:P,9,0)</f>
        <v>55</v>
      </c>
      <c r="J116" s="205">
        <f>VLOOKUP(A116,'import Afyon'!A:P,10,0)</f>
        <v>0.27</v>
      </c>
      <c r="K116" s="196" t="s">
        <v>1809</v>
      </c>
      <c r="L116" s="196">
        <v>2.722281017E9</v>
      </c>
      <c r="M116" s="196" t="s">
        <v>1350</v>
      </c>
      <c r="N116" s="196" t="s">
        <v>1402</v>
      </c>
      <c r="O116" s="196" t="s">
        <v>1162</v>
      </c>
      <c r="P116" s="206" t="str">
        <f>VLOOKUP(A116,'import Afyon'!A:P,16,0)</f>
        <v>Geleneksel</v>
      </c>
      <c r="Q116" s="1" t="b">
        <v>0</v>
      </c>
      <c r="R116" s="1" t="s">
        <v>38</v>
      </c>
      <c r="S116" s="1" t="s">
        <v>167</v>
      </c>
      <c r="T116" s="207" t="s">
        <v>989</v>
      </c>
      <c r="U116" s="1" t="s">
        <v>1810</v>
      </c>
      <c r="V116" s="208">
        <v>44532.0</v>
      </c>
      <c r="W116" s="208">
        <v>44536.0</v>
      </c>
      <c r="X116" s="1"/>
      <c r="Y116" s="1" t="s">
        <v>1353</v>
      </c>
      <c r="Z116" s="208">
        <v>44529.0</v>
      </c>
      <c r="AA116" s="1" t="s">
        <v>1506</v>
      </c>
      <c r="AB116" s="208">
        <v>44529.0</v>
      </c>
      <c r="AC116" s="1" t="s">
        <v>43</v>
      </c>
      <c r="AD116" s="208">
        <v>44530.0</v>
      </c>
      <c r="AE116" s="1" t="s">
        <v>1353</v>
      </c>
      <c r="AF116" s="208">
        <v>44532.0</v>
      </c>
      <c r="AG116" s="1" t="s">
        <v>43</v>
      </c>
      <c r="AH116" s="208">
        <v>44550.0</v>
      </c>
      <c r="AI116" s="1" t="s">
        <v>404</v>
      </c>
      <c r="AJ116" s="1" t="s">
        <v>128</v>
      </c>
      <c r="AK116" s="1" t="s">
        <v>106</v>
      </c>
      <c r="AL116" s="1" t="s">
        <v>167</v>
      </c>
      <c r="AM116" s="1" t="s">
        <v>416</v>
      </c>
    </row>
    <row r="117" ht="15.75" customHeight="1">
      <c r="A117" s="196" t="s">
        <v>744</v>
      </c>
      <c r="B117" s="196" t="s">
        <v>745</v>
      </c>
      <c r="C117" s="196" t="b">
        <f>VLOOKUP(A117,'import Afyon'!A:P,3,0)</f>
        <v>1</v>
      </c>
      <c r="D117" s="196" t="s">
        <v>1385</v>
      </c>
      <c r="E117" s="196">
        <f>VLOOKUP(A117,'import Afyon'!A:P,5,0)</f>
        <v>1216</v>
      </c>
      <c r="F117" s="196">
        <f>VLOOKUP(A117,'import Afyon'!A:P,6,0)</f>
        <v>199</v>
      </c>
      <c r="G117" s="196">
        <f>VLOOKUP(A117,'import Afyon'!A:P,7,0)</f>
        <v>9</v>
      </c>
      <c r="H117" s="196">
        <f>VLOOKUP(A117,'import Afyon'!A:P,8,0)</f>
        <v>1</v>
      </c>
      <c r="I117" s="196">
        <f>VLOOKUP(A117,'import Afyon'!A:P,9,0)</f>
        <v>10</v>
      </c>
      <c r="J117" s="205">
        <f>VLOOKUP(A117,'import Afyon'!A:P,10,0)</f>
        <v>0.9</v>
      </c>
      <c r="K117" s="196" t="s">
        <v>1811</v>
      </c>
      <c r="L117" s="196">
        <v>5.068038791E9</v>
      </c>
      <c r="M117" s="196" t="s">
        <v>1350</v>
      </c>
      <c r="N117" s="196" t="s">
        <v>1402</v>
      </c>
      <c r="O117" s="196" t="s">
        <v>747</v>
      </c>
      <c r="P117" s="206" t="str">
        <f>VLOOKUP(A117,'import Afyon'!A:P,16,0)</f>
        <v>Geleneksel</v>
      </c>
      <c r="Q117" s="1" t="b">
        <v>0</v>
      </c>
      <c r="R117" s="1" t="s">
        <v>38</v>
      </c>
      <c r="S117" s="1" t="s">
        <v>273</v>
      </c>
      <c r="T117" s="207" t="s">
        <v>989</v>
      </c>
      <c r="U117" s="1"/>
      <c r="V117" s="208">
        <v>44541.0</v>
      </c>
      <c r="W117" s="208">
        <v>44544.0</v>
      </c>
      <c r="X117" s="1"/>
      <c r="Y117" s="1" t="s">
        <v>1353</v>
      </c>
      <c r="Z117" s="208">
        <v>44541.0</v>
      </c>
      <c r="AA117" s="1"/>
      <c r="AB117" s="208"/>
      <c r="AC117" s="1"/>
      <c r="AD117" s="208"/>
      <c r="AE117" s="1"/>
      <c r="AF117" s="208"/>
      <c r="AG117" s="1"/>
      <c r="AH117" s="208"/>
      <c r="AI117" s="1" t="s">
        <v>273</v>
      </c>
      <c r="AJ117" s="1"/>
      <c r="AK117" s="1"/>
      <c r="AL117" s="1"/>
      <c r="AM117" s="1"/>
    </row>
    <row r="118" ht="15.75" customHeight="1">
      <c r="A118" s="196" t="s">
        <v>978</v>
      </c>
      <c r="B118" s="196" t="s">
        <v>979</v>
      </c>
      <c r="C118" s="196" t="b">
        <f>VLOOKUP(A118,'import Afyon'!A:P,3,0)</f>
        <v>1</v>
      </c>
      <c r="D118" s="196" t="s">
        <v>1385</v>
      </c>
      <c r="E118" s="196">
        <f>VLOOKUP(A118,'import Afyon'!A:P,5,0)</f>
        <v>0</v>
      </c>
      <c r="F118" s="196">
        <f>VLOOKUP(A118,'import Afyon'!A:P,6,0)</f>
        <v>0</v>
      </c>
      <c r="G118" s="196">
        <f>VLOOKUP(A118,'import Afyon'!A:P,7,0)</f>
        <v>0</v>
      </c>
      <c r="H118" s="196">
        <f>VLOOKUP(A118,'import Afyon'!A:P,8,0)</f>
        <v>8</v>
      </c>
      <c r="I118" s="196">
        <f>VLOOKUP(A118,'import Afyon'!A:P,9,0)</f>
        <v>8</v>
      </c>
      <c r="J118" s="205">
        <f>VLOOKUP(A118,'import Afyon'!A:P,10,0)</f>
        <v>0</v>
      </c>
      <c r="K118" s="196" t="s">
        <v>1811</v>
      </c>
      <c r="L118" s="196">
        <v>2.722124544E9</v>
      </c>
      <c r="M118" s="196" t="s">
        <v>1350</v>
      </c>
      <c r="N118" s="196" t="s">
        <v>1527</v>
      </c>
      <c r="O118" s="196" t="s">
        <v>982</v>
      </c>
      <c r="P118" s="206" t="str">
        <f>VLOOKUP(A118,'import Afyon'!A:P,16,0)</f>
        <v>Geleneksel</v>
      </c>
      <c r="Q118" s="1" t="b">
        <v>0</v>
      </c>
      <c r="R118" s="1" t="s">
        <v>27</v>
      </c>
      <c r="S118" s="1" t="s">
        <v>273</v>
      </c>
      <c r="T118" s="137" t="s">
        <v>989</v>
      </c>
      <c r="U118" s="196" t="s">
        <v>744</v>
      </c>
      <c r="V118" s="208"/>
      <c r="W118" s="208"/>
      <c r="X118" s="1"/>
      <c r="Y118" s="1" t="s">
        <v>1506</v>
      </c>
      <c r="Z118" s="208">
        <v>44361.0</v>
      </c>
      <c r="AA118" s="1" t="s">
        <v>1353</v>
      </c>
      <c r="AB118" s="208">
        <v>44363.0</v>
      </c>
      <c r="AC118" s="1" t="s">
        <v>1353</v>
      </c>
      <c r="AD118" s="208">
        <v>44363.0</v>
      </c>
      <c r="AE118" s="1" t="s">
        <v>1353</v>
      </c>
      <c r="AF118" s="208">
        <v>44534.0</v>
      </c>
      <c r="AG118" s="1" t="s">
        <v>1353</v>
      </c>
      <c r="AH118" s="208">
        <v>44541.0</v>
      </c>
      <c r="AI118" s="1" t="s">
        <v>929</v>
      </c>
      <c r="AJ118" s="1" t="s">
        <v>859</v>
      </c>
      <c r="AK118" s="1" t="s">
        <v>859</v>
      </c>
      <c r="AL118" s="1" t="s">
        <v>273</v>
      </c>
      <c r="AM118" s="1" t="s">
        <v>610</v>
      </c>
    </row>
    <row r="119" ht="15.75" customHeight="1">
      <c r="A119" s="196" t="s">
        <v>969</v>
      </c>
      <c r="B119" s="196" t="s">
        <v>970</v>
      </c>
      <c r="C119" s="196" t="b">
        <f>VLOOKUP(A119,'import Afyon'!A:P,3,0)</f>
        <v>1</v>
      </c>
      <c r="D119" s="196" t="s">
        <v>1493</v>
      </c>
      <c r="E119" s="196">
        <f>VLOOKUP(A119,'import Afyon'!A:P,5,0)</f>
        <v>3320</v>
      </c>
      <c r="F119" s="196">
        <f>VLOOKUP(A119,'import Afyon'!A:P,6,0)</f>
        <v>203</v>
      </c>
      <c r="G119" s="196">
        <f>VLOOKUP(A119,'import Afyon'!A:P,7,0)</f>
        <v>12</v>
      </c>
      <c r="H119" s="196">
        <f>VLOOKUP(A119,'import Afyon'!A:P,8,0)</f>
        <v>5</v>
      </c>
      <c r="I119" s="196">
        <f>VLOOKUP(A119,'import Afyon'!A:P,9,0)</f>
        <v>17</v>
      </c>
      <c r="J119" s="205">
        <f>VLOOKUP(A119,'import Afyon'!A:P,10,0)</f>
        <v>0.71</v>
      </c>
      <c r="K119" s="196" t="s">
        <v>1812</v>
      </c>
      <c r="L119" s="196">
        <v>2.722281718E9</v>
      </c>
      <c r="M119" s="196" t="s">
        <v>1350</v>
      </c>
      <c r="N119" s="196" t="s">
        <v>1402</v>
      </c>
      <c r="O119" s="196" t="s">
        <v>972</v>
      </c>
      <c r="P119" s="206" t="str">
        <f>VLOOKUP(A119,'import Afyon'!A:P,16,0)</f>
        <v>Geleneksel</v>
      </c>
      <c r="Q119" s="1" t="b">
        <v>0</v>
      </c>
      <c r="R119" s="1" t="s">
        <v>38</v>
      </c>
      <c r="S119" s="1" t="s">
        <v>106</v>
      </c>
      <c r="T119" s="137" t="s">
        <v>989</v>
      </c>
      <c r="U119" s="1" t="s">
        <v>1813</v>
      </c>
      <c r="V119" s="208">
        <v>44530.0</v>
      </c>
      <c r="W119" s="208">
        <v>44531.0</v>
      </c>
      <c r="X119" s="1"/>
      <c r="Y119" s="1" t="s">
        <v>1506</v>
      </c>
      <c r="Z119" s="208">
        <v>44361.0</v>
      </c>
      <c r="AA119" s="1" t="s">
        <v>1353</v>
      </c>
      <c r="AB119" s="208">
        <v>44530.0</v>
      </c>
      <c r="AC119" s="1"/>
      <c r="AD119" s="208"/>
      <c r="AE119" s="1"/>
      <c r="AF119" s="208"/>
      <c r="AG119" s="1"/>
      <c r="AH119" s="208"/>
      <c r="AI119" s="1" t="s">
        <v>929</v>
      </c>
      <c r="AJ119" s="1" t="s">
        <v>106</v>
      </c>
      <c r="AK119" s="1"/>
      <c r="AL119" s="1"/>
      <c r="AM119" s="1"/>
    </row>
    <row r="120" ht="15.75" customHeight="1">
      <c r="A120" s="196" t="s">
        <v>1814</v>
      </c>
      <c r="B120" s="196" t="s">
        <v>1815</v>
      </c>
      <c r="C120" s="196" t="b">
        <f>VLOOKUP(A120,'import Afyon'!A:P,3,0)</f>
        <v>1</v>
      </c>
      <c r="D120" s="196" t="s">
        <v>1385</v>
      </c>
      <c r="E120" s="196">
        <f>VLOOKUP(A120,'import Afyon'!A:P,5,0)</f>
        <v>125</v>
      </c>
      <c r="F120" s="196">
        <f>VLOOKUP(A120,'import Afyon'!A:P,6,0)</f>
        <v>36</v>
      </c>
      <c r="G120" s="196">
        <f>VLOOKUP(A120,'import Afyon'!A:P,7,0)</f>
        <v>0</v>
      </c>
      <c r="H120" s="196">
        <f>VLOOKUP(A120,'import Afyon'!A:P,8,0)</f>
        <v>25</v>
      </c>
      <c r="I120" s="196">
        <f>VLOOKUP(A120,'import Afyon'!A:P,9,0)</f>
        <v>25</v>
      </c>
      <c r="J120" s="205">
        <f>VLOOKUP(A120,'import Afyon'!A:P,10,0)</f>
        <v>0</v>
      </c>
      <c r="K120" s="196" t="s">
        <v>1816</v>
      </c>
      <c r="L120" s="196">
        <v>2.722170333E9</v>
      </c>
      <c r="M120" s="196" t="s">
        <v>1350</v>
      </c>
      <c r="N120" s="196" t="s">
        <v>1817</v>
      </c>
      <c r="O120" s="196" t="s">
        <v>1818</v>
      </c>
      <c r="P120" s="206" t="str">
        <f>VLOOKUP(A120,'import Afyon'!A:P,16,0)</f>
        <v>Geleneksel</v>
      </c>
      <c r="Q120" s="1" t="b">
        <v>0</v>
      </c>
      <c r="R120" s="1"/>
      <c r="S120" s="1"/>
      <c r="T120" s="29"/>
      <c r="U120" s="1"/>
      <c r="V120" s="208"/>
      <c r="W120" s="208"/>
      <c r="X120" s="1"/>
      <c r="Y120" s="1"/>
      <c r="Z120" s="208"/>
      <c r="AA120" s="1"/>
      <c r="AB120" s="208"/>
      <c r="AC120" s="1"/>
      <c r="AD120" s="208"/>
      <c r="AE120" s="1"/>
      <c r="AF120" s="208"/>
      <c r="AG120" s="1"/>
      <c r="AH120" s="208"/>
      <c r="AI120" s="1"/>
      <c r="AJ120" s="1"/>
      <c r="AK120" s="1"/>
      <c r="AL120" s="1"/>
      <c r="AM120" s="1"/>
    </row>
    <row r="121" ht="15.75" customHeight="1">
      <c r="A121" s="196" t="s">
        <v>1108</v>
      </c>
      <c r="B121" s="196" t="s">
        <v>1109</v>
      </c>
      <c r="C121" s="196" t="b">
        <f>VLOOKUP(A121,'import Afyon'!A:P,3,0)</f>
        <v>1</v>
      </c>
      <c r="D121" s="196" t="s">
        <v>1443</v>
      </c>
      <c r="E121" s="196">
        <f>VLOOKUP(A121,'import Afyon'!A:P,5,0)</f>
        <v>498</v>
      </c>
      <c r="F121" s="196">
        <f>VLOOKUP(A121,'import Afyon'!A:P,6,0)</f>
        <v>10</v>
      </c>
      <c r="G121" s="196">
        <f>VLOOKUP(A121,'import Afyon'!A:P,7,0)</f>
        <v>0</v>
      </c>
      <c r="H121" s="196">
        <f>VLOOKUP(A121,'import Afyon'!A:P,8,0)</f>
        <v>49</v>
      </c>
      <c r="I121" s="196">
        <f>VLOOKUP(A121,'import Afyon'!A:P,9,0)</f>
        <v>49</v>
      </c>
      <c r="J121" s="205">
        <f>VLOOKUP(A121,'import Afyon'!A:P,10,0)</f>
        <v>0</v>
      </c>
      <c r="K121" s="196" t="s">
        <v>1819</v>
      </c>
      <c r="L121" s="196">
        <v>5.44443436E9</v>
      </c>
      <c r="M121" s="196" t="s">
        <v>1350</v>
      </c>
      <c r="N121" s="196" t="s">
        <v>1402</v>
      </c>
      <c r="O121" s="196" t="s">
        <v>1111</v>
      </c>
      <c r="P121" s="206" t="str">
        <f>VLOOKUP(A121,'import Afyon'!A:P,16,0)</f>
        <v>Geleneksel</v>
      </c>
      <c r="Q121" s="1" t="b">
        <v>0</v>
      </c>
      <c r="R121" s="1" t="s">
        <v>38</v>
      </c>
      <c r="S121" s="1" t="s">
        <v>106</v>
      </c>
      <c r="T121" s="207" t="s">
        <v>989</v>
      </c>
      <c r="V121" s="208">
        <v>44529.0</v>
      </c>
      <c r="W121" s="208">
        <v>44531.0</v>
      </c>
      <c r="X121" s="1"/>
      <c r="Y121" s="1" t="s">
        <v>43</v>
      </c>
      <c r="Z121" s="208">
        <v>44529.0</v>
      </c>
      <c r="AA121" s="1" t="s">
        <v>1353</v>
      </c>
      <c r="AB121" s="208">
        <v>44529.0</v>
      </c>
      <c r="AC121" s="1"/>
      <c r="AD121" s="208"/>
      <c r="AE121" s="1"/>
      <c r="AF121" s="208"/>
      <c r="AG121" s="1"/>
      <c r="AH121" s="208"/>
      <c r="AI121" s="1" t="s">
        <v>404</v>
      </c>
      <c r="AJ121" s="1" t="s">
        <v>106</v>
      </c>
      <c r="AK121" s="1"/>
      <c r="AL121" s="1"/>
      <c r="AM121" s="1"/>
    </row>
    <row r="122" ht="15.75" customHeight="1">
      <c r="A122" s="196" t="s">
        <v>1820</v>
      </c>
      <c r="B122" s="196" t="s">
        <v>1821</v>
      </c>
      <c r="C122" s="196" t="b">
        <f>VLOOKUP(A122,'import Afyon'!A:P,3,0)</f>
        <v>0</v>
      </c>
      <c r="D122" s="196" t="s">
        <v>1385</v>
      </c>
      <c r="E122" s="196">
        <f>VLOOKUP(A122,'import Afyon'!A:P,5,0)</f>
        <v>663</v>
      </c>
      <c r="F122" s="196">
        <f>VLOOKUP(A122,'import Afyon'!A:P,6,0)</f>
        <v>0</v>
      </c>
      <c r="G122" s="196">
        <f>VLOOKUP(A122,'import Afyon'!A:P,7,0)</f>
        <v>0</v>
      </c>
      <c r="H122" s="196">
        <f>VLOOKUP(A122,'import Afyon'!A:P,8,0)</f>
        <v>13</v>
      </c>
      <c r="I122" s="196">
        <f>VLOOKUP(A122,'import Afyon'!A:P,9,0)</f>
        <v>13</v>
      </c>
      <c r="J122" s="205">
        <f>VLOOKUP(A122,'import Afyon'!A:P,10,0)</f>
        <v>0</v>
      </c>
      <c r="K122" s="196" t="s">
        <v>1822</v>
      </c>
      <c r="L122" s="196">
        <v>5.050391003E9</v>
      </c>
      <c r="M122" s="196" t="s">
        <v>1350</v>
      </c>
      <c r="N122" s="196" t="s">
        <v>1612</v>
      </c>
      <c r="O122" s="196" t="s">
        <v>1823</v>
      </c>
      <c r="P122" s="206" t="str">
        <f>VLOOKUP(A122,'import Afyon'!A:P,16,0)</f>
        <v>Geleneksel</v>
      </c>
      <c r="Q122" s="1" t="b">
        <v>0</v>
      </c>
      <c r="R122" s="1" t="s">
        <v>43</v>
      </c>
      <c r="S122" s="1"/>
      <c r="T122" s="1"/>
      <c r="U122" s="1" t="s">
        <v>1824</v>
      </c>
      <c r="V122" s="208"/>
      <c r="W122" s="208"/>
      <c r="X122" s="1"/>
      <c r="Y122" s="1" t="s">
        <v>43</v>
      </c>
      <c r="Z122" s="208">
        <v>44536.0</v>
      </c>
      <c r="AA122" s="1" t="s">
        <v>43</v>
      </c>
      <c r="AB122" s="208">
        <v>44537.0</v>
      </c>
      <c r="AC122" s="1" t="s">
        <v>43</v>
      </c>
      <c r="AD122" s="208">
        <v>44548.0</v>
      </c>
      <c r="AE122" s="1" t="s">
        <v>43</v>
      </c>
      <c r="AF122" s="208">
        <v>44550.0</v>
      </c>
      <c r="AG122" s="1"/>
      <c r="AH122" s="208"/>
      <c r="AI122" s="1" t="s">
        <v>73</v>
      </c>
      <c r="AJ122" s="1" t="s">
        <v>106</v>
      </c>
      <c r="AK122" s="1" t="s">
        <v>66</v>
      </c>
      <c r="AL122" s="1" t="s">
        <v>416</v>
      </c>
      <c r="AM122" s="1"/>
    </row>
    <row r="123" ht="15.75" customHeight="1">
      <c r="A123" s="196" t="s">
        <v>730</v>
      </c>
      <c r="B123" s="196" t="s">
        <v>731</v>
      </c>
      <c r="C123" s="196" t="b">
        <f>VLOOKUP(A123,'import Afyon'!A:P,3,0)</f>
        <v>1</v>
      </c>
      <c r="D123" s="196" t="s">
        <v>1688</v>
      </c>
      <c r="E123" s="196">
        <f>VLOOKUP(A123,'import Afyon'!A:P,5,0)</f>
        <v>4560</v>
      </c>
      <c r="F123" s="196">
        <f>VLOOKUP(A123,'import Afyon'!A:P,6,0)</f>
        <v>256</v>
      </c>
      <c r="G123" s="196">
        <f>VLOOKUP(A123,'import Afyon'!A:P,7,0)</f>
        <v>71</v>
      </c>
      <c r="H123" s="196">
        <f>VLOOKUP(A123,'import Afyon'!A:P,8,0)</f>
        <v>19</v>
      </c>
      <c r="I123" s="196">
        <f>VLOOKUP(A123,'import Afyon'!A:P,9,0)</f>
        <v>90</v>
      </c>
      <c r="J123" s="205">
        <f>VLOOKUP(A123,'import Afyon'!A:P,10,0)</f>
        <v>0.79</v>
      </c>
      <c r="K123" s="196" t="s">
        <v>1825</v>
      </c>
      <c r="L123" s="196">
        <v>5.522020383E9</v>
      </c>
      <c r="M123" s="196" t="s">
        <v>1350</v>
      </c>
      <c r="N123" s="196" t="s">
        <v>1402</v>
      </c>
      <c r="O123" s="196" t="s">
        <v>734</v>
      </c>
      <c r="P123" s="206" t="str">
        <f>VLOOKUP(A123,'import Afyon'!A:P,16,0)</f>
        <v>Geleneksel</v>
      </c>
      <c r="Q123" s="1" t="b">
        <v>0</v>
      </c>
      <c r="R123" s="1" t="s">
        <v>38</v>
      </c>
      <c r="S123" s="1" t="s">
        <v>100</v>
      </c>
      <c r="T123" s="27"/>
      <c r="U123" s="1" t="s">
        <v>1826</v>
      </c>
      <c r="V123" s="208">
        <v>44340.0</v>
      </c>
      <c r="W123" s="208">
        <v>44341.0</v>
      </c>
      <c r="X123" s="1"/>
      <c r="Y123" s="1" t="s">
        <v>1353</v>
      </c>
      <c r="Z123" s="208"/>
      <c r="AA123" s="1" t="s">
        <v>1353</v>
      </c>
      <c r="AB123" s="208">
        <v>44554.0</v>
      </c>
      <c r="AC123" s="1"/>
      <c r="AD123" s="208"/>
      <c r="AE123" s="1"/>
      <c r="AF123" s="208"/>
      <c r="AG123" s="1"/>
      <c r="AH123" s="208"/>
      <c r="AI123" s="1"/>
      <c r="AJ123" s="1" t="s">
        <v>167</v>
      </c>
      <c r="AK123" s="1"/>
      <c r="AL123" s="1"/>
      <c r="AM123" s="1"/>
    </row>
    <row r="124" ht="15.75" customHeight="1">
      <c r="A124" s="196" t="s">
        <v>1077</v>
      </c>
      <c r="B124" s="196" t="s">
        <v>1078</v>
      </c>
      <c r="C124" s="196" t="b">
        <f>VLOOKUP(A124,'import Afyon'!A:P,3,0)</f>
        <v>1</v>
      </c>
      <c r="D124" s="196" t="s">
        <v>1827</v>
      </c>
      <c r="E124" s="196">
        <f>VLOOKUP(A124,'import Afyon'!A:P,5,0)</f>
        <v>361</v>
      </c>
      <c r="F124" s="196">
        <f>VLOOKUP(A124,'import Afyon'!A:P,6,0)</f>
        <v>12</v>
      </c>
      <c r="G124" s="196">
        <f>VLOOKUP(A124,'import Afyon'!A:P,7,0)</f>
        <v>8</v>
      </c>
      <c r="H124" s="196">
        <f>VLOOKUP(A124,'import Afyon'!A:P,8,0)</f>
        <v>9</v>
      </c>
      <c r="I124" s="196">
        <f>VLOOKUP(A124,'import Afyon'!A:P,9,0)</f>
        <v>17</v>
      </c>
      <c r="J124" s="205">
        <f>VLOOKUP(A124,'import Afyon'!A:P,10,0)</f>
        <v>0.47</v>
      </c>
      <c r="K124" s="196" t="s">
        <v>1828</v>
      </c>
      <c r="L124" s="196">
        <v>5.316866677E9</v>
      </c>
      <c r="M124" s="196" t="s">
        <v>1350</v>
      </c>
      <c r="N124" s="196" t="s">
        <v>1351</v>
      </c>
      <c r="O124" s="196" t="s">
        <v>1081</v>
      </c>
      <c r="P124" s="206" t="str">
        <f>VLOOKUP(A124,'import Afyon'!A:P,16,0)</f>
        <v>Geleneksel</v>
      </c>
      <c r="Q124" s="1" t="b">
        <v>0</v>
      </c>
      <c r="R124" s="1" t="s">
        <v>38</v>
      </c>
      <c r="S124" s="1" t="s">
        <v>167</v>
      </c>
      <c r="T124" s="207" t="s">
        <v>989</v>
      </c>
      <c r="U124" s="1" t="s">
        <v>1829</v>
      </c>
      <c r="V124" s="208">
        <v>44526.0</v>
      </c>
      <c r="W124" s="208">
        <v>44529.0</v>
      </c>
      <c r="X124" s="1"/>
      <c r="Y124" s="1" t="s">
        <v>1353</v>
      </c>
      <c r="Z124" s="208">
        <v>44361.0</v>
      </c>
      <c r="AA124" s="1" t="s">
        <v>1353</v>
      </c>
      <c r="AB124" s="208">
        <v>44526.0</v>
      </c>
      <c r="AC124" s="1"/>
      <c r="AD124" s="208"/>
      <c r="AE124" s="1"/>
      <c r="AF124" s="208"/>
      <c r="AG124" s="1"/>
      <c r="AH124" s="208"/>
      <c r="AI124" s="1" t="s">
        <v>929</v>
      </c>
      <c r="AJ124" s="1" t="s">
        <v>167</v>
      </c>
      <c r="AK124" s="1"/>
      <c r="AL124" s="1"/>
      <c r="AM124" s="1"/>
    </row>
    <row r="125" ht="15.75" customHeight="1">
      <c r="A125" s="196" t="s">
        <v>1830</v>
      </c>
      <c r="B125" s="196" t="s">
        <v>1831</v>
      </c>
      <c r="C125" s="196" t="b">
        <f>VLOOKUP(A125,'import Afyon'!A:P,3,0)</f>
        <v>0</v>
      </c>
      <c r="D125" s="196" t="s">
        <v>1832</v>
      </c>
      <c r="E125" s="196">
        <f>VLOOKUP(A125,'import Afyon'!A:P,5,0)</f>
        <v>666</v>
      </c>
      <c r="F125" s="196">
        <f>VLOOKUP(A125,'import Afyon'!A:P,6,0)</f>
        <v>0</v>
      </c>
      <c r="G125" s="196">
        <f>VLOOKUP(A125,'import Afyon'!A:P,7,0)</f>
        <v>0</v>
      </c>
      <c r="H125" s="196">
        <f>VLOOKUP(A125,'import Afyon'!A:P,8,0)</f>
        <v>13</v>
      </c>
      <c r="I125" s="196">
        <f>VLOOKUP(A125,'import Afyon'!A:P,9,0)</f>
        <v>13</v>
      </c>
      <c r="J125" s="205">
        <f>VLOOKUP(A125,'import Afyon'!A:P,10,0)</f>
        <v>0</v>
      </c>
      <c r="K125" s="196" t="s">
        <v>1833</v>
      </c>
      <c r="L125" s="196">
        <v>5.415924542E9</v>
      </c>
      <c r="M125" s="196" t="s">
        <v>1350</v>
      </c>
      <c r="N125" s="196" t="s">
        <v>1447</v>
      </c>
      <c r="O125" s="196" t="s">
        <v>1664</v>
      </c>
      <c r="P125" s="206" t="str">
        <f>VLOOKUP(A125,'import Afyon'!A:P,16,0)</f>
        <v>Geleneksel</v>
      </c>
      <c r="Q125" s="1" t="b">
        <v>1</v>
      </c>
      <c r="R125" s="1"/>
      <c r="S125" s="1"/>
      <c r="T125" s="1"/>
      <c r="U125" s="1" t="s">
        <v>1834</v>
      </c>
      <c r="V125" s="208"/>
      <c r="W125" s="208"/>
      <c r="X125" s="1"/>
      <c r="Y125" s="1" t="s">
        <v>43</v>
      </c>
      <c r="Z125" s="208"/>
      <c r="AA125" s="1" t="s">
        <v>1353</v>
      </c>
      <c r="AB125" s="208"/>
      <c r="AC125" s="1"/>
      <c r="AD125" s="208"/>
      <c r="AE125" s="1"/>
      <c r="AF125" s="208"/>
      <c r="AG125" s="1"/>
      <c r="AH125" s="208"/>
      <c r="AI125" s="1"/>
      <c r="AJ125" s="1"/>
      <c r="AK125" s="1"/>
      <c r="AL125" s="1"/>
      <c r="AM125" s="1"/>
    </row>
    <row r="126" ht="15.75" customHeight="1">
      <c r="A126" s="196" t="s">
        <v>994</v>
      </c>
      <c r="B126" s="196" t="s">
        <v>995</v>
      </c>
      <c r="C126" s="196" t="b">
        <f>VLOOKUP(A126,'import Afyon'!A:P,3,0)</f>
        <v>1</v>
      </c>
      <c r="D126" s="196" t="s">
        <v>1832</v>
      </c>
      <c r="E126" s="196">
        <f>VLOOKUP(A126,'import Afyon'!A:P,5,0)</f>
        <v>1076</v>
      </c>
      <c r="F126" s="196">
        <f>VLOOKUP(A126,'import Afyon'!A:P,6,0)</f>
        <v>86</v>
      </c>
      <c r="G126" s="196">
        <f>VLOOKUP(A126,'import Afyon'!A:P,7,0)</f>
        <v>14</v>
      </c>
      <c r="H126" s="196">
        <f>VLOOKUP(A126,'import Afyon'!A:P,8,0)</f>
        <v>4</v>
      </c>
      <c r="I126" s="196">
        <f>VLOOKUP(A126,'import Afyon'!A:P,9,0)</f>
        <v>18</v>
      </c>
      <c r="J126" s="205">
        <f>VLOOKUP(A126,'import Afyon'!A:P,10,0)</f>
        <v>0.78</v>
      </c>
      <c r="K126" s="196" t="s">
        <v>1833</v>
      </c>
      <c r="L126" s="196">
        <v>5.415924542E9</v>
      </c>
      <c r="M126" s="196" t="s">
        <v>1350</v>
      </c>
      <c r="N126" s="196" t="s">
        <v>1402</v>
      </c>
      <c r="O126" s="196" t="s">
        <v>997</v>
      </c>
      <c r="P126" s="206" t="str">
        <f>VLOOKUP(A126,'import Afyon'!A:P,16,0)</f>
        <v>Geleneksel</v>
      </c>
      <c r="Q126" s="1" t="b">
        <v>0</v>
      </c>
      <c r="R126" s="1" t="s">
        <v>38</v>
      </c>
      <c r="S126" s="1" t="s">
        <v>106</v>
      </c>
      <c r="T126" s="207" t="s">
        <v>989</v>
      </c>
      <c r="U126" s="1" t="s">
        <v>1835</v>
      </c>
      <c r="V126" s="208">
        <v>44518.0</v>
      </c>
      <c r="W126" s="208">
        <v>44522.0</v>
      </c>
      <c r="X126" s="1"/>
      <c r="Y126" s="1" t="s">
        <v>1353</v>
      </c>
      <c r="Z126" s="208">
        <v>44518.0</v>
      </c>
      <c r="AA126" s="1"/>
      <c r="AB126" s="208"/>
      <c r="AC126" s="1"/>
      <c r="AD126" s="208"/>
      <c r="AE126" s="1"/>
      <c r="AF126" s="208"/>
      <c r="AG126" s="1"/>
      <c r="AH126" s="208"/>
      <c r="AI126" s="1" t="s">
        <v>106</v>
      </c>
      <c r="AJ126" s="1"/>
      <c r="AK126" s="1"/>
      <c r="AL126" s="1"/>
      <c r="AM126" s="1"/>
    </row>
    <row r="127" ht="15.75" customHeight="1">
      <c r="A127" s="196" t="s">
        <v>998</v>
      </c>
      <c r="B127" s="196" t="s">
        <v>999</v>
      </c>
      <c r="C127" s="196" t="b">
        <f>VLOOKUP(A127,'import Afyon'!A:P,3,0)</f>
        <v>1</v>
      </c>
      <c r="D127" s="196" t="s">
        <v>1356</v>
      </c>
      <c r="E127" s="196">
        <f>VLOOKUP(A127,'import Afyon'!A:P,5,0)</f>
        <v>785</v>
      </c>
      <c r="F127" s="196">
        <f>VLOOKUP(A127,'import Afyon'!A:P,6,0)</f>
        <v>0</v>
      </c>
      <c r="G127" s="196">
        <f>VLOOKUP(A127,'import Afyon'!A:P,7,0)</f>
        <v>10</v>
      </c>
      <c r="H127" s="196">
        <f>VLOOKUP(A127,'import Afyon'!A:P,8,0)</f>
        <v>2</v>
      </c>
      <c r="I127" s="196">
        <f>VLOOKUP(A127,'import Afyon'!A:P,9,0)</f>
        <v>12</v>
      </c>
      <c r="J127" s="205">
        <f>VLOOKUP(A127,'import Afyon'!A:P,10,0)</f>
        <v>0.83</v>
      </c>
      <c r="K127" s="196" t="s">
        <v>1836</v>
      </c>
      <c r="L127" s="196">
        <v>5.436780303E9</v>
      </c>
      <c r="M127" s="196" t="s">
        <v>1350</v>
      </c>
      <c r="N127" s="196" t="s">
        <v>1402</v>
      </c>
      <c r="O127" s="196" t="s">
        <v>1001</v>
      </c>
      <c r="P127" s="206" t="str">
        <f>VLOOKUP(A127,'import Afyon'!A:P,16,0)</f>
        <v>Geleneksel</v>
      </c>
      <c r="Q127" s="1" t="b">
        <v>0</v>
      </c>
      <c r="R127" s="1" t="s">
        <v>38</v>
      </c>
      <c r="S127" s="1" t="s">
        <v>106</v>
      </c>
      <c r="T127" s="207" t="s">
        <v>989</v>
      </c>
      <c r="U127" s="1" t="s">
        <v>1837</v>
      </c>
      <c r="V127" s="208">
        <v>44518.0</v>
      </c>
      <c r="W127" s="208">
        <v>44522.0</v>
      </c>
      <c r="X127" s="1"/>
      <c r="Y127" s="1" t="s">
        <v>1353</v>
      </c>
      <c r="Z127" s="208">
        <v>44518.0</v>
      </c>
      <c r="AA127" s="1"/>
      <c r="AB127" s="208"/>
      <c r="AC127" s="1"/>
      <c r="AD127" s="208"/>
      <c r="AE127" s="1"/>
      <c r="AF127" s="208"/>
      <c r="AG127" s="1"/>
      <c r="AH127" s="208"/>
      <c r="AI127" s="1" t="s">
        <v>106</v>
      </c>
      <c r="AJ127" s="1"/>
      <c r="AK127" s="1"/>
      <c r="AL127" s="1"/>
      <c r="AM127" s="1"/>
    </row>
    <row r="128" ht="15.75" customHeight="1">
      <c r="A128" s="196" t="s">
        <v>1253</v>
      </c>
      <c r="B128" s="196" t="s">
        <v>1254</v>
      </c>
      <c r="C128" s="196" t="b">
        <f>VLOOKUP(A128,'import Afyon'!A:P,3,0)</f>
        <v>1</v>
      </c>
      <c r="D128" s="196" t="s">
        <v>1348</v>
      </c>
      <c r="E128" s="196">
        <f>VLOOKUP(A128,'import Afyon'!A:P,5,0)</f>
        <v>2327</v>
      </c>
      <c r="F128" s="196">
        <f>VLOOKUP(A128,'import Afyon'!A:P,6,0)</f>
        <v>92</v>
      </c>
      <c r="G128" s="196">
        <f>VLOOKUP(A128,'import Afyon'!A:P,7,0)</f>
        <v>16</v>
      </c>
      <c r="H128" s="196">
        <f>VLOOKUP(A128,'import Afyon'!A:P,8,0)</f>
        <v>27</v>
      </c>
      <c r="I128" s="196">
        <f>VLOOKUP(A128,'import Afyon'!A:P,9,0)</f>
        <v>43</v>
      </c>
      <c r="J128" s="205">
        <f>VLOOKUP(A128,'import Afyon'!A:P,10,0)</f>
        <v>0.37</v>
      </c>
      <c r="K128" s="196" t="s">
        <v>1838</v>
      </c>
      <c r="L128" s="196">
        <v>5.074098881E9</v>
      </c>
      <c r="M128" s="196" t="s">
        <v>1350</v>
      </c>
      <c r="N128" s="196" t="s">
        <v>1366</v>
      </c>
      <c r="O128" s="196" t="s">
        <v>1256</v>
      </c>
      <c r="P128" s="206" t="str">
        <f>VLOOKUP(A128,'import Afyon'!A:P,16,0)</f>
        <v>Geleneksel</v>
      </c>
      <c r="Q128" s="1" t="b">
        <v>0</v>
      </c>
      <c r="R128" s="1" t="s">
        <v>38</v>
      </c>
      <c r="S128" s="1" t="s">
        <v>416</v>
      </c>
      <c r="T128" s="207" t="s">
        <v>989</v>
      </c>
      <c r="U128" s="1" t="s">
        <v>1839</v>
      </c>
      <c r="V128" s="208">
        <v>44543.0</v>
      </c>
      <c r="W128" s="208">
        <v>44545.0</v>
      </c>
      <c r="X128" s="1"/>
      <c r="Y128" s="1" t="s">
        <v>1353</v>
      </c>
      <c r="Z128" s="208"/>
      <c r="AA128" s="1" t="s">
        <v>1353</v>
      </c>
      <c r="AB128" s="208">
        <v>44543.0</v>
      </c>
      <c r="AC128" s="1"/>
      <c r="AD128" s="208"/>
      <c r="AE128" s="1"/>
      <c r="AF128" s="208"/>
      <c r="AG128" s="1"/>
      <c r="AH128" s="208"/>
      <c r="AI128" s="1"/>
      <c r="AJ128" s="1" t="s">
        <v>416</v>
      </c>
      <c r="AK128" s="1"/>
      <c r="AL128" s="1"/>
      <c r="AM128" s="1"/>
    </row>
    <row r="129" ht="15.75" customHeight="1">
      <c r="A129" s="196" t="s">
        <v>762</v>
      </c>
      <c r="B129" s="196" t="s">
        <v>763</v>
      </c>
      <c r="C129" s="196" t="b">
        <f>VLOOKUP(A129,'import Afyon'!A:P,3,0)</f>
        <v>1</v>
      </c>
      <c r="D129" s="196" t="s">
        <v>1370</v>
      </c>
      <c r="E129" s="196">
        <f>VLOOKUP(A129,'import Afyon'!A:P,5,0)</f>
        <v>747</v>
      </c>
      <c r="F129" s="196">
        <f>VLOOKUP(A129,'import Afyon'!A:P,6,0)</f>
        <v>85</v>
      </c>
      <c r="G129" s="196">
        <f>VLOOKUP(A129,'import Afyon'!A:P,7,0)</f>
        <v>6</v>
      </c>
      <c r="H129" s="196">
        <f>VLOOKUP(A129,'import Afyon'!A:P,8,0)</f>
        <v>14</v>
      </c>
      <c r="I129" s="196">
        <f>VLOOKUP(A129,'import Afyon'!A:P,9,0)</f>
        <v>20</v>
      </c>
      <c r="J129" s="205">
        <f>VLOOKUP(A129,'import Afyon'!A:P,10,0)</f>
        <v>0.3</v>
      </c>
      <c r="K129" s="196" t="s">
        <v>1840</v>
      </c>
      <c r="L129" s="196">
        <v>2.722146552E9</v>
      </c>
      <c r="M129" s="196" t="s">
        <v>1350</v>
      </c>
      <c r="N129" s="196" t="s">
        <v>1366</v>
      </c>
      <c r="O129" s="196" t="s">
        <v>766</v>
      </c>
      <c r="P129" s="206" t="str">
        <f>VLOOKUP(A129,'import Afyon'!A:P,16,0)</f>
        <v>Geleneksel</v>
      </c>
      <c r="Q129" s="1" t="b">
        <v>0</v>
      </c>
      <c r="R129" s="1" t="s">
        <v>38</v>
      </c>
      <c r="S129" s="1" t="s">
        <v>100</v>
      </c>
      <c r="T129" s="210"/>
      <c r="U129" s="1" t="s">
        <v>1841</v>
      </c>
      <c r="V129" s="208">
        <v>44341.0</v>
      </c>
      <c r="W129" s="208">
        <v>44342.0</v>
      </c>
      <c r="X129" s="1"/>
      <c r="Y129" s="1" t="s">
        <v>1353</v>
      </c>
      <c r="Z129" s="208">
        <v>44540.0</v>
      </c>
      <c r="AA129" s="1"/>
      <c r="AB129" s="208"/>
      <c r="AC129" s="1"/>
      <c r="AD129" s="208"/>
      <c r="AE129" s="1"/>
      <c r="AF129" s="208"/>
      <c r="AG129" s="1"/>
      <c r="AH129" s="208"/>
      <c r="AI129" s="1" t="s">
        <v>404</v>
      </c>
      <c r="AJ129" s="1"/>
      <c r="AK129" s="1"/>
      <c r="AL129" s="1"/>
      <c r="AM129" s="1"/>
    </row>
    <row r="130" ht="15.75" customHeight="1">
      <c r="A130" s="196" t="s">
        <v>1842</v>
      </c>
      <c r="B130" s="196" t="s">
        <v>1843</v>
      </c>
      <c r="C130" s="196" t="b">
        <f>VLOOKUP(A130,'import Afyon'!A:P,3,0)</f>
        <v>1</v>
      </c>
      <c r="D130" s="196" t="s">
        <v>1370</v>
      </c>
      <c r="E130" s="196">
        <f>VLOOKUP(A130,'import Afyon'!A:P,5,0)</f>
        <v>168</v>
      </c>
      <c r="F130" s="196">
        <f>VLOOKUP(A130,'import Afyon'!A:P,6,0)</f>
        <v>11</v>
      </c>
      <c r="G130" s="196">
        <f>VLOOKUP(A130,'import Afyon'!A:P,7,0)</f>
        <v>11</v>
      </c>
      <c r="H130" s="196">
        <f>VLOOKUP(A130,'import Afyon'!A:P,8,0)</f>
        <v>21</v>
      </c>
      <c r="I130" s="196">
        <f>VLOOKUP(A130,'import Afyon'!A:P,9,0)</f>
        <v>32</v>
      </c>
      <c r="J130" s="205">
        <f>VLOOKUP(A130,'import Afyon'!A:P,10,0)</f>
        <v>0.34</v>
      </c>
      <c r="K130" s="196" t="s">
        <v>1844</v>
      </c>
      <c r="L130" s="196">
        <v>5.065613959E9</v>
      </c>
      <c r="M130" s="196" t="s">
        <v>1699</v>
      </c>
      <c r="N130" s="196" t="s">
        <v>1565</v>
      </c>
      <c r="O130" s="196" t="s">
        <v>1845</v>
      </c>
      <c r="P130" s="206" t="str">
        <f>VLOOKUP(A130,'import Afyon'!A:P,16,0)</f>
        <v>Geleneksel</v>
      </c>
      <c r="Q130" s="1" t="b">
        <v>0</v>
      </c>
      <c r="R130" s="87" t="s">
        <v>27</v>
      </c>
      <c r="S130" s="1"/>
      <c r="T130" s="1"/>
      <c r="V130" s="208"/>
      <c r="W130" s="208"/>
      <c r="X130" s="1"/>
      <c r="Y130" s="1"/>
      <c r="Z130" s="208"/>
      <c r="AA130" s="1"/>
      <c r="AB130" s="208"/>
      <c r="AC130" s="1"/>
      <c r="AD130" s="208"/>
      <c r="AE130" s="1"/>
      <c r="AF130" s="208"/>
      <c r="AG130" s="1"/>
      <c r="AH130" s="208"/>
      <c r="AI130" s="1"/>
      <c r="AJ130" s="1"/>
      <c r="AK130" s="1"/>
      <c r="AL130" s="1"/>
      <c r="AM130" s="1"/>
    </row>
    <row r="131" ht="15.75" customHeight="1">
      <c r="A131" s="196" t="s">
        <v>1846</v>
      </c>
      <c r="B131" s="196" t="s">
        <v>1847</v>
      </c>
      <c r="C131" s="196" t="b">
        <f>VLOOKUP(A131,'import Afyon'!A:P,3,0)</f>
        <v>1</v>
      </c>
      <c r="D131" s="196" t="s">
        <v>1370</v>
      </c>
      <c r="E131" s="196">
        <f>VLOOKUP(A131,'import Afyon'!A:P,5,0)</f>
        <v>13246</v>
      </c>
      <c r="F131" s="196">
        <f>VLOOKUP(A131,'import Afyon'!A:P,6,0)</f>
        <v>798</v>
      </c>
      <c r="G131" s="196">
        <f>VLOOKUP(A131,'import Afyon'!A:P,7,0)</f>
        <v>11</v>
      </c>
      <c r="H131" s="196">
        <f>VLOOKUP(A131,'import Afyon'!A:P,8,0)</f>
        <v>17</v>
      </c>
      <c r="I131" s="196">
        <f>VLOOKUP(A131,'import Afyon'!A:P,9,0)</f>
        <v>28</v>
      </c>
      <c r="J131" s="205">
        <f>VLOOKUP(A131,'import Afyon'!A:P,10,0)</f>
        <v>0.39</v>
      </c>
      <c r="K131" s="196" t="s">
        <v>1848</v>
      </c>
      <c r="L131" s="196">
        <v>5.327436593E9</v>
      </c>
      <c r="M131" s="196" t="s">
        <v>1350</v>
      </c>
      <c r="N131" s="196" t="s">
        <v>1366</v>
      </c>
      <c r="O131" s="196" t="s">
        <v>1849</v>
      </c>
      <c r="P131" s="206" t="str">
        <f>VLOOKUP(A131,'import Afyon'!A:P,16,0)</f>
        <v>Geleneksel</v>
      </c>
      <c r="Q131" s="1" t="b">
        <v>0</v>
      </c>
      <c r="R131" s="87" t="s">
        <v>27</v>
      </c>
      <c r="S131" s="1"/>
      <c r="T131" s="1"/>
      <c r="U131" s="1" t="s">
        <v>1850</v>
      </c>
      <c r="V131" s="208"/>
      <c r="W131" s="208"/>
      <c r="X131" s="1"/>
      <c r="Y131" s="1" t="s">
        <v>43</v>
      </c>
      <c r="Z131" s="208"/>
      <c r="AA131" s="1" t="s">
        <v>43</v>
      </c>
      <c r="AB131" s="208"/>
      <c r="AC131" s="1" t="s">
        <v>43</v>
      </c>
      <c r="AD131" s="208"/>
      <c r="AE131" s="1"/>
      <c r="AF131" s="208"/>
      <c r="AG131" s="1"/>
      <c r="AH131" s="208"/>
      <c r="AI131" s="1"/>
      <c r="AJ131" s="1"/>
      <c r="AK131" s="1"/>
      <c r="AL131" s="1"/>
      <c r="AM131" s="1"/>
    </row>
    <row r="132" ht="15.75" customHeight="1">
      <c r="A132" s="196" t="s">
        <v>840</v>
      </c>
      <c r="B132" s="196" t="s">
        <v>841</v>
      </c>
      <c r="C132" s="196" t="b">
        <f>VLOOKUP(A132,'import Afyon'!A:P,3,0)</f>
        <v>1</v>
      </c>
      <c r="D132" s="196" t="s">
        <v>1370</v>
      </c>
      <c r="E132" s="196">
        <f>VLOOKUP(A132,'import Afyon'!A:P,5,0)</f>
        <v>21687</v>
      </c>
      <c r="F132" s="196">
        <f>VLOOKUP(A132,'import Afyon'!A:P,6,0)</f>
        <v>1147</v>
      </c>
      <c r="G132" s="196">
        <f>VLOOKUP(A132,'import Afyon'!A:P,7,0)</f>
        <v>12</v>
      </c>
      <c r="H132" s="196">
        <f>VLOOKUP(A132,'import Afyon'!A:P,8,0)</f>
        <v>14</v>
      </c>
      <c r="I132" s="196">
        <f>VLOOKUP(A132,'import Afyon'!A:P,9,0)</f>
        <v>26</v>
      </c>
      <c r="J132" s="205">
        <f>VLOOKUP(A132,'import Afyon'!A:P,10,0)</f>
        <v>0.46</v>
      </c>
      <c r="K132" s="196" t="s">
        <v>1851</v>
      </c>
      <c r="L132" s="196">
        <v>5.393764999E9</v>
      </c>
      <c r="M132" s="196" t="s">
        <v>1350</v>
      </c>
      <c r="N132" s="196" t="s">
        <v>1402</v>
      </c>
      <c r="O132" s="196" t="s">
        <v>844</v>
      </c>
      <c r="P132" s="206" t="str">
        <f>VLOOKUP(A132,'import Afyon'!A:P,16,0)</f>
        <v>Geleneksel</v>
      </c>
      <c r="Q132" s="1" t="b">
        <v>0</v>
      </c>
      <c r="R132" s="1" t="s">
        <v>39</v>
      </c>
      <c r="S132" s="1" t="s">
        <v>167</v>
      </c>
      <c r="T132" s="207" t="s">
        <v>989</v>
      </c>
      <c r="U132" s="1" t="s">
        <v>1852</v>
      </c>
      <c r="V132" s="208">
        <v>44554.0</v>
      </c>
      <c r="W132" s="208">
        <v>44559.0</v>
      </c>
      <c r="X132" s="1"/>
      <c r="Y132" s="1" t="s">
        <v>1353</v>
      </c>
      <c r="Z132" s="208">
        <v>44540.0</v>
      </c>
      <c r="AA132" s="1" t="s">
        <v>1353</v>
      </c>
      <c r="AB132" s="208">
        <v>44554.0</v>
      </c>
      <c r="AC132" s="1"/>
      <c r="AD132" s="208"/>
      <c r="AE132" s="1"/>
      <c r="AF132" s="208"/>
      <c r="AG132" s="1"/>
      <c r="AH132" s="208"/>
      <c r="AI132" s="1" t="s">
        <v>404</v>
      </c>
      <c r="AJ132" s="1" t="s">
        <v>167</v>
      </c>
      <c r="AK132" s="1"/>
      <c r="AL132" s="1"/>
      <c r="AM132" s="1"/>
    </row>
    <row r="133" ht="15.75" customHeight="1">
      <c r="A133" s="196" t="s">
        <v>1853</v>
      </c>
      <c r="B133" s="196" t="s">
        <v>1854</v>
      </c>
      <c r="C133" s="196" t="b">
        <f>VLOOKUP(A133,'import Afyon'!A:P,3,0)</f>
        <v>1</v>
      </c>
      <c r="D133" s="196" t="s">
        <v>1356</v>
      </c>
      <c r="E133" s="196">
        <f>VLOOKUP(A133,'import Afyon'!A:P,5,0)</f>
        <v>932</v>
      </c>
      <c r="F133" s="196">
        <f>VLOOKUP(A133,'import Afyon'!A:P,6,0)</f>
        <v>63</v>
      </c>
      <c r="G133" s="196">
        <f>VLOOKUP(A133,'import Afyon'!A:P,7,0)</f>
        <v>0</v>
      </c>
      <c r="H133" s="196">
        <f>VLOOKUP(A133,'import Afyon'!A:P,8,0)</f>
        <v>64</v>
      </c>
      <c r="I133" s="196">
        <f>VLOOKUP(A133,'import Afyon'!A:P,9,0)</f>
        <v>64</v>
      </c>
      <c r="J133" s="205">
        <f>VLOOKUP(A133,'import Afyon'!A:P,10,0)</f>
        <v>0</v>
      </c>
      <c r="K133" s="196" t="s">
        <v>1855</v>
      </c>
      <c r="L133" s="196">
        <v>5.076080304E9</v>
      </c>
      <c r="M133" s="196" t="s">
        <v>1350</v>
      </c>
      <c r="N133" s="196" t="s">
        <v>1402</v>
      </c>
      <c r="O133" s="196" t="s">
        <v>1856</v>
      </c>
      <c r="P133" s="206" t="str">
        <f>VLOOKUP(A133,'import Afyon'!A:P,16,0)</f>
        <v>Geleneksel</v>
      </c>
      <c r="Q133" s="1" t="b">
        <v>1</v>
      </c>
      <c r="R133" s="1"/>
      <c r="S133" s="1"/>
      <c r="T133" s="1"/>
      <c r="U133" s="1" t="s">
        <v>1857</v>
      </c>
      <c r="V133" s="208"/>
      <c r="W133" s="208"/>
      <c r="X133" s="1"/>
      <c r="Y133" s="1" t="s">
        <v>1353</v>
      </c>
      <c r="Z133" s="208"/>
      <c r="AA133" s="1" t="s">
        <v>1353</v>
      </c>
      <c r="AB133" s="208">
        <v>44547.0</v>
      </c>
      <c r="AC133" s="1"/>
      <c r="AD133" s="208"/>
      <c r="AE133" s="1"/>
      <c r="AF133" s="208"/>
      <c r="AG133" s="1"/>
      <c r="AH133" s="208"/>
      <c r="AI133" s="1"/>
      <c r="AJ133" s="1" t="s">
        <v>416</v>
      </c>
      <c r="AK133" s="1"/>
      <c r="AL133" s="1"/>
      <c r="AM133" s="1"/>
    </row>
    <row r="134" ht="15.75" customHeight="1">
      <c r="A134" s="196" t="s">
        <v>779</v>
      </c>
      <c r="B134" s="196" t="s">
        <v>780</v>
      </c>
      <c r="C134" s="196" t="b">
        <f>VLOOKUP(A134,'import Afyon'!A:P,3,0)</f>
        <v>1</v>
      </c>
      <c r="D134" s="196" t="s">
        <v>1356</v>
      </c>
      <c r="E134" s="196">
        <f>VLOOKUP(A134,'import Afyon'!A:P,5,0)</f>
        <v>158</v>
      </c>
      <c r="F134" s="196">
        <f>VLOOKUP(A134,'import Afyon'!A:P,6,0)</f>
        <v>5</v>
      </c>
      <c r="G134" s="196">
        <f>VLOOKUP(A134,'import Afyon'!A:P,7,0)</f>
        <v>4</v>
      </c>
      <c r="H134" s="196">
        <f>VLOOKUP(A134,'import Afyon'!A:P,8,0)</f>
        <v>8</v>
      </c>
      <c r="I134" s="196">
        <f>VLOOKUP(A134,'import Afyon'!A:P,9,0)</f>
        <v>12</v>
      </c>
      <c r="J134" s="205">
        <f>VLOOKUP(A134,'import Afyon'!A:P,10,0)</f>
        <v>0.33</v>
      </c>
      <c r="K134" s="196" t="s">
        <v>1858</v>
      </c>
      <c r="L134" s="196">
        <v>5.539653343E9</v>
      </c>
      <c r="M134" s="196" t="s">
        <v>1350</v>
      </c>
      <c r="N134" s="196" t="s">
        <v>1380</v>
      </c>
      <c r="O134" s="196" t="s">
        <v>783</v>
      </c>
      <c r="P134" s="206" t="str">
        <f>VLOOKUP(A134,'import Afyon'!A:P,16,0)</f>
        <v>Geleneksel</v>
      </c>
      <c r="Q134" s="1" t="b">
        <v>0</v>
      </c>
      <c r="R134" s="1" t="s">
        <v>38</v>
      </c>
      <c r="S134" s="1" t="s">
        <v>106</v>
      </c>
      <c r="T134" s="207" t="s">
        <v>989</v>
      </c>
      <c r="U134" s="1" t="s">
        <v>1859</v>
      </c>
      <c r="V134" s="208">
        <v>44539.0</v>
      </c>
      <c r="W134" s="208">
        <v>44546.0</v>
      </c>
      <c r="X134" s="1"/>
      <c r="Y134" s="1" t="s">
        <v>1353</v>
      </c>
      <c r="Z134" s="208"/>
      <c r="AA134" s="1" t="s">
        <v>1353</v>
      </c>
      <c r="AB134" s="208">
        <v>44356.0</v>
      </c>
      <c r="AC134" s="1" t="s">
        <v>1506</v>
      </c>
      <c r="AD134" s="208">
        <v>44361.0</v>
      </c>
      <c r="AE134" s="1" t="s">
        <v>1353</v>
      </c>
      <c r="AF134" s="208">
        <v>44537.0</v>
      </c>
      <c r="AG134" s="1" t="s">
        <v>1353</v>
      </c>
      <c r="AH134" s="208">
        <v>44547.0</v>
      </c>
      <c r="AI134" s="1"/>
      <c r="AJ134" s="1" t="s">
        <v>859</v>
      </c>
      <c r="AK134" s="1" t="s">
        <v>100</v>
      </c>
      <c r="AL134" s="1" t="s">
        <v>106</v>
      </c>
      <c r="AM134" s="1" t="s">
        <v>73</v>
      </c>
    </row>
    <row r="135" ht="15.75" customHeight="1">
      <c r="A135" s="196" t="s">
        <v>1094</v>
      </c>
      <c r="B135" s="196" t="s">
        <v>1095</v>
      </c>
      <c r="C135" s="196" t="b">
        <f>VLOOKUP(A135,'import Afyon'!A:P,3,0)</f>
        <v>1</v>
      </c>
      <c r="D135" s="196" t="s">
        <v>1356</v>
      </c>
      <c r="E135" s="196">
        <f>VLOOKUP(A135,'import Afyon'!A:P,5,0)</f>
        <v>169</v>
      </c>
      <c r="F135" s="196">
        <f>VLOOKUP(A135,'import Afyon'!A:P,6,0)</f>
        <v>0</v>
      </c>
      <c r="G135" s="196">
        <f>VLOOKUP(A135,'import Afyon'!A:P,7,0)</f>
        <v>12</v>
      </c>
      <c r="H135" s="196">
        <f>VLOOKUP(A135,'import Afyon'!A:P,8,0)</f>
        <v>12</v>
      </c>
      <c r="I135" s="196">
        <f>VLOOKUP(A135,'import Afyon'!A:P,9,0)</f>
        <v>24</v>
      </c>
      <c r="J135" s="205">
        <f>VLOOKUP(A135,'import Afyon'!A:P,10,0)</f>
        <v>0.5</v>
      </c>
      <c r="K135" s="196" t="s">
        <v>1860</v>
      </c>
      <c r="L135" s="196">
        <v>5.323917592E9</v>
      </c>
      <c r="M135" s="196" t="s">
        <v>1350</v>
      </c>
      <c r="N135" s="196" t="s">
        <v>1402</v>
      </c>
      <c r="O135" s="196" t="s">
        <v>1097</v>
      </c>
      <c r="P135" s="206" t="str">
        <f>VLOOKUP(A135,'import Afyon'!A:P,16,0)</f>
        <v>Geleneksel</v>
      </c>
      <c r="Q135" s="1" t="b">
        <v>0</v>
      </c>
      <c r="R135" s="1" t="s">
        <v>38</v>
      </c>
      <c r="S135" s="1" t="s">
        <v>404</v>
      </c>
      <c r="T135" s="1"/>
      <c r="U135" s="1" t="s">
        <v>1861</v>
      </c>
      <c r="V135" s="208">
        <v>44529.0</v>
      </c>
      <c r="W135" s="208">
        <v>44530.0</v>
      </c>
      <c r="X135" s="1"/>
      <c r="Y135" s="1" t="s">
        <v>1353</v>
      </c>
      <c r="Z135" s="208">
        <v>44529.0</v>
      </c>
      <c r="AA135" s="1" t="s">
        <v>31</v>
      </c>
      <c r="AB135" s="208">
        <v>44547.0</v>
      </c>
      <c r="AC135" s="1" t="s">
        <v>43</v>
      </c>
      <c r="AD135" s="208">
        <v>44550.0</v>
      </c>
      <c r="AE135" s="1"/>
      <c r="AF135" s="208"/>
      <c r="AG135" s="1"/>
      <c r="AH135" s="208"/>
      <c r="AI135" s="1" t="s">
        <v>404</v>
      </c>
      <c r="AJ135" s="1" t="s">
        <v>416</v>
      </c>
      <c r="AK135" s="1" t="s">
        <v>416</v>
      </c>
      <c r="AL135" s="1"/>
      <c r="AM135" s="1"/>
    </row>
    <row r="136" ht="15.75" customHeight="1">
      <c r="A136" s="196" t="s">
        <v>1862</v>
      </c>
      <c r="B136" s="196" t="s">
        <v>1863</v>
      </c>
      <c r="C136" s="196" t="b">
        <f>VLOOKUP(A136,'import Afyon'!A:P,3,0)</f>
        <v>1</v>
      </c>
      <c r="D136" s="196" t="s">
        <v>1597</v>
      </c>
      <c r="E136" s="196">
        <f>VLOOKUP(A136,'import Afyon'!A:P,5,0)</f>
        <v>3</v>
      </c>
      <c r="F136" s="196">
        <f>VLOOKUP(A136,'import Afyon'!A:P,6,0)</f>
        <v>3</v>
      </c>
      <c r="G136" s="196">
        <f>VLOOKUP(A136,'import Afyon'!A:P,7,0)</f>
        <v>0</v>
      </c>
      <c r="H136" s="196">
        <f>VLOOKUP(A136,'import Afyon'!A:P,8,0)</f>
        <v>9</v>
      </c>
      <c r="I136" s="196">
        <f>VLOOKUP(A136,'import Afyon'!A:P,9,0)</f>
        <v>9</v>
      </c>
      <c r="J136" s="205">
        <f>VLOOKUP(A136,'import Afyon'!A:P,10,0)</f>
        <v>0</v>
      </c>
      <c r="K136" s="196" t="s">
        <v>1864</v>
      </c>
      <c r="L136" s="196">
        <v>5.426811208E9</v>
      </c>
      <c r="M136" s="196" t="s">
        <v>1350</v>
      </c>
      <c r="N136" s="196" t="s">
        <v>1447</v>
      </c>
      <c r="O136" s="196" t="s">
        <v>1638</v>
      </c>
      <c r="P136" s="206" t="str">
        <f>VLOOKUP(A136,'import Afyon'!A:P,16,0)</f>
        <v>Geleneksel</v>
      </c>
      <c r="Q136" s="1" t="b">
        <v>0</v>
      </c>
      <c r="R136" s="1"/>
      <c r="S136" s="1"/>
      <c r="T136" s="207"/>
      <c r="U136" s="1"/>
      <c r="V136" s="208"/>
      <c r="W136" s="208"/>
      <c r="X136" s="1"/>
      <c r="Y136" s="1"/>
      <c r="Z136" s="208"/>
      <c r="AA136" s="1"/>
      <c r="AB136" s="208"/>
      <c r="AC136" s="1"/>
      <c r="AD136" s="208"/>
      <c r="AE136" s="1"/>
      <c r="AF136" s="208"/>
      <c r="AG136" s="1"/>
      <c r="AH136" s="208"/>
      <c r="AI136" s="1"/>
      <c r="AJ136" s="1"/>
      <c r="AK136" s="1"/>
      <c r="AL136" s="1"/>
      <c r="AM136" s="1"/>
    </row>
    <row r="137" ht="15.75" customHeight="1">
      <c r="A137" s="196" t="s">
        <v>1204</v>
      </c>
      <c r="B137" s="196" t="s">
        <v>1205</v>
      </c>
      <c r="C137" s="196" t="b">
        <f>VLOOKUP(A137,'import Afyon'!A:P,3,0)</f>
        <v>1</v>
      </c>
      <c r="D137" s="196" t="s">
        <v>1597</v>
      </c>
      <c r="E137" s="196">
        <f>VLOOKUP(A137,'import Afyon'!A:P,5,0)</f>
        <v>343</v>
      </c>
      <c r="F137" s="196">
        <f>VLOOKUP(A137,'import Afyon'!A:P,6,0)</f>
        <v>23</v>
      </c>
      <c r="G137" s="196">
        <f>VLOOKUP(A137,'import Afyon'!A:P,7,0)</f>
        <v>9</v>
      </c>
      <c r="H137" s="196">
        <f>VLOOKUP(A137,'import Afyon'!A:P,8,0)</f>
        <v>3</v>
      </c>
      <c r="I137" s="196">
        <f>VLOOKUP(A137,'import Afyon'!A:P,9,0)</f>
        <v>12</v>
      </c>
      <c r="J137" s="205">
        <f>VLOOKUP(A137,'import Afyon'!A:P,10,0)</f>
        <v>0.75</v>
      </c>
      <c r="K137" s="196" t="s">
        <v>1865</v>
      </c>
      <c r="L137" s="196">
        <v>5.422468082E9</v>
      </c>
      <c r="M137" s="196" t="s">
        <v>1350</v>
      </c>
      <c r="N137" s="196" t="s">
        <v>1749</v>
      </c>
      <c r="O137" s="196" t="s">
        <v>1208</v>
      </c>
      <c r="P137" s="206" t="str">
        <f>VLOOKUP(A137,'import Afyon'!A:P,16,0)</f>
        <v>Geleneksel</v>
      </c>
      <c r="Q137" s="1" t="b">
        <v>0</v>
      </c>
      <c r="R137" s="1" t="s">
        <v>38</v>
      </c>
      <c r="S137" s="1" t="s">
        <v>167</v>
      </c>
      <c r="T137" s="207" t="s">
        <v>989</v>
      </c>
      <c r="V137" s="208">
        <v>44538.0</v>
      </c>
      <c r="W137" s="208">
        <v>44540.0</v>
      </c>
      <c r="X137" s="1"/>
      <c r="Y137" s="1" t="s">
        <v>1353</v>
      </c>
      <c r="Z137" s="208">
        <v>44522.0</v>
      </c>
      <c r="AA137" s="1" t="s">
        <v>1353</v>
      </c>
      <c r="AB137" s="208">
        <v>44538.0</v>
      </c>
      <c r="AC137" s="1"/>
      <c r="AD137" s="208"/>
      <c r="AE137" s="1"/>
      <c r="AF137" s="208"/>
      <c r="AG137" s="1"/>
      <c r="AH137" s="208"/>
      <c r="AI137" s="1" t="s">
        <v>416</v>
      </c>
      <c r="AJ137" s="1" t="s">
        <v>167</v>
      </c>
      <c r="AK137" s="1"/>
      <c r="AL137" s="1"/>
      <c r="AM137" s="1"/>
    </row>
    <row r="138" ht="15.75" customHeight="1">
      <c r="A138" s="196" t="s">
        <v>1866</v>
      </c>
      <c r="B138" s="196" t="s">
        <v>1867</v>
      </c>
      <c r="C138" s="196" t="b">
        <f>VLOOKUP(A138,'import Afyon'!A:P,3,0)</f>
        <v>1</v>
      </c>
      <c r="D138" s="196" t="s">
        <v>1385</v>
      </c>
      <c r="E138" s="196">
        <f>VLOOKUP(A138,'import Afyon'!A:P,5,0)</f>
        <v>121</v>
      </c>
      <c r="F138" s="196">
        <f>VLOOKUP(A138,'import Afyon'!A:P,6,0)</f>
        <v>7</v>
      </c>
      <c r="G138" s="196">
        <f>VLOOKUP(A138,'import Afyon'!A:P,7,0)</f>
        <v>0</v>
      </c>
      <c r="H138" s="196">
        <f>VLOOKUP(A138,'import Afyon'!A:P,8,0)</f>
        <v>29</v>
      </c>
      <c r="I138" s="196">
        <f>VLOOKUP(A138,'import Afyon'!A:P,9,0)</f>
        <v>29</v>
      </c>
      <c r="J138" s="205">
        <f>VLOOKUP(A138,'import Afyon'!A:P,10,0)</f>
        <v>0</v>
      </c>
      <c r="K138" s="196" t="s">
        <v>1868</v>
      </c>
      <c r="L138" s="196">
        <v>2.722294424E9</v>
      </c>
      <c r="M138" s="196" t="s">
        <v>1350</v>
      </c>
      <c r="N138" s="196" t="s">
        <v>1414</v>
      </c>
      <c r="O138" s="196" t="s">
        <v>1869</v>
      </c>
      <c r="P138" s="206" t="str">
        <f>VLOOKUP(A138,'import Afyon'!A:P,16,0)</f>
        <v>Geleneksel</v>
      </c>
      <c r="Q138" s="1" t="b">
        <v>0</v>
      </c>
      <c r="R138" s="87" t="s">
        <v>27</v>
      </c>
      <c r="S138" s="1"/>
      <c r="T138" s="207"/>
      <c r="U138" s="1" t="s">
        <v>1870</v>
      </c>
      <c r="V138" s="208"/>
      <c r="W138" s="208"/>
      <c r="X138" s="1"/>
      <c r="Y138" s="1" t="s">
        <v>1353</v>
      </c>
      <c r="Z138" s="208">
        <v>44543.0</v>
      </c>
      <c r="AA138" s="1"/>
      <c r="AB138" s="208"/>
      <c r="AC138" s="1"/>
      <c r="AD138" s="208"/>
      <c r="AE138" s="1"/>
      <c r="AF138" s="208"/>
      <c r="AG138" s="1"/>
      <c r="AH138" s="208"/>
      <c r="AI138" s="1" t="s">
        <v>416</v>
      </c>
      <c r="AJ138" s="1"/>
      <c r="AK138" s="1"/>
      <c r="AL138" s="1"/>
      <c r="AM138" s="1"/>
    </row>
    <row r="139" ht="15.75" customHeight="1">
      <c r="A139" s="196" t="s">
        <v>1243</v>
      </c>
      <c r="B139" s="196" t="s">
        <v>1244</v>
      </c>
      <c r="C139" s="196" t="b">
        <f>VLOOKUP(A139,'import Afyon'!A:P,3,0)</f>
        <v>1</v>
      </c>
      <c r="D139" s="196" t="s">
        <v>1385</v>
      </c>
      <c r="E139" s="196">
        <f>VLOOKUP(A139,'import Afyon'!A:P,5,0)</f>
        <v>226</v>
      </c>
      <c r="F139" s="196">
        <f>VLOOKUP(A139,'import Afyon'!A:P,6,0)</f>
        <v>61</v>
      </c>
      <c r="G139" s="196">
        <f>VLOOKUP(A139,'import Afyon'!A:P,7,0)</f>
        <v>0</v>
      </c>
      <c r="H139" s="196">
        <f>VLOOKUP(A139,'import Afyon'!A:P,8,0)</f>
        <v>30</v>
      </c>
      <c r="I139" s="196">
        <f>VLOOKUP(A139,'import Afyon'!A:P,9,0)</f>
        <v>30</v>
      </c>
      <c r="J139" s="205">
        <f>VLOOKUP(A139,'import Afyon'!A:P,10,0)</f>
        <v>0</v>
      </c>
      <c r="K139" s="196" t="s">
        <v>1868</v>
      </c>
      <c r="L139" s="196">
        <v>2.72502405E9</v>
      </c>
      <c r="M139" s="196" t="s">
        <v>1350</v>
      </c>
      <c r="N139" s="196" t="s">
        <v>1472</v>
      </c>
      <c r="O139" s="196" t="s">
        <v>1247</v>
      </c>
      <c r="P139" s="206" t="str">
        <f>VLOOKUP(A139,'import Afyon'!A:P,16,0)</f>
        <v>Geleneksel</v>
      </c>
      <c r="Q139" s="1" t="b">
        <v>0</v>
      </c>
      <c r="R139" s="1" t="s">
        <v>31</v>
      </c>
      <c r="S139" s="1" t="s">
        <v>416</v>
      </c>
      <c r="T139" s="207" t="s">
        <v>989</v>
      </c>
      <c r="U139" s="1" t="s">
        <v>1871</v>
      </c>
      <c r="V139" s="208">
        <v>44543.0</v>
      </c>
      <c r="W139" s="208">
        <v>44545.0</v>
      </c>
      <c r="X139" s="1"/>
      <c r="Y139" s="1" t="s">
        <v>1353</v>
      </c>
      <c r="Z139" s="208">
        <v>44543.0</v>
      </c>
      <c r="AA139" s="1" t="s">
        <v>1353</v>
      </c>
      <c r="AB139" s="208">
        <v>44545.0</v>
      </c>
      <c r="AC139" s="1"/>
      <c r="AD139" s="208"/>
      <c r="AE139" s="1"/>
      <c r="AF139" s="208"/>
      <c r="AG139" s="1"/>
      <c r="AH139" s="208"/>
      <c r="AI139" s="1" t="s">
        <v>416</v>
      </c>
      <c r="AJ139" s="1" t="s">
        <v>416</v>
      </c>
      <c r="AK139" s="1"/>
      <c r="AL139" s="1"/>
      <c r="AM139" s="1"/>
    </row>
    <row r="140" ht="15.75" customHeight="1">
      <c r="A140" s="196" t="s">
        <v>1872</v>
      </c>
      <c r="B140" s="196" t="s">
        <v>1873</v>
      </c>
      <c r="C140" s="196" t="b">
        <f>VLOOKUP(A140,'import Afyon'!A:P,3,0)</f>
        <v>1</v>
      </c>
      <c r="D140" s="196" t="s">
        <v>1443</v>
      </c>
      <c r="E140" s="196">
        <f>VLOOKUP(A140,'import Afyon'!A:P,5,0)</f>
        <v>50</v>
      </c>
      <c r="F140" s="196">
        <f>VLOOKUP(A140,'import Afyon'!A:P,6,0)</f>
        <v>9</v>
      </c>
      <c r="G140" s="196">
        <f>VLOOKUP(A140,'import Afyon'!A:P,7,0)</f>
        <v>0</v>
      </c>
      <c r="H140" s="196">
        <f>VLOOKUP(A140,'import Afyon'!A:P,8,0)</f>
        <v>36</v>
      </c>
      <c r="I140" s="196">
        <f>VLOOKUP(A140,'import Afyon'!A:P,9,0)</f>
        <v>36</v>
      </c>
      <c r="J140" s="205">
        <f>VLOOKUP(A140,'import Afyon'!A:P,10,0)</f>
        <v>0</v>
      </c>
      <c r="K140" s="196" t="s">
        <v>1874</v>
      </c>
      <c r="L140" s="196">
        <v>5.521590303E9</v>
      </c>
      <c r="M140" s="196" t="s">
        <v>1350</v>
      </c>
      <c r="N140" s="196" t="s">
        <v>1447</v>
      </c>
      <c r="O140" s="196" t="s">
        <v>1875</v>
      </c>
      <c r="P140" s="206" t="str">
        <f>VLOOKUP(A140,'import Afyon'!A:P,16,0)</f>
        <v>Geleneksel</v>
      </c>
      <c r="Q140" s="1" t="b">
        <v>0</v>
      </c>
      <c r="R140" s="1"/>
      <c r="S140" s="1"/>
      <c r="T140" s="137"/>
      <c r="U140" s="1"/>
      <c r="V140" s="208"/>
      <c r="W140" s="208"/>
      <c r="X140" s="1"/>
      <c r="Y140" s="1"/>
      <c r="Z140" s="208"/>
      <c r="AA140" s="1"/>
      <c r="AB140" s="208"/>
      <c r="AC140" s="1"/>
      <c r="AD140" s="208"/>
      <c r="AE140" s="1"/>
      <c r="AF140" s="208"/>
      <c r="AG140" s="1"/>
      <c r="AH140" s="208"/>
      <c r="AI140" s="1"/>
      <c r="AJ140" s="1"/>
      <c r="AK140" s="1"/>
      <c r="AL140" s="1"/>
      <c r="AM140" s="1"/>
    </row>
    <row r="141" ht="15.75" customHeight="1">
      <c r="A141" s="196" t="s">
        <v>1876</v>
      </c>
      <c r="B141" s="196" t="s">
        <v>1877</v>
      </c>
      <c r="C141" s="196" t="b">
        <f>VLOOKUP(A141,'import Afyon'!A:P,3,0)</f>
        <v>1</v>
      </c>
      <c r="D141" s="196" t="s">
        <v>1378</v>
      </c>
      <c r="E141" s="196">
        <f>VLOOKUP(A141,'import Afyon'!A:P,5,0)</f>
        <v>0</v>
      </c>
      <c r="F141" s="196">
        <f>VLOOKUP(A141,'import Afyon'!A:P,6,0)</f>
        <v>0</v>
      </c>
      <c r="G141" s="196">
        <f>VLOOKUP(A141,'import Afyon'!A:P,7,0)</f>
        <v>0</v>
      </c>
      <c r="H141" s="196">
        <f>VLOOKUP(A141,'import Afyon'!A:P,8,0)</f>
        <v>11</v>
      </c>
      <c r="I141" s="196">
        <f>VLOOKUP(A141,'import Afyon'!A:P,9,0)</f>
        <v>11</v>
      </c>
      <c r="J141" s="205">
        <f>VLOOKUP(A141,'import Afyon'!A:P,10,0)</f>
        <v>0</v>
      </c>
      <c r="K141" s="196" t="s">
        <v>1878</v>
      </c>
      <c r="L141" s="196">
        <v>5.422980737E9</v>
      </c>
      <c r="M141" s="196" t="s">
        <v>1350</v>
      </c>
      <c r="N141" s="196" t="s">
        <v>1376</v>
      </c>
      <c r="O141" s="196" t="s">
        <v>1879</v>
      </c>
      <c r="P141" s="206" t="str">
        <f>VLOOKUP(A141,'import Afyon'!A:P,16,0)</f>
        <v>Geleneksel</v>
      </c>
      <c r="Q141" s="1" t="b">
        <v>0</v>
      </c>
      <c r="R141" s="1" t="s">
        <v>43</v>
      </c>
      <c r="S141" s="1"/>
      <c r="T141" s="1"/>
      <c r="U141" s="1" t="s">
        <v>1880</v>
      </c>
      <c r="V141" s="208"/>
      <c r="W141" s="208"/>
      <c r="X141" s="1"/>
      <c r="Y141" s="1" t="s">
        <v>43</v>
      </c>
      <c r="Z141" s="208">
        <v>44361.0</v>
      </c>
      <c r="AA141" s="1" t="s">
        <v>43</v>
      </c>
      <c r="AB141" s="208">
        <v>44361.0</v>
      </c>
      <c r="AC141" s="1"/>
      <c r="AD141" s="208">
        <v>44361.0</v>
      </c>
      <c r="AE141" s="1" t="s">
        <v>43</v>
      </c>
      <c r="AF141" s="208">
        <v>44363.0</v>
      </c>
      <c r="AG141" s="1" t="s">
        <v>1353</v>
      </c>
      <c r="AH141" s="208">
        <v>44548.0</v>
      </c>
      <c r="AI141" s="1" t="s">
        <v>929</v>
      </c>
      <c r="AJ141" s="1" t="s">
        <v>100</v>
      </c>
      <c r="AK141" s="1" t="s">
        <v>100</v>
      </c>
      <c r="AL141" s="1" t="s">
        <v>859</v>
      </c>
      <c r="AM141" s="1" t="s">
        <v>66</v>
      </c>
    </row>
    <row r="142" ht="15.75" customHeight="1">
      <c r="A142" s="196" t="s">
        <v>1881</v>
      </c>
      <c r="B142" s="196" t="s">
        <v>1882</v>
      </c>
      <c r="C142" s="196" t="b">
        <f>VLOOKUP(A142,'import Afyon'!A:P,3,0)</f>
        <v>1</v>
      </c>
      <c r="D142" s="196" t="s">
        <v>1443</v>
      </c>
      <c r="E142" s="196">
        <f>VLOOKUP(A142,'import Afyon'!A:P,5,0)</f>
        <v>552</v>
      </c>
      <c r="F142" s="196">
        <f>VLOOKUP(A142,'import Afyon'!A:P,6,0)</f>
        <v>35</v>
      </c>
      <c r="G142" s="196">
        <f>VLOOKUP(A142,'import Afyon'!A:P,7,0)</f>
        <v>0</v>
      </c>
      <c r="H142" s="196">
        <f>VLOOKUP(A142,'import Afyon'!A:P,8,0)</f>
        <v>23</v>
      </c>
      <c r="I142" s="196">
        <f>VLOOKUP(A142,'import Afyon'!A:P,9,0)</f>
        <v>23</v>
      </c>
      <c r="J142" s="205">
        <f>VLOOKUP(A142,'import Afyon'!A:P,10,0)</f>
        <v>0</v>
      </c>
      <c r="K142" s="196" t="s">
        <v>1883</v>
      </c>
      <c r="L142" s="196">
        <v>5.393828121E9</v>
      </c>
      <c r="M142" s="196" t="s">
        <v>1350</v>
      </c>
      <c r="N142" s="196" t="s">
        <v>1402</v>
      </c>
      <c r="O142" s="196" t="s">
        <v>1884</v>
      </c>
      <c r="P142" s="206" t="str">
        <f>VLOOKUP(A142,'import Afyon'!A:P,16,0)</f>
        <v>Geleneksel</v>
      </c>
      <c r="Q142" s="1" t="b">
        <v>0</v>
      </c>
      <c r="R142" s="1" t="s">
        <v>43</v>
      </c>
      <c r="S142" s="1"/>
      <c r="T142" s="1"/>
      <c r="U142" s="1" t="s">
        <v>1885</v>
      </c>
      <c r="V142" s="208"/>
      <c r="W142" s="208"/>
      <c r="X142" s="1"/>
      <c r="Y142" s="1" t="s">
        <v>1475</v>
      </c>
      <c r="Z142" s="208"/>
      <c r="AA142" s="1" t="s">
        <v>43</v>
      </c>
      <c r="AB142" s="208"/>
      <c r="AC142" s="1" t="s">
        <v>1475</v>
      </c>
      <c r="AD142" s="208"/>
      <c r="AE142" s="1" t="s">
        <v>1506</v>
      </c>
      <c r="AF142" s="208">
        <v>44355.0</v>
      </c>
      <c r="AG142" s="1" t="s">
        <v>1353</v>
      </c>
      <c r="AH142" s="208">
        <v>44554.0</v>
      </c>
      <c r="AI142" s="1"/>
      <c r="AJ142" s="1"/>
      <c r="AK142" s="1"/>
      <c r="AL142" s="1" t="s">
        <v>882</v>
      </c>
      <c r="AM142" s="1" t="s">
        <v>167</v>
      </c>
    </row>
    <row r="143" ht="15.75" customHeight="1">
      <c r="A143" s="196" t="s">
        <v>946</v>
      </c>
      <c r="B143" s="196" t="s">
        <v>947</v>
      </c>
      <c r="C143" s="196" t="b">
        <f>VLOOKUP(A143,'import Afyon'!A:P,3,0)</f>
        <v>1</v>
      </c>
      <c r="D143" s="196" t="s">
        <v>1378</v>
      </c>
      <c r="E143" s="196">
        <f>VLOOKUP(A143,'import Afyon'!A:P,5,0)</f>
        <v>1054</v>
      </c>
      <c r="F143" s="196">
        <f>VLOOKUP(A143,'import Afyon'!A:P,6,0)</f>
        <v>67</v>
      </c>
      <c r="G143" s="196">
        <f>VLOOKUP(A143,'import Afyon'!A:P,7,0)</f>
        <v>9</v>
      </c>
      <c r="H143" s="196">
        <f>VLOOKUP(A143,'import Afyon'!A:P,8,0)</f>
        <v>14</v>
      </c>
      <c r="I143" s="196">
        <f>VLOOKUP(A143,'import Afyon'!A:P,9,0)</f>
        <v>23</v>
      </c>
      <c r="J143" s="205">
        <f>VLOOKUP(A143,'import Afyon'!A:P,10,0)</f>
        <v>0.39</v>
      </c>
      <c r="K143" s="196" t="s">
        <v>1886</v>
      </c>
      <c r="L143" s="196">
        <v>5.46492107E9</v>
      </c>
      <c r="M143" s="196" t="s">
        <v>1350</v>
      </c>
      <c r="N143" s="196" t="s">
        <v>1749</v>
      </c>
      <c r="O143" s="196" t="s">
        <v>950</v>
      </c>
      <c r="P143" s="206" t="str">
        <f>VLOOKUP(A143,'import Afyon'!A:P,16,0)</f>
        <v>Geleneksel</v>
      </c>
      <c r="Q143" s="1" t="b">
        <v>0</v>
      </c>
      <c r="R143" s="1" t="s">
        <v>38</v>
      </c>
      <c r="S143" s="1" t="s">
        <v>167</v>
      </c>
      <c r="T143" s="207" t="s">
        <v>989</v>
      </c>
      <c r="U143" s="1" t="s">
        <v>1887</v>
      </c>
      <c r="V143" s="208">
        <v>44554.0</v>
      </c>
      <c r="W143" s="208">
        <v>44558.0</v>
      </c>
      <c r="X143" s="1"/>
      <c r="Y143" s="1" t="s">
        <v>1353</v>
      </c>
      <c r="Z143" s="208">
        <v>44523.0</v>
      </c>
      <c r="AA143" s="1" t="s">
        <v>1353</v>
      </c>
      <c r="AB143" s="208">
        <v>44554.0</v>
      </c>
      <c r="AC143" s="1"/>
      <c r="AD143" s="208"/>
      <c r="AE143" s="1"/>
      <c r="AF143" s="208"/>
      <c r="AG143" s="1"/>
      <c r="AH143" s="208"/>
      <c r="AI143" s="1" t="s">
        <v>100</v>
      </c>
      <c r="AJ143" s="1" t="s">
        <v>167</v>
      </c>
      <c r="AK143" s="1"/>
      <c r="AL143" s="1"/>
      <c r="AM143" s="1"/>
    </row>
    <row r="144" ht="15.75" customHeight="1">
      <c r="A144" s="196" t="s">
        <v>1888</v>
      </c>
      <c r="B144" s="196" t="s">
        <v>1889</v>
      </c>
      <c r="C144" s="196" t="b">
        <f>VLOOKUP(A144,'import Afyon'!A:P,3,0)</f>
        <v>0</v>
      </c>
      <c r="D144" s="196" t="s">
        <v>1356</v>
      </c>
      <c r="E144" s="196">
        <f>VLOOKUP(A144,'import Afyon'!A:P,5,0)</f>
        <v>89</v>
      </c>
      <c r="F144" s="196">
        <f>VLOOKUP(A144,'import Afyon'!A:P,6,0)</f>
        <v>0</v>
      </c>
      <c r="G144" s="196">
        <f>VLOOKUP(A144,'import Afyon'!A:P,7,0)</f>
        <v>0</v>
      </c>
      <c r="H144" s="196">
        <f>VLOOKUP(A144,'import Afyon'!A:P,8,0)</f>
        <v>15</v>
      </c>
      <c r="I144" s="196">
        <f>VLOOKUP(A144,'import Afyon'!A:P,9,0)</f>
        <v>15</v>
      </c>
      <c r="J144" s="205">
        <f>VLOOKUP(A144,'import Afyon'!A:P,10,0)</f>
        <v>0</v>
      </c>
      <c r="K144" s="196" t="s">
        <v>1890</v>
      </c>
      <c r="L144" s="196">
        <v>5.055511601E9</v>
      </c>
      <c r="M144" s="196" t="s">
        <v>1350</v>
      </c>
      <c r="N144" s="196" t="s">
        <v>1366</v>
      </c>
      <c r="O144" s="196" t="s">
        <v>1891</v>
      </c>
      <c r="P144" s="206" t="str">
        <f>VLOOKUP(A144,'import Afyon'!A:P,16,0)</f>
        <v>Geleneksel</v>
      </c>
      <c r="Q144" s="1" t="b">
        <v>0</v>
      </c>
      <c r="R144" s="1" t="s">
        <v>29</v>
      </c>
      <c r="S144" s="1"/>
      <c r="T144" s="1"/>
      <c r="U144" s="1" t="s">
        <v>1892</v>
      </c>
      <c r="V144" s="208"/>
      <c r="W144" s="208"/>
      <c r="X144" s="1"/>
      <c r="Y144" s="1" t="s">
        <v>1353</v>
      </c>
      <c r="Z144" s="208"/>
      <c r="AA144" s="1" t="s">
        <v>1353</v>
      </c>
      <c r="AB144" s="208">
        <v>44349.0</v>
      </c>
      <c r="AC144" s="1" t="s">
        <v>43</v>
      </c>
      <c r="AD144" s="208">
        <v>44350.0</v>
      </c>
      <c r="AE144" s="1" t="s">
        <v>1353</v>
      </c>
      <c r="AF144" s="208">
        <v>44351.0</v>
      </c>
      <c r="AG144" s="1" t="s">
        <v>1353</v>
      </c>
      <c r="AH144" s="208">
        <v>44357.0</v>
      </c>
      <c r="AI144" s="1"/>
      <c r="AJ144" s="1" t="s">
        <v>859</v>
      </c>
      <c r="AK144" s="1" t="s">
        <v>929</v>
      </c>
      <c r="AL144" s="1"/>
      <c r="AM144" s="1" t="s">
        <v>814</v>
      </c>
    </row>
    <row r="145" ht="15.75" customHeight="1">
      <c r="A145" s="196" t="s">
        <v>1249</v>
      </c>
      <c r="B145" s="196" t="s">
        <v>1250</v>
      </c>
      <c r="C145" s="196" t="b">
        <f>VLOOKUP(A145,'import Afyon'!A:P,3,0)</f>
        <v>1</v>
      </c>
      <c r="D145" s="196" t="s">
        <v>1370</v>
      </c>
      <c r="E145" s="196">
        <f>VLOOKUP(A145,'import Afyon'!A:P,5,0)</f>
        <v>2284</v>
      </c>
      <c r="F145" s="196">
        <f>VLOOKUP(A145,'import Afyon'!A:P,6,0)</f>
        <v>94</v>
      </c>
      <c r="G145" s="196">
        <f>VLOOKUP(A145,'import Afyon'!A:P,7,0)</f>
        <v>10</v>
      </c>
      <c r="H145" s="196">
        <f>VLOOKUP(A145,'import Afyon'!A:P,8,0)</f>
        <v>18</v>
      </c>
      <c r="I145" s="196">
        <f>VLOOKUP(A145,'import Afyon'!A:P,9,0)</f>
        <v>28</v>
      </c>
      <c r="J145" s="205">
        <f>VLOOKUP(A145,'import Afyon'!A:P,10,0)</f>
        <v>0.36</v>
      </c>
      <c r="K145" s="196" t="s">
        <v>1893</v>
      </c>
      <c r="L145" s="196">
        <v>2.72212031E9</v>
      </c>
      <c r="M145" s="196" t="s">
        <v>1350</v>
      </c>
      <c r="N145" s="196" t="s">
        <v>1351</v>
      </c>
      <c r="O145" s="196" t="s">
        <v>1894</v>
      </c>
      <c r="P145" s="206" t="str">
        <f>VLOOKUP(A145,'import Afyon'!A:P,16,0)</f>
        <v>Geleneksel</v>
      </c>
      <c r="Q145" s="1" t="b">
        <v>0</v>
      </c>
      <c r="R145" s="1" t="s">
        <v>38</v>
      </c>
      <c r="S145" s="1" t="s">
        <v>416</v>
      </c>
      <c r="T145" s="207" t="s">
        <v>989</v>
      </c>
      <c r="U145" s="1" t="s">
        <v>1895</v>
      </c>
      <c r="V145" s="208">
        <v>44543.0</v>
      </c>
      <c r="W145" s="208">
        <v>44545.0</v>
      </c>
      <c r="X145" s="1"/>
      <c r="Y145" s="1" t="s">
        <v>1353</v>
      </c>
      <c r="Z145" s="208"/>
      <c r="AA145" s="1" t="s">
        <v>1353</v>
      </c>
      <c r="AB145" s="208">
        <v>44350.0</v>
      </c>
      <c r="AC145" s="1" t="s">
        <v>1353</v>
      </c>
      <c r="AD145" s="208">
        <v>44351.0</v>
      </c>
      <c r="AE145" s="1" t="s">
        <v>1353</v>
      </c>
      <c r="AF145" s="208">
        <v>44543.0</v>
      </c>
      <c r="AG145" s="1"/>
      <c r="AH145" s="208"/>
      <c r="AI145" s="1"/>
      <c r="AJ145" s="1" t="s">
        <v>929</v>
      </c>
      <c r="AK145" s="1" t="s">
        <v>882</v>
      </c>
      <c r="AL145" s="1" t="s">
        <v>416</v>
      </c>
      <c r="AM145" s="1"/>
    </row>
    <row r="146" ht="15.75" customHeight="1">
      <c r="A146" s="196" t="s">
        <v>1006</v>
      </c>
      <c r="B146" s="196" t="s">
        <v>1007</v>
      </c>
      <c r="C146" s="196" t="b">
        <f>VLOOKUP(A146,'import Afyon'!A:P,3,0)</f>
        <v>1</v>
      </c>
      <c r="D146" s="196" t="s">
        <v>1385</v>
      </c>
      <c r="E146" s="196">
        <f>VLOOKUP(A146,'import Afyon'!A:P,5,0)</f>
        <v>821</v>
      </c>
      <c r="F146" s="196">
        <f>VLOOKUP(A146,'import Afyon'!A:P,6,0)</f>
        <v>98</v>
      </c>
      <c r="G146" s="196">
        <f>VLOOKUP(A146,'import Afyon'!A:P,7,0)</f>
        <v>25</v>
      </c>
      <c r="H146" s="196">
        <f>VLOOKUP(A146,'import Afyon'!A:P,8,0)</f>
        <v>14</v>
      </c>
      <c r="I146" s="196">
        <f>VLOOKUP(A146,'import Afyon'!A:P,9,0)</f>
        <v>39</v>
      </c>
      <c r="J146" s="205">
        <f>VLOOKUP(A146,'import Afyon'!A:P,10,0)</f>
        <v>0.64</v>
      </c>
      <c r="K146" s="196" t="s">
        <v>1896</v>
      </c>
      <c r="L146" s="196">
        <v>2.722134466E9</v>
      </c>
      <c r="M146" s="196" t="s">
        <v>1350</v>
      </c>
      <c r="N146" s="196" t="s">
        <v>1366</v>
      </c>
      <c r="O146" s="196" t="s">
        <v>1009</v>
      </c>
      <c r="P146" s="206" t="str">
        <f>VLOOKUP(A146,'import Afyon'!A:P,16,0)</f>
        <v>Geleneksel</v>
      </c>
      <c r="Q146" s="1" t="b">
        <v>0</v>
      </c>
      <c r="R146" s="1" t="s">
        <v>38</v>
      </c>
      <c r="S146" s="1" t="s">
        <v>416</v>
      </c>
      <c r="T146" s="137" t="s">
        <v>989</v>
      </c>
      <c r="U146" s="1" t="s">
        <v>1008</v>
      </c>
      <c r="V146" s="208">
        <v>44522.0</v>
      </c>
      <c r="W146" s="208">
        <v>44524.0</v>
      </c>
      <c r="X146" s="1"/>
      <c r="Y146" s="1" t="s">
        <v>1353</v>
      </c>
      <c r="Z146" s="208">
        <v>44522.0</v>
      </c>
      <c r="AA146" s="1"/>
      <c r="AB146" s="208"/>
      <c r="AC146" s="1"/>
      <c r="AD146" s="208"/>
      <c r="AE146" s="1"/>
      <c r="AF146" s="208"/>
      <c r="AG146" s="1"/>
      <c r="AH146" s="208"/>
      <c r="AI146" s="1" t="s">
        <v>416</v>
      </c>
      <c r="AJ146" s="1"/>
      <c r="AK146" s="1"/>
      <c r="AL146" s="1"/>
      <c r="AM146" s="1"/>
    </row>
    <row r="147" ht="15.75" customHeight="1">
      <c r="A147" s="196" t="s">
        <v>1082</v>
      </c>
      <c r="B147" s="196" t="s">
        <v>1083</v>
      </c>
      <c r="C147" s="196" t="b">
        <f>VLOOKUP(A147,'import Afyon'!A:P,3,0)</f>
        <v>1</v>
      </c>
      <c r="D147" s="196" t="s">
        <v>1832</v>
      </c>
      <c r="E147" s="196">
        <f>VLOOKUP(A147,'import Afyon'!A:P,5,0)</f>
        <v>859</v>
      </c>
      <c r="F147" s="196">
        <f>VLOOKUP(A147,'import Afyon'!A:P,6,0)</f>
        <v>67</v>
      </c>
      <c r="G147" s="196">
        <f>VLOOKUP(A147,'import Afyon'!A:P,7,0)</f>
        <v>9</v>
      </c>
      <c r="H147" s="196">
        <f>VLOOKUP(A147,'import Afyon'!A:P,8,0)</f>
        <v>13</v>
      </c>
      <c r="I147" s="196">
        <f>VLOOKUP(A147,'import Afyon'!A:P,9,0)</f>
        <v>22</v>
      </c>
      <c r="J147" s="205">
        <f>VLOOKUP(A147,'import Afyon'!A:P,10,0)</f>
        <v>0.41</v>
      </c>
      <c r="K147" s="196" t="s">
        <v>1897</v>
      </c>
      <c r="L147" s="196">
        <v>5.417114533E9</v>
      </c>
      <c r="M147" s="196" t="s">
        <v>1350</v>
      </c>
      <c r="N147" s="196" t="s">
        <v>1414</v>
      </c>
      <c r="O147" s="196" t="s">
        <v>1086</v>
      </c>
      <c r="P147" s="206" t="str">
        <f>VLOOKUP(A147,'import Afyon'!A:P,16,0)</f>
        <v>Geleneksel</v>
      </c>
      <c r="Q147" s="1" t="b">
        <v>0</v>
      </c>
      <c r="R147" s="1" t="s">
        <v>38</v>
      </c>
      <c r="S147" s="1" t="s">
        <v>167</v>
      </c>
      <c r="T147" s="137" t="s">
        <v>989</v>
      </c>
      <c r="U147" s="1" t="s">
        <v>1898</v>
      </c>
      <c r="V147" s="208">
        <v>44526.0</v>
      </c>
      <c r="W147" s="208">
        <v>44529.0</v>
      </c>
      <c r="X147" s="1"/>
      <c r="Y147" s="1" t="s">
        <v>1353</v>
      </c>
      <c r="Z147" s="208">
        <v>44526.0</v>
      </c>
      <c r="AA147" s="1" t="s">
        <v>31</v>
      </c>
      <c r="AB147" s="208">
        <v>44554.0</v>
      </c>
      <c r="AC147" s="1"/>
      <c r="AD147" s="208"/>
      <c r="AE147" s="1"/>
      <c r="AF147" s="208"/>
      <c r="AG147" s="1"/>
      <c r="AH147" s="208"/>
      <c r="AI147" s="1" t="s">
        <v>167</v>
      </c>
      <c r="AJ147" s="1" t="s">
        <v>167</v>
      </c>
      <c r="AK147" s="1"/>
      <c r="AL147" s="1"/>
      <c r="AM147" s="1"/>
    </row>
    <row r="148" ht="15.75" customHeight="1">
      <c r="A148" s="196" t="s">
        <v>1899</v>
      </c>
      <c r="B148" s="196" t="s">
        <v>1900</v>
      </c>
      <c r="C148" s="196" t="b">
        <f>VLOOKUP(A148,'import Afyon'!A:P,3,0)</f>
        <v>0</v>
      </c>
      <c r="D148" s="196" t="s">
        <v>1378</v>
      </c>
      <c r="E148" s="196">
        <f>VLOOKUP(A148,'import Afyon'!A:P,5,0)</f>
        <v>60</v>
      </c>
      <c r="F148" s="196">
        <f>VLOOKUP(A148,'import Afyon'!A:P,6,0)</f>
        <v>0</v>
      </c>
      <c r="G148" s="196">
        <f>VLOOKUP(A148,'import Afyon'!A:P,7,0)</f>
        <v>0</v>
      </c>
      <c r="H148" s="196">
        <f>VLOOKUP(A148,'import Afyon'!A:P,8,0)</f>
        <v>13</v>
      </c>
      <c r="I148" s="196">
        <f>VLOOKUP(A148,'import Afyon'!A:P,9,0)</f>
        <v>13</v>
      </c>
      <c r="J148" s="205">
        <f>VLOOKUP(A148,'import Afyon'!A:P,10,0)</f>
        <v>0</v>
      </c>
      <c r="K148" s="196" t="s">
        <v>1901</v>
      </c>
      <c r="L148" s="196">
        <v>5.531639163E9</v>
      </c>
      <c r="M148" s="196" t="s">
        <v>1350</v>
      </c>
      <c r="N148" s="196" t="s">
        <v>1667</v>
      </c>
      <c r="O148" s="196" t="s">
        <v>1902</v>
      </c>
      <c r="P148" s="206" t="str">
        <f>VLOOKUP(A148,'import Afyon'!A:P,16,0)</f>
        <v>Geleneksel</v>
      </c>
      <c r="Q148" s="1" t="b">
        <v>0</v>
      </c>
      <c r="R148" s="1" t="s">
        <v>41</v>
      </c>
      <c r="S148" s="1"/>
      <c r="T148" s="27"/>
      <c r="U148" s="1" t="s">
        <v>1903</v>
      </c>
      <c r="V148" s="208"/>
      <c r="W148" s="208"/>
      <c r="X148" s="1"/>
      <c r="Y148" s="1" t="s">
        <v>1353</v>
      </c>
      <c r="Z148" s="208">
        <v>44522.0</v>
      </c>
      <c r="AA148" s="1"/>
      <c r="AB148" s="208"/>
      <c r="AC148" s="1"/>
      <c r="AD148" s="208"/>
      <c r="AE148" s="1"/>
      <c r="AF148" s="208"/>
      <c r="AG148" s="1"/>
      <c r="AH148" s="208"/>
      <c r="AI148" s="1" t="s">
        <v>416</v>
      </c>
      <c r="AJ148" s="1"/>
      <c r="AK148" s="1"/>
      <c r="AL148" s="1"/>
      <c r="AM148" s="1"/>
    </row>
    <row r="149" ht="15.75" customHeight="1">
      <c r="A149" s="196" t="s">
        <v>1904</v>
      </c>
      <c r="B149" s="196" t="s">
        <v>1905</v>
      </c>
      <c r="C149" s="196" t="b">
        <f>VLOOKUP(A149,'import Afyon'!A:P,3,0)</f>
        <v>1</v>
      </c>
      <c r="D149" s="196" t="s">
        <v>1378</v>
      </c>
      <c r="E149" s="196">
        <f>VLOOKUP(A149,'import Afyon'!A:P,5,0)</f>
        <v>1410</v>
      </c>
      <c r="F149" s="196">
        <f>VLOOKUP(A149,'import Afyon'!A:P,6,0)</f>
        <v>74</v>
      </c>
      <c r="G149" s="196">
        <f>VLOOKUP(A149,'import Afyon'!A:P,7,0)</f>
        <v>0</v>
      </c>
      <c r="H149" s="196">
        <f>VLOOKUP(A149,'import Afyon'!A:P,8,0)</f>
        <v>42</v>
      </c>
      <c r="I149" s="196">
        <f>VLOOKUP(A149,'import Afyon'!A:P,9,0)</f>
        <v>42</v>
      </c>
      <c r="J149" s="205">
        <f>VLOOKUP(A149,'import Afyon'!A:P,10,0)</f>
        <v>0</v>
      </c>
      <c r="K149" s="196" t="s">
        <v>1906</v>
      </c>
      <c r="L149" s="196">
        <v>5.441558323E9</v>
      </c>
      <c r="M149" s="196" t="s">
        <v>1350</v>
      </c>
      <c r="N149" s="196" t="s">
        <v>1402</v>
      </c>
      <c r="O149" s="196" t="s">
        <v>875</v>
      </c>
      <c r="P149" s="206" t="str">
        <f>VLOOKUP(A149,'import Afyon'!A:P,16,0)</f>
        <v>Geleneksel</v>
      </c>
      <c r="Q149" s="1" t="b">
        <v>0</v>
      </c>
      <c r="R149" s="1" t="s">
        <v>43</v>
      </c>
      <c r="S149" s="1"/>
      <c r="T149" s="1"/>
      <c r="U149" s="1" t="s">
        <v>1907</v>
      </c>
      <c r="V149" s="208"/>
      <c r="W149" s="208"/>
      <c r="X149" s="1"/>
      <c r="Y149" s="1" t="s">
        <v>43</v>
      </c>
      <c r="Z149" s="208"/>
      <c r="AA149" s="1" t="s">
        <v>43</v>
      </c>
      <c r="AB149" s="208"/>
      <c r="AC149" s="1" t="s">
        <v>43</v>
      </c>
      <c r="AD149" s="208"/>
      <c r="AE149" s="1" t="s">
        <v>43</v>
      </c>
      <c r="AF149" s="208">
        <v>44547.0</v>
      </c>
      <c r="AG149" s="1" t="s">
        <v>43</v>
      </c>
      <c r="AH149" s="208">
        <v>44550.0</v>
      </c>
      <c r="AI149" s="1"/>
      <c r="AJ149" s="1"/>
      <c r="AK149" s="1"/>
      <c r="AL149" s="1" t="s">
        <v>416</v>
      </c>
      <c r="AM149" s="1" t="s">
        <v>416</v>
      </c>
    </row>
    <row r="150" ht="15.75" customHeight="1">
      <c r="A150" s="196" t="s">
        <v>871</v>
      </c>
      <c r="B150" s="196" t="s">
        <v>872</v>
      </c>
      <c r="C150" s="196" t="b">
        <f>VLOOKUP(A150,'import Afyon'!A:P,3,0)</f>
        <v>1</v>
      </c>
      <c r="D150" s="196" t="s">
        <v>1493</v>
      </c>
      <c r="E150" s="196">
        <f>VLOOKUP(A150,'import Afyon'!A:P,5,0)</f>
        <v>2760</v>
      </c>
      <c r="F150" s="196">
        <f>VLOOKUP(A150,'import Afyon'!A:P,6,0)</f>
        <v>111</v>
      </c>
      <c r="G150" s="196">
        <f>VLOOKUP(A150,'import Afyon'!A:P,7,0)</f>
        <v>0</v>
      </c>
      <c r="H150" s="196">
        <f>VLOOKUP(A150,'import Afyon'!A:P,8,0)</f>
        <v>27</v>
      </c>
      <c r="I150" s="196">
        <f>VLOOKUP(A150,'import Afyon'!A:P,9,0)</f>
        <v>27</v>
      </c>
      <c r="J150" s="205">
        <f>VLOOKUP(A150,'import Afyon'!A:P,10,0)</f>
        <v>0</v>
      </c>
      <c r="K150" s="196" t="s">
        <v>1906</v>
      </c>
      <c r="L150" s="196">
        <v>5.441558323E9</v>
      </c>
      <c r="M150" s="196" t="s">
        <v>1350</v>
      </c>
      <c r="N150" s="196" t="s">
        <v>1402</v>
      </c>
      <c r="O150" s="196" t="s">
        <v>875</v>
      </c>
      <c r="P150" s="206" t="str">
        <f>VLOOKUP(A150,'import Afyon'!A:P,16,0)</f>
        <v>Geleneksel</v>
      </c>
      <c r="Q150" s="1" t="b">
        <v>0</v>
      </c>
      <c r="R150" s="1" t="s">
        <v>43</v>
      </c>
      <c r="S150" s="1" t="s">
        <v>882</v>
      </c>
      <c r="T150" s="1" t="s">
        <v>729</v>
      </c>
      <c r="U150" s="1" t="s">
        <v>1908</v>
      </c>
      <c r="V150" s="208">
        <v>44363.0</v>
      </c>
      <c r="W150" s="208">
        <v>44364.0</v>
      </c>
      <c r="X150" s="1"/>
      <c r="Y150" s="1" t="s">
        <v>43</v>
      </c>
      <c r="Z150" s="208"/>
      <c r="AA150" s="1" t="s">
        <v>43</v>
      </c>
      <c r="AB150" s="208"/>
      <c r="AC150" s="1" t="s">
        <v>43</v>
      </c>
      <c r="AD150" s="208"/>
      <c r="AE150" s="1" t="s">
        <v>1506</v>
      </c>
      <c r="AF150" s="208">
        <v>44356.0</v>
      </c>
      <c r="AG150" s="1" t="s">
        <v>1506</v>
      </c>
      <c r="AH150" s="208">
        <v>44550.0</v>
      </c>
      <c r="AI150" s="1"/>
      <c r="AJ150" s="1"/>
      <c r="AK150" s="1"/>
      <c r="AL150" s="1" t="s">
        <v>859</v>
      </c>
      <c r="AM150" s="1" t="s">
        <v>416</v>
      </c>
    </row>
    <row r="151" ht="15.75" customHeight="1">
      <c r="A151" s="196" t="s">
        <v>1175</v>
      </c>
      <c r="B151" s="196" t="s">
        <v>1176</v>
      </c>
      <c r="C151" s="196" t="b">
        <f>VLOOKUP(A151,'import Afyon'!A:P,3,0)</f>
        <v>1</v>
      </c>
      <c r="D151" s="196" t="s">
        <v>1443</v>
      </c>
      <c r="E151" s="196">
        <f>VLOOKUP(A151,'import Afyon'!A:P,5,0)</f>
        <v>42</v>
      </c>
      <c r="F151" s="196">
        <f>VLOOKUP(A151,'import Afyon'!A:P,6,0)</f>
        <v>0</v>
      </c>
      <c r="G151" s="196">
        <f>VLOOKUP(A151,'import Afyon'!A:P,7,0)</f>
        <v>15</v>
      </c>
      <c r="H151" s="196">
        <f>VLOOKUP(A151,'import Afyon'!A:P,8,0)</f>
        <v>26</v>
      </c>
      <c r="I151" s="196">
        <f>VLOOKUP(A151,'import Afyon'!A:P,9,0)</f>
        <v>41</v>
      </c>
      <c r="J151" s="205">
        <f>VLOOKUP(A151,'import Afyon'!A:P,10,0)</f>
        <v>0.37</v>
      </c>
      <c r="K151" s="196" t="s">
        <v>1909</v>
      </c>
      <c r="L151" s="196">
        <v>5.432218246E9</v>
      </c>
      <c r="M151" s="196" t="s">
        <v>1350</v>
      </c>
      <c r="N151" s="196" t="s">
        <v>1402</v>
      </c>
      <c r="O151" s="196" t="s">
        <v>1178</v>
      </c>
      <c r="P151" s="206" t="str">
        <f>VLOOKUP(A151,'import Afyon'!A:P,16,0)</f>
        <v>Geleneksel</v>
      </c>
      <c r="Q151" s="1" t="b">
        <v>0</v>
      </c>
      <c r="R151" s="1" t="s">
        <v>38</v>
      </c>
      <c r="S151" s="1" t="s">
        <v>167</v>
      </c>
      <c r="T151" s="207" t="s">
        <v>989</v>
      </c>
      <c r="U151" s="1" t="s">
        <v>1910</v>
      </c>
      <c r="V151" s="208">
        <v>44534.0</v>
      </c>
      <c r="W151" s="208">
        <v>44537.0</v>
      </c>
      <c r="X151" s="1"/>
      <c r="Y151" s="1" t="s">
        <v>43</v>
      </c>
      <c r="Z151" s="208">
        <v>44518.0</v>
      </c>
      <c r="AA151" s="1" t="s">
        <v>43</v>
      </c>
      <c r="AB151" s="208">
        <v>44529.0</v>
      </c>
      <c r="AC151" s="1" t="s">
        <v>43</v>
      </c>
      <c r="AD151" s="208">
        <v>44530.0</v>
      </c>
      <c r="AE151" s="1" t="s">
        <v>1353</v>
      </c>
      <c r="AF151" s="208">
        <v>44534.0</v>
      </c>
      <c r="AG151" s="1" t="s">
        <v>1353</v>
      </c>
      <c r="AH151" s="208">
        <v>44550.0</v>
      </c>
      <c r="AI151" s="1" t="s">
        <v>106</v>
      </c>
      <c r="AJ151" s="1" t="s">
        <v>106</v>
      </c>
      <c r="AK151" s="1" t="s">
        <v>106</v>
      </c>
      <c r="AL151" s="1" t="s">
        <v>167</v>
      </c>
      <c r="AM151" s="1" t="s">
        <v>404</v>
      </c>
    </row>
    <row r="152" ht="15.75" customHeight="1">
      <c r="A152" s="196" t="s">
        <v>825</v>
      </c>
      <c r="B152" s="196" t="s">
        <v>826</v>
      </c>
      <c r="C152" s="196" t="b">
        <f>VLOOKUP(A152,'import Afyon'!A:P,3,0)</f>
        <v>0</v>
      </c>
      <c r="D152" s="196" t="s">
        <v>1507</v>
      </c>
      <c r="E152" s="196">
        <f>VLOOKUP(A152,'import Afyon'!A:P,5,0)</f>
        <v>6</v>
      </c>
      <c r="F152" s="196">
        <f>VLOOKUP(A152,'import Afyon'!A:P,6,0)</f>
        <v>0</v>
      </c>
      <c r="G152" s="196">
        <f>VLOOKUP(A152,'import Afyon'!A:P,7,0)</f>
        <v>8</v>
      </c>
      <c r="H152" s="196">
        <f>VLOOKUP(A152,'import Afyon'!A:P,8,0)</f>
        <v>13</v>
      </c>
      <c r="I152" s="196">
        <f>VLOOKUP(A152,'import Afyon'!A:P,9,0)</f>
        <v>21</v>
      </c>
      <c r="J152" s="205">
        <f>VLOOKUP(A152,'import Afyon'!A:P,10,0)</f>
        <v>0.38</v>
      </c>
      <c r="K152" s="196" t="s">
        <v>1911</v>
      </c>
      <c r="L152" s="196">
        <v>5.449369557E9</v>
      </c>
      <c r="M152" s="196" t="s">
        <v>1350</v>
      </c>
      <c r="N152" s="196" t="s">
        <v>1565</v>
      </c>
      <c r="O152" s="196" t="s">
        <v>829</v>
      </c>
      <c r="P152" s="206" t="str">
        <f>VLOOKUP(A152,'import Afyon'!A:P,16,0)</f>
        <v>Geleneksel</v>
      </c>
      <c r="Q152" s="1" t="b">
        <v>0</v>
      </c>
      <c r="R152" s="1" t="s">
        <v>38</v>
      </c>
      <c r="S152" s="1" t="s">
        <v>814</v>
      </c>
      <c r="T152" s="1" t="s">
        <v>729</v>
      </c>
      <c r="U152" s="1" t="s">
        <v>1912</v>
      </c>
      <c r="V152" s="208">
        <v>44343.0</v>
      </c>
      <c r="W152" s="208">
        <v>44347.0</v>
      </c>
      <c r="X152" s="1"/>
      <c r="Y152" s="1" t="s">
        <v>1353</v>
      </c>
      <c r="Z152" s="208"/>
      <c r="AA152" s="1" t="s">
        <v>1353</v>
      </c>
      <c r="AB152" s="208">
        <v>44363.0</v>
      </c>
      <c r="AC152" s="1"/>
      <c r="AD152" s="208"/>
      <c r="AE152" s="1"/>
      <c r="AF152" s="208"/>
      <c r="AG152" s="1"/>
      <c r="AH152" s="208"/>
      <c r="AI152" s="1"/>
      <c r="AJ152" s="1" t="s">
        <v>859</v>
      </c>
      <c r="AK152" s="1"/>
      <c r="AL152" s="1"/>
      <c r="AM152" s="1"/>
    </row>
    <row r="153" ht="15.75" customHeight="1">
      <c r="A153" s="196" t="s">
        <v>1221</v>
      </c>
      <c r="B153" s="196" t="s">
        <v>1222</v>
      </c>
      <c r="C153" s="196" t="b">
        <f>VLOOKUP(A153,'import Afyon'!A:P,3,0)</f>
        <v>1</v>
      </c>
      <c r="D153" s="196" t="s">
        <v>1364</v>
      </c>
      <c r="E153" s="196">
        <f>VLOOKUP(A153,'import Afyon'!A:P,5,0)</f>
        <v>613</v>
      </c>
      <c r="F153" s="196">
        <f>VLOOKUP(A153,'import Afyon'!A:P,6,0)</f>
        <v>71</v>
      </c>
      <c r="G153" s="196">
        <f>VLOOKUP(A153,'import Afyon'!A:P,7,0)</f>
        <v>19</v>
      </c>
      <c r="H153" s="196">
        <f>VLOOKUP(A153,'import Afyon'!A:P,8,0)</f>
        <v>13</v>
      </c>
      <c r="I153" s="196">
        <f>VLOOKUP(A153,'import Afyon'!A:P,9,0)</f>
        <v>32</v>
      </c>
      <c r="J153" s="205">
        <f>VLOOKUP(A153,'import Afyon'!A:P,10,0)</f>
        <v>0.59</v>
      </c>
      <c r="K153" s="196" t="s">
        <v>1913</v>
      </c>
      <c r="L153" s="196">
        <v>5.417318733E9</v>
      </c>
      <c r="M153" s="196" t="s">
        <v>1350</v>
      </c>
      <c r="N153" s="196" t="s">
        <v>1402</v>
      </c>
      <c r="O153" s="196" t="s">
        <v>1224</v>
      </c>
      <c r="P153" s="206" t="str">
        <f>VLOOKUP(A153,'import Afyon'!A:P,16,0)</f>
        <v>Geleneksel</v>
      </c>
      <c r="Q153" s="1" t="b">
        <v>0</v>
      </c>
      <c r="R153" s="1" t="s">
        <v>38</v>
      </c>
      <c r="S153" s="1" t="s">
        <v>73</v>
      </c>
      <c r="T153" s="207" t="s">
        <v>989</v>
      </c>
      <c r="U153" s="1" t="s">
        <v>1914</v>
      </c>
      <c r="V153" s="208">
        <v>44543.0</v>
      </c>
      <c r="W153" s="208">
        <v>44544.0</v>
      </c>
      <c r="X153" s="1"/>
      <c r="Y153" s="1" t="s">
        <v>43</v>
      </c>
      <c r="Z153" s="208">
        <v>44543.0</v>
      </c>
      <c r="AA153" s="1" t="s">
        <v>43</v>
      </c>
      <c r="AB153" s="208">
        <v>44543.0</v>
      </c>
      <c r="AC153" s="1" t="s">
        <v>43</v>
      </c>
      <c r="AD153" s="208">
        <v>44543.0</v>
      </c>
      <c r="AE153" s="1" t="s">
        <v>43</v>
      </c>
      <c r="AF153" s="208">
        <v>44543.0</v>
      </c>
      <c r="AG153" s="1" t="s">
        <v>1353</v>
      </c>
      <c r="AH153" s="208">
        <v>44543.0</v>
      </c>
      <c r="AI153" s="1" t="s">
        <v>73</v>
      </c>
      <c r="AJ153" s="1" t="s">
        <v>73</v>
      </c>
      <c r="AK153" s="1" t="s">
        <v>73</v>
      </c>
      <c r="AL153" s="1" t="s">
        <v>73</v>
      </c>
      <c r="AM153" s="1" t="s">
        <v>73</v>
      </c>
    </row>
    <row r="154" ht="15.75" customHeight="1">
      <c r="A154" s="196" t="s">
        <v>1915</v>
      </c>
      <c r="B154" s="196" t="s">
        <v>1916</v>
      </c>
      <c r="C154" s="196" t="b">
        <f>VLOOKUP(A154,'import Afyon'!A:P,3,0)</f>
        <v>1</v>
      </c>
      <c r="D154" s="196" t="s">
        <v>1364</v>
      </c>
      <c r="E154" s="196">
        <f>VLOOKUP(A154,'import Afyon'!A:P,5,0)</f>
        <v>178</v>
      </c>
      <c r="F154" s="196">
        <f>VLOOKUP(A154,'import Afyon'!A:P,6,0)</f>
        <v>28</v>
      </c>
      <c r="G154" s="196">
        <f>VLOOKUP(A154,'import Afyon'!A:P,7,0)</f>
        <v>6</v>
      </c>
      <c r="H154" s="196">
        <f>VLOOKUP(A154,'import Afyon'!A:P,8,0)</f>
        <v>16</v>
      </c>
      <c r="I154" s="196">
        <f>VLOOKUP(A154,'import Afyon'!A:P,9,0)</f>
        <v>22</v>
      </c>
      <c r="J154" s="205">
        <f>VLOOKUP(A154,'import Afyon'!A:P,10,0)</f>
        <v>0.27</v>
      </c>
      <c r="K154" s="196" t="s">
        <v>1917</v>
      </c>
      <c r="L154" s="196">
        <v>5.521500044E9</v>
      </c>
      <c r="M154" s="196" t="s">
        <v>1350</v>
      </c>
      <c r="N154" s="196" t="s">
        <v>1369</v>
      </c>
      <c r="O154" s="196" t="s">
        <v>1918</v>
      </c>
      <c r="P154" s="206" t="str">
        <f>VLOOKUP(A154,'import Afyon'!A:P,16,0)</f>
        <v>Geleneksel</v>
      </c>
      <c r="Q154" s="1" t="b">
        <v>0</v>
      </c>
      <c r="R154" s="1"/>
      <c r="S154" s="1"/>
      <c r="T154" s="137"/>
      <c r="U154" s="1"/>
      <c r="V154" s="208"/>
      <c r="W154" s="208"/>
      <c r="X154" s="1"/>
      <c r="Y154" s="1"/>
      <c r="Z154" s="208"/>
      <c r="AA154" s="1"/>
      <c r="AB154" s="208"/>
      <c r="AC154" s="1"/>
      <c r="AD154" s="208"/>
      <c r="AE154" s="1"/>
      <c r="AF154" s="208"/>
      <c r="AG154" s="1"/>
      <c r="AH154" s="208"/>
      <c r="AI154" s="1"/>
      <c r="AJ154" s="1"/>
      <c r="AK154" s="1"/>
      <c r="AL154" s="1"/>
      <c r="AM154" s="1"/>
    </row>
    <row r="155" ht="15.75" customHeight="1">
      <c r="A155" s="196" t="s">
        <v>1919</v>
      </c>
      <c r="B155" s="196" t="s">
        <v>1920</v>
      </c>
      <c r="C155" s="196" t="b">
        <f>VLOOKUP(A155,'import Afyon'!A:P,3,0)</f>
        <v>1</v>
      </c>
      <c r="D155" s="196" t="s">
        <v>1577</v>
      </c>
      <c r="E155" s="196">
        <f>VLOOKUP(A155,'import Afyon'!A:P,5,0)</f>
        <v>3184</v>
      </c>
      <c r="F155" s="196">
        <f>VLOOKUP(A155,'import Afyon'!A:P,6,0)</f>
        <v>92</v>
      </c>
      <c r="G155" s="196">
        <f>VLOOKUP(A155,'import Afyon'!A:P,7,0)</f>
        <v>0</v>
      </c>
      <c r="H155" s="196">
        <f>VLOOKUP(A155,'import Afyon'!A:P,8,0)</f>
        <v>69</v>
      </c>
      <c r="I155" s="196">
        <f>VLOOKUP(A155,'import Afyon'!A:P,9,0)</f>
        <v>69</v>
      </c>
      <c r="J155" s="205">
        <f>VLOOKUP(A155,'import Afyon'!A:P,10,0)</f>
        <v>0</v>
      </c>
      <c r="K155" s="196" t="s">
        <v>1921</v>
      </c>
      <c r="L155" s="196">
        <v>5.452379189E9</v>
      </c>
      <c r="M155" s="196" t="s">
        <v>1350</v>
      </c>
      <c r="N155" s="196" t="s">
        <v>1402</v>
      </c>
      <c r="O155" s="196" t="s">
        <v>1922</v>
      </c>
      <c r="P155" s="206" t="str">
        <f>VLOOKUP(A155,'import Afyon'!A:P,16,0)</f>
        <v>Geleneksel</v>
      </c>
      <c r="Q155" s="1" t="b">
        <v>1</v>
      </c>
      <c r="R155" s="1"/>
      <c r="S155" s="1"/>
      <c r="T155" s="1"/>
      <c r="U155" s="1" t="s">
        <v>1923</v>
      </c>
      <c r="V155" s="208"/>
      <c r="W155" s="208"/>
      <c r="X155" s="1"/>
      <c r="Y155" s="1" t="s">
        <v>1353</v>
      </c>
      <c r="Z155" s="208"/>
      <c r="AA155" s="1" t="s">
        <v>1353</v>
      </c>
      <c r="AB155" s="208">
        <v>44350.0</v>
      </c>
      <c r="AC155" s="1" t="s">
        <v>43</v>
      </c>
      <c r="AD155" s="208">
        <v>44547.0</v>
      </c>
      <c r="AE155" s="1"/>
      <c r="AF155" s="208"/>
      <c r="AG155" s="1"/>
      <c r="AH155" s="208"/>
      <c r="AI155" s="1"/>
      <c r="AJ155" s="1" t="s">
        <v>929</v>
      </c>
      <c r="AK155" s="1" t="s">
        <v>416</v>
      </c>
      <c r="AL155" s="1"/>
      <c r="AM155" s="1"/>
    </row>
    <row r="156" ht="15.75" customHeight="1">
      <c r="A156" s="196" t="s">
        <v>1924</v>
      </c>
      <c r="B156" s="196" t="s">
        <v>1925</v>
      </c>
      <c r="C156" s="196" t="b">
        <f>VLOOKUP(A156,'import Afyon'!A:P,3,0)</f>
        <v>1</v>
      </c>
      <c r="D156" s="196" t="s">
        <v>1370</v>
      </c>
      <c r="E156" s="196">
        <f>VLOOKUP(A156,'import Afyon'!A:P,5,0)</f>
        <v>1</v>
      </c>
      <c r="F156" s="196">
        <f>VLOOKUP(A156,'import Afyon'!A:P,6,0)</f>
        <v>0</v>
      </c>
      <c r="G156" s="196">
        <f>VLOOKUP(A156,'import Afyon'!A:P,7,0)</f>
        <v>0</v>
      </c>
      <c r="H156" s="196">
        <f>VLOOKUP(A156,'import Afyon'!A:P,8,0)</f>
        <v>41</v>
      </c>
      <c r="I156" s="196">
        <f>VLOOKUP(A156,'import Afyon'!A:P,9,0)</f>
        <v>41</v>
      </c>
      <c r="J156" s="205">
        <f>VLOOKUP(A156,'import Afyon'!A:P,10,0)</f>
        <v>0</v>
      </c>
      <c r="K156" s="196" t="s">
        <v>1926</v>
      </c>
      <c r="L156" s="196">
        <v>2.7222812E9</v>
      </c>
      <c r="M156" s="196" t="s">
        <v>1350</v>
      </c>
      <c r="N156" s="196" t="s">
        <v>1402</v>
      </c>
      <c r="O156" s="196" t="s">
        <v>1709</v>
      </c>
      <c r="P156" s="206" t="str">
        <f>VLOOKUP(A156,'import Afyon'!A:P,16,0)</f>
        <v>Geleneksel</v>
      </c>
      <c r="Q156" s="1" t="b">
        <v>0</v>
      </c>
      <c r="R156" s="1"/>
      <c r="S156" s="1"/>
      <c r="T156" s="207"/>
      <c r="U156" s="1"/>
      <c r="V156" s="208"/>
      <c r="W156" s="208"/>
      <c r="X156" s="1"/>
      <c r="Y156" s="1"/>
      <c r="Z156" s="208"/>
      <c r="AA156" s="1"/>
      <c r="AB156" s="208"/>
      <c r="AC156" s="1"/>
      <c r="AD156" s="208"/>
      <c r="AE156" s="1"/>
      <c r="AF156" s="208"/>
      <c r="AG156" s="1"/>
      <c r="AH156" s="208"/>
      <c r="AI156" s="1"/>
      <c r="AJ156" s="1"/>
      <c r="AK156" s="1"/>
      <c r="AL156" s="1"/>
      <c r="AM156" s="1"/>
    </row>
    <row r="157" ht="15.75" customHeight="1">
      <c r="A157" s="196" t="s">
        <v>753</v>
      </c>
      <c r="B157" s="196" t="s">
        <v>754</v>
      </c>
      <c r="C157" s="196" t="b">
        <f>VLOOKUP(A157,'import Afyon'!A:P,3,0)</f>
        <v>1</v>
      </c>
      <c r="D157" s="196" t="s">
        <v>1370</v>
      </c>
      <c r="E157" s="196">
        <f>VLOOKUP(A157,'import Afyon'!A:P,5,0)</f>
        <v>3845</v>
      </c>
      <c r="F157" s="196">
        <f>VLOOKUP(A157,'import Afyon'!A:P,6,0)</f>
        <v>225</v>
      </c>
      <c r="G157" s="196">
        <f>VLOOKUP(A157,'import Afyon'!A:P,7,0)</f>
        <v>29</v>
      </c>
      <c r="H157" s="196">
        <f>VLOOKUP(A157,'import Afyon'!A:P,8,0)</f>
        <v>9</v>
      </c>
      <c r="I157" s="196">
        <f>VLOOKUP(A157,'import Afyon'!A:P,9,0)</f>
        <v>38</v>
      </c>
      <c r="J157" s="205">
        <f>VLOOKUP(A157,'import Afyon'!A:P,10,0)</f>
        <v>0.76</v>
      </c>
      <c r="K157" s="196" t="s">
        <v>1927</v>
      </c>
      <c r="L157" s="196">
        <v>2.72212101E9</v>
      </c>
      <c r="M157" s="196" t="s">
        <v>1350</v>
      </c>
      <c r="N157" s="196" t="s">
        <v>1366</v>
      </c>
      <c r="O157" s="196" t="s">
        <v>757</v>
      </c>
      <c r="P157" s="206" t="str">
        <f>VLOOKUP(A157,'import Afyon'!A:P,16,0)</f>
        <v>Geleneksel</v>
      </c>
      <c r="Q157" s="1" t="b">
        <v>0</v>
      </c>
      <c r="R157" s="1" t="s">
        <v>38</v>
      </c>
      <c r="S157" s="1" t="s">
        <v>273</v>
      </c>
      <c r="T157" s="207" t="s">
        <v>989</v>
      </c>
      <c r="U157" s="1" t="s">
        <v>1928</v>
      </c>
      <c r="V157" s="208">
        <v>44538.0</v>
      </c>
      <c r="W157" s="208">
        <v>44540.0</v>
      </c>
      <c r="X157" s="1"/>
      <c r="Y157" s="1" t="s">
        <v>1353</v>
      </c>
      <c r="Z157" s="208"/>
      <c r="AA157" s="1" t="s">
        <v>1353</v>
      </c>
      <c r="AB157" s="208">
        <v>44538.0</v>
      </c>
      <c r="AC157" s="1"/>
      <c r="AD157" s="208"/>
      <c r="AE157" s="1"/>
      <c r="AF157" s="208"/>
      <c r="AG157" s="1"/>
      <c r="AH157" s="208"/>
      <c r="AI157" s="1"/>
      <c r="AJ157" s="1" t="s">
        <v>167</v>
      </c>
      <c r="AK157" s="1"/>
      <c r="AL157" s="1"/>
      <c r="AM157" s="1"/>
    </row>
    <row r="158" ht="15.75" customHeight="1">
      <c r="A158" s="196" t="s">
        <v>1929</v>
      </c>
      <c r="B158" s="196" t="s">
        <v>1930</v>
      </c>
      <c r="C158" s="196" t="b">
        <f>VLOOKUP(A158,'import Afyon'!A:P,3,0)</f>
        <v>1</v>
      </c>
      <c r="D158" s="196" t="s">
        <v>1577</v>
      </c>
      <c r="E158" s="196">
        <f>VLOOKUP(A158,'import Afyon'!A:P,5,0)</f>
        <v>28</v>
      </c>
      <c r="F158" s="196">
        <f>VLOOKUP(A158,'import Afyon'!A:P,6,0)</f>
        <v>0</v>
      </c>
      <c r="G158" s="196">
        <f>VLOOKUP(A158,'import Afyon'!A:P,7,0)</f>
        <v>0</v>
      </c>
      <c r="H158" s="196">
        <f>VLOOKUP(A158,'import Afyon'!A:P,8,0)</f>
        <v>33</v>
      </c>
      <c r="I158" s="196">
        <f>VLOOKUP(A158,'import Afyon'!A:P,9,0)</f>
        <v>33</v>
      </c>
      <c r="J158" s="205">
        <f>VLOOKUP(A158,'import Afyon'!A:P,10,0)</f>
        <v>0</v>
      </c>
      <c r="K158" s="196" t="s">
        <v>1499</v>
      </c>
      <c r="L158" s="196">
        <v>5.443533939E9</v>
      </c>
      <c r="M158" s="196" t="s">
        <v>1500</v>
      </c>
      <c r="N158" s="196" t="s">
        <v>1931</v>
      </c>
      <c r="O158" s="196" t="s">
        <v>1932</v>
      </c>
      <c r="P158" s="206" t="str">
        <f>VLOOKUP(A158,'import Afyon'!A:P,16,0)</f>
        <v>Geleneksel</v>
      </c>
      <c r="Q158" s="1" t="b">
        <v>0</v>
      </c>
      <c r="R158" s="1" t="s">
        <v>34</v>
      </c>
      <c r="S158" s="1"/>
      <c r="T158" s="1"/>
      <c r="V158" s="208"/>
      <c r="W158" s="208"/>
      <c r="X158" s="1"/>
      <c r="Y158" s="1"/>
      <c r="Z158" s="208"/>
      <c r="AA158" s="1"/>
      <c r="AB158" s="208"/>
      <c r="AC158" s="1"/>
      <c r="AD158" s="208"/>
      <c r="AE158" s="1"/>
      <c r="AF158" s="208"/>
      <c r="AG158" s="1"/>
      <c r="AH158" s="208"/>
      <c r="AI158" s="1"/>
      <c r="AJ158" s="1"/>
      <c r="AK158" s="1"/>
      <c r="AL158" s="1"/>
      <c r="AM158" s="1"/>
    </row>
    <row r="159" ht="15.75" customHeight="1">
      <c r="A159" s="196" t="s">
        <v>898</v>
      </c>
      <c r="B159" s="196" t="s">
        <v>899</v>
      </c>
      <c r="C159" s="196" t="b">
        <f>VLOOKUP(A159,'import Afyon'!A:P,3,0)</f>
        <v>1</v>
      </c>
      <c r="D159" s="196" t="s">
        <v>1364</v>
      </c>
      <c r="E159" s="196">
        <f>VLOOKUP(A159,'import Afyon'!A:P,5,0)</f>
        <v>591</v>
      </c>
      <c r="F159" s="196">
        <f>VLOOKUP(A159,'import Afyon'!A:P,6,0)</f>
        <v>8</v>
      </c>
      <c r="G159" s="196">
        <f>VLOOKUP(A159,'import Afyon'!A:P,7,0)</f>
        <v>3</v>
      </c>
      <c r="H159" s="196">
        <f>VLOOKUP(A159,'import Afyon'!A:P,8,0)</f>
        <v>6</v>
      </c>
      <c r="I159" s="196">
        <f>VLOOKUP(A159,'import Afyon'!A:P,9,0)</f>
        <v>9</v>
      </c>
      <c r="J159" s="205">
        <f>VLOOKUP(A159,'import Afyon'!A:P,10,0)</f>
        <v>0.33</v>
      </c>
      <c r="K159" s="196" t="s">
        <v>1933</v>
      </c>
      <c r="L159" s="196">
        <v>5.315509777E9</v>
      </c>
      <c r="M159" s="196" t="s">
        <v>1350</v>
      </c>
      <c r="N159" s="196" t="s">
        <v>1351</v>
      </c>
      <c r="O159" s="196" t="s">
        <v>902</v>
      </c>
      <c r="P159" s="206" t="str">
        <f>VLOOKUP(A159,'import Afyon'!A:P,16,0)</f>
        <v>Geleneksel</v>
      </c>
      <c r="Q159" s="1" t="b">
        <v>0</v>
      </c>
      <c r="R159" s="1" t="s">
        <v>29</v>
      </c>
      <c r="S159" s="1" t="s">
        <v>814</v>
      </c>
      <c r="T159" s="1" t="s">
        <v>729</v>
      </c>
      <c r="U159" s="1" t="s">
        <v>1934</v>
      </c>
      <c r="V159" s="208">
        <v>44351.0</v>
      </c>
      <c r="W159" s="208">
        <v>44354.0</v>
      </c>
      <c r="X159" s="1"/>
      <c r="Y159" s="1" t="s">
        <v>1353</v>
      </c>
      <c r="Z159" s="208">
        <v>44354.0</v>
      </c>
      <c r="AA159" s="1" t="s">
        <v>1353</v>
      </c>
      <c r="AB159" s="208">
        <v>44530.0</v>
      </c>
      <c r="AC159" s="1" t="s">
        <v>1353</v>
      </c>
      <c r="AD159" s="208">
        <v>44534.0</v>
      </c>
      <c r="AE159" s="1" t="s">
        <v>43</v>
      </c>
      <c r="AF159" s="208">
        <v>44544.0</v>
      </c>
      <c r="AG159" s="1"/>
      <c r="AH159" s="208"/>
      <c r="AI159" s="1" t="s">
        <v>814</v>
      </c>
      <c r="AJ159" s="1" t="s">
        <v>128</v>
      </c>
      <c r="AK159" s="1" t="s">
        <v>167</v>
      </c>
      <c r="AL159" s="1" t="s">
        <v>149</v>
      </c>
      <c r="AM159" s="1"/>
    </row>
    <row r="160" ht="15.75" customHeight="1">
      <c r="A160" s="196" t="s">
        <v>1147</v>
      </c>
      <c r="B160" s="196" t="s">
        <v>1148</v>
      </c>
      <c r="C160" s="196" t="b">
        <f>VLOOKUP(A160,'import Afyon'!A:P,3,0)</f>
        <v>1</v>
      </c>
      <c r="D160" s="196" t="s">
        <v>1364</v>
      </c>
      <c r="E160" s="196">
        <f>VLOOKUP(A160,'import Afyon'!A:P,5,0)</f>
        <v>341</v>
      </c>
      <c r="F160" s="196">
        <f>VLOOKUP(A160,'import Afyon'!A:P,6,0)</f>
        <v>22</v>
      </c>
      <c r="G160" s="196">
        <f>VLOOKUP(A160,'import Afyon'!A:P,7,0)</f>
        <v>10</v>
      </c>
      <c r="H160" s="196">
        <f>VLOOKUP(A160,'import Afyon'!A:P,8,0)</f>
        <v>5</v>
      </c>
      <c r="I160" s="196">
        <f>VLOOKUP(A160,'import Afyon'!A:P,9,0)</f>
        <v>15</v>
      </c>
      <c r="J160" s="205">
        <f>VLOOKUP(A160,'import Afyon'!A:P,10,0)</f>
        <v>0.67</v>
      </c>
      <c r="K160" s="196" t="s">
        <v>1935</v>
      </c>
      <c r="L160" s="196">
        <v>5.069689363E9</v>
      </c>
      <c r="M160" s="196" t="s">
        <v>1350</v>
      </c>
      <c r="N160" s="196" t="s">
        <v>1376</v>
      </c>
      <c r="O160" s="196" t="s">
        <v>1151</v>
      </c>
      <c r="P160" s="206" t="str">
        <f>VLOOKUP(A160,'import Afyon'!A:P,16,0)</f>
        <v>Geleneksel</v>
      </c>
      <c r="Q160" s="1" t="b">
        <v>0</v>
      </c>
      <c r="R160" s="1" t="s">
        <v>38</v>
      </c>
      <c r="S160" s="1" t="s">
        <v>167</v>
      </c>
      <c r="T160" s="207" t="s">
        <v>989</v>
      </c>
      <c r="V160" s="208">
        <v>44532.0</v>
      </c>
      <c r="W160" s="208">
        <v>44536.0</v>
      </c>
      <c r="X160" s="1"/>
      <c r="Y160" s="1" t="s">
        <v>1353</v>
      </c>
      <c r="Z160" s="208">
        <v>44532.0</v>
      </c>
      <c r="AA160" s="1"/>
      <c r="AB160" s="208"/>
      <c r="AC160" s="1"/>
      <c r="AD160" s="208"/>
      <c r="AE160" s="1"/>
      <c r="AF160" s="208"/>
      <c r="AG160" s="1"/>
      <c r="AH160" s="208"/>
      <c r="AI160" s="1" t="s">
        <v>167</v>
      </c>
      <c r="AJ160" s="1"/>
      <c r="AK160" s="1"/>
      <c r="AL160" s="1"/>
      <c r="AM160" s="1"/>
    </row>
    <row r="161" ht="15.75" customHeight="1">
      <c r="A161" s="196" t="s">
        <v>973</v>
      </c>
      <c r="B161" s="196" t="s">
        <v>974</v>
      </c>
      <c r="C161" s="196" t="b">
        <f>VLOOKUP(A161,'import Afyon'!A:P,3,0)</f>
        <v>0</v>
      </c>
      <c r="D161" s="196" t="s">
        <v>1364</v>
      </c>
      <c r="E161" s="196">
        <f>VLOOKUP(A161,'import Afyon'!A:P,5,0)</f>
        <v>0</v>
      </c>
      <c r="F161" s="196">
        <f>VLOOKUP(A161,'import Afyon'!A:P,6,0)</f>
        <v>0</v>
      </c>
      <c r="G161" s="196">
        <f>VLOOKUP(A161,'import Afyon'!A:P,7,0)</f>
        <v>0</v>
      </c>
      <c r="H161" s="196">
        <f>VLOOKUP(A161,'import Afyon'!A:P,8,0)</f>
        <v>13</v>
      </c>
      <c r="I161" s="196">
        <f>VLOOKUP(A161,'import Afyon'!A:P,9,0)</f>
        <v>13</v>
      </c>
      <c r="J161" s="205">
        <f>VLOOKUP(A161,'import Afyon'!A:P,10,0)</f>
        <v>0</v>
      </c>
      <c r="K161" s="196" t="s">
        <v>1936</v>
      </c>
      <c r="L161" s="196">
        <v>5.455082421E9</v>
      </c>
      <c r="M161" s="196" t="s">
        <v>1350</v>
      </c>
      <c r="N161" s="196" t="s">
        <v>1420</v>
      </c>
      <c r="O161" s="196" t="s">
        <v>977</v>
      </c>
      <c r="P161" s="206" t="str">
        <f>VLOOKUP(A161,'import Afyon'!A:P,16,0)</f>
        <v>Geleneksel</v>
      </c>
      <c r="Q161" s="1" t="b">
        <v>0</v>
      </c>
      <c r="R161" s="1" t="s">
        <v>33</v>
      </c>
      <c r="S161" s="1" t="s">
        <v>882</v>
      </c>
      <c r="T161" s="1" t="s">
        <v>729</v>
      </c>
      <c r="U161" s="1"/>
      <c r="V161" s="208">
        <v>44361.0</v>
      </c>
      <c r="W161" s="208">
        <v>44363.0</v>
      </c>
      <c r="X161" s="1"/>
      <c r="Y161" s="1" t="s">
        <v>1353</v>
      </c>
      <c r="Z161" s="208">
        <v>44354.0</v>
      </c>
      <c r="AA161" s="1" t="s">
        <v>1353</v>
      </c>
      <c r="AB161" s="208">
        <v>44361.0</v>
      </c>
      <c r="AC161" s="1"/>
      <c r="AD161" s="208"/>
      <c r="AE161" s="1"/>
      <c r="AF161" s="208"/>
      <c r="AG161" s="1"/>
      <c r="AH161" s="208"/>
      <c r="AI161" s="1" t="s">
        <v>882</v>
      </c>
      <c r="AJ161" s="1" t="s">
        <v>882</v>
      </c>
      <c r="AK161" s="1"/>
      <c r="AL161" s="1"/>
      <c r="AM161" s="1"/>
    </row>
    <row r="162" ht="15.75" customHeight="1">
      <c r="A162" s="196" t="s">
        <v>910</v>
      </c>
      <c r="B162" s="196" t="s">
        <v>911</v>
      </c>
      <c r="C162" s="196" t="b">
        <f>VLOOKUP(A162,'import Afyon'!A:P,3,0)</f>
        <v>1</v>
      </c>
      <c r="D162" s="196" t="s">
        <v>1364</v>
      </c>
      <c r="E162" s="196">
        <f>VLOOKUP(A162,'import Afyon'!A:P,5,0)</f>
        <v>33</v>
      </c>
      <c r="F162" s="196">
        <f>VLOOKUP(A162,'import Afyon'!A:P,6,0)</f>
        <v>0</v>
      </c>
      <c r="G162" s="196">
        <f>VLOOKUP(A162,'import Afyon'!A:P,7,0)</f>
        <v>8</v>
      </c>
      <c r="H162" s="196">
        <f>VLOOKUP(A162,'import Afyon'!A:P,8,0)</f>
        <v>1</v>
      </c>
      <c r="I162" s="196">
        <f>VLOOKUP(A162,'import Afyon'!A:P,9,0)</f>
        <v>9</v>
      </c>
      <c r="J162" s="205">
        <f>VLOOKUP(A162,'import Afyon'!A:P,10,0)</f>
        <v>0.89</v>
      </c>
      <c r="K162" s="196" t="s">
        <v>1937</v>
      </c>
      <c r="L162" s="196">
        <v>5.426930666E9</v>
      </c>
      <c r="M162" s="196" t="s">
        <v>1350</v>
      </c>
      <c r="N162" s="196" t="s">
        <v>1938</v>
      </c>
      <c r="O162" s="196" t="s">
        <v>1939</v>
      </c>
      <c r="P162" s="206" t="str">
        <f>VLOOKUP(A162,'import Afyon'!A:P,16,0)</f>
        <v>Geleneksel</v>
      </c>
      <c r="Q162" s="1" t="b">
        <v>0</v>
      </c>
      <c r="R162" s="1" t="s">
        <v>39</v>
      </c>
      <c r="S162" s="1" t="s">
        <v>909</v>
      </c>
      <c r="T162" s="1" t="s">
        <v>729</v>
      </c>
      <c r="V162" s="208">
        <v>44354.0</v>
      </c>
      <c r="W162" s="208">
        <v>44355.0</v>
      </c>
      <c r="X162" s="1"/>
      <c r="Y162" s="1" t="s">
        <v>1353</v>
      </c>
      <c r="Z162" s="208">
        <v>44354.0</v>
      </c>
      <c r="AA162" s="1"/>
      <c r="AB162" s="208"/>
      <c r="AC162" s="1"/>
      <c r="AD162" s="208"/>
      <c r="AE162" s="1"/>
      <c r="AF162" s="208"/>
      <c r="AG162" s="1"/>
      <c r="AH162" s="208"/>
      <c r="AI162" s="1" t="s">
        <v>909</v>
      </c>
      <c r="AJ162" s="1"/>
      <c r="AK162" s="1"/>
      <c r="AL162" s="1"/>
      <c r="AM162" s="1"/>
    </row>
    <row r="163" ht="15.75" customHeight="1">
      <c r="A163" s="196" t="s">
        <v>1940</v>
      </c>
      <c r="B163" s="196" t="s">
        <v>1941</v>
      </c>
      <c r="C163" s="196" t="b">
        <f>VLOOKUP(A163,'import Afyon'!A:P,3,0)</f>
        <v>1</v>
      </c>
      <c r="D163" s="196" t="s">
        <v>1364</v>
      </c>
      <c r="E163" s="196">
        <f>VLOOKUP(A163,'import Afyon'!A:P,5,0)</f>
        <v>767</v>
      </c>
      <c r="F163" s="196">
        <f>VLOOKUP(A163,'import Afyon'!A:P,6,0)</f>
        <v>42</v>
      </c>
      <c r="G163" s="196">
        <f>VLOOKUP(A163,'import Afyon'!A:P,7,0)</f>
        <v>9</v>
      </c>
      <c r="H163" s="196">
        <f>VLOOKUP(A163,'import Afyon'!A:P,8,0)</f>
        <v>12</v>
      </c>
      <c r="I163" s="196">
        <f>VLOOKUP(A163,'import Afyon'!A:P,9,0)</f>
        <v>21</v>
      </c>
      <c r="J163" s="205">
        <f>VLOOKUP(A163,'import Afyon'!A:P,10,0)</f>
        <v>0.43</v>
      </c>
      <c r="K163" s="196" t="s">
        <v>1942</v>
      </c>
      <c r="L163" s="196">
        <v>5.315706103E9</v>
      </c>
      <c r="M163" s="196" t="s">
        <v>1350</v>
      </c>
      <c r="N163" s="196" t="s">
        <v>1436</v>
      </c>
      <c r="O163" s="196" t="s">
        <v>1943</v>
      </c>
      <c r="P163" s="206" t="str">
        <f>VLOOKUP(A163,'import Afyon'!A:P,16,0)</f>
        <v>Geleneksel</v>
      </c>
      <c r="Q163" s="1" t="b">
        <v>0</v>
      </c>
      <c r="R163" s="1" t="s">
        <v>32</v>
      </c>
      <c r="S163" s="1"/>
      <c r="T163" s="1"/>
      <c r="U163" s="1" t="s">
        <v>1422</v>
      </c>
      <c r="V163" s="208"/>
      <c r="W163" s="208"/>
      <c r="X163" s="1"/>
      <c r="Y163" s="1"/>
      <c r="Z163" s="208"/>
      <c r="AA163" s="1"/>
      <c r="AB163" s="208"/>
      <c r="AC163" s="1"/>
      <c r="AD163" s="208"/>
      <c r="AE163" s="1"/>
      <c r="AF163" s="208"/>
      <c r="AG163" s="1"/>
      <c r="AH163" s="208"/>
      <c r="AI163" s="1"/>
      <c r="AJ163" s="1"/>
      <c r="AK163" s="1"/>
      <c r="AL163" s="1"/>
      <c r="AM163" s="1"/>
    </row>
    <row r="164" ht="15.75" customHeight="1">
      <c r="A164" s="196" t="s">
        <v>1037</v>
      </c>
      <c r="B164" s="196" t="s">
        <v>1038</v>
      </c>
      <c r="C164" s="196" t="b">
        <f>VLOOKUP(A164,'import Afyon'!A:P,3,0)</f>
        <v>1</v>
      </c>
      <c r="D164" s="196" t="s">
        <v>1364</v>
      </c>
      <c r="E164" s="196">
        <f>VLOOKUP(A164,'import Afyon'!A:P,5,0)</f>
        <v>302</v>
      </c>
      <c r="F164" s="196">
        <f>VLOOKUP(A164,'import Afyon'!A:P,6,0)</f>
        <v>21</v>
      </c>
      <c r="G164" s="196">
        <f>VLOOKUP(A164,'import Afyon'!A:P,7,0)</f>
        <v>0</v>
      </c>
      <c r="H164" s="196">
        <f>VLOOKUP(A164,'import Afyon'!A:P,8,0)</f>
        <v>12</v>
      </c>
      <c r="I164" s="196">
        <f>VLOOKUP(A164,'import Afyon'!A:P,9,0)</f>
        <v>12</v>
      </c>
      <c r="J164" s="205">
        <f>VLOOKUP(A164,'import Afyon'!A:P,10,0)</f>
        <v>0</v>
      </c>
      <c r="K164" s="196" t="s">
        <v>1944</v>
      </c>
      <c r="L164" s="196">
        <v>5.464464015E9</v>
      </c>
      <c r="M164" s="196" t="s">
        <v>1350</v>
      </c>
      <c r="N164" s="196" t="s">
        <v>1945</v>
      </c>
      <c r="O164" s="196" t="s">
        <v>1041</v>
      </c>
      <c r="P164" s="206" t="str">
        <f>VLOOKUP(A164,'import Afyon'!A:P,16,0)</f>
        <v>Geleneksel</v>
      </c>
      <c r="Q164" s="1" t="b">
        <v>0</v>
      </c>
      <c r="R164" s="1" t="s">
        <v>28</v>
      </c>
      <c r="S164" s="1" t="s">
        <v>66</v>
      </c>
      <c r="T164" s="207" t="s">
        <v>989</v>
      </c>
      <c r="V164" s="208">
        <v>44523.0</v>
      </c>
      <c r="W164" s="208">
        <v>44525.0</v>
      </c>
      <c r="X164" s="1"/>
      <c r="Y164" s="1" t="s">
        <v>1506</v>
      </c>
      <c r="Z164" s="208">
        <v>44522.0</v>
      </c>
      <c r="AA164" s="1" t="s">
        <v>1353</v>
      </c>
      <c r="AB164" s="208">
        <v>44523.0</v>
      </c>
      <c r="AC164" s="1"/>
      <c r="AD164" s="208"/>
      <c r="AE164" s="1"/>
      <c r="AF164" s="208"/>
      <c r="AG164" s="1"/>
      <c r="AH164" s="208"/>
      <c r="AI164" s="1" t="s">
        <v>416</v>
      </c>
      <c r="AJ164" s="1" t="s">
        <v>66</v>
      </c>
      <c r="AK164" s="1"/>
      <c r="AL164" s="1"/>
      <c r="AM164" s="1"/>
    </row>
    <row r="165" ht="15.75" customHeight="1">
      <c r="A165" s="196" t="s">
        <v>1179</v>
      </c>
      <c r="B165" s="196" t="s">
        <v>894</v>
      </c>
      <c r="C165" s="196" t="b">
        <f>VLOOKUP(A165,'import Afyon'!A:P,3,0)</f>
        <v>1</v>
      </c>
      <c r="D165" s="196" t="s">
        <v>1364</v>
      </c>
      <c r="E165" s="196">
        <f>VLOOKUP(A165,'import Afyon'!A:P,5,0)</f>
        <v>79</v>
      </c>
      <c r="F165" s="196">
        <f>VLOOKUP(A165,'import Afyon'!A:P,6,0)</f>
        <v>14</v>
      </c>
      <c r="G165" s="196">
        <f>VLOOKUP(A165,'import Afyon'!A:P,7,0)</f>
        <v>9</v>
      </c>
      <c r="H165" s="196">
        <f>VLOOKUP(A165,'import Afyon'!A:P,8,0)</f>
        <v>12</v>
      </c>
      <c r="I165" s="196">
        <f>VLOOKUP(A165,'import Afyon'!A:P,9,0)</f>
        <v>21</v>
      </c>
      <c r="J165" s="205">
        <f>VLOOKUP(A165,'import Afyon'!A:P,10,0)</f>
        <v>0.43</v>
      </c>
      <c r="K165" s="196" t="s">
        <v>1946</v>
      </c>
      <c r="L165" s="196">
        <v>5.426087992E9</v>
      </c>
      <c r="M165" s="196" t="s">
        <v>1350</v>
      </c>
      <c r="N165" s="196" t="s">
        <v>1514</v>
      </c>
      <c r="O165" s="196" t="s">
        <v>897</v>
      </c>
      <c r="P165" s="206" t="str">
        <f>VLOOKUP(A165,'import Afyon'!A:P,16,0)</f>
        <v>Geleneksel</v>
      </c>
      <c r="Q165" s="1" t="b">
        <v>1</v>
      </c>
      <c r="R165" s="1"/>
      <c r="S165" s="1" t="s">
        <v>167</v>
      </c>
      <c r="T165" s="207" t="s">
        <v>989</v>
      </c>
      <c r="U165" s="1" t="s">
        <v>1947</v>
      </c>
      <c r="V165" s="208">
        <v>44554.0</v>
      </c>
      <c r="W165" s="208">
        <v>44558.0</v>
      </c>
      <c r="X165" s="1"/>
      <c r="Y165" s="1" t="s">
        <v>1353</v>
      </c>
      <c r="Z165" s="208">
        <v>44536.0</v>
      </c>
      <c r="AA165" s="1" t="s">
        <v>1353</v>
      </c>
      <c r="AB165" s="208">
        <v>44554.0</v>
      </c>
      <c r="AC165" s="1"/>
      <c r="AD165" s="208"/>
      <c r="AE165" s="1"/>
      <c r="AF165" s="208"/>
      <c r="AG165" s="1"/>
      <c r="AH165" s="208"/>
      <c r="AI165" s="1" t="s">
        <v>73</v>
      </c>
      <c r="AJ165" s="1" t="s">
        <v>167</v>
      </c>
      <c r="AK165" s="1"/>
      <c r="AL165" s="1"/>
      <c r="AM165" s="1"/>
    </row>
    <row r="166" ht="15.75" customHeight="1">
      <c r="A166" s="196" t="s">
        <v>1948</v>
      </c>
      <c r="B166" s="196" t="s">
        <v>1949</v>
      </c>
      <c r="C166" s="196" t="b">
        <f>VLOOKUP(A166,'import Afyon'!A:P,3,0)</f>
        <v>0</v>
      </c>
      <c r="D166" s="196" t="s">
        <v>1950</v>
      </c>
      <c r="E166" s="196">
        <f>VLOOKUP(A166,'import Afyon'!A:P,5,0)</f>
        <v>117</v>
      </c>
      <c r="F166" s="196">
        <f>VLOOKUP(A166,'import Afyon'!A:P,6,0)</f>
        <v>0</v>
      </c>
      <c r="G166" s="196">
        <f>VLOOKUP(A166,'import Afyon'!A:P,7,0)</f>
        <v>0</v>
      </c>
      <c r="H166" s="196">
        <f>VLOOKUP(A166,'import Afyon'!A:P,8,0)</f>
        <v>46</v>
      </c>
      <c r="I166" s="196">
        <f>VLOOKUP(A166,'import Afyon'!A:P,9,0)</f>
        <v>46</v>
      </c>
      <c r="J166" s="205">
        <f>VLOOKUP(A166,'import Afyon'!A:P,10,0)</f>
        <v>0</v>
      </c>
      <c r="K166" s="196" t="s">
        <v>1951</v>
      </c>
      <c r="L166" s="196">
        <v>2.722144464E9</v>
      </c>
      <c r="M166" s="196" t="s">
        <v>1350</v>
      </c>
      <c r="N166" s="196" t="s">
        <v>1366</v>
      </c>
      <c r="O166" s="196" t="s">
        <v>1952</v>
      </c>
      <c r="P166" s="206" t="str">
        <f>VLOOKUP(A166,'import Afyon'!A:P,16,0)</f>
        <v>Geleneksel</v>
      </c>
      <c r="Q166" s="1" t="b">
        <v>0</v>
      </c>
      <c r="R166" s="1" t="s">
        <v>41</v>
      </c>
      <c r="S166" s="1"/>
      <c r="T166" s="210"/>
      <c r="U166" s="1" t="s">
        <v>1953</v>
      </c>
      <c r="V166" s="208"/>
      <c r="W166" s="208"/>
      <c r="X166" s="1"/>
      <c r="Y166" s="1" t="s">
        <v>1475</v>
      </c>
      <c r="Z166" s="208"/>
      <c r="AA166" s="1" t="s">
        <v>1353</v>
      </c>
      <c r="AB166" s="208"/>
      <c r="AC166" s="1" t="s">
        <v>1475</v>
      </c>
      <c r="AD166" s="208"/>
      <c r="AE166" s="1" t="s">
        <v>1353</v>
      </c>
      <c r="AF166" s="208">
        <v>44349.0</v>
      </c>
      <c r="AG166" s="1" t="s">
        <v>1353</v>
      </c>
      <c r="AH166" s="208">
        <v>44355.0</v>
      </c>
      <c r="AI166" s="1"/>
      <c r="AJ166" s="1"/>
      <c r="AK166" s="1"/>
      <c r="AL166" s="1" t="s">
        <v>859</v>
      </c>
      <c r="AM166" s="1" t="s">
        <v>929</v>
      </c>
    </row>
    <row r="167" ht="15.75" customHeight="1">
      <c r="A167" s="196" t="s">
        <v>1292</v>
      </c>
      <c r="B167" s="196" t="s">
        <v>1293</v>
      </c>
      <c r="C167" s="196" t="b">
        <f>VLOOKUP(A167,'import Afyon'!A:P,3,0)</f>
        <v>1</v>
      </c>
      <c r="D167" s="196" t="s">
        <v>1597</v>
      </c>
      <c r="E167" s="196">
        <f>VLOOKUP(A167,'import Afyon'!A:P,5,0)</f>
        <v>131</v>
      </c>
      <c r="F167" s="196">
        <f>VLOOKUP(A167,'import Afyon'!A:P,6,0)</f>
        <v>0</v>
      </c>
      <c r="G167" s="196">
        <f>VLOOKUP(A167,'import Afyon'!A:P,7,0)</f>
        <v>8</v>
      </c>
      <c r="H167" s="196">
        <f>VLOOKUP(A167,'import Afyon'!A:P,8,0)</f>
        <v>0</v>
      </c>
      <c r="I167" s="196">
        <f>VLOOKUP(A167,'import Afyon'!A:P,9,0)</f>
        <v>8</v>
      </c>
      <c r="J167" s="205">
        <f>VLOOKUP(A167,'import Afyon'!A:P,10,0)</f>
        <v>1</v>
      </c>
      <c r="K167" s="196" t="s">
        <v>1954</v>
      </c>
      <c r="L167" s="196">
        <v>5.392488773E9</v>
      </c>
      <c r="M167" s="196" t="s">
        <v>1350</v>
      </c>
      <c r="N167" s="196" t="s">
        <v>1402</v>
      </c>
      <c r="O167" s="196" t="s">
        <v>1955</v>
      </c>
      <c r="P167" s="206" t="str">
        <f>VLOOKUP(A167,'import Afyon'!A:P,16,0)</f>
        <v>Geleneksel</v>
      </c>
      <c r="Q167" s="1" t="b">
        <v>0</v>
      </c>
      <c r="R167" s="1" t="s">
        <v>38</v>
      </c>
      <c r="S167" s="1" t="s">
        <v>100</v>
      </c>
      <c r="T167" s="2" t="s">
        <v>989</v>
      </c>
      <c r="U167" s="1"/>
      <c r="V167" s="208">
        <v>44550.0</v>
      </c>
      <c r="W167" s="208">
        <v>44552.0</v>
      </c>
      <c r="X167" s="1"/>
      <c r="Y167" s="1" t="s">
        <v>1353</v>
      </c>
      <c r="Z167" s="208">
        <v>44550.0</v>
      </c>
      <c r="AA167" s="1"/>
      <c r="AB167" s="208"/>
      <c r="AC167" s="1"/>
      <c r="AD167" s="208"/>
      <c r="AE167" s="1"/>
      <c r="AF167" s="208"/>
      <c r="AG167" s="1"/>
      <c r="AH167" s="208"/>
      <c r="AI167" s="1" t="s">
        <v>100</v>
      </c>
      <c r="AJ167" s="1"/>
      <c r="AK167" s="1"/>
      <c r="AL167" s="1"/>
      <c r="AM167" s="1"/>
    </row>
    <row r="168" ht="15.75" customHeight="1">
      <c r="A168" s="196" t="s">
        <v>852</v>
      </c>
      <c r="B168" s="196" t="s">
        <v>853</v>
      </c>
      <c r="C168" s="196" t="b">
        <f>VLOOKUP(A168,'import Afyon'!A:P,3,0)</f>
        <v>1</v>
      </c>
      <c r="D168" s="196" t="s">
        <v>1443</v>
      </c>
      <c r="E168" s="196">
        <f>VLOOKUP(A168,'import Afyon'!A:P,5,0)</f>
        <v>4069</v>
      </c>
      <c r="F168" s="196">
        <f>VLOOKUP(A168,'import Afyon'!A:P,6,0)</f>
        <v>168</v>
      </c>
      <c r="G168" s="196">
        <f>VLOOKUP(A168,'import Afyon'!A:P,7,0)</f>
        <v>60</v>
      </c>
      <c r="H168" s="196">
        <f>VLOOKUP(A168,'import Afyon'!A:P,8,0)</f>
        <v>36</v>
      </c>
      <c r="I168" s="196">
        <f>VLOOKUP(A168,'import Afyon'!A:P,9,0)</f>
        <v>96</v>
      </c>
      <c r="J168" s="205">
        <f>VLOOKUP(A168,'import Afyon'!A:P,10,0)</f>
        <v>0.63</v>
      </c>
      <c r="K168" s="196" t="s">
        <v>1956</v>
      </c>
      <c r="L168" s="196">
        <v>5.464640303E9</v>
      </c>
      <c r="M168" s="196" t="s">
        <v>1350</v>
      </c>
      <c r="N168" s="196" t="s">
        <v>1402</v>
      </c>
      <c r="O168" s="196" t="s">
        <v>855</v>
      </c>
      <c r="P168" s="206" t="str">
        <f>VLOOKUP(A168,'import Afyon'!A:P,16,0)</f>
        <v>Geleneksel</v>
      </c>
      <c r="Q168" s="1" t="b">
        <v>0</v>
      </c>
      <c r="R168" s="1" t="s">
        <v>38</v>
      </c>
      <c r="S168" s="1" t="s">
        <v>404</v>
      </c>
      <c r="T168" s="1" t="s">
        <v>729</v>
      </c>
      <c r="U168" s="1" t="s">
        <v>1957</v>
      </c>
      <c r="V168" s="208">
        <v>44540.0</v>
      </c>
      <c r="W168" s="208">
        <v>44543.0</v>
      </c>
      <c r="X168" s="1"/>
      <c r="Y168" s="1" t="s">
        <v>1353</v>
      </c>
      <c r="Z168" s="208">
        <v>44540.0</v>
      </c>
      <c r="AA168" s="1" t="s">
        <v>1353</v>
      </c>
      <c r="AB168" s="208">
        <v>44540.0</v>
      </c>
      <c r="AC168" s="1" t="s">
        <v>1353</v>
      </c>
      <c r="AD168" s="208">
        <v>44554.0</v>
      </c>
      <c r="AE168" s="1"/>
      <c r="AF168" s="208"/>
      <c r="AG168" s="1"/>
      <c r="AH168" s="208"/>
      <c r="AI168" s="1" t="s">
        <v>404</v>
      </c>
      <c r="AJ168" s="1" t="s">
        <v>404</v>
      </c>
      <c r="AK168" s="1" t="s">
        <v>167</v>
      </c>
      <c r="AL168" s="1"/>
      <c r="AM168" s="1"/>
    </row>
    <row r="169" ht="15.75" customHeight="1">
      <c r="A169" s="196" t="s">
        <v>1958</v>
      </c>
      <c r="B169" s="196" t="s">
        <v>1959</v>
      </c>
      <c r="C169" s="196" t="b">
        <f>VLOOKUP(A169,'import Afyon'!A:P,3,0)</f>
        <v>1</v>
      </c>
      <c r="D169" s="196" t="s">
        <v>1443</v>
      </c>
      <c r="E169" s="196">
        <f>VLOOKUP(A169,'import Afyon'!A:P,5,0)</f>
        <v>295</v>
      </c>
      <c r="F169" s="196">
        <f>VLOOKUP(A169,'import Afyon'!A:P,6,0)</f>
        <v>15</v>
      </c>
      <c r="G169" s="196">
        <f>VLOOKUP(A169,'import Afyon'!A:P,7,0)</f>
        <v>0</v>
      </c>
      <c r="H169" s="196">
        <f>VLOOKUP(A169,'import Afyon'!A:P,8,0)</f>
        <v>21</v>
      </c>
      <c r="I169" s="196">
        <f>VLOOKUP(A169,'import Afyon'!A:P,9,0)</f>
        <v>21</v>
      </c>
      <c r="J169" s="205">
        <f>VLOOKUP(A169,'import Afyon'!A:P,10,0)</f>
        <v>0</v>
      </c>
      <c r="K169" s="196" t="s">
        <v>1960</v>
      </c>
      <c r="L169" s="196">
        <v>2.72222223E8</v>
      </c>
      <c r="M169" s="196" t="s">
        <v>1350</v>
      </c>
      <c r="N169" s="196" t="s">
        <v>1414</v>
      </c>
      <c r="O169" s="196" t="s">
        <v>1961</v>
      </c>
      <c r="P169" s="206" t="str">
        <f>VLOOKUP(A169,'import Afyon'!A:P,16,0)</f>
        <v>Geleneksel</v>
      </c>
      <c r="Q169" s="1" t="b">
        <v>0</v>
      </c>
      <c r="R169" s="1" t="s">
        <v>43</v>
      </c>
      <c r="S169" s="1"/>
      <c r="T169" s="1"/>
      <c r="U169" s="1" t="s">
        <v>1962</v>
      </c>
      <c r="V169" s="208"/>
      <c r="W169" s="208"/>
      <c r="X169" s="1"/>
      <c r="Y169" s="1" t="s">
        <v>1475</v>
      </c>
      <c r="Z169" s="208">
        <v>44590.0</v>
      </c>
      <c r="AA169" s="1"/>
      <c r="AB169" s="208"/>
      <c r="AC169" s="1"/>
      <c r="AD169" s="208"/>
      <c r="AE169" s="1"/>
      <c r="AF169" s="208"/>
      <c r="AG169" s="1"/>
      <c r="AH169" s="208"/>
      <c r="AI169" s="1" t="s">
        <v>66</v>
      </c>
      <c r="AJ169" s="1"/>
      <c r="AK169" s="1"/>
      <c r="AL169" s="1"/>
      <c r="AM169" s="1"/>
    </row>
    <row r="170" ht="15.75" customHeight="1">
      <c r="A170" s="196" t="s">
        <v>1963</v>
      </c>
      <c r="B170" s="196" t="s">
        <v>1964</v>
      </c>
      <c r="C170" s="196" t="b">
        <f>VLOOKUP(A170,'import Afyon'!A:P,3,0)</f>
        <v>1</v>
      </c>
      <c r="D170" s="196" t="s">
        <v>1356</v>
      </c>
      <c r="E170" s="196">
        <f>VLOOKUP(A170,'import Afyon'!A:P,5,0)</f>
        <v>9</v>
      </c>
      <c r="F170" s="196">
        <f>VLOOKUP(A170,'import Afyon'!A:P,6,0)</f>
        <v>0</v>
      </c>
      <c r="G170" s="196">
        <f>VLOOKUP(A170,'import Afyon'!A:P,7,0)</f>
        <v>0</v>
      </c>
      <c r="H170" s="196">
        <f>VLOOKUP(A170,'import Afyon'!A:P,8,0)</f>
        <v>23</v>
      </c>
      <c r="I170" s="196">
        <f>VLOOKUP(A170,'import Afyon'!A:P,9,0)</f>
        <v>23</v>
      </c>
      <c r="J170" s="205">
        <f>VLOOKUP(A170,'import Afyon'!A:P,10,0)</f>
        <v>0</v>
      </c>
      <c r="K170" s="196" t="s">
        <v>1965</v>
      </c>
      <c r="L170" s="196">
        <v>5.421020303E9</v>
      </c>
      <c r="M170" s="196" t="s">
        <v>1350</v>
      </c>
      <c r="N170" s="196" t="s">
        <v>1369</v>
      </c>
      <c r="O170" s="196" t="s">
        <v>1966</v>
      </c>
      <c r="P170" s="206" t="str">
        <f>VLOOKUP(A170,'import Afyon'!A:P,16,0)</f>
        <v>Geleneksel</v>
      </c>
      <c r="Q170" s="1" t="b">
        <v>0</v>
      </c>
      <c r="R170" s="1" t="s">
        <v>43</v>
      </c>
      <c r="S170" s="1"/>
      <c r="T170" s="1"/>
      <c r="U170" s="1" t="s">
        <v>1967</v>
      </c>
      <c r="V170" s="208"/>
      <c r="W170" s="208"/>
      <c r="X170" s="1"/>
      <c r="Y170" s="1" t="s">
        <v>43</v>
      </c>
      <c r="Z170" s="208">
        <v>44532.0</v>
      </c>
      <c r="AA170" s="1" t="s">
        <v>43</v>
      </c>
      <c r="AB170" s="208">
        <v>44537.0</v>
      </c>
      <c r="AC170" s="1" t="s">
        <v>43</v>
      </c>
      <c r="AD170" s="208">
        <v>44548.0</v>
      </c>
      <c r="AE170" s="1" t="s">
        <v>43</v>
      </c>
      <c r="AF170" s="208">
        <v>44550.0</v>
      </c>
      <c r="AG170" s="1"/>
      <c r="AH170" s="208"/>
      <c r="AI170" s="1" t="s">
        <v>167</v>
      </c>
      <c r="AJ170" s="1" t="s">
        <v>106</v>
      </c>
      <c r="AK170" s="1" t="s">
        <v>66</v>
      </c>
      <c r="AL170" s="1" t="s">
        <v>416</v>
      </c>
      <c r="AM170" s="1"/>
    </row>
    <row r="171" ht="15.75" customHeight="1">
      <c r="A171" s="196" t="s">
        <v>1968</v>
      </c>
      <c r="B171" s="196" t="s">
        <v>1969</v>
      </c>
      <c r="C171" s="196" t="b">
        <f>VLOOKUP(A171,'import Afyon'!A:P,3,0)</f>
        <v>1</v>
      </c>
      <c r="D171" s="196" t="s">
        <v>1378</v>
      </c>
      <c r="E171" s="196">
        <f>VLOOKUP(A171,'import Afyon'!A:P,5,0)</f>
        <v>0</v>
      </c>
      <c r="F171" s="196">
        <f>VLOOKUP(A171,'import Afyon'!A:P,6,0)</f>
        <v>0</v>
      </c>
      <c r="G171" s="196">
        <f>VLOOKUP(A171,'import Afyon'!A:P,7,0)</f>
        <v>0</v>
      </c>
      <c r="H171" s="196">
        <f>VLOOKUP(A171,'import Afyon'!A:P,8,0)</f>
        <v>22</v>
      </c>
      <c r="I171" s="196">
        <f>VLOOKUP(A171,'import Afyon'!A:P,9,0)</f>
        <v>22</v>
      </c>
      <c r="J171" s="205">
        <f>VLOOKUP(A171,'import Afyon'!A:P,10,0)</f>
        <v>0</v>
      </c>
      <c r="K171" s="196" t="s">
        <v>1970</v>
      </c>
      <c r="L171" s="196">
        <v>2.722159149E9</v>
      </c>
      <c r="M171" s="196" t="s">
        <v>1350</v>
      </c>
      <c r="N171" s="196" t="s">
        <v>26</v>
      </c>
      <c r="O171" s="196" t="s">
        <v>1971</v>
      </c>
      <c r="P171" s="206" t="str">
        <f>VLOOKUP(A171,'import Afyon'!A:P,16,0)</f>
        <v>Geleneksel</v>
      </c>
      <c r="Q171" s="1" t="b">
        <v>0</v>
      </c>
      <c r="R171" s="1"/>
      <c r="S171" s="1"/>
      <c r="T171" s="207"/>
      <c r="U171" s="1"/>
      <c r="V171" s="208"/>
      <c r="W171" s="208"/>
      <c r="X171" s="1"/>
      <c r="Y171" s="1"/>
      <c r="Z171" s="208"/>
      <c r="AA171" s="1"/>
      <c r="AB171" s="208"/>
      <c r="AC171" s="1"/>
      <c r="AD171" s="208"/>
      <c r="AE171" s="1"/>
      <c r="AF171" s="208"/>
      <c r="AG171" s="1"/>
      <c r="AH171" s="208"/>
      <c r="AI171" s="1"/>
      <c r="AJ171" s="1"/>
      <c r="AK171" s="1"/>
      <c r="AL171" s="1"/>
      <c r="AM171" s="1"/>
    </row>
    <row r="172" ht="15.75" customHeight="1">
      <c r="A172" s="196" t="s">
        <v>1972</v>
      </c>
      <c r="B172" s="196" t="s">
        <v>1973</v>
      </c>
      <c r="C172" s="196" t="b">
        <f>VLOOKUP(A172,'import Afyon'!A:P,3,0)</f>
        <v>1</v>
      </c>
      <c r="D172" s="196" t="s">
        <v>1385</v>
      </c>
      <c r="E172" s="196">
        <f>VLOOKUP(A172,'import Afyon'!A:P,5,0)</f>
        <v>0</v>
      </c>
      <c r="F172" s="196">
        <f>VLOOKUP(A172,'import Afyon'!A:P,6,0)</f>
        <v>0</v>
      </c>
      <c r="G172" s="196">
        <f>VLOOKUP(A172,'import Afyon'!A:P,7,0)</f>
        <v>0</v>
      </c>
      <c r="H172" s="196">
        <f>VLOOKUP(A172,'import Afyon'!A:P,8,0)</f>
        <v>11</v>
      </c>
      <c r="I172" s="196">
        <f>VLOOKUP(A172,'import Afyon'!A:P,9,0)</f>
        <v>11</v>
      </c>
      <c r="J172" s="205">
        <f>VLOOKUP(A172,'import Afyon'!A:P,10,0)</f>
        <v>0</v>
      </c>
      <c r="K172" s="196" t="s">
        <v>1970</v>
      </c>
      <c r="L172" s="196">
        <v>2.72246269E9</v>
      </c>
      <c r="M172" s="196" t="s">
        <v>1350</v>
      </c>
      <c r="N172" s="196" t="s">
        <v>1652</v>
      </c>
      <c r="O172" s="196" t="s">
        <v>1974</v>
      </c>
      <c r="P172" s="206" t="str">
        <f>VLOOKUP(A172,'import Afyon'!A:P,16,0)</f>
        <v>Geleneksel</v>
      </c>
      <c r="Q172" s="1" t="b">
        <v>0</v>
      </c>
      <c r="R172" s="1"/>
      <c r="S172" s="1"/>
      <c r="T172" s="207"/>
      <c r="U172" s="1"/>
      <c r="V172" s="208"/>
      <c r="W172" s="208"/>
      <c r="X172" s="1"/>
      <c r="Y172" s="1"/>
      <c r="Z172" s="208"/>
      <c r="AA172" s="1"/>
      <c r="AB172" s="208"/>
      <c r="AC172" s="1"/>
      <c r="AD172" s="208"/>
      <c r="AE172" s="1"/>
      <c r="AF172" s="208"/>
      <c r="AG172" s="1"/>
      <c r="AH172" s="208"/>
      <c r="AI172" s="1"/>
      <c r="AJ172" s="1"/>
      <c r="AK172" s="1"/>
      <c r="AL172" s="1"/>
      <c r="AM172" s="1"/>
    </row>
    <row r="173" ht="15.75" customHeight="1">
      <c r="A173" s="196" t="s">
        <v>1975</v>
      </c>
      <c r="B173" s="196" t="s">
        <v>1976</v>
      </c>
      <c r="C173" s="196" t="b">
        <f>VLOOKUP(A173,'import Afyon'!A:P,3,0)</f>
        <v>1</v>
      </c>
      <c r="D173" s="196" t="s">
        <v>1385</v>
      </c>
      <c r="E173" s="196">
        <f>VLOOKUP(A173,'import Afyon'!A:P,5,0)</f>
        <v>5592</v>
      </c>
      <c r="F173" s="196">
        <f>VLOOKUP(A173,'import Afyon'!A:P,6,0)</f>
        <v>342</v>
      </c>
      <c r="G173" s="196">
        <f>VLOOKUP(A173,'import Afyon'!A:P,7,0)</f>
        <v>0</v>
      </c>
      <c r="H173" s="196">
        <f>VLOOKUP(A173,'import Afyon'!A:P,8,0)</f>
        <v>16</v>
      </c>
      <c r="I173" s="196">
        <f>VLOOKUP(A173,'import Afyon'!A:P,9,0)</f>
        <v>16</v>
      </c>
      <c r="J173" s="205">
        <f>VLOOKUP(A173,'import Afyon'!A:P,10,0)</f>
        <v>0</v>
      </c>
      <c r="K173" s="196" t="s">
        <v>1977</v>
      </c>
      <c r="L173" s="196">
        <v>2.722172171E9</v>
      </c>
      <c r="M173" s="196" t="s">
        <v>1350</v>
      </c>
      <c r="N173" s="196" t="s">
        <v>1479</v>
      </c>
      <c r="O173" s="196" t="s">
        <v>1978</v>
      </c>
      <c r="P173" s="206" t="str">
        <f>VLOOKUP(A173,'import Afyon'!A:P,16,0)</f>
        <v>Geleneksel</v>
      </c>
      <c r="Q173" s="1" t="b">
        <v>1</v>
      </c>
      <c r="R173" s="1"/>
      <c r="S173" s="1"/>
      <c r="T173" s="210"/>
      <c r="U173" s="1" t="s">
        <v>1979</v>
      </c>
      <c r="V173" s="208"/>
      <c r="W173" s="208"/>
      <c r="X173" s="1"/>
      <c r="Y173" s="1" t="s">
        <v>1353</v>
      </c>
      <c r="Z173" s="208"/>
      <c r="AA173" s="1"/>
      <c r="AB173" s="208"/>
      <c r="AC173" s="1"/>
      <c r="AD173" s="208"/>
      <c r="AE173" s="1"/>
      <c r="AF173" s="208"/>
      <c r="AG173" s="1"/>
      <c r="AH173" s="208"/>
      <c r="AI173" s="1"/>
      <c r="AJ173" s="1"/>
      <c r="AK173" s="1"/>
      <c r="AL173" s="1"/>
      <c r="AM173" s="1"/>
    </row>
    <row r="174" ht="15.75" customHeight="1">
      <c r="A174" s="196" t="s">
        <v>1980</v>
      </c>
      <c r="B174" s="196" t="s">
        <v>1981</v>
      </c>
      <c r="C174" s="196" t="b">
        <f>VLOOKUP(A174,'import Afyon'!A:P,3,0)</f>
        <v>1</v>
      </c>
      <c r="D174" s="196" t="s">
        <v>1364</v>
      </c>
      <c r="E174" s="196">
        <f>VLOOKUP(A174,'import Afyon'!A:P,5,0)</f>
        <v>1653</v>
      </c>
      <c r="F174" s="196">
        <f>VLOOKUP(A174,'import Afyon'!A:P,6,0)</f>
        <v>68</v>
      </c>
      <c r="G174" s="196">
        <f>VLOOKUP(A174,'import Afyon'!A:P,7,0)</f>
        <v>62</v>
      </c>
      <c r="H174" s="196">
        <f>VLOOKUP(A174,'import Afyon'!A:P,8,0)</f>
        <v>62</v>
      </c>
      <c r="I174" s="196">
        <f>VLOOKUP(A174,'import Afyon'!A:P,9,0)</f>
        <v>124</v>
      </c>
      <c r="J174" s="205">
        <f>VLOOKUP(A174,'import Afyon'!A:P,10,0)</f>
        <v>0.5</v>
      </c>
      <c r="K174" s="196" t="s">
        <v>1982</v>
      </c>
      <c r="L174" s="196">
        <v>5.453151943E9</v>
      </c>
      <c r="M174" s="196" t="s">
        <v>1350</v>
      </c>
      <c r="N174" s="196" t="s">
        <v>1402</v>
      </c>
      <c r="O174" s="196" t="s">
        <v>1983</v>
      </c>
      <c r="P174" s="206" t="str">
        <f>VLOOKUP(A174,'import Afyon'!A:P,16,0)</f>
        <v>Key</v>
      </c>
      <c r="Q174" s="1" t="b">
        <v>0</v>
      </c>
      <c r="R174" s="1" t="s">
        <v>32</v>
      </c>
      <c r="S174" s="1"/>
      <c r="T174" s="1"/>
      <c r="U174" s="1" t="s">
        <v>1984</v>
      </c>
      <c r="V174" s="208"/>
      <c r="W174" s="208"/>
      <c r="X174" s="1"/>
      <c r="Y174" s="1" t="s">
        <v>1353</v>
      </c>
      <c r="Z174" s="208">
        <v>44354.0</v>
      </c>
      <c r="AA174" s="1"/>
      <c r="AB174" s="208"/>
      <c r="AC174" s="1"/>
      <c r="AD174" s="208"/>
      <c r="AE174" s="1"/>
      <c r="AF174" s="208"/>
      <c r="AG174" s="1"/>
      <c r="AH174" s="208"/>
      <c r="AI174" s="1" t="s">
        <v>909</v>
      </c>
      <c r="AJ174" s="1"/>
      <c r="AK174" s="1"/>
      <c r="AL174" s="1"/>
      <c r="AM174" s="1"/>
    </row>
    <row r="175" ht="15.75" customHeight="1">
      <c r="A175" s="196" t="s">
        <v>1128</v>
      </c>
      <c r="B175" s="196" t="s">
        <v>1129</v>
      </c>
      <c r="C175" s="196" t="b">
        <f>VLOOKUP(A175,'import Afyon'!A:P,3,0)</f>
        <v>1</v>
      </c>
      <c r="D175" s="196" t="s">
        <v>1443</v>
      </c>
      <c r="E175" s="196">
        <f>VLOOKUP(A175,'import Afyon'!A:P,5,0)</f>
        <v>2228</v>
      </c>
      <c r="F175" s="196">
        <f>VLOOKUP(A175,'import Afyon'!A:P,6,0)</f>
        <v>264</v>
      </c>
      <c r="G175" s="196">
        <f>VLOOKUP(A175,'import Afyon'!A:P,7,0)</f>
        <v>12</v>
      </c>
      <c r="H175" s="196">
        <f>VLOOKUP(A175,'import Afyon'!A:P,8,0)</f>
        <v>13</v>
      </c>
      <c r="I175" s="196">
        <f>VLOOKUP(A175,'import Afyon'!A:P,9,0)</f>
        <v>25</v>
      </c>
      <c r="J175" s="205">
        <f>VLOOKUP(A175,'import Afyon'!A:P,10,0)</f>
        <v>0.48</v>
      </c>
      <c r="K175" s="196" t="s">
        <v>1985</v>
      </c>
      <c r="L175" s="196">
        <v>5.452520111E9</v>
      </c>
      <c r="M175" s="196" t="s">
        <v>1350</v>
      </c>
      <c r="N175" s="196" t="s">
        <v>1402</v>
      </c>
      <c r="O175" s="196" t="s">
        <v>1131</v>
      </c>
      <c r="P175" s="206" t="str">
        <f>VLOOKUP(A175,'import Afyon'!A:P,16,0)</f>
        <v>Geleneksel</v>
      </c>
      <c r="Q175" s="1" t="b">
        <v>0</v>
      </c>
      <c r="R175" s="1" t="s">
        <v>38</v>
      </c>
      <c r="S175" s="1" t="s">
        <v>106</v>
      </c>
      <c r="T175" s="137" t="s">
        <v>989</v>
      </c>
      <c r="U175" s="1" t="s">
        <v>1986</v>
      </c>
      <c r="V175" s="208">
        <v>44529.0</v>
      </c>
      <c r="W175" s="208">
        <v>44532.0</v>
      </c>
      <c r="X175" s="1"/>
      <c r="Y175" s="1" t="s">
        <v>43</v>
      </c>
      <c r="Z175" s="208">
        <v>44518.0</v>
      </c>
      <c r="AA175" s="1" t="s">
        <v>1353</v>
      </c>
      <c r="AB175" s="208">
        <v>44529.0</v>
      </c>
      <c r="AC175" s="1"/>
      <c r="AD175" s="208"/>
      <c r="AE175" s="1"/>
      <c r="AF175" s="208"/>
      <c r="AG175" s="1"/>
      <c r="AH175" s="208"/>
      <c r="AI175" s="1" t="s">
        <v>106</v>
      </c>
      <c r="AJ175" s="1" t="s">
        <v>106</v>
      </c>
      <c r="AK175" s="1"/>
      <c r="AL175" s="1"/>
      <c r="AM175" s="1"/>
    </row>
    <row r="176" ht="15.75" customHeight="1">
      <c r="A176" s="196" t="s">
        <v>1987</v>
      </c>
      <c r="B176" s="196" t="s">
        <v>1988</v>
      </c>
      <c r="C176" s="196" t="b">
        <f>VLOOKUP(A176,'import Afyon'!A:P,3,0)</f>
        <v>0</v>
      </c>
      <c r="D176" s="196" t="s">
        <v>1385</v>
      </c>
      <c r="E176" s="196">
        <f>VLOOKUP(A176,'import Afyon'!A:P,5,0)</f>
        <v>18</v>
      </c>
      <c r="F176" s="196">
        <f>VLOOKUP(A176,'import Afyon'!A:P,6,0)</f>
        <v>0</v>
      </c>
      <c r="G176" s="196">
        <f>VLOOKUP(A176,'import Afyon'!A:P,7,0)</f>
        <v>0</v>
      </c>
      <c r="H176" s="196">
        <f>VLOOKUP(A176,'import Afyon'!A:P,8,0)</f>
        <v>12</v>
      </c>
      <c r="I176" s="196">
        <f>VLOOKUP(A176,'import Afyon'!A:P,9,0)</f>
        <v>12</v>
      </c>
      <c r="J176" s="205">
        <f>VLOOKUP(A176,'import Afyon'!A:P,10,0)</f>
        <v>0</v>
      </c>
      <c r="K176" s="196" t="s">
        <v>1989</v>
      </c>
      <c r="L176" s="196">
        <v>2.722164356E9</v>
      </c>
      <c r="M176" s="196" t="s">
        <v>1350</v>
      </c>
      <c r="N176" s="196" t="s">
        <v>1521</v>
      </c>
      <c r="O176" s="196" t="s">
        <v>1990</v>
      </c>
      <c r="P176" s="206" t="str">
        <f>VLOOKUP(A176,'import Afyon'!A:P,16,0)</f>
        <v>Geleneksel</v>
      </c>
      <c r="Q176" s="1" t="b">
        <v>0</v>
      </c>
      <c r="R176" s="1" t="s">
        <v>41</v>
      </c>
      <c r="S176" s="1"/>
      <c r="T176" s="1"/>
      <c r="U176" s="1" t="s">
        <v>1991</v>
      </c>
      <c r="V176" s="208"/>
      <c r="W176" s="208"/>
      <c r="X176" s="1"/>
      <c r="Y176" s="1" t="s">
        <v>1353</v>
      </c>
      <c r="Z176" s="208">
        <v>44522.0</v>
      </c>
      <c r="AA176" s="1"/>
      <c r="AB176" s="208"/>
      <c r="AC176" s="1"/>
      <c r="AD176" s="208"/>
      <c r="AE176" s="1"/>
      <c r="AF176" s="208"/>
      <c r="AG176" s="1"/>
      <c r="AH176" s="208"/>
      <c r="AI176" s="1" t="s">
        <v>416</v>
      </c>
      <c r="AJ176" s="1"/>
      <c r="AK176" s="1"/>
      <c r="AL176" s="1"/>
      <c r="AM176" s="1"/>
    </row>
    <row r="177" ht="15.75" customHeight="1">
      <c r="A177" s="196" t="s">
        <v>1992</v>
      </c>
      <c r="B177" s="196" t="s">
        <v>1993</v>
      </c>
      <c r="C177" s="196" t="b">
        <f>VLOOKUP(A177,'import Afyon'!A:P,3,0)</f>
        <v>0</v>
      </c>
      <c r="D177" s="196" t="s">
        <v>1378</v>
      </c>
      <c r="E177" s="196">
        <f>VLOOKUP(A177,'import Afyon'!A:P,5,0)</f>
        <v>179</v>
      </c>
      <c r="F177" s="196">
        <f>VLOOKUP(A177,'import Afyon'!A:P,6,0)</f>
        <v>0</v>
      </c>
      <c r="G177" s="196">
        <f>VLOOKUP(A177,'import Afyon'!A:P,7,0)</f>
        <v>0</v>
      </c>
      <c r="H177" s="196">
        <f>VLOOKUP(A177,'import Afyon'!A:P,8,0)</f>
        <v>9</v>
      </c>
      <c r="I177" s="196">
        <f>VLOOKUP(A177,'import Afyon'!A:P,9,0)</f>
        <v>9</v>
      </c>
      <c r="J177" s="205">
        <f>VLOOKUP(A177,'import Afyon'!A:P,10,0)</f>
        <v>0</v>
      </c>
      <c r="K177" s="196" t="s">
        <v>1994</v>
      </c>
      <c r="L177" s="196">
        <v>5.45213031E9</v>
      </c>
      <c r="M177" s="196" t="s">
        <v>1350</v>
      </c>
      <c r="N177" s="196" t="s">
        <v>1447</v>
      </c>
      <c r="O177" s="196" t="s">
        <v>1995</v>
      </c>
      <c r="P177" s="206" t="str">
        <f>VLOOKUP(A177,'import Afyon'!A:P,16,0)</f>
        <v>Geleneksel</v>
      </c>
      <c r="Q177" s="1" t="b">
        <v>1</v>
      </c>
      <c r="R177" s="1"/>
      <c r="S177" s="1"/>
      <c r="T177" s="27"/>
      <c r="U177" s="1" t="s">
        <v>1996</v>
      </c>
      <c r="V177" s="208"/>
      <c r="W177" s="208"/>
      <c r="X177" s="1"/>
      <c r="Y177" s="1" t="s">
        <v>1353</v>
      </c>
      <c r="Z177" s="208"/>
      <c r="AA177" s="1" t="s">
        <v>1353</v>
      </c>
      <c r="AB177" s="208">
        <v>44350.0</v>
      </c>
      <c r="AC177" s="1"/>
      <c r="AD177" s="208"/>
      <c r="AE177" s="1"/>
      <c r="AF177" s="208"/>
      <c r="AG177" s="1"/>
      <c r="AH177" s="208"/>
      <c r="AI177" s="1"/>
      <c r="AJ177" s="1" t="s">
        <v>929</v>
      </c>
      <c r="AK177" s="1"/>
      <c r="AL177" s="1"/>
      <c r="AM177" s="1"/>
    </row>
    <row r="178" ht="15.75" customHeight="1">
      <c r="A178" s="196" t="s">
        <v>1997</v>
      </c>
      <c r="B178" s="196" t="s">
        <v>1998</v>
      </c>
      <c r="C178" s="196" t="b">
        <f>VLOOKUP(A178,'import Afyon'!A:P,3,0)</f>
        <v>1</v>
      </c>
      <c r="D178" s="196" t="s">
        <v>1370</v>
      </c>
      <c r="E178" s="196">
        <f>VLOOKUP(A178,'import Afyon'!A:P,5,0)</f>
        <v>72</v>
      </c>
      <c r="F178" s="196">
        <f>VLOOKUP(A178,'import Afyon'!A:P,6,0)</f>
        <v>22</v>
      </c>
      <c r="G178" s="196">
        <f>VLOOKUP(A178,'import Afyon'!A:P,7,0)</f>
        <v>0</v>
      </c>
      <c r="H178" s="196">
        <f>VLOOKUP(A178,'import Afyon'!A:P,8,0)</f>
        <v>54</v>
      </c>
      <c r="I178" s="196">
        <f>VLOOKUP(A178,'import Afyon'!A:P,9,0)</f>
        <v>54</v>
      </c>
      <c r="J178" s="205">
        <f>VLOOKUP(A178,'import Afyon'!A:P,10,0)</f>
        <v>0</v>
      </c>
      <c r="K178" s="196" t="s">
        <v>1999</v>
      </c>
      <c r="L178" s="196">
        <v>2.722145559E9</v>
      </c>
      <c r="M178" s="196" t="s">
        <v>1350</v>
      </c>
      <c r="N178" s="196" t="s">
        <v>1749</v>
      </c>
      <c r="O178" s="196" t="s">
        <v>2000</v>
      </c>
      <c r="P178" s="206" t="str">
        <f>VLOOKUP(A178,'import Afyon'!A:P,16,0)</f>
        <v>Geleneksel</v>
      </c>
      <c r="Q178" s="1" t="b">
        <v>0</v>
      </c>
      <c r="R178" s="1"/>
      <c r="S178" s="1"/>
      <c r="T178" s="207"/>
      <c r="U178" s="1"/>
      <c r="V178" s="208"/>
      <c r="W178" s="208"/>
      <c r="X178" s="1"/>
      <c r="Y178" s="1"/>
      <c r="Z178" s="208"/>
      <c r="AA178" s="1"/>
      <c r="AB178" s="208"/>
      <c r="AC178" s="1"/>
      <c r="AD178" s="208"/>
      <c r="AE178" s="1"/>
      <c r="AF178" s="208"/>
      <c r="AG178" s="1"/>
      <c r="AH178" s="208"/>
      <c r="AI178" s="1"/>
      <c r="AJ178" s="1"/>
      <c r="AK178" s="1"/>
      <c r="AL178" s="1"/>
      <c r="AM178" s="1"/>
    </row>
    <row r="179" ht="15.75" customHeight="1">
      <c r="A179" s="196" t="s">
        <v>2001</v>
      </c>
      <c r="B179" s="196" t="s">
        <v>2002</v>
      </c>
      <c r="C179" s="196" t="b">
        <f>VLOOKUP(A179,'import Afyon'!A:P,3,0)</f>
        <v>1</v>
      </c>
      <c r="D179" s="196" t="s">
        <v>1789</v>
      </c>
      <c r="E179" s="196">
        <f>VLOOKUP(A179,'import Afyon'!A:P,5,0)</f>
        <v>529</v>
      </c>
      <c r="F179" s="196">
        <f>VLOOKUP(A179,'import Afyon'!A:P,6,0)</f>
        <v>69</v>
      </c>
      <c r="G179" s="196">
        <f>VLOOKUP(A179,'import Afyon'!A:P,7,0)</f>
        <v>0</v>
      </c>
      <c r="H179" s="196">
        <f>VLOOKUP(A179,'import Afyon'!A:P,8,0)</f>
        <v>9</v>
      </c>
      <c r="I179" s="196">
        <f>VLOOKUP(A179,'import Afyon'!A:P,9,0)</f>
        <v>9</v>
      </c>
      <c r="J179" s="205">
        <f>VLOOKUP(A179,'import Afyon'!A:P,10,0)</f>
        <v>0</v>
      </c>
      <c r="K179" s="196" t="s">
        <v>2003</v>
      </c>
      <c r="L179" s="196">
        <v>5.438107598E9</v>
      </c>
      <c r="M179" s="196" t="s">
        <v>1350</v>
      </c>
      <c r="N179" s="196" t="s">
        <v>1351</v>
      </c>
      <c r="O179" s="196" t="s">
        <v>2004</v>
      </c>
      <c r="P179" s="206" t="str">
        <f>VLOOKUP(A179,'import Afyon'!A:P,16,0)</f>
        <v>Geleneksel</v>
      </c>
      <c r="Q179" s="1" t="b">
        <v>1</v>
      </c>
      <c r="R179" s="1"/>
      <c r="S179" s="1"/>
      <c r="T179" s="1"/>
      <c r="U179" s="1" t="s">
        <v>1996</v>
      </c>
      <c r="V179" s="208"/>
      <c r="W179" s="208"/>
      <c r="X179" s="1" t="s">
        <v>2005</v>
      </c>
      <c r="Y179" s="1" t="s">
        <v>1353</v>
      </c>
      <c r="Z179" s="208"/>
      <c r="AA179" s="1" t="s">
        <v>1353</v>
      </c>
      <c r="AB179" s="208">
        <v>44350.0</v>
      </c>
      <c r="AC179" s="1"/>
      <c r="AD179" s="208"/>
      <c r="AE179" s="1"/>
      <c r="AF179" s="208"/>
      <c r="AG179" s="1"/>
      <c r="AH179" s="208"/>
      <c r="AI179" s="1"/>
      <c r="AJ179" s="1" t="s">
        <v>929</v>
      </c>
      <c r="AK179" s="1"/>
      <c r="AL179" s="1"/>
      <c r="AM179" s="1"/>
    </row>
    <row r="180" ht="15.75" customHeight="1">
      <c r="A180" s="196" t="s">
        <v>2006</v>
      </c>
      <c r="B180" s="196" t="s">
        <v>2007</v>
      </c>
      <c r="C180" s="196" t="b">
        <f>VLOOKUP(A180,'import Afyon'!A:P,3,0)</f>
        <v>1</v>
      </c>
      <c r="D180" s="196" t="s">
        <v>1507</v>
      </c>
      <c r="E180" s="196">
        <f>VLOOKUP(A180,'import Afyon'!A:P,5,0)</f>
        <v>401</v>
      </c>
      <c r="F180" s="196">
        <f>VLOOKUP(A180,'import Afyon'!A:P,6,0)</f>
        <v>31</v>
      </c>
      <c r="G180" s="196">
        <f>VLOOKUP(A180,'import Afyon'!A:P,7,0)</f>
        <v>0</v>
      </c>
      <c r="H180" s="196">
        <f>VLOOKUP(A180,'import Afyon'!A:P,8,0)</f>
        <v>149</v>
      </c>
      <c r="I180" s="196">
        <f>VLOOKUP(A180,'import Afyon'!A:P,9,0)</f>
        <v>149</v>
      </c>
      <c r="J180" s="205">
        <f>VLOOKUP(A180,'import Afyon'!A:P,10,0)</f>
        <v>0</v>
      </c>
      <c r="K180" s="196" t="s">
        <v>2008</v>
      </c>
      <c r="L180" s="196">
        <v>5.543879462E9</v>
      </c>
      <c r="M180" s="196" t="s">
        <v>1350</v>
      </c>
      <c r="N180" s="196" t="s">
        <v>1366</v>
      </c>
      <c r="O180" s="196" t="s">
        <v>2009</v>
      </c>
      <c r="P180" s="206" t="str">
        <f>VLOOKUP(A180,'import Afyon'!A:P,16,0)</f>
        <v>Geleneksel</v>
      </c>
      <c r="Q180" s="1" t="b">
        <v>0</v>
      </c>
      <c r="R180" s="87" t="s">
        <v>32</v>
      </c>
      <c r="S180" s="210"/>
      <c r="T180" s="27"/>
      <c r="V180" s="208"/>
      <c r="W180" s="208"/>
      <c r="X180" s="1"/>
      <c r="Y180" s="1"/>
      <c r="Z180" s="208"/>
      <c r="AA180" s="1"/>
      <c r="AB180" s="208"/>
      <c r="AC180" s="1"/>
      <c r="AD180" s="208"/>
      <c r="AE180" s="1"/>
      <c r="AF180" s="208"/>
      <c r="AG180" s="1"/>
      <c r="AH180" s="208"/>
      <c r="AI180" s="1"/>
      <c r="AJ180" s="1"/>
      <c r="AK180" s="1"/>
      <c r="AL180" s="1"/>
      <c r="AM180" s="1"/>
    </row>
    <row r="181" ht="15.75" customHeight="1">
      <c r="A181" s="196" t="s">
        <v>1237</v>
      </c>
      <c r="B181" s="196" t="s">
        <v>1238</v>
      </c>
      <c r="C181" s="196" t="b">
        <f>VLOOKUP(A181,'import Afyon'!A:P,3,0)</f>
        <v>1</v>
      </c>
      <c r="D181" s="196" t="s">
        <v>1385</v>
      </c>
      <c r="E181" s="196">
        <f>VLOOKUP(A181,'import Afyon'!A:P,5,0)</f>
        <v>1087</v>
      </c>
      <c r="F181" s="196">
        <f>VLOOKUP(A181,'import Afyon'!A:P,6,0)</f>
        <v>76</v>
      </c>
      <c r="G181" s="196">
        <f>VLOOKUP(A181,'import Afyon'!A:P,7,0)</f>
        <v>8</v>
      </c>
      <c r="H181" s="196">
        <f>VLOOKUP(A181,'import Afyon'!A:P,8,0)</f>
        <v>9</v>
      </c>
      <c r="I181" s="196">
        <f>VLOOKUP(A181,'import Afyon'!A:P,9,0)</f>
        <v>17</v>
      </c>
      <c r="J181" s="205">
        <f>VLOOKUP(A181,'import Afyon'!A:P,10,0)</f>
        <v>0.47</v>
      </c>
      <c r="K181" s="196" t="s">
        <v>2010</v>
      </c>
      <c r="L181" s="196">
        <v>2.722146467E9</v>
      </c>
      <c r="M181" s="196" t="s">
        <v>1350</v>
      </c>
      <c r="N181" s="196" t="s">
        <v>1667</v>
      </c>
      <c r="O181" s="196" t="s">
        <v>1242</v>
      </c>
      <c r="P181" s="206" t="str">
        <f>VLOOKUP(A181,'import Afyon'!A:P,16,0)</f>
        <v>Geleneksel</v>
      </c>
      <c r="Q181" s="1" t="b">
        <v>0</v>
      </c>
      <c r="R181" s="1" t="s">
        <v>38</v>
      </c>
      <c r="S181" s="1" t="s">
        <v>416</v>
      </c>
      <c r="T181" s="137" t="s">
        <v>989</v>
      </c>
      <c r="U181" s="1" t="s">
        <v>2011</v>
      </c>
      <c r="V181" s="208">
        <v>44543.0</v>
      </c>
      <c r="W181" s="208">
        <v>44545.0</v>
      </c>
      <c r="X181" s="1"/>
      <c r="Y181" s="1" t="s">
        <v>1353</v>
      </c>
      <c r="Z181" s="208"/>
      <c r="AA181" s="1" t="s">
        <v>1353</v>
      </c>
      <c r="AB181" s="208">
        <v>44350.0</v>
      </c>
      <c r="AC181" s="1" t="s">
        <v>1353</v>
      </c>
      <c r="AD181" s="208">
        <v>44355.0</v>
      </c>
      <c r="AE181" s="1" t="s">
        <v>1353</v>
      </c>
      <c r="AF181" s="208">
        <v>44357.0</v>
      </c>
      <c r="AG181" s="1" t="s">
        <v>1353</v>
      </c>
      <c r="AH181" s="208">
        <v>44543.0</v>
      </c>
      <c r="AI181" s="1"/>
      <c r="AJ181" s="1" t="s">
        <v>929</v>
      </c>
      <c r="AK181" s="1" t="s">
        <v>929</v>
      </c>
      <c r="AL181" s="1" t="s">
        <v>814</v>
      </c>
      <c r="AM181" s="1" t="s">
        <v>416</v>
      </c>
    </row>
    <row r="182" ht="15.75" customHeight="1">
      <c r="A182" s="196" t="s">
        <v>2012</v>
      </c>
      <c r="B182" s="196" t="s">
        <v>2013</v>
      </c>
      <c r="C182" s="196" t="b">
        <f>VLOOKUP(A182,'import Afyon'!A:P,3,0)</f>
        <v>1</v>
      </c>
      <c r="D182" s="196" t="s">
        <v>1827</v>
      </c>
      <c r="E182" s="196">
        <f>VLOOKUP(A182,'import Afyon'!A:P,5,0)</f>
        <v>2260</v>
      </c>
      <c r="F182" s="196">
        <f>VLOOKUP(A182,'import Afyon'!A:P,6,0)</f>
        <v>206</v>
      </c>
      <c r="G182" s="196">
        <f>VLOOKUP(A182,'import Afyon'!A:P,7,0)</f>
        <v>0</v>
      </c>
      <c r="H182" s="196">
        <f>VLOOKUP(A182,'import Afyon'!A:P,8,0)</f>
        <v>36</v>
      </c>
      <c r="I182" s="196">
        <f>VLOOKUP(A182,'import Afyon'!A:P,9,0)</f>
        <v>36</v>
      </c>
      <c r="J182" s="205">
        <f>VLOOKUP(A182,'import Afyon'!A:P,10,0)</f>
        <v>0</v>
      </c>
      <c r="K182" s="196" t="s">
        <v>2014</v>
      </c>
      <c r="L182" s="196">
        <v>5.304046467E9</v>
      </c>
      <c r="M182" s="196" t="s">
        <v>1350</v>
      </c>
      <c r="N182" s="196" t="s">
        <v>1366</v>
      </c>
      <c r="O182" s="196" t="s">
        <v>2015</v>
      </c>
      <c r="P182" s="206" t="str">
        <f>VLOOKUP(A182,'import Afyon'!A:P,16,0)</f>
        <v>Geleneksel</v>
      </c>
      <c r="Q182" s="1" t="b">
        <v>0</v>
      </c>
      <c r="R182" s="1" t="s">
        <v>29</v>
      </c>
      <c r="S182" s="1"/>
      <c r="T182" s="1"/>
      <c r="U182" s="1" t="s">
        <v>2016</v>
      </c>
      <c r="V182" s="208"/>
      <c r="W182" s="208"/>
      <c r="X182" s="1"/>
      <c r="Y182" s="1" t="s">
        <v>1353</v>
      </c>
      <c r="Z182" s="208"/>
      <c r="AA182" s="1" t="s">
        <v>1475</v>
      </c>
      <c r="AB182" s="208"/>
      <c r="AC182" s="1" t="s">
        <v>1475</v>
      </c>
      <c r="AD182" s="208"/>
      <c r="AE182" s="1" t="s">
        <v>1506</v>
      </c>
      <c r="AF182" s="208">
        <v>44348.0</v>
      </c>
      <c r="AG182" s="1" t="s">
        <v>1353</v>
      </c>
      <c r="AH182" s="208">
        <v>44554.0</v>
      </c>
      <c r="AI182" s="1"/>
      <c r="AJ182" s="1"/>
      <c r="AK182" s="1"/>
      <c r="AL182" s="1" t="s">
        <v>814</v>
      </c>
      <c r="AM182" s="1" t="s">
        <v>167</v>
      </c>
    </row>
    <row r="183" ht="15.75" customHeight="1">
      <c r="A183" s="196" t="s">
        <v>1062</v>
      </c>
      <c r="B183" s="196" t="s">
        <v>1063</v>
      </c>
      <c r="C183" s="196" t="b">
        <f>VLOOKUP(A183,'import Afyon'!A:P,3,0)</f>
        <v>1</v>
      </c>
      <c r="D183" s="196" t="s">
        <v>1385</v>
      </c>
      <c r="E183" s="196">
        <f>VLOOKUP(A183,'import Afyon'!A:P,5,0)</f>
        <v>3097</v>
      </c>
      <c r="F183" s="196">
        <f>VLOOKUP(A183,'import Afyon'!A:P,6,0)</f>
        <v>376</v>
      </c>
      <c r="G183" s="196">
        <f>VLOOKUP(A183,'import Afyon'!A:P,7,0)</f>
        <v>18</v>
      </c>
      <c r="H183" s="196">
        <f>VLOOKUP(A183,'import Afyon'!A:P,8,0)</f>
        <v>9</v>
      </c>
      <c r="I183" s="196">
        <f>VLOOKUP(A183,'import Afyon'!A:P,9,0)</f>
        <v>27</v>
      </c>
      <c r="J183" s="205">
        <f>VLOOKUP(A183,'import Afyon'!A:P,10,0)</f>
        <v>0.67</v>
      </c>
      <c r="K183" s="196" t="s">
        <v>2017</v>
      </c>
      <c r="L183" s="196">
        <v>5.433390708E9</v>
      </c>
      <c r="M183" s="196" t="s">
        <v>1350</v>
      </c>
      <c r="N183" s="196" t="s">
        <v>1402</v>
      </c>
      <c r="O183" s="196" t="s">
        <v>1065</v>
      </c>
      <c r="P183" s="206" t="str">
        <f>VLOOKUP(A183,'import Afyon'!A:P,16,0)</f>
        <v>Geleneksel</v>
      </c>
      <c r="Q183" s="1" t="b">
        <v>0</v>
      </c>
      <c r="R183" s="1" t="s">
        <v>38</v>
      </c>
      <c r="S183" s="1" t="s">
        <v>106</v>
      </c>
      <c r="T183" s="207" t="s">
        <v>989</v>
      </c>
      <c r="V183" s="208">
        <v>44518.0</v>
      </c>
      <c r="W183" s="208">
        <v>44522.0</v>
      </c>
      <c r="X183" s="1"/>
      <c r="Y183" s="1" t="s">
        <v>1353</v>
      </c>
      <c r="Z183" s="208">
        <v>44518.0</v>
      </c>
      <c r="AA183" s="1"/>
      <c r="AB183" s="208"/>
      <c r="AC183" s="1"/>
      <c r="AD183" s="208"/>
      <c r="AE183" s="1"/>
      <c r="AF183" s="208"/>
      <c r="AG183" s="1"/>
      <c r="AH183" s="208"/>
      <c r="AI183" s="1" t="s">
        <v>106</v>
      </c>
      <c r="AJ183" s="1"/>
      <c r="AK183" s="1"/>
      <c r="AL183" s="1"/>
      <c r="AM183" s="1"/>
    </row>
    <row r="184" ht="15.75" customHeight="1">
      <c r="A184" s="196" t="s">
        <v>1277</v>
      </c>
      <c r="B184" s="196" t="s">
        <v>1278</v>
      </c>
      <c r="C184" s="196" t="b">
        <f>VLOOKUP(A184,'import Afyon'!A:P,3,0)</f>
        <v>1</v>
      </c>
      <c r="D184" s="196" t="s">
        <v>1348</v>
      </c>
      <c r="E184" s="196">
        <f>VLOOKUP(A184,'import Afyon'!A:P,5,0)</f>
        <v>49</v>
      </c>
      <c r="F184" s="196">
        <f>VLOOKUP(A184,'import Afyon'!A:P,6,0)</f>
        <v>0</v>
      </c>
      <c r="G184" s="196">
        <f>VLOOKUP(A184,'import Afyon'!A:P,7,0)</f>
        <v>0</v>
      </c>
      <c r="H184" s="196">
        <f>VLOOKUP(A184,'import Afyon'!A:P,8,0)</f>
        <v>44</v>
      </c>
      <c r="I184" s="196">
        <f>VLOOKUP(A184,'import Afyon'!A:P,9,0)</f>
        <v>44</v>
      </c>
      <c r="J184" s="205">
        <f>VLOOKUP(A184,'import Afyon'!A:P,10,0)</f>
        <v>0</v>
      </c>
      <c r="K184" s="196" t="s">
        <v>2018</v>
      </c>
      <c r="L184" s="196">
        <v>5.41909088E9</v>
      </c>
      <c r="M184" s="196" t="s">
        <v>1350</v>
      </c>
      <c r="N184" s="196" t="s">
        <v>1402</v>
      </c>
      <c r="O184" s="196" t="s">
        <v>1280</v>
      </c>
      <c r="P184" s="206" t="str">
        <f>VLOOKUP(A184,'import Afyon'!A:P,16,0)</f>
        <v>Geleneksel</v>
      </c>
      <c r="Q184" s="1" t="b">
        <v>0</v>
      </c>
      <c r="R184" s="1" t="s">
        <v>39</v>
      </c>
      <c r="S184" s="1" t="s">
        <v>416</v>
      </c>
      <c r="T184" s="207" t="s">
        <v>989</v>
      </c>
      <c r="U184" s="27" t="s">
        <v>2019</v>
      </c>
      <c r="V184" s="208">
        <v>44547.0</v>
      </c>
      <c r="W184" s="208">
        <v>44550.0</v>
      </c>
      <c r="X184" s="1"/>
      <c r="Y184" s="1" t="s">
        <v>1475</v>
      </c>
      <c r="Z184" s="208">
        <v>44518.0</v>
      </c>
      <c r="AA184" s="1" t="s">
        <v>43</v>
      </c>
      <c r="AB184" s="208">
        <v>44529.0</v>
      </c>
      <c r="AC184" s="1" t="s">
        <v>1475</v>
      </c>
      <c r="AD184" s="208">
        <v>44530.0</v>
      </c>
      <c r="AE184" s="1" t="s">
        <v>43</v>
      </c>
      <c r="AF184" s="208">
        <v>44543.0</v>
      </c>
      <c r="AG184" s="1" t="s">
        <v>1353</v>
      </c>
      <c r="AH184" s="208">
        <v>44554.0</v>
      </c>
      <c r="AI184" s="1" t="s">
        <v>106</v>
      </c>
      <c r="AJ184" s="1" t="s">
        <v>106</v>
      </c>
      <c r="AK184" s="1" t="s">
        <v>66</v>
      </c>
      <c r="AL184" s="1" t="s">
        <v>73</v>
      </c>
      <c r="AM184" s="1" t="s">
        <v>167</v>
      </c>
    </row>
    <row r="185" ht="15.75" customHeight="1">
      <c r="A185" s="196" t="s">
        <v>2020</v>
      </c>
      <c r="B185" s="196" t="s">
        <v>2021</v>
      </c>
      <c r="C185" s="196" t="b">
        <f>VLOOKUP(A185,'import Afyon'!A:P,3,0)</f>
        <v>1</v>
      </c>
      <c r="D185" s="196" t="s">
        <v>1832</v>
      </c>
      <c r="E185" s="196">
        <f>VLOOKUP(A185,'import Afyon'!A:P,5,0)</f>
        <v>1256</v>
      </c>
      <c r="F185" s="196">
        <f>VLOOKUP(A185,'import Afyon'!A:P,6,0)</f>
        <v>98</v>
      </c>
      <c r="G185" s="196">
        <f>VLOOKUP(A185,'import Afyon'!A:P,7,0)</f>
        <v>0</v>
      </c>
      <c r="H185" s="196">
        <f>VLOOKUP(A185,'import Afyon'!A:P,8,0)</f>
        <v>28</v>
      </c>
      <c r="I185" s="196">
        <f>VLOOKUP(A185,'import Afyon'!A:P,9,0)</f>
        <v>28</v>
      </c>
      <c r="J185" s="205">
        <f>VLOOKUP(A185,'import Afyon'!A:P,10,0)</f>
        <v>0</v>
      </c>
      <c r="K185" s="196" t="s">
        <v>2022</v>
      </c>
      <c r="L185" s="196">
        <v>5.069898142E9</v>
      </c>
      <c r="M185" s="196" t="s">
        <v>1350</v>
      </c>
      <c r="N185" s="196" t="s">
        <v>1366</v>
      </c>
      <c r="O185" s="196" t="s">
        <v>2023</v>
      </c>
      <c r="P185" s="206" t="str">
        <f>VLOOKUP(A185,'import Afyon'!A:P,16,0)</f>
        <v>Geleneksel</v>
      </c>
      <c r="Q185" s="1" t="b">
        <v>1</v>
      </c>
      <c r="R185" s="1"/>
      <c r="S185" s="1"/>
      <c r="T185" s="1"/>
      <c r="U185" s="1" t="s">
        <v>2024</v>
      </c>
      <c r="V185" s="208"/>
      <c r="W185" s="208"/>
      <c r="X185" s="1"/>
      <c r="Y185" s="1" t="s">
        <v>1353</v>
      </c>
      <c r="Z185" s="208"/>
      <c r="AA185" s="1" t="s">
        <v>1353</v>
      </c>
      <c r="AB185" s="208">
        <v>44350.0</v>
      </c>
      <c r="AC185" s="1" t="s">
        <v>1475</v>
      </c>
      <c r="AD185" s="208">
        <v>44543.0</v>
      </c>
      <c r="AE185" s="1"/>
      <c r="AF185" s="208"/>
      <c r="AG185" s="1"/>
      <c r="AH185" s="208"/>
      <c r="AI185" s="1"/>
      <c r="AJ185" s="1" t="s">
        <v>929</v>
      </c>
      <c r="AK185" s="1" t="s">
        <v>416</v>
      </c>
      <c r="AL185" s="1"/>
      <c r="AM185" s="1"/>
    </row>
    <row r="186" ht="15.75" customHeight="1">
      <c r="A186" s="196" t="s">
        <v>2025</v>
      </c>
      <c r="B186" s="196" t="s">
        <v>2026</v>
      </c>
      <c r="C186" s="196" t="b">
        <f>VLOOKUP(A186,'import Afyon'!A:P,3,0)</f>
        <v>1</v>
      </c>
      <c r="D186" s="196" t="s">
        <v>1356</v>
      </c>
      <c r="E186" s="196">
        <f>VLOOKUP(A186,'import Afyon'!A:P,5,0)</f>
        <v>386</v>
      </c>
      <c r="F186" s="196">
        <f>VLOOKUP(A186,'import Afyon'!A:P,6,0)</f>
        <v>26</v>
      </c>
      <c r="G186" s="196">
        <f>VLOOKUP(A186,'import Afyon'!A:P,7,0)</f>
        <v>0</v>
      </c>
      <c r="H186" s="196">
        <f>VLOOKUP(A186,'import Afyon'!A:P,8,0)</f>
        <v>20</v>
      </c>
      <c r="I186" s="196">
        <f>VLOOKUP(A186,'import Afyon'!A:P,9,0)</f>
        <v>20</v>
      </c>
      <c r="J186" s="205">
        <f>VLOOKUP(A186,'import Afyon'!A:P,10,0)</f>
        <v>0</v>
      </c>
      <c r="K186" s="196" t="s">
        <v>1833</v>
      </c>
      <c r="L186" s="196">
        <v>5.415924542E9</v>
      </c>
      <c r="M186" s="196" t="s">
        <v>1350</v>
      </c>
      <c r="N186" s="196" t="s">
        <v>1402</v>
      </c>
      <c r="O186" s="196" t="s">
        <v>2027</v>
      </c>
      <c r="P186" s="206" t="str">
        <f>VLOOKUP(A186,'import Afyon'!A:P,16,0)</f>
        <v>Geleneksel</v>
      </c>
      <c r="Q186" s="1" t="b">
        <v>0</v>
      </c>
      <c r="R186" s="1" t="s">
        <v>43</v>
      </c>
      <c r="S186" s="1"/>
      <c r="T186" s="1"/>
      <c r="U186" s="1" t="s">
        <v>2028</v>
      </c>
      <c r="V186" s="208"/>
      <c r="W186" s="208"/>
      <c r="X186" s="1"/>
      <c r="Y186" s="1" t="s">
        <v>43</v>
      </c>
      <c r="Z186" s="208">
        <v>44518.0</v>
      </c>
      <c r="AA186" s="1" t="s">
        <v>1475</v>
      </c>
      <c r="AB186" s="208">
        <v>44529.0</v>
      </c>
      <c r="AC186" s="1" t="s">
        <v>43</v>
      </c>
      <c r="AD186" s="208">
        <v>44530.0</v>
      </c>
      <c r="AE186" s="1" t="s">
        <v>43</v>
      </c>
      <c r="AF186" s="208">
        <v>44547.0</v>
      </c>
      <c r="AG186" s="1" t="s">
        <v>1353</v>
      </c>
      <c r="AH186" s="208">
        <v>44554.0</v>
      </c>
      <c r="AI186" s="1" t="s">
        <v>106</v>
      </c>
      <c r="AJ186" s="1" t="s">
        <v>106</v>
      </c>
      <c r="AK186" s="1" t="s">
        <v>106</v>
      </c>
      <c r="AL186" s="1" t="s">
        <v>416</v>
      </c>
      <c r="AM186" s="1" t="s">
        <v>167</v>
      </c>
    </row>
    <row r="187" ht="15.75" customHeight="1">
      <c r="A187" s="196" t="s">
        <v>2029</v>
      </c>
      <c r="B187" s="196" t="s">
        <v>2030</v>
      </c>
      <c r="C187" s="196" t="b">
        <f>VLOOKUP(A187,'import Afyon'!A:P,3,0)</f>
        <v>0</v>
      </c>
      <c r="D187" s="196" t="s">
        <v>1832</v>
      </c>
      <c r="E187" s="196">
        <f>VLOOKUP(A187,'import Afyon'!A:P,5,0)</f>
        <v>406</v>
      </c>
      <c r="F187" s="196">
        <f>VLOOKUP(A187,'import Afyon'!A:P,6,0)</f>
        <v>0</v>
      </c>
      <c r="G187" s="196">
        <f>VLOOKUP(A187,'import Afyon'!A:P,7,0)</f>
        <v>0</v>
      </c>
      <c r="H187" s="196">
        <f>VLOOKUP(A187,'import Afyon'!A:P,8,0)</f>
        <v>13</v>
      </c>
      <c r="I187" s="196">
        <f>VLOOKUP(A187,'import Afyon'!A:P,9,0)</f>
        <v>13</v>
      </c>
      <c r="J187" s="205">
        <f>VLOOKUP(A187,'import Afyon'!A:P,10,0)</f>
        <v>0</v>
      </c>
      <c r="K187" s="196" t="s">
        <v>1833</v>
      </c>
      <c r="L187" s="196">
        <v>5.415924542E9</v>
      </c>
      <c r="M187" s="196" t="s">
        <v>1350</v>
      </c>
      <c r="N187" s="196" t="s">
        <v>1447</v>
      </c>
      <c r="O187" s="196" t="s">
        <v>1664</v>
      </c>
      <c r="P187" s="206" t="str">
        <f>VLOOKUP(A187,'import Afyon'!A:P,16,0)</f>
        <v>Geleneksel</v>
      </c>
      <c r="Q187" s="1" t="b">
        <v>1</v>
      </c>
      <c r="R187" s="1"/>
      <c r="S187" s="1"/>
      <c r="T187" s="1"/>
      <c r="U187" s="1" t="s">
        <v>2031</v>
      </c>
      <c r="V187" s="208"/>
      <c r="W187" s="208"/>
      <c r="X187" s="1"/>
      <c r="Y187" s="1" t="s">
        <v>1353</v>
      </c>
      <c r="Z187" s="208"/>
      <c r="AA187" s="1"/>
      <c r="AB187" s="208"/>
      <c r="AC187" s="1"/>
      <c r="AD187" s="208"/>
      <c r="AE187" s="1"/>
      <c r="AF187" s="208"/>
      <c r="AG187" s="1"/>
      <c r="AH187" s="208"/>
      <c r="AI187" s="1"/>
      <c r="AJ187" s="1"/>
      <c r="AK187" s="1"/>
      <c r="AL187" s="1"/>
      <c r="AM187" s="1"/>
    </row>
    <row r="188" ht="15.75" customHeight="1">
      <c r="A188" s="196" t="s">
        <v>1021</v>
      </c>
      <c r="B188" s="196" t="s">
        <v>1022</v>
      </c>
      <c r="C188" s="196" t="b">
        <f>VLOOKUP(A188,'import Afyon'!A:P,3,0)</f>
        <v>0</v>
      </c>
      <c r="D188" s="196" t="s">
        <v>1577</v>
      </c>
      <c r="E188" s="196">
        <f>VLOOKUP(A188,'import Afyon'!A:P,5,0)</f>
        <v>9</v>
      </c>
      <c r="F188" s="196">
        <f>VLOOKUP(A188,'import Afyon'!A:P,6,0)</f>
        <v>0</v>
      </c>
      <c r="G188" s="196">
        <f>VLOOKUP(A188,'import Afyon'!A:P,7,0)</f>
        <v>0</v>
      </c>
      <c r="H188" s="196">
        <f>VLOOKUP(A188,'import Afyon'!A:P,8,0)</f>
        <v>15</v>
      </c>
      <c r="I188" s="196">
        <f>VLOOKUP(A188,'import Afyon'!A:P,9,0)</f>
        <v>15</v>
      </c>
      <c r="J188" s="205">
        <f>VLOOKUP(A188,'import Afyon'!A:P,10,0)</f>
        <v>0</v>
      </c>
      <c r="K188" s="196" t="s">
        <v>1564</v>
      </c>
      <c r="L188" s="196">
        <v>2.7221555E9</v>
      </c>
      <c r="M188" s="196" t="s">
        <v>1350</v>
      </c>
      <c r="N188" s="196" t="s">
        <v>1565</v>
      </c>
      <c r="O188" s="196" t="s">
        <v>1017</v>
      </c>
      <c r="P188" s="206" t="str">
        <f>VLOOKUP(A188,'import Afyon'!A:P,16,0)</f>
        <v>Geleneksel</v>
      </c>
      <c r="Q188" s="1" t="b">
        <v>0</v>
      </c>
      <c r="R188" s="1" t="s">
        <v>31</v>
      </c>
      <c r="S188" s="1" t="s">
        <v>416</v>
      </c>
      <c r="T188" s="207" t="s">
        <v>989</v>
      </c>
      <c r="U188" s="1" t="s">
        <v>1566</v>
      </c>
      <c r="V188" s="208">
        <v>44522.0</v>
      </c>
      <c r="W188" s="208">
        <v>44524.0</v>
      </c>
      <c r="X188" s="1"/>
      <c r="Y188" s="1" t="s">
        <v>1353</v>
      </c>
      <c r="Z188" s="208">
        <v>44522.0</v>
      </c>
      <c r="AA188" s="1" t="s">
        <v>1353</v>
      </c>
      <c r="AB188" s="208">
        <v>44537.0</v>
      </c>
      <c r="AC188" s="1"/>
      <c r="AD188" s="208"/>
      <c r="AE188" s="1"/>
      <c r="AF188" s="208"/>
      <c r="AG188" s="1"/>
      <c r="AH188" s="208"/>
      <c r="AI188" s="1" t="s">
        <v>416</v>
      </c>
      <c r="AJ188" s="1" t="s">
        <v>106</v>
      </c>
      <c r="AK188" s="1"/>
      <c r="AL188" s="1"/>
      <c r="AM188" s="1"/>
    </row>
    <row r="189" ht="15.75" customHeight="1">
      <c r="A189" s="196" t="s">
        <v>2032</v>
      </c>
      <c r="B189" s="196" t="s">
        <v>2033</v>
      </c>
      <c r="C189" s="196" t="b">
        <f>VLOOKUP(A189,'import Afyon'!A:P,3,0)</f>
        <v>1</v>
      </c>
      <c r="D189" s="196" t="s">
        <v>2034</v>
      </c>
      <c r="E189" s="196">
        <f>VLOOKUP(A189,'import Afyon'!A:P,5,0)</f>
        <v>1331</v>
      </c>
      <c r="F189" s="196">
        <f>VLOOKUP(A189,'import Afyon'!A:P,6,0)</f>
        <v>0</v>
      </c>
      <c r="G189" s="196">
        <f>VLOOKUP(A189,'import Afyon'!A:P,7,0)</f>
        <v>0</v>
      </c>
      <c r="H189" s="196">
        <f>VLOOKUP(A189,'import Afyon'!A:P,8,0)</f>
        <v>41</v>
      </c>
      <c r="I189" s="196">
        <f>VLOOKUP(A189,'import Afyon'!A:P,9,0)</f>
        <v>41</v>
      </c>
      <c r="J189" s="205">
        <f>VLOOKUP(A189,'import Afyon'!A:P,10,0)</f>
        <v>0</v>
      </c>
      <c r="K189" s="196" t="s">
        <v>2035</v>
      </c>
      <c r="L189" s="196">
        <v>5.519878879E9</v>
      </c>
      <c r="M189" s="196" t="s">
        <v>1350</v>
      </c>
      <c r="N189" s="196" t="s">
        <v>1402</v>
      </c>
      <c r="O189" s="196" t="s">
        <v>2036</v>
      </c>
      <c r="P189" s="206" t="str">
        <f>VLOOKUP(A189,'import Afyon'!A:P,16,0)</f>
        <v>Geleneksel</v>
      </c>
      <c r="Q189" s="1" t="b">
        <v>1</v>
      </c>
      <c r="R189" s="1"/>
      <c r="S189" s="1"/>
      <c r="T189" s="1"/>
      <c r="U189" s="1" t="s">
        <v>2037</v>
      </c>
      <c r="V189" s="208"/>
      <c r="W189" s="208"/>
      <c r="X189" s="1"/>
      <c r="Y189" s="1" t="s">
        <v>1475</v>
      </c>
      <c r="Z189" s="208"/>
      <c r="AA189" s="1" t="s">
        <v>1353</v>
      </c>
      <c r="AB189" s="208"/>
      <c r="AC189" s="1" t="s">
        <v>31</v>
      </c>
      <c r="AD189" s="208"/>
      <c r="AE189" s="1" t="s">
        <v>1506</v>
      </c>
      <c r="AF189" s="208">
        <v>44348.0</v>
      </c>
      <c r="AG189" s="1" t="s">
        <v>43</v>
      </c>
      <c r="AH189" s="208">
        <v>44547.0</v>
      </c>
      <c r="AI189" s="1"/>
      <c r="AJ189" s="1"/>
      <c r="AK189" s="1"/>
      <c r="AL189" s="1" t="s">
        <v>814</v>
      </c>
      <c r="AM189" s="1" t="s">
        <v>416</v>
      </c>
    </row>
    <row r="190" ht="15.75" customHeight="1">
      <c r="A190" s="196" t="s">
        <v>830</v>
      </c>
      <c r="B190" s="196" t="s">
        <v>831</v>
      </c>
      <c r="C190" s="196" t="b">
        <f>VLOOKUP(A190,'import Afyon'!A:P,3,0)</f>
        <v>1</v>
      </c>
      <c r="D190" s="196" t="s">
        <v>2038</v>
      </c>
      <c r="E190" s="196">
        <f>VLOOKUP(A190,'import Afyon'!A:P,5,0)</f>
        <v>1080</v>
      </c>
      <c r="F190" s="196">
        <f>VLOOKUP(A190,'import Afyon'!A:P,6,0)</f>
        <v>34</v>
      </c>
      <c r="G190" s="196">
        <f>VLOOKUP(A190,'import Afyon'!A:P,7,0)</f>
        <v>3</v>
      </c>
      <c r="H190" s="196">
        <f>VLOOKUP(A190,'import Afyon'!A:P,8,0)</f>
        <v>43</v>
      </c>
      <c r="I190" s="196">
        <f>VLOOKUP(A190,'import Afyon'!A:P,9,0)</f>
        <v>46</v>
      </c>
      <c r="J190" s="205">
        <f>VLOOKUP(A190,'import Afyon'!A:P,10,0)</f>
        <v>0.07</v>
      </c>
      <c r="K190" s="196" t="s">
        <v>2039</v>
      </c>
      <c r="L190" s="196">
        <v>2.722139889E9</v>
      </c>
      <c r="M190" s="196" t="s">
        <v>1350</v>
      </c>
      <c r="N190" s="196" t="s">
        <v>1408</v>
      </c>
      <c r="O190" s="196" t="s">
        <v>834</v>
      </c>
      <c r="P190" s="206" t="str">
        <f>VLOOKUP(A190,'import Afyon'!A:P,16,0)</f>
        <v>Geleneksel</v>
      </c>
      <c r="Q190" s="1" t="b">
        <v>1</v>
      </c>
      <c r="R190" s="1" t="s">
        <v>38</v>
      </c>
      <c r="S190" s="1" t="s">
        <v>167</v>
      </c>
      <c r="T190" s="207" t="s">
        <v>989</v>
      </c>
      <c r="U190" s="1" t="s">
        <v>1270</v>
      </c>
      <c r="V190" s="208">
        <v>44545.0</v>
      </c>
      <c r="W190" s="208">
        <v>44547.0</v>
      </c>
      <c r="X190" s="1"/>
      <c r="Y190" s="1" t="s">
        <v>1353</v>
      </c>
      <c r="Z190" s="208"/>
      <c r="AA190" s="1" t="s">
        <v>1353</v>
      </c>
      <c r="AB190" s="208">
        <v>44356.0</v>
      </c>
      <c r="AC190" s="1" t="s">
        <v>1353</v>
      </c>
      <c r="AD190" s="208">
        <v>44545.0</v>
      </c>
      <c r="AE190" s="1"/>
      <c r="AF190" s="208"/>
      <c r="AG190" s="1"/>
      <c r="AH190" s="208"/>
      <c r="AI190" s="1"/>
      <c r="AJ190" s="1" t="s">
        <v>859</v>
      </c>
      <c r="AK190" s="1" t="s">
        <v>167</v>
      </c>
      <c r="AL190" s="1"/>
      <c r="AM190" s="1"/>
    </row>
    <row r="191" ht="15.75" customHeight="1">
      <c r="A191" s="196" t="s">
        <v>2040</v>
      </c>
      <c r="B191" s="196" t="s">
        <v>2041</v>
      </c>
      <c r="C191" s="196" t="b">
        <f>VLOOKUP(A191,'import Afyon'!A:P,3,0)</f>
        <v>1</v>
      </c>
      <c r="D191" s="196" t="s">
        <v>1950</v>
      </c>
      <c r="E191" s="196">
        <f>VLOOKUP(A191,'import Afyon'!A:P,5,0)</f>
        <v>600</v>
      </c>
      <c r="F191" s="196">
        <f>VLOOKUP(A191,'import Afyon'!A:P,6,0)</f>
        <v>14</v>
      </c>
      <c r="G191" s="196">
        <f>VLOOKUP(A191,'import Afyon'!A:P,7,0)</f>
        <v>0</v>
      </c>
      <c r="H191" s="196">
        <f>VLOOKUP(A191,'import Afyon'!A:P,8,0)</f>
        <v>23</v>
      </c>
      <c r="I191" s="196">
        <f>VLOOKUP(A191,'import Afyon'!A:P,9,0)</f>
        <v>23</v>
      </c>
      <c r="J191" s="205">
        <f>VLOOKUP(A191,'import Afyon'!A:P,10,0)</f>
        <v>0</v>
      </c>
      <c r="K191" s="196" t="s">
        <v>2042</v>
      </c>
      <c r="L191" s="196">
        <v>2.72222001E9</v>
      </c>
      <c r="M191" s="196" t="s">
        <v>1350</v>
      </c>
      <c r="N191" s="196" t="s">
        <v>1447</v>
      </c>
      <c r="O191" s="196" t="s">
        <v>2043</v>
      </c>
      <c r="P191" s="206" t="str">
        <f>VLOOKUP(A191,'import Afyon'!A:P,16,0)</f>
        <v>Geleneksel</v>
      </c>
      <c r="Q191" s="1" t="b">
        <v>1</v>
      </c>
      <c r="R191" s="1"/>
      <c r="S191" s="1"/>
      <c r="T191" s="210"/>
      <c r="U191" s="1" t="s">
        <v>2044</v>
      </c>
      <c r="V191" s="208"/>
      <c r="W191" s="208"/>
      <c r="X191" s="1"/>
      <c r="Y191" s="1" t="s">
        <v>1353</v>
      </c>
      <c r="Z191" s="208"/>
      <c r="AA191" s="1" t="s">
        <v>43</v>
      </c>
      <c r="AB191" s="208">
        <v>44350.0</v>
      </c>
      <c r="AC191" s="1" t="s">
        <v>1475</v>
      </c>
      <c r="AD191" s="208">
        <v>44356.0</v>
      </c>
      <c r="AE191" s="1" t="s">
        <v>43</v>
      </c>
      <c r="AF191" s="208">
        <v>44356.0</v>
      </c>
      <c r="AG191" s="1" t="s">
        <v>1353</v>
      </c>
      <c r="AH191" s="208">
        <v>44543.0</v>
      </c>
      <c r="AI191" s="1"/>
      <c r="AJ191" s="1" t="s">
        <v>929</v>
      </c>
      <c r="AK191" s="1" t="s">
        <v>859</v>
      </c>
      <c r="AL191" s="1" t="s">
        <v>859</v>
      </c>
      <c r="AM191" s="1" t="s">
        <v>416</v>
      </c>
    </row>
    <row r="192" ht="15.75" customHeight="1">
      <c r="A192" s="196" t="s">
        <v>2045</v>
      </c>
      <c r="B192" s="196" t="s">
        <v>2046</v>
      </c>
      <c r="C192" s="196" t="b">
        <f>VLOOKUP(A192,'import Afyon'!A:P,3,0)</f>
        <v>1</v>
      </c>
      <c r="D192" s="196" t="s">
        <v>1385</v>
      </c>
      <c r="E192" s="196">
        <f>VLOOKUP(A192,'import Afyon'!A:P,5,0)</f>
        <v>58</v>
      </c>
      <c r="F192" s="196">
        <f>VLOOKUP(A192,'import Afyon'!A:P,6,0)</f>
        <v>0</v>
      </c>
      <c r="G192" s="196">
        <f>VLOOKUP(A192,'import Afyon'!A:P,7,0)</f>
        <v>0</v>
      </c>
      <c r="H192" s="196">
        <f>VLOOKUP(A192,'import Afyon'!A:P,8,0)</f>
        <v>23</v>
      </c>
      <c r="I192" s="196">
        <f>VLOOKUP(A192,'import Afyon'!A:P,9,0)</f>
        <v>23</v>
      </c>
      <c r="J192" s="205">
        <f>VLOOKUP(A192,'import Afyon'!A:P,10,0)</f>
        <v>0</v>
      </c>
      <c r="K192" s="196" t="s">
        <v>2047</v>
      </c>
      <c r="L192" s="196">
        <v>2.722134242E9</v>
      </c>
      <c r="M192" s="196" t="s">
        <v>1350</v>
      </c>
      <c r="N192" s="196" t="s">
        <v>26</v>
      </c>
      <c r="O192" s="196" t="s">
        <v>2048</v>
      </c>
      <c r="P192" s="206" t="str">
        <f>VLOOKUP(A192,'import Afyon'!A:P,16,0)</f>
        <v>Geleneksel</v>
      </c>
      <c r="Q192" s="1" t="b">
        <v>1</v>
      </c>
      <c r="R192" s="1"/>
      <c r="S192" s="1"/>
      <c r="T192" s="1"/>
      <c r="U192" s="1" t="s">
        <v>1770</v>
      </c>
      <c r="V192" s="208"/>
      <c r="W192" s="208"/>
      <c r="X192" s="1"/>
      <c r="Y192" s="1" t="s">
        <v>1353</v>
      </c>
      <c r="Z192" s="208"/>
      <c r="AA192" s="1" t="s">
        <v>1353</v>
      </c>
      <c r="AB192" s="208">
        <v>44350.0</v>
      </c>
      <c r="AC192" s="1" t="s">
        <v>1353</v>
      </c>
      <c r="AD192" s="208">
        <v>44543.0</v>
      </c>
      <c r="AE192" s="1"/>
      <c r="AF192" s="208"/>
      <c r="AG192" s="1"/>
      <c r="AH192" s="208"/>
      <c r="AI192" s="1"/>
      <c r="AJ192" s="1" t="s">
        <v>929</v>
      </c>
      <c r="AK192" s="1" t="s">
        <v>416</v>
      </c>
      <c r="AL192" s="1"/>
      <c r="AM192" s="1"/>
    </row>
    <row r="193" ht="15.75" customHeight="1">
      <c r="A193" s="196" t="s">
        <v>835</v>
      </c>
      <c r="B193" s="196" t="s">
        <v>836</v>
      </c>
      <c r="C193" s="196" t="b">
        <f>VLOOKUP(A193,'import Afyon'!A:P,3,0)</f>
        <v>1</v>
      </c>
      <c r="D193" s="196" t="s">
        <v>1385</v>
      </c>
      <c r="E193" s="196">
        <f>VLOOKUP(A193,'import Afyon'!A:P,5,0)</f>
        <v>247</v>
      </c>
      <c r="F193" s="196">
        <f>VLOOKUP(A193,'import Afyon'!A:P,6,0)</f>
        <v>16</v>
      </c>
      <c r="G193" s="196">
        <f>VLOOKUP(A193,'import Afyon'!A:P,7,0)</f>
        <v>9</v>
      </c>
      <c r="H193" s="196">
        <f>VLOOKUP(A193,'import Afyon'!A:P,8,0)</f>
        <v>5</v>
      </c>
      <c r="I193" s="196">
        <f>VLOOKUP(A193,'import Afyon'!A:P,9,0)</f>
        <v>14</v>
      </c>
      <c r="J193" s="205">
        <f>VLOOKUP(A193,'import Afyon'!A:P,10,0)</f>
        <v>0.64</v>
      </c>
      <c r="K193" s="196" t="s">
        <v>2049</v>
      </c>
      <c r="L193" s="196">
        <v>5.340119011E9</v>
      </c>
      <c r="M193" s="196" t="s">
        <v>1350</v>
      </c>
      <c r="N193" s="196" t="s">
        <v>2050</v>
      </c>
      <c r="O193" s="196" t="s">
        <v>839</v>
      </c>
      <c r="P193" s="206" t="str">
        <f>VLOOKUP(A193,'import Afyon'!A:P,16,0)</f>
        <v>Geleneksel</v>
      </c>
      <c r="Q193" s="1" t="b">
        <v>0</v>
      </c>
      <c r="R193" s="1" t="s">
        <v>38</v>
      </c>
      <c r="S193" s="1" t="s">
        <v>167</v>
      </c>
      <c r="T193" s="207" t="s">
        <v>989</v>
      </c>
      <c r="U193" s="1" t="s">
        <v>2051</v>
      </c>
      <c r="V193" s="208">
        <v>44538.0</v>
      </c>
      <c r="W193" s="208">
        <v>44540.0</v>
      </c>
      <c r="X193" s="1"/>
      <c r="Y193" s="1" t="s">
        <v>1353</v>
      </c>
      <c r="Z193" s="208"/>
      <c r="AA193" s="1" t="s">
        <v>1353</v>
      </c>
      <c r="AB193" s="208">
        <v>44356.0</v>
      </c>
      <c r="AC193" s="1" t="s">
        <v>31</v>
      </c>
      <c r="AD193" s="208">
        <v>44537.0</v>
      </c>
      <c r="AE193" s="1" t="s">
        <v>1353</v>
      </c>
      <c r="AF193" s="208">
        <v>44538.0</v>
      </c>
      <c r="AG193" s="1"/>
      <c r="AH193" s="208"/>
      <c r="AI193" s="1"/>
      <c r="AJ193" s="1"/>
      <c r="AK193" s="1" t="s">
        <v>859</v>
      </c>
      <c r="AL193" s="1" t="s">
        <v>106</v>
      </c>
      <c r="AM193" s="1" t="s">
        <v>167</v>
      </c>
    </row>
    <row r="194" ht="15.75" customHeight="1">
      <c r="A194" s="196" t="s">
        <v>1133</v>
      </c>
      <c r="B194" s="196" t="s">
        <v>1134</v>
      </c>
      <c r="C194" s="196" t="b">
        <f>VLOOKUP(A194,'import Afyon'!A:P,3,0)</f>
        <v>1</v>
      </c>
      <c r="D194" s="196" t="s">
        <v>1443</v>
      </c>
      <c r="E194" s="196">
        <f>VLOOKUP(A194,'import Afyon'!A:P,5,0)</f>
        <v>68</v>
      </c>
      <c r="F194" s="196">
        <f>VLOOKUP(A194,'import Afyon'!A:P,6,0)</f>
        <v>0</v>
      </c>
      <c r="G194" s="196">
        <f>VLOOKUP(A194,'import Afyon'!A:P,7,0)</f>
        <v>0</v>
      </c>
      <c r="H194" s="196">
        <f>VLOOKUP(A194,'import Afyon'!A:P,8,0)</f>
        <v>46</v>
      </c>
      <c r="I194" s="196">
        <f>VLOOKUP(A194,'import Afyon'!A:P,9,0)</f>
        <v>46</v>
      </c>
      <c r="J194" s="205">
        <f>VLOOKUP(A194,'import Afyon'!A:P,10,0)</f>
        <v>0</v>
      </c>
      <c r="K194" s="196" t="s">
        <v>2052</v>
      </c>
      <c r="L194" s="196">
        <v>5.425702303E9</v>
      </c>
      <c r="M194" s="196" t="s">
        <v>1350</v>
      </c>
      <c r="N194" s="196" t="s">
        <v>1402</v>
      </c>
      <c r="O194" s="196" t="s">
        <v>1136</v>
      </c>
      <c r="P194" s="206" t="str">
        <f>VLOOKUP(A194,'import Afyon'!A:P,16,0)</f>
        <v>Geleneksel</v>
      </c>
      <c r="Q194" s="1" t="b">
        <v>0</v>
      </c>
      <c r="R194" s="1" t="s">
        <v>29</v>
      </c>
      <c r="S194" s="1" t="s">
        <v>73</v>
      </c>
      <c r="T194" s="2" t="s">
        <v>989</v>
      </c>
      <c r="U194" s="1" t="s">
        <v>2053</v>
      </c>
      <c r="V194" s="208">
        <v>44543.0</v>
      </c>
      <c r="W194" s="208">
        <v>44544.0</v>
      </c>
      <c r="X194" s="1"/>
      <c r="Y194" s="1" t="s">
        <v>43</v>
      </c>
      <c r="Z194" s="208">
        <v>44518.0</v>
      </c>
      <c r="AA194" s="1" t="s">
        <v>43</v>
      </c>
      <c r="AB194" s="208">
        <v>44529.0</v>
      </c>
      <c r="AC194" s="1" t="s">
        <v>43</v>
      </c>
      <c r="AD194" s="208">
        <v>44530.0</v>
      </c>
      <c r="AE194" s="1" t="s">
        <v>1353</v>
      </c>
      <c r="AF194" s="208">
        <v>44530.0</v>
      </c>
      <c r="AG194" s="1" t="s">
        <v>1353</v>
      </c>
      <c r="AH194" s="208">
        <v>44543.0</v>
      </c>
      <c r="AI194" s="1" t="s">
        <v>106</v>
      </c>
      <c r="AJ194" s="1" t="s">
        <v>106</v>
      </c>
      <c r="AK194" s="1" t="s">
        <v>106</v>
      </c>
      <c r="AL194" s="1" t="s">
        <v>128</v>
      </c>
      <c r="AM194" s="1" t="s">
        <v>73</v>
      </c>
    </row>
    <row r="195" ht="15.75" customHeight="1">
      <c r="A195" s="196" t="s">
        <v>2054</v>
      </c>
      <c r="B195" s="196" t="s">
        <v>2055</v>
      </c>
      <c r="C195" s="196" t="b">
        <f>VLOOKUP(A195,'import Afyon'!A:P,3,0)</f>
        <v>1</v>
      </c>
      <c r="D195" s="196" t="s">
        <v>1348</v>
      </c>
      <c r="E195" s="196">
        <f>VLOOKUP(A195,'import Afyon'!A:P,5,0)</f>
        <v>1644</v>
      </c>
      <c r="F195" s="196">
        <f>VLOOKUP(A195,'import Afyon'!A:P,6,0)</f>
        <v>118</v>
      </c>
      <c r="G195" s="196">
        <f>VLOOKUP(A195,'import Afyon'!A:P,7,0)</f>
        <v>7</v>
      </c>
      <c r="H195" s="196">
        <f>VLOOKUP(A195,'import Afyon'!A:P,8,0)</f>
        <v>14</v>
      </c>
      <c r="I195" s="196">
        <f>VLOOKUP(A195,'import Afyon'!A:P,9,0)</f>
        <v>21</v>
      </c>
      <c r="J195" s="205">
        <f>VLOOKUP(A195,'import Afyon'!A:P,10,0)</f>
        <v>0.33</v>
      </c>
      <c r="K195" s="196" t="s">
        <v>2056</v>
      </c>
      <c r="L195" s="196">
        <v>2.72214064E8</v>
      </c>
      <c r="M195" s="196" t="s">
        <v>1350</v>
      </c>
      <c r="N195" s="196" t="s">
        <v>1514</v>
      </c>
      <c r="O195" s="196" t="s">
        <v>2057</v>
      </c>
      <c r="P195" s="206" t="str">
        <f>VLOOKUP(A195,'import Afyon'!A:P,16,0)</f>
        <v>Geleneksel</v>
      </c>
      <c r="Q195" s="1" t="b">
        <v>1</v>
      </c>
      <c r="R195" s="1"/>
      <c r="S195" s="1"/>
      <c r="T195" s="1"/>
      <c r="U195" s="1" t="s">
        <v>2058</v>
      </c>
      <c r="V195" s="208"/>
      <c r="W195" s="208"/>
      <c r="X195" s="1"/>
      <c r="Y195" s="1" t="s">
        <v>43</v>
      </c>
      <c r="Z195" s="208"/>
      <c r="AA195" s="1" t="s">
        <v>43</v>
      </c>
      <c r="AB195" s="208"/>
      <c r="AC195" s="1" t="s">
        <v>43</v>
      </c>
      <c r="AD195" s="208"/>
      <c r="AE195" s="1" t="s">
        <v>43</v>
      </c>
      <c r="AF195" s="208">
        <v>44348.0</v>
      </c>
      <c r="AG195" s="1" t="s">
        <v>1353</v>
      </c>
      <c r="AH195" s="208">
        <v>44363.0</v>
      </c>
      <c r="AI195" s="1"/>
      <c r="AJ195" s="1"/>
      <c r="AK195" s="1"/>
      <c r="AL195" s="1" t="s">
        <v>814</v>
      </c>
      <c r="AM195" s="1" t="s">
        <v>845</v>
      </c>
    </row>
    <row r="196" ht="15.75" customHeight="1">
      <c r="A196" s="196" t="s">
        <v>2059</v>
      </c>
      <c r="B196" s="196" t="s">
        <v>2060</v>
      </c>
      <c r="C196" s="196" t="b">
        <f>VLOOKUP(A196,'import Afyon'!A:P,3,0)</f>
        <v>1</v>
      </c>
      <c r="D196" s="196" t="s">
        <v>1370</v>
      </c>
      <c r="E196" s="196">
        <f>VLOOKUP(A196,'import Afyon'!A:P,5,0)</f>
        <v>16</v>
      </c>
      <c r="F196" s="196">
        <f>VLOOKUP(A196,'import Afyon'!A:P,6,0)</f>
        <v>16</v>
      </c>
      <c r="G196" s="196">
        <f>VLOOKUP(A196,'import Afyon'!A:P,7,0)</f>
        <v>0</v>
      </c>
      <c r="H196" s="196">
        <f>VLOOKUP(A196,'import Afyon'!A:P,8,0)</f>
        <v>9</v>
      </c>
      <c r="I196" s="196">
        <f>VLOOKUP(A196,'import Afyon'!A:P,9,0)</f>
        <v>9</v>
      </c>
      <c r="J196" s="205">
        <f>VLOOKUP(A196,'import Afyon'!A:P,10,0)</f>
        <v>0</v>
      </c>
      <c r="K196" s="196" t="s">
        <v>2061</v>
      </c>
      <c r="L196" s="196">
        <v>5.326794003E9</v>
      </c>
      <c r="M196" s="196" t="s">
        <v>1350</v>
      </c>
      <c r="N196" s="196" t="s">
        <v>1565</v>
      </c>
      <c r="O196" s="196" t="s">
        <v>2062</v>
      </c>
      <c r="P196" s="206" t="str">
        <f>VLOOKUP(A196,'import Afyon'!A:P,16,0)</f>
        <v>Geleneksel</v>
      </c>
      <c r="Q196" s="1" t="b">
        <v>0</v>
      </c>
      <c r="R196" s="1"/>
      <c r="S196" s="1"/>
      <c r="T196" s="207"/>
      <c r="U196" s="1"/>
      <c r="V196" s="208"/>
      <c r="W196" s="208"/>
      <c r="X196" s="1"/>
      <c r="Y196" s="1"/>
      <c r="Z196" s="208"/>
      <c r="AA196" s="1"/>
      <c r="AB196" s="208"/>
      <c r="AC196" s="1"/>
      <c r="AD196" s="208"/>
      <c r="AE196" s="1"/>
      <c r="AF196" s="208"/>
      <c r="AG196" s="1"/>
      <c r="AH196" s="208"/>
      <c r="AI196" s="1"/>
      <c r="AJ196" s="1"/>
      <c r="AK196" s="1"/>
      <c r="AL196" s="1"/>
      <c r="AM196" s="1"/>
    </row>
    <row r="197" ht="15.75" customHeight="1">
      <c r="A197" s="196" t="s">
        <v>2063</v>
      </c>
      <c r="B197" s="196" t="s">
        <v>2064</v>
      </c>
      <c r="C197" s="196" t="b">
        <f>VLOOKUP(A197,'import Afyon'!A:P,3,0)</f>
        <v>1</v>
      </c>
      <c r="D197" s="196" t="s">
        <v>1378</v>
      </c>
      <c r="E197" s="196">
        <f>VLOOKUP(A197,'import Afyon'!A:P,5,0)</f>
        <v>187</v>
      </c>
      <c r="F197" s="196">
        <f>VLOOKUP(A197,'import Afyon'!A:P,6,0)</f>
        <v>16</v>
      </c>
      <c r="G197" s="196">
        <f>VLOOKUP(A197,'import Afyon'!A:P,7,0)</f>
        <v>0</v>
      </c>
      <c r="H197" s="196">
        <f>VLOOKUP(A197,'import Afyon'!A:P,8,0)</f>
        <v>29</v>
      </c>
      <c r="I197" s="196">
        <f>VLOOKUP(A197,'import Afyon'!A:P,9,0)</f>
        <v>29</v>
      </c>
      <c r="J197" s="205">
        <f>VLOOKUP(A197,'import Afyon'!A:P,10,0)</f>
        <v>0</v>
      </c>
      <c r="K197" s="196" t="s">
        <v>2065</v>
      </c>
      <c r="L197" s="196">
        <v>5.527923203E9</v>
      </c>
      <c r="M197" s="196" t="s">
        <v>1500</v>
      </c>
      <c r="N197" s="196" t="s">
        <v>1754</v>
      </c>
      <c r="O197" s="196" t="s">
        <v>2066</v>
      </c>
      <c r="P197" s="206" t="str">
        <f>VLOOKUP(A197,'import Afyon'!A:P,16,0)</f>
        <v>Geleneksel</v>
      </c>
      <c r="Q197" s="1" t="b">
        <v>0</v>
      </c>
      <c r="R197" s="1" t="s">
        <v>34</v>
      </c>
      <c r="S197" s="1"/>
      <c r="T197" s="1"/>
      <c r="V197" s="208"/>
      <c r="W197" s="208"/>
      <c r="X197" s="1"/>
      <c r="Y197" s="1"/>
      <c r="Z197" s="208"/>
      <c r="AA197" s="1"/>
      <c r="AB197" s="208"/>
      <c r="AC197" s="1"/>
      <c r="AD197" s="208"/>
      <c r="AE197" s="1"/>
      <c r="AF197" s="208"/>
      <c r="AG197" s="1"/>
      <c r="AH197" s="208"/>
      <c r="AI197" s="1"/>
      <c r="AJ197" s="1"/>
      <c r="AK197" s="1"/>
      <c r="AL197" s="1"/>
      <c r="AM197" s="1"/>
    </row>
    <row r="198" ht="15.75" customHeight="1">
      <c r="A198" s="196" t="s">
        <v>1152</v>
      </c>
      <c r="B198" s="196" t="s">
        <v>1153</v>
      </c>
      <c r="C198" s="196" t="b">
        <f>VLOOKUP(A198,'import Afyon'!A:P,3,0)</f>
        <v>1</v>
      </c>
      <c r="D198" s="196" t="s">
        <v>1370</v>
      </c>
      <c r="E198" s="196">
        <f>VLOOKUP(A198,'import Afyon'!A:P,5,0)</f>
        <v>461</v>
      </c>
      <c r="F198" s="196">
        <f>VLOOKUP(A198,'import Afyon'!A:P,6,0)</f>
        <v>0</v>
      </c>
      <c r="G198" s="196">
        <f>VLOOKUP(A198,'import Afyon'!A:P,7,0)</f>
        <v>15</v>
      </c>
      <c r="H198" s="196">
        <f>VLOOKUP(A198,'import Afyon'!A:P,8,0)</f>
        <v>16</v>
      </c>
      <c r="I198" s="196">
        <f>VLOOKUP(A198,'import Afyon'!A:P,9,0)</f>
        <v>31</v>
      </c>
      <c r="J198" s="205">
        <f>VLOOKUP(A198,'import Afyon'!A:P,10,0)</f>
        <v>0.48</v>
      </c>
      <c r="K198" s="196" t="s">
        <v>2067</v>
      </c>
      <c r="L198" s="196">
        <v>5.325589338E9</v>
      </c>
      <c r="M198" s="196" t="s">
        <v>1350</v>
      </c>
      <c r="N198" s="196" t="s">
        <v>1447</v>
      </c>
      <c r="O198" s="196" t="s">
        <v>1156</v>
      </c>
      <c r="P198" s="206" t="str">
        <f>VLOOKUP(A198,'import Afyon'!A:P,16,0)</f>
        <v>Geleneksel</v>
      </c>
      <c r="Q198" s="1" t="b">
        <v>0</v>
      </c>
      <c r="R198" s="1" t="s">
        <v>38</v>
      </c>
      <c r="S198" s="1" t="s">
        <v>100</v>
      </c>
      <c r="T198" s="2" t="s">
        <v>989</v>
      </c>
      <c r="V198" s="208">
        <v>44536.0</v>
      </c>
      <c r="W198" s="208">
        <v>44536.0</v>
      </c>
      <c r="X198" s="1"/>
      <c r="Y198" s="1" t="s">
        <v>1353</v>
      </c>
      <c r="Z198" s="208">
        <v>44530.0</v>
      </c>
      <c r="AA198" s="1" t="s">
        <v>1353</v>
      </c>
      <c r="AB198" s="208">
        <v>44536.0</v>
      </c>
      <c r="AC198" s="1"/>
      <c r="AD198" s="208"/>
      <c r="AE198" s="1"/>
      <c r="AF198" s="208"/>
      <c r="AG198" s="1"/>
      <c r="AH198" s="208"/>
      <c r="AI198" s="1" t="s">
        <v>128</v>
      </c>
      <c r="AJ198" s="1" t="s">
        <v>100</v>
      </c>
      <c r="AK198" s="1"/>
      <c r="AL198" s="1"/>
      <c r="AM198" s="1"/>
    </row>
    <row r="199" ht="15.75" customHeight="1">
      <c r="A199" s="196" t="s">
        <v>860</v>
      </c>
      <c r="B199" s="196" t="s">
        <v>861</v>
      </c>
      <c r="C199" s="196" t="b">
        <f>VLOOKUP(A199,'import Afyon'!A:P,3,0)</f>
        <v>1</v>
      </c>
      <c r="D199" s="196" t="s">
        <v>1385</v>
      </c>
      <c r="E199" s="196">
        <f>VLOOKUP(A199,'import Afyon'!A:P,5,0)</f>
        <v>66</v>
      </c>
      <c r="F199" s="196">
        <f>VLOOKUP(A199,'import Afyon'!A:P,6,0)</f>
        <v>1</v>
      </c>
      <c r="G199" s="196">
        <f>VLOOKUP(A199,'import Afyon'!A:P,7,0)</f>
        <v>7</v>
      </c>
      <c r="H199" s="196">
        <f>VLOOKUP(A199,'import Afyon'!A:P,8,0)</f>
        <v>11</v>
      </c>
      <c r="I199" s="196">
        <f>VLOOKUP(A199,'import Afyon'!A:P,9,0)</f>
        <v>18</v>
      </c>
      <c r="J199" s="205">
        <f>VLOOKUP(A199,'import Afyon'!A:P,10,0)</f>
        <v>0.39</v>
      </c>
      <c r="K199" s="196" t="s">
        <v>2068</v>
      </c>
      <c r="L199" s="196">
        <v>5.432217803E9</v>
      </c>
      <c r="M199" s="196" t="s">
        <v>1350</v>
      </c>
      <c r="N199" s="196" t="s">
        <v>1652</v>
      </c>
      <c r="O199" s="196" t="s">
        <v>2069</v>
      </c>
      <c r="P199" s="206" t="str">
        <f>VLOOKUP(A199,'import Afyon'!A:P,16,0)</f>
        <v>Geleneksel</v>
      </c>
      <c r="Q199" s="1" t="b">
        <v>0</v>
      </c>
      <c r="R199" s="1" t="s">
        <v>38</v>
      </c>
      <c r="S199" s="1" t="s">
        <v>106</v>
      </c>
      <c r="T199" s="207" t="s">
        <v>989</v>
      </c>
      <c r="U199" s="1" t="s">
        <v>2070</v>
      </c>
      <c r="V199" s="208">
        <v>44537.0</v>
      </c>
      <c r="W199" s="208">
        <v>44539.0</v>
      </c>
      <c r="X199" s="1"/>
      <c r="Y199" s="1" t="s">
        <v>1353</v>
      </c>
      <c r="Z199" s="208"/>
      <c r="AA199" s="1" t="s">
        <v>1506</v>
      </c>
      <c r="AB199" s="208">
        <v>44357.0</v>
      </c>
      <c r="AC199" s="1" t="s">
        <v>1353</v>
      </c>
      <c r="AD199" s="208">
        <v>44357.0</v>
      </c>
      <c r="AE199" s="1" t="s">
        <v>1353</v>
      </c>
      <c r="AF199" s="208">
        <v>44537.0</v>
      </c>
      <c r="AG199" s="1"/>
      <c r="AH199" s="208"/>
      <c r="AI199" s="1"/>
      <c r="AJ199" s="1" t="s">
        <v>814</v>
      </c>
      <c r="AK199" s="1" t="s">
        <v>814</v>
      </c>
      <c r="AL199" s="1" t="s">
        <v>106</v>
      </c>
      <c r="AM199" s="1"/>
    </row>
    <row r="200" ht="15.75" customHeight="1">
      <c r="A200" s="196" t="s">
        <v>2071</v>
      </c>
      <c r="B200" s="196" t="s">
        <v>2072</v>
      </c>
      <c r="C200" s="196" t="b">
        <f>VLOOKUP(A200,'import Afyon'!A:P,3,0)</f>
        <v>1</v>
      </c>
      <c r="D200" s="196" t="s">
        <v>1364</v>
      </c>
      <c r="E200" s="196">
        <f>VLOOKUP(A200,'import Afyon'!A:P,5,0)</f>
        <v>978</v>
      </c>
      <c r="F200" s="196">
        <f>VLOOKUP(A200,'import Afyon'!A:P,6,0)</f>
        <v>43</v>
      </c>
      <c r="G200" s="196">
        <f>VLOOKUP(A200,'import Afyon'!A:P,7,0)</f>
        <v>0</v>
      </c>
      <c r="H200" s="196">
        <f>VLOOKUP(A200,'import Afyon'!A:P,8,0)</f>
        <v>22</v>
      </c>
      <c r="I200" s="196">
        <f>VLOOKUP(A200,'import Afyon'!A:P,9,0)</f>
        <v>22</v>
      </c>
      <c r="J200" s="205">
        <f>VLOOKUP(A200,'import Afyon'!A:P,10,0)</f>
        <v>0</v>
      </c>
      <c r="K200" s="196" t="s">
        <v>2073</v>
      </c>
      <c r="L200" s="196">
        <v>5.494491003E9</v>
      </c>
      <c r="M200" s="196" t="s">
        <v>1350</v>
      </c>
      <c r="N200" s="196" t="s">
        <v>1402</v>
      </c>
      <c r="O200" s="196" t="s">
        <v>2074</v>
      </c>
      <c r="P200" s="206" t="str">
        <f>VLOOKUP(A200,'import Afyon'!A:P,16,0)</f>
        <v>Geleneksel</v>
      </c>
      <c r="Q200" s="1" t="b">
        <v>1</v>
      </c>
      <c r="R200" s="87" t="s">
        <v>32</v>
      </c>
      <c r="S200" s="1"/>
      <c r="T200" s="1"/>
      <c r="U200" s="1" t="s">
        <v>2075</v>
      </c>
      <c r="V200" s="208"/>
      <c r="W200" s="208"/>
      <c r="X200" s="1" t="s">
        <v>2005</v>
      </c>
      <c r="Y200" s="1"/>
      <c r="Z200" s="208"/>
      <c r="AA200" s="1"/>
      <c r="AB200" s="208"/>
      <c r="AC200" s="1"/>
      <c r="AD200" s="208"/>
      <c r="AE200" s="1"/>
      <c r="AF200" s="208"/>
      <c r="AG200" s="1"/>
      <c r="AH200" s="208"/>
      <c r="AI200" s="1"/>
      <c r="AJ200" s="1"/>
      <c r="AK200" s="1"/>
      <c r="AL200" s="1"/>
      <c r="AM200" s="1"/>
    </row>
    <row r="201" ht="15.75" customHeight="1">
      <c r="A201" s="196" t="s">
        <v>2076</v>
      </c>
      <c r="B201" s="196" t="s">
        <v>2077</v>
      </c>
      <c r="C201" s="196" t="b">
        <f>VLOOKUP(A201,'import Afyon'!A:P,3,0)</f>
        <v>1</v>
      </c>
      <c r="D201" s="196" t="s">
        <v>1789</v>
      </c>
      <c r="E201" s="196">
        <f>VLOOKUP(A201,'import Afyon'!A:P,5,0)</f>
        <v>225</v>
      </c>
      <c r="F201" s="196">
        <f>VLOOKUP(A201,'import Afyon'!A:P,6,0)</f>
        <v>12</v>
      </c>
      <c r="G201" s="196">
        <f>VLOOKUP(A201,'import Afyon'!A:P,7,0)</f>
        <v>0</v>
      </c>
      <c r="H201" s="196">
        <f>VLOOKUP(A201,'import Afyon'!A:P,8,0)</f>
        <v>15</v>
      </c>
      <c r="I201" s="196">
        <f>VLOOKUP(A201,'import Afyon'!A:P,9,0)</f>
        <v>15</v>
      </c>
      <c r="J201" s="205">
        <f>VLOOKUP(A201,'import Afyon'!A:P,10,0)</f>
        <v>0</v>
      </c>
      <c r="K201" s="196" t="s">
        <v>2078</v>
      </c>
      <c r="L201" s="196">
        <v>5.423701996E9</v>
      </c>
      <c r="M201" s="196" t="s">
        <v>1350</v>
      </c>
      <c r="N201" s="196" t="s">
        <v>1565</v>
      </c>
      <c r="O201" s="196" t="s">
        <v>2079</v>
      </c>
      <c r="P201" s="206" t="str">
        <f>VLOOKUP(A201,'import Afyon'!A:P,16,0)</f>
        <v>Geleneksel</v>
      </c>
      <c r="Q201" s="1" t="b">
        <v>1</v>
      </c>
      <c r="R201" s="1"/>
      <c r="S201" s="1"/>
      <c r="T201" s="1"/>
      <c r="U201" s="1" t="s">
        <v>2080</v>
      </c>
      <c r="V201" s="208"/>
      <c r="W201" s="208"/>
      <c r="X201" s="1"/>
      <c r="Y201" s="1" t="s">
        <v>1353</v>
      </c>
      <c r="Z201" s="208">
        <v>44523.0</v>
      </c>
      <c r="AA201" s="1"/>
      <c r="AB201" s="208"/>
      <c r="AC201" s="1"/>
      <c r="AD201" s="208"/>
      <c r="AE201" s="1"/>
      <c r="AF201" s="208"/>
      <c r="AG201" s="1"/>
      <c r="AH201" s="208"/>
      <c r="AI201" s="1" t="s">
        <v>66</v>
      </c>
      <c r="AJ201" s="1"/>
      <c r="AK201" s="1"/>
      <c r="AL201" s="1"/>
      <c r="AM201" s="1"/>
    </row>
    <row r="202" ht="15.75" customHeight="1">
      <c r="A202" s="196" t="s">
        <v>2081</v>
      </c>
      <c r="B202" s="196" t="s">
        <v>2082</v>
      </c>
      <c r="C202" s="196" t="b">
        <f>VLOOKUP(A202,'import Afyon'!A:P,3,0)</f>
        <v>0</v>
      </c>
      <c r="D202" s="196" t="s">
        <v>1364</v>
      </c>
      <c r="E202" s="196">
        <f>VLOOKUP(A202,'import Afyon'!A:P,5,0)</f>
        <v>26</v>
      </c>
      <c r="F202" s="196">
        <f>VLOOKUP(A202,'import Afyon'!A:P,6,0)</f>
        <v>0</v>
      </c>
      <c r="G202" s="196">
        <f>VLOOKUP(A202,'import Afyon'!A:P,7,0)</f>
        <v>0</v>
      </c>
      <c r="H202" s="196">
        <f>VLOOKUP(A202,'import Afyon'!A:P,8,0)</f>
        <v>25</v>
      </c>
      <c r="I202" s="196">
        <f>VLOOKUP(A202,'import Afyon'!A:P,9,0)</f>
        <v>25</v>
      </c>
      <c r="J202" s="205">
        <f>VLOOKUP(A202,'import Afyon'!A:P,10,0)</f>
        <v>0</v>
      </c>
      <c r="K202" s="196" t="s">
        <v>2083</v>
      </c>
      <c r="L202" s="196">
        <v>5.53279735E9</v>
      </c>
      <c r="M202" s="196" t="s">
        <v>1350</v>
      </c>
      <c r="N202" s="196" t="s">
        <v>1366</v>
      </c>
      <c r="O202" s="196" t="s">
        <v>2084</v>
      </c>
      <c r="P202" s="206" t="str">
        <f>VLOOKUP(A202,'import Afyon'!A:P,16,0)</f>
        <v>Geleneksel</v>
      </c>
      <c r="Q202" s="1" t="b">
        <v>0</v>
      </c>
      <c r="R202" s="1" t="s">
        <v>32</v>
      </c>
      <c r="S202" s="1"/>
      <c r="T202" s="1"/>
      <c r="U202" s="1" t="s">
        <v>2085</v>
      </c>
      <c r="V202" s="208"/>
      <c r="W202" s="208"/>
      <c r="X202" s="1"/>
      <c r="Y202" s="1" t="s">
        <v>43</v>
      </c>
      <c r="Z202" s="208">
        <v>44356.0</v>
      </c>
      <c r="AA202" s="1" t="s">
        <v>43</v>
      </c>
      <c r="AB202" s="208">
        <v>44363.0</v>
      </c>
      <c r="AC202" s="1"/>
      <c r="AD202" s="208"/>
      <c r="AE202" s="1"/>
      <c r="AF202" s="208"/>
      <c r="AG202" s="1"/>
      <c r="AH202" s="208"/>
      <c r="AI202" s="1" t="s">
        <v>859</v>
      </c>
      <c r="AJ202" s="1" t="s">
        <v>100</v>
      </c>
      <c r="AK202" s="1"/>
      <c r="AL202" s="1"/>
      <c r="AM202" s="1"/>
    </row>
    <row r="203" ht="15.75" customHeight="1">
      <c r="A203" s="196" t="s">
        <v>2086</v>
      </c>
      <c r="B203" s="196" t="s">
        <v>2087</v>
      </c>
      <c r="C203" s="196" t="b">
        <f>VLOOKUP(A203,'import Afyon'!A:P,3,0)</f>
        <v>1</v>
      </c>
      <c r="D203" s="196" t="s">
        <v>1364</v>
      </c>
      <c r="E203" s="196">
        <f>VLOOKUP(A203,'import Afyon'!A:P,5,0)</f>
        <v>137</v>
      </c>
      <c r="F203" s="196">
        <f>VLOOKUP(A203,'import Afyon'!A:P,6,0)</f>
        <v>15</v>
      </c>
      <c r="G203" s="196">
        <f>VLOOKUP(A203,'import Afyon'!A:P,7,0)</f>
        <v>6</v>
      </c>
      <c r="H203" s="196">
        <f>VLOOKUP(A203,'import Afyon'!A:P,8,0)</f>
        <v>11</v>
      </c>
      <c r="I203" s="196">
        <f>VLOOKUP(A203,'import Afyon'!A:P,9,0)</f>
        <v>17</v>
      </c>
      <c r="J203" s="205">
        <f>VLOOKUP(A203,'import Afyon'!A:P,10,0)</f>
        <v>0.35</v>
      </c>
      <c r="K203" s="196" t="s">
        <v>2088</v>
      </c>
      <c r="L203" s="196">
        <v>2.725026383E9</v>
      </c>
      <c r="M203" s="196" t="s">
        <v>1350</v>
      </c>
      <c r="N203" s="196" t="s">
        <v>1414</v>
      </c>
      <c r="O203" s="196" t="s">
        <v>2089</v>
      </c>
      <c r="P203" s="206" t="str">
        <f>VLOOKUP(A203,'import Afyon'!A:P,16,0)</f>
        <v>Geleneksel</v>
      </c>
      <c r="Q203" s="1" t="b">
        <v>0</v>
      </c>
      <c r="R203" s="87" t="s">
        <v>32</v>
      </c>
      <c r="S203" s="1"/>
      <c r="T203" s="1"/>
      <c r="U203" s="1" t="s">
        <v>2090</v>
      </c>
      <c r="V203" s="208"/>
      <c r="W203" s="208"/>
      <c r="X203" s="1"/>
      <c r="Y203" s="1"/>
      <c r="Z203" s="208"/>
      <c r="AA203" s="1"/>
      <c r="AB203" s="208"/>
      <c r="AC203" s="1"/>
      <c r="AD203" s="208"/>
      <c r="AE203" s="1"/>
      <c r="AF203" s="208"/>
      <c r="AG203" s="1"/>
      <c r="AH203" s="208"/>
      <c r="AI203" s="1"/>
      <c r="AJ203" s="1"/>
      <c r="AK203" s="1"/>
      <c r="AL203" s="1"/>
      <c r="AM203" s="1"/>
    </row>
    <row r="204" ht="15.75" customHeight="1">
      <c r="A204" s="196" t="s">
        <v>904</v>
      </c>
      <c r="B204" s="196" t="s">
        <v>905</v>
      </c>
      <c r="C204" s="196" t="b">
        <f>VLOOKUP(A204,'import Afyon'!A:P,3,0)</f>
        <v>1</v>
      </c>
      <c r="D204" s="196" t="s">
        <v>1385</v>
      </c>
      <c r="E204" s="196">
        <f>VLOOKUP(A204,'import Afyon'!A:P,5,0)</f>
        <v>489</v>
      </c>
      <c r="F204" s="196">
        <f>VLOOKUP(A204,'import Afyon'!A:P,6,0)</f>
        <v>6</v>
      </c>
      <c r="G204" s="196">
        <f>VLOOKUP(A204,'import Afyon'!A:P,7,0)</f>
        <v>0</v>
      </c>
      <c r="H204" s="196">
        <f>VLOOKUP(A204,'import Afyon'!A:P,8,0)</f>
        <v>44</v>
      </c>
      <c r="I204" s="196">
        <f>VLOOKUP(A204,'import Afyon'!A:P,9,0)</f>
        <v>44</v>
      </c>
      <c r="J204" s="205">
        <f>VLOOKUP(A204,'import Afyon'!A:P,10,0)</f>
        <v>0</v>
      </c>
      <c r="K204" s="196" t="s">
        <v>2091</v>
      </c>
      <c r="L204" s="196">
        <v>2.722220708E9</v>
      </c>
      <c r="M204" s="196" t="s">
        <v>1350</v>
      </c>
      <c r="N204" s="196" t="s">
        <v>1447</v>
      </c>
      <c r="O204" s="196" t="s">
        <v>908</v>
      </c>
      <c r="P204" s="206" t="str">
        <f>VLOOKUP(A204,'import Afyon'!A:P,16,0)</f>
        <v>Geleneksel</v>
      </c>
      <c r="Q204" s="1" t="b">
        <v>0</v>
      </c>
      <c r="R204" s="1" t="s">
        <v>29</v>
      </c>
      <c r="S204" s="1" t="s">
        <v>882</v>
      </c>
      <c r="T204" s="1" t="s">
        <v>729</v>
      </c>
      <c r="U204" s="1" t="s">
        <v>2092</v>
      </c>
      <c r="V204" s="208">
        <v>44351.0</v>
      </c>
      <c r="W204" s="208">
        <v>44355.0</v>
      </c>
      <c r="X204" s="1"/>
      <c r="Y204" s="1" t="s">
        <v>1353</v>
      </c>
      <c r="Z204" s="208">
        <v>44351.0</v>
      </c>
      <c r="AA204" s="1" t="s">
        <v>1353</v>
      </c>
      <c r="AB204" s="208">
        <v>44537.0</v>
      </c>
      <c r="AC204" s="1"/>
      <c r="AD204" s="208"/>
      <c r="AE204" s="1"/>
      <c r="AF204" s="208"/>
      <c r="AG204" s="1"/>
      <c r="AH204" s="208"/>
      <c r="AI204" s="1"/>
      <c r="AJ204" s="1" t="s">
        <v>882</v>
      </c>
      <c r="AK204" s="1" t="s">
        <v>106</v>
      </c>
      <c r="AL204" s="1"/>
      <c r="AM204" s="1"/>
    </row>
    <row r="205" ht="15.75" customHeight="1">
      <c r="A205" s="196" t="s">
        <v>1170</v>
      </c>
      <c r="B205" s="196" t="s">
        <v>1171</v>
      </c>
      <c r="C205" s="196" t="b">
        <f>VLOOKUP(A205,'import Afyon'!A:P,3,0)</f>
        <v>1</v>
      </c>
      <c r="D205" s="196" t="s">
        <v>1443</v>
      </c>
      <c r="E205" s="196">
        <f>VLOOKUP(A205,'import Afyon'!A:P,5,0)</f>
        <v>206</v>
      </c>
      <c r="F205" s="196">
        <f>VLOOKUP(A205,'import Afyon'!A:P,6,0)</f>
        <v>5</v>
      </c>
      <c r="G205" s="196">
        <f>VLOOKUP(A205,'import Afyon'!A:P,7,0)</f>
        <v>0</v>
      </c>
      <c r="H205" s="196">
        <f>VLOOKUP(A205,'import Afyon'!A:P,8,0)</f>
        <v>3</v>
      </c>
      <c r="I205" s="196">
        <f>VLOOKUP(A205,'import Afyon'!A:P,9,0)</f>
        <v>3</v>
      </c>
      <c r="J205" s="205">
        <f>VLOOKUP(A205,'import Afyon'!A:P,10,0)</f>
        <v>0</v>
      </c>
      <c r="K205" s="196" t="s">
        <v>2093</v>
      </c>
      <c r="L205" s="196">
        <v>5.465470603E9</v>
      </c>
      <c r="M205" s="196" t="s">
        <v>1350</v>
      </c>
      <c r="N205" s="196" t="s">
        <v>1402</v>
      </c>
      <c r="O205" s="196" t="s">
        <v>1173</v>
      </c>
      <c r="P205" s="206" t="str">
        <f>VLOOKUP(A205,'import Afyon'!A:P,16,0)</f>
        <v>Geleneksel</v>
      </c>
      <c r="Q205" s="1" t="b">
        <v>0</v>
      </c>
      <c r="R205" s="1" t="s">
        <v>29</v>
      </c>
      <c r="S205" s="1" t="s">
        <v>273</v>
      </c>
      <c r="T205" s="2" t="s">
        <v>989</v>
      </c>
      <c r="V205" s="208">
        <v>44534.0</v>
      </c>
      <c r="W205" s="208">
        <v>44537.0</v>
      </c>
      <c r="X205" s="1"/>
      <c r="Y205" s="1" t="s">
        <v>43</v>
      </c>
      <c r="Z205" s="208">
        <v>44518.0</v>
      </c>
      <c r="AA205" s="1" t="s">
        <v>43</v>
      </c>
      <c r="AB205" s="208">
        <v>44529.0</v>
      </c>
      <c r="AC205" s="1" t="s">
        <v>1353</v>
      </c>
      <c r="AD205" s="208">
        <v>44534.0</v>
      </c>
      <c r="AE205" s="1"/>
      <c r="AF205" s="208"/>
      <c r="AG205" s="1"/>
      <c r="AH205" s="208"/>
      <c r="AI205" s="1" t="s">
        <v>106</v>
      </c>
      <c r="AJ205" s="1" t="s">
        <v>404</v>
      </c>
      <c r="AK205" s="1" t="s">
        <v>106</v>
      </c>
      <c r="AL205" s="1" t="s">
        <v>273</v>
      </c>
      <c r="AM205" s="1"/>
    </row>
    <row r="206" ht="15.75" customHeight="1">
      <c r="A206" s="196" t="s">
        <v>2094</v>
      </c>
      <c r="B206" s="196" t="s">
        <v>1285</v>
      </c>
      <c r="C206" s="196" t="b">
        <f>VLOOKUP(A206,'import Afyon'!A:P,3,0)</f>
        <v>1</v>
      </c>
      <c r="D206" s="196" t="s">
        <v>1356</v>
      </c>
      <c r="E206" s="196">
        <f>VLOOKUP(A206,'import Afyon'!A:P,5,0)</f>
        <v>4</v>
      </c>
      <c r="F206" s="196">
        <f>VLOOKUP(A206,'import Afyon'!A:P,6,0)</f>
        <v>4</v>
      </c>
      <c r="G206" s="196">
        <f>VLOOKUP(A206,'import Afyon'!A:P,7,0)</f>
        <v>0</v>
      </c>
      <c r="H206" s="196">
        <f>VLOOKUP(A206,'import Afyon'!A:P,8,0)</f>
        <v>7</v>
      </c>
      <c r="I206" s="196">
        <f>VLOOKUP(A206,'import Afyon'!A:P,9,0)</f>
        <v>7</v>
      </c>
      <c r="J206" s="205">
        <f>VLOOKUP(A206,'import Afyon'!A:P,10,0)</f>
        <v>0</v>
      </c>
      <c r="K206" s="196" t="s">
        <v>2095</v>
      </c>
      <c r="L206" s="196">
        <v>5.415082474E9</v>
      </c>
      <c r="M206" s="196" t="s">
        <v>1350</v>
      </c>
      <c r="N206" s="196" t="s">
        <v>1402</v>
      </c>
      <c r="O206" s="196" t="s">
        <v>1287</v>
      </c>
      <c r="P206" s="206" t="str">
        <f>VLOOKUP(A206,'import Afyon'!A:P,16,0)</f>
        <v>Geleneksel</v>
      </c>
      <c r="Q206" s="1" t="b">
        <v>0</v>
      </c>
      <c r="R206" s="1"/>
      <c r="S206" s="1"/>
      <c r="T206" s="207"/>
      <c r="U206" s="1"/>
      <c r="V206" s="208"/>
      <c r="W206" s="208"/>
      <c r="X206" s="1"/>
      <c r="Y206" s="1"/>
      <c r="Z206" s="208"/>
      <c r="AA206" s="1"/>
      <c r="AB206" s="208"/>
      <c r="AC206" s="1"/>
      <c r="AD206" s="208"/>
      <c r="AE206" s="1"/>
      <c r="AF206" s="208"/>
      <c r="AG206" s="1"/>
      <c r="AH206" s="208"/>
      <c r="AI206" s="1"/>
      <c r="AJ206" s="1"/>
      <c r="AK206" s="1"/>
      <c r="AL206" s="1"/>
      <c r="AM206" s="1"/>
    </row>
    <row r="207" ht="15.75" customHeight="1">
      <c r="A207" s="196" t="s">
        <v>1273</v>
      </c>
      <c r="B207" s="196" t="s">
        <v>1274</v>
      </c>
      <c r="C207" s="196" t="b">
        <f>VLOOKUP(A207,'import Afyon'!A:P,3,0)</f>
        <v>1</v>
      </c>
      <c r="D207" s="196" t="s">
        <v>1443</v>
      </c>
      <c r="E207" s="196">
        <f>VLOOKUP(A207,'import Afyon'!A:P,5,0)</f>
        <v>1844</v>
      </c>
      <c r="F207" s="196">
        <f>VLOOKUP(A207,'import Afyon'!A:P,6,0)</f>
        <v>106</v>
      </c>
      <c r="G207" s="196">
        <f>VLOOKUP(A207,'import Afyon'!A:P,7,0)</f>
        <v>24</v>
      </c>
      <c r="H207" s="196">
        <f>VLOOKUP(A207,'import Afyon'!A:P,8,0)</f>
        <v>10</v>
      </c>
      <c r="I207" s="196">
        <f>VLOOKUP(A207,'import Afyon'!A:P,9,0)</f>
        <v>34</v>
      </c>
      <c r="J207" s="205">
        <f>VLOOKUP(A207,'import Afyon'!A:P,10,0)</f>
        <v>0.71</v>
      </c>
      <c r="K207" s="196" t="s">
        <v>2096</v>
      </c>
      <c r="L207" s="196">
        <v>5.397773E9</v>
      </c>
      <c r="M207" s="196" t="s">
        <v>1350</v>
      </c>
      <c r="N207" s="196" t="s">
        <v>1402</v>
      </c>
      <c r="O207" s="196" t="s">
        <v>1276</v>
      </c>
      <c r="P207" s="206" t="str">
        <f>VLOOKUP(A207,'import Afyon'!A:P,16,0)</f>
        <v>Geleneksel</v>
      </c>
      <c r="Q207" s="1" t="b">
        <v>0</v>
      </c>
      <c r="R207" s="1" t="s">
        <v>38</v>
      </c>
      <c r="S207" s="1" t="s">
        <v>416</v>
      </c>
      <c r="T207" s="207" t="s">
        <v>989</v>
      </c>
      <c r="U207" s="1" t="s">
        <v>2097</v>
      </c>
      <c r="V207" s="208">
        <v>44547.0</v>
      </c>
      <c r="W207" s="208">
        <v>44550.0</v>
      </c>
      <c r="X207" s="1"/>
      <c r="Y207" s="1" t="s">
        <v>1353</v>
      </c>
      <c r="Z207" s="208"/>
      <c r="AA207" s="1" t="s">
        <v>1353</v>
      </c>
      <c r="AB207" s="208">
        <v>44547.0</v>
      </c>
      <c r="AC207" s="1" t="s">
        <v>1353</v>
      </c>
      <c r="AD207" s="208">
        <v>44550.0</v>
      </c>
      <c r="AE207" s="1"/>
      <c r="AF207" s="208"/>
      <c r="AG207" s="1"/>
      <c r="AH207" s="208"/>
      <c r="AI207" s="1"/>
      <c r="AJ207" s="1" t="s">
        <v>416</v>
      </c>
      <c r="AK207" s="1" t="s">
        <v>416</v>
      </c>
      <c r="AL207" s="1"/>
      <c r="AM207" s="1"/>
    </row>
    <row r="208" ht="15.75" customHeight="1">
      <c r="A208" s="196" t="s">
        <v>930</v>
      </c>
      <c r="B208" s="196" t="s">
        <v>931</v>
      </c>
      <c r="C208" s="196" t="b">
        <f>VLOOKUP(A208,'import Afyon'!A:P,3,0)</f>
        <v>0</v>
      </c>
      <c r="D208" s="196" t="s">
        <v>1950</v>
      </c>
      <c r="E208" s="196">
        <f>VLOOKUP(A208,'import Afyon'!A:P,5,0)</f>
        <v>65</v>
      </c>
      <c r="F208" s="196">
        <f>VLOOKUP(A208,'import Afyon'!A:P,6,0)</f>
        <v>0</v>
      </c>
      <c r="G208" s="196">
        <f>VLOOKUP(A208,'import Afyon'!A:P,7,0)</f>
        <v>0</v>
      </c>
      <c r="H208" s="196">
        <f>VLOOKUP(A208,'import Afyon'!A:P,8,0)</f>
        <v>40</v>
      </c>
      <c r="I208" s="196">
        <f>VLOOKUP(A208,'import Afyon'!A:P,9,0)</f>
        <v>40</v>
      </c>
      <c r="J208" s="205">
        <f>VLOOKUP(A208,'import Afyon'!A:P,10,0)</f>
        <v>0</v>
      </c>
      <c r="K208" s="196" t="s">
        <v>2098</v>
      </c>
      <c r="L208" s="196">
        <v>5.433121304E9</v>
      </c>
      <c r="M208" s="196" t="s">
        <v>1350</v>
      </c>
      <c r="N208" s="196" t="s">
        <v>1603</v>
      </c>
      <c r="O208" s="196" t="s">
        <v>934</v>
      </c>
      <c r="P208" s="206" t="str">
        <f>VLOOKUP(A208,'import Afyon'!A:P,16,0)</f>
        <v>Geleneksel</v>
      </c>
      <c r="Q208" s="1" t="b">
        <v>1</v>
      </c>
      <c r="R208" s="1" t="s">
        <v>39</v>
      </c>
      <c r="S208" s="1" t="s">
        <v>929</v>
      </c>
      <c r="T208" s="1"/>
      <c r="U208" s="1" t="s">
        <v>2099</v>
      </c>
      <c r="V208" s="208">
        <v>44355.0</v>
      </c>
      <c r="W208" s="208">
        <v>44356.0</v>
      </c>
      <c r="X208" s="1"/>
      <c r="Y208" s="1" t="s">
        <v>43</v>
      </c>
      <c r="Z208" s="208"/>
      <c r="AA208" s="1" t="s">
        <v>43</v>
      </c>
      <c r="AB208" s="208"/>
      <c r="AC208" s="1" t="s">
        <v>1475</v>
      </c>
      <c r="AD208" s="208"/>
      <c r="AE208" s="1" t="s">
        <v>43</v>
      </c>
      <c r="AF208" s="208">
        <v>44348.0</v>
      </c>
      <c r="AG208" s="1" t="s">
        <v>43</v>
      </c>
      <c r="AH208" s="208">
        <v>44349.0</v>
      </c>
      <c r="AI208" s="1"/>
      <c r="AJ208" s="1"/>
      <c r="AK208" s="1"/>
      <c r="AL208" s="1" t="s">
        <v>814</v>
      </c>
      <c r="AM208" s="1" t="s">
        <v>929</v>
      </c>
    </row>
    <row r="209" ht="15.75" customHeight="1">
      <c r="A209" s="196" t="s">
        <v>2100</v>
      </c>
      <c r="B209" s="196" t="s">
        <v>2101</v>
      </c>
      <c r="C209" s="196" t="b">
        <f>VLOOKUP(A209,'import Afyon'!A:P,3,0)</f>
        <v>1</v>
      </c>
      <c r="D209" s="196" t="s">
        <v>1827</v>
      </c>
      <c r="E209" s="196">
        <f>VLOOKUP(A209,'import Afyon'!A:P,5,0)</f>
        <v>663</v>
      </c>
      <c r="F209" s="196">
        <f>VLOOKUP(A209,'import Afyon'!A:P,6,0)</f>
        <v>0</v>
      </c>
      <c r="G209" s="196">
        <f>VLOOKUP(A209,'import Afyon'!A:P,7,0)</f>
        <v>0</v>
      </c>
      <c r="H209" s="196">
        <f>VLOOKUP(A209,'import Afyon'!A:P,8,0)</f>
        <v>19</v>
      </c>
      <c r="I209" s="196">
        <f>VLOOKUP(A209,'import Afyon'!A:P,9,0)</f>
        <v>19</v>
      </c>
      <c r="J209" s="205">
        <f>VLOOKUP(A209,'import Afyon'!A:P,10,0)</f>
        <v>0</v>
      </c>
      <c r="K209" s="196" t="s">
        <v>2102</v>
      </c>
      <c r="L209" s="196">
        <v>5.320519187E9</v>
      </c>
      <c r="M209" s="196" t="s">
        <v>1350</v>
      </c>
      <c r="N209" s="196" t="s">
        <v>1402</v>
      </c>
      <c r="O209" s="196" t="s">
        <v>2103</v>
      </c>
      <c r="P209" s="206" t="str">
        <f>VLOOKUP(A209,'import Afyon'!A:P,16,0)</f>
        <v>Geleneksel</v>
      </c>
      <c r="Q209" s="1" t="b">
        <v>0</v>
      </c>
      <c r="R209" s="1" t="s">
        <v>29</v>
      </c>
      <c r="S209" s="1" t="s">
        <v>2104</v>
      </c>
      <c r="T209" s="1"/>
      <c r="U209" s="1" t="s">
        <v>2105</v>
      </c>
      <c r="V209" s="208"/>
      <c r="W209" s="208"/>
      <c r="X209" s="1"/>
      <c r="Y209" s="1" t="s">
        <v>1353</v>
      </c>
      <c r="Z209" s="208"/>
      <c r="AA209" s="1"/>
      <c r="AB209" s="208"/>
      <c r="AC209" s="1"/>
      <c r="AD209" s="208"/>
      <c r="AE209" s="1"/>
      <c r="AF209" s="208"/>
      <c r="AG209" s="1"/>
      <c r="AH209" s="208"/>
      <c r="AI209" s="1"/>
      <c r="AJ209" s="1"/>
      <c r="AK209" s="1"/>
      <c r="AL209" s="1"/>
      <c r="AM209" s="1"/>
    </row>
    <row r="210" ht="15.75" customHeight="1">
      <c r="A210" s="196" t="s">
        <v>1014</v>
      </c>
      <c r="B210" s="196" t="s">
        <v>1015</v>
      </c>
      <c r="C210" s="196" t="b">
        <f>VLOOKUP(A210,'import Afyon'!A:P,3,0)</f>
        <v>0</v>
      </c>
      <c r="D210" s="196" t="s">
        <v>1507</v>
      </c>
      <c r="E210" s="196">
        <f>VLOOKUP(A210,'import Afyon'!A:P,5,0)</f>
        <v>32</v>
      </c>
      <c r="F210" s="196">
        <f>VLOOKUP(A210,'import Afyon'!A:P,6,0)</f>
        <v>0</v>
      </c>
      <c r="G210" s="196">
        <f>VLOOKUP(A210,'import Afyon'!A:P,7,0)</f>
        <v>0</v>
      </c>
      <c r="H210" s="196">
        <f>VLOOKUP(A210,'import Afyon'!A:P,8,0)</f>
        <v>19</v>
      </c>
      <c r="I210" s="196">
        <f>VLOOKUP(A210,'import Afyon'!A:P,9,0)</f>
        <v>19</v>
      </c>
      <c r="J210" s="205">
        <f>VLOOKUP(A210,'import Afyon'!A:P,10,0)</f>
        <v>0</v>
      </c>
      <c r="K210" s="196" t="s">
        <v>1564</v>
      </c>
      <c r="L210" s="196">
        <v>2.7221555E9</v>
      </c>
      <c r="M210" s="196" t="s">
        <v>1350</v>
      </c>
      <c r="N210" s="196" t="s">
        <v>1565</v>
      </c>
      <c r="O210" s="196" t="s">
        <v>1017</v>
      </c>
      <c r="P210" s="206" t="str">
        <f>VLOOKUP(A210,'import Afyon'!A:P,16,0)</f>
        <v>Geleneksel</v>
      </c>
      <c r="Q210" s="1" t="b">
        <v>0</v>
      </c>
      <c r="R210" s="1" t="s">
        <v>31</v>
      </c>
      <c r="S210" s="1" t="s">
        <v>416</v>
      </c>
      <c r="T210" s="207" t="s">
        <v>989</v>
      </c>
      <c r="U210" s="1" t="s">
        <v>2106</v>
      </c>
      <c r="V210" s="208">
        <v>44522.0</v>
      </c>
      <c r="W210" s="208">
        <v>44524.0</v>
      </c>
      <c r="X210" s="1"/>
      <c r="Y210" s="1" t="s">
        <v>1353</v>
      </c>
      <c r="Z210" s="208">
        <v>44522.0</v>
      </c>
      <c r="AA210" s="1" t="s">
        <v>1353</v>
      </c>
      <c r="AB210" s="208">
        <v>44537.0</v>
      </c>
      <c r="AC210" s="1"/>
      <c r="AD210" s="208"/>
      <c r="AE210" s="1"/>
      <c r="AF210" s="208"/>
      <c r="AG210" s="1"/>
      <c r="AH210" s="208"/>
      <c r="AI210" s="1" t="s">
        <v>416</v>
      </c>
      <c r="AJ210" s="1" t="s">
        <v>106</v>
      </c>
      <c r="AK210" s="1"/>
      <c r="AL210" s="1"/>
      <c r="AM210" s="1"/>
    </row>
    <row r="211" ht="15.75" customHeight="1">
      <c r="A211" s="196" t="s">
        <v>1002</v>
      </c>
      <c r="B211" s="196" t="s">
        <v>1003</v>
      </c>
      <c r="C211" s="196" t="b">
        <f>VLOOKUP(A211,'import Afyon'!A:P,3,0)</f>
        <v>1</v>
      </c>
      <c r="D211" s="196" t="s">
        <v>1443</v>
      </c>
      <c r="E211" s="196">
        <f>VLOOKUP(A211,'import Afyon'!A:P,5,0)</f>
        <v>1104</v>
      </c>
      <c r="F211" s="196">
        <f>VLOOKUP(A211,'import Afyon'!A:P,6,0)</f>
        <v>81</v>
      </c>
      <c r="G211" s="196">
        <f>VLOOKUP(A211,'import Afyon'!A:P,7,0)</f>
        <v>11</v>
      </c>
      <c r="H211" s="196">
        <f>VLOOKUP(A211,'import Afyon'!A:P,8,0)</f>
        <v>8</v>
      </c>
      <c r="I211" s="196">
        <f>VLOOKUP(A211,'import Afyon'!A:P,9,0)</f>
        <v>19</v>
      </c>
      <c r="J211" s="205">
        <f>VLOOKUP(A211,'import Afyon'!A:P,10,0)</f>
        <v>0.58</v>
      </c>
      <c r="K211" s="196" t="s">
        <v>2107</v>
      </c>
      <c r="L211" s="196">
        <v>5.062562107E9</v>
      </c>
      <c r="M211" s="196" t="s">
        <v>1350</v>
      </c>
      <c r="N211" s="196" t="s">
        <v>1402</v>
      </c>
      <c r="O211" s="196" t="s">
        <v>1005</v>
      </c>
      <c r="P211" s="206" t="str">
        <f>VLOOKUP(A211,'import Afyon'!A:P,16,0)</f>
        <v>Geleneksel</v>
      </c>
      <c r="Q211" s="1" t="b">
        <v>0</v>
      </c>
      <c r="R211" s="1" t="s">
        <v>38</v>
      </c>
      <c r="S211" s="1" t="s">
        <v>106</v>
      </c>
      <c r="T211" s="207" t="s">
        <v>989</v>
      </c>
      <c r="V211" s="208">
        <v>44518.0</v>
      </c>
      <c r="W211" s="208">
        <v>44522.0</v>
      </c>
      <c r="X211" s="1"/>
      <c r="Y211" s="1" t="s">
        <v>1353</v>
      </c>
      <c r="Z211" s="208">
        <v>44518.0</v>
      </c>
      <c r="AA211" s="1"/>
      <c r="AB211" s="208"/>
      <c r="AC211" s="1"/>
      <c r="AD211" s="208"/>
      <c r="AE211" s="1"/>
      <c r="AF211" s="208"/>
      <c r="AG211" s="1"/>
      <c r="AH211" s="208"/>
      <c r="AI211" s="1" t="s">
        <v>106</v>
      </c>
      <c r="AJ211" s="1"/>
      <c r="AK211" s="1"/>
      <c r="AL211" s="1"/>
      <c r="AM211" s="1"/>
    </row>
    <row r="212" ht="15.75" customHeight="1">
      <c r="A212" s="196" t="s">
        <v>915</v>
      </c>
      <c r="B212" s="196" t="s">
        <v>916</v>
      </c>
      <c r="C212" s="196" t="b">
        <f>VLOOKUP(A212,'import Afyon'!A:P,3,0)</f>
        <v>0</v>
      </c>
      <c r="D212" s="196" t="s">
        <v>1507</v>
      </c>
      <c r="E212" s="196">
        <f>VLOOKUP(A212,'import Afyon'!A:P,5,0)</f>
        <v>170</v>
      </c>
      <c r="F212" s="196">
        <f>VLOOKUP(A212,'import Afyon'!A:P,6,0)</f>
        <v>0</v>
      </c>
      <c r="G212" s="196">
        <f>VLOOKUP(A212,'import Afyon'!A:P,7,0)</f>
        <v>0</v>
      </c>
      <c r="H212" s="196">
        <f>VLOOKUP(A212,'import Afyon'!A:P,8,0)</f>
        <v>23</v>
      </c>
      <c r="I212" s="196">
        <f>VLOOKUP(A212,'import Afyon'!A:P,9,0)</f>
        <v>23</v>
      </c>
      <c r="J212" s="205">
        <f>VLOOKUP(A212,'import Afyon'!A:P,10,0)</f>
        <v>0</v>
      </c>
      <c r="K212" s="196" t="s">
        <v>2108</v>
      </c>
      <c r="L212" s="196">
        <v>5.446625885E9</v>
      </c>
      <c r="M212" s="196" t="s">
        <v>1350</v>
      </c>
      <c r="N212" s="196" t="s">
        <v>2109</v>
      </c>
      <c r="O212" s="196" t="s">
        <v>919</v>
      </c>
      <c r="P212" s="206" t="str">
        <f>VLOOKUP(A212,'import Afyon'!A:P,16,0)</f>
        <v>Geleneksel</v>
      </c>
      <c r="Q212" s="1" t="b">
        <v>0</v>
      </c>
      <c r="R212" s="1" t="s">
        <v>39</v>
      </c>
      <c r="S212" s="1" t="s">
        <v>167</v>
      </c>
      <c r="T212" s="207" t="s">
        <v>989</v>
      </c>
      <c r="U212" s="1" t="s">
        <v>2110</v>
      </c>
      <c r="V212" s="208">
        <v>44545.0</v>
      </c>
      <c r="W212" s="208">
        <v>44547.0</v>
      </c>
      <c r="X212" s="1"/>
      <c r="Y212" s="1" t="s">
        <v>1353</v>
      </c>
      <c r="Z212" s="208"/>
      <c r="AA212" s="1" t="s">
        <v>1353</v>
      </c>
      <c r="AB212" s="208"/>
      <c r="AC212" s="1" t="s">
        <v>1353</v>
      </c>
      <c r="AD212" s="208"/>
      <c r="AE212" s="1" t="s">
        <v>43</v>
      </c>
      <c r="AF212" s="208">
        <v>44354.0</v>
      </c>
      <c r="AG212" s="1" t="s">
        <v>43</v>
      </c>
      <c r="AH212" s="208">
        <v>44548.0</v>
      </c>
      <c r="AI212" s="1"/>
      <c r="AJ212" s="1"/>
      <c r="AK212" s="1"/>
      <c r="AL212" s="1" t="s">
        <v>909</v>
      </c>
      <c r="AM212" s="1" t="s">
        <v>66</v>
      </c>
    </row>
    <row r="213" ht="15.75" customHeight="1">
      <c r="A213" s="196" t="s">
        <v>1060</v>
      </c>
      <c r="B213" s="196" t="s">
        <v>1061</v>
      </c>
      <c r="C213" s="196" t="b">
        <f>VLOOKUP(A213,'import Afyon'!A:P,3,0)</f>
        <v>1</v>
      </c>
      <c r="D213" s="196" t="s">
        <v>1443</v>
      </c>
      <c r="E213" s="196">
        <f>VLOOKUP(A213,'import Afyon'!A:P,5,0)</f>
        <v>685</v>
      </c>
      <c r="F213" s="196">
        <f>VLOOKUP(A213,'import Afyon'!A:P,6,0)</f>
        <v>35</v>
      </c>
      <c r="G213" s="196">
        <f>VLOOKUP(A213,'import Afyon'!A:P,7,0)</f>
        <v>22</v>
      </c>
      <c r="H213" s="196">
        <f>VLOOKUP(A213,'import Afyon'!A:P,8,0)</f>
        <v>36</v>
      </c>
      <c r="I213" s="196">
        <f>VLOOKUP(A213,'import Afyon'!A:P,9,0)</f>
        <v>58</v>
      </c>
      <c r="J213" s="205">
        <f>VLOOKUP(A213,'import Afyon'!A:P,10,0)</f>
        <v>0.38</v>
      </c>
      <c r="K213" s="196" t="s">
        <v>1404</v>
      </c>
      <c r="L213" s="196">
        <v>5.412728293E9</v>
      </c>
      <c r="M213" s="196" t="s">
        <v>1350</v>
      </c>
      <c r="N213" s="196" t="s">
        <v>1402</v>
      </c>
      <c r="O213" s="196" t="s">
        <v>1059</v>
      </c>
      <c r="P213" s="206" t="str">
        <f>VLOOKUP(A213,'import Afyon'!A:P,16,0)</f>
        <v>Geleneksel</v>
      </c>
      <c r="Q213" s="1" t="b">
        <v>0</v>
      </c>
      <c r="R213" s="1" t="s">
        <v>38</v>
      </c>
      <c r="S213" s="1" t="s">
        <v>100</v>
      </c>
      <c r="T213" s="2" t="s">
        <v>989</v>
      </c>
      <c r="U213" s="1" t="s">
        <v>2111</v>
      </c>
      <c r="V213" s="208">
        <v>44526.0</v>
      </c>
      <c r="W213" s="208">
        <v>44526.0</v>
      </c>
      <c r="X213" s="1"/>
      <c r="Y213" s="1" t="s">
        <v>1353</v>
      </c>
      <c r="Z213" s="208">
        <v>44518.0</v>
      </c>
      <c r="AA213" s="1" t="s">
        <v>1353</v>
      </c>
      <c r="AB213" s="208">
        <v>44526.0</v>
      </c>
      <c r="AC213" s="1" t="s">
        <v>1353</v>
      </c>
      <c r="AD213" s="208">
        <v>44550.0</v>
      </c>
      <c r="AE213" s="1"/>
      <c r="AF213" s="208"/>
      <c r="AG213" s="1"/>
      <c r="AH213" s="208"/>
      <c r="AI213" s="1" t="s">
        <v>106</v>
      </c>
      <c r="AJ213" s="1" t="s">
        <v>100</v>
      </c>
      <c r="AK213" s="1" t="s">
        <v>416</v>
      </c>
      <c r="AL213" s="1"/>
      <c r="AM213" s="1"/>
    </row>
    <row r="214" ht="15.75" customHeight="1">
      <c r="A214" s="196" t="s">
        <v>2112</v>
      </c>
      <c r="B214" s="196" t="s">
        <v>2113</v>
      </c>
      <c r="C214" s="196" t="b">
        <f>VLOOKUP(A214,'import Afyon'!A:P,3,0)</f>
        <v>1</v>
      </c>
      <c r="D214" s="196" t="s">
        <v>1348</v>
      </c>
      <c r="E214" s="196">
        <f>VLOOKUP(A214,'import Afyon'!A:P,5,0)</f>
        <v>372</v>
      </c>
      <c r="F214" s="196">
        <f>VLOOKUP(A214,'import Afyon'!A:P,6,0)</f>
        <v>16</v>
      </c>
      <c r="G214" s="196">
        <f>VLOOKUP(A214,'import Afyon'!A:P,7,0)</f>
        <v>0</v>
      </c>
      <c r="H214" s="196">
        <f>VLOOKUP(A214,'import Afyon'!A:P,8,0)</f>
        <v>44</v>
      </c>
      <c r="I214" s="196">
        <f>VLOOKUP(A214,'import Afyon'!A:P,9,0)</f>
        <v>44</v>
      </c>
      <c r="J214" s="205">
        <f>VLOOKUP(A214,'import Afyon'!A:P,10,0)</f>
        <v>0</v>
      </c>
      <c r="K214" s="196" t="s">
        <v>2078</v>
      </c>
      <c r="L214" s="196">
        <v>5.423701996E9</v>
      </c>
      <c r="M214" s="196" t="s">
        <v>1350</v>
      </c>
      <c r="N214" s="196" t="s">
        <v>1667</v>
      </c>
      <c r="O214" s="196" t="s">
        <v>2079</v>
      </c>
      <c r="P214" s="206" t="str">
        <f>VLOOKUP(A214,'import Afyon'!A:P,16,0)</f>
        <v>Geleneksel</v>
      </c>
      <c r="Q214" s="1" t="b">
        <v>1</v>
      </c>
      <c r="R214" s="1"/>
      <c r="S214" s="1"/>
      <c r="T214" s="1"/>
      <c r="U214" s="1" t="s">
        <v>2114</v>
      </c>
      <c r="V214" s="208"/>
      <c r="W214" s="208"/>
      <c r="X214" s="1"/>
      <c r="Y214" s="1" t="s">
        <v>1353</v>
      </c>
      <c r="Z214" s="208">
        <v>44522.0</v>
      </c>
      <c r="AA214" s="1" t="s">
        <v>1353</v>
      </c>
      <c r="AB214" s="208">
        <v>44538.0</v>
      </c>
      <c r="AC214" s="1"/>
      <c r="AD214" s="208"/>
      <c r="AE214" s="1"/>
      <c r="AF214" s="208"/>
      <c r="AG214" s="1"/>
      <c r="AH214" s="208"/>
      <c r="AI214" s="1" t="s">
        <v>416</v>
      </c>
      <c r="AJ214" s="1" t="s">
        <v>167</v>
      </c>
      <c r="AK214" s="1"/>
      <c r="AL214" s="1"/>
      <c r="AM214" s="1"/>
    </row>
    <row r="215" ht="15.75" customHeight="1">
      <c r="A215" s="196" t="s">
        <v>2115</v>
      </c>
      <c r="B215" s="196" t="s">
        <v>2116</v>
      </c>
      <c r="C215" s="196" t="b">
        <f>VLOOKUP(A215,'import Afyon'!A:P,3,0)</f>
        <v>0</v>
      </c>
      <c r="D215" s="196" t="s">
        <v>1577</v>
      </c>
      <c r="E215" s="196">
        <f>VLOOKUP(A215,'import Afyon'!A:P,5,0)</f>
        <v>249</v>
      </c>
      <c r="F215" s="196">
        <f>VLOOKUP(A215,'import Afyon'!A:P,6,0)</f>
        <v>0</v>
      </c>
      <c r="G215" s="196">
        <f>VLOOKUP(A215,'import Afyon'!A:P,7,0)</f>
        <v>0</v>
      </c>
      <c r="H215" s="196">
        <f>VLOOKUP(A215,'import Afyon'!A:P,8,0)</f>
        <v>30</v>
      </c>
      <c r="I215" s="196">
        <f>VLOOKUP(A215,'import Afyon'!A:P,9,0)</f>
        <v>30</v>
      </c>
      <c r="J215" s="205">
        <f>VLOOKUP(A215,'import Afyon'!A:P,10,0)</f>
        <v>0</v>
      </c>
      <c r="K215" s="196" t="s">
        <v>2117</v>
      </c>
      <c r="L215" s="196">
        <v>2.722120009E9</v>
      </c>
      <c r="M215" s="196" t="s">
        <v>1350</v>
      </c>
      <c r="N215" s="196" t="s">
        <v>1366</v>
      </c>
      <c r="O215" s="196" t="s">
        <v>2118</v>
      </c>
      <c r="P215" s="206" t="str">
        <f>VLOOKUP(A215,'import Afyon'!A:P,16,0)</f>
        <v>Geleneksel</v>
      </c>
      <c r="Q215" s="1" t="b">
        <v>0</v>
      </c>
      <c r="R215" s="1"/>
      <c r="S215" s="1"/>
      <c r="T215" s="1"/>
      <c r="V215" s="208"/>
      <c r="W215" s="208"/>
      <c r="X215" s="1"/>
      <c r="Y215" s="1"/>
      <c r="Z215" s="208"/>
      <c r="AA215" s="1"/>
      <c r="AB215" s="208"/>
      <c r="AC215" s="1"/>
      <c r="AD215" s="208"/>
      <c r="AE215" s="1"/>
      <c r="AF215" s="208"/>
      <c r="AG215" s="1"/>
      <c r="AH215" s="208"/>
      <c r="AI215" s="1"/>
      <c r="AJ215" s="1"/>
      <c r="AK215" s="1"/>
      <c r="AL215" s="1"/>
      <c r="AM215" s="1"/>
    </row>
    <row r="216" ht="15.75" customHeight="1">
      <c r="A216" s="196" t="s">
        <v>1230</v>
      </c>
      <c r="B216" s="196" t="s">
        <v>1231</v>
      </c>
      <c r="C216" s="196" t="b">
        <f>VLOOKUP(A216,'import Afyon'!A:P,3,0)</f>
        <v>1</v>
      </c>
      <c r="D216" s="196" t="s">
        <v>1443</v>
      </c>
      <c r="E216" s="196">
        <f>VLOOKUP(A216,'import Afyon'!A:P,5,0)</f>
        <v>1142</v>
      </c>
      <c r="F216" s="196">
        <f>VLOOKUP(A216,'import Afyon'!A:P,6,0)</f>
        <v>184</v>
      </c>
      <c r="G216" s="196">
        <f>VLOOKUP(A216,'import Afyon'!A:P,7,0)</f>
        <v>0</v>
      </c>
      <c r="H216" s="196">
        <f>VLOOKUP(A216,'import Afyon'!A:P,8,0)</f>
        <v>30</v>
      </c>
      <c r="I216" s="196">
        <f>VLOOKUP(A216,'import Afyon'!A:P,9,0)</f>
        <v>30</v>
      </c>
      <c r="J216" s="205">
        <f>VLOOKUP(A216,'import Afyon'!A:P,10,0)</f>
        <v>0</v>
      </c>
      <c r="K216" s="196" t="s">
        <v>2119</v>
      </c>
      <c r="L216" s="196">
        <v>5.493734393E9</v>
      </c>
      <c r="M216" s="196" t="s">
        <v>1350</v>
      </c>
      <c r="N216" s="196" t="s">
        <v>1402</v>
      </c>
      <c r="O216" s="196" t="s">
        <v>2120</v>
      </c>
      <c r="P216" s="206" t="str">
        <f>VLOOKUP(A216,'import Afyon'!A:P,16,0)</f>
        <v>Geleneksel</v>
      </c>
      <c r="Q216" s="1" t="b">
        <v>0</v>
      </c>
      <c r="R216" s="1" t="s">
        <v>29</v>
      </c>
      <c r="S216" s="1" t="s">
        <v>73</v>
      </c>
      <c r="T216" s="207" t="s">
        <v>989</v>
      </c>
      <c r="U216" s="1" t="s">
        <v>2121</v>
      </c>
      <c r="V216" s="208">
        <v>44543.0</v>
      </c>
      <c r="W216" s="208">
        <v>44544.0</v>
      </c>
      <c r="X216" s="1"/>
      <c r="Y216" s="1" t="s">
        <v>1353</v>
      </c>
      <c r="Z216" s="208">
        <v>44543.0</v>
      </c>
      <c r="AA216" s="1" t="s">
        <v>1353</v>
      </c>
      <c r="AB216" s="208">
        <v>44543.0</v>
      </c>
      <c r="AC216" s="1"/>
      <c r="AD216" s="208"/>
      <c r="AE216" s="1"/>
      <c r="AF216" s="208"/>
      <c r="AG216" s="1"/>
      <c r="AH216" s="208"/>
      <c r="AI216" s="1" t="s">
        <v>73</v>
      </c>
      <c r="AJ216" s="1" t="s">
        <v>73</v>
      </c>
      <c r="AK216" s="1"/>
      <c r="AL216" s="1"/>
      <c r="AM216" s="1"/>
    </row>
    <row r="217" ht="15.75" customHeight="1">
      <c r="A217" s="196" t="s">
        <v>920</v>
      </c>
      <c r="B217" s="196" t="s">
        <v>921</v>
      </c>
      <c r="C217" s="196" t="b">
        <f>VLOOKUP(A217,'import Afyon'!A:P,3,0)</f>
        <v>1</v>
      </c>
      <c r="D217" s="196" t="s">
        <v>1443</v>
      </c>
      <c r="E217" s="196">
        <f>VLOOKUP(A217,'import Afyon'!A:P,5,0)</f>
        <v>1980</v>
      </c>
      <c r="F217" s="196">
        <f>VLOOKUP(A217,'import Afyon'!A:P,6,0)</f>
        <v>110</v>
      </c>
      <c r="G217" s="196">
        <f>VLOOKUP(A217,'import Afyon'!A:P,7,0)</f>
        <v>19</v>
      </c>
      <c r="H217" s="196">
        <f>VLOOKUP(A217,'import Afyon'!A:P,8,0)</f>
        <v>37</v>
      </c>
      <c r="I217" s="196">
        <f>VLOOKUP(A217,'import Afyon'!A:P,9,0)</f>
        <v>56</v>
      </c>
      <c r="J217" s="205">
        <f>VLOOKUP(A217,'import Afyon'!A:P,10,0)</f>
        <v>0.34</v>
      </c>
      <c r="K217" s="196" t="s">
        <v>2122</v>
      </c>
      <c r="L217" s="196">
        <v>5.556580498E9</v>
      </c>
      <c r="M217" s="196" t="s">
        <v>1350</v>
      </c>
      <c r="N217" s="196" t="s">
        <v>1351</v>
      </c>
      <c r="O217" s="196" t="s">
        <v>924</v>
      </c>
      <c r="P217" s="206" t="str">
        <f>VLOOKUP(A217,'import Afyon'!A:P,16,0)</f>
        <v>Geleneksel</v>
      </c>
      <c r="Q217" s="1" t="b">
        <v>0</v>
      </c>
      <c r="R217" s="1" t="s">
        <v>38</v>
      </c>
      <c r="S217" s="1" t="s">
        <v>128</v>
      </c>
      <c r="T217" s="1"/>
      <c r="U217" s="1" t="s">
        <v>2123</v>
      </c>
      <c r="V217" s="208">
        <v>44530.0</v>
      </c>
      <c r="W217" s="208">
        <v>44532.0</v>
      </c>
      <c r="X217" s="1"/>
      <c r="Y217" s="1" t="s">
        <v>1353</v>
      </c>
      <c r="Z217" s="208"/>
      <c r="AA217" s="1" t="s">
        <v>1353</v>
      </c>
      <c r="AB217" s="208">
        <v>44350.0</v>
      </c>
      <c r="AC217" s="1" t="s">
        <v>1353</v>
      </c>
      <c r="AD217" s="208">
        <v>44355.0</v>
      </c>
      <c r="AE217" s="1" t="s">
        <v>1353</v>
      </c>
      <c r="AF217" s="208">
        <v>44530.0</v>
      </c>
      <c r="AG217" s="1" t="s">
        <v>1353</v>
      </c>
      <c r="AH217" s="208">
        <v>44547.0</v>
      </c>
      <c r="AI217" s="1"/>
      <c r="AJ217" s="1" t="s">
        <v>929</v>
      </c>
      <c r="AK217" s="1" t="s">
        <v>882</v>
      </c>
      <c r="AL217" s="1" t="s">
        <v>128</v>
      </c>
      <c r="AM217" s="1" t="s">
        <v>73</v>
      </c>
    </row>
    <row r="218" ht="15.75" customHeight="1">
      <c r="A218" s="196" t="s">
        <v>1032</v>
      </c>
      <c r="B218" s="196" t="s">
        <v>1033</v>
      </c>
      <c r="C218" s="196" t="b">
        <f>VLOOKUP(A218,'import Afyon'!A:P,3,0)</f>
        <v>1</v>
      </c>
      <c r="D218" s="196" t="s">
        <v>1827</v>
      </c>
      <c r="E218" s="196">
        <f>VLOOKUP(A218,'import Afyon'!A:P,5,0)</f>
        <v>105</v>
      </c>
      <c r="F218" s="196">
        <f>VLOOKUP(A218,'import Afyon'!A:P,6,0)</f>
        <v>11</v>
      </c>
      <c r="G218" s="196">
        <f>VLOOKUP(A218,'import Afyon'!A:P,7,0)</f>
        <v>4</v>
      </c>
      <c r="H218" s="196">
        <f>VLOOKUP(A218,'import Afyon'!A:P,8,0)</f>
        <v>18</v>
      </c>
      <c r="I218" s="196">
        <f>VLOOKUP(A218,'import Afyon'!A:P,9,0)</f>
        <v>22</v>
      </c>
      <c r="J218" s="205">
        <f>VLOOKUP(A218,'import Afyon'!A:P,10,0)</f>
        <v>0.18</v>
      </c>
      <c r="K218" s="196" t="s">
        <v>2124</v>
      </c>
      <c r="L218" s="196">
        <v>5.415410688E9</v>
      </c>
      <c r="M218" s="196" t="s">
        <v>1350</v>
      </c>
      <c r="N218" s="196" t="s">
        <v>1565</v>
      </c>
      <c r="O218" s="196" t="s">
        <v>1036</v>
      </c>
      <c r="P218" s="206" t="str">
        <f>VLOOKUP(A218,'import Afyon'!A:P,16,0)</f>
        <v>Geleneksel</v>
      </c>
      <c r="Q218" s="1" t="b">
        <v>0</v>
      </c>
      <c r="R218" s="1" t="s">
        <v>38</v>
      </c>
      <c r="S218" s="1" t="s">
        <v>416</v>
      </c>
      <c r="T218" s="207" t="s">
        <v>989</v>
      </c>
      <c r="V218" s="208">
        <v>44522.0</v>
      </c>
      <c r="W218" s="208">
        <v>44525.0</v>
      </c>
      <c r="X218" s="1"/>
      <c r="Y218" s="1" t="s">
        <v>1353</v>
      </c>
      <c r="Z218" s="208">
        <v>44522.0</v>
      </c>
      <c r="AA218" s="1"/>
      <c r="AB218" s="208"/>
      <c r="AC218" s="1"/>
      <c r="AD218" s="208"/>
      <c r="AE218" s="1"/>
      <c r="AF218" s="208"/>
      <c r="AG218" s="1"/>
      <c r="AH218" s="208"/>
      <c r="AI218" s="1" t="s">
        <v>416</v>
      </c>
      <c r="AJ218" s="1"/>
      <c r="AK218" s="1"/>
      <c r="AL218" s="1"/>
      <c r="AM218" s="1"/>
    </row>
    <row r="219" ht="15.75" customHeight="1">
      <c r="A219" s="196" t="s">
        <v>2125</v>
      </c>
      <c r="B219" s="196" t="s">
        <v>2126</v>
      </c>
      <c r="C219" s="196" t="b">
        <f>VLOOKUP(A219,'import Afyon'!A:P,3,0)</f>
        <v>1</v>
      </c>
      <c r="D219" s="196" t="s">
        <v>1356</v>
      </c>
      <c r="E219" s="196">
        <f>VLOOKUP(A219,'import Afyon'!A:P,5,0)</f>
        <v>160</v>
      </c>
      <c r="F219" s="196">
        <f>VLOOKUP(A219,'import Afyon'!A:P,6,0)</f>
        <v>14</v>
      </c>
      <c r="G219" s="196">
        <f>VLOOKUP(A219,'import Afyon'!A:P,7,0)</f>
        <v>0</v>
      </c>
      <c r="H219" s="196">
        <f>VLOOKUP(A219,'import Afyon'!A:P,8,0)</f>
        <v>18</v>
      </c>
      <c r="I219" s="196">
        <f>VLOOKUP(A219,'import Afyon'!A:P,9,0)</f>
        <v>18</v>
      </c>
      <c r="J219" s="205">
        <f>VLOOKUP(A219,'import Afyon'!A:P,10,0)</f>
        <v>0</v>
      </c>
      <c r="K219" s="196" t="s">
        <v>2127</v>
      </c>
      <c r="L219" s="196">
        <v>5.050727233E9</v>
      </c>
      <c r="M219" s="196" t="s">
        <v>1699</v>
      </c>
      <c r="N219" s="196" t="s">
        <v>2128</v>
      </c>
      <c r="O219" s="196" t="s">
        <v>2129</v>
      </c>
      <c r="P219" s="206" t="str">
        <f>VLOOKUP(A219,'import Afyon'!A:P,16,0)</f>
        <v>Geleneksel</v>
      </c>
      <c r="Q219" s="1" t="b">
        <v>0</v>
      </c>
      <c r="R219" s="1" t="s">
        <v>34</v>
      </c>
      <c r="S219" s="1"/>
      <c r="T219" s="1"/>
      <c r="V219" s="208"/>
      <c r="W219" s="208"/>
      <c r="X219" s="1"/>
      <c r="Y219" s="1"/>
      <c r="Z219" s="208"/>
      <c r="AA219" s="1"/>
      <c r="AB219" s="208"/>
      <c r="AC219" s="1"/>
      <c r="AD219" s="208"/>
      <c r="AE219" s="1"/>
      <c r="AF219" s="208"/>
      <c r="AG219" s="1"/>
      <c r="AH219" s="208"/>
      <c r="AI219" s="1"/>
      <c r="AJ219" s="1"/>
      <c r="AK219" s="1"/>
      <c r="AL219" s="1"/>
      <c r="AM219" s="1"/>
    </row>
    <row r="220" ht="15.75" customHeight="1">
      <c r="A220" s="196" t="s">
        <v>2130</v>
      </c>
      <c r="B220" s="196" t="s">
        <v>2131</v>
      </c>
      <c r="C220" s="196" t="b">
        <f>VLOOKUP(A220,'import Afyon'!A:P,3,0)</f>
        <v>1</v>
      </c>
      <c r="D220" s="196" t="s">
        <v>1370</v>
      </c>
      <c r="E220" s="196">
        <f>VLOOKUP(A220,'import Afyon'!A:P,5,0)</f>
        <v>186</v>
      </c>
      <c r="F220" s="196">
        <f>VLOOKUP(A220,'import Afyon'!A:P,6,0)</f>
        <v>0</v>
      </c>
      <c r="G220" s="196">
        <f>VLOOKUP(A220,'import Afyon'!A:P,7,0)</f>
        <v>0</v>
      </c>
      <c r="H220" s="196">
        <f>VLOOKUP(A220,'import Afyon'!A:P,8,0)</f>
        <v>5</v>
      </c>
      <c r="I220" s="196">
        <f>VLOOKUP(A220,'import Afyon'!A:P,9,0)</f>
        <v>5</v>
      </c>
      <c r="J220" s="205">
        <f>VLOOKUP(A220,'import Afyon'!A:P,10,0)</f>
        <v>0</v>
      </c>
      <c r="K220" s="196" t="s">
        <v>2132</v>
      </c>
      <c r="L220" s="196">
        <v>5.434524626E9</v>
      </c>
      <c r="M220" s="196" t="s">
        <v>1350</v>
      </c>
      <c r="N220" s="196" t="s">
        <v>1402</v>
      </c>
      <c r="O220" s="196" t="s">
        <v>1005</v>
      </c>
      <c r="P220" s="206" t="str">
        <f>VLOOKUP(A220,'import Afyon'!A:P,16,0)</f>
        <v>Geleneksel</v>
      </c>
      <c r="Q220" s="1" t="b">
        <v>0</v>
      </c>
      <c r="R220" s="1" t="s">
        <v>36</v>
      </c>
      <c r="S220" s="1"/>
      <c r="T220" s="207"/>
      <c r="U220" s="1" t="s">
        <v>2133</v>
      </c>
      <c r="V220" s="208"/>
      <c r="W220" s="208"/>
      <c r="X220" s="1"/>
      <c r="Y220" s="1" t="s">
        <v>43</v>
      </c>
      <c r="Z220" s="208">
        <v>44536.0</v>
      </c>
      <c r="AA220" s="1" t="s">
        <v>43</v>
      </c>
      <c r="AB220" s="208">
        <v>44543.0</v>
      </c>
      <c r="AC220" s="1" t="s">
        <v>43</v>
      </c>
      <c r="AD220" s="208">
        <v>44543.0</v>
      </c>
      <c r="AE220" s="1" t="s">
        <v>1353</v>
      </c>
      <c r="AF220" s="208">
        <v>44543.0</v>
      </c>
      <c r="AG220" s="1" t="s">
        <v>43</v>
      </c>
      <c r="AH220" s="208">
        <v>44550.0</v>
      </c>
      <c r="AI220" s="1" t="s">
        <v>73</v>
      </c>
      <c r="AJ220" s="1" t="s">
        <v>73</v>
      </c>
      <c r="AK220" s="1" t="s">
        <v>73</v>
      </c>
      <c r="AL220" s="1" t="s">
        <v>73</v>
      </c>
      <c r="AM220" s="1" t="s">
        <v>149</v>
      </c>
    </row>
    <row r="221" ht="15.75" customHeight="1">
      <c r="A221" s="196" t="s">
        <v>1104</v>
      </c>
      <c r="B221" s="196" t="s">
        <v>1105</v>
      </c>
      <c r="C221" s="196" t="b">
        <f>VLOOKUP(A221,'import Afyon'!A:P,3,0)</f>
        <v>1</v>
      </c>
      <c r="D221" s="196" t="s">
        <v>1443</v>
      </c>
      <c r="E221" s="196">
        <f>VLOOKUP(A221,'import Afyon'!A:P,5,0)</f>
        <v>1192</v>
      </c>
      <c r="F221" s="196">
        <f>VLOOKUP(A221,'import Afyon'!A:P,6,0)</f>
        <v>73</v>
      </c>
      <c r="G221" s="196">
        <f>VLOOKUP(A221,'import Afyon'!A:P,7,0)</f>
        <v>19</v>
      </c>
      <c r="H221" s="196">
        <f>VLOOKUP(A221,'import Afyon'!A:P,8,0)</f>
        <v>13</v>
      </c>
      <c r="I221" s="196">
        <f>VLOOKUP(A221,'import Afyon'!A:P,9,0)</f>
        <v>32</v>
      </c>
      <c r="J221" s="205">
        <f>VLOOKUP(A221,'import Afyon'!A:P,10,0)</f>
        <v>0.59</v>
      </c>
      <c r="K221" s="196" t="s">
        <v>2134</v>
      </c>
      <c r="L221" s="196">
        <v>5.536888208E9</v>
      </c>
      <c r="M221" s="196" t="s">
        <v>1350</v>
      </c>
      <c r="N221" s="196" t="s">
        <v>1402</v>
      </c>
      <c r="O221" s="196" t="s">
        <v>1107</v>
      </c>
      <c r="P221" s="206" t="str">
        <f>VLOOKUP(A221,'import Afyon'!A:P,16,0)</f>
        <v>Geleneksel</v>
      </c>
      <c r="Q221" s="1" t="b">
        <v>0</v>
      </c>
      <c r="R221" s="1" t="s">
        <v>38</v>
      </c>
      <c r="S221" s="1" t="s">
        <v>416</v>
      </c>
      <c r="T221" s="207" t="s">
        <v>989</v>
      </c>
      <c r="U221" s="1" t="s">
        <v>2135</v>
      </c>
      <c r="V221" s="208">
        <v>44550.0</v>
      </c>
      <c r="W221" s="208">
        <v>44551.0</v>
      </c>
      <c r="X221" s="1"/>
      <c r="Y221" s="1" t="s">
        <v>43</v>
      </c>
      <c r="Z221" s="208">
        <v>44518.0</v>
      </c>
      <c r="AA221" s="1" t="s">
        <v>1353</v>
      </c>
      <c r="AB221" s="208">
        <v>44529.0</v>
      </c>
      <c r="AC221" s="1" t="s">
        <v>1353</v>
      </c>
      <c r="AD221" s="208">
        <v>44550.0</v>
      </c>
      <c r="AE221" s="1"/>
      <c r="AF221" s="208"/>
      <c r="AG221" s="1"/>
      <c r="AH221" s="208"/>
      <c r="AI221" s="1" t="s">
        <v>106</v>
      </c>
      <c r="AJ221" s="1" t="s">
        <v>106</v>
      </c>
      <c r="AK221" s="1" t="s">
        <v>416</v>
      </c>
      <c r="AL221" s="1"/>
      <c r="AM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65C6842-6D87-4E0A-82DC-3CF83A417642}" filter="1" showAutoFilter="1">
      <autoFilter ref="$U$59"/>
      <extLst>
        <ext uri="GoogleSheetsCustomDataVersion1">
          <go:sheetsCustomData xmlns:go="http://customooxmlschemas.google.com/" filterViewId="370707872"/>
        </ext>
      </extLst>
    </customSheetView>
    <customSheetView guid="{4E283709-B3AB-4124-9678-6D80AE9D1B43}" filter="1" showAutoFilter="1">
      <autoFilter ref="$A$1:$AM$180">
        <filterColumn colId="17">
          <filters blank="1">
            <filter val="İleride Randevu Alınacak"/>
            <filter val="Ulaşılamadı"/>
            <filter val="Lokasyon Uzak"/>
            <filter val="Dönüş Yapacak"/>
            <filter val="Sistemden Çıkmak İstiyor"/>
            <filter val="BlackList"/>
            <filter val="Franchise"/>
            <filter val="Başka Şubeden Çekilecek"/>
            <filter val="Randevu İptal"/>
            <filter val="Çekim İstemiyor"/>
            <filter val="Restoran Silindi"/>
          </filters>
        </filterColumn>
        <filterColumn colId="9">
          <filters>
            <filter val="59%"/>
            <filter val="47%"/>
            <filter val="79%"/>
            <filter val="67%"/>
            <filter val="75%"/>
            <filter val="63%"/>
            <filter val="83%"/>
            <filter val="71%"/>
            <filter val="48%"/>
            <filter val="56%"/>
            <filter val="88%"/>
            <filter val="32%"/>
            <filter val="76%"/>
            <filter val="64%"/>
            <filter val="20%"/>
            <filter val="40%"/>
            <filter val="37%"/>
            <filter val="69%"/>
            <filter val="25%"/>
            <filter val="57%"/>
            <filter val="100%"/>
            <filter val="45%"/>
            <filter val="89%"/>
            <filter val="53%"/>
            <filter val="85%"/>
            <filter val="41%"/>
            <filter val="93%"/>
            <filter val="18%"/>
            <filter val="26%"/>
            <filter val="46%"/>
            <filter val="78%"/>
            <filter val="34%"/>
            <filter val="66%"/>
            <filter val="30%"/>
            <filter val="62%"/>
            <filter val="50%"/>
            <filter val="90%"/>
            <filter val="0%"/>
            <filter val="39%"/>
          </filters>
        </filterColumn>
        <filterColumn colId="2">
          <filters>
            <filter val="TRUE"/>
          </filters>
        </filterColumn>
        <sortState ref="A1:AM180">
          <sortCondition ref="W1:W180"/>
        </sortState>
      </autoFilter>
      <extLst>
        <ext uri="GoogleSheetsCustomDataVersion1">
          <go:sheetsCustomData xmlns:go="http://customooxmlschemas.google.com/" filterViewId="394681077"/>
        </ext>
      </extLst>
    </customSheetView>
    <customSheetView guid="{95AFC9D1-54E4-4E75-906B-5B1A1154F9A6}" filter="1" showAutoFilter="1">
      <autoFilter ref="$A$1:$W$97"/>
      <extLst>
        <ext uri="GoogleSheetsCustomDataVersion1">
          <go:sheetsCustomData xmlns:go="http://customooxmlschemas.google.com/" filterViewId="6983135"/>
        </ext>
      </extLst>
    </customSheetView>
  </customSheetViews>
  <conditionalFormatting sqref="C1:C221">
    <cfRule type="cellIs" dxfId="0" priority="1" operator="equal">
      <formula>"TRUE"</formula>
    </cfRule>
  </conditionalFormatting>
  <conditionalFormatting sqref="C1:C221">
    <cfRule type="cellIs" dxfId="1" priority="2" operator="equal">
      <formula>"FALSE"</formula>
    </cfRule>
  </conditionalFormatting>
  <conditionalFormatting sqref="J1:J221">
    <cfRule type="colorScale" priority="3">
      <colorScale>
        <cfvo type="min"/>
        <cfvo type="percentile" val="50"/>
        <cfvo type="max"/>
        <color rgb="FFE67C73"/>
        <color rgb="FFFFFFFF"/>
        <color rgb="FF57BB8A"/>
      </colorScale>
    </cfRule>
  </conditionalFormatting>
  <dataValidations>
    <dataValidation type="list" allowBlank="1" showErrorMessage="1" sqref="S2:S221">
      <formula1>'Durum Parametreler'!$L$2:$L$35</formula1>
    </dataValidation>
    <dataValidation type="list" allowBlank="1" showErrorMessage="1" sqref="T3 T10:T11 T15:T18 T20 T23 T26 T29 T31:T32 T35:T36 T38:T39 T41 T43:T45 T49:T50 T53:T54 T57 T59 T64:T65 T67:T70 T72 T74:T80 T83:T84 T87:T89 T91:T92 T94:T95 T97:T99 T103:T106 T109:T113 T115 T122:T123 T125 T129:T131 T133 T135 T141:T142 T144 T148:T150 T152 T155 T158:T159 T161:T163 T166 T168:T170 T173:T174 T176:T177 T179:T180 T182 T185:T187 T189 T191:T192 T195 T197 T200:T204 T208:T209 T214:T215 T217 T219">
      <formula1>'Durum Parametreler'!$F$3:$F$21</formula1>
    </dataValidation>
    <dataValidation type="list" allowBlank="1" showErrorMessage="1" sqref="R2:R221">
      <formula1>'Durum Parametreler'!$C$2:$C$19</formula1>
    </dataValidation>
    <dataValidation type="list" allowBlank="1" showErrorMessage="1" sqref="Y2:Y221 AA2:AA221 AC2:AC221 AE2:AE221 AG2:AG221">
      <formula1>'Durum Parametreler'!$J$2:$J$8</formula1>
    </dataValidation>
    <dataValidation type="list" allowBlank="1" showErrorMessage="1" sqref="AI2:AM221">
      <formula1>'Durum Parametreler'!$L$2:$L$26</formula1>
    </dataValidation>
    <dataValidation type="list" allowBlank="1" showErrorMessage="1" sqref="V2:W221 Z2:Z221 AB2:AB221 AD2:AD221 AF2:AF221 AH2:AH221">
      <formula1>'Durum Parametreler'!$A$1:$A$700</formula1>
    </dataValidation>
    <dataValidation type="list" allowBlank="1" showErrorMessage="1" sqref="X2:X221">
      <formula1>'Durum Parametreler'!$C$22:$C$24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5"/>
    <col customWidth="1" min="3" max="6" width="12.6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2136</v>
      </c>
    </row>
    <row r="2" ht="15.75" customHeight="1">
      <c r="A2" s="211" t="s">
        <v>1010</v>
      </c>
      <c r="B2" s="211" t="s">
        <v>1011</v>
      </c>
      <c r="C2" s="212" t="b">
        <v>1</v>
      </c>
      <c r="D2" s="211" t="s">
        <v>1348</v>
      </c>
      <c r="E2" s="213">
        <v>1548.0</v>
      </c>
      <c r="F2" s="213">
        <v>77.0</v>
      </c>
      <c r="G2" s="213">
        <v>8.0</v>
      </c>
      <c r="H2" s="213">
        <v>23.0</v>
      </c>
      <c r="I2" s="213">
        <v>31.0</v>
      </c>
      <c r="J2" s="214">
        <v>0.26</v>
      </c>
      <c r="K2" s="211" t="s">
        <v>1349</v>
      </c>
      <c r="L2" s="211">
        <v>5.435467703E9</v>
      </c>
      <c r="M2" s="211" t="s">
        <v>1350</v>
      </c>
      <c r="N2" s="211" t="s">
        <v>1351</v>
      </c>
      <c r="O2" s="211" t="s">
        <v>1013</v>
      </c>
      <c r="P2" s="211" t="s">
        <v>2137</v>
      </c>
      <c r="Q2" s="1">
        <f>COUNTIF('Hedef Liste Afyon'!A:A,A2)</f>
        <v>1</v>
      </c>
    </row>
    <row r="3" ht="15.75" customHeight="1">
      <c r="A3" s="211" t="s">
        <v>1354</v>
      </c>
      <c r="B3" s="211" t="s">
        <v>1355</v>
      </c>
      <c r="C3" s="212" t="b">
        <v>1</v>
      </c>
      <c r="D3" s="211" t="s">
        <v>1356</v>
      </c>
      <c r="E3" s="213">
        <v>29.0</v>
      </c>
      <c r="F3" s="213">
        <v>0.0</v>
      </c>
      <c r="G3" s="213">
        <v>0.0</v>
      </c>
      <c r="H3" s="213">
        <v>30.0</v>
      </c>
      <c r="I3" s="213">
        <v>30.0</v>
      </c>
      <c r="J3" s="214">
        <v>0.0</v>
      </c>
      <c r="K3" s="211" t="s">
        <v>1357</v>
      </c>
      <c r="L3" s="211">
        <v>5.068083236E9</v>
      </c>
      <c r="M3" s="211" t="s">
        <v>1358</v>
      </c>
      <c r="N3" s="211" t="s">
        <v>1592</v>
      </c>
      <c r="O3" s="211" t="s">
        <v>1360</v>
      </c>
      <c r="P3" s="211" t="s">
        <v>2137</v>
      </c>
      <c r="Q3" s="1">
        <f>COUNTIF('Hedef Liste Afyon'!A:A,A3)</f>
        <v>1</v>
      </c>
    </row>
    <row r="4" ht="15.75" customHeight="1">
      <c r="A4" s="211" t="s">
        <v>1362</v>
      </c>
      <c r="B4" s="211" t="s">
        <v>2138</v>
      </c>
      <c r="C4" s="212" t="b">
        <v>1</v>
      </c>
      <c r="D4" s="211" t="s">
        <v>1364</v>
      </c>
      <c r="E4" s="213">
        <v>79.0</v>
      </c>
      <c r="F4" s="213">
        <v>16.0</v>
      </c>
      <c r="G4" s="213">
        <v>0.0</v>
      </c>
      <c r="H4" s="213">
        <v>28.0</v>
      </c>
      <c r="I4" s="213">
        <v>28.0</v>
      </c>
      <c r="J4" s="214">
        <v>0.0</v>
      </c>
      <c r="K4" s="211" t="s">
        <v>1365</v>
      </c>
      <c r="L4" s="211">
        <v>5.050524614E9</v>
      </c>
      <c r="M4" s="211" t="s">
        <v>1350</v>
      </c>
      <c r="N4" s="211" t="s">
        <v>1366</v>
      </c>
      <c r="O4" s="211" t="s">
        <v>1367</v>
      </c>
      <c r="P4" s="211" t="s">
        <v>2137</v>
      </c>
      <c r="Q4" s="1">
        <f>COUNTIF('Hedef Liste Afyon'!A:A,A4)</f>
        <v>1</v>
      </c>
    </row>
    <row r="5" ht="15.75" customHeight="1">
      <c r="A5" s="211" t="s">
        <v>1067</v>
      </c>
      <c r="B5" s="211" t="s">
        <v>1068</v>
      </c>
      <c r="C5" s="212" t="b">
        <v>1</v>
      </c>
      <c r="D5" s="211" t="s">
        <v>1348</v>
      </c>
      <c r="E5" s="213">
        <v>207.0</v>
      </c>
      <c r="F5" s="213">
        <v>17.0</v>
      </c>
      <c r="G5" s="213">
        <v>27.0</v>
      </c>
      <c r="H5" s="213">
        <v>14.0</v>
      </c>
      <c r="I5" s="213">
        <v>41.0</v>
      </c>
      <c r="J5" s="214">
        <v>0.66</v>
      </c>
      <c r="K5" s="211" t="s">
        <v>1368</v>
      </c>
      <c r="L5" s="211">
        <v>5.448649466E9</v>
      </c>
      <c r="M5" s="211" t="s">
        <v>1350</v>
      </c>
      <c r="N5" s="211" t="s">
        <v>1369</v>
      </c>
      <c r="O5" s="211" t="s">
        <v>1071</v>
      </c>
      <c r="P5" s="211" t="s">
        <v>2137</v>
      </c>
      <c r="Q5" s="1">
        <f>COUNTIF('Hedef Liste Afyon'!A:A,A5)</f>
        <v>1</v>
      </c>
    </row>
    <row r="6" ht="15.75" customHeight="1">
      <c r="A6" s="211" t="s">
        <v>810</v>
      </c>
      <c r="B6" s="211" t="s">
        <v>811</v>
      </c>
      <c r="C6" s="212" t="b">
        <v>1</v>
      </c>
      <c r="D6" s="211" t="s">
        <v>1370</v>
      </c>
      <c r="E6" s="213">
        <v>9593.0</v>
      </c>
      <c r="F6" s="213">
        <v>758.0</v>
      </c>
      <c r="G6" s="213">
        <v>0.0</v>
      </c>
      <c r="H6" s="213">
        <v>31.0</v>
      </c>
      <c r="I6" s="213">
        <v>31.0</v>
      </c>
      <c r="J6" s="214">
        <v>0.0</v>
      </c>
      <c r="K6" s="211" t="s">
        <v>1371</v>
      </c>
      <c r="L6" s="211">
        <v>2.722151984E9</v>
      </c>
      <c r="M6" s="211" t="s">
        <v>1350</v>
      </c>
      <c r="N6" s="211" t="s">
        <v>1366</v>
      </c>
      <c r="O6" s="211" t="s">
        <v>813</v>
      </c>
      <c r="P6" s="211" t="s">
        <v>2137</v>
      </c>
      <c r="Q6" s="1">
        <f>COUNTIF('Hedef Liste Afyon'!A:A,A6)</f>
        <v>1</v>
      </c>
    </row>
    <row r="7" ht="15.75" customHeight="1">
      <c r="A7" s="211" t="s">
        <v>1052</v>
      </c>
      <c r="B7" s="211" t="s">
        <v>2139</v>
      </c>
      <c r="C7" s="212" t="b">
        <v>1</v>
      </c>
      <c r="D7" s="211" t="s">
        <v>1370</v>
      </c>
      <c r="E7" s="213">
        <v>5467.0</v>
      </c>
      <c r="F7" s="213">
        <v>324.0</v>
      </c>
      <c r="G7" s="213">
        <v>12.0</v>
      </c>
      <c r="H7" s="213">
        <v>12.0</v>
      </c>
      <c r="I7" s="213">
        <v>24.0</v>
      </c>
      <c r="J7" s="214">
        <v>0.5</v>
      </c>
      <c r="K7" s="211" t="s">
        <v>1594</v>
      </c>
      <c r="L7" s="211">
        <v>2.725026116E9</v>
      </c>
      <c r="M7" s="211" t="s">
        <v>1350</v>
      </c>
      <c r="N7" s="211" t="s">
        <v>1402</v>
      </c>
      <c r="O7" s="211" t="s">
        <v>1055</v>
      </c>
      <c r="P7" s="211" t="s">
        <v>2137</v>
      </c>
      <c r="Q7" s="1">
        <f>COUNTIF('Hedef Liste Afyon'!A:A,A7)</f>
        <v>1</v>
      </c>
    </row>
    <row r="8" ht="15.75" customHeight="1">
      <c r="A8" s="211" t="s">
        <v>1373</v>
      </c>
      <c r="B8" s="211" t="s">
        <v>2140</v>
      </c>
      <c r="C8" s="212" t="b">
        <v>1</v>
      </c>
      <c r="D8" s="211" t="s">
        <v>1356</v>
      </c>
      <c r="E8" s="213">
        <v>4.0</v>
      </c>
      <c r="F8" s="213">
        <v>1.0</v>
      </c>
      <c r="G8" s="213">
        <v>0.0</v>
      </c>
      <c r="H8" s="213">
        <v>10.0</v>
      </c>
      <c r="I8" s="213">
        <v>10.0</v>
      </c>
      <c r="J8" s="214">
        <v>0.0</v>
      </c>
      <c r="K8" s="211" t="s">
        <v>1375</v>
      </c>
      <c r="L8" s="211">
        <v>5.435620884E9</v>
      </c>
      <c r="M8" s="211" t="s">
        <v>1350</v>
      </c>
      <c r="N8" s="211" t="s">
        <v>2141</v>
      </c>
      <c r="O8" s="211" t="s">
        <v>2142</v>
      </c>
      <c r="P8" s="211" t="s">
        <v>2137</v>
      </c>
      <c r="Q8" s="1">
        <f>COUNTIF('Hedef Liste Afyon'!A:A,A8)</f>
        <v>1</v>
      </c>
    </row>
    <row r="9" ht="15.75" customHeight="1">
      <c r="A9" s="211" t="s">
        <v>1190</v>
      </c>
      <c r="B9" s="211" t="s">
        <v>1191</v>
      </c>
      <c r="C9" s="212" t="b">
        <v>1</v>
      </c>
      <c r="D9" s="211" t="s">
        <v>1378</v>
      </c>
      <c r="E9" s="213">
        <v>87.0</v>
      </c>
      <c r="F9" s="213">
        <v>22.0</v>
      </c>
      <c r="G9" s="213">
        <v>8.0</v>
      </c>
      <c r="H9" s="213">
        <v>7.0</v>
      </c>
      <c r="I9" s="213">
        <v>15.0</v>
      </c>
      <c r="J9" s="214">
        <v>0.53</v>
      </c>
      <c r="K9" s="211" t="s">
        <v>1379</v>
      </c>
      <c r="L9" s="211">
        <v>5.077948026E9</v>
      </c>
      <c r="M9" s="211" t="s">
        <v>1350</v>
      </c>
      <c r="N9" s="211" t="s">
        <v>1380</v>
      </c>
      <c r="O9" s="211" t="s">
        <v>1381</v>
      </c>
      <c r="P9" s="211" t="s">
        <v>2137</v>
      </c>
      <c r="Q9" s="1">
        <f>COUNTIF('Hedef Liste Afyon'!A:A,A9)</f>
        <v>1</v>
      </c>
    </row>
    <row r="10" ht="15.75" customHeight="1">
      <c r="A10" s="211" t="s">
        <v>1383</v>
      </c>
      <c r="B10" s="211" t="s">
        <v>1384</v>
      </c>
      <c r="C10" s="212" t="b">
        <v>1</v>
      </c>
      <c r="D10" s="211" t="s">
        <v>1385</v>
      </c>
      <c r="E10" s="213">
        <v>31.0</v>
      </c>
      <c r="F10" s="213">
        <v>19.0</v>
      </c>
      <c r="G10" s="213">
        <v>0.0</v>
      </c>
      <c r="H10" s="213">
        <v>13.0</v>
      </c>
      <c r="I10" s="213">
        <v>13.0</v>
      </c>
      <c r="J10" s="214">
        <v>0.0</v>
      </c>
      <c r="K10" s="211" t="s">
        <v>1386</v>
      </c>
      <c r="L10" s="211">
        <v>5.458555532E9</v>
      </c>
      <c r="M10" s="211" t="s">
        <v>1350</v>
      </c>
      <c r="N10" s="211" t="s">
        <v>1387</v>
      </c>
      <c r="O10" s="211" t="s">
        <v>1388</v>
      </c>
      <c r="P10" s="211" t="s">
        <v>2137</v>
      </c>
      <c r="Q10" s="1">
        <f>COUNTIF('Hedef Liste Afyon'!A:A,A10)</f>
        <v>1</v>
      </c>
    </row>
    <row r="11" ht="15.75" customHeight="1">
      <c r="A11" s="211" t="s">
        <v>952</v>
      </c>
      <c r="B11" s="211" t="s">
        <v>953</v>
      </c>
      <c r="C11" s="212" t="b">
        <v>1</v>
      </c>
      <c r="D11" s="211" t="s">
        <v>1443</v>
      </c>
      <c r="E11" s="213">
        <v>1860.0</v>
      </c>
      <c r="F11" s="213">
        <v>256.0</v>
      </c>
      <c r="G11" s="213">
        <v>36.0</v>
      </c>
      <c r="H11" s="213">
        <v>18.0</v>
      </c>
      <c r="I11" s="213">
        <v>54.0</v>
      </c>
      <c r="J11" s="214">
        <v>0.67</v>
      </c>
      <c r="K11" s="211" t="s">
        <v>2143</v>
      </c>
      <c r="L11" s="211">
        <v>5.448440303E9</v>
      </c>
      <c r="M11" s="211" t="s">
        <v>1350</v>
      </c>
      <c r="N11" s="211" t="s">
        <v>1402</v>
      </c>
      <c r="O11" s="211" t="s">
        <v>955</v>
      </c>
      <c r="P11" s="211" t="s">
        <v>2137</v>
      </c>
      <c r="Q11" s="1">
        <f>COUNTIF('Hedef Liste Afyon'!A:A,A11)</f>
        <v>1</v>
      </c>
    </row>
    <row r="12" ht="15.75" customHeight="1">
      <c r="A12" s="211" t="s">
        <v>1389</v>
      </c>
      <c r="B12" s="211" t="s">
        <v>1390</v>
      </c>
      <c r="C12" s="212" t="b">
        <v>1</v>
      </c>
      <c r="D12" s="211" t="s">
        <v>1364</v>
      </c>
      <c r="E12" s="213">
        <v>139.0</v>
      </c>
      <c r="F12" s="213">
        <v>8.0</v>
      </c>
      <c r="G12" s="213">
        <v>10.0</v>
      </c>
      <c r="H12" s="213">
        <v>6.0</v>
      </c>
      <c r="I12" s="213">
        <v>16.0</v>
      </c>
      <c r="J12" s="214">
        <v>0.63</v>
      </c>
      <c r="K12" s="211" t="s">
        <v>1391</v>
      </c>
      <c r="L12" s="211">
        <v>5.443185944E9</v>
      </c>
      <c r="M12" s="211" t="s">
        <v>1350</v>
      </c>
      <c r="N12" s="211" t="s">
        <v>1366</v>
      </c>
      <c r="O12" s="211" t="s">
        <v>1392</v>
      </c>
      <c r="P12" s="211" t="s">
        <v>2137</v>
      </c>
      <c r="Q12" s="1">
        <f>COUNTIF('Hedef Liste Afyon'!A:A,A12)</f>
        <v>1</v>
      </c>
    </row>
    <row r="13" ht="15.75" customHeight="1">
      <c r="A13" s="211" t="s">
        <v>1394</v>
      </c>
      <c r="B13" s="211" t="s">
        <v>1395</v>
      </c>
      <c r="C13" s="212" t="b">
        <v>1</v>
      </c>
      <c r="D13" s="211" t="s">
        <v>1364</v>
      </c>
      <c r="E13" s="213">
        <v>137.0</v>
      </c>
      <c r="F13" s="213">
        <v>0.0</v>
      </c>
      <c r="G13" s="213">
        <v>6.0</v>
      </c>
      <c r="H13" s="213">
        <v>9.0</v>
      </c>
      <c r="I13" s="213">
        <v>15.0</v>
      </c>
      <c r="J13" s="214">
        <v>0.4</v>
      </c>
      <c r="K13" s="211" t="s">
        <v>1396</v>
      </c>
      <c r="L13" s="211">
        <v>5.331287606E9</v>
      </c>
      <c r="M13" s="211" t="s">
        <v>1350</v>
      </c>
      <c r="N13" s="211" t="s">
        <v>1447</v>
      </c>
      <c r="O13" s="211" t="s">
        <v>1397</v>
      </c>
      <c r="P13" s="211" t="s">
        <v>2137</v>
      </c>
      <c r="Q13" s="1">
        <f>COUNTIF('Hedef Liste Afyon'!A:A,A13)</f>
        <v>1</v>
      </c>
    </row>
    <row r="14" ht="15.75" customHeight="1">
      <c r="A14" s="211" t="s">
        <v>1405</v>
      </c>
      <c r="B14" s="211" t="s">
        <v>2144</v>
      </c>
      <c r="C14" s="212" t="b">
        <v>1</v>
      </c>
      <c r="D14" s="211" t="s">
        <v>1364</v>
      </c>
      <c r="E14" s="213">
        <v>90.0</v>
      </c>
      <c r="F14" s="213">
        <v>0.0</v>
      </c>
      <c r="G14" s="213">
        <v>9.0</v>
      </c>
      <c r="H14" s="213">
        <v>5.0</v>
      </c>
      <c r="I14" s="213">
        <v>14.0</v>
      </c>
      <c r="J14" s="214">
        <v>0.64</v>
      </c>
      <c r="K14" s="211" t="s">
        <v>1396</v>
      </c>
      <c r="L14" s="211">
        <v>5.331287606E9</v>
      </c>
      <c r="M14" s="211" t="s">
        <v>1350</v>
      </c>
      <c r="N14" s="211" t="s">
        <v>1408</v>
      </c>
      <c r="O14" s="211" t="s">
        <v>1409</v>
      </c>
      <c r="P14" s="211" t="s">
        <v>2137</v>
      </c>
      <c r="Q14" s="1">
        <f>COUNTIF('Hedef Liste Afyon'!A:A,A14)</f>
        <v>1</v>
      </c>
    </row>
    <row r="15" ht="15.75" customHeight="1">
      <c r="A15" s="211" t="s">
        <v>883</v>
      </c>
      <c r="B15" s="211" t="s">
        <v>884</v>
      </c>
      <c r="C15" s="212" t="b">
        <v>1</v>
      </c>
      <c r="D15" s="211" t="s">
        <v>1364</v>
      </c>
      <c r="E15" s="213">
        <v>1829.0</v>
      </c>
      <c r="F15" s="213">
        <v>71.0</v>
      </c>
      <c r="G15" s="213">
        <v>13.0</v>
      </c>
      <c r="H15" s="213">
        <v>10.0</v>
      </c>
      <c r="I15" s="213">
        <v>23.0</v>
      </c>
      <c r="J15" s="214">
        <v>0.57</v>
      </c>
      <c r="K15" s="211" t="s">
        <v>1399</v>
      </c>
      <c r="L15" s="211">
        <v>2.722137218E9</v>
      </c>
      <c r="M15" s="211" t="s">
        <v>1350</v>
      </c>
      <c r="N15" s="211" t="s">
        <v>1366</v>
      </c>
      <c r="O15" s="211" t="s">
        <v>887</v>
      </c>
      <c r="P15" s="211" t="s">
        <v>2137</v>
      </c>
      <c r="Q15" s="1">
        <f>COUNTIF('Hedef Liste Afyon'!A:A,A15)</f>
        <v>1</v>
      </c>
    </row>
    <row r="16" ht="15.75" customHeight="1">
      <c r="A16" s="211" t="s">
        <v>990</v>
      </c>
      <c r="B16" s="211" t="s">
        <v>991</v>
      </c>
      <c r="C16" s="212" t="b">
        <v>1</v>
      </c>
      <c r="D16" s="211" t="s">
        <v>1364</v>
      </c>
      <c r="E16" s="213">
        <v>398.0</v>
      </c>
      <c r="F16" s="213">
        <v>18.0</v>
      </c>
      <c r="G16" s="213">
        <v>6.0</v>
      </c>
      <c r="H16" s="213">
        <v>0.0</v>
      </c>
      <c r="I16" s="213">
        <v>6.0</v>
      </c>
      <c r="J16" s="214">
        <v>1.0</v>
      </c>
      <c r="K16" s="211" t="s">
        <v>1401</v>
      </c>
      <c r="L16" s="211">
        <v>5.376858903E9</v>
      </c>
      <c r="M16" s="211" t="s">
        <v>1350</v>
      </c>
      <c r="N16" s="211" t="s">
        <v>1402</v>
      </c>
      <c r="O16" s="211" t="s">
        <v>993</v>
      </c>
      <c r="P16" s="211" t="s">
        <v>2137</v>
      </c>
      <c r="Q16" s="1">
        <f>COUNTIF('Hedef Liste Afyon'!A:A,A16)</f>
        <v>1</v>
      </c>
    </row>
    <row r="17" ht="15.75" customHeight="1">
      <c r="A17" s="211" t="s">
        <v>1056</v>
      </c>
      <c r="B17" s="211" t="s">
        <v>1057</v>
      </c>
      <c r="C17" s="212" t="b">
        <v>1</v>
      </c>
      <c r="D17" s="211" t="s">
        <v>1364</v>
      </c>
      <c r="E17" s="213">
        <v>301.0</v>
      </c>
      <c r="F17" s="213">
        <v>40.0</v>
      </c>
      <c r="G17" s="213">
        <v>13.0</v>
      </c>
      <c r="H17" s="213">
        <v>8.0</v>
      </c>
      <c r="I17" s="213">
        <v>21.0</v>
      </c>
      <c r="J17" s="214">
        <v>0.62</v>
      </c>
      <c r="K17" s="211" t="s">
        <v>1404</v>
      </c>
      <c r="L17" s="211">
        <v>5.412728293E9</v>
      </c>
      <c r="M17" s="211" t="s">
        <v>1350</v>
      </c>
      <c r="N17" s="211" t="s">
        <v>1402</v>
      </c>
      <c r="O17" s="211" t="s">
        <v>1059</v>
      </c>
      <c r="P17" s="211" t="s">
        <v>2137</v>
      </c>
      <c r="Q17" s="1">
        <f>COUNTIF('Hedef Liste Afyon'!A:A,A17)</f>
        <v>1</v>
      </c>
    </row>
    <row r="18" ht="15.75" customHeight="1">
      <c r="A18" s="211" t="s">
        <v>1411</v>
      </c>
      <c r="B18" s="211" t="s">
        <v>1412</v>
      </c>
      <c r="C18" s="212" t="b">
        <v>1</v>
      </c>
      <c r="D18" s="211" t="s">
        <v>1364</v>
      </c>
      <c r="E18" s="213">
        <v>21.0</v>
      </c>
      <c r="F18" s="213">
        <v>0.0</v>
      </c>
      <c r="G18" s="213">
        <v>7.0</v>
      </c>
      <c r="H18" s="213">
        <v>1.0</v>
      </c>
      <c r="I18" s="213">
        <v>8.0</v>
      </c>
      <c r="J18" s="214">
        <v>0.88</v>
      </c>
      <c r="K18" s="211" t="s">
        <v>2145</v>
      </c>
      <c r="L18" s="211">
        <v>5.524742745E9</v>
      </c>
      <c r="M18" s="211" t="s">
        <v>1350</v>
      </c>
      <c r="N18" s="211" t="s">
        <v>1414</v>
      </c>
      <c r="O18" s="211" t="s">
        <v>1415</v>
      </c>
      <c r="P18" s="211" t="s">
        <v>2137</v>
      </c>
      <c r="Q18" s="1">
        <f>COUNTIF('Hedef Liste Afyon'!A:A,A18)</f>
        <v>1</v>
      </c>
    </row>
    <row r="19" ht="15.75" customHeight="1">
      <c r="A19" s="211" t="s">
        <v>1417</v>
      </c>
      <c r="B19" s="211" t="s">
        <v>1418</v>
      </c>
      <c r="C19" s="212" t="b">
        <v>1</v>
      </c>
      <c r="D19" s="211" t="s">
        <v>1364</v>
      </c>
      <c r="E19" s="213">
        <v>1018.0</v>
      </c>
      <c r="F19" s="213">
        <v>51.0</v>
      </c>
      <c r="G19" s="213">
        <v>6.0</v>
      </c>
      <c r="H19" s="213">
        <v>9.0</v>
      </c>
      <c r="I19" s="213">
        <v>15.0</v>
      </c>
      <c r="J19" s="214">
        <v>0.4</v>
      </c>
      <c r="K19" s="211" t="s">
        <v>1419</v>
      </c>
      <c r="L19" s="211">
        <v>5.427933712E9</v>
      </c>
      <c r="M19" s="211" t="s">
        <v>1350</v>
      </c>
      <c r="N19" s="211" t="s">
        <v>1420</v>
      </c>
      <c r="O19" s="211" t="s">
        <v>1421</v>
      </c>
      <c r="P19" s="211" t="s">
        <v>2137</v>
      </c>
      <c r="Q19" s="1">
        <f>COUNTIF('Hedef Liste Afyon'!A:A,A19)</f>
        <v>1</v>
      </c>
    </row>
    <row r="20" ht="15.75" customHeight="1">
      <c r="A20" s="211" t="s">
        <v>1423</v>
      </c>
      <c r="B20" s="211" t="s">
        <v>1424</v>
      </c>
      <c r="C20" s="212" t="b">
        <v>1</v>
      </c>
      <c r="D20" s="211" t="s">
        <v>1364</v>
      </c>
      <c r="E20" s="213">
        <v>364.0</v>
      </c>
      <c r="F20" s="213">
        <v>1.0</v>
      </c>
      <c r="G20" s="213">
        <v>8.0</v>
      </c>
      <c r="H20" s="213">
        <v>7.0</v>
      </c>
      <c r="I20" s="213">
        <v>15.0</v>
      </c>
      <c r="J20" s="214">
        <v>0.53</v>
      </c>
      <c r="K20" s="211" t="s">
        <v>1425</v>
      </c>
      <c r="L20" s="211">
        <v>2.722169888E9</v>
      </c>
      <c r="M20" s="211" t="s">
        <v>1350</v>
      </c>
      <c r="N20" s="211" t="s">
        <v>1376</v>
      </c>
      <c r="O20" s="211" t="s">
        <v>1427</v>
      </c>
      <c r="P20" s="211" t="s">
        <v>2137</v>
      </c>
      <c r="Q20" s="1">
        <f>COUNTIF('Hedef Liste Afyon'!A:A,A20)</f>
        <v>1</v>
      </c>
    </row>
    <row r="21" ht="15.75" customHeight="1">
      <c r="A21" s="211" t="s">
        <v>1428</v>
      </c>
      <c r="B21" s="211" t="s">
        <v>1429</v>
      </c>
      <c r="C21" s="212" t="b">
        <v>1</v>
      </c>
      <c r="D21" s="211" t="s">
        <v>1364</v>
      </c>
      <c r="E21" s="213">
        <v>275.0</v>
      </c>
      <c r="F21" s="213">
        <v>15.0</v>
      </c>
      <c r="G21" s="213">
        <v>0.0</v>
      </c>
      <c r="H21" s="213">
        <v>8.0</v>
      </c>
      <c r="I21" s="213">
        <v>8.0</v>
      </c>
      <c r="J21" s="214">
        <v>0.0</v>
      </c>
      <c r="K21" s="211" t="s">
        <v>1430</v>
      </c>
      <c r="L21" s="211">
        <v>5.318230566E9</v>
      </c>
      <c r="M21" s="211" t="s">
        <v>1350</v>
      </c>
      <c r="N21" s="211" t="s">
        <v>1402</v>
      </c>
      <c r="O21" s="211" t="s">
        <v>1431</v>
      </c>
      <c r="P21" s="211" t="s">
        <v>2137</v>
      </c>
      <c r="Q21" s="1">
        <f>COUNTIF('Hedef Liste Afyon'!A:A,A21)</f>
        <v>1</v>
      </c>
    </row>
    <row r="22" ht="15.75" customHeight="1">
      <c r="A22" s="211" t="s">
        <v>1433</v>
      </c>
      <c r="B22" s="211" t="s">
        <v>1434</v>
      </c>
      <c r="C22" s="212" t="b">
        <v>0</v>
      </c>
      <c r="D22" s="211" t="s">
        <v>1364</v>
      </c>
      <c r="E22" s="213">
        <v>4.0</v>
      </c>
      <c r="F22" s="213">
        <v>0.0</v>
      </c>
      <c r="G22" s="213">
        <v>0.0</v>
      </c>
      <c r="H22" s="213">
        <v>10.0</v>
      </c>
      <c r="I22" s="213">
        <v>10.0</v>
      </c>
      <c r="J22" s="214">
        <v>0.0</v>
      </c>
      <c r="K22" s="211" t="s">
        <v>1435</v>
      </c>
      <c r="L22" s="211">
        <v>5.529212579E9</v>
      </c>
      <c r="M22" s="211" t="s">
        <v>1350</v>
      </c>
      <c r="N22" s="211" t="s">
        <v>1436</v>
      </c>
      <c r="O22" s="211" t="s">
        <v>1437</v>
      </c>
      <c r="P22" s="211" t="s">
        <v>2137</v>
      </c>
      <c r="Q22" s="1">
        <f>COUNTIF('Hedef Liste Afyon'!A:A,A22)</f>
        <v>1</v>
      </c>
    </row>
    <row r="23" ht="15.75" customHeight="1">
      <c r="A23" s="211" t="s">
        <v>1439</v>
      </c>
      <c r="B23" s="211" t="s">
        <v>1440</v>
      </c>
      <c r="C23" s="212" t="b">
        <v>1</v>
      </c>
      <c r="D23" s="211" t="s">
        <v>1364</v>
      </c>
      <c r="E23" s="213">
        <v>5.0</v>
      </c>
      <c r="F23" s="213">
        <v>0.0</v>
      </c>
      <c r="G23" s="213">
        <v>0.0</v>
      </c>
      <c r="H23" s="213">
        <v>9.0</v>
      </c>
      <c r="I23" s="213">
        <v>9.0</v>
      </c>
      <c r="J23" s="214">
        <v>0.0</v>
      </c>
      <c r="K23" s="211" t="s">
        <v>1441</v>
      </c>
      <c r="L23" s="211">
        <v>5.433220303E9</v>
      </c>
      <c r="M23" s="211" t="s">
        <v>1350</v>
      </c>
      <c r="N23" s="211" t="s">
        <v>1402</v>
      </c>
      <c r="O23" s="211" t="s">
        <v>1442</v>
      </c>
      <c r="P23" s="211" t="s">
        <v>2137</v>
      </c>
      <c r="Q23" s="1">
        <f>COUNTIF('Hedef Liste Afyon'!A:A,A23)</f>
        <v>1</v>
      </c>
    </row>
    <row r="24" ht="15.75" customHeight="1">
      <c r="A24" s="211" t="s">
        <v>925</v>
      </c>
      <c r="B24" s="211" t="s">
        <v>926</v>
      </c>
      <c r="C24" s="212" t="b">
        <v>0</v>
      </c>
      <c r="D24" s="211" t="s">
        <v>1378</v>
      </c>
      <c r="E24" s="213">
        <v>155.0</v>
      </c>
      <c r="F24" s="213">
        <v>0.0</v>
      </c>
      <c r="G24" s="213">
        <v>0.0</v>
      </c>
      <c r="H24" s="213">
        <v>6.0</v>
      </c>
      <c r="I24" s="213">
        <v>6.0</v>
      </c>
      <c r="J24" s="214">
        <v>0.0</v>
      </c>
      <c r="K24" s="211" t="s">
        <v>1446</v>
      </c>
      <c r="L24" s="211">
        <v>5.438304763E9</v>
      </c>
      <c r="M24" s="211" t="s">
        <v>1350</v>
      </c>
      <c r="N24" s="211" t="s">
        <v>1527</v>
      </c>
      <c r="O24" s="211" t="s">
        <v>2146</v>
      </c>
      <c r="P24" s="211" t="s">
        <v>2137</v>
      </c>
      <c r="Q24" s="1">
        <f>COUNTIF('Hedef Liste Afyon'!A:A,A24)</f>
        <v>1</v>
      </c>
    </row>
    <row r="25" ht="15.75" customHeight="1">
      <c r="A25" s="211" t="s">
        <v>1449</v>
      </c>
      <c r="B25" s="211" t="s">
        <v>1450</v>
      </c>
      <c r="C25" s="212" t="b">
        <v>1</v>
      </c>
      <c r="D25" s="211" t="s">
        <v>1443</v>
      </c>
      <c r="E25" s="213">
        <v>1.0</v>
      </c>
      <c r="F25" s="213">
        <v>1.0</v>
      </c>
      <c r="G25" s="213">
        <v>0.0</v>
      </c>
      <c r="H25" s="213">
        <v>16.0</v>
      </c>
      <c r="I25" s="213">
        <v>16.0</v>
      </c>
      <c r="J25" s="214">
        <v>0.0</v>
      </c>
      <c r="K25" s="211" t="s">
        <v>1451</v>
      </c>
      <c r="L25" s="211">
        <v>5.436225525E9</v>
      </c>
      <c r="M25" s="211" t="s">
        <v>1350</v>
      </c>
      <c r="N25" s="211" t="s">
        <v>1366</v>
      </c>
      <c r="O25" s="211" t="s">
        <v>1452</v>
      </c>
      <c r="P25" s="211" t="s">
        <v>2137</v>
      </c>
      <c r="Q25" s="1">
        <f>COUNTIF('Hedef Liste Afyon'!A:A,A25)</f>
        <v>1</v>
      </c>
    </row>
    <row r="26" ht="15.75" customHeight="1">
      <c r="A26" s="211" t="s">
        <v>1121</v>
      </c>
      <c r="B26" s="211" t="s">
        <v>1122</v>
      </c>
      <c r="C26" s="212" t="b">
        <v>1</v>
      </c>
      <c r="D26" s="211" t="s">
        <v>1370</v>
      </c>
      <c r="E26" s="213">
        <v>570.0</v>
      </c>
      <c r="F26" s="213">
        <v>1.0</v>
      </c>
      <c r="G26" s="213">
        <v>0.0</v>
      </c>
      <c r="H26" s="213">
        <v>13.0</v>
      </c>
      <c r="I26" s="213">
        <v>13.0</v>
      </c>
      <c r="J26" s="214">
        <v>0.0</v>
      </c>
      <c r="K26" s="211" t="s">
        <v>1453</v>
      </c>
      <c r="L26" s="211">
        <v>5.376605703E9</v>
      </c>
      <c r="M26" s="211" t="s">
        <v>1350</v>
      </c>
      <c r="N26" s="211" t="s">
        <v>1454</v>
      </c>
      <c r="O26" s="211" t="s">
        <v>1125</v>
      </c>
      <c r="P26" s="211" t="s">
        <v>2137</v>
      </c>
      <c r="Q26" s="1">
        <f>COUNTIF('Hedef Liste Afyon'!A:A,A26)</f>
        <v>1</v>
      </c>
    </row>
    <row r="27" ht="15.75" customHeight="1">
      <c r="A27" s="211" t="s">
        <v>941</v>
      </c>
      <c r="B27" s="211" t="s">
        <v>942</v>
      </c>
      <c r="C27" s="212" t="b">
        <v>1</v>
      </c>
      <c r="D27" s="211" t="s">
        <v>1356</v>
      </c>
      <c r="E27" s="213">
        <v>340.0</v>
      </c>
      <c r="F27" s="213">
        <v>9.0</v>
      </c>
      <c r="G27" s="213">
        <v>0.0</v>
      </c>
      <c r="H27" s="213">
        <v>18.0</v>
      </c>
      <c r="I27" s="213">
        <v>18.0</v>
      </c>
      <c r="J27" s="214">
        <v>0.0</v>
      </c>
      <c r="K27" s="211" t="s">
        <v>1456</v>
      </c>
      <c r="L27" s="211">
        <v>5.344019401E9</v>
      </c>
      <c r="M27" s="211" t="s">
        <v>1350</v>
      </c>
      <c r="N27" s="211" t="s">
        <v>1351</v>
      </c>
      <c r="O27" s="211" t="s">
        <v>945</v>
      </c>
      <c r="P27" s="211" t="s">
        <v>2137</v>
      </c>
      <c r="Q27" s="1">
        <f>COUNTIF('Hedef Liste Afyon'!A:A,A27)</f>
        <v>1</v>
      </c>
    </row>
    <row r="28" ht="15.75" customHeight="1">
      <c r="A28" s="211" t="s">
        <v>1458</v>
      </c>
      <c r="B28" s="211" t="s">
        <v>1459</v>
      </c>
      <c r="C28" s="212" t="b">
        <v>1</v>
      </c>
      <c r="D28" s="211" t="s">
        <v>1356</v>
      </c>
      <c r="E28" s="213">
        <v>0.0</v>
      </c>
      <c r="F28" s="213">
        <v>0.0</v>
      </c>
      <c r="G28" s="213">
        <v>0.0</v>
      </c>
      <c r="H28" s="213">
        <v>18.0</v>
      </c>
      <c r="I28" s="213">
        <v>18.0</v>
      </c>
      <c r="J28" s="214">
        <v>0.0</v>
      </c>
      <c r="K28" s="211" t="s">
        <v>1460</v>
      </c>
      <c r="L28" s="211">
        <v>5.360653293E9</v>
      </c>
      <c r="M28" s="211" t="s">
        <v>1350</v>
      </c>
      <c r="N28" s="211" t="s">
        <v>1447</v>
      </c>
      <c r="O28" s="211" t="s">
        <v>1461</v>
      </c>
      <c r="P28" s="211" t="s">
        <v>2137</v>
      </c>
      <c r="Q28" s="1">
        <f>COUNTIF('Hedef Liste Afyon'!A:A,A28)</f>
        <v>1</v>
      </c>
    </row>
    <row r="29" ht="15.75" customHeight="1">
      <c r="A29" s="211" t="s">
        <v>739</v>
      </c>
      <c r="B29" s="211" t="s">
        <v>740</v>
      </c>
      <c r="C29" s="212" t="b">
        <v>1</v>
      </c>
      <c r="D29" s="211" t="s">
        <v>1443</v>
      </c>
      <c r="E29" s="213">
        <v>2581.0</v>
      </c>
      <c r="F29" s="213">
        <v>194.0</v>
      </c>
      <c r="G29" s="213">
        <v>1.0</v>
      </c>
      <c r="H29" s="213">
        <v>11.0</v>
      </c>
      <c r="I29" s="213">
        <v>12.0</v>
      </c>
      <c r="J29" s="214">
        <v>0.08</v>
      </c>
      <c r="K29" s="211" t="s">
        <v>1462</v>
      </c>
      <c r="L29" s="211">
        <v>5.542157854E9</v>
      </c>
      <c r="M29" s="211" t="s">
        <v>1350</v>
      </c>
      <c r="N29" s="211" t="s">
        <v>1402</v>
      </c>
      <c r="O29" s="211" t="s">
        <v>743</v>
      </c>
      <c r="P29" s="211" t="s">
        <v>2137</v>
      </c>
      <c r="Q29" s="1">
        <f>COUNTIF('Hedef Liste Afyon'!A:A,A29)</f>
        <v>1</v>
      </c>
    </row>
    <row r="30" ht="15.75" customHeight="1">
      <c r="A30" s="211" t="s">
        <v>1464</v>
      </c>
      <c r="B30" s="211" t="s">
        <v>1465</v>
      </c>
      <c r="C30" s="212" t="b">
        <v>1</v>
      </c>
      <c r="D30" s="211" t="s">
        <v>1443</v>
      </c>
      <c r="E30" s="213">
        <v>90.0</v>
      </c>
      <c r="F30" s="213">
        <v>0.0</v>
      </c>
      <c r="G30" s="213">
        <v>0.0</v>
      </c>
      <c r="H30" s="213">
        <v>16.0</v>
      </c>
      <c r="I30" s="213">
        <v>16.0</v>
      </c>
      <c r="J30" s="214">
        <v>0.0</v>
      </c>
      <c r="K30" s="211" t="s">
        <v>1466</v>
      </c>
      <c r="L30" s="211">
        <v>5.077250202E9</v>
      </c>
      <c r="M30" s="211" t="s">
        <v>1350</v>
      </c>
      <c r="N30" s="211" t="s">
        <v>2147</v>
      </c>
      <c r="O30" s="211" t="s">
        <v>1467</v>
      </c>
      <c r="P30" s="211" t="s">
        <v>2137</v>
      </c>
      <c r="Q30" s="1">
        <f>COUNTIF('Hedef Liste Afyon'!A:A,A30)</f>
        <v>1</v>
      </c>
    </row>
    <row r="31" ht="15.75" customHeight="1">
      <c r="A31" s="211" t="s">
        <v>1469</v>
      </c>
      <c r="B31" s="211" t="s">
        <v>1470</v>
      </c>
      <c r="C31" s="212" t="b">
        <v>1</v>
      </c>
      <c r="D31" s="211" t="s">
        <v>1356</v>
      </c>
      <c r="E31" s="213">
        <v>96.0</v>
      </c>
      <c r="F31" s="213">
        <v>3.0</v>
      </c>
      <c r="G31" s="213">
        <v>0.0</v>
      </c>
      <c r="H31" s="213">
        <v>13.0</v>
      </c>
      <c r="I31" s="213">
        <v>13.0</v>
      </c>
      <c r="J31" s="214">
        <v>0.0</v>
      </c>
      <c r="K31" s="211" t="s">
        <v>1471</v>
      </c>
      <c r="L31" s="211">
        <v>5.375151718E9</v>
      </c>
      <c r="M31" s="211" t="s">
        <v>1350</v>
      </c>
      <c r="N31" s="211" t="s">
        <v>1472</v>
      </c>
      <c r="O31" s="211" t="s">
        <v>1473</v>
      </c>
      <c r="P31" s="211" t="s">
        <v>2137</v>
      </c>
      <c r="Q31" s="1">
        <f>COUNTIF('Hedef Liste Afyon'!A:A,A31)</f>
        <v>1</v>
      </c>
    </row>
    <row r="32" ht="15.75" customHeight="1">
      <c r="A32" s="211" t="s">
        <v>1476</v>
      </c>
      <c r="B32" s="211" t="s">
        <v>1477</v>
      </c>
      <c r="C32" s="212" t="b">
        <v>1</v>
      </c>
      <c r="D32" s="211" t="s">
        <v>1385</v>
      </c>
      <c r="E32" s="213">
        <v>1694.0</v>
      </c>
      <c r="F32" s="213">
        <v>107.0</v>
      </c>
      <c r="G32" s="213">
        <v>0.0</v>
      </c>
      <c r="H32" s="213">
        <v>19.0</v>
      </c>
      <c r="I32" s="213">
        <v>19.0</v>
      </c>
      <c r="J32" s="214">
        <v>0.0</v>
      </c>
      <c r="K32" s="211" t="s">
        <v>1478</v>
      </c>
      <c r="L32" s="211">
        <v>5.42483027E9</v>
      </c>
      <c r="M32" s="211" t="s">
        <v>1350</v>
      </c>
      <c r="N32" s="211" t="s">
        <v>2141</v>
      </c>
      <c r="O32" s="211" t="s">
        <v>1480</v>
      </c>
      <c r="P32" s="211" t="s">
        <v>2137</v>
      </c>
      <c r="Q32" s="1">
        <f>COUNTIF('Hedef Liste Afyon'!A:A,A32)</f>
        <v>1</v>
      </c>
    </row>
    <row r="33" ht="15.75" customHeight="1">
      <c r="A33" s="211" t="s">
        <v>800</v>
      </c>
      <c r="B33" s="211" t="s">
        <v>801</v>
      </c>
      <c r="C33" s="212" t="b">
        <v>1</v>
      </c>
      <c r="D33" s="211" t="s">
        <v>1356</v>
      </c>
      <c r="E33" s="213">
        <v>550.0</v>
      </c>
      <c r="F33" s="213">
        <v>12.0</v>
      </c>
      <c r="G33" s="213">
        <v>3.0</v>
      </c>
      <c r="H33" s="213">
        <v>11.0</v>
      </c>
      <c r="I33" s="213">
        <v>14.0</v>
      </c>
      <c r="J33" s="214">
        <v>0.21</v>
      </c>
      <c r="K33" s="211" t="s">
        <v>1482</v>
      </c>
      <c r="L33" s="211">
        <v>5.452078687E9</v>
      </c>
      <c r="M33" s="211" t="s">
        <v>1350</v>
      </c>
      <c r="N33" s="211" t="s">
        <v>1447</v>
      </c>
      <c r="O33" s="211" t="s">
        <v>804</v>
      </c>
      <c r="P33" s="211" t="s">
        <v>2137</v>
      </c>
      <c r="Q33" s="1">
        <f>COUNTIF('Hedef Liste Afyon'!A:A,A33)</f>
        <v>1</v>
      </c>
    </row>
    <row r="34" ht="15.75" customHeight="1">
      <c r="A34" s="211" t="s">
        <v>1099</v>
      </c>
      <c r="B34" s="211" t="s">
        <v>1100</v>
      </c>
      <c r="C34" s="212" t="b">
        <v>1</v>
      </c>
      <c r="D34" s="211" t="s">
        <v>1443</v>
      </c>
      <c r="E34" s="213">
        <v>200.0</v>
      </c>
      <c r="F34" s="213">
        <v>0.0</v>
      </c>
      <c r="G34" s="213">
        <v>9.0</v>
      </c>
      <c r="H34" s="213">
        <v>11.0</v>
      </c>
      <c r="I34" s="213">
        <v>20.0</v>
      </c>
      <c r="J34" s="214">
        <v>0.45</v>
      </c>
      <c r="K34" s="211" t="s">
        <v>1484</v>
      </c>
      <c r="L34" s="211">
        <v>5.437125593E9</v>
      </c>
      <c r="M34" s="211" t="s">
        <v>1350</v>
      </c>
      <c r="N34" s="211" t="s">
        <v>1402</v>
      </c>
      <c r="O34" s="211" t="s">
        <v>1102</v>
      </c>
      <c r="P34" s="211" t="s">
        <v>2137</v>
      </c>
      <c r="Q34" s="1">
        <f>COUNTIF('Hedef Liste Afyon'!A:A,A34)</f>
        <v>1</v>
      </c>
    </row>
    <row r="35" ht="15.75" customHeight="1">
      <c r="A35" s="211" t="s">
        <v>1486</v>
      </c>
      <c r="B35" s="211" t="s">
        <v>1487</v>
      </c>
      <c r="C35" s="212" t="b">
        <v>1</v>
      </c>
      <c r="D35" s="211" t="s">
        <v>1385</v>
      </c>
      <c r="E35" s="213">
        <v>0.0</v>
      </c>
      <c r="F35" s="213">
        <v>0.0</v>
      </c>
      <c r="G35" s="213">
        <v>0.0</v>
      </c>
      <c r="H35" s="213">
        <v>11.0</v>
      </c>
      <c r="I35" s="213">
        <v>11.0</v>
      </c>
      <c r="J35" s="214">
        <v>0.0</v>
      </c>
      <c r="K35" s="211" t="s">
        <v>1488</v>
      </c>
      <c r="L35" s="211">
        <v>5.399723179E9</v>
      </c>
      <c r="M35" s="211" t="s">
        <v>1350</v>
      </c>
      <c r="N35" s="211" t="s">
        <v>1489</v>
      </c>
      <c r="O35" s="211" t="s">
        <v>1490</v>
      </c>
      <c r="P35" s="211" t="s">
        <v>2137</v>
      </c>
      <c r="Q35" s="1">
        <f>COUNTIF('Hedef Liste Afyon'!A:A,A35)</f>
        <v>1</v>
      </c>
    </row>
    <row r="36" ht="15.75" customHeight="1">
      <c r="A36" s="211" t="s">
        <v>1491</v>
      </c>
      <c r="B36" s="211" t="s">
        <v>1492</v>
      </c>
      <c r="C36" s="212" t="b">
        <v>0</v>
      </c>
      <c r="D36" s="211" t="s">
        <v>1493</v>
      </c>
      <c r="E36" s="213">
        <v>0.0</v>
      </c>
      <c r="F36" s="213">
        <v>0.0</v>
      </c>
      <c r="G36" s="213">
        <v>0.0</v>
      </c>
      <c r="H36" s="213">
        <v>17.0</v>
      </c>
      <c r="I36" s="213">
        <v>17.0</v>
      </c>
      <c r="J36" s="214">
        <v>0.0</v>
      </c>
      <c r="K36" s="211" t="s">
        <v>1494</v>
      </c>
      <c r="L36" s="211">
        <v>5.324106848E9</v>
      </c>
      <c r="M36" s="211" t="s">
        <v>1350</v>
      </c>
      <c r="N36" s="211" t="s">
        <v>1402</v>
      </c>
      <c r="O36" s="211" t="s">
        <v>1495</v>
      </c>
      <c r="P36" s="211" t="s">
        <v>2137</v>
      </c>
      <c r="Q36" s="1">
        <f>COUNTIF('Hedef Liste Afyon'!A:A,A36)</f>
        <v>1</v>
      </c>
    </row>
    <row r="37" ht="15.75" customHeight="1">
      <c r="A37" s="211" t="s">
        <v>1497</v>
      </c>
      <c r="B37" s="211" t="s">
        <v>1498</v>
      </c>
      <c r="C37" s="212" t="b">
        <v>1</v>
      </c>
      <c r="D37" s="211" t="s">
        <v>1443</v>
      </c>
      <c r="E37" s="213">
        <v>226.0</v>
      </c>
      <c r="F37" s="213">
        <v>10.0</v>
      </c>
      <c r="G37" s="213">
        <v>0.0</v>
      </c>
      <c r="H37" s="213">
        <v>132.0</v>
      </c>
      <c r="I37" s="213">
        <v>132.0</v>
      </c>
      <c r="J37" s="214">
        <v>0.0</v>
      </c>
      <c r="K37" s="211" t="s">
        <v>1499</v>
      </c>
      <c r="L37" s="211">
        <v>5.443533939E9</v>
      </c>
      <c r="M37" s="211" t="s">
        <v>1500</v>
      </c>
      <c r="N37" s="211" t="s">
        <v>1501</v>
      </c>
      <c r="O37" s="211" t="s">
        <v>1502</v>
      </c>
      <c r="P37" s="211" t="s">
        <v>2137</v>
      </c>
      <c r="Q37" s="1">
        <f>COUNTIF('Hedef Liste Afyon'!A:A,A37)</f>
        <v>1</v>
      </c>
    </row>
    <row r="38" ht="15.75" customHeight="1">
      <c r="A38" s="211" t="s">
        <v>1259</v>
      </c>
      <c r="B38" s="211" t="s">
        <v>1260</v>
      </c>
      <c r="C38" s="212" t="b">
        <v>1</v>
      </c>
      <c r="D38" s="211" t="s">
        <v>1443</v>
      </c>
      <c r="E38" s="213">
        <v>462.0</v>
      </c>
      <c r="F38" s="213">
        <v>70.0</v>
      </c>
      <c r="G38" s="213">
        <v>20.0</v>
      </c>
      <c r="H38" s="213">
        <v>7.0</v>
      </c>
      <c r="I38" s="213">
        <v>27.0</v>
      </c>
      <c r="J38" s="214">
        <v>0.74</v>
      </c>
      <c r="K38" s="211" t="s">
        <v>1504</v>
      </c>
      <c r="L38" s="211">
        <v>2.722281808E9</v>
      </c>
      <c r="M38" s="211" t="s">
        <v>1350</v>
      </c>
      <c r="N38" s="211" t="s">
        <v>1472</v>
      </c>
      <c r="O38" s="211" t="s">
        <v>1264</v>
      </c>
      <c r="P38" s="211" t="s">
        <v>2137</v>
      </c>
      <c r="Q38" s="1">
        <f>COUNTIF('Hedef Liste Afyon'!A:A,A38)</f>
        <v>1</v>
      </c>
    </row>
    <row r="39" ht="15.75" customHeight="1">
      <c r="A39" s="211" t="s">
        <v>888</v>
      </c>
      <c r="B39" s="211" t="s">
        <v>2148</v>
      </c>
      <c r="C39" s="212" t="b">
        <v>0</v>
      </c>
      <c r="D39" s="211" t="s">
        <v>1507</v>
      </c>
      <c r="E39" s="213">
        <v>40.0</v>
      </c>
      <c r="F39" s="213">
        <v>0.0</v>
      </c>
      <c r="G39" s="213">
        <v>0.0</v>
      </c>
      <c r="H39" s="213">
        <v>30.0</v>
      </c>
      <c r="I39" s="213">
        <v>30.0</v>
      </c>
      <c r="J39" s="214">
        <v>0.0</v>
      </c>
      <c r="K39" s="211" t="s">
        <v>1508</v>
      </c>
      <c r="L39" s="211">
        <v>5.418729108E9</v>
      </c>
      <c r="M39" s="211" t="s">
        <v>1350</v>
      </c>
      <c r="N39" s="211" t="s">
        <v>1380</v>
      </c>
      <c r="O39" s="211" t="s">
        <v>892</v>
      </c>
      <c r="P39" s="211" t="s">
        <v>2137</v>
      </c>
      <c r="Q39" s="1">
        <f>COUNTIF('Hedef Liste Afyon'!A:A,A39)</f>
        <v>1</v>
      </c>
    </row>
    <row r="40" ht="15.75" customHeight="1">
      <c r="A40" s="211" t="s">
        <v>1511</v>
      </c>
      <c r="B40" s="211" t="s">
        <v>1512</v>
      </c>
      <c r="C40" s="212" t="b">
        <v>0</v>
      </c>
      <c r="D40" s="211" t="s">
        <v>1385</v>
      </c>
      <c r="E40" s="213">
        <v>0.0</v>
      </c>
      <c r="F40" s="213">
        <v>0.0</v>
      </c>
      <c r="G40" s="213">
        <v>0.0</v>
      </c>
      <c r="H40" s="213">
        <v>10.0</v>
      </c>
      <c r="I40" s="213">
        <v>10.0</v>
      </c>
      <c r="J40" s="214">
        <v>0.0</v>
      </c>
      <c r="K40" s="211" t="s">
        <v>1513</v>
      </c>
      <c r="L40" s="211">
        <v>5.466109923E9</v>
      </c>
      <c r="M40" s="211" t="s">
        <v>1350</v>
      </c>
      <c r="N40" s="211" t="s">
        <v>1514</v>
      </c>
      <c r="O40" s="211" t="s">
        <v>1515</v>
      </c>
      <c r="P40" s="211" t="s">
        <v>2137</v>
      </c>
      <c r="Q40" s="1">
        <f>COUNTIF('Hedef Liste Afyon'!A:A,A40)</f>
        <v>1</v>
      </c>
    </row>
    <row r="41" ht="15.75" customHeight="1">
      <c r="A41" s="211" t="s">
        <v>2149</v>
      </c>
      <c r="B41" s="211" t="s">
        <v>2150</v>
      </c>
      <c r="C41" s="212" t="b">
        <v>1</v>
      </c>
      <c r="D41" s="211" t="s">
        <v>1364</v>
      </c>
      <c r="E41" s="213">
        <v>622.0</v>
      </c>
      <c r="F41" s="213">
        <v>3.0</v>
      </c>
      <c r="G41" s="213">
        <v>18.0</v>
      </c>
      <c r="H41" s="213">
        <v>7.0</v>
      </c>
      <c r="I41" s="213">
        <v>25.0</v>
      </c>
      <c r="J41" s="214">
        <v>0.72</v>
      </c>
      <c r="K41" s="211" t="s">
        <v>2151</v>
      </c>
      <c r="L41" s="211">
        <v>5.557523256E9</v>
      </c>
      <c r="M41" s="211" t="s">
        <v>1350</v>
      </c>
      <c r="N41" s="211" t="s">
        <v>1402</v>
      </c>
      <c r="O41" s="211" t="s">
        <v>2152</v>
      </c>
      <c r="P41" s="211" t="s">
        <v>2137</v>
      </c>
      <c r="Q41" s="1">
        <f>COUNTIF('Hedef Liste Afyon'!A:A,A41)</f>
        <v>0</v>
      </c>
    </row>
    <row r="42" ht="15.75" customHeight="1">
      <c r="A42" s="211" t="s">
        <v>2153</v>
      </c>
      <c r="B42" s="211" t="s">
        <v>2154</v>
      </c>
      <c r="C42" s="212" t="b">
        <v>1</v>
      </c>
      <c r="D42" s="211" t="s">
        <v>1364</v>
      </c>
      <c r="E42" s="213">
        <v>608.0</v>
      </c>
      <c r="F42" s="213">
        <v>26.0</v>
      </c>
      <c r="G42" s="213">
        <v>6.0</v>
      </c>
      <c r="H42" s="213">
        <v>5.0</v>
      </c>
      <c r="I42" s="213">
        <v>11.0</v>
      </c>
      <c r="J42" s="214">
        <v>0.55</v>
      </c>
      <c r="K42" s="211" t="s">
        <v>2155</v>
      </c>
      <c r="L42" s="211">
        <v>5.357381297E9</v>
      </c>
      <c r="M42" s="211" t="s">
        <v>1350</v>
      </c>
      <c r="N42" s="211" t="s">
        <v>1945</v>
      </c>
      <c r="O42" s="211" t="s">
        <v>2156</v>
      </c>
      <c r="P42" s="211" t="s">
        <v>2137</v>
      </c>
      <c r="Q42" s="1">
        <f>COUNTIF('Hedef Liste Afyon'!A:A,A42)</f>
        <v>0</v>
      </c>
    </row>
    <row r="43" ht="15.75" customHeight="1">
      <c r="A43" s="211" t="s">
        <v>1517</v>
      </c>
      <c r="B43" s="211" t="s">
        <v>1518</v>
      </c>
      <c r="C43" s="212" t="b">
        <v>1</v>
      </c>
      <c r="D43" s="211" t="s">
        <v>1519</v>
      </c>
      <c r="E43" s="213">
        <v>38.0</v>
      </c>
      <c r="F43" s="213">
        <v>0.0</v>
      </c>
      <c r="G43" s="213">
        <v>0.0</v>
      </c>
      <c r="H43" s="213">
        <v>23.0</v>
      </c>
      <c r="I43" s="213">
        <v>23.0</v>
      </c>
      <c r="J43" s="214">
        <v>0.0</v>
      </c>
      <c r="K43" s="211" t="s">
        <v>1520</v>
      </c>
      <c r="L43" s="211">
        <v>5.454564839E9</v>
      </c>
      <c r="M43" s="211" t="s">
        <v>1350</v>
      </c>
      <c r="N43" s="211" t="s">
        <v>1521</v>
      </c>
      <c r="O43" s="211" t="s">
        <v>1522</v>
      </c>
      <c r="P43" s="211" t="s">
        <v>2137</v>
      </c>
      <c r="Q43" s="1">
        <f>COUNTIF('Hedef Liste Afyon'!A:A,A43)</f>
        <v>1</v>
      </c>
    </row>
    <row r="44" ht="15.75" customHeight="1">
      <c r="A44" s="211" t="s">
        <v>1524</v>
      </c>
      <c r="B44" s="211" t="s">
        <v>1525</v>
      </c>
      <c r="C44" s="212" t="b">
        <v>0</v>
      </c>
      <c r="D44" s="211" t="s">
        <v>1356</v>
      </c>
      <c r="E44" s="213">
        <v>29.0</v>
      </c>
      <c r="F44" s="213">
        <v>0.0</v>
      </c>
      <c r="G44" s="213">
        <v>0.0</v>
      </c>
      <c r="H44" s="213">
        <v>9.0</v>
      </c>
      <c r="I44" s="213">
        <v>9.0</v>
      </c>
      <c r="J44" s="214">
        <v>0.0</v>
      </c>
      <c r="K44" s="211" t="s">
        <v>1526</v>
      </c>
      <c r="L44" s="211">
        <v>5.543428787E9</v>
      </c>
      <c r="M44" s="211" t="s">
        <v>1350</v>
      </c>
      <c r="N44" s="211" t="s">
        <v>1527</v>
      </c>
      <c r="O44" s="211" t="s">
        <v>1528</v>
      </c>
      <c r="P44" s="211" t="s">
        <v>2137</v>
      </c>
      <c r="Q44" s="1">
        <f>COUNTIF('Hedef Liste Afyon'!A:A,A44)</f>
        <v>1</v>
      </c>
    </row>
    <row r="45" ht="15.75" customHeight="1">
      <c r="A45" s="211" t="s">
        <v>1115</v>
      </c>
      <c r="B45" s="211" t="s">
        <v>1116</v>
      </c>
      <c r="C45" s="212" t="b">
        <v>1</v>
      </c>
      <c r="D45" s="211" t="s">
        <v>1378</v>
      </c>
      <c r="E45" s="213">
        <v>209.0</v>
      </c>
      <c r="F45" s="213">
        <v>20.0</v>
      </c>
      <c r="G45" s="213">
        <v>6.0</v>
      </c>
      <c r="H45" s="213">
        <v>9.0</v>
      </c>
      <c r="I45" s="213">
        <v>15.0</v>
      </c>
      <c r="J45" s="214">
        <v>0.4</v>
      </c>
      <c r="K45" s="211" t="s">
        <v>1530</v>
      </c>
      <c r="L45" s="211">
        <v>2.72217417E9</v>
      </c>
      <c r="M45" s="211" t="s">
        <v>1350</v>
      </c>
      <c r="N45" s="211" t="s">
        <v>1420</v>
      </c>
      <c r="O45" s="211" t="s">
        <v>1119</v>
      </c>
      <c r="P45" s="211" t="s">
        <v>2137</v>
      </c>
      <c r="Q45" s="1">
        <f>COUNTIF('Hedef Liste Afyon'!A:A,A45)</f>
        <v>1</v>
      </c>
    </row>
    <row r="46" ht="15.75" customHeight="1">
      <c r="A46" s="211" t="s">
        <v>1532</v>
      </c>
      <c r="B46" s="211" t="s">
        <v>1533</v>
      </c>
      <c r="C46" s="212" t="b">
        <v>1</v>
      </c>
      <c r="D46" s="211" t="s">
        <v>1348</v>
      </c>
      <c r="E46" s="213">
        <v>217.0</v>
      </c>
      <c r="F46" s="213">
        <v>0.0</v>
      </c>
      <c r="G46" s="213">
        <v>0.0</v>
      </c>
      <c r="H46" s="213">
        <v>13.0</v>
      </c>
      <c r="I46" s="213">
        <v>13.0</v>
      </c>
      <c r="J46" s="214">
        <v>0.0</v>
      </c>
      <c r="K46" s="211" t="s">
        <v>1534</v>
      </c>
      <c r="L46" s="211">
        <v>5.414018248E9</v>
      </c>
      <c r="M46" s="211" t="s">
        <v>1350</v>
      </c>
      <c r="N46" s="211" t="s">
        <v>1402</v>
      </c>
      <c r="O46" s="211" t="s">
        <v>1535</v>
      </c>
      <c r="P46" s="211" t="s">
        <v>2137</v>
      </c>
      <c r="Q46" s="1">
        <f>COUNTIF('Hedef Liste Afyon'!A:A,A46)</f>
        <v>1</v>
      </c>
    </row>
    <row r="47" ht="15.75" customHeight="1">
      <c r="A47" s="211" t="s">
        <v>1537</v>
      </c>
      <c r="B47" s="211" t="s">
        <v>1538</v>
      </c>
      <c r="C47" s="212" t="b">
        <v>1</v>
      </c>
      <c r="D47" s="211" t="s">
        <v>1378</v>
      </c>
      <c r="E47" s="213">
        <v>507.0</v>
      </c>
      <c r="F47" s="213">
        <v>0.0</v>
      </c>
      <c r="G47" s="213">
        <v>0.0</v>
      </c>
      <c r="H47" s="213">
        <v>7.0</v>
      </c>
      <c r="I47" s="213">
        <v>7.0</v>
      </c>
      <c r="J47" s="214">
        <v>0.0</v>
      </c>
      <c r="K47" s="211" t="s">
        <v>1539</v>
      </c>
      <c r="L47" s="211">
        <v>5.076422058E9</v>
      </c>
      <c r="M47" s="211" t="s">
        <v>1350</v>
      </c>
      <c r="N47" s="211" t="s">
        <v>1402</v>
      </c>
      <c r="O47" s="211" t="s">
        <v>1540</v>
      </c>
      <c r="P47" s="211" t="s">
        <v>2137</v>
      </c>
      <c r="Q47" s="1">
        <f>COUNTIF('Hedef Liste Afyon'!A:A,A47)</f>
        <v>1</v>
      </c>
    </row>
    <row r="48" ht="15.75" customHeight="1">
      <c r="A48" s="211" t="s">
        <v>815</v>
      </c>
      <c r="B48" s="211" t="s">
        <v>816</v>
      </c>
      <c r="C48" s="212" t="b">
        <v>1</v>
      </c>
      <c r="D48" s="211" t="s">
        <v>1385</v>
      </c>
      <c r="E48" s="213">
        <v>76.0</v>
      </c>
      <c r="F48" s="213">
        <v>3.0</v>
      </c>
      <c r="G48" s="213">
        <v>3.0</v>
      </c>
      <c r="H48" s="213">
        <v>4.0</v>
      </c>
      <c r="I48" s="213">
        <v>7.0</v>
      </c>
      <c r="J48" s="214">
        <v>0.43</v>
      </c>
      <c r="K48" s="211" t="s">
        <v>1542</v>
      </c>
      <c r="L48" s="211">
        <v>2.722174806E9</v>
      </c>
      <c r="M48" s="211" t="s">
        <v>1350</v>
      </c>
      <c r="N48" s="211" t="s">
        <v>1592</v>
      </c>
      <c r="O48" s="211" t="s">
        <v>819</v>
      </c>
      <c r="P48" s="211" t="s">
        <v>2137</v>
      </c>
      <c r="Q48" s="1">
        <f>COUNTIF('Hedef Liste Afyon'!A:A,A48)</f>
        <v>1</v>
      </c>
    </row>
    <row r="49" ht="15.75" customHeight="1">
      <c r="A49" s="211" t="s">
        <v>2157</v>
      </c>
      <c r="B49" s="211" t="s">
        <v>2158</v>
      </c>
      <c r="C49" s="212" t="b">
        <v>1</v>
      </c>
      <c r="D49" s="211" t="s">
        <v>1370</v>
      </c>
      <c r="E49" s="213">
        <v>2397.0</v>
      </c>
      <c r="F49" s="213">
        <v>101.0</v>
      </c>
      <c r="G49" s="213">
        <v>21.0</v>
      </c>
      <c r="H49" s="213">
        <v>10.0</v>
      </c>
      <c r="I49" s="213">
        <v>31.0</v>
      </c>
      <c r="J49" s="214">
        <v>0.68</v>
      </c>
      <c r="K49" s="211" t="s">
        <v>2159</v>
      </c>
      <c r="L49" s="211">
        <v>2.722153262E9</v>
      </c>
      <c r="M49" s="211" t="s">
        <v>1350</v>
      </c>
      <c r="N49" s="211" t="s">
        <v>1514</v>
      </c>
      <c r="O49" s="211" t="s">
        <v>2160</v>
      </c>
      <c r="P49" s="211" t="s">
        <v>2137</v>
      </c>
      <c r="Q49" s="1">
        <f>COUNTIF('Hedef Liste Afyon'!A:A,A49)</f>
        <v>0</v>
      </c>
    </row>
    <row r="50" ht="15.75" customHeight="1">
      <c r="A50" s="211" t="s">
        <v>1544</v>
      </c>
      <c r="B50" s="211" t="s">
        <v>1545</v>
      </c>
      <c r="C50" s="212" t="b">
        <v>1</v>
      </c>
      <c r="D50" s="211" t="s">
        <v>1507</v>
      </c>
      <c r="E50" s="213">
        <v>285.0</v>
      </c>
      <c r="F50" s="213">
        <v>39.0</v>
      </c>
      <c r="G50" s="213">
        <v>0.0</v>
      </c>
      <c r="H50" s="213">
        <v>29.0</v>
      </c>
      <c r="I50" s="213">
        <v>29.0</v>
      </c>
      <c r="J50" s="214">
        <v>0.0</v>
      </c>
      <c r="K50" s="211" t="s">
        <v>1546</v>
      </c>
      <c r="L50" s="211">
        <v>2.722772727E9</v>
      </c>
      <c r="M50" s="211" t="s">
        <v>1350</v>
      </c>
      <c r="N50" s="211" t="s">
        <v>1472</v>
      </c>
      <c r="O50" s="211" t="s">
        <v>1547</v>
      </c>
      <c r="P50" s="211" t="s">
        <v>2137</v>
      </c>
      <c r="Q50" s="1">
        <f>COUNTIF('Hedef Liste Afyon'!A:A,A50)</f>
        <v>1</v>
      </c>
    </row>
    <row r="51" ht="15.75" customHeight="1">
      <c r="A51" s="211" t="s">
        <v>846</v>
      </c>
      <c r="B51" s="211" t="s">
        <v>847</v>
      </c>
      <c r="C51" s="212" t="b">
        <v>1</v>
      </c>
      <c r="D51" s="211" t="s">
        <v>1385</v>
      </c>
      <c r="E51" s="213">
        <v>598.0</v>
      </c>
      <c r="F51" s="213">
        <v>91.0</v>
      </c>
      <c r="G51" s="213">
        <v>6.0</v>
      </c>
      <c r="H51" s="213">
        <v>28.0</v>
      </c>
      <c r="I51" s="213">
        <v>34.0</v>
      </c>
      <c r="J51" s="214">
        <v>0.18</v>
      </c>
      <c r="K51" s="211" t="s">
        <v>1548</v>
      </c>
      <c r="L51" s="211">
        <v>5.452366063E9</v>
      </c>
      <c r="M51" s="211" t="s">
        <v>1350</v>
      </c>
      <c r="N51" s="211" t="s">
        <v>1549</v>
      </c>
      <c r="O51" s="211" t="s">
        <v>850</v>
      </c>
      <c r="P51" s="211" t="s">
        <v>2137</v>
      </c>
      <c r="Q51" s="1">
        <f>COUNTIF('Hedef Liste Afyon'!A:A,A51)</f>
        <v>1</v>
      </c>
    </row>
    <row r="52" ht="15.75" customHeight="1">
      <c r="A52" s="211" t="s">
        <v>1551</v>
      </c>
      <c r="B52" s="211" t="s">
        <v>1552</v>
      </c>
      <c r="C52" s="212" t="b">
        <v>1</v>
      </c>
      <c r="D52" s="211" t="s">
        <v>1348</v>
      </c>
      <c r="E52" s="213">
        <v>4.0</v>
      </c>
      <c r="F52" s="213">
        <v>4.0</v>
      </c>
      <c r="G52" s="213">
        <v>0.0</v>
      </c>
      <c r="H52" s="213">
        <v>12.0</v>
      </c>
      <c r="I52" s="213">
        <v>12.0</v>
      </c>
      <c r="J52" s="214">
        <v>0.0</v>
      </c>
      <c r="K52" s="211" t="s">
        <v>1553</v>
      </c>
      <c r="L52" s="211">
        <v>5.344327289E9</v>
      </c>
      <c r="M52" s="211" t="s">
        <v>1350</v>
      </c>
      <c r="N52" s="211" t="s">
        <v>1402</v>
      </c>
      <c r="O52" s="211" t="s">
        <v>1554</v>
      </c>
      <c r="P52" s="211" t="s">
        <v>2137</v>
      </c>
      <c r="Q52" s="1">
        <f>COUNTIF('Hedef Liste Afyon'!A:A,A52)</f>
        <v>1</v>
      </c>
    </row>
    <row r="53" ht="15.75" customHeight="1">
      <c r="A53" s="211" t="s">
        <v>1555</v>
      </c>
      <c r="B53" s="211" t="s">
        <v>1556</v>
      </c>
      <c r="C53" s="212" t="b">
        <v>0</v>
      </c>
      <c r="D53" s="211" t="s">
        <v>1378</v>
      </c>
      <c r="E53" s="213">
        <v>246.0</v>
      </c>
      <c r="F53" s="213">
        <v>0.0</v>
      </c>
      <c r="G53" s="213">
        <v>0.0</v>
      </c>
      <c r="H53" s="213">
        <v>29.0</v>
      </c>
      <c r="I53" s="213">
        <v>29.0</v>
      </c>
      <c r="J53" s="214">
        <v>0.0</v>
      </c>
      <c r="K53" s="211" t="s">
        <v>1557</v>
      </c>
      <c r="L53" s="211">
        <v>5.466300598E9</v>
      </c>
      <c r="M53" s="211" t="s">
        <v>1350</v>
      </c>
      <c r="N53" s="211" t="s">
        <v>1558</v>
      </c>
      <c r="O53" s="211" t="s">
        <v>1559</v>
      </c>
      <c r="P53" s="211" t="s">
        <v>2137</v>
      </c>
      <c r="Q53" s="1">
        <f>COUNTIF('Hedef Liste Afyon'!A:A,A53)</f>
        <v>1</v>
      </c>
    </row>
    <row r="54" ht="15.75" customHeight="1">
      <c r="A54" s="211" t="s">
        <v>1090</v>
      </c>
      <c r="B54" s="211" t="s">
        <v>1091</v>
      </c>
      <c r="C54" s="212" t="b">
        <v>1</v>
      </c>
      <c r="D54" s="211" t="s">
        <v>1356</v>
      </c>
      <c r="E54" s="213">
        <v>771.0</v>
      </c>
      <c r="F54" s="213">
        <v>10.0</v>
      </c>
      <c r="G54" s="213">
        <v>14.0</v>
      </c>
      <c r="H54" s="213">
        <v>1.0</v>
      </c>
      <c r="I54" s="213">
        <v>15.0</v>
      </c>
      <c r="J54" s="214">
        <v>0.93</v>
      </c>
      <c r="K54" s="211" t="s">
        <v>1561</v>
      </c>
      <c r="L54" s="211">
        <v>5.069399442E9</v>
      </c>
      <c r="M54" s="211" t="s">
        <v>1350</v>
      </c>
      <c r="N54" s="211" t="s">
        <v>1402</v>
      </c>
      <c r="O54" s="211" t="s">
        <v>1093</v>
      </c>
      <c r="P54" s="211" t="s">
        <v>2137</v>
      </c>
      <c r="Q54" s="1">
        <f>COUNTIF('Hedef Liste Afyon'!A:A,A54)</f>
        <v>1</v>
      </c>
    </row>
    <row r="55" ht="15.75" customHeight="1">
      <c r="A55" s="211" t="s">
        <v>1181</v>
      </c>
      <c r="B55" s="211" t="s">
        <v>1182</v>
      </c>
      <c r="C55" s="212" t="b">
        <v>1</v>
      </c>
      <c r="D55" s="211" t="s">
        <v>1378</v>
      </c>
      <c r="E55" s="213">
        <v>982.0</v>
      </c>
      <c r="F55" s="213">
        <v>148.0</v>
      </c>
      <c r="G55" s="213">
        <v>6.0</v>
      </c>
      <c r="H55" s="213">
        <v>13.0</v>
      </c>
      <c r="I55" s="213">
        <v>19.0</v>
      </c>
      <c r="J55" s="214">
        <v>0.32</v>
      </c>
      <c r="K55" s="211" t="s">
        <v>1562</v>
      </c>
      <c r="L55" s="211">
        <v>5.446056245E9</v>
      </c>
      <c r="M55" s="211" t="s">
        <v>1350</v>
      </c>
      <c r="N55" s="211" t="s">
        <v>1366</v>
      </c>
      <c r="O55" s="211" t="s">
        <v>1184</v>
      </c>
      <c r="P55" s="211" t="s">
        <v>2137</v>
      </c>
      <c r="Q55" s="1">
        <f>COUNTIF('Hedef Liste Afyon'!A:A,A55)</f>
        <v>1</v>
      </c>
    </row>
    <row r="56" ht="15.75" customHeight="1">
      <c r="A56" s="211" t="s">
        <v>2161</v>
      </c>
      <c r="B56" s="211" t="s">
        <v>2162</v>
      </c>
      <c r="C56" s="212" t="b">
        <v>1</v>
      </c>
      <c r="D56" s="211" t="s">
        <v>1348</v>
      </c>
      <c r="E56" s="213">
        <v>11449.0</v>
      </c>
      <c r="F56" s="213">
        <v>853.0</v>
      </c>
      <c r="G56" s="213">
        <v>156.0</v>
      </c>
      <c r="H56" s="213">
        <v>0.0</v>
      </c>
      <c r="I56" s="213">
        <v>156.0</v>
      </c>
      <c r="J56" s="214">
        <v>1.0</v>
      </c>
      <c r="K56" s="211" t="s">
        <v>2163</v>
      </c>
      <c r="L56" s="211">
        <v>9.999999999E9</v>
      </c>
      <c r="M56" s="211" t="s">
        <v>1350</v>
      </c>
      <c r="N56" s="211" t="s">
        <v>1366</v>
      </c>
      <c r="O56" s="211" t="s">
        <v>2164</v>
      </c>
      <c r="P56" s="211" t="s">
        <v>2165</v>
      </c>
      <c r="Q56" s="1">
        <f>COUNTIF('Hedef Liste Afyon'!A:A,A56)</f>
        <v>0</v>
      </c>
    </row>
    <row r="57" ht="15.75" customHeight="1">
      <c r="A57" s="211" t="s">
        <v>1019</v>
      </c>
      <c r="B57" s="211" t="s">
        <v>1020</v>
      </c>
      <c r="C57" s="212" t="b">
        <v>0</v>
      </c>
      <c r="D57" s="211" t="s">
        <v>1348</v>
      </c>
      <c r="E57" s="213">
        <v>23.0</v>
      </c>
      <c r="F57" s="213">
        <v>0.0</v>
      </c>
      <c r="G57" s="213">
        <v>0.0</v>
      </c>
      <c r="H57" s="213">
        <v>16.0</v>
      </c>
      <c r="I57" s="213">
        <v>16.0</v>
      </c>
      <c r="J57" s="214">
        <v>0.0</v>
      </c>
      <c r="K57" s="211" t="s">
        <v>1564</v>
      </c>
      <c r="L57" s="211">
        <v>2.7221555E9</v>
      </c>
      <c r="M57" s="211" t="s">
        <v>1350</v>
      </c>
      <c r="N57" s="211" t="s">
        <v>1565</v>
      </c>
      <c r="O57" s="211" t="s">
        <v>1017</v>
      </c>
      <c r="P57" s="211" t="s">
        <v>2137</v>
      </c>
      <c r="Q57" s="1">
        <f>COUNTIF('Hedef Liste Afyon'!A:A,A57)</f>
        <v>1</v>
      </c>
    </row>
    <row r="58" ht="15.75" customHeight="1">
      <c r="A58" s="211" t="s">
        <v>2166</v>
      </c>
      <c r="B58" s="211" t="s">
        <v>2167</v>
      </c>
      <c r="C58" s="212" t="b">
        <v>1</v>
      </c>
      <c r="D58" s="211" t="s">
        <v>1370</v>
      </c>
      <c r="E58" s="213">
        <v>782.0</v>
      </c>
      <c r="F58" s="213">
        <v>28.0</v>
      </c>
      <c r="G58" s="213">
        <v>20.0</v>
      </c>
      <c r="H58" s="213">
        <v>35.0</v>
      </c>
      <c r="I58" s="213">
        <v>55.0</v>
      </c>
      <c r="J58" s="214">
        <v>0.36</v>
      </c>
      <c r="K58" s="211" t="s">
        <v>2168</v>
      </c>
      <c r="L58" s="211">
        <v>2.72222008E9</v>
      </c>
      <c r="M58" s="211" t="s">
        <v>1350</v>
      </c>
      <c r="N58" s="211" t="s">
        <v>1447</v>
      </c>
      <c r="O58" s="211" t="s">
        <v>2169</v>
      </c>
      <c r="P58" s="211" t="s">
        <v>2165</v>
      </c>
      <c r="Q58" s="1">
        <f>COUNTIF('Hedef Liste Afyon'!A:A,A58)</f>
        <v>0</v>
      </c>
    </row>
    <row r="59" ht="15.75" customHeight="1">
      <c r="A59" s="211" t="s">
        <v>1567</v>
      </c>
      <c r="B59" s="211" t="s">
        <v>1568</v>
      </c>
      <c r="C59" s="212" t="b">
        <v>1</v>
      </c>
      <c r="D59" s="211" t="s">
        <v>1385</v>
      </c>
      <c r="E59" s="213">
        <v>301.0</v>
      </c>
      <c r="F59" s="213">
        <v>12.0</v>
      </c>
      <c r="G59" s="213">
        <v>0.0</v>
      </c>
      <c r="H59" s="213">
        <v>13.0</v>
      </c>
      <c r="I59" s="213">
        <v>13.0</v>
      </c>
      <c r="J59" s="214">
        <v>0.0</v>
      </c>
      <c r="K59" s="211" t="s">
        <v>1569</v>
      </c>
      <c r="L59" s="211">
        <v>2.722130213E9</v>
      </c>
      <c r="M59" s="211" t="s">
        <v>1350</v>
      </c>
      <c r="N59" s="211" t="s">
        <v>1414</v>
      </c>
      <c r="O59" s="211" t="s">
        <v>1570</v>
      </c>
      <c r="P59" s="211" t="s">
        <v>2137</v>
      </c>
      <c r="Q59" s="1">
        <f>COUNTIF('Hedef Liste Afyon'!A:A,A59)</f>
        <v>1</v>
      </c>
    </row>
    <row r="60" ht="15.75" customHeight="1">
      <c r="A60" s="211" t="s">
        <v>2170</v>
      </c>
      <c r="B60" s="211" t="s">
        <v>2171</v>
      </c>
      <c r="C60" s="212" t="b">
        <v>1</v>
      </c>
      <c r="D60" s="211" t="s">
        <v>1493</v>
      </c>
      <c r="E60" s="213">
        <v>2564.0</v>
      </c>
      <c r="F60" s="213">
        <v>440.0</v>
      </c>
      <c r="G60" s="213">
        <v>7.0</v>
      </c>
      <c r="H60" s="213">
        <v>34.0</v>
      </c>
      <c r="I60" s="213">
        <v>41.0</v>
      </c>
      <c r="J60" s="214">
        <v>0.17</v>
      </c>
      <c r="K60" s="211" t="s">
        <v>2172</v>
      </c>
      <c r="L60" s="211">
        <v>5.425495403E9</v>
      </c>
      <c r="M60" s="211" t="s">
        <v>1350</v>
      </c>
      <c r="N60" s="211" t="s">
        <v>1402</v>
      </c>
      <c r="O60" s="211" t="s">
        <v>2173</v>
      </c>
      <c r="P60" s="211" t="s">
        <v>2137</v>
      </c>
      <c r="Q60" s="1">
        <f>COUNTIF('Hedef Liste Afyon'!A:A,A60)</f>
        <v>0</v>
      </c>
    </row>
    <row r="61" ht="15.75" customHeight="1">
      <c r="A61" s="211" t="s">
        <v>1572</v>
      </c>
      <c r="B61" s="211" t="s">
        <v>1573</v>
      </c>
      <c r="C61" s="212" t="b">
        <v>1</v>
      </c>
      <c r="D61" s="211" t="s">
        <v>1385</v>
      </c>
      <c r="E61" s="213">
        <v>3710.0</v>
      </c>
      <c r="F61" s="213">
        <v>202.0</v>
      </c>
      <c r="G61" s="213">
        <v>0.0</v>
      </c>
      <c r="H61" s="213">
        <v>59.0</v>
      </c>
      <c r="I61" s="213">
        <v>59.0</v>
      </c>
      <c r="J61" s="214">
        <v>0.0</v>
      </c>
      <c r="K61" s="211" t="s">
        <v>1574</v>
      </c>
      <c r="L61" s="211">
        <v>2.722139402E9</v>
      </c>
      <c r="M61" s="211" t="s">
        <v>1350</v>
      </c>
      <c r="N61" s="211" t="s">
        <v>1366</v>
      </c>
      <c r="O61" s="211" t="s">
        <v>1575</v>
      </c>
      <c r="P61" s="211" t="s">
        <v>2137</v>
      </c>
      <c r="Q61" s="1">
        <f>COUNTIF('Hedef Liste Afyon'!A:A,A61)</f>
        <v>1</v>
      </c>
    </row>
    <row r="62" ht="15.75" customHeight="1">
      <c r="A62" s="211" t="s">
        <v>1047</v>
      </c>
      <c r="B62" s="211" t="s">
        <v>1048</v>
      </c>
      <c r="C62" s="212" t="b">
        <v>1</v>
      </c>
      <c r="D62" s="211" t="s">
        <v>1577</v>
      </c>
      <c r="E62" s="213">
        <v>3875.0</v>
      </c>
      <c r="F62" s="213">
        <v>311.0</v>
      </c>
      <c r="G62" s="213">
        <v>9.0</v>
      </c>
      <c r="H62" s="213">
        <v>35.0</v>
      </c>
      <c r="I62" s="213">
        <v>44.0</v>
      </c>
      <c r="J62" s="214">
        <v>0.2</v>
      </c>
      <c r="K62" s="211" t="s">
        <v>1578</v>
      </c>
      <c r="L62" s="211">
        <v>5.435518685E9</v>
      </c>
      <c r="M62" s="211" t="s">
        <v>1350</v>
      </c>
      <c r="N62" s="211" t="s">
        <v>1402</v>
      </c>
      <c r="O62" s="211" t="s">
        <v>1050</v>
      </c>
      <c r="P62" s="211" t="s">
        <v>2137</v>
      </c>
      <c r="Q62" s="1">
        <f>COUNTIF('Hedef Liste Afyon'!A:A,A62)</f>
        <v>1</v>
      </c>
    </row>
    <row r="63" ht="15.75" customHeight="1">
      <c r="A63" s="211" t="s">
        <v>1580</v>
      </c>
      <c r="B63" s="211" t="s">
        <v>1581</v>
      </c>
      <c r="C63" s="212" t="b">
        <v>1</v>
      </c>
      <c r="D63" s="211" t="s">
        <v>1348</v>
      </c>
      <c r="E63" s="213">
        <v>160.0</v>
      </c>
      <c r="F63" s="213">
        <v>26.0</v>
      </c>
      <c r="G63" s="213">
        <v>0.0</v>
      </c>
      <c r="H63" s="213">
        <v>107.0</v>
      </c>
      <c r="I63" s="213">
        <v>107.0</v>
      </c>
      <c r="J63" s="214">
        <v>0.0</v>
      </c>
      <c r="K63" s="211" t="s">
        <v>1582</v>
      </c>
      <c r="L63" s="211">
        <v>2.722146224E9</v>
      </c>
      <c r="M63" s="211" t="s">
        <v>1350</v>
      </c>
      <c r="N63" s="211" t="s">
        <v>1402</v>
      </c>
      <c r="O63" s="211" t="s">
        <v>1583</v>
      </c>
      <c r="P63" s="211" t="s">
        <v>2137</v>
      </c>
      <c r="Q63" s="1">
        <f>COUNTIF('Hedef Liste Afyon'!A:A,A63)</f>
        <v>1</v>
      </c>
    </row>
    <row r="64" ht="15.75" customHeight="1">
      <c r="A64" s="211" t="s">
        <v>877</v>
      </c>
      <c r="B64" s="211" t="s">
        <v>878</v>
      </c>
      <c r="C64" s="212" t="b">
        <v>0</v>
      </c>
      <c r="D64" s="211" t="s">
        <v>1443</v>
      </c>
      <c r="E64" s="213">
        <v>107.0</v>
      </c>
      <c r="F64" s="213">
        <v>0.0</v>
      </c>
      <c r="G64" s="213">
        <v>0.0</v>
      </c>
      <c r="H64" s="213">
        <v>35.0</v>
      </c>
      <c r="I64" s="213">
        <v>35.0</v>
      </c>
      <c r="J64" s="214">
        <v>0.0</v>
      </c>
      <c r="K64" s="211" t="s">
        <v>1584</v>
      </c>
      <c r="L64" s="211">
        <v>2.726060303E9</v>
      </c>
      <c r="M64" s="211" t="s">
        <v>1350</v>
      </c>
      <c r="N64" s="211" t="s">
        <v>1369</v>
      </c>
      <c r="O64" s="211" t="s">
        <v>881</v>
      </c>
      <c r="P64" s="211" t="s">
        <v>2137</v>
      </c>
      <c r="Q64" s="1">
        <f>COUNTIF('Hedef Liste Afyon'!A:A,A64)</f>
        <v>1</v>
      </c>
    </row>
    <row r="65" ht="15.75" customHeight="1">
      <c r="A65" s="211" t="s">
        <v>1226</v>
      </c>
      <c r="B65" s="211" t="s">
        <v>1227</v>
      </c>
      <c r="C65" s="212" t="b">
        <v>1</v>
      </c>
      <c r="D65" s="211" t="s">
        <v>1364</v>
      </c>
      <c r="E65" s="213">
        <v>34.0</v>
      </c>
      <c r="F65" s="213">
        <v>0.0</v>
      </c>
      <c r="G65" s="213">
        <v>9.0</v>
      </c>
      <c r="H65" s="213">
        <v>10.0</v>
      </c>
      <c r="I65" s="213">
        <v>19.0</v>
      </c>
      <c r="J65" s="214">
        <v>0.47</v>
      </c>
      <c r="K65" s="211" t="s">
        <v>1586</v>
      </c>
      <c r="L65" s="211">
        <v>5.512712372E9</v>
      </c>
      <c r="M65" s="211" t="s">
        <v>1350</v>
      </c>
      <c r="N65" s="211" t="s">
        <v>1402</v>
      </c>
      <c r="O65" s="211" t="s">
        <v>1229</v>
      </c>
      <c r="P65" s="211" t="s">
        <v>2137</v>
      </c>
      <c r="Q65" s="1">
        <f>COUNTIF('Hedef Liste Afyon'!A:A,A65)</f>
        <v>1</v>
      </c>
    </row>
    <row r="66" ht="15.75" customHeight="1">
      <c r="A66" s="211" t="s">
        <v>785</v>
      </c>
      <c r="B66" s="211" t="s">
        <v>786</v>
      </c>
      <c r="C66" s="212" t="b">
        <v>1</v>
      </c>
      <c r="D66" s="211" t="s">
        <v>1443</v>
      </c>
      <c r="E66" s="213">
        <v>2588.0</v>
      </c>
      <c r="F66" s="213">
        <v>88.0</v>
      </c>
      <c r="G66" s="213">
        <v>68.0</v>
      </c>
      <c r="H66" s="213">
        <v>9.0</v>
      </c>
      <c r="I66" s="213">
        <v>77.0</v>
      </c>
      <c r="J66" s="214">
        <v>0.88</v>
      </c>
      <c r="K66" s="211" t="s">
        <v>1588</v>
      </c>
      <c r="L66" s="211">
        <v>5.443990303E9</v>
      </c>
      <c r="M66" s="211" t="s">
        <v>1350</v>
      </c>
      <c r="N66" s="211" t="s">
        <v>1402</v>
      </c>
      <c r="O66" s="211" t="s">
        <v>868</v>
      </c>
      <c r="P66" s="211" t="s">
        <v>2137</v>
      </c>
      <c r="Q66" s="1">
        <f>COUNTIF('Hedef Liste Afyon'!A:A,A66)</f>
        <v>1</v>
      </c>
    </row>
    <row r="67" ht="15.75" customHeight="1">
      <c r="A67" s="211" t="s">
        <v>1589</v>
      </c>
      <c r="B67" s="211" t="s">
        <v>1590</v>
      </c>
      <c r="C67" s="212" t="b">
        <v>1</v>
      </c>
      <c r="D67" s="211" t="s">
        <v>1370</v>
      </c>
      <c r="E67" s="213">
        <v>58.0</v>
      </c>
      <c r="F67" s="213">
        <v>5.0</v>
      </c>
      <c r="G67" s="213">
        <v>0.0</v>
      </c>
      <c r="H67" s="213">
        <v>22.0</v>
      </c>
      <c r="I67" s="213">
        <v>22.0</v>
      </c>
      <c r="J67" s="214">
        <v>0.0</v>
      </c>
      <c r="K67" s="211" t="s">
        <v>1591</v>
      </c>
      <c r="L67" s="211">
        <v>5.013597266E9</v>
      </c>
      <c r="M67" s="211" t="s">
        <v>1358</v>
      </c>
      <c r="N67" s="211" t="s">
        <v>1592</v>
      </c>
      <c r="O67" s="211" t="s">
        <v>1593</v>
      </c>
      <c r="P67" s="211" t="s">
        <v>2137</v>
      </c>
      <c r="Q67" s="1">
        <f>COUNTIF('Hedef Liste Afyon'!A:A,A67)</f>
        <v>1</v>
      </c>
    </row>
    <row r="68" ht="15.75" customHeight="1">
      <c r="A68" s="211" t="s">
        <v>1606</v>
      </c>
      <c r="B68" s="211" t="s">
        <v>1607</v>
      </c>
      <c r="C68" s="212" t="b">
        <v>0</v>
      </c>
      <c r="D68" s="211" t="s">
        <v>1507</v>
      </c>
      <c r="E68" s="213">
        <v>15.0</v>
      </c>
      <c r="F68" s="213">
        <v>0.0</v>
      </c>
      <c r="G68" s="213">
        <v>0.0</v>
      </c>
      <c r="H68" s="213">
        <v>21.0</v>
      </c>
      <c r="I68" s="213">
        <v>21.0</v>
      </c>
      <c r="J68" s="214">
        <v>0.0</v>
      </c>
      <c r="K68" s="211" t="s">
        <v>1608</v>
      </c>
      <c r="L68" s="211">
        <v>5.4279588E9</v>
      </c>
      <c r="M68" s="211" t="s">
        <v>1350</v>
      </c>
      <c r="N68" s="211" t="s">
        <v>1366</v>
      </c>
      <c r="O68" s="211" t="s">
        <v>1609</v>
      </c>
      <c r="P68" s="211" t="s">
        <v>2137</v>
      </c>
      <c r="Q68" s="1">
        <f>COUNTIF('Hedef Liste Afyon'!A:A,A68)</f>
        <v>1</v>
      </c>
    </row>
    <row r="69" ht="15.75" customHeight="1">
      <c r="A69" s="211" t="s">
        <v>1023</v>
      </c>
      <c r="B69" s="211" t="s">
        <v>1024</v>
      </c>
      <c r="C69" s="212" t="b">
        <v>0</v>
      </c>
      <c r="D69" s="211" t="s">
        <v>1364</v>
      </c>
      <c r="E69" s="213">
        <v>1.0</v>
      </c>
      <c r="F69" s="213">
        <v>0.0</v>
      </c>
      <c r="G69" s="213">
        <v>0.0</v>
      </c>
      <c r="H69" s="213">
        <v>5.0</v>
      </c>
      <c r="I69" s="213">
        <v>5.0</v>
      </c>
      <c r="J69" s="214">
        <v>0.0</v>
      </c>
      <c r="K69" s="211" t="s">
        <v>1564</v>
      </c>
      <c r="L69" s="211">
        <v>2.7221555E9</v>
      </c>
      <c r="M69" s="211" t="s">
        <v>1350</v>
      </c>
      <c r="N69" s="211" t="s">
        <v>1565</v>
      </c>
      <c r="O69" s="211" t="s">
        <v>1017</v>
      </c>
      <c r="P69" s="211" t="s">
        <v>2137</v>
      </c>
      <c r="Q69" s="1">
        <f>COUNTIF('Hedef Liste Afyon'!A:A,A69)</f>
        <v>1</v>
      </c>
    </row>
    <row r="70" ht="15.75" customHeight="1">
      <c r="A70" s="211" t="s">
        <v>820</v>
      </c>
      <c r="B70" s="211" t="s">
        <v>821</v>
      </c>
      <c r="C70" s="212" t="b">
        <v>1</v>
      </c>
      <c r="D70" s="211" t="s">
        <v>1364</v>
      </c>
      <c r="E70" s="213">
        <v>879.0</v>
      </c>
      <c r="F70" s="213">
        <v>51.0</v>
      </c>
      <c r="G70" s="213">
        <v>9.0</v>
      </c>
      <c r="H70" s="213">
        <v>7.0</v>
      </c>
      <c r="I70" s="213">
        <v>16.0</v>
      </c>
      <c r="J70" s="214">
        <v>0.56</v>
      </c>
      <c r="K70" s="211" t="s">
        <v>1611</v>
      </c>
      <c r="L70" s="211">
        <v>5.062348586E9</v>
      </c>
      <c r="M70" s="211" t="s">
        <v>1350</v>
      </c>
      <c r="N70" s="211" t="s">
        <v>1612</v>
      </c>
      <c r="O70" s="211" t="s">
        <v>824</v>
      </c>
      <c r="P70" s="211" t="s">
        <v>2137</v>
      </c>
      <c r="Q70" s="1">
        <f>COUNTIF('Hedef Liste Afyon'!A:A,A70)</f>
        <v>1</v>
      </c>
    </row>
    <row r="71" ht="15.75" customHeight="1">
      <c r="A71" s="211" t="s">
        <v>2174</v>
      </c>
      <c r="B71" s="211" t="s">
        <v>2175</v>
      </c>
      <c r="C71" s="212" t="b">
        <v>1</v>
      </c>
      <c r="D71" s="211" t="s">
        <v>1364</v>
      </c>
      <c r="E71" s="213">
        <v>298.0</v>
      </c>
      <c r="F71" s="213">
        <v>31.0</v>
      </c>
      <c r="G71" s="213">
        <v>7.0</v>
      </c>
      <c r="H71" s="213">
        <v>15.0</v>
      </c>
      <c r="I71" s="213">
        <v>22.0</v>
      </c>
      <c r="J71" s="214">
        <v>0.32</v>
      </c>
      <c r="K71" s="211" t="s">
        <v>2176</v>
      </c>
      <c r="L71" s="211">
        <v>5.411283303E9</v>
      </c>
      <c r="M71" s="211" t="s">
        <v>1350</v>
      </c>
      <c r="N71" s="211" t="s">
        <v>1402</v>
      </c>
      <c r="O71" s="211" t="s">
        <v>2177</v>
      </c>
      <c r="P71" s="211" t="s">
        <v>2137</v>
      </c>
      <c r="Q71" s="1">
        <f>COUNTIF('Hedef Liste Afyon'!A:A,A71)</f>
        <v>0</v>
      </c>
    </row>
    <row r="72" ht="15.75" customHeight="1">
      <c r="A72" s="211" t="s">
        <v>2178</v>
      </c>
      <c r="B72" s="211" t="s">
        <v>2179</v>
      </c>
      <c r="C72" s="212" t="b">
        <v>1</v>
      </c>
      <c r="D72" s="211" t="s">
        <v>1364</v>
      </c>
      <c r="E72" s="213">
        <v>140.0</v>
      </c>
      <c r="F72" s="213">
        <v>0.0</v>
      </c>
      <c r="G72" s="213">
        <v>8.0</v>
      </c>
      <c r="H72" s="213">
        <v>29.0</v>
      </c>
      <c r="I72" s="213">
        <v>37.0</v>
      </c>
      <c r="J72" s="214">
        <v>0.22</v>
      </c>
      <c r="K72" s="211" t="s">
        <v>2180</v>
      </c>
      <c r="L72" s="211">
        <v>5.301747718E9</v>
      </c>
      <c r="M72" s="211" t="s">
        <v>1350</v>
      </c>
      <c r="N72" s="211" t="s">
        <v>1376</v>
      </c>
      <c r="O72" s="211" t="s">
        <v>2181</v>
      </c>
      <c r="P72" s="211" t="s">
        <v>2137</v>
      </c>
      <c r="Q72" s="1">
        <f>COUNTIF('Hedef Liste Afyon'!A:A,A72)</f>
        <v>0</v>
      </c>
    </row>
    <row r="73" ht="15.75" customHeight="1">
      <c r="A73" s="211" t="s">
        <v>1613</v>
      </c>
      <c r="B73" s="211" t="s">
        <v>1614</v>
      </c>
      <c r="C73" s="212" t="b">
        <v>0</v>
      </c>
      <c r="D73" s="211" t="s">
        <v>1364</v>
      </c>
      <c r="E73" s="213">
        <v>296.0</v>
      </c>
      <c r="F73" s="213">
        <v>0.0</v>
      </c>
      <c r="G73" s="213">
        <v>10.0</v>
      </c>
      <c r="H73" s="213">
        <v>25.0</v>
      </c>
      <c r="I73" s="213">
        <v>35.0</v>
      </c>
      <c r="J73" s="214">
        <v>0.29</v>
      </c>
      <c r="K73" s="211" t="s">
        <v>1482</v>
      </c>
      <c r="L73" s="211">
        <v>5.079984152E9</v>
      </c>
      <c r="M73" s="211" t="s">
        <v>1350</v>
      </c>
      <c r="N73" s="211" t="s">
        <v>1945</v>
      </c>
      <c r="O73" s="211" t="s">
        <v>804</v>
      </c>
      <c r="P73" s="211" t="s">
        <v>2137</v>
      </c>
      <c r="Q73" s="1">
        <f>COUNTIF('Hedef Liste Afyon'!A:A,A73)</f>
        <v>1</v>
      </c>
    </row>
    <row r="74" ht="15.75" customHeight="1">
      <c r="A74" s="211" t="s">
        <v>1043</v>
      </c>
      <c r="B74" s="211" t="s">
        <v>1044</v>
      </c>
      <c r="C74" s="212" t="b">
        <v>1</v>
      </c>
      <c r="D74" s="211" t="s">
        <v>1370</v>
      </c>
      <c r="E74" s="213">
        <v>222.0</v>
      </c>
      <c r="F74" s="213">
        <v>0.0</v>
      </c>
      <c r="G74" s="213">
        <v>20.0</v>
      </c>
      <c r="H74" s="213">
        <v>16.0</v>
      </c>
      <c r="I74" s="213">
        <v>36.0</v>
      </c>
      <c r="J74" s="214">
        <v>0.56</v>
      </c>
      <c r="K74" s="211" t="s">
        <v>1595</v>
      </c>
      <c r="L74" s="211">
        <v>5.325589338E9</v>
      </c>
      <c r="M74" s="211" t="s">
        <v>1350</v>
      </c>
      <c r="N74" s="211" t="s">
        <v>1447</v>
      </c>
      <c r="O74" s="211" t="s">
        <v>1046</v>
      </c>
      <c r="P74" s="211" t="s">
        <v>2137</v>
      </c>
      <c r="Q74" s="1">
        <f>COUNTIF('Hedef Liste Afyon'!A:A,A74)</f>
        <v>1</v>
      </c>
    </row>
    <row r="75" ht="15.75" customHeight="1">
      <c r="A75" s="211" t="s">
        <v>1025</v>
      </c>
      <c r="B75" s="211" t="s">
        <v>1026</v>
      </c>
      <c r="C75" s="212" t="b">
        <v>1</v>
      </c>
      <c r="D75" s="211" t="s">
        <v>1597</v>
      </c>
      <c r="E75" s="213">
        <v>233.0</v>
      </c>
      <c r="F75" s="213">
        <v>70.0</v>
      </c>
      <c r="G75" s="213">
        <v>5.0</v>
      </c>
      <c r="H75" s="213">
        <v>23.0</v>
      </c>
      <c r="I75" s="213">
        <v>28.0</v>
      </c>
      <c r="J75" s="214">
        <v>0.18</v>
      </c>
      <c r="K75" s="211" t="s">
        <v>1598</v>
      </c>
      <c r="L75" s="211">
        <v>5.447179933E9</v>
      </c>
      <c r="M75" s="211" t="s">
        <v>1350</v>
      </c>
      <c r="N75" s="211" t="s">
        <v>1447</v>
      </c>
      <c r="O75" s="211" t="s">
        <v>1029</v>
      </c>
      <c r="P75" s="211" t="s">
        <v>2137</v>
      </c>
      <c r="Q75" s="1">
        <f>COUNTIF('Hedef Liste Afyon'!A:A,A75)</f>
        <v>1</v>
      </c>
    </row>
    <row r="76" ht="15.75" customHeight="1">
      <c r="A76" s="211" t="s">
        <v>1616</v>
      </c>
      <c r="B76" s="211" t="s">
        <v>1617</v>
      </c>
      <c r="C76" s="212" t="b">
        <v>1</v>
      </c>
      <c r="D76" s="211" t="s">
        <v>1364</v>
      </c>
      <c r="E76" s="213">
        <v>356.0</v>
      </c>
      <c r="F76" s="213">
        <v>71.0</v>
      </c>
      <c r="G76" s="213">
        <v>46.0</v>
      </c>
      <c r="H76" s="213">
        <v>8.0</v>
      </c>
      <c r="I76" s="213">
        <v>54.0</v>
      </c>
      <c r="J76" s="214">
        <v>0.85</v>
      </c>
      <c r="K76" s="211" t="s">
        <v>1618</v>
      </c>
      <c r="L76" s="211">
        <v>5.060997897E9</v>
      </c>
      <c r="M76" s="211" t="s">
        <v>1350</v>
      </c>
      <c r="N76" s="211" t="s">
        <v>1402</v>
      </c>
      <c r="O76" s="211" t="s">
        <v>1619</v>
      </c>
      <c r="P76" s="211" t="s">
        <v>2165</v>
      </c>
      <c r="Q76" s="1">
        <f>COUNTIF('Hedef Liste Afyon'!A:A,A76)</f>
        <v>1</v>
      </c>
    </row>
    <row r="77" ht="15.75" customHeight="1">
      <c r="A77" s="211" t="s">
        <v>1600</v>
      </c>
      <c r="B77" s="211" t="s">
        <v>1601</v>
      </c>
      <c r="C77" s="212" t="b">
        <v>1</v>
      </c>
      <c r="D77" s="211" t="s">
        <v>1507</v>
      </c>
      <c r="E77" s="213">
        <v>1712.0</v>
      </c>
      <c r="F77" s="213">
        <v>98.0</v>
      </c>
      <c r="G77" s="213">
        <v>0.0</v>
      </c>
      <c r="H77" s="213">
        <v>14.0</v>
      </c>
      <c r="I77" s="213">
        <v>14.0</v>
      </c>
      <c r="J77" s="214">
        <v>0.0</v>
      </c>
      <c r="K77" s="211" t="s">
        <v>1602</v>
      </c>
      <c r="L77" s="211">
        <v>5.550440362E9</v>
      </c>
      <c r="M77" s="211" t="s">
        <v>1350</v>
      </c>
      <c r="N77" s="211" t="s">
        <v>1603</v>
      </c>
      <c r="O77" s="211" t="s">
        <v>1604</v>
      </c>
      <c r="P77" s="211" t="s">
        <v>2137</v>
      </c>
      <c r="Q77" s="1">
        <f>COUNTIF('Hedef Liste Afyon'!A:A,A77)</f>
        <v>1</v>
      </c>
    </row>
    <row r="78" ht="15.75" customHeight="1">
      <c r="A78" s="211" t="s">
        <v>1620</v>
      </c>
      <c r="B78" s="211" t="s">
        <v>1621</v>
      </c>
      <c r="C78" s="212" t="b">
        <v>1</v>
      </c>
      <c r="D78" s="211" t="s">
        <v>1385</v>
      </c>
      <c r="E78" s="213">
        <v>1101.0</v>
      </c>
      <c r="F78" s="213">
        <v>50.0</v>
      </c>
      <c r="G78" s="213">
        <v>0.0</v>
      </c>
      <c r="H78" s="213">
        <v>15.0</v>
      </c>
      <c r="I78" s="213">
        <v>15.0</v>
      </c>
      <c r="J78" s="214">
        <v>0.0</v>
      </c>
      <c r="K78" s="211" t="s">
        <v>1622</v>
      </c>
      <c r="L78" s="211">
        <v>2.722167883E9</v>
      </c>
      <c r="M78" s="211" t="s">
        <v>1350</v>
      </c>
      <c r="N78" s="211" t="s">
        <v>2182</v>
      </c>
      <c r="O78" s="211" t="s">
        <v>1624</v>
      </c>
      <c r="P78" s="211" t="s">
        <v>2137</v>
      </c>
      <c r="Q78" s="1">
        <f>COUNTIF('Hedef Liste Afyon'!A:A,A78)</f>
        <v>1</v>
      </c>
    </row>
    <row r="79" ht="15.75" customHeight="1">
      <c r="A79" s="211" t="s">
        <v>1626</v>
      </c>
      <c r="B79" s="211" t="s">
        <v>1627</v>
      </c>
      <c r="C79" s="212" t="b">
        <v>1</v>
      </c>
      <c r="D79" s="211" t="s">
        <v>1370</v>
      </c>
      <c r="E79" s="213">
        <v>6.0</v>
      </c>
      <c r="F79" s="213">
        <v>6.0</v>
      </c>
      <c r="G79" s="213">
        <v>0.0</v>
      </c>
      <c r="H79" s="213">
        <v>18.0</v>
      </c>
      <c r="I79" s="213">
        <v>18.0</v>
      </c>
      <c r="J79" s="214">
        <v>0.0</v>
      </c>
      <c r="K79" s="211" t="s">
        <v>1628</v>
      </c>
      <c r="L79" s="211">
        <v>2.722154E9</v>
      </c>
      <c r="M79" s="211" t="s">
        <v>1350</v>
      </c>
      <c r="N79" s="211" t="s">
        <v>1514</v>
      </c>
      <c r="O79" s="211" t="s">
        <v>1629</v>
      </c>
      <c r="P79" s="211" t="s">
        <v>2137</v>
      </c>
      <c r="Q79" s="1">
        <f>COUNTIF('Hedef Liste Afyon'!A:A,A79)</f>
        <v>1</v>
      </c>
    </row>
    <row r="80" ht="15.75" customHeight="1">
      <c r="A80" s="211" t="s">
        <v>1630</v>
      </c>
      <c r="B80" s="211" t="s">
        <v>2183</v>
      </c>
      <c r="C80" s="212" t="b">
        <v>1</v>
      </c>
      <c r="D80" s="211" t="s">
        <v>1356</v>
      </c>
      <c r="E80" s="213">
        <v>30.0</v>
      </c>
      <c r="F80" s="213">
        <v>2.0</v>
      </c>
      <c r="G80" s="213">
        <v>0.0</v>
      </c>
      <c r="H80" s="213">
        <v>9.0</v>
      </c>
      <c r="I80" s="213">
        <v>9.0</v>
      </c>
      <c r="J80" s="214">
        <v>0.0</v>
      </c>
      <c r="K80" s="211" t="s">
        <v>1632</v>
      </c>
      <c r="L80" s="211">
        <v>5.444233487E9</v>
      </c>
      <c r="M80" s="211" t="s">
        <v>1350</v>
      </c>
      <c r="N80" s="211" t="s">
        <v>1514</v>
      </c>
      <c r="O80" s="211" t="s">
        <v>1633</v>
      </c>
      <c r="P80" s="211" t="s">
        <v>2137</v>
      </c>
      <c r="Q80" s="1">
        <f>COUNTIF('Hedef Liste Afyon'!A:A,A80)</f>
        <v>1</v>
      </c>
    </row>
    <row r="81" ht="15.75" customHeight="1">
      <c r="A81" s="211" t="s">
        <v>1635</v>
      </c>
      <c r="B81" s="211" t="s">
        <v>1636</v>
      </c>
      <c r="C81" s="212" t="b">
        <v>1</v>
      </c>
      <c r="D81" s="211" t="s">
        <v>1356</v>
      </c>
      <c r="E81" s="213">
        <v>57.0</v>
      </c>
      <c r="F81" s="213">
        <v>0.0</v>
      </c>
      <c r="G81" s="213">
        <v>0.0</v>
      </c>
      <c r="H81" s="213">
        <v>15.0</v>
      </c>
      <c r="I81" s="213">
        <v>15.0</v>
      </c>
      <c r="J81" s="214">
        <v>0.0</v>
      </c>
      <c r="K81" s="211" t="s">
        <v>1637</v>
      </c>
      <c r="L81" s="211">
        <v>5.425813991E9</v>
      </c>
      <c r="M81" s="211" t="s">
        <v>1350</v>
      </c>
      <c r="N81" s="211" t="s">
        <v>1447</v>
      </c>
      <c r="O81" s="211" t="s">
        <v>1638</v>
      </c>
      <c r="P81" s="211" t="s">
        <v>2137</v>
      </c>
      <c r="Q81" s="1">
        <f>COUNTIF('Hedef Liste Afyon'!A:A,A81)</f>
        <v>1</v>
      </c>
    </row>
    <row r="82" ht="15.75" customHeight="1">
      <c r="A82" s="211" t="s">
        <v>1639</v>
      </c>
      <c r="B82" s="211" t="s">
        <v>1640</v>
      </c>
      <c r="C82" s="212" t="b">
        <v>1</v>
      </c>
      <c r="D82" s="211" t="s">
        <v>1356</v>
      </c>
      <c r="E82" s="213">
        <v>107.0</v>
      </c>
      <c r="F82" s="213">
        <v>0.0</v>
      </c>
      <c r="G82" s="213">
        <v>0.0</v>
      </c>
      <c r="H82" s="213">
        <v>56.0</v>
      </c>
      <c r="I82" s="213">
        <v>56.0</v>
      </c>
      <c r="J82" s="214">
        <v>0.0</v>
      </c>
      <c r="K82" s="211" t="s">
        <v>1642</v>
      </c>
      <c r="L82" s="211">
        <v>5.443533939E9</v>
      </c>
      <c r="M82" s="211" t="s">
        <v>1500</v>
      </c>
      <c r="N82" s="211" t="s">
        <v>1501</v>
      </c>
      <c r="O82" s="211" t="s">
        <v>1643</v>
      </c>
      <c r="P82" s="211" t="s">
        <v>2137</v>
      </c>
      <c r="Q82" s="1">
        <f>COUNTIF('Hedef Liste Afyon'!A:A,A82)</f>
        <v>1</v>
      </c>
    </row>
    <row r="83" ht="15.75" customHeight="1">
      <c r="A83" s="211" t="s">
        <v>2184</v>
      </c>
      <c r="B83" s="211" t="s">
        <v>2185</v>
      </c>
      <c r="C83" s="212" t="b">
        <v>1</v>
      </c>
      <c r="D83" s="211" t="s">
        <v>1577</v>
      </c>
      <c r="E83" s="213">
        <v>7473.0</v>
      </c>
      <c r="F83" s="213">
        <v>329.0</v>
      </c>
      <c r="G83" s="213">
        <v>70.0</v>
      </c>
      <c r="H83" s="213">
        <v>103.0</v>
      </c>
      <c r="I83" s="213">
        <v>173.0</v>
      </c>
      <c r="J83" s="214">
        <v>0.4</v>
      </c>
      <c r="K83" s="211" t="s">
        <v>2186</v>
      </c>
      <c r="L83" s="211">
        <v>2.72213909E9</v>
      </c>
      <c r="M83" s="211" t="s">
        <v>1350</v>
      </c>
      <c r="N83" s="211" t="s">
        <v>1565</v>
      </c>
      <c r="O83" s="211" t="s">
        <v>2187</v>
      </c>
      <c r="P83" s="211" t="s">
        <v>2165</v>
      </c>
      <c r="Q83" s="1">
        <f>COUNTIF('Hedef Liste Afyon'!A:A,A83)</f>
        <v>0</v>
      </c>
    </row>
    <row r="84" ht="15.75" customHeight="1">
      <c r="A84" s="211" t="s">
        <v>1649</v>
      </c>
      <c r="B84" s="211" t="s">
        <v>1650</v>
      </c>
      <c r="C84" s="212" t="b">
        <v>0</v>
      </c>
      <c r="D84" s="211" t="s">
        <v>1370</v>
      </c>
      <c r="E84" s="213">
        <v>89.0</v>
      </c>
      <c r="F84" s="213">
        <v>0.0</v>
      </c>
      <c r="G84" s="213">
        <v>0.0</v>
      </c>
      <c r="H84" s="213">
        <v>56.0</v>
      </c>
      <c r="I84" s="213">
        <v>56.0</v>
      </c>
      <c r="J84" s="214">
        <v>0.0</v>
      </c>
      <c r="K84" s="211" t="s">
        <v>1651</v>
      </c>
      <c r="L84" s="211">
        <v>2.722525555E9</v>
      </c>
      <c r="M84" s="211" t="s">
        <v>1350</v>
      </c>
      <c r="N84" s="211" t="s">
        <v>1652</v>
      </c>
      <c r="O84" s="211" t="s">
        <v>1653</v>
      </c>
      <c r="P84" s="211" t="s">
        <v>2137</v>
      </c>
      <c r="Q84" s="1">
        <f>COUNTIF('Hedef Liste Afyon'!A:A,A84)</f>
        <v>1</v>
      </c>
    </row>
    <row r="85" ht="15.75" customHeight="1">
      <c r="A85" s="211" t="s">
        <v>758</v>
      </c>
      <c r="B85" s="211" t="s">
        <v>759</v>
      </c>
      <c r="C85" s="212" t="b">
        <v>1</v>
      </c>
      <c r="D85" s="211" t="s">
        <v>1370</v>
      </c>
      <c r="E85" s="213">
        <v>1490.0</v>
      </c>
      <c r="F85" s="213">
        <v>132.0</v>
      </c>
      <c r="G85" s="213">
        <v>11.0</v>
      </c>
      <c r="H85" s="213">
        <v>3.0</v>
      </c>
      <c r="I85" s="213">
        <v>14.0</v>
      </c>
      <c r="J85" s="214">
        <v>0.79</v>
      </c>
      <c r="K85" s="211" t="s">
        <v>1655</v>
      </c>
      <c r="L85" s="211">
        <v>5.414091517E9</v>
      </c>
      <c r="M85" s="211" t="s">
        <v>1350</v>
      </c>
      <c r="N85" s="211" t="s">
        <v>1366</v>
      </c>
      <c r="O85" s="211" t="s">
        <v>761</v>
      </c>
      <c r="P85" s="211" t="s">
        <v>2137</v>
      </c>
      <c r="Q85" s="1">
        <f>COUNTIF('Hedef Liste Afyon'!A:A,A85)</f>
        <v>1</v>
      </c>
    </row>
    <row r="86" ht="15.75" customHeight="1">
      <c r="A86" s="211" t="s">
        <v>1644</v>
      </c>
      <c r="B86" s="211" t="s">
        <v>1645</v>
      </c>
      <c r="C86" s="212" t="b">
        <v>1</v>
      </c>
      <c r="D86" s="211" t="s">
        <v>1507</v>
      </c>
      <c r="E86" s="213">
        <v>545.0</v>
      </c>
      <c r="F86" s="213">
        <v>20.0</v>
      </c>
      <c r="G86" s="213">
        <v>0.0</v>
      </c>
      <c r="H86" s="213">
        <v>55.0</v>
      </c>
      <c r="I86" s="213">
        <v>55.0</v>
      </c>
      <c r="J86" s="214">
        <v>0.0</v>
      </c>
      <c r="K86" s="211" t="s">
        <v>1646</v>
      </c>
      <c r="L86" s="211">
        <v>2.722120019E9</v>
      </c>
      <c r="M86" s="211" t="s">
        <v>1350</v>
      </c>
      <c r="N86" s="211" t="s">
        <v>1366</v>
      </c>
      <c r="O86" s="211" t="s">
        <v>1647</v>
      </c>
      <c r="P86" s="211" t="s">
        <v>2137</v>
      </c>
      <c r="Q86" s="1">
        <f>COUNTIF('Hedef Liste Afyon'!A:A,A86)</f>
        <v>1</v>
      </c>
    </row>
    <row r="87" ht="15.75" customHeight="1">
      <c r="A87" s="211" t="s">
        <v>1656</v>
      </c>
      <c r="B87" s="211" t="s">
        <v>1657</v>
      </c>
      <c r="C87" s="212" t="b">
        <v>0</v>
      </c>
      <c r="D87" s="211" t="s">
        <v>1378</v>
      </c>
      <c r="E87" s="213">
        <v>3.0</v>
      </c>
      <c r="F87" s="213">
        <v>0.0</v>
      </c>
      <c r="G87" s="213">
        <v>0.0</v>
      </c>
      <c r="H87" s="213">
        <v>8.0</v>
      </c>
      <c r="I87" s="213">
        <v>8.0</v>
      </c>
      <c r="J87" s="214">
        <v>0.0</v>
      </c>
      <c r="K87" s="211" t="s">
        <v>1658</v>
      </c>
      <c r="L87" s="211">
        <v>5.418962113E9</v>
      </c>
      <c r="M87" s="211" t="s">
        <v>1350</v>
      </c>
      <c r="N87" s="211" t="s">
        <v>2109</v>
      </c>
      <c r="O87" s="211" t="s">
        <v>1659</v>
      </c>
      <c r="P87" s="211" t="s">
        <v>2137</v>
      </c>
      <c r="Q87" s="1">
        <f>COUNTIF('Hedef Liste Afyon'!A:A,A87)</f>
        <v>1</v>
      </c>
    </row>
    <row r="88" ht="15.75" customHeight="1">
      <c r="A88" s="211" t="s">
        <v>1661</v>
      </c>
      <c r="B88" s="211" t="s">
        <v>1662</v>
      </c>
      <c r="C88" s="212" t="b">
        <v>1</v>
      </c>
      <c r="D88" s="211" t="s">
        <v>1370</v>
      </c>
      <c r="E88" s="213">
        <v>1991.0</v>
      </c>
      <c r="F88" s="213">
        <v>82.0</v>
      </c>
      <c r="G88" s="213">
        <v>0.0</v>
      </c>
      <c r="H88" s="213">
        <v>10.0</v>
      </c>
      <c r="I88" s="213">
        <v>10.0</v>
      </c>
      <c r="J88" s="214">
        <v>0.0</v>
      </c>
      <c r="K88" s="211" t="s">
        <v>1663</v>
      </c>
      <c r="L88" s="211">
        <v>5.075870319E9</v>
      </c>
      <c r="M88" s="211" t="s">
        <v>1350</v>
      </c>
      <c r="N88" s="211" t="s">
        <v>1447</v>
      </c>
      <c r="O88" s="211" t="s">
        <v>1664</v>
      </c>
      <c r="P88" s="211" t="s">
        <v>2137</v>
      </c>
      <c r="Q88" s="1">
        <f>COUNTIF('Hedef Liste Afyon'!A:A,A88)</f>
        <v>1</v>
      </c>
    </row>
    <row r="89" ht="15.75" customHeight="1">
      <c r="A89" s="211" t="s">
        <v>796</v>
      </c>
      <c r="B89" s="211" t="s">
        <v>797</v>
      </c>
      <c r="C89" s="212" t="b">
        <v>1</v>
      </c>
      <c r="D89" s="211" t="s">
        <v>1443</v>
      </c>
      <c r="E89" s="213">
        <v>301.0</v>
      </c>
      <c r="F89" s="213">
        <v>1.0</v>
      </c>
      <c r="G89" s="213">
        <v>22.0</v>
      </c>
      <c r="H89" s="213">
        <v>25.0</v>
      </c>
      <c r="I89" s="213">
        <v>47.0</v>
      </c>
      <c r="J89" s="214">
        <v>0.47</v>
      </c>
      <c r="K89" s="211" t="s">
        <v>1666</v>
      </c>
      <c r="L89" s="211">
        <v>2.723133599E9</v>
      </c>
      <c r="M89" s="211" t="s">
        <v>1350</v>
      </c>
      <c r="N89" s="211" t="s">
        <v>1366</v>
      </c>
      <c r="O89" s="211" t="s">
        <v>799</v>
      </c>
      <c r="P89" s="211" t="s">
        <v>2137</v>
      </c>
      <c r="Q89" s="1">
        <f>COUNTIF('Hedef Liste Afyon'!A:A,A89)</f>
        <v>1</v>
      </c>
    </row>
    <row r="90" ht="15.75" customHeight="1">
      <c r="A90" s="211" t="s">
        <v>1669</v>
      </c>
      <c r="B90" s="211" t="s">
        <v>1670</v>
      </c>
      <c r="C90" s="212" t="b">
        <v>1</v>
      </c>
      <c r="D90" s="211" t="s">
        <v>1356</v>
      </c>
      <c r="E90" s="213">
        <v>260.0</v>
      </c>
      <c r="F90" s="213">
        <v>29.0</v>
      </c>
      <c r="G90" s="213">
        <v>0.0</v>
      </c>
      <c r="H90" s="213">
        <v>34.0</v>
      </c>
      <c r="I90" s="213">
        <v>34.0</v>
      </c>
      <c r="J90" s="214">
        <v>0.0</v>
      </c>
      <c r="K90" s="211" t="s">
        <v>1671</v>
      </c>
      <c r="L90" s="211">
        <v>5.379413323E9</v>
      </c>
      <c r="M90" s="211" t="s">
        <v>1350</v>
      </c>
      <c r="N90" s="211" t="s">
        <v>1402</v>
      </c>
      <c r="O90" s="211" t="s">
        <v>1672</v>
      </c>
      <c r="P90" s="211" t="s">
        <v>2137</v>
      </c>
      <c r="Q90" s="1">
        <f>COUNTIF('Hedef Liste Afyon'!A:A,A90)</f>
        <v>1</v>
      </c>
    </row>
    <row r="91" ht="15.75" customHeight="1">
      <c r="A91" s="211" t="s">
        <v>1087</v>
      </c>
      <c r="B91" s="211" t="s">
        <v>1088</v>
      </c>
      <c r="C91" s="212" t="b">
        <v>1</v>
      </c>
      <c r="D91" s="211" t="s">
        <v>1443</v>
      </c>
      <c r="E91" s="213">
        <v>1142.0</v>
      </c>
      <c r="F91" s="213">
        <v>94.0</v>
      </c>
      <c r="G91" s="213">
        <v>8.0</v>
      </c>
      <c r="H91" s="213">
        <v>6.0</v>
      </c>
      <c r="I91" s="213">
        <v>14.0</v>
      </c>
      <c r="J91" s="214">
        <v>0.57</v>
      </c>
      <c r="K91" s="211" t="s">
        <v>1401</v>
      </c>
      <c r="L91" s="211">
        <v>5.376858903E9</v>
      </c>
      <c r="M91" s="211" t="s">
        <v>1350</v>
      </c>
      <c r="N91" s="211" t="s">
        <v>1402</v>
      </c>
      <c r="O91" s="211" t="s">
        <v>993</v>
      </c>
      <c r="P91" s="211" t="s">
        <v>2137</v>
      </c>
      <c r="Q91" s="1">
        <f>COUNTIF('Hedef Liste Afyon'!A:A,A91)</f>
        <v>1</v>
      </c>
    </row>
    <row r="92" ht="15.75" customHeight="1">
      <c r="A92" s="211" t="s">
        <v>735</v>
      </c>
      <c r="B92" s="211" t="s">
        <v>736</v>
      </c>
      <c r="C92" s="212" t="b">
        <v>1</v>
      </c>
      <c r="D92" s="211" t="s">
        <v>1385</v>
      </c>
      <c r="E92" s="213">
        <v>1324.0</v>
      </c>
      <c r="F92" s="213">
        <v>30.0</v>
      </c>
      <c r="G92" s="213">
        <v>7.0</v>
      </c>
      <c r="H92" s="213">
        <v>10.0</v>
      </c>
      <c r="I92" s="213">
        <v>17.0</v>
      </c>
      <c r="J92" s="214">
        <v>0.41</v>
      </c>
      <c r="K92" s="211" t="s">
        <v>1674</v>
      </c>
      <c r="L92" s="211">
        <v>5.386433136E9</v>
      </c>
      <c r="M92" s="211" t="s">
        <v>1350</v>
      </c>
      <c r="N92" s="211" t="s">
        <v>1402</v>
      </c>
      <c r="O92" s="211" t="s">
        <v>738</v>
      </c>
      <c r="P92" s="211" t="s">
        <v>2137</v>
      </c>
      <c r="Q92" s="1">
        <f>COUNTIF('Hedef Liste Afyon'!A:A,A92)</f>
        <v>1</v>
      </c>
    </row>
    <row r="93" ht="15.75" customHeight="1">
      <c r="A93" s="211" t="s">
        <v>1676</v>
      </c>
      <c r="B93" s="211" t="s">
        <v>1677</v>
      </c>
      <c r="C93" s="212" t="b">
        <v>0</v>
      </c>
      <c r="D93" s="211" t="s">
        <v>1597</v>
      </c>
      <c r="E93" s="213">
        <v>0.0</v>
      </c>
      <c r="F93" s="213">
        <v>0.0</v>
      </c>
      <c r="G93" s="213">
        <v>0.0</v>
      </c>
      <c r="H93" s="213">
        <v>26.0</v>
      </c>
      <c r="I93" s="213">
        <v>26.0</v>
      </c>
      <c r="J93" s="214">
        <v>0.0</v>
      </c>
      <c r="K93" s="211" t="s">
        <v>1678</v>
      </c>
      <c r="L93" s="211">
        <v>5.412903266E9</v>
      </c>
      <c r="M93" s="211" t="s">
        <v>1679</v>
      </c>
      <c r="N93" s="211" t="s">
        <v>2188</v>
      </c>
      <c r="O93" s="211" t="s">
        <v>1681</v>
      </c>
      <c r="P93" s="211" t="s">
        <v>2137</v>
      </c>
      <c r="Q93" s="1">
        <f>COUNTIF('Hedef Liste Afyon'!A:A,A93)</f>
        <v>1</v>
      </c>
    </row>
    <row r="94" ht="15.75" customHeight="1">
      <c r="A94" s="211" t="s">
        <v>964</v>
      </c>
      <c r="B94" s="211" t="s">
        <v>965</v>
      </c>
      <c r="C94" s="212" t="b">
        <v>1</v>
      </c>
      <c r="D94" s="211" t="s">
        <v>1385</v>
      </c>
      <c r="E94" s="213">
        <v>2125.0</v>
      </c>
      <c r="F94" s="213">
        <v>95.0</v>
      </c>
      <c r="G94" s="213">
        <v>29.0</v>
      </c>
      <c r="H94" s="213">
        <v>22.0</v>
      </c>
      <c r="I94" s="213">
        <v>51.0</v>
      </c>
      <c r="J94" s="214">
        <v>0.57</v>
      </c>
      <c r="K94" s="211" t="s">
        <v>1682</v>
      </c>
      <c r="L94" s="211">
        <v>5.315566303E9</v>
      </c>
      <c r="M94" s="211" t="s">
        <v>1350</v>
      </c>
      <c r="N94" s="211" t="s">
        <v>1402</v>
      </c>
      <c r="O94" s="211" t="s">
        <v>967</v>
      </c>
      <c r="P94" s="211" t="s">
        <v>2137</v>
      </c>
      <c r="Q94" s="1">
        <f>COUNTIF('Hedef Liste Afyon'!A:A,A94)</f>
        <v>1</v>
      </c>
    </row>
    <row r="95" ht="15.75" customHeight="1">
      <c r="A95" s="211" t="s">
        <v>1684</v>
      </c>
      <c r="B95" s="211" t="s">
        <v>1685</v>
      </c>
      <c r="C95" s="212" t="b">
        <v>1</v>
      </c>
      <c r="D95" s="211" t="s">
        <v>1370</v>
      </c>
      <c r="E95" s="213">
        <v>181.0</v>
      </c>
      <c r="F95" s="213">
        <v>36.0</v>
      </c>
      <c r="G95" s="213">
        <v>0.0</v>
      </c>
      <c r="H95" s="213">
        <v>23.0</v>
      </c>
      <c r="I95" s="213">
        <v>23.0</v>
      </c>
      <c r="J95" s="214">
        <v>0.0</v>
      </c>
      <c r="K95" s="211" t="s">
        <v>1686</v>
      </c>
      <c r="L95" s="211">
        <v>5.541326888E9</v>
      </c>
      <c r="M95" s="211" t="s">
        <v>1350</v>
      </c>
      <c r="N95" s="211" t="s">
        <v>1366</v>
      </c>
      <c r="O95" s="211" t="s">
        <v>1687</v>
      </c>
      <c r="P95" s="211" t="s">
        <v>2137</v>
      </c>
      <c r="Q95" s="1">
        <f>COUNTIF('Hedef Liste Afyon'!A:A,A95)</f>
        <v>1</v>
      </c>
    </row>
    <row r="96" ht="15.75" customHeight="1">
      <c r="A96" s="211" t="s">
        <v>773</v>
      </c>
      <c r="B96" s="211" t="s">
        <v>774</v>
      </c>
      <c r="C96" s="212" t="b">
        <v>1</v>
      </c>
      <c r="D96" s="211" t="s">
        <v>1688</v>
      </c>
      <c r="E96" s="213">
        <v>892.0</v>
      </c>
      <c r="F96" s="213">
        <v>68.0</v>
      </c>
      <c r="G96" s="213">
        <v>10.0</v>
      </c>
      <c r="H96" s="213">
        <v>42.0</v>
      </c>
      <c r="I96" s="213">
        <v>52.0</v>
      </c>
      <c r="J96" s="214">
        <v>0.19</v>
      </c>
      <c r="K96" s="211" t="s">
        <v>1689</v>
      </c>
      <c r="L96" s="211">
        <v>5.541101275E9</v>
      </c>
      <c r="M96" s="211" t="s">
        <v>1350</v>
      </c>
      <c r="N96" s="211" t="s">
        <v>1366</v>
      </c>
      <c r="O96" s="211" t="s">
        <v>777</v>
      </c>
      <c r="P96" s="211" t="s">
        <v>2137</v>
      </c>
      <c r="Q96" s="1">
        <f>COUNTIF('Hedef Liste Afyon'!A:A,A96)</f>
        <v>1</v>
      </c>
    </row>
    <row r="97" ht="15.75" customHeight="1">
      <c r="A97" s="211" t="s">
        <v>1691</v>
      </c>
      <c r="B97" s="211" t="s">
        <v>1692</v>
      </c>
      <c r="C97" s="212" t="b">
        <v>1</v>
      </c>
      <c r="D97" s="211" t="s">
        <v>1688</v>
      </c>
      <c r="E97" s="213">
        <v>319.0</v>
      </c>
      <c r="F97" s="213">
        <v>22.0</v>
      </c>
      <c r="G97" s="213">
        <v>0.0</v>
      </c>
      <c r="H97" s="213">
        <v>41.0</v>
      </c>
      <c r="I97" s="213">
        <v>41.0</v>
      </c>
      <c r="J97" s="214">
        <v>0.0</v>
      </c>
      <c r="K97" s="211" t="s">
        <v>1693</v>
      </c>
      <c r="L97" s="211">
        <v>5.445460603E9</v>
      </c>
      <c r="M97" s="211" t="s">
        <v>1350</v>
      </c>
      <c r="N97" s="211" t="s">
        <v>1565</v>
      </c>
      <c r="O97" s="211" t="s">
        <v>1694</v>
      </c>
      <c r="P97" s="211" t="s">
        <v>2137</v>
      </c>
      <c r="Q97" s="1">
        <f>COUNTIF('Hedef Liste Afyon'!A:A,A97)</f>
        <v>1</v>
      </c>
    </row>
    <row r="98" ht="15.75" customHeight="1">
      <c r="A98" s="211" t="s">
        <v>1696</v>
      </c>
      <c r="B98" s="211" t="s">
        <v>2189</v>
      </c>
      <c r="C98" s="212" t="b">
        <v>1</v>
      </c>
      <c r="D98" s="211" t="s">
        <v>1385</v>
      </c>
      <c r="E98" s="213">
        <v>95.0</v>
      </c>
      <c r="F98" s="213">
        <v>5.0</v>
      </c>
      <c r="G98" s="213">
        <v>0.0</v>
      </c>
      <c r="H98" s="213">
        <v>39.0</v>
      </c>
      <c r="I98" s="213">
        <v>39.0</v>
      </c>
      <c r="J98" s="214">
        <v>0.0</v>
      </c>
      <c r="K98" s="211" t="s">
        <v>1698</v>
      </c>
      <c r="L98" s="211">
        <v>5.438531767E9</v>
      </c>
      <c r="M98" s="211" t="s">
        <v>1699</v>
      </c>
      <c r="N98" s="211" t="s">
        <v>1565</v>
      </c>
      <c r="O98" s="211" t="s">
        <v>1701</v>
      </c>
      <c r="P98" s="211" t="s">
        <v>2137</v>
      </c>
      <c r="Q98" s="1">
        <f>COUNTIF('Hedef Liste Afyon'!A:A,A98)</f>
        <v>1</v>
      </c>
    </row>
    <row r="99" ht="15.75" customHeight="1">
      <c r="A99" s="211" t="s">
        <v>1702</v>
      </c>
      <c r="B99" s="211" t="s">
        <v>1703</v>
      </c>
      <c r="C99" s="212" t="b">
        <v>1</v>
      </c>
      <c r="D99" s="211" t="s">
        <v>1356</v>
      </c>
      <c r="E99" s="213">
        <v>9.0</v>
      </c>
      <c r="F99" s="213">
        <v>9.0</v>
      </c>
      <c r="G99" s="213">
        <v>0.0</v>
      </c>
      <c r="H99" s="213">
        <v>17.0</v>
      </c>
      <c r="I99" s="213">
        <v>17.0</v>
      </c>
      <c r="J99" s="214">
        <v>0.0</v>
      </c>
      <c r="K99" s="211" t="s">
        <v>1704</v>
      </c>
      <c r="L99" s="211">
        <v>5.333017203E9</v>
      </c>
      <c r="M99" s="211" t="s">
        <v>1350</v>
      </c>
      <c r="N99" s="211" t="s">
        <v>1402</v>
      </c>
      <c r="O99" s="211" t="s">
        <v>1705</v>
      </c>
      <c r="P99" s="211" t="s">
        <v>2137</v>
      </c>
      <c r="Q99" s="1">
        <f>COUNTIF('Hedef Liste Afyon'!A:A,A99)</f>
        <v>1</v>
      </c>
    </row>
    <row r="100" ht="15.75" customHeight="1">
      <c r="A100" s="211" t="s">
        <v>1706</v>
      </c>
      <c r="B100" s="211" t="s">
        <v>2190</v>
      </c>
      <c r="C100" s="212" t="b">
        <v>1</v>
      </c>
      <c r="D100" s="211" t="s">
        <v>1370</v>
      </c>
      <c r="E100" s="213">
        <v>502.0</v>
      </c>
      <c r="F100" s="213">
        <v>13.0</v>
      </c>
      <c r="G100" s="213">
        <v>0.0</v>
      </c>
      <c r="H100" s="213">
        <v>18.0</v>
      </c>
      <c r="I100" s="213">
        <v>18.0</v>
      </c>
      <c r="J100" s="214">
        <v>0.0</v>
      </c>
      <c r="K100" s="211" t="s">
        <v>1708</v>
      </c>
      <c r="L100" s="211">
        <v>2.7222812E9</v>
      </c>
      <c r="M100" s="211" t="s">
        <v>1350</v>
      </c>
      <c r="N100" s="211" t="s">
        <v>1402</v>
      </c>
      <c r="O100" s="211" t="s">
        <v>1709</v>
      </c>
      <c r="P100" s="211" t="s">
        <v>2137</v>
      </c>
      <c r="Q100" s="1">
        <f>COUNTIF('Hedef Liste Afyon'!A:A,A100)</f>
        <v>1</v>
      </c>
    </row>
    <row r="101" ht="15.75" customHeight="1">
      <c r="A101" s="211" t="s">
        <v>1711</v>
      </c>
      <c r="B101" s="211" t="s">
        <v>1712</v>
      </c>
      <c r="C101" s="212" t="b">
        <v>1</v>
      </c>
      <c r="D101" s="211" t="s">
        <v>1378</v>
      </c>
      <c r="E101" s="213">
        <v>50.0</v>
      </c>
      <c r="F101" s="213">
        <v>3.0</v>
      </c>
      <c r="G101" s="213">
        <v>0.0</v>
      </c>
      <c r="H101" s="213">
        <v>60.0</v>
      </c>
      <c r="I101" s="213">
        <v>60.0</v>
      </c>
      <c r="J101" s="214">
        <v>0.0</v>
      </c>
      <c r="K101" s="211" t="s">
        <v>1713</v>
      </c>
      <c r="L101" s="211">
        <v>5.448303386E9</v>
      </c>
      <c r="M101" s="211" t="s">
        <v>1699</v>
      </c>
      <c r="N101" s="211" t="s">
        <v>1565</v>
      </c>
      <c r="O101" s="211" t="s">
        <v>1714</v>
      </c>
      <c r="P101" s="211" t="s">
        <v>2137</v>
      </c>
      <c r="Q101" s="1">
        <f>COUNTIF('Hedef Liste Afyon'!A:A,A101)</f>
        <v>1</v>
      </c>
    </row>
    <row r="102" ht="15.75" customHeight="1">
      <c r="A102" s="211" t="s">
        <v>1715</v>
      </c>
      <c r="B102" s="211" t="s">
        <v>1716</v>
      </c>
      <c r="C102" s="212" t="b">
        <v>1</v>
      </c>
      <c r="D102" s="211" t="s">
        <v>1385</v>
      </c>
      <c r="E102" s="213">
        <v>59.0</v>
      </c>
      <c r="F102" s="213">
        <v>15.0</v>
      </c>
      <c r="G102" s="213">
        <v>0.0</v>
      </c>
      <c r="H102" s="213">
        <v>40.0</v>
      </c>
      <c r="I102" s="213">
        <v>40.0</v>
      </c>
      <c r="J102" s="214">
        <v>0.0</v>
      </c>
      <c r="K102" s="211" t="s">
        <v>1717</v>
      </c>
      <c r="L102" s="211">
        <v>5.454705771E9</v>
      </c>
      <c r="M102" s="211" t="s">
        <v>1350</v>
      </c>
      <c r="N102" s="211" t="s">
        <v>1718</v>
      </c>
      <c r="O102" s="211" t="s">
        <v>1719</v>
      </c>
      <c r="P102" s="211" t="s">
        <v>2137</v>
      </c>
      <c r="Q102" s="1">
        <f>COUNTIF('Hedef Liste Afyon'!A:A,A102)</f>
        <v>1</v>
      </c>
    </row>
    <row r="103" ht="15.75" customHeight="1">
      <c r="A103" s="211" t="s">
        <v>1142</v>
      </c>
      <c r="B103" s="211" t="s">
        <v>1143</v>
      </c>
      <c r="C103" s="212" t="b">
        <v>1</v>
      </c>
      <c r="D103" s="211" t="s">
        <v>1385</v>
      </c>
      <c r="E103" s="213">
        <v>1161.0</v>
      </c>
      <c r="F103" s="213">
        <v>34.0</v>
      </c>
      <c r="G103" s="213">
        <v>20.0</v>
      </c>
      <c r="H103" s="213">
        <v>14.0</v>
      </c>
      <c r="I103" s="213">
        <v>34.0</v>
      </c>
      <c r="J103" s="214">
        <v>0.59</v>
      </c>
      <c r="K103" s="211" t="s">
        <v>2191</v>
      </c>
      <c r="L103" s="211">
        <v>5.074710506E9</v>
      </c>
      <c r="M103" s="211" t="s">
        <v>1350</v>
      </c>
      <c r="N103" s="211" t="s">
        <v>1402</v>
      </c>
      <c r="O103" s="211" t="s">
        <v>1146</v>
      </c>
      <c r="P103" s="211" t="s">
        <v>2137</v>
      </c>
      <c r="Q103" s="1">
        <f>COUNTIF('Hedef Liste Afyon'!A:A,A103)</f>
        <v>1</v>
      </c>
    </row>
    <row r="104" ht="15.75" customHeight="1">
      <c r="A104" s="211" t="s">
        <v>1725</v>
      </c>
      <c r="B104" s="211" t="s">
        <v>1726</v>
      </c>
      <c r="C104" s="212" t="b">
        <v>1</v>
      </c>
      <c r="D104" s="211" t="s">
        <v>1385</v>
      </c>
      <c r="E104" s="213">
        <v>1.0</v>
      </c>
      <c r="F104" s="213">
        <v>1.0</v>
      </c>
      <c r="G104" s="213">
        <v>0.0</v>
      </c>
      <c r="H104" s="213">
        <v>17.0</v>
      </c>
      <c r="I104" s="213">
        <v>17.0</v>
      </c>
      <c r="J104" s="214">
        <v>0.0</v>
      </c>
      <c r="K104" s="211" t="s">
        <v>1727</v>
      </c>
      <c r="L104" s="211">
        <v>2.722166381E9</v>
      </c>
      <c r="M104" s="211" t="s">
        <v>1350</v>
      </c>
      <c r="N104" s="211" t="s">
        <v>1376</v>
      </c>
      <c r="O104" s="211" t="s">
        <v>1728</v>
      </c>
      <c r="P104" s="211" t="s">
        <v>2137</v>
      </c>
      <c r="Q104" s="1">
        <f>COUNTIF('Hedef Liste Afyon'!A:A,A104)</f>
        <v>1</v>
      </c>
    </row>
    <row r="105" ht="15.75" customHeight="1">
      <c r="A105" s="211" t="s">
        <v>1729</v>
      </c>
      <c r="B105" s="211" t="s">
        <v>1730</v>
      </c>
      <c r="C105" s="212" t="b">
        <v>1</v>
      </c>
      <c r="D105" s="211" t="s">
        <v>1493</v>
      </c>
      <c r="E105" s="213">
        <v>2.0</v>
      </c>
      <c r="F105" s="213">
        <v>0.0</v>
      </c>
      <c r="G105" s="213">
        <v>0.0</v>
      </c>
      <c r="H105" s="213">
        <v>16.0</v>
      </c>
      <c r="I105" s="213">
        <v>16.0</v>
      </c>
      <c r="J105" s="214">
        <v>0.0</v>
      </c>
      <c r="K105" s="211" t="s">
        <v>1731</v>
      </c>
      <c r="L105" s="211">
        <v>5.543824379E9</v>
      </c>
      <c r="M105" s="211" t="s">
        <v>1350</v>
      </c>
      <c r="N105" s="211" t="s">
        <v>1402</v>
      </c>
      <c r="O105" s="211" t="s">
        <v>1732</v>
      </c>
      <c r="P105" s="211" t="s">
        <v>2137</v>
      </c>
      <c r="Q105" s="1">
        <f>COUNTIF('Hedef Liste Afyon'!A:A,A105)</f>
        <v>1</v>
      </c>
    </row>
    <row r="106" ht="15.75" customHeight="1">
      <c r="A106" s="211" t="s">
        <v>1734</v>
      </c>
      <c r="B106" s="211" t="s">
        <v>1735</v>
      </c>
      <c r="C106" s="212" t="b">
        <v>1</v>
      </c>
      <c r="D106" s="211" t="s">
        <v>1378</v>
      </c>
      <c r="E106" s="213">
        <v>78.0</v>
      </c>
      <c r="F106" s="213">
        <v>0.0</v>
      </c>
      <c r="G106" s="213">
        <v>0.0</v>
      </c>
      <c r="H106" s="213">
        <v>40.0</v>
      </c>
      <c r="I106" s="213">
        <v>40.0</v>
      </c>
      <c r="J106" s="214">
        <v>0.0</v>
      </c>
      <c r="K106" s="211" t="s">
        <v>1736</v>
      </c>
      <c r="L106" s="211">
        <v>5.339190584E9</v>
      </c>
      <c r="M106" s="211" t="s">
        <v>1350</v>
      </c>
      <c r="N106" s="211" t="s">
        <v>1436</v>
      </c>
      <c r="O106" s="211" t="s">
        <v>1737</v>
      </c>
      <c r="P106" s="211" t="s">
        <v>2137</v>
      </c>
      <c r="Q106" s="1">
        <f>COUNTIF('Hedef Liste Afyon'!A:A,A106)</f>
        <v>1</v>
      </c>
    </row>
    <row r="107" ht="15.75" customHeight="1">
      <c r="A107" s="211" t="s">
        <v>1739</v>
      </c>
      <c r="B107" s="211" t="s">
        <v>1740</v>
      </c>
      <c r="C107" s="212" t="b">
        <v>1</v>
      </c>
      <c r="D107" s="211" t="s">
        <v>1385</v>
      </c>
      <c r="E107" s="213">
        <v>1330.0</v>
      </c>
      <c r="F107" s="213">
        <v>219.0</v>
      </c>
      <c r="G107" s="213">
        <v>0.0</v>
      </c>
      <c r="H107" s="213">
        <v>34.0</v>
      </c>
      <c r="I107" s="213">
        <v>34.0</v>
      </c>
      <c r="J107" s="214">
        <v>0.0</v>
      </c>
      <c r="K107" s="211" t="s">
        <v>1741</v>
      </c>
      <c r="L107" s="211">
        <v>5.436566785E9</v>
      </c>
      <c r="M107" s="211" t="s">
        <v>1350</v>
      </c>
      <c r="N107" s="211" t="s">
        <v>1436</v>
      </c>
      <c r="O107" s="211" t="s">
        <v>1742</v>
      </c>
      <c r="P107" s="211" t="s">
        <v>2137</v>
      </c>
      <c r="Q107" s="1">
        <f>COUNTIF('Hedef Liste Afyon'!A:A,A107)</f>
        <v>1</v>
      </c>
    </row>
    <row r="108" ht="15.75" customHeight="1">
      <c r="A108" s="211" t="s">
        <v>1072</v>
      </c>
      <c r="B108" s="211" t="s">
        <v>1073</v>
      </c>
      <c r="C108" s="212" t="b">
        <v>1</v>
      </c>
      <c r="D108" s="211" t="s">
        <v>1385</v>
      </c>
      <c r="E108" s="213">
        <v>455.0</v>
      </c>
      <c r="F108" s="213">
        <v>30.0</v>
      </c>
      <c r="G108" s="213">
        <v>9.0</v>
      </c>
      <c r="H108" s="213">
        <v>4.0</v>
      </c>
      <c r="I108" s="213">
        <v>13.0</v>
      </c>
      <c r="J108" s="214">
        <v>0.69</v>
      </c>
      <c r="K108" s="211" t="s">
        <v>1744</v>
      </c>
      <c r="L108" s="211">
        <v>2.722167224E9</v>
      </c>
      <c r="M108" s="211" t="s">
        <v>1350</v>
      </c>
      <c r="N108" s="211" t="s">
        <v>1436</v>
      </c>
      <c r="O108" s="211" t="s">
        <v>1076</v>
      </c>
      <c r="P108" s="211" t="s">
        <v>2137</v>
      </c>
      <c r="Q108" s="1">
        <f>COUNTIF('Hedef Liste Afyon'!A:A,A108)</f>
        <v>1</v>
      </c>
    </row>
    <row r="109" ht="15.75" customHeight="1">
      <c r="A109" s="211" t="s">
        <v>1746</v>
      </c>
      <c r="B109" s="211" t="s">
        <v>1747</v>
      </c>
      <c r="C109" s="212" t="b">
        <v>1</v>
      </c>
      <c r="D109" s="211" t="s">
        <v>1356</v>
      </c>
      <c r="E109" s="213">
        <v>82.0</v>
      </c>
      <c r="F109" s="213">
        <v>15.0</v>
      </c>
      <c r="G109" s="213">
        <v>0.0</v>
      </c>
      <c r="H109" s="213">
        <v>15.0</v>
      </c>
      <c r="I109" s="213">
        <v>15.0</v>
      </c>
      <c r="J109" s="214">
        <v>0.0</v>
      </c>
      <c r="K109" s="211" t="s">
        <v>1748</v>
      </c>
      <c r="L109" s="211">
        <v>5.345721589E9</v>
      </c>
      <c r="M109" s="211" t="s">
        <v>1350</v>
      </c>
      <c r="N109" s="211" t="s">
        <v>1749</v>
      </c>
      <c r="O109" s="211" t="s">
        <v>1750</v>
      </c>
      <c r="P109" s="211" t="s">
        <v>2137</v>
      </c>
      <c r="Q109" s="1">
        <f>COUNTIF('Hedef Liste Afyon'!A:A,A109)</f>
        <v>1</v>
      </c>
    </row>
    <row r="110" ht="15.75" customHeight="1">
      <c r="A110" s="211" t="s">
        <v>1751</v>
      </c>
      <c r="B110" s="211" t="s">
        <v>1752</v>
      </c>
      <c r="C110" s="212" t="b">
        <v>1</v>
      </c>
      <c r="D110" s="211" t="s">
        <v>1364</v>
      </c>
      <c r="E110" s="213">
        <v>10.0</v>
      </c>
      <c r="F110" s="213">
        <v>7.0</v>
      </c>
      <c r="G110" s="213">
        <v>0.0</v>
      </c>
      <c r="H110" s="213">
        <v>9.0</v>
      </c>
      <c r="I110" s="213">
        <v>9.0</v>
      </c>
      <c r="J110" s="214">
        <v>0.0</v>
      </c>
      <c r="K110" s="211" t="s">
        <v>1753</v>
      </c>
      <c r="L110" s="211">
        <v>5.414529019E9</v>
      </c>
      <c r="M110" s="211" t="s">
        <v>1500</v>
      </c>
      <c r="N110" s="211" t="s">
        <v>1754</v>
      </c>
      <c r="O110" s="211" t="s">
        <v>1755</v>
      </c>
      <c r="P110" s="211" t="s">
        <v>2137</v>
      </c>
      <c r="Q110" s="1">
        <f>COUNTIF('Hedef Liste Afyon'!A:A,A110)</f>
        <v>1</v>
      </c>
    </row>
    <row r="111" ht="15.75" customHeight="1">
      <c r="A111" s="211" t="s">
        <v>1756</v>
      </c>
      <c r="B111" s="211" t="s">
        <v>1757</v>
      </c>
      <c r="C111" s="212" t="b">
        <v>1</v>
      </c>
      <c r="D111" s="211" t="s">
        <v>1597</v>
      </c>
      <c r="E111" s="213">
        <v>464.0</v>
      </c>
      <c r="F111" s="213">
        <v>4.0</v>
      </c>
      <c r="G111" s="213">
        <v>0.0</v>
      </c>
      <c r="H111" s="213">
        <v>14.0</v>
      </c>
      <c r="I111" s="213">
        <v>14.0</v>
      </c>
      <c r="J111" s="214">
        <v>0.0</v>
      </c>
      <c r="K111" s="211" t="s">
        <v>1758</v>
      </c>
      <c r="L111" s="211">
        <v>5.337255259E9</v>
      </c>
      <c r="M111" s="211" t="s">
        <v>1350</v>
      </c>
      <c r="N111" s="211" t="s">
        <v>1945</v>
      </c>
      <c r="O111" s="211" t="s">
        <v>1759</v>
      </c>
      <c r="P111" s="211" t="s">
        <v>2137</v>
      </c>
      <c r="Q111" s="1">
        <f>COUNTIF('Hedef Liste Afyon'!A:A,A111)</f>
        <v>1</v>
      </c>
    </row>
    <row r="112" ht="15.75" customHeight="1">
      <c r="A112" s="211" t="s">
        <v>1761</v>
      </c>
      <c r="B112" s="211" t="s">
        <v>1762</v>
      </c>
      <c r="C112" s="212" t="b">
        <v>0</v>
      </c>
      <c r="D112" s="211" t="s">
        <v>1370</v>
      </c>
      <c r="E112" s="213">
        <v>0.0</v>
      </c>
      <c r="F112" s="213">
        <v>0.0</v>
      </c>
      <c r="G112" s="213">
        <v>0.0</v>
      </c>
      <c r="H112" s="213">
        <v>5.0</v>
      </c>
      <c r="I112" s="213">
        <v>5.0</v>
      </c>
      <c r="J112" s="214">
        <v>0.0</v>
      </c>
      <c r="K112" s="211" t="s">
        <v>1763</v>
      </c>
      <c r="L112" s="211">
        <v>2.724483448E9</v>
      </c>
      <c r="M112" s="211" t="s">
        <v>1350</v>
      </c>
      <c r="N112" s="211" t="s">
        <v>1366</v>
      </c>
      <c r="O112" s="211" t="s">
        <v>1764</v>
      </c>
      <c r="P112" s="211" t="s">
        <v>2137</v>
      </c>
      <c r="Q112" s="1">
        <f>COUNTIF('Hedef Liste Afyon'!A:A,A112)</f>
        <v>1</v>
      </c>
    </row>
    <row r="113" ht="15.75" customHeight="1">
      <c r="A113" s="211" t="s">
        <v>1765</v>
      </c>
      <c r="B113" s="211" t="s">
        <v>1766</v>
      </c>
      <c r="C113" s="212" t="b">
        <v>1</v>
      </c>
      <c r="D113" s="211" t="s">
        <v>1767</v>
      </c>
      <c r="E113" s="213">
        <v>76.0</v>
      </c>
      <c r="F113" s="213">
        <v>9.0</v>
      </c>
      <c r="G113" s="213">
        <v>0.0</v>
      </c>
      <c r="H113" s="213">
        <v>14.0</v>
      </c>
      <c r="I113" s="213">
        <v>14.0</v>
      </c>
      <c r="J113" s="214">
        <v>0.0</v>
      </c>
      <c r="K113" s="211" t="s">
        <v>1768</v>
      </c>
      <c r="L113" s="211">
        <v>5.545839501E9</v>
      </c>
      <c r="M113" s="211" t="s">
        <v>1350</v>
      </c>
      <c r="N113" s="211" t="s">
        <v>1565</v>
      </c>
      <c r="O113" s="211" t="s">
        <v>1769</v>
      </c>
      <c r="P113" s="211" t="s">
        <v>2137</v>
      </c>
      <c r="Q113" s="1">
        <f>COUNTIF('Hedef Liste Afyon'!A:A,A113)</f>
        <v>1</v>
      </c>
    </row>
    <row r="114" ht="15.75" customHeight="1">
      <c r="A114" s="211" t="s">
        <v>1771</v>
      </c>
      <c r="B114" s="211" t="s">
        <v>1772</v>
      </c>
      <c r="C114" s="212" t="b">
        <v>1</v>
      </c>
      <c r="D114" s="211" t="s">
        <v>1507</v>
      </c>
      <c r="E114" s="213">
        <v>1183.0</v>
      </c>
      <c r="F114" s="213">
        <v>52.0</v>
      </c>
      <c r="G114" s="213">
        <v>0.0</v>
      </c>
      <c r="H114" s="213">
        <v>32.0</v>
      </c>
      <c r="I114" s="213">
        <v>32.0</v>
      </c>
      <c r="J114" s="214">
        <v>0.0</v>
      </c>
      <c r="K114" s="211" t="s">
        <v>1773</v>
      </c>
      <c r="L114" s="211">
        <v>2.722133911E9</v>
      </c>
      <c r="M114" s="211" t="s">
        <v>1350</v>
      </c>
      <c r="N114" s="211" t="s">
        <v>1366</v>
      </c>
      <c r="O114" s="211" t="s">
        <v>1774</v>
      </c>
      <c r="P114" s="211" t="s">
        <v>2137</v>
      </c>
      <c r="Q114" s="1">
        <f>COUNTIF('Hedef Liste Afyon'!A:A,A114)</f>
        <v>1</v>
      </c>
    </row>
    <row r="115" ht="15.75" customHeight="1">
      <c r="A115" s="211" t="s">
        <v>2192</v>
      </c>
      <c r="B115" s="211" t="s">
        <v>2193</v>
      </c>
      <c r="C115" s="212" t="b">
        <v>1</v>
      </c>
      <c r="D115" s="211" t="s">
        <v>1950</v>
      </c>
      <c r="E115" s="213">
        <v>647.0</v>
      </c>
      <c r="F115" s="213">
        <v>64.0</v>
      </c>
      <c r="G115" s="213">
        <v>65.0</v>
      </c>
      <c r="H115" s="213">
        <v>15.0</v>
      </c>
      <c r="I115" s="213">
        <v>80.0</v>
      </c>
      <c r="J115" s="214">
        <v>0.81</v>
      </c>
      <c r="K115" s="211" t="s">
        <v>2194</v>
      </c>
      <c r="L115" s="211">
        <v>2.722144878E9</v>
      </c>
      <c r="M115" s="211" t="s">
        <v>1350</v>
      </c>
      <c r="N115" s="211" t="s">
        <v>1402</v>
      </c>
      <c r="O115" s="211" t="s">
        <v>2195</v>
      </c>
      <c r="P115" s="211" t="s">
        <v>2137</v>
      </c>
      <c r="Q115" s="1">
        <f>COUNTIF('Hedef Liste Afyon'!A:A,A115)</f>
        <v>0</v>
      </c>
    </row>
    <row r="116" ht="15.75" customHeight="1">
      <c r="A116" s="211" t="s">
        <v>1776</v>
      </c>
      <c r="B116" s="211" t="s">
        <v>2196</v>
      </c>
      <c r="C116" s="212" t="b">
        <v>1</v>
      </c>
      <c r="D116" s="211" t="s">
        <v>1370</v>
      </c>
      <c r="E116" s="213">
        <v>48.0</v>
      </c>
      <c r="F116" s="213">
        <v>13.0</v>
      </c>
      <c r="G116" s="213">
        <v>0.0</v>
      </c>
      <c r="H116" s="213">
        <v>21.0</v>
      </c>
      <c r="I116" s="213">
        <v>21.0</v>
      </c>
      <c r="J116" s="214">
        <v>0.0</v>
      </c>
      <c r="K116" s="211" t="s">
        <v>1686</v>
      </c>
      <c r="L116" s="211">
        <v>5.541326888E9</v>
      </c>
      <c r="M116" s="211" t="s">
        <v>1350</v>
      </c>
      <c r="N116" s="211" t="s">
        <v>1366</v>
      </c>
      <c r="O116" s="211" t="s">
        <v>1778</v>
      </c>
      <c r="P116" s="211" t="s">
        <v>2137</v>
      </c>
      <c r="Q116" s="1">
        <f>COUNTIF('Hedef Liste Afyon'!A:A,A116)</f>
        <v>1</v>
      </c>
    </row>
    <row r="117" ht="15.75" customHeight="1">
      <c r="A117" s="211" t="s">
        <v>1198</v>
      </c>
      <c r="B117" s="211" t="s">
        <v>1199</v>
      </c>
      <c r="C117" s="212" t="b">
        <v>0</v>
      </c>
      <c r="D117" s="211" t="s">
        <v>1364</v>
      </c>
      <c r="E117" s="213">
        <v>7.0</v>
      </c>
      <c r="F117" s="213">
        <v>0.0</v>
      </c>
      <c r="G117" s="213">
        <v>6.0</v>
      </c>
      <c r="H117" s="213">
        <v>0.0</v>
      </c>
      <c r="I117" s="213">
        <v>6.0</v>
      </c>
      <c r="J117" s="214">
        <v>1.0</v>
      </c>
      <c r="K117" s="211" t="s">
        <v>1780</v>
      </c>
      <c r="L117" s="211">
        <v>5.397797933E9</v>
      </c>
      <c r="M117" s="211" t="s">
        <v>1350</v>
      </c>
      <c r="N117" s="211" t="s">
        <v>1603</v>
      </c>
      <c r="O117" s="211" t="s">
        <v>1202</v>
      </c>
      <c r="P117" s="211" t="s">
        <v>2137</v>
      </c>
      <c r="Q117" s="1">
        <f>COUNTIF('Hedef Liste Afyon'!A:A,A117)</f>
        <v>1</v>
      </c>
    </row>
    <row r="118" ht="15.75" customHeight="1">
      <c r="A118" s="211" t="s">
        <v>1782</v>
      </c>
      <c r="B118" s="211" t="s">
        <v>1783</v>
      </c>
      <c r="C118" s="212" t="b">
        <v>1</v>
      </c>
      <c r="D118" s="211" t="s">
        <v>1364</v>
      </c>
      <c r="E118" s="213">
        <v>140.0</v>
      </c>
      <c r="F118" s="213">
        <v>24.0</v>
      </c>
      <c r="G118" s="213">
        <v>5.0</v>
      </c>
      <c r="H118" s="213">
        <v>15.0</v>
      </c>
      <c r="I118" s="213">
        <v>20.0</v>
      </c>
      <c r="J118" s="214">
        <v>0.25</v>
      </c>
      <c r="K118" s="211" t="s">
        <v>1784</v>
      </c>
      <c r="L118" s="211">
        <v>5.538087042E9</v>
      </c>
      <c r="M118" s="211" t="s">
        <v>1350</v>
      </c>
      <c r="N118" s="211" t="s">
        <v>1489</v>
      </c>
      <c r="O118" s="211" t="s">
        <v>1785</v>
      </c>
      <c r="P118" s="211" t="s">
        <v>2137</v>
      </c>
      <c r="Q118" s="1">
        <f>COUNTIF('Hedef Liste Afyon'!A:A,A118)</f>
        <v>1</v>
      </c>
    </row>
    <row r="119" ht="15.75" customHeight="1">
      <c r="A119" s="211" t="s">
        <v>1787</v>
      </c>
      <c r="B119" s="211" t="s">
        <v>1788</v>
      </c>
      <c r="C119" s="212" t="b">
        <v>1</v>
      </c>
      <c r="D119" s="211" t="s">
        <v>1789</v>
      </c>
      <c r="E119" s="213">
        <v>13.0</v>
      </c>
      <c r="F119" s="213">
        <v>0.0</v>
      </c>
      <c r="G119" s="213">
        <v>0.0</v>
      </c>
      <c r="H119" s="213">
        <v>22.0</v>
      </c>
      <c r="I119" s="213">
        <v>22.0</v>
      </c>
      <c r="J119" s="214">
        <v>0.0</v>
      </c>
      <c r="K119" s="211" t="s">
        <v>1598</v>
      </c>
      <c r="L119" s="211">
        <v>5.447179933E9</v>
      </c>
      <c r="M119" s="211" t="s">
        <v>1350</v>
      </c>
      <c r="N119" s="211" t="s">
        <v>1447</v>
      </c>
      <c r="O119" s="211" t="s">
        <v>1029</v>
      </c>
      <c r="P119" s="211" t="s">
        <v>2137</v>
      </c>
      <c r="Q119" s="1">
        <f>COUNTIF('Hedef Liste Afyon'!A:A,A119)</f>
        <v>1</v>
      </c>
    </row>
    <row r="120" ht="15.75" customHeight="1">
      <c r="A120" s="211" t="s">
        <v>805</v>
      </c>
      <c r="B120" s="211" t="s">
        <v>806</v>
      </c>
      <c r="C120" s="212" t="b">
        <v>0</v>
      </c>
      <c r="D120" s="211" t="s">
        <v>1370</v>
      </c>
      <c r="E120" s="213">
        <v>14.0</v>
      </c>
      <c r="F120" s="213">
        <v>0.0</v>
      </c>
      <c r="G120" s="213">
        <v>0.0</v>
      </c>
      <c r="H120" s="213">
        <v>22.0</v>
      </c>
      <c r="I120" s="213">
        <v>22.0</v>
      </c>
      <c r="J120" s="214">
        <v>0.0</v>
      </c>
      <c r="K120" s="211" t="s">
        <v>1791</v>
      </c>
      <c r="L120" s="211">
        <v>5.511215378E9</v>
      </c>
      <c r="M120" s="211" t="s">
        <v>1350</v>
      </c>
      <c r="N120" s="211" t="s">
        <v>1436</v>
      </c>
      <c r="O120" s="211" t="s">
        <v>808</v>
      </c>
      <c r="P120" s="211" t="s">
        <v>2137</v>
      </c>
      <c r="Q120" s="1">
        <f>COUNTIF('Hedef Liste Afyon'!A:A,A120)</f>
        <v>1</v>
      </c>
    </row>
    <row r="121" ht="15.75" customHeight="1">
      <c r="A121" s="211" t="s">
        <v>1793</v>
      </c>
      <c r="B121" s="211" t="s">
        <v>1794</v>
      </c>
      <c r="C121" s="212" t="b">
        <v>1</v>
      </c>
      <c r="D121" s="211" t="s">
        <v>1370</v>
      </c>
      <c r="E121" s="213">
        <v>244.0</v>
      </c>
      <c r="F121" s="213">
        <v>18.0</v>
      </c>
      <c r="G121" s="213">
        <v>0.0</v>
      </c>
      <c r="H121" s="213">
        <v>21.0</v>
      </c>
      <c r="I121" s="213">
        <v>21.0</v>
      </c>
      <c r="J121" s="214">
        <v>0.0</v>
      </c>
      <c r="K121" s="211" t="s">
        <v>1795</v>
      </c>
      <c r="L121" s="211">
        <v>2.72217655E9</v>
      </c>
      <c r="M121" s="211" t="s">
        <v>1350</v>
      </c>
      <c r="N121" s="211" t="s">
        <v>1376</v>
      </c>
      <c r="O121" s="211" t="s">
        <v>1796</v>
      </c>
      <c r="P121" s="211" t="s">
        <v>2137</v>
      </c>
      <c r="Q121" s="1">
        <f>COUNTIF('Hedef Liste Afyon'!A:A,A121)</f>
        <v>1</v>
      </c>
    </row>
    <row r="122" ht="15.75" customHeight="1">
      <c r="A122" s="211" t="s">
        <v>2197</v>
      </c>
      <c r="B122" s="211" t="s">
        <v>2198</v>
      </c>
      <c r="C122" s="212" t="b">
        <v>1</v>
      </c>
      <c r="D122" s="211" t="s">
        <v>2199</v>
      </c>
      <c r="E122" s="213">
        <v>24.0</v>
      </c>
      <c r="F122" s="213">
        <v>0.0</v>
      </c>
      <c r="G122" s="213">
        <v>14.0</v>
      </c>
      <c r="H122" s="213">
        <v>13.0</v>
      </c>
      <c r="I122" s="213">
        <v>27.0</v>
      </c>
      <c r="J122" s="214">
        <v>0.52</v>
      </c>
      <c r="K122" s="211" t="s">
        <v>2200</v>
      </c>
      <c r="L122" s="211">
        <v>5.393772153E9</v>
      </c>
      <c r="M122" s="211" t="s">
        <v>1350</v>
      </c>
      <c r="N122" s="211" t="s">
        <v>1366</v>
      </c>
      <c r="O122" s="211" t="s">
        <v>2201</v>
      </c>
      <c r="P122" s="211" t="s">
        <v>2137</v>
      </c>
      <c r="Q122" s="1">
        <f>COUNTIF('Hedef Liste Afyon'!A:A,A122)</f>
        <v>0</v>
      </c>
    </row>
    <row r="123" ht="15.75" customHeight="1">
      <c r="A123" s="211" t="s">
        <v>1798</v>
      </c>
      <c r="B123" s="211" t="s">
        <v>1799</v>
      </c>
      <c r="C123" s="212" t="b">
        <v>1</v>
      </c>
      <c r="D123" s="211" t="s">
        <v>1370</v>
      </c>
      <c r="E123" s="213">
        <v>306.0</v>
      </c>
      <c r="F123" s="213">
        <v>14.0</v>
      </c>
      <c r="G123" s="213">
        <v>0.0</v>
      </c>
      <c r="H123" s="213">
        <v>12.0</v>
      </c>
      <c r="I123" s="213">
        <v>12.0</v>
      </c>
      <c r="J123" s="214">
        <v>0.0</v>
      </c>
      <c r="K123" s="211" t="s">
        <v>1800</v>
      </c>
      <c r="L123" s="211">
        <v>2.723532151E9</v>
      </c>
      <c r="M123" s="211" t="s">
        <v>1500</v>
      </c>
      <c r="N123" s="211" t="s">
        <v>1801</v>
      </c>
      <c r="O123" s="211" t="s">
        <v>1802</v>
      </c>
      <c r="P123" s="211" t="s">
        <v>2137</v>
      </c>
      <c r="Q123" s="1">
        <f>COUNTIF('Hedef Liste Afyon'!A:A,A123)</f>
        <v>1</v>
      </c>
    </row>
    <row r="124" ht="15.75" customHeight="1">
      <c r="A124" s="211" t="s">
        <v>1166</v>
      </c>
      <c r="B124" s="211" t="s">
        <v>1167</v>
      </c>
      <c r="C124" s="212" t="b">
        <v>1</v>
      </c>
      <c r="D124" s="211" t="s">
        <v>1370</v>
      </c>
      <c r="E124" s="213">
        <v>1546.0</v>
      </c>
      <c r="F124" s="213">
        <v>158.0</v>
      </c>
      <c r="G124" s="213">
        <v>6.0</v>
      </c>
      <c r="H124" s="213">
        <v>27.0</v>
      </c>
      <c r="I124" s="213">
        <v>33.0</v>
      </c>
      <c r="J124" s="214">
        <v>0.18</v>
      </c>
      <c r="K124" s="211" t="s">
        <v>1803</v>
      </c>
      <c r="L124" s="211">
        <v>5.398843344E9</v>
      </c>
      <c r="M124" s="211" t="s">
        <v>1350</v>
      </c>
      <c r="N124" s="211" t="s">
        <v>1402</v>
      </c>
      <c r="O124" s="211" t="s">
        <v>1169</v>
      </c>
      <c r="P124" s="211" t="s">
        <v>2137</v>
      </c>
      <c r="Q124" s="1">
        <f>COUNTIF('Hedef Liste Afyon'!A:A,A124)</f>
        <v>1</v>
      </c>
    </row>
    <row r="125" ht="15.75" customHeight="1">
      <c r="A125" s="211" t="s">
        <v>2202</v>
      </c>
      <c r="B125" s="211" t="s">
        <v>2203</v>
      </c>
      <c r="C125" s="212" t="b">
        <v>1</v>
      </c>
      <c r="D125" s="211" t="s">
        <v>1370</v>
      </c>
      <c r="E125" s="213">
        <v>341.0</v>
      </c>
      <c r="F125" s="213">
        <v>37.0</v>
      </c>
      <c r="G125" s="213">
        <v>49.0</v>
      </c>
      <c r="H125" s="213">
        <v>31.0</v>
      </c>
      <c r="I125" s="213">
        <v>80.0</v>
      </c>
      <c r="J125" s="214">
        <v>0.61</v>
      </c>
      <c r="K125" s="211" t="s">
        <v>2204</v>
      </c>
      <c r="L125" s="211">
        <v>2.725120303E9</v>
      </c>
      <c r="M125" s="211" t="s">
        <v>1358</v>
      </c>
      <c r="N125" s="211" t="s">
        <v>1592</v>
      </c>
      <c r="O125" s="211" t="s">
        <v>2205</v>
      </c>
      <c r="P125" s="211" t="s">
        <v>2165</v>
      </c>
      <c r="Q125" s="1">
        <f>COUNTIF('Hedef Liste Afyon'!A:A,A125)</f>
        <v>0</v>
      </c>
    </row>
    <row r="126" ht="15.75" customHeight="1">
      <c r="A126" s="211" t="s">
        <v>1804</v>
      </c>
      <c r="B126" s="211" t="s">
        <v>1805</v>
      </c>
      <c r="C126" s="212" t="b">
        <v>1</v>
      </c>
      <c r="D126" s="211" t="s">
        <v>1385</v>
      </c>
      <c r="E126" s="213">
        <v>2.0</v>
      </c>
      <c r="F126" s="213">
        <v>2.0</v>
      </c>
      <c r="G126" s="213">
        <v>0.0</v>
      </c>
      <c r="H126" s="213">
        <v>11.0</v>
      </c>
      <c r="I126" s="213">
        <v>11.0</v>
      </c>
      <c r="J126" s="214">
        <v>0.0</v>
      </c>
      <c r="K126" s="211" t="s">
        <v>1806</v>
      </c>
      <c r="L126" s="211">
        <v>2.72215147E9</v>
      </c>
      <c r="M126" s="211" t="s">
        <v>1350</v>
      </c>
      <c r="N126" s="211" t="s">
        <v>1414</v>
      </c>
      <c r="O126" s="211" t="s">
        <v>1807</v>
      </c>
      <c r="P126" s="211" t="s">
        <v>2137</v>
      </c>
      <c r="Q126" s="1">
        <f>COUNTIF('Hedef Liste Afyon'!A:A,A126)</f>
        <v>1</v>
      </c>
    </row>
    <row r="127" ht="15.75" customHeight="1">
      <c r="A127" s="211" t="s">
        <v>1159</v>
      </c>
      <c r="B127" s="211" t="s">
        <v>1160</v>
      </c>
      <c r="C127" s="212" t="b">
        <v>1</v>
      </c>
      <c r="D127" s="211" t="s">
        <v>1443</v>
      </c>
      <c r="E127" s="213">
        <v>377.0</v>
      </c>
      <c r="F127" s="213">
        <v>9.0</v>
      </c>
      <c r="G127" s="213">
        <v>15.0</v>
      </c>
      <c r="H127" s="213">
        <v>40.0</v>
      </c>
      <c r="I127" s="213">
        <v>55.0</v>
      </c>
      <c r="J127" s="214">
        <v>0.27</v>
      </c>
      <c r="K127" s="211" t="s">
        <v>2206</v>
      </c>
      <c r="L127" s="211">
        <v>2.722281017E9</v>
      </c>
      <c r="M127" s="211" t="s">
        <v>1350</v>
      </c>
      <c r="N127" s="211" t="s">
        <v>1402</v>
      </c>
      <c r="O127" s="211" t="s">
        <v>1162</v>
      </c>
      <c r="P127" s="211" t="s">
        <v>2137</v>
      </c>
      <c r="Q127" s="1">
        <f>COUNTIF('Hedef Liste Afyon'!A:A,A127)</f>
        <v>1</v>
      </c>
    </row>
    <row r="128" ht="15.75" customHeight="1">
      <c r="A128" s="211" t="s">
        <v>744</v>
      </c>
      <c r="B128" s="211" t="s">
        <v>745</v>
      </c>
      <c r="C128" s="212" t="b">
        <v>1</v>
      </c>
      <c r="D128" s="211" t="s">
        <v>1385</v>
      </c>
      <c r="E128" s="213">
        <v>1216.0</v>
      </c>
      <c r="F128" s="213">
        <v>199.0</v>
      </c>
      <c r="G128" s="213">
        <v>9.0</v>
      </c>
      <c r="H128" s="213">
        <v>1.0</v>
      </c>
      <c r="I128" s="213">
        <v>10.0</v>
      </c>
      <c r="J128" s="214">
        <v>0.9</v>
      </c>
      <c r="K128" s="211" t="s">
        <v>1811</v>
      </c>
      <c r="L128" s="211">
        <v>5.068038791E9</v>
      </c>
      <c r="M128" s="211" t="s">
        <v>1350</v>
      </c>
      <c r="N128" s="211" t="s">
        <v>1402</v>
      </c>
      <c r="O128" s="211" t="s">
        <v>747</v>
      </c>
      <c r="P128" s="211" t="s">
        <v>2137</v>
      </c>
      <c r="Q128" s="1">
        <f>COUNTIF('Hedef Liste Afyon'!A:A,A128)</f>
        <v>1</v>
      </c>
    </row>
    <row r="129" ht="15.75" customHeight="1">
      <c r="A129" s="211" t="s">
        <v>978</v>
      </c>
      <c r="B129" s="211" t="s">
        <v>979</v>
      </c>
      <c r="C129" s="212" t="b">
        <v>1</v>
      </c>
      <c r="D129" s="211" t="s">
        <v>1385</v>
      </c>
      <c r="E129" s="213">
        <v>0.0</v>
      </c>
      <c r="F129" s="213">
        <v>0.0</v>
      </c>
      <c r="G129" s="213">
        <v>0.0</v>
      </c>
      <c r="H129" s="213">
        <v>8.0</v>
      </c>
      <c r="I129" s="213">
        <v>8.0</v>
      </c>
      <c r="J129" s="214">
        <v>0.0</v>
      </c>
      <c r="K129" s="211" t="s">
        <v>1811</v>
      </c>
      <c r="L129" s="211">
        <v>2.722124544E9</v>
      </c>
      <c r="M129" s="211" t="s">
        <v>1350</v>
      </c>
      <c r="N129" s="211" t="s">
        <v>1527</v>
      </c>
      <c r="O129" s="211" t="s">
        <v>982</v>
      </c>
      <c r="P129" s="211" t="s">
        <v>2137</v>
      </c>
      <c r="Q129" s="1">
        <f>COUNTIF('Hedef Liste Afyon'!A:A,A129)</f>
        <v>1</v>
      </c>
    </row>
    <row r="130" ht="15.75" customHeight="1">
      <c r="A130" s="211" t="s">
        <v>2207</v>
      </c>
      <c r="B130" s="211" t="s">
        <v>2208</v>
      </c>
      <c r="C130" s="212" t="b">
        <v>1</v>
      </c>
      <c r="D130" s="211" t="s">
        <v>1519</v>
      </c>
      <c r="E130" s="213">
        <v>6.0</v>
      </c>
      <c r="F130" s="213">
        <v>6.0</v>
      </c>
      <c r="G130" s="213">
        <v>304.0</v>
      </c>
      <c r="H130" s="213">
        <v>2.0</v>
      </c>
      <c r="I130" s="213">
        <v>306.0</v>
      </c>
      <c r="J130" s="214">
        <v>0.99</v>
      </c>
      <c r="K130" s="211" t="s">
        <v>2209</v>
      </c>
      <c r="L130" s="211">
        <v>2.722220102E9</v>
      </c>
      <c r="M130" s="211" t="s">
        <v>1350</v>
      </c>
      <c r="N130" s="211" t="s">
        <v>1447</v>
      </c>
      <c r="O130" s="211" t="s">
        <v>2210</v>
      </c>
      <c r="P130" s="211" t="s">
        <v>2165</v>
      </c>
      <c r="Q130" s="1">
        <f>COUNTIF('Hedef Liste Afyon'!A:A,A130)</f>
        <v>0</v>
      </c>
    </row>
    <row r="131" ht="15.75" customHeight="1">
      <c r="A131" s="211" t="s">
        <v>969</v>
      </c>
      <c r="B131" s="211" t="s">
        <v>970</v>
      </c>
      <c r="C131" s="212" t="b">
        <v>1</v>
      </c>
      <c r="D131" s="211" t="s">
        <v>1493</v>
      </c>
      <c r="E131" s="213">
        <v>3320.0</v>
      </c>
      <c r="F131" s="213">
        <v>203.0</v>
      </c>
      <c r="G131" s="213">
        <v>12.0</v>
      </c>
      <c r="H131" s="213">
        <v>5.0</v>
      </c>
      <c r="I131" s="213">
        <v>17.0</v>
      </c>
      <c r="J131" s="214">
        <v>0.71</v>
      </c>
      <c r="K131" s="211" t="s">
        <v>1812</v>
      </c>
      <c r="L131" s="211">
        <v>2.722281718E9</v>
      </c>
      <c r="M131" s="211" t="s">
        <v>1350</v>
      </c>
      <c r="N131" s="211" t="s">
        <v>1402</v>
      </c>
      <c r="O131" s="211" t="s">
        <v>972</v>
      </c>
      <c r="P131" s="211" t="s">
        <v>2137</v>
      </c>
      <c r="Q131" s="1">
        <f>COUNTIF('Hedef Liste Afyon'!A:A,A131)</f>
        <v>1</v>
      </c>
    </row>
    <row r="132" ht="15.75" customHeight="1">
      <c r="A132" s="211" t="s">
        <v>1814</v>
      </c>
      <c r="B132" s="211" t="s">
        <v>1815</v>
      </c>
      <c r="C132" s="212" t="b">
        <v>1</v>
      </c>
      <c r="D132" s="211" t="s">
        <v>1385</v>
      </c>
      <c r="E132" s="213">
        <v>125.0</v>
      </c>
      <c r="F132" s="213">
        <v>36.0</v>
      </c>
      <c r="G132" s="213">
        <v>0.0</v>
      </c>
      <c r="H132" s="213">
        <v>25.0</v>
      </c>
      <c r="I132" s="213">
        <v>25.0</v>
      </c>
      <c r="J132" s="214">
        <v>0.0</v>
      </c>
      <c r="K132" s="211" t="s">
        <v>1816</v>
      </c>
      <c r="L132" s="211">
        <v>2.722170333E9</v>
      </c>
      <c r="M132" s="211" t="s">
        <v>1350</v>
      </c>
      <c r="N132" s="211" t="s">
        <v>1817</v>
      </c>
      <c r="O132" s="211" t="s">
        <v>1818</v>
      </c>
      <c r="P132" s="211" t="s">
        <v>2137</v>
      </c>
      <c r="Q132" s="1">
        <f>COUNTIF('Hedef Liste Afyon'!A:A,A132)</f>
        <v>1</v>
      </c>
    </row>
    <row r="133" ht="15.75" customHeight="1">
      <c r="A133" s="211" t="s">
        <v>1108</v>
      </c>
      <c r="B133" s="211" t="s">
        <v>1109</v>
      </c>
      <c r="C133" s="212" t="b">
        <v>1</v>
      </c>
      <c r="D133" s="211" t="s">
        <v>1443</v>
      </c>
      <c r="E133" s="213">
        <v>498.0</v>
      </c>
      <c r="F133" s="213">
        <v>10.0</v>
      </c>
      <c r="G133" s="213">
        <v>0.0</v>
      </c>
      <c r="H133" s="213">
        <v>49.0</v>
      </c>
      <c r="I133" s="213">
        <v>49.0</v>
      </c>
      <c r="J133" s="214">
        <v>0.0</v>
      </c>
      <c r="K133" s="211" t="s">
        <v>1819</v>
      </c>
      <c r="L133" s="211">
        <v>5.44443436E9</v>
      </c>
      <c r="M133" s="211" t="s">
        <v>1350</v>
      </c>
      <c r="N133" s="211" t="s">
        <v>1402</v>
      </c>
      <c r="O133" s="211" t="s">
        <v>1111</v>
      </c>
      <c r="P133" s="211" t="s">
        <v>2137</v>
      </c>
      <c r="Q133" s="1">
        <f>COUNTIF('Hedef Liste Afyon'!A:A,A133)</f>
        <v>1</v>
      </c>
    </row>
    <row r="134" ht="15.75" customHeight="1">
      <c r="A134" s="211" t="s">
        <v>1820</v>
      </c>
      <c r="B134" s="211" t="s">
        <v>1821</v>
      </c>
      <c r="C134" s="212" t="b">
        <v>0</v>
      </c>
      <c r="D134" s="211" t="s">
        <v>1385</v>
      </c>
      <c r="E134" s="213">
        <v>663.0</v>
      </c>
      <c r="F134" s="213">
        <v>0.0</v>
      </c>
      <c r="G134" s="213">
        <v>0.0</v>
      </c>
      <c r="H134" s="213">
        <v>13.0</v>
      </c>
      <c r="I134" s="213">
        <v>13.0</v>
      </c>
      <c r="J134" s="214">
        <v>0.0</v>
      </c>
      <c r="K134" s="211" t="s">
        <v>1822</v>
      </c>
      <c r="L134" s="211">
        <v>5.422465071E9</v>
      </c>
      <c r="M134" s="211" t="s">
        <v>1350</v>
      </c>
      <c r="N134" s="211" t="s">
        <v>2211</v>
      </c>
      <c r="O134" s="211" t="s">
        <v>1823</v>
      </c>
      <c r="P134" s="211" t="s">
        <v>2137</v>
      </c>
      <c r="Q134" s="1">
        <f>COUNTIF('Hedef Liste Afyon'!A:A,A134)</f>
        <v>1</v>
      </c>
    </row>
    <row r="135" ht="15.75" customHeight="1">
      <c r="A135" s="211" t="s">
        <v>730</v>
      </c>
      <c r="B135" s="211" t="s">
        <v>731</v>
      </c>
      <c r="C135" s="212" t="b">
        <v>1</v>
      </c>
      <c r="D135" s="211" t="s">
        <v>1688</v>
      </c>
      <c r="E135" s="213">
        <v>4560.0</v>
      </c>
      <c r="F135" s="213">
        <v>256.0</v>
      </c>
      <c r="G135" s="213">
        <v>71.0</v>
      </c>
      <c r="H135" s="213">
        <v>19.0</v>
      </c>
      <c r="I135" s="213">
        <v>90.0</v>
      </c>
      <c r="J135" s="214">
        <v>0.79</v>
      </c>
      <c r="K135" s="211" t="s">
        <v>1825</v>
      </c>
      <c r="L135" s="211">
        <v>5.522020383E9</v>
      </c>
      <c r="M135" s="211" t="s">
        <v>1350</v>
      </c>
      <c r="N135" s="211" t="s">
        <v>1402</v>
      </c>
      <c r="O135" s="211" t="s">
        <v>734</v>
      </c>
      <c r="P135" s="211" t="s">
        <v>2137</v>
      </c>
      <c r="Q135" s="1">
        <f>COUNTIF('Hedef Liste Afyon'!A:A,A135)</f>
        <v>1</v>
      </c>
    </row>
    <row r="136" ht="15.75" customHeight="1">
      <c r="A136" s="211" t="s">
        <v>1077</v>
      </c>
      <c r="B136" s="211" t="s">
        <v>1078</v>
      </c>
      <c r="C136" s="212" t="b">
        <v>1</v>
      </c>
      <c r="D136" s="211" t="s">
        <v>1827</v>
      </c>
      <c r="E136" s="213">
        <v>361.0</v>
      </c>
      <c r="F136" s="213">
        <v>12.0</v>
      </c>
      <c r="G136" s="213">
        <v>8.0</v>
      </c>
      <c r="H136" s="213">
        <v>9.0</v>
      </c>
      <c r="I136" s="213">
        <v>17.0</v>
      </c>
      <c r="J136" s="214">
        <v>0.47</v>
      </c>
      <c r="K136" s="211" t="s">
        <v>1828</v>
      </c>
      <c r="L136" s="211">
        <v>2.722156478E9</v>
      </c>
      <c r="M136" s="211" t="s">
        <v>1350</v>
      </c>
      <c r="N136" s="211" t="s">
        <v>1351</v>
      </c>
      <c r="O136" s="211" t="s">
        <v>1081</v>
      </c>
      <c r="P136" s="211" t="s">
        <v>2137</v>
      </c>
      <c r="Q136" s="1">
        <f>COUNTIF('Hedef Liste Afyon'!A:A,A136)</f>
        <v>1</v>
      </c>
    </row>
    <row r="137" ht="15.75" customHeight="1">
      <c r="A137" s="211" t="s">
        <v>1830</v>
      </c>
      <c r="B137" s="211" t="s">
        <v>1831</v>
      </c>
      <c r="C137" s="212" t="b">
        <v>0</v>
      </c>
      <c r="D137" s="211" t="s">
        <v>1832</v>
      </c>
      <c r="E137" s="213">
        <v>666.0</v>
      </c>
      <c r="F137" s="213">
        <v>0.0</v>
      </c>
      <c r="G137" s="213">
        <v>0.0</v>
      </c>
      <c r="H137" s="213">
        <v>13.0</v>
      </c>
      <c r="I137" s="213">
        <v>13.0</v>
      </c>
      <c r="J137" s="214">
        <v>0.0</v>
      </c>
      <c r="K137" s="211" t="s">
        <v>1833</v>
      </c>
      <c r="L137" s="211">
        <v>5.434701008E9</v>
      </c>
      <c r="M137" s="211" t="s">
        <v>1350</v>
      </c>
      <c r="N137" s="211" t="s">
        <v>1447</v>
      </c>
      <c r="O137" s="211" t="s">
        <v>1664</v>
      </c>
      <c r="P137" s="211" t="s">
        <v>2137</v>
      </c>
      <c r="Q137" s="1">
        <f>COUNTIF('Hedef Liste Afyon'!A:A,A137)</f>
        <v>1</v>
      </c>
    </row>
    <row r="138" ht="15.75" customHeight="1">
      <c r="A138" s="211" t="s">
        <v>994</v>
      </c>
      <c r="B138" s="211" t="s">
        <v>995</v>
      </c>
      <c r="C138" s="212" t="b">
        <v>1</v>
      </c>
      <c r="D138" s="211" t="s">
        <v>1832</v>
      </c>
      <c r="E138" s="213">
        <v>1076.0</v>
      </c>
      <c r="F138" s="213">
        <v>86.0</v>
      </c>
      <c r="G138" s="213">
        <v>14.0</v>
      </c>
      <c r="H138" s="213">
        <v>4.0</v>
      </c>
      <c r="I138" s="213">
        <v>18.0</v>
      </c>
      <c r="J138" s="214">
        <v>0.78</v>
      </c>
      <c r="K138" s="211" t="s">
        <v>1833</v>
      </c>
      <c r="L138" s="211">
        <v>5.415924542E9</v>
      </c>
      <c r="M138" s="211" t="s">
        <v>1350</v>
      </c>
      <c r="N138" s="211" t="s">
        <v>1402</v>
      </c>
      <c r="O138" s="211" t="s">
        <v>997</v>
      </c>
      <c r="P138" s="211" t="s">
        <v>2137</v>
      </c>
      <c r="Q138" s="1">
        <f>COUNTIF('Hedef Liste Afyon'!A:A,A138)</f>
        <v>1</v>
      </c>
    </row>
    <row r="139" ht="15.75" customHeight="1">
      <c r="A139" s="211" t="s">
        <v>998</v>
      </c>
      <c r="B139" s="211" t="s">
        <v>999</v>
      </c>
      <c r="C139" s="212" t="b">
        <v>1</v>
      </c>
      <c r="D139" s="211" t="s">
        <v>1356</v>
      </c>
      <c r="E139" s="213">
        <v>785.0</v>
      </c>
      <c r="F139" s="213">
        <v>0.0</v>
      </c>
      <c r="G139" s="213">
        <v>10.0</v>
      </c>
      <c r="H139" s="213">
        <v>2.0</v>
      </c>
      <c r="I139" s="213">
        <v>12.0</v>
      </c>
      <c r="J139" s="214">
        <v>0.83</v>
      </c>
      <c r="K139" s="211" t="s">
        <v>1836</v>
      </c>
      <c r="L139" s="211">
        <v>5.436780303E9</v>
      </c>
      <c r="M139" s="211" t="s">
        <v>1350</v>
      </c>
      <c r="N139" s="211" t="s">
        <v>1402</v>
      </c>
      <c r="O139" s="211" t="s">
        <v>1001</v>
      </c>
      <c r="P139" s="211" t="s">
        <v>2137</v>
      </c>
      <c r="Q139" s="1">
        <f>COUNTIF('Hedef Liste Afyon'!A:A,A139)</f>
        <v>1</v>
      </c>
    </row>
    <row r="140" ht="15.75" customHeight="1">
      <c r="A140" s="211" t="s">
        <v>1253</v>
      </c>
      <c r="B140" s="211" t="s">
        <v>1254</v>
      </c>
      <c r="C140" s="212" t="b">
        <v>1</v>
      </c>
      <c r="D140" s="211" t="s">
        <v>1348</v>
      </c>
      <c r="E140" s="213">
        <v>2327.0</v>
      </c>
      <c r="F140" s="213">
        <v>92.0</v>
      </c>
      <c r="G140" s="213">
        <v>16.0</v>
      </c>
      <c r="H140" s="213">
        <v>27.0</v>
      </c>
      <c r="I140" s="213">
        <v>43.0</v>
      </c>
      <c r="J140" s="214">
        <v>0.37</v>
      </c>
      <c r="K140" s="211" t="s">
        <v>1838</v>
      </c>
      <c r="L140" s="211">
        <v>2.722153525E9</v>
      </c>
      <c r="M140" s="211" t="s">
        <v>1350</v>
      </c>
      <c r="N140" s="211" t="s">
        <v>1366</v>
      </c>
      <c r="O140" s="211" t="s">
        <v>1256</v>
      </c>
      <c r="P140" s="211" t="s">
        <v>2137</v>
      </c>
      <c r="Q140" s="1">
        <f>COUNTIF('Hedef Liste Afyon'!A:A,A140)</f>
        <v>1</v>
      </c>
    </row>
    <row r="141" ht="15.75" customHeight="1">
      <c r="A141" s="211" t="s">
        <v>762</v>
      </c>
      <c r="B141" s="211" t="s">
        <v>763</v>
      </c>
      <c r="C141" s="212" t="b">
        <v>1</v>
      </c>
      <c r="D141" s="211" t="s">
        <v>1370</v>
      </c>
      <c r="E141" s="213">
        <v>747.0</v>
      </c>
      <c r="F141" s="213">
        <v>85.0</v>
      </c>
      <c r="G141" s="213">
        <v>6.0</v>
      </c>
      <c r="H141" s="213">
        <v>14.0</v>
      </c>
      <c r="I141" s="213">
        <v>20.0</v>
      </c>
      <c r="J141" s="214">
        <v>0.3</v>
      </c>
      <c r="K141" s="211" t="s">
        <v>1840</v>
      </c>
      <c r="L141" s="211">
        <v>2.722146552E9</v>
      </c>
      <c r="M141" s="211" t="s">
        <v>1350</v>
      </c>
      <c r="N141" s="211" t="s">
        <v>1366</v>
      </c>
      <c r="O141" s="211" t="s">
        <v>766</v>
      </c>
      <c r="P141" s="211" t="s">
        <v>2137</v>
      </c>
      <c r="Q141" s="1">
        <f>COUNTIF('Hedef Liste Afyon'!A:A,A141)</f>
        <v>1</v>
      </c>
    </row>
    <row r="142" ht="15.75" customHeight="1">
      <c r="A142" s="211" t="s">
        <v>1842</v>
      </c>
      <c r="B142" s="211" t="s">
        <v>1843</v>
      </c>
      <c r="C142" s="212" t="b">
        <v>1</v>
      </c>
      <c r="D142" s="211" t="s">
        <v>1370</v>
      </c>
      <c r="E142" s="213">
        <v>168.0</v>
      </c>
      <c r="F142" s="213">
        <v>11.0</v>
      </c>
      <c r="G142" s="213">
        <v>11.0</v>
      </c>
      <c r="H142" s="213">
        <v>21.0</v>
      </c>
      <c r="I142" s="213">
        <v>32.0</v>
      </c>
      <c r="J142" s="214">
        <v>0.34</v>
      </c>
      <c r="K142" s="211" t="s">
        <v>1844</v>
      </c>
      <c r="L142" s="211">
        <v>5.065613959E9</v>
      </c>
      <c r="M142" s="211" t="s">
        <v>1699</v>
      </c>
      <c r="N142" s="211" t="s">
        <v>1565</v>
      </c>
      <c r="O142" s="211" t="s">
        <v>1845</v>
      </c>
      <c r="P142" s="211" t="s">
        <v>2137</v>
      </c>
      <c r="Q142" s="1">
        <f>COUNTIF('Hedef Liste Afyon'!A:A,A142)</f>
        <v>1</v>
      </c>
    </row>
    <row r="143" ht="15.75" customHeight="1">
      <c r="A143" s="211" t="s">
        <v>1846</v>
      </c>
      <c r="B143" s="211" t="s">
        <v>1847</v>
      </c>
      <c r="C143" s="212" t="b">
        <v>1</v>
      </c>
      <c r="D143" s="211" t="s">
        <v>1370</v>
      </c>
      <c r="E143" s="213">
        <v>13246.0</v>
      </c>
      <c r="F143" s="213">
        <v>798.0</v>
      </c>
      <c r="G143" s="213">
        <v>11.0</v>
      </c>
      <c r="H143" s="213">
        <v>17.0</v>
      </c>
      <c r="I143" s="213">
        <v>28.0</v>
      </c>
      <c r="J143" s="214">
        <v>0.39</v>
      </c>
      <c r="K143" s="211" t="s">
        <v>2212</v>
      </c>
      <c r="L143" s="211">
        <v>2.722141666E9</v>
      </c>
      <c r="M143" s="211" t="s">
        <v>1350</v>
      </c>
      <c r="N143" s="211" t="s">
        <v>1366</v>
      </c>
      <c r="O143" s="211" t="s">
        <v>1849</v>
      </c>
      <c r="P143" s="211" t="s">
        <v>2137</v>
      </c>
      <c r="Q143" s="1">
        <f>COUNTIF('Hedef Liste Afyon'!A:A,A143)</f>
        <v>1</v>
      </c>
    </row>
    <row r="144" ht="15.75" customHeight="1">
      <c r="A144" s="211" t="s">
        <v>840</v>
      </c>
      <c r="B144" s="211" t="s">
        <v>841</v>
      </c>
      <c r="C144" s="212" t="b">
        <v>1</v>
      </c>
      <c r="D144" s="211" t="s">
        <v>1370</v>
      </c>
      <c r="E144" s="213">
        <v>21687.0</v>
      </c>
      <c r="F144" s="213">
        <v>1147.0</v>
      </c>
      <c r="G144" s="213">
        <v>12.0</v>
      </c>
      <c r="H144" s="213">
        <v>14.0</v>
      </c>
      <c r="I144" s="213">
        <v>26.0</v>
      </c>
      <c r="J144" s="214">
        <v>0.46</v>
      </c>
      <c r="K144" s="211" t="s">
        <v>1851</v>
      </c>
      <c r="L144" s="211">
        <v>2.722281666E9</v>
      </c>
      <c r="M144" s="211" t="s">
        <v>1350</v>
      </c>
      <c r="N144" s="211" t="s">
        <v>1402</v>
      </c>
      <c r="O144" s="211" t="s">
        <v>844</v>
      </c>
      <c r="P144" s="211" t="s">
        <v>2137</v>
      </c>
      <c r="Q144" s="1">
        <f>COUNTIF('Hedef Liste Afyon'!A:A,A144)</f>
        <v>1</v>
      </c>
    </row>
    <row r="145" ht="15.75" customHeight="1">
      <c r="A145" s="211" t="s">
        <v>1862</v>
      </c>
      <c r="B145" s="211" t="s">
        <v>1863</v>
      </c>
      <c r="C145" s="212" t="b">
        <v>1</v>
      </c>
      <c r="D145" s="211" t="s">
        <v>1597</v>
      </c>
      <c r="E145" s="213">
        <v>3.0</v>
      </c>
      <c r="F145" s="213">
        <v>3.0</v>
      </c>
      <c r="G145" s="213">
        <v>0.0</v>
      </c>
      <c r="H145" s="213">
        <v>9.0</v>
      </c>
      <c r="I145" s="213">
        <v>9.0</v>
      </c>
      <c r="J145" s="214">
        <v>0.0</v>
      </c>
      <c r="K145" s="211" t="s">
        <v>1864</v>
      </c>
      <c r="L145" s="211">
        <v>5.426811208E9</v>
      </c>
      <c r="M145" s="211" t="s">
        <v>1350</v>
      </c>
      <c r="N145" s="211" t="s">
        <v>1447</v>
      </c>
      <c r="O145" s="211" t="s">
        <v>1638</v>
      </c>
      <c r="P145" s="211" t="s">
        <v>2137</v>
      </c>
      <c r="Q145" s="1">
        <f>COUNTIF('Hedef Liste Afyon'!A:A,A145)</f>
        <v>1</v>
      </c>
    </row>
    <row r="146" ht="15.75" customHeight="1">
      <c r="A146" s="211" t="s">
        <v>1204</v>
      </c>
      <c r="B146" s="211" t="s">
        <v>1205</v>
      </c>
      <c r="C146" s="212" t="b">
        <v>1</v>
      </c>
      <c r="D146" s="211" t="s">
        <v>1597</v>
      </c>
      <c r="E146" s="213">
        <v>343.0</v>
      </c>
      <c r="F146" s="213">
        <v>23.0</v>
      </c>
      <c r="G146" s="213">
        <v>9.0</v>
      </c>
      <c r="H146" s="213">
        <v>3.0</v>
      </c>
      <c r="I146" s="213">
        <v>12.0</v>
      </c>
      <c r="J146" s="214">
        <v>0.75</v>
      </c>
      <c r="K146" s="211" t="s">
        <v>1865</v>
      </c>
      <c r="L146" s="211">
        <v>5.422468082E9</v>
      </c>
      <c r="M146" s="211" t="s">
        <v>1350</v>
      </c>
      <c r="N146" s="211" t="s">
        <v>1749</v>
      </c>
      <c r="O146" s="211" t="s">
        <v>1208</v>
      </c>
      <c r="P146" s="211" t="s">
        <v>2137</v>
      </c>
      <c r="Q146" s="1">
        <f>COUNTIF('Hedef Liste Afyon'!A:A,A146)</f>
        <v>1</v>
      </c>
    </row>
    <row r="147" ht="15.75" customHeight="1">
      <c r="A147" s="211" t="s">
        <v>1853</v>
      </c>
      <c r="B147" s="211" t="s">
        <v>1854</v>
      </c>
      <c r="C147" s="212" t="b">
        <v>1</v>
      </c>
      <c r="D147" s="211" t="s">
        <v>1356</v>
      </c>
      <c r="E147" s="213">
        <v>932.0</v>
      </c>
      <c r="F147" s="213">
        <v>63.0</v>
      </c>
      <c r="G147" s="213">
        <v>0.0</v>
      </c>
      <c r="H147" s="213">
        <v>64.0</v>
      </c>
      <c r="I147" s="213">
        <v>64.0</v>
      </c>
      <c r="J147" s="214">
        <v>0.0</v>
      </c>
      <c r="K147" s="211" t="s">
        <v>2213</v>
      </c>
      <c r="L147" s="211">
        <v>5.076080304E9</v>
      </c>
      <c r="M147" s="211" t="s">
        <v>1350</v>
      </c>
      <c r="N147" s="211" t="s">
        <v>1402</v>
      </c>
      <c r="O147" s="211" t="s">
        <v>1856</v>
      </c>
      <c r="P147" s="211" t="s">
        <v>2137</v>
      </c>
      <c r="Q147" s="1">
        <f>COUNTIF('Hedef Liste Afyon'!A:A,A147)</f>
        <v>1</v>
      </c>
    </row>
    <row r="148" ht="15.75" customHeight="1">
      <c r="A148" s="211" t="s">
        <v>779</v>
      </c>
      <c r="B148" s="211" t="s">
        <v>780</v>
      </c>
      <c r="C148" s="212" t="b">
        <v>1</v>
      </c>
      <c r="D148" s="211" t="s">
        <v>1356</v>
      </c>
      <c r="E148" s="213">
        <v>158.0</v>
      </c>
      <c r="F148" s="213">
        <v>5.0</v>
      </c>
      <c r="G148" s="213">
        <v>4.0</v>
      </c>
      <c r="H148" s="213">
        <v>8.0</v>
      </c>
      <c r="I148" s="213">
        <v>12.0</v>
      </c>
      <c r="J148" s="214">
        <v>0.33</v>
      </c>
      <c r="K148" s="211" t="s">
        <v>1858</v>
      </c>
      <c r="L148" s="211">
        <v>5.539653343E9</v>
      </c>
      <c r="M148" s="211" t="s">
        <v>1350</v>
      </c>
      <c r="N148" s="211" t="s">
        <v>1387</v>
      </c>
      <c r="O148" s="211" t="s">
        <v>783</v>
      </c>
      <c r="P148" s="211" t="s">
        <v>2137</v>
      </c>
      <c r="Q148" s="1">
        <f>COUNTIF('Hedef Liste Afyon'!A:A,A148)</f>
        <v>1</v>
      </c>
    </row>
    <row r="149" ht="15.75" customHeight="1">
      <c r="A149" s="211" t="s">
        <v>1094</v>
      </c>
      <c r="B149" s="211" t="s">
        <v>1095</v>
      </c>
      <c r="C149" s="212" t="b">
        <v>1</v>
      </c>
      <c r="D149" s="211" t="s">
        <v>1356</v>
      </c>
      <c r="E149" s="213">
        <v>169.0</v>
      </c>
      <c r="F149" s="213">
        <v>0.0</v>
      </c>
      <c r="G149" s="213">
        <v>12.0</v>
      </c>
      <c r="H149" s="213">
        <v>12.0</v>
      </c>
      <c r="I149" s="213">
        <v>24.0</v>
      </c>
      <c r="J149" s="214">
        <v>0.5</v>
      </c>
      <c r="K149" s="211" t="s">
        <v>1860</v>
      </c>
      <c r="L149" s="211">
        <v>5.323917592E9</v>
      </c>
      <c r="M149" s="211" t="s">
        <v>1350</v>
      </c>
      <c r="N149" s="211" t="s">
        <v>1402</v>
      </c>
      <c r="O149" s="211" t="s">
        <v>1097</v>
      </c>
      <c r="P149" s="211" t="s">
        <v>2137</v>
      </c>
      <c r="Q149" s="1">
        <f>COUNTIF('Hedef Liste Afyon'!A:A,A149)</f>
        <v>1</v>
      </c>
    </row>
    <row r="150" ht="15.75" customHeight="1">
      <c r="A150" s="211" t="s">
        <v>2214</v>
      </c>
      <c r="B150" s="211" t="s">
        <v>2215</v>
      </c>
      <c r="C150" s="212" t="b">
        <v>1</v>
      </c>
      <c r="D150" s="211" t="s">
        <v>1364</v>
      </c>
      <c r="E150" s="213">
        <v>144.0</v>
      </c>
      <c r="F150" s="213">
        <v>9.0</v>
      </c>
      <c r="G150" s="213">
        <v>75.0</v>
      </c>
      <c r="H150" s="213">
        <v>9.0</v>
      </c>
      <c r="I150" s="213">
        <v>84.0</v>
      </c>
      <c r="J150" s="214">
        <v>0.89</v>
      </c>
      <c r="K150" s="211" t="s">
        <v>2216</v>
      </c>
      <c r="L150" s="211">
        <v>5.317675052E9</v>
      </c>
      <c r="M150" s="211" t="s">
        <v>1500</v>
      </c>
      <c r="N150" s="211" t="s">
        <v>2217</v>
      </c>
      <c r="O150" s="211" t="s">
        <v>2218</v>
      </c>
      <c r="P150" s="211" t="s">
        <v>2165</v>
      </c>
      <c r="Q150" s="1">
        <f>COUNTIF('Hedef Liste Afyon'!A:A,A150)</f>
        <v>0</v>
      </c>
    </row>
    <row r="151" ht="15.75" customHeight="1">
      <c r="A151" s="211" t="s">
        <v>2219</v>
      </c>
      <c r="B151" s="211" t="s">
        <v>2220</v>
      </c>
      <c r="C151" s="212" t="b">
        <v>1</v>
      </c>
      <c r="D151" s="211" t="s">
        <v>1364</v>
      </c>
      <c r="E151" s="213">
        <v>243.0</v>
      </c>
      <c r="F151" s="213">
        <v>17.0</v>
      </c>
      <c r="G151" s="213">
        <v>59.0</v>
      </c>
      <c r="H151" s="213">
        <v>4.0</v>
      </c>
      <c r="I151" s="213">
        <v>63.0</v>
      </c>
      <c r="J151" s="214">
        <v>0.94</v>
      </c>
      <c r="K151" s="211" t="s">
        <v>2216</v>
      </c>
      <c r="L151" s="211">
        <v>5.053489993E9</v>
      </c>
      <c r="M151" s="211" t="s">
        <v>1350</v>
      </c>
      <c r="N151" s="211" t="s">
        <v>1447</v>
      </c>
      <c r="O151" s="211" t="s">
        <v>2221</v>
      </c>
      <c r="P151" s="211" t="s">
        <v>2165</v>
      </c>
      <c r="Q151" s="1">
        <f>COUNTIF('Hedef Liste Afyon'!A:A,A151)</f>
        <v>0</v>
      </c>
    </row>
    <row r="152" ht="15.75" customHeight="1">
      <c r="A152" s="211" t="s">
        <v>2222</v>
      </c>
      <c r="B152" s="211" t="s">
        <v>2223</v>
      </c>
      <c r="C152" s="212" t="b">
        <v>1</v>
      </c>
      <c r="D152" s="211" t="s">
        <v>1364</v>
      </c>
      <c r="E152" s="213">
        <v>1301.0</v>
      </c>
      <c r="F152" s="213">
        <v>103.0</v>
      </c>
      <c r="G152" s="213">
        <v>56.0</v>
      </c>
      <c r="H152" s="213">
        <v>4.0</v>
      </c>
      <c r="I152" s="213">
        <v>60.0</v>
      </c>
      <c r="J152" s="214">
        <v>0.93</v>
      </c>
      <c r="K152" s="211" t="s">
        <v>2216</v>
      </c>
      <c r="L152" s="211">
        <v>2.722132072E9</v>
      </c>
      <c r="M152" s="211" t="s">
        <v>1350</v>
      </c>
      <c r="N152" s="211" t="s">
        <v>1366</v>
      </c>
      <c r="O152" s="211" t="s">
        <v>2224</v>
      </c>
      <c r="P152" s="211" t="s">
        <v>2165</v>
      </c>
      <c r="Q152" s="1">
        <f>COUNTIF('Hedef Liste Afyon'!A:A,A152)</f>
        <v>0</v>
      </c>
    </row>
    <row r="153" ht="15.75" customHeight="1">
      <c r="A153" s="211" t="s">
        <v>2225</v>
      </c>
      <c r="B153" s="211" t="s">
        <v>2226</v>
      </c>
      <c r="C153" s="212" t="b">
        <v>1</v>
      </c>
      <c r="D153" s="211" t="s">
        <v>1364</v>
      </c>
      <c r="E153" s="213">
        <v>1835.0</v>
      </c>
      <c r="F153" s="213">
        <v>92.0</v>
      </c>
      <c r="G153" s="213">
        <v>37.0</v>
      </c>
      <c r="H153" s="213">
        <v>4.0</v>
      </c>
      <c r="I153" s="213">
        <v>41.0</v>
      </c>
      <c r="J153" s="214">
        <v>0.9</v>
      </c>
      <c r="K153" s="211" t="s">
        <v>2216</v>
      </c>
      <c r="L153" s="211">
        <v>5.068737171E9</v>
      </c>
      <c r="M153" s="211" t="s">
        <v>1350</v>
      </c>
      <c r="N153" s="211" t="s">
        <v>1402</v>
      </c>
      <c r="O153" s="211" t="s">
        <v>2227</v>
      </c>
      <c r="P153" s="211" t="s">
        <v>2165</v>
      </c>
      <c r="Q153" s="1">
        <f>COUNTIF('Hedef Liste Afyon'!A:A,A153)</f>
        <v>0</v>
      </c>
    </row>
    <row r="154" ht="15.75" customHeight="1">
      <c r="A154" s="211" t="s">
        <v>2228</v>
      </c>
      <c r="B154" s="211" t="s">
        <v>2229</v>
      </c>
      <c r="C154" s="212" t="b">
        <v>1</v>
      </c>
      <c r="D154" s="211" t="s">
        <v>1364</v>
      </c>
      <c r="E154" s="213">
        <v>861.0</v>
      </c>
      <c r="F154" s="213">
        <v>65.0</v>
      </c>
      <c r="G154" s="213">
        <v>93.0</v>
      </c>
      <c r="H154" s="213">
        <v>8.0</v>
      </c>
      <c r="I154" s="213">
        <v>101.0</v>
      </c>
      <c r="J154" s="214">
        <v>0.92</v>
      </c>
      <c r="K154" s="211" t="s">
        <v>2216</v>
      </c>
      <c r="L154" s="211">
        <v>5.454629612E9</v>
      </c>
      <c r="M154" s="211" t="s">
        <v>1350</v>
      </c>
      <c r="N154" s="211" t="s">
        <v>1592</v>
      </c>
      <c r="O154" s="211" t="s">
        <v>2230</v>
      </c>
      <c r="P154" s="211" t="s">
        <v>2165</v>
      </c>
      <c r="Q154" s="1">
        <f>COUNTIF('Hedef Liste Afyon'!A:A,A154)</f>
        <v>0</v>
      </c>
    </row>
    <row r="155" ht="15.75" customHeight="1">
      <c r="A155" s="211" t="s">
        <v>2231</v>
      </c>
      <c r="B155" s="211" t="s">
        <v>2232</v>
      </c>
      <c r="C155" s="212" t="b">
        <v>1</v>
      </c>
      <c r="D155" s="211" t="s">
        <v>1364</v>
      </c>
      <c r="E155" s="213">
        <v>478.0</v>
      </c>
      <c r="F155" s="213">
        <v>22.0</v>
      </c>
      <c r="G155" s="213">
        <v>71.0</v>
      </c>
      <c r="H155" s="213">
        <v>6.0</v>
      </c>
      <c r="I155" s="213">
        <v>77.0</v>
      </c>
      <c r="J155" s="214">
        <v>0.92</v>
      </c>
      <c r="K155" s="211" t="s">
        <v>2216</v>
      </c>
      <c r="L155" s="211">
        <v>5.41687159E9</v>
      </c>
      <c r="M155" s="211" t="s">
        <v>1350</v>
      </c>
      <c r="N155" s="211" t="s">
        <v>1938</v>
      </c>
      <c r="O155" s="211" t="s">
        <v>2233</v>
      </c>
      <c r="P155" s="211" t="s">
        <v>2165</v>
      </c>
      <c r="Q155" s="1">
        <f>COUNTIF('Hedef Liste Afyon'!A:A,A155)</f>
        <v>0</v>
      </c>
    </row>
    <row r="156" ht="15.75" customHeight="1">
      <c r="A156" s="211" t="s">
        <v>2234</v>
      </c>
      <c r="B156" s="211" t="s">
        <v>2235</v>
      </c>
      <c r="C156" s="212" t="b">
        <v>1</v>
      </c>
      <c r="D156" s="211" t="s">
        <v>1364</v>
      </c>
      <c r="E156" s="213">
        <v>1120.0</v>
      </c>
      <c r="F156" s="213">
        <v>81.0</v>
      </c>
      <c r="G156" s="213">
        <v>72.0</v>
      </c>
      <c r="H156" s="213">
        <v>4.0</v>
      </c>
      <c r="I156" s="213">
        <v>76.0</v>
      </c>
      <c r="J156" s="214">
        <v>0.95</v>
      </c>
      <c r="K156" s="211" t="s">
        <v>2216</v>
      </c>
      <c r="L156" s="211">
        <v>2.72212202E9</v>
      </c>
      <c r="M156" s="211" t="s">
        <v>1350</v>
      </c>
      <c r="N156" s="211" t="s">
        <v>1426</v>
      </c>
      <c r="O156" s="211" t="s">
        <v>2236</v>
      </c>
      <c r="P156" s="211" t="s">
        <v>2165</v>
      </c>
      <c r="Q156" s="1">
        <f>COUNTIF('Hedef Liste Afyon'!A:A,A156)</f>
        <v>0</v>
      </c>
    </row>
    <row r="157" ht="15.75" customHeight="1">
      <c r="A157" s="211" t="s">
        <v>2237</v>
      </c>
      <c r="B157" s="211" t="s">
        <v>2238</v>
      </c>
      <c r="C157" s="212" t="b">
        <v>1</v>
      </c>
      <c r="D157" s="211" t="s">
        <v>1364</v>
      </c>
      <c r="E157" s="213">
        <v>698.0</v>
      </c>
      <c r="F157" s="213">
        <v>35.0</v>
      </c>
      <c r="G157" s="213">
        <v>64.0</v>
      </c>
      <c r="H157" s="213">
        <v>5.0</v>
      </c>
      <c r="I157" s="213">
        <v>69.0</v>
      </c>
      <c r="J157" s="214">
        <v>0.93</v>
      </c>
      <c r="K157" s="211" t="s">
        <v>2216</v>
      </c>
      <c r="L157" s="211">
        <v>5.44739165E9</v>
      </c>
      <c r="M157" s="211" t="s">
        <v>1350</v>
      </c>
      <c r="N157" s="211" t="s">
        <v>1472</v>
      </c>
      <c r="O157" s="211" t="s">
        <v>2239</v>
      </c>
      <c r="P157" s="211" t="s">
        <v>2165</v>
      </c>
      <c r="Q157" s="1">
        <f>COUNTIF('Hedef Liste Afyon'!A:A,A157)</f>
        <v>0</v>
      </c>
    </row>
    <row r="158" ht="15.75" customHeight="1">
      <c r="A158" s="211" t="s">
        <v>2240</v>
      </c>
      <c r="B158" s="211" t="s">
        <v>2241</v>
      </c>
      <c r="C158" s="212" t="b">
        <v>1</v>
      </c>
      <c r="D158" s="211" t="s">
        <v>1364</v>
      </c>
      <c r="E158" s="213">
        <v>220.0</v>
      </c>
      <c r="F158" s="213">
        <v>6.0</v>
      </c>
      <c r="G158" s="213">
        <v>65.0</v>
      </c>
      <c r="H158" s="213">
        <v>8.0</v>
      </c>
      <c r="I158" s="213">
        <v>73.0</v>
      </c>
      <c r="J158" s="214">
        <v>0.89</v>
      </c>
      <c r="K158" s="211" t="s">
        <v>2216</v>
      </c>
      <c r="L158" s="211">
        <v>5.414166099E9</v>
      </c>
      <c r="M158" s="211" t="s">
        <v>1350</v>
      </c>
      <c r="N158" s="211" t="s">
        <v>1408</v>
      </c>
      <c r="O158" s="211" t="s">
        <v>2242</v>
      </c>
      <c r="P158" s="211" t="s">
        <v>2165</v>
      </c>
      <c r="Q158" s="1">
        <f>COUNTIF('Hedef Liste Afyon'!A:A,A158)</f>
        <v>0</v>
      </c>
    </row>
    <row r="159" ht="15.75" customHeight="1">
      <c r="A159" s="211" t="s">
        <v>2243</v>
      </c>
      <c r="B159" s="211" t="s">
        <v>2244</v>
      </c>
      <c r="C159" s="212" t="b">
        <v>1</v>
      </c>
      <c r="D159" s="211" t="s">
        <v>1364</v>
      </c>
      <c r="E159" s="213">
        <v>914.0</v>
      </c>
      <c r="F159" s="213">
        <v>81.0</v>
      </c>
      <c r="G159" s="213">
        <v>81.0</v>
      </c>
      <c r="H159" s="213">
        <v>10.0</v>
      </c>
      <c r="I159" s="213">
        <v>91.0</v>
      </c>
      <c r="J159" s="214">
        <v>0.89</v>
      </c>
      <c r="K159" s="211" t="s">
        <v>2216</v>
      </c>
      <c r="L159" s="211">
        <v>5.077275207E9</v>
      </c>
      <c r="M159" s="211" t="s">
        <v>1350</v>
      </c>
      <c r="N159" s="211" t="s">
        <v>1414</v>
      </c>
      <c r="O159" s="211" t="s">
        <v>2245</v>
      </c>
      <c r="P159" s="211" t="s">
        <v>2165</v>
      </c>
      <c r="Q159" s="1">
        <f>COUNTIF('Hedef Liste Afyon'!A:A,A159)</f>
        <v>0</v>
      </c>
    </row>
    <row r="160" ht="15.75" customHeight="1">
      <c r="A160" s="211" t="s">
        <v>2246</v>
      </c>
      <c r="B160" s="211" t="s">
        <v>2247</v>
      </c>
      <c r="C160" s="212" t="b">
        <v>0</v>
      </c>
      <c r="D160" s="211" t="s">
        <v>1364</v>
      </c>
      <c r="E160" s="213">
        <v>10.0</v>
      </c>
      <c r="F160" s="213">
        <v>0.0</v>
      </c>
      <c r="G160" s="213">
        <v>80.0</v>
      </c>
      <c r="H160" s="213">
        <v>8.0</v>
      </c>
      <c r="I160" s="213">
        <v>88.0</v>
      </c>
      <c r="J160" s="214">
        <v>0.91</v>
      </c>
      <c r="K160" s="211" t="s">
        <v>2216</v>
      </c>
      <c r="L160" s="211">
        <v>5.415128536E9</v>
      </c>
      <c r="M160" s="211" t="s">
        <v>1358</v>
      </c>
      <c r="N160" s="211" t="s">
        <v>1592</v>
      </c>
      <c r="O160" s="211" t="s">
        <v>2248</v>
      </c>
      <c r="P160" s="211" t="s">
        <v>2165</v>
      </c>
      <c r="Q160" s="1">
        <f>COUNTIF('Hedef Liste Afyon'!A:A,A160)</f>
        <v>0</v>
      </c>
    </row>
    <row r="161" ht="15.75" customHeight="1">
      <c r="A161" s="211" t="s">
        <v>1866</v>
      </c>
      <c r="B161" s="211" t="s">
        <v>1867</v>
      </c>
      <c r="C161" s="212" t="b">
        <v>1</v>
      </c>
      <c r="D161" s="211" t="s">
        <v>1385</v>
      </c>
      <c r="E161" s="213">
        <v>121.0</v>
      </c>
      <c r="F161" s="213">
        <v>7.0</v>
      </c>
      <c r="G161" s="213">
        <v>0.0</v>
      </c>
      <c r="H161" s="213">
        <v>29.0</v>
      </c>
      <c r="I161" s="213">
        <v>29.0</v>
      </c>
      <c r="J161" s="214">
        <v>0.0</v>
      </c>
      <c r="K161" s="211" t="s">
        <v>1868</v>
      </c>
      <c r="L161" s="211">
        <v>2.722294424E9</v>
      </c>
      <c r="M161" s="211" t="s">
        <v>1350</v>
      </c>
      <c r="N161" s="211" t="s">
        <v>1414</v>
      </c>
      <c r="O161" s="211" t="s">
        <v>1869</v>
      </c>
      <c r="P161" s="211" t="s">
        <v>2137</v>
      </c>
      <c r="Q161" s="1">
        <f>COUNTIF('Hedef Liste Afyon'!A:A,A161)</f>
        <v>1</v>
      </c>
    </row>
    <row r="162" ht="15.75" customHeight="1">
      <c r="A162" s="211" t="s">
        <v>1243</v>
      </c>
      <c r="B162" s="211" t="s">
        <v>1244</v>
      </c>
      <c r="C162" s="212" t="b">
        <v>1</v>
      </c>
      <c r="D162" s="211" t="s">
        <v>1385</v>
      </c>
      <c r="E162" s="213">
        <v>226.0</v>
      </c>
      <c r="F162" s="213">
        <v>61.0</v>
      </c>
      <c r="G162" s="213">
        <v>0.0</v>
      </c>
      <c r="H162" s="213">
        <v>30.0</v>
      </c>
      <c r="I162" s="213">
        <v>30.0</v>
      </c>
      <c r="J162" s="214">
        <v>0.0</v>
      </c>
      <c r="K162" s="211" t="s">
        <v>1868</v>
      </c>
      <c r="L162" s="211">
        <v>2.72502405E9</v>
      </c>
      <c r="M162" s="211" t="s">
        <v>1350</v>
      </c>
      <c r="N162" s="211" t="s">
        <v>1472</v>
      </c>
      <c r="O162" s="211" t="s">
        <v>1247</v>
      </c>
      <c r="P162" s="211" t="s">
        <v>2137</v>
      </c>
      <c r="Q162" s="1">
        <f>COUNTIF('Hedef Liste Afyon'!A:A,A162)</f>
        <v>1</v>
      </c>
    </row>
    <row r="163" ht="15.75" customHeight="1">
      <c r="A163" s="211" t="s">
        <v>1872</v>
      </c>
      <c r="B163" s="211" t="s">
        <v>1873</v>
      </c>
      <c r="C163" s="212" t="b">
        <v>1</v>
      </c>
      <c r="D163" s="211" t="s">
        <v>1443</v>
      </c>
      <c r="E163" s="213">
        <v>50.0</v>
      </c>
      <c r="F163" s="213">
        <v>9.0</v>
      </c>
      <c r="G163" s="213">
        <v>0.0</v>
      </c>
      <c r="H163" s="213">
        <v>36.0</v>
      </c>
      <c r="I163" s="213">
        <v>36.0</v>
      </c>
      <c r="J163" s="214">
        <v>0.0</v>
      </c>
      <c r="K163" s="211" t="s">
        <v>1874</v>
      </c>
      <c r="L163" s="211">
        <v>5.521590303E9</v>
      </c>
      <c r="M163" s="211" t="s">
        <v>1350</v>
      </c>
      <c r="N163" s="211" t="s">
        <v>1447</v>
      </c>
      <c r="O163" s="211" t="s">
        <v>1875</v>
      </c>
      <c r="P163" s="211" t="s">
        <v>2137</v>
      </c>
      <c r="Q163" s="1">
        <f>COUNTIF('Hedef Liste Afyon'!A:A,A163)</f>
        <v>1</v>
      </c>
    </row>
    <row r="164" ht="15.75" customHeight="1">
      <c r="A164" s="211" t="s">
        <v>1876</v>
      </c>
      <c r="B164" s="211" t="s">
        <v>1877</v>
      </c>
      <c r="C164" s="212" t="b">
        <v>1</v>
      </c>
      <c r="D164" s="211" t="s">
        <v>1378</v>
      </c>
      <c r="E164" s="213">
        <v>0.0</v>
      </c>
      <c r="F164" s="213">
        <v>0.0</v>
      </c>
      <c r="G164" s="213">
        <v>0.0</v>
      </c>
      <c r="H164" s="213">
        <v>11.0</v>
      </c>
      <c r="I164" s="213">
        <v>11.0</v>
      </c>
      <c r="J164" s="214">
        <v>0.0</v>
      </c>
      <c r="K164" s="211" t="s">
        <v>1878</v>
      </c>
      <c r="L164" s="211">
        <v>5.422980737E9</v>
      </c>
      <c r="M164" s="211" t="s">
        <v>1350</v>
      </c>
      <c r="N164" s="211" t="s">
        <v>1376</v>
      </c>
      <c r="O164" s="211" t="s">
        <v>1879</v>
      </c>
      <c r="P164" s="211" t="s">
        <v>2137</v>
      </c>
      <c r="Q164" s="1">
        <f>COUNTIF('Hedef Liste Afyon'!A:A,A164)</f>
        <v>1</v>
      </c>
    </row>
    <row r="165" ht="15.75" customHeight="1">
      <c r="A165" s="211" t="s">
        <v>1881</v>
      </c>
      <c r="B165" s="211" t="s">
        <v>1882</v>
      </c>
      <c r="C165" s="212" t="b">
        <v>1</v>
      </c>
      <c r="D165" s="211" t="s">
        <v>1443</v>
      </c>
      <c r="E165" s="213">
        <v>552.0</v>
      </c>
      <c r="F165" s="213">
        <v>35.0</v>
      </c>
      <c r="G165" s="213">
        <v>0.0</v>
      </c>
      <c r="H165" s="213">
        <v>23.0</v>
      </c>
      <c r="I165" s="213">
        <v>23.0</v>
      </c>
      <c r="J165" s="214">
        <v>0.0</v>
      </c>
      <c r="K165" s="211" t="s">
        <v>1883</v>
      </c>
      <c r="L165" s="211">
        <v>5.393828121E9</v>
      </c>
      <c r="M165" s="211" t="s">
        <v>1350</v>
      </c>
      <c r="N165" s="211" t="s">
        <v>1402</v>
      </c>
      <c r="O165" s="211" t="s">
        <v>1884</v>
      </c>
      <c r="P165" s="211" t="s">
        <v>2137</v>
      </c>
      <c r="Q165" s="1">
        <f>COUNTIF('Hedef Liste Afyon'!A:A,A165)</f>
        <v>1</v>
      </c>
    </row>
    <row r="166" ht="15.75" customHeight="1">
      <c r="A166" s="211" t="s">
        <v>946</v>
      </c>
      <c r="B166" s="211" t="s">
        <v>947</v>
      </c>
      <c r="C166" s="212" t="b">
        <v>1</v>
      </c>
      <c r="D166" s="211" t="s">
        <v>1378</v>
      </c>
      <c r="E166" s="213">
        <v>1054.0</v>
      </c>
      <c r="F166" s="213">
        <v>67.0</v>
      </c>
      <c r="G166" s="213">
        <v>9.0</v>
      </c>
      <c r="H166" s="213">
        <v>14.0</v>
      </c>
      <c r="I166" s="213">
        <v>23.0</v>
      </c>
      <c r="J166" s="214">
        <v>0.39</v>
      </c>
      <c r="K166" s="211" t="s">
        <v>1886</v>
      </c>
      <c r="L166" s="211">
        <v>5.38482317E9</v>
      </c>
      <c r="M166" s="211" t="s">
        <v>1350</v>
      </c>
      <c r="N166" s="211" t="s">
        <v>1749</v>
      </c>
      <c r="O166" s="211" t="s">
        <v>950</v>
      </c>
      <c r="P166" s="211" t="s">
        <v>2137</v>
      </c>
      <c r="Q166" s="1">
        <f>COUNTIF('Hedef Liste Afyon'!A:A,A166)</f>
        <v>1</v>
      </c>
    </row>
    <row r="167" ht="15.75" customHeight="1">
      <c r="A167" s="211" t="s">
        <v>2249</v>
      </c>
      <c r="B167" s="211" t="s">
        <v>2250</v>
      </c>
      <c r="C167" s="212" t="b">
        <v>1</v>
      </c>
      <c r="D167" s="211" t="s">
        <v>1443</v>
      </c>
      <c r="E167" s="213">
        <v>1498.0</v>
      </c>
      <c r="F167" s="213">
        <v>32.0</v>
      </c>
      <c r="G167" s="213">
        <v>3.0</v>
      </c>
      <c r="H167" s="213">
        <v>6.0</v>
      </c>
      <c r="I167" s="213">
        <v>9.0</v>
      </c>
      <c r="J167" s="214">
        <v>0.33</v>
      </c>
      <c r="K167" s="211" t="s">
        <v>2251</v>
      </c>
      <c r="L167" s="211">
        <v>5.424253577E9</v>
      </c>
      <c r="M167" s="211" t="s">
        <v>1350</v>
      </c>
      <c r="N167" s="211" t="s">
        <v>1402</v>
      </c>
      <c r="O167" s="211" t="s">
        <v>2252</v>
      </c>
      <c r="P167" s="211" t="s">
        <v>2137</v>
      </c>
      <c r="Q167" s="1">
        <f>COUNTIF('Hedef Liste Afyon'!A:A,A167)</f>
        <v>0</v>
      </c>
    </row>
    <row r="168" ht="15.75" customHeight="1">
      <c r="A168" s="211" t="s">
        <v>1888</v>
      </c>
      <c r="B168" s="211" t="s">
        <v>1889</v>
      </c>
      <c r="C168" s="212" t="b">
        <v>0</v>
      </c>
      <c r="D168" s="211" t="s">
        <v>1356</v>
      </c>
      <c r="E168" s="213">
        <v>89.0</v>
      </c>
      <c r="F168" s="213">
        <v>0.0</v>
      </c>
      <c r="G168" s="213">
        <v>0.0</v>
      </c>
      <c r="H168" s="213">
        <v>15.0</v>
      </c>
      <c r="I168" s="213">
        <v>15.0</v>
      </c>
      <c r="J168" s="214">
        <v>0.0</v>
      </c>
      <c r="K168" s="211" t="s">
        <v>1890</v>
      </c>
      <c r="L168" s="211">
        <v>5.055511601E9</v>
      </c>
      <c r="M168" s="211" t="s">
        <v>1350</v>
      </c>
      <c r="N168" s="211" t="s">
        <v>1366</v>
      </c>
      <c r="O168" s="211" t="s">
        <v>1891</v>
      </c>
      <c r="P168" s="211" t="s">
        <v>2137</v>
      </c>
      <c r="Q168" s="1">
        <f>COUNTIF('Hedef Liste Afyon'!A:A,A168)</f>
        <v>1</v>
      </c>
    </row>
    <row r="169" ht="15.75" customHeight="1">
      <c r="A169" s="211" t="s">
        <v>1249</v>
      </c>
      <c r="B169" s="211" t="s">
        <v>1250</v>
      </c>
      <c r="C169" s="212" t="b">
        <v>1</v>
      </c>
      <c r="D169" s="211" t="s">
        <v>1370</v>
      </c>
      <c r="E169" s="213">
        <v>2284.0</v>
      </c>
      <c r="F169" s="213">
        <v>94.0</v>
      </c>
      <c r="G169" s="213">
        <v>10.0</v>
      </c>
      <c r="H169" s="213">
        <v>18.0</v>
      </c>
      <c r="I169" s="213">
        <v>28.0</v>
      </c>
      <c r="J169" s="214">
        <v>0.36</v>
      </c>
      <c r="K169" s="211" t="s">
        <v>1893</v>
      </c>
      <c r="L169" s="211">
        <v>2.72212031E9</v>
      </c>
      <c r="M169" s="211" t="s">
        <v>1350</v>
      </c>
      <c r="N169" s="211" t="s">
        <v>1351</v>
      </c>
      <c r="O169" s="211" t="s">
        <v>1894</v>
      </c>
      <c r="P169" s="211" t="s">
        <v>2137</v>
      </c>
      <c r="Q169" s="1">
        <f>COUNTIF('Hedef Liste Afyon'!A:A,A169)</f>
        <v>1</v>
      </c>
    </row>
    <row r="170" ht="15.75" customHeight="1">
      <c r="A170" s="211" t="s">
        <v>1006</v>
      </c>
      <c r="B170" s="211" t="s">
        <v>1007</v>
      </c>
      <c r="C170" s="212" t="b">
        <v>1</v>
      </c>
      <c r="D170" s="211" t="s">
        <v>1385</v>
      </c>
      <c r="E170" s="213">
        <v>821.0</v>
      </c>
      <c r="F170" s="213">
        <v>98.0</v>
      </c>
      <c r="G170" s="213">
        <v>25.0</v>
      </c>
      <c r="H170" s="213">
        <v>14.0</v>
      </c>
      <c r="I170" s="213">
        <v>39.0</v>
      </c>
      <c r="J170" s="214">
        <v>0.64</v>
      </c>
      <c r="K170" s="211" t="s">
        <v>1896</v>
      </c>
      <c r="L170" s="211">
        <v>2.722134466E9</v>
      </c>
      <c r="M170" s="211" t="s">
        <v>1350</v>
      </c>
      <c r="N170" s="211" t="s">
        <v>1366</v>
      </c>
      <c r="O170" s="211" t="s">
        <v>1009</v>
      </c>
      <c r="P170" s="211" t="s">
        <v>2137</v>
      </c>
      <c r="Q170" s="1">
        <f>COUNTIF('Hedef Liste Afyon'!A:A,A170)</f>
        <v>1</v>
      </c>
    </row>
    <row r="171" ht="15.75" customHeight="1">
      <c r="A171" s="211" t="s">
        <v>1082</v>
      </c>
      <c r="B171" s="211" t="s">
        <v>1083</v>
      </c>
      <c r="C171" s="212" t="b">
        <v>1</v>
      </c>
      <c r="D171" s="211" t="s">
        <v>1832</v>
      </c>
      <c r="E171" s="213">
        <v>859.0</v>
      </c>
      <c r="F171" s="213">
        <v>67.0</v>
      </c>
      <c r="G171" s="213">
        <v>9.0</v>
      </c>
      <c r="H171" s="213">
        <v>13.0</v>
      </c>
      <c r="I171" s="213">
        <v>22.0</v>
      </c>
      <c r="J171" s="214">
        <v>0.41</v>
      </c>
      <c r="K171" s="211" t="s">
        <v>1897</v>
      </c>
      <c r="L171" s="211">
        <v>5.417114533E9</v>
      </c>
      <c r="M171" s="211" t="s">
        <v>1350</v>
      </c>
      <c r="N171" s="211" t="s">
        <v>1472</v>
      </c>
      <c r="O171" s="211" t="s">
        <v>1086</v>
      </c>
      <c r="P171" s="211" t="s">
        <v>2137</v>
      </c>
      <c r="Q171" s="1">
        <f>COUNTIF('Hedef Liste Afyon'!A:A,A171)</f>
        <v>1</v>
      </c>
    </row>
    <row r="172" ht="15.75" customHeight="1">
      <c r="A172" s="211" t="s">
        <v>1899</v>
      </c>
      <c r="B172" s="211" t="s">
        <v>1900</v>
      </c>
      <c r="C172" s="212" t="b">
        <v>0</v>
      </c>
      <c r="D172" s="211" t="s">
        <v>1378</v>
      </c>
      <c r="E172" s="213">
        <v>60.0</v>
      </c>
      <c r="F172" s="213">
        <v>0.0</v>
      </c>
      <c r="G172" s="213">
        <v>0.0</v>
      </c>
      <c r="H172" s="213">
        <v>13.0</v>
      </c>
      <c r="I172" s="213">
        <v>13.0</v>
      </c>
      <c r="J172" s="214">
        <v>0.0</v>
      </c>
      <c r="K172" s="211" t="s">
        <v>1901</v>
      </c>
      <c r="L172" s="211">
        <v>5.531639163E9</v>
      </c>
      <c r="M172" s="211" t="s">
        <v>1350</v>
      </c>
      <c r="N172" s="211" t="s">
        <v>1366</v>
      </c>
      <c r="O172" s="211" t="s">
        <v>1902</v>
      </c>
      <c r="P172" s="211" t="s">
        <v>2137</v>
      </c>
      <c r="Q172" s="1">
        <f>COUNTIF('Hedef Liste Afyon'!A:A,A172)</f>
        <v>1</v>
      </c>
    </row>
    <row r="173" ht="15.75" customHeight="1">
      <c r="A173" s="211" t="s">
        <v>1904</v>
      </c>
      <c r="B173" s="211" t="s">
        <v>2253</v>
      </c>
      <c r="C173" s="212" t="b">
        <v>1</v>
      </c>
      <c r="D173" s="211" t="s">
        <v>1378</v>
      </c>
      <c r="E173" s="213">
        <v>1410.0</v>
      </c>
      <c r="F173" s="213">
        <v>74.0</v>
      </c>
      <c r="G173" s="213">
        <v>0.0</v>
      </c>
      <c r="H173" s="213">
        <v>42.0</v>
      </c>
      <c r="I173" s="213">
        <v>42.0</v>
      </c>
      <c r="J173" s="214">
        <v>0.0</v>
      </c>
      <c r="K173" s="211" t="s">
        <v>1906</v>
      </c>
      <c r="L173" s="211">
        <v>2.7222816E9</v>
      </c>
      <c r="M173" s="211" t="s">
        <v>1350</v>
      </c>
      <c r="N173" s="211" t="s">
        <v>1402</v>
      </c>
      <c r="O173" s="211" t="s">
        <v>875</v>
      </c>
      <c r="P173" s="211" t="s">
        <v>2137</v>
      </c>
      <c r="Q173" s="1">
        <f>COUNTIF('Hedef Liste Afyon'!A:A,A173)</f>
        <v>1</v>
      </c>
    </row>
    <row r="174" ht="15.75" customHeight="1">
      <c r="A174" s="211" t="s">
        <v>871</v>
      </c>
      <c r="B174" s="211" t="s">
        <v>872</v>
      </c>
      <c r="C174" s="212" t="b">
        <v>1</v>
      </c>
      <c r="D174" s="211" t="s">
        <v>1493</v>
      </c>
      <c r="E174" s="213">
        <v>2760.0</v>
      </c>
      <c r="F174" s="213">
        <v>111.0</v>
      </c>
      <c r="G174" s="213">
        <v>0.0</v>
      </c>
      <c r="H174" s="213">
        <v>27.0</v>
      </c>
      <c r="I174" s="213">
        <v>27.0</v>
      </c>
      <c r="J174" s="214">
        <v>0.0</v>
      </c>
      <c r="K174" s="211" t="s">
        <v>1906</v>
      </c>
      <c r="L174" s="211">
        <v>2.7222816E9</v>
      </c>
      <c r="M174" s="211" t="s">
        <v>1350</v>
      </c>
      <c r="N174" s="211" t="s">
        <v>1402</v>
      </c>
      <c r="O174" s="211" t="s">
        <v>875</v>
      </c>
      <c r="P174" s="211" t="s">
        <v>2137</v>
      </c>
      <c r="Q174" s="1">
        <f>COUNTIF('Hedef Liste Afyon'!A:A,A174)</f>
        <v>1</v>
      </c>
    </row>
    <row r="175" ht="15.75" customHeight="1">
      <c r="A175" s="211" t="s">
        <v>1175</v>
      </c>
      <c r="B175" s="211" t="s">
        <v>1176</v>
      </c>
      <c r="C175" s="212" t="b">
        <v>1</v>
      </c>
      <c r="D175" s="211" t="s">
        <v>1443</v>
      </c>
      <c r="E175" s="213">
        <v>42.0</v>
      </c>
      <c r="F175" s="213">
        <v>0.0</v>
      </c>
      <c r="G175" s="213">
        <v>15.0</v>
      </c>
      <c r="H175" s="213">
        <v>26.0</v>
      </c>
      <c r="I175" s="213">
        <v>41.0</v>
      </c>
      <c r="J175" s="214">
        <v>0.37</v>
      </c>
      <c r="K175" s="211" t="s">
        <v>1909</v>
      </c>
      <c r="L175" s="211">
        <v>5.432218246E9</v>
      </c>
      <c r="M175" s="211" t="s">
        <v>1350</v>
      </c>
      <c r="N175" s="211" t="s">
        <v>1402</v>
      </c>
      <c r="O175" s="211" t="s">
        <v>1178</v>
      </c>
      <c r="P175" s="211" t="s">
        <v>2137</v>
      </c>
      <c r="Q175" s="1">
        <f>COUNTIF('Hedef Liste Afyon'!A:A,A175)</f>
        <v>1</v>
      </c>
    </row>
    <row r="176" ht="15.75" customHeight="1">
      <c r="A176" s="211" t="s">
        <v>825</v>
      </c>
      <c r="B176" s="211" t="s">
        <v>826</v>
      </c>
      <c r="C176" s="212" t="b">
        <v>0</v>
      </c>
      <c r="D176" s="211" t="s">
        <v>1507</v>
      </c>
      <c r="E176" s="213">
        <v>6.0</v>
      </c>
      <c r="F176" s="213">
        <v>0.0</v>
      </c>
      <c r="G176" s="213">
        <v>8.0</v>
      </c>
      <c r="H176" s="213">
        <v>13.0</v>
      </c>
      <c r="I176" s="213">
        <v>21.0</v>
      </c>
      <c r="J176" s="214">
        <v>0.38</v>
      </c>
      <c r="K176" s="211" t="s">
        <v>1911</v>
      </c>
      <c r="L176" s="211">
        <v>5.449369557E9</v>
      </c>
      <c r="M176" s="211" t="s">
        <v>1350</v>
      </c>
      <c r="N176" s="211" t="s">
        <v>1565</v>
      </c>
      <c r="O176" s="211" t="s">
        <v>829</v>
      </c>
      <c r="P176" s="211" t="s">
        <v>2137</v>
      </c>
      <c r="Q176" s="1">
        <f>COUNTIF('Hedef Liste Afyon'!A:A,A176)</f>
        <v>1</v>
      </c>
    </row>
    <row r="177" ht="15.75" customHeight="1">
      <c r="A177" s="211" t="s">
        <v>1221</v>
      </c>
      <c r="B177" s="211" t="s">
        <v>1222</v>
      </c>
      <c r="C177" s="212" t="b">
        <v>1</v>
      </c>
      <c r="D177" s="211" t="s">
        <v>1364</v>
      </c>
      <c r="E177" s="213">
        <v>613.0</v>
      </c>
      <c r="F177" s="213">
        <v>71.0</v>
      </c>
      <c r="G177" s="213">
        <v>19.0</v>
      </c>
      <c r="H177" s="213">
        <v>13.0</v>
      </c>
      <c r="I177" s="213">
        <v>32.0</v>
      </c>
      <c r="J177" s="214">
        <v>0.59</v>
      </c>
      <c r="K177" s="211" t="s">
        <v>1913</v>
      </c>
      <c r="L177" s="211">
        <v>5.417318733E9</v>
      </c>
      <c r="M177" s="211" t="s">
        <v>1350</v>
      </c>
      <c r="N177" s="211" t="s">
        <v>1402</v>
      </c>
      <c r="O177" s="211" t="s">
        <v>1224</v>
      </c>
      <c r="P177" s="211" t="s">
        <v>2137</v>
      </c>
      <c r="Q177" s="1">
        <f>COUNTIF('Hedef Liste Afyon'!A:A,A177)</f>
        <v>1</v>
      </c>
    </row>
    <row r="178" ht="15.75" customHeight="1">
      <c r="A178" s="211" t="s">
        <v>1915</v>
      </c>
      <c r="B178" s="211" t="s">
        <v>2254</v>
      </c>
      <c r="C178" s="212" t="b">
        <v>1</v>
      </c>
      <c r="D178" s="211" t="s">
        <v>1364</v>
      </c>
      <c r="E178" s="213">
        <v>178.0</v>
      </c>
      <c r="F178" s="213">
        <v>28.0</v>
      </c>
      <c r="G178" s="213">
        <v>6.0</v>
      </c>
      <c r="H178" s="213">
        <v>16.0</v>
      </c>
      <c r="I178" s="213">
        <v>22.0</v>
      </c>
      <c r="J178" s="214">
        <v>0.27</v>
      </c>
      <c r="K178" s="211" t="s">
        <v>2255</v>
      </c>
      <c r="L178" s="211">
        <v>5.521500044E9</v>
      </c>
      <c r="M178" s="211" t="s">
        <v>1350</v>
      </c>
      <c r="N178" s="211" t="s">
        <v>1369</v>
      </c>
      <c r="O178" s="211" t="s">
        <v>2256</v>
      </c>
      <c r="P178" s="211" t="s">
        <v>2137</v>
      </c>
      <c r="Q178" s="1">
        <f>COUNTIF('Hedef Liste Afyon'!A:A,A178)</f>
        <v>1</v>
      </c>
    </row>
    <row r="179" ht="15.75" customHeight="1">
      <c r="A179" s="211" t="s">
        <v>1919</v>
      </c>
      <c r="B179" s="211" t="s">
        <v>1920</v>
      </c>
      <c r="C179" s="212" t="b">
        <v>1</v>
      </c>
      <c r="D179" s="211" t="s">
        <v>1577</v>
      </c>
      <c r="E179" s="213">
        <v>3184.0</v>
      </c>
      <c r="F179" s="213">
        <v>92.0</v>
      </c>
      <c r="G179" s="213">
        <v>0.0</v>
      </c>
      <c r="H179" s="213">
        <v>69.0</v>
      </c>
      <c r="I179" s="213">
        <v>69.0</v>
      </c>
      <c r="J179" s="214">
        <v>0.0</v>
      </c>
      <c r="K179" s="211" t="s">
        <v>2257</v>
      </c>
      <c r="L179" s="211">
        <v>2.722281002E9</v>
      </c>
      <c r="M179" s="211" t="s">
        <v>1350</v>
      </c>
      <c r="N179" s="211" t="s">
        <v>1402</v>
      </c>
      <c r="O179" s="211" t="s">
        <v>1922</v>
      </c>
      <c r="P179" s="211" t="s">
        <v>2137</v>
      </c>
      <c r="Q179" s="1">
        <f>COUNTIF('Hedef Liste Afyon'!A:A,A179)</f>
        <v>1</v>
      </c>
    </row>
    <row r="180" ht="15.75" customHeight="1">
      <c r="A180" s="211" t="s">
        <v>1924</v>
      </c>
      <c r="B180" s="211" t="s">
        <v>1925</v>
      </c>
      <c r="C180" s="212" t="b">
        <v>1</v>
      </c>
      <c r="D180" s="211" t="s">
        <v>1370</v>
      </c>
      <c r="E180" s="213">
        <v>1.0</v>
      </c>
      <c r="F180" s="213">
        <v>0.0</v>
      </c>
      <c r="G180" s="213">
        <v>0.0</v>
      </c>
      <c r="H180" s="213">
        <v>41.0</v>
      </c>
      <c r="I180" s="213">
        <v>41.0</v>
      </c>
      <c r="J180" s="214">
        <v>0.0</v>
      </c>
      <c r="K180" s="211" t="s">
        <v>1926</v>
      </c>
      <c r="L180" s="211">
        <v>2.7222812E9</v>
      </c>
      <c r="M180" s="211" t="s">
        <v>1350</v>
      </c>
      <c r="N180" s="211" t="s">
        <v>1402</v>
      </c>
      <c r="O180" s="211" t="s">
        <v>1709</v>
      </c>
      <c r="P180" s="211" t="s">
        <v>2137</v>
      </c>
      <c r="Q180" s="1">
        <f>COUNTIF('Hedef Liste Afyon'!A:A,A180)</f>
        <v>1</v>
      </c>
    </row>
    <row r="181" ht="15.75" customHeight="1">
      <c r="A181" s="211" t="s">
        <v>753</v>
      </c>
      <c r="B181" s="211" t="s">
        <v>754</v>
      </c>
      <c r="C181" s="212" t="b">
        <v>1</v>
      </c>
      <c r="D181" s="211" t="s">
        <v>1370</v>
      </c>
      <c r="E181" s="213">
        <v>3845.0</v>
      </c>
      <c r="F181" s="213">
        <v>225.0</v>
      </c>
      <c r="G181" s="213">
        <v>29.0</v>
      </c>
      <c r="H181" s="213">
        <v>9.0</v>
      </c>
      <c r="I181" s="213">
        <v>38.0</v>
      </c>
      <c r="J181" s="214">
        <v>0.76</v>
      </c>
      <c r="K181" s="211" t="s">
        <v>1927</v>
      </c>
      <c r="L181" s="211">
        <v>2.72212101E9</v>
      </c>
      <c r="M181" s="211" t="s">
        <v>1350</v>
      </c>
      <c r="N181" s="211" t="s">
        <v>1366</v>
      </c>
      <c r="O181" s="211" t="s">
        <v>757</v>
      </c>
      <c r="P181" s="211" t="s">
        <v>2137</v>
      </c>
      <c r="Q181" s="1">
        <f>COUNTIF('Hedef Liste Afyon'!A:A,A181)</f>
        <v>1</v>
      </c>
    </row>
    <row r="182" ht="15.75" customHeight="1">
      <c r="A182" s="211" t="s">
        <v>1929</v>
      </c>
      <c r="B182" s="211" t="s">
        <v>2258</v>
      </c>
      <c r="C182" s="212" t="b">
        <v>1</v>
      </c>
      <c r="D182" s="211" t="s">
        <v>1577</v>
      </c>
      <c r="E182" s="213">
        <v>28.0</v>
      </c>
      <c r="F182" s="213">
        <v>0.0</v>
      </c>
      <c r="G182" s="213">
        <v>0.0</v>
      </c>
      <c r="H182" s="213">
        <v>33.0</v>
      </c>
      <c r="I182" s="213">
        <v>33.0</v>
      </c>
      <c r="J182" s="214">
        <v>0.0</v>
      </c>
      <c r="K182" s="211" t="s">
        <v>1499</v>
      </c>
      <c r="L182" s="211">
        <v>5.443533939E9</v>
      </c>
      <c r="M182" s="211" t="s">
        <v>1500</v>
      </c>
      <c r="N182" s="211" t="s">
        <v>1931</v>
      </c>
      <c r="O182" s="211" t="s">
        <v>1932</v>
      </c>
      <c r="P182" s="211" t="s">
        <v>2137</v>
      </c>
      <c r="Q182" s="1">
        <f>COUNTIF('Hedef Liste Afyon'!A:A,A182)</f>
        <v>1</v>
      </c>
    </row>
    <row r="183" ht="15.75" customHeight="1">
      <c r="A183" s="211" t="s">
        <v>898</v>
      </c>
      <c r="B183" s="211" t="s">
        <v>899</v>
      </c>
      <c r="C183" s="212" t="b">
        <v>1</v>
      </c>
      <c r="D183" s="211" t="s">
        <v>1364</v>
      </c>
      <c r="E183" s="213">
        <v>591.0</v>
      </c>
      <c r="F183" s="213">
        <v>8.0</v>
      </c>
      <c r="G183" s="213">
        <v>3.0</v>
      </c>
      <c r="H183" s="213">
        <v>6.0</v>
      </c>
      <c r="I183" s="213">
        <v>9.0</v>
      </c>
      <c r="J183" s="214">
        <v>0.33</v>
      </c>
      <c r="K183" s="211" t="s">
        <v>1933</v>
      </c>
      <c r="L183" s="211">
        <v>5.315509777E9</v>
      </c>
      <c r="M183" s="211" t="s">
        <v>1350</v>
      </c>
      <c r="N183" s="211" t="s">
        <v>1514</v>
      </c>
      <c r="O183" s="211" t="s">
        <v>902</v>
      </c>
      <c r="P183" s="211" t="s">
        <v>2137</v>
      </c>
      <c r="Q183" s="1">
        <f>COUNTIF('Hedef Liste Afyon'!A:A,A183)</f>
        <v>1</v>
      </c>
    </row>
    <row r="184" ht="15.75" customHeight="1">
      <c r="A184" s="211" t="s">
        <v>1147</v>
      </c>
      <c r="B184" s="211" t="s">
        <v>1148</v>
      </c>
      <c r="C184" s="212" t="b">
        <v>1</v>
      </c>
      <c r="D184" s="211" t="s">
        <v>1364</v>
      </c>
      <c r="E184" s="213">
        <v>341.0</v>
      </c>
      <c r="F184" s="213">
        <v>22.0</v>
      </c>
      <c r="G184" s="213">
        <v>10.0</v>
      </c>
      <c r="H184" s="213">
        <v>5.0</v>
      </c>
      <c r="I184" s="213">
        <v>15.0</v>
      </c>
      <c r="J184" s="214">
        <v>0.67</v>
      </c>
      <c r="K184" s="211" t="s">
        <v>1935</v>
      </c>
      <c r="L184" s="211">
        <v>5.069689363E9</v>
      </c>
      <c r="M184" s="211" t="s">
        <v>1350</v>
      </c>
      <c r="N184" s="211" t="s">
        <v>1376</v>
      </c>
      <c r="O184" s="211" t="s">
        <v>1151</v>
      </c>
      <c r="P184" s="211" t="s">
        <v>2137</v>
      </c>
      <c r="Q184" s="1">
        <f>COUNTIF('Hedef Liste Afyon'!A:A,A184)</f>
        <v>1</v>
      </c>
    </row>
    <row r="185" ht="15.75" customHeight="1">
      <c r="A185" s="211" t="s">
        <v>973</v>
      </c>
      <c r="B185" s="211" t="s">
        <v>974</v>
      </c>
      <c r="C185" s="212" t="b">
        <v>0</v>
      </c>
      <c r="D185" s="211" t="s">
        <v>1364</v>
      </c>
      <c r="E185" s="213">
        <v>0.0</v>
      </c>
      <c r="F185" s="213">
        <v>0.0</v>
      </c>
      <c r="G185" s="213">
        <v>0.0</v>
      </c>
      <c r="H185" s="213">
        <v>13.0</v>
      </c>
      <c r="I185" s="213">
        <v>13.0</v>
      </c>
      <c r="J185" s="214">
        <v>0.0</v>
      </c>
      <c r="K185" s="211" t="s">
        <v>1936</v>
      </c>
      <c r="L185" s="211">
        <v>5.455082421E9</v>
      </c>
      <c r="M185" s="211" t="s">
        <v>1350</v>
      </c>
      <c r="N185" s="211" t="s">
        <v>1454</v>
      </c>
      <c r="O185" s="211" t="s">
        <v>977</v>
      </c>
      <c r="P185" s="211" t="s">
        <v>2137</v>
      </c>
      <c r="Q185" s="1">
        <f>COUNTIF('Hedef Liste Afyon'!A:A,A185)</f>
        <v>1</v>
      </c>
    </row>
    <row r="186" ht="15.75" customHeight="1">
      <c r="A186" s="211" t="s">
        <v>2259</v>
      </c>
      <c r="B186" s="211" t="s">
        <v>2260</v>
      </c>
      <c r="C186" s="212" t="b">
        <v>1</v>
      </c>
      <c r="D186" s="211" t="s">
        <v>1364</v>
      </c>
      <c r="E186" s="213">
        <v>241.0</v>
      </c>
      <c r="F186" s="213">
        <v>20.0</v>
      </c>
      <c r="G186" s="213">
        <v>10.0</v>
      </c>
      <c r="H186" s="213">
        <v>6.0</v>
      </c>
      <c r="I186" s="213">
        <v>16.0</v>
      </c>
      <c r="J186" s="214">
        <v>0.63</v>
      </c>
      <c r="K186" s="211" t="s">
        <v>2261</v>
      </c>
      <c r="L186" s="211">
        <v>5.530029099E9</v>
      </c>
      <c r="M186" s="211" t="s">
        <v>1350</v>
      </c>
      <c r="N186" s="211" t="s">
        <v>1366</v>
      </c>
      <c r="O186" s="211" t="s">
        <v>2262</v>
      </c>
      <c r="P186" s="211" t="s">
        <v>2137</v>
      </c>
      <c r="Q186" s="1">
        <f>COUNTIF('Hedef Liste Afyon'!A:A,A186)</f>
        <v>0</v>
      </c>
    </row>
    <row r="187" ht="15.75" customHeight="1">
      <c r="A187" s="211" t="s">
        <v>2263</v>
      </c>
      <c r="B187" s="211" t="s">
        <v>2264</v>
      </c>
      <c r="C187" s="212" t="b">
        <v>1</v>
      </c>
      <c r="D187" s="211" t="s">
        <v>1364</v>
      </c>
      <c r="E187" s="213">
        <v>334.0</v>
      </c>
      <c r="F187" s="213">
        <v>6.0</v>
      </c>
      <c r="G187" s="213">
        <v>12.0</v>
      </c>
      <c r="H187" s="213">
        <v>2.0</v>
      </c>
      <c r="I187" s="213">
        <v>14.0</v>
      </c>
      <c r="J187" s="214">
        <v>0.86</v>
      </c>
      <c r="K187" s="211" t="s">
        <v>2265</v>
      </c>
      <c r="L187" s="211">
        <v>5.444915087E9</v>
      </c>
      <c r="M187" s="211" t="s">
        <v>1350</v>
      </c>
      <c r="N187" s="211" t="s">
        <v>1817</v>
      </c>
      <c r="O187" s="211" t="s">
        <v>2266</v>
      </c>
      <c r="P187" s="211" t="s">
        <v>2137</v>
      </c>
      <c r="Q187" s="1">
        <f>COUNTIF('Hedef Liste Afyon'!A:A,A187)</f>
        <v>0</v>
      </c>
    </row>
    <row r="188" ht="15.75" customHeight="1">
      <c r="A188" s="211" t="s">
        <v>910</v>
      </c>
      <c r="B188" s="211" t="s">
        <v>911</v>
      </c>
      <c r="C188" s="212" t="b">
        <v>1</v>
      </c>
      <c r="D188" s="211" t="s">
        <v>1364</v>
      </c>
      <c r="E188" s="213">
        <v>33.0</v>
      </c>
      <c r="F188" s="213">
        <v>0.0</v>
      </c>
      <c r="G188" s="213">
        <v>8.0</v>
      </c>
      <c r="H188" s="213">
        <v>1.0</v>
      </c>
      <c r="I188" s="213">
        <v>9.0</v>
      </c>
      <c r="J188" s="214">
        <v>0.89</v>
      </c>
      <c r="K188" s="211" t="s">
        <v>1937</v>
      </c>
      <c r="L188" s="211">
        <v>5.426930666E9</v>
      </c>
      <c r="M188" s="211" t="s">
        <v>1350</v>
      </c>
      <c r="N188" s="211" t="s">
        <v>1489</v>
      </c>
      <c r="O188" s="211" t="s">
        <v>1939</v>
      </c>
      <c r="P188" s="211" t="s">
        <v>2137</v>
      </c>
      <c r="Q188" s="1">
        <f>COUNTIF('Hedef Liste Afyon'!A:A,A188)</f>
        <v>1</v>
      </c>
    </row>
    <row r="189" ht="15.75" customHeight="1">
      <c r="A189" s="211" t="s">
        <v>1940</v>
      </c>
      <c r="B189" s="211" t="s">
        <v>1941</v>
      </c>
      <c r="C189" s="212" t="b">
        <v>1</v>
      </c>
      <c r="D189" s="211" t="s">
        <v>1364</v>
      </c>
      <c r="E189" s="213">
        <v>767.0</v>
      </c>
      <c r="F189" s="213">
        <v>42.0</v>
      </c>
      <c r="G189" s="213">
        <v>9.0</v>
      </c>
      <c r="H189" s="213">
        <v>12.0</v>
      </c>
      <c r="I189" s="213">
        <v>21.0</v>
      </c>
      <c r="J189" s="214">
        <v>0.43</v>
      </c>
      <c r="K189" s="211" t="s">
        <v>1942</v>
      </c>
      <c r="L189" s="211">
        <v>5.528568868E9</v>
      </c>
      <c r="M189" s="211" t="s">
        <v>1350</v>
      </c>
      <c r="N189" s="211" t="s">
        <v>1436</v>
      </c>
      <c r="O189" s="211" t="s">
        <v>1943</v>
      </c>
      <c r="P189" s="211" t="s">
        <v>2137</v>
      </c>
      <c r="Q189" s="1">
        <f>COUNTIF('Hedef Liste Afyon'!A:A,A189)</f>
        <v>1</v>
      </c>
    </row>
    <row r="190" ht="15.75" customHeight="1">
      <c r="A190" s="211" t="s">
        <v>1037</v>
      </c>
      <c r="B190" s="211" t="s">
        <v>1038</v>
      </c>
      <c r="C190" s="212" t="b">
        <v>1</v>
      </c>
      <c r="D190" s="211" t="s">
        <v>1364</v>
      </c>
      <c r="E190" s="213">
        <v>302.0</v>
      </c>
      <c r="F190" s="213">
        <v>21.0</v>
      </c>
      <c r="G190" s="213">
        <v>0.0</v>
      </c>
      <c r="H190" s="213">
        <v>12.0</v>
      </c>
      <c r="I190" s="213">
        <v>12.0</v>
      </c>
      <c r="J190" s="214">
        <v>0.0</v>
      </c>
      <c r="K190" s="211" t="s">
        <v>1944</v>
      </c>
      <c r="L190" s="211">
        <v>5.464464015E9</v>
      </c>
      <c r="M190" s="211" t="s">
        <v>1350</v>
      </c>
      <c r="N190" s="211" t="s">
        <v>1945</v>
      </c>
      <c r="O190" s="211" t="s">
        <v>1041</v>
      </c>
      <c r="P190" s="211" t="s">
        <v>2137</v>
      </c>
      <c r="Q190" s="1">
        <f>COUNTIF('Hedef Liste Afyon'!A:A,A190)</f>
        <v>1</v>
      </c>
    </row>
    <row r="191" ht="15.75" customHeight="1">
      <c r="A191" s="211" t="s">
        <v>1179</v>
      </c>
      <c r="B191" s="211" t="s">
        <v>894</v>
      </c>
      <c r="C191" s="212" t="b">
        <v>1</v>
      </c>
      <c r="D191" s="211" t="s">
        <v>1364</v>
      </c>
      <c r="E191" s="213">
        <v>79.0</v>
      </c>
      <c r="F191" s="213">
        <v>14.0</v>
      </c>
      <c r="G191" s="213">
        <v>9.0</v>
      </c>
      <c r="H191" s="213">
        <v>12.0</v>
      </c>
      <c r="I191" s="213">
        <v>21.0</v>
      </c>
      <c r="J191" s="214">
        <v>0.43</v>
      </c>
      <c r="K191" s="211" t="s">
        <v>1946</v>
      </c>
      <c r="L191" s="211">
        <v>5.426087992E9</v>
      </c>
      <c r="M191" s="211" t="s">
        <v>1350</v>
      </c>
      <c r="N191" s="211" t="s">
        <v>1514</v>
      </c>
      <c r="O191" s="211" t="s">
        <v>897</v>
      </c>
      <c r="P191" s="211" t="s">
        <v>2137</v>
      </c>
      <c r="Q191" s="1">
        <f>COUNTIF('Hedef Liste Afyon'!A:A,A191)</f>
        <v>1</v>
      </c>
    </row>
    <row r="192" ht="15.75" customHeight="1">
      <c r="A192" s="211" t="s">
        <v>2267</v>
      </c>
      <c r="B192" s="211" t="s">
        <v>2268</v>
      </c>
      <c r="C192" s="212" t="b">
        <v>0</v>
      </c>
      <c r="D192" s="211" t="s">
        <v>1356</v>
      </c>
      <c r="E192" s="213">
        <v>47.0</v>
      </c>
      <c r="F192" s="213">
        <v>0.0</v>
      </c>
      <c r="G192" s="213">
        <v>0.0</v>
      </c>
      <c r="H192" s="213">
        <v>17.0</v>
      </c>
      <c r="I192" s="213">
        <v>17.0</v>
      </c>
      <c r="J192" s="214">
        <v>0.0</v>
      </c>
      <c r="K192" s="211" t="s">
        <v>2269</v>
      </c>
      <c r="L192" s="211">
        <v>5.344630736E9</v>
      </c>
      <c r="M192" s="211" t="s">
        <v>1350</v>
      </c>
      <c r="N192" s="211" t="s">
        <v>1447</v>
      </c>
      <c r="O192" s="211" t="s">
        <v>2270</v>
      </c>
      <c r="P192" s="211" t="s">
        <v>2137</v>
      </c>
      <c r="Q192" s="1">
        <f>COUNTIF('Hedef Liste Afyon'!A:A,A192)</f>
        <v>0</v>
      </c>
    </row>
    <row r="193" ht="15.75" customHeight="1">
      <c r="A193" s="211" t="s">
        <v>1948</v>
      </c>
      <c r="B193" s="211" t="s">
        <v>1949</v>
      </c>
      <c r="C193" s="212" t="b">
        <v>0</v>
      </c>
      <c r="D193" s="211" t="s">
        <v>1950</v>
      </c>
      <c r="E193" s="213">
        <v>117.0</v>
      </c>
      <c r="F193" s="213">
        <v>0.0</v>
      </c>
      <c r="G193" s="213">
        <v>0.0</v>
      </c>
      <c r="H193" s="213">
        <v>46.0</v>
      </c>
      <c r="I193" s="213">
        <v>46.0</v>
      </c>
      <c r="J193" s="214">
        <v>0.0</v>
      </c>
      <c r="K193" s="211" t="s">
        <v>1951</v>
      </c>
      <c r="L193" s="211">
        <v>2.722144464E9</v>
      </c>
      <c r="M193" s="211" t="s">
        <v>1350</v>
      </c>
      <c r="N193" s="211" t="s">
        <v>1366</v>
      </c>
      <c r="O193" s="211" t="s">
        <v>1952</v>
      </c>
      <c r="P193" s="211" t="s">
        <v>2137</v>
      </c>
      <c r="Q193" s="1">
        <f>COUNTIF('Hedef Liste Afyon'!A:A,A193)</f>
        <v>1</v>
      </c>
    </row>
    <row r="194" ht="15.75" customHeight="1">
      <c r="A194" s="211" t="s">
        <v>1292</v>
      </c>
      <c r="B194" s="211" t="s">
        <v>1293</v>
      </c>
      <c r="C194" s="212" t="b">
        <v>1</v>
      </c>
      <c r="D194" s="211" t="s">
        <v>1597</v>
      </c>
      <c r="E194" s="213">
        <v>131.0</v>
      </c>
      <c r="F194" s="213">
        <v>0.0</v>
      </c>
      <c r="G194" s="213">
        <v>8.0</v>
      </c>
      <c r="H194" s="213">
        <v>0.0</v>
      </c>
      <c r="I194" s="213">
        <v>8.0</v>
      </c>
      <c r="J194" s="214">
        <v>1.0</v>
      </c>
      <c r="K194" s="211" t="s">
        <v>1954</v>
      </c>
      <c r="L194" s="211">
        <v>5.392488773E9</v>
      </c>
      <c r="M194" s="211" t="s">
        <v>1350</v>
      </c>
      <c r="N194" s="211" t="s">
        <v>1402</v>
      </c>
      <c r="O194" s="211" t="s">
        <v>1955</v>
      </c>
      <c r="P194" s="211" t="s">
        <v>2137</v>
      </c>
      <c r="Q194" s="1">
        <f>COUNTIF('Hedef Liste Afyon'!A:A,A194)</f>
        <v>1</v>
      </c>
    </row>
    <row r="195" ht="15.75" customHeight="1">
      <c r="A195" s="211" t="s">
        <v>852</v>
      </c>
      <c r="B195" s="211" t="s">
        <v>853</v>
      </c>
      <c r="C195" s="212" t="b">
        <v>1</v>
      </c>
      <c r="D195" s="211" t="s">
        <v>1443</v>
      </c>
      <c r="E195" s="213">
        <v>4069.0</v>
      </c>
      <c r="F195" s="213">
        <v>168.0</v>
      </c>
      <c r="G195" s="213">
        <v>60.0</v>
      </c>
      <c r="H195" s="213">
        <v>36.0</v>
      </c>
      <c r="I195" s="213">
        <v>96.0</v>
      </c>
      <c r="J195" s="214">
        <v>0.63</v>
      </c>
      <c r="K195" s="211" t="s">
        <v>1956</v>
      </c>
      <c r="L195" s="211">
        <v>5.464640303E9</v>
      </c>
      <c r="M195" s="211" t="s">
        <v>1350</v>
      </c>
      <c r="N195" s="211" t="s">
        <v>1402</v>
      </c>
      <c r="O195" s="211" t="s">
        <v>855</v>
      </c>
      <c r="P195" s="211" t="s">
        <v>2137</v>
      </c>
      <c r="Q195" s="1">
        <f>COUNTIF('Hedef Liste Afyon'!A:A,A195)</f>
        <v>1</v>
      </c>
    </row>
    <row r="196" ht="15.75" customHeight="1">
      <c r="A196" s="211" t="s">
        <v>1963</v>
      </c>
      <c r="B196" s="211" t="s">
        <v>1964</v>
      </c>
      <c r="C196" s="212" t="b">
        <v>1</v>
      </c>
      <c r="D196" s="211" t="s">
        <v>1356</v>
      </c>
      <c r="E196" s="213">
        <v>9.0</v>
      </c>
      <c r="F196" s="213">
        <v>0.0</v>
      </c>
      <c r="G196" s="213">
        <v>0.0</v>
      </c>
      <c r="H196" s="213">
        <v>23.0</v>
      </c>
      <c r="I196" s="213">
        <v>23.0</v>
      </c>
      <c r="J196" s="214">
        <v>0.0</v>
      </c>
      <c r="K196" s="211" t="s">
        <v>1965</v>
      </c>
      <c r="L196" s="211">
        <v>5.421020303E9</v>
      </c>
      <c r="M196" s="211" t="s">
        <v>1350</v>
      </c>
      <c r="N196" s="211" t="s">
        <v>1369</v>
      </c>
      <c r="O196" s="211" t="s">
        <v>1966</v>
      </c>
      <c r="P196" s="211" t="s">
        <v>2137</v>
      </c>
      <c r="Q196" s="1">
        <f>COUNTIF('Hedef Liste Afyon'!A:A,A196)</f>
        <v>1</v>
      </c>
    </row>
    <row r="197" ht="15.75" customHeight="1">
      <c r="A197" s="211" t="s">
        <v>1958</v>
      </c>
      <c r="B197" s="211" t="s">
        <v>1959</v>
      </c>
      <c r="C197" s="212" t="b">
        <v>1</v>
      </c>
      <c r="D197" s="211" t="s">
        <v>1443</v>
      </c>
      <c r="E197" s="213">
        <v>295.0</v>
      </c>
      <c r="F197" s="213">
        <v>15.0</v>
      </c>
      <c r="G197" s="213">
        <v>0.0</v>
      </c>
      <c r="H197" s="213">
        <v>21.0</v>
      </c>
      <c r="I197" s="213">
        <v>21.0</v>
      </c>
      <c r="J197" s="214">
        <v>0.0</v>
      </c>
      <c r="K197" s="211" t="s">
        <v>2271</v>
      </c>
      <c r="L197" s="211">
        <v>2.722222232E9</v>
      </c>
      <c r="M197" s="211" t="s">
        <v>1350</v>
      </c>
      <c r="N197" s="211" t="s">
        <v>1414</v>
      </c>
      <c r="O197" s="211" t="s">
        <v>1961</v>
      </c>
      <c r="P197" s="211" t="s">
        <v>2137</v>
      </c>
      <c r="Q197" s="1">
        <f>COUNTIF('Hedef Liste Afyon'!A:A,A197)</f>
        <v>1</v>
      </c>
    </row>
    <row r="198" ht="15.75" customHeight="1">
      <c r="A198" s="211" t="s">
        <v>1968</v>
      </c>
      <c r="B198" s="211" t="s">
        <v>1969</v>
      </c>
      <c r="C198" s="212" t="b">
        <v>1</v>
      </c>
      <c r="D198" s="211" t="s">
        <v>1378</v>
      </c>
      <c r="E198" s="213">
        <v>0.0</v>
      </c>
      <c r="F198" s="213">
        <v>0.0</v>
      </c>
      <c r="G198" s="213">
        <v>0.0</v>
      </c>
      <c r="H198" s="213">
        <v>22.0</v>
      </c>
      <c r="I198" s="213">
        <v>22.0</v>
      </c>
      <c r="J198" s="214">
        <v>0.0</v>
      </c>
      <c r="K198" s="211" t="s">
        <v>1970</v>
      </c>
      <c r="L198" s="211">
        <v>2.722159149E9</v>
      </c>
      <c r="M198" s="211" t="s">
        <v>1350</v>
      </c>
      <c r="N198" s="211" t="s">
        <v>26</v>
      </c>
      <c r="O198" s="211" t="s">
        <v>1971</v>
      </c>
      <c r="P198" s="211" t="s">
        <v>2137</v>
      </c>
      <c r="Q198" s="1">
        <f>COUNTIF('Hedef Liste Afyon'!A:A,A198)</f>
        <v>1</v>
      </c>
    </row>
    <row r="199" ht="15.75" customHeight="1">
      <c r="A199" s="211" t="s">
        <v>1972</v>
      </c>
      <c r="B199" s="211" t="s">
        <v>1973</v>
      </c>
      <c r="C199" s="212" t="b">
        <v>1</v>
      </c>
      <c r="D199" s="211" t="s">
        <v>1385</v>
      </c>
      <c r="E199" s="213">
        <v>0.0</v>
      </c>
      <c r="F199" s="213">
        <v>0.0</v>
      </c>
      <c r="G199" s="213">
        <v>0.0</v>
      </c>
      <c r="H199" s="213">
        <v>11.0</v>
      </c>
      <c r="I199" s="213">
        <v>11.0</v>
      </c>
      <c r="J199" s="214">
        <v>0.0</v>
      </c>
      <c r="K199" s="211" t="s">
        <v>1970</v>
      </c>
      <c r="L199" s="211">
        <v>2.72246269E9</v>
      </c>
      <c r="M199" s="211" t="s">
        <v>1350</v>
      </c>
      <c r="N199" s="211" t="s">
        <v>1652</v>
      </c>
      <c r="O199" s="211" t="s">
        <v>1974</v>
      </c>
      <c r="P199" s="211" t="s">
        <v>2137</v>
      </c>
      <c r="Q199" s="1">
        <f>COUNTIF('Hedef Liste Afyon'!A:A,A199)</f>
        <v>1</v>
      </c>
    </row>
    <row r="200" ht="15.75" customHeight="1">
      <c r="A200" s="211" t="s">
        <v>1975</v>
      </c>
      <c r="B200" s="211" t="s">
        <v>1976</v>
      </c>
      <c r="C200" s="212" t="b">
        <v>1</v>
      </c>
      <c r="D200" s="211" t="s">
        <v>1385</v>
      </c>
      <c r="E200" s="213">
        <v>5592.0</v>
      </c>
      <c r="F200" s="213">
        <v>342.0</v>
      </c>
      <c r="G200" s="213">
        <v>0.0</v>
      </c>
      <c r="H200" s="213">
        <v>16.0</v>
      </c>
      <c r="I200" s="213">
        <v>16.0</v>
      </c>
      <c r="J200" s="214">
        <v>0.0</v>
      </c>
      <c r="K200" s="211" t="s">
        <v>1977</v>
      </c>
      <c r="L200" s="211">
        <v>2.722172171E9</v>
      </c>
      <c r="M200" s="211" t="s">
        <v>1350</v>
      </c>
      <c r="N200" s="211" t="s">
        <v>1376</v>
      </c>
      <c r="O200" s="211" t="s">
        <v>1978</v>
      </c>
      <c r="P200" s="211" t="s">
        <v>2137</v>
      </c>
      <c r="Q200" s="1">
        <f>COUNTIF('Hedef Liste Afyon'!A:A,A200)</f>
        <v>1</v>
      </c>
    </row>
    <row r="201" ht="15.75" customHeight="1">
      <c r="A201" s="211" t="s">
        <v>2272</v>
      </c>
      <c r="B201" s="211" t="s">
        <v>2273</v>
      </c>
      <c r="C201" s="212" t="b">
        <v>0</v>
      </c>
      <c r="D201" s="211" t="s">
        <v>1370</v>
      </c>
      <c r="E201" s="213">
        <v>44.0</v>
      </c>
      <c r="F201" s="213">
        <v>0.0</v>
      </c>
      <c r="G201" s="213">
        <v>0.0</v>
      </c>
      <c r="H201" s="213">
        <v>30.0</v>
      </c>
      <c r="I201" s="213">
        <v>30.0</v>
      </c>
      <c r="J201" s="214">
        <v>0.0</v>
      </c>
      <c r="K201" s="211" t="s">
        <v>2274</v>
      </c>
      <c r="L201" s="211">
        <v>2.72214403E9</v>
      </c>
      <c r="M201" s="211" t="s">
        <v>1350</v>
      </c>
      <c r="N201" s="211" t="s">
        <v>1749</v>
      </c>
      <c r="O201" s="211" t="s">
        <v>2275</v>
      </c>
      <c r="P201" s="211" t="s">
        <v>2137</v>
      </c>
      <c r="Q201" s="1">
        <f>COUNTIF('Hedef Liste Afyon'!A:A,A201)</f>
        <v>0</v>
      </c>
    </row>
    <row r="202" ht="15.75" customHeight="1">
      <c r="A202" s="211" t="s">
        <v>1128</v>
      </c>
      <c r="B202" s="211" t="s">
        <v>1129</v>
      </c>
      <c r="C202" s="212" t="b">
        <v>1</v>
      </c>
      <c r="D202" s="211" t="s">
        <v>1443</v>
      </c>
      <c r="E202" s="213">
        <v>2228.0</v>
      </c>
      <c r="F202" s="213">
        <v>264.0</v>
      </c>
      <c r="G202" s="213">
        <v>12.0</v>
      </c>
      <c r="H202" s="213">
        <v>13.0</v>
      </c>
      <c r="I202" s="213">
        <v>25.0</v>
      </c>
      <c r="J202" s="214">
        <v>0.48</v>
      </c>
      <c r="K202" s="211" t="s">
        <v>1985</v>
      </c>
      <c r="L202" s="211">
        <v>5.452520111E9</v>
      </c>
      <c r="M202" s="211" t="s">
        <v>1350</v>
      </c>
      <c r="N202" s="211" t="s">
        <v>1402</v>
      </c>
      <c r="O202" s="211" t="s">
        <v>1131</v>
      </c>
      <c r="P202" s="211" t="s">
        <v>2137</v>
      </c>
      <c r="Q202" s="1">
        <f>COUNTIF('Hedef Liste Afyon'!A:A,A202)</f>
        <v>1</v>
      </c>
    </row>
    <row r="203" ht="15.75" customHeight="1">
      <c r="A203" s="211" t="s">
        <v>1987</v>
      </c>
      <c r="B203" s="211" t="s">
        <v>1988</v>
      </c>
      <c r="C203" s="212" t="b">
        <v>0</v>
      </c>
      <c r="D203" s="211" t="s">
        <v>1385</v>
      </c>
      <c r="E203" s="213">
        <v>18.0</v>
      </c>
      <c r="F203" s="213">
        <v>0.0</v>
      </c>
      <c r="G203" s="213">
        <v>0.0</v>
      </c>
      <c r="H203" s="213">
        <v>12.0</v>
      </c>
      <c r="I203" s="213">
        <v>12.0</v>
      </c>
      <c r="J203" s="214">
        <v>0.0</v>
      </c>
      <c r="K203" s="211" t="s">
        <v>1989</v>
      </c>
      <c r="L203" s="211">
        <v>2.722164356E9</v>
      </c>
      <c r="M203" s="211" t="s">
        <v>1350</v>
      </c>
      <c r="N203" s="211" t="s">
        <v>1521</v>
      </c>
      <c r="O203" s="211" t="s">
        <v>1990</v>
      </c>
      <c r="P203" s="211" t="s">
        <v>2137</v>
      </c>
      <c r="Q203" s="1">
        <f>COUNTIF('Hedef Liste Afyon'!A:A,A203)</f>
        <v>1</v>
      </c>
    </row>
    <row r="204" ht="15.75" customHeight="1">
      <c r="A204" s="211" t="s">
        <v>1992</v>
      </c>
      <c r="B204" s="211" t="s">
        <v>1993</v>
      </c>
      <c r="C204" s="212" t="b">
        <v>0</v>
      </c>
      <c r="D204" s="211" t="s">
        <v>1378</v>
      </c>
      <c r="E204" s="213">
        <v>179.0</v>
      </c>
      <c r="F204" s="213">
        <v>0.0</v>
      </c>
      <c r="G204" s="213">
        <v>0.0</v>
      </c>
      <c r="H204" s="213">
        <v>9.0</v>
      </c>
      <c r="I204" s="213">
        <v>9.0</v>
      </c>
      <c r="J204" s="214">
        <v>0.0</v>
      </c>
      <c r="K204" s="211" t="s">
        <v>1994</v>
      </c>
      <c r="L204" s="211">
        <v>5.45213031E9</v>
      </c>
      <c r="M204" s="211" t="s">
        <v>1350</v>
      </c>
      <c r="N204" s="211" t="s">
        <v>1447</v>
      </c>
      <c r="O204" s="211" t="s">
        <v>1995</v>
      </c>
      <c r="P204" s="211" t="s">
        <v>2137</v>
      </c>
      <c r="Q204" s="1">
        <f>COUNTIF('Hedef Liste Afyon'!A:A,A204)</f>
        <v>1</v>
      </c>
    </row>
    <row r="205" ht="15.75" customHeight="1">
      <c r="A205" s="211" t="s">
        <v>2276</v>
      </c>
      <c r="B205" s="211" t="s">
        <v>2277</v>
      </c>
      <c r="C205" s="212" t="b">
        <v>1</v>
      </c>
      <c r="D205" s="211" t="s">
        <v>1370</v>
      </c>
      <c r="E205" s="213">
        <v>2978.0</v>
      </c>
      <c r="F205" s="213">
        <v>148.0</v>
      </c>
      <c r="G205" s="213">
        <v>0.0</v>
      </c>
      <c r="H205" s="213">
        <v>18.0</v>
      </c>
      <c r="I205" s="213">
        <v>18.0</v>
      </c>
      <c r="J205" s="214">
        <v>0.0</v>
      </c>
      <c r="K205" s="211" t="s">
        <v>2278</v>
      </c>
      <c r="L205" s="211">
        <v>2.722130101E9</v>
      </c>
      <c r="M205" s="211" t="s">
        <v>1350</v>
      </c>
      <c r="N205" s="211" t="s">
        <v>1366</v>
      </c>
      <c r="O205" s="211" t="s">
        <v>2279</v>
      </c>
      <c r="P205" s="211" t="s">
        <v>2165</v>
      </c>
      <c r="Q205" s="1">
        <f>COUNTIF('Hedef Liste Afyon'!A:A,A205)</f>
        <v>0</v>
      </c>
    </row>
    <row r="206" ht="15.75" customHeight="1">
      <c r="A206" s="211" t="s">
        <v>2280</v>
      </c>
      <c r="B206" s="211" t="s">
        <v>2281</v>
      </c>
      <c r="C206" s="212" t="b">
        <v>1</v>
      </c>
      <c r="D206" s="211" t="s">
        <v>1370</v>
      </c>
      <c r="E206" s="213">
        <v>4955.0</v>
      </c>
      <c r="F206" s="213">
        <v>173.0</v>
      </c>
      <c r="G206" s="213">
        <v>0.0</v>
      </c>
      <c r="H206" s="213">
        <v>12.0</v>
      </c>
      <c r="I206" s="213">
        <v>12.0</v>
      </c>
      <c r="J206" s="214">
        <v>0.0</v>
      </c>
      <c r="K206" s="211" t="s">
        <v>2282</v>
      </c>
      <c r="L206" s="211">
        <v>2.722130104E9</v>
      </c>
      <c r="M206" s="211" t="s">
        <v>1350</v>
      </c>
      <c r="N206" s="211" t="s">
        <v>1402</v>
      </c>
      <c r="O206" s="211" t="s">
        <v>2283</v>
      </c>
      <c r="P206" s="211" t="s">
        <v>2165</v>
      </c>
      <c r="Q206" s="1">
        <f>COUNTIF('Hedef Liste Afyon'!A:A,A206)</f>
        <v>0</v>
      </c>
    </row>
    <row r="207" ht="15.75" customHeight="1">
      <c r="A207" s="211" t="s">
        <v>1980</v>
      </c>
      <c r="B207" s="211" t="s">
        <v>2284</v>
      </c>
      <c r="C207" s="212" t="b">
        <v>1</v>
      </c>
      <c r="D207" s="211" t="s">
        <v>1364</v>
      </c>
      <c r="E207" s="213">
        <v>1653.0</v>
      </c>
      <c r="F207" s="213">
        <v>68.0</v>
      </c>
      <c r="G207" s="213">
        <v>62.0</v>
      </c>
      <c r="H207" s="213">
        <v>62.0</v>
      </c>
      <c r="I207" s="213">
        <v>124.0</v>
      </c>
      <c r="J207" s="214">
        <v>0.5</v>
      </c>
      <c r="K207" s="211" t="s">
        <v>1982</v>
      </c>
      <c r="L207" s="211">
        <v>5.453151943E9</v>
      </c>
      <c r="M207" s="211" t="s">
        <v>1350</v>
      </c>
      <c r="N207" s="211" t="s">
        <v>1402</v>
      </c>
      <c r="O207" s="211" t="s">
        <v>1983</v>
      </c>
      <c r="P207" s="211" t="s">
        <v>2165</v>
      </c>
      <c r="Q207" s="1">
        <f>COUNTIF('Hedef Liste Afyon'!A:A,A207)</f>
        <v>1</v>
      </c>
    </row>
    <row r="208" ht="15.75" customHeight="1">
      <c r="A208" s="211" t="s">
        <v>1997</v>
      </c>
      <c r="B208" s="211" t="s">
        <v>1998</v>
      </c>
      <c r="C208" s="212" t="b">
        <v>1</v>
      </c>
      <c r="D208" s="211" t="s">
        <v>1370</v>
      </c>
      <c r="E208" s="213">
        <v>72.0</v>
      </c>
      <c r="F208" s="213">
        <v>22.0</v>
      </c>
      <c r="G208" s="213">
        <v>0.0</v>
      </c>
      <c r="H208" s="213">
        <v>54.0</v>
      </c>
      <c r="I208" s="213">
        <v>54.0</v>
      </c>
      <c r="J208" s="214">
        <v>0.0</v>
      </c>
      <c r="K208" s="211" t="s">
        <v>1999</v>
      </c>
      <c r="L208" s="211">
        <v>2.722145559E9</v>
      </c>
      <c r="M208" s="211" t="s">
        <v>1350</v>
      </c>
      <c r="N208" s="211" t="s">
        <v>1749</v>
      </c>
      <c r="O208" s="211" t="s">
        <v>2000</v>
      </c>
      <c r="P208" s="211" t="s">
        <v>2137</v>
      </c>
      <c r="Q208" s="1">
        <f>COUNTIF('Hedef Liste Afyon'!A:A,A208)</f>
        <v>1</v>
      </c>
    </row>
    <row r="209" ht="15.75" customHeight="1">
      <c r="A209" s="211" t="s">
        <v>2001</v>
      </c>
      <c r="B209" s="211" t="s">
        <v>2002</v>
      </c>
      <c r="C209" s="212" t="b">
        <v>1</v>
      </c>
      <c r="D209" s="211" t="s">
        <v>1789</v>
      </c>
      <c r="E209" s="213">
        <v>529.0</v>
      </c>
      <c r="F209" s="213">
        <v>69.0</v>
      </c>
      <c r="G209" s="213">
        <v>0.0</v>
      </c>
      <c r="H209" s="213">
        <v>9.0</v>
      </c>
      <c r="I209" s="213">
        <v>9.0</v>
      </c>
      <c r="J209" s="214">
        <v>0.0</v>
      </c>
      <c r="K209" s="211" t="s">
        <v>2003</v>
      </c>
      <c r="L209" s="211">
        <v>5.438107598E9</v>
      </c>
      <c r="M209" s="211" t="s">
        <v>1350</v>
      </c>
      <c r="N209" s="211" t="s">
        <v>1366</v>
      </c>
      <c r="O209" s="211" t="s">
        <v>2004</v>
      </c>
      <c r="P209" s="211" t="s">
        <v>2137</v>
      </c>
      <c r="Q209" s="1">
        <f>COUNTIF('Hedef Liste Afyon'!A:A,A209)</f>
        <v>1</v>
      </c>
    </row>
    <row r="210" ht="15.75" customHeight="1">
      <c r="A210" s="211" t="s">
        <v>2285</v>
      </c>
      <c r="B210" s="211" t="s">
        <v>2286</v>
      </c>
      <c r="C210" s="212" t="b">
        <v>1</v>
      </c>
      <c r="D210" s="211" t="s">
        <v>1950</v>
      </c>
      <c r="E210" s="213">
        <v>2342.0</v>
      </c>
      <c r="F210" s="213">
        <v>78.0</v>
      </c>
      <c r="G210" s="213">
        <v>77.0</v>
      </c>
      <c r="H210" s="213">
        <v>35.0</v>
      </c>
      <c r="I210" s="213">
        <v>112.0</v>
      </c>
      <c r="J210" s="214">
        <v>0.69</v>
      </c>
      <c r="K210" s="211" t="s">
        <v>2287</v>
      </c>
      <c r="L210" s="211">
        <v>5.551702141E9</v>
      </c>
      <c r="M210" s="211" t="s">
        <v>1350</v>
      </c>
      <c r="N210" s="211" t="s">
        <v>1402</v>
      </c>
      <c r="O210" s="211" t="s">
        <v>2288</v>
      </c>
      <c r="P210" s="211" t="s">
        <v>2137</v>
      </c>
      <c r="Q210" s="1">
        <f>COUNTIF('Hedef Liste Afyon'!A:A,A210)</f>
        <v>0</v>
      </c>
    </row>
    <row r="211" ht="15.75" customHeight="1">
      <c r="A211" s="211" t="s">
        <v>2006</v>
      </c>
      <c r="B211" s="211" t="s">
        <v>2007</v>
      </c>
      <c r="C211" s="212" t="b">
        <v>1</v>
      </c>
      <c r="D211" s="211" t="s">
        <v>1507</v>
      </c>
      <c r="E211" s="213">
        <v>401.0</v>
      </c>
      <c r="F211" s="213">
        <v>31.0</v>
      </c>
      <c r="G211" s="213">
        <v>0.0</v>
      </c>
      <c r="H211" s="213">
        <v>149.0</v>
      </c>
      <c r="I211" s="213">
        <v>149.0</v>
      </c>
      <c r="J211" s="214">
        <v>0.0</v>
      </c>
      <c r="K211" s="211" t="s">
        <v>2008</v>
      </c>
      <c r="L211" s="211">
        <v>2.72213201E9</v>
      </c>
      <c r="M211" s="211" t="s">
        <v>1350</v>
      </c>
      <c r="N211" s="211" t="s">
        <v>1366</v>
      </c>
      <c r="O211" s="211" t="s">
        <v>2009</v>
      </c>
      <c r="P211" s="211" t="s">
        <v>2137</v>
      </c>
      <c r="Q211" s="1">
        <f>COUNTIF('Hedef Liste Afyon'!A:A,A211)</f>
        <v>1</v>
      </c>
    </row>
    <row r="212" ht="15.75" customHeight="1">
      <c r="A212" s="211" t="s">
        <v>2289</v>
      </c>
      <c r="B212" s="211" t="s">
        <v>2290</v>
      </c>
      <c r="C212" s="212" t="b">
        <v>1</v>
      </c>
      <c r="D212" s="211" t="s">
        <v>1577</v>
      </c>
      <c r="E212" s="213">
        <v>124.0</v>
      </c>
      <c r="F212" s="213">
        <v>17.0</v>
      </c>
      <c r="G212" s="213">
        <v>133.0</v>
      </c>
      <c r="H212" s="213">
        <v>7.0</v>
      </c>
      <c r="I212" s="213">
        <v>140.0</v>
      </c>
      <c r="J212" s="214">
        <v>0.95</v>
      </c>
      <c r="K212" s="211" t="s">
        <v>2291</v>
      </c>
      <c r="L212" s="211">
        <v>2.7227366E9</v>
      </c>
      <c r="M212" s="211" t="s">
        <v>1699</v>
      </c>
      <c r="N212" s="211" t="s">
        <v>1565</v>
      </c>
      <c r="O212" s="211" t="s">
        <v>2292</v>
      </c>
      <c r="P212" s="211" t="s">
        <v>2165</v>
      </c>
      <c r="Q212" s="1">
        <f>COUNTIF('Hedef Liste Afyon'!A:A,A212)</f>
        <v>0</v>
      </c>
    </row>
    <row r="213" ht="15.75" customHeight="1">
      <c r="A213" s="211" t="s">
        <v>2293</v>
      </c>
      <c r="B213" s="211" t="s">
        <v>2294</v>
      </c>
      <c r="C213" s="212" t="b">
        <v>1</v>
      </c>
      <c r="D213" s="211" t="s">
        <v>1577</v>
      </c>
      <c r="E213" s="213">
        <v>1989.0</v>
      </c>
      <c r="F213" s="213">
        <v>174.0</v>
      </c>
      <c r="G213" s="213">
        <v>101.0</v>
      </c>
      <c r="H213" s="213">
        <v>5.0</v>
      </c>
      <c r="I213" s="213">
        <v>106.0</v>
      </c>
      <c r="J213" s="214">
        <v>0.95</v>
      </c>
      <c r="K213" s="211" t="s">
        <v>2291</v>
      </c>
      <c r="L213" s="211">
        <v>2.72213998E9</v>
      </c>
      <c r="M213" s="211" t="s">
        <v>1350</v>
      </c>
      <c r="N213" s="211" t="s">
        <v>1366</v>
      </c>
      <c r="O213" s="211" t="s">
        <v>2295</v>
      </c>
      <c r="P213" s="211" t="s">
        <v>2165</v>
      </c>
      <c r="Q213" s="1">
        <f>COUNTIF('Hedef Liste Afyon'!A:A,A213)</f>
        <v>0</v>
      </c>
    </row>
    <row r="214" ht="15.75" customHeight="1">
      <c r="A214" s="211" t="s">
        <v>2296</v>
      </c>
      <c r="B214" s="211" t="s">
        <v>2297</v>
      </c>
      <c r="C214" s="212" t="b">
        <v>1</v>
      </c>
      <c r="D214" s="211" t="s">
        <v>1577</v>
      </c>
      <c r="E214" s="213">
        <v>3423.0</v>
      </c>
      <c r="F214" s="213">
        <v>273.0</v>
      </c>
      <c r="G214" s="213">
        <v>110.0</v>
      </c>
      <c r="H214" s="213">
        <v>10.0</v>
      </c>
      <c r="I214" s="213">
        <v>120.0</v>
      </c>
      <c r="J214" s="214">
        <v>0.92</v>
      </c>
      <c r="K214" s="211" t="s">
        <v>2291</v>
      </c>
      <c r="L214" s="211">
        <v>2.7250233E9</v>
      </c>
      <c r="M214" s="211" t="s">
        <v>1350</v>
      </c>
      <c r="N214" s="211" t="s">
        <v>1667</v>
      </c>
      <c r="O214" s="211" t="s">
        <v>2298</v>
      </c>
      <c r="P214" s="211" t="s">
        <v>2165</v>
      </c>
      <c r="Q214" s="1">
        <f>COUNTIF('Hedef Liste Afyon'!A:A,A214)</f>
        <v>0</v>
      </c>
    </row>
    <row r="215" ht="15.75" customHeight="1">
      <c r="A215" s="211" t="s">
        <v>1062</v>
      </c>
      <c r="B215" s="211" t="s">
        <v>1063</v>
      </c>
      <c r="C215" s="212" t="b">
        <v>1</v>
      </c>
      <c r="D215" s="211" t="s">
        <v>1385</v>
      </c>
      <c r="E215" s="213">
        <v>3097.0</v>
      </c>
      <c r="F215" s="213">
        <v>376.0</v>
      </c>
      <c r="G215" s="213">
        <v>18.0</v>
      </c>
      <c r="H215" s="213">
        <v>9.0</v>
      </c>
      <c r="I215" s="213">
        <v>27.0</v>
      </c>
      <c r="J215" s="214">
        <v>0.67</v>
      </c>
      <c r="K215" s="211" t="s">
        <v>2017</v>
      </c>
      <c r="L215" s="211">
        <v>2.722281155E9</v>
      </c>
      <c r="M215" s="211" t="s">
        <v>1350</v>
      </c>
      <c r="N215" s="211" t="s">
        <v>1402</v>
      </c>
      <c r="O215" s="211" t="s">
        <v>1065</v>
      </c>
      <c r="P215" s="211" t="s">
        <v>2137</v>
      </c>
      <c r="Q215" s="1">
        <f>COUNTIF('Hedef Liste Afyon'!A:A,A215)</f>
        <v>1</v>
      </c>
    </row>
    <row r="216" ht="15.75" customHeight="1">
      <c r="A216" s="211" t="s">
        <v>1277</v>
      </c>
      <c r="B216" s="211" t="s">
        <v>1278</v>
      </c>
      <c r="C216" s="212" t="b">
        <v>1</v>
      </c>
      <c r="D216" s="211" t="s">
        <v>1348</v>
      </c>
      <c r="E216" s="213">
        <v>49.0</v>
      </c>
      <c r="F216" s="213">
        <v>0.0</v>
      </c>
      <c r="G216" s="213">
        <v>0.0</v>
      </c>
      <c r="H216" s="213">
        <v>44.0</v>
      </c>
      <c r="I216" s="213">
        <v>44.0</v>
      </c>
      <c r="J216" s="214">
        <v>0.0</v>
      </c>
      <c r="K216" s="211" t="s">
        <v>2018</v>
      </c>
      <c r="L216" s="211">
        <v>5.41909088E9</v>
      </c>
      <c r="M216" s="211" t="s">
        <v>1350</v>
      </c>
      <c r="N216" s="211" t="s">
        <v>1402</v>
      </c>
      <c r="O216" s="211" t="s">
        <v>1280</v>
      </c>
      <c r="P216" s="211" t="s">
        <v>2137</v>
      </c>
      <c r="Q216" s="1">
        <f>COUNTIF('Hedef Liste Afyon'!A:A,A216)</f>
        <v>1</v>
      </c>
    </row>
    <row r="217" ht="15.75" customHeight="1">
      <c r="A217" s="211" t="s">
        <v>2020</v>
      </c>
      <c r="B217" s="211" t="s">
        <v>2021</v>
      </c>
      <c r="C217" s="212" t="b">
        <v>1</v>
      </c>
      <c r="D217" s="211" t="s">
        <v>1832</v>
      </c>
      <c r="E217" s="213">
        <v>1256.0</v>
      </c>
      <c r="F217" s="213">
        <v>98.0</v>
      </c>
      <c r="G217" s="213">
        <v>0.0</v>
      </c>
      <c r="H217" s="213">
        <v>28.0</v>
      </c>
      <c r="I217" s="213">
        <v>28.0</v>
      </c>
      <c r="J217" s="214">
        <v>0.0</v>
      </c>
      <c r="K217" s="211" t="s">
        <v>2022</v>
      </c>
      <c r="L217" s="211">
        <v>2.722146566E9</v>
      </c>
      <c r="M217" s="211" t="s">
        <v>1350</v>
      </c>
      <c r="N217" s="211" t="s">
        <v>1366</v>
      </c>
      <c r="O217" s="211" t="s">
        <v>2023</v>
      </c>
      <c r="P217" s="211" t="s">
        <v>2137</v>
      </c>
      <c r="Q217" s="1">
        <f>COUNTIF('Hedef Liste Afyon'!A:A,A217)</f>
        <v>1</v>
      </c>
    </row>
    <row r="218" ht="15.75" customHeight="1">
      <c r="A218" s="211" t="s">
        <v>2025</v>
      </c>
      <c r="B218" s="211" t="s">
        <v>2026</v>
      </c>
      <c r="C218" s="212" t="b">
        <v>1</v>
      </c>
      <c r="D218" s="211" t="s">
        <v>1356</v>
      </c>
      <c r="E218" s="213">
        <v>386.0</v>
      </c>
      <c r="F218" s="213">
        <v>26.0</v>
      </c>
      <c r="G218" s="213">
        <v>0.0</v>
      </c>
      <c r="H218" s="213">
        <v>20.0</v>
      </c>
      <c r="I218" s="213">
        <v>20.0</v>
      </c>
      <c r="J218" s="214">
        <v>0.0</v>
      </c>
      <c r="K218" s="211" t="s">
        <v>1833</v>
      </c>
      <c r="L218" s="211">
        <v>5.415924542E9</v>
      </c>
      <c r="M218" s="211" t="s">
        <v>1350</v>
      </c>
      <c r="N218" s="211" t="s">
        <v>1402</v>
      </c>
      <c r="O218" s="211" t="s">
        <v>2027</v>
      </c>
      <c r="P218" s="211" t="s">
        <v>2137</v>
      </c>
      <c r="Q218" s="1">
        <f>COUNTIF('Hedef Liste Afyon'!A:A,A218)</f>
        <v>1</v>
      </c>
    </row>
    <row r="219" ht="15.75" customHeight="1">
      <c r="A219" s="211" t="s">
        <v>2029</v>
      </c>
      <c r="B219" s="211" t="s">
        <v>2030</v>
      </c>
      <c r="C219" s="212" t="b">
        <v>0</v>
      </c>
      <c r="D219" s="211" t="s">
        <v>1832</v>
      </c>
      <c r="E219" s="213">
        <v>406.0</v>
      </c>
      <c r="F219" s="213">
        <v>0.0</v>
      </c>
      <c r="G219" s="213">
        <v>0.0</v>
      </c>
      <c r="H219" s="213">
        <v>13.0</v>
      </c>
      <c r="I219" s="213">
        <v>13.0</v>
      </c>
      <c r="J219" s="214">
        <v>0.0</v>
      </c>
      <c r="K219" s="211" t="s">
        <v>1833</v>
      </c>
      <c r="L219" s="211">
        <v>5.434701008E9</v>
      </c>
      <c r="M219" s="211" t="s">
        <v>1350</v>
      </c>
      <c r="N219" s="211" t="s">
        <v>1447</v>
      </c>
      <c r="O219" s="211" t="s">
        <v>1664</v>
      </c>
      <c r="P219" s="211" t="s">
        <v>2137</v>
      </c>
      <c r="Q219" s="1">
        <f>COUNTIF('Hedef Liste Afyon'!A:A,A219)</f>
        <v>1</v>
      </c>
    </row>
    <row r="220" ht="15.75" customHeight="1">
      <c r="A220" s="211" t="s">
        <v>1021</v>
      </c>
      <c r="B220" s="211" t="s">
        <v>1022</v>
      </c>
      <c r="C220" s="212" t="b">
        <v>0</v>
      </c>
      <c r="D220" s="211" t="s">
        <v>1577</v>
      </c>
      <c r="E220" s="213">
        <v>9.0</v>
      </c>
      <c r="F220" s="213">
        <v>0.0</v>
      </c>
      <c r="G220" s="213">
        <v>0.0</v>
      </c>
      <c r="H220" s="213">
        <v>15.0</v>
      </c>
      <c r="I220" s="213">
        <v>15.0</v>
      </c>
      <c r="J220" s="214">
        <v>0.0</v>
      </c>
      <c r="K220" s="211" t="s">
        <v>1564</v>
      </c>
      <c r="L220" s="211">
        <v>2.7221555E9</v>
      </c>
      <c r="M220" s="211" t="s">
        <v>1350</v>
      </c>
      <c r="N220" s="211" t="s">
        <v>1565</v>
      </c>
      <c r="O220" s="211" t="s">
        <v>1017</v>
      </c>
      <c r="P220" s="211" t="s">
        <v>2137</v>
      </c>
      <c r="Q220" s="1">
        <f>COUNTIF('Hedef Liste Afyon'!A:A,A220)</f>
        <v>1</v>
      </c>
    </row>
    <row r="221" ht="15.75" customHeight="1">
      <c r="A221" s="211" t="s">
        <v>1237</v>
      </c>
      <c r="B221" s="211" t="s">
        <v>1238</v>
      </c>
      <c r="C221" s="212" t="b">
        <v>1</v>
      </c>
      <c r="D221" s="211" t="s">
        <v>1385</v>
      </c>
      <c r="E221" s="213">
        <v>1087.0</v>
      </c>
      <c r="F221" s="213">
        <v>76.0</v>
      </c>
      <c r="G221" s="213">
        <v>8.0</v>
      </c>
      <c r="H221" s="213">
        <v>9.0</v>
      </c>
      <c r="I221" s="213">
        <v>17.0</v>
      </c>
      <c r="J221" s="214">
        <v>0.47</v>
      </c>
      <c r="K221" s="211" t="s">
        <v>2010</v>
      </c>
      <c r="L221" s="211">
        <v>2.722146467E9</v>
      </c>
      <c r="M221" s="211" t="s">
        <v>1350</v>
      </c>
      <c r="N221" s="211" t="s">
        <v>1408</v>
      </c>
      <c r="O221" s="211" t="s">
        <v>1242</v>
      </c>
      <c r="P221" s="211" t="s">
        <v>2137</v>
      </c>
      <c r="Q221" s="1">
        <f>COUNTIF('Hedef Liste Afyon'!A:A,A221)</f>
        <v>1</v>
      </c>
    </row>
    <row r="222" ht="15.75" customHeight="1">
      <c r="A222" s="211" t="s">
        <v>2012</v>
      </c>
      <c r="B222" s="211" t="s">
        <v>2013</v>
      </c>
      <c r="C222" s="212" t="b">
        <v>1</v>
      </c>
      <c r="D222" s="211" t="s">
        <v>1827</v>
      </c>
      <c r="E222" s="213">
        <v>2260.0</v>
      </c>
      <c r="F222" s="213">
        <v>206.0</v>
      </c>
      <c r="G222" s="213">
        <v>0.0</v>
      </c>
      <c r="H222" s="213">
        <v>36.0</v>
      </c>
      <c r="I222" s="213">
        <v>36.0</v>
      </c>
      <c r="J222" s="214">
        <v>0.0</v>
      </c>
      <c r="K222" s="211" t="s">
        <v>2014</v>
      </c>
      <c r="L222" s="211">
        <v>5.304046467E9</v>
      </c>
      <c r="M222" s="211" t="s">
        <v>1350</v>
      </c>
      <c r="N222" s="211" t="s">
        <v>1366</v>
      </c>
      <c r="O222" s="211" t="s">
        <v>2015</v>
      </c>
      <c r="P222" s="211" t="s">
        <v>2137</v>
      </c>
      <c r="Q222" s="1">
        <f>COUNTIF('Hedef Liste Afyon'!A:A,A222)</f>
        <v>1</v>
      </c>
    </row>
    <row r="223" ht="15.75" customHeight="1">
      <c r="A223" s="211" t="s">
        <v>2032</v>
      </c>
      <c r="B223" s="211" t="s">
        <v>2033</v>
      </c>
      <c r="C223" s="212" t="b">
        <v>1</v>
      </c>
      <c r="D223" s="211" t="s">
        <v>2034</v>
      </c>
      <c r="E223" s="213">
        <v>1331.0</v>
      </c>
      <c r="F223" s="213">
        <v>0.0</v>
      </c>
      <c r="G223" s="213">
        <v>0.0</v>
      </c>
      <c r="H223" s="213">
        <v>41.0</v>
      </c>
      <c r="I223" s="213">
        <v>41.0</v>
      </c>
      <c r="J223" s="214">
        <v>0.0</v>
      </c>
      <c r="K223" s="211" t="s">
        <v>2035</v>
      </c>
      <c r="L223" s="211">
        <v>5.519878879E9</v>
      </c>
      <c r="M223" s="211" t="s">
        <v>1350</v>
      </c>
      <c r="N223" s="211" t="s">
        <v>1402</v>
      </c>
      <c r="O223" s="211" t="s">
        <v>2036</v>
      </c>
      <c r="P223" s="211" t="s">
        <v>2137</v>
      </c>
      <c r="Q223" s="1">
        <f>COUNTIF('Hedef Liste Afyon'!A:A,A223)</f>
        <v>1</v>
      </c>
    </row>
    <row r="224" ht="15.75" customHeight="1">
      <c r="A224" s="211" t="s">
        <v>830</v>
      </c>
      <c r="B224" s="211" t="s">
        <v>831</v>
      </c>
      <c r="C224" s="212" t="b">
        <v>1</v>
      </c>
      <c r="D224" s="211" t="s">
        <v>2299</v>
      </c>
      <c r="E224" s="213">
        <v>1080.0</v>
      </c>
      <c r="F224" s="213">
        <v>34.0</v>
      </c>
      <c r="G224" s="213">
        <v>3.0</v>
      </c>
      <c r="H224" s="213">
        <v>43.0</v>
      </c>
      <c r="I224" s="213">
        <v>46.0</v>
      </c>
      <c r="J224" s="214">
        <v>0.07</v>
      </c>
      <c r="K224" s="211" t="s">
        <v>2039</v>
      </c>
      <c r="L224" s="211">
        <v>2.722139889E9</v>
      </c>
      <c r="M224" s="211" t="s">
        <v>1350</v>
      </c>
      <c r="N224" s="211" t="s">
        <v>1408</v>
      </c>
      <c r="O224" s="211" t="s">
        <v>834</v>
      </c>
      <c r="P224" s="211" t="s">
        <v>2137</v>
      </c>
      <c r="Q224" s="1">
        <f>COUNTIF('Hedef Liste Afyon'!A:A,A224)</f>
        <v>1</v>
      </c>
    </row>
    <row r="225" ht="15.75" customHeight="1">
      <c r="A225" s="211" t="s">
        <v>1138</v>
      </c>
      <c r="B225" s="211" t="s">
        <v>2300</v>
      </c>
      <c r="C225" s="212" t="b">
        <v>1</v>
      </c>
      <c r="D225" s="211" t="s">
        <v>1356</v>
      </c>
      <c r="E225" s="213">
        <v>1105.0</v>
      </c>
      <c r="F225" s="213">
        <v>16.0</v>
      </c>
      <c r="G225" s="213">
        <v>10.0</v>
      </c>
      <c r="H225" s="213">
        <v>0.0</v>
      </c>
      <c r="I225" s="213">
        <v>10.0</v>
      </c>
      <c r="J225" s="214">
        <v>1.0</v>
      </c>
      <c r="K225" s="211" t="s">
        <v>2301</v>
      </c>
      <c r="L225" s="211">
        <v>5.426250003E9</v>
      </c>
      <c r="M225" s="211" t="s">
        <v>1350</v>
      </c>
      <c r="N225" s="211" t="s">
        <v>1402</v>
      </c>
      <c r="O225" s="211" t="s">
        <v>1721</v>
      </c>
      <c r="P225" s="211" t="s">
        <v>2137</v>
      </c>
      <c r="Q225" s="1">
        <f>COUNTIF('Hedef Liste Afyon'!A:A,A225)</f>
        <v>1</v>
      </c>
    </row>
    <row r="226" ht="15.75" customHeight="1">
      <c r="A226" s="211" t="s">
        <v>2040</v>
      </c>
      <c r="B226" s="211" t="s">
        <v>2041</v>
      </c>
      <c r="C226" s="212" t="b">
        <v>1</v>
      </c>
      <c r="D226" s="211" t="s">
        <v>1950</v>
      </c>
      <c r="E226" s="213">
        <v>600.0</v>
      </c>
      <c r="F226" s="213">
        <v>14.0</v>
      </c>
      <c r="G226" s="213">
        <v>0.0</v>
      </c>
      <c r="H226" s="213">
        <v>23.0</v>
      </c>
      <c r="I226" s="213">
        <v>23.0</v>
      </c>
      <c r="J226" s="214">
        <v>0.0</v>
      </c>
      <c r="K226" s="211" t="s">
        <v>2042</v>
      </c>
      <c r="L226" s="211">
        <v>2.72222001E9</v>
      </c>
      <c r="M226" s="211" t="s">
        <v>1350</v>
      </c>
      <c r="N226" s="211" t="s">
        <v>1447</v>
      </c>
      <c r="O226" s="211" t="s">
        <v>2043</v>
      </c>
      <c r="P226" s="211" t="s">
        <v>2137</v>
      </c>
      <c r="Q226" s="1">
        <f>COUNTIF('Hedef Liste Afyon'!A:A,A226)</f>
        <v>1</v>
      </c>
    </row>
    <row r="227" ht="15.75" customHeight="1">
      <c r="A227" s="211" t="s">
        <v>2054</v>
      </c>
      <c r="B227" s="211" t="s">
        <v>2302</v>
      </c>
      <c r="C227" s="212" t="b">
        <v>1</v>
      </c>
      <c r="D227" s="211" t="s">
        <v>1348</v>
      </c>
      <c r="E227" s="213">
        <v>1644.0</v>
      </c>
      <c r="F227" s="213">
        <v>118.0</v>
      </c>
      <c r="G227" s="213">
        <v>7.0</v>
      </c>
      <c r="H227" s="213">
        <v>14.0</v>
      </c>
      <c r="I227" s="213">
        <v>21.0</v>
      </c>
      <c r="J227" s="214">
        <v>0.33</v>
      </c>
      <c r="K227" s="211" t="s">
        <v>2056</v>
      </c>
      <c r="L227" s="211">
        <v>2.722140643E9</v>
      </c>
      <c r="M227" s="211" t="s">
        <v>1350</v>
      </c>
      <c r="N227" s="211" t="s">
        <v>2147</v>
      </c>
      <c r="O227" s="211" t="s">
        <v>2303</v>
      </c>
      <c r="P227" s="211" t="s">
        <v>2137</v>
      </c>
      <c r="Q227" s="1">
        <f>COUNTIF('Hedef Liste Afyon'!A:A,A227)</f>
        <v>1</v>
      </c>
    </row>
    <row r="228" ht="15.75" customHeight="1">
      <c r="A228" s="211" t="s">
        <v>2045</v>
      </c>
      <c r="B228" s="211" t="s">
        <v>2046</v>
      </c>
      <c r="C228" s="212" t="b">
        <v>1</v>
      </c>
      <c r="D228" s="211" t="s">
        <v>1385</v>
      </c>
      <c r="E228" s="213">
        <v>58.0</v>
      </c>
      <c r="F228" s="213">
        <v>0.0</v>
      </c>
      <c r="G228" s="213">
        <v>0.0</v>
      </c>
      <c r="H228" s="213">
        <v>23.0</v>
      </c>
      <c r="I228" s="213">
        <v>23.0</v>
      </c>
      <c r="J228" s="214">
        <v>0.0</v>
      </c>
      <c r="K228" s="211" t="s">
        <v>2047</v>
      </c>
      <c r="L228" s="211">
        <v>5.358829295E9</v>
      </c>
      <c r="M228" s="211" t="s">
        <v>1350</v>
      </c>
      <c r="N228" s="211" t="s">
        <v>26</v>
      </c>
      <c r="O228" s="211" t="s">
        <v>2048</v>
      </c>
      <c r="P228" s="211" t="s">
        <v>2137</v>
      </c>
      <c r="Q228" s="1">
        <f>COUNTIF('Hedef Liste Afyon'!A:A,A228)</f>
        <v>1</v>
      </c>
    </row>
    <row r="229" ht="15.75" customHeight="1">
      <c r="A229" s="211" t="s">
        <v>835</v>
      </c>
      <c r="B229" s="211" t="s">
        <v>836</v>
      </c>
      <c r="C229" s="212" t="b">
        <v>1</v>
      </c>
      <c r="D229" s="211" t="s">
        <v>1385</v>
      </c>
      <c r="E229" s="213">
        <v>247.0</v>
      </c>
      <c r="F229" s="213">
        <v>16.0</v>
      </c>
      <c r="G229" s="213">
        <v>9.0</v>
      </c>
      <c r="H229" s="213">
        <v>5.0</v>
      </c>
      <c r="I229" s="213">
        <v>14.0</v>
      </c>
      <c r="J229" s="214">
        <v>0.64</v>
      </c>
      <c r="K229" s="211" t="s">
        <v>2049</v>
      </c>
      <c r="L229" s="211">
        <v>5.340119011E9</v>
      </c>
      <c r="M229" s="211" t="s">
        <v>1350</v>
      </c>
      <c r="N229" s="211" t="s">
        <v>2050</v>
      </c>
      <c r="O229" s="211" t="s">
        <v>839</v>
      </c>
      <c r="P229" s="211" t="s">
        <v>2137</v>
      </c>
      <c r="Q229" s="1">
        <f>COUNTIF('Hedef Liste Afyon'!A:A,A229)</f>
        <v>1</v>
      </c>
    </row>
    <row r="230" ht="15.75" customHeight="1">
      <c r="A230" s="211" t="s">
        <v>2059</v>
      </c>
      <c r="B230" s="211" t="s">
        <v>2060</v>
      </c>
      <c r="C230" s="212" t="b">
        <v>1</v>
      </c>
      <c r="D230" s="211" t="s">
        <v>1370</v>
      </c>
      <c r="E230" s="213">
        <v>16.0</v>
      </c>
      <c r="F230" s="213">
        <v>16.0</v>
      </c>
      <c r="G230" s="213">
        <v>0.0</v>
      </c>
      <c r="H230" s="213">
        <v>9.0</v>
      </c>
      <c r="I230" s="213">
        <v>9.0</v>
      </c>
      <c r="J230" s="214">
        <v>0.0</v>
      </c>
      <c r="K230" s="211" t="s">
        <v>2061</v>
      </c>
      <c r="L230" s="211">
        <v>5.326794003E9</v>
      </c>
      <c r="M230" s="211" t="s">
        <v>1350</v>
      </c>
      <c r="N230" s="211" t="s">
        <v>1565</v>
      </c>
      <c r="O230" s="211" t="s">
        <v>2062</v>
      </c>
      <c r="P230" s="211" t="s">
        <v>2137</v>
      </c>
      <c r="Q230" s="1">
        <f>COUNTIF('Hedef Liste Afyon'!A:A,A230)</f>
        <v>1</v>
      </c>
    </row>
    <row r="231" ht="15.75" customHeight="1">
      <c r="A231" s="211" t="s">
        <v>2063</v>
      </c>
      <c r="B231" s="211" t="s">
        <v>2064</v>
      </c>
      <c r="C231" s="212" t="b">
        <v>1</v>
      </c>
      <c r="D231" s="211" t="s">
        <v>1378</v>
      </c>
      <c r="E231" s="213">
        <v>187.0</v>
      </c>
      <c r="F231" s="213">
        <v>16.0</v>
      </c>
      <c r="G231" s="213">
        <v>0.0</v>
      </c>
      <c r="H231" s="213">
        <v>29.0</v>
      </c>
      <c r="I231" s="213">
        <v>29.0</v>
      </c>
      <c r="J231" s="214">
        <v>0.0</v>
      </c>
      <c r="K231" s="211" t="s">
        <v>2065</v>
      </c>
      <c r="L231" s="211">
        <v>5.527923203E9</v>
      </c>
      <c r="M231" s="211" t="s">
        <v>1500</v>
      </c>
      <c r="N231" s="211" t="s">
        <v>1754</v>
      </c>
      <c r="O231" s="211" t="s">
        <v>2066</v>
      </c>
      <c r="P231" s="211" t="s">
        <v>2137</v>
      </c>
      <c r="Q231" s="1">
        <f>COUNTIF('Hedef Liste Afyon'!A:A,A231)</f>
        <v>1</v>
      </c>
    </row>
    <row r="232" ht="15.75" customHeight="1">
      <c r="A232" s="211" t="s">
        <v>2304</v>
      </c>
      <c r="B232" s="211" t="s">
        <v>2305</v>
      </c>
      <c r="C232" s="212" t="b">
        <v>1</v>
      </c>
      <c r="D232" s="211" t="s">
        <v>1519</v>
      </c>
      <c r="E232" s="213">
        <v>1.0</v>
      </c>
      <c r="F232" s="213">
        <v>1.0</v>
      </c>
      <c r="G232" s="213">
        <v>89.0</v>
      </c>
      <c r="H232" s="213">
        <v>0.0</v>
      </c>
      <c r="I232" s="213">
        <v>89.0</v>
      </c>
      <c r="J232" s="214">
        <v>1.0</v>
      </c>
      <c r="K232" s="211" t="s">
        <v>2306</v>
      </c>
      <c r="L232" s="211">
        <v>2.7222209E9</v>
      </c>
      <c r="M232" s="211" t="s">
        <v>1350</v>
      </c>
      <c r="N232" s="211" t="s">
        <v>1447</v>
      </c>
      <c r="O232" s="211" t="s">
        <v>2307</v>
      </c>
      <c r="P232" s="211" t="s">
        <v>2165</v>
      </c>
      <c r="Q232" s="1">
        <f>COUNTIF('Hedef Liste Afyon'!A:A,A232)</f>
        <v>0</v>
      </c>
    </row>
    <row r="233" ht="15.75" customHeight="1">
      <c r="A233" s="211" t="s">
        <v>1152</v>
      </c>
      <c r="B233" s="211" t="s">
        <v>1153</v>
      </c>
      <c r="C233" s="212" t="b">
        <v>1</v>
      </c>
      <c r="D233" s="211" t="s">
        <v>1370</v>
      </c>
      <c r="E233" s="213">
        <v>461.0</v>
      </c>
      <c r="F233" s="213">
        <v>0.0</v>
      </c>
      <c r="G233" s="213">
        <v>15.0</v>
      </c>
      <c r="H233" s="213">
        <v>16.0</v>
      </c>
      <c r="I233" s="213">
        <v>31.0</v>
      </c>
      <c r="J233" s="214">
        <v>0.48</v>
      </c>
      <c r="K233" s="211" t="s">
        <v>2067</v>
      </c>
      <c r="L233" s="211">
        <v>5.325589338E9</v>
      </c>
      <c r="M233" s="211" t="s">
        <v>1350</v>
      </c>
      <c r="N233" s="211" t="s">
        <v>1447</v>
      </c>
      <c r="O233" s="211" t="s">
        <v>1156</v>
      </c>
      <c r="P233" s="211" t="s">
        <v>2137</v>
      </c>
      <c r="Q233" s="1">
        <f>COUNTIF('Hedef Liste Afyon'!A:A,A233)</f>
        <v>1</v>
      </c>
    </row>
    <row r="234" ht="15.75" customHeight="1">
      <c r="A234" s="211" t="s">
        <v>1133</v>
      </c>
      <c r="B234" s="211" t="s">
        <v>1134</v>
      </c>
      <c r="C234" s="212" t="b">
        <v>1</v>
      </c>
      <c r="D234" s="211" t="s">
        <v>1443</v>
      </c>
      <c r="E234" s="213">
        <v>68.0</v>
      </c>
      <c r="F234" s="213">
        <v>0.0</v>
      </c>
      <c r="G234" s="213">
        <v>0.0</v>
      </c>
      <c r="H234" s="213">
        <v>46.0</v>
      </c>
      <c r="I234" s="213">
        <v>46.0</v>
      </c>
      <c r="J234" s="214">
        <v>0.0</v>
      </c>
      <c r="K234" s="211" t="s">
        <v>2052</v>
      </c>
      <c r="L234" s="211">
        <v>5.425722303E9</v>
      </c>
      <c r="M234" s="211" t="s">
        <v>1350</v>
      </c>
      <c r="N234" s="211" t="s">
        <v>1402</v>
      </c>
      <c r="O234" s="211" t="s">
        <v>1136</v>
      </c>
      <c r="P234" s="211" t="s">
        <v>2137</v>
      </c>
      <c r="Q234" s="1">
        <f>COUNTIF('Hedef Liste Afyon'!A:A,A234)</f>
        <v>1</v>
      </c>
    </row>
    <row r="235" ht="15.75" customHeight="1">
      <c r="A235" s="211" t="s">
        <v>860</v>
      </c>
      <c r="B235" s="211" t="s">
        <v>861</v>
      </c>
      <c r="C235" s="212" t="b">
        <v>1</v>
      </c>
      <c r="D235" s="211" t="s">
        <v>1385</v>
      </c>
      <c r="E235" s="213">
        <v>66.0</v>
      </c>
      <c r="F235" s="213">
        <v>1.0</v>
      </c>
      <c r="G235" s="213">
        <v>7.0</v>
      </c>
      <c r="H235" s="213">
        <v>11.0</v>
      </c>
      <c r="I235" s="213">
        <v>18.0</v>
      </c>
      <c r="J235" s="214">
        <v>0.39</v>
      </c>
      <c r="K235" s="211" t="s">
        <v>2068</v>
      </c>
      <c r="L235" s="211">
        <v>5.432217803E9</v>
      </c>
      <c r="M235" s="211" t="s">
        <v>1350</v>
      </c>
      <c r="N235" s="211" t="s">
        <v>1652</v>
      </c>
      <c r="O235" s="211" t="s">
        <v>2069</v>
      </c>
      <c r="P235" s="211" t="s">
        <v>2137</v>
      </c>
      <c r="Q235" s="1">
        <f>COUNTIF('Hedef Liste Afyon'!A:A,A235)</f>
        <v>1</v>
      </c>
    </row>
    <row r="236" ht="15.75" customHeight="1">
      <c r="A236" s="211" t="s">
        <v>2071</v>
      </c>
      <c r="B236" s="211" t="s">
        <v>2308</v>
      </c>
      <c r="C236" s="212" t="b">
        <v>1</v>
      </c>
      <c r="D236" s="211" t="s">
        <v>1364</v>
      </c>
      <c r="E236" s="213">
        <v>978.0</v>
      </c>
      <c r="F236" s="213">
        <v>43.0</v>
      </c>
      <c r="G236" s="213">
        <v>0.0</v>
      </c>
      <c r="H236" s="213">
        <v>22.0</v>
      </c>
      <c r="I236" s="213">
        <v>22.0</v>
      </c>
      <c r="J236" s="214">
        <v>0.0</v>
      </c>
      <c r="K236" s="211" t="s">
        <v>2073</v>
      </c>
      <c r="L236" s="211">
        <v>5.494491003E9</v>
      </c>
      <c r="M236" s="211" t="s">
        <v>1350</v>
      </c>
      <c r="N236" s="211" t="s">
        <v>1402</v>
      </c>
      <c r="O236" s="211" t="s">
        <v>2074</v>
      </c>
      <c r="P236" s="211" t="s">
        <v>2137</v>
      </c>
      <c r="Q236" s="1">
        <f>COUNTIF('Hedef Liste Afyon'!A:A,A236)</f>
        <v>1</v>
      </c>
    </row>
    <row r="237" ht="15.75" customHeight="1">
      <c r="A237" s="211" t="s">
        <v>2076</v>
      </c>
      <c r="B237" s="211" t="s">
        <v>2077</v>
      </c>
      <c r="C237" s="212" t="b">
        <v>1</v>
      </c>
      <c r="D237" s="211" t="s">
        <v>1789</v>
      </c>
      <c r="E237" s="213">
        <v>225.0</v>
      </c>
      <c r="F237" s="213">
        <v>12.0</v>
      </c>
      <c r="G237" s="213">
        <v>0.0</v>
      </c>
      <c r="H237" s="213">
        <v>15.0</v>
      </c>
      <c r="I237" s="213">
        <v>15.0</v>
      </c>
      <c r="J237" s="214">
        <v>0.0</v>
      </c>
      <c r="K237" s="211" t="s">
        <v>2078</v>
      </c>
      <c r="L237" s="211">
        <v>5.423701959E9</v>
      </c>
      <c r="M237" s="211" t="s">
        <v>1350</v>
      </c>
      <c r="N237" s="211" t="s">
        <v>1565</v>
      </c>
      <c r="O237" s="211" t="s">
        <v>2079</v>
      </c>
      <c r="P237" s="211" t="s">
        <v>2137</v>
      </c>
      <c r="Q237" s="1">
        <f>COUNTIF('Hedef Liste Afyon'!A:A,A237)</f>
        <v>1</v>
      </c>
    </row>
    <row r="238" ht="15.75" customHeight="1">
      <c r="A238" s="211" t="s">
        <v>2081</v>
      </c>
      <c r="B238" s="211" t="s">
        <v>2082</v>
      </c>
      <c r="C238" s="212" t="b">
        <v>0</v>
      </c>
      <c r="D238" s="211" t="s">
        <v>1364</v>
      </c>
      <c r="E238" s="213">
        <v>26.0</v>
      </c>
      <c r="F238" s="213">
        <v>0.0</v>
      </c>
      <c r="G238" s="213">
        <v>0.0</v>
      </c>
      <c r="H238" s="213">
        <v>25.0</v>
      </c>
      <c r="I238" s="213">
        <v>25.0</v>
      </c>
      <c r="J238" s="214">
        <v>0.0</v>
      </c>
      <c r="K238" s="211" t="s">
        <v>2083</v>
      </c>
      <c r="L238" s="211">
        <v>5.53279735E9</v>
      </c>
      <c r="M238" s="211" t="s">
        <v>1350</v>
      </c>
      <c r="N238" s="211" t="s">
        <v>1366</v>
      </c>
      <c r="O238" s="211" t="s">
        <v>2084</v>
      </c>
      <c r="P238" s="211" t="s">
        <v>2137</v>
      </c>
      <c r="Q238" s="1">
        <f>COUNTIF('Hedef Liste Afyon'!A:A,A238)</f>
        <v>1</v>
      </c>
    </row>
    <row r="239" ht="15.75" customHeight="1">
      <c r="A239" s="211" t="s">
        <v>2086</v>
      </c>
      <c r="B239" s="211" t="s">
        <v>2087</v>
      </c>
      <c r="C239" s="212" t="b">
        <v>1</v>
      </c>
      <c r="D239" s="211" t="s">
        <v>1364</v>
      </c>
      <c r="E239" s="213">
        <v>137.0</v>
      </c>
      <c r="F239" s="213">
        <v>15.0</v>
      </c>
      <c r="G239" s="213">
        <v>6.0</v>
      </c>
      <c r="H239" s="213">
        <v>11.0</v>
      </c>
      <c r="I239" s="213">
        <v>17.0</v>
      </c>
      <c r="J239" s="214">
        <v>0.35</v>
      </c>
      <c r="K239" s="211" t="s">
        <v>2088</v>
      </c>
      <c r="L239" s="211">
        <v>2.725026383E9</v>
      </c>
      <c r="M239" s="211" t="s">
        <v>1350</v>
      </c>
      <c r="N239" s="211" t="s">
        <v>1472</v>
      </c>
      <c r="O239" s="211" t="s">
        <v>2089</v>
      </c>
      <c r="P239" s="211" t="s">
        <v>2137</v>
      </c>
      <c r="Q239" s="1">
        <f>COUNTIF('Hedef Liste Afyon'!A:A,A239)</f>
        <v>1</v>
      </c>
    </row>
    <row r="240" ht="15.75" customHeight="1">
      <c r="A240" s="211" t="s">
        <v>904</v>
      </c>
      <c r="B240" s="211" t="s">
        <v>905</v>
      </c>
      <c r="C240" s="212" t="b">
        <v>1</v>
      </c>
      <c r="D240" s="211" t="s">
        <v>1385</v>
      </c>
      <c r="E240" s="213">
        <v>489.0</v>
      </c>
      <c r="F240" s="213">
        <v>6.0</v>
      </c>
      <c r="G240" s="213">
        <v>0.0</v>
      </c>
      <c r="H240" s="213">
        <v>44.0</v>
      </c>
      <c r="I240" s="213">
        <v>44.0</v>
      </c>
      <c r="J240" s="214">
        <v>0.0</v>
      </c>
      <c r="K240" s="211" t="s">
        <v>2091</v>
      </c>
      <c r="L240" s="211">
        <v>2.722220708E9</v>
      </c>
      <c r="M240" s="211" t="s">
        <v>1350</v>
      </c>
      <c r="N240" s="211" t="s">
        <v>1447</v>
      </c>
      <c r="O240" s="211" t="s">
        <v>908</v>
      </c>
      <c r="P240" s="211" t="s">
        <v>2137</v>
      </c>
      <c r="Q240" s="1">
        <f>COUNTIF('Hedef Liste Afyon'!A:A,A240)</f>
        <v>1</v>
      </c>
    </row>
    <row r="241" ht="15.75" customHeight="1">
      <c r="A241" s="211" t="s">
        <v>1170</v>
      </c>
      <c r="B241" s="211" t="s">
        <v>1171</v>
      </c>
      <c r="C241" s="212" t="b">
        <v>1</v>
      </c>
      <c r="D241" s="211" t="s">
        <v>1443</v>
      </c>
      <c r="E241" s="213">
        <v>206.0</v>
      </c>
      <c r="F241" s="213">
        <v>5.0</v>
      </c>
      <c r="G241" s="213">
        <v>0.0</v>
      </c>
      <c r="H241" s="213">
        <v>3.0</v>
      </c>
      <c r="I241" s="213">
        <v>3.0</v>
      </c>
      <c r="J241" s="214">
        <v>0.0</v>
      </c>
      <c r="K241" s="211" t="s">
        <v>2093</v>
      </c>
      <c r="L241" s="211">
        <v>5.533101097E9</v>
      </c>
      <c r="M241" s="211" t="s">
        <v>1350</v>
      </c>
      <c r="N241" s="211" t="s">
        <v>2147</v>
      </c>
      <c r="O241" s="211" t="s">
        <v>1173</v>
      </c>
      <c r="P241" s="211" t="s">
        <v>2137</v>
      </c>
      <c r="Q241" s="1">
        <f>COUNTIF('Hedef Liste Afyon'!A:A,A241)</f>
        <v>1</v>
      </c>
    </row>
    <row r="242" ht="15.75" customHeight="1">
      <c r="A242" s="211" t="s">
        <v>2094</v>
      </c>
      <c r="B242" s="211" t="s">
        <v>1285</v>
      </c>
      <c r="C242" s="212" t="b">
        <v>1</v>
      </c>
      <c r="D242" s="211" t="s">
        <v>1356</v>
      </c>
      <c r="E242" s="213">
        <v>4.0</v>
      </c>
      <c r="F242" s="213">
        <v>4.0</v>
      </c>
      <c r="G242" s="213">
        <v>0.0</v>
      </c>
      <c r="H242" s="213">
        <v>7.0</v>
      </c>
      <c r="I242" s="213">
        <v>7.0</v>
      </c>
      <c r="J242" s="214">
        <v>0.0</v>
      </c>
      <c r="K242" s="211" t="s">
        <v>2095</v>
      </c>
      <c r="L242" s="211">
        <v>5.415082474E9</v>
      </c>
      <c r="M242" s="211" t="s">
        <v>1350</v>
      </c>
      <c r="N242" s="211" t="s">
        <v>1402</v>
      </c>
      <c r="O242" s="211" t="s">
        <v>1287</v>
      </c>
      <c r="P242" s="211" t="s">
        <v>2137</v>
      </c>
      <c r="Q242" s="1">
        <f>COUNTIF('Hedef Liste Afyon'!A:A,A242)</f>
        <v>1</v>
      </c>
    </row>
    <row r="243" ht="15.75" customHeight="1">
      <c r="A243" s="211" t="s">
        <v>1273</v>
      </c>
      <c r="B243" s="211" t="s">
        <v>1274</v>
      </c>
      <c r="C243" s="212" t="b">
        <v>1</v>
      </c>
      <c r="D243" s="211" t="s">
        <v>1443</v>
      </c>
      <c r="E243" s="213">
        <v>1844.0</v>
      </c>
      <c r="F243" s="213">
        <v>106.0</v>
      </c>
      <c r="G243" s="213">
        <v>24.0</v>
      </c>
      <c r="H243" s="213">
        <v>10.0</v>
      </c>
      <c r="I243" s="213">
        <v>34.0</v>
      </c>
      <c r="J243" s="214">
        <v>0.71</v>
      </c>
      <c r="K243" s="211" t="s">
        <v>2096</v>
      </c>
      <c r="L243" s="211">
        <v>5.312763113E9</v>
      </c>
      <c r="M243" s="211" t="s">
        <v>1350</v>
      </c>
      <c r="N243" s="211" t="s">
        <v>1402</v>
      </c>
      <c r="O243" s="211" t="s">
        <v>1276</v>
      </c>
      <c r="P243" s="211" t="s">
        <v>2137</v>
      </c>
      <c r="Q243" s="1">
        <f>COUNTIF('Hedef Liste Afyon'!A:A,A243)</f>
        <v>1</v>
      </c>
    </row>
    <row r="244" ht="15.75" customHeight="1">
      <c r="A244" s="211" t="s">
        <v>2309</v>
      </c>
      <c r="B244" s="211" t="s">
        <v>2310</v>
      </c>
      <c r="C244" s="212" t="b">
        <v>1</v>
      </c>
      <c r="D244" s="211" t="s">
        <v>1577</v>
      </c>
      <c r="E244" s="213">
        <v>153.0</v>
      </c>
      <c r="F244" s="213">
        <v>19.0</v>
      </c>
      <c r="G244" s="213">
        <v>119.0</v>
      </c>
      <c r="H244" s="213">
        <v>8.0</v>
      </c>
      <c r="I244" s="213">
        <v>127.0</v>
      </c>
      <c r="J244" s="214">
        <v>0.94</v>
      </c>
      <c r="K244" s="211" t="s">
        <v>2311</v>
      </c>
      <c r="L244" s="211">
        <v>2.725125757E9</v>
      </c>
      <c r="M244" s="211" t="s">
        <v>1358</v>
      </c>
      <c r="N244" s="211" t="s">
        <v>1592</v>
      </c>
      <c r="O244" s="211" t="s">
        <v>2312</v>
      </c>
      <c r="P244" s="211" t="s">
        <v>2165</v>
      </c>
      <c r="Q244" s="1">
        <f>COUNTIF('Hedef Liste Afyon'!A:A,A244)</f>
        <v>0</v>
      </c>
    </row>
    <row r="245" ht="15.75" customHeight="1">
      <c r="A245" s="211" t="s">
        <v>930</v>
      </c>
      <c r="B245" s="211" t="s">
        <v>931</v>
      </c>
      <c r="C245" s="212" t="b">
        <v>0</v>
      </c>
      <c r="D245" s="211" t="s">
        <v>1950</v>
      </c>
      <c r="E245" s="213">
        <v>65.0</v>
      </c>
      <c r="F245" s="213">
        <v>0.0</v>
      </c>
      <c r="G245" s="213">
        <v>0.0</v>
      </c>
      <c r="H245" s="213">
        <v>40.0</v>
      </c>
      <c r="I245" s="213">
        <v>40.0</v>
      </c>
      <c r="J245" s="214">
        <v>0.0</v>
      </c>
      <c r="K245" s="211" t="s">
        <v>2098</v>
      </c>
      <c r="L245" s="211">
        <v>5.433121304E9</v>
      </c>
      <c r="M245" s="211" t="s">
        <v>1350</v>
      </c>
      <c r="N245" s="211" t="s">
        <v>1366</v>
      </c>
      <c r="O245" s="211" t="s">
        <v>934</v>
      </c>
      <c r="P245" s="211" t="s">
        <v>2137</v>
      </c>
      <c r="Q245" s="1">
        <f>COUNTIF('Hedef Liste Afyon'!A:A,A245)</f>
        <v>1</v>
      </c>
    </row>
    <row r="246" ht="15.75" customHeight="1">
      <c r="A246" s="211" t="s">
        <v>2100</v>
      </c>
      <c r="B246" s="211" t="s">
        <v>2101</v>
      </c>
      <c r="C246" s="212" t="b">
        <v>1</v>
      </c>
      <c r="D246" s="211" t="s">
        <v>1827</v>
      </c>
      <c r="E246" s="213">
        <v>663.0</v>
      </c>
      <c r="F246" s="213">
        <v>0.0</v>
      </c>
      <c r="G246" s="213">
        <v>0.0</v>
      </c>
      <c r="H246" s="213">
        <v>19.0</v>
      </c>
      <c r="I246" s="213">
        <v>19.0</v>
      </c>
      <c r="J246" s="214">
        <v>0.0</v>
      </c>
      <c r="K246" s="211" t="s">
        <v>2102</v>
      </c>
      <c r="L246" s="211">
        <v>5.320519187E9</v>
      </c>
      <c r="M246" s="211" t="s">
        <v>1350</v>
      </c>
      <c r="N246" s="211" t="s">
        <v>1402</v>
      </c>
      <c r="O246" s="211" t="s">
        <v>2103</v>
      </c>
      <c r="P246" s="211" t="s">
        <v>2137</v>
      </c>
      <c r="Q246" s="1">
        <f>COUNTIF('Hedef Liste Afyon'!A:A,A246)</f>
        <v>1</v>
      </c>
    </row>
    <row r="247" ht="15.75" customHeight="1">
      <c r="A247" s="211" t="s">
        <v>1014</v>
      </c>
      <c r="B247" s="211" t="s">
        <v>1015</v>
      </c>
      <c r="C247" s="212" t="b">
        <v>0</v>
      </c>
      <c r="D247" s="211" t="s">
        <v>1507</v>
      </c>
      <c r="E247" s="213">
        <v>32.0</v>
      </c>
      <c r="F247" s="213">
        <v>0.0</v>
      </c>
      <c r="G247" s="213">
        <v>0.0</v>
      </c>
      <c r="H247" s="213">
        <v>19.0</v>
      </c>
      <c r="I247" s="213">
        <v>19.0</v>
      </c>
      <c r="J247" s="214">
        <v>0.0</v>
      </c>
      <c r="K247" s="211" t="s">
        <v>1564</v>
      </c>
      <c r="L247" s="211">
        <v>2.7221555E9</v>
      </c>
      <c r="M247" s="211" t="s">
        <v>1350</v>
      </c>
      <c r="N247" s="211" t="s">
        <v>1565</v>
      </c>
      <c r="O247" s="211" t="s">
        <v>1017</v>
      </c>
      <c r="P247" s="211" t="s">
        <v>2137</v>
      </c>
      <c r="Q247" s="1">
        <f>COUNTIF('Hedef Liste Afyon'!A:A,A247)</f>
        <v>1</v>
      </c>
    </row>
    <row r="248" ht="15.75" customHeight="1">
      <c r="A248" s="211" t="s">
        <v>1002</v>
      </c>
      <c r="B248" s="211" t="s">
        <v>1003</v>
      </c>
      <c r="C248" s="212" t="b">
        <v>1</v>
      </c>
      <c r="D248" s="211" t="s">
        <v>1443</v>
      </c>
      <c r="E248" s="213">
        <v>1104.0</v>
      </c>
      <c r="F248" s="213">
        <v>81.0</v>
      </c>
      <c r="G248" s="213">
        <v>11.0</v>
      </c>
      <c r="H248" s="213">
        <v>8.0</v>
      </c>
      <c r="I248" s="213">
        <v>19.0</v>
      </c>
      <c r="J248" s="214">
        <v>0.58</v>
      </c>
      <c r="K248" s="211" t="s">
        <v>2107</v>
      </c>
      <c r="L248" s="211">
        <v>5.062562107E9</v>
      </c>
      <c r="M248" s="211" t="s">
        <v>1350</v>
      </c>
      <c r="N248" s="211" t="s">
        <v>1402</v>
      </c>
      <c r="O248" s="211" t="s">
        <v>1005</v>
      </c>
      <c r="P248" s="211" t="s">
        <v>2137</v>
      </c>
      <c r="Q248" s="1">
        <f>COUNTIF('Hedef Liste Afyon'!A:A,A248)</f>
        <v>1</v>
      </c>
    </row>
    <row r="249" ht="15.75" customHeight="1">
      <c r="A249" s="211" t="s">
        <v>915</v>
      </c>
      <c r="B249" s="211" t="s">
        <v>916</v>
      </c>
      <c r="C249" s="212" t="b">
        <v>0</v>
      </c>
      <c r="D249" s="211" t="s">
        <v>1507</v>
      </c>
      <c r="E249" s="213">
        <v>170.0</v>
      </c>
      <c r="F249" s="213">
        <v>0.0</v>
      </c>
      <c r="G249" s="213">
        <v>0.0</v>
      </c>
      <c r="H249" s="213">
        <v>23.0</v>
      </c>
      <c r="I249" s="213">
        <v>23.0</v>
      </c>
      <c r="J249" s="214">
        <v>0.0</v>
      </c>
      <c r="K249" s="211" t="s">
        <v>2108</v>
      </c>
      <c r="L249" s="211">
        <v>5.446625885E9</v>
      </c>
      <c r="M249" s="211" t="s">
        <v>1350</v>
      </c>
      <c r="N249" s="211" t="s">
        <v>2109</v>
      </c>
      <c r="O249" s="211" t="s">
        <v>919</v>
      </c>
      <c r="P249" s="211" t="s">
        <v>2137</v>
      </c>
      <c r="Q249" s="1">
        <f>COUNTIF('Hedef Liste Afyon'!A:A,A249)</f>
        <v>1</v>
      </c>
    </row>
    <row r="250" ht="15.75" customHeight="1">
      <c r="A250" s="211" t="s">
        <v>2313</v>
      </c>
      <c r="B250" s="211" t="s">
        <v>2314</v>
      </c>
      <c r="C250" s="212" t="b">
        <v>1</v>
      </c>
      <c r="D250" s="211" t="s">
        <v>1370</v>
      </c>
      <c r="E250" s="213">
        <v>2399.0</v>
      </c>
      <c r="F250" s="213">
        <v>257.0</v>
      </c>
      <c r="G250" s="213">
        <v>80.0</v>
      </c>
      <c r="H250" s="213">
        <v>1.0</v>
      </c>
      <c r="I250" s="213">
        <v>81.0</v>
      </c>
      <c r="J250" s="214">
        <v>0.99</v>
      </c>
      <c r="K250" s="211" t="s">
        <v>2163</v>
      </c>
      <c r="L250" s="211">
        <v>9.999999999E9</v>
      </c>
      <c r="M250" s="211" t="s">
        <v>1350</v>
      </c>
      <c r="N250" s="211" t="s">
        <v>1447</v>
      </c>
      <c r="O250" s="211" t="s">
        <v>2315</v>
      </c>
      <c r="P250" s="211" t="s">
        <v>2165</v>
      </c>
      <c r="Q250" s="1">
        <f>COUNTIF('Hedef Liste Afyon'!A:A,A250)</f>
        <v>0</v>
      </c>
    </row>
    <row r="251" ht="15.75" customHeight="1">
      <c r="A251" s="211" t="s">
        <v>1060</v>
      </c>
      <c r="B251" s="211" t="s">
        <v>1061</v>
      </c>
      <c r="C251" s="212" t="b">
        <v>1</v>
      </c>
      <c r="D251" s="211" t="s">
        <v>1443</v>
      </c>
      <c r="E251" s="213">
        <v>685.0</v>
      </c>
      <c r="F251" s="213">
        <v>35.0</v>
      </c>
      <c r="G251" s="213">
        <v>22.0</v>
      </c>
      <c r="H251" s="213">
        <v>36.0</v>
      </c>
      <c r="I251" s="213">
        <v>58.0</v>
      </c>
      <c r="J251" s="214">
        <v>0.38</v>
      </c>
      <c r="K251" s="211" t="s">
        <v>1404</v>
      </c>
      <c r="L251" s="211">
        <v>5.412728293E9</v>
      </c>
      <c r="M251" s="211" t="s">
        <v>1350</v>
      </c>
      <c r="N251" s="211" t="s">
        <v>1402</v>
      </c>
      <c r="O251" s="211" t="s">
        <v>1059</v>
      </c>
      <c r="P251" s="211" t="s">
        <v>2137</v>
      </c>
      <c r="Q251" s="1">
        <f>COUNTIF('Hedef Liste Afyon'!A:A,A251)</f>
        <v>1</v>
      </c>
    </row>
    <row r="252" ht="15.75" customHeight="1">
      <c r="A252" s="211" t="s">
        <v>2112</v>
      </c>
      <c r="B252" s="211" t="s">
        <v>2113</v>
      </c>
      <c r="C252" s="212" t="b">
        <v>1</v>
      </c>
      <c r="D252" s="211" t="s">
        <v>1348</v>
      </c>
      <c r="E252" s="213">
        <v>372.0</v>
      </c>
      <c r="F252" s="213">
        <v>16.0</v>
      </c>
      <c r="G252" s="213">
        <v>0.0</v>
      </c>
      <c r="H252" s="213">
        <v>44.0</v>
      </c>
      <c r="I252" s="213">
        <v>44.0</v>
      </c>
      <c r="J252" s="214">
        <v>0.0</v>
      </c>
      <c r="K252" s="211" t="s">
        <v>2078</v>
      </c>
      <c r="L252" s="211">
        <v>5.423701959E9</v>
      </c>
      <c r="M252" s="211" t="s">
        <v>1350</v>
      </c>
      <c r="N252" s="211" t="s">
        <v>1565</v>
      </c>
      <c r="O252" s="211" t="s">
        <v>2079</v>
      </c>
      <c r="P252" s="211" t="s">
        <v>2137</v>
      </c>
      <c r="Q252" s="1">
        <f>COUNTIF('Hedef Liste Afyon'!A:A,A252)</f>
        <v>1</v>
      </c>
    </row>
    <row r="253" ht="15.75" customHeight="1">
      <c r="A253" s="211" t="s">
        <v>2115</v>
      </c>
      <c r="B253" s="211" t="s">
        <v>2116</v>
      </c>
      <c r="C253" s="212" t="b">
        <v>0</v>
      </c>
      <c r="D253" s="211" t="s">
        <v>1577</v>
      </c>
      <c r="E253" s="213">
        <v>249.0</v>
      </c>
      <c r="F253" s="213">
        <v>0.0</v>
      </c>
      <c r="G253" s="213">
        <v>0.0</v>
      </c>
      <c r="H253" s="213">
        <v>30.0</v>
      </c>
      <c r="I253" s="213">
        <v>30.0</v>
      </c>
      <c r="J253" s="214">
        <v>0.0</v>
      </c>
      <c r="K253" s="211" t="s">
        <v>2117</v>
      </c>
      <c r="L253" s="211">
        <v>2.722120009E9</v>
      </c>
      <c r="M253" s="211" t="s">
        <v>1350</v>
      </c>
      <c r="N253" s="211" t="s">
        <v>1447</v>
      </c>
      <c r="O253" s="211" t="s">
        <v>2118</v>
      </c>
      <c r="P253" s="211" t="s">
        <v>2137</v>
      </c>
      <c r="Q253" s="1">
        <f>COUNTIF('Hedef Liste Afyon'!A:A,A253)</f>
        <v>1</v>
      </c>
    </row>
    <row r="254" ht="15.75" customHeight="1">
      <c r="A254" s="211" t="s">
        <v>1230</v>
      </c>
      <c r="B254" s="211" t="s">
        <v>1231</v>
      </c>
      <c r="C254" s="212" t="b">
        <v>1</v>
      </c>
      <c r="D254" s="211" t="s">
        <v>1443</v>
      </c>
      <c r="E254" s="213">
        <v>1142.0</v>
      </c>
      <c r="F254" s="213">
        <v>184.0</v>
      </c>
      <c r="G254" s="213">
        <v>0.0</v>
      </c>
      <c r="H254" s="213">
        <v>30.0</v>
      </c>
      <c r="I254" s="213">
        <v>30.0</v>
      </c>
      <c r="J254" s="214">
        <v>0.0</v>
      </c>
      <c r="K254" s="211" t="s">
        <v>2119</v>
      </c>
      <c r="L254" s="211">
        <v>5.493734393E9</v>
      </c>
      <c r="M254" s="211" t="s">
        <v>1350</v>
      </c>
      <c r="N254" s="211" t="s">
        <v>1402</v>
      </c>
      <c r="O254" s="211" t="s">
        <v>2120</v>
      </c>
      <c r="P254" s="211" t="s">
        <v>2137</v>
      </c>
      <c r="Q254" s="1">
        <f>COUNTIF('Hedef Liste Afyon'!A:A,A254)</f>
        <v>1</v>
      </c>
    </row>
    <row r="255" ht="15.75" customHeight="1">
      <c r="A255" s="211" t="s">
        <v>920</v>
      </c>
      <c r="B255" s="211" t="s">
        <v>921</v>
      </c>
      <c r="C255" s="212" t="b">
        <v>1</v>
      </c>
      <c r="D255" s="211" t="s">
        <v>1443</v>
      </c>
      <c r="E255" s="213">
        <v>1980.0</v>
      </c>
      <c r="F255" s="213">
        <v>110.0</v>
      </c>
      <c r="G255" s="213">
        <v>19.0</v>
      </c>
      <c r="H255" s="213">
        <v>37.0</v>
      </c>
      <c r="I255" s="213">
        <v>56.0</v>
      </c>
      <c r="J255" s="214">
        <v>0.34</v>
      </c>
      <c r="K255" s="211" t="s">
        <v>2122</v>
      </c>
      <c r="L255" s="211">
        <v>5.556580498E9</v>
      </c>
      <c r="M255" s="211" t="s">
        <v>1350</v>
      </c>
      <c r="N255" s="211" t="s">
        <v>1366</v>
      </c>
      <c r="O255" s="211" t="s">
        <v>924</v>
      </c>
      <c r="P255" s="211" t="s">
        <v>2137</v>
      </c>
      <c r="Q255" s="1">
        <f>COUNTIF('Hedef Liste Afyon'!A:A,A255)</f>
        <v>1</v>
      </c>
    </row>
    <row r="256" ht="15.75" customHeight="1">
      <c r="A256" s="211" t="s">
        <v>1032</v>
      </c>
      <c r="B256" s="211" t="s">
        <v>1033</v>
      </c>
      <c r="C256" s="212" t="b">
        <v>1</v>
      </c>
      <c r="D256" s="211" t="s">
        <v>1827</v>
      </c>
      <c r="E256" s="213">
        <v>105.0</v>
      </c>
      <c r="F256" s="213">
        <v>11.0</v>
      </c>
      <c r="G256" s="213">
        <v>4.0</v>
      </c>
      <c r="H256" s="213">
        <v>18.0</v>
      </c>
      <c r="I256" s="213">
        <v>22.0</v>
      </c>
      <c r="J256" s="214">
        <v>0.18</v>
      </c>
      <c r="K256" s="211" t="s">
        <v>2124</v>
      </c>
      <c r="L256" s="211">
        <v>5.415410688E9</v>
      </c>
      <c r="M256" s="211" t="s">
        <v>1350</v>
      </c>
      <c r="N256" s="211" t="s">
        <v>1565</v>
      </c>
      <c r="O256" s="211" t="s">
        <v>1036</v>
      </c>
      <c r="P256" s="211" t="s">
        <v>2137</v>
      </c>
      <c r="Q256" s="1">
        <f>COUNTIF('Hedef Liste Afyon'!A:A,A256)</f>
        <v>1</v>
      </c>
    </row>
    <row r="257" ht="15.75" customHeight="1">
      <c r="A257" s="211" t="s">
        <v>2125</v>
      </c>
      <c r="B257" s="211" t="s">
        <v>2126</v>
      </c>
      <c r="C257" s="212" t="b">
        <v>1</v>
      </c>
      <c r="D257" s="211" t="s">
        <v>1356</v>
      </c>
      <c r="E257" s="213">
        <v>160.0</v>
      </c>
      <c r="F257" s="213">
        <v>14.0</v>
      </c>
      <c r="G257" s="213">
        <v>0.0</v>
      </c>
      <c r="H257" s="213">
        <v>18.0</v>
      </c>
      <c r="I257" s="213">
        <v>18.0</v>
      </c>
      <c r="J257" s="214">
        <v>0.0</v>
      </c>
      <c r="K257" s="211" t="s">
        <v>2127</v>
      </c>
      <c r="L257" s="211">
        <v>5.050727233E9</v>
      </c>
      <c r="M257" s="211" t="s">
        <v>1350</v>
      </c>
      <c r="N257" s="211" t="s">
        <v>1565</v>
      </c>
      <c r="O257" s="211" t="s">
        <v>2129</v>
      </c>
      <c r="P257" s="211" t="s">
        <v>2137</v>
      </c>
      <c r="Q257" s="1">
        <f>COUNTIF('Hedef Liste Afyon'!A:A,A257)</f>
        <v>1</v>
      </c>
    </row>
    <row r="258" ht="15.75" customHeight="1">
      <c r="A258" s="211" t="s">
        <v>2130</v>
      </c>
      <c r="B258" s="211" t="s">
        <v>2131</v>
      </c>
      <c r="C258" s="212" t="b">
        <v>1</v>
      </c>
      <c r="D258" s="211" t="s">
        <v>1370</v>
      </c>
      <c r="E258" s="213">
        <v>186.0</v>
      </c>
      <c r="F258" s="213">
        <v>0.0</v>
      </c>
      <c r="G258" s="213">
        <v>0.0</v>
      </c>
      <c r="H258" s="213">
        <v>5.0</v>
      </c>
      <c r="I258" s="213">
        <v>5.0</v>
      </c>
      <c r="J258" s="214">
        <v>0.0</v>
      </c>
      <c r="K258" s="211" t="s">
        <v>2132</v>
      </c>
      <c r="L258" s="211">
        <v>5.434524626E9</v>
      </c>
      <c r="M258" s="211" t="s">
        <v>1350</v>
      </c>
      <c r="N258" s="211" t="s">
        <v>1402</v>
      </c>
      <c r="O258" s="211" t="s">
        <v>1005</v>
      </c>
      <c r="P258" s="211" t="s">
        <v>2137</v>
      </c>
      <c r="Q258" s="1">
        <f>COUNTIF('Hedef Liste Afyon'!A:A,A258)</f>
        <v>1</v>
      </c>
    </row>
    <row r="259" ht="15.75" customHeight="1">
      <c r="A259" s="211" t="s">
        <v>1104</v>
      </c>
      <c r="B259" s="211" t="s">
        <v>1105</v>
      </c>
      <c r="C259" s="212" t="b">
        <v>1</v>
      </c>
      <c r="D259" s="211" t="s">
        <v>1443</v>
      </c>
      <c r="E259" s="213">
        <v>1192.0</v>
      </c>
      <c r="F259" s="213">
        <v>73.0</v>
      </c>
      <c r="G259" s="213">
        <v>19.0</v>
      </c>
      <c r="H259" s="213">
        <v>13.0</v>
      </c>
      <c r="I259" s="213">
        <v>32.0</v>
      </c>
      <c r="J259" s="214">
        <v>0.59</v>
      </c>
      <c r="K259" s="211" t="s">
        <v>2134</v>
      </c>
      <c r="L259" s="211">
        <v>5.536888208E9</v>
      </c>
      <c r="M259" s="211" t="s">
        <v>1350</v>
      </c>
      <c r="N259" s="211" t="s">
        <v>1402</v>
      </c>
      <c r="O259" s="211" t="s">
        <v>1107</v>
      </c>
      <c r="P259" s="211" t="s">
        <v>2137</v>
      </c>
      <c r="Q259" s="1">
        <f>COUNTIF('Hedef Liste Afyon'!A:A,A259)</f>
        <v>1</v>
      </c>
    </row>
    <row r="260" ht="15.75" customHeight="1">
      <c r="A260" s="211" t="s">
        <v>2316</v>
      </c>
      <c r="B260" s="211" t="s">
        <v>2317</v>
      </c>
      <c r="C260" s="212" t="b">
        <v>0</v>
      </c>
      <c r="D260" s="211" t="s">
        <v>1385</v>
      </c>
      <c r="E260" s="213">
        <v>0.0</v>
      </c>
      <c r="F260" s="213">
        <v>0.0</v>
      </c>
      <c r="G260" s="213">
        <v>0.0</v>
      </c>
      <c r="H260" s="213">
        <v>8.0</v>
      </c>
      <c r="I260" s="213">
        <v>8.0</v>
      </c>
      <c r="J260" s="214">
        <v>0.0</v>
      </c>
      <c r="K260" s="211" t="s">
        <v>2318</v>
      </c>
      <c r="L260" s="211">
        <v>5.369222514E9</v>
      </c>
      <c r="M260" s="211" t="s">
        <v>1350</v>
      </c>
      <c r="N260" s="211" t="s">
        <v>1749</v>
      </c>
      <c r="O260" s="211" t="s">
        <v>2319</v>
      </c>
      <c r="P260" s="211" t="s">
        <v>2137</v>
      </c>
      <c r="Q260" s="1">
        <f>COUNTIF('Hedef Liste Afyon'!A:A,A260)</f>
        <v>0</v>
      </c>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963A8EE-9132-40B9-8ED3-A616DC53539A}" filter="1" showAutoFilter="1">
      <autoFilter ref="$A$1:$Q$260">
        <filterColumn colId="16">
          <filters>
            <filter val="0"/>
          </filters>
        </filterColumn>
        <filterColumn colId="15">
          <filters>
            <filter val="Geleneksel"/>
          </filters>
        </filterColumn>
        <filterColumn colId="9">
          <filters>
            <filter val="27%"/>
            <filter val="59%"/>
            <filter val="47%"/>
            <filter val="79%"/>
            <filter val="35%"/>
            <filter val="67%"/>
            <filter val="99%"/>
            <filter val="43%"/>
            <filter val="75%"/>
            <filter val="95%"/>
            <filter val="83%"/>
            <filter val="91%"/>
            <filter val="48%"/>
            <filter val="36%"/>
            <filter val="56%"/>
            <filter val="88%"/>
            <filter val="76%"/>
            <filter val="64%"/>
            <filter val="20%"/>
            <filter val="40%"/>
            <filter val="92%"/>
            <filter val="29%"/>
            <filter val="37%"/>
            <filter val="25%"/>
            <filter val="57%"/>
            <filter val="100%"/>
            <filter val="45%"/>
            <filter val="89%"/>
            <filter val="21%"/>
            <filter val="53%"/>
            <filter val="85%"/>
            <filter val="41%"/>
            <filter val="61%"/>
            <filter val="93%"/>
            <filter val="7%"/>
            <filter val="38%"/>
            <filter val="26%"/>
            <filter val="58%"/>
            <filter val="46%"/>
            <filter val="78%"/>
            <filter val="34%"/>
            <filter val="74%"/>
            <filter val="30%"/>
            <filter val="62%"/>
            <filter val="50%"/>
            <filter val="94%"/>
            <filter val="8%"/>
            <filter val="90%"/>
            <filter val="0%"/>
            <filter val="19%"/>
            <filter val="39%"/>
          </filters>
        </filterColumn>
        <filterColumn colId="2">
          <filters>
            <filter val="TRUE"/>
          </filters>
        </filterColumn>
      </autoFilter>
      <extLst>
        <ext uri="GoogleSheetsCustomDataVersion1">
          <go:sheetsCustomData xmlns:go="http://customooxmlschemas.google.com/" filterViewId="344903049"/>
        </ext>
      </extLst>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 customWidth="1" min="18" max="18" width="21.88"/>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504</v>
      </c>
      <c r="B2" s="56" t="s">
        <v>505</v>
      </c>
      <c r="C2" s="56" t="str">
        <f>VLOOKUP(A2,'import Malatya'!A:P,3,0)</f>
        <v>DOĞRU</v>
      </c>
      <c r="D2" s="56" t="s">
        <v>1348</v>
      </c>
      <c r="E2" s="56">
        <f>VLOOKUP(A2,'import Malatya'!A:P,5,0)</f>
        <v>101</v>
      </c>
      <c r="F2" s="56" t="str">
        <f>VLOOKUP(A2,'import Malatya'!A:P,6,0)</f>
        <v/>
      </c>
      <c r="G2" s="56">
        <f>VLOOKUP(A2,'import Malatya'!A:P,7,0)</f>
        <v>7</v>
      </c>
      <c r="H2" s="56">
        <f>VLOOKUP(A2,'import Malatya'!A:P,8,0)</f>
        <v>11</v>
      </c>
      <c r="I2" s="56">
        <f>VLOOKUP(A2,'import Malatya'!A:P,9,0)</f>
        <v>18</v>
      </c>
      <c r="J2" s="216">
        <f>VLOOKUP(A2,'import Malatya'!A:P,10,0)</f>
        <v>0.39</v>
      </c>
      <c r="K2" s="56" t="s">
        <v>2320</v>
      </c>
      <c r="L2" s="56">
        <v>5.379567496E9</v>
      </c>
      <c r="M2" s="56" t="s">
        <v>2321</v>
      </c>
      <c r="N2" s="56" t="s">
        <v>2322</v>
      </c>
      <c r="O2" s="56" t="s">
        <v>592</v>
      </c>
      <c r="P2" s="217" t="str">
        <f>VLOOKUP(A2,'import Malatya'!A:P,16,0)</f>
        <v>Geleneksel</v>
      </c>
      <c r="Q2" s="218" t="b">
        <v>0</v>
      </c>
      <c r="R2" s="218" t="s">
        <v>38</v>
      </c>
      <c r="S2" s="218" t="s">
        <v>167</v>
      </c>
      <c r="T2" s="29" t="s">
        <v>65</v>
      </c>
      <c r="U2" s="219" t="s">
        <v>2323</v>
      </c>
      <c r="V2" s="220">
        <v>44602.0</v>
      </c>
      <c r="W2" s="220">
        <v>44603.0</v>
      </c>
      <c r="X2" s="218"/>
      <c r="Y2" s="218" t="s">
        <v>43</v>
      </c>
      <c r="Z2" s="220">
        <v>44564.0</v>
      </c>
      <c r="AA2" s="218" t="s">
        <v>1353</v>
      </c>
      <c r="AB2" s="221">
        <v>44571.0</v>
      </c>
      <c r="AC2" s="218" t="s">
        <v>1353</v>
      </c>
      <c r="AD2" s="221">
        <v>44582.0</v>
      </c>
      <c r="AE2" s="218" t="s">
        <v>1353</v>
      </c>
      <c r="AF2" s="222">
        <v>44581.0</v>
      </c>
      <c r="AG2" s="218" t="s">
        <v>1353</v>
      </c>
      <c r="AH2" s="222">
        <v>44602.0</v>
      </c>
      <c r="AI2" s="218" t="s">
        <v>100</v>
      </c>
      <c r="AJ2" s="218" t="s">
        <v>128</v>
      </c>
      <c r="AK2" s="218" t="s">
        <v>128</v>
      </c>
      <c r="AL2" s="218" t="s">
        <v>73</v>
      </c>
      <c r="AM2" s="218" t="s">
        <v>167</v>
      </c>
    </row>
    <row r="3" ht="15.75" customHeight="1">
      <c r="A3" s="56" t="s">
        <v>2324</v>
      </c>
      <c r="B3" s="56" t="s">
        <v>2325</v>
      </c>
      <c r="C3" s="56" t="str">
        <f>VLOOKUP(A3,'import Malatya'!A:P,3,0)</f>
        <v>DOĞRU</v>
      </c>
      <c r="D3" s="56" t="s">
        <v>1348</v>
      </c>
      <c r="E3" s="56">
        <f>VLOOKUP(A3,'import Malatya'!A:P,5,0)</f>
        <v>174</v>
      </c>
      <c r="F3" s="56">
        <f>VLOOKUP(A3,'import Malatya'!A:P,6,0)</f>
        <v>1</v>
      </c>
      <c r="G3" s="56">
        <f>VLOOKUP(A3,'import Malatya'!A:P,7,0)</f>
        <v>0</v>
      </c>
      <c r="H3" s="56">
        <f>VLOOKUP(A3,'import Malatya'!A:P,8,0)</f>
        <v>59</v>
      </c>
      <c r="I3" s="56">
        <f>VLOOKUP(A3,'import Malatya'!A:P,9,0)</f>
        <v>59</v>
      </c>
      <c r="J3" s="216">
        <f>VLOOKUP(A3,'import Malatya'!A:P,10,0)</f>
        <v>0</v>
      </c>
      <c r="K3" s="56" t="s">
        <v>2326</v>
      </c>
      <c r="L3" s="56">
        <v>5.394401517E9</v>
      </c>
      <c r="M3" s="56" t="s">
        <v>2321</v>
      </c>
      <c r="N3" s="56" t="s">
        <v>2327</v>
      </c>
      <c r="O3" s="56" t="s">
        <v>2328</v>
      </c>
      <c r="P3" s="217" t="str">
        <f>VLOOKUP(A3,'import Malatya'!A:P,16,0)</f>
        <v>Geleneksel</v>
      </c>
      <c r="Q3" s="218" t="b">
        <v>0</v>
      </c>
      <c r="R3" s="218" t="s">
        <v>31</v>
      </c>
      <c r="S3" s="218"/>
      <c r="T3" s="218"/>
      <c r="U3" s="218" t="s">
        <v>2329</v>
      </c>
      <c r="V3" s="220"/>
      <c r="W3" s="220"/>
      <c r="X3" s="218"/>
      <c r="Y3" s="218" t="s">
        <v>31</v>
      </c>
      <c r="Z3" s="220">
        <v>44537.0</v>
      </c>
      <c r="AA3" s="218" t="s">
        <v>43</v>
      </c>
      <c r="AB3" s="221">
        <v>44539.0</v>
      </c>
      <c r="AC3" s="218" t="s">
        <v>43</v>
      </c>
      <c r="AD3" s="221">
        <v>44543.0</v>
      </c>
      <c r="AE3" s="218" t="s">
        <v>1353</v>
      </c>
      <c r="AF3" s="221">
        <v>44607.0</v>
      </c>
      <c r="AG3" s="218"/>
      <c r="AH3" s="218"/>
      <c r="AI3" s="218" t="s">
        <v>167</v>
      </c>
      <c r="AJ3" s="218" t="s">
        <v>106</v>
      </c>
      <c r="AK3" s="218" t="s">
        <v>106</v>
      </c>
      <c r="AL3" s="218" t="s">
        <v>610</v>
      </c>
      <c r="AM3" s="218"/>
    </row>
    <row r="4" ht="15.75" customHeight="1">
      <c r="A4" s="56" t="s">
        <v>2330</v>
      </c>
      <c r="B4" s="56" t="s">
        <v>2331</v>
      </c>
      <c r="C4" s="56" t="str">
        <f>VLOOKUP(A4,'import Malatya'!A:P,3,0)</f>
        <v>DOĞRU</v>
      </c>
      <c r="D4" s="56" t="s">
        <v>1356</v>
      </c>
      <c r="E4" s="56">
        <f>VLOOKUP(A4,'import Malatya'!A:P,5,0)</f>
        <v>592</v>
      </c>
      <c r="F4" s="56">
        <f>VLOOKUP(A4,'import Malatya'!A:P,6,0)</f>
        <v>17</v>
      </c>
      <c r="G4" s="56">
        <f>VLOOKUP(A4,'import Malatya'!A:P,7,0)</f>
        <v>0</v>
      </c>
      <c r="H4" s="56">
        <f>VLOOKUP(A4,'import Malatya'!A:P,8,0)</f>
        <v>11</v>
      </c>
      <c r="I4" s="56">
        <f>VLOOKUP(A4,'import Malatya'!A:P,9,0)</f>
        <v>11</v>
      </c>
      <c r="J4" s="216">
        <f>VLOOKUP(A4,'import Malatya'!A:P,10,0)</f>
        <v>0</v>
      </c>
      <c r="K4" s="56" t="s">
        <v>2332</v>
      </c>
      <c r="L4" s="56">
        <v>5.423214475E9</v>
      </c>
      <c r="M4" s="56" t="s">
        <v>2321</v>
      </c>
      <c r="N4" s="56" t="s">
        <v>2333</v>
      </c>
      <c r="O4" s="56" t="s">
        <v>2334</v>
      </c>
      <c r="P4" s="217" t="str">
        <f>VLOOKUP(A4,'import Malatya'!A:P,16,0)</f>
        <v>Geleneksel</v>
      </c>
      <c r="Q4" s="218" t="b">
        <v>1</v>
      </c>
      <c r="R4" s="218"/>
      <c r="S4" s="218"/>
      <c r="T4" s="218"/>
      <c r="U4" s="218" t="s">
        <v>2335</v>
      </c>
      <c r="V4" s="220"/>
      <c r="W4" s="220"/>
      <c r="X4" s="218"/>
      <c r="Y4" s="218" t="s">
        <v>1353</v>
      </c>
      <c r="Z4" s="220">
        <v>44538.0</v>
      </c>
      <c r="AA4" s="218"/>
      <c r="AB4" s="221"/>
      <c r="AC4" s="218"/>
      <c r="AD4" s="221"/>
      <c r="AE4" s="218"/>
      <c r="AF4" s="218"/>
      <c r="AG4" s="218"/>
      <c r="AH4" s="218"/>
      <c r="AI4" s="218" t="s">
        <v>167</v>
      </c>
      <c r="AJ4" s="218"/>
      <c r="AK4" s="218"/>
      <c r="AL4" s="218"/>
      <c r="AM4" s="218"/>
    </row>
    <row r="5" ht="15.75" customHeight="1">
      <c r="A5" s="56" t="s">
        <v>129</v>
      </c>
      <c r="B5" s="56" t="s">
        <v>130</v>
      </c>
      <c r="C5" s="56" t="str">
        <f>VLOOKUP(A5,'import Malatya'!A:P,3,0)</f>
        <v>DOĞRU</v>
      </c>
      <c r="D5" s="56" t="s">
        <v>1507</v>
      </c>
      <c r="E5" s="56">
        <f>VLOOKUP(A5,'import Malatya'!A:P,5,0)</f>
        <v>170</v>
      </c>
      <c r="F5" s="56">
        <f>VLOOKUP(A5,'import Malatya'!A:P,6,0)</f>
        <v>18</v>
      </c>
      <c r="G5" s="56">
        <f>VLOOKUP(A5,'import Malatya'!A:P,7,0)</f>
        <v>8</v>
      </c>
      <c r="H5" s="56">
        <f>VLOOKUP(A5,'import Malatya'!A:P,8,0)</f>
        <v>3</v>
      </c>
      <c r="I5" s="56">
        <f>VLOOKUP(A5,'import Malatya'!A:P,9,0)</f>
        <v>11</v>
      </c>
      <c r="J5" s="216">
        <f>VLOOKUP(A5,'import Malatya'!A:P,10,0)</f>
        <v>0.73</v>
      </c>
      <c r="K5" s="56" t="s">
        <v>2336</v>
      </c>
      <c r="L5" s="56">
        <v>4.223245443E9</v>
      </c>
      <c r="M5" s="56" t="s">
        <v>2337</v>
      </c>
      <c r="N5" s="56" t="s">
        <v>2338</v>
      </c>
      <c r="O5" s="56" t="s">
        <v>133</v>
      </c>
      <c r="P5" s="217" t="str">
        <f>VLOOKUP(A5,'import Malatya'!A:P,16,0)</f>
        <v>Geleneksel</v>
      </c>
      <c r="Q5" s="218" t="b">
        <v>0</v>
      </c>
      <c r="R5" s="218" t="s">
        <v>38</v>
      </c>
      <c r="S5" s="218" t="s">
        <v>128</v>
      </c>
      <c r="T5" s="223"/>
      <c r="U5" s="218"/>
      <c r="V5" s="220">
        <v>44522.0</v>
      </c>
      <c r="W5" s="220">
        <v>44524.0</v>
      </c>
      <c r="X5" s="218"/>
      <c r="Y5" s="218" t="s">
        <v>1475</v>
      </c>
      <c r="Z5" s="220">
        <v>44518.0</v>
      </c>
      <c r="AA5" s="218" t="s">
        <v>1353</v>
      </c>
      <c r="AB5" s="221">
        <v>44522.0</v>
      </c>
      <c r="AC5" s="218"/>
      <c r="AD5" s="221"/>
      <c r="AE5" s="218"/>
      <c r="AF5" s="218"/>
      <c r="AG5" s="218"/>
      <c r="AH5" s="218"/>
      <c r="AI5" s="218" t="s">
        <v>66</v>
      </c>
      <c r="AJ5" s="218" t="s">
        <v>128</v>
      </c>
      <c r="AK5" s="218"/>
      <c r="AL5" s="218"/>
      <c r="AM5" s="218"/>
    </row>
    <row r="6" ht="15.75" customHeight="1">
      <c r="A6" s="56" t="s">
        <v>2339</v>
      </c>
      <c r="B6" s="56" t="s">
        <v>2340</v>
      </c>
      <c r="C6" s="56" t="str">
        <f>VLOOKUP(A6,'import Malatya'!A:P,3,0)</f>
        <v>DOĞRU</v>
      </c>
      <c r="D6" s="56" t="s">
        <v>1378</v>
      </c>
      <c r="E6" s="56">
        <f>VLOOKUP(A6,'import Malatya'!A:P,5,0)</f>
        <v>856</v>
      </c>
      <c r="F6" s="56">
        <f>VLOOKUP(A6,'import Malatya'!A:P,6,0)</f>
        <v>47</v>
      </c>
      <c r="G6" s="56">
        <f>VLOOKUP(A6,'import Malatya'!A:P,7,0)</f>
        <v>0</v>
      </c>
      <c r="H6" s="56">
        <f>VLOOKUP(A6,'import Malatya'!A:P,8,0)</f>
        <v>39</v>
      </c>
      <c r="I6" s="56">
        <f>VLOOKUP(A6,'import Malatya'!A:P,9,0)</f>
        <v>39</v>
      </c>
      <c r="J6" s="216">
        <f>VLOOKUP(A6,'import Malatya'!A:P,10,0)</f>
        <v>0</v>
      </c>
      <c r="K6" s="56" t="s">
        <v>2341</v>
      </c>
      <c r="L6" s="56">
        <v>4.223260026E9</v>
      </c>
      <c r="M6" s="56" t="s">
        <v>2337</v>
      </c>
      <c r="N6" s="56" t="s">
        <v>2342</v>
      </c>
      <c r="O6" s="56" t="s">
        <v>2343</v>
      </c>
      <c r="P6" s="217" t="str">
        <f>VLOOKUP(A6,'import Malatya'!A:P,16,0)</f>
        <v>Geleneksel</v>
      </c>
      <c r="Q6" s="218" t="b">
        <v>1</v>
      </c>
      <c r="R6" s="218" t="s">
        <v>29</v>
      </c>
      <c r="S6" s="218"/>
      <c r="T6" s="218"/>
      <c r="U6" s="218" t="s">
        <v>2344</v>
      </c>
      <c r="V6" s="220"/>
      <c r="W6" s="220"/>
      <c r="X6" s="218"/>
      <c r="Y6" s="218" t="s">
        <v>31</v>
      </c>
      <c r="Z6" s="220">
        <v>44522.0</v>
      </c>
      <c r="AA6" s="218" t="s">
        <v>1353</v>
      </c>
      <c r="AB6" s="221">
        <v>44527.0</v>
      </c>
      <c r="AC6" s="218" t="s">
        <v>1506</v>
      </c>
      <c r="AD6" s="221">
        <v>44657.0</v>
      </c>
      <c r="AE6" s="218"/>
      <c r="AF6" s="218"/>
      <c r="AG6" s="218"/>
      <c r="AH6" s="218"/>
      <c r="AI6" s="218" t="s">
        <v>66</v>
      </c>
      <c r="AJ6" s="218" t="s">
        <v>167</v>
      </c>
      <c r="AK6" s="218" t="s">
        <v>167</v>
      </c>
      <c r="AL6" s="218"/>
      <c r="AM6" s="218"/>
    </row>
    <row r="7" ht="15.75" customHeight="1">
      <c r="A7" s="56" t="s">
        <v>384</v>
      </c>
      <c r="B7" s="56" t="s">
        <v>385</v>
      </c>
      <c r="C7" s="56" t="str">
        <f>VLOOKUP(A7,'import Malatya'!A:P,3,0)</f>
        <v>DOĞRU</v>
      </c>
      <c r="D7" s="56" t="s">
        <v>1364</v>
      </c>
      <c r="E7" s="56">
        <f>VLOOKUP(A7,'import Malatya'!A:P,5,0)</f>
        <v>464</v>
      </c>
      <c r="F7" s="56">
        <f>VLOOKUP(A7,'import Malatya'!A:P,6,0)</f>
        <v>16</v>
      </c>
      <c r="G7" s="56">
        <f>VLOOKUP(A7,'import Malatya'!A:P,7,0)</f>
        <v>9</v>
      </c>
      <c r="H7" s="56">
        <f>VLOOKUP(A7,'import Malatya'!A:P,8,0)</f>
        <v>4</v>
      </c>
      <c r="I7" s="56">
        <f>VLOOKUP(A7,'import Malatya'!A:P,9,0)</f>
        <v>13</v>
      </c>
      <c r="J7" s="216">
        <f>VLOOKUP(A7,'import Malatya'!A:P,10,0)</f>
        <v>0.69</v>
      </c>
      <c r="K7" s="56" t="s">
        <v>2345</v>
      </c>
      <c r="L7" s="56">
        <v>5.30398397E9</v>
      </c>
      <c r="M7" s="56" t="s">
        <v>2321</v>
      </c>
      <c r="N7" s="56" t="s">
        <v>2346</v>
      </c>
      <c r="O7" s="56" t="s">
        <v>2347</v>
      </c>
      <c r="P7" s="217" t="str">
        <f>VLOOKUP(A7,'import Malatya'!A:P,16,0)</f>
        <v>Geleneksel</v>
      </c>
      <c r="Q7" s="218" t="b">
        <v>0</v>
      </c>
      <c r="R7" s="218" t="s">
        <v>38</v>
      </c>
      <c r="S7" s="218" t="s">
        <v>106</v>
      </c>
      <c r="T7" s="207" t="s">
        <v>65</v>
      </c>
      <c r="U7" s="218" t="s">
        <v>2348</v>
      </c>
      <c r="V7" s="220">
        <v>44543.0</v>
      </c>
      <c r="W7" s="220">
        <v>44546.0</v>
      </c>
      <c r="X7" s="218"/>
      <c r="Y7" s="218" t="s">
        <v>1475</v>
      </c>
      <c r="Z7" s="220">
        <v>44538.0</v>
      </c>
      <c r="AA7" s="218" t="s">
        <v>1353</v>
      </c>
      <c r="AB7" s="221">
        <v>44539.0</v>
      </c>
      <c r="AC7" s="218" t="s">
        <v>1353</v>
      </c>
      <c r="AD7" s="221">
        <v>44543.0</v>
      </c>
      <c r="AE7" s="218"/>
      <c r="AF7" s="218"/>
      <c r="AG7" s="218"/>
      <c r="AH7" s="218"/>
      <c r="AI7" s="218" t="s">
        <v>106</v>
      </c>
      <c r="AJ7" s="218" t="s">
        <v>106</v>
      </c>
      <c r="AK7" s="218" t="s">
        <v>106</v>
      </c>
      <c r="AL7" s="218"/>
      <c r="AM7" s="218"/>
    </row>
    <row r="8" ht="15.75" customHeight="1">
      <c r="A8" s="56" t="s">
        <v>2349</v>
      </c>
      <c r="B8" s="56" t="s">
        <v>2350</v>
      </c>
      <c r="C8" s="56" t="str">
        <f>VLOOKUP(A8,'import Malatya'!A:P,3,0)</f>
        <v>DOĞRU</v>
      </c>
      <c r="D8" s="56" t="s">
        <v>1378</v>
      </c>
      <c r="E8" s="56">
        <f>VLOOKUP(A8,'import Malatya'!A:P,5,0)</f>
        <v>887</v>
      </c>
      <c r="F8" s="56">
        <f>VLOOKUP(A8,'import Malatya'!A:P,6,0)</f>
        <v>95</v>
      </c>
      <c r="G8" s="56">
        <f>VLOOKUP(A8,'import Malatya'!A:P,7,0)</f>
        <v>20</v>
      </c>
      <c r="H8" s="56">
        <f>VLOOKUP(A8,'import Malatya'!A:P,8,0)</f>
        <v>14</v>
      </c>
      <c r="I8" s="56">
        <f>VLOOKUP(A8,'import Malatya'!A:P,9,0)</f>
        <v>34</v>
      </c>
      <c r="J8" s="216">
        <f>VLOOKUP(A8,'import Malatya'!A:P,10,0)</f>
        <v>0.59</v>
      </c>
      <c r="K8" s="56" t="s">
        <v>2351</v>
      </c>
      <c r="L8" s="56">
        <v>5.340364949E9</v>
      </c>
      <c r="M8" s="56" t="s">
        <v>2321</v>
      </c>
      <c r="N8" s="56" t="s">
        <v>2352</v>
      </c>
      <c r="O8" s="56" t="s">
        <v>2353</v>
      </c>
      <c r="P8" s="217" t="str">
        <f>VLOOKUP(A8,'import Malatya'!A:P,16,0)</f>
        <v>Geleneksel</v>
      </c>
      <c r="Q8" s="218" t="b">
        <v>0</v>
      </c>
      <c r="R8" s="218" t="s">
        <v>29</v>
      </c>
      <c r="S8" s="218"/>
      <c r="T8" s="224"/>
      <c r="U8" s="218" t="s">
        <v>2354</v>
      </c>
      <c r="V8" s="220"/>
      <c r="W8" s="220"/>
      <c r="X8" s="218"/>
      <c r="Y8" s="218" t="s">
        <v>31</v>
      </c>
      <c r="Z8" s="220">
        <v>44529.0</v>
      </c>
      <c r="AA8" s="218" t="s">
        <v>1353</v>
      </c>
      <c r="AB8" s="221">
        <v>44529.0</v>
      </c>
      <c r="AC8" s="218" t="s">
        <v>31</v>
      </c>
      <c r="AD8" s="221">
        <v>44572.0</v>
      </c>
      <c r="AE8" s="218"/>
      <c r="AF8" s="218"/>
      <c r="AG8" s="218"/>
      <c r="AH8" s="218"/>
      <c r="AI8" s="218" t="s">
        <v>100</v>
      </c>
      <c r="AJ8" s="218" t="s">
        <v>100</v>
      </c>
      <c r="AK8" s="218" t="s">
        <v>167</v>
      </c>
      <c r="AL8" s="218"/>
      <c r="AM8" s="218"/>
    </row>
    <row r="9" ht="15.75" customHeight="1">
      <c r="A9" s="211" t="s">
        <v>2355</v>
      </c>
      <c r="B9" s="211" t="s">
        <v>2356</v>
      </c>
      <c r="C9" s="56" t="str">
        <f>VLOOKUP(A9,'import Malatya'!A:P,3,0)</f>
        <v>DOĞRU</v>
      </c>
      <c r="D9" s="211" t="s">
        <v>1364</v>
      </c>
      <c r="E9" s="56">
        <f>VLOOKUP(A9,'import Malatya'!A:P,5,0)</f>
        <v>41</v>
      </c>
      <c r="F9" s="56">
        <f>VLOOKUP(A9,'import Malatya'!A:P,6,0)</f>
        <v>30</v>
      </c>
      <c r="G9" s="56">
        <f>VLOOKUP(A9,'import Malatya'!A:P,7,0)</f>
        <v>0</v>
      </c>
      <c r="H9" s="56">
        <f>VLOOKUP(A9,'import Malatya'!A:P,8,0)</f>
        <v>4</v>
      </c>
      <c r="I9" s="56">
        <f>VLOOKUP(A9,'import Malatya'!A:P,9,0)</f>
        <v>4</v>
      </c>
      <c r="J9" s="216">
        <f>VLOOKUP(A9,'import Malatya'!A:P,10,0)</f>
        <v>0</v>
      </c>
      <c r="K9" s="211" t="s">
        <v>2357</v>
      </c>
      <c r="L9" s="211">
        <v>4.223251015E9</v>
      </c>
      <c r="M9" s="211" t="s">
        <v>2337</v>
      </c>
      <c r="N9" s="211" t="s">
        <v>2358</v>
      </c>
      <c r="O9" s="211" t="s">
        <v>2359</v>
      </c>
      <c r="P9" s="217" t="str">
        <f>VLOOKUP(A9,'import Malatya'!A:P,16,0)</f>
        <v>Geleneksel</v>
      </c>
      <c r="Q9" s="218" t="b">
        <v>0</v>
      </c>
      <c r="R9" s="218"/>
      <c r="S9" s="218"/>
      <c r="T9" s="207"/>
      <c r="U9" s="219"/>
      <c r="V9" s="220"/>
      <c r="W9" s="220"/>
      <c r="X9" s="218"/>
      <c r="Y9" s="218"/>
      <c r="Z9" s="220"/>
      <c r="AA9" s="218"/>
      <c r="AB9" s="221"/>
      <c r="AC9" s="218"/>
      <c r="AD9" s="221"/>
      <c r="AE9" s="218"/>
      <c r="AF9" s="222"/>
      <c r="AG9" s="218"/>
      <c r="AH9" s="222"/>
      <c r="AI9" s="218"/>
      <c r="AJ9" s="218"/>
      <c r="AK9" s="218"/>
      <c r="AL9" s="218"/>
      <c r="AM9" s="218"/>
    </row>
    <row r="10" ht="15.75" customHeight="1">
      <c r="A10" s="56" t="s">
        <v>2360</v>
      </c>
      <c r="B10" s="56" t="s">
        <v>2361</v>
      </c>
      <c r="C10" s="56" t="str">
        <f>VLOOKUP(A10,'import Malatya'!A:P,3,0)</f>
        <v>DOĞRU</v>
      </c>
      <c r="D10" s="56" t="s">
        <v>1364</v>
      </c>
      <c r="E10" s="56">
        <f>VLOOKUP(A10,'import Malatya'!A:P,5,0)</f>
        <v>64</v>
      </c>
      <c r="F10" s="56">
        <f>VLOOKUP(A10,'import Malatya'!A:P,6,0)</f>
        <v>12</v>
      </c>
      <c r="G10" s="56">
        <f>VLOOKUP(A10,'import Malatya'!A:P,7,0)</f>
        <v>0</v>
      </c>
      <c r="H10" s="56">
        <f>VLOOKUP(A10,'import Malatya'!A:P,8,0)</f>
        <v>10</v>
      </c>
      <c r="I10" s="56">
        <f>VLOOKUP(A10,'import Malatya'!A:P,9,0)</f>
        <v>10</v>
      </c>
      <c r="J10" s="216">
        <f>VLOOKUP(A10,'import Malatya'!A:P,10,0)</f>
        <v>0</v>
      </c>
      <c r="K10" s="56" t="s">
        <v>2362</v>
      </c>
      <c r="L10" s="56">
        <v>4.223240206E9</v>
      </c>
      <c r="M10" s="56" t="s">
        <v>2337</v>
      </c>
      <c r="N10" s="56" t="s">
        <v>2363</v>
      </c>
      <c r="O10" s="56" t="s">
        <v>2364</v>
      </c>
      <c r="P10" s="217" t="str">
        <f>VLOOKUP(A10,'import Malatya'!A:P,16,0)</f>
        <v>Geleneksel</v>
      </c>
      <c r="Q10" s="218" t="b">
        <v>0</v>
      </c>
      <c r="R10" s="218" t="s">
        <v>32</v>
      </c>
      <c r="S10" s="218"/>
      <c r="T10" s="137"/>
      <c r="U10" s="219"/>
      <c r="V10" s="220"/>
      <c r="W10" s="220"/>
      <c r="X10" s="218"/>
      <c r="Y10" s="218"/>
      <c r="Z10" s="220"/>
      <c r="AA10" s="218"/>
      <c r="AB10" s="221"/>
      <c r="AC10" s="218"/>
      <c r="AD10" s="221"/>
      <c r="AE10" s="218"/>
      <c r="AF10" s="222"/>
      <c r="AG10" s="218"/>
      <c r="AH10" s="222"/>
      <c r="AI10" s="218"/>
      <c r="AJ10" s="218"/>
      <c r="AK10" s="218"/>
      <c r="AL10" s="218"/>
      <c r="AM10" s="218"/>
    </row>
    <row r="11" ht="15.75" customHeight="1">
      <c r="A11" s="56" t="s">
        <v>390</v>
      </c>
      <c r="B11" s="56" t="s">
        <v>391</v>
      </c>
      <c r="C11" s="56" t="str">
        <f>VLOOKUP(A11,'import Malatya'!A:P,3,0)</f>
        <v>DOĞRU</v>
      </c>
      <c r="D11" s="56" t="s">
        <v>1364</v>
      </c>
      <c r="E11" s="56">
        <f>VLOOKUP(A11,'import Malatya'!A:P,5,0)</f>
        <v>17</v>
      </c>
      <c r="F11" s="56">
        <f>VLOOKUP(A11,'import Malatya'!A:P,6,0)</f>
        <v>11</v>
      </c>
      <c r="G11" s="56">
        <f>VLOOKUP(A11,'import Malatya'!A:P,7,0)</f>
        <v>1</v>
      </c>
      <c r="H11" s="56">
        <f>VLOOKUP(A11,'import Malatya'!A:P,8,0)</f>
        <v>6</v>
      </c>
      <c r="I11" s="56">
        <f>VLOOKUP(A11,'import Malatya'!A:P,9,0)</f>
        <v>7</v>
      </c>
      <c r="J11" s="216">
        <f>VLOOKUP(A11,'import Malatya'!A:P,10,0)</f>
        <v>0.14</v>
      </c>
      <c r="K11" s="56" t="s">
        <v>2365</v>
      </c>
      <c r="L11" s="56">
        <v>5.33703683E9</v>
      </c>
      <c r="M11" s="56" t="s">
        <v>2321</v>
      </c>
      <c r="N11" s="56" t="s">
        <v>2366</v>
      </c>
      <c r="O11" s="56" t="s">
        <v>394</v>
      </c>
      <c r="P11" s="217" t="str">
        <f>VLOOKUP(A11,'import Malatya'!A:P,16,0)</f>
        <v>Geleneksel</v>
      </c>
      <c r="Q11" s="218" t="b">
        <v>0</v>
      </c>
      <c r="R11" s="218" t="s">
        <v>33</v>
      </c>
      <c r="S11" s="218" t="s">
        <v>610</v>
      </c>
      <c r="T11" s="29" t="s">
        <v>65</v>
      </c>
      <c r="U11" s="218" t="s">
        <v>2367</v>
      </c>
      <c r="V11" s="220">
        <v>44572.0</v>
      </c>
      <c r="W11" s="220">
        <v>44575.0</v>
      </c>
      <c r="X11" s="218"/>
      <c r="Y11" s="218" t="s">
        <v>43</v>
      </c>
      <c r="Z11" s="220">
        <v>44539.0</v>
      </c>
      <c r="AA11" s="218" t="s">
        <v>1353</v>
      </c>
      <c r="AB11" s="221">
        <v>44543.0</v>
      </c>
      <c r="AC11" s="218" t="s">
        <v>43</v>
      </c>
      <c r="AD11" s="221">
        <v>44557.0</v>
      </c>
      <c r="AE11" s="218" t="s">
        <v>1353</v>
      </c>
      <c r="AF11" s="222">
        <v>44560.0</v>
      </c>
      <c r="AG11" s="218" t="s">
        <v>43</v>
      </c>
      <c r="AH11" s="221">
        <v>44629.0</v>
      </c>
      <c r="AI11" s="218" t="s">
        <v>106</v>
      </c>
      <c r="AJ11" s="218" t="s">
        <v>106</v>
      </c>
      <c r="AK11" s="218" t="s">
        <v>149</v>
      </c>
      <c r="AL11" s="218" t="s">
        <v>128</v>
      </c>
      <c r="AM11" s="218" t="s">
        <v>149</v>
      </c>
    </row>
    <row r="12" ht="15.75" customHeight="1">
      <c r="A12" s="56" t="s">
        <v>629</v>
      </c>
      <c r="B12" s="56" t="s">
        <v>630</v>
      </c>
      <c r="C12" s="56" t="str">
        <f>VLOOKUP(A12,'import Malatya'!A:P,3,0)</f>
        <v>DOĞRU</v>
      </c>
      <c r="D12" s="56" t="s">
        <v>1364</v>
      </c>
      <c r="E12" s="56">
        <f>VLOOKUP(A12,'import Malatya'!A:P,5,0)</f>
        <v>24</v>
      </c>
      <c r="F12" s="56" t="str">
        <f>VLOOKUP(A12,'import Malatya'!A:P,6,0)</f>
        <v/>
      </c>
      <c r="G12" s="56">
        <f>VLOOKUP(A12,'import Malatya'!A:P,7,0)</f>
        <v>15</v>
      </c>
      <c r="H12" s="56">
        <f>VLOOKUP(A12,'import Malatya'!A:P,8,0)</f>
        <v>5</v>
      </c>
      <c r="I12" s="56">
        <f>VLOOKUP(A12,'import Malatya'!A:P,9,0)</f>
        <v>20</v>
      </c>
      <c r="J12" s="216">
        <f>VLOOKUP(A12,'import Malatya'!A:P,10,0)</f>
        <v>0.75</v>
      </c>
      <c r="K12" s="56" t="s">
        <v>2368</v>
      </c>
      <c r="L12" s="56">
        <v>4.2232398E9</v>
      </c>
      <c r="M12" s="56" t="s">
        <v>2337</v>
      </c>
      <c r="N12" s="56" t="s">
        <v>2369</v>
      </c>
      <c r="O12" s="56" t="s">
        <v>632</v>
      </c>
      <c r="P12" s="217" t="str">
        <f>VLOOKUP(A12,'import Malatya'!A:P,16,0)</f>
        <v>Geleneksel</v>
      </c>
      <c r="Q12" s="218" t="b">
        <v>0</v>
      </c>
      <c r="R12" s="218" t="s">
        <v>38</v>
      </c>
      <c r="S12" s="218" t="s">
        <v>128</v>
      </c>
      <c r="T12" s="137" t="s">
        <v>65</v>
      </c>
      <c r="U12" s="219"/>
      <c r="V12" s="220">
        <v>44631.0</v>
      </c>
      <c r="W12" s="220">
        <v>44634.0</v>
      </c>
      <c r="X12" s="218"/>
      <c r="Y12" s="218" t="s">
        <v>1353</v>
      </c>
      <c r="Z12" s="220">
        <v>44608.0</v>
      </c>
      <c r="AA12" s="218" t="s">
        <v>1353</v>
      </c>
      <c r="AB12" s="221">
        <v>44631.0</v>
      </c>
      <c r="AC12" s="218"/>
      <c r="AD12" s="221"/>
      <c r="AE12" s="218"/>
      <c r="AF12" s="222"/>
      <c r="AG12" s="218"/>
      <c r="AH12" s="222"/>
      <c r="AI12" s="218" t="s">
        <v>610</v>
      </c>
      <c r="AJ12" s="218" t="s">
        <v>128</v>
      </c>
      <c r="AK12" s="218"/>
      <c r="AL12" s="218"/>
      <c r="AM12" s="218"/>
    </row>
    <row r="13" ht="15.75" customHeight="1">
      <c r="A13" s="56" t="s">
        <v>539</v>
      </c>
      <c r="B13" s="56" t="s">
        <v>540</v>
      </c>
      <c r="C13" s="56" t="str">
        <f>VLOOKUP(A13,'import Malatya'!A:P,3,0)</f>
        <v>DOĞRU</v>
      </c>
      <c r="D13" s="56" t="s">
        <v>1507</v>
      </c>
      <c r="E13" s="56">
        <f>VLOOKUP(A13,'import Malatya'!A:P,5,0)</f>
        <v>3</v>
      </c>
      <c r="F13" s="56" t="str">
        <f>VLOOKUP(A13,'import Malatya'!A:P,6,0)</f>
        <v/>
      </c>
      <c r="G13" s="56">
        <f>VLOOKUP(A13,'import Malatya'!A:P,7,0)</f>
        <v>19</v>
      </c>
      <c r="H13" s="56">
        <f>VLOOKUP(A13,'import Malatya'!A:P,8,0)</f>
        <v>12</v>
      </c>
      <c r="I13" s="56">
        <f>VLOOKUP(A13,'import Malatya'!A:P,9,0)</f>
        <v>31</v>
      </c>
      <c r="J13" s="216">
        <f>VLOOKUP(A13,'import Malatya'!A:P,10,0)</f>
        <v>0.61</v>
      </c>
      <c r="K13" s="56" t="s">
        <v>2370</v>
      </c>
      <c r="L13" s="56">
        <v>5.437605487E9</v>
      </c>
      <c r="M13" s="56" t="s">
        <v>2337</v>
      </c>
      <c r="N13" s="56" t="s">
        <v>2371</v>
      </c>
      <c r="O13" s="56" t="s">
        <v>543</v>
      </c>
      <c r="P13" s="217" t="str">
        <f>VLOOKUP(A13,'import Malatya'!A:P,16,0)</f>
        <v>Geleneksel</v>
      </c>
      <c r="Q13" s="218" t="b">
        <v>0</v>
      </c>
      <c r="R13" s="218" t="s">
        <v>38</v>
      </c>
      <c r="S13" s="218" t="s">
        <v>167</v>
      </c>
      <c r="T13" s="137" t="s">
        <v>65</v>
      </c>
      <c r="U13" s="219"/>
      <c r="V13" s="220">
        <v>44600.0</v>
      </c>
      <c r="W13" s="220">
        <v>44602.0</v>
      </c>
      <c r="X13" s="218"/>
      <c r="Y13" s="218" t="s">
        <v>1353</v>
      </c>
      <c r="Z13" s="220">
        <v>44578.0</v>
      </c>
      <c r="AA13" s="218" t="s">
        <v>1353</v>
      </c>
      <c r="AB13" s="221">
        <v>44580.0</v>
      </c>
      <c r="AC13" s="218" t="s">
        <v>1353</v>
      </c>
      <c r="AD13" s="221">
        <v>44599.0</v>
      </c>
      <c r="AE13" s="218" t="s">
        <v>1353</v>
      </c>
      <c r="AF13" s="222">
        <v>44600.0</v>
      </c>
      <c r="AG13" s="218"/>
      <c r="AH13" s="222"/>
      <c r="AI13" s="218" t="s">
        <v>100</v>
      </c>
      <c r="AJ13" s="218" t="s">
        <v>404</v>
      </c>
      <c r="AK13" s="218" t="s">
        <v>167</v>
      </c>
      <c r="AL13" s="218" t="s">
        <v>167</v>
      </c>
      <c r="AM13" s="218"/>
    </row>
    <row r="14" ht="15.75" customHeight="1">
      <c r="A14" s="56" t="s">
        <v>682</v>
      </c>
      <c r="B14" s="56" t="s">
        <v>683</v>
      </c>
      <c r="C14" s="56" t="str">
        <f>VLOOKUP(A14,'import Malatya'!A:P,3,0)</f>
        <v>DOĞRU</v>
      </c>
      <c r="D14" s="56" t="s">
        <v>1507</v>
      </c>
      <c r="E14" s="56">
        <f>VLOOKUP(A14,'import Malatya'!A:P,5,0)</f>
        <v>159</v>
      </c>
      <c r="F14" s="56">
        <f>VLOOKUP(A14,'import Malatya'!A:P,6,0)</f>
        <v>93</v>
      </c>
      <c r="G14" s="56">
        <f>VLOOKUP(A14,'import Malatya'!A:P,7,0)</f>
        <v>70</v>
      </c>
      <c r="H14" s="56">
        <f>VLOOKUP(A14,'import Malatya'!A:P,8,0)</f>
        <v>31</v>
      </c>
      <c r="I14" s="56">
        <f>VLOOKUP(A14,'import Malatya'!A:P,9,0)</f>
        <v>101</v>
      </c>
      <c r="J14" s="216">
        <f>VLOOKUP(A14,'import Malatya'!A:P,10,0)</f>
        <v>0.69</v>
      </c>
      <c r="K14" s="56" t="s">
        <v>2372</v>
      </c>
      <c r="L14" s="56">
        <v>5.448004646E9</v>
      </c>
      <c r="M14" s="56" t="s">
        <v>2337</v>
      </c>
      <c r="N14" s="56" t="s">
        <v>2338</v>
      </c>
      <c r="O14" s="56" t="s">
        <v>686</v>
      </c>
      <c r="P14" s="217" t="str">
        <f>VLOOKUP(A14,'import Malatya'!A:P,16,0)</f>
        <v>Geleneksel</v>
      </c>
      <c r="Q14" s="218" t="b">
        <v>0</v>
      </c>
      <c r="R14" s="218" t="s">
        <v>38</v>
      </c>
      <c r="S14" s="218" t="s">
        <v>610</v>
      </c>
      <c r="T14" s="207" t="s">
        <v>65</v>
      </c>
      <c r="U14" s="219" t="s">
        <v>2373</v>
      </c>
      <c r="V14" s="220">
        <v>44657.0</v>
      </c>
      <c r="W14" s="220">
        <v>44658.0</v>
      </c>
      <c r="X14" s="218"/>
      <c r="Y14" s="218" t="s">
        <v>1353</v>
      </c>
      <c r="Z14" s="220">
        <v>44634.0</v>
      </c>
      <c r="AA14" s="218" t="s">
        <v>1353</v>
      </c>
      <c r="AB14" s="220">
        <v>44635.0</v>
      </c>
      <c r="AC14" s="218" t="s">
        <v>1353</v>
      </c>
      <c r="AD14" s="220">
        <v>44657.0</v>
      </c>
      <c r="AE14" s="218"/>
      <c r="AF14" s="222"/>
      <c r="AG14" s="218"/>
      <c r="AH14" s="222"/>
      <c r="AI14" s="218" t="s">
        <v>610</v>
      </c>
      <c r="AJ14" s="218" t="s">
        <v>610</v>
      </c>
      <c r="AK14" s="218" t="s">
        <v>610</v>
      </c>
      <c r="AL14" s="218"/>
      <c r="AM14" s="218"/>
    </row>
    <row r="15" ht="15.75" customHeight="1">
      <c r="A15" s="56" t="s">
        <v>147</v>
      </c>
      <c r="B15" s="56" t="s">
        <v>148</v>
      </c>
      <c r="C15" s="56" t="str">
        <f>VLOOKUP(A15,'import Malatya'!A:P,3,0)</f>
        <v>YANLIŞ</v>
      </c>
      <c r="D15" s="56" t="s">
        <v>2038</v>
      </c>
      <c r="E15" s="56">
        <f>VLOOKUP(A15,'import Malatya'!A:P,5,0)</f>
        <v>41</v>
      </c>
      <c r="F15" s="56" t="str">
        <f>VLOOKUP(A15,'import Malatya'!A:P,6,0)</f>
        <v/>
      </c>
      <c r="G15" s="56">
        <f>VLOOKUP(A15,'import Malatya'!A:P,7,0)</f>
        <v>0</v>
      </c>
      <c r="H15" s="56">
        <f>VLOOKUP(A15,'import Malatya'!A:P,8,0)</f>
        <v>58</v>
      </c>
      <c r="I15" s="56">
        <f>VLOOKUP(A15,'import Malatya'!A:P,9,0)</f>
        <v>58</v>
      </c>
      <c r="J15" s="216">
        <f>VLOOKUP(A15,'import Malatya'!A:P,10,0)</f>
        <v>0</v>
      </c>
      <c r="K15" s="56" t="s">
        <v>2374</v>
      </c>
      <c r="L15" s="56">
        <v>5.527845844E9</v>
      </c>
      <c r="M15" s="56" t="s">
        <v>2337</v>
      </c>
      <c r="N15" s="56" t="s">
        <v>2358</v>
      </c>
      <c r="O15" s="56" t="s">
        <v>145</v>
      </c>
      <c r="P15" s="217" t="str">
        <f>VLOOKUP(A15,'import Malatya'!A:P,16,0)</f>
        <v>Geleneksel</v>
      </c>
      <c r="Q15" s="218" t="b">
        <v>0</v>
      </c>
      <c r="R15" s="218" t="s">
        <v>41</v>
      </c>
      <c r="S15" s="218" t="s">
        <v>100</v>
      </c>
      <c r="T15" s="2" t="s">
        <v>65</v>
      </c>
      <c r="U15" s="224" t="s">
        <v>2375</v>
      </c>
      <c r="V15" s="220">
        <v>44518.0</v>
      </c>
      <c r="W15" s="220">
        <v>44524.0</v>
      </c>
      <c r="X15" s="218"/>
      <c r="Y15" s="218" t="s">
        <v>1353</v>
      </c>
      <c r="Z15" s="220">
        <v>44518.0</v>
      </c>
      <c r="AA15" s="218" t="s">
        <v>1353</v>
      </c>
      <c r="AB15" s="221">
        <v>44527.0</v>
      </c>
      <c r="AC15" s="218" t="s">
        <v>1353</v>
      </c>
      <c r="AD15" s="221">
        <v>44540.0</v>
      </c>
      <c r="AE15" s="218" t="s">
        <v>1353</v>
      </c>
      <c r="AF15" s="221">
        <v>44601.0</v>
      </c>
      <c r="AG15" s="218"/>
      <c r="AH15" s="218"/>
      <c r="AI15" s="218" t="s">
        <v>100</v>
      </c>
      <c r="AJ15" s="218" t="s">
        <v>167</v>
      </c>
      <c r="AK15" s="218" t="s">
        <v>167</v>
      </c>
      <c r="AL15" s="218" t="s">
        <v>128</v>
      </c>
      <c r="AM15" s="218"/>
    </row>
    <row r="16" ht="15.75" customHeight="1">
      <c r="A16" s="56" t="s">
        <v>141</v>
      </c>
      <c r="B16" s="56" t="s">
        <v>142</v>
      </c>
      <c r="C16" s="56" t="str">
        <f>VLOOKUP(A16,'import Malatya'!A:P,3,0)</f>
        <v>YANLIŞ</v>
      </c>
      <c r="D16" s="56" t="s">
        <v>1493</v>
      </c>
      <c r="E16" s="56">
        <f>VLOOKUP(A16,'import Malatya'!A:P,5,0)</f>
        <v>25</v>
      </c>
      <c r="F16" s="56" t="str">
        <f>VLOOKUP(A16,'import Malatya'!A:P,6,0)</f>
        <v/>
      </c>
      <c r="G16" s="56">
        <f>VLOOKUP(A16,'import Malatya'!A:P,7,0)</f>
        <v>0</v>
      </c>
      <c r="H16" s="56">
        <f>VLOOKUP(A16,'import Malatya'!A:P,8,0)</f>
        <v>14</v>
      </c>
      <c r="I16" s="56">
        <f>VLOOKUP(A16,'import Malatya'!A:P,9,0)</f>
        <v>14</v>
      </c>
      <c r="J16" s="216">
        <f>VLOOKUP(A16,'import Malatya'!A:P,10,0)</f>
        <v>0</v>
      </c>
      <c r="K16" s="56" t="s">
        <v>2374</v>
      </c>
      <c r="L16" s="56">
        <v>5.527845844E9</v>
      </c>
      <c r="M16" s="56" t="s">
        <v>2337</v>
      </c>
      <c r="N16" s="56" t="s">
        <v>2358</v>
      </c>
      <c r="O16" s="56" t="s">
        <v>145</v>
      </c>
      <c r="P16" s="217" t="str">
        <f>VLOOKUP(A16,'import Malatya'!A:P,16,0)</f>
        <v>Geleneksel</v>
      </c>
      <c r="Q16" s="218" t="b">
        <v>0</v>
      </c>
      <c r="R16" s="218" t="s">
        <v>41</v>
      </c>
      <c r="S16" s="218" t="s">
        <v>100</v>
      </c>
      <c r="T16" s="39" t="s">
        <v>65</v>
      </c>
      <c r="U16" s="218" t="s">
        <v>2376</v>
      </c>
      <c r="V16" s="220">
        <v>44518.0</v>
      </c>
      <c r="W16" s="220">
        <v>44524.0</v>
      </c>
      <c r="X16" s="218"/>
      <c r="Y16" s="218" t="s">
        <v>1353</v>
      </c>
      <c r="Z16" s="220">
        <v>44518.0</v>
      </c>
      <c r="AA16" s="218" t="s">
        <v>1353</v>
      </c>
      <c r="AB16" s="221">
        <v>44236.0</v>
      </c>
      <c r="AC16" s="218"/>
      <c r="AD16" s="221"/>
      <c r="AE16" s="218"/>
      <c r="AF16" s="218"/>
      <c r="AG16" s="218"/>
      <c r="AH16" s="218"/>
      <c r="AI16" s="218" t="s">
        <v>100</v>
      </c>
      <c r="AJ16" s="218" t="s">
        <v>128</v>
      </c>
      <c r="AK16" s="218"/>
      <c r="AL16" s="218"/>
      <c r="AM16" s="218"/>
    </row>
    <row r="17" ht="15.75" customHeight="1">
      <c r="A17" s="211" t="s">
        <v>2377</v>
      </c>
      <c r="B17" s="211" t="s">
        <v>2378</v>
      </c>
      <c r="C17" s="56" t="str">
        <f>VLOOKUP(A17,'import Malatya'!A:P,3,0)</f>
        <v>DOĞRU</v>
      </c>
      <c r="D17" s="211" t="s">
        <v>1493</v>
      </c>
      <c r="E17" s="56">
        <f>VLOOKUP(A17,'import Malatya'!A:P,5,0)</f>
        <v>3</v>
      </c>
      <c r="F17" s="56" t="str">
        <f>VLOOKUP(A17,'import Malatya'!A:P,6,0)</f>
        <v/>
      </c>
      <c r="G17" s="56">
        <f>VLOOKUP(A17,'import Malatya'!A:P,7,0)</f>
        <v>0</v>
      </c>
      <c r="H17" s="56">
        <f>VLOOKUP(A17,'import Malatya'!A:P,8,0)</f>
        <v>32</v>
      </c>
      <c r="I17" s="56">
        <f>VLOOKUP(A17,'import Malatya'!A:P,9,0)</f>
        <v>32</v>
      </c>
      <c r="J17" s="216">
        <f>VLOOKUP(A17,'import Malatya'!A:P,10,0)</f>
        <v>0</v>
      </c>
      <c r="K17" s="211" t="s">
        <v>2379</v>
      </c>
      <c r="L17" s="211">
        <v>4.222127222E9</v>
      </c>
      <c r="M17" s="211" t="s">
        <v>2337</v>
      </c>
      <c r="N17" s="211" t="s">
        <v>2369</v>
      </c>
      <c r="O17" s="211" t="s">
        <v>2380</v>
      </c>
      <c r="P17" s="217" t="str">
        <f>VLOOKUP(A17,'import Malatya'!A:P,16,0)</f>
        <v>Geleneksel</v>
      </c>
      <c r="Q17" s="218" t="b">
        <v>0</v>
      </c>
      <c r="R17" s="218" t="s">
        <v>43</v>
      </c>
      <c r="S17" s="218"/>
      <c r="T17" s="207"/>
      <c r="U17" s="219" t="s">
        <v>2381</v>
      </c>
      <c r="V17" s="220"/>
      <c r="W17" s="220"/>
      <c r="X17" s="218"/>
      <c r="Y17" s="218"/>
      <c r="Z17" s="220"/>
      <c r="AA17" s="218"/>
      <c r="AB17" s="221"/>
      <c r="AC17" s="218"/>
      <c r="AD17" s="221"/>
      <c r="AE17" s="218"/>
      <c r="AF17" s="222"/>
      <c r="AG17" s="218"/>
      <c r="AH17" s="222"/>
      <c r="AI17" s="218"/>
      <c r="AJ17" s="218"/>
      <c r="AK17" s="218"/>
      <c r="AL17" s="218"/>
      <c r="AM17" s="218"/>
    </row>
    <row r="18" ht="15.75" customHeight="1">
      <c r="A18" s="211" t="s">
        <v>2382</v>
      </c>
      <c r="B18" s="211" t="s">
        <v>2383</v>
      </c>
      <c r="C18" s="56" t="str">
        <f>VLOOKUP(A18,'import Malatya'!A:P,3,0)</f>
        <v>DOĞRU</v>
      </c>
      <c r="D18" s="211" t="s">
        <v>1507</v>
      </c>
      <c r="E18" s="56">
        <f>VLOOKUP(A18,'import Malatya'!A:P,5,0)</f>
        <v>72</v>
      </c>
      <c r="F18" s="56">
        <f>VLOOKUP(A18,'import Malatya'!A:P,6,0)</f>
        <v>60</v>
      </c>
      <c r="G18" s="56">
        <f>VLOOKUP(A18,'import Malatya'!A:P,7,0)</f>
        <v>9</v>
      </c>
      <c r="H18" s="56">
        <f>VLOOKUP(A18,'import Malatya'!A:P,8,0)</f>
        <v>120</v>
      </c>
      <c r="I18" s="56">
        <f>VLOOKUP(A18,'import Malatya'!A:P,9,0)</f>
        <v>129</v>
      </c>
      <c r="J18" s="216">
        <f>VLOOKUP(A18,'import Malatya'!A:P,10,0)</f>
        <v>0.07</v>
      </c>
      <c r="K18" s="211" t="s">
        <v>2384</v>
      </c>
      <c r="L18" s="211">
        <v>4.225031313E9</v>
      </c>
      <c r="M18" s="211" t="s">
        <v>2321</v>
      </c>
      <c r="N18" s="211" t="s">
        <v>2333</v>
      </c>
      <c r="O18" s="211" t="s">
        <v>2385</v>
      </c>
      <c r="P18" s="217" t="str">
        <f>VLOOKUP(A18,'import Malatya'!A:P,16,0)</f>
        <v>Geleneksel</v>
      </c>
      <c r="Q18" s="218" t="b">
        <v>0</v>
      </c>
      <c r="R18" s="218"/>
      <c r="S18" s="218"/>
      <c r="T18" s="137"/>
      <c r="U18" s="219"/>
      <c r="V18" s="220"/>
      <c r="W18" s="220"/>
      <c r="X18" s="218"/>
      <c r="Y18" s="218"/>
      <c r="Z18" s="220"/>
      <c r="AA18" s="218"/>
      <c r="AB18" s="221"/>
      <c r="AC18" s="218"/>
      <c r="AD18" s="221"/>
      <c r="AE18" s="218"/>
      <c r="AF18" s="222"/>
      <c r="AG18" s="218"/>
      <c r="AH18" s="222"/>
      <c r="AI18" s="218"/>
      <c r="AJ18" s="218"/>
      <c r="AK18" s="218"/>
      <c r="AL18" s="218"/>
      <c r="AM18" s="218"/>
    </row>
    <row r="19" ht="15.75" customHeight="1">
      <c r="A19" s="56" t="s">
        <v>2386</v>
      </c>
      <c r="B19" s="56" t="s">
        <v>2387</v>
      </c>
      <c r="C19" s="56" t="str">
        <f>VLOOKUP(A19,'import Malatya'!A:P,3,0)</f>
        <v>YANLIŞ</v>
      </c>
      <c r="D19" s="56" t="s">
        <v>1348</v>
      </c>
      <c r="E19" s="56">
        <f>VLOOKUP(A19,'import Malatya'!A:P,5,0)</f>
        <v>1</v>
      </c>
      <c r="F19" s="56" t="str">
        <f>VLOOKUP(A19,'import Malatya'!A:P,6,0)</f>
        <v/>
      </c>
      <c r="G19" s="56">
        <f>VLOOKUP(A19,'import Malatya'!A:P,7,0)</f>
        <v>13</v>
      </c>
      <c r="H19" s="56">
        <f>VLOOKUP(A19,'import Malatya'!A:P,8,0)</f>
        <v>91</v>
      </c>
      <c r="I19" s="56">
        <f>VLOOKUP(A19,'import Malatya'!A:P,9,0)</f>
        <v>104</v>
      </c>
      <c r="J19" s="216">
        <f>VLOOKUP(A19,'import Malatya'!A:P,10,0)</f>
        <v>0.13</v>
      </c>
      <c r="K19" s="56" t="s">
        <v>2379</v>
      </c>
      <c r="L19" s="56">
        <v>4.222127222E9</v>
      </c>
      <c r="M19" s="56" t="s">
        <v>2321</v>
      </c>
      <c r="N19" s="56" t="s">
        <v>2388</v>
      </c>
      <c r="O19" s="56" t="s">
        <v>2389</v>
      </c>
      <c r="P19" s="217" t="str">
        <f>VLOOKUP(A19,'import Malatya'!A:P,16,0)</f>
        <v>Geleneksel</v>
      </c>
      <c r="Q19" s="218" t="b">
        <v>0</v>
      </c>
      <c r="R19" s="218"/>
      <c r="S19" s="218"/>
      <c r="T19" s="29"/>
      <c r="U19" s="219"/>
      <c r="V19" s="220"/>
      <c r="W19" s="220"/>
      <c r="X19" s="218"/>
      <c r="Y19" s="218"/>
      <c r="Z19" s="220"/>
      <c r="AA19" s="218"/>
      <c r="AB19" s="221"/>
      <c r="AC19" s="218"/>
      <c r="AD19" s="221"/>
      <c r="AE19" s="218"/>
      <c r="AF19" s="222"/>
      <c r="AG19" s="218"/>
      <c r="AH19" s="222"/>
      <c r="AI19" s="218"/>
      <c r="AJ19" s="218"/>
      <c r="AK19" s="218"/>
      <c r="AL19" s="218"/>
      <c r="AM19" s="218"/>
    </row>
    <row r="20" ht="15.75" customHeight="1">
      <c r="A20" s="56" t="s">
        <v>2390</v>
      </c>
      <c r="B20" s="56" t="s">
        <v>2391</v>
      </c>
      <c r="C20" s="56" t="str">
        <f>VLOOKUP(A20,'import Malatya'!A:P,3,0)</f>
        <v>DOĞRU</v>
      </c>
      <c r="D20" s="56" t="s">
        <v>1507</v>
      </c>
      <c r="E20" s="56">
        <f>VLOOKUP(A20,'import Malatya'!A:P,5,0)</f>
        <v>3511</v>
      </c>
      <c r="F20" s="56">
        <f>VLOOKUP(A20,'import Malatya'!A:P,6,0)</f>
        <v>68</v>
      </c>
      <c r="G20" s="56">
        <f>VLOOKUP(A20,'import Malatya'!A:P,7,0)</f>
        <v>0</v>
      </c>
      <c r="H20" s="56">
        <f>VLOOKUP(A20,'import Malatya'!A:P,8,0)</f>
        <v>54</v>
      </c>
      <c r="I20" s="56">
        <f>VLOOKUP(A20,'import Malatya'!A:P,9,0)</f>
        <v>54</v>
      </c>
      <c r="J20" s="216">
        <f>VLOOKUP(A20,'import Malatya'!A:P,10,0)</f>
        <v>0</v>
      </c>
      <c r="K20" s="56" t="s">
        <v>2392</v>
      </c>
      <c r="L20" s="56">
        <v>4.222130033E9</v>
      </c>
      <c r="M20" s="56" t="s">
        <v>2321</v>
      </c>
      <c r="N20" s="56" t="s">
        <v>2393</v>
      </c>
      <c r="O20" s="56" t="s">
        <v>2394</v>
      </c>
      <c r="P20" s="217" t="str">
        <f>VLOOKUP(A20,'import Malatya'!A:P,16,0)</f>
        <v>Geleneksel</v>
      </c>
      <c r="Q20" s="218" t="b">
        <v>1</v>
      </c>
      <c r="R20" s="218"/>
      <c r="S20" s="218"/>
      <c r="T20" s="29"/>
      <c r="U20" s="218" t="s">
        <v>2395</v>
      </c>
      <c r="V20" s="220"/>
      <c r="W20" s="220"/>
      <c r="X20" s="218"/>
      <c r="Y20" s="218" t="s">
        <v>1353</v>
      </c>
      <c r="Z20" s="220">
        <v>44538.0</v>
      </c>
      <c r="AA20" s="218"/>
      <c r="AB20" s="221"/>
      <c r="AC20" s="218"/>
      <c r="AD20" s="221"/>
      <c r="AE20" s="218"/>
      <c r="AF20" s="218"/>
      <c r="AG20" s="218"/>
      <c r="AH20" s="218"/>
      <c r="AI20" s="218" t="s">
        <v>106</v>
      </c>
      <c r="AJ20" s="218"/>
      <c r="AK20" s="218"/>
      <c r="AL20" s="218"/>
      <c r="AM20" s="218"/>
    </row>
    <row r="21" ht="15.75" customHeight="1">
      <c r="A21" s="56" t="s">
        <v>2396</v>
      </c>
      <c r="B21" s="56" t="s">
        <v>2397</v>
      </c>
      <c r="C21" s="56" t="str">
        <f>VLOOKUP(A21,'import Malatya'!A:P,3,0)</f>
        <v>DOĞRU</v>
      </c>
      <c r="D21" s="56" t="s">
        <v>1507</v>
      </c>
      <c r="E21" s="56">
        <f>VLOOKUP(A21,'import Malatya'!A:P,5,0)</f>
        <v>2299</v>
      </c>
      <c r="F21" s="56">
        <f>VLOOKUP(A21,'import Malatya'!A:P,6,0)</f>
        <v>64</v>
      </c>
      <c r="G21" s="56">
        <f>VLOOKUP(A21,'import Malatya'!A:P,7,0)</f>
        <v>0</v>
      </c>
      <c r="H21" s="56">
        <f>VLOOKUP(A21,'import Malatya'!A:P,8,0)</f>
        <v>65</v>
      </c>
      <c r="I21" s="56">
        <f>VLOOKUP(A21,'import Malatya'!A:P,9,0)</f>
        <v>65</v>
      </c>
      <c r="J21" s="216">
        <f>VLOOKUP(A21,'import Malatya'!A:P,10,0)</f>
        <v>0</v>
      </c>
      <c r="K21" s="56" t="s">
        <v>2392</v>
      </c>
      <c r="L21" s="56">
        <v>4.223253233E9</v>
      </c>
      <c r="M21" s="56" t="s">
        <v>2337</v>
      </c>
      <c r="N21" s="56" t="s">
        <v>2338</v>
      </c>
      <c r="O21" s="56" t="s">
        <v>2398</v>
      </c>
      <c r="P21" s="217" t="str">
        <f>VLOOKUP(A21,'import Malatya'!A:P,16,0)</f>
        <v>Geleneksel</v>
      </c>
      <c r="Q21" s="218" t="b">
        <v>1</v>
      </c>
      <c r="R21" s="218"/>
      <c r="S21" s="218"/>
      <c r="T21" s="218"/>
      <c r="U21" s="218" t="s">
        <v>2399</v>
      </c>
      <c r="V21" s="220"/>
      <c r="W21" s="220"/>
      <c r="X21" s="218"/>
      <c r="Y21" s="218" t="s">
        <v>1353</v>
      </c>
      <c r="Z21" s="220">
        <v>44518.0</v>
      </c>
      <c r="AA21" s="218"/>
      <c r="AB21" s="221"/>
      <c r="AC21" s="218"/>
      <c r="AD21" s="221"/>
      <c r="AE21" s="218"/>
      <c r="AF21" s="218"/>
      <c r="AG21" s="218"/>
      <c r="AH21" s="218"/>
      <c r="AI21" s="218" t="s">
        <v>66</v>
      </c>
      <c r="AJ21" s="218"/>
      <c r="AK21" s="218"/>
      <c r="AL21" s="218"/>
      <c r="AM21" s="218"/>
    </row>
    <row r="22" ht="15.75" customHeight="1">
      <c r="A22" s="56" t="s">
        <v>396</v>
      </c>
      <c r="B22" s="56" t="s">
        <v>397</v>
      </c>
      <c r="C22" s="56" t="str">
        <f>VLOOKUP(A22,'import Malatya'!A:P,3,0)</f>
        <v>DOĞRU</v>
      </c>
      <c r="D22" s="56" t="s">
        <v>1493</v>
      </c>
      <c r="E22" s="56">
        <f>VLOOKUP(A22,'import Malatya'!A:P,5,0)</f>
        <v>208</v>
      </c>
      <c r="F22" s="56" t="str">
        <f>VLOOKUP(A22,'import Malatya'!A:P,6,0)</f>
        <v/>
      </c>
      <c r="G22" s="56">
        <f>VLOOKUP(A22,'import Malatya'!A:P,7,0)</f>
        <v>8</v>
      </c>
      <c r="H22" s="56">
        <f>VLOOKUP(A22,'import Malatya'!A:P,8,0)</f>
        <v>4</v>
      </c>
      <c r="I22" s="56">
        <f>VLOOKUP(A22,'import Malatya'!A:P,9,0)</f>
        <v>12</v>
      </c>
      <c r="J22" s="216">
        <f>VLOOKUP(A22,'import Malatya'!A:P,10,0)</f>
        <v>0.67</v>
      </c>
      <c r="K22" s="56" t="s">
        <v>2400</v>
      </c>
      <c r="L22" s="56">
        <v>5.365967644E9</v>
      </c>
      <c r="M22" s="56" t="s">
        <v>2321</v>
      </c>
      <c r="N22" s="56" t="s">
        <v>2401</v>
      </c>
      <c r="O22" s="56" t="s">
        <v>400</v>
      </c>
      <c r="P22" s="217" t="str">
        <f>VLOOKUP(A22,'import Malatya'!A:P,16,0)</f>
        <v>Geleneksel</v>
      </c>
      <c r="Q22" s="218" t="b">
        <v>0</v>
      </c>
      <c r="R22" s="218" t="s">
        <v>38</v>
      </c>
      <c r="S22" s="218" t="s">
        <v>128</v>
      </c>
      <c r="T22" s="218"/>
      <c r="U22" s="218"/>
      <c r="V22" s="220">
        <v>44544.0</v>
      </c>
      <c r="W22" s="220">
        <v>44546.0</v>
      </c>
      <c r="X22" s="218"/>
      <c r="Y22" s="218" t="s">
        <v>43</v>
      </c>
      <c r="Z22" s="220">
        <v>44539.0</v>
      </c>
      <c r="AA22" s="218" t="s">
        <v>1353</v>
      </c>
      <c r="AB22" s="221">
        <v>44544.0</v>
      </c>
      <c r="AC22" s="218"/>
      <c r="AD22" s="221"/>
      <c r="AE22" s="218"/>
      <c r="AF22" s="218"/>
      <c r="AG22" s="218"/>
      <c r="AH22" s="218"/>
      <c r="AI22" s="218" t="s">
        <v>106</v>
      </c>
      <c r="AJ22" s="218" t="s">
        <v>128</v>
      </c>
      <c r="AK22" s="218"/>
      <c r="AL22" s="218"/>
      <c r="AM22" s="218"/>
    </row>
    <row r="23" ht="15.75" customHeight="1">
      <c r="A23" s="56" t="s">
        <v>274</v>
      </c>
      <c r="B23" s="56" t="s">
        <v>275</v>
      </c>
      <c r="C23" s="56" t="str">
        <f>VLOOKUP(A23,'import Malatya'!A:P,3,0)</f>
        <v>DOĞRU</v>
      </c>
      <c r="D23" s="56" t="s">
        <v>1378</v>
      </c>
      <c r="E23" s="56">
        <f>VLOOKUP(A23,'import Malatya'!A:P,5,0)</f>
        <v>3111</v>
      </c>
      <c r="F23" s="56">
        <f>VLOOKUP(A23,'import Malatya'!A:P,6,0)</f>
        <v>151</v>
      </c>
      <c r="G23" s="56">
        <f>VLOOKUP(A23,'import Malatya'!A:P,7,0)</f>
        <v>1</v>
      </c>
      <c r="H23" s="56">
        <f>VLOOKUP(A23,'import Malatya'!A:P,8,0)</f>
        <v>35</v>
      </c>
      <c r="I23" s="56">
        <f>VLOOKUP(A23,'import Malatya'!A:P,9,0)</f>
        <v>36</v>
      </c>
      <c r="J23" s="216">
        <f>VLOOKUP(A23,'import Malatya'!A:P,10,0)</f>
        <v>0.03</v>
      </c>
      <c r="K23" s="56" t="s">
        <v>2402</v>
      </c>
      <c r="L23" s="56">
        <v>4.225028888E9</v>
      </c>
      <c r="M23" s="56" t="s">
        <v>2321</v>
      </c>
      <c r="N23" s="56" t="s">
        <v>2322</v>
      </c>
      <c r="O23" s="56" t="s">
        <v>278</v>
      </c>
      <c r="P23" s="217" t="str">
        <f>VLOOKUP(A23,'import Malatya'!A:P,16,0)</f>
        <v>Geleneksel</v>
      </c>
      <c r="Q23" s="218" t="b">
        <v>1</v>
      </c>
      <c r="R23" s="218" t="s">
        <v>29</v>
      </c>
      <c r="S23" s="218"/>
      <c r="T23" s="2"/>
      <c r="U23" s="218" t="s">
        <v>2403</v>
      </c>
      <c r="V23" s="220">
        <v>44536.0</v>
      </c>
      <c r="W23" s="220">
        <v>44538.0</v>
      </c>
      <c r="X23" s="218"/>
      <c r="Y23" s="218" t="s">
        <v>1353</v>
      </c>
      <c r="Z23" s="220"/>
      <c r="AA23" s="218"/>
      <c r="AB23" s="221"/>
      <c r="AC23" s="218"/>
      <c r="AD23" s="221"/>
      <c r="AE23" s="218"/>
      <c r="AF23" s="218"/>
      <c r="AG23" s="218"/>
      <c r="AH23" s="218"/>
      <c r="AI23" s="218" t="s">
        <v>273</v>
      </c>
      <c r="AJ23" s="218"/>
      <c r="AK23" s="218"/>
      <c r="AL23" s="218"/>
      <c r="AM23" s="218"/>
    </row>
    <row r="24" ht="15.75" customHeight="1">
      <c r="A24" s="56" t="s">
        <v>554</v>
      </c>
      <c r="B24" s="56" t="s">
        <v>555</v>
      </c>
      <c r="C24" s="56" t="str">
        <f>VLOOKUP(A24,'import Malatya'!A:P,3,0)</f>
        <v>DOĞRU</v>
      </c>
      <c r="D24" s="56" t="s">
        <v>1507</v>
      </c>
      <c r="E24" s="56">
        <f>VLOOKUP(A24,'import Malatya'!A:P,5,0)</f>
        <v>152</v>
      </c>
      <c r="F24" s="56">
        <f>VLOOKUP(A24,'import Malatya'!A:P,6,0)</f>
        <v>30</v>
      </c>
      <c r="G24" s="56">
        <f>VLOOKUP(A24,'import Malatya'!A:P,7,0)</f>
        <v>40</v>
      </c>
      <c r="H24" s="56">
        <f>VLOOKUP(A24,'import Malatya'!A:P,8,0)</f>
        <v>41</v>
      </c>
      <c r="I24" s="56">
        <f>VLOOKUP(A24,'import Malatya'!A:P,9,0)</f>
        <v>81</v>
      </c>
      <c r="J24" s="216">
        <f>VLOOKUP(A24,'import Malatya'!A:P,10,0)</f>
        <v>0.49</v>
      </c>
      <c r="K24" s="56" t="s">
        <v>2404</v>
      </c>
      <c r="L24" s="56">
        <v>5.300429444E9</v>
      </c>
      <c r="M24" s="56" t="s">
        <v>2321</v>
      </c>
      <c r="N24" s="56" t="s">
        <v>2346</v>
      </c>
      <c r="O24" s="56" t="s">
        <v>558</v>
      </c>
      <c r="P24" s="217" t="str">
        <f>VLOOKUP(A24,'import Malatya'!A:P,16,0)</f>
        <v>Geleneksel</v>
      </c>
      <c r="Q24" s="218" t="b">
        <v>0</v>
      </c>
      <c r="R24" s="218" t="s">
        <v>38</v>
      </c>
      <c r="S24" s="218" t="s">
        <v>167</v>
      </c>
      <c r="T24" s="207" t="s">
        <v>65</v>
      </c>
      <c r="U24" s="219" t="s">
        <v>2405</v>
      </c>
      <c r="V24" s="220">
        <v>44603.0</v>
      </c>
      <c r="W24" s="220">
        <v>44607.0</v>
      </c>
      <c r="X24" s="218"/>
      <c r="Y24" s="218" t="s">
        <v>1353</v>
      </c>
      <c r="Z24" s="220">
        <v>44579.0</v>
      </c>
      <c r="AA24" s="218" t="s">
        <v>1353</v>
      </c>
      <c r="AB24" s="221">
        <v>44581.0</v>
      </c>
      <c r="AC24" s="218" t="s">
        <v>1353</v>
      </c>
      <c r="AD24" s="221">
        <v>44602.0</v>
      </c>
      <c r="AE24" s="218" t="s">
        <v>1353</v>
      </c>
      <c r="AF24" s="222">
        <v>44603.0</v>
      </c>
      <c r="AG24" s="218"/>
      <c r="AH24" s="222"/>
      <c r="AI24" s="218" t="s">
        <v>73</v>
      </c>
      <c r="AJ24" s="218" t="s">
        <v>73</v>
      </c>
      <c r="AK24" s="218" t="s">
        <v>167</v>
      </c>
      <c r="AL24" s="218" t="s">
        <v>167</v>
      </c>
      <c r="AM24" s="218"/>
    </row>
    <row r="25" ht="15.75" customHeight="1">
      <c r="A25" s="211" t="s">
        <v>723</v>
      </c>
      <c r="B25" s="211" t="s">
        <v>724</v>
      </c>
      <c r="C25" s="56" t="str">
        <f>VLOOKUP(A25,'import Malatya'!A:P,3,0)</f>
        <v>DOĞRU</v>
      </c>
      <c r="D25" s="211" t="s">
        <v>1364</v>
      </c>
      <c r="E25" s="56">
        <f>VLOOKUP(A25,'import Malatya'!A:P,5,0)</f>
        <v>12</v>
      </c>
      <c r="F25" s="56">
        <f>VLOOKUP(A25,'import Malatya'!A:P,6,0)</f>
        <v>5</v>
      </c>
      <c r="G25" s="56">
        <f>VLOOKUP(A25,'import Malatya'!A:P,7,0)</f>
        <v>0</v>
      </c>
      <c r="H25" s="56">
        <f>VLOOKUP(A25,'import Malatya'!A:P,8,0)</f>
        <v>8</v>
      </c>
      <c r="I25" s="56">
        <f>VLOOKUP(A25,'import Malatya'!A:P,9,0)</f>
        <v>8</v>
      </c>
      <c r="J25" s="216">
        <f>VLOOKUP(A25,'import Malatya'!A:P,10,0)</f>
        <v>0</v>
      </c>
      <c r="K25" s="211" t="s">
        <v>2406</v>
      </c>
      <c r="L25" s="211">
        <v>4.222124455E9</v>
      </c>
      <c r="M25" s="211" t="s">
        <v>2321</v>
      </c>
      <c r="N25" s="211" t="s">
        <v>2366</v>
      </c>
      <c r="O25" s="211" t="s">
        <v>727</v>
      </c>
      <c r="P25" s="217" t="str">
        <f>VLOOKUP(A25,'import Malatya'!A:P,16,0)</f>
        <v>Geleneksel</v>
      </c>
      <c r="Q25" s="218" t="b">
        <v>0</v>
      </c>
      <c r="R25" s="218" t="s">
        <v>38</v>
      </c>
      <c r="S25" s="218" t="s">
        <v>610</v>
      </c>
      <c r="T25" s="29" t="s">
        <v>65</v>
      </c>
      <c r="U25" s="219">
        <v>5.302084094E9</v>
      </c>
      <c r="V25" s="220">
        <v>44664.0</v>
      </c>
      <c r="W25" s="220">
        <v>44665.0</v>
      </c>
      <c r="X25" s="218"/>
      <c r="Y25" s="218" t="s">
        <v>1353</v>
      </c>
      <c r="Z25" s="220">
        <v>44664.0</v>
      </c>
      <c r="AA25" s="218"/>
      <c r="AB25" s="221"/>
      <c r="AC25" s="218"/>
      <c r="AD25" s="221"/>
      <c r="AE25" s="218"/>
      <c r="AF25" s="222"/>
      <c r="AG25" s="218"/>
      <c r="AH25" s="222"/>
      <c r="AI25" s="218" t="s">
        <v>610</v>
      </c>
      <c r="AJ25" s="218"/>
      <c r="AK25" s="218"/>
      <c r="AL25" s="218"/>
      <c r="AM25" s="218"/>
    </row>
    <row r="26" ht="15.75" customHeight="1">
      <c r="A26" s="56" t="s">
        <v>85</v>
      </c>
      <c r="B26" s="56" t="s">
        <v>86</v>
      </c>
      <c r="C26" s="56" t="str">
        <f>VLOOKUP(A26,'import Malatya'!A:P,3,0)</f>
        <v>DOĞRU</v>
      </c>
      <c r="D26" s="56" t="s">
        <v>1356</v>
      </c>
      <c r="E26" s="56">
        <f>VLOOKUP(A26,'import Malatya'!A:P,5,0)</f>
        <v>641</v>
      </c>
      <c r="F26" s="56" t="str">
        <f>VLOOKUP(A26,'import Malatya'!A:P,6,0)</f>
        <v/>
      </c>
      <c r="G26" s="56">
        <f>VLOOKUP(A26,'import Malatya'!A:P,7,0)</f>
        <v>8</v>
      </c>
      <c r="H26" s="56">
        <f>VLOOKUP(A26,'import Malatya'!A:P,8,0)</f>
        <v>21</v>
      </c>
      <c r="I26" s="56">
        <f>VLOOKUP(A26,'import Malatya'!A:P,9,0)</f>
        <v>29</v>
      </c>
      <c r="J26" s="216">
        <f>VLOOKUP(A26,'import Malatya'!A:P,10,0)</f>
        <v>0.28</v>
      </c>
      <c r="K26" s="56" t="s">
        <v>2407</v>
      </c>
      <c r="L26" s="56">
        <v>4.223260122E9</v>
      </c>
      <c r="M26" s="56" t="s">
        <v>2337</v>
      </c>
      <c r="N26" s="56" t="s">
        <v>2338</v>
      </c>
      <c r="O26" s="56" t="s">
        <v>88</v>
      </c>
      <c r="P26" s="217" t="str">
        <f>VLOOKUP(A26,'import Malatya'!A:P,16,0)</f>
        <v>Geleneksel</v>
      </c>
      <c r="Q26" s="218" t="b">
        <v>0</v>
      </c>
      <c r="R26" s="218" t="s">
        <v>38</v>
      </c>
      <c r="S26" s="218" t="s">
        <v>66</v>
      </c>
      <c r="T26" s="29" t="s">
        <v>65</v>
      </c>
      <c r="U26" s="218" t="s">
        <v>2408</v>
      </c>
      <c r="V26" s="220">
        <v>44518.0</v>
      </c>
      <c r="W26" s="220">
        <v>44522.0</v>
      </c>
      <c r="X26" s="218"/>
      <c r="Y26" s="218" t="s">
        <v>1353</v>
      </c>
      <c r="Z26" s="220">
        <v>44518.0</v>
      </c>
      <c r="AA26" s="218" t="s">
        <v>1353</v>
      </c>
      <c r="AB26" s="221">
        <v>44550.0</v>
      </c>
      <c r="AC26" s="218"/>
      <c r="AD26" s="221"/>
      <c r="AE26" s="218"/>
      <c r="AF26" s="218"/>
      <c r="AG26" s="218"/>
      <c r="AH26" s="218"/>
      <c r="AI26" s="218" t="s">
        <v>66</v>
      </c>
      <c r="AJ26" s="218" t="s">
        <v>66</v>
      </c>
      <c r="AK26" s="218"/>
      <c r="AL26" s="218"/>
      <c r="AM26" s="218"/>
    </row>
    <row r="27" ht="15.75" customHeight="1">
      <c r="A27" s="211" t="s">
        <v>2409</v>
      </c>
      <c r="B27" s="211" t="s">
        <v>2410</v>
      </c>
      <c r="C27" s="56" t="str">
        <f>VLOOKUP(A27,'import Malatya'!A:P,3,0)</f>
        <v>DOĞRU</v>
      </c>
      <c r="D27" s="211" t="s">
        <v>1370</v>
      </c>
      <c r="E27" s="56">
        <f>VLOOKUP(A27,'import Malatya'!A:P,5,0)</f>
        <v>9</v>
      </c>
      <c r="F27" s="56" t="str">
        <f>VLOOKUP(A27,'import Malatya'!A:P,6,0)</f>
        <v/>
      </c>
      <c r="G27" s="56">
        <f>VLOOKUP(A27,'import Malatya'!A:P,7,0)</f>
        <v>0</v>
      </c>
      <c r="H27" s="56">
        <f>VLOOKUP(A27,'import Malatya'!A:P,8,0)</f>
        <v>7</v>
      </c>
      <c r="I27" s="56">
        <f>VLOOKUP(A27,'import Malatya'!A:P,9,0)</f>
        <v>7</v>
      </c>
      <c r="J27" s="216">
        <f>VLOOKUP(A27,'import Malatya'!A:P,10,0)</f>
        <v>0</v>
      </c>
      <c r="K27" s="211" t="s">
        <v>2411</v>
      </c>
      <c r="L27" s="211">
        <v>5.354714633E9</v>
      </c>
      <c r="M27" s="211" t="s">
        <v>2321</v>
      </c>
      <c r="N27" s="211" t="s">
        <v>2412</v>
      </c>
      <c r="O27" s="211" t="s">
        <v>2413</v>
      </c>
      <c r="P27" s="217" t="str">
        <f>VLOOKUP(A27,'import Malatya'!A:P,16,0)</f>
        <v>Geleneksel</v>
      </c>
      <c r="Q27" s="218" t="b">
        <v>0</v>
      </c>
      <c r="R27" s="218"/>
      <c r="S27" s="218"/>
      <c r="T27" s="207"/>
      <c r="U27" s="219" t="s">
        <v>2414</v>
      </c>
      <c r="V27" s="220"/>
      <c r="W27" s="220"/>
      <c r="X27" s="218"/>
      <c r="Y27" s="218"/>
      <c r="Z27" s="220"/>
      <c r="AA27" s="218"/>
      <c r="AB27" s="221"/>
      <c r="AC27" s="218"/>
      <c r="AD27" s="221"/>
      <c r="AE27" s="218"/>
      <c r="AF27" s="222"/>
      <c r="AG27" s="218"/>
      <c r="AH27" s="222"/>
      <c r="AI27" s="218"/>
      <c r="AJ27" s="218"/>
      <c r="AK27" s="218"/>
      <c r="AL27" s="218"/>
      <c r="AM27" s="218"/>
    </row>
    <row r="28" ht="15.75" customHeight="1">
      <c r="A28" s="56" t="s">
        <v>687</v>
      </c>
      <c r="B28" s="56" t="s">
        <v>688</v>
      </c>
      <c r="C28" s="56" t="str">
        <f>VLOOKUP(A28,'import Malatya'!A:P,3,0)</f>
        <v>DOĞRU</v>
      </c>
      <c r="D28" s="56" t="s">
        <v>1378</v>
      </c>
      <c r="E28" s="56">
        <f>VLOOKUP(A28,'import Malatya'!A:P,5,0)</f>
        <v>101</v>
      </c>
      <c r="F28" s="56">
        <f>VLOOKUP(A28,'import Malatya'!A:P,6,0)</f>
        <v>44</v>
      </c>
      <c r="G28" s="56">
        <f>VLOOKUP(A28,'import Malatya'!A:P,7,0)</f>
        <v>0</v>
      </c>
      <c r="H28" s="56">
        <f>VLOOKUP(A28,'import Malatya'!A:P,8,0)</f>
        <v>37</v>
      </c>
      <c r="I28" s="56">
        <f>VLOOKUP(A28,'import Malatya'!A:P,9,0)</f>
        <v>37</v>
      </c>
      <c r="J28" s="216">
        <f>VLOOKUP(A28,'import Malatya'!A:P,10,0)</f>
        <v>0</v>
      </c>
      <c r="K28" s="56" t="s">
        <v>2415</v>
      </c>
      <c r="L28" s="56">
        <v>5.528597244E9</v>
      </c>
      <c r="M28" s="56" t="s">
        <v>2337</v>
      </c>
      <c r="N28" s="56" t="s">
        <v>2358</v>
      </c>
      <c r="O28" s="56" t="s">
        <v>690</v>
      </c>
      <c r="P28" s="217" t="str">
        <f>VLOOKUP(A28,'import Malatya'!A:P,16,0)</f>
        <v>Geleneksel</v>
      </c>
      <c r="Q28" s="218" t="b">
        <v>0</v>
      </c>
      <c r="R28" s="218" t="s">
        <v>38</v>
      </c>
      <c r="S28" s="218" t="s">
        <v>66</v>
      </c>
      <c r="T28" s="137" t="s">
        <v>65</v>
      </c>
      <c r="U28" s="219"/>
      <c r="V28" s="220">
        <v>44635.0</v>
      </c>
      <c r="W28" s="220">
        <v>44638.0</v>
      </c>
      <c r="X28" s="218"/>
      <c r="Y28" s="218" t="s">
        <v>1506</v>
      </c>
      <c r="Z28" s="220">
        <v>44631.0</v>
      </c>
      <c r="AA28" s="218" t="s">
        <v>1353</v>
      </c>
      <c r="AB28" s="221">
        <v>44635.0</v>
      </c>
      <c r="AC28" s="218"/>
      <c r="AD28" s="221"/>
      <c r="AE28" s="218"/>
      <c r="AF28" s="222"/>
      <c r="AG28" s="218"/>
      <c r="AH28" s="222"/>
      <c r="AI28" s="218" t="s">
        <v>128</v>
      </c>
      <c r="AJ28" s="218" t="s">
        <v>66</v>
      </c>
      <c r="AK28" s="218"/>
      <c r="AL28" s="218"/>
      <c r="AM28" s="218"/>
    </row>
    <row r="29" ht="15.75" customHeight="1">
      <c r="A29" s="211" t="s">
        <v>704</v>
      </c>
      <c r="B29" s="211" t="s">
        <v>705</v>
      </c>
      <c r="C29" s="56" t="str">
        <f>VLOOKUP(A29,'import Malatya'!A:P,3,0)</f>
        <v>DOĞRU</v>
      </c>
      <c r="D29" s="211" t="s">
        <v>1443</v>
      </c>
      <c r="E29" s="56">
        <f>VLOOKUP(A29,'import Malatya'!A:P,5,0)</f>
        <v>19</v>
      </c>
      <c r="F29" s="56">
        <f>VLOOKUP(A29,'import Malatya'!A:P,6,0)</f>
        <v>10</v>
      </c>
      <c r="G29" s="56">
        <f>VLOOKUP(A29,'import Malatya'!A:P,7,0)</f>
        <v>0</v>
      </c>
      <c r="H29" s="56">
        <f>VLOOKUP(A29,'import Malatya'!A:P,8,0)</f>
        <v>25</v>
      </c>
      <c r="I29" s="56">
        <f>VLOOKUP(A29,'import Malatya'!A:P,9,0)</f>
        <v>25</v>
      </c>
      <c r="J29" s="216">
        <f>VLOOKUP(A29,'import Malatya'!A:P,10,0)</f>
        <v>0</v>
      </c>
      <c r="K29" s="211" t="s">
        <v>2416</v>
      </c>
      <c r="L29" s="211">
        <v>5.336960304E9</v>
      </c>
      <c r="M29" s="211" t="s">
        <v>2337</v>
      </c>
      <c r="N29" s="211" t="s">
        <v>2417</v>
      </c>
      <c r="O29" s="211" t="s">
        <v>708</v>
      </c>
      <c r="P29" s="217" t="str">
        <f>VLOOKUP(A29,'import Malatya'!A:P,16,0)</f>
        <v>Geleneksel</v>
      </c>
      <c r="Q29" s="218" t="b">
        <v>0</v>
      </c>
      <c r="R29" s="218" t="s">
        <v>33</v>
      </c>
      <c r="S29" s="218" t="s">
        <v>106</v>
      </c>
      <c r="T29" s="207" t="s">
        <v>65</v>
      </c>
      <c r="U29" s="219"/>
      <c r="V29" s="220">
        <v>44298.0</v>
      </c>
      <c r="W29" s="220">
        <v>44664.0</v>
      </c>
      <c r="X29" s="218"/>
      <c r="Y29" s="218" t="s">
        <v>1353</v>
      </c>
      <c r="Z29" s="220">
        <v>44663.0</v>
      </c>
      <c r="AA29" s="218"/>
      <c r="AB29" s="221"/>
      <c r="AC29" s="218"/>
      <c r="AD29" s="221"/>
      <c r="AE29" s="218"/>
      <c r="AF29" s="222"/>
      <c r="AG29" s="218"/>
      <c r="AH29" s="222"/>
      <c r="AI29" s="218" t="s">
        <v>106</v>
      </c>
      <c r="AJ29" s="218"/>
      <c r="AK29" s="218"/>
      <c r="AL29" s="218"/>
      <c r="AM29" s="218"/>
    </row>
    <row r="30" ht="15.75" customHeight="1">
      <c r="A30" s="211" t="s">
        <v>2418</v>
      </c>
      <c r="B30" s="211" t="s">
        <v>2419</v>
      </c>
      <c r="C30" s="56" t="str">
        <f>VLOOKUP(A30,'import Malatya'!A:P,3,0)</f>
        <v>DOĞRU</v>
      </c>
      <c r="D30" s="211" t="s">
        <v>1493</v>
      </c>
      <c r="E30" s="56">
        <f>VLOOKUP(A30,'import Malatya'!A:P,5,0)</f>
        <v>11</v>
      </c>
      <c r="F30" s="56" t="str">
        <f>VLOOKUP(A30,'import Malatya'!A:P,6,0)</f>
        <v/>
      </c>
      <c r="G30" s="56">
        <f>VLOOKUP(A30,'import Malatya'!A:P,7,0)</f>
        <v>0</v>
      </c>
      <c r="H30" s="56">
        <f>VLOOKUP(A30,'import Malatya'!A:P,8,0)</f>
        <v>32</v>
      </c>
      <c r="I30" s="56">
        <f>VLOOKUP(A30,'import Malatya'!A:P,9,0)</f>
        <v>32</v>
      </c>
      <c r="J30" s="216">
        <f>VLOOKUP(A30,'import Malatya'!A:P,10,0)</f>
        <v>0</v>
      </c>
      <c r="K30" s="211" t="s">
        <v>2420</v>
      </c>
      <c r="L30" s="211">
        <v>4.222127222E9</v>
      </c>
      <c r="M30" s="211" t="s">
        <v>2337</v>
      </c>
      <c r="N30" s="211" t="s">
        <v>2421</v>
      </c>
      <c r="O30" s="211" t="s">
        <v>2422</v>
      </c>
      <c r="P30" s="217" t="str">
        <f>VLOOKUP(A30,'import Malatya'!A:P,16,0)</f>
        <v>Geleneksel</v>
      </c>
      <c r="Q30" s="218" t="b">
        <v>0</v>
      </c>
      <c r="R30" s="218" t="s">
        <v>43</v>
      </c>
      <c r="S30" s="218"/>
      <c r="T30" s="207"/>
      <c r="U30" s="219" t="s">
        <v>2381</v>
      </c>
      <c r="V30" s="220"/>
      <c r="W30" s="220"/>
      <c r="X30" s="218"/>
      <c r="Y30" s="218"/>
      <c r="Z30" s="220"/>
      <c r="AA30" s="218"/>
      <c r="AB30" s="221"/>
      <c r="AC30" s="218"/>
      <c r="AD30" s="221"/>
      <c r="AE30" s="218"/>
      <c r="AF30" s="222"/>
      <c r="AG30" s="218"/>
      <c r="AH30" s="222"/>
      <c r="AI30" s="218"/>
      <c r="AJ30" s="218"/>
      <c r="AK30" s="218"/>
      <c r="AL30" s="218"/>
      <c r="AM30" s="218"/>
    </row>
    <row r="31" ht="15.75" customHeight="1">
      <c r="A31" s="56" t="s">
        <v>2423</v>
      </c>
      <c r="B31" s="56" t="s">
        <v>2424</v>
      </c>
      <c r="C31" s="56" t="str">
        <f>VLOOKUP(A31,'import Malatya'!A:P,3,0)</f>
        <v>DOĞRU</v>
      </c>
      <c r="D31" s="56" t="s">
        <v>1364</v>
      </c>
      <c r="E31" s="56" t="str">
        <f>VLOOKUP(A31,'import Malatya'!A:P,5,0)</f>
        <v/>
      </c>
      <c r="F31" s="56" t="str">
        <f>VLOOKUP(A31,'import Malatya'!A:P,6,0)</f>
        <v/>
      </c>
      <c r="G31" s="56">
        <f>VLOOKUP(A31,'import Malatya'!A:P,7,0)</f>
        <v>0</v>
      </c>
      <c r="H31" s="56">
        <f>VLOOKUP(A31,'import Malatya'!A:P,8,0)</f>
        <v>7</v>
      </c>
      <c r="I31" s="56">
        <f>VLOOKUP(A31,'import Malatya'!A:P,9,0)</f>
        <v>7</v>
      </c>
      <c r="J31" s="216">
        <f>VLOOKUP(A31,'import Malatya'!A:P,10,0)</f>
        <v>0</v>
      </c>
      <c r="K31" s="56" t="s">
        <v>2425</v>
      </c>
      <c r="L31" s="56">
        <v>5.362518063E9</v>
      </c>
      <c r="M31" s="56" t="s">
        <v>2337</v>
      </c>
      <c r="N31" s="56" t="s">
        <v>2426</v>
      </c>
      <c r="O31" s="56" t="s">
        <v>2427</v>
      </c>
      <c r="P31" s="217" t="str">
        <f>VLOOKUP(A31,'import Malatya'!A:P,16,0)</f>
        <v>Geleneksel</v>
      </c>
      <c r="Q31" s="218" t="b">
        <v>0</v>
      </c>
      <c r="R31" s="218" t="s">
        <v>32</v>
      </c>
      <c r="S31" s="218"/>
      <c r="T31" s="207"/>
      <c r="U31" s="219"/>
      <c r="V31" s="220"/>
      <c r="W31" s="220"/>
      <c r="X31" s="218"/>
      <c r="Y31" s="218"/>
      <c r="Z31" s="220"/>
      <c r="AA31" s="218"/>
      <c r="AB31" s="221"/>
      <c r="AC31" s="218"/>
      <c r="AD31" s="221"/>
      <c r="AE31" s="218"/>
      <c r="AF31" s="222"/>
      <c r="AG31" s="218"/>
      <c r="AH31" s="222"/>
      <c r="AI31" s="218"/>
      <c r="AJ31" s="218"/>
      <c r="AK31" s="218"/>
      <c r="AL31" s="218"/>
      <c r="AM31" s="218"/>
    </row>
    <row r="32" ht="15.75" customHeight="1">
      <c r="A32" s="56" t="s">
        <v>420</v>
      </c>
      <c r="B32" s="56" t="s">
        <v>421</v>
      </c>
      <c r="C32" s="56" t="str">
        <f>VLOOKUP(A32,'import Malatya'!A:P,3,0)</f>
        <v>DOĞRU</v>
      </c>
      <c r="D32" s="56" t="s">
        <v>1364</v>
      </c>
      <c r="E32" s="56">
        <f>VLOOKUP(A32,'import Malatya'!A:P,5,0)</f>
        <v>475</v>
      </c>
      <c r="F32" s="56">
        <f>VLOOKUP(A32,'import Malatya'!A:P,6,0)</f>
        <v>99</v>
      </c>
      <c r="G32" s="56">
        <f>VLOOKUP(A32,'import Malatya'!A:P,7,0)</f>
        <v>9</v>
      </c>
      <c r="H32" s="56">
        <f>VLOOKUP(A32,'import Malatya'!A:P,8,0)</f>
        <v>13</v>
      </c>
      <c r="I32" s="56">
        <f>VLOOKUP(A32,'import Malatya'!A:P,9,0)</f>
        <v>22</v>
      </c>
      <c r="J32" s="216">
        <f>VLOOKUP(A32,'import Malatya'!A:P,10,0)</f>
        <v>0.41</v>
      </c>
      <c r="K32" s="56" t="s">
        <v>2428</v>
      </c>
      <c r="L32" s="56">
        <v>5.421605828E9</v>
      </c>
      <c r="M32" s="56" t="s">
        <v>2337</v>
      </c>
      <c r="N32" s="56" t="s">
        <v>2429</v>
      </c>
      <c r="O32" s="56" t="s">
        <v>424</v>
      </c>
      <c r="P32" s="217" t="str">
        <f>VLOOKUP(A32,'import Malatya'!A:P,16,0)</f>
        <v>Geleneksel</v>
      </c>
      <c r="Q32" s="218" t="b">
        <v>0</v>
      </c>
      <c r="R32" s="218" t="s">
        <v>38</v>
      </c>
      <c r="S32" s="218" t="s">
        <v>273</v>
      </c>
      <c r="T32" s="207" t="s">
        <v>65</v>
      </c>
      <c r="U32" s="218" t="s">
        <v>2430</v>
      </c>
      <c r="V32" s="220">
        <v>44551.0</v>
      </c>
      <c r="W32" s="220">
        <v>44557.0</v>
      </c>
      <c r="X32" s="218"/>
      <c r="Y32" s="218" t="s">
        <v>1353</v>
      </c>
      <c r="Z32" s="220">
        <v>44547.0</v>
      </c>
      <c r="AA32" s="218" t="s">
        <v>1353</v>
      </c>
      <c r="AB32" s="221">
        <v>44551.0</v>
      </c>
      <c r="AC32" s="218" t="s">
        <v>1353</v>
      </c>
      <c r="AD32" s="221">
        <v>44572.0</v>
      </c>
      <c r="AE32" s="218"/>
      <c r="AF32" s="218"/>
      <c r="AG32" s="218"/>
      <c r="AH32" s="218"/>
      <c r="AI32" s="218" t="s">
        <v>273</v>
      </c>
      <c r="AJ32" s="218" t="s">
        <v>273</v>
      </c>
      <c r="AK32" s="218" t="s">
        <v>404</v>
      </c>
      <c r="AL32" s="218"/>
      <c r="AM32" s="218"/>
    </row>
    <row r="33" ht="15.75" customHeight="1">
      <c r="A33" s="56" t="s">
        <v>173</v>
      </c>
      <c r="B33" s="56" t="s">
        <v>174</v>
      </c>
      <c r="C33" s="56" t="str">
        <f>VLOOKUP(A33,'import Malatya'!A:P,3,0)</f>
        <v>DOĞRU</v>
      </c>
      <c r="D33" s="56" t="s">
        <v>1378</v>
      </c>
      <c r="E33" s="56">
        <f>VLOOKUP(A33,'import Malatya'!A:P,5,0)</f>
        <v>3422</v>
      </c>
      <c r="F33" s="56" t="str">
        <f>VLOOKUP(A33,'import Malatya'!A:P,6,0)</f>
        <v/>
      </c>
      <c r="G33" s="56">
        <f>VLOOKUP(A33,'import Malatya'!A:P,7,0)</f>
        <v>15</v>
      </c>
      <c r="H33" s="56">
        <f>VLOOKUP(A33,'import Malatya'!A:P,8,0)</f>
        <v>18</v>
      </c>
      <c r="I33" s="56">
        <f>VLOOKUP(A33,'import Malatya'!A:P,9,0)</f>
        <v>33</v>
      </c>
      <c r="J33" s="216">
        <f>VLOOKUP(A33,'import Malatya'!A:P,10,0)</f>
        <v>0.45</v>
      </c>
      <c r="K33" s="56" t="s">
        <v>2431</v>
      </c>
      <c r="L33" s="56">
        <v>4.223218641E9</v>
      </c>
      <c r="M33" s="56" t="s">
        <v>2337</v>
      </c>
      <c r="N33" s="56" t="s">
        <v>2337</v>
      </c>
      <c r="O33" s="56" t="s">
        <v>177</v>
      </c>
      <c r="P33" s="217" t="str">
        <f>VLOOKUP(A33,'import Malatya'!A:P,16,0)</f>
        <v>Geleneksel</v>
      </c>
      <c r="Q33" s="218" t="b">
        <v>0</v>
      </c>
      <c r="R33" s="218" t="s">
        <v>38</v>
      </c>
      <c r="S33" s="218" t="s">
        <v>149</v>
      </c>
      <c r="T33" s="1" t="s">
        <v>65</v>
      </c>
      <c r="U33" s="1" t="s">
        <v>2432</v>
      </c>
      <c r="V33" s="220">
        <v>44524.0</v>
      </c>
      <c r="W33" s="220">
        <v>44526.0</v>
      </c>
      <c r="X33" s="218"/>
      <c r="Y33" s="218" t="s">
        <v>1353</v>
      </c>
      <c r="Z33" s="220">
        <v>44572.0</v>
      </c>
      <c r="AA33" s="218"/>
      <c r="AB33" s="221"/>
      <c r="AC33" s="218"/>
      <c r="AD33" s="221"/>
      <c r="AE33" s="218"/>
      <c r="AF33" s="218"/>
      <c r="AG33" s="218"/>
      <c r="AH33" s="218"/>
      <c r="AI33" s="218" t="s">
        <v>149</v>
      </c>
      <c r="AJ33" s="218" t="s">
        <v>404</v>
      </c>
      <c r="AK33" s="218"/>
      <c r="AL33" s="218"/>
      <c r="AM33" s="218"/>
    </row>
    <row r="34" ht="15.75" customHeight="1">
      <c r="A34" s="56" t="s">
        <v>74</v>
      </c>
      <c r="B34" s="56" t="s">
        <v>75</v>
      </c>
      <c r="C34" s="56" t="str">
        <f>VLOOKUP(A34,'import Malatya'!A:P,3,0)</f>
        <v>DOĞRU</v>
      </c>
      <c r="D34" s="56" t="s">
        <v>1827</v>
      </c>
      <c r="E34" s="56">
        <f>VLOOKUP(A34,'import Malatya'!A:P,5,0)</f>
        <v>550</v>
      </c>
      <c r="F34" s="56">
        <f>VLOOKUP(A34,'import Malatya'!A:P,6,0)</f>
        <v>21</v>
      </c>
      <c r="G34" s="56">
        <f>VLOOKUP(A34,'import Malatya'!A:P,7,0)</f>
        <v>4</v>
      </c>
      <c r="H34" s="56">
        <f>VLOOKUP(A34,'import Malatya'!A:P,8,0)</f>
        <v>8</v>
      </c>
      <c r="I34" s="56">
        <f>VLOOKUP(A34,'import Malatya'!A:P,9,0)</f>
        <v>12</v>
      </c>
      <c r="J34" s="216">
        <f>VLOOKUP(A34,'import Malatya'!A:P,10,0)</f>
        <v>0.33</v>
      </c>
      <c r="K34" s="56" t="s">
        <v>2433</v>
      </c>
      <c r="L34" s="56">
        <v>5.454016835E9</v>
      </c>
      <c r="M34" s="56" t="s">
        <v>2337</v>
      </c>
      <c r="N34" s="56" t="s">
        <v>2434</v>
      </c>
      <c r="O34" s="56" t="s">
        <v>79</v>
      </c>
      <c r="P34" s="217" t="str">
        <f>VLOOKUP(A34,'import Malatya'!A:P,16,0)</f>
        <v>Geleneksel</v>
      </c>
      <c r="Q34" s="218" t="b">
        <v>0</v>
      </c>
      <c r="R34" s="218" t="s">
        <v>38</v>
      </c>
      <c r="S34" s="218" t="s">
        <v>73</v>
      </c>
      <c r="T34" s="2" t="s">
        <v>65</v>
      </c>
      <c r="U34" s="218" t="s">
        <v>2432</v>
      </c>
      <c r="V34" s="220">
        <v>44522.0</v>
      </c>
      <c r="W34" s="220">
        <v>44522.0</v>
      </c>
      <c r="X34" s="218"/>
      <c r="Y34" s="218" t="s">
        <v>1353</v>
      </c>
      <c r="Z34" s="220">
        <v>44522.0</v>
      </c>
      <c r="AA34" s="218" t="s">
        <v>1353</v>
      </c>
      <c r="AB34" s="221">
        <v>44572.0</v>
      </c>
      <c r="AC34" s="218"/>
      <c r="AD34" s="221"/>
      <c r="AE34" s="218"/>
      <c r="AF34" s="218"/>
      <c r="AG34" s="218"/>
      <c r="AH34" s="218"/>
      <c r="AI34" s="218" t="s">
        <v>73</v>
      </c>
      <c r="AJ34" s="218" t="s">
        <v>404</v>
      </c>
      <c r="AK34" s="218"/>
      <c r="AL34" s="218"/>
      <c r="AM34" s="218"/>
    </row>
    <row r="35" ht="15.75" customHeight="1">
      <c r="A35" s="56" t="s">
        <v>2435</v>
      </c>
      <c r="B35" s="56" t="s">
        <v>2436</v>
      </c>
      <c r="C35" s="56" t="str">
        <f>VLOOKUP(A35,'import Malatya'!A:P,3,0)</f>
        <v>DOĞRU</v>
      </c>
      <c r="D35" s="56" t="s">
        <v>1356</v>
      </c>
      <c r="E35" s="56">
        <f>VLOOKUP(A35,'import Malatya'!A:P,5,0)</f>
        <v>597</v>
      </c>
      <c r="F35" s="56">
        <f>VLOOKUP(A35,'import Malatya'!A:P,6,0)</f>
        <v>3</v>
      </c>
      <c r="G35" s="56">
        <f>VLOOKUP(A35,'import Malatya'!A:P,7,0)</f>
        <v>0</v>
      </c>
      <c r="H35" s="56">
        <f>VLOOKUP(A35,'import Malatya'!A:P,8,0)</f>
        <v>16</v>
      </c>
      <c r="I35" s="56">
        <f>VLOOKUP(A35,'import Malatya'!A:P,9,0)</f>
        <v>16</v>
      </c>
      <c r="J35" s="216">
        <f>VLOOKUP(A35,'import Malatya'!A:P,10,0)</f>
        <v>0</v>
      </c>
      <c r="K35" s="56" t="s">
        <v>2437</v>
      </c>
      <c r="L35" s="56">
        <v>4.222120038E9</v>
      </c>
      <c r="M35" s="56" t="s">
        <v>2321</v>
      </c>
      <c r="N35" s="56" t="s">
        <v>2438</v>
      </c>
      <c r="O35" s="56" t="s">
        <v>2439</v>
      </c>
      <c r="P35" s="217" t="str">
        <f>VLOOKUP(A35,'import Malatya'!A:P,16,0)</f>
        <v>Geleneksel</v>
      </c>
      <c r="Q35" s="218" t="b">
        <v>0</v>
      </c>
      <c r="R35" s="218" t="s">
        <v>29</v>
      </c>
      <c r="S35" s="218"/>
      <c r="T35" s="207"/>
      <c r="U35" s="218" t="s">
        <v>2440</v>
      </c>
      <c r="V35" s="220"/>
      <c r="W35" s="220"/>
      <c r="X35" s="218"/>
      <c r="Y35" s="218" t="s">
        <v>1353</v>
      </c>
      <c r="Z35" s="220">
        <v>44538.0</v>
      </c>
      <c r="AA35" s="218" t="s">
        <v>1353</v>
      </c>
      <c r="AB35" s="221">
        <v>44629.0</v>
      </c>
      <c r="AC35" s="218"/>
      <c r="AD35" s="221"/>
      <c r="AE35" s="218"/>
      <c r="AF35" s="218"/>
      <c r="AG35" s="218"/>
      <c r="AH35" s="218"/>
      <c r="AI35" s="218" t="s">
        <v>100</v>
      </c>
      <c r="AJ35" s="218" t="s">
        <v>149</v>
      </c>
      <c r="AK35" s="218"/>
      <c r="AL35" s="218"/>
      <c r="AM35" s="218"/>
    </row>
    <row r="36" ht="15.75" customHeight="1">
      <c r="A36" s="56" t="s">
        <v>2441</v>
      </c>
      <c r="B36" s="56" t="s">
        <v>2442</v>
      </c>
      <c r="C36" s="56" t="str">
        <f>VLOOKUP(A36,'import Malatya'!A:P,3,0)</f>
        <v>DOĞRU</v>
      </c>
      <c r="D36" s="56" t="s">
        <v>1356</v>
      </c>
      <c r="E36" s="56">
        <f>VLOOKUP(A36,'import Malatya'!A:P,5,0)</f>
        <v>494</v>
      </c>
      <c r="F36" s="56">
        <f>VLOOKUP(A36,'import Malatya'!A:P,6,0)</f>
        <v>3</v>
      </c>
      <c r="G36" s="56">
        <f>VLOOKUP(A36,'import Malatya'!A:P,7,0)</f>
        <v>0</v>
      </c>
      <c r="H36" s="56">
        <f>VLOOKUP(A36,'import Malatya'!A:P,8,0)</f>
        <v>22</v>
      </c>
      <c r="I36" s="56">
        <f>VLOOKUP(A36,'import Malatya'!A:P,9,0)</f>
        <v>22</v>
      </c>
      <c r="J36" s="216">
        <f>VLOOKUP(A36,'import Malatya'!A:P,10,0)</f>
        <v>0</v>
      </c>
      <c r="K36" s="56" t="s">
        <v>2437</v>
      </c>
      <c r="L36" s="56">
        <v>5.434999553E9</v>
      </c>
      <c r="M36" s="56" t="s">
        <v>2321</v>
      </c>
      <c r="N36" s="56" t="s">
        <v>2438</v>
      </c>
      <c r="O36" s="56" t="s">
        <v>2443</v>
      </c>
      <c r="P36" s="217" t="str">
        <f>VLOOKUP(A36,'import Malatya'!A:P,16,0)</f>
        <v>Geleneksel</v>
      </c>
      <c r="Q36" s="218" t="b">
        <v>1</v>
      </c>
      <c r="R36" s="218" t="s">
        <v>29</v>
      </c>
      <c r="S36" s="218"/>
      <c r="T36" s="218"/>
      <c r="U36" s="218" t="s">
        <v>2444</v>
      </c>
      <c r="V36" s="220"/>
      <c r="W36" s="220"/>
      <c r="X36" s="218"/>
      <c r="Y36" s="218" t="s">
        <v>1353</v>
      </c>
      <c r="Z36" s="220">
        <v>44529.0</v>
      </c>
      <c r="AA36" s="218" t="s">
        <v>1353</v>
      </c>
      <c r="AB36" s="221">
        <v>44629.0</v>
      </c>
      <c r="AC36" s="218"/>
      <c r="AD36" s="221"/>
      <c r="AE36" s="218"/>
      <c r="AF36" s="218"/>
      <c r="AG36" s="218"/>
      <c r="AH36" s="218"/>
      <c r="AI36" s="218" t="s">
        <v>100</v>
      </c>
      <c r="AJ36" s="218" t="s">
        <v>149</v>
      </c>
      <c r="AK36" s="218"/>
      <c r="AL36" s="218"/>
      <c r="AM36" s="218"/>
    </row>
    <row r="37" ht="15.75" customHeight="1">
      <c r="A37" s="56" t="s">
        <v>2445</v>
      </c>
      <c r="B37" s="56" t="s">
        <v>2446</v>
      </c>
      <c r="C37" s="56" t="str">
        <f>VLOOKUP(A37,'import Malatya'!A:P,3,0)</f>
        <v>DOĞRU</v>
      </c>
      <c r="D37" s="56" t="s">
        <v>1348</v>
      </c>
      <c r="E37" s="56">
        <f>VLOOKUP(A37,'import Malatya'!A:P,5,0)</f>
        <v>434</v>
      </c>
      <c r="F37" s="56">
        <f>VLOOKUP(A37,'import Malatya'!A:P,6,0)</f>
        <v>57</v>
      </c>
      <c r="G37" s="56">
        <f>VLOOKUP(A37,'import Malatya'!A:P,7,0)</f>
        <v>10</v>
      </c>
      <c r="H37" s="56">
        <f>VLOOKUP(A37,'import Malatya'!A:P,8,0)</f>
        <v>25</v>
      </c>
      <c r="I37" s="56">
        <f>VLOOKUP(A37,'import Malatya'!A:P,9,0)</f>
        <v>35</v>
      </c>
      <c r="J37" s="216">
        <f>VLOOKUP(A37,'import Malatya'!A:P,10,0)</f>
        <v>0.29</v>
      </c>
      <c r="K37" s="56" t="s">
        <v>2447</v>
      </c>
      <c r="L37" s="56">
        <v>5.334041744E9</v>
      </c>
      <c r="M37" s="56" t="s">
        <v>2321</v>
      </c>
      <c r="N37" s="56" t="s">
        <v>2346</v>
      </c>
      <c r="O37" s="56" t="s">
        <v>2448</v>
      </c>
      <c r="P37" s="217" t="str">
        <f>VLOOKUP(A37,'import Malatya'!A:P,16,0)</f>
        <v>Geleneksel</v>
      </c>
      <c r="Q37" s="218" t="b">
        <v>0</v>
      </c>
      <c r="R37" s="218"/>
      <c r="S37" s="218"/>
      <c r="T37" s="137"/>
      <c r="U37" s="219"/>
      <c r="V37" s="220"/>
      <c r="W37" s="220"/>
      <c r="X37" s="218"/>
      <c r="Y37" s="218"/>
      <c r="Z37" s="220"/>
      <c r="AA37" s="218"/>
      <c r="AB37" s="221"/>
      <c r="AC37" s="218"/>
      <c r="AD37" s="221"/>
      <c r="AE37" s="218"/>
      <c r="AF37" s="222"/>
      <c r="AG37" s="218"/>
      <c r="AH37" s="222"/>
      <c r="AI37" s="218"/>
      <c r="AJ37" s="218"/>
      <c r="AK37" s="218"/>
      <c r="AL37" s="218"/>
      <c r="AM37" s="218"/>
    </row>
    <row r="38" ht="15.75" customHeight="1">
      <c r="A38" s="211" t="s">
        <v>710</v>
      </c>
      <c r="B38" s="211" t="s">
        <v>711</v>
      </c>
      <c r="C38" s="56" t="str">
        <f>VLOOKUP(A38,'import Malatya'!A:P,3,0)</f>
        <v>DOĞRU</v>
      </c>
      <c r="D38" s="211" t="s">
        <v>1348</v>
      </c>
      <c r="E38" s="56">
        <f>VLOOKUP(A38,'import Malatya'!A:P,5,0)</f>
        <v>68</v>
      </c>
      <c r="F38" s="56">
        <f>VLOOKUP(A38,'import Malatya'!A:P,6,0)</f>
        <v>58</v>
      </c>
      <c r="G38" s="56">
        <f>VLOOKUP(A38,'import Malatya'!A:P,7,0)</f>
        <v>0</v>
      </c>
      <c r="H38" s="56">
        <f>VLOOKUP(A38,'import Malatya'!A:P,8,0)</f>
        <v>12</v>
      </c>
      <c r="I38" s="56">
        <f>VLOOKUP(A38,'import Malatya'!A:P,9,0)</f>
        <v>12</v>
      </c>
      <c r="J38" s="216">
        <f>VLOOKUP(A38,'import Malatya'!A:P,10,0)</f>
        <v>0</v>
      </c>
      <c r="K38" s="211" t="s">
        <v>2449</v>
      </c>
      <c r="L38" s="211">
        <v>5.070670144E9</v>
      </c>
      <c r="M38" s="211" t="s">
        <v>2337</v>
      </c>
      <c r="N38" s="211" t="s">
        <v>2450</v>
      </c>
      <c r="O38" s="211" t="s">
        <v>713</v>
      </c>
      <c r="P38" s="217" t="str">
        <f>VLOOKUP(A38,'import Malatya'!A:P,16,0)</f>
        <v>Geleneksel</v>
      </c>
      <c r="Q38" s="218" t="b">
        <v>0</v>
      </c>
      <c r="R38" s="218" t="s">
        <v>38</v>
      </c>
      <c r="S38" s="218" t="s">
        <v>106</v>
      </c>
      <c r="T38" s="207" t="s">
        <v>65</v>
      </c>
      <c r="U38" s="219"/>
      <c r="V38" s="220">
        <v>44663.0</v>
      </c>
      <c r="W38" s="220">
        <v>44664.0</v>
      </c>
      <c r="X38" s="218"/>
      <c r="Y38" s="218" t="s">
        <v>1353</v>
      </c>
      <c r="Z38" s="220">
        <v>44663.0</v>
      </c>
      <c r="AA38" s="218"/>
      <c r="AB38" s="221"/>
      <c r="AC38" s="218"/>
      <c r="AD38" s="221"/>
      <c r="AE38" s="218"/>
      <c r="AF38" s="222"/>
      <c r="AG38" s="218"/>
      <c r="AH38" s="222"/>
      <c r="AI38" s="218" t="s">
        <v>106</v>
      </c>
      <c r="AJ38" s="218"/>
      <c r="AK38" s="218"/>
      <c r="AL38" s="218"/>
      <c r="AM38" s="218"/>
    </row>
    <row r="39" ht="15.75" customHeight="1">
      <c r="A39" s="56" t="s">
        <v>294</v>
      </c>
      <c r="B39" s="56" t="s">
        <v>295</v>
      </c>
      <c r="C39" s="56" t="str">
        <f>VLOOKUP(A39,'import Malatya'!A:P,3,0)</f>
        <v>DOĞRU</v>
      </c>
      <c r="D39" s="56" t="s">
        <v>1950</v>
      </c>
      <c r="E39" s="56">
        <f>VLOOKUP(A39,'import Malatya'!A:P,5,0)</f>
        <v>726</v>
      </c>
      <c r="F39" s="56">
        <f>VLOOKUP(A39,'import Malatya'!A:P,6,0)</f>
        <v>18</v>
      </c>
      <c r="G39" s="56">
        <f>VLOOKUP(A39,'import Malatya'!A:P,7,0)</f>
        <v>8</v>
      </c>
      <c r="H39" s="56">
        <f>VLOOKUP(A39,'import Malatya'!A:P,8,0)</f>
        <v>43</v>
      </c>
      <c r="I39" s="56">
        <f>VLOOKUP(A39,'import Malatya'!A:P,9,0)</f>
        <v>51</v>
      </c>
      <c r="J39" s="216">
        <f>VLOOKUP(A39,'import Malatya'!A:P,10,0)</f>
        <v>0.16</v>
      </c>
      <c r="K39" s="56" t="s">
        <v>2451</v>
      </c>
      <c r="L39" s="56">
        <v>4.225032844E9</v>
      </c>
      <c r="M39" s="56" t="s">
        <v>2321</v>
      </c>
      <c r="N39" s="56" t="s">
        <v>2322</v>
      </c>
      <c r="O39" s="56" t="s">
        <v>297</v>
      </c>
      <c r="P39" s="217" t="str">
        <f>VLOOKUP(A39,'import Malatya'!A:P,16,0)</f>
        <v>Geleneksel</v>
      </c>
      <c r="Q39" s="218" t="b">
        <v>0</v>
      </c>
      <c r="R39" s="218" t="s">
        <v>38</v>
      </c>
      <c r="S39" s="218" t="s">
        <v>273</v>
      </c>
      <c r="T39" s="2" t="s">
        <v>65</v>
      </c>
      <c r="U39" s="218" t="s">
        <v>2452</v>
      </c>
      <c r="V39" s="220">
        <v>44536.0</v>
      </c>
      <c r="W39" s="220">
        <v>44538.0</v>
      </c>
      <c r="X39" s="218"/>
      <c r="Y39" s="218" t="s">
        <v>1353</v>
      </c>
      <c r="Z39" s="220">
        <v>44536.0</v>
      </c>
      <c r="AA39" s="218" t="s">
        <v>1353</v>
      </c>
      <c r="AB39" s="221">
        <v>44545.0</v>
      </c>
      <c r="AC39" s="218" t="s">
        <v>1353</v>
      </c>
      <c r="AD39" s="221">
        <v>44571.0</v>
      </c>
      <c r="AE39" s="218"/>
      <c r="AF39" s="218"/>
      <c r="AG39" s="218"/>
      <c r="AH39" s="218"/>
      <c r="AI39" s="218" t="s">
        <v>273</v>
      </c>
      <c r="AJ39" s="218" t="s">
        <v>404</v>
      </c>
      <c r="AK39" s="218" t="s">
        <v>128</v>
      </c>
      <c r="AL39" s="218"/>
      <c r="AM39" s="218"/>
    </row>
    <row r="40" ht="15.75" customHeight="1">
      <c r="A40" s="56" t="s">
        <v>545</v>
      </c>
      <c r="B40" s="56" t="s">
        <v>546</v>
      </c>
      <c r="C40" s="56" t="str">
        <f>VLOOKUP(A40,'import Malatya'!A:P,3,0)</f>
        <v>DOĞRU</v>
      </c>
      <c r="D40" s="56" t="s">
        <v>1348</v>
      </c>
      <c r="E40" s="56">
        <f>VLOOKUP(A40,'import Malatya'!A:P,5,0)</f>
        <v>1100</v>
      </c>
      <c r="F40" s="56">
        <f>VLOOKUP(A40,'import Malatya'!A:P,6,0)</f>
        <v>150</v>
      </c>
      <c r="G40" s="56">
        <f>VLOOKUP(A40,'import Malatya'!A:P,7,0)</f>
        <v>19</v>
      </c>
      <c r="H40" s="56">
        <f>VLOOKUP(A40,'import Malatya'!A:P,8,0)</f>
        <v>13</v>
      </c>
      <c r="I40" s="56">
        <f>VLOOKUP(A40,'import Malatya'!A:P,9,0)</f>
        <v>32</v>
      </c>
      <c r="J40" s="216">
        <f>VLOOKUP(A40,'import Malatya'!A:P,10,0)</f>
        <v>0.59</v>
      </c>
      <c r="K40" s="56" t="s">
        <v>2453</v>
      </c>
      <c r="L40" s="56">
        <v>5.301805923E9</v>
      </c>
      <c r="M40" s="56" t="s">
        <v>2337</v>
      </c>
      <c r="N40" s="56" t="s">
        <v>2454</v>
      </c>
      <c r="O40" s="56" t="s">
        <v>549</v>
      </c>
      <c r="P40" s="217" t="str">
        <f>VLOOKUP(A40,'import Malatya'!A:P,16,0)</f>
        <v>Geleneksel</v>
      </c>
      <c r="Q40" s="218" t="b">
        <v>0</v>
      </c>
      <c r="R40" s="218" t="s">
        <v>38</v>
      </c>
      <c r="S40" s="218" t="s">
        <v>571</v>
      </c>
      <c r="T40" s="207" t="s">
        <v>65</v>
      </c>
      <c r="U40" s="219">
        <v>5.423299625E9</v>
      </c>
      <c r="V40" s="220">
        <v>44599.0</v>
      </c>
      <c r="W40" s="220">
        <v>44235.0</v>
      </c>
      <c r="X40" s="218"/>
      <c r="Y40" s="218" t="s">
        <v>1353</v>
      </c>
      <c r="Z40" s="220">
        <v>44578.0</v>
      </c>
      <c r="AA40" s="218" t="s">
        <v>1353</v>
      </c>
      <c r="AB40" s="221">
        <v>44580.0</v>
      </c>
      <c r="AC40" s="218" t="s">
        <v>1353</v>
      </c>
      <c r="AD40" s="221">
        <v>44599.0</v>
      </c>
      <c r="AE40" s="218"/>
      <c r="AF40" s="222"/>
      <c r="AG40" s="218"/>
      <c r="AH40" s="222"/>
      <c r="AI40" s="218" t="s">
        <v>100</v>
      </c>
      <c r="AJ40" s="218" t="s">
        <v>404</v>
      </c>
      <c r="AK40" s="218" t="s">
        <v>571</v>
      </c>
      <c r="AL40" s="218"/>
      <c r="AM40" s="218"/>
    </row>
    <row r="41" ht="15.75" customHeight="1">
      <c r="A41" s="56" t="s">
        <v>2455</v>
      </c>
      <c r="B41" s="56" t="s">
        <v>2456</v>
      </c>
      <c r="C41" s="56" t="str">
        <f>VLOOKUP(A41,'import Malatya'!A:P,3,0)</f>
        <v>DOĞRU</v>
      </c>
      <c r="D41" s="56" t="s">
        <v>1348</v>
      </c>
      <c r="E41" s="56">
        <f>VLOOKUP(A41,'import Malatya'!A:P,5,0)</f>
        <v>2034</v>
      </c>
      <c r="F41" s="56">
        <f>VLOOKUP(A41,'import Malatya'!A:P,6,0)</f>
        <v>94</v>
      </c>
      <c r="G41" s="56">
        <f>VLOOKUP(A41,'import Malatya'!A:P,7,0)</f>
        <v>0</v>
      </c>
      <c r="H41" s="56">
        <f>VLOOKUP(A41,'import Malatya'!A:P,8,0)</f>
        <v>37</v>
      </c>
      <c r="I41" s="56">
        <f>VLOOKUP(A41,'import Malatya'!A:P,9,0)</f>
        <v>37</v>
      </c>
      <c r="J41" s="216">
        <f>VLOOKUP(A41,'import Malatya'!A:P,10,0)</f>
        <v>0</v>
      </c>
      <c r="K41" s="56" t="s">
        <v>2457</v>
      </c>
      <c r="L41" s="56">
        <v>4.225024242E9</v>
      </c>
      <c r="M41" s="56" t="s">
        <v>2321</v>
      </c>
      <c r="N41" s="56" t="s">
        <v>2352</v>
      </c>
      <c r="O41" s="56" t="s">
        <v>2458</v>
      </c>
      <c r="P41" s="217" t="str">
        <f>VLOOKUP(A41,'import Malatya'!A:P,16,0)</f>
        <v>Geleneksel</v>
      </c>
      <c r="Q41" s="218" t="b">
        <v>0</v>
      </c>
      <c r="R41" s="218" t="s">
        <v>27</v>
      </c>
      <c r="S41" s="218"/>
      <c r="T41" s="218"/>
      <c r="U41" s="218" t="s">
        <v>2459</v>
      </c>
      <c r="V41" s="220"/>
      <c r="W41" s="220"/>
      <c r="X41" s="218"/>
      <c r="Y41" s="218" t="s">
        <v>1353</v>
      </c>
      <c r="Z41" s="220">
        <v>44529.0</v>
      </c>
      <c r="AA41" s="218"/>
      <c r="AB41" s="221"/>
      <c r="AC41" s="218"/>
      <c r="AD41" s="221"/>
      <c r="AE41" s="218"/>
      <c r="AF41" s="218"/>
      <c r="AG41" s="218"/>
      <c r="AH41" s="218"/>
      <c r="AI41" s="218" t="s">
        <v>100</v>
      </c>
      <c r="AJ41" s="218"/>
      <c r="AK41" s="218"/>
      <c r="AL41" s="218"/>
      <c r="AM41" s="218"/>
    </row>
    <row r="42" ht="15.75" customHeight="1">
      <c r="A42" s="56" t="s">
        <v>692</v>
      </c>
      <c r="B42" s="56" t="s">
        <v>693</v>
      </c>
      <c r="C42" s="56" t="str">
        <f>VLOOKUP(A42,'import Malatya'!A:P,3,0)</f>
        <v>DOĞRU</v>
      </c>
      <c r="D42" s="56" t="s">
        <v>1832</v>
      </c>
      <c r="E42" s="56">
        <f>VLOOKUP(A42,'import Malatya'!A:P,5,0)</f>
        <v>497</v>
      </c>
      <c r="F42" s="56">
        <f>VLOOKUP(A42,'import Malatya'!A:P,6,0)</f>
        <v>27</v>
      </c>
      <c r="G42" s="56">
        <f>VLOOKUP(A42,'import Malatya'!A:P,7,0)</f>
        <v>20</v>
      </c>
      <c r="H42" s="56">
        <f>VLOOKUP(A42,'import Malatya'!A:P,8,0)</f>
        <v>28</v>
      </c>
      <c r="I42" s="56">
        <f>VLOOKUP(A42,'import Malatya'!A:P,9,0)</f>
        <v>48</v>
      </c>
      <c r="J42" s="216">
        <f>VLOOKUP(A42,'import Malatya'!A:P,10,0)</f>
        <v>0.42</v>
      </c>
      <c r="K42" s="56" t="s">
        <v>2460</v>
      </c>
      <c r="L42" s="56">
        <v>5.449018744E9</v>
      </c>
      <c r="M42" s="56" t="s">
        <v>2337</v>
      </c>
      <c r="N42" s="56" t="s">
        <v>2461</v>
      </c>
      <c r="O42" s="56" t="s">
        <v>696</v>
      </c>
      <c r="P42" s="217" t="str">
        <f>VLOOKUP(A42,'import Malatya'!A:P,16,0)</f>
        <v>Geleneksel</v>
      </c>
      <c r="Q42" s="218" t="b">
        <v>0</v>
      </c>
      <c r="R42" s="218" t="s">
        <v>38</v>
      </c>
      <c r="S42" s="218" t="s">
        <v>167</v>
      </c>
      <c r="T42" s="207" t="s">
        <v>65</v>
      </c>
      <c r="U42" s="218" t="s">
        <v>2462</v>
      </c>
      <c r="V42" s="220">
        <v>44657.0</v>
      </c>
      <c r="W42" s="220">
        <v>44658.0</v>
      </c>
      <c r="X42" s="218"/>
      <c r="Y42" s="218" t="s">
        <v>1353</v>
      </c>
      <c r="Z42" s="220">
        <v>44522.0</v>
      </c>
      <c r="AA42" s="218" t="s">
        <v>1353</v>
      </c>
      <c r="AB42" s="221">
        <v>44526.0</v>
      </c>
      <c r="AC42" s="218" t="s">
        <v>1353</v>
      </c>
      <c r="AD42" s="221">
        <v>44527.0</v>
      </c>
      <c r="AE42" s="218" t="s">
        <v>1353</v>
      </c>
      <c r="AF42" s="221">
        <v>44532.0</v>
      </c>
      <c r="AG42" s="218" t="s">
        <v>1353</v>
      </c>
      <c r="AH42" s="221">
        <v>44657.0</v>
      </c>
      <c r="AI42" s="218" t="s">
        <v>73</v>
      </c>
      <c r="AJ42" s="218" t="s">
        <v>73</v>
      </c>
      <c r="AK42" s="218" t="s">
        <v>167</v>
      </c>
      <c r="AL42" s="218" t="s">
        <v>167</v>
      </c>
      <c r="AM42" s="218" t="s">
        <v>167</v>
      </c>
    </row>
    <row r="43" ht="15.75" customHeight="1">
      <c r="A43" s="56" t="s">
        <v>182</v>
      </c>
      <c r="B43" s="56" t="s">
        <v>183</v>
      </c>
      <c r="C43" s="56" t="str">
        <f>VLOOKUP(A43,'import Malatya'!A:P,3,0)</f>
        <v>DOĞRU</v>
      </c>
      <c r="D43" s="56" t="s">
        <v>1378</v>
      </c>
      <c r="E43" s="56">
        <f>VLOOKUP(A43,'import Malatya'!A:P,5,0)</f>
        <v>6717</v>
      </c>
      <c r="F43" s="56">
        <f>VLOOKUP(A43,'import Malatya'!A:P,6,0)</f>
        <v>339</v>
      </c>
      <c r="G43" s="56">
        <f>VLOOKUP(A43,'import Malatya'!A:P,7,0)</f>
        <v>25</v>
      </c>
      <c r="H43" s="56">
        <f>VLOOKUP(A43,'import Malatya'!A:P,8,0)</f>
        <v>31</v>
      </c>
      <c r="I43" s="56">
        <f>VLOOKUP(A43,'import Malatya'!A:P,9,0)</f>
        <v>56</v>
      </c>
      <c r="J43" s="216">
        <f>VLOOKUP(A43,'import Malatya'!A:P,10,0)</f>
        <v>0.45</v>
      </c>
      <c r="K43" s="56" t="s">
        <v>2463</v>
      </c>
      <c r="L43" s="56">
        <v>5.335118143E9</v>
      </c>
      <c r="M43" s="56" t="s">
        <v>2337</v>
      </c>
      <c r="N43" s="56" t="s">
        <v>2421</v>
      </c>
      <c r="O43" s="56" t="s">
        <v>186</v>
      </c>
      <c r="P43" s="217" t="str">
        <f>VLOOKUP(A43,'import Malatya'!A:P,16,0)</f>
        <v>Geleneksel</v>
      </c>
      <c r="Q43" s="218" t="b">
        <v>0</v>
      </c>
      <c r="R43" s="218" t="s">
        <v>38</v>
      </c>
      <c r="S43" s="218" t="s">
        <v>404</v>
      </c>
      <c r="T43" s="1" t="s">
        <v>65</v>
      </c>
      <c r="U43" s="218" t="s">
        <v>2464</v>
      </c>
      <c r="V43" s="220">
        <v>44572.0</v>
      </c>
      <c r="W43" s="220">
        <v>44574.0</v>
      </c>
      <c r="X43" s="218"/>
      <c r="Y43" s="218" t="s">
        <v>43</v>
      </c>
      <c r="Z43" s="220">
        <v>44547.0</v>
      </c>
      <c r="AA43" s="218" t="s">
        <v>43</v>
      </c>
      <c r="AB43" s="221">
        <v>44550.0</v>
      </c>
      <c r="AC43" s="218" t="s">
        <v>1353</v>
      </c>
      <c r="AD43" s="221">
        <v>44572.0</v>
      </c>
      <c r="AE43" s="218" t="s">
        <v>1353</v>
      </c>
      <c r="AF43" s="221">
        <v>44601.0</v>
      </c>
      <c r="AG43" s="218" t="s">
        <v>1353</v>
      </c>
      <c r="AH43" s="221">
        <v>44657.0</v>
      </c>
      <c r="AI43" s="218" t="s">
        <v>416</v>
      </c>
      <c r="AJ43" s="218" t="s">
        <v>66</v>
      </c>
      <c r="AK43" s="218" t="s">
        <v>404</v>
      </c>
      <c r="AL43" s="218" t="s">
        <v>128</v>
      </c>
      <c r="AM43" s="218" t="s">
        <v>167</v>
      </c>
    </row>
    <row r="44" ht="15.75" customHeight="1">
      <c r="A44" s="56" t="s">
        <v>573</v>
      </c>
      <c r="B44" s="56" t="s">
        <v>574</v>
      </c>
      <c r="C44" s="56" t="str">
        <f>VLOOKUP(A44,'import Malatya'!A:P,3,0)</f>
        <v>DOĞRU</v>
      </c>
      <c r="D44" s="56" t="s">
        <v>1493</v>
      </c>
      <c r="E44" s="56">
        <f>VLOOKUP(A44,'import Malatya'!A:P,5,0)</f>
        <v>569</v>
      </c>
      <c r="F44" s="56">
        <f>VLOOKUP(A44,'import Malatya'!A:P,6,0)</f>
        <v>81</v>
      </c>
      <c r="G44" s="56">
        <f>VLOOKUP(A44,'import Malatya'!A:P,7,0)</f>
        <v>8</v>
      </c>
      <c r="H44" s="56">
        <f>VLOOKUP(A44,'import Malatya'!A:P,8,0)</f>
        <v>3</v>
      </c>
      <c r="I44" s="56">
        <f>VLOOKUP(A44,'import Malatya'!A:P,9,0)</f>
        <v>11</v>
      </c>
      <c r="J44" s="216">
        <f>VLOOKUP(A44,'import Malatya'!A:P,10,0)</f>
        <v>0.73</v>
      </c>
      <c r="K44" s="56" t="s">
        <v>2465</v>
      </c>
      <c r="L44" s="56">
        <v>4.22322202E9</v>
      </c>
      <c r="M44" s="56" t="s">
        <v>2337</v>
      </c>
      <c r="N44" s="56" t="s">
        <v>2369</v>
      </c>
      <c r="O44" s="56" t="s">
        <v>576</v>
      </c>
      <c r="P44" s="217" t="str">
        <f>VLOOKUP(A44,'import Malatya'!A:P,16,0)</f>
        <v>Geleneksel</v>
      </c>
      <c r="Q44" s="218" t="b">
        <v>0</v>
      </c>
      <c r="R44" s="218" t="s">
        <v>38</v>
      </c>
      <c r="S44" s="218" t="s">
        <v>128</v>
      </c>
      <c r="T44" s="207"/>
      <c r="U44" s="219"/>
      <c r="V44" s="220">
        <v>44600.0</v>
      </c>
      <c r="W44" s="220">
        <v>44601.0</v>
      </c>
      <c r="X44" s="218"/>
      <c r="Y44" s="218" t="s">
        <v>1353</v>
      </c>
      <c r="Z44" s="220">
        <v>44600.0</v>
      </c>
      <c r="AA44" s="218"/>
      <c r="AB44" s="221"/>
      <c r="AC44" s="218"/>
      <c r="AD44" s="221"/>
      <c r="AE44" s="218"/>
      <c r="AF44" s="222"/>
      <c r="AG44" s="218"/>
      <c r="AH44" s="222"/>
      <c r="AI44" s="218" t="s">
        <v>128</v>
      </c>
      <c r="AJ44" s="218"/>
      <c r="AK44" s="218"/>
      <c r="AL44" s="218"/>
      <c r="AM44" s="218"/>
    </row>
    <row r="45" ht="15.75" customHeight="1">
      <c r="A45" s="211" t="s">
        <v>2466</v>
      </c>
      <c r="B45" s="211" t="s">
        <v>2467</v>
      </c>
      <c r="C45" s="56" t="str">
        <f>VLOOKUP(A45,'import Malatya'!A:P,3,0)</f>
        <v>DOĞRU</v>
      </c>
      <c r="D45" s="211" t="s">
        <v>1378</v>
      </c>
      <c r="E45" s="56" t="str">
        <f>VLOOKUP(A45,'import Malatya'!A:P,5,0)</f>
        <v/>
      </c>
      <c r="F45" s="56" t="str">
        <f>VLOOKUP(A45,'import Malatya'!A:P,6,0)</f>
        <v/>
      </c>
      <c r="G45" s="56">
        <f>VLOOKUP(A45,'import Malatya'!A:P,7,0)</f>
        <v>0</v>
      </c>
      <c r="H45" s="56">
        <f>VLOOKUP(A45,'import Malatya'!A:P,8,0)</f>
        <v>24</v>
      </c>
      <c r="I45" s="56">
        <f>VLOOKUP(A45,'import Malatya'!A:P,9,0)</f>
        <v>24</v>
      </c>
      <c r="J45" s="216">
        <f>VLOOKUP(A45,'import Malatya'!A:P,10,0)</f>
        <v>0</v>
      </c>
      <c r="K45" s="211" t="s">
        <v>2468</v>
      </c>
      <c r="L45" s="211">
        <v>5.326422095E9</v>
      </c>
      <c r="M45" s="211" t="s">
        <v>2337</v>
      </c>
      <c r="N45" s="211" t="s">
        <v>2469</v>
      </c>
      <c r="O45" s="211" t="s">
        <v>2470</v>
      </c>
      <c r="P45" s="217" t="str">
        <f>VLOOKUP(A45,'import Malatya'!A:P,16,0)</f>
        <v>Geleneksel</v>
      </c>
      <c r="Q45" s="218" t="b">
        <v>0</v>
      </c>
      <c r="R45" s="218" t="s">
        <v>43</v>
      </c>
      <c r="S45" s="218"/>
      <c r="T45" s="207"/>
      <c r="U45" s="219"/>
      <c r="V45" s="220"/>
      <c r="W45" s="220"/>
      <c r="X45" s="218"/>
      <c r="Y45" s="218" t="s">
        <v>43</v>
      </c>
      <c r="Z45" s="220">
        <v>44663.0</v>
      </c>
      <c r="AA45" s="218"/>
      <c r="AB45" s="221"/>
      <c r="AC45" s="218"/>
      <c r="AD45" s="221"/>
      <c r="AE45" s="218"/>
      <c r="AF45" s="222"/>
      <c r="AG45" s="218"/>
      <c r="AH45" s="222"/>
      <c r="AI45" s="218" t="s">
        <v>106</v>
      </c>
      <c r="AJ45" s="218"/>
      <c r="AK45" s="218"/>
      <c r="AL45" s="218"/>
      <c r="AM45" s="218"/>
    </row>
    <row r="46" ht="15.75" customHeight="1">
      <c r="A46" s="56" t="s">
        <v>356</v>
      </c>
      <c r="B46" s="56" t="s">
        <v>357</v>
      </c>
      <c r="C46" s="56" t="str">
        <f>VLOOKUP(A46,'import Malatya'!A:P,3,0)</f>
        <v>DOĞRU</v>
      </c>
      <c r="D46" s="56" t="s">
        <v>1348</v>
      </c>
      <c r="E46" s="56">
        <f>VLOOKUP(A46,'import Malatya'!A:P,5,0)</f>
        <v>1467</v>
      </c>
      <c r="F46" s="56">
        <f>VLOOKUP(A46,'import Malatya'!A:P,6,0)</f>
        <v>63</v>
      </c>
      <c r="G46" s="56">
        <f>VLOOKUP(A46,'import Malatya'!A:P,7,0)</f>
        <v>5</v>
      </c>
      <c r="H46" s="56">
        <f>VLOOKUP(A46,'import Malatya'!A:P,8,0)</f>
        <v>22</v>
      </c>
      <c r="I46" s="56">
        <f>VLOOKUP(A46,'import Malatya'!A:P,9,0)</f>
        <v>27</v>
      </c>
      <c r="J46" s="216">
        <f>VLOOKUP(A46,'import Malatya'!A:P,10,0)</f>
        <v>0.19</v>
      </c>
      <c r="K46" s="56" t="s">
        <v>2471</v>
      </c>
      <c r="L46" s="56">
        <v>4.222381717E9</v>
      </c>
      <c r="M46" s="56" t="s">
        <v>2321</v>
      </c>
      <c r="N46" s="56" t="s">
        <v>2472</v>
      </c>
      <c r="O46" s="56" t="s">
        <v>360</v>
      </c>
      <c r="P46" s="217" t="str">
        <f>VLOOKUP(A46,'import Malatya'!A:P,16,0)</f>
        <v>Geleneksel</v>
      </c>
      <c r="Q46" s="218" t="b">
        <v>0</v>
      </c>
      <c r="R46" s="218" t="s">
        <v>38</v>
      </c>
      <c r="S46" s="218" t="s">
        <v>128</v>
      </c>
      <c r="T46" s="207" t="s">
        <v>65</v>
      </c>
      <c r="U46" s="218" t="s">
        <v>2473</v>
      </c>
      <c r="V46" s="220">
        <v>44541.0</v>
      </c>
      <c r="W46" s="220">
        <v>44543.0</v>
      </c>
      <c r="X46" s="218"/>
      <c r="Y46" s="218" t="s">
        <v>1475</v>
      </c>
      <c r="Z46" s="220">
        <v>44538.0</v>
      </c>
      <c r="AA46" s="218" t="s">
        <v>1353</v>
      </c>
      <c r="AB46" s="221">
        <v>44541.0</v>
      </c>
      <c r="AC46" s="218" t="s">
        <v>1353</v>
      </c>
      <c r="AD46" s="221">
        <v>44545.0</v>
      </c>
      <c r="AE46" s="218"/>
      <c r="AF46" s="218"/>
      <c r="AG46" s="218"/>
      <c r="AH46" s="218"/>
      <c r="AI46" s="218" t="s">
        <v>106</v>
      </c>
      <c r="AJ46" s="218" t="s">
        <v>128</v>
      </c>
      <c r="AK46" s="218" t="s">
        <v>404</v>
      </c>
      <c r="AL46" s="218"/>
      <c r="AM46" s="218"/>
    </row>
    <row r="47" ht="15.75" customHeight="1">
      <c r="A47" s="56" t="s">
        <v>2474</v>
      </c>
      <c r="B47" s="56" t="s">
        <v>2475</v>
      </c>
      <c r="C47" s="56" t="str">
        <f>VLOOKUP(A47,'import Malatya'!A:P,3,0)</f>
        <v>DOĞRU</v>
      </c>
      <c r="D47" s="56" t="s">
        <v>1348</v>
      </c>
      <c r="E47" s="56">
        <f>VLOOKUP(A47,'import Malatya'!A:P,5,0)</f>
        <v>672</v>
      </c>
      <c r="F47" s="56">
        <f>VLOOKUP(A47,'import Malatya'!A:P,6,0)</f>
        <v>18</v>
      </c>
      <c r="G47" s="56">
        <f>VLOOKUP(A47,'import Malatya'!A:P,7,0)</f>
        <v>0</v>
      </c>
      <c r="H47" s="56">
        <f>VLOOKUP(A47,'import Malatya'!A:P,8,0)</f>
        <v>35</v>
      </c>
      <c r="I47" s="56">
        <f>VLOOKUP(A47,'import Malatya'!A:P,9,0)</f>
        <v>35</v>
      </c>
      <c r="J47" s="216">
        <f>VLOOKUP(A47,'import Malatya'!A:P,10,0)</f>
        <v>0</v>
      </c>
      <c r="K47" s="56" t="s">
        <v>2476</v>
      </c>
      <c r="L47" s="56">
        <v>5.529894444E9</v>
      </c>
      <c r="M47" s="56" t="s">
        <v>2321</v>
      </c>
      <c r="N47" s="56" t="s">
        <v>2333</v>
      </c>
      <c r="O47" s="56" t="s">
        <v>2477</v>
      </c>
      <c r="P47" s="217" t="str">
        <f>VLOOKUP(A47,'import Malatya'!A:P,16,0)</f>
        <v>Geleneksel</v>
      </c>
      <c r="Q47" s="218" t="b">
        <v>0</v>
      </c>
      <c r="R47" s="218" t="s">
        <v>40</v>
      </c>
      <c r="S47" s="218"/>
      <c r="T47" s="2"/>
      <c r="U47" s="218" t="s">
        <v>2478</v>
      </c>
      <c r="V47" s="220"/>
      <c r="W47" s="220"/>
      <c r="X47" s="218"/>
      <c r="Y47" s="218" t="s">
        <v>1353</v>
      </c>
      <c r="Z47" s="220">
        <v>44538.0</v>
      </c>
      <c r="AA47" s="218" t="s">
        <v>1353</v>
      </c>
      <c r="AB47" s="221">
        <v>44540.0</v>
      </c>
      <c r="AC47" s="218"/>
      <c r="AD47" s="221"/>
      <c r="AE47" s="218"/>
      <c r="AF47" s="218"/>
      <c r="AG47" s="218"/>
      <c r="AH47" s="218"/>
      <c r="AI47" s="218" t="s">
        <v>273</v>
      </c>
      <c r="AJ47" s="218" t="s">
        <v>167</v>
      </c>
      <c r="AK47" s="218"/>
      <c r="AL47" s="218"/>
      <c r="AM47" s="218"/>
    </row>
    <row r="48" ht="15.75" customHeight="1">
      <c r="A48" s="211" t="s">
        <v>2479</v>
      </c>
      <c r="B48" s="211" t="s">
        <v>2480</v>
      </c>
      <c r="C48" s="56" t="str">
        <f>VLOOKUP(A48,'import Malatya'!A:P,3,0)</f>
        <v>DOĞRU</v>
      </c>
      <c r="D48" s="211" t="s">
        <v>1348</v>
      </c>
      <c r="E48" s="56" t="str">
        <f>VLOOKUP(A48,'import Malatya'!A:P,5,0)</f>
        <v/>
      </c>
      <c r="F48" s="56" t="str">
        <f>VLOOKUP(A48,'import Malatya'!A:P,6,0)</f>
        <v/>
      </c>
      <c r="G48" s="56">
        <f>VLOOKUP(A48,'import Malatya'!A:P,7,0)</f>
        <v>0</v>
      </c>
      <c r="H48" s="56">
        <f>VLOOKUP(A48,'import Malatya'!A:P,8,0)</f>
        <v>45</v>
      </c>
      <c r="I48" s="56">
        <f>VLOOKUP(A48,'import Malatya'!A:P,9,0)</f>
        <v>45</v>
      </c>
      <c r="J48" s="216">
        <f>VLOOKUP(A48,'import Malatya'!A:P,10,0)</f>
        <v>0</v>
      </c>
      <c r="K48" s="211" t="s">
        <v>2476</v>
      </c>
      <c r="L48" s="211">
        <v>5.529894444E9</v>
      </c>
      <c r="M48" s="211" t="s">
        <v>2321</v>
      </c>
      <c r="N48" s="211" t="s">
        <v>2352</v>
      </c>
      <c r="O48" s="211" t="s">
        <v>2477</v>
      </c>
      <c r="P48" s="217" t="str">
        <f>VLOOKUP(A48,'import Malatya'!A:P,16,0)</f>
        <v>Geleneksel</v>
      </c>
      <c r="Q48" s="218" t="b">
        <v>0</v>
      </c>
      <c r="R48" s="218"/>
      <c r="S48" s="218"/>
      <c r="T48" s="207"/>
      <c r="U48" s="219" t="s">
        <v>2481</v>
      </c>
      <c r="V48" s="220"/>
      <c r="W48" s="220"/>
      <c r="X48" s="218"/>
      <c r="Y48" s="218"/>
      <c r="Z48" s="220"/>
      <c r="AA48" s="218"/>
      <c r="AB48" s="221"/>
      <c r="AC48" s="218"/>
      <c r="AD48" s="221"/>
      <c r="AE48" s="218"/>
      <c r="AF48" s="222"/>
      <c r="AG48" s="218"/>
      <c r="AH48" s="222"/>
      <c r="AI48" s="218"/>
      <c r="AJ48" s="218"/>
      <c r="AK48" s="218"/>
      <c r="AL48" s="218"/>
      <c r="AM48" s="218"/>
    </row>
    <row r="49" ht="15.75" customHeight="1">
      <c r="A49" s="211" t="s">
        <v>2482</v>
      </c>
      <c r="B49" s="211" t="s">
        <v>2483</v>
      </c>
      <c r="C49" s="56" t="str">
        <f>VLOOKUP(A49,'import Malatya'!A:P,3,0)</f>
        <v>DOĞRU</v>
      </c>
      <c r="D49" s="211" t="s">
        <v>1364</v>
      </c>
      <c r="E49" s="56">
        <f>VLOOKUP(A49,'import Malatya'!A:P,5,0)</f>
        <v>3</v>
      </c>
      <c r="F49" s="56">
        <f>VLOOKUP(A49,'import Malatya'!A:P,6,0)</f>
        <v>3</v>
      </c>
      <c r="G49" s="56">
        <f>VLOOKUP(A49,'import Malatya'!A:P,7,0)</f>
        <v>0</v>
      </c>
      <c r="H49" s="56">
        <f>VLOOKUP(A49,'import Malatya'!A:P,8,0)</f>
        <v>76</v>
      </c>
      <c r="I49" s="56">
        <f>VLOOKUP(A49,'import Malatya'!A:P,9,0)</f>
        <v>76</v>
      </c>
      <c r="J49" s="216">
        <f>VLOOKUP(A49,'import Malatya'!A:P,10,0)</f>
        <v>0</v>
      </c>
      <c r="K49" s="211" t="s">
        <v>2484</v>
      </c>
      <c r="L49" s="211">
        <v>5.318150644E9</v>
      </c>
      <c r="M49" s="211" t="s">
        <v>2321</v>
      </c>
      <c r="N49" s="211" t="s">
        <v>2485</v>
      </c>
      <c r="O49" s="211" t="s">
        <v>2486</v>
      </c>
      <c r="P49" s="217" t="str">
        <f>VLOOKUP(A49,'import Malatya'!A:P,16,0)</f>
        <v>Geleneksel</v>
      </c>
      <c r="Q49" s="218" t="b">
        <v>0</v>
      </c>
      <c r="R49" s="218"/>
      <c r="S49" s="218"/>
      <c r="T49" s="207"/>
      <c r="U49" s="219" t="s">
        <v>2487</v>
      </c>
      <c r="V49" s="220"/>
      <c r="W49" s="220"/>
      <c r="X49" s="218"/>
      <c r="Y49" s="218"/>
      <c r="Z49" s="220"/>
      <c r="AA49" s="218"/>
      <c r="AB49" s="221"/>
      <c r="AC49" s="218"/>
      <c r="AD49" s="221"/>
      <c r="AE49" s="218"/>
      <c r="AF49" s="222"/>
      <c r="AG49" s="218"/>
      <c r="AH49" s="222"/>
      <c r="AI49" s="218"/>
      <c r="AJ49" s="218"/>
      <c r="AK49" s="218"/>
      <c r="AL49" s="218"/>
      <c r="AM49" s="218"/>
    </row>
    <row r="50" ht="15.75" customHeight="1">
      <c r="A50" s="56" t="s">
        <v>2488</v>
      </c>
      <c r="B50" s="56" t="s">
        <v>2489</v>
      </c>
      <c r="C50" s="56" t="str">
        <f>VLOOKUP(A50,'import Malatya'!A:P,3,0)</f>
        <v>DOĞRU</v>
      </c>
      <c r="D50" s="56" t="s">
        <v>1364</v>
      </c>
      <c r="E50" s="56">
        <f>VLOOKUP(A50,'import Malatya'!A:P,5,0)</f>
        <v>272</v>
      </c>
      <c r="F50" s="56">
        <f>VLOOKUP(A50,'import Malatya'!A:P,6,0)</f>
        <v>9</v>
      </c>
      <c r="G50" s="56">
        <f>VLOOKUP(A50,'import Malatya'!A:P,7,0)</f>
        <v>0</v>
      </c>
      <c r="H50" s="56">
        <f>VLOOKUP(A50,'import Malatya'!A:P,8,0)</f>
        <v>70</v>
      </c>
      <c r="I50" s="56">
        <f>VLOOKUP(A50,'import Malatya'!A:P,9,0)</f>
        <v>70</v>
      </c>
      <c r="J50" s="216">
        <f>VLOOKUP(A50,'import Malatya'!A:P,10,0)</f>
        <v>0</v>
      </c>
      <c r="K50" s="56" t="s">
        <v>2484</v>
      </c>
      <c r="L50" s="56">
        <v>5.318150644E9</v>
      </c>
      <c r="M50" s="56" t="s">
        <v>2321</v>
      </c>
      <c r="N50" s="56" t="s">
        <v>2346</v>
      </c>
      <c r="O50" s="56" t="s">
        <v>599</v>
      </c>
      <c r="P50" s="217" t="str">
        <f>VLOOKUP(A50,'import Malatya'!A:P,16,0)</f>
        <v>Geleneksel</v>
      </c>
      <c r="Q50" s="218" t="b">
        <v>1</v>
      </c>
      <c r="R50" s="218"/>
      <c r="S50" s="218"/>
      <c r="T50" s="1"/>
      <c r="U50" s="218" t="s">
        <v>2490</v>
      </c>
      <c r="V50" s="220"/>
      <c r="W50" s="220"/>
      <c r="X50" s="218"/>
      <c r="Y50" s="218" t="s">
        <v>1353</v>
      </c>
      <c r="Z50" s="220">
        <v>44529.0</v>
      </c>
      <c r="AA50" s="218" t="s">
        <v>1506</v>
      </c>
      <c r="AB50" s="221">
        <v>44560.0</v>
      </c>
      <c r="AC50" s="218"/>
      <c r="AD50" s="221"/>
      <c r="AE50" s="218"/>
      <c r="AF50" s="218"/>
      <c r="AG50" s="218"/>
      <c r="AH50" s="218"/>
      <c r="AI50" s="218" t="s">
        <v>100</v>
      </c>
      <c r="AJ50" s="218" t="s">
        <v>128</v>
      </c>
      <c r="AK50" s="218"/>
      <c r="AL50" s="218"/>
      <c r="AM50" s="218"/>
    </row>
    <row r="51" ht="15.75" customHeight="1">
      <c r="A51" s="56" t="s">
        <v>333</v>
      </c>
      <c r="B51" s="56" t="s">
        <v>334</v>
      </c>
      <c r="C51" s="56" t="str">
        <f>VLOOKUP(A51,'import Malatya'!A:P,3,0)</f>
        <v>DOĞRU</v>
      </c>
      <c r="D51" s="56" t="s">
        <v>1378</v>
      </c>
      <c r="E51" s="56">
        <f>VLOOKUP(A51,'import Malatya'!A:P,5,0)</f>
        <v>3130</v>
      </c>
      <c r="F51" s="56">
        <f>VLOOKUP(A51,'import Malatya'!A:P,6,0)</f>
        <v>183</v>
      </c>
      <c r="G51" s="56">
        <f>VLOOKUP(A51,'import Malatya'!A:P,7,0)</f>
        <v>8</v>
      </c>
      <c r="H51" s="56">
        <f>VLOOKUP(A51,'import Malatya'!A:P,8,0)</f>
        <v>22</v>
      </c>
      <c r="I51" s="56">
        <f>VLOOKUP(A51,'import Malatya'!A:P,9,0)</f>
        <v>30</v>
      </c>
      <c r="J51" s="216">
        <f>VLOOKUP(A51,'import Malatya'!A:P,10,0)</f>
        <v>0.27</v>
      </c>
      <c r="K51" s="56" t="s">
        <v>2491</v>
      </c>
      <c r="L51" s="56">
        <v>4.222125658E9</v>
      </c>
      <c r="M51" s="56" t="s">
        <v>2321</v>
      </c>
      <c r="N51" s="56" t="s">
        <v>2333</v>
      </c>
      <c r="O51" s="56" t="s">
        <v>336</v>
      </c>
      <c r="P51" s="217" t="str">
        <f>VLOOKUP(A51,'import Malatya'!A:P,16,0)</f>
        <v>Geleneksel</v>
      </c>
      <c r="Q51" s="218" t="b">
        <v>0</v>
      </c>
      <c r="R51" s="218" t="s">
        <v>38</v>
      </c>
      <c r="S51" s="218" t="s">
        <v>273</v>
      </c>
      <c r="T51" s="17" t="s">
        <v>65</v>
      </c>
      <c r="U51" s="218" t="s">
        <v>2492</v>
      </c>
      <c r="V51" s="220">
        <v>44538.0</v>
      </c>
      <c r="W51" s="220">
        <v>44540.0</v>
      </c>
      <c r="X51" s="218"/>
      <c r="Y51" s="218" t="s">
        <v>1353</v>
      </c>
      <c r="Z51" s="220">
        <v>44538.0</v>
      </c>
      <c r="AA51" s="218"/>
      <c r="AB51" s="221"/>
      <c r="AC51" s="218"/>
      <c r="AD51" s="221"/>
      <c r="AE51" s="218"/>
      <c r="AF51" s="218"/>
      <c r="AG51" s="218"/>
      <c r="AH51" s="218"/>
      <c r="AI51" s="218" t="s">
        <v>273</v>
      </c>
      <c r="AJ51" s="218"/>
      <c r="AK51" s="218"/>
      <c r="AL51" s="218"/>
      <c r="AM51" s="218"/>
    </row>
    <row r="52" ht="15.75" customHeight="1">
      <c r="A52" s="56" t="s">
        <v>401</v>
      </c>
      <c r="B52" s="56" t="s">
        <v>402</v>
      </c>
      <c r="C52" s="56" t="str">
        <f>VLOOKUP(A52,'import Malatya'!A:P,3,0)</f>
        <v>DOĞRU</v>
      </c>
      <c r="D52" s="56" t="s">
        <v>1507</v>
      </c>
      <c r="E52" s="56">
        <f>VLOOKUP(A52,'import Malatya'!A:P,5,0)</f>
        <v>1297</v>
      </c>
      <c r="F52" s="56">
        <f>VLOOKUP(A52,'import Malatya'!A:P,6,0)</f>
        <v>328</v>
      </c>
      <c r="G52" s="56">
        <f>VLOOKUP(A52,'import Malatya'!A:P,7,0)</f>
        <v>2</v>
      </c>
      <c r="H52" s="56">
        <f>VLOOKUP(A52,'import Malatya'!A:P,8,0)</f>
        <v>25</v>
      </c>
      <c r="I52" s="56">
        <f>VLOOKUP(A52,'import Malatya'!A:P,9,0)</f>
        <v>27</v>
      </c>
      <c r="J52" s="216">
        <f>VLOOKUP(A52,'import Malatya'!A:P,10,0)</f>
        <v>0.07</v>
      </c>
      <c r="K52" s="56" t="s">
        <v>2493</v>
      </c>
      <c r="L52" s="56">
        <v>4.222113909E9</v>
      </c>
      <c r="M52" s="56" t="s">
        <v>2321</v>
      </c>
      <c r="N52" s="56" t="s">
        <v>2333</v>
      </c>
      <c r="O52" s="56" t="s">
        <v>442</v>
      </c>
      <c r="P52" s="217" t="str">
        <f>VLOOKUP(A52,'import Malatya'!A:P,16,0)</f>
        <v>Geleneksel</v>
      </c>
      <c r="Q52" s="218" t="b">
        <v>0</v>
      </c>
      <c r="R52" s="218" t="s">
        <v>28</v>
      </c>
      <c r="S52" s="218" t="s">
        <v>404</v>
      </c>
      <c r="T52" s="1" t="s">
        <v>65</v>
      </c>
      <c r="U52" s="2" t="s">
        <v>2494</v>
      </c>
      <c r="V52" s="220">
        <v>44560.0</v>
      </c>
      <c r="W52" s="220">
        <v>44199.0</v>
      </c>
      <c r="X52" s="218"/>
      <c r="Y52" s="218" t="s">
        <v>43</v>
      </c>
      <c r="Z52" s="220">
        <v>44538.0</v>
      </c>
      <c r="AA52" s="218" t="s">
        <v>1353</v>
      </c>
      <c r="AB52" s="221">
        <v>44544.0</v>
      </c>
      <c r="AC52" s="218" t="s">
        <v>1353</v>
      </c>
      <c r="AD52" s="221">
        <v>44551.0</v>
      </c>
      <c r="AE52" s="218" t="s">
        <v>1353</v>
      </c>
      <c r="AF52" s="222">
        <v>44552.0</v>
      </c>
      <c r="AG52" s="218" t="s">
        <v>1353</v>
      </c>
      <c r="AH52" s="222">
        <v>44560.0</v>
      </c>
      <c r="AI52" s="218" t="s">
        <v>106</v>
      </c>
      <c r="AJ52" s="218" t="s">
        <v>128</v>
      </c>
      <c r="AK52" s="218" t="s">
        <v>273</v>
      </c>
      <c r="AL52" s="218" t="s">
        <v>273</v>
      </c>
      <c r="AM52" s="218" t="s">
        <v>404</v>
      </c>
    </row>
    <row r="53" ht="15.75" customHeight="1">
      <c r="A53" s="56" t="s">
        <v>309</v>
      </c>
      <c r="B53" s="56" t="s">
        <v>310</v>
      </c>
      <c r="C53" s="56" t="str">
        <f>VLOOKUP(A53,'import Malatya'!A:P,3,0)</f>
        <v>DOĞRU</v>
      </c>
      <c r="D53" s="56" t="s">
        <v>1378</v>
      </c>
      <c r="E53" s="56">
        <f>VLOOKUP(A53,'import Malatya'!A:P,5,0)</f>
        <v>1183</v>
      </c>
      <c r="F53" s="56">
        <f>VLOOKUP(A53,'import Malatya'!A:P,6,0)</f>
        <v>40</v>
      </c>
      <c r="G53" s="56">
        <f>VLOOKUP(A53,'import Malatya'!A:P,7,0)</f>
        <v>7</v>
      </c>
      <c r="H53" s="56">
        <f>VLOOKUP(A53,'import Malatya'!A:P,8,0)</f>
        <v>9</v>
      </c>
      <c r="I53" s="56">
        <f>VLOOKUP(A53,'import Malatya'!A:P,9,0)</f>
        <v>16</v>
      </c>
      <c r="J53" s="216">
        <f>VLOOKUP(A53,'import Malatya'!A:P,10,0)</f>
        <v>0.44</v>
      </c>
      <c r="K53" s="56" t="s">
        <v>2495</v>
      </c>
      <c r="L53" s="56">
        <v>5.334794424E9</v>
      </c>
      <c r="M53" s="56" t="s">
        <v>2321</v>
      </c>
      <c r="N53" s="56" t="s">
        <v>2346</v>
      </c>
      <c r="O53" s="56" t="s">
        <v>313</v>
      </c>
      <c r="P53" s="217" t="str">
        <f>VLOOKUP(A53,'import Malatya'!A:P,16,0)</f>
        <v>Geleneksel</v>
      </c>
      <c r="Q53" s="218" t="b">
        <v>0</v>
      </c>
      <c r="R53" s="218" t="s">
        <v>38</v>
      </c>
      <c r="S53" s="218" t="s">
        <v>167</v>
      </c>
      <c r="T53" s="207" t="s">
        <v>65</v>
      </c>
      <c r="U53" s="218" t="s">
        <v>2496</v>
      </c>
      <c r="V53" s="220">
        <v>44537.0</v>
      </c>
      <c r="W53" s="220">
        <v>44539.0</v>
      </c>
      <c r="X53" s="218"/>
      <c r="Y53" s="218" t="s">
        <v>1353</v>
      </c>
      <c r="Z53" s="220">
        <v>44537.0</v>
      </c>
      <c r="AA53" s="218" t="s">
        <v>1353</v>
      </c>
      <c r="AB53" s="221">
        <v>44545.0</v>
      </c>
      <c r="AC53" s="218"/>
      <c r="AD53" s="221"/>
      <c r="AE53" s="218"/>
      <c r="AF53" s="218"/>
      <c r="AG53" s="218"/>
      <c r="AH53" s="218"/>
      <c r="AI53" s="218" t="s">
        <v>167</v>
      </c>
      <c r="AJ53" s="218" t="s">
        <v>404</v>
      </c>
      <c r="AK53" s="218"/>
      <c r="AL53" s="218"/>
      <c r="AM53" s="218"/>
    </row>
    <row r="54" ht="15.75" customHeight="1">
      <c r="A54" s="56" t="s">
        <v>2497</v>
      </c>
      <c r="B54" s="56" t="s">
        <v>2498</v>
      </c>
      <c r="C54" s="56" t="str">
        <f>VLOOKUP(A54,'import Malatya'!A:P,3,0)</f>
        <v>DOĞRU</v>
      </c>
      <c r="D54" s="56" t="s">
        <v>1378</v>
      </c>
      <c r="E54" s="56">
        <f>VLOOKUP(A54,'import Malatya'!A:P,5,0)</f>
        <v>1037</v>
      </c>
      <c r="F54" s="56">
        <f>VLOOKUP(A54,'import Malatya'!A:P,6,0)</f>
        <v>68</v>
      </c>
      <c r="G54" s="56">
        <f>VLOOKUP(A54,'import Malatya'!A:P,7,0)</f>
        <v>0</v>
      </c>
      <c r="H54" s="56">
        <f>VLOOKUP(A54,'import Malatya'!A:P,8,0)</f>
        <v>28</v>
      </c>
      <c r="I54" s="56">
        <f>VLOOKUP(A54,'import Malatya'!A:P,9,0)</f>
        <v>28</v>
      </c>
      <c r="J54" s="216">
        <f>VLOOKUP(A54,'import Malatya'!A:P,10,0)</f>
        <v>0</v>
      </c>
      <c r="K54" s="56" t="s">
        <v>2499</v>
      </c>
      <c r="L54" s="56">
        <v>5.444409844E9</v>
      </c>
      <c r="M54" s="56" t="s">
        <v>2321</v>
      </c>
      <c r="N54" s="56" t="s">
        <v>2438</v>
      </c>
      <c r="O54" s="56" t="s">
        <v>2500</v>
      </c>
      <c r="P54" s="217" t="str">
        <f>VLOOKUP(A54,'import Malatya'!A:P,16,0)</f>
        <v>Geleneksel</v>
      </c>
      <c r="Q54" s="218" t="b">
        <v>1</v>
      </c>
      <c r="R54" s="218" t="s">
        <v>29</v>
      </c>
      <c r="S54" s="218"/>
      <c r="T54" s="218"/>
      <c r="U54" s="218" t="s">
        <v>2501</v>
      </c>
      <c r="V54" s="220"/>
      <c r="W54" s="220"/>
      <c r="X54" s="218"/>
      <c r="Y54" s="218" t="s">
        <v>1353</v>
      </c>
      <c r="Z54" s="220">
        <v>44529.0</v>
      </c>
      <c r="AA54" s="218" t="s">
        <v>1353</v>
      </c>
      <c r="AB54" s="221">
        <v>44551.0</v>
      </c>
      <c r="AC54" s="218" t="s">
        <v>1353</v>
      </c>
      <c r="AD54" s="221">
        <v>44629.0</v>
      </c>
      <c r="AE54" s="218"/>
      <c r="AF54" s="218"/>
      <c r="AG54" s="218"/>
      <c r="AH54" s="218"/>
      <c r="AI54" s="218" t="s">
        <v>100</v>
      </c>
      <c r="AJ54" s="218" t="s">
        <v>273</v>
      </c>
      <c r="AK54" s="218" t="s">
        <v>149</v>
      </c>
      <c r="AL54" s="218"/>
      <c r="AM54" s="218"/>
    </row>
    <row r="55" ht="15.75" customHeight="1">
      <c r="A55" s="56" t="s">
        <v>2502</v>
      </c>
      <c r="B55" s="56" t="s">
        <v>2503</v>
      </c>
      <c r="C55" s="56" t="str">
        <f>VLOOKUP(A55,'import Malatya'!A:P,3,0)</f>
        <v>DOĞRU</v>
      </c>
      <c r="D55" s="56" t="s">
        <v>1507</v>
      </c>
      <c r="E55" s="56" t="str">
        <f>VLOOKUP(A55,'import Malatya'!A:P,5,0)</f>
        <v/>
      </c>
      <c r="F55" s="56" t="str">
        <f>VLOOKUP(A55,'import Malatya'!A:P,6,0)</f>
        <v/>
      </c>
      <c r="G55" s="56">
        <f>VLOOKUP(A55,'import Malatya'!A:P,7,0)</f>
        <v>11</v>
      </c>
      <c r="H55" s="56">
        <f>VLOOKUP(A55,'import Malatya'!A:P,8,0)</f>
        <v>28</v>
      </c>
      <c r="I55" s="56">
        <f>VLOOKUP(A55,'import Malatya'!A:P,9,0)</f>
        <v>39</v>
      </c>
      <c r="J55" s="216">
        <f>VLOOKUP(A55,'import Malatya'!A:P,10,0)</f>
        <v>0.28</v>
      </c>
      <c r="K55" s="56" t="s">
        <v>2504</v>
      </c>
      <c r="L55" s="56">
        <v>5.384047344E9</v>
      </c>
      <c r="M55" s="56" t="s">
        <v>2321</v>
      </c>
      <c r="N55" s="56" t="s">
        <v>2352</v>
      </c>
      <c r="O55" s="56" t="s">
        <v>2505</v>
      </c>
      <c r="P55" s="217" t="str">
        <f>VLOOKUP(A55,'import Malatya'!A:P,16,0)</f>
        <v>Geleneksel</v>
      </c>
      <c r="Q55" s="218" t="b">
        <v>0</v>
      </c>
      <c r="R55" s="218"/>
      <c r="S55" s="218"/>
      <c r="T55" s="137"/>
      <c r="U55" s="219"/>
      <c r="V55" s="220"/>
      <c r="W55" s="220"/>
      <c r="X55" s="218"/>
      <c r="Y55" s="218"/>
      <c r="Z55" s="220"/>
      <c r="AA55" s="218"/>
      <c r="AB55" s="221"/>
      <c r="AC55" s="218"/>
      <c r="AD55" s="221"/>
      <c r="AE55" s="218"/>
      <c r="AF55" s="222"/>
      <c r="AG55" s="218"/>
      <c r="AH55" s="222"/>
      <c r="AI55" s="218"/>
      <c r="AJ55" s="218"/>
      <c r="AK55" s="218"/>
      <c r="AL55" s="218"/>
      <c r="AM55" s="218"/>
    </row>
    <row r="56" ht="15.75" customHeight="1">
      <c r="A56" s="56" t="s">
        <v>2506</v>
      </c>
      <c r="B56" s="56" t="s">
        <v>2507</v>
      </c>
      <c r="C56" s="56" t="str">
        <f>VLOOKUP(A56,'import Malatya'!A:P,3,0)</f>
        <v>DOĞRU</v>
      </c>
      <c r="D56" s="56" t="s">
        <v>1356</v>
      </c>
      <c r="E56" s="56">
        <f>VLOOKUP(A56,'import Malatya'!A:P,5,0)</f>
        <v>25</v>
      </c>
      <c r="F56" s="56" t="str">
        <f>VLOOKUP(A56,'import Malatya'!A:P,6,0)</f>
        <v/>
      </c>
      <c r="G56" s="56">
        <f>VLOOKUP(A56,'import Malatya'!A:P,7,0)</f>
        <v>0</v>
      </c>
      <c r="H56" s="56">
        <f>VLOOKUP(A56,'import Malatya'!A:P,8,0)</f>
        <v>11</v>
      </c>
      <c r="I56" s="56">
        <f>VLOOKUP(A56,'import Malatya'!A:P,9,0)</f>
        <v>11</v>
      </c>
      <c r="J56" s="216">
        <f>VLOOKUP(A56,'import Malatya'!A:P,10,0)</f>
        <v>0</v>
      </c>
      <c r="K56" s="56" t="s">
        <v>2508</v>
      </c>
      <c r="L56" s="56">
        <v>5.536176489E9</v>
      </c>
      <c r="M56" s="56" t="s">
        <v>2321</v>
      </c>
      <c r="N56" s="56" t="s">
        <v>2438</v>
      </c>
      <c r="O56" s="56" t="s">
        <v>2509</v>
      </c>
      <c r="P56" s="217" t="str">
        <f>VLOOKUP(A56,'import Malatya'!A:P,16,0)</f>
        <v>Geleneksel</v>
      </c>
      <c r="Q56" s="218" t="b">
        <v>0</v>
      </c>
      <c r="R56" s="218" t="s">
        <v>33</v>
      </c>
      <c r="S56" s="218"/>
      <c r="T56" s="207"/>
      <c r="U56" s="219" t="s">
        <v>2510</v>
      </c>
      <c r="V56" s="220"/>
      <c r="W56" s="220"/>
      <c r="X56" s="218"/>
      <c r="Y56" s="218" t="s">
        <v>1475</v>
      </c>
      <c r="Z56" s="220">
        <v>44629.0</v>
      </c>
      <c r="AA56" s="218"/>
      <c r="AB56" s="221"/>
      <c r="AC56" s="218"/>
      <c r="AD56" s="221"/>
      <c r="AE56" s="218"/>
      <c r="AF56" s="222"/>
      <c r="AG56" s="218"/>
      <c r="AH56" s="222"/>
      <c r="AI56" s="218" t="s">
        <v>149</v>
      </c>
      <c r="AJ56" s="218"/>
      <c r="AK56" s="218"/>
      <c r="AL56" s="218"/>
      <c r="AM56" s="218"/>
    </row>
    <row r="57" ht="15.75" customHeight="1">
      <c r="A57" s="56" t="s">
        <v>2511</v>
      </c>
      <c r="B57" s="56" t="s">
        <v>2512</v>
      </c>
      <c r="C57" s="56" t="str">
        <f>VLOOKUP(A57,'import Malatya'!A:P,3,0)</f>
        <v>DOĞRU</v>
      </c>
      <c r="D57" s="56" t="s">
        <v>1378</v>
      </c>
      <c r="E57" s="56">
        <f>VLOOKUP(A57,'import Malatya'!A:P,5,0)</f>
        <v>951</v>
      </c>
      <c r="F57" s="56" t="str">
        <f>VLOOKUP(A57,'import Malatya'!A:P,6,0)</f>
        <v/>
      </c>
      <c r="G57" s="56">
        <f>VLOOKUP(A57,'import Malatya'!A:P,7,0)</f>
        <v>0</v>
      </c>
      <c r="H57" s="56">
        <f>VLOOKUP(A57,'import Malatya'!A:P,8,0)</f>
        <v>91</v>
      </c>
      <c r="I57" s="56">
        <f>VLOOKUP(A57,'import Malatya'!A:P,9,0)</f>
        <v>91</v>
      </c>
      <c r="J57" s="216">
        <f>VLOOKUP(A57,'import Malatya'!A:P,10,0)</f>
        <v>0</v>
      </c>
      <c r="K57" s="56" t="s">
        <v>2513</v>
      </c>
      <c r="L57" s="56">
        <v>5.398273444E9</v>
      </c>
      <c r="M57" s="56" t="s">
        <v>2337</v>
      </c>
      <c r="N57" s="56" t="s">
        <v>2514</v>
      </c>
      <c r="O57" s="56" t="s">
        <v>2515</v>
      </c>
      <c r="P57" s="217" t="str">
        <f>VLOOKUP(A57,'import Malatya'!A:P,16,0)</f>
        <v>Geleneksel</v>
      </c>
      <c r="Q57" s="218" t="b">
        <v>0</v>
      </c>
      <c r="R57" s="218" t="s">
        <v>29</v>
      </c>
      <c r="S57" s="218"/>
      <c r="T57" s="223"/>
      <c r="U57" s="218" t="s">
        <v>2516</v>
      </c>
      <c r="V57" s="220"/>
      <c r="W57" s="220"/>
      <c r="X57" s="218"/>
      <c r="Y57" s="218" t="s">
        <v>1353</v>
      </c>
      <c r="Z57" s="220">
        <v>44525.0</v>
      </c>
      <c r="AA57" s="218" t="s">
        <v>1353</v>
      </c>
      <c r="AB57" s="221">
        <v>44530.0</v>
      </c>
      <c r="AC57" s="218"/>
      <c r="AD57" s="221"/>
      <c r="AE57" s="218"/>
      <c r="AF57" s="218"/>
      <c r="AG57" s="218"/>
      <c r="AH57" s="218"/>
      <c r="AI57" s="218" t="s">
        <v>100</v>
      </c>
      <c r="AJ57" s="218" t="s">
        <v>167</v>
      </c>
      <c r="AK57" s="218"/>
      <c r="AL57" s="218"/>
      <c r="AM57" s="218"/>
    </row>
    <row r="58" ht="15.75" customHeight="1">
      <c r="A58" s="56" t="s">
        <v>560</v>
      </c>
      <c r="B58" s="56" t="s">
        <v>561</v>
      </c>
      <c r="C58" s="56" t="str">
        <f>VLOOKUP(A58,'import Malatya'!A:P,3,0)</f>
        <v>DOĞRU</v>
      </c>
      <c r="D58" s="56" t="s">
        <v>1385</v>
      </c>
      <c r="E58" s="56">
        <f>VLOOKUP(A58,'import Malatya'!A:P,5,0)</f>
        <v>1531</v>
      </c>
      <c r="F58" s="56">
        <f>VLOOKUP(A58,'import Malatya'!A:P,6,0)</f>
        <v>139</v>
      </c>
      <c r="G58" s="56">
        <f>VLOOKUP(A58,'import Malatya'!A:P,7,0)</f>
        <v>0</v>
      </c>
      <c r="H58" s="56">
        <f>VLOOKUP(A58,'import Malatya'!A:P,8,0)</f>
        <v>13</v>
      </c>
      <c r="I58" s="56">
        <f>VLOOKUP(A58,'import Malatya'!A:P,9,0)</f>
        <v>13</v>
      </c>
      <c r="J58" s="216">
        <f>VLOOKUP(A58,'import Malatya'!A:P,10,0)</f>
        <v>0</v>
      </c>
      <c r="K58" s="56" t="s">
        <v>2517</v>
      </c>
      <c r="L58" s="56">
        <v>5.393141544E9</v>
      </c>
      <c r="M58" s="56" t="s">
        <v>2321</v>
      </c>
      <c r="N58" s="56" t="s">
        <v>2346</v>
      </c>
      <c r="O58" s="56" t="s">
        <v>563</v>
      </c>
      <c r="P58" s="217" t="str">
        <f>VLOOKUP(A58,'import Malatya'!A:P,16,0)</f>
        <v>Geleneksel</v>
      </c>
      <c r="Q58" s="218" t="b">
        <v>0</v>
      </c>
      <c r="R58" s="218" t="s">
        <v>33</v>
      </c>
      <c r="S58" s="218" t="s">
        <v>167</v>
      </c>
      <c r="T58" s="29" t="s">
        <v>65</v>
      </c>
      <c r="U58" s="223" t="s">
        <v>2518</v>
      </c>
      <c r="V58" s="220">
        <v>44573.0</v>
      </c>
      <c r="W58" s="220">
        <v>44581.0</v>
      </c>
      <c r="X58" s="218"/>
      <c r="Y58" s="218" t="s">
        <v>1506</v>
      </c>
      <c r="Z58" s="220">
        <v>44537.0</v>
      </c>
      <c r="AA58" s="218" t="s">
        <v>43</v>
      </c>
      <c r="AB58" s="221">
        <v>44538.0</v>
      </c>
      <c r="AC58" s="218" t="s">
        <v>1506</v>
      </c>
      <c r="AD58" s="221">
        <v>44539.0</v>
      </c>
      <c r="AE58" s="218" t="s">
        <v>1353</v>
      </c>
      <c r="AF58" s="221">
        <v>44571.0</v>
      </c>
      <c r="AG58" s="218" t="s">
        <v>1353</v>
      </c>
      <c r="AH58" s="221">
        <v>44581.0</v>
      </c>
      <c r="AI58" s="218" t="s">
        <v>167</v>
      </c>
      <c r="AJ58" s="218" t="s">
        <v>106</v>
      </c>
      <c r="AK58" s="218" t="s">
        <v>106</v>
      </c>
      <c r="AL58" s="218" t="s">
        <v>66</v>
      </c>
      <c r="AM58" s="218" t="s">
        <v>73</v>
      </c>
    </row>
    <row r="59" ht="15.75" customHeight="1">
      <c r="A59" s="56" t="s">
        <v>469</v>
      </c>
      <c r="B59" s="56" t="s">
        <v>470</v>
      </c>
      <c r="C59" s="56" t="str">
        <f>VLOOKUP(A59,'import Malatya'!A:P,3,0)</f>
        <v>DOĞRU</v>
      </c>
      <c r="D59" s="56" t="s">
        <v>1493</v>
      </c>
      <c r="E59" s="56">
        <f>VLOOKUP(A59,'import Malatya'!A:P,5,0)</f>
        <v>304</v>
      </c>
      <c r="F59" s="56">
        <f>VLOOKUP(A59,'import Malatya'!A:P,6,0)</f>
        <v>17</v>
      </c>
      <c r="G59" s="56">
        <f>VLOOKUP(A59,'import Malatya'!A:P,7,0)</f>
        <v>14</v>
      </c>
      <c r="H59" s="56">
        <f>VLOOKUP(A59,'import Malatya'!A:P,8,0)</f>
        <v>27</v>
      </c>
      <c r="I59" s="56">
        <f>VLOOKUP(A59,'import Malatya'!A:P,9,0)</f>
        <v>41</v>
      </c>
      <c r="J59" s="216">
        <f>VLOOKUP(A59,'import Malatya'!A:P,10,0)</f>
        <v>0.34</v>
      </c>
      <c r="K59" s="56" t="s">
        <v>2519</v>
      </c>
      <c r="L59" s="56">
        <v>5.38343386E9</v>
      </c>
      <c r="M59" s="56" t="s">
        <v>2321</v>
      </c>
      <c r="N59" s="56" t="s">
        <v>2520</v>
      </c>
      <c r="O59" s="56" t="s">
        <v>2521</v>
      </c>
      <c r="P59" s="217" t="str">
        <f>VLOOKUP(A59,'import Malatya'!A:P,16,0)</f>
        <v>Geleneksel</v>
      </c>
      <c r="Q59" s="218" t="b">
        <v>0</v>
      </c>
      <c r="R59" s="218" t="s">
        <v>38</v>
      </c>
      <c r="S59" s="218" t="s">
        <v>100</v>
      </c>
      <c r="T59" s="29" t="s">
        <v>65</v>
      </c>
      <c r="U59" s="225" t="s">
        <v>2522</v>
      </c>
      <c r="V59" s="220">
        <v>44564.0</v>
      </c>
      <c r="W59" s="220">
        <v>44565.0</v>
      </c>
      <c r="X59" s="218"/>
      <c r="Y59" s="218" t="s">
        <v>1353</v>
      </c>
      <c r="Z59" s="220">
        <v>44564.0</v>
      </c>
      <c r="AA59" s="218" t="s">
        <v>1353</v>
      </c>
      <c r="AB59" s="221">
        <v>44572.0</v>
      </c>
      <c r="AC59" s="218"/>
      <c r="AD59" s="221"/>
      <c r="AE59" s="218"/>
      <c r="AF59" s="222"/>
      <c r="AG59" s="218"/>
      <c r="AH59" s="222"/>
      <c r="AI59" s="218" t="s">
        <v>100</v>
      </c>
      <c r="AJ59" s="218" t="s">
        <v>404</v>
      </c>
      <c r="AK59" s="218"/>
      <c r="AL59" s="218"/>
      <c r="AM59" s="218"/>
    </row>
    <row r="60" ht="15.75" customHeight="1">
      <c r="A60" s="211" t="s">
        <v>2523</v>
      </c>
      <c r="B60" s="211" t="s">
        <v>2524</v>
      </c>
      <c r="C60" s="56" t="str">
        <f>VLOOKUP(A60,'import Malatya'!A:P,3,0)</f>
        <v>DOĞRU</v>
      </c>
      <c r="D60" s="211" t="s">
        <v>1370</v>
      </c>
      <c r="E60" s="56">
        <f>VLOOKUP(A60,'import Malatya'!A:P,5,0)</f>
        <v>321</v>
      </c>
      <c r="F60" s="56">
        <f>VLOOKUP(A60,'import Malatya'!A:P,6,0)</f>
        <v>1</v>
      </c>
      <c r="G60" s="56">
        <f>VLOOKUP(A60,'import Malatya'!A:P,7,0)</f>
        <v>0</v>
      </c>
      <c r="H60" s="56">
        <f>VLOOKUP(A60,'import Malatya'!A:P,8,0)</f>
        <v>13</v>
      </c>
      <c r="I60" s="56">
        <f>VLOOKUP(A60,'import Malatya'!A:P,9,0)</f>
        <v>13</v>
      </c>
      <c r="J60" s="216">
        <f>VLOOKUP(A60,'import Malatya'!A:P,10,0)</f>
        <v>0</v>
      </c>
      <c r="K60" s="211" t="s">
        <v>2525</v>
      </c>
      <c r="L60" s="211">
        <v>4.223256306E9</v>
      </c>
      <c r="M60" s="211" t="s">
        <v>2337</v>
      </c>
      <c r="N60" s="211" t="s">
        <v>2461</v>
      </c>
      <c r="O60" s="211" t="s">
        <v>2526</v>
      </c>
      <c r="P60" s="217" t="str">
        <f>VLOOKUP(A60,'import Malatya'!A:P,16,0)</f>
        <v>Geleneksel</v>
      </c>
      <c r="Q60" s="218" t="b">
        <v>0</v>
      </c>
      <c r="R60" s="218" t="s">
        <v>32</v>
      </c>
      <c r="S60" s="218"/>
      <c r="T60" s="29"/>
      <c r="U60" s="219"/>
      <c r="V60" s="220"/>
      <c r="W60" s="220"/>
      <c r="X60" s="218"/>
      <c r="Y60" s="218"/>
      <c r="Z60" s="220"/>
      <c r="AA60" s="218"/>
      <c r="AB60" s="221"/>
      <c r="AC60" s="218"/>
      <c r="AD60" s="221"/>
      <c r="AE60" s="218"/>
      <c r="AF60" s="222"/>
      <c r="AG60" s="218"/>
      <c r="AH60" s="222"/>
      <c r="AI60" s="218"/>
      <c r="AJ60" s="218"/>
      <c r="AK60" s="218"/>
      <c r="AL60" s="218"/>
      <c r="AM60" s="218"/>
    </row>
    <row r="61" ht="15.75" customHeight="1">
      <c r="A61" s="211" t="s">
        <v>2527</v>
      </c>
      <c r="B61" s="211" t="s">
        <v>2528</v>
      </c>
      <c r="C61" s="56" t="str">
        <f>VLOOKUP(A61,'import Malatya'!A:P,3,0)</f>
        <v>DOĞRU</v>
      </c>
      <c r="D61" s="211" t="s">
        <v>1370</v>
      </c>
      <c r="E61" s="56" t="str">
        <f>VLOOKUP(A61,'import Malatya'!A:P,5,0)</f>
        <v/>
      </c>
      <c r="F61" s="56" t="str">
        <f>VLOOKUP(A61,'import Malatya'!A:P,6,0)</f>
        <v/>
      </c>
      <c r="G61" s="56">
        <f>VLOOKUP(A61,'import Malatya'!A:P,7,0)</f>
        <v>0</v>
      </c>
      <c r="H61" s="56">
        <f>VLOOKUP(A61,'import Malatya'!A:P,8,0)</f>
        <v>22</v>
      </c>
      <c r="I61" s="56">
        <f>VLOOKUP(A61,'import Malatya'!A:P,9,0)</f>
        <v>22</v>
      </c>
      <c r="J61" s="216">
        <f>VLOOKUP(A61,'import Malatya'!A:P,10,0)</f>
        <v>0</v>
      </c>
      <c r="K61" s="211" t="s">
        <v>2525</v>
      </c>
      <c r="L61" s="211">
        <v>4.223256303E9</v>
      </c>
      <c r="M61" s="211" t="s">
        <v>2337</v>
      </c>
      <c r="N61" s="211" t="s">
        <v>2529</v>
      </c>
      <c r="O61" s="211" t="s">
        <v>2530</v>
      </c>
      <c r="P61" s="217" t="str">
        <f>VLOOKUP(A61,'import Malatya'!A:P,16,0)</f>
        <v>Geleneksel</v>
      </c>
      <c r="Q61" s="218" t="b">
        <v>0</v>
      </c>
      <c r="R61" s="218" t="s">
        <v>32</v>
      </c>
      <c r="S61" s="218"/>
      <c r="T61" s="137"/>
      <c r="U61" s="219"/>
      <c r="V61" s="220"/>
      <c r="W61" s="220"/>
      <c r="X61" s="218"/>
      <c r="Y61" s="218"/>
      <c r="Z61" s="220"/>
      <c r="AA61" s="218"/>
      <c r="AB61" s="221"/>
      <c r="AC61" s="218"/>
      <c r="AD61" s="221"/>
      <c r="AE61" s="218"/>
      <c r="AF61" s="222"/>
      <c r="AG61" s="218"/>
      <c r="AH61" s="222"/>
      <c r="AI61" s="218"/>
      <c r="AJ61" s="218"/>
      <c r="AK61" s="218"/>
      <c r="AL61" s="218"/>
      <c r="AM61" s="218"/>
    </row>
    <row r="62" ht="15.75" customHeight="1">
      <c r="A62" s="56" t="s">
        <v>634</v>
      </c>
      <c r="B62" s="56" t="s">
        <v>635</v>
      </c>
      <c r="C62" s="56" t="str">
        <f>VLOOKUP(A62,'import Malatya'!A:P,3,0)</f>
        <v>DOĞRU</v>
      </c>
      <c r="D62" s="56" t="s">
        <v>1493</v>
      </c>
      <c r="E62" s="56">
        <f>VLOOKUP(A62,'import Malatya'!A:P,5,0)</f>
        <v>467</v>
      </c>
      <c r="F62" s="56">
        <f>VLOOKUP(A62,'import Malatya'!A:P,6,0)</f>
        <v>17</v>
      </c>
      <c r="G62" s="56">
        <f>VLOOKUP(A62,'import Malatya'!A:P,7,0)</f>
        <v>7</v>
      </c>
      <c r="H62" s="56">
        <f>VLOOKUP(A62,'import Malatya'!A:P,8,0)</f>
        <v>1</v>
      </c>
      <c r="I62" s="56">
        <f>VLOOKUP(A62,'import Malatya'!A:P,9,0)</f>
        <v>8</v>
      </c>
      <c r="J62" s="216">
        <f>VLOOKUP(A62,'import Malatya'!A:P,10,0)</f>
        <v>0.88</v>
      </c>
      <c r="K62" s="56" t="s">
        <v>2531</v>
      </c>
      <c r="L62" s="56">
        <v>4.223261133E9</v>
      </c>
      <c r="M62" s="56" t="s">
        <v>2337</v>
      </c>
      <c r="N62" s="56" t="s">
        <v>2421</v>
      </c>
      <c r="O62" s="56" t="s">
        <v>637</v>
      </c>
      <c r="P62" s="217" t="str">
        <f>VLOOKUP(A62,'import Malatya'!A:P,16,0)</f>
        <v>Geleneksel</v>
      </c>
      <c r="Q62" s="218" t="b">
        <v>0</v>
      </c>
      <c r="R62" s="218" t="s">
        <v>38</v>
      </c>
      <c r="S62" s="218" t="s">
        <v>610</v>
      </c>
      <c r="T62" s="207" t="s">
        <v>65</v>
      </c>
      <c r="U62" s="219" t="s">
        <v>2532</v>
      </c>
      <c r="V62" s="220">
        <v>44608.0</v>
      </c>
      <c r="W62" s="220">
        <v>44609.0</v>
      </c>
      <c r="X62" s="218"/>
      <c r="Y62" s="218" t="s">
        <v>1353</v>
      </c>
      <c r="Z62" s="220">
        <v>44600.0</v>
      </c>
      <c r="AA62" s="218" t="s">
        <v>1353</v>
      </c>
      <c r="AB62" s="220">
        <v>44608.0</v>
      </c>
      <c r="AC62" s="218"/>
      <c r="AD62" s="221"/>
      <c r="AE62" s="218"/>
      <c r="AF62" s="222"/>
      <c r="AG62" s="218"/>
      <c r="AH62" s="222"/>
      <c r="AI62" s="218" t="s">
        <v>610</v>
      </c>
      <c r="AJ62" s="218"/>
      <c r="AK62" s="218"/>
      <c r="AL62" s="218"/>
      <c r="AM62" s="218"/>
    </row>
    <row r="63" ht="15.75" customHeight="1">
      <c r="A63" s="56" t="s">
        <v>624</v>
      </c>
      <c r="B63" s="56" t="s">
        <v>625</v>
      </c>
      <c r="C63" s="56" t="str">
        <f>VLOOKUP(A63,'import Malatya'!A:P,3,0)</f>
        <v>DOĞRU</v>
      </c>
      <c r="D63" s="56" t="s">
        <v>1370</v>
      </c>
      <c r="E63" s="56">
        <f>VLOOKUP(A63,'import Malatya'!A:P,5,0)</f>
        <v>356</v>
      </c>
      <c r="F63" s="56">
        <f>VLOOKUP(A63,'import Malatya'!A:P,6,0)</f>
        <v>88</v>
      </c>
      <c r="G63" s="56">
        <f>VLOOKUP(A63,'import Malatya'!A:P,7,0)</f>
        <v>5</v>
      </c>
      <c r="H63" s="56">
        <f>VLOOKUP(A63,'import Malatya'!A:P,8,0)</f>
        <v>0</v>
      </c>
      <c r="I63" s="56">
        <f>VLOOKUP(A63,'import Malatya'!A:P,9,0)</f>
        <v>5</v>
      </c>
      <c r="J63" s="216">
        <f>VLOOKUP(A63,'import Malatya'!A:P,10,0)</f>
        <v>1</v>
      </c>
      <c r="K63" s="56" t="s">
        <v>2533</v>
      </c>
      <c r="L63" s="56">
        <v>4.223261133E9</v>
      </c>
      <c r="M63" s="56" t="s">
        <v>2337</v>
      </c>
      <c r="N63" s="56" t="s">
        <v>2369</v>
      </c>
      <c r="O63" s="56" t="s">
        <v>2534</v>
      </c>
      <c r="P63" s="217" t="str">
        <f>VLOOKUP(A63,'import Malatya'!A:P,16,0)</f>
        <v>Geleneksel</v>
      </c>
      <c r="Q63" s="218" t="b">
        <v>0</v>
      </c>
      <c r="R63" s="218" t="s">
        <v>38</v>
      </c>
      <c r="S63" s="218" t="s">
        <v>610</v>
      </c>
      <c r="T63" s="29" t="s">
        <v>65</v>
      </c>
      <c r="U63" s="219"/>
      <c r="V63" s="220">
        <v>44608.0</v>
      </c>
      <c r="W63" s="220">
        <v>44609.0</v>
      </c>
      <c r="X63" s="218"/>
      <c r="Y63" s="218" t="s">
        <v>1353</v>
      </c>
      <c r="Z63" s="220">
        <v>44608.0</v>
      </c>
      <c r="AA63" s="218"/>
      <c r="AB63" s="221"/>
      <c r="AC63" s="218"/>
      <c r="AD63" s="221"/>
      <c r="AE63" s="218"/>
      <c r="AF63" s="222"/>
      <c r="AG63" s="218"/>
      <c r="AH63" s="222"/>
      <c r="AI63" s="218" t="s">
        <v>610</v>
      </c>
      <c r="AJ63" s="218"/>
      <c r="AK63" s="218"/>
      <c r="AL63" s="218"/>
      <c r="AM63" s="218"/>
    </row>
    <row r="64" ht="15.75" customHeight="1">
      <c r="A64" s="56" t="s">
        <v>2535</v>
      </c>
      <c r="B64" s="56" t="s">
        <v>2536</v>
      </c>
      <c r="C64" s="56" t="str">
        <f>VLOOKUP(A64,'import Malatya'!A:P,3,0)</f>
        <v>YANLIŞ</v>
      </c>
      <c r="D64" s="56" t="s">
        <v>1378</v>
      </c>
      <c r="E64" s="56">
        <f>VLOOKUP(A64,'import Malatya'!A:P,5,0)</f>
        <v>619</v>
      </c>
      <c r="F64" s="56" t="str">
        <f>VLOOKUP(A64,'import Malatya'!A:P,6,0)</f>
        <v/>
      </c>
      <c r="G64" s="56">
        <f>VLOOKUP(A64,'import Malatya'!A:P,7,0)</f>
        <v>0</v>
      </c>
      <c r="H64" s="56">
        <f>VLOOKUP(A64,'import Malatya'!A:P,8,0)</f>
        <v>39</v>
      </c>
      <c r="I64" s="56">
        <f>VLOOKUP(A64,'import Malatya'!A:P,9,0)</f>
        <v>39</v>
      </c>
      <c r="J64" s="216">
        <f>VLOOKUP(A64,'import Malatya'!A:P,10,0)</f>
        <v>0</v>
      </c>
      <c r="K64" s="56" t="s">
        <v>2537</v>
      </c>
      <c r="L64" s="56">
        <v>5.397286171E9</v>
      </c>
      <c r="M64" s="56" t="s">
        <v>2337</v>
      </c>
      <c r="N64" s="56" t="s">
        <v>2426</v>
      </c>
      <c r="O64" s="56" t="s">
        <v>2538</v>
      </c>
      <c r="P64" s="217" t="str">
        <f>VLOOKUP(A64,'import Malatya'!A:P,16,0)</f>
        <v>Geleneksel</v>
      </c>
      <c r="Q64" s="218" t="b">
        <v>0</v>
      </c>
      <c r="R64" s="218" t="s">
        <v>29</v>
      </c>
      <c r="S64" s="218"/>
      <c r="T64" s="223"/>
      <c r="U64" s="218" t="s">
        <v>2539</v>
      </c>
      <c r="V64" s="220"/>
      <c r="W64" s="220"/>
      <c r="X64" s="218"/>
      <c r="Y64" s="218" t="s">
        <v>1475</v>
      </c>
      <c r="Z64" s="220">
        <v>44525.0</v>
      </c>
      <c r="AA64" s="218" t="s">
        <v>1353</v>
      </c>
      <c r="AB64" s="221">
        <v>44526.0</v>
      </c>
      <c r="AC64" s="218" t="s">
        <v>1353</v>
      </c>
      <c r="AD64" s="221">
        <v>44529.0</v>
      </c>
      <c r="AE64" s="218" t="s">
        <v>1353</v>
      </c>
      <c r="AF64" s="222">
        <v>44551.0</v>
      </c>
      <c r="AG64" s="218"/>
      <c r="AH64" s="218"/>
      <c r="AI64" s="218" t="s">
        <v>100</v>
      </c>
      <c r="AJ64" s="218" t="s">
        <v>128</v>
      </c>
      <c r="AK64" s="218" t="s">
        <v>167</v>
      </c>
      <c r="AL64" s="218" t="s">
        <v>273</v>
      </c>
      <c r="AM64" s="218"/>
    </row>
    <row r="65" ht="15.75" customHeight="1">
      <c r="A65" s="56" t="s">
        <v>101</v>
      </c>
      <c r="B65" s="56" t="s">
        <v>102</v>
      </c>
      <c r="C65" s="56" t="str">
        <f>VLOOKUP(A65,'import Malatya'!A:P,3,0)</f>
        <v>DOĞRU</v>
      </c>
      <c r="D65" s="56" t="s">
        <v>1370</v>
      </c>
      <c r="E65" s="56">
        <f>VLOOKUP(A65,'import Malatya'!A:P,5,0)</f>
        <v>581</v>
      </c>
      <c r="F65" s="56">
        <f>VLOOKUP(A65,'import Malatya'!A:P,6,0)</f>
        <v>46</v>
      </c>
      <c r="G65" s="56">
        <f>VLOOKUP(A65,'import Malatya'!A:P,7,0)</f>
        <v>20</v>
      </c>
      <c r="H65" s="56">
        <f>VLOOKUP(A65,'import Malatya'!A:P,8,0)</f>
        <v>2</v>
      </c>
      <c r="I65" s="56">
        <f>VLOOKUP(A65,'import Malatya'!A:P,9,0)</f>
        <v>22</v>
      </c>
      <c r="J65" s="216">
        <f>VLOOKUP(A65,'import Malatya'!A:P,10,0)</f>
        <v>0.91</v>
      </c>
      <c r="K65" s="56" t="s">
        <v>2540</v>
      </c>
      <c r="L65" s="56">
        <v>4.223245844E9</v>
      </c>
      <c r="M65" s="56" t="s">
        <v>2337</v>
      </c>
      <c r="N65" s="56" t="s">
        <v>2541</v>
      </c>
      <c r="O65" s="56" t="s">
        <v>105</v>
      </c>
      <c r="P65" s="217" t="str">
        <f>VLOOKUP(A65,'import Malatya'!A:P,16,0)</f>
        <v>Geleneksel</v>
      </c>
      <c r="Q65" s="218" t="b">
        <v>0</v>
      </c>
      <c r="R65" s="218" t="s">
        <v>38</v>
      </c>
      <c r="S65" s="218" t="s">
        <v>73</v>
      </c>
      <c r="T65" s="29" t="s">
        <v>65</v>
      </c>
      <c r="U65" s="218"/>
      <c r="V65" s="220">
        <v>44522.0</v>
      </c>
      <c r="W65" s="220">
        <v>44523.0</v>
      </c>
      <c r="X65" s="218"/>
      <c r="Y65" s="218" t="s">
        <v>1353</v>
      </c>
      <c r="Z65" s="220">
        <v>44522.0</v>
      </c>
      <c r="AA65" s="218"/>
      <c r="AB65" s="221"/>
      <c r="AC65" s="218"/>
      <c r="AD65" s="221"/>
      <c r="AE65" s="218"/>
      <c r="AF65" s="218"/>
      <c r="AG65" s="218"/>
      <c r="AH65" s="218"/>
      <c r="AI65" s="218" t="s">
        <v>73</v>
      </c>
      <c r="AJ65" s="218"/>
      <c r="AK65" s="218"/>
      <c r="AL65" s="218"/>
      <c r="AM65" s="218"/>
    </row>
    <row r="66" ht="15.75" customHeight="1">
      <c r="A66" s="56" t="s">
        <v>2542</v>
      </c>
      <c r="B66" s="56" t="s">
        <v>2543</v>
      </c>
      <c r="C66" s="56" t="str">
        <f>VLOOKUP(A66,'import Malatya'!A:P,3,0)</f>
        <v>DOĞRU</v>
      </c>
      <c r="D66" s="56" t="s">
        <v>1767</v>
      </c>
      <c r="E66" s="56">
        <f>VLOOKUP(A66,'import Malatya'!A:P,5,0)</f>
        <v>111</v>
      </c>
      <c r="F66" s="56">
        <f>VLOOKUP(A66,'import Malatya'!A:P,6,0)</f>
        <v>12</v>
      </c>
      <c r="G66" s="56">
        <f>VLOOKUP(A66,'import Malatya'!A:P,7,0)</f>
        <v>0</v>
      </c>
      <c r="H66" s="56">
        <f>VLOOKUP(A66,'import Malatya'!A:P,8,0)</f>
        <v>71</v>
      </c>
      <c r="I66" s="56">
        <f>VLOOKUP(A66,'import Malatya'!A:P,9,0)</f>
        <v>71</v>
      </c>
      <c r="J66" s="216">
        <f>VLOOKUP(A66,'import Malatya'!A:P,10,0)</f>
        <v>0</v>
      </c>
      <c r="K66" s="56" t="s">
        <v>2544</v>
      </c>
      <c r="L66" s="56">
        <v>5.346329897E9</v>
      </c>
      <c r="M66" s="56" t="s">
        <v>2321</v>
      </c>
      <c r="N66" s="56" t="s">
        <v>2327</v>
      </c>
      <c r="O66" s="56" t="s">
        <v>2545</v>
      </c>
      <c r="P66" s="217" t="str">
        <f>VLOOKUP(A66,'import Malatya'!A:P,16,0)</f>
        <v>Geleneksel</v>
      </c>
      <c r="Q66" s="218" t="b">
        <v>1</v>
      </c>
      <c r="R66" s="218"/>
      <c r="S66" s="218"/>
      <c r="T66" s="207"/>
      <c r="U66" s="219" t="s">
        <v>1770</v>
      </c>
      <c r="V66" s="220"/>
      <c r="W66" s="220"/>
      <c r="X66" s="218"/>
      <c r="Y66" s="218" t="s">
        <v>1353</v>
      </c>
      <c r="Z66" s="220">
        <v>44607.0</v>
      </c>
      <c r="AA66" s="218"/>
      <c r="AB66" s="221"/>
      <c r="AC66" s="218"/>
      <c r="AD66" s="221"/>
      <c r="AE66" s="218"/>
      <c r="AF66" s="222"/>
      <c r="AG66" s="218"/>
      <c r="AH66" s="222"/>
      <c r="AI66" s="218" t="s">
        <v>571</v>
      </c>
      <c r="AJ66" s="218"/>
      <c r="AK66" s="218"/>
      <c r="AL66" s="218"/>
      <c r="AM66" s="218"/>
    </row>
    <row r="67" ht="15.75" customHeight="1">
      <c r="A67" s="56" t="s">
        <v>577</v>
      </c>
      <c r="B67" s="56" t="s">
        <v>578</v>
      </c>
      <c r="C67" s="56" t="str">
        <f>VLOOKUP(A67,'import Malatya'!A:P,3,0)</f>
        <v>DOĞRU</v>
      </c>
      <c r="D67" s="56" t="s">
        <v>1364</v>
      </c>
      <c r="E67" s="56">
        <f>VLOOKUP(A67,'import Malatya'!A:P,5,0)</f>
        <v>396</v>
      </c>
      <c r="F67" s="56">
        <f>VLOOKUP(A67,'import Malatya'!A:P,6,0)</f>
        <v>55</v>
      </c>
      <c r="G67" s="56">
        <f>VLOOKUP(A67,'import Malatya'!A:P,7,0)</f>
        <v>5</v>
      </c>
      <c r="H67" s="56">
        <f>VLOOKUP(A67,'import Malatya'!A:P,8,0)</f>
        <v>12</v>
      </c>
      <c r="I67" s="56">
        <f>VLOOKUP(A67,'import Malatya'!A:P,9,0)</f>
        <v>17</v>
      </c>
      <c r="J67" s="216">
        <f>VLOOKUP(A67,'import Malatya'!A:P,10,0)</f>
        <v>0.29</v>
      </c>
      <c r="K67" s="56" t="s">
        <v>2546</v>
      </c>
      <c r="L67" s="56">
        <v>5.317488444E9</v>
      </c>
      <c r="M67" s="56" t="s">
        <v>2337</v>
      </c>
      <c r="N67" s="56" t="s">
        <v>2363</v>
      </c>
      <c r="O67" s="56" t="s">
        <v>581</v>
      </c>
      <c r="P67" s="217" t="str">
        <f>VLOOKUP(A67,'import Malatya'!A:P,16,0)</f>
        <v>Geleneksel</v>
      </c>
      <c r="Q67" s="218" t="b">
        <v>0</v>
      </c>
      <c r="R67" s="218" t="s">
        <v>38</v>
      </c>
      <c r="S67" s="218" t="s">
        <v>128</v>
      </c>
      <c r="T67" s="207"/>
      <c r="U67" s="219"/>
      <c r="V67" s="220">
        <v>44600.0</v>
      </c>
      <c r="W67" s="220">
        <v>44601.0</v>
      </c>
      <c r="X67" s="218"/>
      <c r="Y67" s="218" t="s">
        <v>1475</v>
      </c>
      <c r="Z67" s="220">
        <v>44600.0</v>
      </c>
      <c r="AA67" s="218" t="s">
        <v>1353</v>
      </c>
      <c r="AB67" s="221">
        <v>44600.0</v>
      </c>
      <c r="AC67" s="218"/>
      <c r="AD67" s="221"/>
      <c r="AE67" s="218"/>
      <c r="AF67" s="222"/>
      <c r="AG67" s="218"/>
      <c r="AH67" s="222"/>
      <c r="AI67" s="218" t="s">
        <v>128</v>
      </c>
      <c r="AJ67" s="218" t="s">
        <v>128</v>
      </c>
      <c r="AK67" s="218"/>
      <c r="AL67" s="218"/>
      <c r="AM67" s="218"/>
    </row>
    <row r="68" ht="15.75" customHeight="1">
      <c r="A68" s="56" t="s">
        <v>193</v>
      </c>
      <c r="B68" s="56" t="s">
        <v>194</v>
      </c>
      <c r="C68" s="56" t="str">
        <f>VLOOKUP(A68,'import Malatya'!A:P,3,0)</f>
        <v>DOĞRU</v>
      </c>
      <c r="D68" s="56" t="s">
        <v>1378</v>
      </c>
      <c r="E68" s="56">
        <f>VLOOKUP(A68,'import Malatya'!A:P,5,0)</f>
        <v>3556</v>
      </c>
      <c r="F68" s="56">
        <f>VLOOKUP(A68,'import Malatya'!A:P,6,0)</f>
        <v>140</v>
      </c>
      <c r="G68" s="56">
        <f>VLOOKUP(A68,'import Malatya'!A:P,7,0)</f>
        <v>24</v>
      </c>
      <c r="H68" s="56">
        <f>VLOOKUP(A68,'import Malatya'!A:P,8,0)</f>
        <v>17</v>
      </c>
      <c r="I68" s="56">
        <f>VLOOKUP(A68,'import Malatya'!A:P,9,0)</f>
        <v>41</v>
      </c>
      <c r="J68" s="216">
        <f>VLOOKUP(A68,'import Malatya'!A:P,10,0)</f>
        <v>0.59</v>
      </c>
      <c r="K68" s="56" t="s">
        <v>2547</v>
      </c>
      <c r="L68" s="56">
        <v>4.223211621E9</v>
      </c>
      <c r="M68" s="56" t="s">
        <v>2337</v>
      </c>
      <c r="N68" s="56" t="s">
        <v>2369</v>
      </c>
      <c r="O68" s="56" t="s">
        <v>197</v>
      </c>
      <c r="P68" s="217" t="str">
        <f>VLOOKUP(A68,'import Malatya'!A:P,16,0)</f>
        <v>Geleneksel</v>
      </c>
      <c r="Q68" s="218" t="b">
        <v>0</v>
      </c>
      <c r="R68" s="218" t="s">
        <v>33</v>
      </c>
      <c r="S68" s="218" t="s">
        <v>404</v>
      </c>
      <c r="T68" s="123" t="s">
        <v>65</v>
      </c>
      <c r="U68" s="218" t="s">
        <v>2548</v>
      </c>
      <c r="V68" s="220">
        <v>44574.0</v>
      </c>
      <c r="W68" s="220">
        <v>44580.0</v>
      </c>
      <c r="X68" s="218"/>
      <c r="Y68" s="218" t="s">
        <v>1353</v>
      </c>
      <c r="Z68" s="220">
        <v>44524.0</v>
      </c>
      <c r="AA68" s="218" t="s">
        <v>1353</v>
      </c>
      <c r="AB68" s="221">
        <v>44525.0</v>
      </c>
      <c r="AC68" s="218" t="s">
        <v>1353</v>
      </c>
      <c r="AD68" s="221">
        <v>44547.0</v>
      </c>
      <c r="AE68" s="218" t="s">
        <v>1353</v>
      </c>
      <c r="AF68" s="221">
        <v>44574.0</v>
      </c>
      <c r="AG68" s="218" t="s">
        <v>1353</v>
      </c>
      <c r="AH68" s="221">
        <v>44580.0</v>
      </c>
      <c r="AI68" s="218" t="s">
        <v>149</v>
      </c>
      <c r="AJ68" s="218" t="s">
        <v>100</v>
      </c>
      <c r="AK68" s="218" t="s">
        <v>416</v>
      </c>
      <c r="AL68" s="218" t="s">
        <v>404</v>
      </c>
      <c r="AM68" s="218" t="s">
        <v>404</v>
      </c>
    </row>
    <row r="69" ht="15.75" customHeight="1">
      <c r="A69" s="56" t="s">
        <v>2549</v>
      </c>
      <c r="B69" s="56" t="s">
        <v>2550</v>
      </c>
      <c r="C69" s="56" t="str">
        <f>VLOOKUP(A69,'import Malatya'!A:P,3,0)</f>
        <v>DOĞRU</v>
      </c>
      <c r="D69" s="56" t="s">
        <v>1356</v>
      </c>
      <c r="E69" s="56">
        <f>VLOOKUP(A69,'import Malatya'!A:P,5,0)</f>
        <v>673</v>
      </c>
      <c r="F69" s="56">
        <f>VLOOKUP(A69,'import Malatya'!A:P,6,0)</f>
        <v>21</v>
      </c>
      <c r="G69" s="56">
        <f>VLOOKUP(A69,'import Malatya'!A:P,7,0)</f>
        <v>0</v>
      </c>
      <c r="H69" s="56">
        <f>VLOOKUP(A69,'import Malatya'!A:P,8,0)</f>
        <v>12</v>
      </c>
      <c r="I69" s="56">
        <f>VLOOKUP(A69,'import Malatya'!A:P,9,0)</f>
        <v>12</v>
      </c>
      <c r="J69" s="216">
        <f>VLOOKUP(A69,'import Malatya'!A:P,10,0)</f>
        <v>0</v>
      </c>
      <c r="K69" s="56" t="s">
        <v>2551</v>
      </c>
      <c r="L69" s="56">
        <v>5.309714436E9</v>
      </c>
      <c r="M69" s="56" t="s">
        <v>2321</v>
      </c>
      <c r="N69" s="56" t="s">
        <v>2333</v>
      </c>
      <c r="O69" s="56" t="s">
        <v>2552</v>
      </c>
      <c r="P69" s="217" t="str">
        <f>VLOOKUP(A69,'import Malatya'!A:P,16,0)</f>
        <v>Geleneksel</v>
      </c>
      <c r="Q69" s="218" t="b">
        <v>0</v>
      </c>
      <c r="R69" s="218" t="s">
        <v>29</v>
      </c>
      <c r="S69" s="218"/>
      <c r="T69" s="223"/>
      <c r="U69" s="218" t="s">
        <v>2553</v>
      </c>
      <c r="V69" s="220"/>
      <c r="W69" s="220"/>
      <c r="X69" s="218"/>
      <c r="Y69" s="218" t="s">
        <v>1353</v>
      </c>
      <c r="Z69" s="220">
        <v>44538.0</v>
      </c>
      <c r="AA69" s="218"/>
      <c r="AB69" s="221"/>
      <c r="AC69" s="218"/>
      <c r="AD69" s="221"/>
      <c r="AE69" s="218"/>
      <c r="AF69" s="218"/>
      <c r="AG69" s="218"/>
      <c r="AH69" s="218"/>
      <c r="AI69" s="218" t="s">
        <v>273</v>
      </c>
      <c r="AJ69" s="218"/>
      <c r="AK69" s="218"/>
      <c r="AL69" s="218"/>
      <c r="AM69" s="218"/>
    </row>
    <row r="70" ht="15.75" customHeight="1">
      <c r="A70" s="56" t="s">
        <v>2554</v>
      </c>
      <c r="B70" s="56" t="s">
        <v>2555</v>
      </c>
      <c r="C70" s="56" t="str">
        <f>VLOOKUP(A70,'import Malatya'!A:P,3,0)</f>
        <v>DOĞRU</v>
      </c>
      <c r="D70" s="56" t="s">
        <v>1832</v>
      </c>
      <c r="E70" s="56">
        <f>VLOOKUP(A70,'import Malatya'!A:P,5,0)</f>
        <v>247</v>
      </c>
      <c r="F70" s="56">
        <f>VLOOKUP(A70,'import Malatya'!A:P,6,0)</f>
        <v>13</v>
      </c>
      <c r="G70" s="56">
        <f>VLOOKUP(A70,'import Malatya'!A:P,7,0)</f>
        <v>0</v>
      </c>
      <c r="H70" s="56">
        <f>VLOOKUP(A70,'import Malatya'!A:P,8,0)</f>
        <v>14</v>
      </c>
      <c r="I70" s="56">
        <f>VLOOKUP(A70,'import Malatya'!A:P,9,0)</f>
        <v>14</v>
      </c>
      <c r="J70" s="216">
        <f>VLOOKUP(A70,'import Malatya'!A:P,10,0)</f>
        <v>0</v>
      </c>
      <c r="K70" s="56" t="s">
        <v>2556</v>
      </c>
      <c r="L70" s="56">
        <v>5.447989027E9</v>
      </c>
      <c r="M70" s="56" t="s">
        <v>2321</v>
      </c>
      <c r="N70" s="56" t="s">
        <v>2438</v>
      </c>
      <c r="O70" s="56" t="s">
        <v>2557</v>
      </c>
      <c r="P70" s="217" t="str">
        <f>VLOOKUP(A70,'import Malatya'!A:P,16,0)</f>
        <v>Geleneksel</v>
      </c>
      <c r="Q70" s="218" t="b">
        <v>1</v>
      </c>
      <c r="R70" s="218"/>
      <c r="S70" s="218"/>
      <c r="T70" s="1"/>
      <c r="U70" s="218" t="s">
        <v>1770</v>
      </c>
      <c r="V70" s="220"/>
      <c r="W70" s="220"/>
      <c r="X70" s="218"/>
      <c r="Y70" s="218" t="s">
        <v>1353</v>
      </c>
      <c r="Z70" s="220">
        <v>44529.0</v>
      </c>
      <c r="AA70" s="218"/>
      <c r="AB70" s="221"/>
      <c r="AC70" s="218"/>
      <c r="AD70" s="221"/>
      <c r="AE70" s="218"/>
      <c r="AF70" s="218"/>
      <c r="AG70" s="218"/>
      <c r="AH70" s="218"/>
      <c r="AI70" s="218" t="s">
        <v>100</v>
      </c>
      <c r="AJ70" s="218"/>
      <c r="AK70" s="218"/>
      <c r="AL70" s="218"/>
      <c r="AM70" s="218"/>
    </row>
    <row r="71" ht="15.75" customHeight="1">
      <c r="A71" s="211" t="s">
        <v>714</v>
      </c>
      <c r="B71" s="211" t="s">
        <v>715</v>
      </c>
      <c r="C71" s="56" t="str">
        <f>VLOOKUP(A71,'import Malatya'!A:P,3,0)</f>
        <v>DOĞRU</v>
      </c>
      <c r="D71" s="211" t="s">
        <v>1507</v>
      </c>
      <c r="E71" s="56">
        <f>VLOOKUP(A71,'import Malatya'!A:P,5,0)</f>
        <v>5</v>
      </c>
      <c r="F71" s="56">
        <f>VLOOKUP(A71,'import Malatya'!A:P,6,0)</f>
        <v>5</v>
      </c>
      <c r="G71" s="56">
        <f>VLOOKUP(A71,'import Malatya'!A:P,7,0)</f>
        <v>0</v>
      </c>
      <c r="H71" s="56">
        <f>VLOOKUP(A71,'import Malatya'!A:P,8,0)</f>
        <v>58</v>
      </c>
      <c r="I71" s="56">
        <f>VLOOKUP(A71,'import Malatya'!A:P,9,0)</f>
        <v>58</v>
      </c>
      <c r="J71" s="216">
        <f>VLOOKUP(A71,'import Malatya'!A:P,10,0)</f>
        <v>0</v>
      </c>
      <c r="K71" s="211" t="s">
        <v>2558</v>
      </c>
      <c r="L71" s="211">
        <v>4.223255424E9</v>
      </c>
      <c r="M71" s="211" t="s">
        <v>2337</v>
      </c>
      <c r="N71" s="211" t="s">
        <v>2559</v>
      </c>
      <c r="O71" s="211" t="s">
        <v>718</v>
      </c>
      <c r="P71" s="217" t="str">
        <f>VLOOKUP(A71,'import Malatya'!A:P,16,0)</f>
        <v>Geleneksel</v>
      </c>
      <c r="Q71" s="218" t="b">
        <v>0</v>
      </c>
      <c r="R71" s="218" t="s">
        <v>38</v>
      </c>
      <c r="S71" s="218" t="s">
        <v>106</v>
      </c>
      <c r="T71" s="207" t="s">
        <v>65</v>
      </c>
      <c r="U71" s="2" t="s">
        <v>717</v>
      </c>
      <c r="V71" s="220">
        <v>44663.0</v>
      </c>
      <c r="W71" s="220">
        <v>44664.0</v>
      </c>
      <c r="X71" s="218"/>
      <c r="Y71" s="218" t="s">
        <v>1353</v>
      </c>
      <c r="Z71" s="220">
        <v>44663.0</v>
      </c>
      <c r="AA71" s="218"/>
      <c r="AB71" s="221"/>
      <c r="AC71" s="218"/>
      <c r="AD71" s="221"/>
      <c r="AE71" s="218"/>
      <c r="AF71" s="222"/>
      <c r="AG71" s="218"/>
      <c r="AH71" s="222"/>
      <c r="AI71" s="218" t="s">
        <v>106</v>
      </c>
      <c r="AJ71" s="218"/>
      <c r="AK71" s="218"/>
      <c r="AL71" s="218"/>
      <c r="AM71" s="218"/>
    </row>
    <row r="72" ht="15.75" customHeight="1">
      <c r="A72" s="211" t="s">
        <v>2560</v>
      </c>
      <c r="B72" s="211" t="s">
        <v>2561</v>
      </c>
      <c r="C72" s="56" t="str">
        <f>VLOOKUP(A72,'import Malatya'!A:P,3,0)</f>
        <v>DOĞRU</v>
      </c>
      <c r="D72" s="211" t="s">
        <v>1507</v>
      </c>
      <c r="E72" s="56" t="str">
        <f>VLOOKUP(A72,'import Malatya'!A:P,5,0)</f>
        <v/>
      </c>
      <c r="F72" s="56" t="str">
        <f>VLOOKUP(A72,'import Malatya'!A:P,6,0)</f>
        <v/>
      </c>
      <c r="G72" s="56">
        <f>VLOOKUP(A72,'import Malatya'!A:P,7,0)</f>
        <v>0</v>
      </c>
      <c r="H72" s="56">
        <f>VLOOKUP(A72,'import Malatya'!A:P,8,0)</f>
        <v>46</v>
      </c>
      <c r="I72" s="56">
        <f>VLOOKUP(A72,'import Malatya'!A:P,9,0)</f>
        <v>46</v>
      </c>
      <c r="J72" s="216">
        <f>VLOOKUP(A72,'import Malatya'!A:P,10,0)</f>
        <v>0</v>
      </c>
      <c r="K72" s="211" t="s">
        <v>2558</v>
      </c>
      <c r="L72" s="211">
        <v>4.223255424E9</v>
      </c>
      <c r="M72" s="211" t="s">
        <v>2337</v>
      </c>
      <c r="N72" s="211" t="s">
        <v>2338</v>
      </c>
      <c r="O72" s="211" t="s">
        <v>2562</v>
      </c>
      <c r="P72" s="217" t="str">
        <f>VLOOKUP(A72,'import Malatya'!A:P,16,0)</f>
        <v>Geleneksel</v>
      </c>
      <c r="Q72" s="218" t="b">
        <v>0</v>
      </c>
      <c r="R72" s="218" t="s">
        <v>27</v>
      </c>
      <c r="S72" s="218"/>
      <c r="U72" s="226" t="s">
        <v>717</v>
      </c>
      <c r="V72" s="220"/>
      <c r="W72" s="220"/>
      <c r="X72" s="218"/>
      <c r="Y72" s="218"/>
      <c r="Z72" s="220"/>
      <c r="AA72" s="218"/>
      <c r="AB72" s="221"/>
      <c r="AC72" s="218"/>
      <c r="AD72" s="221"/>
      <c r="AE72" s="218"/>
      <c r="AF72" s="222"/>
      <c r="AG72" s="218"/>
      <c r="AH72" s="222"/>
      <c r="AI72" s="218"/>
      <c r="AJ72" s="218"/>
      <c r="AK72" s="218"/>
      <c r="AL72" s="218"/>
      <c r="AM72" s="218"/>
    </row>
    <row r="73" ht="15.75" customHeight="1">
      <c r="A73" s="211" t="s">
        <v>2563</v>
      </c>
      <c r="B73" s="211" t="s">
        <v>2564</v>
      </c>
      <c r="C73" s="56" t="str">
        <f>VLOOKUP(A73,'import Malatya'!A:P,3,0)</f>
        <v>DOĞRU</v>
      </c>
      <c r="D73" s="211" t="s">
        <v>1507</v>
      </c>
      <c r="E73" s="56" t="str">
        <f>VLOOKUP(A73,'import Malatya'!A:P,5,0)</f>
        <v/>
      </c>
      <c r="F73" s="56" t="str">
        <f>VLOOKUP(A73,'import Malatya'!A:P,6,0)</f>
        <v/>
      </c>
      <c r="G73" s="56">
        <f>VLOOKUP(A73,'import Malatya'!A:P,7,0)</f>
        <v>0</v>
      </c>
      <c r="H73" s="56">
        <f>VLOOKUP(A73,'import Malatya'!A:P,8,0)</f>
        <v>46</v>
      </c>
      <c r="I73" s="56">
        <f>VLOOKUP(A73,'import Malatya'!A:P,9,0)</f>
        <v>46</v>
      </c>
      <c r="J73" s="216">
        <f>VLOOKUP(A73,'import Malatya'!A:P,10,0)</f>
        <v>0</v>
      </c>
      <c r="K73" s="211" t="s">
        <v>2558</v>
      </c>
      <c r="L73" s="211">
        <v>4.223255424E9</v>
      </c>
      <c r="M73" s="211" t="s">
        <v>2337</v>
      </c>
      <c r="N73" s="211" t="s">
        <v>2565</v>
      </c>
      <c r="O73" s="211" t="s">
        <v>2566</v>
      </c>
      <c r="P73" s="217" t="str">
        <f>VLOOKUP(A73,'import Malatya'!A:P,16,0)</f>
        <v>Geleneksel</v>
      </c>
      <c r="Q73" s="218" t="b">
        <v>0</v>
      </c>
      <c r="R73" s="218" t="s">
        <v>27</v>
      </c>
      <c r="S73" s="218"/>
      <c r="U73" s="2" t="s">
        <v>717</v>
      </c>
      <c r="V73" s="220"/>
      <c r="W73" s="220"/>
      <c r="X73" s="218"/>
      <c r="Y73" s="218" t="s">
        <v>1506</v>
      </c>
      <c r="Z73" s="220">
        <v>44663.0</v>
      </c>
      <c r="AA73" s="218"/>
      <c r="AB73" s="221"/>
      <c r="AC73" s="218"/>
      <c r="AD73" s="221"/>
      <c r="AE73" s="218"/>
      <c r="AF73" s="222"/>
      <c r="AG73" s="218"/>
      <c r="AH73" s="222"/>
      <c r="AI73" s="218" t="s">
        <v>106</v>
      </c>
      <c r="AJ73" s="218"/>
      <c r="AK73" s="218"/>
      <c r="AL73" s="218"/>
      <c r="AM73" s="218"/>
    </row>
    <row r="74" ht="15.75" customHeight="1">
      <c r="A74" s="211" t="s">
        <v>2567</v>
      </c>
      <c r="B74" s="211" t="s">
        <v>2568</v>
      </c>
      <c r="C74" s="56" t="str">
        <f>VLOOKUP(A74,'import Malatya'!A:P,3,0)</f>
        <v>DOĞRU</v>
      </c>
      <c r="D74" s="211" t="s">
        <v>1507</v>
      </c>
      <c r="E74" s="56" t="str">
        <f>VLOOKUP(A74,'import Malatya'!A:P,5,0)</f>
        <v/>
      </c>
      <c r="F74" s="56" t="str">
        <f>VLOOKUP(A74,'import Malatya'!A:P,6,0)</f>
        <v/>
      </c>
      <c r="G74" s="56">
        <f>VLOOKUP(A74,'import Malatya'!A:P,7,0)</f>
        <v>0</v>
      </c>
      <c r="H74" s="56">
        <f>VLOOKUP(A74,'import Malatya'!A:P,8,0)</f>
        <v>46</v>
      </c>
      <c r="I74" s="56">
        <f>VLOOKUP(A74,'import Malatya'!A:P,9,0)</f>
        <v>46</v>
      </c>
      <c r="J74" s="216">
        <f>VLOOKUP(A74,'import Malatya'!A:P,10,0)</f>
        <v>0</v>
      </c>
      <c r="K74" s="211" t="s">
        <v>2558</v>
      </c>
      <c r="L74" s="211">
        <v>4.222122212E9</v>
      </c>
      <c r="M74" s="211" t="s">
        <v>2321</v>
      </c>
      <c r="N74" s="211" t="s">
        <v>2438</v>
      </c>
      <c r="O74" s="211" t="s">
        <v>2569</v>
      </c>
      <c r="P74" s="217" t="str">
        <f>VLOOKUP(A74,'import Malatya'!A:P,16,0)</f>
        <v>Geleneksel</v>
      </c>
      <c r="Q74" s="218" t="b">
        <v>0</v>
      </c>
      <c r="R74" s="218" t="s">
        <v>27</v>
      </c>
      <c r="S74" s="218"/>
      <c r="T74" s="207"/>
      <c r="U74" s="219" t="s">
        <v>2570</v>
      </c>
      <c r="V74" s="220"/>
      <c r="W74" s="220"/>
      <c r="X74" s="218"/>
      <c r="Y74" s="218"/>
      <c r="Z74" s="220"/>
      <c r="AA74" s="218"/>
      <c r="AB74" s="221"/>
      <c r="AC74" s="218"/>
      <c r="AD74" s="221"/>
      <c r="AE74" s="218"/>
      <c r="AF74" s="222"/>
      <c r="AG74" s="218"/>
      <c r="AH74" s="222"/>
      <c r="AI74" s="218"/>
      <c r="AJ74" s="218"/>
      <c r="AK74" s="218"/>
      <c r="AL74" s="218"/>
      <c r="AM74" s="218"/>
    </row>
    <row r="75" ht="15.75" customHeight="1">
      <c r="A75" s="56" t="s">
        <v>204</v>
      </c>
      <c r="B75" s="56" t="s">
        <v>205</v>
      </c>
      <c r="C75" s="56" t="str">
        <f>VLOOKUP(A75,'import Malatya'!A:P,3,0)</f>
        <v>DOĞRU</v>
      </c>
      <c r="D75" s="56" t="s">
        <v>2571</v>
      </c>
      <c r="E75" s="56">
        <f>VLOOKUP(A75,'import Malatya'!A:P,5,0)</f>
        <v>1508</v>
      </c>
      <c r="F75" s="56">
        <f>VLOOKUP(A75,'import Malatya'!A:P,6,0)</f>
        <v>91</v>
      </c>
      <c r="G75" s="56">
        <f>VLOOKUP(A75,'import Malatya'!A:P,7,0)</f>
        <v>54</v>
      </c>
      <c r="H75" s="56">
        <f>VLOOKUP(A75,'import Malatya'!A:P,8,0)</f>
        <v>55</v>
      </c>
      <c r="I75" s="56">
        <f>VLOOKUP(A75,'import Malatya'!A:P,9,0)</f>
        <v>109</v>
      </c>
      <c r="J75" s="216">
        <f>VLOOKUP(A75,'import Malatya'!A:P,10,0)</f>
        <v>0.5</v>
      </c>
      <c r="K75" s="56" t="s">
        <v>2572</v>
      </c>
      <c r="L75" s="56">
        <v>5.432280719E9</v>
      </c>
      <c r="M75" s="56" t="s">
        <v>2337</v>
      </c>
      <c r="N75" s="56" t="s">
        <v>2573</v>
      </c>
      <c r="O75" s="56" t="s">
        <v>2574</v>
      </c>
      <c r="P75" s="217" t="str">
        <f>VLOOKUP(A75,'import Malatya'!A:P,16,0)</f>
        <v>Geleneksel</v>
      </c>
      <c r="Q75" s="218" t="b">
        <v>0</v>
      </c>
      <c r="R75" s="218" t="s">
        <v>38</v>
      </c>
      <c r="S75" s="218" t="s">
        <v>66</v>
      </c>
      <c r="T75" s="207" t="s">
        <v>65</v>
      </c>
      <c r="U75" s="218" t="s">
        <v>2575</v>
      </c>
      <c r="V75" s="220">
        <v>44553.0</v>
      </c>
      <c r="W75" s="220">
        <v>44554.0</v>
      </c>
      <c r="X75" s="218"/>
      <c r="Y75" s="218" t="s">
        <v>1353</v>
      </c>
      <c r="Z75" s="220">
        <v>44545.0</v>
      </c>
      <c r="AA75" s="218" t="s">
        <v>1353</v>
      </c>
      <c r="AB75" s="221">
        <v>44550.0</v>
      </c>
      <c r="AC75" s="218" t="s">
        <v>1353</v>
      </c>
      <c r="AD75" s="221">
        <v>44553.0</v>
      </c>
      <c r="AE75" s="218" t="s">
        <v>1353</v>
      </c>
      <c r="AF75" s="221">
        <v>44572.0</v>
      </c>
      <c r="AG75" s="218"/>
      <c r="AH75" s="218"/>
      <c r="AI75" s="218" t="s">
        <v>404</v>
      </c>
      <c r="AJ75" s="218" t="s">
        <v>66</v>
      </c>
      <c r="AK75" s="218" t="s">
        <v>66</v>
      </c>
      <c r="AL75" s="218" t="s">
        <v>404</v>
      </c>
      <c r="AM75" s="218"/>
    </row>
    <row r="76" ht="15.75" customHeight="1">
      <c r="A76" s="56" t="s">
        <v>2576</v>
      </c>
      <c r="B76" s="56" t="s">
        <v>2577</v>
      </c>
      <c r="C76" s="56" t="str">
        <f>VLOOKUP(A76,'import Malatya'!A:P,3,0)</f>
        <v>DOĞRU</v>
      </c>
      <c r="D76" s="56" t="s">
        <v>1356</v>
      </c>
      <c r="E76" s="56">
        <f>VLOOKUP(A76,'import Malatya'!A:P,5,0)</f>
        <v>489</v>
      </c>
      <c r="F76" s="56">
        <f>VLOOKUP(A76,'import Malatya'!A:P,6,0)</f>
        <v>56</v>
      </c>
      <c r="G76" s="56">
        <f>VLOOKUP(A76,'import Malatya'!A:P,7,0)</f>
        <v>0</v>
      </c>
      <c r="H76" s="56">
        <f>VLOOKUP(A76,'import Malatya'!A:P,8,0)</f>
        <v>21</v>
      </c>
      <c r="I76" s="56">
        <f>VLOOKUP(A76,'import Malatya'!A:P,9,0)</f>
        <v>21</v>
      </c>
      <c r="J76" s="216">
        <f>VLOOKUP(A76,'import Malatya'!A:P,10,0)</f>
        <v>0</v>
      </c>
      <c r="K76" s="56" t="s">
        <v>2578</v>
      </c>
      <c r="L76" s="56">
        <v>5.395135266E9</v>
      </c>
      <c r="M76" s="56" t="s">
        <v>2337</v>
      </c>
      <c r="N76" s="56" t="s">
        <v>2579</v>
      </c>
      <c r="O76" s="56" t="s">
        <v>2580</v>
      </c>
      <c r="P76" s="217" t="str">
        <f>VLOOKUP(A76,'import Malatya'!A:P,16,0)</f>
        <v>Geleneksel</v>
      </c>
      <c r="Q76" s="218" t="b">
        <v>0</v>
      </c>
      <c r="R76" s="218" t="s">
        <v>29</v>
      </c>
      <c r="S76" s="218"/>
      <c r="T76" s="218"/>
      <c r="U76" s="218" t="s">
        <v>2581</v>
      </c>
      <c r="V76" s="220"/>
      <c r="W76" s="220"/>
      <c r="X76" s="218"/>
      <c r="Y76" s="218" t="s">
        <v>1475</v>
      </c>
      <c r="Z76" s="220">
        <v>44524.0</v>
      </c>
      <c r="AA76" s="218" t="s">
        <v>1353</v>
      </c>
      <c r="AB76" s="221">
        <v>44530.0</v>
      </c>
      <c r="AC76" s="218" t="s">
        <v>1353</v>
      </c>
      <c r="AD76" s="221">
        <v>44657.0</v>
      </c>
      <c r="AE76" s="218"/>
      <c r="AF76" s="218"/>
      <c r="AG76" s="218"/>
      <c r="AH76" s="218"/>
      <c r="AI76" s="218" t="s">
        <v>106</v>
      </c>
      <c r="AJ76" s="218" t="s">
        <v>167</v>
      </c>
      <c r="AK76" s="218" t="s">
        <v>167</v>
      </c>
      <c r="AL76" s="218"/>
      <c r="AM76" s="218"/>
    </row>
    <row r="77" ht="15.75" customHeight="1">
      <c r="A77" s="56" t="s">
        <v>157</v>
      </c>
      <c r="B77" s="56" t="s">
        <v>158</v>
      </c>
      <c r="C77" s="56" t="str">
        <f>VLOOKUP(A77,'import Malatya'!A:P,3,0)</f>
        <v>DOĞRU</v>
      </c>
      <c r="D77" s="56" t="s">
        <v>1364</v>
      </c>
      <c r="E77" s="56">
        <f>VLOOKUP(A77,'import Malatya'!A:P,5,0)</f>
        <v>309</v>
      </c>
      <c r="F77" s="56">
        <f>VLOOKUP(A77,'import Malatya'!A:P,6,0)</f>
        <v>17</v>
      </c>
      <c r="G77" s="56">
        <f>VLOOKUP(A77,'import Malatya'!A:P,7,0)</f>
        <v>4</v>
      </c>
      <c r="H77" s="56">
        <f>VLOOKUP(A77,'import Malatya'!A:P,8,0)</f>
        <v>4</v>
      </c>
      <c r="I77" s="56">
        <f>VLOOKUP(A77,'import Malatya'!A:P,9,0)</f>
        <v>8</v>
      </c>
      <c r="J77" s="216">
        <f>VLOOKUP(A77,'import Malatya'!A:P,10,0)</f>
        <v>0.5</v>
      </c>
      <c r="K77" s="56" t="s">
        <v>2582</v>
      </c>
      <c r="L77" s="56">
        <v>4.222213344E9</v>
      </c>
      <c r="M77" s="56" t="s">
        <v>2337</v>
      </c>
      <c r="N77" s="56" t="s">
        <v>2583</v>
      </c>
      <c r="O77" s="56" t="s">
        <v>161</v>
      </c>
      <c r="P77" s="217" t="str">
        <f>VLOOKUP(A77,'import Malatya'!A:P,16,0)</f>
        <v>Geleneksel</v>
      </c>
      <c r="Q77" s="218" t="b">
        <v>0</v>
      </c>
      <c r="R77" s="218" t="s">
        <v>38</v>
      </c>
      <c r="S77" s="218" t="s">
        <v>610</v>
      </c>
      <c r="T77" s="207" t="s">
        <v>65</v>
      </c>
      <c r="U77" s="218"/>
      <c r="V77" s="220">
        <v>44523.0</v>
      </c>
      <c r="W77" s="220">
        <v>44525.0</v>
      </c>
      <c r="X77" s="218"/>
      <c r="Y77" s="218" t="s">
        <v>1353</v>
      </c>
      <c r="Z77" s="220">
        <v>44523.0</v>
      </c>
      <c r="AA77" s="218"/>
      <c r="AB77" s="221"/>
      <c r="AC77" s="218"/>
      <c r="AD77" s="221"/>
      <c r="AE77" s="218"/>
      <c r="AF77" s="218"/>
      <c r="AG77" s="218"/>
      <c r="AH77" s="218"/>
      <c r="AI77" s="218" t="s">
        <v>610</v>
      </c>
      <c r="AJ77" s="218"/>
      <c r="AK77" s="218"/>
      <c r="AL77" s="218"/>
      <c r="AM77" s="218"/>
    </row>
    <row r="78" ht="15.75" customHeight="1">
      <c r="A78" s="56" t="s">
        <v>337</v>
      </c>
      <c r="B78" s="56" t="s">
        <v>338</v>
      </c>
      <c r="C78" s="56" t="str">
        <f>VLOOKUP(A78,'import Malatya'!A:P,3,0)</f>
        <v>DOĞRU</v>
      </c>
      <c r="D78" s="56" t="s">
        <v>1364</v>
      </c>
      <c r="E78" s="56">
        <f>VLOOKUP(A78,'import Malatya'!A:P,5,0)</f>
        <v>425</v>
      </c>
      <c r="F78" s="56">
        <f>VLOOKUP(A78,'import Malatya'!A:P,6,0)</f>
        <v>24</v>
      </c>
      <c r="G78" s="56">
        <f>VLOOKUP(A78,'import Malatya'!A:P,7,0)</f>
        <v>2</v>
      </c>
      <c r="H78" s="56">
        <f>VLOOKUP(A78,'import Malatya'!A:P,8,0)</f>
        <v>6</v>
      </c>
      <c r="I78" s="56">
        <f>VLOOKUP(A78,'import Malatya'!A:P,9,0)</f>
        <v>8</v>
      </c>
      <c r="J78" s="216">
        <f>VLOOKUP(A78,'import Malatya'!A:P,10,0)</f>
        <v>0.25</v>
      </c>
      <c r="K78" s="56" t="s">
        <v>2584</v>
      </c>
      <c r="L78" s="56">
        <v>5.444280797E9</v>
      </c>
      <c r="M78" s="56" t="s">
        <v>2321</v>
      </c>
      <c r="N78" s="56" t="s">
        <v>2585</v>
      </c>
      <c r="O78" s="56" t="s">
        <v>341</v>
      </c>
      <c r="P78" s="217" t="str">
        <f>VLOOKUP(A78,'import Malatya'!A:P,16,0)</f>
        <v>Geleneksel</v>
      </c>
      <c r="Q78" s="218" t="b">
        <v>0</v>
      </c>
      <c r="R78" s="218" t="s">
        <v>38</v>
      </c>
      <c r="S78" s="218" t="s">
        <v>106</v>
      </c>
      <c r="T78" s="2" t="s">
        <v>65</v>
      </c>
      <c r="U78" s="1" t="s">
        <v>2586</v>
      </c>
      <c r="V78" s="220">
        <v>44540.0</v>
      </c>
      <c r="W78" s="220">
        <v>44544.0</v>
      </c>
      <c r="X78" s="218"/>
      <c r="Y78" s="218" t="s">
        <v>1475</v>
      </c>
      <c r="Z78" s="220">
        <v>44537.0</v>
      </c>
      <c r="AA78" s="218" t="s">
        <v>1353</v>
      </c>
      <c r="AB78" s="221">
        <v>44539.0</v>
      </c>
      <c r="AC78" s="218" t="s">
        <v>1353</v>
      </c>
      <c r="AD78" s="221">
        <v>44545.0</v>
      </c>
      <c r="AE78" s="218"/>
      <c r="AF78" s="218"/>
      <c r="AG78" s="218"/>
      <c r="AH78" s="218"/>
      <c r="AI78" s="218" t="s">
        <v>167</v>
      </c>
      <c r="AJ78" s="218" t="s">
        <v>106</v>
      </c>
      <c r="AK78" s="218" t="s">
        <v>404</v>
      </c>
      <c r="AL78" s="218"/>
      <c r="AM78" s="218"/>
    </row>
    <row r="79" ht="15.75" customHeight="1">
      <c r="A79" s="211" t="s">
        <v>2587</v>
      </c>
      <c r="B79" s="211" t="s">
        <v>2588</v>
      </c>
      <c r="C79" s="56" t="str">
        <f>VLOOKUP(A79,'import Malatya'!A:P,3,0)</f>
        <v>DOĞRU</v>
      </c>
      <c r="D79" s="211" t="s">
        <v>1348</v>
      </c>
      <c r="E79" s="56" t="str">
        <f>VLOOKUP(A79,'import Malatya'!A:P,5,0)</f>
        <v/>
      </c>
      <c r="F79" s="56" t="str">
        <f>VLOOKUP(A79,'import Malatya'!A:P,6,0)</f>
        <v/>
      </c>
      <c r="G79" s="56">
        <f>VLOOKUP(A79,'import Malatya'!A:P,7,0)</f>
        <v>0</v>
      </c>
      <c r="H79" s="56">
        <f>VLOOKUP(A79,'import Malatya'!A:P,8,0)</f>
        <v>177</v>
      </c>
      <c r="I79" s="56">
        <f>VLOOKUP(A79,'import Malatya'!A:P,9,0)</f>
        <v>177</v>
      </c>
      <c r="J79" s="216">
        <f>VLOOKUP(A79,'import Malatya'!A:P,10,0)</f>
        <v>0</v>
      </c>
      <c r="K79" s="211" t="s">
        <v>2420</v>
      </c>
      <c r="L79" s="211">
        <v>4.222127222E9</v>
      </c>
      <c r="M79" s="211" t="s">
        <v>2321</v>
      </c>
      <c r="N79" s="211" t="s">
        <v>2393</v>
      </c>
      <c r="O79" s="211" t="s">
        <v>2589</v>
      </c>
      <c r="P79" s="217" t="str">
        <f>VLOOKUP(A79,'import Malatya'!A:P,16,0)</f>
        <v>Geleneksel</v>
      </c>
      <c r="Q79" s="218" t="b">
        <v>0</v>
      </c>
      <c r="R79" s="218"/>
      <c r="S79" s="218"/>
      <c r="T79" s="207"/>
      <c r="U79" s="219" t="s">
        <v>532</v>
      </c>
      <c r="V79" s="220"/>
      <c r="W79" s="220"/>
      <c r="X79" s="218"/>
      <c r="Y79" s="218"/>
      <c r="Z79" s="220"/>
      <c r="AA79" s="218"/>
      <c r="AB79" s="221"/>
      <c r="AC79" s="218"/>
      <c r="AD79" s="221"/>
      <c r="AE79" s="218"/>
      <c r="AF79" s="222"/>
      <c r="AG79" s="218"/>
      <c r="AH79" s="222"/>
      <c r="AI79" s="218"/>
      <c r="AJ79" s="218"/>
      <c r="AK79" s="218"/>
      <c r="AL79" s="218"/>
      <c r="AM79" s="218"/>
    </row>
    <row r="80" ht="15.75" customHeight="1">
      <c r="A80" s="56" t="s">
        <v>119</v>
      </c>
      <c r="B80" s="56" t="s">
        <v>120</v>
      </c>
      <c r="C80" s="56" t="str">
        <f>VLOOKUP(A80,'import Malatya'!A:P,3,0)</f>
        <v>DOĞRU</v>
      </c>
      <c r="D80" s="56" t="s">
        <v>1443</v>
      </c>
      <c r="E80" s="56">
        <f>VLOOKUP(A80,'import Malatya'!A:P,5,0)</f>
        <v>339</v>
      </c>
      <c r="F80" s="56" t="str">
        <f>VLOOKUP(A80,'import Malatya'!A:P,6,0)</f>
        <v/>
      </c>
      <c r="G80" s="56">
        <f>VLOOKUP(A80,'import Malatya'!A:P,7,0)</f>
        <v>15</v>
      </c>
      <c r="H80" s="56">
        <f>VLOOKUP(A80,'import Malatya'!A:P,8,0)</f>
        <v>10</v>
      </c>
      <c r="I80" s="56">
        <f>VLOOKUP(A80,'import Malatya'!A:P,9,0)</f>
        <v>25</v>
      </c>
      <c r="J80" s="216">
        <f>VLOOKUP(A80,'import Malatya'!A:P,10,0)</f>
        <v>0.6</v>
      </c>
      <c r="K80" s="56" t="s">
        <v>2590</v>
      </c>
      <c r="L80" s="56">
        <v>5.30239599E9</v>
      </c>
      <c r="M80" s="56" t="s">
        <v>2337</v>
      </c>
      <c r="N80" s="56" t="s">
        <v>2434</v>
      </c>
      <c r="O80" s="56" t="s">
        <v>122</v>
      </c>
      <c r="P80" s="217" t="str">
        <f>VLOOKUP(A80,'import Malatya'!A:P,16,0)</f>
        <v>Geleneksel</v>
      </c>
      <c r="Q80" s="218" t="b">
        <v>0</v>
      </c>
      <c r="R80" s="218" t="s">
        <v>33</v>
      </c>
      <c r="S80" s="218" t="s">
        <v>404</v>
      </c>
      <c r="T80" s="2"/>
      <c r="U80" s="218" t="s">
        <v>408</v>
      </c>
      <c r="V80" s="220">
        <v>44572.0</v>
      </c>
      <c r="W80" s="220">
        <v>44574.0</v>
      </c>
      <c r="X80" s="218"/>
      <c r="Y80" s="218" t="s">
        <v>1353</v>
      </c>
      <c r="Z80" s="220">
        <v>44522.0</v>
      </c>
      <c r="AA80" s="218" t="s">
        <v>1353</v>
      </c>
      <c r="AB80" s="221">
        <v>44572.0</v>
      </c>
      <c r="AC80" s="218" t="s">
        <v>1353</v>
      </c>
      <c r="AD80" s="221">
        <v>44574.0</v>
      </c>
      <c r="AE80" s="218"/>
      <c r="AF80" s="218"/>
      <c r="AG80" s="218"/>
      <c r="AH80" s="218"/>
      <c r="AI80" s="218" t="s">
        <v>73</v>
      </c>
      <c r="AJ80" s="218" t="s">
        <v>404</v>
      </c>
      <c r="AK80" s="218" t="s">
        <v>404</v>
      </c>
      <c r="AL80" s="218"/>
      <c r="AM80" s="218"/>
    </row>
    <row r="81" ht="15.75" customHeight="1">
      <c r="A81" s="56" t="s">
        <v>222</v>
      </c>
      <c r="B81" s="56" t="s">
        <v>223</v>
      </c>
      <c r="C81" s="56" t="str">
        <f>VLOOKUP(A81,'import Malatya'!A:P,3,0)</f>
        <v>DOĞRU</v>
      </c>
      <c r="D81" s="56" t="s">
        <v>1364</v>
      </c>
      <c r="E81" s="56">
        <f>VLOOKUP(A81,'import Malatya'!A:P,5,0)</f>
        <v>50</v>
      </c>
      <c r="F81" s="56" t="str">
        <f>VLOOKUP(A81,'import Malatya'!A:P,6,0)</f>
        <v/>
      </c>
      <c r="G81" s="56">
        <f>VLOOKUP(A81,'import Malatya'!A:P,7,0)</f>
        <v>6</v>
      </c>
      <c r="H81" s="56">
        <f>VLOOKUP(A81,'import Malatya'!A:P,8,0)</f>
        <v>4</v>
      </c>
      <c r="I81" s="56">
        <f>VLOOKUP(A81,'import Malatya'!A:P,9,0)</f>
        <v>10</v>
      </c>
      <c r="J81" s="216">
        <f>VLOOKUP(A81,'import Malatya'!A:P,10,0)</f>
        <v>0.6</v>
      </c>
      <c r="K81" s="56" t="s">
        <v>2591</v>
      </c>
      <c r="L81" s="56">
        <v>5.300928533E9</v>
      </c>
      <c r="M81" s="56" t="s">
        <v>2321</v>
      </c>
      <c r="N81" s="56" t="s">
        <v>2438</v>
      </c>
      <c r="O81" s="56" t="s">
        <v>225</v>
      </c>
      <c r="P81" s="217" t="str">
        <f>VLOOKUP(A81,'import Malatya'!A:P,16,0)</f>
        <v>Geleneksel</v>
      </c>
      <c r="Q81" s="218" t="b">
        <v>0</v>
      </c>
      <c r="R81" s="218" t="s">
        <v>38</v>
      </c>
      <c r="S81" s="218" t="s">
        <v>100</v>
      </c>
      <c r="T81" s="2" t="s">
        <v>65</v>
      </c>
      <c r="U81" s="218" t="s">
        <v>2592</v>
      </c>
      <c r="V81" s="220">
        <v>44529.0</v>
      </c>
      <c r="W81" s="220">
        <v>44530.0</v>
      </c>
      <c r="X81" s="218"/>
      <c r="Y81" s="218" t="s">
        <v>1353</v>
      </c>
      <c r="Z81" s="220">
        <v>44529.0</v>
      </c>
      <c r="AA81" s="218" t="s">
        <v>1353</v>
      </c>
      <c r="AB81" s="221">
        <v>44545.0</v>
      </c>
      <c r="AC81" s="218"/>
      <c r="AD81" s="221"/>
      <c r="AE81" s="218"/>
      <c r="AF81" s="218"/>
      <c r="AG81" s="218"/>
      <c r="AH81" s="218"/>
      <c r="AI81" s="218" t="s">
        <v>100</v>
      </c>
      <c r="AJ81" s="218" t="s">
        <v>404</v>
      </c>
      <c r="AK81" s="218"/>
      <c r="AL81" s="218"/>
      <c r="AM81" s="218"/>
    </row>
    <row r="82" ht="15.75" customHeight="1">
      <c r="A82" s="56" t="s">
        <v>226</v>
      </c>
      <c r="B82" s="56" t="s">
        <v>227</v>
      </c>
      <c r="C82" s="56" t="str">
        <f>VLOOKUP(A82,'import Malatya'!A:P,3,0)</f>
        <v>YANLIŞ</v>
      </c>
      <c r="D82" s="56" t="s">
        <v>1493</v>
      </c>
      <c r="E82" s="56">
        <f>VLOOKUP(A82,'import Malatya'!A:P,5,0)</f>
        <v>50</v>
      </c>
      <c r="F82" s="56" t="str">
        <f>VLOOKUP(A82,'import Malatya'!A:P,6,0)</f>
        <v/>
      </c>
      <c r="G82" s="56">
        <f>VLOOKUP(A82,'import Malatya'!A:P,7,0)</f>
        <v>1</v>
      </c>
      <c r="H82" s="56">
        <f>VLOOKUP(A82,'import Malatya'!A:P,8,0)</f>
        <v>7</v>
      </c>
      <c r="I82" s="56">
        <f>VLOOKUP(A82,'import Malatya'!A:P,9,0)</f>
        <v>8</v>
      </c>
      <c r="J82" s="216">
        <f>VLOOKUP(A82,'import Malatya'!A:P,10,0)</f>
        <v>0.13</v>
      </c>
      <c r="K82" s="56" t="s">
        <v>2591</v>
      </c>
      <c r="L82" s="56">
        <v>5.300928533E9</v>
      </c>
      <c r="M82" s="56" t="s">
        <v>2321</v>
      </c>
      <c r="N82" s="56" t="s">
        <v>2438</v>
      </c>
      <c r="O82" s="56" t="s">
        <v>225</v>
      </c>
      <c r="P82" s="217" t="str">
        <f>VLOOKUP(A82,'import Malatya'!A:P,16,0)</f>
        <v>Geleneksel</v>
      </c>
      <c r="Q82" s="218" t="b">
        <v>0</v>
      </c>
      <c r="R82" s="218" t="s">
        <v>38</v>
      </c>
      <c r="S82" s="218" t="s">
        <v>100</v>
      </c>
      <c r="T82" s="2" t="s">
        <v>65</v>
      </c>
      <c r="U82" s="218" t="s">
        <v>2592</v>
      </c>
      <c r="V82" s="220">
        <v>44529.0</v>
      </c>
      <c r="W82" s="220">
        <v>44530.0</v>
      </c>
      <c r="X82" s="218"/>
      <c r="Y82" s="218" t="s">
        <v>1353</v>
      </c>
      <c r="Z82" s="220">
        <v>44529.0</v>
      </c>
      <c r="AA82" s="218" t="s">
        <v>1353</v>
      </c>
      <c r="AB82" s="221">
        <v>44545.0</v>
      </c>
      <c r="AC82" s="218"/>
      <c r="AD82" s="221"/>
      <c r="AE82" s="218"/>
      <c r="AF82" s="218"/>
      <c r="AG82" s="218"/>
      <c r="AH82" s="218"/>
      <c r="AI82" s="218" t="s">
        <v>100</v>
      </c>
      <c r="AJ82" s="218" t="s">
        <v>404</v>
      </c>
      <c r="AK82" s="218"/>
      <c r="AL82" s="218"/>
      <c r="AM82" s="218"/>
    </row>
    <row r="83" ht="15.75" customHeight="1">
      <c r="A83" s="56" t="s">
        <v>89</v>
      </c>
      <c r="B83" s="56" t="s">
        <v>90</v>
      </c>
      <c r="C83" s="56" t="str">
        <f>VLOOKUP(A83,'import Malatya'!A:P,3,0)</f>
        <v>DOĞRU</v>
      </c>
      <c r="D83" s="56" t="s">
        <v>1507</v>
      </c>
      <c r="E83" s="56">
        <f>VLOOKUP(A83,'import Malatya'!A:P,5,0)</f>
        <v>615</v>
      </c>
      <c r="F83" s="56">
        <f>VLOOKUP(A83,'import Malatya'!A:P,6,0)</f>
        <v>21</v>
      </c>
      <c r="G83" s="56">
        <f>VLOOKUP(A83,'import Malatya'!A:P,7,0)</f>
        <v>3</v>
      </c>
      <c r="H83" s="56">
        <f>VLOOKUP(A83,'import Malatya'!A:P,8,0)</f>
        <v>36</v>
      </c>
      <c r="I83" s="56">
        <f>VLOOKUP(A83,'import Malatya'!A:P,9,0)</f>
        <v>39</v>
      </c>
      <c r="J83" s="216">
        <f>VLOOKUP(A83,'import Malatya'!A:P,10,0)</f>
        <v>0.08</v>
      </c>
      <c r="K83" s="56" t="s">
        <v>2593</v>
      </c>
      <c r="L83" s="56">
        <v>5.495844344E9</v>
      </c>
      <c r="M83" s="56" t="s">
        <v>2337</v>
      </c>
      <c r="N83" s="56" t="s">
        <v>2338</v>
      </c>
      <c r="O83" s="56" t="s">
        <v>92</v>
      </c>
      <c r="P83" s="217" t="str">
        <f>VLOOKUP(A83,'import Malatya'!A:P,16,0)</f>
        <v>Geleneksel</v>
      </c>
      <c r="Q83" s="218" t="b">
        <v>0</v>
      </c>
      <c r="R83" s="218" t="s">
        <v>38</v>
      </c>
      <c r="S83" s="218" t="s">
        <v>66</v>
      </c>
      <c r="T83" s="207" t="s">
        <v>65</v>
      </c>
      <c r="U83" s="218" t="s">
        <v>2594</v>
      </c>
      <c r="V83" s="220">
        <v>44518.0</v>
      </c>
      <c r="W83" s="220">
        <v>44522.0</v>
      </c>
      <c r="X83" s="218"/>
      <c r="Y83" s="218" t="s">
        <v>1353</v>
      </c>
      <c r="Z83" s="220">
        <v>44518.0</v>
      </c>
      <c r="AA83" s="218" t="s">
        <v>1353</v>
      </c>
      <c r="AB83" s="221">
        <v>44545.0</v>
      </c>
      <c r="AC83" s="218" t="s">
        <v>1506</v>
      </c>
      <c r="AD83" s="221">
        <v>44572.0</v>
      </c>
      <c r="AE83" s="218"/>
      <c r="AF83" s="218"/>
      <c r="AG83" s="218"/>
      <c r="AH83" s="218"/>
      <c r="AI83" s="218" t="s">
        <v>66</v>
      </c>
      <c r="AJ83" s="218" t="s">
        <v>404</v>
      </c>
      <c r="AK83" s="218" t="s">
        <v>149</v>
      </c>
      <c r="AL83" s="218"/>
      <c r="AM83" s="218"/>
    </row>
    <row r="84" ht="15.75" customHeight="1">
      <c r="A84" s="56" t="s">
        <v>280</v>
      </c>
      <c r="B84" s="56" t="s">
        <v>281</v>
      </c>
      <c r="C84" s="56" t="str">
        <f>VLOOKUP(A84,'import Malatya'!A:P,3,0)</f>
        <v>DOĞRU</v>
      </c>
      <c r="D84" s="56" t="s">
        <v>1378</v>
      </c>
      <c r="E84" s="56">
        <f>VLOOKUP(A84,'import Malatya'!A:P,5,0)</f>
        <v>723</v>
      </c>
      <c r="F84" s="56">
        <f>VLOOKUP(A84,'import Malatya'!A:P,6,0)</f>
        <v>52</v>
      </c>
      <c r="G84" s="56">
        <f>VLOOKUP(A84,'import Malatya'!A:P,7,0)</f>
        <v>5</v>
      </c>
      <c r="H84" s="56">
        <f>VLOOKUP(A84,'import Malatya'!A:P,8,0)</f>
        <v>22</v>
      </c>
      <c r="I84" s="56">
        <f>VLOOKUP(A84,'import Malatya'!A:P,9,0)</f>
        <v>27</v>
      </c>
      <c r="J84" s="216">
        <f>VLOOKUP(A84,'import Malatya'!A:P,10,0)</f>
        <v>0.19</v>
      </c>
      <c r="K84" s="56" t="s">
        <v>2595</v>
      </c>
      <c r="L84" s="56">
        <v>4.222124142E9</v>
      </c>
      <c r="M84" s="56" t="s">
        <v>2321</v>
      </c>
      <c r="N84" s="56" t="s">
        <v>2366</v>
      </c>
      <c r="O84" s="56" t="s">
        <v>284</v>
      </c>
      <c r="P84" s="217" t="str">
        <f>VLOOKUP(A84,'import Malatya'!A:P,16,0)</f>
        <v>Geleneksel</v>
      </c>
      <c r="Q84" s="218" t="b">
        <v>0</v>
      </c>
      <c r="R84" s="218" t="s">
        <v>43</v>
      </c>
      <c r="S84" s="218" t="s">
        <v>128</v>
      </c>
      <c r="T84" s="29" t="s">
        <v>65</v>
      </c>
      <c r="U84" s="218" t="s">
        <v>531</v>
      </c>
      <c r="V84" s="220">
        <v>44571.0</v>
      </c>
      <c r="W84" s="220">
        <v>44575.0</v>
      </c>
      <c r="X84" s="218"/>
      <c r="Y84" s="218" t="s">
        <v>43</v>
      </c>
      <c r="Z84" s="220">
        <v>44530.0</v>
      </c>
      <c r="AA84" s="218" t="s">
        <v>1353</v>
      </c>
      <c r="AB84" s="221">
        <v>44538.0</v>
      </c>
      <c r="AC84" s="218" t="s">
        <v>43</v>
      </c>
      <c r="AD84" s="221">
        <v>44545.0</v>
      </c>
      <c r="AE84" s="218" t="s">
        <v>1353</v>
      </c>
      <c r="AF84" s="221">
        <v>44571.0</v>
      </c>
      <c r="AG84" s="218"/>
      <c r="AH84" s="218"/>
      <c r="AI84" s="218" t="s">
        <v>100</v>
      </c>
      <c r="AJ84" s="218" t="s">
        <v>167</v>
      </c>
      <c r="AK84" s="218" t="s">
        <v>404</v>
      </c>
      <c r="AL84" s="218" t="s">
        <v>128</v>
      </c>
      <c r="AM84" s="218"/>
    </row>
    <row r="85" ht="15.75" customHeight="1">
      <c r="A85" s="56" t="s">
        <v>107</v>
      </c>
      <c r="B85" s="56" t="s">
        <v>108</v>
      </c>
      <c r="C85" s="56" t="str">
        <f>VLOOKUP(A85,'import Malatya'!A:P,3,0)</f>
        <v>DOĞRU</v>
      </c>
      <c r="D85" s="56" t="s">
        <v>1443</v>
      </c>
      <c r="E85" s="56">
        <f>VLOOKUP(A85,'import Malatya'!A:P,5,0)</f>
        <v>40</v>
      </c>
      <c r="F85" s="56" t="str">
        <f>VLOOKUP(A85,'import Malatya'!A:P,6,0)</f>
        <v/>
      </c>
      <c r="G85" s="56">
        <f>VLOOKUP(A85,'import Malatya'!A:P,7,0)</f>
        <v>0</v>
      </c>
      <c r="H85" s="56">
        <f>VLOOKUP(A85,'import Malatya'!A:P,8,0)</f>
        <v>19</v>
      </c>
      <c r="I85" s="56">
        <f>VLOOKUP(A85,'import Malatya'!A:P,9,0)</f>
        <v>19</v>
      </c>
      <c r="J85" s="216">
        <f>VLOOKUP(A85,'import Malatya'!A:P,10,0)</f>
        <v>0</v>
      </c>
      <c r="K85" s="56" t="s">
        <v>2596</v>
      </c>
      <c r="L85" s="56">
        <v>5.446884991E9</v>
      </c>
      <c r="M85" s="56" t="s">
        <v>2337</v>
      </c>
      <c r="N85" s="56" t="s">
        <v>2597</v>
      </c>
      <c r="O85" s="56" t="s">
        <v>2598</v>
      </c>
      <c r="P85" s="217" t="str">
        <f>VLOOKUP(A85,'import Malatya'!A:P,16,0)</f>
        <v>Geleneksel</v>
      </c>
      <c r="Q85" s="218" t="b">
        <v>0</v>
      </c>
      <c r="R85" s="218" t="s">
        <v>34</v>
      </c>
      <c r="S85" s="218" t="s">
        <v>106</v>
      </c>
      <c r="T85" s="29" t="s">
        <v>65</v>
      </c>
      <c r="U85" s="218" t="s">
        <v>2599</v>
      </c>
      <c r="V85" s="220">
        <v>44520.0</v>
      </c>
      <c r="W85" s="220">
        <v>44523.0</v>
      </c>
      <c r="X85" s="218"/>
      <c r="Y85" s="218" t="s">
        <v>1353</v>
      </c>
      <c r="Z85" s="220">
        <v>44520.0</v>
      </c>
      <c r="AA85" s="218" t="s">
        <v>1353</v>
      </c>
      <c r="AB85" s="221">
        <v>44522.0</v>
      </c>
      <c r="AC85" s="218"/>
      <c r="AD85" s="221"/>
      <c r="AE85" s="218"/>
      <c r="AF85" s="218"/>
      <c r="AG85" s="218"/>
      <c r="AH85" s="218"/>
      <c r="AI85" s="218" t="s">
        <v>106</v>
      </c>
      <c r="AJ85" s="218" t="s">
        <v>73</v>
      </c>
      <c r="AK85" s="218"/>
      <c r="AL85" s="218"/>
      <c r="AM85" s="218"/>
    </row>
    <row r="86" ht="15.75" customHeight="1">
      <c r="A86" s="56" t="s">
        <v>2600</v>
      </c>
      <c r="B86" s="56" t="s">
        <v>2601</v>
      </c>
      <c r="C86" s="56" t="str">
        <f>VLOOKUP(A86,'import Malatya'!A:P,3,0)</f>
        <v>DOĞRU</v>
      </c>
      <c r="D86" s="56" t="s">
        <v>1507</v>
      </c>
      <c r="E86" s="56">
        <f>VLOOKUP(A86,'import Malatya'!A:P,5,0)</f>
        <v>640</v>
      </c>
      <c r="F86" s="56" t="str">
        <f>VLOOKUP(A86,'import Malatya'!A:P,6,0)</f>
        <v/>
      </c>
      <c r="G86" s="56">
        <f>VLOOKUP(A86,'import Malatya'!A:P,7,0)</f>
        <v>0</v>
      </c>
      <c r="H86" s="56">
        <f>VLOOKUP(A86,'import Malatya'!A:P,8,0)</f>
        <v>22</v>
      </c>
      <c r="I86" s="56">
        <f>VLOOKUP(A86,'import Malatya'!A:P,9,0)</f>
        <v>22</v>
      </c>
      <c r="J86" s="216">
        <f>VLOOKUP(A86,'import Malatya'!A:P,10,0)</f>
        <v>0</v>
      </c>
      <c r="K86" s="56" t="s">
        <v>2602</v>
      </c>
      <c r="L86" s="56">
        <v>5.441121444E9</v>
      </c>
      <c r="M86" s="56" t="s">
        <v>2321</v>
      </c>
      <c r="N86" s="56" t="s">
        <v>2352</v>
      </c>
      <c r="O86" s="56" t="s">
        <v>2603</v>
      </c>
      <c r="P86" s="217" t="str">
        <f>VLOOKUP(A86,'import Malatya'!A:P,16,0)</f>
        <v>Geleneksel</v>
      </c>
      <c r="Q86" s="218" t="b">
        <v>0</v>
      </c>
      <c r="R86" s="218" t="s">
        <v>30</v>
      </c>
      <c r="S86" s="218"/>
      <c r="T86" s="218"/>
      <c r="U86" s="1" t="s">
        <v>2604</v>
      </c>
      <c r="V86" s="220"/>
      <c r="W86" s="220"/>
      <c r="X86" s="218"/>
      <c r="Y86" s="218" t="s">
        <v>31</v>
      </c>
      <c r="Z86" s="220">
        <v>44529.0</v>
      </c>
      <c r="AA86" s="218" t="s">
        <v>1353</v>
      </c>
      <c r="AB86" s="221">
        <v>44538.0</v>
      </c>
      <c r="AC86" s="218" t="s">
        <v>1353</v>
      </c>
      <c r="AD86" s="221">
        <v>44539.0</v>
      </c>
      <c r="AE86" s="218"/>
      <c r="AF86" s="218"/>
      <c r="AG86" s="218"/>
      <c r="AH86" s="218"/>
      <c r="AI86" s="218" t="s">
        <v>100</v>
      </c>
      <c r="AJ86" s="218" t="s">
        <v>106</v>
      </c>
      <c r="AK86" s="218" t="s">
        <v>106</v>
      </c>
      <c r="AL86" s="218"/>
      <c r="AM86" s="218"/>
    </row>
    <row r="87" ht="15.75" customHeight="1">
      <c r="A87" s="56" t="s">
        <v>450</v>
      </c>
      <c r="B87" s="56" t="s">
        <v>451</v>
      </c>
      <c r="C87" s="56" t="str">
        <f>VLOOKUP(A87,'import Malatya'!A:P,3,0)</f>
        <v>DOĞRU</v>
      </c>
      <c r="D87" s="56" t="s">
        <v>1950</v>
      </c>
      <c r="E87" s="56">
        <f>VLOOKUP(A87,'import Malatya'!A:P,5,0)</f>
        <v>269</v>
      </c>
      <c r="F87" s="56">
        <f>VLOOKUP(A87,'import Malatya'!A:P,6,0)</f>
        <v>12</v>
      </c>
      <c r="G87" s="56">
        <f>VLOOKUP(A87,'import Malatya'!A:P,7,0)</f>
        <v>12</v>
      </c>
      <c r="H87" s="56">
        <f>VLOOKUP(A87,'import Malatya'!A:P,8,0)</f>
        <v>63</v>
      </c>
      <c r="I87" s="56">
        <f>VLOOKUP(A87,'import Malatya'!A:P,9,0)</f>
        <v>75</v>
      </c>
      <c r="J87" s="216">
        <f>VLOOKUP(A87,'import Malatya'!A:P,10,0)</f>
        <v>0.16</v>
      </c>
      <c r="K87" s="56" t="s">
        <v>2451</v>
      </c>
      <c r="L87" s="56">
        <v>4.222129192E9</v>
      </c>
      <c r="M87" s="56" t="s">
        <v>2321</v>
      </c>
      <c r="N87" s="56" t="s">
        <v>2333</v>
      </c>
      <c r="O87" s="56" t="s">
        <v>453</v>
      </c>
      <c r="P87" s="217" t="str">
        <f>VLOOKUP(A87,'import Malatya'!A:P,16,0)</f>
        <v>Geleneksel</v>
      </c>
      <c r="Q87" s="218" t="b">
        <v>0</v>
      </c>
      <c r="R87" s="218" t="s">
        <v>38</v>
      </c>
      <c r="S87" s="218" t="s">
        <v>571</v>
      </c>
      <c r="T87" s="2" t="s">
        <v>65</v>
      </c>
      <c r="U87" s="224" t="s">
        <v>2605</v>
      </c>
      <c r="V87" s="220">
        <v>44607.0</v>
      </c>
      <c r="W87" s="220">
        <v>44608.0</v>
      </c>
      <c r="X87" s="218"/>
      <c r="Y87" s="218" t="s">
        <v>43</v>
      </c>
      <c r="Z87" s="220">
        <v>44530.0</v>
      </c>
      <c r="AA87" s="218" t="s">
        <v>43</v>
      </c>
      <c r="AB87" s="221">
        <v>44557.0</v>
      </c>
      <c r="AC87" s="218" t="s">
        <v>1353</v>
      </c>
      <c r="AD87" s="221">
        <v>44560.0</v>
      </c>
      <c r="AE87" s="218" t="s">
        <v>1353</v>
      </c>
      <c r="AF87" s="221">
        <v>44565.0</v>
      </c>
      <c r="AG87" s="218" t="s">
        <v>43</v>
      </c>
      <c r="AH87" s="221">
        <v>44629.0</v>
      </c>
      <c r="AI87" s="218" t="s">
        <v>100</v>
      </c>
      <c r="AJ87" s="218" t="s">
        <v>149</v>
      </c>
      <c r="AK87" s="218" t="s">
        <v>149</v>
      </c>
      <c r="AL87" s="218" t="s">
        <v>73</v>
      </c>
      <c r="AM87" s="218" t="s">
        <v>149</v>
      </c>
    </row>
    <row r="88" ht="15.75" customHeight="1">
      <c r="A88" s="56" t="s">
        <v>228</v>
      </c>
      <c r="B88" s="56" t="s">
        <v>229</v>
      </c>
      <c r="C88" s="56" t="str">
        <f>VLOOKUP(A88,'import Malatya'!A:P,3,0)</f>
        <v>DOĞRU</v>
      </c>
      <c r="D88" s="56" t="s">
        <v>1378</v>
      </c>
      <c r="E88" s="56">
        <f>VLOOKUP(A88,'import Malatya'!A:P,5,0)</f>
        <v>306</v>
      </c>
      <c r="F88" s="56">
        <f>VLOOKUP(A88,'import Malatya'!A:P,6,0)</f>
        <v>23</v>
      </c>
      <c r="G88" s="56">
        <f>VLOOKUP(A88,'import Malatya'!A:P,7,0)</f>
        <v>16</v>
      </c>
      <c r="H88" s="56">
        <f>VLOOKUP(A88,'import Malatya'!A:P,8,0)</f>
        <v>13</v>
      </c>
      <c r="I88" s="56">
        <f>VLOOKUP(A88,'import Malatya'!A:P,9,0)</f>
        <v>29</v>
      </c>
      <c r="J88" s="216">
        <f>VLOOKUP(A88,'import Malatya'!A:P,10,0)</f>
        <v>0.55</v>
      </c>
      <c r="K88" s="56" t="s">
        <v>2606</v>
      </c>
      <c r="L88" s="56">
        <v>5.383633231E9</v>
      </c>
      <c r="M88" s="56" t="s">
        <v>2321</v>
      </c>
      <c r="N88" s="56" t="s">
        <v>2366</v>
      </c>
      <c r="O88" s="56" t="s">
        <v>2607</v>
      </c>
      <c r="P88" s="217" t="str">
        <f>VLOOKUP(A88,'import Malatya'!A:P,16,0)</f>
        <v>Geleneksel</v>
      </c>
      <c r="Q88" s="218" t="b">
        <v>0</v>
      </c>
      <c r="R88" s="218" t="s">
        <v>38</v>
      </c>
      <c r="S88" s="218" t="s">
        <v>273</v>
      </c>
      <c r="T88" s="2" t="s">
        <v>65</v>
      </c>
      <c r="U88" s="223" t="s">
        <v>2608</v>
      </c>
      <c r="V88" s="220">
        <v>44552.0</v>
      </c>
      <c r="W88" s="220">
        <v>44199.0</v>
      </c>
      <c r="X88" s="218"/>
      <c r="Y88" s="218" t="s">
        <v>1353</v>
      </c>
      <c r="Z88" s="220">
        <v>44529.0</v>
      </c>
      <c r="AA88" s="218" t="s">
        <v>1353</v>
      </c>
      <c r="AB88" s="221">
        <v>44545.0</v>
      </c>
      <c r="AC88" s="218" t="s">
        <v>1353</v>
      </c>
      <c r="AD88" s="221">
        <v>44552.0</v>
      </c>
      <c r="AE88" s="218" t="s">
        <v>1353</v>
      </c>
      <c r="AF88" s="222">
        <v>44552.0</v>
      </c>
      <c r="AG88" s="218"/>
      <c r="AH88" s="218"/>
      <c r="AI88" s="218" t="s">
        <v>100</v>
      </c>
      <c r="AJ88" s="218" t="s">
        <v>404</v>
      </c>
      <c r="AK88" s="218" t="s">
        <v>273</v>
      </c>
      <c r="AL88" s="218" t="s">
        <v>273</v>
      </c>
      <c r="AM88" s="218"/>
    </row>
    <row r="89" ht="15.75" customHeight="1">
      <c r="A89" s="56" t="s">
        <v>367</v>
      </c>
      <c r="B89" s="56" t="s">
        <v>368</v>
      </c>
      <c r="C89" s="56" t="str">
        <f>VLOOKUP(A89,'import Malatya'!A:P,3,0)</f>
        <v>DOĞRU</v>
      </c>
      <c r="D89" s="56" t="s">
        <v>1378</v>
      </c>
      <c r="E89" s="56">
        <f>VLOOKUP(A89,'import Malatya'!A:P,5,0)</f>
        <v>3037</v>
      </c>
      <c r="F89" s="56">
        <f>VLOOKUP(A89,'import Malatya'!A:P,6,0)</f>
        <v>148</v>
      </c>
      <c r="G89" s="56">
        <f>VLOOKUP(A89,'import Malatya'!A:P,7,0)</f>
        <v>7</v>
      </c>
      <c r="H89" s="56">
        <f>VLOOKUP(A89,'import Malatya'!A:P,8,0)</f>
        <v>32</v>
      </c>
      <c r="I89" s="56">
        <f>VLOOKUP(A89,'import Malatya'!A:P,9,0)</f>
        <v>39</v>
      </c>
      <c r="J89" s="216">
        <f>VLOOKUP(A89,'import Malatya'!A:P,10,0)</f>
        <v>0.18</v>
      </c>
      <c r="K89" s="56" t="s">
        <v>2609</v>
      </c>
      <c r="L89" s="56">
        <v>4.222112344E9</v>
      </c>
      <c r="M89" s="56" t="s">
        <v>2321</v>
      </c>
      <c r="N89" s="56" t="s">
        <v>2393</v>
      </c>
      <c r="O89" s="56" t="s">
        <v>371</v>
      </c>
      <c r="P89" s="217" t="str">
        <f>VLOOKUP(A89,'import Malatya'!A:P,16,0)</f>
        <v>Geleneksel</v>
      </c>
      <c r="Q89" s="218" t="b">
        <v>0</v>
      </c>
      <c r="R89" s="218" t="s">
        <v>38</v>
      </c>
      <c r="S89" s="218" t="s">
        <v>167</v>
      </c>
      <c r="T89" s="17" t="s">
        <v>65</v>
      </c>
      <c r="U89" s="218" t="s">
        <v>2610</v>
      </c>
      <c r="V89" s="220">
        <v>44540.0</v>
      </c>
      <c r="W89" s="220">
        <v>44544.0</v>
      </c>
      <c r="X89" s="218"/>
      <c r="Y89" s="218" t="s">
        <v>1475</v>
      </c>
      <c r="Z89" s="220">
        <v>44538.0</v>
      </c>
      <c r="AA89" s="218" t="s">
        <v>1353</v>
      </c>
      <c r="AB89" s="221">
        <v>44540.0</v>
      </c>
      <c r="AC89" s="218" t="s">
        <v>1353</v>
      </c>
      <c r="AD89" s="221">
        <v>44545.0</v>
      </c>
      <c r="AE89" s="218"/>
      <c r="AF89" s="218"/>
      <c r="AG89" s="218"/>
      <c r="AH89" s="218"/>
      <c r="AI89" s="218" t="s">
        <v>106</v>
      </c>
      <c r="AJ89" s="218" t="s">
        <v>167</v>
      </c>
      <c r="AK89" s="218" t="s">
        <v>404</v>
      </c>
      <c r="AL89" s="218"/>
      <c r="AM89" s="218"/>
    </row>
    <row r="90" ht="15.75" customHeight="1">
      <c r="A90" s="56" t="s">
        <v>582</v>
      </c>
      <c r="B90" s="56" t="s">
        <v>583</v>
      </c>
      <c r="C90" s="56" t="str">
        <f>VLOOKUP(A90,'import Malatya'!A:P,3,0)</f>
        <v>DOĞRU</v>
      </c>
      <c r="D90" s="56" t="s">
        <v>1356</v>
      </c>
      <c r="E90" s="56">
        <f>VLOOKUP(A90,'import Malatya'!A:P,5,0)</f>
        <v>90</v>
      </c>
      <c r="F90" s="56" t="str">
        <f>VLOOKUP(A90,'import Malatya'!A:P,6,0)</f>
        <v/>
      </c>
      <c r="G90" s="56">
        <f>VLOOKUP(A90,'import Malatya'!A:P,7,0)</f>
        <v>3</v>
      </c>
      <c r="H90" s="56">
        <f>VLOOKUP(A90,'import Malatya'!A:P,8,0)</f>
        <v>0</v>
      </c>
      <c r="I90" s="56">
        <f>VLOOKUP(A90,'import Malatya'!A:P,9,0)</f>
        <v>3</v>
      </c>
      <c r="J90" s="216">
        <f>VLOOKUP(A90,'import Malatya'!A:P,10,0)</f>
        <v>1</v>
      </c>
      <c r="K90" s="56" t="s">
        <v>2611</v>
      </c>
      <c r="L90" s="56">
        <v>5.365690144E9</v>
      </c>
      <c r="M90" s="56" t="s">
        <v>2337</v>
      </c>
      <c r="N90" s="56" t="s">
        <v>2421</v>
      </c>
      <c r="O90" s="56" t="s">
        <v>586</v>
      </c>
      <c r="P90" s="217" t="str">
        <f>VLOOKUP(A90,'import Malatya'!A:P,16,0)</f>
        <v>Geleneksel</v>
      </c>
      <c r="Q90" s="218" t="b">
        <v>0</v>
      </c>
      <c r="R90" s="218" t="s">
        <v>38</v>
      </c>
      <c r="S90" s="218" t="s">
        <v>128</v>
      </c>
      <c r="T90" s="29"/>
      <c r="U90" s="219">
        <v>-5.41885956E9</v>
      </c>
      <c r="V90" s="220">
        <v>44600.0</v>
      </c>
      <c r="W90" s="220">
        <v>44601.0</v>
      </c>
      <c r="X90" s="218"/>
      <c r="Y90" s="218" t="s">
        <v>43</v>
      </c>
      <c r="Z90" s="220">
        <v>44564.0</v>
      </c>
      <c r="AA90" s="218" t="s">
        <v>1353</v>
      </c>
      <c r="AB90" s="221">
        <v>44600.0</v>
      </c>
      <c r="AC90" s="218"/>
      <c r="AD90" s="221"/>
      <c r="AE90" s="218"/>
      <c r="AF90" s="222"/>
      <c r="AG90" s="218"/>
      <c r="AH90" s="222"/>
      <c r="AI90" s="218" t="s">
        <v>100</v>
      </c>
      <c r="AJ90" s="218" t="s">
        <v>128</v>
      </c>
      <c r="AK90" s="218"/>
      <c r="AL90" s="218"/>
      <c r="AM90" s="218"/>
    </row>
    <row r="91" ht="15.75" customHeight="1">
      <c r="A91" s="56" t="s">
        <v>376</v>
      </c>
      <c r="B91" s="56" t="s">
        <v>377</v>
      </c>
      <c r="C91" s="56" t="str">
        <f>VLOOKUP(A91,'import Malatya'!A:P,3,0)</f>
        <v>DOĞRU</v>
      </c>
      <c r="D91" s="56" t="s">
        <v>1378</v>
      </c>
      <c r="E91" s="56">
        <f>VLOOKUP(A91,'import Malatya'!A:P,5,0)</f>
        <v>711</v>
      </c>
      <c r="F91" s="56">
        <f>VLOOKUP(A91,'import Malatya'!A:P,6,0)</f>
        <v>59</v>
      </c>
      <c r="G91" s="56">
        <f>VLOOKUP(A91,'import Malatya'!A:P,7,0)</f>
        <v>9</v>
      </c>
      <c r="H91" s="56">
        <f>VLOOKUP(A91,'import Malatya'!A:P,8,0)</f>
        <v>36</v>
      </c>
      <c r="I91" s="56">
        <f>VLOOKUP(A91,'import Malatya'!A:P,9,0)</f>
        <v>45</v>
      </c>
      <c r="J91" s="216">
        <f>VLOOKUP(A91,'import Malatya'!A:P,10,0)</f>
        <v>0.2</v>
      </c>
      <c r="K91" s="56" t="s">
        <v>2612</v>
      </c>
      <c r="L91" s="56">
        <v>4.2250433E9</v>
      </c>
      <c r="M91" s="56" t="s">
        <v>2321</v>
      </c>
      <c r="N91" s="56" t="s">
        <v>2472</v>
      </c>
      <c r="O91" s="56" t="s">
        <v>2613</v>
      </c>
      <c r="P91" s="217" t="str">
        <f>VLOOKUP(A91,'import Malatya'!A:P,16,0)</f>
        <v>Geleneksel</v>
      </c>
      <c r="Q91" s="218" t="b">
        <v>0</v>
      </c>
      <c r="R91" s="218" t="s">
        <v>38</v>
      </c>
      <c r="S91" s="218" t="s">
        <v>106</v>
      </c>
      <c r="T91" s="207" t="s">
        <v>65</v>
      </c>
      <c r="U91" s="218" t="s">
        <v>2614</v>
      </c>
      <c r="V91" s="220">
        <v>44543.0</v>
      </c>
      <c r="W91" s="220">
        <v>44545.0</v>
      </c>
      <c r="X91" s="218"/>
      <c r="Y91" s="218" t="s">
        <v>43</v>
      </c>
      <c r="Z91" s="220">
        <v>44538.0</v>
      </c>
      <c r="AA91" s="218" t="s">
        <v>31</v>
      </c>
      <c r="AB91" s="221">
        <v>44539.0</v>
      </c>
      <c r="AC91" s="218" t="s">
        <v>1353</v>
      </c>
      <c r="AD91" s="221">
        <v>44543.0</v>
      </c>
      <c r="AE91" s="218" t="s">
        <v>1353</v>
      </c>
      <c r="AF91" s="222">
        <v>44551.0</v>
      </c>
      <c r="AG91" s="218" t="s">
        <v>1353</v>
      </c>
      <c r="AH91" s="222">
        <v>44561.0</v>
      </c>
      <c r="AI91" s="218" t="s">
        <v>106</v>
      </c>
      <c r="AJ91" s="218" t="s">
        <v>106</v>
      </c>
      <c r="AK91" s="218" t="s">
        <v>106</v>
      </c>
      <c r="AL91" s="218" t="s">
        <v>273</v>
      </c>
      <c r="AM91" s="218" t="s">
        <v>167</v>
      </c>
    </row>
    <row r="92" ht="15.75" customHeight="1">
      <c r="A92" s="56" t="s">
        <v>123</v>
      </c>
      <c r="B92" s="56" t="s">
        <v>124</v>
      </c>
      <c r="C92" s="56" t="str">
        <f>VLOOKUP(A92,'import Malatya'!A:P,3,0)</f>
        <v>YANLIŞ</v>
      </c>
      <c r="D92" s="56" t="s">
        <v>1378</v>
      </c>
      <c r="E92" s="56">
        <f>VLOOKUP(A92,'import Malatya'!A:P,5,0)</f>
        <v>1320</v>
      </c>
      <c r="F92" s="56" t="str">
        <f>VLOOKUP(A92,'import Malatya'!A:P,6,0)</f>
        <v/>
      </c>
      <c r="G92" s="56">
        <f>VLOOKUP(A92,'import Malatya'!A:P,7,0)</f>
        <v>10</v>
      </c>
      <c r="H92" s="56">
        <f>VLOOKUP(A92,'import Malatya'!A:P,8,0)</f>
        <v>23</v>
      </c>
      <c r="I92" s="56">
        <f>VLOOKUP(A92,'import Malatya'!A:P,9,0)</f>
        <v>33</v>
      </c>
      <c r="J92" s="216">
        <f>VLOOKUP(A92,'import Malatya'!A:P,10,0)</f>
        <v>0.3</v>
      </c>
      <c r="K92" s="56" t="s">
        <v>2615</v>
      </c>
      <c r="L92" s="56">
        <v>4.223240506E9</v>
      </c>
      <c r="M92" s="56" t="s">
        <v>2337</v>
      </c>
      <c r="N92" s="56" t="s">
        <v>2342</v>
      </c>
      <c r="O92" s="56" t="s">
        <v>127</v>
      </c>
      <c r="P92" s="217" t="str">
        <f>VLOOKUP(A92,'import Malatya'!A:P,16,0)</f>
        <v>Geleneksel</v>
      </c>
      <c r="Q92" s="218" t="b">
        <v>0</v>
      </c>
      <c r="R92" s="218" t="s">
        <v>29</v>
      </c>
      <c r="S92" s="218" t="s">
        <v>66</v>
      </c>
      <c r="T92" s="207" t="s">
        <v>65</v>
      </c>
      <c r="U92" s="218" t="s">
        <v>2616</v>
      </c>
      <c r="V92" s="220">
        <v>44522.0</v>
      </c>
      <c r="W92" s="220">
        <v>44523.0</v>
      </c>
      <c r="X92" s="218"/>
      <c r="Y92" s="218" t="s">
        <v>1353</v>
      </c>
      <c r="Z92" s="220">
        <v>44522.0</v>
      </c>
      <c r="AA92" s="218" t="s">
        <v>1353</v>
      </c>
      <c r="AB92" s="221">
        <v>44601.0</v>
      </c>
      <c r="AC92" s="218"/>
      <c r="AD92" s="221"/>
      <c r="AE92" s="218"/>
      <c r="AF92" s="218"/>
      <c r="AG92" s="218"/>
      <c r="AH92" s="218"/>
      <c r="AI92" s="218" t="s">
        <v>66</v>
      </c>
      <c r="AJ92" s="218" t="s">
        <v>128</v>
      </c>
      <c r="AK92" s="218"/>
      <c r="AL92" s="218"/>
      <c r="AM92" s="218"/>
    </row>
    <row r="93" ht="15.75" customHeight="1">
      <c r="A93" s="56" t="s">
        <v>150</v>
      </c>
      <c r="B93" s="56" t="s">
        <v>151</v>
      </c>
      <c r="C93" s="56" t="str">
        <f>VLOOKUP(A93,'import Malatya'!A:P,3,0)</f>
        <v>DOĞRU</v>
      </c>
      <c r="D93" s="56" t="s">
        <v>1597</v>
      </c>
      <c r="E93" s="56">
        <f>VLOOKUP(A93,'import Malatya'!A:P,5,0)</f>
        <v>1654</v>
      </c>
      <c r="F93" s="56">
        <f>VLOOKUP(A93,'import Malatya'!A:P,6,0)</f>
        <v>48</v>
      </c>
      <c r="G93" s="56">
        <f>VLOOKUP(A93,'import Malatya'!A:P,7,0)</f>
        <v>22</v>
      </c>
      <c r="H93" s="56">
        <f>VLOOKUP(A93,'import Malatya'!A:P,8,0)</f>
        <v>11</v>
      </c>
      <c r="I93" s="56">
        <f>VLOOKUP(A93,'import Malatya'!A:P,9,0)</f>
        <v>33</v>
      </c>
      <c r="J93" s="216">
        <f>VLOOKUP(A93,'import Malatya'!A:P,10,0)</f>
        <v>0.67</v>
      </c>
      <c r="K93" s="56" t="s">
        <v>2617</v>
      </c>
      <c r="L93" s="56">
        <v>4.22322001E9</v>
      </c>
      <c r="M93" s="56" t="s">
        <v>2337</v>
      </c>
      <c r="N93" s="56" t="s">
        <v>2541</v>
      </c>
      <c r="O93" s="56" t="s">
        <v>154</v>
      </c>
      <c r="P93" s="217" t="str">
        <f>VLOOKUP(A93,'import Malatya'!A:P,16,0)</f>
        <v>Geleneksel</v>
      </c>
      <c r="Q93" s="218" t="b">
        <v>0</v>
      </c>
      <c r="R93" s="218" t="s">
        <v>38</v>
      </c>
      <c r="S93" s="218" t="s">
        <v>273</v>
      </c>
      <c r="T93" s="2" t="s">
        <v>65</v>
      </c>
      <c r="U93" s="218">
        <v>5.344386962E9</v>
      </c>
      <c r="V93" s="220">
        <v>44564.0</v>
      </c>
      <c r="W93" s="220">
        <v>44566.0</v>
      </c>
      <c r="X93" s="218"/>
      <c r="Y93" s="218" t="s">
        <v>43</v>
      </c>
      <c r="Z93" s="220">
        <v>44522.0</v>
      </c>
      <c r="AA93" s="218" t="s">
        <v>1353</v>
      </c>
      <c r="AB93" s="221">
        <v>44524.0</v>
      </c>
      <c r="AC93" s="218" t="s">
        <v>1353</v>
      </c>
      <c r="AD93" s="221">
        <v>44199.0</v>
      </c>
      <c r="AE93" s="218"/>
      <c r="AF93" s="218"/>
      <c r="AG93" s="218"/>
      <c r="AH93" s="218"/>
      <c r="AI93" s="218" t="s">
        <v>73</v>
      </c>
      <c r="AJ93" s="218" t="s">
        <v>149</v>
      </c>
      <c r="AK93" s="218" t="s">
        <v>273</v>
      </c>
      <c r="AL93" s="218"/>
      <c r="AM93" s="218"/>
    </row>
    <row r="94" ht="15.75" customHeight="1">
      <c r="A94" s="56" t="s">
        <v>2618</v>
      </c>
      <c r="B94" s="56" t="s">
        <v>2619</v>
      </c>
      <c r="C94" s="56" t="str">
        <f>VLOOKUP(A94,'import Malatya'!A:P,3,0)</f>
        <v>DOĞRU</v>
      </c>
      <c r="D94" s="56" t="s">
        <v>1597</v>
      </c>
      <c r="E94" s="56">
        <f>VLOOKUP(A94,'import Malatya'!A:P,5,0)</f>
        <v>4104</v>
      </c>
      <c r="F94" s="56">
        <f>VLOOKUP(A94,'import Malatya'!A:P,6,0)</f>
        <v>333</v>
      </c>
      <c r="G94" s="56">
        <f>VLOOKUP(A94,'import Malatya'!A:P,7,0)</f>
        <v>0</v>
      </c>
      <c r="H94" s="56">
        <f>VLOOKUP(A94,'import Malatya'!A:P,8,0)</f>
        <v>40</v>
      </c>
      <c r="I94" s="56">
        <f>VLOOKUP(A94,'import Malatya'!A:P,9,0)</f>
        <v>40</v>
      </c>
      <c r="J94" s="216">
        <f>VLOOKUP(A94,'import Malatya'!A:P,10,0)</f>
        <v>0</v>
      </c>
      <c r="K94" s="56" t="s">
        <v>2620</v>
      </c>
      <c r="L94" s="56">
        <v>4.223211233E9</v>
      </c>
      <c r="M94" s="56" t="s">
        <v>2337</v>
      </c>
      <c r="N94" s="56" t="s">
        <v>2469</v>
      </c>
      <c r="O94" s="56" t="s">
        <v>2621</v>
      </c>
      <c r="P94" s="217" t="str">
        <f>VLOOKUP(A94,'import Malatya'!A:P,16,0)</f>
        <v>Geleneksel</v>
      </c>
      <c r="Q94" s="218" t="b">
        <v>1</v>
      </c>
      <c r="R94" s="218"/>
      <c r="S94" s="218"/>
      <c r="T94" s="223"/>
      <c r="U94" s="218" t="s">
        <v>2622</v>
      </c>
      <c r="V94" s="220"/>
      <c r="W94" s="220"/>
      <c r="X94" s="218"/>
      <c r="Y94" s="218" t="s">
        <v>1353</v>
      </c>
      <c r="Z94" s="220">
        <v>44524.0</v>
      </c>
      <c r="AA94" s="218"/>
      <c r="AB94" s="221"/>
      <c r="AC94" s="218"/>
      <c r="AD94" s="221"/>
      <c r="AE94" s="218"/>
      <c r="AF94" s="218"/>
      <c r="AG94" s="218"/>
      <c r="AH94" s="218"/>
      <c r="AI94" s="218" t="s">
        <v>149</v>
      </c>
      <c r="AJ94" s="218"/>
      <c r="AK94" s="218"/>
      <c r="AL94" s="218"/>
      <c r="AM94" s="218"/>
    </row>
    <row r="95" ht="15.75" customHeight="1">
      <c r="A95" s="56" t="s">
        <v>216</v>
      </c>
      <c r="B95" s="56" t="s">
        <v>217</v>
      </c>
      <c r="C95" s="56" t="str">
        <f>VLOOKUP(A95,'import Malatya'!A:P,3,0)</f>
        <v>DOĞRU</v>
      </c>
      <c r="D95" s="56" t="s">
        <v>1493</v>
      </c>
      <c r="E95" s="56">
        <f>VLOOKUP(A95,'import Malatya'!A:P,5,0)</f>
        <v>942</v>
      </c>
      <c r="F95" s="56">
        <f>VLOOKUP(A95,'import Malatya'!A:P,6,0)</f>
        <v>28</v>
      </c>
      <c r="G95" s="56">
        <f>VLOOKUP(A95,'import Malatya'!A:P,7,0)</f>
        <v>0</v>
      </c>
      <c r="H95" s="56">
        <f>VLOOKUP(A95,'import Malatya'!A:P,8,0)</f>
        <v>24</v>
      </c>
      <c r="I95" s="56">
        <f>VLOOKUP(A95,'import Malatya'!A:P,9,0)</f>
        <v>24</v>
      </c>
      <c r="J95" s="216">
        <f>VLOOKUP(A95,'import Malatya'!A:P,10,0)</f>
        <v>0</v>
      </c>
      <c r="K95" s="56" t="s">
        <v>2623</v>
      </c>
      <c r="L95" s="56">
        <v>4.222129285E9</v>
      </c>
      <c r="M95" s="56" t="s">
        <v>2321</v>
      </c>
      <c r="N95" s="56" t="s">
        <v>2322</v>
      </c>
      <c r="O95" s="56" t="s">
        <v>220</v>
      </c>
      <c r="P95" s="217" t="str">
        <f>VLOOKUP(A95,'import Malatya'!A:P,16,0)</f>
        <v>Geleneksel</v>
      </c>
      <c r="Q95" s="218" t="b">
        <v>1</v>
      </c>
      <c r="R95" s="218"/>
      <c r="S95" s="218" t="s">
        <v>100</v>
      </c>
      <c r="T95" s="17" t="s">
        <v>65</v>
      </c>
      <c r="U95" s="218" t="s">
        <v>2624</v>
      </c>
      <c r="V95" s="220">
        <v>44529.0</v>
      </c>
      <c r="W95" s="220">
        <v>44530.0</v>
      </c>
      <c r="X95" s="218"/>
      <c r="Y95" s="218" t="s">
        <v>1353</v>
      </c>
      <c r="Z95" s="220">
        <v>44529.0</v>
      </c>
      <c r="AA95" s="218" t="s">
        <v>1353</v>
      </c>
      <c r="AB95" s="221">
        <v>44539.0</v>
      </c>
      <c r="AC95" s="218"/>
      <c r="AD95" s="221"/>
      <c r="AE95" s="218"/>
      <c r="AF95" s="218"/>
      <c r="AG95" s="218"/>
      <c r="AH95" s="218"/>
      <c r="AI95" s="218" t="s">
        <v>100</v>
      </c>
      <c r="AJ95" s="218" t="s">
        <v>106</v>
      </c>
      <c r="AK95" s="218"/>
      <c r="AL95" s="218"/>
      <c r="AM95" s="218"/>
    </row>
    <row r="96" ht="15.75" customHeight="1">
      <c r="A96" s="56" t="s">
        <v>2625</v>
      </c>
      <c r="B96" s="56" t="s">
        <v>2626</v>
      </c>
      <c r="C96" s="56" t="str">
        <f>VLOOKUP(A96,'import Malatya'!A:P,3,0)</f>
        <v>DOĞRU</v>
      </c>
      <c r="D96" s="56" t="s">
        <v>1493</v>
      </c>
      <c r="E96" s="56">
        <f>VLOOKUP(A96,'import Malatya'!A:P,5,0)</f>
        <v>491</v>
      </c>
      <c r="F96" s="56">
        <f>VLOOKUP(A96,'import Malatya'!A:P,6,0)</f>
        <v>8</v>
      </c>
      <c r="G96" s="56">
        <f>VLOOKUP(A96,'import Malatya'!A:P,7,0)</f>
        <v>0</v>
      </c>
      <c r="H96" s="56">
        <f>VLOOKUP(A96,'import Malatya'!A:P,8,0)</f>
        <v>27</v>
      </c>
      <c r="I96" s="56">
        <f>VLOOKUP(A96,'import Malatya'!A:P,9,0)</f>
        <v>27</v>
      </c>
      <c r="J96" s="216">
        <f>VLOOKUP(A96,'import Malatya'!A:P,10,0)</f>
        <v>0</v>
      </c>
      <c r="K96" s="56" t="s">
        <v>2627</v>
      </c>
      <c r="L96" s="56">
        <v>4.222112585E9</v>
      </c>
      <c r="M96" s="56" t="s">
        <v>2321</v>
      </c>
      <c r="N96" s="56" t="s">
        <v>2628</v>
      </c>
      <c r="O96" s="56" t="s">
        <v>2629</v>
      </c>
      <c r="P96" s="217" t="str">
        <f>VLOOKUP(A96,'import Malatya'!A:P,16,0)</f>
        <v>Geleneksel</v>
      </c>
      <c r="Q96" s="218" t="b">
        <v>0</v>
      </c>
      <c r="R96" s="218" t="s">
        <v>29</v>
      </c>
      <c r="S96" s="218"/>
      <c r="T96" s="224"/>
      <c r="U96" s="218" t="s">
        <v>2630</v>
      </c>
      <c r="V96" s="220"/>
      <c r="W96" s="220"/>
      <c r="X96" s="218"/>
      <c r="Y96" s="218" t="s">
        <v>1353</v>
      </c>
      <c r="Z96" s="220">
        <v>44530.0</v>
      </c>
      <c r="AA96" s="218" t="s">
        <v>1506</v>
      </c>
      <c r="AB96" s="221">
        <v>44572.0</v>
      </c>
      <c r="AC96" s="218"/>
      <c r="AD96" s="221"/>
      <c r="AE96" s="218"/>
      <c r="AF96" s="218"/>
      <c r="AG96" s="218"/>
      <c r="AH96" s="218"/>
      <c r="AI96" s="218" t="s">
        <v>100</v>
      </c>
      <c r="AJ96" s="218" t="s">
        <v>167</v>
      </c>
      <c r="AK96" s="218"/>
      <c r="AL96" s="218"/>
      <c r="AM96" s="218"/>
    </row>
    <row r="97" ht="15.75" customHeight="1">
      <c r="A97" s="211" t="s">
        <v>2631</v>
      </c>
      <c r="B97" s="211" t="s">
        <v>2632</v>
      </c>
      <c r="C97" s="56" t="str">
        <f>VLOOKUP(A97,'import Malatya'!A:P,3,0)</f>
        <v>DOĞRU</v>
      </c>
      <c r="D97" s="211" t="s">
        <v>1378</v>
      </c>
      <c r="E97" s="56">
        <f>VLOOKUP(A97,'import Malatya'!A:P,5,0)</f>
        <v>2</v>
      </c>
      <c r="F97" s="56">
        <f>VLOOKUP(A97,'import Malatya'!A:P,6,0)</f>
        <v>2</v>
      </c>
      <c r="G97" s="56">
        <f>VLOOKUP(A97,'import Malatya'!A:P,7,0)</f>
        <v>0</v>
      </c>
      <c r="H97" s="56">
        <f>VLOOKUP(A97,'import Malatya'!A:P,8,0)</f>
        <v>19</v>
      </c>
      <c r="I97" s="56">
        <f>VLOOKUP(A97,'import Malatya'!A:P,9,0)</f>
        <v>19</v>
      </c>
      <c r="J97" s="216">
        <f>VLOOKUP(A97,'import Malatya'!A:P,10,0)</f>
        <v>0</v>
      </c>
      <c r="K97" s="211" t="s">
        <v>2606</v>
      </c>
      <c r="L97" s="211">
        <v>4.225042544E9</v>
      </c>
      <c r="M97" s="211" t="s">
        <v>2321</v>
      </c>
      <c r="N97" s="211" t="s">
        <v>2366</v>
      </c>
      <c r="O97" s="211" t="s">
        <v>2607</v>
      </c>
      <c r="P97" s="217" t="str">
        <f>VLOOKUP(A97,'import Malatya'!A:P,16,0)</f>
        <v>Geleneksel</v>
      </c>
      <c r="Q97" s="218" t="b">
        <v>0</v>
      </c>
      <c r="R97" s="218"/>
      <c r="S97" s="218"/>
      <c r="T97" s="207"/>
      <c r="U97" s="219"/>
      <c r="V97" s="220"/>
      <c r="W97" s="220"/>
      <c r="X97" s="218"/>
      <c r="Y97" s="218"/>
      <c r="Z97" s="220"/>
      <c r="AA97" s="218"/>
      <c r="AB97" s="221"/>
      <c r="AC97" s="218"/>
      <c r="AD97" s="221"/>
      <c r="AE97" s="218"/>
      <c r="AF97" s="222"/>
      <c r="AG97" s="218"/>
      <c r="AH97" s="222"/>
      <c r="AI97" s="218"/>
      <c r="AJ97" s="218"/>
      <c r="AK97" s="218"/>
      <c r="AL97" s="218"/>
      <c r="AM97" s="218"/>
    </row>
    <row r="98" ht="15.75" customHeight="1">
      <c r="A98" s="56" t="s">
        <v>2633</v>
      </c>
      <c r="B98" s="56" t="s">
        <v>2634</v>
      </c>
      <c r="C98" s="56" t="str">
        <f>VLOOKUP(A98,'import Malatya'!A:P,3,0)</f>
        <v>YANLIŞ</v>
      </c>
      <c r="D98" s="56" t="s">
        <v>1378</v>
      </c>
      <c r="E98" s="56">
        <f>VLOOKUP(A98,'import Malatya'!A:P,5,0)</f>
        <v>39</v>
      </c>
      <c r="F98" s="56" t="str">
        <f>VLOOKUP(A98,'import Malatya'!A:P,6,0)</f>
        <v/>
      </c>
      <c r="G98" s="56">
        <f>VLOOKUP(A98,'import Malatya'!A:P,7,0)</f>
        <v>0</v>
      </c>
      <c r="H98" s="56">
        <f>VLOOKUP(A98,'import Malatya'!A:P,8,0)</f>
        <v>10</v>
      </c>
      <c r="I98" s="56">
        <f>VLOOKUP(A98,'import Malatya'!A:P,9,0)</f>
        <v>10</v>
      </c>
      <c r="J98" s="216">
        <f>VLOOKUP(A98,'import Malatya'!A:P,10,0)</f>
        <v>0</v>
      </c>
      <c r="K98" s="56" t="s">
        <v>2635</v>
      </c>
      <c r="L98" s="56">
        <v>4.225036666E9</v>
      </c>
      <c r="M98" s="56" t="s">
        <v>2337</v>
      </c>
      <c r="N98" s="56" t="s">
        <v>2371</v>
      </c>
      <c r="O98" s="56" t="s">
        <v>2636</v>
      </c>
      <c r="P98" s="217" t="str">
        <f>VLOOKUP(A98,'import Malatya'!A:P,16,0)</f>
        <v>Geleneksel</v>
      </c>
      <c r="Q98" s="218" t="b">
        <v>0</v>
      </c>
      <c r="R98" s="218" t="s">
        <v>31</v>
      </c>
      <c r="S98" s="218"/>
      <c r="T98" s="223"/>
      <c r="U98" s="218" t="s">
        <v>2637</v>
      </c>
      <c r="V98" s="220"/>
      <c r="W98" s="220"/>
      <c r="X98" s="218"/>
      <c r="Y98" s="218" t="s">
        <v>1353</v>
      </c>
      <c r="Z98" s="220">
        <v>44526.0</v>
      </c>
      <c r="AA98" s="218" t="s">
        <v>1475</v>
      </c>
      <c r="AB98" s="221">
        <v>44527.0</v>
      </c>
      <c r="AC98" s="218" t="s">
        <v>1475</v>
      </c>
      <c r="AD98" s="221">
        <v>44529.0</v>
      </c>
      <c r="AE98" s="218" t="s">
        <v>43</v>
      </c>
      <c r="AF98" s="221">
        <v>44536.0</v>
      </c>
      <c r="AG98" s="218" t="s">
        <v>43</v>
      </c>
      <c r="AH98" s="222">
        <v>44635.0</v>
      </c>
      <c r="AI98" s="218" t="s">
        <v>128</v>
      </c>
      <c r="AJ98" s="218" t="s">
        <v>66</v>
      </c>
      <c r="AK98" s="218" t="s">
        <v>167</v>
      </c>
      <c r="AL98" s="218" t="s">
        <v>106</v>
      </c>
      <c r="AM98" s="218" t="s">
        <v>66</v>
      </c>
    </row>
    <row r="99" ht="15.75" customHeight="1">
      <c r="A99" s="56" t="s">
        <v>665</v>
      </c>
      <c r="B99" s="56" t="s">
        <v>666</v>
      </c>
      <c r="C99" s="56" t="str">
        <f>VLOOKUP(A99,'import Malatya'!A:P,3,0)</f>
        <v>DOĞRU</v>
      </c>
      <c r="D99" s="56" t="s">
        <v>1493</v>
      </c>
      <c r="E99" s="56">
        <f>VLOOKUP(A99,'import Malatya'!A:P,5,0)</f>
        <v>12</v>
      </c>
      <c r="F99" s="56">
        <f>VLOOKUP(A99,'import Malatya'!A:P,6,0)</f>
        <v>4</v>
      </c>
      <c r="G99" s="56">
        <f>VLOOKUP(A99,'import Malatya'!A:P,7,0)</f>
        <v>7</v>
      </c>
      <c r="H99" s="56">
        <f>VLOOKUP(A99,'import Malatya'!A:P,8,0)</f>
        <v>5</v>
      </c>
      <c r="I99" s="56">
        <f>VLOOKUP(A99,'import Malatya'!A:P,9,0)</f>
        <v>12</v>
      </c>
      <c r="J99" s="216">
        <f>VLOOKUP(A99,'import Malatya'!A:P,10,0)</f>
        <v>0.58</v>
      </c>
      <c r="K99" s="56" t="s">
        <v>2638</v>
      </c>
      <c r="L99" s="56">
        <v>5.517464244E9</v>
      </c>
      <c r="M99" s="56" t="s">
        <v>2321</v>
      </c>
      <c r="N99" s="56" t="s">
        <v>2438</v>
      </c>
      <c r="O99" s="56" t="s">
        <v>669</v>
      </c>
      <c r="P99" s="217" t="str">
        <f>VLOOKUP(A99,'import Malatya'!A:P,16,0)</f>
        <v>Geleneksel</v>
      </c>
      <c r="Q99" s="218" t="b">
        <v>0</v>
      </c>
      <c r="R99" s="218" t="s">
        <v>38</v>
      </c>
      <c r="S99" s="218" t="s">
        <v>167</v>
      </c>
      <c r="T99" s="207" t="s">
        <v>65</v>
      </c>
      <c r="U99" s="219"/>
      <c r="V99" s="220">
        <v>44634.0</v>
      </c>
      <c r="W99" s="220">
        <v>44635.0</v>
      </c>
      <c r="X99" s="218"/>
      <c r="Y99" s="218" t="s">
        <v>1353</v>
      </c>
      <c r="Z99" s="220">
        <v>44634.0</v>
      </c>
      <c r="AA99" s="218"/>
      <c r="AB99" s="221"/>
      <c r="AC99" s="218"/>
      <c r="AD99" s="221"/>
      <c r="AE99" s="218"/>
      <c r="AF99" s="222"/>
      <c r="AG99" s="218"/>
      <c r="AH99" s="222"/>
      <c r="AI99" s="218" t="s">
        <v>167</v>
      </c>
      <c r="AJ99" s="218"/>
      <c r="AK99" s="218"/>
      <c r="AL99" s="218"/>
      <c r="AM99" s="218"/>
    </row>
    <row r="100" ht="15.75" customHeight="1">
      <c r="A100" s="56" t="s">
        <v>2639</v>
      </c>
      <c r="B100" s="56" t="s">
        <v>2640</v>
      </c>
      <c r="C100" s="56" t="str">
        <f>VLOOKUP(A100,'import Malatya'!A:P,3,0)</f>
        <v>DOĞRU</v>
      </c>
      <c r="D100" s="56" t="s">
        <v>1385</v>
      </c>
      <c r="E100" s="56">
        <f>VLOOKUP(A100,'import Malatya'!A:P,5,0)</f>
        <v>31</v>
      </c>
      <c r="F100" s="56">
        <f>VLOOKUP(A100,'import Malatya'!A:P,6,0)</f>
        <v>24</v>
      </c>
      <c r="G100" s="56">
        <f>VLOOKUP(A100,'import Malatya'!A:P,7,0)</f>
        <v>0</v>
      </c>
      <c r="H100" s="56">
        <f>VLOOKUP(A100,'import Malatya'!A:P,8,0)</f>
        <v>11</v>
      </c>
      <c r="I100" s="56">
        <f>VLOOKUP(A100,'import Malatya'!A:P,9,0)</f>
        <v>11</v>
      </c>
      <c r="J100" s="216">
        <f>VLOOKUP(A100,'import Malatya'!A:P,10,0)</f>
        <v>0</v>
      </c>
      <c r="K100" s="56" t="s">
        <v>2641</v>
      </c>
      <c r="L100" s="56">
        <v>5.455900544E9</v>
      </c>
      <c r="M100" s="56" t="s">
        <v>2337</v>
      </c>
      <c r="N100" s="56" t="s">
        <v>2642</v>
      </c>
      <c r="O100" s="56" t="s">
        <v>2643</v>
      </c>
      <c r="P100" s="217" t="str">
        <f>VLOOKUP(A100,'import Malatya'!A:P,16,0)</f>
        <v>Geleneksel</v>
      </c>
      <c r="Q100" s="218" t="b">
        <v>0</v>
      </c>
      <c r="R100" s="218" t="s">
        <v>40</v>
      </c>
      <c r="S100" s="218"/>
      <c r="T100" s="29"/>
      <c r="U100" s="219" t="s">
        <v>2644</v>
      </c>
      <c r="V100" s="220"/>
      <c r="W100" s="220"/>
      <c r="X100" s="218"/>
      <c r="Y100" s="218" t="s">
        <v>1353</v>
      </c>
      <c r="Z100" s="220">
        <v>44635.0</v>
      </c>
      <c r="AA100" s="218"/>
      <c r="AB100" s="221"/>
      <c r="AC100" s="218"/>
      <c r="AD100" s="221"/>
      <c r="AE100" s="218"/>
      <c r="AF100" s="222"/>
      <c r="AG100" s="218"/>
      <c r="AH100" s="222"/>
      <c r="AI100" s="218" t="s">
        <v>66</v>
      </c>
      <c r="AJ100" s="218"/>
      <c r="AK100" s="218"/>
      <c r="AL100" s="218"/>
      <c r="AM100" s="218"/>
    </row>
    <row r="101" ht="15.75" customHeight="1">
      <c r="A101" s="211" t="s">
        <v>2645</v>
      </c>
      <c r="B101" s="211" t="s">
        <v>2646</v>
      </c>
      <c r="C101" s="56" t="str">
        <f>VLOOKUP(A101,'import Malatya'!A:P,3,0)</f>
        <v>DOĞRU</v>
      </c>
      <c r="D101" s="211" t="s">
        <v>1507</v>
      </c>
      <c r="E101" s="56">
        <f>VLOOKUP(A101,'import Malatya'!A:P,5,0)</f>
        <v>575</v>
      </c>
      <c r="F101" s="56">
        <f>VLOOKUP(A101,'import Malatya'!A:P,6,0)</f>
        <v>16</v>
      </c>
      <c r="G101" s="56">
        <f>VLOOKUP(A101,'import Malatya'!A:P,7,0)</f>
        <v>0</v>
      </c>
      <c r="H101" s="56">
        <f>VLOOKUP(A101,'import Malatya'!A:P,8,0)</f>
        <v>50</v>
      </c>
      <c r="I101" s="56">
        <f>VLOOKUP(A101,'import Malatya'!A:P,9,0)</f>
        <v>50</v>
      </c>
      <c r="J101" s="216">
        <f>VLOOKUP(A101,'import Malatya'!A:P,10,0)</f>
        <v>0</v>
      </c>
      <c r="K101" s="211" t="s">
        <v>2647</v>
      </c>
      <c r="L101" s="211">
        <v>4.223232346E9</v>
      </c>
      <c r="M101" s="211" t="s">
        <v>2337</v>
      </c>
      <c r="N101" s="211" t="s">
        <v>2338</v>
      </c>
      <c r="O101" s="211" t="s">
        <v>2648</v>
      </c>
      <c r="P101" s="217" t="str">
        <f>VLOOKUP(A101,'import Malatya'!A:P,16,0)</f>
        <v>Key</v>
      </c>
      <c r="Q101" s="218" t="b">
        <v>0</v>
      </c>
      <c r="R101" s="218"/>
      <c r="S101" s="218"/>
      <c r="T101" s="207"/>
      <c r="U101" s="219" t="s">
        <v>2649</v>
      </c>
      <c r="V101" s="220"/>
      <c r="W101" s="220"/>
      <c r="X101" s="218"/>
      <c r="Y101" s="218" t="s">
        <v>1506</v>
      </c>
      <c r="Z101" s="220">
        <v>44663.0</v>
      </c>
      <c r="AA101" s="218"/>
      <c r="AB101" s="221"/>
      <c r="AC101" s="218"/>
      <c r="AD101" s="221"/>
      <c r="AE101" s="218"/>
      <c r="AF101" s="222"/>
      <c r="AG101" s="218"/>
      <c r="AH101" s="222"/>
      <c r="AI101" s="218" t="s">
        <v>106</v>
      </c>
      <c r="AJ101" s="218"/>
      <c r="AK101" s="218"/>
      <c r="AL101" s="218"/>
      <c r="AM101" s="218"/>
    </row>
    <row r="102" ht="15.75" customHeight="1">
      <c r="A102" s="56" t="s">
        <v>113</v>
      </c>
      <c r="B102" s="56" t="s">
        <v>114</v>
      </c>
      <c r="C102" s="56" t="str">
        <f>VLOOKUP(A102,'import Malatya'!A:P,3,0)</f>
        <v>DOĞRU</v>
      </c>
      <c r="D102" s="56" t="s">
        <v>1378</v>
      </c>
      <c r="E102" s="56">
        <f>VLOOKUP(A102,'import Malatya'!A:P,5,0)</f>
        <v>693</v>
      </c>
      <c r="F102" s="56">
        <f>VLOOKUP(A102,'import Malatya'!A:P,6,0)</f>
        <v>38</v>
      </c>
      <c r="G102" s="56">
        <f>VLOOKUP(A102,'import Malatya'!A:P,7,0)</f>
        <v>12</v>
      </c>
      <c r="H102" s="56">
        <f>VLOOKUP(A102,'import Malatya'!A:P,8,0)</f>
        <v>36</v>
      </c>
      <c r="I102" s="56">
        <f>VLOOKUP(A102,'import Malatya'!A:P,9,0)</f>
        <v>48</v>
      </c>
      <c r="J102" s="216">
        <f>VLOOKUP(A102,'import Malatya'!A:P,10,0)</f>
        <v>0.25</v>
      </c>
      <c r="K102" s="56" t="s">
        <v>2650</v>
      </c>
      <c r="L102" s="56">
        <v>4.223240334E9</v>
      </c>
      <c r="M102" s="56" t="s">
        <v>2337</v>
      </c>
      <c r="N102" s="56" t="s">
        <v>2358</v>
      </c>
      <c r="O102" s="56" t="s">
        <v>117</v>
      </c>
      <c r="P102" s="217" t="str">
        <f>VLOOKUP(A102,'import Malatya'!A:P,16,0)</f>
        <v>Geleneksel</v>
      </c>
      <c r="Q102" s="218" t="b">
        <v>0</v>
      </c>
      <c r="R102" s="218" t="s">
        <v>38</v>
      </c>
      <c r="S102" s="218" t="s">
        <v>416</v>
      </c>
      <c r="T102" s="2" t="s">
        <v>65</v>
      </c>
      <c r="U102" s="218" t="s">
        <v>2651</v>
      </c>
      <c r="V102" s="220">
        <v>44547.0</v>
      </c>
      <c r="W102" s="220">
        <v>44550.0</v>
      </c>
      <c r="X102" s="218"/>
      <c r="Y102" s="218" t="s">
        <v>1353</v>
      </c>
      <c r="Z102" s="220">
        <v>44522.0</v>
      </c>
      <c r="AA102" s="218" t="s">
        <v>1353</v>
      </c>
      <c r="AB102" s="221">
        <v>44522.0</v>
      </c>
      <c r="AC102" s="218" t="s">
        <v>1353</v>
      </c>
      <c r="AD102" s="221">
        <v>44526.0</v>
      </c>
      <c r="AE102" s="218" t="s">
        <v>1353</v>
      </c>
      <c r="AF102" s="222">
        <v>44547.0</v>
      </c>
      <c r="AG102" s="218"/>
      <c r="AH102" s="218"/>
      <c r="AI102" s="218" t="s">
        <v>73</v>
      </c>
      <c r="AJ102" s="218" t="s">
        <v>73</v>
      </c>
      <c r="AK102" s="218" t="s">
        <v>416</v>
      </c>
      <c r="AL102" s="218"/>
      <c r="AM102" s="218"/>
    </row>
    <row r="103" ht="15.75" customHeight="1">
      <c r="A103" s="56" t="s">
        <v>80</v>
      </c>
      <c r="B103" s="56" t="s">
        <v>81</v>
      </c>
      <c r="C103" s="56" t="str">
        <f>VLOOKUP(A103,'import Malatya'!A:P,3,0)</f>
        <v>DOĞRU</v>
      </c>
      <c r="D103" s="56" t="s">
        <v>1507</v>
      </c>
      <c r="E103" s="56">
        <f>VLOOKUP(A103,'import Malatya'!A:P,5,0)</f>
        <v>2285</v>
      </c>
      <c r="F103" s="56">
        <f>VLOOKUP(A103,'import Malatya'!A:P,6,0)</f>
        <v>116</v>
      </c>
      <c r="G103" s="56">
        <f>VLOOKUP(A103,'import Malatya'!A:P,7,0)</f>
        <v>8</v>
      </c>
      <c r="H103" s="56">
        <f>VLOOKUP(A103,'import Malatya'!A:P,8,0)</f>
        <v>3</v>
      </c>
      <c r="I103" s="56">
        <f>VLOOKUP(A103,'import Malatya'!A:P,9,0)</f>
        <v>11</v>
      </c>
      <c r="J103" s="216">
        <f>VLOOKUP(A103,'import Malatya'!A:P,10,0)</f>
        <v>0.73</v>
      </c>
      <c r="K103" s="56" t="s">
        <v>2652</v>
      </c>
      <c r="L103" s="56">
        <v>4.223253182E9</v>
      </c>
      <c r="M103" s="56" t="s">
        <v>2337</v>
      </c>
      <c r="N103" s="56" t="s">
        <v>2338</v>
      </c>
      <c r="O103" s="56" t="s">
        <v>84</v>
      </c>
      <c r="P103" s="217" t="str">
        <f>VLOOKUP(A103,'import Malatya'!A:P,16,0)</f>
        <v>Geleneksel</v>
      </c>
      <c r="Q103" s="218" t="b">
        <v>0</v>
      </c>
      <c r="R103" s="218" t="s">
        <v>38</v>
      </c>
      <c r="S103" s="218" t="s">
        <v>416</v>
      </c>
      <c r="T103" s="207" t="s">
        <v>65</v>
      </c>
      <c r="U103" s="218" t="s">
        <v>2653</v>
      </c>
      <c r="V103" s="220">
        <v>44547.0</v>
      </c>
      <c r="W103" s="220">
        <v>44550.0</v>
      </c>
      <c r="X103" s="218"/>
      <c r="Y103" s="218" t="s">
        <v>1353</v>
      </c>
      <c r="Z103" s="220">
        <v>44518.0</v>
      </c>
      <c r="AA103" s="218" t="s">
        <v>1353</v>
      </c>
      <c r="AB103" s="221">
        <v>44547.0</v>
      </c>
      <c r="AC103" s="218"/>
      <c r="AD103" s="221"/>
      <c r="AE103" s="218"/>
      <c r="AF103" s="218"/>
      <c r="AG103" s="218"/>
      <c r="AH103" s="218"/>
      <c r="AI103" s="218" t="s">
        <v>66</v>
      </c>
      <c r="AJ103" s="218" t="s">
        <v>416</v>
      </c>
      <c r="AK103" s="218"/>
      <c r="AL103" s="218"/>
      <c r="AM103" s="218"/>
    </row>
    <row r="104" ht="15.75" customHeight="1">
      <c r="A104" s="56" t="s">
        <v>2654</v>
      </c>
      <c r="B104" s="56" t="s">
        <v>2655</v>
      </c>
      <c r="C104" s="56" t="str">
        <f>VLOOKUP(A104,'import Malatya'!A:P,3,0)</f>
        <v>DOĞRU</v>
      </c>
      <c r="D104" s="56" t="s">
        <v>1493</v>
      </c>
      <c r="E104" s="56">
        <f>VLOOKUP(A104,'import Malatya'!A:P,5,0)</f>
        <v>2012</v>
      </c>
      <c r="F104" s="56">
        <f>VLOOKUP(A104,'import Malatya'!A:P,6,0)</f>
        <v>68</v>
      </c>
      <c r="G104" s="56">
        <f>VLOOKUP(A104,'import Malatya'!A:P,7,0)</f>
        <v>0</v>
      </c>
      <c r="H104" s="56">
        <f>VLOOKUP(A104,'import Malatya'!A:P,8,0)</f>
        <v>17</v>
      </c>
      <c r="I104" s="56">
        <f>VLOOKUP(A104,'import Malatya'!A:P,9,0)</f>
        <v>17</v>
      </c>
      <c r="J104" s="216">
        <f>VLOOKUP(A104,'import Malatya'!A:P,10,0)</f>
        <v>0</v>
      </c>
      <c r="K104" s="56" t="s">
        <v>2656</v>
      </c>
      <c r="L104" s="56">
        <v>4.222122533E9</v>
      </c>
      <c r="M104" s="56" t="s">
        <v>2321</v>
      </c>
      <c r="N104" s="56" t="s">
        <v>2333</v>
      </c>
      <c r="O104" s="56" t="s">
        <v>2657</v>
      </c>
      <c r="P104" s="217" t="str">
        <f>VLOOKUP(A104,'import Malatya'!A:P,16,0)</f>
        <v>Geleneksel</v>
      </c>
      <c r="Q104" s="218" t="b">
        <v>0</v>
      </c>
      <c r="R104" s="218" t="s">
        <v>27</v>
      </c>
      <c r="S104" s="218"/>
      <c r="T104" s="218"/>
      <c r="U104" s="218" t="s">
        <v>2658</v>
      </c>
      <c r="V104" s="220"/>
      <c r="W104" s="220"/>
      <c r="X104" s="218"/>
      <c r="Y104" s="218" t="s">
        <v>1353</v>
      </c>
      <c r="Z104" s="220">
        <v>44538.0</v>
      </c>
      <c r="AA104" s="218"/>
      <c r="AB104" s="221"/>
      <c r="AC104" s="218"/>
      <c r="AD104" s="221"/>
      <c r="AE104" s="218"/>
      <c r="AF104" s="218"/>
      <c r="AG104" s="218"/>
      <c r="AH104" s="218"/>
      <c r="AI104" s="218" t="s">
        <v>106</v>
      </c>
      <c r="AJ104" s="218"/>
      <c r="AK104" s="218"/>
      <c r="AL104" s="218"/>
      <c r="AM104" s="218"/>
    </row>
    <row r="105" ht="15.75" customHeight="1">
      <c r="A105" s="56" t="s">
        <v>199</v>
      </c>
      <c r="B105" s="56" t="s">
        <v>200</v>
      </c>
      <c r="C105" s="56" t="str">
        <f>VLOOKUP(A105,'import Malatya'!A:P,3,0)</f>
        <v>DOĞRU</v>
      </c>
      <c r="D105" s="56" t="s">
        <v>1493</v>
      </c>
      <c r="E105" s="56">
        <f>VLOOKUP(A105,'import Malatya'!A:P,5,0)</f>
        <v>910</v>
      </c>
      <c r="F105" s="56">
        <f>VLOOKUP(A105,'import Malatya'!A:P,6,0)</f>
        <v>130</v>
      </c>
      <c r="G105" s="56">
        <f>VLOOKUP(A105,'import Malatya'!A:P,7,0)</f>
        <v>6</v>
      </c>
      <c r="H105" s="56">
        <f>VLOOKUP(A105,'import Malatya'!A:P,8,0)</f>
        <v>1</v>
      </c>
      <c r="I105" s="56">
        <f>VLOOKUP(A105,'import Malatya'!A:P,9,0)</f>
        <v>7</v>
      </c>
      <c r="J105" s="216">
        <f>VLOOKUP(A105,'import Malatya'!A:P,10,0)</f>
        <v>0.86</v>
      </c>
      <c r="K105" s="56" t="s">
        <v>2659</v>
      </c>
      <c r="L105" s="56">
        <v>4.223242533E9</v>
      </c>
      <c r="M105" s="56" t="s">
        <v>2337</v>
      </c>
      <c r="N105" s="56" t="s">
        <v>2529</v>
      </c>
      <c r="O105" s="56" t="s">
        <v>203</v>
      </c>
      <c r="P105" s="217" t="str">
        <f>VLOOKUP(A105,'import Malatya'!A:P,16,0)</f>
        <v>Geleneksel</v>
      </c>
      <c r="Q105" s="218" t="b">
        <v>0</v>
      </c>
      <c r="R105" s="218" t="s">
        <v>38</v>
      </c>
      <c r="S105" s="218" t="s">
        <v>128</v>
      </c>
      <c r="T105" s="207"/>
      <c r="U105" s="218" t="s">
        <v>2660</v>
      </c>
      <c r="V105" s="220">
        <v>44526.0</v>
      </c>
      <c r="W105" s="220">
        <v>44529.0</v>
      </c>
      <c r="X105" s="218"/>
      <c r="Y105" s="218" t="s">
        <v>1475</v>
      </c>
      <c r="Z105" s="220">
        <v>44524.0</v>
      </c>
      <c r="AA105" s="218" t="s">
        <v>1353</v>
      </c>
      <c r="AB105" s="221">
        <v>44526.0</v>
      </c>
      <c r="AC105" s="218"/>
      <c r="AD105" s="221"/>
      <c r="AE105" s="218"/>
      <c r="AF105" s="218"/>
      <c r="AG105" s="218"/>
      <c r="AH105" s="218"/>
      <c r="AI105" s="218" t="s">
        <v>610</v>
      </c>
      <c r="AJ105" s="218" t="s">
        <v>128</v>
      </c>
      <c r="AK105" s="218"/>
      <c r="AL105" s="218"/>
      <c r="AM105" s="218"/>
    </row>
    <row r="106" ht="15.75" customHeight="1">
      <c r="A106" s="56" t="s">
        <v>670</v>
      </c>
      <c r="B106" s="56" t="s">
        <v>671</v>
      </c>
      <c r="C106" s="56" t="str">
        <f>VLOOKUP(A106,'import Malatya'!A:P,3,0)</f>
        <v>DOĞRU</v>
      </c>
      <c r="D106" s="56" t="s">
        <v>1493</v>
      </c>
      <c r="E106" s="56">
        <f>VLOOKUP(A106,'import Malatya'!A:P,5,0)</f>
        <v>296</v>
      </c>
      <c r="F106" s="56">
        <f>VLOOKUP(A106,'import Malatya'!A:P,6,0)</f>
        <v>30</v>
      </c>
      <c r="G106" s="56">
        <f>VLOOKUP(A106,'import Malatya'!A:P,7,0)</f>
        <v>8</v>
      </c>
      <c r="H106" s="56">
        <f>VLOOKUP(A106,'import Malatya'!A:P,8,0)</f>
        <v>9</v>
      </c>
      <c r="I106" s="56">
        <f>VLOOKUP(A106,'import Malatya'!A:P,9,0)</f>
        <v>17</v>
      </c>
      <c r="J106" s="216">
        <f>VLOOKUP(A106,'import Malatya'!A:P,10,0)</f>
        <v>0.47</v>
      </c>
      <c r="K106" s="56" t="s">
        <v>2659</v>
      </c>
      <c r="L106" s="56">
        <v>4.223113333E9</v>
      </c>
      <c r="M106" s="56" t="s">
        <v>2321</v>
      </c>
      <c r="N106" s="56" t="s">
        <v>2322</v>
      </c>
      <c r="O106" s="56" t="s">
        <v>293</v>
      </c>
      <c r="P106" s="217" t="str">
        <f>VLOOKUP(A106,'import Malatya'!A:P,16,0)</f>
        <v>Geleneksel</v>
      </c>
      <c r="Q106" s="218" t="b">
        <v>0</v>
      </c>
      <c r="R106" s="218" t="s">
        <v>38</v>
      </c>
      <c r="S106" s="218" t="s">
        <v>128</v>
      </c>
      <c r="T106" s="207"/>
      <c r="U106" s="219"/>
      <c r="V106" s="220">
        <v>44636.0</v>
      </c>
      <c r="W106" s="220">
        <v>44637.0</v>
      </c>
      <c r="X106" s="218"/>
      <c r="Y106" s="218" t="s">
        <v>1353</v>
      </c>
      <c r="Z106" s="220">
        <v>44580.0</v>
      </c>
      <c r="AA106" s="218" t="s">
        <v>1506</v>
      </c>
      <c r="AB106" s="221">
        <v>44601.0</v>
      </c>
      <c r="AC106" s="218" t="s">
        <v>1506</v>
      </c>
      <c r="AD106" s="221">
        <v>44602.0</v>
      </c>
      <c r="AE106" s="218" t="s">
        <v>1353</v>
      </c>
      <c r="AF106" s="222">
        <v>44607.0</v>
      </c>
      <c r="AG106" s="218" t="s">
        <v>1353</v>
      </c>
      <c r="AH106" s="222">
        <v>44636.0</v>
      </c>
      <c r="AI106" s="218" t="s">
        <v>404</v>
      </c>
      <c r="AJ106" s="218" t="s">
        <v>404</v>
      </c>
      <c r="AK106" s="218" t="s">
        <v>167</v>
      </c>
      <c r="AL106" s="218" t="s">
        <v>610</v>
      </c>
      <c r="AM106" s="218" t="s">
        <v>128</v>
      </c>
    </row>
    <row r="107" ht="15.75" customHeight="1">
      <c r="A107" s="56" t="s">
        <v>244</v>
      </c>
      <c r="B107" s="56" t="s">
        <v>245</v>
      </c>
      <c r="C107" s="56" t="str">
        <f>VLOOKUP(A107,'import Malatya'!A:P,3,0)</f>
        <v>DOĞRU</v>
      </c>
      <c r="D107" s="56" t="s">
        <v>2034</v>
      </c>
      <c r="E107" s="56">
        <f>VLOOKUP(A107,'import Malatya'!A:P,5,0)</f>
        <v>2467</v>
      </c>
      <c r="F107" s="56">
        <f>VLOOKUP(A107,'import Malatya'!A:P,6,0)</f>
        <v>14</v>
      </c>
      <c r="G107" s="56">
        <f>VLOOKUP(A107,'import Malatya'!A:P,7,0)</f>
        <v>8</v>
      </c>
      <c r="H107" s="56">
        <f>VLOOKUP(A107,'import Malatya'!A:P,8,0)</f>
        <v>8</v>
      </c>
      <c r="I107" s="56">
        <f>VLOOKUP(A107,'import Malatya'!A:P,9,0)</f>
        <v>16</v>
      </c>
      <c r="J107" s="216">
        <f>VLOOKUP(A107,'import Malatya'!A:P,10,0)</f>
        <v>0.5</v>
      </c>
      <c r="K107" s="56" t="s">
        <v>2661</v>
      </c>
      <c r="L107" s="56">
        <v>4.223224433E9</v>
      </c>
      <c r="M107" s="56" t="s">
        <v>2337</v>
      </c>
      <c r="N107" s="56" t="s">
        <v>2662</v>
      </c>
      <c r="O107" s="56" t="s">
        <v>248</v>
      </c>
      <c r="P107" s="217" t="str">
        <f>VLOOKUP(A107,'import Malatya'!A:P,16,0)</f>
        <v>Geleneksel</v>
      </c>
      <c r="Q107" s="218" t="b">
        <v>0</v>
      </c>
      <c r="R107" s="218" t="s">
        <v>29</v>
      </c>
      <c r="S107" s="218" t="s">
        <v>273</v>
      </c>
      <c r="T107" s="207" t="s">
        <v>65</v>
      </c>
      <c r="U107" s="2" t="s">
        <v>2663</v>
      </c>
      <c r="V107" s="220">
        <v>44558.0</v>
      </c>
      <c r="W107" s="220">
        <v>44201.0</v>
      </c>
      <c r="X107" s="218"/>
      <c r="Y107" s="218" t="s">
        <v>1506</v>
      </c>
      <c r="Z107" s="220">
        <v>44524.0</v>
      </c>
      <c r="AA107" s="218" t="s">
        <v>1353</v>
      </c>
      <c r="AB107" s="221">
        <v>44529.0</v>
      </c>
      <c r="AC107" s="218" t="s">
        <v>1353</v>
      </c>
      <c r="AD107" s="221">
        <v>44532.0</v>
      </c>
      <c r="AE107" s="218" t="s">
        <v>1353</v>
      </c>
      <c r="AF107" s="221">
        <v>44548.0</v>
      </c>
      <c r="AG107" s="218" t="s">
        <v>1353</v>
      </c>
      <c r="AH107" s="222">
        <v>44558.0</v>
      </c>
      <c r="AI107" s="218" t="s">
        <v>149</v>
      </c>
      <c r="AJ107" s="218" t="s">
        <v>167</v>
      </c>
      <c r="AK107" s="218" t="s">
        <v>167</v>
      </c>
      <c r="AL107" s="218" t="s">
        <v>273</v>
      </c>
      <c r="AM107" s="218" t="s">
        <v>273</v>
      </c>
    </row>
    <row r="108" ht="15.75" customHeight="1">
      <c r="A108" s="56" t="s">
        <v>640</v>
      </c>
      <c r="B108" s="56" t="s">
        <v>641</v>
      </c>
      <c r="C108" s="56" t="str">
        <f>VLOOKUP(A108,'import Malatya'!A:P,3,0)</f>
        <v>DOĞRU</v>
      </c>
      <c r="D108" s="56" t="s">
        <v>1356</v>
      </c>
      <c r="E108" s="56" t="str">
        <f>VLOOKUP(A108,'import Malatya'!A:P,5,0)</f>
        <v/>
      </c>
      <c r="F108" s="56" t="str">
        <f>VLOOKUP(A108,'import Malatya'!A:P,6,0)</f>
        <v/>
      </c>
      <c r="G108" s="56">
        <f>VLOOKUP(A108,'import Malatya'!A:P,7,0)</f>
        <v>0</v>
      </c>
      <c r="H108" s="56">
        <f>VLOOKUP(A108,'import Malatya'!A:P,8,0)</f>
        <v>9</v>
      </c>
      <c r="I108" s="56">
        <f>VLOOKUP(A108,'import Malatya'!A:P,9,0)</f>
        <v>9</v>
      </c>
      <c r="J108" s="216">
        <f>VLOOKUP(A108,'import Malatya'!A:P,10,0)</f>
        <v>0</v>
      </c>
      <c r="K108" s="56" t="s">
        <v>2664</v>
      </c>
      <c r="L108" s="56">
        <v>5.557547285E9</v>
      </c>
      <c r="M108" s="56" t="s">
        <v>2321</v>
      </c>
      <c r="N108" s="56" t="s">
        <v>2485</v>
      </c>
      <c r="O108" s="56" t="s">
        <v>674</v>
      </c>
      <c r="P108" s="217" t="str">
        <f>VLOOKUP(A108,'import Malatya'!A:P,16,0)</f>
        <v>Geleneksel</v>
      </c>
      <c r="Q108" s="218" t="b">
        <v>0</v>
      </c>
      <c r="R108" s="218" t="s">
        <v>38</v>
      </c>
      <c r="S108" s="218" t="s">
        <v>128</v>
      </c>
      <c r="T108" s="207"/>
      <c r="U108" s="219" t="s">
        <v>642</v>
      </c>
      <c r="V108" s="220">
        <v>44636.0</v>
      </c>
      <c r="W108" s="220">
        <v>44637.0</v>
      </c>
      <c r="X108" s="218"/>
      <c r="Y108" s="218" t="s">
        <v>43</v>
      </c>
      <c r="Z108" s="220">
        <v>44607.0</v>
      </c>
      <c r="AA108" s="218"/>
      <c r="AB108" s="221"/>
      <c r="AC108" s="218"/>
      <c r="AD108" s="221"/>
      <c r="AE108" s="218"/>
      <c r="AF108" s="222"/>
      <c r="AG108" s="218"/>
      <c r="AH108" s="222"/>
      <c r="AI108" s="218" t="s">
        <v>571</v>
      </c>
      <c r="AJ108" s="218"/>
      <c r="AK108" s="218"/>
      <c r="AL108" s="218"/>
      <c r="AM108" s="218"/>
    </row>
    <row r="109" ht="15.75" customHeight="1">
      <c r="A109" s="56" t="s">
        <v>611</v>
      </c>
      <c r="B109" s="56" t="s">
        <v>612</v>
      </c>
      <c r="C109" s="56" t="str">
        <f>VLOOKUP(A109,'import Malatya'!A:P,3,0)</f>
        <v>DOĞRU</v>
      </c>
      <c r="D109" s="56" t="s">
        <v>1364</v>
      </c>
      <c r="E109" s="56">
        <f>VLOOKUP(A109,'import Malatya'!A:P,5,0)</f>
        <v>7</v>
      </c>
      <c r="F109" s="56">
        <f>VLOOKUP(A109,'import Malatya'!A:P,6,0)</f>
        <v>1</v>
      </c>
      <c r="G109" s="56">
        <f>VLOOKUP(A109,'import Malatya'!A:P,7,0)</f>
        <v>6</v>
      </c>
      <c r="H109" s="56">
        <f>VLOOKUP(A109,'import Malatya'!A:P,8,0)</f>
        <v>0</v>
      </c>
      <c r="I109" s="56">
        <f>VLOOKUP(A109,'import Malatya'!A:P,9,0)</f>
        <v>6</v>
      </c>
      <c r="J109" s="216">
        <f>VLOOKUP(A109,'import Malatya'!A:P,10,0)</f>
        <v>1</v>
      </c>
      <c r="K109" s="56" t="s">
        <v>2665</v>
      </c>
      <c r="L109" s="56">
        <v>5.447434484E9</v>
      </c>
      <c r="M109" s="56" t="s">
        <v>2321</v>
      </c>
      <c r="N109" s="56" t="s">
        <v>2666</v>
      </c>
      <c r="O109" s="56" t="s">
        <v>615</v>
      </c>
      <c r="P109" s="217" t="str">
        <f>VLOOKUP(A109,'import Malatya'!A:P,16,0)</f>
        <v>Geleneksel</v>
      </c>
      <c r="Q109" s="218" t="b">
        <v>0</v>
      </c>
      <c r="R109" s="218" t="s">
        <v>38</v>
      </c>
      <c r="S109" s="218" t="s">
        <v>610</v>
      </c>
      <c r="T109" s="17" t="s">
        <v>65</v>
      </c>
      <c r="U109" s="219" t="s">
        <v>2667</v>
      </c>
      <c r="V109" s="220">
        <v>44607.0</v>
      </c>
      <c r="W109" s="220">
        <v>44610.0</v>
      </c>
      <c r="X109" s="218"/>
      <c r="Y109" s="218" t="s">
        <v>1353</v>
      </c>
      <c r="Z109" s="220">
        <v>44606.0</v>
      </c>
      <c r="AA109" s="218" t="s">
        <v>1353</v>
      </c>
      <c r="AB109" s="221">
        <v>44607.0</v>
      </c>
      <c r="AC109" s="218" t="s">
        <v>1353</v>
      </c>
      <c r="AD109" s="221">
        <v>44629.0</v>
      </c>
      <c r="AE109" s="218"/>
      <c r="AF109" s="222"/>
      <c r="AG109" s="218"/>
      <c r="AH109" s="222"/>
      <c r="AI109" s="218" t="s">
        <v>610</v>
      </c>
      <c r="AJ109" s="218" t="s">
        <v>610</v>
      </c>
      <c r="AK109" s="218" t="s">
        <v>149</v>
      </c>
      <c r="AL109" s="218"/>
      <c r="AM109" s="218"/>
    </row>
    <row r="110" ht="15.75" customHeight="1">
      <c r="A110" s="56" t="s">
        <v>433</v>
      </c>
      <c r="B110" s="56" t="s">
        <v>434</v>
      </c>
      <c r="C110" s="56" t="str">
        <f>VLOOKUP(A110,'import Malatya'!A:P,3,0)</f>
        <v>DOĞRU</v>
      </c>
      <c r="D110" s="56" t="s">
        <v>1364</v>
      </c>
      <c r="E110" s="56">
        <f>VLOOKUP(A110,'import Malatya'!A:P,5,0)</f>
        <v>712</v>
      </c>
      <c r="F110" s="56">
        <f>VLOOKUP(A110,'import Malatya'!A:P,6,0)</f>
        <v>35</v>
      </c>
      <c r="G110" s="56">
        <f>VLOOKUP(A110,'import Malatya'!A:P,7,0)</f>
        <v>9</v>
      </c>
      <c r="H110" s="56">
        <f>VLOOKUP(A110,'import Malatya'!A:P,8,0)</f>
        <v>1</v>
      </c>
      <c r="I110" s="56">
        <f>VLOOKUP(A110,'import Malatya'!A:P,9,0)</f>
        <v>10</v>
      </c>
      <c r="J110" s="216">
        <f>VLOOKUP(A110,'import Malatya'!A:P,10,0)</f>
        <v>0.9</v>
      </c>
      <c r="K110" s="56" t="s">
        <v>2668</v>
      </c>
      <c r="L110" s="56">
        <v>5.35687443E9</v>
      </c>
      <c r="M110" s="56" t="s">
        <v>2321</v>
      </c>
      <c r="N110" s="56" t="s">
        <v>2628</v>
      </c>
      <c r="O110" s="56" t="s">
        <v>437</v>
      </c>
      <c r="P110" s="217" t="str">
        <f>VLOOKUP(A110,'import Malatya'!A:P,16,0)</f>
        <v>Geleneksel</v>
      </c>
      <c r="Q110" s="218" t="b">
        <v>0</v>
      </c>
      <c r="R110" s="218" t="s">
        <v>38</v>
      </c>
      <c r="S110" s="218" t="s">
        <v>167</v>
      </c>
      <c r="T110" s="2" t="s">
        <v>65</v>
      </c>
      <c r="U110" s="218" t="s">
        <v>2669</v>
      </c>
      <c r="V110" s="220">
        <v>44561.0</v>
      </c>
      <c r="W110" s="220">
        <v>44565.0</v>
      </c>
      <c r="X110" s="218"/>
      <c r="Y110" s="218" t="s">
        <v>1506</v>
      </c>
      <c r="Z110" s="220">
        <v>44539.0</v>
      </c>
      <c r="AA110" s="218" t="s">
        <v>1506</v>
      </c>
      <c r="AB110" s="221">
        <v>44543.0</v>
      </c>
      <c r="AC110" s="218" t="s">
        <v>1353</v>
      </c>
      <c r="AD110" s="221">
        <v>44551.0</v>
      </c>
      <c r="AE110" s="218" t="s">
        <v>1353</v>
      </c>
      <c r="AF110" s="222">
        <v>44552.0</v>
      </c>
      <c r="AG110" s="218" t="s">
        <v>1353</v>
      </c>
      <c r="AH110" s="222">
        <v>44561.0</v>
      </c>
      <c r="AI110" s="218" t="s">
        <v>106</v>
      </c>
      <c r="AJ110" s="218" t="s">
        <v>106</v>
      </c>
      <c r="AK110" s="218" t="s">
        <v>273</v>
      </c>
      <c r="AL110" s="218" t="s">
        <v>273</v>
      </c>
      <c r="AM110" s="218" t="s">
        <v>167</v>
      </c>
    </row>
    <row r="111" ht="15.75" customHeight="1">
      <c r="A111" s="56" t="s">
        <v>2670</v>
      </c>
      <c r="B111" s="56" t="s">
        <v>2671</v>
      </c>
      <c r="C111" s="56" t="str">
        <f>VLOOKUP(A111,'import Malatya'!A:P,3,0)</f>
        <v>DOĞRU</v>
      </c>
      <c r="D111" s="56" t="s">
        <v>1507</v>
      </c>
      <c r="E111" s="56">
        <f>VLOOKUP(A111,'import Malatya'!A:P,5,0)</f>
        <v>154</v>
      </c>
      <c r="F111" s="56" t="str">
        <f>VLOOKUP(A111,'import Malatya'!A:P,6,0)</f>
        <v/>
      </c>
      <c r="G111" s="56">
        <f>VLOOKUP(A111,'import Malatya'!A:P,7,0)</f>
        <v>81</v>
      </c>
      <c r="H111" s="56">
        <f>VLOOKUP(A111,'import Malatya'!A:P,8,0)</f>
        <v>27</v>
      </c>
      <c r="I111" s="56">
        <f>VLOOKUP(A111,'import Malatya'!A:P,9,0)</f>
        <v>108</v>
      </c>
      <c r="J111" s="216">
        <f>VLOOKUP(A111,'import Malatya'!A:P,10,0)</f>
        <v>0.75</v>
      </c>
      <c r="K111" s="56" t="s">
        <v>2672</v>
      </c>
      <c r="L111" s="56">
        <v>4.225022455E9</v>
      </c>
      <c r="M111" s="56" t="s">
        <v>2337</v>
      </c>
      <c r="N111" s="56" t="s">
        <v>2450</v>
      </c>
      <c r="O111" s="56" t="s">
        <v>2673</v>
      </c>
      <c r="P111" s="217" t="str">
        <f>VLOOKUP(A111,'import Malatya'!A:P,16,0)</f>
        <v>Geleneksel</v>
      </c>
      <c r="Q111" s="218" t="b">
        <v>0</v>
      </c>
      <c r="R111" s="218" t="s">
        <v>27</v>
      </c>
      <c r="S111" s="218"/>
      <c r="T111" s="207"/>
      <c r="U111" s="218" t="s">
        <v>2674</v>
      </c>
      <c r="V111" s="220"/>
      <c r="W111" s="220"/>
      <c r="X111" s="218"/>
      <c r="Y111" s="218" t="s">
        <v>1353</v>
      </c>
      <c r="Z111" s="220">
        <v>44544.0</v>
      </c>
      <c r="AA111" s="218"/>
      <c r="AB111" s="221"/>
      <c r="AC111" s="218"/>
      <c r="AD111" s="221"/>
      <c r="AE111" s="218"/>
      <c r="AF111" s="222"/>
      <c r="AG111" s="218"/>
      <c r="AH111" s="222"/>
      <c r="AI111" s="218" t="s">
        <v>128</v>
      </c>
      <c r="AJ111" s="218"/>
      <c r="AK111" s="218"/>
      <c r="AL111" s="218"/>
      <c r="AM111" s="218"/>
    </row>
    <row r="112" ht="15.75" customHeight="1">
      <c r="A112" s="56" t="s">
        <v>2675</v>
      </c>
      <c r="B112" s="56" t="s">
        <v>2676</v>
      </c>
      <c r="C112" s="56" t="str">
        <f>VLOOKUP(A112,'import Malatya'!A:P,3,0)</f>
        <v>DOĞRU</v>
      </c>
      <c r="D112" s="56" t="s">
        <v>1507</v>
      </c>
      <c r="E112" s="56">
        <f>VLOOKUP(A112,'import Malatya'!A:P,5,0)</f>
        <v>139</v>
      </c>
      <c r="F112" s="56">
        <f>VLOOKUP(A112,'import Malatya'!A:P,6,0)</f>
        <v>12</v>
      </c>
      <c r="G112" s="56">
        <f>VLOOKUP(A112,'import Malatya'!A:P,7,0)</f>
        <v>49</v>
      </c>
      <c r="H112" s="56">
        <f>VLOOKUP(A112,'import Malatya'!A:P,8,0)</f>
        <v>78</v>
      </c>
      <c r="I112" s="56">
        <f>VLOOKUP(A112,'import Malatya'!A:P,9,0)</f>
        <v>127</v>
      </c>
      <c r="J112" s="216">
        <f>VLOOKUP(A112,'import Malatya'!A:P,10,0)</f>
        <v>0.39</v>
      </c>
      <c r="K112" s="56" t="s">
        <v>2672</v>
      </c>
      <c r="L112" s="56">
        <v>4.225022455E9</v>
      </c>
      <c r="M112" s="56" t="s">
        <v>2321</v>
      </c>
      <c r="N112" s="56" t="s">
        <v>2346</v>
      </c>
      <c r="O112" s="56" t="s">
        <v>2677</v>
      </c>
      <c r="P112" s="217" t="str">
        <f>VLOOKUP(A112,'import Malatya'!A:P,16,0)</f>
        <v>Geleneksel</v>
      </c>
      <c r="Q112" s="218" t="b">
        <v>0</v>
      </c>
      <c r="R112" s="218" t="s">
        <v>27</v>
      </c>
      <c r="S112" s="218"/>
      <c r="T112" s="218"/>
      <c r="U112" s="56" t="s">
        <v>2678</v>
      </c>
      <c r="V112" s="56"/>
      <c r="W112" s="220"/>
      <c r="X112" s="218"/>
      <c r="Y112" s="218" t="s">
        <v>1353</v>
      </c>
      <c r="Z112" s="220">
        <v>44538.0</v>
      </c>
      <c r="AA112" s="218"/>
      <c r="AB112" s="221"/>
      <c r="AC112" s="218"/>
      <c r="AD112" s="221"/>
      <c r="AE112" s="218"/>
      <c r="AF112" s="218"/>
      <c r="AG112" s="218"/>
      <c r="AH112" s="218"/>
      <c r="AI112" s="218" t="s">
        <v>100</v>
      </c>
      <c r="AJ112" s="218"/>
      <c r="AK112" s="218"/>
      <c r="AL112" s="218"/>
      <c r="AM112" s="218"/>
    </row>
    <row r="113" ht="15.75" customHeight="1">
      <c r="A113" s="56" t="s">
        <v>304</v>
      </c>
      <c r="B113" s="56" t="s">
        <v>305</v>
      </c>
      <c r="C113" s="56" t="str">
        <f>VLOOKUP(A113,'import Malatya'!A:P,3,0)</f>
        <v>DOĞRU</v>
      </c>
      <c r="D113" s="56" t="s">
        <v>1507</v>
      </c>
      <c r="E113" s="56">
        <f>VLOOKUP(A113,'import Malatya'!A:P,5,0)</f>
        <v>609</v>
      </c>
      <c r="F113" s="56">
        <f>VLOOKUP(A113,'import Malatya'!A:P,6,0)</f>
        <v>80</v>
      </c>
      <c r="G113" s="56">
        <f>VLOOKUP(A113,'import Malatya'!A:P,7,0)</f>
        <v>79</v>
      </c>
      <c r="H113" s="56">
        <f>VLOOKUP(A113,'import Malatya'!A:P,8,0)</f>
        <v>47</v>
      </c>
      <c r="I113" s="56">
        <f>VLOOKUP(A113,'import Malatya'!A:P,9,0)</f>
        <v>126</v>
      </c>
      <c r="J113" s="216">
        <f>VLOOKUP(A113,'import Malatya'!A:P,10,0)</f>
        <v>0.63</v>
      </c>
      <c r="K113" s="56" t="s">
        <v>2672</v>
      </c>
      <c r="L113" s="56">
        <v>4.225022455E9</v>
      </c>
      <c r="M113" s="56" t="s">
        <v>2321</v>
      </c>
      <c r="N113" s="56" t="s">
        <v>2585</v>
      </c>
      <c r="O113" s="56" t="s">
        <v>308</v>
      </c>
      <c r="P113" s="217" t="str">
        <f>VLOOKUP(A113,'import Malatya'!A:P,16,0)</f>
        <v>Geleneksel</v>
      </c>
      <c r="Q113" s="218" t="b">
        <v>0</v>
      </c>
      <c r="R113" s="218" t="s">
        <v>38</v>
      </c>
      <c r="S113" s="218" t="s">
        <v>273</v>
      </c>
      <c r="T113" s="17" t="s">
        <v>65</v>
      </c>
      <c r="U113" s="218" t="s">
        <v>2679</v>
      </c>
      <c r="V113" s="220">
        <v>44538.0</v>
      </c>
      <c r="W113" s="220">
        <v>44539.0</v>
      </c>
      <c r="X113" s="218"/>
      <c r="Y113" s="218" t="s">
        <v>31</v>
      </c>
      <c r="Z113" s="220">
        <v>44532.0</v>
      </c>
      <c r="AA113" s="218" t="s">
        <v>1353</v>
      </c>
      <c r="AB113" s="221">
        <v>44538.0</v>
      </c>
      <c r="AC113" s="218" t="s">
        <v>1353</v>
      </c>
      <c r="AD113" s="221">
        <v>44539.0</v>
      </c>
      <c r="AE113" s="218"/>
      <c r="AF113" s="218"/>
      <c r="AG113" s="218"/>
      <c r="AH113" s="218"/>
      <c r="AI113" s="218" t="s">
        <v>167</v>
      </c>
      <c r="AJ113" s="218" t="s">
        <v>273</v>
      </c>
      <c r="AK113" s="218" t="s">
        <v>273</v>
      </c>
      <c r="AL113" s="218"/>
      <c r="AM113" s="218"/>
    </row>
    <row r="114" ht="15.75" customHeight="1">
      <c r="A114" s="56" t="s">
        <v>2680</v>
      </c>
      <c r="B114" s="56" t="s">
        <v>2681</v>
      </c>
      <c r="C114" s="56" t="str">
        <f>VLOOKUP(A114,'import Malatya'!A:P,3,0)</f>
        <v>DOĞRU</v>
      </c>
      <c r="D114" s="56" t="s">
        <v>1507</v>
      </c>
      <c r="E114" s="56">
        <f>VLOOKUP(A114,'import Malatya'!A:P,5,0)</f>
        <v>57</v>
      </c>
      <c r="F114" s="56">
        <f>VLOOKUP(A114,'import Malatya'!A:P,6,0)</f>
        <v>2</v>
      </c>
      <c r="G114" s="56">
        <f>VLOOKUP(A114,'import Malatya'!A:P,7,0)</f>
        <v>23</v>
      </c>
      <c r="H114" s="56">
        <f>VLOOKUP(A114,'import Malatya'!A:P,8,0)</f>
        <v>3</v>
      </c>
      <c r="I114" s="56">
        <f>VLOOKUP(A114,'import Malatya'!A:P,9,0)</f>
        <v>26</v>
      </c>
      <c r="J114" s="216">
        <f>VLOOKUP(A114,'import Malatya'!A:P,10,0)</f>
        <v>0.88</v>
      </c>
      <c r="K114" s="56" t="s">
        <v>2672</v>
      </c>
      <c r="L114" s="56">
        <v>4.225022455E9</v>
      </c>
      <c r="M114" s="56" t="s">
        <v>2321</v>
      </c>
      <c r="N114" s="56" t="s">
        <v>2401</v>
      </c>
      <c r="O114" s="56" t="s">
        <v>2681</v>
      </c>
      <c r="P114" s="217" t="str">
        <f>VLOOKUP(A114,'import Malatya'!A:P,16,0)</f>
        <v>Geleneksel</v>
      </c>
      <c r="Q114" s="218" t="b">
        <v>0</v>
      </c>
      <c r="R114" s="218" t="s">
        <v>27</v>
      </c>
      <c r="S114" s="218"/>
      <c r="T114" s="218"/>
      <c r="U114" s="227" t="s">
        <v>2682</v>
      </c>
      <c r="V114" s="227"/>
      <c r="W114" s="220"/>
      <c r="X114" s="218"/>
      <c r="Y114" s="218" t="s">
        <v>1353</v>
      </c>
      <c r="Z114" s="220">
        <v>44538.0</v>
      </c>
      <c r="AA114" s="218"/>
      <c r="AB114" s="221"/>
      <c r="AC114" s="218"/>
      <c r="AD114" s="221"/>
      <c r="AE114" s="218"/>
      <c r="AF114" s="218"/>
      <c r="AG114" s="218"/>
      <c r="AH114" s="218"/>
      <c r="AI114" s="218" t="s">
        <v>100</v>
      </c>
      <c r="AJ114" s="218"/>
      <c r="AK114" s="218"/>
      <c r="AL114" s="218"/>
      <c r="AM114" s="218"/>
    </row>
    <row r="115" ht="15.75" customHeight="1">
      <c r="A115" s="211" t="s">
        <v>719</v>
      </c>
      <c r="B115" s="211" t="s">
        <v>720</v>
      </c>
      <c r="C115" s="56" t="str">
        <f>VLOOKUP(A115,'import Malatya'!A:P,3,0)</f>
        <v>DOĞRU</v>
      </c>
      <c r="D115" s="211" t="s">
        <v>1688</v>
      </c>
      <c r="E115" s="56">
        <f>VLOOKUP(A115,'import Malatya'!A:P,5,0)</f>
        <v>3</v>
      </c>
      <c r="F115" s="56">
        <f>VLOOKUP(A115,'import Malatya'!A:P,6,0)</f>
        <v>3</v>
      </c>
      <c r="G115" s="56">
        <f>VLOOKUP(A115,'import Malatya'!A:P,7,0)</f>
        <v>0</v>
      </c>
      <c r="H115" s="56">
        <f>VLOOKUP(A115,'import Malatya'!A:P,8,0)</f>
        <v>11</v>
      </c>
      <c r="I115" s="56">
        <f>VLOOKUP(A115,'import Malatya'!A:P,9,0)</f>
        <v>11</v>
      </c>
      <c r="J115" s="216">
        <f>VLOOKUP(A115,'import Malatya'!A:P,10,0)</f>
        <v>0</v>
      </c>
      <c r="K115" s="211" t="s">
        <v>2683</v>
      </c>
      <c r="L115" s="211">
        <v>5.434003524E9</v>
      </c>
      <c r="M115" s="211" t="s">
        <v>2321</v>
      </c>
      <c r="N115" s="211" t="s">
        <v>2438</v>
      </c>
      <c r="O115" s="211" t="s">
        <v>722</v>
      </c>
      <c r="P115" s="217" t="str">
        <f>VLOOKUP(A115,'import Malatya'!A:P,16,0)</f>
        <v>Geleneksel</v>
      </c>
      <c r="Q115" s="218" t="b">
        <v>0</v>
      </c>
      <c r="R115" s="218" t="s">
        <v>38</v>
      </c>
      <c r="S115" s="218" t="s">
        <v>610</v>
      </c>
      <c r="T115" s="207" t="s">
        <v>65</v>
      </c>
      <c r="U115" s="219" t="s">
        <v>2684</v>
      </c>
      <c r="V115" s="220">
        <v>44664.0</v>
      </c>
      <c r="W115" s="220">
        <v>44665.0</v>
      </c>
      <c r="X115" s="218"/>
      <c r="Y115" s="218" t="s">
        <v>1353</v>
      </c>
      <c r="Z115" s="220">
        <v>44664.0</v>
      </c>
      <c r="AA115" s="218"/>
      <c r="AB115" s="221"/>
      <c r="AC115" s="218"/>
      <c r="AD115" s="221"/>
      <c r="AE115" s="218"/>
      <c r="AF115" s="222"/>
      <c r="AG115" s="218"/>
      <c r="AH115" s="222"/>
      <c r="AI115" s="218" t="s">
        <v>610</v>
      </c>
      <c r="AJ115" s="218"/>
      <c r="AK115" s="218"/>
      <c r="AL115" s="218"/>
      <c r="AM115" s="218"/>
    </row>
    <row r="116" ht="15.75" customHeight="1">
      <c r="A116" s="56" t="s">
        <v>481</v>
      </c>
      <c r="B116" s="56" t="s">
        <v>482</v>
      </c>
      <c r="C116" s="56" t="str">
        <f>VLOOKUP(A116,'import Malatya'!A:P,3,0)</f>
        <v>DOĞRU</v>
      </c>
      <c r="D116" s="56" t="s">
        <v>1577</v>
      </c>
      <c r="E116" s="56">
        <f>VLOOKUP(A116,'import Malatya'!A:P,5,0)</f>
        <v>61</v>
      </c>
      <c r="F116" s="56">
        <f>VLOOKUP(A116,'import Malatya'!A:P,6,0)</f>
        <v>24</v>
      </c>
      <c r="G116" s="56">
        <f>VLOOKUP(A116,'import Malatya'!A:P,7,0)</f>
        <v>58</v>
      </c>
      <c r="H116" s="56">
        <f>VLOOKUP(A116,'import Malatya'!A:P,8,0)</f>
        <v>47</v>
      </c>
      <c r="I116" s="56">
        <f>VLOOKUP(A116,'import Malatya'!A:P,9,0)</f>
        <v>105</v>
      </c>
      <c r="J116" s="216">
        <f>VLOOKUP(A116,'import Malatya'!A:P,10,0)</f>
        <v>0.55</v>
      </c>
      <c r="K116" s="56" t="s">
        <v>2685</v>
      </c>
      <c r="L116" s="56">
        <v>4.223222333E9</v>
      </c>
      <c r="M116" s="56" t="s">
        <v>2337</v>
      </c>
      <c r="N116" s="56" t="s">
        <v>2461</v>
      </c>
      <c r="O116" s="56" t="s">
        <v>485</v>
      </c>
      <c r="P116" s="217" t="str">
        <f>VLOOKUP(A116,'import Malatya'!A:P,16,0)</f>
        <v>Geleneksel</v>
      </c>
      <c r="Q116" s="218" t="b">
        <v>0</v>
      </c>
      <c r="R116" s="218" t="s">
        <v>38</v>
      </c>
      <c r="S116" s="218" t="s">
        <v>571</v>
      </c>
      <c r="T116" s="2" t="s">
        <v>65</v>
      </c>
      <c r="U116" s="219" t="s">
        <v>2686</v>
      </c>
      <c r="V116" s="220">
        <v>44599.0</v>
      </c>
      <c r="W116" s="220">
        <v>44600.0</v>
      </c>
      <c r="X116" s="218"/>
      <c r="Y116" s="218" t="s">
        <v>1353</v>
      </c>
      <c r="Z116" s="220">
        <v>44564.0</v>
      </c>
      <c r="AA116" s="218" t="s">
        <v>1353</v>
      </c>
      <c r="AB116" s="221">
        <v>44566.0</v>
      </c>
      <c r="AC116" s="218" t="s">
        <v>1353</v>
      </c>
      <c r="AD116" s="221">
        <v>44574.0</v>
      </c>
      <c r="AE116" s="218" t="s">
        <v>1353</v>
      </c>
      <c r="AF116" s="222">
        <v>44599.0</v>
      </c>
      <c r="AG116" s="218"/>
      <c r="AH116" s="222"/>
      <c r="AI116" s="218" t="s">
        <v>100</v>
      </c>
      <c r="AJ116" s="218" t="s">
        <v>73</v>
      </c>
      <c r="AK116" s="218" t="s">
        <v>73</v>
      </c>
      <c r="AL116" s="218" t="s">
        <v>571</v>
      </c>
      <c r="AM116" s="218"/>
    </row>
    <row r="117" ht="15.75" customHeight="1">
      <c r="A117" s="211" t="s">
        <v>2687</v>
      </c>
      <c r="B117" s="211" t="s">
        <v>2688</v>
      </c>
      <c r="C117" s="56" t="str">
        <f>VLOOKUP(A117,'import Malatya'!A:P,3,0)</f>
        <v>DOĞRU</v>
      </c>
      <c r="D117" s="211" t="s">
        <v>1378</v>
      </c>
      <c r="E117" s="56">
        <f>VLOOKUP(A117,'import Malatya'!A:P,5,0)</f>
        <v>13</v>
      </c>
      <c r="F117" s="56">
        <f>VLOOKUP(A117,'import Malatya'!A:P,6,0)</f>
        <v>13</v>
      </c>
      <c r="G117" s="56">
        <f>VLOOKUP(A117,'import Malatya'!A:P,7,0)</f>
        <v>0</v>
      </c>
      <c r="H117" s="56">
        <f>VLOOKUP(A117,'import Malatya'!A:P,8,0)</f>
        <v>36</v>
      </c>
      <c r="I117" s="56">
        <f>VLOOKUP(A117,'import Malatya'!A:P,9,0)</f>
        <v>36</v>
      </c>
      <c r="J117" s="216">
        <f>VLOOKUP(A117,'import Malatya'!A:P,10,0)</f>
        <v>0</v>
      </c>
      <c r="K117" s="211" t="s">
        <v>2689</v>
      </c>
      <c r="L117" s="211">
        <v>5.352525464E9</v>
      </c>
      <c r="M117" s="211" t="s">
        <v>2337</v>
      </c>
      <c r="N117" s="211" t="s">
        <v>2579</v>
      </c>
      <c r="O117" s="211" t="s">
        <v>2690</v>
      </c>
      <c r="P117" s="217" t="str">
        <f>VLOOKUP(A117,'import Malatya'!A:P,16,0)</f>
        <v>Geleneksel</v>
      </c>
      <c r="Q117" s="218" t="b">
        <v>0</v>
      </c>
      <c r="R117" s="218"/>
      <c r="S117" s="218"/>
      <c r="T117" s="207"/>
      <c r="U117" s="219"/>
      <c r="V117" s="220"/>
      <c r="W117" s="220"/>
      <c r="X117" s="218"/>
      <c r="Y117" s="218"/>
      <c r="Z117" s="220"/>
      <c r="AA117" s="218"/>
      <c r="AB117" s="221"/>
      <c r="AC117" s="218"/>
      <c r="AD117" s="221"/>
      <c r="AE117" s="218"/>
      <c r="AF117" s="222"/>
      <c r="AG117" s="218"/>
      <c r="AH117" s="222"/>
      <c r="AI117" s="218"/>
      <c r="AJ117" s="218"/>
      <c r="AK117" s="218"/>
      <c r="AL117" s="218"/>
      <c r="AM117" s="218"/>
    </row>
    <row r="118" ht="15.75" customHeight="1">
      <c r="A118" s="56" t="s">
        <v>2691</v>
      </c>
      <c r="B118" s="56" t="s">
        <v>2692</v>
      </c>
      <c r="C118" s="56" t="str">
        <f>VLOOKUP(A118,'import Malatya'!A:P,3,0)</f>
        <v>DOĞRU</v>
      </c>
      <c r="D118" s="56" t="s">
        <v>1378</v>
      </c>
      <c r="E118" s="56">
        <f>VLOOKUP(A118,'import Malatya'!A:P,5,0)</f>
        <v>1234</v>
      </c>
      <c r="F118" s="56">
        <f>VLOOKUP(A118,'import Malatya'!A:P,6,0)</f>
        <v>30</v>
      </c>
      <c r="G118" s="56">
        <f>VLOOKUP(A118,'import Malatya'!A:P,7,0)</f>
        <v>0</v>
      </c>
      <c r="H118" s="56">
        <f>VLOOKUP(A118,'import Malatya'!A:P,8,0)</f>
        <v>26</v>
      </c>
      <c r="I118" s="56">
        <f>VLOOKUP(A118,'import Malatya'!A:P,9,0)</f>
        <v>26</v>
      </c>
      <c r="J118" s="216">
        <f>VLOOKUP(A118,'import Malatya'!A:P,10,0)</f>
        <v>0</v>
      </c>
      <c r="K118" s="56" t="s">
        <v>2693</v>
      </c>
      <c r="L118" s="56">
        <v>5.526001444E9</v>
      </c>
      <c r="M118" s="56" t="s">
        <v>2337</v>
      </c>
      <c r="N118" s="56" t="s">
        <v>2694</v>
      </c>
      <c r="O118" s="56" t="s">
        <v>2695</v>
      </c>
      <c r="P118" s="217" t="str">
        <f>VLOOKUP(A118,'import Malatya'!A:P,16,0)</f>
        <v>Geleneksel</v>
      </c>
      <c r="Q118" s="218" t="b">
        <v>0</v>
      </c>
      <c r="R118" s="218" t="s">
        <v>29</v>
      </c>
      <c r="S118" s="218"/>
      <c r="T118" s="218"/>
      <c r="U118" s="218" t="s">
        <v>2696</v>
      </c>
      <c r="V118" s="220"/>
      <c r="W118" s="220"/>
      <c r="X118" s="218"/>
      <c r="Y118" s="218" t="s">
        <v>1475</v>
      </c>
      <c r="Z118" s="220">
        <v>44526.0</v>
      </c>
      <c r="AA118" s="218" t="s">
        <v>1353</v>
      </c>
      <c r="AB118" s="221">
        <v>44526.0</v>
      </c>
      <c r="AC118" s="218"/>
      <c r="AD118" s="221"/>
      <c r="AE118" s="218"/>
      <c r="AF118" s="218"/>
      <c r="AG118" s="218"/>
      <c r="AH118" s="218"/>
      <c r="AI118" s="218" t="s">
        <v>128</v>
      </c>
      <c r="AJ118" s="218" t="s">
        <v>128</v>
      </c>
      <c r="AK118" s="218"/>
      <c r="AL118" s="218"/>
      <c r="AM118" s="218"/>
    </row>
    <row r="119" ht="15.75" customHeight="1">
      <c r="A119" s="56" t="s">
        <v>346</v>
      </c>
      <c r="B119" s="56" t="s">
        <v>347</v>
      </c>
      <c r="C119" s="56" t="str">
        <f>VLOOKUP(A119,'import Malatya'!A:P,3,0)</f>
        <v>DOĞRU</v>
      </c>
      <c r="D119" s="56" t="s">
        <v>1364</v>
      </c>
      <c r="E119" s="56">
        <f>VLOOKUP(A119,'import Malatya'!A:P,5,0)</f>
        <v>278</v>
      </c>
      <c r="F119" s="56">
        <f>VLOOKUP(A119,'import Malatya'!A:P,6,0)</f>
        <v>7</v>
      </c>
      <c r="G119" s="56">
        <f>VLOOKUP(A119,'import Malatya'!A:P,7,0)</f>
        <v>6</v>
      </c>
      <c r="H119" s="56">
        <f>VLOOKUP(A119,'import Malatya'!A:P,8,0)</f>
        <v>1</v>
      </c>
      <c r="I119" s="56">
        <f>VLOOKUP(A119,'import Malatya'!A:P,9,0)</f>
        <v>7</v>
      </c>
      <c r="J119" s="216">
        <f>VLOOKUP(A119,'import Malatya'!A:P,10,0)</f>
        <v>0.86</v>
      </c>
      <c r="K119" s="56" t="s">
        <v>2697</v>
      </c>
      <c r="L119" s="56">
        <v>5.342448269E9</v>
      </c>
      <c r="M119" s="56" t="s">
        <v>2321</v>
      </c>
      <c r="N119" s="56" t="s">
        <v>2698</v>
      </c>
      <c r="O119" s="56" t="s">
        <v>350</v>
      </c>
      <c r="P119" s="217" t="str">
        <f>VLOOKUP(A119,'import Malatya'!A:P,16,0)</f>
        <v>Geleneksel</v>
      </c>
      <c r="Q119" s="218" t="b">
        <v>0</v>
      </c>
      <c r="R119" s="218" t="s">
        <v>38</v>
      </c>
      <c r="S119" s="218" t="s">
        <v>106</v>
      </c>
      <c r="T119" s="207" t="s">
        <v>65</v>
      </c>
      <c r="U119" s="218" t="s">
        <v>2699</v>
      </c>
      <c r="V119" s="220">
        <v>44539.0</v>
      </c>
      <c r="W119" s="220">
        <v>44543.0</v>
      </c>
      <c r="X119" s="218"/>
      <c r="Y119" s="218" t="s">
        <v>43</v>
      </c>
      <c r="Z119" s="220">
        <v>44538.0</v>
      </c>
      <c r="AA119" s="218" t="s">
        <v>1353</v>
      </c>
      <c r="AB119" s="221">
        <v>44539.0</v>
      </c>
      <c r="AC119" s="218" t="s">
        <v>1353</v>
      </c>
      <c r="AD119" s="221">
        <v>44545.0</v>
      </c>
      <c r="AE119" s="218"/>
      <c r="AF119" s="218"/>
      <c r="AG119" s="218"/>
      <c r="AH119" s="218"/>
      <c r="AI119" s="218" t="s">
        <v>106</v>
      </c>
      <c r="AJ119" s="218" t="s">
        <v>106</v>
      </c>
      <c r="AK119" s="218" t="s">
        <v>404</v>
      </c>
      <c r="AL119" s="218"/>
      <c r="AM119" s="218"/>
    </row>
    <row r="120" ht="15.75" customHeight="1">
      <c r="A120" s="56" t="s">
        <v>162</v>
      </c>
      <c r="B120" s="56" t="s">
        <v>163</v>
      </c>
      <c r="C120" s="56" t="str">
        <f>VLOOKUP(A120,'import Malatya'!A:P,3,0)</f>
        <v>DOĞRU</v>
      </c>
      <c r="D120" s="56" t="s">
        <v>1577</v>
      </c>
      <c r="E120" s="56">
        <f>VLOOKUP(A120,'import Malatya'!A:P,5,0)</f>
        <v>1064</v>
      </c>
      <c r="F120" s="56">
        <f>VLOOKUP(A120,'import Malatya'!A:P,6,0)</f>
        <v>49</v>
      </c>
      <c r="G120" s="56">
        <f>VLOOKUP(A120,'import Malatya'!A:P,7,0)</f>
        <v>18</v>
      </c>
      <c r="H120" s="56">
        <f>VLOOKUP(A120,'import Malatya'!A:P,8,0)</f>
        <v>53</v>
      </c>
      <c r="I120" s="56">
        <f>VLOOKUP(A120,'import Malatya'!A:P,9,0)</f>
        <v>71</v>
      </c>
      <c r="J120" s="216">
        <f>VLOOKUP(A120,'import Malatya'!A:P,10,0)</f>
        <v>0.25</v>
      </c>
      <c r="K120" s="56" t="s">
        <v>2700</v>
      </c>
      <c r="L120" s="56">
        <v>4.222230009E9</v>
      </c>
      <c r="M120" s="56" t="s">
        <v>2337</v>
      </c>
      <c r="N120" s="56" t="s">
        <v>2583</v>
      </c>
      <c r="O120" s="56" t="s">
        <v>165</v>
      </c>
      <c r="P120" s="217" t="str">
        <f>VLOOKUP(A120,'import Malatya'!A:P,16,0)</f>
        <v>Geleneksel</v>
      </c>
      <c r="Q120" s="218" t="b">
        <v>0</v>
      </c>
      <c r="R120" s="218" t="s">
        <v>38</v>
      </c>
      <c r="S120" s="218" t="s">
        <v>128</v>
      </c>
      <c r="T120" s="207"/>
      <c r="U120" s="66"/>
      <c r="V120" s="220">
        <v>44631.0</v>
      </c>
      <c r="W120" s="220">
        <v>44634.0</v>
      </c>
      <c r="X120" s="218"/>
      <c r="Y120" s="218" t="s">
        <v>1353</v>
      </c>
      <c r="Z120" s="220">
        <v>44523.0</v>
      </c>
      <c r="AA120" s="218" t="s">
        <v>1353</v>
      </c>
      <c r="AB120" s="221">
        <v>44525.0</v>
      </c>
      <c r="AC120" s="218" t="s">
        <v>1353</v>
      </c>
      <c r="AD120" s="221">
        <v>44631.0</v>
      </c>
      <c r="AE120" s="218"/>
      <c r="AF120" s="218"/>
      <c r="AG120" s="218"/>
      <c r="AH120" s="218"/>
      <c r="AI120" s="218" t="s">
        <v>610</v>
      </c>
      <c r="AJ120" s="218" t="s">
        <v>100</v>
      </c>
      <c r="AK120" s="218" t="s">
        <v>128</v>
      </c>
      <c r="AL120" s="218"/>
      <c r="AM120" s="218"/>
    </row>
    <row r="121" ht="15.75" customHeight="1">
      <c r="A121" s="56" t="s">
        <v>238</v>
      </c>
      <c r="B121" s="56" t="s">
        <v>351</v>
      </c>
      <c r="C121" s="56" t="str">
        <f>VLOOKUP(A121,'import Malatya'!A:P,3,0)</f>
        <v>DOĞRU</v>
      </c>
      <c r="D121" s="56" t="s">
        <v>1378</v>
      </c>
      <c r="E121" s="56">
        <f>VLOOKUP(A121,'import Malatya'!A:P,5,0)</f>
        <v>866</v>
      </c>
      <c r="F121" s="56">
        <f>VLOOKUP(A121,'import Malatya'!A:P,6,0)</f>
        <v>59</v>
      </c>
      <c r="G121" s="56">
        <f>VLOOKUP(A121,'import Malatya'!A:P,7,0)</f>
        <v>0</v>
      </c>
      <c r="H121" s="56">
        <f>VLOOKUP(A121,'import Malatya'!A:P,8,0)</f>
        <v>29</v>
      </c>
      <c r="I121" s="56">
        <f>VLOOKUP(A121,'import Malatya'!A:P,9,0)</f>
        <v>29</v>
      </c>
      <c r="J121" s="216">
        <f>VLOOKUP(A121,'import Malatya'!A:P,10,0)</f>
        <v>0</v>
      </c>
      <c r="K121" s="56" t="s">
        <v>2701</v>
      </c>
      <c r="L121" s="56">
        <v>4.22323939E9</v>
      </c>
      <c r="M121" s="56" t="s">
        <v>2337</v>
      </c>
      <c r="N121" s="56" t="s">
        <v>2642</v>
      </c>
      <c r="O121" s="56" t="s">
        <v>242</v>
      </c>
      <c r="P121" s="217" t="s">
        <v>2137</v>
      </c>
      <c r="Q121" s="218" t="b">
        <v>0</v>
      </c>
      <c r="R121" s="218" t="s">
        <v>27</v>
      </c>
      <c r="S121" s="218" t="s">
        <v>128</v>
      </c>
      <c r="T121" s="207" t="s">
        <v>65</v>
      </c>
      <c r="U121" s="218"/>
      <c r="V121" s="220">
        <v>44541.0</v>
      </c>
      <c r="W121" s="220">
        <v>44543.0</v>
      </c>
      <c r="X121" s="218"/>
      <c r="Y121" s="218" t="s">
        <v>1353</v>
      </c>
      <c r="Z121" s="220">
        <v>44529.0</v>
      </c>
      <c r="AA121" s="218" t="s">
        <v>1353</v>
      </c>
      <c r="AB121" s="221">
        <v>44541.0</v>
      </c>
      <c r="AC121" s="218"/>
      <c r="AD121" s="221"/>
      <c r="AE121" s="218"/>
      <c r="AF121" s="218"/>
      <c r="AG121" s="218"/>
      <c r="AH121" s="218"/>
      <c r="AI121" s="218" t="s">
        <v>167</v>
      </c>
      <c r="AJ121" s="218" t="s">
        <v>128</v>
      </c>
      <c r="AK121" s="218"/>
      <c r="AL121" s="218"/>
      <c r="AM121" s="218"/>
    </row>
    <row r="122" ht="15.75" customHeight="1">
      <c r="A122" s="56" t="s">
        <v>380</v>
      </c>
      <c r="B122" s="56" t="s">
        <v>381</v>
      </c>
      <c r="C122" s="56" t="str">
        <f>VLOOKUP(A122,'import Malatya'!A:P,3,0)</f>
        <v>DOĞRU</v>
      </c>
      <c r="D122" s="56" t="s">
        <v>2034</v>
      </c>
      <c r="E122" s="56">
        <f>VLOOKUP(A122,'import Malatya'!A:P,5,0)</f>
        <v>3943</v>
      </c>
      <c r="F122" s="56">
        <f>VLOOKUP(A122,'import Malatya'!A:P,6,0)</f>
        <v>191</v>
      </c>
      <c r="G122" s="56">
        <f>VLOOKUP(A122,'import Malatya'!A:P,7,0)</f>
        <v>21</v>
      </c>
      <c r="H122" s="56">
        <f>VLOOKUP(A122,'import Malatya'!A:P,8,0)</f>
        <v>12</v>
      </c>
      <c r="I122" s="56">
        <f>VLOOKUP(A122,'import Malatya'!A:P,9,0)</f>
        <v>33</v>
      </c>
      <c r="J122" s="216">
        <f>VLOOKUP(A122,'import Malatya'!A:P,10,0)</f>
        <v>0.64</v>
      </c>
      <c r="K122" s="56" t="s">
        <v>2701</v>
      </c>
      <c r="L122" s="56">
        <v>4.222116767E9</v>
      </c>
      <c r="M122" s="56" t="s">
        <v>2321</v>
      </c>
      <c r="N122" s="56" t="s">
        <v>2393</v>
      </c>
      <c r="O122" s="56" t="s">
        <v>2702</v>
      </c>
      <c r="P122" s="217" t="str">
        <f>VLOOKUP(A122,'import Malatya'!A:P,16,0)</f>
        <v>Geleneksel</v>
      </c>
      <c r="Q122" s="218" t="b">
        <v>0</v>
      </c>
      <c r="R122" s="218" t="s">
        <v>38</v>
      </c>
      <c r="S122" s="218" t="s">
        <v>106</v>
      </c>
      <c r="T122" s="207" t="s">
        <v>65</v>
      </c>
      <c r="U122" s="218" t="s">
        <v>2703</v>
      </c>
      <c r="V122" s="220">
        <v>44543.0</v>
      </c>
      <c r="W122" s="220">
        <v>44545.0</v>
      </c>
      <c r="X122" s="218"/>
      <c r="Y122" s="218" t="s">
        <v>1506</v>
      </c>
      <c r="Z122" s="220">
        <v>44539.0</v>
      </c>
      <c r="AA122" s="218" t="s">
        <v>1353</v>
      </c>
      <c r="AB122" s="221">
        <v>44543.0</v>
      </c>
      <c r="AC122" s="218"/>
      <c r="AD122" s="221"/>
      <c r="AE122" s="218"/>
      <c r="AF122" s="218"/>
      <c r="AG122" s="218"/>
      <c r="AH122" s="218"/>
      <c r="AI122" s="218" t="s">
        <v>106</v>
      </c>
      <c r="AJ122" s="218" t="s">
        <v>106</v>
      </c>
      <c r="AK122" s="218"/>
      <c r="AL122" s="218"/>
      <c r="AM122" s="218"/>
    </row>
    <row r="123" ht="15.75" customHeight="1">
      <c r="A123" s="211" t="s">
        <v>2704</v>
      </c>
      <c r="B123" s="211" t="s">
        <v>2705</v>
      </c>
      <c r="C123" s="56" t="str">
        <f>VLOOKUP(A123,'import Malatya'!A:P,3,0)</f>
        <v>DOĞRU</v>
      </c>
      <c r="D123" s="211" t="s">
        <v>1378</v>
      </c>
      <c r="E123" s="56">
        <f>VLOOKUP(A123,'import Malatya'!A:P,5,0)</f>
        <v>14</v>
      </c>
      <c r="F123" s="56">
        <f>VLOOKUP(A123,'import Malatya'!A:P,6,0)</f>
        <v>14</v>
      </c>
      <c r="G123" s="56">
        <f>VLOOKUP(A123,'import Malatya'!A:P,7,0)</f>
        <v>0</v>
      </c>
      <c r="H123" s="56">
        <f>VLOOKUP(A123,'import Malatya'!A:P,8,0)</f>
        <v>13</v>
      </c>
      <c r="I123" s="56">
        <f>VLOOKUP(A123,'import Malatya'!A:P,9,0)</f>
        <v>13</v>
      </c>
      <c r="J123" s="216">
        <f>VLOOKUP(A123,'import Malatya'!A:P,10,0)</f>
        <v>0</v>
      </c>
      <c r="K123" s="211" t="s">
        <v>2706</v>
      </c>
      <c r="L123" s="211">
        <v>5.536134203E9</v>
      </c>
      <c r="M123" s="211" t="s">
        <v>2321</v>
      </c>
      <c r="N123" s="211" t="s">
        <v>2346</v>
      </c>
      <c r="O123" s="211" t="s">
        <v>2707</v>
      </c>
      <c r="P123" s="217" t="str">
        <f>VLOOKUP(A123,'import Malatya'!A:P,16,0)</f>
        <v>Geleneksel</v>
      </c>
      <c r="Q123" s="218" t="b">
        <v>0</v>
      </c>
      <c r="R123" s="218"/>
      <c r="S123" s="218"/>
      <c r="T123" s="207"/>
      <c r="U123" s="219"/>
      <c r="V123" s="220"/>
      <c r="W123" s="220"/>
      <c r="X123" s="218"/>
      <c r="Y123" s="218"/>
      <c r="Z123" s="220"/>
      <c r="AA123" s="218"/>
      <c r="AB123" s="221"/>
      <c r="AC123" s="218"/>
      <c r="AD123" s="221"/>
      <c r="AE123" s="218"/>
      <c r="AF123" s="222"/>
      <c r="AG123" s="218"/>
      <c r="AH123" s="222"/>
      <c r="AI123" s="218"/>
      <c r="AJ123" s="218"/>
      <c r="AK123" s="218"/>
      <c r="AL123" s="218"/>
      <c r="AM123" s="218"/>
    </row>
    <row r="124" ht="15.75" customHeight="1">
      <c r="A124" s="56" t="s">
        <v>2708</v>
      </c>
      <c r="B124" s="56" t="s">
        <v>2709</v>
      </c>
      <c r="C124" s="56" t="str">
        <f>VLOOKUP(A124,'import Malatya'!A:P,3,0)</f>
        <v>DOĞRU</v>
      </c>
      <c r="D124" s="56" t="s">
        <v>1577</v>
      </c>
      <c r="E124" s="56">
        <f>VLOOKUP(A124,'import Malatya'!A:P,5,0)</f>
        <v>1902</v>
      </c>
      <c r="F124" s="56">
        <f>VLOOKUP(A124,'import Malatya'!A:P,6,0)</f>
        <v>87</v>
      </c>
      <c r="G124" s="56">
        <f>VLOOKUP(A124,'import Malatya'!A:P,7,0)</f>
        <v>0</v>
      </c>
      <c r="H124" s="56">
        <f>VLOOKUP(A124,'import Malatya'!A:P,8,0)</f>
        <v>140</v>
      </c>
      <c r="I124" s="56">
        <f>VLOOKUP(A124,'import Malatya'!A:P,9,0)</f>
        <v>140</v>
      </c>
      <c r="J124" s="216">
        <f>VLOOKUP(A124,'import Malatya'!A:P,10,0)</f>
        <v>0</v>
      </c>
      <c r="K124" s="56" t="s">
        <v>2710</v>
      </c>
      <c r="L124" s="56">
        <v>4.223248E9</v>
      </c>
      <c r="M124" s="56" t="s">
        <v>2337</v>
      </c>
      <c r="N124" s="56" t="s">
        <v>2337</v>
      </c>
      <c r="O124" s="56" t="s">
        <v>2711</v>
      </c>
      <c r="P124" s="217" t="str">
        <f>VLOOKUP(A124,'import Malatya'!A:P,16,0)</f>
        <v>Geleneksel</v>
      </c>
      <c r="Q124" s="218" t="b">
        <v>1</v>
      </c>
      <c r="R124" s="218"/>
      <c r="S124" s="218"/>
      <c r="T124" s="218"/>
      <c r="U124" s="218" t="s">
        <v>2712</v>
      </c>
      <c r="V124" s="220"/>
      <c r="W124" s="220"/>
      <c r="X124" s="218"/>
      <c r="Y124" s="218" t="s">
        <v>1506</v>
      </c>
      <c r="Z124" s="220">
        <v>44520.0</v>
      </c>
      <c r="AA124" s="218" t="s">
        <v>1353</v>
      </c>
      <c r="AB124" s="221">
        <v>44526.0</v>
      </c>
      <c r="AC124" s="218" t="s">
        <v>1353</v>
      </c>
      <c r="AD124" s="221">
        <v>44527.0</v>
      </c>
      <c r="AE124" s="218"/>
      <c r="AF124" s="218"/>
      <c r="AG124" s="218"/>
      <c r="AH124" s="218"/>
      <c r="AI124" s="218" t="s">
        <v>106</v>
      </c>
      <c r="AJ124" s="218" t="s">
        <v>128</v>
      </c>
      <c r="AK124" s="218" t="s">
        <v>128</v>
      </c>
      <c r="AL124" s="218"/>
      <c r="AM124" s="218"/>
    </row>
    <row r="125" ht="15.75" customHeight="1">
      <c r="A125" s="211" t="s">
        <v>2713</v>
      </c>
      <c r="B125" s="211" t="s">
        <v>2714</v>
      </c>
      <c r="C125" s="56" t="str">
        <f>VLOOKUP(A125,'import Malatya'!A:P,3,0)</f>
        <v>DOĞRU</v>
      </c>
      <c r="D125" s="211" t="s">
        <v>1370</v>
      </c>
      <c r="E125" s="56">
        <f>VLOOKUP(A125,'import Malatya'!A:P,5,0)</f>
        <v>2710</v>
      </c>
      <c r="F125" s="56">
        <f>VLOOKUP(A125,'import Malatya'!A:P,6,0)</f>
        <v>104</v>
      </c>
      <c r="G125" s="56">
        <f>VLOOKUP(A125,'import Malatya'!A:P,7,0)</f>
        <v>0</v>
      </c>
      <c r="H125" s="56">
        <f>VLOOKUP(A125,'import Malatya'!A:P,8,0)</f>
        <v>14</v>
      </c>
      <c r="I125" s="56">
        <f>VLOOKUP(A125,'import Malatya'!A:P,9,0)</f>
        <v>14</v>
      </c>
      <c r="J125" s="216">
        <f>VLOOKUP(A125,'import Malatya'!A:P,10,0)</f>
        <v>0</v>
      </c>
      <c r="K125" s="211" t="s">
        <v>2715</v>
      </c>
      <c r="L125" s="211">
        <v>4.223243241E9</v>
      </c>
      <c r="M125" s="211" t="s">
        <v>2337</v>
      </c>
      <c r="N125" s="211" t="s">
        <v>2434</v>
      </c>
      <c r="O125" s="211" t="s">
        <v>2716</v>
      </c>
      <c r="P125" s="217" t="str">
        <f>VLOOKUP(A125,'import Malatya'!A:P,16,0)</f>
        <v>Key</v>
      </c>
      <c r="Q125" s="218" t="b">
        <v>0</v>
      </c>
      <c r="R125" s="218" t="s">
        <v>32</v>
      </c>
      <c r="S125" s="218"/>
      <c r="T125" s="207"/>
      <c r="U125" s="219"/>
      <c r="V125" s="220"/>
      <c r="W125" s="220"/>
      <c r="X125" s="218"/>
      <c r="Y125" s="218"/>
      <c r="Z125" s="220"/>
      <c r="AA125" s="218"/>
      <c r="AB125" s="221"/>
      <c r="AC125" s="218"/>
      <c r="AD125" s="221"/>
      <c r="AE125" s="218"/>
      <c r="AF125" s="222"/>
      <c r="AG125" s="218"/>
      <c r="AH125" s="222"/>
      <c r="AI125" s="218"/>
      <c r="AJ125" s="218"/>
      <c r="AK125" s="218"/>
      <c r="AL125" s="218"/>
      <c r="AM125" s="218"/>
    </row>
    <row r="126" ht="15.75" customHeight="1">
      <c r="A126" s="56" t="s">
        <v>168</v>
      </c>
      <c r="B126" s="56" t="s">
        <v>169</v>
      </c>
      <c r="C126" s="56" t="str">
        <f>VLOOKUP(A126,'import Malatya'!A:P,3,0)</f>
        <v>DOĞRU</v>
      </c>
      <c r="D126" s="56" t="s">
        <v>1827</v>
      </c>
      <c r="E126" s="56">
        <f>VLOOKUP(A126,'import Malatya'!A:P,5,0)</f>
        <v>3431</v>
      </c>
      <c r="F126" s="56">
        <f>VLOOKUP(A126,'import Malatya'!A:P,6,0)</f>
        <v>174</v>
      </c>
      <c r="G126" s="56">
        <f>VLOOKUP(A126,'import Malatya'!A:P,7,0)</f>
        <v>14</v>
      </c>
      <c r="H126" s="56">
        <f>VLOOKUP(A126,'import Malatya'!A:P,8,0)</f>
        <v>16</v>
      </c>
      <c r="I126" s="56">
        <f>VLOOKUP(A126,'import Malatya'!A:P,9,0)</f>
        <v>30</v>
      </c>
      <c r="J126" s="216">
        <f>VLOOKUP(A126,'import Malatya'!A:P,10,0)</f>
        <v>0.47</v>
      </c>
      <c r="K126" s="56" t="s">
        <v>2717</v>
      </c>
      <c r="L126" s="56">
        <v>4.223231112E9</v>
      </c>
      <c r="M126" s="56" t="s">
        <v>2337</v>
      </c>
      <c r="N126" s="56" t="s">
        <v>2421</v>
      </c>
      <c r="O126" s="56" t="s">
        <v>172</v>
      </c>
      <c r="P126" s="217" t="str">
        <f>VLOOKUP(A126,'import Malatya'!A:P,16,0)</f>
        <v>Geleneksel</v>
      </c>
      <c r="Q126" s="218" t="b">
        <v>0</v>
      </c>
      <c r="R126" s="218" t="s">
        <v>38</v>
      </c>
      <c r="S126" s="218" t="s">
        <v>404</v>
      </c>
      <c r="T126" s="207" t="s">
        <v>65</v>
      </c>
      <c r="U126" s="218" t="s">
        <v>2718</v>
      </c>
      <c r="V126" s="220">
        <v>44545.0</v>
      </c>
      <c r="W126" s="220">
        <v>44547.0</v>
      </c>
      <c r="X126" s="218"/>
      <c r="Y126" s="218" t="s">
        <v>1353</v>
      </c>
      <c r="Z126" s="220">
        <v>44525.0</v>
      </c>
      <c r="AA126" s="218" t="s">
        <v>1353</v>
      </c>
      <c r="AB126" s="221">
        <v>44545.0</v>
      </c>
      <c r="AC126" s="218" t="s">
        <v>1353</v>
      </c>
      <c r="AD126" s="221">
        <v>44547.0</v>
      </c>
      <c r="AE126" s="218"/>
      <c r="AF126" s="218"/>
      <c r="AG126" s="218"/>
      <c r="AH126" s="218"/>
      <c r="AI126" s="218" t="s">
        <v>167</v>
      </c>
      <c r="AJ126" s="218" t="s">
        <v>404</v>
      </c>
      <c r="AK126" s="218" t="s">
        <v>404</v>
      </c>
      <c r="AL126" s="218"/>
      <c r="AM126" s="218"/>
    </row>
    <row r="127" ht="15.75" customHeight="1">
      <c r="A127" s="56" t="s">
        <v>2719</v>
      </c>
      <c r="B127" s="56" t="s">
        <v>2720</v>
      </c>
      <c r="C127" s="56" t="str">
        <f>VLOOKUP(A127,'import Malatya'!A:P,3,0)</f>
        <v>DOĞRU</v>
      </c>
      <c r="D127" s="56" t="s">
        <v>1378</v>
      </c>
      <c r="E127" s="56">
        <f>VLOOKUP(A127,'import Malatya'!A:P,5,0)</f>
        <v>9</v>
      </c>
      <c r="F127" s="56">
        <f>VLOOKUP(A127,'import Malatya'!A:P,6,0)</f>
        <v>9</v>
      </c>
      <c r="G127" s="56">
        <f>VLOOKUP(A127,'import Malatya'!A:P,7,0)</f>
        <v>0</v>
      </c>
      <c r="H127" s="56">
        <f>VLOOKUP(A127,'import Malatya'!A:P,8,0)</f>
        <v>23</v>
      </c>
      <c r="I127" s="56">
        <f>VLOOKUP(A127,'import Malatya'!A:P,9,0)</f>
        <v>23</v>
      </c>
      <c r="J127" s="216">
        <f>VLOOKUP(A127,'import Malatya'!A:P,10,0)</f>
        <v>0</v>
      </c>
      <c r="K127" s="56" t="s">
        <v>2721</v>
      </c>
      <c r="L127" s="56">
        <v>4.222116363E9</v>
      </c>
      <c r="M127" s="56" t="s">
        <v>2321</v>
      </c>
      <c r="N127" s="56" t="s">
        <v>2388</v>
      </c>
      <c r="O127" s="56" t="s">
        <v>2722</v>
      </c>
      <c r="P127" s="217" t="str">
        <f>VLOOKUP(A127,'import Malatya'!A:P,16,0)</f>
        <v>Geleneksel</v>
      </c>
      <c r="Q127" s="218" t="b">
        <v>0</v>
      </c>
      <c r="R127" s="218" t="s">
        <v>31</v>
      </c>
      <c r="S127" s="218"/>
      <c r="U127" s="207" t="s">
        <v>2723</v>
      </c>
      <c r="V127" s="220"/>
      <c r="W127" s="220"/>
      <c r="X127" s="218"/>
      <c r="Y127" s="218" t="s">
        <v>1506</v>
      </c>
      <c r="Z127" s="220">
        <v>44634.0</v>
      </c>
      <c r="AA127" s="218"/>
      <c r="AB127" s="221"/>
      <c r="AC127" s="218"/>
      <c r="AD127" s="221"/>
      <c r="AE127" s="218"/>
      <c r="AF127" s="222"/>
      <c r="AG127" s="218"/>
      <c r="AH127" s="222"/>
      <c r="AI127" s="218" t="s">
        <v>167</v>
      </c>
      <c r="AJ127" s="218"/>
      <c r="AK127" s="218"/>
      <c r="AL127" s="218"/>
      <c r="AM127" s="218"/>
    </row>
    <row r="128" ht="15.75" customHeight="1">
      <c r="A128" s="56" t="s">
        <v>2724</v>
      </c>
      <c r="B128" s="56" t="s">
        <v>2725</v>
      </c>
      <c r="C128" s="56" t="str">
        <f>VLOOKUP(A128,'import Malatya'!A:P,3,0)</f>
        <v>YANLIŞ</v>
      </c>
      <c r="D128" s="56" t="s">
        <v>1356</v>
      </c>
      <c r="E128" s="56">
        <f>VLOOKUP(A128,'import Malatya'!A:P,5,0)</f>
        <v>1890</v>
      </c>
      <c r="F128" s="56" t="str">
        <f>VLOOKUP(A128,'import Malatya'!A:P,6,0)</f>
        <v/>
      </c>
      <c r="G128" s="56">
        <f>VLOOKUP(A128,'import Malatya'!A:P,7,0)</f>
        <v>0</v>
      </c>
      <c r="H128" s="56">
        <f>VLOOKUP(A128,'import Malatya'!A:P,8,0)</f>
        <v>10</v>
      </c>
      <c r="I128" s="56">
        <f>VLOOKUP(A128,'import Malatya'!A:P,9,0)</f>
        <v>10</v>
      </c>
      <c r="J128" s="216">
        <f>VLOOKUP(A128,'import Malatya'!A:P,10,0)</f>
        <v>0</v>
      </c>
      <c r="K128" s="56" t="s">
        <v>2726</v>
      </c>
      <c r="L128" s="56">
        <v>4.223246624E9</v>
      </c>
      <c r="M128" s="56" t="s">
        <v>2337</v>
      </c>
      <c r="N128" s="56" t="s">
        <v>2337</v>
      </c>
      <c r="O128" s="56" t="s">
        <v>2727</v>
      </c>
      <c r="P128" s="217" t="str">
        <f>VLOOKUP(A128,'import Malatya'!A:P,16,0)</f>
        <v>Geleneksel</v>
      </c>
      <c r="Q128" s="218" t="b">
        <v>0</v>
      </c>
      <c r="R128" s="218" t="s">
        <v>29</v>
      </c>
      <c r="S128" s="218"/>
      <c r="T128" s="218"/>
      <c r="U128" s="218" t="s">
        <v>2728</v>
      </c>
      <c r="V128" s="220"/>
      <c r="W128" s="220"/>
      <c r="X128" s="218"/>
      <c r="Y128" s="218" t="s">
        <v>1353</v>
      </c>
      <c r="Z128" s="220">
        <v>44520.0</v>
      </c>
      <c r="AA128" s="218" t="s">
        <v>43</v>
      </c>
      <c r="AB128" s="221">
        <v>44572.0</v>
      </c>
      <c r="AC128" s="218"/>
      <c r="AD128" s="221"/>
      <c r="AE128" s="218"/>
      <c r="AF128" s="218"/>
      <c r="AG128" s="218"/>
      <c r="AH128" s="218"/>
      <c r="AI128" s="218" t="s">
        <v>106</v>
      </c>
      <c r="AJ128" s="218" t="s">
        <v>149</v>
      </c>
      <c r="AK128" s="218"/>
      <c r="AL128" s="218"/>
      <c r="AM128" s="218"/>
    </row>
    <row r="129" ht="15.75" customHeight="1">
      <c r="A129" s="56" t="s">
        <v>492</v>
      </c>
      <c r="B129" s="56" t="s">
        <v>493</v>
      </c>
      <c r="C129" s="56" t="str">
        <f>VLOOKUP(A129,'import Malatya'!A:P,3,0)</f>
        <v>DOĞRU</v>
      </c>
      <c r="D129" s="56" t="s">
        <v>1832</v>
      </c>
      <c r="E129" s="56">
        <f>VLOOKUP(A129,'import Malatya'!A:P,5,0)</f>
        <v>769</v>
      </c>
      <c r="F129" s="56" t="str">
        <f>VLOOKUP(A129,'import Malatya'!A:P,6,0)</f>
        <v/>
      </c>
      <c r="G129" s="56">
        <f>VLOOKUP(A129,'import Malatya'!A:P,7,0)</f>
        <v>16</v>
      </c>
      <c r="H129" s="56">
        <f>VLOOKUP(A129,'import Malatya'!A:P,8,0)</f>
        <v>257</v>
      </c>
      <c r="I129" s="56">
        <f>VLOOKUP(A129,'import Malatya'!A:P,9,0)</f>
        <v>273</v>
      </c>
      <c r="J129" s="216">
        <f>VLOOKUP(A129,'import Malatya'!A:P,10,0)</f>
        <v>0.06</v>
      </c>
      <c r="K129" s="56" t="s">
        <v>2379</v>
      </c>
      <c r="L129" s="56">
        <v>4.222127222E9</v>
      </c>
      <c r="M129" s="56" t="s">
        <v>2321</v>
      </c>
      <c r="N129" s="56" t="s">
        <v>2388</v>
      </c>
      <c r="O129" s="56" t="s">
        <v>496</v>
      </c>
      <c r="P129" s="217" t="str">
        <f>VLOOKUP(A129,'import Malatya'!A:P,16,0)</f>
        <v>Geleneksel</v>
      </c>
      <c r="Q129" s="218" t="b">
        <v>0</v>
      </c>
      <c r="R129" s="218" t="s">
        <v>38</v>
      </c>
      <c r="S129" s="218" t="s">
        <v>610</v>
      </c>
      <c r="T129" s="207" t="s">
        <v>65</v>
      </c>
      <c r="U129" s="218" t="s">
        <v>2729</v>
      </c>
      <c r="V129" s="220">
        <v>44607.0</v>
      </c>
      <c r="W129" s="220">
        <v>44608.0</v>
      </c>
      <c r="X129" s="218"/>
      <c r="Y129" s="218" t="s">
        <v>1475</v>
      </c>
      <c r="Z129" s="220">
        <v>44550.0</v>
      </c>
      <c r="AA129" s="218" t="s">
        <v>1506</v>
      </c>
      <c r="AB129" s="221">
        <v>44557.0</v>
      </c>
      <c r="AC129" s="218" t="s">
        <v>1506</v>
      </c>
      <c r="AD129" s="221">
        <v>44560.0</v>
      </c>
      <c r="AE129" s="218" t="s">
        <v>1353</v>
      </c>
      <c r="AF129" s="222">
        <v>44569.0</v>
      </c>
      <c r="AG129" s="218" t="s">
        <v>1506</v>
      </c>
      <c r="AH129" s="222">
        <v>44629.0</v>
      </c>
      <c r="AI129" s="218" t="s">
        <v>66</v>
      </c>
      <c r="AJ129" s="218" t="s">
        <v>149</v>
      </c>
      <c r="AK129" s="218" t="s">
        <v>273</v>
      </c>
      <c r="AL129" s="218" t="s">
        <v>404</v>
      </c>
      <c r="AM129" s="218" t="s">
        <v>149</v>
      </c>
    </row>
    <row r="130" ht="15.75" customHeight="1">
      <c r="A130" s="56" t="s">
        <v>587</v>
      </c>
      <c r="B130" s="56" t="s">
        <v>588</v>
      </c>
      <c r="C130" s="56" t="str">
        <f>VLOOKUP(A130,'import Malatya'!A:P,3,0)</f>
        <v>DOĞRU</v>
      </c>
      <c r="D130" s="56" t="s">
        <v>1507</v>
      </c>
      <c r="E130" s="56">
        <f>VLOOKUP(A130,'import Malatya'!A:P,5,0)</f>
        <v>46</v>
      </c>
      <c r="F130" s="56">
        <f>VLOOKUP(A130,'import Malatya'!A:P,6,0)</f>
        <v>10</v>
      </c>
      <c r="G130" s="56">
        <f>VLOOKUP(A130,'import Malatya'!A:P,7,0)</f>
        <v>25</v>
      </c>
      <c r="H130" s="56">
        <f>VLOOKUP(A130,'import Malatya'!A:P,8,0)</f>
        <v>76</v>
      </c>
      <c r="I130" s="56">
        <f>VLOOKUP(A130,'import Malatya'!A:P,9,0)</f>
        <v>101</v>
      </c>
      <c r="J130" s="216">
        <f>VLOOKUP(A130,'import Malatya'!A:P,10,0)</f>
        <v>0.25</v>
      </c>
      <c r="K130" s="56" t="s">
        <v>2730</v>
      </c>
      <c r="L130" s="56">
        <v>4.22504606E9</v>
      </c>
      <c r="M130" s="56" t="s">
        <v>2321</v>
      </c>
      <c r="N130" s="56" t="s">
        <v>2322</v>
      </c>
      <c r="O130" s="56" t="s">
        <v>590</v>
      </c>
      <c r="P130" s="217" t="str">
        <f>VLOOKUP(A130,'import Malatya'!A:P,16,0)</f>
        <v>Geleneksel</v>
      </c>
      <c r="Q130" s="218" t="b">
        <v>0</v>
      </c>
      <c r="R130" s="218" t="s">
        <v>38</v>
      </c>
      <c r="S130" s="218" t="s">
        <v>610</v>
      </c>
      <c r="T130" s="207" t="s">
        <v>65</v>
      </c>
      <c r="U130" s="219"/>
      <c r="V130" s="220">
        <v>44607.0</v>
      </c>
      <c r="W130" s="220">
        <v>44610.0</v>
      </c>
      <c r="X130" s="218"/>
      <c r="Y130" s="218" t="s">
        <v>1353</v>
      </c>
      <c r="Z130" s="220">
        <v>44601.0</v>
      </c>
      <c r="AA130" s="218" t="s">
        <v>1353</v>
      </c>
      <c r="AB130" s="221">
        <v>44602.0</v>
      </c>
      <c r="AC130" s="218" t="s">
        <v>1353</v>
      </c>
      <c r="AD130" s="221">
        <v>44607.0</v>
      </c>
      <c r="AE130" s="218" t="s">
        <v>1475</v>
      </c>
      <c r="AF130" s="222">
        <v>44629.0</v>
      </c>
      <c r="AG130" s="218"/>
      <c r="AH130" s="222"/>
      <c r="AI130" s="218" t="s">
        <v>404</v>
      </c>
      <c r="AJ130" s="218" t="s">
        <v>404</v>
      </c>
      <c r="AK130" s="218" t="s">
        <v>610</v>
      </c>
      <c r="AL130" s="218" t="s">
        <v>149</v>
      </c>
      <c r="AM130" s="218"/>
    </row>
    <row r="131" ht="15.75" customHeight="1">
      <c r="A131" s="56" t="s">
        <v>2731</v>
      </c>
      <c r="B131" s="56" t="s">
        <v>2732</v>
      </c>
      <c r="C131" s="56" t="str">
        <f>VLOOKUP(A131,'import Malatya'!A:P,3,0)</f>
        <v>YANLIŞ</v>
      </c>
      <c r="D131" s="56" t="s">
        <v>2038</v>
      </c>
      <c r="E131" s="56">
        <f>VLOOKUP(A131,'import Malatya'!A:P,5,0)</f>
        <v>32</v>
      </c>
      <c r="F131" s="56" t="str">
        <f>VLOOKUP(A131,'import Malatya'!A:P,6,0)</f>
        <v/>
      </c>
      <c r="G131" s="56">
        <f>VLOOKUP(A131,'import Malatya'!A:P,7,0)</f>
        <v>0</v>
      </c>
      <c r="H131" s="56">
        <f>VLOOKUP(A131,'import Malatya'!A:P,8,0)</f>
        <v>15</v>
      </c>
      <c r="I131" s="56">
        <f>VLOOKUP(A131,'import Malatya'!A:P,9,0)</f>
        <v>15</v>
      </c>
      <c r="J131" s="216">
        <f>VLOOKUP(A131,'import Malatya'!A:P,10,0)</f>
        <v>0</v>
      </c>
      <c r="K131" s="56" t="s">
        <v>2733</v>
      </c>
      <c r="L131" s="56">
        <v>4.222212116E9</v>
      </c>
      <c r="M131" s="56" t="s">
        <v>2337</v>
      </c>
      <c r="N131" s="56" t="s">
        <v>2734</v>
      </c>
      <c r="O131" s="56" t="s">
        <v>2735</v>
      </c>
      <c r="P131" s="217" t="str">
        <f>VLOOKUP(A131,'import Malatya'!A:P,16,0)</f>
        <v>Geleneksel</v>
      </c>
      <c r="Q131" s="218" t="b">
        <v>1</v>
      </c>
      <c r="R131" s="218"/>
      <c r="S131" s="218"/>
      <c r="T131" s="207"/>
      <c r="U131" s="218" t="s">
        <v>2736</v>
      </c>
      <c r="V131" s="220"/>
      <c r="W131" s="220"/>
      <c r="X131" s="218"/>
      <c r="Y131" s="218" t="s">
        <v>1353</v>
      </c>
      <c r="Z131" s="220">
        <v>44550.0</v>
      </c>
      <c r="AA131" s="218"/>
      <c r="AB131" s="221"/>
      <c r="AC131" s="218"/>
      <c r="AD131" s="221"/>
      <c r="AE131" s="218"/>
      <c r="AF131" s="222"/>
      <c r="AG131" s="218"/>
      <c r="AH131" s="222"/>
      <c r="AI131" s="218" t="s">
        <v>167</v>
      </c>
      <c r="AJ131" s="218"/>
      <c r="AK131" s="218"/>
      <c r="AL131" s="218"/>
      <c r="AM131" s="218"/>
    </row>
    <row r="132" ht="15.75" customHeight="1">
      <c r="A132" s="56" t="s">
        <v>2737</v>
      </c>
      <c r="B132" s="56" t="s">
        <v>2738</v>
      </c>
      <c r="C132" s="56" t="str">
        <f>VLOOKUP(A132,'import Malatya'!A:P,3,0)</f>
        <v>DOĞRU</v>
      </c>
      <c r="D132" s="56" t="s">
        <v>1378</v>
      </c>
      <c r="E132" s="56">
        <f>VLOOKUP(A132,'import Malatya'!A:P,5,0)</f>
        <v>1264</v>
      </c>
      <c r="F132" s="56">
        <f>VLOOKUP(A132,'import Malatya'!A:P,6,0)</f>
        <v>111</v>
      </c>
      <c r="G132" s="56">
        <f>VLOOKUP(A132,'import Malatya'!A:P,7,0)</f>
        <v>0</v>
      </c>
      <c r="H132" s="56">
        <f>VLOOKUP(A132,'import Malatya'!A:P,8,0)</f>
        <v>33</v>
      </c>
      <c r="I132" s="56">
        <f>VLOOKUP(A132,'import Malatya'!A:P,9,0)</f>
        <v>33</v>
      </c>
      <c r="J132" s="216">
        <f>VLOOKUP(A132,'import Malatya'!A:P,10,0)</f>
        <v>0</v>
      </c>
      <c r="K132" s="56" t="s">
        <v>2739</v>
      </c>
      <c r="L132" s="56">
        <v>4.222212116E9</v>
      </c>
      <c r="M132" s="56" t="s">
        <v>2337</v>
      </c>
      <c r="N132" s="56" t="s">
        <v>2583</v>
      </c>
      <c r="O132" s="56" t="s">
        <v>2740</v>
      </c>
      <c r="P132" s="217" t="str">
        <f>VLOOKUP(A132,'import Malatya'!A:P,16,0)</f>
        <v>Geleneksel</v>
      </c>
      <c r="Q132" s="218" t="b">
        <v>1</v>
      </c>
      <c r="R132" s="218"/>
      <c r="S132" s="218"/>
      <c r="T132" s="218"/>
      <c r="U132" s="218" t="s">
        <v>2741</v>
      </c>
      <c r="V132" s="220"/>
      <c r="W132" s="220"/>
      <c r="X132" s="218"/>
      <c r="Y132" s="218" t="s">
        <v>1475</v>
      </c>
      <c r="Z132" s="220">
        <v>44524.0</v>
      </c>
      <c r="AA132" s="218"/>
      <c r="AB132" s="221"/>
      <c r="AC132" s="218"/>
      <c r="AD132" s="221"/>
      <c r="AE132" s="218"/>
      <c r="AF132" s="218"/>
      <c r="AG132" s="218"/>
      <c r="AH132" s="218"/>
      <c r="AI132" s="218" t="s">
        <v>149</v>
      </c>
      <c r="AJ132" s="218"/>
      <c r="AK132" s="218"/>
      <c r="AL132" s="218"/>
      <c r="AM132" s="218"/>
    </row>
    <row r="133" ht="15.75" customHeight="1">
      <c r="A133" s="56" t="s">
        <v>2742</v>
      </c>
      <c r="B133" s="56" t="s">
        <v>2743</v>
      </c>
      <c r="C133" s="56" t="str">
        <f>VLOOKUP(A133,'import Malatya'!A:P,3,0)</f>
        <v>DOĞRU</v>
      </c>
      <c r="D133" s="56" t="s">
        <v>1577</v>
      </c>
      <c r="E133" s="56">
        <f>VLOOKUP(A133,'import Malatya'!A:P,5,0)</f>
        <v>844</v>
      </c>
      <c r="F133" s="56">
        <f>VLOOKUP(A133,'import Malatya'!A:P,6,0)</f>
        <v>125</v>
      </c>
      <c r="G133" s="56">
        <f>VLOOKUP(A133,'import Malatya'!A:P,7,0)</f>
        <v>0</v>
      </c>
      <c r="H133" s="56">
        <f>VLOOKUP(A133,'import Malatya'!A:P,8,0)</f>
        <v>163</v>
      </c>
      <c r="I133" s="56">
        <f>VLOOKUP(A133,'import Malatya'!A:P,9,0)</f>
        <v>163</v>
      </c>
      <c r="J133" s="216">
        <f>VLOOKUP(A133,'import Malatya'!A:P,10,0)</f>
        <v>0</v>
      </c>
      <c r="K133" s="56" t="s">
        <v>2744</v>
      </c>
      <c r="L133" s="56">
        <v>4.223214421E9</v>
      </c>
      <c r="M133" s="56" t="s">
        <v>2337</v>
      </c>
      <c r="N133" s="56" t="s">
        <v>2358</v>
      </c>
      <c r="O133" s="56" t="s">
        <v>2745</v>
      </c>
      <c r="P133" s="217" t="str">
        <f>VLOOKUP(A133,'import Malatya'!A:P,16,0)</f>
        <v>Geleneksel</v>
      </c>
      <c r="Q133" s="218" t="b">
        <v>0</v>
      </c>
      <c r="R133" s="218" t="s">
        <v>29</v>
      </c>
      <c r="S133" s="218"/>
      <c r="T133" s="218"/>
      <c r="U133" s="218" t="s">
        <v>2746</v>
      </c>
      <c r="V133" s="220"/>
      <c r="W133" s="220"/>
      <c r="X133" s="218"/>
      <c r="Y133" s="218" t="s">
        <v>43</v>
      </c>
      <c r="Z133" s="220">
        <v>44522.0</v>
      </c>
      <c r="AA133" s="218" t="s">
        <v>1353</v>
      </c>
      <c r="AB133" s="221">
        <v>44524.0</v>
      </c>
      <c r="AC133" s="218" t="s">
        <v>1353</v>
      </c>
      <c r="AD133" s="221">
        <v>44526.0</v>
      </c>
      <c r="AE133" s="218"/>
      <c r="AF133" s="218"/>
      <c r="AG133" s="218"/>
      <c r="AH133" s="218"/>
      <c r="AI133" s="218" t="s">
        <v>73</v>
      </c>
      <c r="AJ133" s="218" t="s">
        <v>100</v>
      </c>
      <c r="AK133" s="218" t="s">
        <v>128</v>
      </c>
      <c r="AL133" s="218"/>
      <c r="AM133" s="218"/>
    </row>
    <row r="134" ht="15.75" customHeight="1">
      <c r="A134" s="56" t="s">
        <v>2747</v>
      </c>
      <c r="B134" s="56" t="s">
        <v>2748</v>
      </c>
      <c r="C134" s="56" t="str">
        <f>VLOOKUP(A134,'import Malatya'!A:P,3,0)</f>
        <v>DOĞRU</v>
      </c>
      <c r="D134" s="56" t="s">
        <v>1577</v>
      </c>
      <c r="E134" s="56">
        <f>VLOOKUP(A134,'import Malatya'!A:P,5,0)</f>
        <v>724</v>
      </c>
      <c r="F134" s="56">
        <f>VLOOKUP(A134,'import Malatya'!A:P,6,0)</f>
        <v>18</v>
      </c>
      <c r="G134" s="56">
        <f>VLOOKUP(A134,'import Malatya'!A:P,7,0)</f>
        <v>0</v>
      </c>
      <c r="H134" s="56">
        <f>VLOOKUP(A134,'import Malatya'!A:P,8,0)</f>
        <v>80</v>
      </c>
      <c r="I134" s="56">
        <f>VLOOKUP(A134,'import Malatya'!A:P,9,0)</f>
        <v>80</v>
      </c>
      <c r="J134" s="216">
        <f>VLOOKUP(A134,'import Malatya'!A:P,10,0)</f>
        <v>0</v>
      </c>
      <c r="K134" s="56" t="s">
        <v>2749</v>
      </c>
      <c r="L134" s="56">
        <v>5.545934425E9</v>
      </c>
      <c r="M134" s="56" t="s">
        <v>2321</v>
      </c>
      <c r="N134" s="56" t="s">
        <v>2485</v>
      </c>
      <c r="O134" s="56" t="s">
        <v>2750</v>
      </c>
      <c r="P134" s="217" t="str">
        <f>VLOOKUP(A134,'import Malatya'!A:P,16,0)</f>
        <v>Geleneksel</v>
      </c>
      <c r="Q134" s="218" t="b">
        <v>0</v>
      </c>
      <c r="R134" s="218" t="s">
        <v>29</v>
      </c>
      <c r="S134" s="218"/>
      <c r="T134" s="218"/>
      <c r="U134" s="218" t="s">
        <v>2751</v>
      </c>
      <c r="V134" s="220"/>
      <c r="W134" s="220"/>
      <c r="X134" s="218"/>
      <c r="Y134" s="218" t="s">
        <v>1475</v>
      </c>
      <c r="Z134" s="220">
        <v>44538.0</v>
      </c>
      <c r="AA134" s="218" t="s">
        <v>1475</v>
      </c>
      <c r="AB134" s="221">
        <v>44541.0</v>
      </c>
      <c r="AC134" s="218" t="s">
        <v>1353</v>
      </c>
      <c r="AD134" s="221">
        <v>44543.0</v>
      </c>
      <c r="AE134" s="218" t="s">
        <v>1353</v>
      </c>
      <c r="AF134" s="221">
        <v>44579.0</v>
      </c>
      <c r="AG134" s="218" t="s">
        <v>1475</v>
      </c>
      <c r="AH134" s="221">
        <v>44629.0</v>
      </c>
      <c r="AI134" s="218" t="s">
        <v>106</v>
      </c>
      <c r="AJ134" s="218" t="s">
        <v>128</v>
      </c>
      <c r="AK134" s="218" t="s">
        <v>106</v>
      </c>
      <c r="AL134" s="218" t="s">
        <v>73</v>
      </c>
      <c r="AM134" s="218" t="s">
        <v>149</v>
      </c>
    </row>
    <row r="135" ht="15.75" customHeight="1">
      <c r="A135" s="56" t="s">
        <v>2752</v>
      </c>
      <c r="B135" s="56" t="s">
        <v>2753</v>
      </c>
      <c r="C135" s="56" t="str">
        <f>VLOOKUP(A135,'import Malatya'!A:P,3,0)</f>
        <v>DOĞRU</v>
      </c>
      <c r="D135" s="56" t="s">
        <v>1577</v>
      </c>
      <c r="E135" s="56">
        <f>VLOOKUP(A135,'import Malatya'!A:P,5,0)</f>
        <v>1822</v>
      </c>
      <c r="F135" s="56">
        <f>VLOOKUP(A135,'import Malatya'!A:P,6,0)</f>
        <v>75</v>
      </c>
      <c r="G135" s="56">
        <f>VLOOKUP(A135,'import Malatya'!A:P,7,0)</f>
        <v>0</v>
      </c>
      <c r="H135" s="56">
        <f>VLOOKUP(A135,'import Malatya'!A:P,8,0)</f>
        <v>129</v>
      </c>
      <c r="I135" s="56">
        <f>VLOOKUP(A135,'import Malatya'!A:P,9,0)</f>
        <v>129</v>
      </c>
      <c r="J135" s="216">
        <f>VLOOKUP(A135,'import Malatya'!A:P,10,0)</f>
        <v>0</v>
      </c>
      <c r="K135" s="56" t="s">
        <v>2754</v>
      </c>
      <c r="L135" s="56">
        <v>5.326603083E9</v>
      </c>
      <c r="M135" s="56" t="s">
        <v>2337</v>
      </c>
      <c r="N135" s="56" t="s">
        <v>2597</v>
      </c>
      <c r="O135" s="56" t="s">
        <v>2755</v>
      </c>
      <c r="P135" s="217" t="str">
        <f>VLOOKUP(A135,'import Malatya'!A:P,16,0)</f>
        <v>Geleneksel</v>
      </c>
      <c r="Q135" s="218" t="b">
        <v>1</v>
      </c>
      <c r="R135" s="218"/>
      <c r="S135" s="218"/>
      <c r="T135" s="218"/>
      <c r="U135" s="218" t="s">
        <v>2756</v>
      </c>
      <c r="V135" s="220"/>
      <c r="W135" s="220"/>
      <c r="X135" s="218"/>
      <c r="Y135" s="218" t="s">
        <v>1506</v>
      </c>
      <c r="Z135" s="220">
        <v>44520.0</v>
      </c>
      <c r="AA135" s="218" t="s">
        <v>43</v>
      </c>
      <c r="AB135" s="221">
        <v>44522.0</v>
      </c>
      <c r="AC135" s="218" t="s">
        <v>31</v>
      </c>
      <c r="AD135" s="221">
        <v>44527.0</v>
      </c>
      <c r="AE135" s="218" t="s">
        <v>1353</v>
      </c>
      <c r="AF135" s="221">
        <v>44532.0</v>
      </c>
      <c r="AG135" s="218"/>
      <c r="AH135" s="218"/>
      <c r="AI135" s="218" t="s">
        <v>106</v>
      </c>
      <c r="AJ135" s="218" t="s">
        <v>73</v>
      </c>
      <c r="AK135" s="218" t="s">
        <v>66</v>
      </c>
      <c r="AL135" s="218" t="s">
        <v>167</v>
      </c>
      <c r="AM135" s="218"/>
    </row>
    <row r="136" ht="15.75" customHeight="1">
      <c r="A136" s="56" t="s">
        <v>2757</v>
      </c>
      <c r="B136" s="56" t="s">
        <v>2758</v>
      </c>
      <c r="C136" s="56" t="str">
        <f>VLOOKUP(A136,'import Malatya'!A:P,3,0)</f>
        <v>DOĞRU</v>
      </c>
      <c r="D136" s="56" t="s">
        <v>1577</v>
      </c>
      <c r="E136" s="56">
        <f>VLOOKUP(A136,'import Malatya'!A:P,5,0)</f>
        <v>724</v>
      </c>
      <c r="F136" s="56">
        <f>VLOOKUP(A136,'import Malatya'!A:P,6,0)</f>
        <v>47</v>
      </c>
      <c r="G136" s="56">
        <f>VLOOKUP(A136,'import Malatya'!A:P,7,0)</f>
        <v>0</v>
      </c>
      <c r="H136" s="56">
        <f>VLOOKUP(A136,'import Malatya'!A:P,8,0)</f>
        <v>146</v>
      </c>
      <c r="I136" s="56">
        <f>VLOOKUP(A136,'import Malatya'!A:P,9,0)</f>
        <v>146</v>
      </c>
      <c r="J136" s="216">
        <f>VLOOKUP(A136,'import Malatya'!A:P,10,0)</f>
        <v>0</v>
      </c>
      <c r="K136" s="56" t="s">
        <v>2754</v>
      </c>
      <c r="L136" s="56">
        <v>4.223225454E9</v>
      </c>
      <c r="M136" s="56" t="s">
        <v>2337</v>
      </c>
      <c r="N136" s="56" t="s">
        <v>2337</v>
      </c>
      <c r="O136" s="56" t="s">
        <v>2759</v>
      </c>
      <c r="P136" s="217" t="str">
        <f>VLOOKUP(A136,'import Malatya'!A:P,16,0)</f>
        <v>Geleneksel</v>
      </c>
      <c r="Q136" s="218" t="b">
        <v>1</v>
      </c>
      <c r="R136" s="218"/>
      <c r="S136" s="218"/>
      <c r="T136" s="218"/>
      <c r="U136" s="218" t="s">
        <v>2760</v>
      </c>
      <c r="V136" s="220"/>
      <c r="W136" s="220"/>
      <c r="X136" s="218"/>
      <c r="Y136" s="218" t="s">
        <v>1506</v>
      </c>
      <c r="Z136" s="220">
        <v>44520.0</v>
      </c>
      <c r="AA136" s="218" t="s">
        <v>1353</v>
      </c>
      <c r="AB136" s="221">
        <v>44527.0</v>
      </c>
      <c r="AC136" s="218"/>
      <c r="AD136" s="221"/>
      <c r="AE136" s="218"/>
      <c r="AF136" s="218"/>
      <c r="AG136" s="218"/>
      <c r="AH136" s="218"/>
      <c r="AI136" s="218" t="s">
        <v>106</v>
      </c>
      <c r="AJ136" s="218" t="s">
        <v>128</v>
      </c>
      <c r="AK136" s="218"/>
      <c r="AL136" s="218"/>
      <c r="AM136" s="218"/>
    </row>
    <row r="137" ht="15.75" customHeight="1">
      <c r="A137" s="56" t="s">
        <v>2761</v>
      </c>
      <c r="B137" s="56" t="s">
        <v>2762</v>
      </c>
      <c r="C137" s="56" t="str">
        <f>VLOOKUP(A137,'import Malatya'!A:P,3,0)</f>
        <v>DOĞRU</v>
      </c>
      <c r="D137" s="56" t="s">
        <v>1577</v>
      </c>
      <c r="E137" s="56">
        <f>VLOOKUP(A137,'import Malatya'!A:P,5,0)</f>
        <v>1189</v>
      </c>
      <c r="F137" s="56">
        <f>VLOOKUP(A137,'import Malatya'!A:P,6,0)</f>
        <v>21</v>
      </c>
      <c r="G137" s="56">
        <f>VLOOKUP(A137,'import Malatya'!A:P,7,0)</f>
        <v>0</v>
      </c>
      <c r="H137" s="56">
        <f>VLOOKUP(A137,'import Malatya'!A:P,8,0)</f>
        <v>166</v>
      </c>
      <c r="I137" s="56">
        <f>VLOOKUP(A137,'import Malatya'!A:P,9,0)</f>
        <v>166</v>
      </c>
      <c r="J137" s="216">
        <f>VLOOKUP(A137,'import Malatya'!A:P,10,0)</f>
        <v>0</v>
      </c>
      <c r="K137" s="56" t="s">
        <v>2754</v>
      </c>
      <c r="L137" s="56">
        <v>4.222380709E9</v>
      </c>
      <c r="M137" s="56" t="s">
        <v>2321</v>
      </c>
      <c r="N137" s="56" t="s">
        <v>2472</v>
      </c>
      <c r="O137" s="56" t="s">
        <v>2763</v>
      </c>
      <c r="P137" s="217" t="str">
        <f>VLOOKUP(A137,'import Malatya'!A:P,16,0)</f>
        <v>Geleneksel</v>
      </c>
      <c r="Q137" s="218" t="b">
        <v>1</v>
      </c>
      <c r="R137" s="218"/>
      <c r="S137" s="218"/>
      <c r="T137" s="2"/>
      <c r="U137" s="218" t="s">
        <v>2764</v>
      </c>
      <c r="V137" s="220"/>
      <c r="W137" s="220"/>
      <c r="X137" s="218"/>
      <c r="Y137" s="218" t="s">
        <v>1353</v>
      </c>
      <c r="Z137" s="220">
        <v>44538.0</v>
      </c>
      <c r="AA137" s="218"/>
      <c r="AB137" s="221"/>
      <c r="AC137" s="218"/>
      <c r="AD137" s="221"/>
      <c r="AE137" s="218"/>
      <c r="AF137" s="218"/>
      <c r="AG137" s="218"/>
      <c r="AH137" s="218"/>
      <c r="AI137" s="218" t="s">
        <v>106</v>
      </c>
      <c r="AJ137" s="218"/>
      <c r="AK137" s="218"/>
      <c r="AL137" s="218"/>
      <c r="AM137" s="218"/>
    </row>
    <row r="138" ht="15.75" customHeight="1">
      <c r="A138" s="56" t="s">
        <v>2765</v>
      </c>
      <c r="B138" s="56" t="s">
        <v>2766</v>
      </c>
      <c r="C138" s="56" t="str">
        <f>VLOOKUP(A138,'import Malatya'!A:P,3,0)</f>
        <v>DOĞRU</v>
      </c>
      <c r="D138" s="56" t="s">
        <v>1577</v>
      </c>
      <c r="E138" s="56">
        <f>VLOOKUP(A138,'import Malatya'!A:P,5,0)</f>
        <v>1612</v>
      </c>
      <c r="F138" s="56">
        <f>VLOOKUP(A138,'import Malatya'!A:P,6,0)</f>
        <v>43</v>
      </c>
      <c r="G138" s="56">
        <f>VLOOKUP(A138,'import Malatya'!A:P,7,0)</f>
        <v>0</v>
      </c>
      <c r="H138" s="56">
        <f>VLOOKUP(A138,'import Malatya'!A:P,8,0)</f>
        <v>142</v>
      </c>
      <c r="I138" s="56">
        <f>VLOOKUP(A138,'import Malatya'!A:P,9,0)</f>
        <v>142</v>
      </c>
      <c r="J138" s="216">
        <f>VLOOKUP(A138,'import Malatya'!A:P,10,0)</f>
        <v>0</v>
      </c>
      <c r="K138" s="56" t="s">
        <v>2754</v>
      </c>
      <c r="L138" s="56">
        <v>5.336590599E9</v>
      </c>
      <c r="M138" s="56" t="s">
        <v>2321</v>
      </c>
      <c r="N138" s="56" t="s">
        <v>2585</v>
      </c>
      <c r="O138" s="56" t="s">
        <v>2767</v>
      </c>
      <c r="P138" s="217" t="str">
        <f>VLOOKUP(A138,'import Malatya'!A:P,16,0)</f>
        <v>Geleneksel</v>
      </c>
      <c r="Q138" s="218" t="b">
        <v>1</v>
      </c>
      <c r="R138" s="218"/>
      <c r="S138" s="218"/>
      <c r="T138" s="218"/>
      <c r="U138" s="218" t="s">
        <v>2768</v>
      </c>
      <c r="V138" s="220"/>
      <c r="W138" s="220"/>
      <c r="X138" s="218"/>
      <c r="Y138" s="218" t="s">
        <v>1353</v>
      </c>
      <c r="Z138" s="220">
        <v>44538.0</v>
      </c>
      <c r="AA138" s="218"/>
      <c r="AB138" s="221"/>
      <c r="AC138" s="218"/>
      <c r="AD138" s="221"/>
      <c r="AE138" s="218"/>
      <c r="AF138" s="218"/>
      <c r="AG138" s="218"/>
      <c r="AH138" s="218"/>
      <c r="AI138" s="218" t="s">
        <v>106</v>
      </c>
      <c r="AJ138" s="218"/>
      <c r="AK138" s="218"/>
      <c r="AL138" s="218"/>
      <c r="AM138" s="218"/>
    </row>
    <row r="139" ht="15.75" customHeight="1">
      <c r="A139" s="56" t="s">
        <v>2769</v>
      </c>
      <c r="B139" s="56" t="s">
        <v>2770</v>
      </c>
      <c r="C139" s="56" t="str">
        <f>VLOOKUP(A139,'import Malatya'!A:P,3,0)</f>
        <v>DOĞRU</v>
      </c>
      <c r="D139" s="56" t="s">
        <v>1577</v>
      </c>
      <c r="E139" s="56">
        <f>VLOOKUP(A139,'import Malatya'!A:P,5,0)</f>
        <v>1432</v>
      </c>
      <c r="F139" s="56">
        <f>VLOOKUP(A139,'import Malatya'!A:P,6,0)</f>
        <v>47</v>
      </c>
      <c r="G139" s="56">
        <f>VLOOKUP(A139,'import Malatya'!A:P,7,0)</f>
        <v>0</v>
      </c>
      <c r="H139" s="56">
        <f>VLOOKUP(A139,'import Malatya'!A:P,8,0)</f>
        <v>71</v>
      </c>
      <c r="I139" s="56">
        <f>VLOOKUP(A139,'import Malatya'!A:P,9,0)</f>
        <v>71</v>
      </c>
      <c r="J139" s="216">
        <f>VLOOKUP(A139,'import Malatya'!A:P,10,0)</f>
        <v>0</v>
      </c>
      <c r="K139" s="56" t="s">
        <v>2771</v>
      </c>
      <c r="L139" s="56">
        <v>4.22221797E9</v>
      </c>
      <c r="M139" s="56" t="s">
        <v>2337</v>
      </c>
      <c r="N139" s="56" t="s">
        <v>2734</v>
      </c>
      <c r="O139" s="56" t="s">
        <v>2772</v>
      </c>
      <c r="P139" s="217" t="str">
        <f>VLOOKUP(A139,'import Malatya'!A:P,16,0)</f>
        <v>Geleneksel</v>
      </c>
      <c r="Q139" s="218" t="b">
        <v>0</v>
      </c>
      <c r="R139" s="218" t="s">
        <v>29</v>
      </c>
      <c r="S139" s="218"/>
      <c r="T139" s="218"/>
      <c r="U139" s="218" t="s">
        <v>2773</v>
      </c>
      <c r="V139" s="220"/>
      <c r="W139" s="220"/>
      <c r="X139" s="218"/>
      <c r="Y139" s="218" t="s">
        <v>43</v>
      </c>
      <c r="Z139" s="220">
        <v>44525.0</v>
      </c>
      <c r="AA139" s="218" t="s">
        <v>43</v>
      </c>
      <c r="AB139" s="221">
        <v>44525.0</v>
      </c>
      <c r="AC139" s="218" t="s">
        <v>1353</v>
      </c>
      <c r="AD139" s="221">
        <v>44529.0</v>
      </c>
      <c r="AE139" s="218" t="s">
        <v>1353</v>
      </c>
      <c r="AF139" s="221">
        <v>44532.0</v>
      </c>
      <c r="AG139" s="218" t="s">
        <v>43</v>
      </c>
      <c r="AH139" s="221">
        <v>44572.0</v>
      </c>
      <c r="AI139" s="218" t="s">
        <v>149</v>
      </c>
      <c r="AJ139" s="218" t="s">
        <v>100</v>
      </c>
      <c r="AK139" s="218" t="s">
        <v>167</v>
      </c>
      <c r="AL139" s="218" t="s">
        <v>167</v>
      </c>
      <c r="AM139" s="218" t="s">
        <v>149</v>
      </c>
    </row>
    <row r="140" ht="15.75" customHeight="1">
      <c r="A140" s="56" t="s">
        <v>499</v>
      </c>
      <c r="B140" s="56" t="s">
        <v>500</v>
      </c>
      <c r="C140" s="56" t="str">
        <f>VLOOKUP(A140,'import Malatya'!A:P,3,0)</f>
        <v>DOĞRU</v>
      </c>
      <c r="D140" s="56" t="s">
        <v>1507</v>
      </c>
      <c r="E140" s="56">
        <f>VLOOKUP(A140,'import Malatya'!A:P,5,0)</f>
        <v>193</v>
      </c>
      <c r="F140" s="56">
        <f>VLOOKUP(A140,'import Malatya'!A:P,6,0)</f>
        <v>30</v>
      </c>
      <c r="G140" s="56">
        <f>VLOOKUP(A140,'import Malatya'!A:P,7,0)</f>
        <v>32</v>
      </c>
      <c r="H140" s="56">
        <f>VLOOKUP(A140,'import Malatya'!A:P,8,0)</f>
        <v>134</v>
      </c>
      <c r="I140" s="56">
        <f>VLOOKUP(A140,'import Malatya'!A:P,9,0)</f>
        <v>166</v>
      </c>
      <c r="J140" s="216">
        <f>VLOOKUP(A140,'import Malatya'!A:P,10,0)</f>
        <v>0.19</v>
      </c>
      <c r="K140" s="56" t="s">
        <v>2774</v>
      </c>
      <c r="L140" s="56">
        <v>5.527547754E9</v>
      </c>
      <c r="M140" s="56" t="s">
        <v>2321</v>
      </c>
      <c r="N140" s="56" t="s">
        <v>2485</v>
      </c>
      <c r="O140" s="56" t="s">
        <v>503</v>
      </c>
      <c r="P140" s="217" t="str">
        <f>VLOOKUP(A140,'import Malatya'!A:P,16,0)</f>
        <v>Geleneksel</v>
      </c>
      <c r="Q140" s="218" t="b">
        <v>0</v>
      </c>
      <c r="R140" s="218" t="s">
        <v>38</v>
      </c>
      <c r="S140" s="218" t="s">
        <v>128</v>
      </c>
      <c r="T140" s="207" t="s">
        <v>65</v>
      </c>
      <c r="U140" s="219" t="s">
        <v>299</v>
      </c>
      <c r="V140" s="220">
        <v>44573.0</v>
      </c>
      <c r="W140" s="220">
        <v>44575.0</v>
      </c>
      <c r="X140" s="218"/>
      <c r="Y140" s="218" t="s">
        <v>31</v>
      </c>
      <c r="Z140" s="220">
        <v>44564.0</v>
      </c>
      <c r="AA140" s="218" t="s">
        <v>1353</v>
      </c>
      <c r="AB140" s="221">
        <v>44571.0</v>
      </c>
      <c r="AC140" s="218" t="s">
        <v>1353</v>
      </c>
      <c r="AD140" s="221">
        <v>44573.0</v>
      </c>
      <c r="AE140" s="218" t="s">
        <v>31</v>
      </c>
      <c r="AF140" s="222">
        <v>44629.0</v>
      </c>
      <c r="AG140" s="218"/>
      <c r="AH140" s="222"/>
      <c r="AI140" s="218" t="s">
        <v>100</v>
      </c>
      <c r="AJ140" s="218" t="s">
        <v>128</v>
      </c>
      <c r="AK140" s="218" t="s">
        <v>128</v>
      </c>
      <c r="AL140" s="218" t="s">
        <v>149</v>
      </c>
      <c r="AM140" s="218"/>
    </row>
    <row r="141" ht="15.75" customHeight="1">
      <c r="A141" s="56" t="s">
        <v>2775</v>
      </c>
      <c r="B141" s="56" t="s">
        <v>2776</v>
      </c>
      <c r="C141" s="56" t="str">
        <f>VLOOKUP(A141,'import Malatya'!A:P,3,0)</f>
        <v>DOĞRU</v>
      </c>
      <c r="D141" s="56" t="s">
        <v>1348</v>
      </c>
      <c r="E141" s="56">
        <f>VLOOKUP(A141,'import Malatya'!A:P,5,0)</f>
        <v>1136</v>
      </c>
      <c r="F141" s="56">
        <f>VLOOKUP(A141,'import Malatya'!A:P,6,0)</f>
        <v>96</v>
      </c>
      <c r="G141" s="56">
        <f>VLOOKUP(A141,'import Malatya'!A:P,7,0)</f>
        <v>10</v>
      </c>
      <c r="H141" s="56">
        <f>VLOOKUP(A141,'import Malatya'!A:P,8,0)</f>
        <v>19</v>
      </c>
      <c r="I141" s="56">
        <f>VLOOKUP(A141,'import Malatya'!A:P,9,0)</f>
        <v>29</v>
      </c>
      <c r="J141" s="216">
        <f>VLOOKUP(A141,'import Malatya'!A:P,10,0)</f>
        <v>0.34</v>
      </c>
      <c r="K141" s="56" t="s">
        <v>2777</v>
      </c>
      <c r="L141" s="56">
        <v>4.223224242E9</v>
      </c>
      <c r="M141" s="56" t="s">
        <v>2337</v>
      </c>
      <c r="N141" s="56" t="s">
        <v>2338</v>
      </c>
      <c r="O141" s="56" t="s">
        <v>2778</v>
      </c>
      <c r="P141" s="217" t="str">
        <f>VLOOKUP(A141,'import Malatya'!A:P,16,0)</f>
        <v>Geleneksel</v>
      </c>
      <c r="Q141" s="218" t="b">
        <v>1</v>
      </c>
      <c r="R141" s="218"/>
      <c r="S141" s="218"/>
      <c r="T141" s="207"/>
      <c r="U141" s="219"/>
      <c r="V141" s="220"/>
      <c r="W141" s="220"/>
      <c r="X141" s="218"/>
      <c r="Y141" s="218"/>
      <c r="Z141" s="220"/>
      <c r="AA141" s="218"/>
      <c r="AB141" s="221"/>
      <c r="AC141" s="218"/>
      <c r="AD141" s="221"/>
      <c r="AE141" s="218"/>
      <c r="AF141" s="222"/>
      <c r="AG141" s="218"/>
      <c r="AH141" s="222"/>
      <c r="AI141" s="218"/>
      <c r="AJ141" s="218"/>
      <c r="AK141" s="218"/>
      <c r="AL141" s="218"/>
      <c r="AM141" s="218"/>
    </row>
    <row r="142" ht="15.75" customHeight="1">
      <c r="A142" s="56" t="s">
        <v>676</v>
      </c>
      <c r="B142" s="56" t="s">
        <v>677</v>
      </c>
      <c r="C142" s="56" t="str">
        <f>VLOOKUP(A142,'import Malatya'!A:P,3,0)</f>
        <v>DOĞRU</v>
      </c>
      <c r="D142" s="56" t="s">
        <v>1378</v>
      </c>
      <c r="E142" s="56" t="str">
        <f>VLOOKUP(A142,'import Malatya'!A:P,5,0)</f>
        <v/>
      </c>
      <c r="F142" s="56" t="str">
        <f>VLOOKUP(A142,'import Malatya'!A:P,6,0)</f>
        <v/>
      </c>
      <c r="G142" s="56">
        <f>VLOOKUP(A142,'import Malatya'!A:P,7,0)</f>
        <v>0</v>
      </c>
      <c r="H142" s="56">
        <f>VLOOKUP(A142,'import Malatya'!A:P,8,0)</f>
        <v>54</v>
      </c>
      <c r="I142" s="56">
        <f>VLOOKUP(A142,'import Malatya'!A:P,9,0)</f>
        <v>54</v>
      </c>
      <c r="J142" s="216">
        <f>VLOOKUP(A142,'import Malatya'!A:P,10,0)</f>
        <v>0</v>
      </c>
      <c r="K142" s="56" t="s">
        <v>2779</v>
      </c>
      <c r="L142" s="56">
        <v>4.225048585E9</v>
      </c>
      <c r="M142" s="56" t="s">
        <v>2321</v>
      </c>
      <c r="N142" s="56" t="s">
        <v>2438</v>
      </c>
      <c r="O142" s="56" t="s">
        <v>679</v>
      </c>
      <c r="P142" s="217" t="str">
        <f>VLOOKUP(A142,'import Malatya'!A:P,16,0)</f>
        <v>Geleneksel</v>
      </c>
      <c r="Q142" s="218" t="b">
        <v>0</v>
      </c>
      <c r="R142" s="218" t="s">
        <v>38</v>
      </c>
      <c r="S142" s="218" t="s">
        <v>128</v>
      </c>
      <c r="T142" s="207"/>
      <c r="U142" s="219"/>
      <c r="V142" s="220">
        <v>44636.0</v>
      </c>
      <c r="W142" s="220">
        <v>44637.0</v>
      </c>
      <c r="X142" s="218"/>
      <c r="Y142" s="218" t="s">
        <v>1353</v>
      </c>
      <c r="Z142" s="220">
        <v>44636.0</v>
      </c>
      <c r="AA142" s="218"/>
      <c r="AB142" s="221"/>
      <c r="AC142" s="218"/>
      <c r="AD142" s="221"/>
      <c r="AE142" s="218"/>
      <c r="AF142" s="222"/>
      <c r="AG142" s="218"/>
      <c r="AH142" s="222"/>
      <c r="AI142" s="218" t="s">
        <v>128</v>
      </c>
      <c r="AJ142" s="218"/>
      <c r="AK142" s="218"/>
      <c r="AL142" s="218"/>
      <c r="AM142" s="218"/>
    </row>
    <row r="143" ht="15.75" customHeight="1">
      <c r="A143" s="56" t="s">
        <v>2780</v>
      </c>
      <c r="B143" s="56" t="s">
        <v>2781</v>
      </c>
      <c r="C143" s="56" t="str">
        <f>VLOOKUP(A143,'import Malatya'!A:P,3,0)</f>
        <v>YANLIŞ</v>
      </c>
      <c r="D143" s="56" t="s">
        <v>1378</v>
      </c>
      <c r="E143" s="56" t="str">
        <f>VLOOKUP(A143,'import Malatya'!A:P,5,0)</f>
        <v/>
      </c>
      <c r="F143" s="56" t="str">
        <f>VLOOKUP(A143,'import Malatya'!A:P,6,0)</f>
        <v/>
      </c>
      <c r="G143" s="56">
        <f>VLOOKUP(A143,'import Malatya'!A:P,7,0)</f>
        <v>0</v>
      </c>
      <c r="H143" s="56">
        <f>VLOOKUP(A143,'import Malatya'!A:P,8,0)</f>
        <v>18</v>
      </c>
      <c r="I143" s="56">
        <f>VLOOKUP(A143,'import Malatya'!A:P,9,0)</f>
        <v>18</v>
      </c>
      <c r="J143" s="216">
        <f>VLOOKUP(A143,'import Malatya'!A:P,10,0)</f>
        <v>0</v>
      </c>
      <c r="K143" s="56" t="s">
        <v>2782</v>
      </c>
      <c r="L143" s="56">
        <v>4.222903951E9</v>
      </c>
      <c r="M143" s="56" t="s">
        <v>2321</v>
      </c>
      <c r="N143" s="56" t="s">
        <v>2333</v>
      </c>
      <c r="O143" s="56" t="s">
        <v>2783</v>
      </c>
      <c r="P143" s="217" t="str">
        <f>VLOOKUP(A143,'import Malatya'!A:P,16,0)</f>
        <v>Geleneksel</v>
      </c>
      <c r="Q143" s="218" t="b">
        <v>0</v>
      </c>
      <c r="R143" s="218" t="s">
        <v>31</v>
      </c>
      <c r="S143" s="218"/>
      <c r="T143" s="207"/>
      <c r="U143" s="219" t="s">
        <v>2784</v>
      </c>
      <c r="V143" s="220"/>
      <c r="W143" s="220"/>
      <c r="X143" s="218"/>
      <c r="Y143" s="218" t="s">
        <v>31</v>
      </c>
      <c r="Z143" s="220">
        <v>44564.0</v>
      </c>
      <c r="AA143" s="218" t="s">
        <v>31</v>
      </c>
      <c r="AB143" s="221">
        <v>44571.0</v>
      </c>
      <c r="AC143" s="218" t="s">
        <v>1353</v>
      </c>
      <c r="AD143" s="221">
        <v>44601.0</v>
      </c>
      <c r="AE143" s="218" t="s">
        <v>1506</v>
      </c>
      <c r="AF143" s="222">
        <v>44629.0</v>
      </c>
      <c r="AG143" s="218" t="s">
        <v>1506</v>
      </c>
      <c r="AH143" s="222">
        <v>44648.0</v>
      </c>
      <c r="AI143" s="218" t="s">
        <v>100</v>
      </c>
      <c r="AJ143" s="218" t="s">
        <v>128</v>
      </c>
      <c r="AK143" s="218" t="s">
        <v>404</v>
      </c>
      <c r="AL143" s="218" t="s">
        <v>149</v>
      </c>
      <c r="AM143" s="218" t="s">
        <v>167</v>
      </c>
    </row>
    <row r="144" ht="15.75" customHeight="1">
      <c r="A144" s="56" t="s">
        <v>2785</v>
      </c>
      <c r="B144" s="56" t="s">
        <v>2786</v>
      </c>
      <c r="C144" s="56" t="str">
        <f>VLOOKUP(A144,'import Malatya'!A:P,3,0)</f>
        <v>DOĞRU</v>
      </c>
      <c r="D144" s="56" t="s">
        <v>1577</v>
      </c>
      <c r="E144" s="56">
        <f>VLOOKUP(A144,'import Malatya'!A:P,5,0)</f>
        <v>157</v>
      </c>
      <c r="F144" s="56">
        <f>VLOOKUP(A144,'import Malatya'!A:P,6,0)</f>
        <v>45</v>
      </c>
      <c r="G144" s="56">
        <f>VLOOKUP(A144,'import Malatya'!A:P,7,0)</f>
        <v>0</v>
      </c>
      <c r="H144" s="56">
        <f>VLOOKUP(A144,'import Malatya'!A:P,8,0)</f>
        <v>104</v>
      </c>
      <c r="I144" s="56">
        <f>VLOOKUP(A144,'import Malatya'!A:P,9,0)</f>
        <v>104</v>
      </c>
      <c r="J144" s="216">
        <f>VLOOKUP(A144,'import Malatya'!A:P,10,0)</f>
        <v>0</v>
      </c>
      <c r="K144" s="56" t="s">
        <v>2710</v>
      </c>
      <c r="L144" s="56">
        <v>5.512461638E9</v>
      </c>
      <c r="M144" s="56" t="s">
        <v>2321</v>
      </c>
      <c r="N144" s="56" t="s">
        <v>2346</v>
      </c>
      <c r="O144" s="56" t="s">
        <v>2787</v>
      </c>
      <c r="P144" s="217" t="str">
        <f>VLOOKUP(A144,'import Malatya'!A:P,16,0)</f>
        <v>Geleneksel</v>
      </c>
      <c r="Q144" s="218" t="b">
        <v>1</v>
      </c>
      <c r="R144" s="218" t="s">
        <v>29</v>
      </c>
      <c r="S144" s="218"/>
      <c r="T144" s="207"/>
      <c r="U144" s="219" t="s">
        <v>2788</v>
      </c>
      <c r="V144" s="220"/>
      <c r="W144" s="220"/>
      <c r="X144" s="218"/>
      <c r="Y144" s="218"/>
      <c r="Z144" s="220"/>
      <c r="AA144" s="218"/>
      <c r="AB144" s="221"/>
      <c r="AC144" s="218"/>
      <c r="AD144" s="221"/>
      <c r="AE144" s="218"/>
      <c r="AF144" s="222"/>
      <c r="AG144" s="218"/>
      <c r="AH144" s="222"/>
      <c r="AI144" s="218"/>
      <c r="AJ144" s="218"/>
      <c r="AK144" s="218"/>
      <c r="AL144" s="218"/>
      <c r="AM144" s="218"/>
    </row>
    <row r="145" ht="15.75" customHeight="1">
      <c r="A145" s="56" t="s">
        <v>513</v>
      </c>
      <c r="B145" s="56" t="s">
        <v>514</v>
      </c>
      <c r="C145" s="56" t="str">
        <f>VLOOKUP(A145,'import Malatya'!A:P,3,0)</f>
        <v>YANLIŞ</v>
      </c>
      <c r="D145" s="56" t="s">
        <v>1832</v>
      </c>
      <c r="E145" s="56">
        <f>VLOOKUP(A145,'import Malatya'!A:P,5,0)</f>
        <v>3</v>
      </c>
      <c r="F145" s="56" t="str">
        <f>VLOOKUP(A145,'import Malatya'!A:P,6,0)</f>
        <v/>
      </c>
      <c r="G145" s="56">
        <f>VLOOKUP(A145,'import Malatya'!A:P,7,0)</f>
        <v>9</v>
      </c>
      <c r="H145" s="56">
        <f>VLOOKUP(A145,'import Malatya'!A:P,8,0)</f>
        <v>9</v>
      </c>
      <c r="I145" s="56">
        <f>VLOOKUP(A145,'import Malatya'!A:P,9,0)</f>
        <v>18</v>
      </c>
      <c r="J145" s="216">
        <f>VLOOKUP(A145,'import Malatya'!A:P,10,0)</f>
        <v>0.5</v>
      </c>
      <c r="K145" s="56" t="s">
        <v>2789</v>
      </c>
      <c r="L145" s="56">
        <v>5.31776424E9</v>
      </c>
      <c r="M145" s="56" t="s">
        <v>2321</v>
      </c>
      <c r="N145" s="56" t="s">
        <v>2485</v>
      </c>
      <c r="O145" s="56" t="s">
        <v>516</v>
      </c>
      <c r="P145" s="217" t="str">
        <f>VLOOKUP(A145,'import Malatya'!A:P,16,0)</f>
        <v>Geleneksel</v>
      </c>
      <c r="Q145" s="218" t="b">
        <v>0</v>
      </c>
      <c r="R145" s="218" t="s">
        <v>38</v>
      </c>
      <c r="S145" s="218" t="s">
        <v>128</v>
      </c>
      <c r="T145" s="207"/>
      <c r="U145" s="219" t="s">
        <v>0</v>
      </c>
      <c r="V145" s="220">
        <v>44571.0</v>
      </c>
      <c r="W145" s="220">
        <v>44573.0</v>
      </c>
      <c r="X145" s="218"/>
      <c r="Y145" s="218" t="s">
        <v>1506</v>
      </c>
      <c r="Z145" s="220">
        <v>44571.0</v>
      </c>
      <c r="AA145" s="218" t="s">
        <v>1353</v>
      </c>
      <c r="AB145" s="221">
        <v>44571.0</v>
      </c>
      <c r="AC145" s="218"/>
      <c r="AD145" s="221"/>
      <c r="AE145" s="218"/>
      <c r="AF145" s="222"/>
      <c r="AG145" s="218"/>
      <c r="AH145" s="222"/>
      <c r="AI145" s="218" t="s">
        <v>128</v>
      </c>
      <c r="AJ145" s="218" t="s">
        <v>128</v>
      </c>
      <c r="AK145" s="218"/>
      <c r="AL145" s="218"/>
      <c r="AM145" s="218"/>
    </row>
    <row r="146" ht="15.75" customHeight="1">
      <c r="A146" s="56" t="s">
        <v>596</v>
      </c>
      <c r="B146" s="56" t="s">
        <v>597</v>
      </c>
      <c r="C146" s="56" t="str">
        <f>VLOOKUP(A146,'import Malatya'!A:P,3,0)</f>
        <v>DOĞRU</v>
      </c>
      <c r="D146" s="56" t="s">
        <v>1443</v>
      </c>
      <c r="E146" s="56">
        <f>VLOOKUP(A146,'import Malatya'!A:P,5,0)</f>
        <v>266</v>
      </c>
      <c r="F146" s="56">
        <f>VLOOKUP(A146,'import Malatya'!A:P,6,0)</f>
        <v>13</v>
      </c>
      <c r="G146" s="56">
        <f>VLOOKUP(A146,'import Malatya'!A:P,7,0)</f>
        <v>0</v>
      </c>
      <c r="H146" s="56">
        <f>VLOOKUP(A146,'import Malatya'!A:P,8,0)</f>
        <v>70</v>
      </c>
      <c r="I146" s="56">
        <f>VLOOKUP(A146,'import Malatya'!A:P,9,0)</f>
        <v>70</v>
      </c>
      <c r="J146" s="216">
        <f>VLOOKUP(A146,'import Malatya'!A:P,10,0)</f>
        <v>0</v>
      </c>
      <c r="K146" s="56" t="s">
        <v>2484</v>
      </c>
      <c r="L146" s="56">
        <v>5.318150644E9</v>
      </c>
      <c r="M146" s="56" t="s">
        <v>2321</v>
      </c>
      <c r="N146" s="56" t="s">
        <v>2346</v>
      </c>
      <c r="O146" s="56" t="s">
        <v>599</v>
      </c>
      <c r="P146" s="217" t="str">
        <f>VLOOKUP(A146,'import Malatya'!A:P,16,0)</f>
        <v>Geleneksel</v>
      </c>
      <c r="Q146" s="218" t="b">
        <v>1</v>
      </c>
      <c r="R146" s="218" t="s">
        <v>33</v>
      </c>
      <c r="S146" s="218" t="s">
        <v>167</v>
      </c>
      <c r="T146" s="207" t="s">
        <v>65</v>
      </c>
      <c r="U146" s="218" t="s">
        <v>2790</v>
      </c>
      <c r="V146" s="220">
        <v>44602.0</v>
      </c>
      <c r="W146" s="220">
        <v>44603.0</v>
      </c>
      <c r="X146" s="218"/>
      <c r="Y146" s="218" t="s">
        <v>1353</v>
      </c>
      <c r="Z146" s="220">
        <v>44529.0</v>
      </c>
      <c r="AA146" s="218" t="s">
        <v>1506</v>
      </c>
      <c r="AB146" s="221">
        <v>44560.0</v>
      </c>
      <c r="AC146" s="218" t="s">
        <v>1353</v>
      </c>
      <c r="AD146" s="221">
        <v>44561.0</v>
      </c>
      <c r="AE146" s="218" t="s">
        <v>1353</v>
      </c>
      <c r="AF146" s="221">
        <v>44602.0</v>
      </c>
      <c r="AG146" s="218"/>
      <c r="AH146" s="218"/>
      <c r="AI146" s="218" t="s">
        <v>100</v>
      </c>
      <c r="AJ146" s="218" t="s">
        <v>128</v>
      </c>
      <c r="AK146" s="218" t="s">
        <v>167</v>
      </c>
      <c r="AL146" s="218" t="s">
        <v>167</v>
      </c>
      <c r="AM146" s="218"/>
    </row>
    <row r="147" ht="15.75" customHeight="1">
      <c r="A147" s="56" t="s">
        <v>2791</v>
      </c>
      <c r="B147" s="56" t="s">
        <v>2792</v>
      </c>
      <c r="C147" s="56" t="str">
        <f>VLOOKUP(A147,'import Malatya'!A:P,3,0)</f>
        <v>YANLIŞ</v>
      </c>
      <c r="D147" s="56" t="s">
        <v>2038</v>
      </c>
      <c r="E147" s="56">
        <f>VLOOKUP(A147,'import Malatya'!A:P,5,0)</f>
        <v>30</v>
      </c>
      <c r="F147" s="56" t="str">
        <f>VLOOKUP(A147,'import Malatya'!A:P,6,0)</f>
        <v/>
      </c>
      <c r="G147" s="56">
        <f>VLOOKUP(A147,'import Malatya'!A:P,7,0)</f>
        <v>0</v>
      </c>
      <c r="H147" s="56">
        <f>VLOOKUP(A147,'import Malatya'!A:P,8,0)</f>
        <v>23</v>
      </c>
      <c r="I147" s="56">
        <f>VLOOKUP(A147,'import Malatya'!A:P,9,0)</f>
        <v>23</v>
      </c>
      <c r="J147" s="216">
        <f>VLOOKUP(A147,'import Malatya'!A:P,10,0)</f>
        <v>0</v>
      </c>
      <c r="K147" s="56" t="s">
        <v>2793</v>
      </c>
      <c r="L147" s="56">
        <v>5.447400444E9</v>
      </c>
      <c r="M147" s="56" t="s">
        <v>2321</v>
      </c>
      <c r="N147" s="56" t="s">
        <v>2388</v>
      </c>
      <c r="O147" s="56" t="s">
        <v>2794</v>
      </c>
      <c r="P147" s="217" t="str">
        <f>VLOOKUP(A147,'import Malatya'!A:P,16,0)</f>
        <v>Geleneksel</v>
      </c>
      <c r="Q147" s="218" t="b">
        <v>0</v>
      </c>
      <c r="R147" s="218" t="s">
        <v>29</v>
      </c>
      <c r="S147" s="218"/>
      <c r="T147" s="218"/>
      <c r="U147" s="218" t="s">
        <v>2795</v>
      </c>
      <c r="V147" s="220"/>
      <c r="W147" s="220"/>
      <c r="X147" s="218"/>
      <c r="Y147" s="218" t="s">
        <v>43</v>
      </c>
      <c r="Z147" s="220">
        <v>44539.0</v>
      </c>
      <c r="AA147" s="218" t="s">
        <v>1475</v>
      </c>
      <c r="AB147" s="221">
        <v>44543.0</v>
      </c>
      <c r="AC147" s="218"/>
      <c r="AD147" s="221"/>
      <c r="AE147" s="218"/>
      <c r="AF147" s="218"/>
      <c r="AG147" s="218"/>
      <c r="AH147" s="218"/>
      <c r="AI147" s="218" t="s">
        <v>106</v>
      </c>
      <c r="AJ147" s="218" t="s">
        <v>106</v>
      </c>
      <c r="AK147" s="218"/>
      <c r="AL147" s="218"/>
      <c r="AM147" s="218"/>
    </row>
    <row r="148" ht="15.75" customHeight="1">
      <c r="A148" s="56" t="s">
        <v>323</v>
      </c>
      <c r="B148" s="56" t="s">
        <v>324</v>
      </c>
      <c r="C148" s="56" t="str">
        <f>VLOOKUP(A148,'import Malatya'!A:P,3,0)</f>
        <v>DOĞRU</v>
      </c>
      <c r="D148" s="56" t="s">
        <v>1385</v>
      </c>
      <c r="E148" s="56">
        <f>VLOOKUP(A148,'import Malatya'!A:P,5,0)</f>
        <v>403</v>
      </c>
      <c r="F148" s="56" t="str">
        <f>VLOOKUP(A148,'import Malatya'!A:P,6,0)</f>
        <v/>
      </c>
      <c r="G148" s="56">
        <f>VLOOKUP(A148,'import Malatya'!A:P,7,0)</f>
        <v>11</v>
      </c>
      <c r="H148" s="56">
        <f>VLOOKUP(A148,'import Malatya'!A:P,8,0)</f>
        <v>10</v>
      </c>
      <c r="I148" s="56">
        <f>VLOOKUP(A148,'import Malatya'!A:P,9,0)</f>
        <v>21</v>
      </c>
      <c r="J148" s="216">
        <f>VLOOKUP(A148,'import Malatya'!A:P,10,0)</f>
        <v>0.52</v>
      </c>
      <c r="K148" s="56" t="s">
        <v>2796</v>
      </c>
      <c r="L148" s="56">
        <v>4.222381001E9</v>
      </c>
      <c r="M148" s="56" t="s">
        <v>2321</v>
      </c>
      <c r="N148" s="56" t="s">
        <v>2472</v>
      </c>
      <c r="O148" s="56" t="s">
        <v>2797</v>
      </c>
      <c r="P148" s="217" t="str">
        <f>VLOOKUP(A148,'import Malatya'!A:P,16,0)</f>
        <v>Geleneksel</v>
      </c>
      <c r="Q148" s="218" t="b">
        <v>0</v>
      </c>
      <c r="R148" s="218" t="s">
        <v>38</v>
      </c>
      <c r="S148" s="218" t="s">
        <v>106</v>
      </c>
      <c r="T148" s="207" t="s">
        <v>65</v>
      </c>
      <c r="U148" s="218" t="s">
        <v>2798</v>
      </c>
      <c r="V148" s="220">
        <v>44538.0</v>
      </c>
      <c r="W148" s="220">
        <v>44540.0</v>
      </c>
      <c r="X148" s="218"/>
      <c r="Y148" s="218" t="s">
        <v>1353</v>
      </c>
      <c r="Z148" s="220">
        <v>44538.0</v>
      </c>
      <c r="AA148" s="218" t="s">
        <v>1353</v>
      </c>
      <c r="AB148" s="221">
        <v>44545.0</v>
      </c>
      <c r="AC148" s="218"/>
      <c r="AD148" s="221"/>
      <c r="AE148" s="218"/>
      <c r="AF148" s="218"/>
      <c r="AG148" s="218"/>
      <c r="AH148" s="218"/>
      <c r="AI148" s="218" t="s">
        <v>106</v>
      </c>
      <c r="AJ148" s="218" t="s">
        <v>404</v>
      </c>
      <c r="AK148" s="218"/>
      <c r="AL148" s="218"/>
      <c r="AM148" s="218"/>
    </row>
    <row r="149" ht="15.75" customHeight="1">
      <c r="A149" s="56" t="s">
        <v>290</v>
      </c>
      <c r="B149" s="56" t="s">
        <v>291</v>
      </c>
      <c r="C149" s="56" t="str">
        <f>VLOOKUP(A149,'import Malatya'!A:P,3,0)</f>
        <v>DOĞRU</v>
      </c>
      <c r="D149" s="56" t="s">
        <v>1378</v>
      </c>
      <c r="E149" s="56">
        <f>VLOOKUP(A149,'import Malatya'!A:P,5,0)</f>
        <v>256</v>
      </c>
      <c r="F149" s="56" t="str">
        <f>VLOOKUP(A149,'import Malatya'!A:P,6,0)</f>
        <v/>
      </c>
      <c r="G149" s="56">
        <f>VLOOKUP(A149,'import Malatya'!A:P,7,0)</f>
        <v>4</v>
      </c>
      <c r="H149" s="56">
        <f>VLOOKUP(A149,'import Malatya'!A:P,8,0)</f>
        <v>9</v>
      </c>
      <c r="I149" s="56">
        <f>VLOOKUP(A149,'import Malatya'!A:P,9,0)</f>
        <v>13</v>
      </c>
      <c r="J149" s="216">
        <f>VLOOKUP(A149,'import Malatya'!A:P,10,0)</f>
        <v>0.31</v>
      </c>
      <c r="K149" s="56" t="s">
        <v>2799</v>
      </c>
      <c r="L149" s="56">
        <v>4.222127575E9</v>
      </c>
      <c r="M149" s="56" t="s">
        <v>2321</v>
      </c>
      <c r="N149" s="56" t="s">
        <v>2322</v>
      </c>
      <c r="O149" s="56" t="s">
        <v>293</v>
      </c>
      <c r="P149" s="217" t="str">
        <f>VLOOKUP(A149,'import Malatya'!A:P,16,0)</f>
        <v>Geleneksel</v>
      </c>
      <c r="Q149" s="218" t="b">
        <v>0</v>
      </c>
      <c r="R149" s="218" t="s">
        <v>38</v>
      </c>
      <c r="S149" s="218" t="s">
        <v>106</v>
      </c>
      <c r="T149" s="2" t="s">
        <v>65</v>
      </c>
      <c r="U149" s="218" t="s">
        <v>2800</v>
      </c>
      <c r="V149" s="220">
        <v>44536.0</v>
      </c>
      <c r="W149" s="220">
        <v>44538.0</v>
      </c>
      <c r="X149" s="218"/>
      <c r="Y149" s="218" t="s">
        <v>1353</v>
      </c>
      <c r="Z149" s="220">
        <v>44536.0</v>
      </c>
      <c r="AA149" s="218" t="s">
        <v>1353</v>
      </c>
      <c r="AB149" s="221">
        <v>44545.0</v>
      </c>
      <c r="AC149" s="218"/>
      <c r="AD149" s="221"/>
      <c r="AE149" s="218"/>
      <c r="AF149" s="218"/>
      <c r="AG149" s="218"/>
      <c r="AH149" s="218"/>
      <c r="AI149" s="218" t="s">
        <v>106</v>
      </c>
      <c r="AJ149" s="218" t="s">
        <v>404</v>
      </c>
      <c r="AK149" s="218"/>
      <c r="AL149" s="218"/>
      <c r="AM149" s="218"/>
    </row>
    <row r="150" ht="15.75" customHeight="1">
      <c r="A150" s="56" t="s">
        <v>2801</v>
      </c>
      <c r="B150" s="56" t="s">
        <v>2802</v>
      </c>
      <c r="C150" s="56" t="str">
        <f>VLOOKUP(A150,'import Malatya'!A:P,3,0)</f>
        <v>DOĞRU</v>
      </c>
      <c r="D150" s="56" t="s">
        <v>1378</v>
      </c>
      <c r="E150" s="56">
        <f>VLOOKUP(A150,'import Malatya'!A:P,5,0)</f>
        <v>746</v>
      </c>
      <c r="F150" s="56">
        <f>VLOOKUP(A150,'import Malatya'!A:P,6,0)</f>
        <v>35</v>
      </c>
      <c r="G150" s="56">
        <f>VLOOKUP(A150,'import Malatya'!A:P,7,0)</f>
        <v>0</v>
      </c>
      <c r="H150" s="56">
        <f>VLOOKUP(A150,'import Malatya'!A:P,8,0)</f>
        <v>10</v>
      </c>
      <c r="I150" s="56">
        <f>VLOOKUP(A150,'import Malatya'!A:P,9,0)</f>
        <v>10</v>
      </c>
      <c r="J150" s="216">
        <f>VLOOKUP(A150,'import Malatya'!A:P,10,0)</f>
        <v>0</v>
      </c>
      <c r="K150" s="56" t="s">
        <v>2803</v>
      </c>
      <c r="L150" s="56">
        <v>4.223235446E9</v>
      </c>
      <c r="M150" s="56" t="s">
        <v>2321</v>
      </c>
      <c r="N150" s="56" t="s">
        <v>2346</v>
      </c>
      <c r="O150" s="56" t="s">
        <v>2804</v>
      </c>
      <c r="P150" s="217" t="str">
        <f>VLOOKUP(A150,'import Malatya'!A:P,16,0)</f>
        <v>Geleneksel</v>
      </c>
      <c r="Q150" s="218" t="b">
        <v>1</v>
      </c>
      <c r="R150" s="218"/>
      <c r="S150" s="218"/>
      <c r="T150" s="218"/>
      <c r="U150" s="228" t="s">
        <v>1779</v>
      </c>
      <c r="V150" s="220"/>
      <c r="W150" s="220"/>
      <c r="X150" s="218"/>
      <c r="Y150" s="218" t="s">
        <v>1353</v>
      </c>
      <c r="Z150" s="220">
        <v>44537.0</v>
      </c>
      <c r="AA150" s="218"/>
      <c r="AB150" s="221"/>
      <c r="AC150" s="218"/>
      <c r="AD150" s="221"/>
      <c r="AE150" s="218"/>
      <c r="AF150" s="218"/>
      <c r="AG150" s="218"/>
      <c r="AH150" s="218"/>
      <c r="AI150" s="218" t="s">
        <v>167</v>
      </c>
      <c r="AJ150" s="218"/>
      <c r="AK150" s="218"/>
      <c r="AL150" s="218"/>
      <c r="AM150" s="218"/>
    </row>
    <row r="151" ht="15.75" customHeight="1">
      <c r="A151" s="56" t="s">
        <v>2805</v>
      </c>
      <c r="B151" s="56" t="s">
        <v>2806</v>
      </c>
      <c r="C151" s="56" t="str">
        <f>VLOOKUP(A151,'import Malatya'!A:P,3,0)</f>
        <v>DOĞRU</v>
      </c>
      <c r="D151" s="56" t="s">
        <v>1688</v>
      </c>
      <c r="E151" s="56">
        <f>VLOOKUP(A151,'import Malatya'!A:P,5,0)</f>
        <v>55</v>
      </c>
      <c r="F151" s="56" t="str">
        <f>VLOOKUP(A151,'import Malatya'!A:P,6,0)</f>
        <v/>
      </c>
      <c r="G151" s="56">
        <f>VLOOKUP(A151,'import Malatya'!A:P,7,0)</f>
        <v>0</v>
      </c>
      <c r="H151" s="56">
        <f>VLOOKUP(A151,'import Malatya'!A:P,8,0)</f>
        <v>26</v>
      </c>
      <c r="I151" s="56">
        <f>VLOOKUP(A151,'import Malatya'!A:P,9,0)</f>
        <v>26</v>
      </c>
      <c r="J151" s="216">
        <f>VLOOKUP(A151,'import Malatya'!A:P,10,0)</f>
        <v>0</v>
      </c>
      <c r="K151" s="56" t="s">
        <v>2807</v>
      </c>
      <c r="L151" s="56">
        <v>4.223263031E9</v>
      </c>
      <c r="M151" s="56" t="s">
        <v>2337</v>
      </c>
      <c r="N151" s="56" t="s">
        <v>2529</v>
      </c>
      <c r="O151" s="56" t="s">
        <v>2808</v>
      </c>
      <c r="P151" s="217" t="str">
        <f>VLOOKUP(A151,'import Malatya'!A:P,16,0)</f>
        <v>Geleneksel</v>
      </c>
      <c r="Q151" s="218" t="b">
        <v>0</v>
      </c>
      <c r="R151" s="218" t="s">
        <v>33</v>
      </c>
      <c r="S151" s="218"/>
      <c r="T151" s="218"/>
      <c r="U151" s="218" t="s">
        <v>2809</v>
      </c>
      <c r="V151" s="220"/>
      <c r="W151" s="220"/>
      <c r="X151" s="218"/>
      <c r="Y151" s="218" t="s">
        <v>1475</v>
      </c>
      <c r="Z151" s="220">
        <v>44522.0</v>
      </c>
      <c r="AA151" s="218" t="s">
        <v>43</v>
      </c>
      <c r="AB151" s="221">
        <v>44527.0</v>
      </c>
      <c r="AC151" s="218" t="s">
        <v>43</v>
      </c>
      <c r="AD151" s="221">
        <v>44530.0</v>
      </c>
      <c r="AE151" s="218" t="s">
        <v>1353</v>
      </c>
      <c r="AF151" s="221">
        <v>44536.0</v>
      </c>
      <c r="AG151" s="218" t="s">
        <v>1506</v>
      </c>
      <c r="AH151" s="222">
        <v>44657.0</v>
      </c>
      <c r="AI151" s="218" t="s">
        <v>610</v>
      </c>
      <c r="AJ151" s="218" t="s">
        <v>66</v>
      </c>
      <c r="AK151" s="218" t="s">
        <v>273</v>
      </c>
      <c r="AL151" s="218"/>
      <c r="AM151" s="218" t="s">
        <v>167</v>
      </c>
    </row>
    <row r="152" ht="15.75" customHeight="1">
      <c r="A152" s="56" t="s">
        <v>93</v>
      </c>
      <c r="B152" s="56" t="s">
        <v>94</v>
      </c>
      <c r="C152" s="56" t="str">
        <f>VLOOKUP(A152,'import Malatya'!A:P,3,0)</f>
        <v>DOĞRU</v>
      </c>
      <c r="D152" s="56" t="s">
        <v>1950</v>
      </c>
      <c r="E152" s="56">
        <f>VLOOKUP(A152,'import Malatya'!A:P,5,0)</f>
        <v>3972</v>
      </c>
      <c r="F152" s="56">
        <f>VLOOKUP(A152,'import Malatya'!A:P,6,0)</f>
        <v>104</v>
      </c>
      <c r="G152" s="56">
        <f>VLOOKUP(A152,'import Malatya'!A:P,7,0)</f>
        <v>67</v>
      </c>
      <c r="H152" s="56">
        <f>VLOOKUP(A152,'import Malatya'!A:P,8,0)</f>
        <v>77</v>
      </c>
      <c r="I152" s="56">
        <f>VLOOKUP(A152,'import Malatya'!A:P,9,0)</f>
        <v>144</v>
      </c>
      <c r="J152" s="216">
        <f>VLOOKUP(A152,'import Malatya'!A:P,10,0)</f>
        <v>0.47</v>
      </c>
      <c r="K152" s="56" t="s">
        <v>2810</v>
      </c>
      <c r="L152" s="56">
        <v>5.541958859E9</v>
      </c>
      <c r="M152" s="56" t="s">
        <v>2337</v>
      </c>
      <c r="N152" s="56" t="s">
        <v>2337</v>
      </c>
      <c r="O152" s="56" t="s">
        <v>97</v>
      </c>
      <c r="P152" s="217" t="str">
        <f>VLOOKUP(A152,'import Malatya'!A:P,16,0)</f>
        <v>Geleneksel</v>
      </c>
      <c r="Q152" s="218" t="b">
        <v>0</v>
      </c>
      <c r="R152" s="218" t="s">
        <v>38</v>
      </c>
      <c r="S152" s="218" t="s">
        <v>66</v>
      </c>
      <c r="T152" s="207" t="s">
        <v>65</v>
      </c>
      <c r="U152" s="218" t="s">
        <v>2811</v>
      </c>
      <c r="V152" s="220">
        <v>44551.0</v>
      </c>
      <c r="W152" s="220">
        <v>44557.0</v>
      </c>
      <c r="X152" s="218"/>
      <c r="Y152" s="218" t="s">
        <v>43</v>
      </c>
      <c r="Z152" s="220">
        <v>44518.0</v>
      </c>
      <c r="AA152" s="218" t="s">
        <v>1353</v>
      </c>
      <c r="AB152" s="221">
        <v>44518.0</v>
      </c>
      <c r="AC152" s="218" t="s">
        <v>1353</v>
      </c>
      <c r="AD152" s="221">
        <v>44523.0</v>
      </c>
      <c r="AE152" s="218" t="s">
        <v>1353</v>
      </c>
      <c r="AF152" s="222">
        <v>44550.0</v>
      </c>
      <c r="AG152" s="218" t="s">
        <v>1353</v>
      </c>
      <c r="AH152" s="222">
        <v>44551.0</v>
      </c>
      <c r="AI152" s="218" t="s">
        <v>66</v>
      </c>
      <c r="AJ152" s="218" t="s">
        <v>66</v>
      </c>
      <c r="AK152" s="218" t="s">
        <v>100</v>
      </c>
      <c r="AL152" s="218" t="s">
        <v>66</v>
      </c>
      <c r="AM152" s="218" t="s">
        <v>66</v>
      </c>
    </row>
    <row r="153" ht="15.75" customHeight="1">
      <c r="A153" s="56" t="s">
        <v>98</v>
      </c>
      <c r="B153" s="56" t="s">
        <v>99</v>
      </c>
      <c r="C153" s="56" t="str">
        <f>VLOOKUP(A153,'import Malatya'!A:P,3,0)</f>
        <v>DOĞRU</v>
      </c>
      <c r="D153" s="56" t="s">
        <v>1378</v>
      </c>
      <c r="E153" s="56">
        <f>VLOOKUP(A153,'import Malatya'!A:P,5,0)</f>
        <v>709</v>
      </c>
      <c r="F153" s="56" t="str">
        <f>VLOOKUP(A153,'import Malatya'!A:P,6,0)</f>
        <v/>
      </c>
      <c r="G153" s="56">
        <f>VLOOKUP(A153,'import Malatya'!A:P,7,0)</f>
        <v>2</v>
      </c>
      <c r="H153" s="56">
        <f>VLOOKUP(A153,'import Malatya'!A:P,8,0)</f>
        <v>5</v>
      </c>
      <c r="I153" s="56">
        <f>VLOOKUP(A153,'import Malatya'!A:P,9,0)</f>
        <v>7</v>
      </c>
      <c r="J153" s="216">
        <f>VLOOKUP(A153,'import Malatya'!A:P,10,0)</f>
        <v>0.29</v>
      </c>
      <c r="K153" s="56" t="s">
        <v>2812</v>
      </c>
      <c r="L153" s="56">
        <v>4.223258878E9</v>
      </c>
      <c r="M153" s="56" t="s">
        <v>2337</v>
      </c>
      <c r="N153" s="56" t="s">
        <v>2337</v>
      </c>
      <c r="O153" s="56" t="s">
        <v>97</v>
      </c>
      <c r="P153" s="217" t="str">
        <f>VLOOKUP(A153,'import Malatya'!A:P,16,0)</f>
        <v>Geleneksel</v>
      </c>
      <c r="Q153" s="218" t="b">
        <v>0</v>
      </c>
      <c r="R153" s="218" t="s">
        <v>38</v>
      </c>
      <c r="S153" s="218" t="s">
        <v>66</v>
      </c>
      <c r="T153" s="207" t="s">
        <v>65</v>
      </c>
      <c r="U153" s="218" t="s">
        <v>2811</v>
      </c>
      <c r="V153" s="220">
        <v>44551.0</v>
      </c>
      <c r="W153" s="220">
        <v>44557.0</v>
      </c>
      <c r="X153" s="218"/>
      <c r="Y153" s="218" t="s">
        <v>1353</v>
      </c>
      <c r="Z153" s="220">
        <v>44518.0</v>
      </c>
      <c r="AA153" s="218" t="s">
        <v>1353</v>
      </c>
      <c r="AB153" s="221">
        <v>44523.0</v>
      </c>
      <c r="AC153" s="218" t="s">
        <v>1353</v>
      </c>
      <c r="AD153" s="221">
        <v>44550.0</v>
      </c>
      <c r="AE153" s="218" t="s">
        <v>1353</v>
      </c>
      <c r="AF153" s="222">
        <v>44551.0</v>
      </c>
      <c r="AG153" s="218"/>
      <c r="AH153" s="218"/>
      <c r="AI153" s="218" t="s">
        <v>66</v>
      </c>
      <c r="AJ153" s="218" t="s">
        <v>100</v>
      </c>
      <c r="AK153" s="218" t="s">
        <v>66</v>
      </c>
      <c r="AL153" s="218" t="s">
        <v>66</v>
      </c>
      <c r="AM153" s="218"/>
    </row>
    <row r="154" ht="15.75" customHeight="1">
      <c r="A154" s="56" t="s">
        <v>659</v>
      </c>
      <c r="B154" s="56" t="s">
        <v>660</v>
      </c>
      <c r="C154" s="56" t="str">
        <f>VLOOKUP(A154,'import Malatya'!A:P,3,0)</f>
        <v>DOĞRU</v>
      </c>
      <c r="D154" s="56" t="s">
        <v>1597</v>
      </c>
      <c r="E154" s="56">
        <f>VLOOKUP(A154,'import Malatya'!A:P,5,0)</f>
        <v>24</v>
      </c>
      <c r="F154" s="56">
        <f>VLOOKUP(A154,'import Malatya'!A:P,6,0)</f>
        <v>19</v>
      </c>
      <c r="G154" s="56">
        <f>VLOOKUP(A154,'import Malatya'!A:P,7,0)</f>
        <v>30</v>
      </c>
      <c r="H154" s="56">
        <f>VLOOKUP(A154,'import Malatya'!A:P,8,0)</f>
        <v>8</v>
      </c>
      <c r="I154" s="56">
        <f>VLOOKUP(A154,'import Malatya'!A:P,9,0)</f>
        <v>38</v>
      </c>
      <c r="J154" s="216">
        <f>VLOOKUP(A154,'import Malatya'!A:P,10,0)</f>
        <v>0.79</v>
      </c>
      <c r="K154" s="56" t="s">
        <v>2813</v>
      </c>
      <c r="L154" s="56">
        <v>4.222115404E9</v>
      </c>
      <c r="M154" s="56" t="s">
        <v>2321</v>
      </c>
      <c r="N154" s="56" t="s">
        <v>2322</v>
      </c>
      <c r="O154" s="56" t="s">
        <v>663</v>
      </c>
      <c r="P154" s="217" t="str">
        <f>VLOOKUP(A154,'import Malatya'!A:P,16,0)</f>
        <v>Geleneksel</v>
      </c>
      <c r="Q154" s="218" t="b">
        <v>1</v>
      </c>
      <c r="R154" s="218"/>
      <c r="S154" s="218" t="s">
        <v>167</v>
      </c>
      <c r="T154" s="207" t="s">
        <v>65</v>
      </c>
      <c r="U154" s="219" t="s">
        <v>2814</v>
      </c>
      <c r="V154" s="220"/>
      <c r="W154" s="220"/>
      <c r="X154" s="218"/>
      <c r="Y154" s="218" t="s">
        <v>43</v>
      </c>
      <c r="Z154" s="220">
        <v>44629.0</v>
      </c>
      <c r="AA154" s="218" t="s">
        <v>1353</v>
      </c>
      <c r="AB154" s="221">
        <v>44634.0</v>
      </c>
      <c r="AC154" s="218"/>
      <c r="AD154" s="221"/>
      <c r="AE154" s="218"/>
      <c r="AF154" s="222"/>
      <c r="AG154" s="218"/>
      <c r="AH154" s="222"/>
      <c r="AI154" s="218" t="s">
        <v>149</v>
      </c>
      <c r="AJ154" s="218" t="s">
        <v>167</v>
      </c>
      <c r="AK154" s="218"/>
      <c r="AL154" s="218"/>
      <c r="AM154" s="218"/>
    </row>
    <row r="155" ht="15.75" customHeight="1">
      <c r="A155" s="56" t="s">
        <v>328</v>
      </c>
      <c r="B155" s="56" t="s">
        <v>329</v>
      </c>
      <c r="C155" s="56" t="str">
        <f>VLOOKUP(A155,'import Malatya'!A:P,3,0)</f>
        <v>YANLIŞ</v>
      </c>
      <c r="D155" s="56" t="s">
        <v>1356</v>
      </c>
      <c r="E155" s="56">
        <f>VLOOKUP(A155,'import Malatya'!A:P,5,0)</f>
        <v>132</v>
      </c>
      <c r="F155" s="56" t="str">
        <f>VLOOKUP(A155,'import Malatya'!A:P,6,0)</f>
        <v/>
      </c>
      <c r="G155" s="56">
        <f>VLOOKUP(A155,'import Malatya'!A:P,7,0)</f>
        <v>6</v>
      </c>
      <c r="H155" s="56">
        <f>VLOOKUP(A155,'import Malatya'!A:P,8,0)</f>
        <v>17</v>
      </c>
      <c r="I155" s="56">
        <f>VLOOKUP(A155,'import Malatya'!A:P,9,0)</f>
        <v>23</v>
      </c>
      <c r="J155" s="216">
        <f>VLOOKUP(A155,'import Malatya'!A:P,10,0)</f>
        <v>0.26</v>
      </c>
      <c r="K155" s="56" t="s">
        <v>2815</v>
      </c>
      <c r="L155" s="56">
        <v>4.2250202E9</v>
      </c>
      <c r="M155" s="56" t="s">
        <v>2321</v>
      </c>
      <c r="N155" s="56" t="s">
        <v>2333</v>
      </c>
      <c r="O155" s="56" t="s">
        <v>332</v>
      </c>
      <c r="P155" s="217" t="str">
        <f>VLOOKUP(A155,'import Malatya'!A:P,16,0)</f>
        <v>Geleneksel</v>
      </c>
      <c r="Q155" s="218" t="b">
        <v>0</v>
      </c>
      <c r="R155" s="218" t="s">
        <v>38</v>
      </c>
      <c r="S155" s="218" t="s">
        <v>273</v>
      </c>
      <c r="T155" s="2" t="s">
        <v>65</v>
      </c>
      <c r="U155" s="218" t="s">
        <v>2816</v>
      </c>
      <c r="V155" s="220">
        <v>44538.0</v>
      </c>
      <c r="W155" s="220">
        <v>44602.0</v>
      </c>
      <c r="X155" s="218"/>
      <c r="Y155" s="218" t="s">
        <v>1353</v>
      </c>
      <c r="Z155" s="220">
        <v>44538.0</v>
      </c>
      <c r="AA155" s="218" t="s">
        <v>1353</v>
      </c>
      <c r="AB155" s="221">
        <v>44540.0</v>
      </c>
      <c r="AC155" s="218" t="s">
        <v>1353</v>
      </c>
      <c r="AD155" s="221">
        <v>44547.0</v>
      </c>
      <c r="AE155" s="218"/>
      <c r="AF155" s="218"/>
      <c r="AG155" s="218"/>
      <c r="AH155" s="218"/>
      <c r="AI155" s="218" t="s">
        <v>273</v>
      </c>
      <c r="AJ155" s="218" t="s">
        <v>273</v>
      </c>
      <c r="AK155" s="218" t="s">
        <v>273</v>
      </c>
      <c r="AL155" s="218"/>
      <c r="AM155" s="218"/>
    </row>
    <row r="156" ht="15.75" customHeight="1">
      <c r="A156" s="56" t="s">
        <v>260</v>
      </c>
      <c r="B156" s="56" t="s">
        <v>261</v>
      </c>
      <c r="C156" s="56" t="str">
        <f>VLOOKUP(A156,'import Malatya'!A:P,3,0)</f>
        <v>DOĞRU</v>
      </c>
      <c r="D156" s="56" t="s">
        <v>1378</v>
      </c>
      <c r="E156" s="56">
        <f>VLOOKUP(A156,'import Malatya'!A:P,5,0)</f>
        <v>323</v>
      </c>
      <c r="F156" s="56">
        <f>VLOOKUP(A156,'import Malatya'!A:P,6,0)</f>
        <v>75</v>
      </c>
      <c r="G156" s="56">
        <f>VLOOKUP(A156,'import Malatya'!A:P,7,0)</f>
        <v>8</v>
      </c>
      <c r="H156" s="56">
        <f>VLOOKUP(A156,'import Malatya'!A:P,8,0)</f>
        <v>19</v>
      </c>
      <c r="I156" s="56">
        <f>VLOOKUP(A156,'import Malatya'!A:P,9,0)</f>
        <v>27</v>
      </c>
      <c r="J156" s="216">
        <f>VLOOKUP(A156,'import Malatya'!A:P,10,0)</f>
        <v>0.3</v>
      </c>
      <c r="K156" s="56" t="s">
        <v>2817</v>
      </c>
      <c r="L156" s="56">
        <v>4.225043623E9</v>
      </c>
      <c r="M156" s="56" t="s">
        <v>2321</v>
      </c>
      <c r="N156" s="56" t="s">
        <v>2585</v>
      </c>
      <c r="O156" s="56" t="s">
        <v>264</v>
      </c>
      <c r="P156" s="217" t="str">
        <f>VLOOKUP(A156,'import Malatya'!A:P,16,0)</f>
        <v>Geleneksel</v>
      </c>
      <c r="Q156" s="218" t="b">
        <v>0</v>
      </c>
      <c r="R156" s="218" t="s">
        <v>38</v>
      </c>
      <c r="S156" s="218" t="s">
        <v>571</v>
      </c>
      <c r="T156" s="207" t="s">
        <v>65</v>
      </c>
      <c r="U156" s="218" t="s">
        <v>2818</v>
      </c>
      <c r="V156" s="220">
        <v>44607.0</v>
      </c>
      <c r="W156" s="220">
        <v>44608.0</v>
      </c>
      <c r="X156" s="218"/>
      <c r="Y156" s="218" t="s">
        <v>1353</v>
      </c>
      <c r="Z156" s="220">
        <v>44532.0</v>
      </c>
      <c r="AA156" s="218" t="s">
        <v>1353</v>
      </c>
      <c r="AB156" s="221">
        <v>44607.0</v>
      </c>
      <c r="AC156" s="218"/>
      <c r="AD156" s="221"/>
      <c r="AE156" s="218"/>
      <c r="AF156" s="218"/>
      <c r="AG156" s="218"/>
      <c r="AH156" s="218"/>
      <c r="AI156" s="218" t="s">
        <v>167</v>
      </c>
      <c r="AJ156" s="218" t="s">
        <v>571</v>
      </c>
      <c r="AK156" s="218"/>
      <c r="AL156" s="218"/>
      <c r="AM156" s="218"/>
    </row>
    <row r="157" ht="15.75" customHeight="1">
      <c r="A157" s="56" t="s">
        <v>646</v>
      </c>
      <c r="B157" s="56" t="s">
        <v>647</v>
      </c>
      <c r="C157" s="56" t="str">
        <f>VLOOKUP(A157,'import Malatya'!A:P,3,0)</f>
        <v>DOĞRU</v>
      </c>
      <c r="D157" s="56" t="s">
        <v>1378</v>
      </c>
      <c r="E157" s="56">
        <f>VLOOKUP(A157,'import Malatya'!A:P,5,0)</f>
        <v>46</v>
      </c>
      <c r="F157" s="56">
        <f>VLOOKUP(A157,'import Malatya'!A:P,6,0)</f>
        <v>13</v>
      </c>
      <c r="G157" s="56">
        <f>VLOOKUP(A157,'import Malatya'!A:P,7,0)</f>
        <v>6</v>
      </c>
      <c r="H157" s="56">
        <f>VLOOKUP(A157,'import Malatya'!A:P,8,0)</f>
        <v>12</v>
      </c>
      <c r="I157" s="56">
        <f>VLOOKUP(A157,'import Malatya'!A:P,9,0)</f>
        <v>18</v>
      </c>
      <c r="J157" s="216">
        <f>VLOOKUP(A157,'import Malatya'!A:P,10,0)</f>
        <v>0.33</v>
      </c>
      <c r="K157" s="56" t="s">
        <v>2819</v>
      </c>
      <c r="L157" s="56">
        <v>5.452334344E9</v>
      </c>
      <c r="M157" s="56" t="s">
        <v>2337</v>
      </c>
      <c r="N157" s="56" t="s">
        <v>2820</v>
      </c>
      <c r="O157" s="56" t="s">
        <v>650</v>
      </c>
      <c r="P157" s="217" t="str">
        <f>VLOOKUP(A157,'import Malatya'!A:P,16,0)</f>
        <v>Geleneksel</v>
      </c>
      <c r="Q157" s="218" t="b">
        <v>0</v>
      </c>
      <c r="R157" s="218" t="s">
        <v>38</v>
      </c>
      <c r="S157" s="218" t="s">
        <v>128</v>
      </c>
      <c r="T157" s="207"/>
      <c r="U157" s="219" t="s">
        <v>2821</v>
      </c>
      <c r="V157" s="220">
        <v>44631.0</v>
      </c>
      <c r="W157" s="220">
        <v>44634.0</v>
      </c>
      <c r="X157" s="218"/>
      <c r="Y157" s="218" t="s">
        <v>1353</v>
      </c>
      <c r="Z157" s="220">
        <v>44631.0</v>
      </c>
      <c r="AA157" s="218"/>
      <c r="AB157" s="221"/>
      <c r="AC157" s="218"/>
      <c r="AD157" s="221"/>
      <c r="AE157" s="218"/>
      <c r="AF157" s="222"/>
      <c r="AG157" s="218"/>
      <c r="AH157" s="222"/>
      <c r="AI157" s="218" t="s">
        <v>128</v>
      </c>
      <c r="AJ157" s="218"/>
      <c r="AK157" s="218"/>
      <c r="AL157" s="218"/>
      <c r="AM157" s="218"/>
    </row>
    <row r="158" ht="15.75" customHeight="1">
      <c r="A158" s="56" t="s">
        <v>178</v>
      </c>
      <c r="B158" s="56" t="s">
        <v>179</v>
      </c>
      <c r="C158" s="56" t="str">
        <f>VLOOKUP(A158,'import Malatya'!A:P,3,0)</f>
        <v>DOĞRU</v>
      </c>
      <c r="D158" s="56" t="s">
        <v>1378</v>
      </c>
      <c r="E158" s="56">
        <f>VLOOKUP(A158,'import Malatya'!A:P,5,0)</f>
        <v>1777</v>
      </c>
      <c r="F158" s="56" t="str">
        <f>VLOOKUP(A158,'import Malatya'!A:P,6,0)</f>
        <v/>
      </c>
      <c r="G158" s="56">
        <f>VLOOKUP(A158,'import Malatya'!A:P,7,0)</f>
        <v>20</v>
      </c>
      <c r="H158" s="56">
        <f>VLOOKUP(A158,'import Malatya'!A:P,8,0)</f>
        <v>9</v>
      </c>
      <c r="I158" s="56">
        <f>VLOOKUP(A158,'import Malatya'!A:P,9,0)</f>
        <v>29</v>
      </c>
      <c r="J158" s="216">
        <f>VLOOKUP(A158,'import Malatya'!A:P,10,0)</f>
        <v>0.69</v>
      </c>
      <c r="K158" s="56" t="s">
        <v>2822</v>
      </c>
      <c r="L158" s="56">
        <v>4.223244639E9</v>
      </c>
      <c r="M158" s="56" t="s">
        <v>2337</v>
      </c>
      <c r="N158" s="56" t="s">
        <v>2469</v>
      </c>
      <c r="O158" s="56" t="s">
        <v>181</v>
      </c>
      <c r="P158" s="217" t="str">
        <f>VLOOKUP(A158,'import Malatya'!A:P,16,0)</f>
        <v>Geleneksel</v>
      </c>
      <c r="Q158" s="218" t="b">
        <v>0</v>
      </c>
      <c r="R158" s="218" t="s">
        <v>38</v>
      </c>
      <c r="S158" s="218" t="s">
        <v>404</v>
      </c>
      <c r="T158" s="1" t="s">
        <v>65</v>
      </c>
      <c r="U158" s="218" t="s">
        <v>2823</v>
      </c>
      <c r="V158" s="220">
        <v>44545.0</v>
      </c>
      <c r="W158" s="220">
        <v>44547.0</v>
      </c>
      <c r="X158" s="218"/>
      <c r="Y158" s="218" t="s">
        <v>1353</v>
      </c>
      <c r="Z158" s="220">
        <v>44524.0</v>
      </c>
      <c r="AA158" s="218" t="s">
        <v>1353</v>
      </c>
      <c r="AB158" s="221">
        <v>44545.0</v>
      </c>
      <c r="AC158" s="218"/>
      <c r="AD158" s="221"/>
      <c r="AE158" s="218"/>
      <c r="AF158" s="218"/>
      <c r="AG158" s="218"/>
      <c r="AH158" s="218"/>
      <c r="AI158" s="218" t="s">
        <v>149</v>
      </c>
      <c r="AJ158" s="218" t="s">
        <v>404</v>
      </c>
      <c r="AK158" s="218"/>
      <c r="AL158" s="218"/>
      <c r="AM158" s="218"/>
    </row>
    <row r="159" ht="15.75" customHeight="1">
      <c r="A159" s="56" t="s">
        <v>2824</v>
      </c>
      <c r="B159" s="56" t="s">
        <v>2825</v>
      </c>
      <c r="C159" s="56" t="str">
        <f>VLOOKUP(A159,'import Malatya'!A:P,3,0)</f>
        <v>DOĞRU</v>
      </c>
      <c r="D159" s="56" t="s">
        <v>1577</v>
      </c>
      <c r="E159" s="56">
        <f>VLOOKUP(A159,'import Malatya'!A:P,5,0)</f>
        <v>1154</v>
      </c>
      <c r="F159" s="56">
        <f>VLOOKUP(A159,'import Malatya'!A:P,6,0)</f>
        <v>25</v>
      </c>
      <c r="G159" s="56">
        <f>VLOOKUP(A159,'import Malatya'!A:P,7,0)</f>
        <v>0</v>
      </c>
      <c r="H159" s="56">
        <f>VLOOKUP(A159,'import Malatya'!A:P,8,0)</f>
        <v>119</v>
      </c>
      <c r="I159" s="56">
        <f>VLOOKUP(A159,'import Malatya'!A:P,9,0)</f>
        <v>119</v>
      </c>
      <c r="J159" s="216">
        <f>VLOOKUP(A159,'import Malatya'!A:P,10,0)</f>
        <v>0</v>
      </c>
      <c r="K159" s="56" t="s">
        <v>2826</v>
      </c>
      <c r="L159" s="56">
        <v>4.223712044E9</v>
      </c>
      <c r="M159" s="56" t="s">
        <v>2337</v>
      </c>
      <c r="N159" s="56" t="s">
        <v>2450</v>
      </c>
      <c r="O159" s="56" t="s">
        <v>2827</v>
      </c>
      <c r="P159" s="217" t="str">
        <f>VLOOKUP(A159,'import Malatya'!A:P,16,0)</f>
        <v>Geleneksel</v>
      </c>
      <c r="Q159" s="218" t="b">
        <v>0</v>
      </c>
      <c r="R159" s="218" t="s">
        <v>38</v>
      </c>
      <c r="S159" s="218" t="s">
        <v>100</v>
      </c>
      <c r="T159" s="207" t="s">
        <v>65</v>
      </c>
      <c r="U159" s="218" t="s">
        <v>2828</v>
      </c>
      <c r="V159" s="220">
        <v>44526.0</v>
      </c>
      <c r="W159" s="220">
        <v>44532.0</v>
      </c>
      <c r="X159" s="218"/>
      <c r="Y159" s="218" t="s">
        <v>1353</v>
      </c>
      <c r="Z159" s="220">
        <v>44545.0</v>
      </c>
      <c r="AA159" s="218"/>
      <c r="AB159" s="221"/>
      <c r="AC159" s="218"/>
      <c r="AD159" s="221"/>
      <c r="AE159" s="218"/>
      <c r="AF159" s="222"/>
      <c r="AG159" s="218"/>
      <c r="AH159" s="222"/>
      <c r="AI159" s="218" t="s">
        <v>106</v>
      </c>
      <c r="AJ159" s="218"/>
      <c r="AK159" s="218"/>
      <c r="AL159" s="218"/>
      <c r="AM159" s="218"/>
    </row>
    <row r="160" ht="15.75" customHeight="1">
      <c r="A160" s="56" t="s">
        <v>509</v>
      </c>
      <c r="B160" s="56" t="s">
        <v>510</v>
      </c>
      <c r="C160" s="56" t="str">
        <f>VLOOKUP(A160,'import Malatya'!A:P,3,0)</f>
        <v>DOĞRU</v>
      </c>
      <c r="D160" s="56" t="s">
        <v>1493</v>
      </c>
      <c r="E160" s="56">
        <f>VLOOKUP(A160,'import Malatya'!A:P,5,0)</f>
        <v>167</v>
      </c>
      <c r="F160" s="56" t="str">
        <f>VLOOKUP(A160,'import Malatya'!A:P,6,0)</f>
        <v/>
      </c>
      <c r="G160" s="56">
        <f>VLOOKUP(A160,'import Malatya'!A:P,7,0)</f>
        <v>20</v>
      </c>
      <c r="H160" s="56">
        <f>VLOOKUP(A160,'import Malatya'!A:P,8,0)</f>
        <v>22</v>
      </c>
      <c r="I160" s="56">
        <f>VLOOKUP(A160,'import Malatya'!A:P,9,0)</f>
        <v>42</v>
      </c>
      <c r="J160" s="216">
        <f>VLOOKUP(A160,'import Malatya'!A:P,10,0)</f>
        <v>0.48</v>
      </c>
      <c r="K160" s="56" t="s">
        <v>2320</v>
      </c>
      <c r="L160" s="56">
        <v>5.379567496E9</v>
      </c>
      <c r="M160" s="56" t="s">
        <v>2321</v>
      </c>
      <c r="N160" s="56" t="s">
        <v>2322</v>
      </c>
      <c r="O160" s="56" t="s">
        <v>592</v>
      </c>
      <c r="P160" s="217" t="str">
        <f>VLOOKUP(A160,'import Malatya'!A:P,16,0)</f>
        <v>Geleneksel</v>
      </c>
      <c r="Q160" s="218" t="b">
        <v>0</v>
      </c>
      <c r="R160" s="218" t="s">
        <v>38</v>
      </c>
      <c r="S160" s="218" t="s">
        <v>404</v>
      </c>
      <c r="T160" s="207" t="s">
        <v>65</v>
      </c>
      <c r="U160" s="218" t="s">
        <v>2829</v>
      </c>
      <c r="V160" s="220">
        <v>44601.0</v>
      </c>
      <c r="W160" s="220">
        <v>44602.0</v>
      </c>
      <c r="X160" s="218"/>
      <c r="Y160" s="218" t="s">
        <v>1353</v>
      </c>
      <c r="Z160" s="220">
        <v>44539.0</v>
      </c>
      <c r="AA160" s="218" t="s">
        <v>1353</v>
      </c>
      <c r="AB160" s="221">
        <v>44573.0</v>
      </c>
      <c r="AC160" s="218" t="s">
        <v>1353</v>
      </c>
      <c r="AD160" s="221">
        <v>44579.0</v>
      </c>
      <c r="AE160" s="218" t="s">
        <v>1353</v>
      </c>
      <c r="AF160" s="221">
        <v>44581.0</v>
      </c>
      <c r="AG160" s="218" t="s">
        <v>1353</v>
      </c>
      <c r="AH160" s="221">
        <v>44843.0</v>
      </c>
      <c r="AI160" s="218" t="s">
        <v>106</v>
      </c>
      <c r="AJ160" s="218" t="s">
        <v>610</v>
      </c>
      <c r="AK160" s="218" t="s">
        <v>610</v>
      </c>
      <c r="AL160" s="218" t="s">
        <v>73</v>
      </c>
      <c r="AM160" s="218" t="s">
        <v>404</v>
      </c>
    </row>
    <row r="161" ht="15.75" customHeight="1">
      <c r="A161" s="56" t="s">
        <v>655</v>
      </c>
      <c r="B161" s="56" t="s">
        <v>656</v>
      </c>
      <c r="C161" s="56" t="str">
        <f>VLOOKUP(A161,'import Malatya'!A:P,3,0)</f>
        <v>DOĞRU</v>
      </c>
      <c r="D161" s="56" t="s">
        <v>1348</v>
      </c>
      <c r="E161" s="56">
        <f>VLOOKUP(A161,'import Malatya'!A:P,5,0)</f>
        <v>18</v>
      </c>
      <c r="F161" s="56">
        <f>VLOOKUP(A161,'import Malatya'!A:P,6,0)</f>
        <v>8</v>
      </c>
      <c r="G161" s="56">
        <f>VLOOKUP(A161,'import Malatya'!A:P,7,0)</f>
        <v>11</v>
      </c>
      <c r="H161" s="56">
        <f>VLOOKUP(A161,'import Malatya'!A:P,8,0)</f>
        <v>1</v>
      </c>
      <c r="I161" s="56">
        <f>VLOOKUP(A161,'import Malatya'!A:P,9,0)</f>
        <v>12</v>
      </c>
      <c r="J161" s="216">
        <f>VLOOKUP(A161,'import Malatya'!A:P,10,0)</f>
        <v>0.92</v>
      </c>
      <c r="K161" s="56" t="s">
        <v>2830</v>
      </c>
      <c r="L161" s="56">
        <v>5.528089811E9</v>
      </c>
      <c r="M161" s="56" t="s">
        <v>2321</v>
      </c>
      <c r="N161" s="56" t="s">
        <v>2485</v>
      </c>
      <c r="O161" s="56" t="s">
        <v>658</v>
      </c>
      <c r="P161" s="217" t="str">
        <f>VLOOKUP(A161,'import Malatya'!A:P,16,0)</f>
        <v>Geleneksel</v>
      </c>
      <c r="Q161" s="218" t="b">
        <v>0</v>
      </c>
      <c r="R161" s="218" t="s">
        <v>38</v>
      </c>
      <c r="S161" s="218" t="s">
        <v>149</v>
      </c>
      <c r="T161" s="207" t="s">
        <v>65</v>
      </c>
      <c r="U161" s="219"/>
      <c r="V161" s="220">
        <v>44630.0</v>
      </c>
      <c r="W161" s="220">
        <v>44635.0</v>
      </c>
      <c r="X161" s="218"/>
      <c r="Y161" s="218" t="s">
        <v>1353</v>
      </c>
      <c r="Z161" s="220">
        <v>44629.0</v>
      </c>
      <c r="AA161" s="218" t="s">
        <v>1353</v>
      </c>
      <c r="AB161" s="221">
        <v>44630.0</v>
      </c>
      <c r="AC161" s="218"/>
      <c r="AD161" s="221"/>
      <c r="AE161" s="218"/>
      <c r="AF161" s="222"/>
      <c r="AG161" s="218"/>
      <c r="AH161" s="222"/>
      <c r="AI161" s="218" t="s">
        <v>149</v>
      </c>
      <c r="AJ161" s="218"/>
      <c r="AK161" s="218"/>
      <c r="AL161" s="218"/>
      <c r="AM161" s="218"/>
    </row>
    <row r="162" ht="15.75" customHeight="1">
      <c r="A162" s="56" t="s">
        <v>2831</v>
      </c>
      <c r="B162" s="56" t="s">
        <v>2832</v>
      </c>
      <c r="C162" s="56" t="str">
        <f>VLOOKUP(A162,'import Malatya'!A:P,3,0)</f>
        <v>DOĞRU</v>
      </c>
      <c r="D162" s="56" t="s">
        <v>1370</v>
      </c>
      <c r="E162" s="56">
        <f>VLOOKUP(A162,'import Malatya'!A:P,5,0)</f>
        <v>1096</v>
      </c>
      <c r="F162" s="56">
        <f>VLOOKUP(A162,'import Malatya'!A:P,6,0)</f>
        <v>23</v>
      </c>
      <c r="G162" s="56">
        <f>VLOOKUP(A162,'import Malatya'!A:P,7,0)</f>
        <v>7</v>
      </c>
      <c r="H162" s="56">
        <f>VLOOKUP(A162,'import Malatya'!A:P,8,0)</f>
        <v>15</v>
      </c>
      <c r="I162" s="56">
        <f>VLOOKUP(A162,'import Malatya'!A:P,9,0)</f>
        <v>22</v>
      </c>
      <c r="J162" s="216">
        <f>VLOOKUP(A162,'import Malatya'!A:P,10,0)</f>
        <v>0.32</v>
      </c>
      <c r="K162" s="56" t="s">
        <v>2833</v>
      </c>
      <c r="L162" s="56">
        <v>4.222120505E9</v>
      </c>
      <c r="M162" s="56" t="s">
        <v>2321</v>
      </c>
      <c r="N162" s="56" t="s">
        <v>2333</v>
      </c>
      <c r="O162" s="56" t="s">
        <v>2834</v>
      </c>
      <c r="P162" s="217" t="str">
        <f>VLOOKUP(A162,'import Malatya'!A:P,16,0)</f>
        <v>Geleneksel</v>
      </c>
      <c r="Q162" s="218" t="b">
        <v>0</v>
      </c>
      <c r="R162" s="218"/>
      <c r="S162" s="218"/>
      <c r="T162" s="207"/>
      <c r="U162" s="219"/>
      <c r="V162" s="220"/>
      <c r="W162" s="220"/>
      <c r="X162" s="218"/>
      <c r="Y162" s="218"/>
      <c r="Z162" s="220"/>
      <c r="AA162" s="218"/>
      <c r="AB162" s="221"/>
      <c r="AC162" s="218"/>
      <c r="AD162" s="221"/>
      <c r="AE162" s="218"/>
      <c r="AF162" s="222"/>
      <c r="AG162" s="218"/>
      <c r="AH162" s="222"/>
      <c r="AI162" s="218"/>
      <c r="AJ162" s="218"/>
      <c r="AK162" s="218"/>
      <c r="AL162" s="218"/>
      <c r="AM162" s="218"/>
    </row>
    <row r="163" ht="15.75" customHeight="1">
      <c r="A163" s="56" t="s">
        <v>2835</v>
      </c>
      <c r="B163" s="56" t="s">
        <v>2836</v>
      </c>
      <c r="C163" s="56" t="str">
        <f>VLOOKUP(A163,'import Malatya'!A:P,3,0)</f>
        <v>DOĞRU</v>
      </c>
      <c r="D163" s="56" t="s">
        <v>1597</v>
      </c>
      <c r="E163" s="56">
        <f>VLOOKUP(A163,'import Malatya'!A:P,5,0)</f>
        <v>921</v>
      </c>
      <c r="F163" s="56">
        <f>VLOOKUP(A163,'import Malatya'!A:P,6,0)</f>
        <v>20</v>
      </c>
      <c r="G163" s="56">
        <f>VLOOKUP(A163,'import Malatya'!A:P,7,0)</f>
        <v>0</v>
      </c>
      <c r="H163" s="56">
        <f>VLOOKUP(A163,'import Malatya'!A:P,8,0)</f>
        <v>19</v>
      </c>
      <c r="I163" s="56">
        <f>VLOOKUP(A163,'import Malatya'!A:P,9,0)</f>
        <v>19</v>
      </c>
      <c r="J163" s="216">
        <f>VLOOKUP(A163,'import Malatya'!A:P,10,0)</f>
        <v>0</v>
      </c>
      <c r="K163" s="56" t="s">
        <v>2837</v>
      </c>
      <c r="L163" s="56">
        <v>4.222385337E9</v>
      </c>
      <c r="M163" s="56" t="s">
        <v>2321</v>
      </c>
      <c r="N163" s="56" t="s">
        <v>2472</v>
      </c>
      <c r="O163" s="56" t="s">
        <v>2838</v>
      </c>
      <c r="P163" s="217" t="str">
        <f>VLOOKUP(A163,'import Malatya'!A:P,16,0)</f>
        <v>Geleneksel</v>
      </c>
      <c r="Q163" s="218" t="b">
        <v>0</v>
      </c>
      <c r="R163" s="218" t="s">
        <v>31</v>
      </c>
      <c r="S163" s="218"/>
      <c r="T163" s="218"/>
      <c r="U163" s="218" t="s">
        <v>2839</v>
      </c>
      <c r="V163" s="220"/>
      <c r="W163" s="220"/>
      <c r="X163" s="218"/>
      <c r="Y163" s="218" t="s">
        <v>31</v>
      </c>
      <c r="Z163" s="220">
        <v>44538.0</v>
      </c>
      <c r="AA163" s="218" t="s">
        <v>31</v>
      </c>
      <c r="AB163" s="221">
        <v>44543.0</v>
      </c>
      <c r="AC163" s="218" t="s">
        <v>1353</v>
      </c>
      <c r="AD163" s="221">
        <v>44571.0</v>
      </c>
      <c r="AE163" s="218"/>
      <c r="AF163" s="218"/>
      <c r="AG163" s="218"/>
      <c r="AH163" s="218"/>
      <c r="AI163" s="218" t="s">
        <v>106</v>
      </c>
      <c r="AJ163" s="218" t="s">
        <v>106</v>
      </c>
      <c r="AK163" s="218" t="s">
        <v>128</v>
      </c>
      <c r="AL163" s="218"/>
      <c r="AM163" s="218"/>
    </row>
    <row r="164" ht="15.75" customHeight="1">
      <c r="A164" s="56" t="s">
        <v>319</v>
      </c>
      <c r="B164" s="56" t="s">
        <v>320</v>
      </c>
      <c r="C164" s="56" t="str">
        <f>VLOOKUP(A164,'import Malatya'!A:P,3,0)</f>
        <v>DOĞRU</v>
      </c>
      <c r="D164" s="56" t="s">
        <v>1364</v>
      </c>
      <c r="E164" s="56">
        <f>VLOOKUP(A164,'import Malatya'!A:P,5,0)</f>
        <v>207</v>
      </c>
      <c r="F164" s="56">
        <f>VLOOKUP(A164,'import Malatya'!A:P,6,0)</f>
        <v>5</v>
      </c>
      <c r="G164" s="56">
        <f>VLOOKUP(A164,'import Malatya'!A:P,7,0)</f>
        <v>6</v>
      </c>
      <c r="H164" s="56">
        <f>VLOOKUP(A164,'import Malatya'!A:P,8,0)</f>
        <v>6</v>
      </c>
      <c r="I164" s="56">
        <f>VLOOKUP(A164,'import Malatya'!A:P,9,0)</f>
        <v>12</v>
      </c>
      <c r="J164" s="216">
        <f>VLOOKUP(A164,'import Malatya'!A:P,10,0)</f>
        <v>0.5</v>
      </c>
      <c r="K164" s="56" t="s">
        <v>2840</v>
      </c>
      <c r="L164" s="56">
        <v>5.537444422E9</v>
      </c>
      <c r="M164" s="56" t="s">
        <v>2321</v>
      </c>
      <c r="N164" s="56" t="s">
        <v>2346</v>
      </c>
      <c r="O164" s="56" t="s">
        <v>322</v>
      </c>
      <c r="P164" s="217" t="str">
        <f>VLOOKUP(A164,'import Malatya'!A:P,16,0)</f>
        <v>Geleneksel</v>
      </c>
      <c r="Q164" s="218" t="b">
        <v>0</v>
      </c>
      <c r="R164" s="218" t="s">
        <v>38</v>
      </c>
      <c r="S164" s="218" t="s">
        <v>167</v>
      </c>
      <c r="T164" s="207" t="s">
        <v>65</v>
      </c>
      <c r="U164" s="218" t="s">
        <v>0</v>
      </c>
      <c r="V164" s="220">
        <v>44537.0</v>
      </c>
      <c r="W164" s="220">
        <v>44539.0</v>
      </c>
      <c r="X164" s="218"/>
      <c r="Y164" s="218" t="s">
        <v>1353</v>
      </c>
      <c r="Z164" s="220">
        <v>44537.0</v>
      </c>
      <c r="AA164" s="218" t="s">
        <v>1353</v>
      </c>
      <c r="AB164" s="221">
        <v>44545.0</v>
      </c>
      <c r="AC164" s="218"/>
      <c r="AD164" s="221"/>
      <c r="AE164" s="218"/>
      <c r="AF164" s="218"/>
      <c r="AG164" s="218"/>
      <c r="AH164" s="218"/>
      <c r="AI164" s="218" t="s">
        <v>167</v>
      </c>
      <c r="AJ164" s="218" t="s">
        <v>404</v>
      </c>
      <c r="AK164" s="218"/>
      <c r="AL164" s="218"/>
      <c r="AM164" s="218"/>
    </row>
    <row r="165" ht="15.75" customHeight="1">
      <c r="A165" s="211" t="s">
        <v>2841</v>
      </c>
      <c r="B165" s="211" t="s">
        <v>2842</v>
      </c>
      <c r="C165" s="56" t="str">
        <f>VLOOKUP(A165,'import Malatya'!A:P,3,0)</f>
        <v>DOĞRU</v>
      </c>
      <c r="D165" s="211" t="s">
        <v>1364</v>
      </c>
      <c r="E165" s="56">
        <f>VLOOKUP(A165,'import Malatya'!A:P,5,0)</f>
        <v>3</v>
      </c>
      <c r="F165" s="56">
        <f>VLOOKUP(A165,'import Malatya'!A:P,6,0)</f>
        <v>3</v>
      </c>
      <c r="G165" s="56">
        <f>VLOOKUP(A165,'import Malatya'!A:P,7,0)</f>
        <v>0</v>
      </c>
      <c r="H165" s="56">
        <f>VLOOKUP(A165,'import Malatya'!A:P,8,0)</f>
        <v>10</v>
      </c>
      <c r="I165" s="56">
        <f>VLOOKUP(A165,'import Malatya'!A:P,9,0)</f>
        <v>10</v>
      </c>
      <c r="J165" s="216">
        <f>VLOOKUP(A165,'import Malatya'!A:P,10,0)</f>
        <v>0</v>
      </c>
      <c r="K165" s="211" t="s">
        <v>2843</v>
      </c>
      <c r="L165" s="211">
        <v>5.421892444E9</v>
      </c>
      <c r="M165" s="211" t="s">
        <v>2321</v>
      </c>
      <c r="N165" s="211" t="s">
        <v>2438</v>
      </c>
      <c r="O165" s="211" t="s">
        <v>2844</v>
      </c>
      <c r="P165" s="217" t="str">
        <f>VLOOKUP(A165,'import Malatya'!A:P,16,0)</f>
        <v>Geleneksel</v>
      </c>
      <c r="Q165" s="218" t="b">
        <v>0</v>
      </c>
      <c r="R165" s="218"/>
      <c r="S165" s="218"/>
      <c r="T165" s="207"/>
      <c r="U165" s="219" t="s">
        <v>2845</v>
      </c>
      <c r="V165" s="220"/>
      <c r="W165" s="220"/>
      <c r="X165" s="218"/>
      <c r="Y165" s="218"/>
      <c r="Z165" s="220"/>
      <c r="AA165" s="218"/>
      <c r="AB165" s="221"/>
      <c r="AC165" s="218"/>
      <c r="AD165" s="221"/>
      <c r="AE165" s="218"/>
      <c r="AF165" s="222"/>
      <c r="AG165" s="218"/>
      <c r="AH165" s="222"/>
      <c r="AI165" s="218"/>
      <c r="AJ165" s="218"/>
      <c r="AK165" s="218"/>
      <c r="AL165" s="218"/>
      <c r="AM165" s="218"/>
    </row>
    <row r="166" ht="15.75" customHeight="1">
      <c r="A166" s="211" t="s">
        <v>2846</v>
      </c>
      <c r="B166" s="211" t="s">
        <v>2847</v>
      </c>
      <c r="C166" s="56" t="str">
        <f>VLOOKUP(A166,'import Malatya'!A:P,3,0)</f>
        <v>DOĞRU</v>
      </c>
      <c r="D166" s="211" t="s">
        <v>1364</v>
      </c>
      <c r="E166" s="56" t="str">
        <f>VLOOKUP(A166,'import Malatya'!A:P,5,0)</f>
        <v/>
      </c>
      <c r="F166" s="56" t="str">
        <f>VLOOKUP(A166,'import Malatya'!A:P,6,0)</f>
        <v/>
      </c>
      <c r="G166" s="56">
        <f>VLOOKUP(A166,'import Malatya'!A:P,7,0)</f>
        <v>0</v>
      </c>
      <c r="H166" s="56">
        <f>VLOOKUP(A166,'import Malatya'!A:P,8,0)</f>
        <v>4</v>
      </c>
      <c r="I166" s="56">
        <f>VLOOKUP(A166,'import Malatya'!A:P,9,0)</f>
        <v>4</v>
      </c>
      <c r="J166" s="216">
        <f>VLOOKUP(A166,'import Malatya'!A:P,10,0)</f>
        <v>0</v>
      </c>
      <c r="K166" s="211" t="s">
        <v>2848</v>
      </c>
      <c r="L166" s="211">
        <v>4.223220244E9</v>
      </c>
      <c r="M166" s="211" t="s">
        <v>2337</v>
      </c>
      <c r="N166" s="211" t="s">
        <v>2849</v>
      </c>
      <c r="O166" s="211" t="s">
        <v>2850</v>
      </c>
      <c r="P166" s="217" t="str">
        <f>VLOOKUP(A166,'import Malatya'!A:P,16,0)</f>
        <v>Geleneksel</v>
      </c>
      <c r="Q166" s="218" t="b">
        <v>0</v>
      </c>
      <c r="R166" s="218"/>
      <c r="S166" s="218"/>
      <c r="T166" s="207"/>
      <c r="U166" s="219"/>
      <c r="V166" s="220"/>
      <c r="W166" s="220"/>
      <c r="X166" s="218"/>
      <c r="Y166" s="218"/>
      <c r="Z166" s="220"/>
      <c r="AA166" s="218"/>
      <c r="AB166" s="221"/>
      <c r="AC166" s="218"/>
      <c r="AD166" s="221"/>
      <c r="AE166" s="218"/>
      <c r="AF166" s="222"/>
      <c r="AG166" s="218"/>
      <c r="AH166" s="222"/>
      <c r="AI166" s="218"/>
      <c r="AJ166" s="218"/>
      <c r="AK166" s="218"/>
      <c r="AL166" s="218"/>
      <c r="AM166" s="218"/>
    </row>
    <row r="167" ht="15.75" customHeight="1">
      <c r="A167" s="211" t="s">
        <v>2851</v>
      </c>
      <c r="B167" s="211" t="s">
        <v>2852</v>
      </c>
      <c r="C167" s="56" t="str">
        <f>VLOOKUP(A167,'import Malatya'!A:P,3,0)</f>
        <v>DOĞRU</v>
      </c>
      <c r="D167" s="211" t="s">
        <v>1364</v>
      </c>
      <c r="E167" s="56" t="str">
        <f>VLOOKUP(A167,'import Malatya'!A:P,5,0)</f>
        <v/>
      </c>
      <c r="F167" s="56" t="str">
        <f>VLOOKUP(A167,'import Malatya'!A:P,6,0)</f>
        <v/>
      </c>
      <c r="G167" s="56">
        <f>VLOOKUP(A167,'import Malatya'!A:P,7,0)</f>
        <v>0</v>
      </c>
      <c r="H167" s="56">
        <f>VLOOKUP(A167,'import Malatya'!A:P,8,0)</f>
        <v>4</v>
      </c>
      <c r="I167" s="56">
        <f>VLOOKUP(A167,'import Malatya'!A:P,9,0)</f>
        <v>4</v>
      </c>
      <c r="J167" s="216">
        <f>VLOOKUP(A167,'import Malatya'!A:P,10,0)</f>
        <v>0</v>
      </c>
      <c r="K167" s="211" t="s">
        <v>2848</v>
      </c>
      <c r="L167" s="211">
        <v>4.223248732E9</v>
      </c>
      <c r="M167" s="211" t="s">
        <v>2337</v>
      </c>
      <c r="N167" s="211" t="s">
        <v>2694</v>
      </c>
      <c r="O167" s="211" t="s">
        <v>2853</v>
      </c>
      <c r="P167" s="217" t="str">
        <f>VLOOKUP(A167,'import Malatya'!A:P,16,0)</f>
        <v>Geleneksel</v>
      </c>
      <c r="Q167" s="218" t="b">
        <v>0</v>
      </c>
      <c r="R167" s="218"/>
      <c r="S167" s="218"/>
      <c r="T167" s="207"/>
      <c r="U167" s="219"/>
      <c r="V167" s="220"/>
      <c r="W167" s="220"/>
      <c r="X167" s="218"/>
      <c r="Y167" s="218"/>
      <c r="Z167" s="220"/>
      <c r="AA167" s="218"/>
      <c r="AB167" s="221"/>
      <c r="AC167" s="218"/>
      <c r="AD167" s="221"/>
      <c r="AE167" s="218"/>
      <c r="AF167" s="222"/>
      <c r="AG167" s="218"/>
      <c r="AH167" s="222"/>
      <c r="AI167" s="218"/>
      <c r="AJ167" s="218"/>
      <c r="AK167" s="218"/>
      <c r="AL167" s="218"/>
      <c r="AM167" s="218"/>
    </row>
    <row r="168" ht="15.75" customHeight="1">
      <c r="A168" s="56" t="s">
        <v>285</v>
      </c>
      <c r="B168" s="56" t="s">
        <v>286</v>
      </c>
      <c r="C168" s="56" t="str">
        <f>VLOOKUP(A168,'import Malatya'!A:P,3,0)</f>
        <v>DOĞRU</v>
      </c>
      <c r="D168" s="56" t="s">
        <v>1364</v>
      </c>
      <c r="E168" s="56">
        <f>VLOOKUP(A168,'import Malatya'!A:P,5,0)</f>
        <v>1328</v>
      </c>
      <c r="F168" s="56">
        <f>VLOOKUP(A168,'import Malatya'!A:P,6,0)</f>
        <v>82</v>
      </c>
      <c r="G168" s="56">
        <f>VLOOKUP(A168,'import Malatya'!A:P,7,0)</f>
        <v>5</v>
      </c>
      <c r="H168" s="56">
        <f>VLOOKUP(A168,'import Malatya'!A:P,8,0)</f>
        <v>4</v>
      </c>
      <c r="I168" s="56">
        <f>VLOOKUP(A168,'import Malatya'!A:P,9,0)</f>
        <v>9</v>
      </c>
      <c r="J168" s="216">
        <f>VLOOKUP(A168,'import Malatya'!A:P,10,0)</f>
        <v>0.56</v>
      </c>
      <c r="K168" s="56" t="s">
        <v>2854</v>
      </c>
      <c r="L168" s="56">
        <v>4.22324105E9</v>
      </c>
      <c r="M168" s="56" t="s">
        <v>2321</v>
      </c>
      <c r="N168" s="56" t="s">
        <v>2322</v>
      </c>
      <c r="O168" s="56" t="s">
        <v>289</v>
      </c>
      <c r="P168" s="217" t="str">
        <f>VLOOKUP(A168,'import Malatya'!A:P,16,0)</f>
        <v>Geleneksel</v>
      </c>
      <c r="Q168" s="218" t="b">
        <v>0</v>
      </c>
      <c r="R168" s="218" t="s">
        <v>38</v>
      </c>
      <c r="S168" s="218" t="s">
        <v>106</v>
      </c>
      <c r="T168" s="2" t="s">
        <v>65</v>
      </c>
      <c r="U168" s="218" t="s">
        <v>2855</v>
      </c>
      <c r="V168" s="220">
        <v>44536.0</v>
      </c>
      <c r="W168" s="220">
        <v>44538.0</v>
      </c>
      <c r="X168" s="218"/>
      <c r="Y168" s="218" t="s">
        <v>1353</v>
      </c>
      <c r="Z168" s="220">
        <v>44536.0</v>
      </c>
      <c r="AA168" s="218" t="s">
        <v>1353</v>
      </c>
      <c r="AB168" s="221">
        <v>44545.0</v>
      </c>
      <c r="AC168" s="218"/>
      <c r="AD168" s="221"/>
      <c r="AE168" s="218"/>
      <c r="AF168" s="218"/>
      <c r="AG168" s="218"/>
      <c r="AH168" s="218"/>
      <c r="AI168" s="218" t="s">
        <v>106</v>
      </c>
      <c r="AJ168" s="218" t="s">
        <v>404</v>
      </c>
      <c r="AK168" s="218"/>
      <c r="AL168" s="218"/>
      <c r="AM168" s="218"/>
    </row>
    <row r="169" ht="15.75" customHeight="1">
      <c r="A169" s="56" t="s">
        <v>211</v>
      </c>
      <c r="B169" s="56" t="s">
        <v>212</v>
      </c>
      <c r="C169" s="56" t="str">
        <f>VLOOKUP(A169,'import Malatya'!A:P,3,0)</f>
        <v>DOĞRU</v>
      </c>
      <c r="D169" s="56" t="s">
        <v>1364</v>
      </c>
      <c r="E169" s="56">
        <f>VLOOKUP(A169,'import Malatya'!A:P,5,0)</f>
        <v>477</v>
      </c>
      <c r="F169" s="56">
        <f>VLOOKUP(A169,'import Malatya'!A:P,6,0)</f>
        <v>35</v>
      </c>
      <c r="G169" s="56">
        <f>VLOOKUP(A169,'import Malatya'!A:P,7,0)</f>
        <v>6</v>
      </c>
      <c r="H169" s="56">
        <f>VLOOKUP(A169,'import Malatya'!A:P,8,0)</f>
        <v>11</v>
      </c>
      <c r="I169" s="56">
        <f>VLOOKUP(A169,'import Malatya'!A:P,9,0)</f>
        <v>17</v>
      </c>
      <c r="J169" s="216">
        <f>VLOOKUP(A169,'import Malatya'!A:P,10,0)</f>
        <v>0.35</v>
      </c>
      <c r="K169" s="56" t="s">
        <v>2856</v>
      </c>
      <c r="L169" s="56">
        <v>5.441739444E9</v>
      </c>
      <c r="M169" s="56" t="s">
        <v>2321</v>
      </c>
      <c r="N169" s="56" t="s">
        <v>2366</v>
      </c>
      <c r="O169" s="56" t="s">
        <v>215</v>
      </c>
      <c r="P169" s="217" t="str">
        <f>VLOOKUP(A169,'import Malatya'!A:P,16,0)</f>
        <v>Geleneksel</v>
      </c>
      <c r="Q169" s="218" t="b">
        <v>0</v>
      </c>
      <c r="R169" s="218" t="s">
        <v>38</v>
      </c>
      <c r="S169" s="218" t="s">
        <v>100</v>
      </c>
      <c r="T169" s="2" t="s">
        <v>65</v>
      </c>
      <c r="U169" s="218" t="s">
        <v>2857</v>
      </c>
      <c r="V169" s="220">
        <v>44529.0</v>
      </c>
      <c r="W169" s="220">
        <v>44530.0</v>
      </c>
      <c r="X169" s="218"/>
      <c r="Y169" s="218" t="s">
        <v>1353</v>
      </c>
      <c r="Z169" s="220">
        <v>44529.0</v>
      </c>
      <c r="AA169" s="218"/>
      <c r="AB169" s="221"/>
      <c r="AC169" s="218"/>
      <c r="AD169" s="221"/>
      <c r="AE169" s="218"/>
      <c r="AF169" s="218"/>
      <c r="AG169" s="218"/>
      <c r="AH169" s="218"/>
      <c r="AI169" s="218" t="s">
        <v>100</v>
      </c>
      <c r="AJ169" s="218"/>
      <c r="AK169" s="218"/>
      <c r="AL169" s="218"/>
      <c r="AM169" s="218"/>
    </row>
    <row r="170" ht="15.75" customHeight="1">
      <c r="A170" s="56" t="s">
        <v>265</v>
      </c>
      <c r="B170" s="56" t="s">
        <v>266</v>
      </c>
      <c r="C170" s="56" t="str">
        <f>VLOOKUP(A170,'import Malatya'!A:P,3,0)</f>
        <v>DOĞRU</v>
      </c>
      <c r="D170" s="56" t="s">
        <v>1364</v>
      </c>
      <c r="E170" s="56">
        <f>VLOOKUP(A170,'import Malatya'!A:P,5,0)</f>
        <v>38</v>
      </c>
      <c r="F170" s="56">
        <f>VLOOKUP(A170,'import Malatya'!A:P,6,0)</f>
        <v>9</v>
      </c>
      <c r="G170" s="56">
        <f>VLOOKUP(A170,'import Malatya'!A:P,7,0)</f>
        <v>5</v>
      </c>
      <c r="H170" s="56">
        <f>VLOOKUP(A170,'import Malatya'!A:P,8,0)</f>
        <v>1</v>
      </c>
      <c r="I170" s="56">
        <f>VLOOKUP(A170,'import Malatya'!A:P,9,0)</f>
        <v>6</v>
      </c>
      <c r="J170" s="216">
        <f>VLOOKUP(A170,'import Malatya'!A:P,10,0)</f>
        <v>0.83</v>
      </c>
      <c r="K170" s="56" t="s">
        <v>2858</v>
      </c>
      <c r="L170" s="56">
        <v>4.225039927E9</v>
      </c>
      <c r="M170" s="56" t="s">
        <v>2321</v>
      </c>
      <c r="N170" s="56" t="s">
        <v>2585</v>
      </c>
      <c r="O170" s="56" t="s">
        <v>268</v>
      </c>
      <c r="P170" s="217" t="str">
        <f>VLOOKUP(A170,'import Malatya'!A:P,16,0)</f>
        <v>Geleneksel</v>
      </c>
      <c r="Q170" s="218" t="b">
        <v>0</v>
      </c>
      <c r="R170" s="218" t="s">
        <v>38</v>
      </c>
      <c r="S170" s="218" t="s">
        <v>167</v>
      </c>
      <c r="T170" s="207" t="s">
        <v>65</v>
      </c>
      <c r="U170" s="218"/>
      <c r="V170" s="220">
        <v>44532.0</v>
      </c>
      <c r="W170" s="220">
        <v>44533.0</v>
      </c>
      <c r="X170" s="218"/>
      <c r="Y170" s="218" t="s">
        <v>1353</v>
      </c>
      <c r="Z170" s="220">
        <v>44532.0</v>
      </c>
      <c r="AA170" s="218"/>
      <c r="AB170" s="221"/>
      <c r="AC170" s="218"/>
      <c r="AD170" s="221"/>
      <c r="AE170" s="218"/>
      <c r="AF170" s="218"/>
      <c r="AG170" s="218"/>
      <c r="AH170" s="218"/>
      <c r="AI170" s="218" t="s">
        <v>167</v>
      </c>
      <c r="AJ170" s="218"/>
      <c r="AK170" s="218"/>
      <c r="AL170" s="218"/>
      <c r="AM170" s="218"/>
    </row>
    <row r="171" ht="15.75" customHeight="1">
      <c r="A171" s="56" t="s">
        <v>2859</v>
      </c>
      <c r="B171" s="56" t="s">
        <v>2860</v>
      </c>
      <c r="C171" s="56" t="str">
        <f>VLOOKUP(A171,'import Malatya'!A:P,3,0)</f>
        <v>DOĞRU</v>
      </c>
      <c r="D171" s="56" t="s">
        <v>1364</v>
      </c>
      <c r="E171" s="56">
        <f>VLOOKUP(A171,'import Malatya'!A:P,5,0)</f>
        <v>93</v>
      </c>
      <c r="F171" s="56">
        <f>VLOOKUP(A171,'import Malatya'!A:P,6,0)</f>
        <v>3</v>
      </c>
      <c r="G171" s="56">
        <f>VLOOKUP(A171,'import Malatya'!A:P,7,0)</f>
        <v>0</v>
      </c>
      <c r="H171" s="56">
        <f>VLOOKUP(A171,'import Malatya'!A:P,8,0)</f>
        <v>7</v>
      </c>
      <c r="I171" s="56">
        <f>VLOOKUP(A171,'import Malatya'!A:P,9,0)</f>
        <v>7</v>
      </c>
      <c r="J171" s="216">
        <f>VLOOKUP(A171,'import Malatya'!A:P,10,0)</f>
        <v>0</v>
      </c>
      <c r="K171" s="56" t="s">
        <v>2861</v>
      </c>
      <c r="L171" s="56">
        <v>5.315113487E9</v>
      </c>
      <c r="M171" s="56" t="s">
        <v>2321</v>
      </c>
      <c r="N171" s="56" t="s">
        <v>2333</v>
      </c>
      <c r="O171" s="56" t="s">
        <v>2862</v>
      </c>
      <c r="P171" s="217" t="str">
        <f>VLOOKUP(A171,'import Malatya'!A:P,16,0)</f>
        <v>Geleneksel</v>
      </c>
      <c r="Q171" s="218" t="b">
        <v>1</v>
      </c>
      <c r="R171" s="218"/>
      <c r="S171" s="218"/>
      <c r="T171" s="218"/>
      <c r="U171" s="218" t="s">
        <v>2863</v>
      </c>
      <c r="V171" s="220"/>
      <c r="W171" s="220"/>
      <c r="X171" s="218"/>
      <c r="Y171" s="218" t="s">
        <v>1353</v>
      </c>
      <c r="Z171" s="220">
        <v>44538.0</v>
      </c>
      <c r="AA171" s="218"/>
      <c r="AB171" s="221"/>
      <c r="AC171" s="218"/>
      <c r="AD171" s="221"/>
      <c r="AE171" s="218"/>
      <c r="AF171" s="218"/>
      <c r="AG171" s="218"/>
      <c r="AH171" s="218"/>
      <c r="AI171" s="218" t="s">
        <v>106</v>
      </c>
      <c r="AJ171" s="218"/>
      <c r="AK171" s="218"/>
      <c r="AL171" s="218"/>
      <c r="AM171" s="218"/>
    </row>
    <row r="172" ht="15.75" customHeight="1">
      <c r="A172" s="56" t="s">
        <v>565</v>
      </c>
      <c r="B172" s="56" t="s">
        <v>566</v>
      </c>
      <c r="C172" s="56" t="str">
        <f>VLOOKUP(A172,'import Malatya'!A:P,3,0)</f>
        <v>DOĞRU</v>
      </c>
      <c r="D172" s="56" t="s">
        <v>1378</v>
      </c>
      <c r="E172" s="56">
        <f>VLOOKUP(A172,'import Malatya'!A:P,5,0)</f>
        <v>133</v>
      </c>
      <c r="F172" s="56" t="str">
        <f>VLOOKUP(A172,'import Malatya'!A:P,6,0)</f>
        <v/>
      </c>
      <c r="G172" s="56">
        <f>VLOOKUP(A172,'import Malatya'!A:P,7,0)</f>
        <v>18</v>
      </c>
      <c r="H172" s="56">
        <f>VLOOKUP(A172,'import Malatya'!A:P,8,0)</f>
        <v>10</v>
      </c>
      <c r="I172" s="56">
        <f>VLOOKUP(A172,'import Malatya'!A:P,9,0)</f>
        <v>28</v>
      </c>
      <c r="J172" s="216">
        <f>VLOOKUP(A172,'import Malatya'!A:P,10,0)</f>
        <v>0.64</v>
      </c>
      <c r="K172" s="56" t="s">
        <v>2864</v>
      </c>
      <c r="L172" s="56">
        <v>5.356228644E9</v>
      </c>
      <c r="M172" s="56" t="s">
        <v>2321</v>
      </c>
      <c r="N172" s="56" t="s">
        <v>2438</v>
      </c>
      <c r="O172" s="56" t="s">
        <v>569</v>
      </c>
      <c r="P172" s="217" t="str">
        <f>VLOOKUP(A172,'import Malatya'!A:P,16,0)</f>
        <v>Geleneksel</v>
      </c>
      <c r="Q172" s="218" t="b">
        <v>0</v>
      </c>
      <c r="R172" s="218" t="s">
        <v>38</v>
      </c>
      <c r="S172" s="218" t="s">
        <v>404</v>
      </c>
      <c r="T172" s="207" t="s">
        <v>65</v>
      </c>
      <c r="U172" s="219"/>
      <c r="V172" s="220">
        <v>44601.0</v>
      </c>
      <c r="W172" s="220">
        <v>44602.0</v>
      </c>
      <c r="X172" s="218"/>
      <c r="Y172" s="218" t="s">
        <v>1353</v>
      </c>
      <c r="Z172" s="220">
        <v>44580.0</v>
      </c>
      <c r="AA172" s="218" t="s">
        <v>1353</v>
      </c>
      <c r="AB172" s="221">
        <v>44581.0</v>
      </c>
      <c r="AC172" s="218" t="s">
        <v>1353</v>
      </c>
      <c r="AD172" s="221">
        <v>44601.0</v>
      </c>
      <c r="AE172" s="218"/>
      <c r="AF172" s="222"/>
      <c r="AG172" s="218"/>
      <c r="AH172" s="222"/>
      <c r="AI172" s="218" t="s">
        <v>404</v>
      </c>
      <c r="AJ172" s="218" t="s">
        <v>73</v>
      </c>
      <c r="AK172" s="218" t="s">
        <v>404</v>
      </c>
      <c r="AL172" s="218"/>
      <c r="AM172" s="218"/>
    </row>
    <row r="173" ht="15.75" customHeight="1">
      <c r="A173" s="56" t="s">
        <v>2865</v>
      </c>
      <c r="B173" s="56" t="s">
        <v>2866</v>
      </c>
      <c r="C173" s="56" t="str">
        <f>VLOOKUP(A173,'import Malatya'!A:P,3,0)</f>
        <v>DOĞRU</v>
      </c>
      <c r="D173" s="56" t="s">
        <v>1950</v>
      </c>
      <c r="E173" s="56">
        <f>VLOOKUP(A173,'import Malatya'!A:P,5,0)</f>
        <v>2</v>
      </c>
      <c r="F173" s="56" t="str">
        <f>VLOOKUP(A173,'import Malatya'!A:P,6,0)</f>
        <v/>
      </c>
      <c r="G173" s="56">
        <f>VLOOKUP(A173,'import Malatya'!A:P,7,0)</f>
        <v>0</v>
      </c>
      <c r="H173" s="56">
        <f>VLOOKUP(A173,'import Malatya'!A:P,8,0)</f>
        <v>32</v>
      </c>
      <c r="I173" s="56">
        <f>VLOOKUP(A173,'import Malatya'!A:P,9,0)</f>
        <v>32</v>
      </c>
      <c r="J173" s="216">
        <f>VLOOKUP(A173,'import Malatya'!A:P,10,0)</f>
        <v>0</v>
      </c>
      <c r="K173" s="56" t="s">
        <v>2867</v>
      </c>
      <c r="L173" s="56">
        <v>5.454711169E9</v>
      </c>
      <c r="M173" s="56" t="s">
        <v>2321</v>
      </c>
      <c r="N173" s="56" t="s">
        <v>2352</v>
      </c>
      <c r="O173" s="56" t="s">
        <v>2868</v>
      </c>
      <c r="P173" s="217" t="str">
        <f>VLOOKUP(A173,'import Malatya'!A:P,16,0)</f>
        <v>Geleneksel</v>
      </c>
      <c r="Q173" s="218" t="b">
        <v>0</v>
      </c>
      <c r="R173" s="218" t="s">
        <v>29</v>
      </c>
      <c r="S173" s="218"/>
      <c r="T173" s="207"/>
      <c r="U173" s="219" t="s">
        <v>2869</v>
      </c>
      <c r="V173" s="220"/>
      <c r="W173" s="220"/>
      <c r="X173" s="218"/>
      <c r="Y173" s="218" t="s">
        <v>1353</v>
      </c>
      <c r="Z173" s="220">
        <v>44601.0</v>
      </c>
      <c r="AA173" s="218"/>
      <c r="AB173" s="221"/>
      <c r="AC173" s="218"/>
      <c r="AD173" s="221"/>
      <c r="AE173" s="218"/>
      <c r="AF173" s="222"/>
      <c r="AG173" s="218"/>
      <c r="AH173" s="222"/>
      <c r="AI173" s="218" t="s">
        <v>404</v>
      </c>
      <c r="AJ173" s="218"/>
      <c r="AK173" s="218"/>
      <c r="AL173" s="218"/>
      <c r="AM173" s="218"/>
    </row>
    <row r="174" ht="15.75" customHeight="1">
      <c r="A174" s="56" t="s">
        <v>300</v>
      </c>
      <c r="B174" s="56" t="s">
        <v>301</v>
      </c>
      <c r="C174" s="56" t="str">
        <f>VLOOKUP(A174,'import Malatya'!A:P,3,0)</f>
        <v>DOĞRU</v>
      </c>
      <c r="D174" s="56" t="s">
        <v>1364</v>
      </c>
      <c r="E174" s="56">
        <f>VLOOKUP(A174,'import Malatya'!A:P,5,0)</f>
        <v>625</v>
      </c>
      <c r="F174" s="56">
        <f>VLOOKUP(A174,'import Malatya'!A:P,6,0)</f>
        <v>14</v>
      </c>
      <c r="G174" s="56">
        <f>VLOOKUP(A174,'import Malatya'!A:P,7,0)</f>
        <v>9</v>
      </c>
      <c r="H174" s="56">
        <f>VLOOKUP(A174,'import Malatya'!A:P,8,0)</f>
        <v>15</v>
      </c>
      <c r="I174" s="56">
        <f>VLOOKUP(A174,'import Malatya'!A:P,9,0)</f>
        <v>24</v>
      </c>
      <c r="J174" s="216">
        <f>VLOOKUP(A174,'import Malatya'!A:P,10,0)</f>
        <v>0.38</v>
      </c>
      <c r="K174" s="56" t="s">
        <v>2870</v>
      </c>
      <c r="L174" s="56">
        <v>5.461090244E9</v>
      </c>
      <c r="M174" s="56" t="s">
        <v>2321</v>
      </c>
      <c r="N174" s="56" t="s">
        <v>2585</v>
      </c>
      <c r="O174" s="56" t="s">
        <v>303</v>
      </c>
      <c r="P174" s="217" t="str">
        <f>VLOOKUP(A174,'import Malatya'!A:P,16,0)</f>
        <v>Geleneksel</v>
      </c>
      <c r="Q174" s="218" t="b">
        <v>0</v>
      </c>
      <c r="R174" s="218" t="s">
        <v>38</v>
      </c>
      <c r="S174" s="218" t="s">
        <v>167</v>
      </c>
      <c r="T174" s="207" t="s">
        <v>65</v>
      </c>
      <c r="U174" s="218" t="s">
        <v>2871</v>
      </c>
      <c r="V174" s="220">
        <v>44537.0</v>
      </c>
      <c r="W174" s="220">
        <v>44539.0</v>
      </c>
      <c r="X174" s="218"/>
      <c r="Y174" s="218" t="s">
        <v>1353</v>
      </c>
      <c r="Z174" s="220">
        <v>44537.0</v>
      </c>
      <c r="AA174" s="218" t="s">
        <v>1353</v>
      </c>
      <c r="AB174" s="221">
        <v>44545.0</v>
      </c>
      <c r="AC174" s="218"/>
      <c r="AD174" s="221"/>
      <c r="AE174" s="218"/>
      <c r="AF174" s="218"/>
      <c r="AG174" s="218"/>
      <c r="AH174" s="218"/>
      <c r="AI174" s="218" t="s">
        <v>167</v>
      </c>
      <c r="AJ174" s="218" t="s">
        <v>404</v>
      </c>
      <c r="AK174" s="218"/>
      <c r="AL174" s="218"/>
      <c r="AM174" s="218"/>
    </row>
    <row r="175" ht="15.75" customHeight="1">
      <c r="A175" s="56" t="s">
        <v>2872</v>
      </c>
      <c r="B175" s="56" t="s">
        <v>2873</v>
      </c>
      <c r="C175" s="56" t="str">
        <f>VLOOKUP(A175,'import Malatya'!A:P,3,0)</f>
        <v>DOĞRU</v>
      </c>
      <c r="D175" s="56" t="s">
        <v>1364</v>
      </c>
      <c r="E175" s="56">
        <f>VLOOKUP(A175,'import Malatya'!A:P,5,0)</f>
        <v>20</v>
      </c>
      <c r="F175" s="56">
        <f>VLOOKUP(A175,'import Malatya'!A:P,6,0)</f>
        <v>5</v>
      </c>
      <c r="G175" s="56">
        <f>VLOOKUP(A175,'import Malatya'!A:P,7,0)</f>
        <v>11</v>
      </c>
      <c r="H175" s="56">
        <f>VLOOKUP(A175,'import Malatya'!A:P,8,0)</f>
        <v>7</v>
      </c>
      <c r="I175" s="56">
        <f>VLOOKUP(A175,'import Malatya'!A:P,9,0)</f>
        <v>18</v>
      </c>
      <c r="J175" s="216">
        <f>VLOOKUP(A175,'import Malatya'!A:P,10,0)</f>
        <v>0.61</v>
      </c>
      <c r="K175" s="56" t="s">
        <v>2874</v>
      </c>
      <c r="L175" s="56">
        <v>5.417853944E9</v>
      </c>
      <c r="M175" s="56" t="s">
        <v>2321</v>
      </c>
      <c r="N175" s="56" t="s">
        <v>2346</v>
      </c>
      <c r="O175" s="56" t="s">
        <v>2875</v>
      </c>
      <c r="P175" s="217" t="str">
        <f>VLOOKUP(A175,'import Malatya'!A:P,16,0)</f>
        <v>Geleneksel</v>
      </c>
      <c r="Q175" s="218" t="b">
        <v>0</v>
      </c>
      <c r="R175" s="218" t="s">
        <v>32</v>
      </c>
      <c r="S175" s="218"/>
      <c r="T175" s="207"/>
      <c r="U175" s="219"/>
      <c r="V175" s="220"/>
      <c r="W175" s="220"/>
      <c r="X175" s="218"/>
      <c r="Y175" s="218"/>
      <c r="Z175" s="220"/>
      <c r="AA175" s="218"/>
      <c r="AB175" s="221"/>
      <c r="AC175" s="218"/>
      <c r="AD175" s="221"/>
      <c r="AE175" s="218"/>
      <c r="AF175" s="222"/>
      <c r="AG175" s="218"/>
      <c r="AH175" s="222"/>
      <c r="AI175" s="218"/>
      <c r="AJ175" s="218"/>
      <c r="AK175" s="218"/>
      <c r="AL175" s="218"/>
      <c r="AM175" s="218"/>
    </row>
    <row r="176" ht="15.75" customHeight="1">
      <c r="A176" s="211" t="s">
        <v>2876</v>
      </c>
      <c r="B176" s="211" t="s">
        <v>2877</v>
      </c>
      <c r="C176" s="56" t="str">
        <f>VLOOKUP(A176,'import Malatya'!A:P,3,0)</f>
        <v>DOĞRU</v>
      </c>
      <c r="D176" s="211" t="s">
        <v>1370</v>
      </c>
      <c r="E176" s="56">
        <f>VLOOKUP(A176,'import Malatya'!A:P,5,0)</f>
        <v>7</v>
      </c>
      <c r="F176" s="56">
        <f>VLOOKUP(A176,'import Malatya'!A:P,6,0)</f>
        <v>7</v>
      </c>
      <c r="G176" s="56">
        <f>VLOOKUP(A176,'import Malatya'!A:P,7,0)</f>
        <v>0</v>
      </c>
      <c r="H176" s="56">
        <f>VLOOKUP(A176,'import Malatya'!A:P,8,0)</f>
        <v>7</v>
      </c>
      <c r="I176" s="56">
        <f>VLOOKUP(A176,'import Malatya'!A:P,9,0)</f>
        <v>7</v>
      </c>
      <c r="J176" s="216">
        <f>VLOOKUP(A176,'import Malatya'!A:P,10,0)</f>
        <v>0</v>
      </c>
      <c r="K176" s="211" t="s">
        <v>2878</v>
      </c>
      <c r="L176" s="211">
        <v>4.22504378E9</v>
      </c>
      <c r="M176" s="211" t="s">
        <v>2321</v>
      </c>
      <c r="N176" s="211" t="s">
        <v>2346</v>
      </c>
      <c r="O176" s="211" t="s">
        <v>2879</v>
      </c>
      <c r="P176" s="217" t="str">
        <f>VLOOKUP(A176,'import Malatya'!A:P,16,0)</f>
        <v>Geleneksel</v>
      </c>
      <c r="Q176" s="218" t="b">
        <v>0</v>
      </c>
      <c r="R176" s="218"/>
      <c r="S176" s="218"/>
      <c r="T176" s="207"/>
      <c r="U176" s="219"/>
      <c r="V176" s="220"/>
      <c r="W176" s="220"/>
      <c r="X176" s="218"/>
      <c r="Y176" s="218"/>
      <c r="Z176" s="220"/>
      <c r="AA176" s="218"/>
      <c r="AB176" s="221"/>
      <c r="AC176" s="218"/>
      <c r="AD176" s="221"/>
      <c r="AE176" s="218"/>
      <c r="AF176" s="222"/>
      <c r="AG176" s="218"/>
      <c r="AH176" s="222"/>
      <c r="AI176" s="218"/>
      <c r="AJ176" s="218"/>
      <c r="AK176" s="218"/>
      <c r="AL176" s="218"/>
      <c r="AM176" s="218"/>
    </row>
    <row r="177" ht="15.75" customHeight="1">
      <c r="A177" s="211" t="s">
        <v>2880</v>
      </c>
      <c r="B177" s="211" t="s">
        <v>2881</v>
      </c>
      <c r="C177" s="56" t="str">
        <f>VLOOKUP(A177,'import Malatya'!A:P,3,0)</f>
        <v>DOĞRU</v>
      </c>
      <c r="D177" s="211" t="s">
        <v>1507</v>
      </c>
      <c r="E177" s="56">
        <f>VLOOKUP(A177,'import Malatya'!A:P,5,0)</f>
        <v>32</v>
      </c>
      <c r="F177" s="56">
        <f>VLOOKUP(A177,'import Malatya'!A:P,6,0)</f>
        <v>11</v>
      </c>
      <c r="G177" s="56">
        <f>VLOOKUP(A177,'import Malatya'!A:P,7,0)</f>
        <v>6</v>
      </c>
      <c r="H177" s="56">
        <f>VLOOKUP(A177,'import Malatya'!A:P,8,0)</f>
        <v>27</v>
      </c>
      <c r="I177" s="56">
        <f>VLOOKUP(A177,'import Malatya'!A:P,9,0)</f>
        <v>33</v>
      </c>
      <c r="J177" s="216">
        <f>VLOOKUP(A177,'import Malatya'!A:P,10,0)</f>
        <v>0.18</v>
      </c>
      <c r="K177" s="211" t="s">
        <v>2882</v>
      </c>
      <c r="L177" s="211">
        <v>5.397680285E9</v>
      </c>
      <c r="M177" s="211" t="s">
        <v>2321</v>
      </c>
      <c r="N177" s="211" t="s">
        <v>2346</v>
      </c>
      <c r="O177" s="211" t="s">
        <v>2883</v>
      </c>
      <c r="P177" s="217" t="str">
        <f>VLOOKUP(A177,'import Malatya'!A:P,16,0)</f>
        <v>Geleneksel</v>
      </c>
      <c r="Q177" s="218" t="b">
        <v>0</v>
      </c>
      <c r="R177" s="218"/>
      <c r="S177" s="218"/>
      <c r="T177" s="207"/>
      <c r="U177" s="219"/>
      <c r="V177" s="220"/>
      <c r="W177" s="220"/>
      <c r="X177" s="218"/>
      <c r="Y177" s="218"/>
      <c r="Z177" s="220"/>
      <c r="AA177" s="218"/>
      <c r="AB177" s="221"/>
      <c r="AC177" s="218"/>
      <c r="AD177" s="221"/>
      <c r="AE177" s="218"/>
      <c r="AF177" s="222"/>
      <c r="AG177" s="218"/>
      <c r="AH177" s="222"/>
      <c r="AI177" s="218"/>
      <c r="AJ177" s="218"/>
      <c r="AK177" s="218"/>
      <c r="AL177" s="218"/>
      <c r="AM177" s="218"/>
    </row>
    <row r="178" ht="15.75" customHeight="1">
      <c r="A178" s="211" t="s">
        <v>2884</v>
      </c>
      <c r="B178" s="211" t="s">
        <v>2885</v>
      </c>
      <c r="C178" s="56" t="str">
        <f>VLOOKUP(A178,'import Malatya'!A:P,3,0)</f>
        <v>DOĞRU</v>
      </c>
      <c r="D178" s="211" t="s">
        <v>1577</v>
      </c>
      <c r="E178" s="56">
        <f>VLOOKUP(A178,'import Malatya'!A:P,5,0)</f>
        <v>12</v>
      </c>
      <c r="F178" s="56">
        <f>VLOOKUP(A178,'import Malatya'!A:P,6,0)</f>
        <v>12</v>
      </c>
      <c r="G178" s="56">
        <f>VLOOKUP(A178,'import Malatya'!A:P,7,0)</f>
        <v>0</v>
      </c>
      <c r="H178" s="56">
        <f>VLOOKUP(A178,'import Malatya'!A:P,8,0)</f>
        <v>63</v>
      </c>
      <c r="I178" s="56">
        <f>VLOOKUP(A178,'import Malatya'!A:P,9,0)</f>
        <v>63</v>
      </c>
      <c r="J178" s="216">
        <f>VLOOKUP(A178,'import Malatya'!A:P,10,0)</f>
        <v>0</v>
      </c>
      <c r="K178" s="211" t="s">
        <v>2886</v>
      </c>
      <c r="L178" s="211">
        <v>4.225022121E9</v>
      </c>
      <c r="M178" s="211" t="s">
        <v>2321</v>
      </c>
      <c r="N178" s="211" t="s">
        <v>2887</v>
      </c>
      <c r="O178" s="211" t="s">
        <v>2888</v>
      </c>
      <c r="P178" s="217" t="str">
        <f>VLOOKUP(A178,'import Malatya'!A:P,16,0)</f>
        <v>Geleneksel</v>
      </c>
      <c r="Q178" s="218" t="b">
        <v>0</v>
      </c>
      <c r="R178" s="218"/>
      <c r="S178" s="218"/>
      <c r="T178" s="207"/>
      <c r="U178" s="219"/>
      <c r="V178" s="220"/>
      <c r="W178" s="220"/>
      <c r="X178" s="218"/>
      <c r="Y178" s="218"/>
      <c r="Z178" s="220"/>
      <c r="AA178" s="218"/>
      <c r="AB178" s="221"/>
      <c r="AC178" s="218"/>
      <c r="AD178" s="221"/>
      <c r="AE178" s="218"/>
      <c r="AF178" s="222"/>
      <c r="AG178" s="218"/>
      <c r="AH178" s="222"/>
      <c r="AI178" s="218"/>
      <c r="AJ178" s="218"/>
      <c r="AK178" s="218"/>
      <c r="AL178" s="218"/>
      <c r="AM178" s="218"/>
    </row>
    <row r="179" ht="15.75" customHeight="1">
      <c r="A179" s="211" t="s">
        <v>2889</v>
      </c>
      <c r="B179" s="211" t="s">
        <v>2890</v>
      </c>
      <c r="C179" s="56" t="str">
        <f>VLOOKUP(A179,'import Malatya'!A:P,3,0)</f>
        <v>DOĞRU</v>
      </c>
      <c r="D179" s="211" t="s">
        <v>1364</v>
      </c>
      <c r="E179" s="56" t="str">
        <f>VLOOKUP(A179,'import Malatya'!A:P,5,0)</f>
        <v/>
      </c>
      <c r="F179" s="56" t="str">
        <f>VLOOKUP(A179,'import Malatya'!A:P,6,0)</f>
        <v/>
      </c>
      <c r="G179" s="56">
        <f>VLOOKUP(A179,'import Malatya'!A:P,7,0)</f>
        <v>0</v>
      </c>
      <c r="H179" s="56">
        <f>VLOOKUP(A179,'import Malatya'!A:P,8,0)</f>
        <v>5</v>
      </c>
      <c r="I179" s="56">
        <f>VLOOKUP(A179,'import Malatya'!A:P,9,0)</f>
        <v>5</v>
      </c>
      <c r="J179" s="216">
        <f>VLOOKUP(A179,'import Malatya'!A:P,10,0)</f>
        <v>0</v>
      </c>
      <c r="K179" s="211" t="s">
        <v>2891</v>
      </c>
      <c r="L179" s="211">
        <v>5.3572205E9</v>
      </c>
      <c r="M179" s="211" t="s">
        <v>2337</v>
      </c>
      <c r="N179" s="211" t="s">
        <v>2337</v>
      </c>
      <c r="O179" s="211" t="s">
        <v>2892</v>
      </c>
      <c r="P179" s="217" t="str">
        <f>VLOOKUP(A179,'import Malatya'!A:P,16,0)</f>
        <v>Geleneksel</v>
      </c>
      <c r="Q179" s="218" t="b">
        <v>0</v>
      </c>
      <c r="R179" s="218"/>
      <c r="S179" s="218"/>
      <c r="T179" s="207"/>
      <c r="U179" s="219"/>
      <c r="V179" s="220"/>
      <c r="W179" s="220"/>
      <c r="X179" s="218"/>
      <c r="Y179" s="218"/>
      <c r="Z179" s="220"/>
      <c r="AA179" s="218"/>
      <c r="AB179" s="221"/>
      <c r="AC179" s="218"/>
      <c r="AD179" s="221"/>
      <c r="AE179" s="218"/>
      <c r="AF179" s="222"/>
      <c r="AG179" s="218"/>
      <c r="AH179" s="222"/>
      <c r="AI179" s="218"/>
      <c r="AJ179" s="218"/>
      <c r="AK179" s="218"/>
      <c r="AL179" s="218"/>
      <c r="AM179" s="218"/>
    </row>
    <row r="180" ht="15.75" customHeight="1">
      <c r="A180" s="211" t="s">
        <v>2893</v>
      </c>
      <c r="B180" s="211" t="s">
        <v>2894</v>
      </c>
      <c r="C180" s="56" t="str">
        <f>VLOOKUP(A180,'import Malatya'!A:P,3,0)</f>
        <v>DOĞRU</v>
      </c>
      <c r="D180" s="211" t="s">
        <v>1364</v>
      </c>
      <c r="E180" s="56" t="str">
        <f>VLOOKUP(A180,'import Malatya'!A:P,5,0)</f>
        <v/>
      </c>
      <c r="F180" s="56" t="str">
        <f>VLOOKUP(A180,'import Malatya'!A:P,6,0)</f>
        <v/>
      </c>
      <c r="G180" s="56">
        <f>VLOOKUP(A180,'import Malatya'!A:P,7,0)</f>
        <v>0</v>
      </c>
      <c r="H180" s="56">
        <f>VLOOKUP(A180,'import Malatya'!A:P,8,0)</f>
        <v>4</v>
      </c>
      <c r="I180" s="56">
        <f>VLOOKUP(A180,'import Malatya'!A:P,9,0)</f>
        <v>4</v>
      </c>
      <c r="J180" s="216">
        <f>VLOOKUP(A180,'import Malatya'!A:P,10,0)</f>
        <v>0</v>
      </c>
      <c r="K180" s="211" t="s">
        <v>2895</v>
      </c>
      <c r="L180" s="211">
        <v>4.222110506E9</v>
      </c>
      <c r="M180" s="211" t="s">
        <v>2321</v>
      </c>
      <c r="N180" s="211" t="s">
        <v>2366</v>
      </c>
      <c r="O180" s="211" t="s">
        <v>2896</v>
      </c>
      <c r="P180" s="217" t="str">
        <f>VLOOKUP(A180,'import Malatya'!A:P,16,0)</f>
        <v>Geleneksel</v>
      </c>
      <c r="Q180" s="218" t="b">
        <v>0</v>
      </c>
      <c r="R180" s="218"/>
      <c r="S180" s="218"/>
      <c r="T180" s="207"/>
      <c r="U180" s="219"/>
      <c r="V180" s="220"/>
      <c r="W180" s="220"/>
      <c r="X180" s="218"/>
      <c r="Y180" s="218"/>
      <c r="Z180" s="220"/>
      <c r="AA180" s="218"/>
      <c r="AB180" s="221"/>
      <c r="AC180" s="218"/>
      <c r="AD180" s="221"/>
      <c r="AE180" s="218"/>
      <c r="AF180" s="222"/>
      <c r="AG180" s="218"/>
      <c r="AH180" s="222"/>
      <c r="AI180" s="218"/>
      <c r="AJ180" s="218"/>
      <c r="AK180" s="218"/>
      <c r="AL180" s="218"/>
      <c r="AM180" s="218"/>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F8218E1-1B5A-4395-8F52-B3937A1A4BD5}" filter="1" showAutoFilter="1">
      <autoFilter ref="$A$1:$AM$90"/>
      <extLst>
        <ext uri="GoogleSheetsCustomDataVersion1">
          <go:sheetsCustomData xmlns:go="http://customooxmlschemas.google.com/" filterViewId="1012757127"/>
        </ext>
      </extLst>
    </customSheetView>
    <customSheetView guid="{598D9987-2757-4AFA-BD32-EE0E482ECDBF}" filter="1" showAutoFilter="1">
      <autoFilter ref="$A$1:$AM$90"/>
      <extLst>
        <ext uri="GoogleSheetsCustomDataVersion1">
          <go:sheetsCustomData xmlns:go="http://customooxmlschemas.google.com/" filterViewId="1019334225"/>
        </ext>
      </extLst>
    </customSheetView>
    <customSheetView guid="{F5E017FA-8C44-4A75-950E-3F4DE4BB225C}" filter="1" showAutoFilter="1">
      <autoFilter ref="$A$1:$AM$90">
        <sortState ref="A1:AM90">
          <sortCondition ref="N1:N90"/>
        </sortState>
      </autoFilter>
      <extLst>
        <ext uri="GoogleSheetsCustomDataVersion1">
          <go:sheetsCustomData xmlns:go="http://customooxmlschemas.google.com/" filterViewId="1024215647"/>
        </ext>
      </extLst>
    </customSheetView>
    <customSheetView guid="{3EE17A2A-3D09-4A10-8296-C16019FAD79E}" filter="1" showAutoFilter="1">
      <autoFilter ref="$A$1:$AM$90">
        <filterColumn colId="17">
          <filters>
            <filter val="Sistemden Çıkmak İstiyor"/>
            <filter val="Lokasyon Uzak"/>
            <filter val="BlackList"/>
            <filter val="Franchise"/>
            <filter val="Başka Şubeden Çekilecek"/>
          </filters>
        </filterColumn>
        <sortState ref="A1:AM90">
          <sortCondition ref="K1:K90"/>
          <sortCondition ref="O1:O90"/>
          <sortCondition ref="N1:N90"/>
        </sortState>
      </autoFilter>
      <extLst>
        <ext uri="GoogleSheetsCustomDataVersion1">
          <go:sheetsCustomData xmlns:go="http://customooxmlschemas.google.com/" filterViewId="1034474250"/>
        </ext>
      </extLst>
    </customSheetView>
    <customSheetView guid="{29636570-62B0-4426-8DC1-52606F33A43C}" filter="1" showAutoFilter="1">
      <autoFilter ref="$A$1:$AM$90"/>
      <extLst>
        <ext uri="GoogleSheetsCustomDataVersion1">
          <go:sheetsCustomData xmlns:go="http://customooxmlschemas.google.com/" filterViewId="1064978366"/>
        </ext>
      </extLst>
    </customSheetView>
    <customSheetView guid="{A8D0FC3A-BA29-4FA2-961F-27795F9DD11D}"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filterColumn colId="2">
          <filters>
            <filter val="DOĞRU"/>
          </filters>
        </filterColumn>
      </autoFilter>
      <extLst>
        <ext uri="GoogleSheetsCustomDataVersion1">
          <go:sheetsCustomData xmlns:go="http://customooxmlschemas.google.com/" filterViewId="1080861310"/>
        </ext>
      </extLst>
    </customSheetView>
    <customSheetView guid="{F9AEAB3A-D160-4237-86E9-7AC3F76AFAA7}" filter="1" showAutoFilter="1">
      <autoFilter ref="$A$1:$AM$90"/>
      <extLst>
        <ext uri="GoogleSheetsCustomDataVersion1">
          <go:sheetsCustomData xmlns:go="http://customooxmlschemas.google.com/" filterViewId="1083890002"/>
        </ext>
      </extLst>
    </customSheetView>
    <customSheetView guid="{0853C325-5D63-414B-BAA2-B1333C22F863}"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 val="Çekim İstemiyor"/>
            <filter val="Restoran Silindi"/>
          </filters>
        </filterColumn>
      </autoFilter>
      <extLst>
        <ext uri="GoogleSheetsCustomDataVersion1">
          <go:sheetsCustomData xmlns:go="http://customooxmlschemas.google.com/" filterViewId="1087237115"/>
        </ext>
      </extLst>
    </customSheetView>
    <customSheetView guid="{129D85F8-9FE5-4C76-9F55-147A799D099B}" filter="1" showAutoFilter="1">
      <autoFilter ref="$U$11:$U$16"/>
      <extLst>
        <ext uri="GoogleSheetsCustomDataVersion1">
          <go:sheetsCustomData xmlns:go="http://customooxmlschemas.google.com/" filterViewId="1100579623"/>
        </ext>
      </extLst>
    </customSheetView>
    <customSheetView guid="{1284A980-5695-4A00-8393-9620991E9AFB}" filter="1" showAutoFilter="1">
      <autoFilter ref="$A$1:$AM$90"/>
      <extLst>
        <ext uri="GoogleSheetsCustomDataVersion1">
          <go:sheetsCustomData xmlns:go="http://customooxmlschemas.google.com/" filterViewId="1104704589"/>
        </ext>
      </extLst>
    </customSheetView>
    <customSheetView guid="{847CE532-2A65-4296-B60F-E9CB53B7F8AB}" filter="1" showAutoFilter="1">
      <autoFilter ref="$A$1:$AM$90"/>
      <extLst>
        <ext uri="GoogleSheetsCustomDataVersion1">
          <go:sheetsCustomData xmlns:go="http://customooxmlschemas.google.com/" filterViewId="1119368880"/>
        </ext>
      </extLst>
    </customSheetView>
    <customSheetView guid="{A1309439-B9AC-4764-966B-77DB2E40BC70}" filter="1" showAutoFilter="1">
      <autoFilter ref="$A$1:$AM$90">
        <filterColumn colId="2">
          <filters>
            <filter val="DOĞRU"/>
          </filters>
        </filterColumn>
      </autoFilter>
      <extLst>
        <ext uri="GoogleSheetsCustomDataVersion1">
          <go:sheetsCustomData xmlns:go="http://customooxmlschemas.google.com/" filterViewId="1195673601"/>
        </ext>
      </extLst>
    </customSheetView>
    <customSheetView guid="{76D3B64D-D469-49ED-A62B-986EFE8E19C4}" filter="1" showAutoFilter="1">
      <autoFilter ref="$A$1:$AM$90">
        <sortState ref="A1:AM90">
          <sortCondition ref="N1:N90"/>
        </sortState>
      </autoFilter>
      <extLst>
        <ext uri="GoogleSheetsCustomDataVersion1">
          <go:sheetsCustomData xmlns:go="http://customooxmlschemas.google.com/" filterViewId="1217265339"/>
        </ext>
      </extLst>
    </customSheetView>
    <customSheetView guid="{5CB3CCD8-C5D2-42F6-BAC8-3D61415A8044}" filter="1" showAutoFilter="1">
      <autoFilter ref="$A$1:$AM$90"/>
      <extLst>
        <ext uri="GoogleSheetsCustomDataVersion1">
          <go:sheetsCustomData xmlns:go="http://customooxmlschemas.google.com/" filterViewId="1229243559"/>
        </ext>
      </extLst>
    </customSheetView>
    <customSheetView guid="{DDB86521-93A7-4A40-803D-E518BEF6CBF4}" filter="1" showAutoFilter="1">
      <autoFilter ref="$A$1:$AM$90">
        <filterColumn colId="2">
          <filters>
            <filter val="DOĞRU"/>
          </filters>
        </filterColumn>
        <sortState ref="A1:AM90">
          <sortCondition ref="B1:B90"/>
        </sortState>
      </autoFilter>
      <extLst>
        <ext uri="GoogleSheetsCustomDataVersion1">
          <go:sheetsCustomData xmlns:go="http://customooxmlschemas.google.com/" filterViewId="1239843458"/>
        </ext>
      </extLst>
    </customSheetView>
    <customSheetView guid="{B6C08CCD-62AF-4E70-86C6-988A7DA76381}" filter="1" showAutoFilter="1">
      <autoFilter ref="$A$1:$AM$90"/>
      <extLst>
        <ext uri="GoogleSheetsCustomDataVersion1">
          <go:sheetsCustomData xmlns:go="http://customooxmlschemas.google.com/" filterViewId="1245368339"/>
        </ext>
      </extLst>
    </customSheetView>
    <customSheetView guid="{EB359389-020A-4C7E-A2D9-0BF48F2E3CFD}"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1251175117"/>
        </ext>
      </extLst>
    </customSheetView>
    <customSheetView guid="{F0A93E98-4281-4733-B8BE-9646BBAA68B7}" filter="1" showAutoFilter="1">
      <autoFilter ref="$A$1:$AM$90"/>
      <extLst>
        <ext uri="GoogleSheetsCustomDataVersion1">
          <go:sheetsCustomData xmlns:go="http://customooxmlschemas.google.com/" filterViewId="127899615"/>
        </ext>
      </extLst>
    </customSheetView>
    <customSheetView guid="{9D4CF9A5-C08B-40A1-806F-FEEC45D646B1}" filter="1" showAutoFilter="1">
      <autoFilter ref="$A$1:$AM$90">
        <sortState ref="A1:AM90">
          <sortCondition ref="K1:K90"/>
        </sortState>
      </autoFilter>
      <extLst>
        <ext uri="GoogleSheetsCustomDataVersion1">
          <go:sheetsCustomData xmlns:go="http://customooxmlschemas.google.com/" filterViewId="1279907771"/>
        </ext>
      </extLst>
    </customSheetView>
    <customSheetView guid="{7D419FEE-D95D-49BB-BDEA-083C1C30C38D}"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Randevu Alındı"/>
            <filter val="Başka Şubeden Çekilecek"/>
            <filter val="Çekim İstemiyor"/>
          </filters>
        </filterColumn>
        <sortState ref="A1:AM90">
          <sortCondition ref="K1:K90"/>
        </sortState>
      </autoFilter>
      <extLst>
        <ext uri="GoogleSheetsCustomDataVersion1">
          <go:sheetsCustomData xmlns:go="http://customooxmlschemas.google.com/" filterViewId="1310804624"/>
        </ext>
      </extLst>
    </customSheetView>
    <customSheetView guid="{AE7EEDA5-383A-4416-A501-8DF605602B75}" filter="1" showAutoFilter="1">
      <autoFilter ref="$A$1:$AM$90"/>
      <extLst>
        <ext uri="GoogleSheetsCustomDataVersion1">
          <go:sheetsCustomData xmlns:go="http://customooxmlschemas.google.com/" filterViewId="1316091387"/>
        </ext>
      </extLst>
    </customSheetView>
    <customSheetView guid="{DACBCF67-C16F-4C96-89F6-16EE58582F70}" filter="1" showAutoFilter="1">
      <autoFilter ref="$A$1:$AM$90">
        <filterColumn colId="2">
          <filters>
            <filter val="DOĞRU"/>
          </filters>
        </filterColumn>
        <filterColumn colId="17">
          <filters blank="1">
            <filter val="Lokasyon Uzak"/>
          </filters>
        </filterColumn>
      </autoFilter>
      <extLst>
        <ext uri="GoogleSheetsCustomDataVersion1">
          <go:sheetsCustomData xmlns:go="http://customooxmlschemas.google.com/" filterViewId="1332701284"/>
        </ext>
      </extLst>
    </customSheetView>
    <customSheetView guid="{413EA9A2-71D6-496D-85D9-2D59EEFE7978}" filter="1" showAutoFilter="1">
      <autoFilter ref="$A$1:$AM$90">
        <sortState ref="A1:AM90">
          <sortCondition ref="N1:N90"/>
          <sortCondition ref="K1:K90"/>
        </sortState>
      </autoFilter>
      <extLst>
        <ext uri="GoogleSheetsCustomDataVersion1">
          <go:sheetsCustomData xmlns:go="http://customooxmlschemas.google.com/" filterViewId="1345296510"/>
        </ext>
      </extLst>
    </customSheetView>
    <customSheetView guid="{EF441925-3815-430F-BF96-4CEF6F78AA99}" filter="1" showAutoFilter="1">
      <autoFilter ref="$A$1:$AM$90">
        <sortState ref="A1:AM90">
          <sortCondition ref="K1:K90"/>
        </sortState>
      </autoFilter>
      <extLst>
        <ext uri="GoogleSheetsCustomDataVersion1">
          <go:sheetsCustomData xmlns:go="http://customooxmlschemas.google.com/" filterViewId="1373146765"/>
        </ext>
      </extLst>
    </customSheetView>
    <customSheetView guid="{22418851-8F74-466D-A4F5-78B66BCC49B7}" filter="1" showAutoFilter="1">
      <autoFilter ref="$A$1:$AM$90">
        <filterColumn colId="17">
          <filters>
            <filter val="Ulaşılamadı"/>
            <filter val="Sistemden Çıkmak İstiyor"/>
            <filter val="Lokasyon Uzak"/>
            <filter val="BlackList"/>
            <filter val="Başka Şubeden Çekilecek"/>
          </filters>
        </filterColumn>
        <sortState ref="A1:AM90">
          <sortCondition ref="K1:K90"/>
          <sortCondition ref="N1:N90"/>
        </sortState>
      </autoFilter>
      <extLst>
        <ext uri="GoogleSheetsCustomDataVersion1">
          <go:sheetsCustomData xmlns:go="http://customooxmlschemas.google.com/" filterViewId="1434755098"/>
        </ext>
      </extLst>
    </customSheetView>
    <customSheetView guid="{CD184AF5-5FA5-44BA-ABF9-89C082DBB8DB}" filter="1" showAutoFilter="1">
      <autoFilter ref="$A$1:$AM$90">
        <filterColumn colId="2">
          <filters>
            <filter val="DOĞRU"/>
          </filters>
        </filterColumn>
      </autoFilter>
      <extLst>
        <ext uri="GoogleSheetsCustomDataVersion1">
          <go:sheetsCustomData xmlns:go="http://customooxmlschemas.google.com/" filterViewId="1535695332"/>
        </ext>
      </extLst>
    </customSheetView>
    <customSheetView guid="{1E41AD2E-DB09-4E95-A178-F1057417E5C2}" filter="1" showAutoFilter="1">
      <autoFilter ref="$A$1:$AM$90"/>
      <extLst>
        <ext uri="GoogleSheetsCustomDataVersion1">
          <go:sheetsCustomData xmlns:go="http://customooxmlschemas.google.com/" filterViewId="1536573335"/>
        </ext>
      </extLst>
    </customSheetView>
    <customSheetView guid="{4610EE13-719C-40E3-9CEF-36B78223E122}" filter="1" showAutoFilter="1">
      <autoFilter ref="$A$1:$AM$90">
        <sortState ref="A1:AM90">
          <sortCondition ref="N1:N90"/>
          <sortCondition ref="K1:K90"/>
        </sortState>
      </autoFilter>
      <extLst>
        <ext uri="GoogleSheetsCustomDataVersion1">
          <go:sheetsCustomData xmlns:go="http://customooxmlschemas.google.com/" filterViewId="154512449"/>
        </ext>
      </extLst>
    </customSheetView>
    <customSheetView guid="{DFAC73A3-4868-4F60-9225-D08D2F756E69}"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1565555099"/>
        </ext>
      </extLst>
    </customSheetView>
    <customSheetView guid="{E143A6DD-FDA2-4E13-941A-BD79924E5B8F}"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BlackList"/>
            <filter val="Randevu Alındı"/>
            <filter val="Başka Şubeden Çekilecek"/>
            <filter val="Çekim İstemiyor"/>
            <filter val="Restoran Silindi"/>
          </filters>
        </filterColumn>
        <sortState ref="A1:AM90">
          <sortCondition ref="K1:K90"/>
        </sortState>
      </autoFilter>
      <extLst>
        <ext uri="GoogleSheetsCustomDataVersion1">
          <go:sheetsCustomData xmlns:go="http://customooxmlschemas.google.com/" filterViewId="1577872711"/>
        </ext>
      </extLst>
    </customSheetView>
    <customSheetView guid="{EDF2F4A1-7F6D-47BD-8F62-37F3CFEA3F76}"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Randevu Alındı"/>
            <filter val="Başka Şubeden Çekilecek"/>
            <filter val="Çekim İstemiyor"/>
          </filters>
        </filterColumn>
      </autoFilter>
      <extLst>
        <ext uri="GoogleSheetsCustomDataVersion1">
          <go:sheetsCustomData xmlns:go="http://customooxmlschemas.google.com/" filterViewId="161868428"/>
        </ext>
      </extLst>
    </customSheetView>
    <customSheetView guid="{6A4357B6-94C6-4DCF-9C41-62F9360B87B3}" filter="1" showAutoFilter="1">
      <autoFilter ref="$A$1:$AM$90"/>
      <extLst>
        <ext uri="GoogleSheetsCustomDataVersion1">
          <go:sheetsCustomData xmlns:go="http://customooxmlschemas.google.com/" filterViewId="1620823783"/>
        </ext>
      </extLst>
    </customSheetView>
    <customSheetView guid="{75ACC345-D437-4A18-A98C-C82EDA43B64B}" filter="1" showAutoFilter="1">
      <autoFilter ref="$A$1:$AM$90"/>
      <extLst>
        <ext uri="GoogleSheetsCustomDataVersion1">
          <go:sheetsCustomData xmlns:go="http://customooxmlschemas.google.com/" filterViewId="1642639476"/>
        </ext>
      </extLst>
    </customSheetView>
    <customSheetView guid="{E7248818-A5AD-431C-8B6B-1B6CE692C4D7}" filter="1" showAutoFilter="1">
      <autoFilter ref="$A$1:$AM$90">
        <filterColumn colId="2">
          <filters>
            <filter val="DOĞRU"/>
          </filters>
        </filterColumn>
        <filterColumn colId="9">
          <filters>
            <filter val="49%"/>
            <filter val="27%"/>
            <filter val="13%"/>
            <filter val="100%"/>
            <filter val="55%"/>
            <filter val="75%"/>
            <filter val="41%"/>
            <filter val="91%"/>
            <filter val="7%"/>
            <filter val="3%"/>
            <filter val="16%"/>
            <filter val="14%"/>
            <filter val="34%"/>
            <filter val="88%"/>
            <filter val="60%"/>
            <filter val="8%"/>
            <filter val="0%"/>
            <filter val="29%"/>
            <filter val="39%"/>
          </filters>
        </filterColumn>
      </autoFilter>
      <extLst>
        <ext uri="GoogleSheetsCustomDataVersion1">
          <go:sheetsCustomData xmlns:go="http://customooxmlschemas.google.com/" filterViewId="1644638875"/>
        </ext>
      </extLst>
    </customSheetView>
    <customSheetView guid="{9638C93E-A51C-4855-9499-FBA9C1EC6285}" filter="1" showAutoFilter="1">
      <autoFilter ref="$A$1:$AM$90">
        <filterColumn colId="2">
          <filters>
            <filter val="DOĞRU"/>
          </filters>
        </filterColumn>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1658694555"/>
        </ext>
      </extLst>
    </customSheetView>
    <customSheetView guid="{D0C55AEB-D656-42CC-BE42-5BCE656DBF10}" filter="1" showAutoFilter="1">
      <autoFilter ref="$A$1:$AM$90">
        <filterColumn colId="2">
          <filters>
            <filter val="DOĞRU"/>
          </filters>
        </filterColumn>
      </autoFilter>
      <extLst>
        <ext uri="GoogleSheetsCustomDataVersion1">
          <go:sheetsCustomData xmlns:go="http://customooxmlschemas.google.com/" filterViewId="1662017893"/>
        </ext>
      </extLst>
    </customSheetView>
    <customSheetView guid="{BE95D9BE-7DF4-4766-8AF6-57162C372A61}" filter="1" showAutoFilter="1">
      <autoFilter ref="$A$1:$AM$90"/>
      <extLst>
        <ext uri="GoogleSheetsCustomDataVersion1">
          <go:sheetsCustomData xmlns:go="http://customooxmlschemas.google.com/" filterViewId="1668814231"/>
        </ext>
      </extLst>
    </customSheetView>
    <customSheetView guid="{5D9B2B0B-5AAB-42D0-B91B-65758FE1A5A2}" filter="1" showAutoFilter="1">
      <autoFilter ref="$A$1:$AM$90">
        <filterColumn colId="17">
          <filters blank="1">
            <filter val="İleride Randevu Alınacak"/>
            <filter val="Ulaşılamadı"/>
            <filter val="Dönüş Yapacak"/>
            <filter val="Sistemden Çıkmak İstiyor"/>
            <filter val="Lokasyon Uzak"/>
            <filter val="BlackList"/>
            <filter val="Randevu Alındı"/>
            <filter val="Başka Şubeden Çekilecek"/>
            <filter val="Çekim İstemiyor"/>
            <filter val="Restoran Silindi"/>
          </filters>
        </filterColumn>
        <sortState ref="A1:AM90">
          <sortCondition ref="K1:K90"/>
        </sortState>
      </autoFilter>
      <extLst>
        <ext uri="GoogleSheetsCustomDataVersion1">
          <go:sheetsCustomData xmlns:go="http://customooxmlschemas.google.com/" filterViewId="1694556895"/>
        </ext>
      </extLst>
    </customSheetView>
    <customSheetView guid="{95860996-B195-4BF2-BE20-1B1ECEC5EA67}" filter="1" showAutoFilter="1">
      <autoFilter ref="$A$1:$AM$90"/>
      <extLst>
        <ext uri="GoogleSheetsCustomDataVersion1">
          <go:sheetsCustomData xmlns:go="http://customooxmlschemas.google.com/" filterViewId="1706341579"/>
        </ext>
      </extLst>
    </customSheetView>
    <customSheetView guid="{23C038FE-C5A7-4B45-82DD-42409127B6EB}"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1728577010"/>
        </ext>
      </extLst>
    </customSheetView>
    <customSheetView guid="{1D9695A0-7035-4BCE-A7C3-F76DADA0D228}" filter="1" showAutoFilter="1">
      <autoFilter ref="$A$1:$AM$90">
        <sortState ref="A1:AM90">
          <sortCondition ref="N1:N90"/>
        </sortState>
      </autoFilter>
      <extLst>
        <ext uri="GoogleSheetsCustomDataVersion1">
          <go:sheetsCustomData xmlns:go="http://customooxmlschemas.google.com/" filterViewId="1737028081"/>
        </ext>
      </extLst>
    </customSheetView>
    <customSheetView guid="{7FB47723-A78F-4F14-B259-8C317960BB2E}" filter="1" showAutoFilter="1">
      <autoFilter ref="$A$1:$AM$90">
        <filterColumn colId="2">
          <filters>
            <filter val="DOĞRU"/>
          </filters>
        </filterColumn>
      </autoFilter>
      <extLst>
        <ext uri="GoogleSheetsCustomDataVersion1">
          <go:sheetsCustomData xmlns:go="http://customooxmlschemas.google.com/" filterViewId="1741612794"/>
        </ext>
      </extLst>
    </customSheetView>
    <customSheetView guid="{F0C01495-497F-49E5-B596-C13007BAE724}" filter="1" showAutoFilter="1">
      <autoFilter ref="$A$1:$AM$90"/>
      <extLst>
        <ext uri="GoogleSheetsCustomDataVersion1">
          <go:sheetsCustomData xmlns:go="http://customooxmlschemas.google.com/" filterViewId="1761055832"/>
        </ext>
      </extLst>
    </customSheetView>
    <customSheetView guid="{8EBDBF6B-6BD9-4AD8-9E7F-462AD8DEC5DA}"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 val="Çekim İstemiyor"/>
            <filter val="Restoran Silindi"/>
          </filters>
        </filterColumn>
      </autoFilter>
      <extLst>
        <ext uri="GoogleSheetsCustomDataVersion1">
          <go:sheetsCustomData xmlns:go="http://customooxmlschemas.google.com/" filterViewId="1790475223"/>
        </ext>
      </extLst>
    </customSheetView>
    <customSheetView guid="{6C1F6731-4403-4EDB-A677-C4CD79764C62}" filter="1" showAutoFilter="1">
      <autoFilter ref="$A$1:$AM$90"/>
      <extLst>
        <ext uri="GoogleSheetsCustomDataVersion1">
          <go:sheetsCustomData xmlns:go="http://customooxmlschemas.google.com/" filterViewId="1813010222"/>
        </ext>
      </extLst>
    </customSheetView>
    <customSheetView guid="{E902786F-32A1-4CB1-9858-04E7B4E921F7}"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 val="Çekim İstemiyor"/>
          </filters>
        </filterColumn>
        <sortState ref="A1:AM90">
          <sortCondition ref="K1:K90"/>
        </sortState>
      </autoFilter>
      <extLst>
        <ext uri="GoogleSheetsCustomDataVersion1">
          <go:sheetsCustomData xmlns:go="http://customooxmlschemas.google.com/" filterViewId="1833952760"/>
        </ext>
      </extLst>
    </customSheetView>
    <customSheetView guid="{04180992-3C2E-4EC5-BE64-C8979336BF13}" filter="1" showAutoFilter="1">
      <autoFilter ref="$A$1:$AM$90"/>
      <extLst>
        <ext uri="GoogleSheetsCustomDataVersion1">
          <go:sheetsCustomData xmlns:go="http://customooxmlschemas.google.com/" filterViewId="1861138068"/>
        </ext>
      </extLst>
    </customSheetView>
    <customSheetView guid="{379B3644-2E47-43C1-98AA-99A1C8B98001}" filter="1" showAutoFilter="1">
      <autoFilter ref="$A$1:$AM$90">
        <filterColumn colId="17">
          <filters blank="1">
            <filter val="İleride Randevu Alınacak"/>
            <filter val="Ulaşılamadı"/>
            <filter val="Dönüş Yapacak"/>
            <filter val="Sistemden Çıkmak İstiyor"/>
            <filter val="Lokasyon Uzak"/>
            <filter val="BlackList"/>
            <filter val="Franchise"/>
            <filter val="Randevu Alındı"/>
            <filter val="Başka Şubeden Çekilecek"/>
            <filter val="Devir"/>
            <filter val="Çekim İstemiyor"/>
          </filters>
        </filterColumn>
      </autoFilter>
      <extLst>
        <ext uri="GoogleSheetsCustomDataVersion1">
          <go:sheetsCustomData xmlns:go="http://customooxmlschemas.google.com/" filterViewId="1874613376"/>
        </ext>
      </extLst>
    </customSheetView>
    <customSheetView guid="{DBDD3B76-E596-42F2-A547-976B3AD93403}" filter="1" showAutoFilter="1">
      <autoFilter ref="$AE$60"/>
      <extLst>
        <ext uri="GoogleSheetsCustomDataVersion1">
          <go:sheetsCustomData xmlns:go="http://customooxmlschemas.google.com/" filterViewId="1896601972"/>
        </ext>
      </extLst>
    </customSheetView>
    <customSheetView guid="{44C3503F-75E3-4B66-AEA6-8B2C0D004DD6}" filter="1" showAutoFilter="1">
      <autoFilter ref="$A$1:$AM$90">
        <filterColumn colId="2">
          <filters>
            <filter val="DOĞRU"/>
          </filters>
        </filterColumn>
      </autoFilter>
      <extLst>
        <ext uri="GoogleSheetsCustomDataVersion1">
          <go:sheetsCustomData xmlns:go="http://customooxmlschemas.google.com/" filterViewId="1902766636"/>
        </ext>
      </extLst>
    </customSheetView>
    <customSheetView guid="{8E33E3CF-8600-42BF-ADC5-F4BBDDBB6AE5}" filter="1" showAutoFilter="1">
      <autoFilter ref="$A$1:$AM$60"/>
      <extLst>
        <ext uri="GoogleSheetsCustomDataVersion1">
          <go:sheetsCustomData xmlns:go="http://customooxmlschemas.google.com/" filterViewId="1911678909"/>
        </ext>
      </extLst>
    </customSheetView>
    <customSheetView guid="{480182B8-C12F-47CF-8FFD-C2A9003798AE}" filter="1" showAutoFilter="1">
      <autoFilter ref="$A$1:$AM$90">
        <sortState ref="A1:AM90">
          <sortCondition ref="K1:K90"/>
        </sortState>
      </autoFilter>
      <extLst>
        <ext uri="GoogleSheetsCustomDataVersion1">
          <go:sheetsCustomData xmlns:go="http://customooxmlschemas.google.com/" filterViewId="1913668021"/>
        </ext>
      </extLst>
    </customSheetView>
    <customSheetView guid="{189BEB63-0BB9-407C-84FB-B07E15A2CD11}" filter="1" showAutoFilter="1">
      <autoFilter ref="$A$1:$AM$90">
        <sortState ref="A1:AM90">
          <sortCondition ref="N1:N90"/>
          <sortCondition ref="K1:K90"/>
        </sortState>
      </autoFilter>
      <extLst>
        <ext uri="GoogleSheetsCustomDataVersion1">
          <go:sheetsCustomData xmlns:go="http://customooxmlschemas.google.com/" filterViewId="1924827346"/>
        </ext>
      </extLst>
    </customSheetView>
    <customSheetView guid="{77C75FD9-C4D1-4517-8BD7-F02D89C29054}"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BlackList"/>
            <filter val="Randevu Alındı"/>
            <filter val="Başka Şubeden Çekilecek"/>
            <filter val="Çekim İstemiyor"/>
          </filters>
        </filterColumn>
      </autoFilter>
      <extLst>
        <ext uri="GoogleSheetsCustomDataVersion1">
          <go:sheetsCustomData xmlns:go="http://customooxmlschemas.google.com/" filterViewId="1931556822"/>
        </ext>
      </extLst>
    </customSheetView>
    <customSheetView guid="{10D03AD1-ADA4-4364-8DC0-65B96FCF471B}" filter="1" showAutoFilter="1">
      <autoFilter ref="$A$1:$AM$90"/>
      <extLst>
        <ext uri="GoogleSheetsCustomDataVersion1">
          <go:sheetsCustomData xmlns:go="http://customooxmlschemas.google.com/" filterViewId="1956244527"/>
        </ext>
      </extLst>
    </customSheetView>
    <customSheetView guid="{16BB5BDF-22F8-4AC2-80EC-8A2B57121808}" filter="1" showAutoFilter="1">
      <autoFilter ref="$A$1:$AM$90"/>
      <extLst>
        <ext uri="GoogleSheetsCustomDataVersion1">
          <go:sheetsCustomData xmlns:go="http://customooxmlschemas.google.com/" filterViewId="199242096"/>
        </ext>
      </extLst>
    </customSheetView>
    <customSheetView guid="{F9CBE3D2-7D25-40D5-87B9-498A9CDDA1F4}"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2015187542"/>
        </ext>
      </extLst>
    </customSheetView>
    <customSheetView guid="{D62F8B26-8356-4A27-BBB2-128E29725EAE}" filter="1" showAutoFilter="1">
      <autoFilter ref="$A$1:$AM$90"/>
      <extLst>
        <ext uri="GoogleSheetsCustomDataVersion1">
          <go:sheetsCustomData xmlns:go="http://customooxmlschemas.google.com/" filterViewId="2024007154"/>
        </ext>
      </extLst>
    </customSheetView>
    <customSheetView guid="{C646A3DA-FF81-4D0A-A0AE-7B0FFADD6871}" filter="1" showAutoFilter="1">
      <autoFilter ref="$A$1:$AM$90">
        <sortState ref="A1:AM90">
          <sortCondition ref="N1:N90"/>
        </sortState>
      </autoFilter>
      <extLst>
        <ext uri="GoogleSheetsCustomDataVersion1">
          <go:sheetsCustomData xmlns:go="http://customooxmlschemas.google.com/" filterViewId="2048792302"/>
        </ext>
      </extLst>
    </customSheetView>
    <customSheetView guid="{E0E092A5-F0A3-4F6E-9FBD-5D34754EBF57}" filter="1" showAutoFilter="1">
      <autoFilter ref="$A$1:$AM$90"/>
      <extLst>
        <ext uri="GoogleSheetsCustomDataVersion1">
          <go:sheetsCustomData xmlns:go="http://customooxmlschemas.google.com/" filterViewId="2059032253"/>
        </ext>
      </extLst>
    </customSheetView>
    <customSheetView guid="{3535F280-88E2-4B15-B0E0-619A6DDFBF75}"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 val="Çekim İstemiyor"/>
            <filter val="Restoran Silindi"/>
          </filters>
        </filterColumn>
        <sortState ref="A1:AM90">
          <sortCondition ref="N1:N90"/>
        </sortState>
      </autoFilter>
      <extLst>
        <ext uri="GoogleSheetsCustomDataVersion1">
          <go:sheetsCustomData xmlns:go="http://customooxmlschemas.google.com/" filterViewId="2072090185"/>
        </ext>
      </extLst>
    </customSheetView>
    <customSheetView guid="{908ABFD1-B0B9-4935-B110-881C96CB5801}"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2076255654"/>
        </ext>
      </extLst>
    </customSheetView>
    <customSheetView guid="{826B5C2F-82F8-4A83-B8BF-E9B6ACB3DAF7}" filter="1" showAutoFilter="1">
      <autoFilter ref="$A$1:$AM$90">
        <sortState ref="A1:AM90">
          <sortCondition ref="N1:N90"/>
          <sortCondition ref="K1:K90"/>
        </sortState>
      </autoFilter>
      <extLst>
        <ext uri="GoogleSheetsCustomDataVersion1">
          <go:sheetsCustomData xmlns:go="http://customooxmlschemas.google.com/" filterViewId="2086904461"/>
        </ext>
      </extLst>
    </customSheetView>
    <customSheetView guid="{80D4D1B2-F134-46A9-932C-7FAAD9F07B08}" filter="1" showAutoFilter="1">
      <autoFilter ref="$A$1:$AM$90"/>
      <extLst>
        <ext uri="GoogleSheetsCustomDataVersion1">
          <go:sheetsCustomData xmlns:go="http://customooxmlschemas.google.com/" filterViewId="2088682325"/>
        </ext>
      </extLst>
    </customSheetView>
    <customSheetView guid="{062F7B9A-0EF1-4688-83CF-59FE7F6E7E36}"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Başka Şubeden Çekilecek"/>
            <filter val="Çekim İstemiyor"/>
            <filter val="Restoran Silindi"/>
          </filters>
        </filterColumn>
        <sortState ref="A1:AM90">
          <sortCondition ref="K1:K90"/>
        </sortState>
      </autoFilter>
      <extLst>
        <ext uri="GoogleSheetsCustomDataVersion1">
          <go:sheetsCustomData xmlns:go="http://customooxmlschemas.google.com/" filterViewId="2108560418"/>
        </ext>
      </extLst>
    </customSheetView>
    <customSheetView guid="{9059B6F5-D0BC-4B32-BD06-703326C5A639}" filter="1" showAutoFilter="1">
      <autoFilter ref="$A$1:$AM$90"/>
      <extLst>
        <ext uri="GoogleSheetsCustomDataVersion1">
          <go:sheetsCustomData xmlns:go="http://customooxmlschemas.google.com/" filterViewId="2125547712"/>
        </ext>
      </extLst>
    </customSheetView>
    <customSheetView guid="{4FCCB852-ED50-48B2-A0A5-260BA0BC8BC9}"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filterColumn colId="2">
          <filters>
            <filter val="DOĞRU"/>
          </filters>
        </filterColumn>
        <filterColumn colId="8">
          <filters>
            <filter val="45"/>
            <filter val="46"/>
            <filter val="48"/>
            <filter val="91"/>
            <filter val="51"/>
            <filter val="10"/>
            <filter val="54"/>
            <filter val="11"/>
            <filter val="12"/>
            <filter val="56"/>
            <filter val="13"/>
            <filter val="58"/>
            <filter val="14"/>
            <filter val="59"/>
            <filter val="16"/>
            <filter val="17"/>
            <filter val="18"/>
            <filter val="19"/>
            <filter val="3"/>
            <filter val="4"/>
            <filter val="129"/>
            <filter val="20"/>
            <filter val="65"/>
            <filter val="21"/>
            <filter val="22"/>
            <filter val="24"/>
            <filter val="25"/>
            <filter val="27"/>
            <filter val="28"/>
            <filter val="29"/>
            <filter val="177"/>
            <filter val="70"/>
            <filter val="71"/>
            <filter val="30"/>
            <filter val="31"/>
            <filter val="75"/>
            <filter val="32"/>
            <filter val="76"/>
            <filter val="33"/>
            <filter val="34"/>
            <filter val="35"/>
            <filter val="36"/>
            <filter val="37"/>
            <filter val="39"/>
            <filter val="101"/>
            <filter val="104"/>
            <filter val="81"/>
            <filter val="109"/>
            <filter val="41"/>
          </filters>
        </filterColumn>
        <sortState ref="A1:AM90">
          <sortCondition ref="K1:K90"/>
        </sortState>
      </autoFilter>
      <extLst>
        <ext uri="GoogleSheetsCustomDataVersion1">
          <go:sheetsCustomData xmlns:go="http://customooxmlschemas.google.com/" filterViewId="2138022079"/>
        </ext>
      </extLst>
    </customSheetView>
    <customSheetView guid="{3AB3C20A-6FBB-4643-B0A6-72055D4774F1}" filter="1" showAutoFilter="1">
      <autoFilter ref="$A$1:$AM$90"/>
      <extLst>
        <ext uri="GoogleSheetsCustomDataVersion1">
          <go:sheetsCustomData xmlns:go="http://customooxmlschemas.google.com/" filterViewId="2138464055"/>
        </ext>
      </extLst>
    </customSheetView>
    <customSheetView guid="{B3E2BE0C-4C9C-492F-9FD2-A013E6F4664B}" filter="1" showAutoFilter="1">
      <autoFilter ref="$A$1:$AM$90">
        <filterColumn colId="17">
          <filters blank="1">
            <filter val="İleride Randevu Alınacak"/>
            <filter val="Ulaşılamadı"/>
            <filter val="Sistemden Çıkmak İstiyor"/>
            <filter val="Lokasyon Uzak"/>
            <filter val="BlackList"/>
            <filter val="Randevu Alındı"/>
            <filter val="Başka Şubeden Çekilecek"/>
            <filter val="Restoran Silindi"/>
          </filters>
        </filterColumn>
        <sortState ref="A1:AM90">
          <sortCondition ref="K1:K90"/>
        </sortState>
      </autoFilter>
      <extLst>
        <ext uri="GoogleSheetsCustomDataVersion1">
          <go:sheetsCustomData xmlns:go="http://customooxmlschemas.google.com/" filterViewId="214002927"/>
        </ext>
      </extLst>
    </customSheetView>
    <customSheetView guid="{637056B8-5B20-49B8-9AF4-8B5282DBD557}" filter="1" showAutoFilter="1">
      <autoFilter ref="$Y$86:$AG$89"/>
      <extLst>
        <ext uri="GoogleSheetsCustomDataVersion1">
          <go:sheetsCustomData xmlns:go="http://customooxmlschemas.google.com/" filterViewId="223740242"/>
        </ext>
      </extLst>
    </customSheetView>
    <customSheetView guid="{D1B4F1B4-80AA-4550-976F-CFB2501AC924}" filter="1" showAutoFilter="1">
      <autoFilter ref="$A$1:$AM$90">
        <filterColumn colId="2">
          <filters>
            <filter val="DOĞRU"/>
          </filters>
        </filterColumn>
        <sortState ref="A1:AM90">
          <sortCondition ref="K1:K90"/>
        </sortState>
      </autoFilter>
      <extLst>
        <ext uri="GoogleSheetsCustomDataVersion1">
          <go:sheetsCustomData xmlns:go="http://customooxmlschemas.google.com/" filterViewId="232368326"/>
        </ext>
      </extLst>
    </customSheetView>
    <customSheetView guid="{54D36A72-D424-4E2B-A5A1-825A3C1E58EC}" filter="1" showAutoFilter="1">
      <autoFilter ref="$A$1:$AM$90"/>
      <extLst>
        <ext uri="GoogleSheetsCustomDataVersion1">
          <go:sheetsCustomData xmlns:go="http://customooxmlschemas.google.com/" filterViewId="237409927"/>
        </ext>
      </extLst>
    </customSheetView>
    <customSheetView guid="{8DC08D02-2EB4-4C50-BD17-9B31F8EF3984}" filter="1" showAutoFilter="1">
      <autoFilter ref="$A$1:$AM$90">
        <sortState ref="A1:AM90">
          <sortCondition ref="N1:N90"/>
        </sortState>
      </autoFilter>
      <extLst>
        <ext uri="GoogleSheetsCustomDataVersion1">
          <go:sheetsCustomData xmlns:go="http://customooxmlschemas.google.com/" filterViewId="241269487"/>
        </ext>
      </extLst>
    </customSheetView>
    <customSheetView guid="{425BD446-77F2-4D02-B881-E1C6CC7E1F38}" filter="1" showAutoFilter="1">
      <autoFilter ref="$A$1:$AM$90">
        <filterColumn colId="2">
          <filters>
            <filter val="DOĞRU"/>
          </filters>
        </filterColumn>
      </autoFilter>
      <extLst>
        <ext uri="GoogleSheetsCustomDataVersion1">
          <go:sheetsCustomData xmlns:go="http://customooxmlschemas.google.com/" filterViewId="255424947"/>
        </ext>
      </extLst>
    </customSheetView>
    <customSheetView guid="{2911D0AC-82A4-4729-8F9D-40899735503B}" filter="1" showAutoFilter="1">
      <autoFilter ref="$A$1:$AM$90"/>
      <extLst>
        <ext uri="GoogleSheetsCustomDataVersion1">
          <go:sheetsCustomData xmlns:go="http://customooxmlschemas.google.com/" filterViewId="269565067"/>
        </ext>
      </extLst>
    </customSheetView>
    <customSheetView guid="{C7B32497-0771-40B3-99FF-731119242954}" filter="1" showAutoFilter="1">
      <autoFilter ref="$A$1:$AM$90"/>
      <extLst>
        <ext uri="GoogleSheetsCustomDataVersion1">
          <go:sheetsCustomData xmlns:go="http://customooxmlschemas.google.com/" filterViewId="275501470"/>
        </ext>
      </extLst>
    </customSheetView>
    <customSheetView guid="{D071344D-2AF2-4AF6-936B-101EA1F34000}" filter="1" showAutoFilter="1">
      <autoFilter ref="$A$1:$AM$90">
        <filterColumn colId="17">
          <filters blank="1">
            <filter val="İleride Randevu Alınacak"/>
            <filter val="Ulaşılamadı"/>
            <filter val="Dönüş Yapacak"/>
            <filter val="Sistemden Çıkmak İstiyor"/>
            <filter val="Lokasyon Uzak"/>
            <filter val="Başka Şubeden Çekilecek"/>
          </filters>
        </filterColumn>
        <filterColumn colId="2">
          <filters>
            <filter val="DOĞRU"/>
          </filters>
        </filterColumn>
      </autoFilter>
      <extLst>
        <ext uri="GoogleSheetsCustomDataVersion1">
          <go:sheetsCustomData xmlns:go="http://customooxmlschemas.google.com/" filterViewId="284762003"/>
        </ext>
      </extLst>
    </customSheetView>
    <customSheetView guid="{1C4CEC3D-B3F6-4BA9-ABE7-F81B89E1D0D7}" filter="1" showAutoFilter="1">
      <autoFilter ref="$Y$86:$AG$87"/>
      <extLst>
        <ext uri="GoogleSheetsCustomDataVersion1">
          <go:sheetsCustomData xmlns:go="http://customooxmlschemas.google.com/" filterViewId="305052578"/>
        </ext>
      </extLst>
    </customSheetView>
    <customSheetView guid="{88DB29F5-5F4F-435F-893C-A5DC18D0BFE9}" filter="1" showAutoFilter="1">
      <autoFilter ref="$A$1:$AM$90"/>
      <extLst>
        <ext uri="GoogleSheetsCustomDataVersion1">
          <go:sheetsCustomData xmlns:go="http://customooxmlschemas.google.com/" filterViewId="314955738"/>
        </ext>
      </extLst>
    </customSheetView>
    <customSheetView guid="{813CEA2F-06C7-4DBA-A76D-803B78CB19E5}" filter="1" showAutoFilter="1">
      <autoFilter ref="$A$1:$AM$90"/>
      <extLst>
        <ext uri="GoogleSheetsCustomDataVersion1">
          <go:sheetsCustomData xmlns:go="http://customooxmlschemas.google.com/" filterViewId="323378469"/>
        </ext>
      </extLst>
    </customSheetView>
    <customSheetView guid="{2C4DB838-F0FF-4B41-A3A0-3A08DAA326AE}" filter="1" showAutoFilter="1">
      <autoFilter ref="$A$1:$AM$90"/>
      <extLst>
        <ext uri="GoogleSheetsCustomDataVersion1">
          <go:sheetsCustomData xmlns:go="http://customooxmlschemas.google.com/" filterViewId="338241930"/>
        </ext>
      </extLst>
    </customSheetView>
    <customSheetView guid="{F0E61D96-AB20-4230-ACCF-4B4D22FFFE47}" filter="1" showAutoFilter="1">
      <autoFilter ref="$A$1:$AM$90"/>
      <extLst>
        <ext uri="GoogleSheetsCustomDataVersion1">
          <go:sheetsCustomData xmlns:go="http://customooxmlschemas.google.com/" filterViewId="36219905"/>
        </ext>
      </extLst>
    </customSheetView>
    <customSheetView guid="{CA9BF830-2CB4-4A69-A252-9472E020FFEE}" filter="1" showAutoFilter="1">
      <autoFilter ref="$Q$1:$Q$126"/>
      <extLst>
        <ext uri="GoogleSheetsCustomDataVersion1">
          <go:sheetsCustomData xmlns:go="http://customooxmlschemas.google.com/" filterViewId="365848745"/>
        </ext>
      </extLst>
    </customSheetView>
    <customSheetView guid="{D261522B-A039-415F-B71F-CF63619D9BD4}" filter="1" showAutoFilter="1">
      <autoFilter ref="$A$1:$AM$90"/>
      <extLst>
        <ext uri="GoogleSheetsCustomDataVersion1">
          <go:sheetsCustomData xmlns:go="http://customooxmlschemas.google.com/" filterViewId="415531361"/>
        </ext>
      </extLst>
    </customSheetView>
    <customSheetView guid="{B5B98B86-63CE-4D89-B40F-7E23B2B46ECF}"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s>
        </filterColumn>
      </autoFilter>
      <extLst>
        <ext uri="GoogleSheetsCustomDataVersion1">
          <go:sheetsCustomData xmlns:go="http://customooxmlschemas.google.com/" filterViewId="420386299"/>
        </ext>
      </extLst>
    </customSheetView>
    <customSheetView guid="{4E283709-B3AB-4124-9678-6D80AE9D1B43}"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430267309"/>
        </ext>
      </extLst>
    </customSheetView>
    <customSheetView guid="{78E1C70C-5CD7-42EA-9522-269A952AF972}" filter="1" showAutoFilter="1">
      <autoFilter ref="$A$1:$AM$90">
        <filterColumn colId="2">
          <filters>
            <filter val="DOĞRU"/>
          </filters>
        </filterColumn>
      </autoFilter>
      <extLst>
        <ext uri="GoogleSheetsCustomDataVersion1">
          <go:sheetsCustomData xmlns:go="http://customooxmlschemas.google.com/" filterViewId="443108761"/>
        </ext>
      </extLst>
    </customSheetView>
    <customSheetView guid="{4A8E5BDA-B19B-4EBD-B234-757917CD3F4A}" filter="1" showAutoFilter="1">
      <autoFilter ref="$A$1:$AM$90"/>
      <extLst>
        <ext uri="GoogleSheetsCustomDataVersion1">
          <go:sheetsCustomData xmlns:go="http://customooxmlschemas.google.com/" filterViewId="451315506"/>
        </ext>
      </extLst>
    </customSheetView>
    <customSheetView guid="{8A2630AE-CB57-43D5-AD1E-6EC37A7ACD30}" filter="1" showAutoFilter="1">
      <autoFilter ref="$A$1:$AM$90"/>
      <extLst>
        <ext uri="GoogleSheetsCustomDataVersion1">
          <go:sheetsCustomData xmlns:go="http://customooxmlschemas.google.com/" filterViewId="454391649"/>
        </ext>
      </extLst>
    </customSheetView>
    <customSheetView guid="{132EDAC1-9FB7-4233-A7EE-1163655559BF}" filter="1" showAutoFilter="1">
      <autoFilter ref="$A$1:$AM$90">
        <filterColumn colId="2">
          <filters>
            <filter val="DOĞRU"/>
          </filters>
        </filterColumn>
      </autoFilter>
      <extLst>
        <ext uri="GoogleSheetsCustomDataVersion1">
          <go:sheetsCustomData xmlns:go="http://customooxmlschemas.google.com/" filterViewId="483336316"/>
        </ext>
      </extLst>
    </customSheetView>
    <customSheetView guid="{E959A17D-0CE5-4661-A05B-04A857C854FE}" filter="1" showAutoFilter="1">
      <autoFilter ref="$A$1:$AM$90">
        <filterColumn colId="2">
          <filters>
            <filter val="DOĞRU"/>
          </filters>
        </filterColumn>
        <filterColumn colId="17">
          <filters>
            <filter val="Sistemden Çıkmak İstiyor"/>
            <filter val="Lokasyon Uzak"/>
            <filter val="Randevu Alındı"/>
            <filter val="Başka Şubeden Çekilecek"/>
          </filters>
        </filterColumn>
      </autoFilter>
      <extLst>
        <ext uri="GoogleSheetsCustomDataVersion1">
          <go:sheetsCustomData xmlns:go="http://customooxmlschemas.google.com/" filterViewId="487811379"/>
        </ext>
      </extLst>
    </customSheetView>
    <customSheetView guid="{0289FC0C-39C2-4688-A160-8C933A480168}" filter="1" showAutoFilter="1">
      <autoFilter ref="$A$1:$AM$90"/>
      <extLst>
        <ext uri="GoogleSheetsCustomDataVersion1">
          <go:sheetsCustomData xmlns:go="http://customooxmlschemas.google.com/" filterViewId="490969401"/>
        </ext>
      </extLst>
    </customSheetView>
    <customSheetView guid="{87964447-35E8-45A6-A3EC-D28102B0ABFE}"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Randevu Alındı"/>
            <filter val="Başka Şubeden Çekilecek"/>
            <filter val="Çekim İstemiyor"/>
          </filters>
        </filterColumn>
        <sortState ref="A1:AM90">
          <sortCondition ref="K1:K90"/>
        </sortState>
      </autoFilter>
      <extLst>
        <ext uri="GoogleSheetsCustomDataVersion1">
          <go:sheetsCustomData xmlns:go="http://customooxmlschemas.google.com/" filterViewId="515246407"/>
        </ext>
      </extLst>
    </customSheetView>
    <customSheetView guid="{065C6842-6D87-4E0A-82DC-3CF83A417642}"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BlackList"/>
            <filter val="Başka Şubeden Çekilecek"/>
            <filter val="Devir"/>
            <filter val="Çekim İstemiyor"/>
            <filter val="Restoran Silindi"/>
          </filters>
        </filterColumn>
      </autoFilter>
      <extLst>
        <ext uri="GoogleSheetsCustomDataVersion1">
          <go:sheetsCustomData xmlns:go="http://customooxmlschemas.google.com/" filterViewId="518456897"/>
        </ext>
      </extLst>
    </customSheetView>
    <customSheetView guid="{0BFE5C98-04ED-4BB9-A7E2-AA415104ADF0}" filter="1" showAutoFilter="1">
      <autoFilter ref="$A$1:$AM$90"/>
      <extLst>
        <ext uri="GoogleSheetsCustomDataVersion1">
          <go:sheetsCustomData xmlns:go="http://customooxmlschemas.google.com/" filterViewId="549523316"/>
        </ext>
      </extLst>
    </customSheetView>
    <customSheetView guid="{E7C36950-A639-45ED-9E72-DC5211E6A736}" filter="1" showAutoFilter="1">
      <autoFilter ref="$A$1:$AM$90"/>
      <extLst>
        <ext uri="GoogleSheetsCustomDataVersion1">
          <go:sheetsCustomData xmlns:go="http://customooxmlschemas.google.com/" filterViewId="559739281"/>
        </ext>
      </extLst>
    </customSheetView>
    <customSheetView guid="{006FF808-CA4A-4052-AA95-19CEBEDEEAB4}"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Zafer"/>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57278034"/>
        </ext>
      </extLst>
    </customSheetView>
    <customSheetView guid="{DD893CB1-844E-48C5-80CB-CFE9701FB73E}" filter="1" showAutoFilter="1">
      <autoFilter ref="$A$1:$AM$90"/>
      <extLst>
        <ext uri="GoogleSheetsCustomDataVersion1">
          <go:sheetsCustomData xmlns:go="http://customooxmlschemas.google.com/" filterViewId="575975367"/>
        </ext>
      </extLst>
    </customSheetView>
    <customSheetView guid="{EC09CBAA-6A95-4EC8-9E51-9708F76BE6AA}" filter="1" showAutoFilter="1">
      <autoFilter ref="$A$1:$AM$90"/>
      <extLst>
        <ext uri="GoogleSheetsCustomDataVersion1">
          <go:sheetsCustomData xmlns:go="http://customooxmlschemas.google.com/" filterViewId="581933535"/>
        </ext>
      </extLst>
    </customSheetView>
    <customSheetView guid="{7E5EE788-0CB1-4D9D-BF53-007B5A92F58E}" filter="1" showAutoFilter="1">
      <autoFilter ref="$A$1:$AM$90"/>
      <extLst>
        <ext uri="GoogleSheetsCustomDataVersion1">
          <go:sheetsCustomData xmlns:go="http://customooxmlschemas.google.com/" filterViewId="596852011"/>
        </ext>
      </extLst>
    </customSheetView>
    <customSheetView guid="{87FDAD16-3196-4826-8AB1-7266FF70175A}" filter="1" showAutoFilter="1">
      <autoFilter ref="$A$1:$AM$90">
        <filterColumn colId="2">
          <filters>
            <filter val="DOĞRU"/>
          </filters>
        </filterColumn>
        <filterColumn colId="17">
          <filters blank="1">
            <filter val="İleride Randevu Alınacak"/>
            <filter val="Ulaşılamadı"/>
            <filter val="Dönüş Yapacak"/>
            <filter val="Sistemden Çıkmak İstiyor"/>
            <filter val="Lokasyon Uzak"/>
            <filter val="Randevu Alındı"/>
            <filter val="Başka Şubeden Çekilecek"/>
            <filter val="Çekim İstemiyor"/>
          </filters>
        </filterColumn>
        <sortState ref="A1:AM90">
          <sortCondition ref="K1:K90"/>
        </sortState>
      </autoFilter>
      <extLst>
        <ext uri="GoogleSheetsCustomDataVersion1">
          <go:sheetsCustomData xmlns:go="http://customooxmlschemas.google.com/" filterViewId="643235156"/>
        </ext>
      </extLst>
    </customSheetView>
    <customSheetView guid="{73507829-A97F-4CF8-9EF9-9074BE53749A}"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sortState ref="A1:AM90">
          <sortCondition ref="K1:K90"/>
        </sortState>
      </autoFilter>
      <extLst>
        <ext uri="GoogleSheetsCustomDataVersion1">
          <go:sheetsCustomData xmlns:go="http://customooxmlschemas.google.com/" filterViewId="644408239"/>
        </ext>
      </extLst>
    </customSheetView>
    <customSheetView guid="{A5E11E2B-4A0C-4719-B322-22BA599F2472}" filter="1" showAutoFilter="1">
      <autoFilter ref="$A$1:$AM$90">
        <filterColumn colId="2">
          <filters>
            <filter val="DOĞRU"/>
          </filters>
        </filterColumn>
      </autoFilter>
      <extLst>
        <ext uri="GoogleSheetsCustomDataVersion1">
          <go:sheetsCustomData xmlns:go="http://customooxmlschemas.google.com/" filterViewId="681470075"/>
        </ext>
      </extLst>
    </customSheetView>
    <customSheetView guid="{54C8CBEA-2096-4AB1-89E4-D8B7E6729ACA}" filter="1" showAutoFilter="1">
      <autoFilter ref="$A$1:$AM$90">
        <filterColumn colId="17">
          <filters blank="1">
            <filter val="İleride Randevu Alınacak"/>
            <filter val="Ulaşılamadı"/>
            <filter val="Dönüş Yapacak"/>
            <filter val="Sistemden Çıkmak İstiyor"/>
            <filter val="Lokasyon Uzak"/>
            <filter val="Başka Şubeden Çekilecek"/>
          </filters>
        </filterColumn>
        <filterColumn colId="2">
          <filters>
            <filter val="DOĞRU"/>
          </filters>
        </filterColumn>
      </autoFilter>
      <extLst>
        <ext uri="GoogleSheetsCustomDataVersion1">
          <go:sheetsCustomData xmlns:go="http://customooxmlschemas.google.com/" filterViewId="701965872"/>
        </ext>
      </extLst>
    </customSheetView>
    <customSheetView guid="{C7EF5F18-1745-4B10-A52F-417C3EF17F8B}"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71834333"/>
        </ext>
      </extLst>
    </customSheetView>
    <customSheetView guid="{49AA3C97-E5C4-4599-9AFB-A9AD4EA80939}" filter="1" showAutoFilter="1">
      <autoFilter ref="$A$1:$AM$90">
        <sortState ref="A1:AM90">
          <sortCondition ref="N1:N90"/>
        </sortState>
      </autoFilter>
      <extLst>
        <ext uri="GoogleSheetsCustomDataVersion1">
          <go:sheetsCustomData xmlns:go="http://customooxmlschemas.google.com/" filterViewId="718995457"/>
        </ext>
      </extLst>
    </customSheetView>
    <customSheetView guid="{191AC5FB-6107-44B4-89C4-4350B2049587}" filter="1" showAutoFilter="1">
      <autoFilter ref="$A$1:$AM$180">
        <filterColumn colId="17">
          <filters>
            <filter val="Çekim İstemiyor"/>
          </filters>
        </filterColumn>
        <filterColumn colId="9">
          <filters>
            <filter val="27%"/>
            <filter val="47%"/>
            <filter val="79%"/>
            <filter val="35%"/>
            <filter val="67%"/>
            <filter val="55%"/>
            <filter val="75%"/>
            <filter val="31%"/>
            <filter val="63%"/>
            <filter val="83%"/>
            <filter val="91%"/>
            <filter val="28%"/>
            <filter val="16%"/>
            <filter val="48%"/>
            <filter val="56%"/>
            <filter val="44%"/>
            <filter val="88%"/>
            <filter val="32%"/>
            <filter val="20%"/>
            <filter val="64%"/>
            <filter val="52%"/>
            <filter val="60%"/>
            <filter val="92%"/>
            <filter val="6%"/>
            <filter val="29%"/>
            <filter val="49%"/>
            <filter val="69%"/>
            <filter val="25%"/>
            <filter val="13%"/>
            <filter val="100%"/>
            <filter val="45%"/>
            <filter val="33%"/>
            <filter val="41%"/>
            <filter val="73%"/>
            <filter val="61%"/>
            <filter val="7%"/>
            <filter val="18%"/>
            <filter val="38%"/>
            <filter val="26%"/>
            <filter val="14%"/>
            <filter val="58%"/>
            <filter val="34%"/>
            <filter val="42%"/>
            <filter val="86%"/>
            <filter val="8%"/>
            <filter val="90%"/>
            <filter val="0%"/>
            <filter val="19%"/>
            <filter val="39%"/>
          </filters>
        </filterColumn>
        <sortState ref="A1:AM180">
          <sortCondition ref="B1:B180"/>
        </sortState>
      </autoFilter>
      <extLst>
        <ext uri="GoogleSheetsCustomDataVersion1">
          <go:sheetsCustomData xmlns:go="http://customooxmlschemas.google.com/" filterViewId="720308370"/>
        </ext>
      </extLst>
    </customSheetView>
    <customSheetView guid="{086FC042-A6F6-4A31-ACCA-7B264E50385E}" filter="1" showAutoFilter="1">
      <autoFilter ref="$A$1:$AM$90"/>
      <extLst>
        <ext uri="GoogleSheetsCustomDataVersion1">
          <go:sheetsCustomData xmlns:go="http://customooxmlschemas.google.com/" filterViewId="728621269"/>
        </ext>
      </extLst>
    </customSheetView>
    <customSheetView guid="{70485AAB-09A1-48BB-8F17-B8B7DF792DC7}" filter="1" showAutoFilter="1">
      <autoFilter ref="$A$1:$AM$90"/>
      <extLst>
        <ext uri="GoogleSheetsCustomDataVersion1">
          <go:sheetsCustomData xmlns:go="http://customooxmlschemas.google.com/" filterViewId="728699170"/>
        </ext>
      </extLst>
    </customSheetView>
    <customSheetView guid="{44B0B8FF-D275-4DDC-8B10-BAB1D5B7C6E7}"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 val="Çekim İstemiyor"/>
            <filter val="Restoran Silindi"/>
          </filters>
        </filterColumn>
        <sortState ref="A1:AM90">
          <sortCondition ref="N1:N90"/>
        </sortState>
      </autoFilter>
      <extLst>
        <ext uri="GoogleSheetsCustomDataVersion1">
          <go:sheetsCustomData xmlns:go="http://customooxmlschemas.google.com/" filterViewId="761341385"/>
        </ext>
      </extLst>
    </customSheetView>
    <customSheetView guid="{B2873826-330C-443F-9286-336C4089F483}" filter="1" showAutoFilter="1">
      <autoFilter ref="$A$1:$AM$90"/>
      <extLst>
        <ext uri="GoogleSheetsCustomDataVersion1">
          <go:sheetsCustomData xmlns:go="http://customooxmlschemas.google.com/" filterViewId="768313857"/>
        </ext>
      </extLst>
    </customSheetView>
    <customSheetView guid="{60163EDF-BC4A-4B5D-A856-67D9C7C9995B}" filter="1" showAutoFilter="1">
      <autoFilter ref="$AE$79:$AE$80"/>
      <extLst>
        <ext uri="GoogleSheetsCustomDataVersion1">
          <go:sheetsCustomData xmlns:go="http://customooxmlschemas.google.com/" filterViewId="794315568"/>
        </ext>
      </extLst>
    </customSheetView>
    <customSheetView guid="{B3CABACF-2648-4D58-9EC9-4FFCDD720982}" filter="1" showAutoFilter="1">
      <autoFilter ref="$A$1:$AM$90"/>
      <extLst>
        <ext uri="GoogleSheetsCustomDataVersion1">
          <go:sheetsCustomData xmlns:go="http://customooxmlschemas.google.com/" filterViewId="798055552"/>
        </ext>
      </extLst>
    </customSheetView>
    <customSheetView guid="{452EAD00-B952-4F5A-AB33-C29894CDF850}" filter="1" showAutoFilter="1">
      <autoFilter ref="$A$1:$AM$90">
        <sortState ref="A1:AM90">
          <sortCondition ref="O1:O90"/>
          <sortCondition ref="N1:N90"/>
          <sortCondition ref="K1:K90"/>
        </sortState>
      </autoFilter>
      <extLst>
        <ext uri="GoogleSheetsCustomDataVersion1">
          <go:sheetsCustomData xmlns:go="http://customooxmlschemas.google.com/" filterViewId="826294480"/>
        </ext>
      </extLst>
    </customSheetView>
    <customSheetView guid="{9DE9FE84-2B0C-4445-A3C0-EAAE638725A9}" filter="1" showAutoFilter="1">
      <autoFilter ref="$A$1:$AM$90">
        <filterColumn colId="17">
          <filters blank="1">
            <filter val="İleride Randevu Alınacak"/>
            <filter val="Ulaşılamadı"/>
            <filter val="Dönüş Yapacak"/>
            <filter val="Sistemden Çıkmak İstiyor"/>
            <filter val="Lokasyon Uzak"/>
            <filter val="BlackList"/>
            <filter val="Randevu Alındı"/>
            <filter val="Başka Şubeden Çekilecek"/>
            <filter val="Çekim İstemiyor"/>
            <filter val="Restoran Silindi"/>
          </filters>
        </filterColumn>
      </autoFilter>
      <extLst>
        <ext uri="GoogleSheetsCustomDataVersion1">
          <go:sheetsCustomData xmlns:go="http://customooxmlschemas.google.com/" filterViewId="847274016"/>
        </ext>
      </extLst>
    </customSheetView>
    <customSheetView guid="{03D20405-6399-48EC-B955-2A77FF822F55}"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852679399"/>
        </ext>
      </extLst>
    </customSheetView>
    <customSheetView guid="{9E52368D-5B38-48A8-AB74-07CA8B76DEF2}" filter="1" showAutoFilter="1">
      <autoFilter ref="$A$1:$AM$90"/>
      <extLst>
        <ext uri="GoogleSheetsCustomDataVersion1">
          <go:sheetsCustomData xmlns:go="http://customooxmlschemas.google.com/" filterViewId="858366599"/>
        </ext>
      </extLst>
    </customSheetView>
    <customSheetView guid="{1F8C8F24-9343-44D7-BBD8-A1D085827BA2}"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Yeni"/>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sortState ref="A1:AM90">
          <sortCondition ref="N1:N90"/>
        </sortState>
      </autoFilter>
      <extLst>
        <ext uri="GoogleSheetsCustomDataVersion1">
          <go:sheetsCustomData xmlns:go="http://customooxmlschemas.google.com/" filterViewId="86412095"/>
        </ext>
      </extLst>
    </customSheetView>
    <customSheetView guid="{9FF8C76E-C941-4750-A051-A0AA3C04F00F}" filter="1" showAutoFilter="1">
      <autoFilter ref="$A$1:$AM$90">
        <filterColumn colId="2">
          <filters>
            <filter val="DOĞRU"/>
          </filters>
        </filterColumn>
      </autoFilter>
      <extLst>
        <ext uri="GoogleSheetsCustomDataVersion1">
          <go:sheetsCustomData xmlns:go="http://customooxmlschemas.google.com/" filterViewId="883467723"/>
        </ext>
      </extLst>
    </customSheetView>
    <customSheetView guid="{90969EC7-12F2-4D7C-BCAC-81AE3D66190B}" filter="1" showAutoFilter="1">
      <autoFilter ref="$A$1:$AM$90">
        <sortState ref="A1:AM90">
          <sortCondition ref="P1:P90"/>
          <sortCondition ref="O1:O90"/>
          <sortCondition ref="N1:N90"/>
          <sortCondition ref="K1:K90"/>
        </sortState>
      </autoFilter>
      <extLst>
        <ext uri="GoogleSheetsCustomDataVersion1">
          <go:sheetsCustomData xmlns:go="http://customooxmlschemas.google.com/" filterViewId="886588739"/>
        </ext>
      </extLst>
    </customSheetView>
    <customSheetView guid="{F2CA5565-C5DF-4B3A-BFDE-E4F5E784D1B1}" filter="1" showAutoFilter="1">
      <autoFilter ref="$A$1:$AM$90">
        <sortState ref="A1:AM90">
          <sortCondition ref="N1:N90"/>
        </sortState>
      </autoFilter>
      <extLst>
        <ext uri="GoogleSheetsCustomDataVersion1">
          <go:sheetsCustomData xmlns:go="http://customooxmlschemas.google.com/" filterViewId="893577495"/>
        </ext>
      </extLst>
    </customSheetView>
    <customSheetView guid="{CC0842B8-9E5C-4EE9-B7A6-5A660CF14589}" filter="1" showAutoFilter="1">
      <autoFilter ref="$A$1:$AM$90">
        <sortState ref="A1:AM90">
          <sortCondition ref="N1:N90"/>
          <sortCondition ref="K1:K90"/>
        </sortState>
      </autoFilter>
      <extLst>
        <ext uri="GoogleSheetsCustomDataVersion1">
          <go:sheetsCustomData xmlns:go="http://customooxmlschemas.google.com/" filterViewId="895652062"/>
        </ext>
      </extLst>
    </customSheetView>
    <customSheetView guid="{DF99A96B-F026-4941-985E-0243C55F0D65}" filter="1" showAutoFilter="1">
      <autoFilter ref="$Y$86:$AG$87"/>
      <extLst>
        <ext uri="GoogleSheetsCustomDataVersion1">
          <go:sheetsCustomData xmlns:go="http://customooxmlschemas.google.com/" filterViewId="908948084"/>
        </ext>
      </extLst>
    </customSheetView>
    <customSheetView guid="{448896E3-913B-4076-89D1-828E8804560E}" filter="1" showAutoFilter="1">
      <autoFilter ref="$A$1:$AM$90">
        <filterColumn colId="17">
          <filters blank="1">
            <filter val="Dönüş Yapacak"/>
            <filter val="Sistemden Çıkmak İstiyor"/>
            <filter val="Lokasyon Uzak"/>
            <filter val="BlackList"/>
            <filter val="Başka Şubeden Çekilecek"/>
            <filter val="Restoran Silindi"/>
          </filters>
        </filterColumn>
        <sortState ref="A1:AM90">
          <sortCondition ref="N1:N90"/>
        </sortState>
      </autoFilter>
      <extLst>
        <ext uri="GoogleSheetsCustomDataVersion1">
          <go:sheetsCustomData xmlns:go="http://customooxmlschemas.google.com/" filterViewId="911621413"/>
        </ext>
      </extLst>
    </customSheetView>
    <customSheetView guid="{107D2701-B4C5-4D8E-881B-A1C45BCC25D3}" filter="1" showAutoFilter="1">
      <autoFilter ref="$A$1:$AM$90">
        <filterColumn colId="17">
          <filters blank="1">
            <filter val="İleride Randevu Alınacak"/>
            <filter val="Ulaşılamadı"/>
            <filter val="Dönüş Yapacak"/>
            <filter val="Sistemden Çıkmak İstiyor"/>
            <filter val="Lokasyon Uzak"/>
            <filter val="Randevu Alındı"/>
            <filter val="Başka Şubeden Çekilecek"/>
            <filter val="Çekim İstemiyor"/>
          </filters>
        </filterColumn>
      </autoFilter>
      <extLst>
        <ext uri="GoogleSheetsCustomDataVersion1">
          <go:sheetsCustomData xmlns:go="http://customooxmlschemas.google.com/" filterViewId="942027289"/>
        </ext>
      </extLst>
    </customSheetView>
    <customSheetView guid="{F258BB22-60F0-4BBE-A0AC-BE3A6B532C0C}" filter="1" showAutoFilter="1">
      <autoFilter ref="$A$1:$AM$90"/>
      <extLst>
        <ext uri="GoogleSheetsCustomDataVersion1">
          <go:sheetsCustomData xmlns:go="http://customooxmlschemas.google.com/" filterViewId="980910068"/>
        </ext>
      </extLst>
    </customSheetView>
    <customSheetView guid="{5623EF6C-5B98-4604-A0B5-D159B226DA66}" filter="1" showAutoFilter="1">
      <autoFilter ref="$A$1:$AM$90">
        <filterColumn colId="17">
          <filters blank="1">
            <filter val="İleride Randevu Alınacak"/>
            <filter val="Ulaşılamadı"/>
            <filter val="Dönüş Yapacak"/>
            <filter val="Sistemden Çıkmak İstiyor"/>
            <filter val="Lokasyon Uzak"/>
            <filter val="BlackList"/>
            <filter val="Başka Şubeden Çekilecek"/>
            <filter val="Çekim İstemiyor"/>
            <filter val="Restoran Silindi"/>
          </filters>
        </filterColumn>
        <filterColumn colId="20">
          <filters blank="1">
            <filter val="5423299625"/>
            <filter val="çekimi şuanlık istemiyorum der ama ikna edilebilir / yok istemiyorum dedi sebebini öğrenebilir miyim deyincede müsait değilim dedi /hergün arıyorsunuz istemiyorum dedi"/>
            <filter val="yt yok ısletmeyede fazla ugramadıgını cep telde kullanmadıgı soyledı"/>
            <filter val="kurye hizmetinden yaralnmak istiyor diğer konularda da biraz şikayetçi  oyüzden çekimi istemedi ben yardımcı olabileceğimi yetikili kişilere ileteceğimi belirttim ama istemedi / yetkili gelince dönüş sağlayacak"/>
            <filter val="tel çalmıyor"/>
            <filter val="boztepe cad. no 6 / 5303239414&quot;// devam çekimi istemedi"/>
            <filter val="devam çekimi istemedi  /yetkili yok 3 te tekrar aranacak"/>
            <filter val="Veysel bey yetkili / şuan değil ekibini çoğaltığı zaman çekim istiyor / panelimde sıkıntı yaşıyorum çekimde istemiyorum dedi /5466934733/sistemı kapatacakalrmıs"/>
            <filter val="her iki şubedede çekim sağlanılmış devam çekimi istemiyor"/>
            <filter val="paket maliyetleri çok yüksek zaten %10 olarak size de veriyoruz zaten biz kazancımız olmuyor o yüzden hiç gerek yok derkendilerinin fotoğrafları varmış gönderim sağlayacaklar."/>
            <filter val="mail veirldi /5444156288"/>
            <filter val="kurumsal çalışıyorlarmıs"/>
            <filter val="05326756025 mehmet aktaş  - 62325937b58f483a385a707b Fıstıkçıoğlu Baklava &amp; Börek, Battalgazi (İskender Mah.)burdaki şubesindeki fotoğraflar kullanılacak"/>
            <filter val="ulaşılamadı  / diğer haftalarda oalbilir dedi"/>
            <filter val="5396886503 BEREKET BEY// çekimleri olmuş"/>
            <filter val="-5418859560"/>
            <filter val="5457490050 mail verildi/fotogrflarını paylasacklr"/>
            <filter val="Eylül sok. No:6 /Lokasyon Uzak Bundan dolayı ertelendı// çekim sağlamış"/>
            <filter val="5302084094"/>
            <filter val="Mehmet Bey/5326756025"/>
            <filter val="çekım gerceklesmıs ama yuklenılmesmıs daha/ ramazanda kapal ı"/>
            <filter val="çekim sağlanmış devam çekimi istemedi"/>
            <filter val="devam çekimi"/>
            <filter val="hasanbey cad. manolya sokak 124/a // dönecekler"/>
            <filter val="BAYRAMDAN SONRA ARAYIN DEDİ"/>
            <filter val="şuan çok müsait değiliz der kapattı İKNA EDİLEBİLİRLER MÜSTERİ GELDİ KAPANDI / ben resim istemiyorum böyle bir sistem olamaz dedi kaba birisi  /kendisi isteyince arayacak"/>
            <filter val="KAZIM BEY"/>
            <filter val="Ahmet beyden devam çekimi alındı.abdullah beyden devam çekimi alındı."/>
            <filter val="3 de ara / getirin adını bile duymak istemiyormuş"/>
            <filter val="çekime gerek duymuyor/kendi fotoğraflarını iletecek"/>
            <filter val="devam çekimi için dönecekler  /ekstra urun cıkaramazlarmış"/>
            <filter val="çekim sağlanılmış devam çekimi istemiyor"/>
            <filter val="devam cekımı - yetkili fatih bey no : 05533739918 ulaşılamadı şeflerin cenazesi varmış"/>
            <filter val="hafta sonu için istiyor. KENDİSİ EŞİYLE KONUSUP DÖNÜŞ SAGLAYACAK / bu hafta işletmede olmazlarmış / pazartesi hariç kabul etiyor / faidan hanım il dışına çıkmış  hafta sonu haricinde çekim istemiyor/cok ygunuz dedı cekım ıstemıoruz dedı"/>
            <filter val="devam çekimi istemedi"/>
            <filter val="Gökhan Bey/5057745475// devam çekimi istemedi"/>
            <filter val="tuğba hanım kardeşi:05359559130 tuğba hanımdan randevu alındı. / devam çekimi de alındı"/>
            <filter val="5553669344 Sermin Hanım / kernek mahallesinde çekilen fotoğraflar kullanılacak"/>
            <filter val="eski çalışanın numarası sistemdeki numara"/>
            <filter val="kendı cekıp atmak ıstedı / yetkili 12 gibi gelir"/>
            <filter val="fotoğrafları whatsApp üzerinden göndermekte ısrarcı kabul edilmediğini belirtsekte ısrar ediyor mail atacak"/>
            <filter val="meşgule atıyor.- geldiğinde ara sizi dedi"/>
            <filter val="yetkili şehir dışına çıkmış cuma gününe ert. sağlanıldı"/>
            <filter val="bayramdan  sonra arayın"/>
            <filter val="5306940807/kalanını mail atacak"/>
            <filter val="paket maliyetleri çok yüksek zaten %10 olarak size de veriyoruz zaten biz kazancımız olmuyor o yüzden hiç gerek yok der/kendilerinin fotoğrafları varmış gönderim sağlayacaklar."/>
            <filter val="eksik ürünü yokmuş"/>
            <filter val="Bayan kuaförü fırın ve sigortacı ortasındaymış.// çekim sağlanılmış"/>
            <filter val="saat uymuyor 3ten sonra açılıyormuş işletme her gün"/>
            <filter val="devam çekimi alındı"/>
            <filter val="şimdilik işletmemiz müsait değil daha sonra görüşelim derler. / şuana için gerek yok dedi /şuan ıcın ıstemıorum dedı / düşünmüyorum ben sağolun dedi"/>
            <filter val="5457490050/Mailden iletecekler fotoğrafları profesyonelmiş."/>
            <filter val="10 dakika sonra /baska zaman olsun dedı yarın musaıt degıller"/>
            <filter val="yetkili gelmiyor no verildi kendisi dönecek / daha sonra diye geçiştiriyo"/>
            <filter val="fotoğrafları varmış sisteme yükleyecekmiş"/>
            <filter val="Veysel bey yetkili/sistemı kapatacakalrmıs"/>
            <filter val="5334257688- devam çekimi"/>
            <filter val="birdaha randevu alınmasın"/>
            <filter val="mail verildi"/>
            <filter val="dükkanı devir etmek istiyormuş"/>
            <filter val="ulaşılamadı"/>
          </filters>
        </filterColumn>
        <sortState ref="A1:AM90">
          <sortCondition ref="N1:N90"/>
        </sortState>
      </autoFilter>
      <extLst>
        <ext uri="GoogleSheetsCustomDataVersion1">
          <go:sheetsCustomData xmlns:go="http://customooxmlschemas.google.com/" filterViewId="981656451"/>
        </ext>
      </extLst>
    </customSheetView>
    <customSheetView guid="{3BA748E1-2931-4162-BA08-8803773FFD35}" filter="1" showAutoFilter="1">
      <autoFilter ref="$A$1:$AM$90">
        <filterColumn colId="13">
          <filters>
            <filter val="Bulgurlu Boş Alan"/>
            <filter val="B.hüseyinbey"/>
            <filter val="Özalper"/>
            <filter val="İlyas"/>
            <filter val="Aslanbey"/>
            <filter val="Saray"/>
            <filter val="Yakınca 1. Bölge"/>
            <filter val="Dabakhane"/>
            <filter val="Cevatpaşa"/>
            <filter val="Paşaköşkü"/>
            <filter val="Hacı Abdi"/>
            <filter val="Hamidiye"/>
            <filter val="Tecde 1. Bölge"/>
            <filter val="Çilesiz"/>
            <filter val="Sancaktar"/>
            <filter val="Yenihamam"/>
            <filter val="Kernek"/>
            <filter val="Bulgurlu"/>
            <filter val="Zaviye"/>
            <filter val="İzzetiye"/>
            <filter val="Turgut Özal"/>
            <filter val="Şifa"/>
            <filter val="Samanlı"/>
            <filter val="Cevherizade"/>
            <filter val="K.mustafa Paşa"/>
            <filter val="Aşağı Bağlar"/>
            <filter val="Nuriye"/>
            <filter val="İskender"/>
            <filter val="Çöşnük"/>
            <filter val="Tecde 2. Bölge"/>
            <filter val="Battalgazi"/>
            <filter val="Akpınar"/>
            <filter val="İnönü"/>
            <filter val="Karakavak"/>
            <filter val="Bostanbaşı"/>
            <filter val="Fırat"/>
            <filter val="Kavaklıbağ"/>
            <filter val="Üçbağlar"/>
          </filters>
        </filterColumn>
      </autoFilter>
      <extLst>
        <ext uri="GoogleSheetsCustomDataVersion1">
          <go:sheetsCustomData xmlns:go="http://customooxmlschemas.google.com/" filterViewId="987198860"/>
        </ext>
      </extLst>
    </customSheetView>
  </customSheetViews>
  <conditionalFormatting sqref="C1:C180">
    <cfRule type="cellIs" dxfId="0" priority="1" operator="equal">
      <formula>"TRUE"</formula>
    </cfRule>
  </conditionalFormatting>
  <conditionalFormatting sqref="C1:C180">
    <cfRule type="cellIs" dxfId="1" priority="2" operator="equal">
      <formula>"FALSE"</formula>
    </cfRule>
  </conditionalFormatting>
  <conditionalFormatting sqref="J1:J180">
    <cfRule type="colorScale" priority="3">
      <colorScale>
        <cfvo type="min"/>
        <cfvo type="percentile" val="50"/>
        <cfvo type="max"/>
        <color rgb="FFE67C73"/>
        <color rgb="FFFFFFFF"/>
        <color rgb="FF57BB8A"/>
      </colorScale>
    </cfRule>
  </conditionalFormatting>
  <dataValidations>
    <dataValidation type="list" allowBlank="1" showErrorMessage="1" sqref="T3:T6 T8 T21:T22 T36 T41 T50 T54 T57 T64 T68:T70 T76 T86 T94 T96 T98 T104 T112 T114 T118 T124 T128 T132:T136 T138:T139 T147 T150:T151 T163 T171">
      <formula1>'Durum Parametreler'!$F$3:$F$21</formula1>
    </dataValidation>
    <dataValidation type="list" allowBlank="1" showErrorMessage="1" sqref="R2:R180">
      <formula1>'Durum Parametreler'!$C$2:$C$19</formula1>
    </dataValidation>
    <dataValidation type="list" allowBlank="1" showErrorMessage="1" sqref="Y2:Y180 AA2:AA180 AC2:AC180 AE2:AE180 AG2:AG180">
      <formula1>'Durum Parametreler'!$J$2:$J$8</formula1>
    </dataValidation>
    <dataValidation type="list" allowBlank="1" showErrorMessage="1" sqref="AI2:AM180">
      <formula1>'Durum Parametreler'!$L$2:$L$26</formula1>
    </dataValidation>
    <dataValidation type="list" allowBlank="1" showErrorMessage="1" sqref="V2:W180 Z2:Z180 AB2:AB180 AD2:AD180 AF2:AF180 AH2:AH180">
      <formula1>'Durum Parametreler'!$A$1:$A$700</formula1>
    </dataValidation>
    <dataValidation type="list" allowBlank="1" showErrorMessage="1" sqref="X2:X180">
      <formula1>'Durum Parametreler'!$C$22:$C$24</formula1>
    </dataValidation>
    <dataValidation type="list" allowBlank="1" showErrorMessage="1" sqref="S2:S180">
      <formula1>'Durum Parametreler'!$L$2:$L$31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29" t="s">
        <v>1320</v>
      </c>
      <c r="K1" s="199" t="s">
        <v>1321</v>
      </c>
      <c r="L1" s="199" t="s">
        <v>1322</v>
      </c>
      <c r="M1" s="199" t="s">
        <v>1323</v>
      </c>
      <c r="N1" s="199" t="s">
        <v>1324</v>
      </c>
      <c r="O1" s="199" t="s">
        <v>57</v>
      </c>
      <c r="P1" s="199" t="s">
        <v>1325</v>
      </c>
      <c r="Q1" s="199" t="s">
        <v>2136</v>
      </c>
    </row>
    <row r="2" ht="15.75" hidden="1" customHeight="1">
      <c r="A2" s="211" t="s">
        <v>2506</v>
      </c>
      <c r="B2" s="211" t="s">
        <v>2507</v>
      </c>
      <c r="C2" s="212" t="s">
        <v>2897</v>
      </c>
      <c r="D2" s="211" t="s">
        <v>1356</v>
      </c>
      <c r="E2" s="213">
        <v>25.0</v>
      </c>
      <c r="F2" s="211"/>
      <c r="G2" s="213">
        <v>0.0</v>
      </c>
      <c r="H2" s="213">
        <v>11.0</v>
      </c>
      <c r="I2" s="213">
        <v>11.0</v>
      </c>
      <c r="J2" s="214">
        <v>0.0</v>
      </c>
      <c r="K2" s="211" t="s">
        <v>2508</v>
      </c>
      <c r="L2" s="211">
        <v>5.536176489E9</v>
      </c>
      <c r="M2" s="211" t="s">
        <v>2321</v>
      </c>
      <c r="N2" s="211" t="s">
        <v>2438</v>
      </c>
      <c r="O2" s="211" t="s">
        <v>2509</v>
      </c>
      <c r="P2" s="211" t="s">
        <v>2137</v>
      </c>
      <c r="Q2" s="230">
        <f>COUNTIF('Hedef Liste Malatya'!A:A,A2)</f>
        <v>1</v>
      </c>
    </row>
    <row r="3" ht="15.75" hidden="1" customHeight="1">
      <c r="A3" s="211" t="s">
        <v>244</v>
      </c>
      <c r="B3" s="211" t="s">
        <v>2898</v>
      </c>
      <c r="C3" s="212" t="s">
        <v>2897</v>
      </c>
      <c r="D3" s="211" t="s">
        <v>2034</v>
      </c>
      <c r="E3" s="213">
        <v>2467.0</v>
      </c>
      <c r="F3" s="213">
        <v>14.0</v>
      </c>
      <c r="G3" s="213">
        <v>8.0</v>
      </c>
      <c r="H3" s="213">
        <v>8.0</v>
      </c>
      <c r="I3" s="213">
        <v>16.0</v>
      </c>
      <c r="J3" s="214">
        <v>0.5</v>
      </c>
      <c r="K3" s="211" t="s">
        <v>2661</v>
      </c>
      <c r="L3" s="211">
        <v>4.223224433E9</v>
      </c>
      <c r="M3" s="211" t="s">
        <v>2337</v>
      </c>
      <c r="N3" s="211" t="s">
        <v>2899</v>
      </c>
      <c r="O3" s="211" t="s">
        <v>248</v>
      </c>
      <c r="P3" s="211" t="s">
        <v>2137</v>
      </c>
      <c r="Q3" s="230">
        <f>COUNTIF('Hedef Liste Malatya'!A:A,A3)</f>
        <v>1</v>
      </c>
    </row>
    <row r="4" ht="15.75" hidden="1" customHeight="1">
      <c r="A4" s="211" t="s">
        <v>2747</v>
      </c>
      <c r="B4" s="211" t="s">
        <v>2748</v>
      </c>
      <c r="C4" s="212" t="s">
        <v>2897</v>
      </c>
      <c r="D4" s="211" t="s">
        <v>1577</v>
      </c>
      <c r="E4" s="213">
        <v>724.0</v>
      </c>
      <c r="F4" s="213">
        <v>18.0</v>
      </c>
      <c r="G4" s="213">
        <v>0.0</v>
      </c>
      <c r="H4" s="213">
        <v>80.0</v>
      </c>
      <c r="I4" s="213">
        <v>80.0</v>
      </c>
      <c r="J4" s="214">
        <v>0.0</v>
      </c>
      <c r="K4" s="211" t="s">
        <v>2749</v>
      </c>
      <c r="L4" s="211">
        <v>5.545934425E9</v>
      </c>
      <c r="M4" s="211" t="s">
        <v>2321</v>
      </c>
      <c r="N4" s="211" t="s">
        <v>2472</v>
      </c>
      <c r="O4" s="211" t="s">
        <v>2750</v>
      </c>
      <c r="P4" s="211" t="s">
        <v>2137</v>
      </c>
      <c r="Q4" s="230">
        <f>COUNTIF('Hedef Liste Malatya'!A:A,A4)</f>
        <v>1</v>
      </c>
    </row>
    <row r="5" ht="15.75" hidden="1" customHeight="1">
      <c r="A5" s="211" t="s">
        <v>2396</v>
      </c>
      <c r="B5" s="211" t="s">
        <v>2397</v>
      </c>
      <c r="C5" s="212" t="s">
        <v>2897</v>
      </c>
      <c r="D5" s="211" t="s">
        <v>1507</v>
      </c>
      <c r="E5" s="213">
        <v>2299.0</v>
      </c>
      <c r="F5" s="213">
        <v>64.0</v>
      </c>
      <c r="G5" s="213">
        <v>0.0</v>
      </c>
      <c r="H5" s="213">
        <v>65.0</v>
      </c>
      <c r="I5" s="213">
        <v>65.0</v>
      </c>
      <c r="J5" s="214">
        <v>0.0</v>
      </c>
      <c r="K5" s="211" t="s">
        <v>2392</v>
      </c>
      <c r="L5" s="211">
        <v>4.223253233E9</v>
      </c>
      <c r="M5" s="211" t="s">
        <v>2337</v>
      </c>
      <c r="N5" s="211" t="s">
        <v>2338</v>
      </c>
      <c r="O5" s="211" t="s">
        <v>2398</v>
      </c>
      <c r="P5" s="211" t="s">
        <v>2137</v>
      </c>
      <c r="Q5" s="230">
        <f>COUNTIF('Hedef Liste Malatya'!A:A,A5)</f>
        <v>1</v>
      </c>
    </row>
    <row r="6" ht="15.75" hidden="1" customHeight="1">
      <c r="A6" s="211" t="s">
        <v>2435</v>
      </c>
      <c r="B6" s="211" t="s">
        <v>2436</v>
      </c>
      <c r="C6" s="212" t="s">
        <v>2897</v>
      </c>
      <c r="D6" s="211" t="s">
        <v>1356</v>
      </c>
      <c r="E6" s="213">
        <v>597.0</v>
      </c>
      <c r="F6" s="213">
        <v>3.0</v>
      </c>
      <c r="G6" s="213">
        <v>0.0</v>
      </c>
      <c r="H6" s="213">
        <v>16.0</v>
      </c>
      <c r="I6" s="213">
        <v>16.0</v>
      </c>
      <c r="J6" s="214">
        <v>0.0</v>
      </c>
      <c r="K6" s="211" t="s">
        <v>2437</v>
      </c>
      <c r="L6" s="211">
        <v>4.222120038E9</v>
      </c>
      <c r="M6" s="211" t="s">
        <v>2321</v>
      </c>
      <c r="N6" s="211" t="s">
        <v>2472</v>
      </c>
      <c r="O6" s="211" t="s">
        <v>2439</v>
      </c>
      <c r="P6" s="211" t="s">
        <v>2137</v>
      </c>
      <c r="Q6" s="230">
        <f>COUNTIF('Hedef Liste Malatya'!A:A,A6)</f>
        <v>1</v>
      </c>
    </row>
    <row r="7" ht="15.75" hidden="1" customHeight="1">
      <c r="A7" s="211" t="s">
        <v>509</v>
      </c>
      <c r="B7" s="211" t="s">
        <v>510</v>
      </c>
      <c r="C7" s="212" t="s">
        <v>2897</v>
      </c>
      <c r="D7" s="211" t="s">
        <v>1493</v>
      </c>
      <c r="E7" s="213">
        <v>167.0</v>
      </c>
      <c r="F7" s="211"/>
      <c r="G7" s="213">
        <v>20.0</v>
      </c>
      <c r="H7" s="213">
        <v>22.0</v>
      </c>
      <c r="I7" s="213">
        <v>42.0</v>
      </c>
      <c r="J7" s="214">
        <v>0.48</v>
      </c>
      <c r="K7" s="211" t="s">
        <v>2320</v>
      </c>
      <c r="L7" s="211">
        <v>5.379567496E9</v>
      </c>
      <c r="M7" s="211" t="s">
        <v>2321</v>
      </c>
      <c r="N7" s="211" t="s">
        <v>2322</v>
      </c>
      <c r="O7" s="211" t="s">
        <v>592</v>
      </c>
      <c r="P7" s="211" t="s">
        <v>2137</v>
      </c>
      <c r="Q7" s="230">
        <f>COUNTIF('Hedef Liste Malatya'!A:A,A7)</f>
        <v>1</v>
      </c>
    </row>
    <row r="8" ht="15.75" hidden="1" customHeight="1">
      <c r="A8" s="211" t="s">
        <v>2324</v>
      </c>
      <c r="B8" s="211" t="s">
        <v>2900</v>
      </c>
      <c r="C8" s="212" t="s">
        <v>2897</v>
      </c>
      <c r="D8" s="211" t="s">
        <v>1348</v>
      </c>
      <c r="E8" s="213">
        <v>174.0</v>
      </c>
      <c r="F8" s="213">
        <v>1.0</v>
      </c>
      <c r="G8" s="213">
        <v>0.0</v>
      </c>
      <c r="H8" s="213">
        <v>59.0</v>
      </c>
      <c r="I8" s="213">
        <v>59.0</v>
      </c>
      <c r="J8" s="214">
        <v>0.0</v>
      </c>
      <c r="K8" s="211" t="s">
        <v>2326</v>
      </c>
      <c r="L8" s="211">
        <v>5.394401517E9</v>
      </c>
      <c r="M8" s="211" t="s">
        <v>2321</v>
      </c>
      <c r="N8" s="211" t="s">
        <v>2327</v>
      </c>
      <c r="O8" s="211" t="s">
        <v>2328</v>
      </c>
      <c r="P8" s="211" t="s">
        <v>2137</v>
      </c>
      <c r="Q8" s="230">
        <f>COUNTIF('Hedef Liste Malatya'!A:A,A8)</f>
        <v>1</v>
      </c>
    </row>
    <row r="9" ht="15.75" hidden="1" customHeight="1">
      <c r="A9" s="211" t="s">
        <v>2390</v>
      </c>
      <c r="B9" s="211" t="s">
        <v>2391</v>
      </c>
      <c r="C9" s="212" t="s">
        <v>2897</v>
      </c>
      <c r="D9" s="211" t="s">
        <v>1507</v>
      </c>
      <c r="E9" s="213">
        <v>3511.0</v>
      </c>
      <c r="F9" s="213">
        <v>68.0</v>
      </c>
      <c r="G9" s="213">
        <v>0.0</v>
      </c>
      <c r="H9" s="213">
        <v>54.0</v>
      </c>
      <c r="I9" s="213">
        <v>54.0</v>
      </c>
      <c r="J9" s="214">
        <v>0.0</v>
      </c>
      <c r="K9" s="211" t="s">
        <v>2392</v>
      </c>
      <c r="L9" s="211">
        <v>4.222130033E9</v>
      </c>
      <c r="M9" s="211" t="s">
        <v>2321</v>
      </c>
      <c r="N9" s="211" t="s">
        <v>2388</v>
      </c>
      <c r="O9" s="211" t="s">
        <v>2394</v>
      </c>
      <c r="P9" s="211" t="s">
        <v>2137</v>
      </c>
      <c r="Q9" s="230">
        <f>COUNTIF('Hedef Liste Malatya'!A:A,A9)</f>
        <v>1</v>
      </c>
    </row>
    <row r="10" ht="15.75" hidden="1" customHeight="1">
      <c r="A10" s="211" t="s">
        <v>2901</v>
      </c>
      <c r="B10" s="211" t="s">
        <v>2902</v>
      </c>
      <c r="C10" s="212" t="s">
        <v>2897</v>
      </c>
      <c r="D10" s="211" t="s">
        <v>1364</v>
      </c>
      <c r="E10" s="213">
        <v>669.0</v>
      </c>
      <c r="F10" s="213">
        <v>28.0</v>
      </c>
      <c r="G10" s="213">
        <v>8.0</v>
      </c>
      <c r="H10" s="213">
        <v>1.0</v>
      </c>
      <c r="I10" s="213">
        <v>9.0</v>
      </c>
      <c r="J10" s="214">
        <v>0.89</v>
      </c>
      <c r="K10" s="211" t="s">
        <v>2903</v>
      </c>
      <c r="L10" s="211">
        <v>5.388374244E9</v>
      </c>
      <c r="M10" s="211" t="s">
        <v>2337</v>
      </c>
      <c r="N10" s="211" t="s">
        <v>2358</v>
      </c>
      <c r="O10" s="211" t="s">
        <v>2904</v>
      </c>
      <c r="P10" s="211" t="s">
        <v>2137</v>
      </c>
      <c r="Q10" s="230">
        <f>COUNTIF('Hedef Liste Malatya'!A:A,A10)</f>
        <v>0</v>
      </c>
    </row>
    <row r="11" ht="15.75" hidden="1" customHeight="1">
      <c r="A11" s="211" t="s">
        <v>193</v>
      </c>
      <c r="B11" s="211" t="s">
        <v>194</v>
      </c>
      <c r="C11" s="212" t="s">
        <v>2897</v>
      </c>
      <c r="D11" s="211" t="s">
        <v>1378</v>
      </c>
      <c r="E11" s="213">
        <v>3556.0</v>
      </c>
      <c r="F11" s="213">
        <v>140.0</v>
      </c>
      <c r="G11" s="213">
        <v>24.0</v>
      </c>
      <c r="H11" s="213">
        <v>17.0</v>
      </c>
      <c r="I11" s="213">
        <v>41.0</v>
      </c>
      <c r="J11" s="214">
        <v>0.59</v>
      </c>
      <c r="K11" s="211" t="s">
        <v>2547</v>
      </c>
      <c r="L11" s="211">
        <v>4.223211621E9</v>
      </c>
      <c r="M11" s="211" t="s">
        <v>2337</v>
      </c>
      <c r="N11" s="211" t="s">
        <v>2369</v>
      </c>
      <c r="O11" s="211" t="s">
        <v>197</v>
      </c>
      <c r="P11" s="211" t="s">
        <v>2137</v>
      </c>
      <c r="Q11" s="230">
        <f>COUNTIF('Hedef Liste Malatya'!A:A,A11)</f>
        <v>1</v>
      </c>
    </row>
    <row r="12" ht="15.75" hidden="1" customHeight="1">
      <c r="A12" s="211" t="s">
        <v>119</v>
      </c>
      <c r="B12" s="211" t="s">
        <v>120</v>
      </c>
      <c r="C12" s="212" t="s">
        <v>2897</v>
      </c>
      <c r="D12" s="211" t="s">
        <v>1443</v>
      </c>
      <c r="E12" s="213">
        <v>339.0</v>
      </c>
      <c r="F12" s="211"/>
      <c r="G12" s="213">
        <v>15.0</v>
      </c>
      <c r="H12" s="213">
        <v>10.0</v>
      </c>
      <c r="I12" s="213">
        <v>25.0</v>
      </c>
      <c r="J12" s="214">
        <v>0.6</v>
      </c>
      <c r="K12" s="211" t="s">
        <v>2590</v>
      </c>
      <c r="L12" s="211">
        <v>5.30239599E9</v>
      </c>
      <c r="M12" s="211" t="s">
        <v>2337</v>
      </c>
      <c r="N12" s="211" t="s">
        <v>2434</v>
      </c>
      <c r="O12" s="211" t="s">
        <v>122</v>
      </c>
      <c r="P12" s="211" t="s">
        <v>2137</v>
      </c>
      <c r="Q12" s="230">
        <f>COUNTIF('Hedef Liste Malatya'!A:A,A12)</f>
        <v>1</v>
      </c>
    </row>
    <row r="13" ht="15.75" hidden="1" customHeight="1">
      <c r="A13" s="211" t="s">
        <v>85</v>
      </c>
      <c r="B13" s="211" t="s">
        <v>86</v>
      </c>
      <c r="C13" s="212" t="s">
        <v>2897</v>
      </c>
      <c r="D13" s="211" t="s">
        <v>1356</v>
      </c>
      <c r="E13" s="213">
        <v>641.0</v>
      </c>
      <c r="F13" s="211"/>
      <c r="G13" s="213">
        <v>8.0</v>
      </c>
      <c r="H13" s="213">
        <v>21.0</v>
      </c>
      <c r="I13" s="213">
        <v>29.0</v>
      </c>
      <c r="J13" s="214">
        <v>0.28</v>
      </c>
      <c r="K13" s="211" t="s">
        <v>2407</v>
      </c>
      <c r="L13" s="211">
        <v>4.223260122E9</v>
      </c>
      <c r="M13" s="211" t="s">
        <v>2337</v>
      </c>
      <c r="N13" s="211" t="s">
        <v>2338</v>
      </c>
      <c r="O13" s="211" t="s">
        <v>88</v>
      </c>
      <c r="P13" s="211" t="s">
        <v>2137</v>
      </c>
      <c r="Q13" s="230">
        <f>COUNTIF('Hedef Liste Malatya'!A:A,A13)</f>
        <v>1</v>
      </c>
    </row>
    <row r="14" ht="15.75" hidden="1" customHeight="1">
      <c r="A14" s="211" t="s">
        <v>356</v>
      </c>
      <c r="B14" s="211" t="s">
        <v>357</v>
      </c>
      <c r="C14" s="212" t="s">
        <v>2897</v>
      </c>
      <c r="D14" s="211" t="s">
        <v>1348</v>
      </c>
      <c r="E14" s="213">
        <v>1467.0</v>
      </c>
      <c r="F14" s="213">
        <v>63.0</v>
      </c>
      <c r="G14" s="213">
        <v>5.0</v>
      </c>
      <c r="H14" s="213">
        <v>22.0</v>
      </c>
      <c r="I14" s="213">
        <v>27.0</v>
      </c>
      <c r="J14" s="214">
        <v>0.19</v>
      </c>
      <c r="K14" s="211" t="s">
        <v>2471</v>
      </c>
      <c r="L14" s="211">
        <v>4.222381717E9</v>
      </c>
      <c r="M14" s="211" t="s">
        <v>2321</v>
      </c>
      <c r="N14" s="211" t="s">
        <v>2472</v>
      </c>
      <c r="O14" s="211" t="s">
        <v>360</v>
      </c>
      <c r="P14" s="211" t="s">
        <v>2137</v>
      </c>
      <c r="Q14" s="230">
        <f>COUNTIF('Hedef Liste Malatya'!A:A,A14)</f>
        <v>1</v>
      </c>
    </row>
    <row r="15" ht="15.75" hidden="1" customHeight="1">
      <c r="A15" s="211" t="s">
        <v>280</v>
      </c>
      <c r="B15" s="211" t="s">
        <v>281</v>
      </c>
      <c r="C15" s="212" t="s">
        <v>2897</v>
      </c>
      <c r="D15" s="211" t="s">
        <v>1378</v>
      </c>
      <c r="E15" s="213">
        <v>723.0</v>
      </c>
      <c r="F15" s="213">
        <v>52.0</v>
      </c>
      <c r="G15" s="213">
        <v>5.0</v>
      </c>
      <c r="H15" s="213">
        <v>22.0</v>
      </c>
      <c r="I15" s="213">
        <v>27.0</v>
      </c>
      <c r="J15" s="231">
        <v>0.19</v>
      </c>
      <c r="K15" s="211" t="s">
        <v>2595</v>
      </c>
      <c r="L15" s="211">
        <v>4.222124142E9</v>
      </c>
      <c r="M15" s="211" t="s">
        <v>2321</v>
      </c>
      <c r="N15" s="211" t="s">
        <v>2366</v>
      </c>
      <c r="O15" s="211" t="s">
        <v>284</v>
      </c>
      <c r="P15" s="211" t="s">
        <v>2137</v>
      </c>
      <c r="Q15" s="230">
        <f>COUNTIF('Hedef Liste Malatya'!A:A,A15)</f>
        <v>1</v>
      </c>
    </row>
    <row r="16" ht="15.75" hidden="1" customHeight="1">
      <c r="A16" s="211" t="s">
        <v>323</v>
      </c>
      <c r="B16" s="211" t="s">
        <v>324</v>
      </c>
      <c r="C16" s="212" t="s">
        <v>2897</v>
      </c>
      <c r="D16" s="211" t="s">
        <v>1385</v>
      </c>
      <c r="E16" s="213">
        <v>403.0</v>
      </c>
      <c r="F16" s="211"/>
      <c r="G16" s="213">
        <v>11.0</v>
      </c>
      <c r="H16" s="213">
        <v>10.0</v>
      </c>
      <c r="I16" s="213">
        <v>21.0</v>
      </c>
      <c r="J16" s="214">
        <v>0.52</v>
      </c>
      <c r="K16" s="211" t="s">
        <v>2796</v>
      </c>
      <c r="L16" s="211">
        <v>4.222381001E9</v>
      </c>
      <c r="M16" s="211" t="s">
        <v>2321</v>
      </c>
      <c r="N16" s="211" t="s">
        <v>2472</v>
      </c>
      <c r="O16" s="211" t="s">
        <v>2797</v>
      </c>
      <c r="P16" s="211" t="s">
        <v>2137</v>
      </c>
      <c r="Q16" s="230">
        <f>COUNTIF('Hedef Liste Malatya'!A:A,A16)</f>
        <v>1</v>
      </c>
    </row>
    <row r="17" ht="15.75" hidden="1" customHeight="1">
      <c r="A17" s="211" t="s">
        <v>182</v>
      </c>
      <c r="B17" s="211" t="s">
        <v>2905</v>
      </c>
      <c r="C17" s="212" t="s">
        <v>2897</v>
      </c>
      <c r="D17" s="211" t="s">
        <v>1378</v>
      </c>
      <c r="E17" s="213">
        <v>6717.0</v>
      </c>
      <c r="F17" s="213">
        <v>339.0</v>
      </c>
      <c r="G17" s="213">
        <v>25.0</v>
      </c>
      <c r="H17" s="213">
        <v>31.0</v>
      </c>
      <c r="I17" s="213">
        <v>56.0</v>
      </c>
      <c r="J17" s="214">
        <v>0.45</v>
      </c>
      <c r="K17" s="211" t="s">
        <v>2463</v>
      </c>
      <c r="L17" s="211">
        <v>5.335118143E9</v>
      </c>
      <c r="M17" s="211" t="s">
        <v>2337</v>
      </c>
      <c r="N17" s="211" t="s">
        <v>2421</v>
      </c>
      <c r="O17" s="211" t="s">
        <v>186</v>
      </c>
      <c r="P17" s="211" t="s">
        <v>2137</v>
      </c>
      <c r="Q17" s="230">
        <f>COUNTIF('Hedef Liste Malatya'!A:A,A17)</f>
        <v>1</v>
      </c>
    </row>
    <row r="18" ht="15.75" hidden="1" customHeight="1">
      <c r="A18" s="211" t="s">
        <v>204</v>
      </c>
      <c r="B18" s="211" t="s">
        <v>205</v>
      </c>
      <c r="C18" s="212" t="s">
        <v>2897</v>
      </c>
      <c r="D18" s="211" t="s">
        <v>2571</v>
      </c>
      <c r="E18" s="213">
        <v>1508.0</v>
      </c>
      <c r="F18" s="213">
        <v>91.0</v>
      </c>
      <c r="G18" s="213">
        <v>54.0</v>
      </c>
      <c r="H18" s="213">
        <v>55.0</v>
      </c>
      <c r="I18" s="213">
        <v>109.0</v>
      </c>
      <c r="J18" s="214">
        <v>0.5</v>
      </c>
      <c r="K18" s="211" t="s">
        <v>2572</v>
      </c>
      <c r="L18" s="211">
        <v>5.432280719E9</v>
      </c>
      <c r="M18" s="211" t="s">
        <v>2337</v>
      </c>
      <c r="N18" s="211" t="s">
        <v>2573</v>
      </c>
      <c r="O18" s="211" t="s">
        <v>2574</v>
      </c>
      <c r="P18" s="211" t="s">
        <v>2137</v>
      </c>
      <c r="Q18" s="230">
        <f>COUNTIF('Hedef Liste Malatya'!A:A,A18)</f>
        <v>1</v>
      </c>
    </row>
    <row r="19" ht="15.75" hidden="1" customHeight="1">
      <c r="A19" s="211" t="s">
        <v>2618</v>
      </c>
      <c r="B19" s="211" t="s">
        <v>2619</v>
      </c>
      <c r="C19" s="212" t="s">
        <v>2897</v>
      </c>
      <c r="D19" s="211" t="s">
        <v>1597</v>
      </c>
      <c r="E19" s="213">
        <v>4104.0</v>
      </c>
      <c r="F19" s="213">
        <v>333.0</v>
      </c>
      <c r="G19" s="213">
        <v>0.0</v>
      </c>
      <c r="H19" s="213">
        <v>40.0</v>
      </c>
      <c r="I19" s="213">
        <v>40.0</v>
      </c>
      <c r="J19" s="214">
        <v>0.0</v>
      </c>
      <c r="K19" s="211" t="s">
        <v>2620</v>
      </c>
      <c r="L19" s="211">
        <v>4.223211233E9</v>
      </c>
      <c r="M19" s="211" t="s">
        <v>2337</v>
      </c>
      <c r="N19" s="211" t="s">
        <v>2421</v>
      </c>
      <c r="O19" s="211" t="s">
        <v>2621</v>
      </c>
      <c r="P19" s="211" t="s">
        <v>2137</v>
      </c>
      <c r="Q19" s="230">
        <f>COUNTIF('Hedef Liste Malatya'!A:A,A19)</f>
        <v>1</v>
      </c>
    </row>
    <row r="20" ht="15.75" hidden="1" customHeight="1">
      <c r="A20" s="211" t="s">
        <v>2441</v>
      </c>
      <c r="B20" s="211" t="s">
        <v>2442</v>
      </c>
      <c r="C20" s="212" t="s">
        <v>2897</v>
      </c>
      <c r="D20" s="211" t="s">
        <v>1356</v>
      </c>
      <c r="E20" s="213">
        <v>494.0</v>
      </c>
      <c r="F20" s="213">
        <v>3.0</v>
      </c>
      <c r="G20" s="213">
        <v>0.0</v>
      </c>
      <c r="H20" s="213">
        <v>22.0</v>
      </c>
      <c r="I20" s="213">
        <v>22.0</v>
      </c>
      <c r="J20" s="214">
        <v>0.0</v>
      </c>
      <c r="K20" s="211" t="s">
        <v>2437</v>
      </c>
      <c r="L20" s="211">
        <v>5.434999553E9</v>
      </c>
      <c r="M20" s="211" t="s">
        <v>2321</v>
      </c>
      <c r="N20" s="211" t="s">
        <v>2438</v>
      </c>
      <c r="O20" s="211" t="s">
        <v>2443</v>
      </c>
      <c r="P20" s="211" t="s">
        <v>2137</v>
      </c>
      <c r="Q20" s="230">
        <f>COUNTIF('Hedef Liste Malatya'!A:A,A20)</f>
        <v>1</v>
      </c>
    </row>
    <row r="21" ht="15.75" hidden="1" customHeight="1">
      <c r="A21" s="211" t="s">
        <v>113</v>
      </c>
      <c r="B21" s="211" t="s">
        <v>114</v>
      </c>
      <c r="C21" s="212" t="s">
        <v>2897</v>
      </c>
      <c r="D21" s="211" t="s">
        <v>1378</v>
      </c>
      <c r="E21" s="213">
        <v>693.0</v>
      </c>
      <c r="F21" s="213">
        <v>38.0</v>
      </c>
      <c r="G21" s="213">
        <v>12.0</v>
      </c>
      <c r="H21" s="213">
        <v>36.0</v>
      </c>
      <c r="I21" s="213">
        <v>48.0</v>
      </c>
      <c r="J21" s="214">
        <v>0.25</v>
      </c>
      <c r="K21" s="211" t="s">
        <v>2650</v>
      </c>
      <c r="L21" s="211">
        <v>4.223240334E9</v>
      </c>
      <c r="M21" s="211" t="s">
        <v>2337</v>
      </c>
      <c r="N21" s="211" t="s">
        <v>2358</v>
      </c>
      <c r="O21" s="211" t="s">
        <v>117</v>
      </c>
      <c r="P21" s="211" t="s">
        <v>2137</v>
      </c>
      <c r="Q21" s="230">
        <f>COUNTIF('Hedef Liste Malatya'!A:A,A21)</f>
        <v>1</v>
      </c>
    </row>
    <row r="22" ht="15.75" hidden="1" customHeight="1">
      <c r="A22" s="211" t="s">
        <v>2761</v>
      </c>
      <c r="B22" s="211" t="s">
        <v>2762</v>
      </c>
      <c r="C22" s="212" t="s">
        <v>2897</v>
      </c>
      <c r="D22" s="211" t="s">
        <v>1577</v>
      </c>
      <c r="E22" s="213">
        <v>1189.0</v>
      </c>
      <c r="F22" s="213">
        <v>21.0</v>
      </c>
      <c r="G22" s="213">
        <v>0.0</v>
      </c>
      <c r="H22" s="213">
        <v>166.0</v>
      </c>
      <c r="I22" s="213">
        <v>166.0</v>
      </c>
      <c r="J22" s="214">
        <v>0.0</v>
      </c>
      <c r="K22" s="211" t="s">
        <v>2754</v>
      </c>
      <c r="L22" s="211">
        <v>4.222380709E9</v>
      </c>
      <c r="M22" s="211" t="s">
        <v>2321</v>
      </c>
      <c r="N22" s="211" t="s">
        <v>2472</v>
      </c>
      <c r="O22" s="211" t="s">
        <v>2763</v>
      </c>
      <c r="P22" s="211" t="s">
        <v>2137</v>
      </c>
      <c r="Q22" s="230">
        <f>COUNTIF('Hedef Liste Malatya'!A:A,A22)</f>
        <v>1</v>
      </c>
    </row>
    <row r="23" ht="15.75" hidden="1" customHeight="1">
      <c r="A23" s="211" t="s">
        <v>450</v>
      </c>
      <c r="B23" s="211" t="s">
        <v>451</v>
      </c>
      <c r="C23" s="212" t="s">
        <v>2897</v>
      </c>
      <c r="D23" s="211" t="s">
        <v>1950</v>
      </c>
      <c r="E23" s="213">
        <v>269.0</v>
      </c>
      <c r="F23" s="213">
        <v>12.0</v>
      </c>
      <c r="G23" s="213">
        <v>12.0</v>
      </c>
      <c r="H23" s="213">
        <v>63.0</v>
      </c>
      <c r="I23" s="213">
        <v>75.0</v>
      </c>
      <c r="J23" s="214">
        <v>0.16</v>
      </c>
      <c r="K23" s="211" t="s">
        <v>2451</v>
      </c>
      <c r="L23" s="211">
        <v>4.222129192E9</v>
      </c>
      <c r="M23" s="211" t="s">
        <v>2321</v>
      </c>
      <c r="N23" s="211" t="s">
        <v>2333</v>
      </c>
      <c r="O23" s="211" t="s">
        <v>453</v>
      </c>
      <c r="P23" s="211" t="s">
        <v>2137</v>
      </c>
      <c r="Q23" s="230">
        <f>COUNTIF('Hedef Liste Malatya'!A:A,A23)</f>
        <v>1</v>
      </c>
    </row>
    <row r="24" ht="15.75" hidden="1" customHeight="1">
      <c r="A24" s="211" t="s">
        <v>2906</v>
      </c>
      <c r="B24" s="211" t="s">
        <v>2907</v>
      </c>
      <c r="C24" s="212" t="s">
        <v>2897</v>
      </c>
      <c r="D24" s="211" t="s">
        <v>1577</v>
      </c>
      <c r="E24" s="213">
        <v>2702.0</v>
      </c>
      <c r="F24" s="213">
        <v>176.0</v>
      </c>
      <c r="G24" s="213">
        <v>106.0</v>
      </c>
      <c r="H24" s="213">
        <v>3.0</v>
      </c>
      <c r="I24" s="213">
        <v>109.0</v>
      </c>
      <c r="J24" s="214">
        <v>0.97</v>
      </c>
      <c r="K24" s="211" t="s">
        <v>2311</v>
      </c>
      <c r="L24" s="211">
        <v>4.2250386E9</v>
      </c>
      <c r="M24" s="211" t="s">
        <v>2321</v>
      </c>
      <c r="N24" s="211" t="s">
        <v>2485</v>
      </c>
      <c r="O24" s="211" t="s">
        <v>2908</v>
      </c>
      <c r="P24" s="211" t="s">
        <v>2165</v>
      </c>
      <c r="Q24" s="230">
        <f>COUNTIF('Hedef Liste Malatya'!A:A,A24)</f>
        <v>0</v>
      </c>
    </row>
    <row r="25" ht="15.75" hidden="1" customHeight="1">
      <c r="A25" s="211" t="s">
        <v>319</v>
      </c>
      <c r="B25" s="211" t="s">
        <v>320</v>
      </c>
      <c r="C25" s="212" t="s">
        <v>2897</v>
      </c>
      <c r="D25" s="211" t="s">
        <v>1364</v>
      </c>
      <c r="E25" s="213">
        <v>207.0</v>
      </c>
      <c r="F25" s="213">
        <v>5.0</v>
      </c>
      <c r="G25" s="213">
        <v>6.0</v>
      </c>
      <c r="H25" s="213">
        <v>6.0</v>
      </c>
      <c r="I25" s="213">
        <v>12.0</v>
      </c>
      <c r="J25" s="214">
        <v>0.5</v>
      </c>
      <c r="K25" s="211" t="s">
        <v>2840</v>
      </c>
      <c r="L25" s="211">
        <v>5.537444422E9</v>
      </c>
      <c r="M25" s="211" t="s">
        <v>2321</v>
      </c>
      <c r="N25" s="211" t="s">
        <v>2346</v>
      </c>
      <c r="O25" s="211" t="s">
        <v>322</v>
      </c>
      <c r="P25" s="211" t="s">
        <v>2137</v>
      </c>
      <c r="Q25" s="230">
        <f>COUNTIF('Hedef Liste Malatya'!A:A,A25)</f>
        <v>1</v>
      </c>
    </row>
    <row r="26" ht="15.75" hidden="1" customHeight="1">
      <c r="A26" s="211" t="s">
        <v>2708</v>
      </c>
      <c r="B26" s="211" t="s">
        <v>2709</v>
      </c>
      <c r="C26" s="212" t="s">
        <v>2897</v>
      </c>
      <c r="D26" s="211" t="s">
        <v>1577</v>
      </c>
      <c r="E26" s="213">
        <v>1902.0</v>
      </c>
      <c r="F26" s="213">
        <v>87.0</v>
      </c>
      <c r="G26" s="213">
        <v>0.0</v>
      </c>
      <c r="H26" s="213">
        <v>140.0</v>
      </c>
      <c r="I26" s="213">
        <v>140.0</v>
      </c>
      <c r="J26" s="214">
        <v>0.0</v>
      </c>
      <c r="K26" s="211" t="s">
        <v>2710</v>
      </c>
      <c r="L26" s="211">
        <v>4.223248E9</v>
      </c>
      <c r="M26" s="211" t="s">
        <v>2321</v>
      </c>
      <c r="N26" s="211" t="s">
        <v>2322</v>
      </c>
      <c r="O26" s="211" t="s">
        <v>2711</v>
      </c>
      <c r="P26" s="211" t="s">
        <v>2137</v>
      </c>
      <c r="Q26" s="230">
        <f>COUNTIF('Hedef Liste Malatya'!A:A,A26)</f>
        <v>1</v>
      </c>
    </row>
    <row r="27" ht="15.75" hidden="1" customHeight="1">
      <c r="A27" s="211" t="s">
        <v>173</v>
      </c>
      <c r="B27" s="211" t="s">
        <v>174</v>
      </c>
      <c r="C27" s="212" t="s">
        <v>2897</v>
      </c>
      <c r="D27" s="211" t="s">
        <v>1378</v>
      </c>
      <c r="E27" s="213">
        <v>3422.0</v>
      </c>
      <c r="F27" s="211"/>
      <c r="G27" s="213">
        <v>15.0</v>
      </c>
      <c r="H27" s="213">
        <v>18.0</v>
      </c>
      <c r="I27" s="213">
        <v>33.0</v>
      </c>
      <c r="J27" s="214">
        <v>0.45</v>
      </c>
      <c r="K27" s="211" t="s">
        <v>2431</v>
      </c>
      <c r="L27" s="211">
        <v>4.223218641E9</v>
      </c>
      <c r="M27" s="211" t="s">
        <v>2337</v>
      </c>
      <c r="N27" s="211" t="s">
        <v>2421</v>
      </c>
      <c r="O27" s="211" t="s">
        <v>177</v>
      </c>
      <c r="P27" s="211" t="s">
        <v>2137</v>
      </c>
      <c r="Q27" s="230">
        <f>COUNTIF('Hedef Liste Malatya'!A:A,A27)</f>
        <v>1</v>
      </c>
    </row>
    <row r="28" ht="15.75" hidden="1" customHeight="1">
      <c r="A28" s="211" t="s">
        <v>93</v>
      </c>
      <c r="B28" s="211" t="s">
        <v>94</v>
      </c>
      <c r="C28" s="212" t="s">
        <v>2897</v>
      </c>
      <c r="D28" s="211" t="s">
        <v>1950</v>
      </c>
      <c r="E28" s="213">
        <v>3972.0</v>
      </c>
      <c r="F28" s="213">
        <v>104.0</v>
      </c>
      <c r="G28" s="213">
        <v>67.0</v>
      </c>
      <c r="H28" s="213">
        <v>77.0</v>
      </c>
      <c r="I28" s="213">
        <v>144.0</v>
      </c>
      <c r="J28" s="214">
        <v>0.47</v>
      </c>
      <c r="K28" s="211" t="s">
        <v>2810</v>
      </c>
      <c r="L28" s="211">
        <v>4.22325888E9</v>
      </c>
      <c r="M28" s="211" t="s">
        <v>2337</v>
      </c>
      <c r="N28" s="211" t="s">
        <v>2434</v>
      </c>
      <c r="O28" s="211" t="s">
        <v>97</v>
      </c>
      <c r="P28" s="211" t="s">
        <v>2137</v>
      </c>
      <c r="Q28" s="230">
        <f>COUNTIF('Hedef Liste Malatya'!A:A,A28)</f>
        <v>1</v>
      </c>
    </row>
    <row r="29" ht="15.75" hidden="1" customHeight="1">
      <c r="A29" s="211" t="s">
        <v>2724</v>
      </c>
      <c r="B29" s="211" t="s">
        <v>2725</v>
      </c>
      <c r="C29" s="212" t="s">
        <v>2909</v>
      </c>
      <c r="D29" s="211" t="s">
        <v>1356</v>
      </c>
      <c r="E29" s="213">
        <v>1890.0</v>
      </c>
      <c r="F29" s="211"/>
      <c r="G29" s="213">
        <v>0.0</v>
      </c>
      <c r="H29" s="213">
        <v>10.0</v>
      </c>
      <c r="I29" s="213">
        <v>10.0</v>
      </c>
      <c r="J29" s="214">
        <v>0.0</v>
      </c>
      <c r="K29" s="211" t="s">
        <v>2726</v>
      </c>
      <c r="L29" s="211">
        <v>4.223246624E9</v>
      </c>
      <c r="M29" s="211" t="s">
        <v>2337</v>
      </c>
      <c r="N29" s="211" t="s">
        <v>2421</v>
      </c>
      <c r="O29" s="211" t="s">
        <v>2727</v>
      </c>
      <c r="P29" s="211" t="s">
        <v>2137</v>
      </c>
      <c r="Q29" s="230">
        <f>COUNTIF('Hedef Liste Malatya'!A:A,A29)</f>
        <v>1</v>
      </c>
    </row>
    <row r="30" ht="15.75" hidden="1" customHeight="1">
      <c r="A30" s="211" t="s">
        <v>2549</v>
      </c>
      <c r="B30" s="211" t="s">
        <v>2550</v>
      </c>
      <c r="C30" s="212" t="s">
        <v>2897</v>
      </c>
      <c r="D30" s="211" t="s">
        <v>1356</v>
      </c>
      <c r="E30" s="213">
        <v>673.0</v>
      </c>
      <c r="F30" s="213">
        <v>21.0</v>
      </c>
      <c r="G30" s="213">
        <v>0.0</v>
      </c>
      <c r="H30" s="213">
        <v>12.0</v>
      </c>
      <c r="I30" s="213">
        <v>12.0</v>
      </c>
      <c r="J30" s="214">
        <v>0.0</v>
      </c>
      <c r="K30" s="211" t="s">
        <v>2551</v>
      </c>
      <c r="L30" s="211">
        <v>5.309714436E9</v>
      </c>
      <c r="M30" s="211" t="s">
        <v>2321</v>
      </c>
      <c r="N30" s="211" t="s">
        <v>2333</v>
      </c>
      <c r="O30" s="211" t="s">
        <v>2552</v>
      </c>
      <c r="P30" s="211" t="s">
        <v>2137</v>
      </c>
      <c r="Q30" s="230">
        <f>COUNTIF('Hedef Liste Malatya'!A:A,A30)</f>
        <v>1</v>
      </c>
    </row>
    <row r="31" ht="15.75" hidden="1" customHeight="1">
      <c r="A31" s="211" t="s">
        <v>2765</v>
      </c>
      <c r="B31" s="211" t="s">
        <v>2766</v>
      </c>
      <c r="C31" s="212" t="s">
        <v>2897</v>
      </c>
      <c r="D31" s="211" t="s">
        <v>1577</v>
      </c>
      <c r="E31" s="213">
        <v>1612.0</v>
      </c>
      <c r="F31" s="213">
        <v>43.0</v>
      </c>
      <c r="G31" s="213">
        <v>0.0</v>
      </c>
      <c r="H31" s="213">
        <v>142.0</v>
      </c>
      <c r="I31" s="213">
        <v>142.0</v>
      </c>
      <c r="J31" s="214">
        <v>0.0</v>
      </c>
      <c r="K31" s="211" t="s">
        <v>2754</v>
      </c>
      <c r="L31" s="211">
        <v>5.336590599E9</v>
      </c>
      <c r="M31" s="211" t="s">
        <v>2321</v>
      </c>
      <c r="N31" s="211" t="s">
        <v>2333</v>
      </c>
      <c r="O31" s="211" t="s">
        <v>2767</v>
      </c>
      <c r="P31" s="211" t="s">
        <v>2137</v>
      </c>
      <c r="Q31" s="230">
        <f>COUNTIF('Hedef Liste Malatya'!A:A,A31)</f>
        <v>1</v>
      </c>
    </row>
    <row r="32" ht="15.75" hidden="1" customHeight="1">
      <c r="A32" s="211" t="s">
        <v>328</v>
      </c>
      <c r="B32" s="211" t="s">
        <v>329</v>
      </c>
      <c r="C32" s="212" t="s">
        <v>2909</v>
      </c>
      <c r="D32" s="211" t="s">
        <v>1356</v>
      </c>
      <c r="E32" s="213">
        <v>132.0</v>
      </c>
      <c r="F32" s="211"/>
      <c r="G32" s="213">
        <v>6.0</v>
      </c>
      <c r="H32" s="213">
        <v>17.0</v>
      </c>
      <c r="I32" s="213">
        <v>23.0</v>
      </c>
      <c r="J32" s="214">
        <v>0.26</v>
      </c>
      <c r="K32" s="211" t="s">
        <v>2815</v>
      </c>
      <c r="L32" s="211">
        <v>4.2250202E9</v>
      </c>
      <c r="M32" s="211" t="s">
        <v>2321</v>
      </c>
      <c r="N32" s="211" t="s">
        <v>2333</v>
      </c>
      <c r="O32" s="211" t="s">
        <v>332</v>
      </c>
      <c r="P32" s="211" t="s">
        <v>2137</v>
      </c>
      <c r="Q32" s="230">
        <f>COUNTIF('Hedef Liste Malatya'!A:A,A32)</f>
        <v>1</v>
      </c>
    </row>
    <row r="33" ht="15.75" hidden="1" customHeight="1">
      <c r="A33" s="211" t="s">
        <v>2339</v>
      </c>
      <c r="B33" s="211" t="s">
        <v>2340</v>
      </c>
      <c r="C33" s="212" t="s">
        <v>2897</v>
      </c>
      <c r="D33" s="211" t="s">
        <v>1378</v>
      </c>
      <c r="E33" s="213">
        <v>856.0</v>
      </c>
      <c r="F33" s="213">
        <v>47.0</v>
      </c>
      <c r="G33" s="213">
        <v>0.0</v>
      </c>
      <c r="H33" s="213">
        <v>39.0</v>
      </c>
      <c r="I33" s="213">
        <v>39.0</v>
      </c>
      <c r="J33" s="231">
        <v>0.0</v>
      </c>
      <c r="K33" s="211" t="s">
        <v>2341</v>
      </c>
      <c r="L33" s="211">
        <v>4.223260026E9</v>
      </c>
      <c r="M33" s="211" t="s">
        <v>2337</v>
      </c>
      <c r="N33" s="211" t="s">
        <v>2342</v>
      </c>
      <c r="O33" s="211" t="s">
        <v>2343</v>
      </c>
      <c r="P33" s="211" t="s">
        <v>2137</v>
      </c>
      <c r="Q33" s="230">
        <f>COUNTIF('Hedef Liste Malatya'!A:A,A33)</f>
        <v>1</v>
      </c>
    </row>
    <row r="34" ht="15.75" hidden="1" customHeight="1">
      <c r="A34" s="211" t="s">
        <v>2769</v>
      </c>
      <c r="B34" s="211" t="s">
        <v>2770</v>
      </c>
      <c r="C34" s="212" t="s">
        <v>2897</v>
      </c>
      <c r="D34" s="211" t="s">
        <v>1577</v>
      </c>
      <c r="E34" s="213">
        <v>1432.0</v>
      </c>
      <c r="F34" s="213">
        <v>47.0</v>
      </c>
      <c r="G34" s="213">
        <v>0.0</v>
      </c>
      <c r="H34" s="213">
        <v>71.0</v>
      </c>
      <c r="I34" s="213">
        <v>71.0</v>
      </c>
      <c r="J34" s="214">
        <v>0.0</v>
      </c>
      <c r="K34" s="211" t="s">
        <v>2771</v>
      </c>
      <c r="L34" s="211">
        <v>4.22221797E9</v>
      </c>
      <c r="M34" s="211" t="s">
        <v>2337</v>
      </c>
      <c r="N34" s="211" t="s">
        <v>2734</v>
      </c>
      <c r="O34" s="211" t="s">
        <v>2772</v>
      </c>
      <c r="P34" s="211" t="s">
        <v>2137</v>
      </c>
      <c r="Q34" s="230">
        <f>COUNTIF('Hedef Liste Malatya'!A:A,A34)</f>
        <v>1</v>
      </c>
    </row>
    <row r="35" ht="15.75" hidden="1" customHeight="1">
      <c r="A35" s="211" t="s">
        <v>2752</v>
      </c>
      <c r="B35" s="211" t="s">
        <v>2753</v>
      </c>
      <c r="C35" s="212" t="s">
        <v>2897</v>
      </c>
      <c r="D35" s="211" t="s">
        <v>1577</v>
      </c>
      <c r="E35" s="213">
        <v>1822.0</v>
      </c>
      <c r="F35" s="213">
        <v>75.0</v>
      </c>
      <c r="G35" s="213">
        <v>0.0</v>
      </c>
      <c r="H35" s="213">
        <v>129.0</v>
      </c>
      <c r="I35" s="213">
        <v>129.0</v>
      </c>
      <c r="J35" s="214">
        <v>0.0</v>
      </c>
      <c r="K35" s="211" t="s">
        <v>2754</v>
      </c>
      <c r="L35" s="211">
        <v>5.326603083E9</v>
      </c>
      <c r="M35" s="211" t="s">
        <v>2337</v>
      </c>
      <c r="N35" s="211" t="s">
        <v>2910</v>
      </c>
      <c r="O35" s="211" t="s">
        <v>2755</v>
      </c>
      <c r="P35" s="211" t="s">
        <v>2137</v>
      </c>
      <c r="Q35" s="230">
        <f>COUNTIF('Hedef Liste Malatya'!A:A,A35)</f>
        <v>1</v>
      </c>
    </row>
    <row r="36" ht="15.75" hidden="1" customHeight="1">
      <c r="A36" s="211" t="s">
        <v>2780</v>
      </c>
      <c r="B36" s="211" t="s">
        <v>2781</v>
      </c>
      <c r="C36" s="212" t="s">
        <v>2909</v>
      </c>
      <c r="D36" s="211" t="s">
        <v>1378</v>
      </c>
      <c r="E36" s="211"/>
      <c r="F36" s="211"/>
      <c r="G36" s="213">
        <v>0.0</v>
      </c>
      <c r="H36" s="213">
        <v>18.0</v>
      </c>
      <c r="I36" s="213">
        <v>18.0</v>
      </c>
      <c r="J36" s="214">
        <v>0.0</v>
      </c>
      <c r="K36" s="211" t="s">
        <v>2782</v>
      </c>
      <c r="L36" s="211">
        <v>4.222903951E9</v>
      </c>
      <c r="M36" s="211" t="s">
        <v>2321</v>
      </c>
      <c r="N36" s="211" t="s">
        <v>2333</v>
      </c>
      <c r="O36" s="211" t="s">
        <v>2783</v>
      </c>
      <c r="P36" s="211" t="s">
        <v>2137</v>
      </c>
      <c r="Q36" s="230">
        <f>COUNTIF('Hedef Liste Malatya'!A:A,A36)</f>
        <v>1</v>
      </c>
    </row>
    <row r="37" ht="15.75" hidden="1" customHeight="1">
      <c r="A37" s="211" t="s">
        <v>2455</v>
      </c>
      <c r="B37" s="211" t="s">
        <v>2456</v>
      </c>
      <c r="C37" s="212" t="s">
        <v>2897</v>
      </c>
      <c r="D37" s="211" t="s">
        <v>1348</v>
      </c>
      <c r="E37" s="213">
        <v>2034.0</v>
      </c>
      <c r="F37" s="213">
        <v>94.0</v>
      </c>
      <c r="G37" s="213">
        <v>0.0</v>
      </c>
      <c r="H37" s="213">
        <v>37.0</v>
      </c>
      <c r="I37" s="213">
        <v>37.0</v>
      </c>
      <c r="J37" s="231">
        <v>0.0</v>
      </c>
      <c r="K37" s="211" t="s">
        <v>2457</v>
      </c>
      <c r="L37" s="211">
        <v>4.225024242E9</v>
      </c>
      <c r="M37" s="211" t="s">
        <v>2321</v>
      </c>
      <c r="N37" s="211" t="s">
        <v>2393</v>
      </c>
      <c r="O37" s="211" t="s">
        <v>2911</v>
      </c>
      <c r="P37" s="211" t="s">
        <v>2137</v>
      </c>
      <c r="Q37" s="230">
        <f>COUNTIF('Hedef Liste Malatya'!A:A,A37)</f>
        <v>1</v>
      </c>
    </row>
    <row r="38" ht="15.75" hidden="1" customHeight="1">
      <c r="A38" s="211" t="s">
        <v>2912</v>
      </c>
      <c r="B38" s="211" t="s">
        <v>2913</v>
      </c>
      <c r="C38" s="212" t="s">
        <v>2909</v>
      </c>
      <c r="D38" s="211" t="s">
        <v>1378</v>
      </c>
      <c r="E38" s="213">
        <v>3.0</v>
      </c>
      <c r="F38" s="211"/>
      <c r="G38" s="213">
        <v>0.0</v>
      </c>
      <c r="H38" s="213">
        <v>11.0</v>
      </c>
      <c r="I38" s="213">
        <v>11.0</v>
      </c>
      <c r="J38" s="231">
        <v>0.0</v>
      </c>
      <c r="K38" s="211" t="s">
        <v>2914</v>
      </c>
      <c r="L38" s="211">
        <v>5.364622347E9</v>
      </c>
      <c r="M38" s="211" t="s">
        <v>2321</v>
      </c>
      <c r="N38" s="211" t="s">
        <v>2333</v>
      </c>
      <c r="O38" s="211" t="s">
        <v>2915</v>
      </c>
      <c r="P38" s="211" t="s">
        <v>2137</v>
      </c>
      <c r="Q38" s="230">
        <f>COUNTIF('Hedef Liste Malatya'!A:A,A38)</f>
        <v>0</v>
      </c>
    </row>
    <row r="39" ht="15.75" hidden="1" customHeight="1">
      <c r="A39" s="211" t="s">
        <v>2757</v>
      </c>
      <c r="B39" s="211" t="s">
        <v>2758</v>
      </c>
      <c r="C39" s="212" t="s">
        <v>2897</v>
      </c>
      <c r="D39" s="211" t="s">
        <v>1577</v>
      </c>
      <c r="E39" s="213">
        <v>724.0</v>
      </c>
      <c r="F39" s="213">
        <v>47.0</v>
      </c>
      <c r="G39" s="213">
        <v>0.0</v>
      </c>
      <c r="H39" s="213">
        <v>146.0</v>
      </c>
      <c r="I39" s="213">
        <v>146.0</v>
      </c>
      <c r="J39" s="214">
        <v>0.0</v>
      </c>
      <c r="K39" s="211" t="s">
        <v>2754</v>
      </c>
      <c r="L39" s="211">
        <v>4.223225454E9</v>
      </c>
      <c r="M39" s="211" t="s">
        <v>2337</v>
      </c>
      <c r="N39" s="211" t="s">
        <v>2434</v>
      </c>
      <c r="O39" s="211" t="s">
        <v>2759</v>
      </c>
      <c r="P39" s="211" t="s">
        <v>2137</v>
      </c>
      <c r="Q39" s="230">
        <f>COUNTIF('Hedef Liste Malatya'!A:A,A39)</f>
        <v>1</v>
      </c>
    </row>
    <row r="40" ht="15.75" hidden="1" customHeight="1">
      <c r="A40" s="211" t="s">
        <v>2916</v>
      </c>
      <c r="B40" s="211" t="s">
        <v>2917</v>
      </c>
      <c r="C40" s="212" t="s">
        <v>2897</v>
      </c>
      <c r="D40" s="211" t="s">
        <v>1493</v>
      </c>
      <c r="E40" s="213">
        <v>9993.0</v>
      </c>
      <c r="F40" s="213">
        <v>300.0</v>
      </c>
      <c r="G40" s="213">
        <v>110.0</v>
      </c>
      <c r="H40" s="213">
        <v>0.0</v>
      </c>
      <c r="I40" s="213">
        <v>110.0</v>
      </c>
      <c r="J40" s="214">
        <v>1.0</v>
      </c>
      <c r="K40" s="211" t="s">
        <v>2163</v>
      </c>
      <c r="L40" s="211">
        <v>9.999999999E9</v>
      </c>
      <c r="M40" s="211" t="s">
        <v>2321</v>
      </c>
      <c r="N40" s="211" t="s">
        <v>2322</v>
      </c>
      <c r="O40" s="211" t="s">
        <v>2918</v>
      </c>
      <c r="P40" s="211" t="s">
        <v>2165</v>
      </c>
      <c r="Q40" s="230">
        <f>COUNTIF('Hedef Liste Malatya'!A:A,A40)</f>
        <v>0</v>
      </c>
    </row>
    <row r="41" ht="15.75" hidden="1" customHeight="1">
      <c r="A41" s="211" t="s">
        <v>2713</v>
      </c>
      <c r="B41" s="211" t="s">
        <v>2714</v>
      </c>
      <c r="C41" s="212" t="s">
        <v>2897</v>
      </c>
      <c r="D41" s="211" t="s">
        <v>1370</v>
      </c>
      <c r="E41" s="213">
        <v>2710.0</v>
      </c>
      <c r="F41" s="213">
        <v>104.0</v>
      </c>
      <c r="G41" s="213">
        <v>0.0</v>
      </c>
      <c r="H41" s="213">
        <v>14.0</v>
      </c>
      <c r="I41" s="213">
        <v>14.0</v>
      </c>
      <c r="J41" s="214">
        <v>0.0</v>
      </c>
      <c r="K41" s="211" t="s">
        <v>2715</v>
      </c>
      <c r="L41" s="211">
        <v>4.223243241E9</v>
      </c>
      <c r="M41" s="211" t="s">
        <v>2337</v>
      </c>
      <c r="N41" s="211" t="s">
        <v>2434</v>
      </c>
      <c r="O41" s="211" t="s">
        <v>2716</v>
      </c>
      <c r="P41" s="211" t="s">
        <v>2165</v>
      </c>
      <c r="Q41" s="230">
        <f>COUNTIF('Hedef Liste Malatya'!A:A,A41)</f>
        <v>1</v>
      </c>
    </row>
    <row r="42" ht="15.75" hidden="1" customHeight="1">
      <c r="A42" s="211" t="s">
        <v>2919</v>
      </c>
      <c r="B42" s="211" t="s">
        <v>2920</v>
      </c>
      <c r="C42" s="212" t="s">
        <v>2897</v>
      </c>
      <c r="D42" s="211" t="s">
        <v>1370</v>
      </c>
      <c r="E42" s="213">
        <v>2980.0</v>
      </c>
      <c r="F42" s="213">
        <v>206.0</v>
      </c>
      <c r="G42" s="213">
        <v>82.0</v>
      </c>
      <c r="H42" s="213">
        <v>0.0</v>
      </c>
      <c r="I42" s="213">
        <v>82.0</v>
      </c>
      <c r="J42" s="214">
        <v>1.0</v>
      </c>
      <c r="K42" s="211" t="s">
        <v>2163</v>
      </c>
      <c r="L42" s="211">
        <v>9.999999999E9</v>
      </c>
      <c r="M42" s="211" t="s">
        <v>2321</v>
      </c>
      <c r="N42" s="211" t="s">
        <v>2322</v>
      </c>
      <c r="O42" s="211" t="s">
        <v>2921</v>
      </c>
      <c r="P42" s="211" t="s">
        <v>2165</v>
      </c>
      <c r="Q42" s="230">
        <f>COUNTIF('Hedef Liste Malatya'!A:A,A42)</f>
        <v>0</v>
      </c>
    </row>
    <row r="43" ht="15.75" hidden="1" customHeight="1">
      <c r="A43" s="211" t="s">
        <v>2922</v>
      </c>
      <c r="B43" s="211" t="s">
        <v>2923</v>
      </c>
      <c r="C43" s="212" t="s">
        <v>2897</v>
      </c>
      <c r="D43" s="211" t="s">
        <v>1348</v>
      </c>
      <c r="E43" s="213">
        <v>6470.0</v>
      </c>
      <c r="F43" s="213">
        <v>213.0</v>
      </c>
      <c r="G43" s="213">
        <v>169.0</v>
      </c>
      <c r="H43" s="213">
        <v>0.0</v>
      </c>
      <c r="I43" s="213">
        <v>169.0</v>
      </c>
      <c r="J43" s="214">
        <v>1.0</v>
      </c>
      <c r="K43" s="211" t="s">
        <v>2163</v>
      </c>
      <c r="L43" s="211">
        <v>9.999999999E9</v>
      </c>
      <c r="M43" s="211" t="s">
        <v>2321</v>
      </c>
      <c r="N43" s="211" t="s">
        <v>2322</v>
      </c>
      <c r="O43" s="211" t="s">
        <v>2924</v>
      </c>
      <c r="P43" s="211" t="s">
        <v>2165</v>
      </c>
      <c r="Q43" s="230">
        <f>COUNTIF('Hedef Liste Malatya'!A:A,A43)</f>
        <v>0</v>
      </c>
    </row>
    <row r="44" ht="15.75" hidden="1" customHeight="1">
      <c r="A44" s="211" t="s">
        <v>274</v>
      </c>
      <c r="B44" s="211" t="s">
        <v>275</v>
      </c>
      <c r="C44" s="212" t="s">
        <v>2897</v>
      </c>
      <c r="D44" s="211" t="s">
        <v>1378</v>
      </c>
      <c r="E44" s="213">
        <v>3111.0</v>
      </c>
      <c r="F44" s="213">
        <v>151.0</v>
      </c>
      <c r="G44" s="213">
        <v>1.0</v>
      </c>
      <c r="H44" s="213">
        <v>35.0</v>
      </c>
      <c r="I44" s="213">
        <v>36.0</v>
      </c>
      <c r="J44" s="214">
        <v>0.03</v>
      </c>
      <c r="K44" s="211" t="s">
        <v>2402</v>
      </c>
      <c r="L44" s="211">
        <v>4.225028888E9</v>
      </c>
      <c r="M44" s="211" t="s">
        <v>2321</v>
      </c>
      <c r="N44" s="211" t="s">
        <v>2322</v>
      </c>
      <c r="O44" s="211" t="s">
        <v>278</v>
      </c>
      <c r="P44" s="211" t="s">
        <v>2137</v>
      </c>
      <c r="Q44" s="230">
        <f>COUNTIF('Hedef Liste Malatya'!A:A,A44)</f>
        <v>1</v>
      </c>
    </row>
    <row r="45" ht="15.75" hidden="1" customHeight="1">
      <c r="A45" s="211" t="s">
        <v>2737</v>
      </c>
      <c r="B45" s="211" t="s">
        <v>2738</v>
      </c>
      <c r="C45" s="212" t="s">
        <v>2897</v>
      </c>
      <c r="D45" s="211" t="s">
        <v>1378</v>
      </c>
      <c r="E45" s="213">
        <v>1264.0</v>
      </c>
      <c r="F45" s="213">
        <v>111.0</v>
      </c>
      <c r="G45" s="213">
        <v>0.0</v>
      </c>
      <c r="H45" s="213">
        <v>33.0</v>
      </c>
      <c r="I45" s="213">
        <v>33.0</v>
      </c>
      <c r="J45" s="214">
        <v>0.0</v>
      </c>
      <c r="K45" s="211" t="s">
        <v>2739</v>
      </c>
      <c r="L45" s="211">
        <v>4.222212116E9</v>
      </c>
      <c r="M45" s="211" t="s">
        <v>2337</v>
      </c>
      <c r="N45" s="211" t="s">
        <v>2583</v>
      </c>
      <c r="O45" s="211" t="s">
        <v>2740</v>
      </c>
      <c r="P45" s="211" t="s">
        <v>2137</v>
      </c>
      <c r="Q45" s="230">
        <f>COUNTIF('Hedef Liste Malatya'!A:A,A45)</f>
        <v>1</v>
      </c>
    </row>
    <row r="46" ht="15.75" hidden="1" customHeight="1">
      <c r="A46" s="211" t="s">
        <v>2925</v>
      </c>
      <c r="B46" s="211" t="s">
        <v>2926</v>
      </c>
      <c r="C46" s="212" t="s">
        <v>2897</v>
      </c>
      <c r="D46" s="211" t="s">
        <v>1577</v>
      </c>
      <c r="E46" s="213">
        <v>4431.0</v>
      </c>
      <c r="F46" s="213">
        <v>246.0</v>
      </c>
      <c r="G46" s="213">
        <v>72.0</v>
      </c>
      <c r="H46" s="213">
        <v>15.0</v>
      </c>
      <c r="I46" s="213">
        <v>87.0</v>
      </c>
      <c r="J46" s="231">
        <v>0.83</v>
      </c>
      <c r="K46" s="211" t="s">
        <v>2186</v>
      </c>
      <c r="L46" s="211">
        <v>4.223224545E9</v>
      </c>
      <c r="M46" s="211" t="s">
        <v>2337</v>
      </c>
      <c r="N46" s="211" t="s">
        <v>2927</v>
      </c>
      <c r="O46" s="211" t="s">
        <v>2928</v>
      </c>
      <c r="P46" s="211" t="s">
        <v>2165</v>
      </c>
      <c r="Q46" s="230">
        <f>COUNTIF('Hedef Liste Malatya'!A:A,A46)</f>
        <v>0</v>
      </c>
    </row>
    <row r="47" ht="15.75" hidden="1" customHeight="1">
      <c r="A47" s="211" t="s">
        <v>228</v>
      </c>
      <c r="B47" s="211" t="s">
        <v>229</v>
      </c>
      <c r="C47" s="212" t="s">
        <v>2897</v>
      </c>
      <c r="D47" s="211" t="s">
        <v>1378</v>
      </c>
      <c r="E47" s="213">
        <v>306.0</v>
      </c>
      <c r="F47" s="213">
        <v>23.0</v>
      </c>
      <c r="G47" s="213">
        <v>16.0</v>
      </c>
      <c r="H47" s="213">
        <v>13.0</v>
      </c>
      <c r="I47" s="213">
        <v>29.0</v>
      </c>
      <c r="J47" s="214">
        <v>0.55</v>
      </c>
      <c r="K47" s="211" t="s">
        <v>2606</v>
      </c>
      <c r="L47" s="211">
        <v>5.383633231E9</v>
      </c>
      <c r="M47" s="211" t="s">
        <v>2321</v>
      </c>
      <c r="N47" s="211" t="s">
        <v>2366</v>
      </c>
      <c r="O47" s="211" t="s">
        <v>2607</v>
      </c>
      <c r="P47" s="211" t="s">
        <v>2137</v>
      </c>
      <c r="Q47" s="230">
        <f>COUNTIF('Hedef Liste Malatya'!A:A,A47)</f>
        <v>1</v>
      </c>
    </row>
    <row r="48" ht="15.75" hidden="1" customHeight="1">
      <c r="A48" s="211" t="s">
        <v>2654</v>
      </c>
      <c r="B48" s="211" t="s">
        <v>2655</v>
      </c>
      <c r="C48" s="212" t="s">
        <v>2897</v>
      </c>
      <c r="D48" s="211" t="s">
        <v>1493</v>
      </c>
      <c r="E48" s="213">
        <v>2012.0</v>
      </c>
      <c r="F48" s="213">
        <v>68.0</v>
      </c>
      <c r="G48" s="213">
        <v>0.0</v>
      </c>
      <c r="H48" s="213">
        <v>17.0</v>
      </c>
      <c r="I48" s="213">
        <v>17.0</v>
      </c>
      <c r="J48" s="214">
        <v>0.0</v>
      </c>
      <c r="K48" s="211" t="s">
        <v>2656</v>
      </c>
      <c r="L48" s="211">
        <v>4.222122533E9</v>
      </c>
      <c r="M48" s="211" t="s">
        <v>2321</v>
      </c>
      <c r="N48" s="211" t="s">
        <v>2333</v>
      </c>
      <c r="O48" s="211" t="s">
        <v>2657</v>
      </c>
      <c r="P48" s="211" t="s">
        <v>2137</v>
      </c>
      <c r="Q48" s="230">
        <f>COUNTIF('Hedef Liste Malatya'!A:A,A48)</f>
        <v>1</v>
      </c>
    </row>
    <row r="49" ht="15.75" hidden="1" customHeight="1">
      <c r="A49" s="211" t="s">
        <v>74</v>
      </c>
      <c r="B49" s="211" t="s">
        <v>75</v>
      </c>
      <c r="C49" s="212" t="s">
        <v>2897</v>
      </c>
      <c r="D49" s="211" t="s">
        <v>1827</v>
      </c>
      <c r="E49" s="213">
        <v>550.0</v>
      </c>
      <c r="F49" s="213">
        <v>21.0</v>
      </c>
      <c r="G49" s="213">
        <v>4.0</v>
      </c>
      <c r="H49" s="213">
        <v>8.0</v>
      </c>
      <c r="I49" s="213">
        <v>12.0</v>
      </c>
      <c r="J49" s="214">
        <v>0.33</v>
      </c>
      <c r="K49" s="211" t="s">
        <v>2433</v>
      </c>
      <c r="L49" s="211">
        <v>5.454016835E9</v>
      </c>
      <c r="M49" s="211" t="s">
        <v>2337</v>
      </c>
      <c r="N49" s="211" t="s">
        <v>2434</v>
      </c>
      <c r="O49" s="211" t="s">
        <v>79</v>
      </c>
      <c r="P49" s="211" t="s">
        <v>2137</v>
      </c>
      <c r="Q49" s="230">
        <f>COUNTIF('Hedef Liste Malatya'!A:A,A49)</f>
        <v>1</v>
      </c>
    </row>
    <row r="50" ht="15.75" hidden="1" customHeight="1">
      <c r="A50" s="211" t="s">
        <v>376</v>
      </c>
      <c r="B50" s="211" t="s">
        <v>377</v>
      </c>
      <c r="C50" s="212" t="s">
        <v>2897</v>
      </c>
      <c r="D50" s="211" t="s">
        <v>1378</v>
      </c>
      <c r="E50" s="213">
        <v>711.0</v>
      </c>
      <c r="F50" s="213">
        <v>59.0</v>
      </c>
      <c r="G50" s="213">
        <v>9.0</v>
      </c>
      <c r="H50" s="213">
        <v>36.0</v>
      </c>
      <c r="I50" s="213">
        <v>45.0</v>
      </c>
      <c r="J50" s="231">
        <v>0.2</v>
      </c>
      <c r="K50" s="211" t="s">
        <v>2612</v>
      </c>
      <c r="L50" s="211">
        <v>4.2250433E9</v>
      </c>
      <c r="M50" s="211" t="s">
        <v>2321</v>
      </c>
      <c r="N50" s="211" t="s">
        <v>2472</v>
      </c>
      <c r="O50" s="211" t="s">
        <v>2613</v>
      </c>
      <c r="P50" s="211" t="s">
        <v>2137</v>
      </c>
      <c r="Q50" s="230">
        <f>COUNTIF('Hedef Liste Malatya'!A:A,A50)</f>
        <v>1</v>
      </c>
    </row>
    <row r="51" ht="15.75" hidden="1" customHeight="1">
      <c r="A51" s="211" t="s">
        <v>499</v>
      </c>
      <c r="B51" s="211" t="s">
        <v>500</v>
      </c>
      <c r="C51" s="212" t="s">
        <v>2897</v>
      </c>
      <c r="D51" s="211" t="s">
        <v>1507</v>
      </c>
      <c r="E51" s="213">
        <v>193.0</v>
      </c>
      <c r="F51" s="213">
        <v>30.0</v>
      </c>
      <c r="G51" s="213">
        <v>32.0</v>
      </c>
      <c r="H51" s="213">
        <v>134.0</v>
      </c>
      <c r="I51" s="213">
        <v>166.0</v>
      </c>
      <c r="J51" s="214">
        <v>0.19</v>
      </c>
      <c r="K51" s="211" t="s">
        <v>2774</v>
      </c>
      <c r="L51" s="211">
        <v>5.527547754E9</v>
      </c>
      <c r="M51" s="211" t="s">
        <v>2321</v>
      </c>
      <c r="N51" s="211" t="s">
        <v>2485</v>
      </c>
      <c r="O51" s="211" t="s">
        <v>503</v>
      </c>
      <c r="P51" s="211" t="s">
        <v>2137</v>
      </c>
      <c r="Q51" s="230">
        <f>COUNTIF('Hedef Liste Malatya'!A:A,A51)</f>
        <v>1</v>
      </c>
    </row>
    <row r="52" ht="15.75" hidden="1" customHeight="1">
      <c r="A52" s="211" t="s">
        <v>504</v>
      </c>
      <c r="B52" s="211" t="s">
        <v>505</v>
      </c>
      <c r="C52" s="212" t="s">
        <v>2897</v>
      </c>
      <c r="D52" s="211" t="s">
        <v>1348</v>
      </c>
      <c r="E52" s="213">
        <v>101.0</v>
      </c>
      <c r="F52" s="211"/>
      <c r="G52" s="213">
        <v>7.0</v>
      </c>
      <c r="H52" s="213">
        <v>11.0</v>
      </c>
      <c r="I52" s="213">
        <v>18.0</v>
      </c>
      <c r="J52" s="214">
        <v>0.39</v>
      </c>
      <c r="K52" s="211" t="s">
        <v>2320</v>
      </c>
      <c r="L52" s="211">
        <v>5.379567496E9</v>
      </c>
      <c r="M52" s="211" t="s">
        <v>2321</v>
      </c>
      <c r="N52" s="211" t="s">
        <v>2322</v>
      </c>
      <c r="O52" s="211" t="s">
        <v>592</v>
      </c>
      <c r="P52" s="211" t="s">
        <v>2137</v>
      </c>
      <c r="Q52" s="230">
        <f>COUNTIF('Hedef Liste Malatya'!A:A,A52)</f>
        <v>1</v>
      </c>
    </row>
    <row r="53" ht="15.75" hidden="1" customHeight="1">
      <c r="A53" s="211" t="s">
        <v>380</v>
      </c>
      <c r="B53" s="211" t="s">
        <v>381</v>
      </c>
      <c r="C53" s="212" t="s">
        <v>2897</v>
      </c>
      <c r="D53" s="211" t="s">
        <v>2034</v>
      </c>
      <c r="E53" s="213">
        <v>3943.0</v>
      </c>
      <c r="F53" s="213">
        <v>191.0</v>
      </c>
      <c r="G53" s="213">
        <v>21.0</v>
      </c>
      <c r="H53" s="213">
        <v>12.0</v>
      </c>
      <c r="I53" s="213">
        <v>33.0</v>
      </c>
      <c r="J53" s="231">
        <v>0.64</v>
      </c>
      <c r="K53" s="211" t="s">
        <v>2701</v>
      </c>
      <c r="L53" s="211">
        <v>4.222116767E9</v>
      </c>
      <c r="M53" s="211" t="s">
        <v>2321</v>
      </c>
      <c r="N53" s="211" t="s">
        <v>2393</v>
      </c>
      <c r="O53" s="211" t="s">
        <v>2702</v>
      </c>
      <c r="P53" s="211" t="s">
        <v>2137</v>
      </c>
      <c r="Q53" s="230">
        <f>COUNTIF('Hedef Liste Malatya'!A:A,A53)</f>
        <v>1</v>
      </c>
    </row>
    <row r="54" ht="15.75" hidden="1" customHeight="1">
      <c r="A54" s="211" t="s">
        <v>294</v>
      </c>
      <c r="B54" s="211" t="s">
        <v>295</v>
      </c>
      <c r="C54" s="212" t="s">
        <v>2897</v>
      </c>
      <c r="D54" s="211" t="s">
        <v>1950</v>
      </c>
      <c r="E54" s="213">
        <v>726.0</v>
      </c>
      <c r="F54" s="213">
        <v>18.0</v>
      </c>
      <c r="G54" s="213">
        <v>8.0</v>
      </c>
      <c r="H54" s="213">
        <v>43.0</v>
      </c>
      <c r="I54" s="213">
        <v>51.0</v>
      </c>
      <c r="J54" s="231">
        <v>0.16</v>
      </c>
      <c r="K54" s="211" t="s">
        <v>2451</v>
      </c>
      <c r="L54" s="211">
        <v>4.225032844E9</v>
      </c>
      <c r="M54" s="211" t="s">
        <v>2321</v>
      </c>
      <c r="N54" s="211" t="s">
        <v>2322</v>
      </c>
      <c r="O54" s="211" t="s">
        <v>297</v>
      </c>
      <c r="P54" s="211" t="s">
        <v>2137</v>
      </c>
      <c r="Q54" s="230">
        <f>COUNTIF('Hedef Liste Malatya'!A:A,A54)</f>
        <v>1</v>
      </c>
    </row>
    <row r="55" ht="15.75" hidden="1" customHeight="1">
      <c r="A55" s="211" t="s">
        <v>2791</v>
      </c>
      <c r="B55" s="211" t="s">
        <v>2792</v>
      </c>
      <c r="C55" s="212" t="s">
        <v>2909</v>
      </c>
      <c r="D55" s="211" t="s">
        <v>2299</v>
      </c>
      <c r="E55" s="213">
        <v>30.0</v>
      </c>
      <c r="F55" s="211"/>
      <c r="G55" s="213">
        <v>0.0</v>
      </c>
      <c r="H55" s="213">
        <v>23.0</v>
      </c>
      <c r="I55" s="213">
        <v>23.0</v>
      </c>
      <c r="J55" s="231">
        <v>0.0</v>
      </c>
      <c r="K55" s="211" t="s">
        <v>2793</v>
      </c>
      <c r="L55" s="211">
        <v>5.447400444E9</v>
      </c>
      <c r="M55" s="211" t="s">
        <v>2321</v>
      </c>
      <c r="N55" s="211" t="s">
        <v>2388</v>
      </c>
      <c r="O55" s="211" t="s">
        <v>2794</v>
      </c>
      <c r="P55" s="211" t="s">
        <v>2137</v>
      </c>
      <c r="Q55" s="230">
        <f>COUNTIF('Hedef Liste Malatya'!A:A,A55)</f>
        <v>1</v>
      </c>
    </row>
    <row r="56" ht="15.75" hidden="1" customHeight="1">
      <c r="A56" s="211" t="s">
        <v>2511</v>
      </c>
      <c r="B56" s="211" t="s">
        <v>2512</v>
      </c>
      <c r="C56" s="212" t="s">
        <v>2897</v>
      </c>
      <c r="D56" s="211" t="s">
        <v>1378</v>
      </c>
      <c r="E56" s="213">
        <v>951.0</v>
      </c>
      <c r="F56" s="211"/>
      <c r="G56" s="213">
        <v>0.0</v>
      </c>
      <c r="H56" s="213">
        <v>91.0</v>
      </c>
      <c r="I56" s="213">
        <v>91.0</v>
      </c>
      <c r="J56" s="214">
        <v>0.0</v>
      </c>
      <c r="K56" s="211" t="s">
        <v>2513</v>
      </c>
      <c r="L56" s="211">
        <v>5.398273444E9</v>
      </c>
      <c r="M56" s="211" t="s">
        <v>2337</v>
      </c>
      <c r="N56" s="211" t="s">
        <v>2514</v>
      </c>
      <c r="O56" s="211" t="s">
        <v>2515</v>
      </c>
      <c r="P56" s="211" t="s">
        <v>2137</v>
      </c>
      <c r="Q56" s="230">
        <f>COUNTIF('Hedef Liste Malatya'!A:A,A56)</f>
        <v>1</v>
      </c>
    </row>
    <row r="57" ht="15.75" hidden="1" customHeight="1">
      <c r="A57" s="211" t="s">
        <v>147</v>
      </c>
      <c r="B57" s="211" t="s">
        <v>148</v>
      </c>
      <c r="C57" s="212" t="s">
        <v>2909</v>
      </c>
      <c r="D57" s="211" t="s">
        <v>2299</v>
      </c>
      <c r="E57" s="213">
        <v>41.0</v>
      </c>
      <c r="F57" s="211"/>
      <c r="G57" s="213">
        <v>0.0</v>
      </c>
      <c r="H57" s="213">
        <v>58.0</v>
      </c>
      <c r="I57" s="213">
        <v>58.0</v>
      </c>
      <c r="J57" s="231">
        <v>0.0</v>
      </c>
      <c r="K57" s="211" t="s">
        <v>2374</v>
      </c>
      <c r="L57" s="211">
        <v>5.527845844E9</v>
      </c>
      <c r="M57" s="211" t="s">
        <v>2337</v>
      </c>
      <c r="N57" s="211" t="s">
        <v>2338</v>
      </c>
      <c r="O57" s="211" t="s">
        <v>145</v>
      </c>
      <c r="P57" s="211" t="s">
        <v>2137</v>
      </c>
      <c r="Q57" s="230">
        <f>COUNTIF('Hedef Liste Malatya'!A:A,A57)</f>
        <v>1</v>
      </c>
    </row>
    <row r="58" ht="15.75" hidden="1" customHeight="1">
      <c r="A58" s="211" t="s">
        <v>150</v>
      </c>
      <c r="B58" s="211" t="s">
        <v>151</v>
      </c>
      <c r="C58" s="212" t="s">
        <v>2897</v>
      </c>
      <c r="D58" s="211" t="s">
        <v>1597</v>
      </c>
      <c r="E58" s="213">
        <v>1654.0</v>
      </c>
      <c r="F58" s="213">
        <v>48.0</v>
      </c>
      <c r="G58" s="213">
        <v>22.0</v>
      </c>
      <c r="H58" s="213">
        <v>11.0</v>
      </c>
      <c r="I58" s="213">
        <v>33.0</v>
      </c>
      <c r="J58" s="214">
        <v>0.67</v>
      </c>
      <c r="K58" s="211" t="s">
        <v>2617</v>
      </c>
      <c r="L58" s="211">
        <v>4.22322001E9</v>
      </c>
      <c r="M58" s="211" t="s">
        <v>2337</v>
      </c>
      <c r="N58" s="211" t="s">
        <v>2541</v>
      </c>
      <c r="O58" s="211" t="s">
        <v>154</v>
      </c>
      <c r="P58" s="211" t="s">
        <v>2137</v>
      </c>
      <c r="Q58" s="230">
        <f>COUNTIF('Hedef Liste Malatya'!A:A,A58)</f>
        <v>1</v>
      </c>
    </row>
    <row r="59" ht="15.75" hidden="1" customHeight="1">
      <c r="A59" s="211" t="s">
        <v>367</v>
      </c>
      <c r="B59" s="211" t="s">
        <v>368</v>
      </c>
      <c r="C59" s="212" t="s">
        <v>2897</v>
      </c>
      <c r="D59" s="211" t="s">
        <v>1378</v>
      </c>
      <c r="E59" s="213">
        <v>3037.0</v>
      </c>
      <c r="F59" s="213">
        <v>148.0</v>
      </c>
      <c r="G59" s="213">
        <v>7.0</v>
      </c>
      <c r="H59" s="213">
        <v>32.0</v>
      </c>
      <c r="I59" s="213">
        <v>39.0</v>
      </c>
      <c r="J59" s="214">
        <v>0.18</v>
      </c>
      <c r="K59" s="211" t="s">
        <v>2609</v>
      </c>
      <c r="L59" s="211">
        <v>4.222112344E9</v>
      </c>
      <c r="M59" s="211" t="s">
        <v>2321</v>
      </c>
      <c r="N59" s="211" t="s">
        <v>2393</v>
      </c>
      <c r="O59" s="211" t="s">
        <v>371</v>
      </c>
      <c r="P59" s="211" t="s">
        <v>2137</v>
      </c>
      <c r="Q59" s="230">
        <f>COUNTIF('Hedef Liste Malatya'!A:A,A59)</f>
        <v>1</v>
      </c>
    </row>
    <row r="60" ht="15.75" hidden="1" customHeight="1">
      <c r="A60" s="211" t="s">
        <v>216</v>
      </c>
      <c r="B60" s="211" t="s">
        <v>217</v>
      </c>
      <c r="C60" s="212" t="s">
        <v>2897</v>
      </c>
      <c r="D60" s="211" t="s">
        <v>1493</v>
      </c>
      <c r="E60" s="213">
        <v>942.0</v>
      </c>
      <c r="F60" s="213">
        <v>28.0</v>
      </c>
      <c r="G60" s="213">
        <v>0.0</v>
      </c>
      <c r="H60" s="213">
        <v>24.0</v>
      </c>
      <c r="I60" s="213">
        <v>24.0</v>
      </c>
      <c r="J60" s="214">
        <v>0.0</v>
      </c>
      <c r="K60" s="211" t="s">
        <v>2623</v>
      </c>
      <c r="L60" s="211">
        <v>4.222129285E9</v>
      </c>
      <c r="M60" s="211" t="s">
        <v>2321</v>
      </c>
      <c r="N60" s="211" t="s">
        <v>2322</v>
      </c>
      <c r="O60" s="211" t="s">
        <v>220</v>
      </c>
      <c r="P60" s="211" t="s">
        <v>2137</v>
      </c>
      <c r="Q60" s="230">
        <f>COUNTIF('Hedef Liste Malatya'!A:A,A60)</f>
        <v>1</v>
      </c>
    </row>
    <row r="61" ht="15.75" hidden="1" customHeight="1">
      <c r="A61" s="211" t="s">
        <v>2330</v>
      </c>
      <c r="B61" s="211" t="s">
        <v>2331</v>
      </c>
      <c r="C61" s="212" t="s">
        <v>2897</v>
      </c>
      <c r="D61" s="211" t="s">
        <v>1356</v>
      </c>
      <c r="E61" s="213">
        <v>592.0</v>
      </c>
      <c r="F61" s="213">
        <v>17.0</v>
      </c>
      <c r="G61" s="213">
        <v>0.0</v>
      </c>
      <c r="H61" s="213">
        <v>11.0</v>
      </c>
      <c r="I61" s="213">
        <v>11.0</v>
      </c>
      <c r="J61" s="214">
        <v>0.0</v>
      </c>
      <c r="K61" s="211" t="s">
        <v>2332</v>
      </c>
      <c r="L61" s="211">
        <v>5.423214475E9</v>
      </c>
      <c r="M61" s="211" t="s">
        <v>2321</v>
      </c>
      <c r="N61" s="211" t="s">
        <v>2333</v>
      </c>
      <c r="O61" s="211" t="s">
        <v>2334</v>
      </c>
      <c r="P61" s="211" t="s">
        <v>2137</v>
      </c>
      <c r="Q61" s="230">
        <f>COUNTIF('Hedef Liste Malatya'!A:A,A61)</f>
        <v>1</v>
      </c>
    </row>
    <row r="62" ht="15.75" hidden="1" customHeight="1">
      <c r="A62" s="211" t="s">
        <v>2691</v>
      </c>
      <c r="B62" s="211" t="s">
        <v>2692</v>
      </c>
      <c r="C62" s="212" t="s">
        <v>2897</v>
      </c>
      <c r="D62" s="211" t="s">
        <v>1378</v>
      </c>
      <c r="E62" s="213">
        <v>1234.0</v>
      </c>
      <c r="F62" s="213">
        <v>30.0</v>
      </c>
      <c r="G62" s="213">
        <v>0.0</v>
      </c>
      <c r="H62" s="213">
        <v>26.0</v>
      </c>
      <c r="I62" s="213">
        <v>26.0</v>
      </c>
      <c r="J62" s="214">
        <v>0.0</v>
      </c>
      <c r="K62" s="211" t="s">
        <v>2693</v>
      </c>
      <c r="L62" s="211">
        <v>5.526001444E9</v>
      </c>
      <c r="M62" s="211" t="s">
        <v>2337</v>
      </c>
      <c r="N62" s="211" t="s">
        <v>2694</v>
      </c>
      <c r="O62" s="211" t="s">
        <v>2695</v>
      </c>
      <c r="P62" s="211" t="s">
        <v>2137</v>
      </c>
      <c r="Q62" s="230">
        <f>COUNTIF('Hedef Liste Malatya'!A:A,A62)</f>
        <v>1</v>
      </c>
    </row>
    <row r="63" ht="15.75" hidden="1" customHeight="1">
      <c r="A63" s="211" t="s">
        <v>2742</v>
      </c>
      <c r="B63" s="211" t="s">
        <v>2743</v>
      </c>
      <c r="C63" s="212" t="s">
        <v>2897</v>
      </c>
      <c r="D63" s="211" t="s">
        <v>1577</v>
      </c>
      <c r="E63" s="213">
        <v>844.0</v>
      </c>
      <c r="F63" s="213">
        <v>125.0</v>
      </c>
      <c r="G63" s="213">
        <v>0.0</v>
      </c>
      <c r="H63" s="213">
        <v>163.0</v>
      </c>
      <c r="I63" s="213">
        <v>163.0</v>
      </c>
      <c r="J63" s="214">
        <v>0.0</v>
      </c>
      <c r="K63" s="211" t="s">
        <v>2744</v>
      </c>
      <c r="L63" s="211">
        <v>4.223214421E9</v>
      </c>
      <c r="M63" s="211" t="s">
        <v>2337</v>
      </c>
      <c r="N63" s="211" t="s">
        <v>2358</v>
      </c>
      <c r="O63" s="211" t="s">
        <v>2745</v>
      </c>
      <c r="P63" s="211" t="s">
        <v>2137</v>
      </c>
      <c r="Q63" s="230">
        <f>COUNTIF('Hedef Liste Malatya'!A:A,A63)</f>
        <v>1</v>
      </c>
    </row>
    <row r="64" ht="15.75" hidden="1" customHeight="1">
      <c r="A64" s="211" t="s">
        <v>333</v>
      </c>
      <c r="B64" s="211" t="s">
        <v>334</v>
      </c>
      <c r="C64" s="212" t="s">
        <v>2897</v>
      </c>
      <c r="D64" s="211" t="s">
        <v>1378</v>
      </c>
      <c r="E64" s="213">
        <v>3130.0</v>
      </c>
      <c r="F64" s="213">
        <v>183.0</v>
      </c>
      <c r="G64" s="213">
        <v>8.0</v>
      </c>
      <c r="H64" s="213">
        <v>22.0</v>
      </c>
      <c r="I64" s="213">
        <v>30.0</v>
      </c>
      <c r="J64" s="214">
        <v>0.27</v>
      </c>
      <c r="K64" s="211" t="s">
        <v>2491</v>
      </c>
      <c r="L64" s="211">
        <v>4.222125658E9</v>
      </c>
      <c r="M64" s="211" t="s">
        <v>2321</v>
      </c>
      <c r="N64" s="211" t="s">
        <v>2333</v>
      </c>
      <c r="O64" s="211" t="s">
        <v>336</v>
      </c>
      <c r="P64" s="211" t="s">
        <v>2137</v>
      </c>
      <c r="Q64" s="230">
        <f>COUNTIF('Hedef Liste Malatya'!A:A,A64)</f>
        <v>1</v>
      </c>
    </row>
    <row r="65" ht="15.75" hidden="1" customHeight="1">
      <c r="A65" s="211" t="s">
        <v>2600</v>
      </c>
      <c r="B65" s="211" t="s">
        <v>2601</v>
      </c>
      <c r="C65" s="212" t="s">
        <v>2897</v>
      </c>
      <c r="D65" s="211" t="s">
        <v>1507</v>
      </c>
      <c r="E65" s="213">
        <v>640.0</v>
      </c>
      <c r="F65" s="211"/>
      <c r="G65" s="213">
        <v>0.0</v>
      </c>
      <c r="H65" s="213">
        <v>22.0</v>
      </c>
      <c r="I65" s="213">
        <v>22.0</v>
      </c>
      <c r="J65" s="214">
        <v>0.0</v>
      </c>
      <c r="K65" s="211" t="s">
        <v>2602</v>
      </c>
      <c r="L65" s="211">
        <v>5.441121444E9</v>
      </c>
      <c r="M65" s="211" t="s">
        <v>2321</v>
      </c>
      <c r="N65" s="211" t="s">
        <v>2352</v>
      </c>
      <c r="O65" s="211" t="s">
        <v>2603</v>
      </c>
      <c r="P65" s="211" t="s">
        <v>2137</v>
      </c>
      <c r="Q65" s="230">
        <f>COUNTIF('Hedef Liste Malatya'!A:A,A65)</f>
        <v>1</v>
      </c>
    </row>
    <row r="66" ht="15.75" hidden="1" customHeight="1">
      <c r="A66" s="211" t="s">
        <v>692</v>
      </c>
      <c r="B66" s="211" t="s">
        <v>693</v>
      </c>
      <c r="C66" s="212" t="s">
        <v>2897</v>
      </c>
      <c r="D66" s="211" t="s">
        <v>1832</v>
      </c>
      <c r="E66" s="213">
        <v>497.0</v>
      </c>
      <c r="F66" s="213">
        <v>27.0</v>
      </c>
      <c r="G66" s="213">
        <v>20.0</v>
      </c>
      <c r="H66" s="213">
        <v>28.0</v>
      </c>
      <c r="I66" s="213">
        <v>48.0</v>
      </c>
      <c r="J66" s="214">
        <v>0.42</v>
      </c>
      <c r="K66" s="211" t="s">
        <v>2460</v>
      </c>
      <c r="L66" s="211">
        <v>5.449018744E9</v>
      </c>
      <c r="M66" s="211" t="s">
        <v>2337</v>
      </c>
      <c r="N66" s="211" t="s">
        <v>2461</v>
      </c>
      <c r="O66" s="211" t="s">
        <v>696</v>
      </c>
      <c r="P66" s="211" t="s">
        <v>2137</v>
      </c>
      <c r="Q66" s="230">
        <f>COUNTIF('Hedef Liste Malatya'!A:A,A66)</f>
        <v>1</v>
      </c>
    </row>
    <row r="67" ht="15.75" hidden="1" customHeight="1">
      <c r="A67" s="211" t="s">
        <v>2625</v>
      </c>
      <c r="B67" s="211" t="s">
        <v>2626</v>
      </c>
      <c r="C67" s="212" t="s">
        <v>2897</v>
      </c>
      <c r="D67" s="211" t="s">
        <v>1493</v>
      </c>
      <c r="E67" s="213">
        <v>491.0</v>
      </c>
      <c r="F67" s="213">
        <v>8.0</v>
      </c>
      <c r="G67" s="213">
        <v>0.0</v>
      </c>
      <c r="H67" s="213">
        <v>27.0</v>
      </c>
      <c r="I67" s="213">
        <v>27.0</v>
      </c>
      <c r="J67" s="214">
        <v>0.0</v>
      </c>
      <c r="K67" s="211" t="s">
        <v>2627</v>
      </c>
      <c r="L67" s="211">
        <v>4.222112585E9</v>
      </c>
      <c r="M67" s="211" t="s">
        <v>2321</v>
      </c>
      <c r="N67" s="211" t="s">
        <v>2628</v>
      </c>
      <c r="O67" s="211" t="s">
        <v>2629</v>
      </c>
      <c r="P67" s="211" t="s">
        <v>2137</v>
      </c>
      <c r="Q67" s="230">
        <f>COUNTIF('Hedef Liste Malatya'!A:A,A67)</f>
        <v>1</v>
      </c>
    </row>
    <row r="68" ht="15.75" hidden="1" customHeight="1">
      <c r="A68" s="211" t="s">
        <v>2535</v>
      </c>
      <c r="B68" s="211" t="s">
        <v>2929</v>
      </c>
      <c r="C68" s="212" t="s">
        <v>2909</v>
      </c>
      <c r="D68" s="211" t="s">
        <v>1378</v>
      </c>
      <c r="E68" s="213">
        <v>619.0</v>
      </c>
      <c r="F68" s="211"/>
      <c r="G68" s="213">
        <v>0.0</v>
      </c>
      <c r="H68" s="213">
        <v>39.0</v>
      </c>
      <c r="I68" s="213">
        <v>39.0</v>
      </c>
      <c r="J68" s="214">
        <v>0.0</v>
      </c>
      <c r="K68" s="211" t="s">
        <v>2537</v>
      </c>
      <c r="L68" s="211">
        <v>5.397286171E9</v>
      </c>
      <c r="M68" s="211" t="s">
        <v>2337</v>
      </c>
      <c r="N68" s="211" t="s">
        <v>2426</v>
      </c>
      <c r="O68" s="211" t="s">
        <v>2538</v>
      </c>
      <c r="P68" s="211" t="s">
        <v>2137</v>
      </c>
      <c r="Q68" s="230">
        <f>COUNTIF('Hedef Liste Malatya'!A:A,A68)</f>
        <v>1</v>
      </c>
    </row>
    <row r="69" ht="15.75" hidden="1" customHeight="1">
      <c r="A69" s="211" t="s">
        <v>2859</v>
      </c>
      <c r="B69" s="211" t="s">
        <v>2860</v>
      </c>
      <c r="C69" s="212" t="s">
        <v>2897</v>
      </c>
      <c r="D69" s="211" t="s">
        <v>1364</v>
      </c>
      <c r="E69" s="213">
        <v>93.0</v>
      </c>
      <c r="F69" s="213">
        <v>3.0</v>
      </c>
      <c r="G69" s="213">
        <v>0.0</v>
      </c>
      <c r="H69" s="213">
        <v>7.0</v>
      </c>
      <c r="I69" s="213">
        <v>7.0</v>
      </c>
      <c r="J69" s="214">
        <v>0.0</v>
      </c>
      <c r="K69" s="211" t="s">
        <v>2861</v>
      </c>
      <c r="L69" s="211">
        <v>5.315113487E9</v>
      </c>
      <c r="M69" s="211" t="s">
        <v>2321</v>
      </c>
      <c r="N69" s="211" t="s">
        <v>2333</v>
      </c>
      <c r="O69" s="211" t="s">
        <v>2862</v>
      </c>
      <c r="P69" s="211" t="s">
        <v>2137</v>
      </c>
      <c r="Q69" s="230">
        <f>COUNTIF('Hedef Liste Malatya'!A:A,A69)</f>
        <v>1</v>
      </c>
    </row>
    <row r="70" ht="15.75" hidden="1" customHeight="1">
      <c r="A70" s="211" t="s">
        <v>2930</v>
      </c>
      <c r="B70" s="211" t="s">
        <v>2931</v>
      </c>
      <c r="C70" s="212" t="s">
        <v>2897</v>
      </c>
      <c r="D70" s="211" t="s">
        <v>1364</v>
      </c>
      <c r="E70" s="213">
        <v>175.0</v>
      </c>
      <c r="F70" s="213">
        <v>28.0</v>
      </c>
      <c r="G70" s="213">
        <v>46.0</v>
      </c>
      <c r="H70" s="213">
        <v>3.0</v>
      </c>
      <c r="I70" s="213">
        <v>49.0</v>
      </c>
      <c r="J70" s="214">
        <v>0.94</v>
      </c>
      <c r="K70" s="211" t="s">
        <v>2216</v>
      </c>
      <c r="L70" s="211">
        <v>5.050279433E9</v>
      </c>
      <c r="M70" s="211" t="s">
        <v>2321</v>
      </c>
      <c r="N70" s="211" t="s">
        <v>2438</v>
      </c>
      <c r="O70" s="211" t="s">
        <v>2932</v>
      </c>
      <c r="P70" s="211" t="s">
        <v>2165</v>
      </c>
      <c r="Q70" s="230">
        <f>COUNTIF('Hedef Liste Malatya'!A:A,A70)</f>
        <v>0</v>
      </c>
    </row>
    <row r="71" ht="15.75" hidden="1" customHeight="1">
      <c r="A71" s="211" t="s">
        <v>2933</v>
      </c>
      <c r="B71" s="211" t="s">
        <v>2934</v>
      </c>
      <c r="C71" s="212" t="s">
        <v>2897</v>
      </c>
      <c r="D71" s="211" t="s">
        <v>1364</v>
      </c>
      <c r="E71" s="213">
        <v>699.0</v>
      </c>
      <c r="F71" s="213">
        <v>24.0</v>
      </c>
      <c r="G71" s="213">
        <v>57.0</v>
      </c>
      <c r="H71" s="213">
        <v>3.0</v>
      </c>
      <c r="I71" s="213">
        <v>60.0</v>
      </c>
      <c r="J71" s="214">
        <v>0.95</v>
      </c>
      <c r="K71" s="211" t="s">
        <v>2216</v>
      </c>
      <c r="L71" s="211">
        <v>5.525222342E9</v>
      </c>
      <c r="M71" s="211" t="s">
        <v>2321</v>
      </c>
      <c r="N71" s="211" t="s">
        <v>2472</v>
      </c>
      <c r="O71" s="211" t="s">
        <v>2935</v>
      </c>
      <c r="P71" s="211" t="s">
        <v>2165</v>
      </c>
      <c r="Q71" s="230">
        <f>COUNTIF('Hedef Liste Malatya'!A:A,A71)</f>
        <v>0</v>
      </c>
    </row>
    <row r="72" ht="15.75" hidden="1" customHeight="1">
      <c r="A72" s="211" t="s">
        <v>2554</v>
      </c>
      <c r="B72" s="211" t="s">
        <v>2555</v>
      </c>
      <c r="C72" s="212" t="s">
        <v>2897</v>
      </c>
      <c r="D72" s="211" t="s">
        <v>1832</v>
      </c>
      <c r="E72" s="213">
        <v>247.0</v>
      </c>
      <c r="F72" s="213">
        <v>13.0</v>
      </c>
      <c r="G72" s="213">
        <v>0.0</v>
      </c>
      <c r="H72" s="213">
        <v>14.0</v>
      </c>
      <c r="I72" s="213">
        <v>14.0</v>
      </c>
      <c r="J72" s="214">
        <v>0.0</v>
      </c>
      <c r="K72" s="211" t="s">
        <v>2556</v>
      </c>
      <c r="L72" s="211">
        <v>5.447989027E9</v>
      </c>
      <c r="M72" s="211" t="s">
        <v>2321</v>
      </c>
      <c r="N72" s="211" t="s">
        <v>2438</v>
      </c>
      <c r="O72" s="211" t="s">
        <v>2557</v>
      </c>
      <c r="P72" s="211" t="s">
        <v>2137</v>
      </c>
      <c r="Q72" s="230">
        <f>COUNTIF('Hedef Liste Malatya'!A:A,A72)</f>
        <v>1</v>
      </c>
    </row>
    <row r="73" ht="15.75" hidden="1" customHeight="1">
      <c r="A73" s="211" t="s">
        <v>2936</v>
      </c>
      <c r="B73" s="211" t="s">
        <v>2937</v>
      </c>
      <c r="C73" s="212" t="s">
        <v>2909</v>
      </c>
      <c r="D73" s="211" t="s">
        <v>1378</v>
      </c>
      <c r="E73" s="211"/>
      <c r="F73" s="211"/>
      <c r="G73" s="213">
        <v>0.0</v>
      </c>
      <c r="H73" s="213">
        <v>7.0</v>
      </c>
      <c r="I73" s="213">
        <v>7.0</v>
      </c>
      <c r="J73" s="214">
        <v>0.0</v>
      </c>
      <c r="K73" s="211" t="s">
        <v>2938</v>
      </c>
      <c r="L73" s="211">
        <v>4.223262646E9</v>
      </c>
      <c r="M73" s="211" t="s">
        <v>2337</v>
      </c>
      <c r="N73" s="211" t="s">
        <v>2469</v>
      </c>
      <c r="O73" s="211" t="s">
        <v>2939</v>
      </c>
      <c r="P73" s="211" t="s">
        <v>2137</v>
      </c>
      <c r="Q73" s="230">
        <f>COUNTIF('Hedef Liste Malatya'!A:A,A73)</f>
        <v>0</v>
      </c>
    </row>
    <row r="74" ht="15.75" hidden="1" customHeight="1">
      <c r="A74" s="211" t="s">
        <v>222</v>
      </c>
      <c r="B74" s="211" t="s">
        <v>223</v>
      </c>
      <c r="C74" s="212" t="s">
        <v>2897</v>
      </c>
      <c r="D74" s="211" t="s">
        <v>1364</v>
      </c>
      <c r="E74" s="213">
        <v>50.0</v>
      </c>
      <c r="F74" s="211"/>
      <c r="G74" s="213">
        <v>6.0</v>
      </c>
      <c r="H74" s="213">
        <v>4.0</v>
      </c>
      <c r="I74" s="213">
        <v>10.0</v>
      </c>
      <c r="J74" s="231">
        <v>0.6</v>
      </c>
      <c r="K74" s="211" t="s">
        <v>2591</v>
      </c>
      <c r="L74" s="211">
        <v>5.300928533E9</v>
      </c>
      <c r="M74" s="211" t="s">
        <v>2321</v>
      </c>
      <c r="N74" s="211" t="s">
        <v>2438</v>
      </c>
      <c r="O74" s="211" t="s">
        <v>225</v>
      </c>
      <c r="P74" s="211" t="s">
        <v>2137</v>
      </c>
      <c r="Q74" s="230">
        <f>COUNTIF('Hedef Liste Malatya'!A:A,A74)</f>
        <v>1</v>
      </c>
    </row>
    <row r="75" ht="15.75" hidden="1" customHeight="1">
      <c r="A75" s="211" t="s">
        <v>2805</v>
      </c>
      <c r="B75" s="211" t="s">
        <v>2806</v>
      </c>
      <c r="C75" s="212" t="s">
        <v>2897</v>
      </c>
      <c r="D75" s="211" t="s">
        <v>1688</v>
      </c>
      <c r="E75" s="213">
        <v>55.0</v>
      </c>
      <c r="F75" s="211"/>
      <c r="G75" s="213">
        <v>0.0</v>
      </c>
      <c r="H75" s="213">
        <v>26.0</v>
      </c>
      <c r="I75" s="213">
        <v>26.0</v>
      </c>
      <c r="J75" s="214">
        <v>0.0</v>
      </c>
      <c r="K75" s="211" t="s">
        <v>2807</v>
      </c>
      <c r="L75" s="211">
        <v>4.223263031E9</v>
      </c>
      <c r="M75" s="211" t="s">
        <v>2337</v>
      </c>
      <c r="N75" s="211" t="s">
        <v>2529</v>
      </c>
      <c r="O75" s="211" t="s">
        <v>2808</v>
      </c>
      <c r="P75" s="211" t="s">
        <v>2137</v>
      </c>
      <c r="Q75" s="230">
        <f>COUNTIF('Hedef Liste Malatya'!A:A,A75)</f>
        <v>1</v>
      </c>
    </row>
    <row r="76" ht="15.75" hidden="1" customHeight="1">
      <c r="A76" s="211" t="s">
        <v>2940</v>
      </c>
      <c r="B76" s="211" t="s">
        <v>2941</v>
      </c>
      <c r="C76" s="212" t="s">
        <v>2909</v>
      </c>
      <c r="D76" s="211" t="s">
        <v>1364</v>
      </c>
      <c r="E76" s="213">
        <v>14.0</v>
      </c>
      <c r="F76" s="211"/>
      <c r="G76" s="213">
        <v>60.0</v>
      </c>
      <c r="H76" s="213">
        <v>3.0</v>
      </c>
      <c r="I76" s="213">
        <v>63.0</v>
      </c>
      <c r="J76" s="214">
        <v>0.95</v>
      </c>
      <c r="K76" s="211" t="s">
        <v>2216</v>
      </c>
      <c r="L76" s="211">
        <v>5.551797895E9</v>
      </c>
      <c r="M76" s="211" t="s">
        <v>2321</v>
      </c>
      <c r="N76" s="211" t="s">
        <v>2322</v>
      </c>
      <c r="O76" s="211" t="s">
        <v>2942</v>
      </c>
      <c r="P76" s="211" t="s">
        <v>2165</v>
      </c>
      <c r="Q76" s="230">
        <f>COUNTIF('Hedef Liste Malatya'!A:A,A76)</f>
        <v>0</v>
      </c>
    </row>
    <row r="77" ht="15.75" hidden="1" customHeight="1">
      <c r="A77" s="211" t="s">
        <v>2835</v>
      </c>
      <c r="B77" s="211" t="s">
        <v>2836</v>
      </c>
      <c r="C77" s="212" t="s">
        <v>2897</v>
      </c>
      <c r="D77" s="211" t="s">
        <v>1597</v>
      </c>
      <c r="E77" s="213">
        <v>921.0</v>
      </c>
      <c r="F77" s="213">
        <v>20.0</v>
      </c>
      <c r="G77" s="213">
        <v>0.0</v>
      </c>
      <c r="H77" s="213">
        <v>19.0</v>
      </c>
      <c r="I77" s="213">
        <v>19.0</v>
      </c>
      <c r="J77" s="214">
        <v>0.0</v>
      </c>
      <c r="K77" s="211" t="s">
        <v>2837</v>
      </c>
      <c r="L77" s="211">
        <v>4.222385337E9</v>
      </c>
      <c r="M77" s="211" t="s">
        <v>2321</v>
      </c>
      <c r="N77" s="211" t="s">
        <v>2472</v>
      </c>
      <c r="O77" s="211" t="s">
        <v>2943</v>
      </c>
      <c r="P77" s="211" t="s">
        <v>2137</v>
      </c>
      <c r="Q77" s="230">
        <f>COUNTIF('Hedef Liste Malatya'!A:A,A77)</f>
        <v>1</v>
      </c>
    </row>
    <row r="78" ht="15.75" hidden="1" customHeight="1">
      <c r="A78" s="211" t="s">
        <v>2944</v>
      </c>
      <c r="B78" s="211" t="s">
        <v>2945</v>
      </c>
      <c r="C78" s="212" t="s">
        <v>2897</v>
      </c>
      <c r="D78" s="211" t="s">
        <v>1348</v>
      </c>
      <c r="E78" s="213">
        <v>7807.0</v>
      </c>
      <c r="F78" s="213">
        <v>253.0</v>
      </c>
      <c r="G78" s="213">
        <v>166.0</v>
      </c>
      <c r="H78" s="213">
        <v>0.0</v>
      </c>
      <c r="I78" s="213">
        <v>166.0</v>
      </c>
      <c r="J78" s="214">
        <v>1.0</v>
      </c>
      <c r="K78" s="211" t="s">
        <v>2163</v>
      </c>
      <c r="L78" s="211">
        <v>9.999999999E9</v>
      </c>
      <c r="M78" s="211" t="s">
        <v>2321</v>
      </c>
      <c r="N78" s="211" t="s">
        <v>2438</v>
      </c>
      <c r="O78" s="211" t="s">
        <v>2946</v>
      </c>
      <c r="P78" s="211" t="s">
        <v>2165</v>
      </c>
      <c r="Q78" s="230">
        <f>COUNTIF('Hedef Liste Malatya'!A:A,A78)</f>
        <v>0</v>
      </c>
    </row>
    <row r="79" ht="15.75" hidden="1" customHeight="1">
      <c r="A79" s="211" t="s">
        <v>2947</v>
      </c>
      <c r="B79" s="211" t="s">
        <v>2948</v>
      </c>
      <c r="C79" s="212" t="s">
        <v>2897</v>
      </c>
      <c r="D79" s="211" t="s">
        <v>1364</v>
      </c>
      <c r="E79" s="213">
        <v>810.0</v>
      </c>
      <c r="F79" s="213">
        <v>28.0</v>
      </c>
      <c r="G79" s="213">
        <v>50.0</v>
      </c>
      <c r="H79" s="213">
        <v>21.0</v>
      </c>
      <c r="I79" s="213">
        <v>71.0</v>
      </c>
      <c r="J79" s="214">
        <v>0.7</v>
      </c>
      <c r="K79" s="211" t="s">
        <v>2949</v>
      </c>
      <c r="L79" s="211">
        <v>5.510856242E9</v>
      </c>
      <c r="M79" s="211" t="s">
        <v>2321</v>
      </c>
      <c r="N79" s="211" t="s">
        <v>2698</v>
      </c>
      <c r="O79" s="211" t="s">
        <v>2950</v>
      </c>
      <c r="P79" s="211" t="s">
        <v>2165</v>
      </c>
      <c r="Q79" s="230">
        <f>COUNTIF('Hedef Liste Malatya'!A:A,A79)</f>
        <v>0</v>
      </c>
    </row>
    <row r="80" ht="15.75" hidden="1" customHeight="1">
      <c r="A80" s="211" t="s">
        <v>2831</v>
      </c>
      <c r="B80" s="211" t="s">
        <v>2832</v>
      </c>
      <c r="C80" s="212" t="s">
        <v>2897</v>
      </c>
      <c r="D80" s="211" t="s">
        <v>1370</v>
      </c>
      <c r="E80" s="213">
        <v>1096.0</v>
      </c>
      <c r="F80" s="213">
        <v>23.0</v>
      </c>
      <c r="G80" s="213">
        <v>7.0</v>
      </c>
      <c r="H80" s="213">
        <v>15.0</v>
      </c>
      <c r="I80" s="213">
        <v>22.0</v>
      </c>
      <c r="J80" s="231">
        <v>0.32</v>
      </c>
      <c r="K80" s="211" t="s">
        <v>2833</v>
      </c>
      <c r="L80" s="211">
        <v>4.222120505E9</v>
      </c>
      <c r="M80" s="211" t="s">
        <v>2321</v>
      </c>
      <c r="N80" s="211" t="s">
        <v>2333</v>
      </c>
      <c r="O80" s="211" t="s">
        <v>2834</v>
      </c>
      <c r="P80" s="211" t="s">
        <v>2137</v>
      </c>
      <c r="Q80" s="230">
        <f>COUNTIF('Hedef Liste Malatya'!A:A,A80)</f>
        <v>1</v>
      </c>
    </row>
    <row r="81" ht="15.75" hidden="1" customHeight="1">
      <c r="A81" s="211" t="s">
        <v>2645</v>
      </c>
      <c r="B81" s="211" t="s">
        <v>2646</v>
      </c>
      <c r="C81" s="212" t="s">
        <v>2897</v>
      </c>
      <c r="D81" s="211" t="s">
        <v>1507</v>
      </c>
      <c r="E81" s="213">
        <v>575.0</v>
      </c>
      <c r="F81" s="213">
        <v>16.0</v>
      </c>
      <c r="G81" s="213">
        <v>0.0</v>
      </c>
      <c r="H81" s="213">
        <v>50.0</v>
      </c>
      <c r="I81" s="213">
        <v>50.0</v>
      </c>
      <c r="J81" s="214">
        <v>0.0</v>
      </c>
      <c r="K81" s="211" t="s">
        <v>2647</v>
      </c>
      <c r="L81" s="211">
        <v>4.223232346E9</v>
      </c>
      <c r="M81" s="211" t="s">
        <v>2337</v>
      </c>
      <c r="N81" s="211" t="s">
        <v>2338</v>
      </c>
      <c r="O81" s="211" t="s">
        <v>2648</v>
      </c>
      <c r="P81" s="211" t="s">
        <v>2165</v>
      </c>
      <c r="Q81" s="230">
        <f>COUNTIF('Hedef Liste Malatya'!A:A,A81)</f>
        <v>1</v>
      </c>
    </row>
    <row r="82" ht="15.75" hidden="1" customHeight="1">
      <c r="A82" s="211" t="s">
        <v>2576</v>
      </c>
      <c r="B82" s="211" t="s">
        <v>2577</v>
      </c>
      <c r="C82" s="212" t="s">
        <v>2897</v>
      </c>
      <c r="D82" s="211" t="s">
        <v>1493</v>
      </c>
      <c r="E82" s="213">
        <v>489.0</v>
      </c>
      <c r="F82" s="213">
        <v>56.0</v>
      </c>
      <c r="G82" s="213">
        <v>0.0</v>
      </c>
      <c r="H82" s="213">
        <v>21.0</v>
      </c>
      <c r="I82" s="213">
        <v>21.0</v>
      </c>
      <c r="J82" s="214">
        <v>0.0</v>
      </c>
      <c r="K82" s="211" t="s">
        <v>2578</v>
      </c>
      <c r="L82" s="211">
        <v>5.395135266E9</v>
      </c>
      <c r="M82" s="211" t="s">
        <v>2337</v>
      </c>
      <c r="N82" s="211" t="s">
        <v>2579</v>
      </c>
      <c r="O82" s="211" t="s">
        <v>2580</v>
      </c>
      <c r="P82" s="211" t="s">
        <v>2137</v>
      </c>
      <c r="Q82" s="230">
        <f>COUNTIF('Hedef Liste Malatya'!A:A,A82)</f>
        <v>1</v>
      </c>
    </row>
    <row r="83" ht="15.75" hidden="1" customHeight="1">
      <c r="A83" s="211" t="s">
        <v>596</v>
      </c>
      <c r="B83" s="211" t="s">
        <v>597</v>
      </c>
      <c r="C83" s="212" t="s">
        <v>2897</v>
      </c>
      <c r="D83" s="211" t="s">
        <v>1443</v>
      </c>
      <c r="E83" s="213">
        <v>266.0</v>
      </c>
      <c r="F83" s="213">
        <v>13.0</v>
      </c>
      <c r="G83" s="213">
        <v>0.0</v>
      </c>
      <c r="H83" s="213">
        <v>70.0</v>
      </c>
      <c r="I83" s="213">
        <v>70.0</v>
      </c>
      <c r="J83" s="214">
        <v>0.0</v>
      </c>
      <c r="K83" s="211" t="s">
        <v>2484</v>
      </c>
      <c r="L83" s="211">
        <v>5.318150644E9</v>
      </c>
      <c r="M83" s="211" t="s">
        <v>2321</v>
      </c>
      <c r="N83" s="211" t="s">
        <v>2346</v>
      </c>
      <c r="O83" s="211" t="s">
        <v>599</v>
      </c>
      <c r="P83" s="211" t="s">
        <v>2137</v>
      </c>
      <c r="Q83" s="230">
        <f>COUNTIF('Hedef Liste Malatya'!A:A,A83)</f>
        <v>1</v>
      </c>
    </row>
    <row r="84" ht="15.75" hidden="1" customHeight="1">
      <c r="A84" s="211" t="s">
        <v>157</v>
      </c>
      <c r="B84" s="211" t="s">
        <v>158</v>
      </c>
      <c r="C84" s="212" t="s">
        <v>2897</v>
      </c>
      <c r="D84" s="211" t="s">
        <v>1364</v>
      </c>
      <c r="E84" s="213">
        <v>309.0</v>
      </c>
      <c r="F84" s="213">
        <v>17.0</v>
      </c>
      <c r="G84" s="213">
        <v>4.0</v>
      </c>
      <c r="H84" s="213">
        <v>4.0</v>
      </c>
      <c r="I84" s="213">
        <v>8.0</v>
      </c>
      <c r="J84" s="214">
        <v>0.5</v>
      </c>
      <c r="K84" s="211" t="s">
        <v>2582</v>
      </c>
      <c r="L84" s="211">
        <v>4.222213344E9</v>
      </c>
      <c r="M84" s="211" t="s">
        <v>2337</v>
      </c>
      <c r="N84" s="211" t="s">
        <v>2426</v>
      </c>
      <c r="O84" s="211" t="s">
        <v>161</v>
      </c>
      <c r="P84" s="211" t="s">
        <v>2137</v>
      </c>
      <c r="Q84" s="230">
        <f>COUNTIF('Hedef Liste Malatya'!A:A,A84)</f>
        <v>1</v>
      </c>
    </row>
    <row r="85" ht="15.75" hidden="1" customHeight="1">
      <c r="A85" s="211" t="s">
        <v>513</v>
      </c>
      <c r="B85" s="211" t="s">
        <v>514</v>
      </c>
      <c r="C85" s="212" t="s">
        <v>2909</v>
      </c>
      <c r="D85" s="211" t="s">
        <v>1832</v>
      </c>
      <c r="E85" s="213">
        <v>3.0</v>
      </c>
      <c r="F85" s="211"/>
      <c r="G85" s="213">
        <v>9.0</v>
      </c>
      <c r="H85" s="213">
        <v>9.0</v>
      </c>
      <c r="I85" s="213">
        <v>18.0</v>
      </c>
      <c r="J85" s="214">
        <v>0.5</v>
      </c>
      <c r="K85" s="211" t="s">
        <v>2789</v>
      </c>
      <c r="L85" s="211">
        <v>5.31776424E9</v>
      </c>
      <c r="M85" s="211" t="s">
        <v>2321</v>
      </c>
      <c r="N85" s="211" t="s">
        <v>2485</v>
      </c>
      <c r="O85" s="211" t="s">
        <v>516</v>
      </c>
      <c r="P85" s="211" t="s">
        <v>2137</v>
      </c>
      <c r="Q85" s="230">
        <f>COUNTIF('Hedef Liste Malatya'!A:A,A85)</f>
        <v>1</v>
      </c>
    </row>
    <row r="86" ht="15.75" hidden="1" customHeight="1">
      <c r="A86" s="211" t="s">
        <v>396</v>
      </c>
      <c r="B86" s="211" t="s">
        <v>397</v>
      </c>
      <c r="C86" s="212" t="s">
        <v>2897</v>
      </c>
      <c r="D86" s="211" t="s">
        <v>1493</v>
      </c>
      <c r="E86" s="213">
        <v>208.0</v>
      </c>
      <c r="F86" s="211"/>
      <c r="G86" s="213">
        <v>8.0</v>
      </c>
      <c r="H86" s="213">
        <v>4.0</v>
      </c>
      <c r="I86" s="213">
        <v>12.0</v>
      </c>
      <c r="J86" s="214">
        <v>0.67</v>
      </c>
      <c r="K86" s="211" t="s">
        <v>2400</v>
      </c>
      <c r="L86" s="211">
        <v>5.365967644E9</v>
      </c>
      <c r="M86" s="211" t="s">
        <v>2321</v>
      </c>
      <c r="N86" s="211" t="s">
        <v>2346</v>
      </c>
      <c r="O86" s="211" t="s">
        <v>400</v>
      </c>
      <c r="P86" s="211" t="s">
        <v>2137</v>
      </c>
      <c r="Q86" s="230">
        <f>COUNTIF('Hedef Liste Malatya'!A:A,A86)</f>
        <v>1</v>
      </c>
    </row>
    <row r="87" ht="15.75" hidden="1" customHeight="1">
      <c r="A87" s="211" t="s">
        <v>178</v>
      </c>
      <c r="B87" s="211" t="s">
        <v>179</v>
      </c>
      <c r="C87" s="212" t="s">
        <v>2897</v>
      </c>
      <c r="D87" s="211" t="s">
        <v>1378</v>
      </c>
      <c r="E87" s="213">
        <v>1777.0</v>
      </c>
      <c r="F87" s="211"/>
      <c r="G87" s="213">
        <v>20.0</v>
      </c>
      <c r="H87" s="213">
        <v>9.0</v>
      </c>
      <c r="I87" s="213">
        <v>29.0</v>
      </c>
      <c r="J87" s="214">
        <v>0.69</v>
      </c>
      <c r="K87" s="211" t="s">
        <v>2822</v>
      </c>
      <c r="L87" s="211">
        <v>4.223244639E9</v>
      </c>
      <c r="M87" s="211" t="s">
        <v>2337</v>
      </c>
      <c r="N87" s="211" t="s">
        <v>2541</v>
      </c>
      <c r="O87" s="211" t="s">
        <v>181</v>
      </c>
      <c r="P87" s="211" t="s">
        <v>2137</v>
      </c>
      <c r="Q87" s="230">
        <f>COUNTIF('Hedef Liste Malatya'!A:A,A87)</f>
        <v>1</v>
      </c>
    </row>
    <row r="88" ht="15.75" hidden="1" customHeight="1">
      <c r="A88" s="211" t="s">
        <v>2951</v>
      </c>
      <c r="B88" s="211" t="s">
        <v>2952</v>
      </c>
      <c r="C88" s="212" t="s">
        <v>2897</v>
      </c>
      <c r="D88" s="211" t="s">
        <v>1364</v>
      </c>
      <c r="E88" s="213">
        <v>1205.0</v>
      </c>
      <c r="F88" s="213">
        <v>21.0</v>
      </c>
      <c r="G88" s="213">
        <v>45.0</v>
      </c>
      <c r="H88" s="213">
        <v>1.0</v>
      </c>
      <c r="I88" s="213">
        <v>46.0</v>
      </c>
      <c r="J88" s="214">
        <v>0.98</v>
      </c>
      <c r="K88" s="211" t="s">
        <v>2551</v>
      </c>
      <c r="L88" s="211">
        <v>5.309714436E9</v>
      </c>
      <c r="M88" s="211" t="s">
        <v>2321</v>
      </c>
      <c r="N88" s="211" t="s">
        <v>2333</v>
      </c>
      <c r="O88" s="211" t="s">
        <v>2953</v>
      </c>
      <c r="P88" s="211" t="s">
        <v>2165</v>
      </c>
      <c r="Q88" s="230">
        <f>COUNTIF('Hedef Liste Malatya'!A:A,A88)</f>
        <v>0</v>
      </c>
    </row>
    <row r="89" ht="15.75" hidden="1" customHeight="1">
      <c r="A89" s="211" t="s">
        <v>123</v>
      </c>
      <c r="B89" s="211" t="s">
        <v>124</v>
      </c>
      <c r="C89" s="212" t="s">
        <v>2909</v>
      </c>
      <c r="D89" s="211" t="s">
        <v>1378</v>
      </c>
      <c r="E89" s="213">
        <v>1320.0</v>
      </c>
      <c r="F89" s="211"/>
      <c r="G89" s="213">
        <v>10.0</v>
      </c>
      <c r="H89" s="213">
        <v>23.0</v>
      </c>
      <c r="I89" s="213">
        <v>33.0</v>
      </c>
      <c r="J89" s="214">
        <v>0.3</v>
      </c>
      <c r="K89" s="211" t="s">
        <v>2615</v>
      </c>
      <c r="L89" s="211">
        <v>4.223240506E9</v>
      </c>
      <c r="M89" s="211" t="s">
        <v>2337</v>
      </c>
      <c r="N89" s="211" t="s">
        <v>2421</v>
      </c>
      <c r="O89" s="211" t="s">
        <v>127</v>
      </c>
      <c r="P89" s="211" t="s">
        <v>2137</v>
      </c>
      <c r="Q89" s="230">
        <f>COUNTIF('Hedef Liste Malatya'!A:A,A89)</f>
        <v>1</v>
      </c>
    </row>
    <row r="90" ht="15.75" hidden="1" customHeight="1">
      <c r="A90" s="211" t="s">
        <v>141</v>
      </c>
      <c r="B90" s="211" t="s">
        <v>142</v>
      </c>
      <c r="C90" s="212" t="s">
        <v>2909</v>
      </c>
      <c r="D90" s="211" t="s">
        <v>1493</v>
      </c>
      <c r="E90" s="213">
        <v>25.0</v>
      </c>
      <c r="F90" s="211"/>
      <c r="G90" s="213">
        <v>0.0</v>
      </c>
      <c r="H90" s="213">
        <v>14.0</v>
      </c>
      <c r="I90" s="213">
        <v>14.0</v>
      </c>
      <c r="J90" s="214">
        <v>0.0</v>
      </c>
      <c r="K90" s="211" t="s">
        <v>2374</v>
      </c>
      <c r="L90" s="211">
        <v>5.527845844E9</v>
      </c>
      <c r="M90" s="211" t="s">
        <v>2337</v>
      </c>
      <c r="N90" s="211" t="s">
        <v>2338</v>
      </c>
      <c r="O90" s="211" t="s">
        <v>145</v>
      </c>
      <c r="P90" s="211" t="s">
        <v>2137</v>
      </c>
      <c r="Q90" s="230">
        <f>COUNTIF('Hedef Liste Malatya'!A:A,A90)</f>
        <v>1</v>
      </c>
    </row>
    <row r="91" ht="15.75" hidden="1" customHeight="1">
      <c r="A91" s="211" t="s">
        <v>2488</v>
      </c>
      <c r="B91" s="211" t="s">
        <v>2489</v>
      </c>
      <c r="C91" s="212" t="s">
        <v>2897</v>
      </c>
      <c r="D91" s="211" t="s">
        <v>1364</v>
      </c>
      <c r="E91" s="213">
        <v>272.0</v>
      </c>
      <c r="F91" s="213">
        <v>9.0</v>
      </c>
      <c r="G91" s="213">
        <v>0.0</v>
      </c>
      <c r="H91" s="213">
        <v>70.0</v>
      </c>
      <c r="I91" s="213">
        <v>70.0</v>
      </c>
      <c r="J91" s="231">
        <v>0.0</v>
      </c>
      <c r="K91" s="211" t="s">
        <v>2484</v>
      </c>
      <c r="L91" s="211">
        <v>5.318150644E9</v>
      </c>
      <c r="M91" s="211" t="s">
        <v>2321</v>
      </c>
      <c r="N91" s="211" t="s">
        <v>2346</v>
      </c>
      <c r="O91" s="211" t="s">
        <v>599</v>
      </c>
      <c r="P91" s="211" t="s">
        <v>2137</v>
      </c>
      <c r="Q91" s="230">
        <f>COUNTIF('Hedef Liste Malatya'!A:A,A91)</f>
        <v>1</v>
      </c>
    </row>
    <row r="92" ht="15.75" hidden="1" customHeight="1">
      <c r="A92" s="211" t="s">
        <v>168</v>
      </c>
      <c r="B92" s="211" t="s">
        <v>169</v>
      </c>
      <c r="C92" s="212" t="s">
        <v>2897</v>
      </c>
      <c r="D92" s="211" t="s">
        <v>1827</v>
      </c>
      <c r="E92" s="213">
        <v>3431.0</v>
      </c>
      <c r="F92" s="213">
        <v>174.0</v>
      </c>
      <c r="G92" s="213">
        <v>14.0</v>
      </c>
      <c r="H92" s="213">
        <v>16.0</v>
      </c>
      <c r="I92" s="213">
        <v>30.0</v>
      </c>
      <c r="J92" s="214">
        <v>0.47</v>
      </c>
      <c r="K92" s="211" t="s">
        <v>2717</v>
      </c>
      <c r="L92" s="211">
        <v>4.223231112E9</v>
      </c>
      <c r="M92" s="211" t="s">
        <v>2337</v>
      </c>
      <c r="N92" s="211" t="s">
        <v>2421</v>
      </c>
      <c r="O92" s="211" t="s">
        <v>172</v>
      </c>
      <c r="P92" s="211" t="s">
        <v>2137</v>
      </c>
      <c r="Q92" s="230">
        <f>COUNTIF('Hedef Liste Malatya'!A:A,A92)</f>
        <v>1</v>
      </c>
    </row>
    <row r="93" ht="15.75" hidden="1" customHeight="1">
      <c r="A93" s="211" t="s">
        <v>101</v>
      </c>
      <c r="B93" s="211" t="s">
        <v>102</v>
      </c>
      <c r="C93" s="212" t="s">
        <v>2897</v>
      </c>
      <c r="D93" s="211" t="s">
        <v>1370</v>
      </c>
      <c r="E93" s="213">
        <v>581.0</v>
      </c>
      <c r="F93" s="213">
        <v>46.0</v>
      </c>
      <c r="G93" s="213">
        <v>20.0</v>
      </c>
      <c r="H93" s="213">
        <v>2.0</v>
      </c>
      <c r="I93" s="213">
        <v>22.0</v>
      </c>
      <c r="J93" s="214">
        <v>0.91</v>
      </c>
      <c r="K93" s="211" t="s">
        <v>2540</v>
      </c>
      <c r="L93" s="211">
        <v>4.223245844E9</v>
      </c>
      <c r="M93" s="211" t="s">
        <v>2337</v>
      </c>
      <c r="N93" s="211" t="s">
        <v>2541</v>
      </c>
      <c r="O93" s="211" t="s">
        <v>105</v>
      </c>
      <c r="P93" s="211" t="s">
        <v>2137</v>
      </c>
      <c r="Q93" s="230">
        <f>COUNTIF('Hedef Liste Malatya'!A:A,A93)</f>
        <v>1</v>
      </c>
    </row>
    <row r="94" ht="15.75" hidden="1" customHeight="1">
      <c r="A94" s="211" t="s">
        <v>2502</v>
      </c>
      <c r="B94" s="211" t="s">
        <v>2503</v>
      </c>
      <c r="C94" s="212" t="s">
        <v>2897</v>
      </c>
      <c r="D94" s="211" t="s">
        <v>1507</v>
      </c>
      <c r="F94" s="211"/>
      <c r="G94" s="213">
        <v>11.0</v>
      </c>
      <c r="H94" s="213">
        <v>28.0</v>
      </c>
      <c r="I94" s="213">
        <v>39.0</v>
      </c>
      <c r="J94" s="214">
        <v>0.28</v>
      </c>
      <c r="K94" s="211" t="s">
        <v>2504</v>
      </c>
      <c r="L94" s="211">
        <v>5.384047344E9</v>
      </c>
      <c r="M94" s="211" t="s">
        <v>2321</v>
      </c>
      <c r="N94" s="211" t="s">
        <v>2352</v>
      </c>
      <c r="O94" s="211" t="s">
        <v>2505</v>
      </c>
      <c r="P94" s="211" t="s">
        <v>2137</v>
      </c>
      <c r="Q94" s="230">
        <f>COUNTIF('Hedef Liste Malatya'!A:A,A94)</f>
        <v>1</v>
      </c>
    </row>
    <row r="95" ht="15.75" hidden="1" customHeight="1">
      <c r="A95" s="211" t="s">
        <v>260</v>
      </c>
      <c r="B95" s="211" t="s">
        <v>2954</v>
      </c>
      <c r="C95" s="212" t="s">
        <v>2897</v>
      </c>
      <c r="D95" s="211" t="s">
        <v>1378</v>
      </c>
      <c r="E95" s="213">
        <v>323.0</v>
      </c>
      <c r="F95" s="213">
        <v>75.0</v>
      </c>
      <c r="G95" s="213">
        <v>8.0</v>
      </c>
      <c r="H95" s="213">
        <v>19.0</v>
      </c>
      <c r="I95" s="213">
        <v>27.0</v>
      </c>
      <c r="J95" s="231">
        <v>0.3</v>
      </c>
      <c r="K95" s="211" t="s">
        <v>2817</v>
      </c>
      <c r="L95" s="211">
        <v>4.225043623E9</v>
      </c>
      <c r="M95" s="211" t="s">
        <v>2321</v>
      </c>
      <c r="N95" s="211" t="s">
        <v>2585</v>
      </c>
      <c r="O95" s="211" t="s">
        <v>264</v>
      </c>
      <c r="P95" s="211" t="s">
        <v>2137</v>
      </c>
      <c r="Q95" s="230">
        <f>COUNTIF('Hedef Liste Malatya'!A:A,A95)</f>
        <v>1</v>
      </c>
    </row>
    <row r="96" ht="15.75" hidden="1" customHeight="1">
      <c r="A96" s="211" t="s">
        <v>346</v>
      </c>
      <c r="B96" s="211" t="s">
        <v>347</v>
      </c>
      <c r="C96" s="212" t="s">
        <v>2897</v>
      </c>
      <c r="D96" s="211" t="s">
        <v>1364</v>
      </c>
      <c r="E96" s="213">
        <v>278.0</v>
      </c>
      <c r="F96" s="213">
        <v>7.0</v>
      </c>
      <c r="G96" s="213">
        <v>6.0</v>
      </c>
      <c r="H96" s="213">
        <v>1.0</v>
      </c>
      <c r="I96" s="213">
        <v>7.0</v>
      </c>
      <c r="J96" s="214">
        <v>0.86</v>
      </c>
      <c r="K96" s="211" t="s">
        <v>2697</v>
      </c>
      <c r="L96" s="211">
        <v>5.342448269E9</v>
      </c>
      <c r="M96" s="211" t="s">
        <v>2321</v>
      </c>
      <c r="N96" s="211" t="s">
        <v>2698</v>
      </c>
      <c r="O96" s="211" t="s">
        <v>350</v>
      </c>
      <c r="P96" s="211" t="s">
        <v>2137</v>
      </c>
      <c r="Q96" s="230">
        <f>COUNTIF('Hedef Liste Malatya'!A:A,A96)</f>
        <v>1</v>
      </c>
    </row>
    <row r="97" ht="15.75" hidden="1" customHeight="1">
      <c r="A97" s="211" t="s">
        <v>384</v>
      </c>
      <c r="B97" s="211" t="s">
        <v>385</v>
      </c>
      <c r="C97" s="212" t="s">
        <v>2897</v>
      </c>
      <c r="D97" s="211" t="s">
        <v>1364</v>
      </c>
      <c r="E97" s="213">
        <v>464.0</v>
      </c>
      <c r="F97" s="213">
        <v>16.0</v>
      </c>
      <c r="G97" s="213">
        <v>9.0</v>
      </c>
      <c r="H97" s="213">
        <v>4.0</v>
      </c>
      <c r="I97" s="213">
        <v>13.0</v>
      </c>
      <c r="J97" s="214">
        <v>0.69</v>
      </c>
      <c r="K97" s="211" t="s">
        <v>2345</v>
      </c>
      <c r="L97" s="211">
        <v>5.30398397E9</v>
      </c>
      <c r="M97" s="211" t="s">
        <v>2321</v>
      </c>
      <c r="N97" s="211" t="s">
        <v>2472</v>
      </c>
      <c r="O97" s="211" t="s">
        <v>2347</v>
      </c>
      <c r="P97" s="211" t="s">
        <v>2137</v>
      </c>
      <c r="Q97" s="230">
        <f>COUNTIF('Hedef Liste Malatya'!A:A,A97)</f>
        <v>1</v>
      </c>
    </row>
    <row r="98" ht="15.75" hidden="1" customHeight="1">
      <c r="A98" s="211" t="s">
        <v>129</v>
      </c>
      <c r="B98" s="211" t="s">
        <v>130</v>
      </c>
      <c r="C98" s="212" t="s">
        <v>2897</v>
      </c>
      <c r="D98" s="211" t="s">
        <v>1507</v>
      </c>
      <c r="E98" s="213">
        <v>170.0</v>
      </c>
      <c r="F98" s="213">
        <v>18.0</v>
      </c>
      <c r="G98" s="213">
        <v>8.0</v>
      </c>
      <c r="H98" s="213">
        <v>3.0</v>
      </c>
      <c r="I98" s="213">
        <v>11.0</v>
      </c>
      <c r="J98" s="231">
        <v>0.73</v>
      </c>
      <c r="K98" s="211" t="s">
        <v>2336</v>
      </c>
      <c r="L98" s="211">
        <v>4.223245443E9</v>
      </c>
      <c r="M98" s="211" t="s">
        <v>2337</v>
      </c>
      <c r="N98" s="211" t="s">
        <v>2338</v>
      </c>
      <c r="O98" s="211" t="s">
        <v>133</v>
      </c>
      <c r="P98" s="211" t="s">
        <v>2137</v>
      </c>
      <c r="Q98" s="230">
        <f>COUNTIF('Hedef Liste Malatya'!A:A,A98)</f>
        <v>1</v>
      </c>
    </row>
    <row r="99" ht="15.75" hidden="1" customHeight="1">
      <c r="A99" s="211" t="s">
        <v>98</v>
      </c>
      <c r="B99" s="211" t="s">
        <v>99</v>
      </c>
      <c r="C99" s="212" t="s">
        <v>2897</v>
      </c>
      <c r="D99" s="211" t="s">
        <v>1378</v>
      </c>
      <c r="E99" s="213">
        <v>709.0</v>
      </c>
      <c r="F99" s="211"/>
      <c r="G99" s="213">
        <v>2.0</v>
      </c>
      <c r="H99" s="213">
        <v>5.0</v>
      </c>
      <c r="I99" s="213">
        <v>7.0</v>
      </c>
      <c r="J99" s="214">
        <v>0.29</v>
      </c>
      <c r="K99" s="211" t="s">
        <v>2812</v>
      </c>
      <c r="L99" s="211">
        <v>4.223258878E9</v>
      </c>
      <c r="M99" s="211" t="s">
        <v>2337</v>
      </c>
      <c r="N99" s="211" t="s">
        <v>2694</v>
      </c>
      <c r="O99" s="211" t="s">
        <v>97</v>
      </c>
      <c r="P99" s="211" t="s">
        <v>2137</v>
      </c>
      <c r="Q99" s="230">
        <f>COUNTIF('Hedef Liste Malatya'!A:A,A99)</f>
        <v>1</v>
      </c>
    </row>
    <row r="100" ht="15.75" hidden="1" customHeight="1">
      <c r="A100" s="211" t="s">
        <v>162</v>
      </c>
      <c r="B100" s="211" t="s">
        <v>163</v>
      </c>
      <c r="C100" s="212" t="s">
        <v>2897</v>
      </c>
      <c r="D100" s="211" t="s">
        <v>1577</v>
      </c>
      <c r="E100" s="213">
        <v>1064.0</v>
      </c>
      <c r="F100" s="213">
        <v>49.0</v>
      </c>
      <c r="G100" s="213">
        <v>18.0</v>
      </c>
      <c r="H100" s="213">
        <v>53.0</v>
      </c>
      <c r="I100" s="213">
        <v>71.0</v>
      </c>
      <c r="J100" s="214">
        <v>0.25</v>
      </c>
      <c r="K100" s="211" t="s">
        <v>2700</v>
      </c>
      <c r="L100" s="211">
        <v>4.222230009E9</v>
      </c>
      <c r="M100" s="211" t="s">
        <v>2337</v>
      </c>
      <c r="N100" s="211" t="s">
        <v>2583</v>
      </c>
      <c r="O100" s="211" t="s">
        <v>165</v>
      </c>
      <c r="P100" s="211" t="s">
        <v>2137</v>
      </c>
      <c r="Q100" s="230">
        <f>COUNTIF('Hedef Liste Malatya'!A:A,A100)</f>
        <v>1</v>
      </c>
    </row>
    <row r="101" ht="15.75" hidden="1" customHeight="1">
      <c r="A101" s="211" t="s">
        <v>89</v>
      </c>
      <c r="B101" s="211" t="s">
        <v>2955</v>
      </c>
      <c r="C101" s="212" t="s">
        <v>2897</v>
      </c>
      <c r="D101" s="211" t="s">
        <v>1507</v>
      </c>
      <c r="E101" s="213">
        <v>615.0</v>
      </c>
      <c r="F101" s="213">
        <v>21.0</v>
      </c>
      <c r="G101" s="213">
        <v>3.0</v>
      </c>
      <c r="H101" s="213">
        <v>36.0</v>
      </c>
      <c r="I101" s="213">
        <v>39.0</v>
      </c>
      <c r="J101" s="231">
        <v>0.08</v>
      </c>
      <c r="K101" s="211" t="s">
        <v>2593</v>
      </c>
      <c r="L101" s="211">
        <v>5.495844344E9</v>
      </c>
      <c r="M101" s="211" t="s">
        <v>2337</v>
      </c>
      <c r="N101" s="211" t="s">
        <v>2338</v>
      </c>
      <c r="O101" s="211" t="s">
        <v>92</v>
      </c>
      <c r="P101" s="211" t="s">
        <v>2137</v>
      </c>
      <c r="Q101" s="230">
        <f>COUNTIF('Hedef Liste Malatya'!A:A,A101)</f>
        <v>1</v>
      </c>
    </row>
    <row r="102" ht="15.75" hidden="1" customHeight="1">
      <c r="A102" s="211" t="s">
        <v>107</v>
      </c>
      <c r="B102" s="211" t="s">
        <v>108</v>
      </c>
      <c r="C102" s="212" t="s">
        <v>2897</v>
      </c>
      <c r="D102" s="211" t="s">
        <v>1443</v>
      </c>
      <c r="E102" s="213">
        <v>40.0</v>
      </c>
      <c r="F102" s="211"/>
      <c r="G102" s="213">
        <v>0.0</v>
      </c>
      <c r="H102" s="213">
        <v>19.0</v>
      </c>
      <c r="I102" s="213">
        <v>19.0</v>
      </c>
      <c r="J102" s="214">
        <v>0.0</v>
      </c>
      <c r="K102" s="211" t="s">
        <v>2596</v>
      </c>
      <c r="L102" s="211">
        <v>5.446884991E9</v>
      </c>
      <c r="M102" s="211" t="s">
        <v>2337</v>
      </c>
      <c r="N102" s="211" t="s">
        <v>2910</v>
      </c>
      <c r="O102" s="211" t="s">
        <v>2598</v>
      </c>
      <c r="P102" s="211" t="s">
        <v>2137</v>
      </c>
      <c r="Q102" s="230">
        <f>COUNTIF('Hedef Liste Malatya'!A:A,A102)</f>
        <v>1</v>
      </c>
    </row>
    <row r="103" ht="15.75" hidden="1" customHeight="1">
      <c r="A103" s="211" t="s">
        <v>2633</v>
      </c>
      <c r="B103" s="211" t="s">
        <v>2634</v>
      </c>
      <c r="C103" s="212" t="s">
        <v>2909</v>
      </c>
      <c r="D103" s="211" t="s">
        <v>1378</v>
      </c>
      <c r="E103" s="213">
        <v>39.0</v>
      </c>
      <c r="F103" s="211"/>
      <c r="G103" s="213">
        <v>0.0</v>
      </c>
      <c r="H103" s="213">
        <v>10.0</v>
      </c>
      <c r="I103" s="213">
        <v>10.0</v>
      </c>
      <c r="J103" s="214">
        <v>0.0</v>
      </c>
      <c r="K103" s="211" t="s">
        <v>2635</v>
      </c>
      <c r="L103" s="211">
        <v>4.225036666E9</v>
      </c>
      <c r="M103" s="211" t="s">
        <v>2321</v>
      </c>
      <c r="N103" s="211" t="s">
        <v>2322</v>
      </c>
      <c r="O103" s="211" t="s">
        <v>2636</v>
      </c>
      <c r="P103" s="211" t="s">
        <v>2137</v>
      </c>
      <c r="Q103" s="230">
        <f>COUNTIF('Hedef Liste Malatya'!A:A,A103)</f>
        <v>1</v>
      </c>
    </row>
    <row r="104" ht="15.75" hidden="1" customHeight="1">
      <c r="A104" s="211" t="s">
        <v>2956</v>
      </c>
      <c r="B104" s="211" t="s">
        <v>2957</v>
      </c>
      <c r="C104" s="212" t="s">
        <v>2897</v>
      </c>
      <c r="D104" s="211" t="s">
        <v>1493</v>
      </c>
      <c r="E104" s="213">
        <v>5129.0</v>
      </c>
      <c r="F104" s="213">
        <v>245.0</v>
      </c>
      <c r="G104" s="213">
        <v>92.0</v>
      </c>
      <c r="H104" s="213">
        <v>1.0</v>
      </c>
      <c r="I104" s="213">
        <v>93.0</v>
      </c>
      <c r="J104" s="214">
        <v>0.99</v>
      </c>
      <c r="K104" s="211" t="s">
        <v>2958</v>
      </c>
      <c r="L104" s="211">
        <v>1.111111111E9</v>
      </c>
      <c r="M104" s="211" t="s">
        <v>2321</v>
      </c>
      <c r="N104" s="211" t="s">
        <v>2322</v>
      </c>
      <c r="O104" s="211" t="s">
        <v>2959</v>
      </c>
      <c r="P104" s="211" t="s">
        <v>2165</v>
      </c>
      <c r="Q104" s="230">
        <f>COUNTIF('Hedef Liste Malatya'!A:A,A104)</f>
        <v>0</v>
      </c>
    </row>
    <row r="105" ht="15.75" hidden="1" customHeight="1">
      <c r="A105" s="211" t="s">
        <v>285</v>
      </c>
      <c r="B105" s="211" t="s">
        <v>286</v>
      </c>
      <c r="C105" s="212" t="s">
        <v>2897</v>
      </c>
      <c r="D105" s="211" t="s">
        <v>1364</v>
      </c>
      <c r="E105" s="213">
        <v>1328.0</v>
      </c>
      <c r="F105" s="213">
        <v>82.0</v>
      </c>
      <c r="G105" s="213">
        <v>5.0</v>
      </c>
      <c r="H105" s="213">
        <v>4.0</v>
      </c>
      <c r="I105" s="213">
        <v>9.0</v>
      </c>
      <c r="J105" s="214">
        <v>0.56</v>
      </c>
      <c r="K105" s="211" t="s">
        <v>2854</v>
      </c>
      <c r="L105" s="211">
        <v>4.22324105E9</v>
      </c>
      <c r="M105" s="211" t="s">
        <v>2321</v>
      </c>
      <c r="N105" s="211" t="s">
        <v>2322</v>
      </c>
      <c r="O105" s="211" t="s">
        <v>289</v>
      </c>
      <c r="P105" s="211" t="s">
        <v>2137</v>
      </c>
      <c r="Q105" s="230">
        <f>COUNTIF('Hedef Liste Malatya'!A:A,A105)</f>
        <v>1</v>
      </c>
    </row>
    <row r="106" ht="15.75" hidden="1" customHeight="1">
      <c r="A106" s="211" t="s">
        <v>2960</v>
      </c>
      <c r="B106" s="211" t="s">
        <v>2961</v>
      </c>
      <c r="C106" s="212" t="s">
        <v>2897</v>
      </c>
      <c r="D106" s="211" t="s">
        <v>1577</v>
      </c>
      <c r="E106" s="213">
        <v>1418.0</v>
      </c>
      <c r="F106" s="213">
        <v>67.0</v>
      </c>
      <c r="G106" s="213">
        <v>77.0</v>
      </c>
      <c r="H106" s="213">
        <v>24.0</v>
      </c>
      <c r="I106" s="213">
        <v>101.0</v>
      </c>
      <c r="J106" s="231">
        <v>0.76</v>
      </c>
      <c r="K106" s="211" t="s">
        <v>2186</v>
      </c>
      <c r="L106" s="211">
        <v>4.222120242E9</v>
      </c>
      <c r="M106" s="211" t="s">
        <v>2321</v>
      </c>
      <c r="N106" s="211" t="s">
        <v>2322</v>
      </c>
      <c r="O106" s="211" t="s">
        <v>2962</v>
      </c>
      <c r="P106" s="211" t="s">
        <v>2165</v>
      </c>
      <c r="Q106" s="230">
        <f>COUNTIF('Hedef Liste Malatya'!A:A,A106)</f>
        <v>0</v>
      </c>
    </row>
    <row r="107" ht="15.75" hidden="1" customHeight="1">
      <c r="A107" s="211" t="s">
        <v>2497</v>
      </c>
      <c r="B107" s="211" t="s">
        <v>2498</v>
      </c>
      <c r="C107" s="212" t="s">
        <v>2897</v>
      </c>
      <c r="D107" s="211" t="s">
        <v>1378</v>
      </c>
      <c r="E107" s="213">
        <v>1037.0</v>
      </c>
      <c r="F107" s="213">
        <v>68.0</v>
      </c>
      <c r="G107" s="213">
        <v>0.0</v>
      </c>
      <c r="H107" s="213">
        <v>28.0</v>
      </c>
      <c r="I107" s="213">
        <v>28.0</v>
      </c>
      <c r="J107" s="214">
        <v>0.0</v>
      </c>
      <c r="K107" s="211" t="s">
        <v>2499</v>
      </c>
      <c r="L107" s="211">
        <v>5.444409844E9</v>
      </c>
      <c r="M107" s="211" t="s">
        <v>2321</v>
      </c>
      <c r="N107" s="211" t="s">
        <v>2438</v>
      </c>
      <c r="O107" s="211" t="s">
        <v>2500</v>
      </c>
      <c r="P107" s="211" t="s">
        <v>2137</v>
      </c>
      <c r="Q107" s="230">
        <f>COUNTIF('Hedef Liste Malatya'!A:A,A107)</f>
        <v>1</v>
      </c>
    </row>
    <row r="108" ht="15.75" hidden="1" customHeight="1">
      <c r="A108" s="211" t="s">
        <v>2963</v>
      </c>
      <c r="B108" s="211" t="s">
        <v>2964</v>
      </c>
      <c r="C108" s="212" t="s">
        <v>2897</v>
      </c>
      <c r="D108" s="211" t="s">
        <v>1364</v>
      </c>
      <c r="E108" s="213">
        <v>212.0</v>
      </c>
      <c r="F108" s="213">
        <v>38.0</v>
      </c>
      <c r="G108" s="213">
        <v>45.0</v>
      </c>
      <c r="H108" s="213">
        <v>3.0</v>
      </c>
      <c r="I108" s="213">
        <v>48.0</v>
      </c>
      <c r="J108" s="214">
        <v>0.94</v>
      </c>
      <c r="K108" s="211" t="s">
        <v>2216</v>
      </c>
      <c r="L108" s="211">
        <v>5.077824026E9</v>
      </c>
      <c r="M108" s="211" t="s">
        <v>2321</v>
      </c>
      <c r="N108" s="211" t="s">
        <v>2346</v>
      </c>
      <c r="O108" s="211" t="s">
        <v>2965</v>
      </c>
      <c r="P108" s="211" t="s">
        <v>2165</v>
      </c>
      <c r="Q108" s="230">
        <f>COUNTIF('Hedef Liste Malatya'!A:A,A108)</f>
        <v>0</v>
      </c>
    </row>
    <row r="109" ht="15.75" hidden="1" customHeight="1">
      <c r="A109" s="211" t="s">
        <v>2966</v>
      </c>
      <c r="B109" s="211" t="s">
        <v>2967</v>
      </c>
      <c r="C109" s="212" t="s">
        <v>2897</v>
      </c>
      <c r="D109" s="211" t="s">
        <v>1364</v>
      </c>
      <c r="E109" s="213">
        <v>5.0</v>
      </c>
      <c r="F109" s="211"/>
      <c r="G109" s="213">
        <v>37.0</v>
      </c>
      <c r="H109" s="213">
        <v>3.0</v>
      </c>
      <c r="I109" s="213">
        <v>40.0</v>
      </c>
      <c r="J109" s="214">
        <v>0.93</v>
      </c>
      <c r="K109" s="211" t="s">
        <v>2968</v>
      </c>
      <c r="L109" s="211">
        <v>5.059764949E9</v>
      </c>
      <c r="M109" s="211" t="s">
        <v>2321</v>
      </c>
      <c r="N109" s="211" t="s">
        <v>2346</v>
      </c>
      <c r="O109" s="211" t="s">
        <v>2969</v>
      </c>
      <c r="P109" s="211" t="s">
        <v>2165</v>
      </c>
      <c r="Q109" s="230">
        <f>COUNTIF('Hedef Liste Malatya'!A:A,A109)</f>
        <v>0</v>
      </c>
    </row>
    <row r="110" ht="15.75" hidden="1" customHeight="1">
      <c r="A110" s="211" t="s">
        <v>2675</v>
      </c>
      <c r="B110" s="211" t="s">
        <v>2676</v>
      </c>
      <c r="C110" s="212" t="s">
        <v>2897</v>
      </c>
      <c r="D110" s="211" t="s">
        <v>1507</v>
      </c>
      <c r="E110" s="213">
        <v>139.0</v>
      </c>
      <c r="F110" s="213">
        <v>12.0</v>
      </c>
      <c r="G110" s="213">
        <v>49.0</v>
      </c>
      <c r="H110" s="213">
        <v>78.0</v>
      </c>
      <c r="I110" s="213">
        <v>127.0</v>
      </c>
      <c r="J110" s="214">
        <v>0.39</v>
      </c>
      <c r="K110" s="211" t="s">
        <v>2672</v>
      </c>
      <c r="L110" s="211">
        <v>4.225022455E9</v>
      </c>
      <c r="M110" s="211" t="s">
        <v>2321</v>
      </c>
      <c r="N110" s="211" t="s">
        <v>2346</v>
      </c>
      <c r="O110" s="211" t="s">
        <v>2677</v>
      </c>
      <c r="P110" s="211" t="s">
        <v>2137</v>
      </c>
      <c r="Q110" s="230">
        <f>COUNTIF('Hedef Liste Malatya'!A:A,A110)</f>
        <v>1</v>
      </c>
    </row>
    <row r="111" ht="15.75" hidden="1" customHeight="1">
      <c r="A111" s="211" t="s">
        <v>337</v>
      </c>
      <c r="B111" s="211" t="s">
        <v>338</v>
      </c>
      <c r="C111" s="212" t="s">
        <v>2897</v>
      </c>
      <c r="D111" s="211" t="s">
        <v>1364</v>
      </c>
      <c r="E111" s="213">
        <v>425.0</v>
      </c>
      <c r="F111" s="213">
        <v>24.0</v>
      </c>
      <c r="G111" s="213">
        <v>2.0</v>
      </c>
      <c r="H111" s="213">
        <v>6.0</v>
      </c>
      <c r="I111" s="213">
        <v>8.0</v>
      </c>
      <c r="J111" s="214">
        <v>0.25</v>
      </c>
      <c r="K111" s="211" t="s">
        <v>2584</v>
      </c>
      <c r="L111" s="211">
        <v>5.444280797E9</v>
      </c>
      <c r="M111" s="211" t="s">
        <v>2321</v>
      </c>
      <c r="N111" s="211" t="s">
        <v>2327</v>
      </c>
      <c r="O111" s="211" t="s">
        <v>341</v>
      </c>
      <c r="P111" s="211" t="s">
        <v>2137</v>
      </c>
      <c r="Q111" s="230">
        <f>COUNTIF('Hedef Liste Malatya'!A:A,A111)</f>
        <v>1</v>
      </c>
    </row>
    <row r="112" ht="15.75" hidden="1" customHeight="1">
      <c r="A112" s="211" t="s">
        <v>2970</v>
      </c>
      <c r="B112" s="211" t="s">
        <v>2971</v>
      </c>
      <c r="C112" s="212" t="s">
        <v>2897</v>
      </c>
      <c r="D112" s="211" t="s">
        <v>1385</v>
      </c>
      <c r="E112" s="213">
        <v>845.0</v>
      </c>
      <c r="F112" s="213">
        <v>46.0</v>
      </c>
      <c r="G112" s="213">
        <v>49.0</v>
      </c>
      <c r="H112" s="213">
        <v>0.0</v>
      </c>
      <c r="I112" s="213">
        <v>49.0</v>
      </c>
      <c r="J112" s="214">
        <v>1.0</v>
      </c>
      <c r="K112" s="211" t="s">
        <v>2163</v>
      </c>
      <c r="L112" s="211">
        <v>9.999999999E9</v>
      </c>
      <c r="M112" s="211" t="s">
        <v>2321</v>
      </c>
      <c r="N112" s="211" t="s">
        <v>2322</v>
      </c>
      <c r="O112" s="211" t="s">
        <v>2972</v>
      </c>
      <c r="P112" s="211" t="s">
        <v>2165</v>
      </c>
      <c r="Q112" s="230">
        <f>COUNTIF('Hedef Liste Malatya'!A:A,A112)</f>
        <v>0</v>
      </c>
    </row>
    <row r="113" ht="15.75" hidden="1" customHeight="1">
      <c r="A113" s="211" t="s">
        <v>226</v>
      </c>
      <c r="B113" s="211" t="s">
        <v>227</v>
      </c>
      <c r="C113" s="212" t="s">
        <v>2909</v>
      </c>
      <c r="D113" s="211" t="s">
        <v>1493</v>
      </c>
      <c r="E113" s="213">
        <v>50.0</v>
      </c>
      <c r="F113" s="211"/>
      <c r="G113" s="213">
        <v>1.0</v>
      </c>
      <c r="H113" s="213">
        <v>7.0</v>
      </c>
      <c r="I113" s="213">
        <v>8.0</v>
      </c>
      <c r="J113" s="214">
        <v>0.13</v>
      </c>
      <c r="K113" s="211" t="s">
        <v>2591</v>
      </c>
      <c r="L113" s="211">
        <v>5.300928533E9</v>
      </c>
      <c r="M113" s="211" t="s">
        <v>2321</v>
      </c>
      <c r="N113" s="211" t="s">
        <v>2438</v>
      </c>
      <c r="O113" s="211" t="s">
        <v>225</v>
      </c>
      <c r="P113" s="211" t="s">
        <v>2137</v>
      </c>
      <c r="Q113" s="230">
        <f>COUNTIF('Hedef Liste Malatya'!A:A,A113)</f>
        <v>1</v>
      </c>
    </row>
    <row r="114" ht="15.75" hidden="1" customHeight="1">
      <c r="A114" s="211" t="s">
        <v>309</v>
      </c>
      <c r="B114" s="211" t="s">
        <v>2973</v>
      </c>
      <c r="C114" s="212" t="s">
        <v>2897</v>
      </c>
      <c r="D114" s="211" t="s">
        <v>1378</v>
      </c>
      <c r="E114" s="213">
        <v>1183.0</v>
      </c>
      <c r="F114" s="213">
        <v>40.0</v>
      </c>
      <c r="G114" s="213">
        <v>7.0</v>
      </c>
      <c r="H114" s="213">
        <v>9.0</v>
      </c>
      <c r="I114" s="213">
        <v>16.0</v>
      </c>
      <c r="J114" s="214">
        <v>0.44</v>
      </c>
      <c r="K114" s="211" t="s">
        <v>2495</v>
      </c>
      <c r="L114" s="211">
        <v>5.334794424E9</v>
      </c>
      <c r="M114" s="211" t="s">
        <v>2321</v>
      </c>
      <c r="N114" s="211" t="s">
        <v>2346</v>
      </c>
      <c r="O114" s="211" t="s">
        <v>313</v>
      </c>
      <c r="P114" s="211" t="s">
        <v>2137</v>
      </c>
      <c r="Q114" s="230">
        <f>COUNTIF('Hedef Liste Malatya'!A:A,A114)</f>
        <v>1</v>
      </c>
    </row>
    <row r="115" ht="15.75" hidden="1" customHeight="1">
      <c r="A115" s="211" t="s">
        <v>420</v>
      </c>
      <c r="B115" s="211" t="s">
        <v>421</v>
      </c>
      <c r="C115" s="212" t="s">
        <v>2897</v>
      </c>
      <c r="D115" s="211" t="s">
        <v>1364</v>
      </c>
      <c r="E115" s="213">
        <v>475.0</v>
      </c>
      <c r="F115" s="213">
        <v>99.0</v>
      </c>
      <c r="G115" s="213">
        <v>9.0</v>
      </c>
      <c r="H115" s="213">
        <v>13.0</v>
      </c>
      <c r="I115" s="213">
        <v>22.0</v>
      </c>
      <c r="J115" s="231">
        <v>0.41</v>
      </c>
      <c r="K115" s="211" t="s">
        <v>2428</v>
      </c>
      <c r="L115" s="211">
        <v>5.421605828E9</v>
      </c>
      <c r="M115" s="211" t="s">
        <v>2337</v>
      </c>
      <c r="N115" s="211" t="s">
        <v>2429</v>
      </c>
      <c r="O115" s="211" t="s">
        <v>424</v>
      </c>
      <c r="P115" s="211" t="s">
        <v>2137</v>
      </c>
      <c r="Q115" s="230">
        <f>COUNTIF('Hedef Liste Malatya'!A:A,A115)</f>
        <v>1</v>
      </c>
    </row>
    <row r="116" ht="15.75" hidden="1" customHeight="1">
      <c r="A116" s="211" t="s">
        <v>560</v>
      </c>
      <c r="B116" s="211" t="s">
        <v>561</v>
      </c>
      <c r="C116" s="212" t="s">
        <v>2897</v>
      </c>
      <c r="D116" s="211" t="s">
        <v>1385</v>
      </c>
      <c r="E116" s="213">
        <v>1531.0</v>
      </c>
      <c r="F116" s="213">
        <v>139.0</v>
      </c>
      <c r="G116" s="213">
        <v>0.0</v>
      </c>
      <c r="H116" s="213">
        <v>13.0</v>
      </c>
      <c r="I116" s="213">
        <v>13.0</v>
      </c>
      <c r="J116" s="214">
        <v>0.0</v>
      </c>
      <c r="K116" s="211" t="s">
        <v>2517</v>
      </c>
      <c r="L116" s="211">
        <v>5.393141544E9</v>
      </c>
      <c r="M116" s="211" t="s">
        <v>2321</v>
      </c>
      <c r="N116" s="211" t="s">
        <v>2346</v>
      </c>
      <c r="O116" s="211" t="s">
        <v>563</v>
      </c>
      <c r="P116" s="211" t="s">
        <v>2137</v>
      </c>
      <c r="Q116" s="230">
        <f>COUNTIF('Hedef Liste Malatya'!A:A,A116)</f>
        <v>1</v>
      </c>
    </row>
    <row r="117" ht="15.75" hidden="1" customHeight="1">
      <c r="A117" s="211" t="s">
        <v>238</v>
      </c>
      <c r="B117" s="211" t="s">
        <v>2974</v>
      </c>
      <c r="C117" s="212" t="s">
        <v>2897</v>
      </c>
      <c r="D117" s="211" t="s">
        <v>1378</v>
      </c>
      <c r="E117" s="213">
        <v>866.0</v>
      </c>
      <c r="F117" s="213">
        <v>59.0</v>
      </c>
      <c r="G117" s="213">
        <v>0.0</v>
      </c>
      <c r="H117" s="213">
        <v>29.0</v>
      </c>
      <c r="I117" s="213">
        <v>29.0</v>
      </c>
      <c r="J117" s="214">
        <v>0.0</v>
      </c>
      <c r="K117" s="211" t="s">
        <v>2701</v>
      </c>
      <c r="L117" s="211">
        <v>4.22323939E9</v>
      </c>
      <c r="M117" s="211" t="s">
        <v>2337</v>
      </c>
      <c r="N117" s="211" t="s">
        <v>2642</v>
      </c>
      <c r="O117" s="211" t="s">
        <v>242</v>
      </c>
      <c r="P117" s="211" t="s">
        <v>2137</v>
      </c>
      <c r="Q117" s="230">
        <f>COUNTIF('Hedef Liste Malatya'!A:A,A117)</f>
        <v>1</v>
      </c>
    </row>
    <row r="118" ht="15.75" hidden="1" customHeight="1">
      <c r="A118" s="211" t="s">
        <v>2680</v>
      </c>
      <c r="B118" s="211" t="s">
        <v>2681</v>
      </c>
      <c r="C118" s="212" t="s">
        <v>2897</v>
      </c>
      <c r="D118" s="211" t="s">
        <v>1507</v>
      </c>
      <c r="E118" s="213">
        <v>57.0</v>
      </c>
      <c r="F118" s="213">
        <v>2.0</v>
      </c>
      <c r="G118" s="213">
        <v>23.0</v>
      </c>
      <c r="H118" s="213">
        <v>3.0</v>
      </c>
      <c r="I118" s="213">
        <v>26.0</v>
      </c>
      <c r="J118" s="214">
        <v>0.88</v>
      </c>
      <c r="K118" s="211" t="s">
        <v>2672</v>
      </c>
      <c r="L118" s="211">
        <v>4.225022455E9</v>
      </c>
      <c r="M118" s="211" t="s">
        <v>2321</v>
      </c>
      <c r="N118" s="211" t="s">
        <v>2346</v>
      </c>
      <c r="O118" s="211" t="s">
        <v>2681</v>
      </c>
      <c r="P118" s="211" t="s">
        <v>2137</v>
      </c>
      <c r="Q118" s="230">
        <f>COUNTIF('Hedef Liste Malatya'!A:A,A118)</f>
        <v>1</v>
      </c>
    </row>
    <row r="119" ht="15.75" hidden="1" customHeight="1">
      <c r="A119" s="211" t="s">
        <v>2975</v>
      </c>
      <c r="B119" s="211" t="s">
        <v>2976</v>
      </c>
      <c r="C119" s="212" t="s">
        <v>2897</v>
      </c>
      <c r="D119" s="211" t="s">
        <v>1519</v>
      </c>
      <c r="E119" s="213">
        <v>63.0</v>
      </c>
      <c r="F119" s="213">
        <v>8.0</v>
      </c>
      <c r="G119" s="213">
        <v>250.0</v>
      </c>
      <c r="H119" s="213">
        <v>2.0</v>
      </c>
      <c r="I119" s="213">
        <v>252.0</v>
      </c>
      <c r="J119" s="214">
        <v>0.99</v>
      </c>
      <c r="K119" s="211" t="s">
        <v>2209</v>
      </c>
      <c r="L119" s="211">
        <v>4.224604443E9</v>
      </c>
      <c r="M119" s="211" t="s">
        <v>2321</v>
      </c>
      <c r="N119" s="211" t="s">
        <v>2322</v>
      </c>
      <c r="O119" s="211" t="s">
        <v>2977</v>
      </c>
      <c r="P119" s="211" t="s">
        <v>2165</v>
      </c>
      <c r="Q119" s="230">
        <f>COUNTIF('Hedef Liste Malatya'!A:A,A119)</f>
        <v>0</v>
      </c>
    </row>
    <row r="120" ht="15.75" hidden="1" customHeight="1">
      <c r="A120" s="211" t="s">
        <v>2978</v>
      </c>
      <c r="B120" s="211" t="s">
        <v>2979</v>
      </c>
      <c r="C120" s="212" t="s">
        <v>2897</v>
      </c>
      <c r="D120" s="211" t="s">
        <v>1364</v>
      </c>
      <c r="E120" s="213">
        <v>429.0</v>
      </c>
      <c r="F120" s="213">
        <v>34.0</v>
      </c>
      <c r="G120" s="213">
        <v>48.0</v>
      </c>
      <c r="H120" s="213">
        <v>4.0</v>
      </c>
      <c r="I120" s="213">
        <v>52.0</v>
      </c>
      <c r="J120" s="214">
        <v>0.92</v>
      </c>
      <c r="K120" s="211" t="s">
        <v>2216</v>
      </c>
      <c r="L120" s="211">
        <v>5.524881844E9</v>
      </c>
      <c r="M120" s="211" t="s">
        <v>2321</v>
      </c>
      <c r="N120" s="211" t="s">
        <v>2346</v>
      </c>
      <c r="O120" s="211" t="s">
        <v>2980</v>
      </c>
      <c r="P120" s="211" t="s">
        <v>2165</v>
      </c>
      <c r="Q120" s="230">
        <f>COUNTIF('Hedef Liste Malatya'!A:A,A120)</f>
        <v>0</v>
      </c>
    </row>
    <row r="121" ht="15.75" hidden="1" customHeight="1">
      <c r="A121" s="211" t="s">
        <v>2981</v>
      </c>
      <c r="B121" s="211" t="s">
        <v>2982</v>
      </c>
      <c r="C121" s="212" t="s">
        <v>2909</v>
      </c>
      <c r="D121" s="211" t="s">
        <v>1364</v>
      </c>
      <c r="E121" s="213">
        <v>1.0</v>
      </c>
      <c r="F121" s="211"/>
      <c r="G121" s="213">
        <v>50.0</v>
      </c>
      <c r="H121" s="213">
        <v>15.0</v>
      </c>
      <c r="I121" s="213">
        <v>65.0</v>
      </c>
      <c r="J121" s="214">
        <v>0.77</v>
      </c>
      <c r="K121" s="211" t="s">
        <v>2983</v>
      </c>
      <c r="L121" s="211">
        <v>5.528025244E9</v>
      </c>
      <c r="M121" s="211" t="s">
        <v>2321</v>
      </c>
      <c r="N121" s="211" t="s">
        <v>2322</v>
      </c>
      <c r="O121" s="211" t="s">
        <v>2984</v>
      </c>
      <c r="P121" s="211" t="s">
        <v>2165</v>
      </c>
      <c r="Q121" s="230">
        <f>COUNTIF('Hedef Liste Malatya'!A:A,A121)</f>
        <v>0</v>
      </c>
    </row>
    <row r="122" ht="15.75" hidden="1" customHeight="1">
      <c r="A122" s="211" t="s">
        <v>2474</v>
      </c>
      <c r="B122" s="211" t="s">
        <v>2475</v>
      </c>
      <c r="C122" s="212" t="s">
        <v>2897</v>
      </c>
      <c r="D122" s="211" t="s">
        <v>1348</v>
      </c>
      <c r="E122" s="213">
        <v>672.0</v>
      </c>
      <c r="F122" s="213">
        <v>18.0</v>
      </c>
      <c r="G122" s="213">
        <v>0.0</v>
      </c>
      <c r="H122" s="213">
        <v>35.0</v>
      </c>
      <c r="I122" s="213">
        <v>35.0</v>
      </c>
      <c r="J122" s="231">
        <v>0.0</v>
      </c>
      <c r="K122" s="211" t="s">
        <v>2476</v>
      </c>
      <c r="L122" s="211">
        <v>5.529894444E9</v>
      </c>
      <c r="M122" s="211" t="s">
        <v>2321</v>
      </c>
      <c r="N122" s="211" t="s">
        <v>2333</v>
      </c>
      <c r="O122" s="211" t="s">
        <v>2477</v>
      </c>
      <c r="P122" s="211" t="s">
        <v>2137</v>
      </c>
      <c r="Q122" s="230">
        <f>COUNTIF('Hedef Liste Malatya'!A:A,A122)</f>
        <v>1</v>
      </c>
    </row>
    <row r="123" ht="15.75" hidden="1" customHeight="1">
      <c r="A123" s="211" t="s">
        <v>2985</v>
      </c>
      <c r="B123" s="211" t="s">
        <v>2986</v>
      </c>
      <c r="C123" s="212" t="s">
        <v>2897</v>
      </c>
      <c r="D123" s="211" t="s">
        <v>1364</v>
      </c>
      <c r="E123" s="213">
        <v>108.0</v>
      </c>
      <c r="F123" s="211"/>
      <c r="G123" s="213">
        <v>42.0</v>
      </c>
      <c r="H123" s="213">
        <v>5.0</v>
      </c>
      <c r="I123" s="213">
        <v>47.0</v>
      </c>
      <c r="J123" s="214">
        <v>0.89</v>
      </c>
      <c r="K123" s="211" t="s">
        <v>2216</v>
      </c>
      <c r="L123" s="211">
        <v>5.449734244E9</v>
      </c>
      <c r="M123" s="211" t="s">
        <v>2321</v>
      </c>
      <c r="N123" s="211" t="s">
        <v>2438</v>
      </c>
      <c r="O123" s="211" t="s">
        <v>2987</v>
      </c>
      <c r="P123" s="211" t="s">
        <v>2165</v>
      </c>
      <c r="Q123" s="230">
        <f>COUNTIF('Hedef Liste Malatya'!A:A,A123)</f>
        <v>0</v>
      </c>
    </row>
    <row r="124" ht="15.75" hidden="1" customHeight="1">
      <c r="A124" s="211" t="s">
        <v>304</v>
      </c>
      <c r="B124" s="211" t="s">
        <v>305</v>
      </c>
      <c r="C124" s="212" t="s">
        <v>2897</v>
      </c>
      <c r="D124" s="211" t="s">
        <v>1507</v>
      </c>
      <c r="E124" s="213">
        <v>609.0</v>
      </c>
      <c r="F124" s="213">
        <v>80.0</v>
      </c>
      <c r="G124" s="213">
        <v>79.0</v>
      </c>
      <c r="H124" s="213">
        <v>47.0</v>
      </c>
      <c r="I124" s="213">
        <v>126.0</v>
      </c>
      <c r="J124" s="231">
        <v>0.63</v>
      </c>
      <c r="K124" s="211" t="s">
        <v>2672</v>
      </c>
      <c r="L124" s="211">
        <v>4.225022455E9</v>
      </c>
      <c r="M124" s="211" t="s">
        <v>2321</v>
      </c>
      <c r="N124" s="211" t="s">
        <v>2327</v>
      </c>
      <c r="O124" s="211" t="s">
        <v>308</v>
      </c>
      <c r="P124" s="211" t="s">
        <v>2137</v>
      </c>
      <c r="Q124" s="230">
        <f>COUNTIF('Hedef Liste Malatya'!A:A,A124)</f>
        <v>1</v>
      </c>
    </row>
    <row r="125" ht="15.75" hidden="1" customHeight="1">
      <c r="A125" s="211" t="s">
        <v>2775</v>
      </c>
      <c r="B125" s="211" t="s">
        <v>2776</v>
      </c>
      <c r="C125" s="212" t="s">
        <v>2897</v>
      </c>
      <c r="D125" s="211" t="s">
        <v>1348</v>
      </c>
      <c r="E125" s="213">
        <v>1136.0</v>
      </c>
      <c r="F125" s="213">
        <v>96.0</v>
      </c>
      <c r="G125" s="213">
        <v>10.0</v>
      </c>
      <c r="H125" s="213">
        <v>19.0</v>
      </c>
      <c r="I125" s="213">
        <v>29.0</v>
      </c>
      <c r="J125" s="214">
        <v>0.34</v>
      </c>
      <c r="K125" s="211" t="s">
        <v>2777</v>
      </c>
      <c r="L125" s="211">
        <v>4.223224242E9</v>
      </c>
      <c r="M125" s="211" t="s">
        <v>2337</v>
      </c>
      <c r="N125" s="211" t="s">
        <v>2338</v>
      </c>
      <c r="O125" s="211" t="s">
        <v>2778</v>
      </c>
      <c r="P125" s="211" t="s">
        <v>2137</v>
      </c>
      <c r="Q125" s="230">
        <f>COUNTIF('Hedef Liste Malatya'!A:A,A125)</f>
        <v>1</v>
      </c>
    </row>
    <row r="126" ht="15.75" hidden="1" customHeight="1">
      <c r="A126" s="211" t="s">
        <v>2988</v>
      </c>
      <c r="B126" s="211" t="s">
        <v>2989</v>
      </c>
      <c r="C126" s="212" t="s">
        <v>2897</v>
      </c>
      <c r="D126" s="211" t="s">
        <v>1507</v>
      </c>
      <c r="E126" s="213">
        <v>44.0</v>
      </c>
      <c r="F126" s="211"/>
      <c r="G126" s="213">
        <v>47.0</v>
      </c>
      <c r="H126" s="213">
        <v>9.0</v>
      </c>
      <c r="I126" s="213">
        <v>56.0</v>
      </c>
      <c r="J126" s="214">
        <v>0.84</v>
      </c>
      <c r="K126" s="211" t="s">
        <v>2990</v>
      </c>
      <c r="L126" s="211">
        <v>4.225030021E9</v>
      </c>
      <c r="M126" s="211" t="s">
        <v>2337</v>
      </c>
      <c r="N126" s="211" t="s">
        <v>2662</v>
      </c>
      <c r="O126" s="211" t="s">
        <v>2991</v>
      </c>
      <c r="P126" s="211" t="s">
        <v>2992</v>
      </c>
      <c r="Q126" s="230">
        <f>COUNTIF('Hedef Liste Malatya'!A:A,A126)</f>
        <v>0</v>
      </c>
    </row>
    <row r="127" ht="15.75" hidden="1" customHeight="1">
      <c r="A127" s="211" t="s">
        <v>670</v>
      </c>
      <c r="B127" s="211" t="s">
        <v>671</v>
      </c>
      <c r="C127" s="212" t="s">
        <v>2897</v>
      </c>
      <c r="D127" s="211" t="s">
        <v>1493</v>
      </c>
      <c r="E127" s="213">
        <v>296.0</v>
      </c>
      <c r="F127" s="213">
        <v>30.0</v>
      </c>
      <c r="G127" s="213">
        <v>8.0</v>
      </c>
      <c r="H127" s="213">
        <v>9.0</v>
      </c>
      <c r="I127" s="213">
        <v>17.0</v>
      </c>
      <c r="J127" s="214">
        <v>0.47</v>
      </c>
      <c r="K127" s="211" t="s">
        <v>2659</v>
      </c>
      <c r="L127" s="211">
        <v>4.223113333E9</v>
      </c>
      <c r="M127" s="211" t="s">
        <v>2321</v>
      </c>
      <c r="N127" s="211" t="s">
        <v>2322</v>
      </c>
      <c r="O127" s="211" t="s">
        <v>293</v>
      </c>
      <c r="P127" s="211" t="s">
        <v>2137</v>
      </c>
      <c r="Q127" s="230">
        <f>COUNTIF('Hedef Liste Malatya'!A:A,A127)</f>
        <v>1</v>
      </c>
    </row>
    <row r="128" ht="15.75" hidden="1" customHeight="1">
      <c r="A128" s="211" t="s">
        <v>2349</v>
      </c>
      <c r="B128" s="211" t="s">
        <v>2350</v>
      </c>
      <c r="C128" s="212" t="s">
        <v>2897</v>
      </c>
      <c r="D128" s="211" t="s">
        <v>1378</v>
      </c>
      <c r="E128" s="213">
        <v>887.0</v>
      </c>
      <c r="F128" s="213">
        <v>95.0</v>
      </c>
      <c r="G128" s="213">
        <v>20.0</v>
      </c>
      <c r="H128" s="213">
        <v>14.0</v>
      </c>
      <c r="I128" s="213">
        <v>34.0</v>
      </c>
      <c r="J128" s="214">
        <v>0.59</v>
      </c>
      <c r="K128" s="211" t="s">
        <v>2351</v>
      </c>
      <c r="L128" s="211">
        <v>5.340364949E9</v>
      </c>
      <c r="M128" s="211" t="s">
        <v>2321</v>
      </c>
      <c r="N128" s="211" t="s">
        <v>2333</v>
      </c>
      <c r="O128" s="211" t="s">
        <v>2353</v>
      </c>
      <c r="P128" s="211" t="s">
        <v>2137</v>
      </c>
      <c r="Q128" s="230">
        <f>COUNTIF('Hedef Liste Malatya'!A:A,A128)</f>
        <v>1</v>
      </c>
    </row>
    <row r="129" ht="15.75" hidden="1" customHeight="1">
      <c r="A129" s="211" t="s">
        <v>587</v>
      </c>
      <c r="B129" s="211" t="s">
        <v>588</v>
      </c>
      <c r="C129" s="212" t="s">
        <v>2897</v>
      </c>
      <c r="D129" s="211" t="s">
        <v>1507</v>
      </c>
      <c r="E129" s="213">
        <v>46.0</v>
      </c>
      <c r="F129" s="213">
        <v>10.0</v>
      </c>
      <c r="G129" s="213">
        <v>25.0</v>
      </c>
      <c r="H129" s="213">
        <v>76.0</v>
      </c>
      <c r="I129" s="213">
        <v>101.0</v>
      </c>
      <c r="J129" s="214">
        <v>0.25</v>
      </c>
      <c r="K129" s="211" t="s">
        <v>2730</v>
      </c>
      <c r="L129" s="211">
        <v>4.22504606E9</v>
      </c>
      <c r="M129" s="211" t="s">
        <v>2321</v>
      </c>
      <c r="N129" s="211" t="s">
        <v>2322</v>
      </c>
      <c r="O129" s="211" t="s">
        <v>590</v>
      </c>
      <c r="P129" s="211" t="s">
        <v>2137</v>
      </c>
      <c r="Q129" s="230">
        <f>COUNTIF('Hedef Liste Malatya'!A:A,A129)</f>
        <v>1</v>
      </c>
    </row>
    <row r="130" ht="15.75" hidden="1" customHeight="1">
      <c r="A130" s="211" t="s">
        <v>481</v>
      </c>
      <c r="B130" s="211" t="s">
        <v>482</v>
      </c>
      <c r="C130" s="212" t="s">
        <v>2897</v>
      </c>
      <c r="D130" s="211" t="s">
        <v>1577</v>
      </c>
      <c r="E130" s="213">
        <v>61.0</v>
      </c>
      <c r="F130" s="213">
        <v>24.0</v>
      </c>
      <c r="G130" s="213">
        <v>58.0</v>
      </c>
      <c r="H130" s="213">
        <v>47.0</v>
      </c>
      <c r="I130" s="213">
        <v>105.0</v>
      </c>
      <c r="J130" s="214">
        <v>0.55</v>
      </c>
      <c r="K130" s="211" t="s">
        <v>2685</v>
      </c>
      <c r="L130" s="211">
        <v>4.223222333E9</v>
      </c>
      <c r="M130" s="211" t="s">
        <v>2337</v>
      </c>
      <c r="N130" s="211" t="s">
        <v>2461</v>
      </c>
      <c r="O130" s="211" t="s">
        <v>485</v>
      </c>
      <c r="P130" s="211" t="s">
        <v>2137</v>
      </c>
      <c r="Q130" s="230">
        <f>COUNTIF('Hedef Liste Malatya'!A:A,A130)</f>
        <v>1</v>
      </c>
    </row>
    <row r="131" ht="15.75" hidden="1" customHeight="1">
      <c r="A131" s="211" t="s">
        <v>2670</v>
      </c>
      <c r="B131" s="211" t="s">
        <v>2671</v>
      </c>
      <c r="C131" s="212" t="s">
        <v>2897</v>
      </c>
      <c r="D131" s="211" t="s">
        <v>1507</v>
      </c>
      <c r="E131" s="213">
        <v>154.0</v>
      </c>
      <c r="F131" s="211"/>
      <c r="G131" s="213">
        <v>81.0</v>
      </c>
      <c r="H131" s="213">
        <v>27.0</v>
      </c>
      <c r="I131" s="213">
        <v>108.0</v>
      </c>
      <c r="J131" s="214">
        <v>0.75</v>
      </c>
      <c r="K131" s="211" t="s">
        <v>2672</v>
      </c>
      <c r="L131" s="211">
        <v>4.225022455E9</v>
      </c>
      <c r="M131" s="211" t="s">
        <v>2337</v>
      </c>
      <c r="N131" s="211" t="s">
        <v>2450</v>
      </c>
      <c r="O131" s="211" t="s">
        <v>2673</v>
      </c>
      <c r="P131" s="211" t="s">
        <v>2137</v>
      </c>
      <c r="Q131" s="230">
        <f>COUNTIF('Hedef Liste Malatya'!A:A,A131)</f>
        <v>1</v>
      </c>
    </row>
    <row r="132" ht="15.75" hidden="1" customHeight="1">
      <c r="A132" s="211" t="s">
        <v>2824</v>
      </c>
      <c r="B132" s="211" t="s">
        <v>2825</v>
      </c>
      <c r="C132" s="212" t="s">
        <v>2897</v>
      </c>
      <c r="D132" s="211" t="s">
        <v>1577</v>
      </c>
      <c r="E132" s="213">
        <v>1154.0</v>
      </c>
      <c r="F132" s="213">
        <v>25.0</v>
      </c>
      <c r="G132" s="213">
        <v>0.0</v>
      </c>
      <c r="H132" s="213">
        <v>119.0</v>
      </c>
      <c r="I132" s="213">
        <v>119.0</v>
      </c>
      <c r="J132" s="214">
        <v>0.0</v>
      </c>
      <c r="K132" s="211" t="s">
        <v>2826</v>
      </c>
      <c r="L132" s="211">
        <v>4.223712044E9</v>
      </c>
      <c r="M132" s="211" t="s">
        <v>2337</v>
      </c>
      <c r="N132" s="211" t="s">
        <v>2450</v>
      </c>
      <c r="O132" s="211" t="s">
        <v>2827</v>
      </c>
      <c r="P132" s="211" t="s">
        <v>2137</v>
      </c>
      <c r="Q132" s="230">
        <f>COUNTIF('Hedef Liste Malatya'!A:A,A132)</f>
        <v>1</v>
      </c>
    </row>
    <row r="133" ht="15.75" hidden="1" customHeight="1">
      <c r="A133" s="211" t="s">
        <v>2993</v>
      </c>
      <c r="B133" s="211" t="s">
        <v>2994</v>
      </c>
      <c r="C133" s="212" t="s">
        <v>2897</v>
      </c>
      <c r="D133" s="211" t="s">
        <v>1577</v>
      </c>
      <c r="E133" s="213">
        <v>3963.0</v>
      </c>
      <c r="F133" s="213">
        <v>191.0</v>
      </c>
      <c r="G133" s="213">
        <v>77.0</v>
      </c>
      <c r="H133" s="213">
        <v>26.0</v>
      </c>
      <c r="I133" s="213">
        <v>103.0</v>
      </c>
      <c r="J133" s="231">
        <v>0.75</v>
      </c>
      <c r="K133" s="211" t="s">
        <v>2186</v>
      </c>
      <c r="L133" s="211">
        <v>4.222121112E9</v>
      </c>
      <c r="M133" s="211" t="s">
        <v>2321</v>
      </c>
      <c r="N133" s="211" t="s">
        <v>2393</v>
      </c>
      <c r="O133" s="211" t="s">
        <v>2995</v>
      </c>
      <c r="P133" s="211" t="s">
        <v>2165</v>
      </c>
      <c r="Q133" s="230">
        <f>COUNTIF('Hedef Liste Malatya'!A:A,A133)</f>
        <v>0</v>
      </c>
    </row>
    <row r="134" ht="15.75" hidden="1" customHeight="1">
      <c r="A134" s="211" t="s">
        <v>577</v>
      </c>
      <c r="B134" s="211" t="s">
        <v>2996</v>
      </c>
      <c r="C134" s="212" t="s">
        <v>2897</v>
      </c>
      <c r="D134" s="211" t="s">
        <v>1364</v>
      </c>
      <c r="E134" s="213">
        <v>396.0</v>
      </c>
      <c r="F134" s="213">
        <v>55.0</v>
      </c>
      <c r="G134" s="213">
        <v>5.0</v>
      </c>
      <c r="H134" s="213">
        <v>12.0</v>
      </c>
      <c r="I134" s="213">
        <v>17.0</v>
      </c>
      <c r="J134" s="231">
        <v>0.29</v>
      </c>
      <c r="K134" s="211" t="s">
        <v>2546</v>
      </c>
      <c r="L134" s="211">
        <v>5.317488444E9</v>
      </c>
      <c r="M134" s="211" t="s">
        <v>2337</v>
      </c>
      <c r="N134" s="211" t="s">
        <v>2363</v>
      </c>
      <c r="O134" s="211" t="s">
        <v>581</v>
      </c>
      <c r="P134" s="211" t="s">
        <v>2137</v>
      </c>
      <c r="Q134" s="230">
        <f>COUNTIF('Hedef Liste Malatya'!A:A,A134)</f>
        <v>1</v>
      </c>
    </row>
    <row r="135" ht="15.75" hidden="1" customHeight="1">
      <c r="A135" s="211" t="s">
        <v>634</v>
      </c>
      <c r="B135" s="211" t="s">
        <v>635</v>
      </c>
      <c r="C135" s="212" t="s">
        <v>2897</v>
      </c>
      <c r="D135" s="211" t="s">
        <v>1493</v>
      </c>
      <c r="E135" s="213">
        <v>467.0</v>
      </c>
      <c r="F135" s="213">
        <v>17.0</v>
      </c>
      <c r="G135" s="213">
        <v>7.0</v>
      </c>
      <c r="H135" s="213">
        <v>1.0</v>
      </c>
      <c r="I135" s="213">
        <v>8.0</v>
      </c>
      <c r="J135" s="214">
        <v>0.88</v>
      </c>
      <c r="K135" s="211" t="s">
        <v>2531</v>
      </c>
      <c r="L135" s="211">
        <v>4.223261132E9</v>
      </c>
      <c r="M135" s="211" t="s">
        <v>2337</v>
      </c>
      <c r="N135" s="211" t="s">
        <v>2421</v>
      </c>
      <c r="O135" s="211" t="s">
        <v>637</v>
      </c>
      <c r="P135" s="211" t="s">
        <v>2137</v>
      </c>
      <c r="Q135" s="230">
        <f>COUNTIF('Hedef Liste Malatya'!A:A,A135)</f>
        <v>1</v>
      </c>
    </row>
    <row r="136" ht="15.75" hidden="1" customHeight="1">
      <c r="A136" s="211" t="s">
        <v>2997</v>
      </c>
      <c r="B136" s="211" t="s">
        <v>2998</v>
      </c>
      <c r="C136" s="212" t="s">
        <v>2897</v>
      </c>
      <c r="D136" s="211" t="s">
        <v>1370</v>
      </c>
      <c r="E136" s="213">
        <v>98.0</v>
      </c>
      <c r="F136" s="213">
        <v>35.0</v>
      </c>
      <c r="G136" s="213">
        <v>28.0</v>
      </c>
      <c r="H136" s="213">
        <v>32.0</v>
      </c>
      <c r="I136" s="213">
        <v>60.0</v>
      </c>
      <c r="J136" s="214">
        <v>0.47</v>
      </c>
      <c r="K136" s="211" t="s">
        <v>2999</v>
      </c>
      <c r="L136" s="211">
        <v>4.222111497E9</v>
      </c>
      <c r="M136" s="211" t="s">
        <v>2321</v>
      </c>
      <c r="N136" s="211" t="s">
        <v>2322</v>
      </c>
      <c r="O136" s="211" t="s">
        <v>3000</v>
      </c>
      <c r="P136" s="211" t="s">
        <v>2165</v>
      </c>
      <c r="Q136" s="230">
        <f>COUNTIF('Hedef Liste Malatya'!A:A,A136)</f>
        <v>0</v>
      </c>
    </row>
    <row r="137" ht="15.75" hidden="1" customHeight="1">
      <c r="A137" s="211" t="s">
        <v>573</v>
      </c>
      <c r="B137" s="211" t="s">
        <v>574</v>
      </c>
      <c r="C137" s="212" t="s">
        <v>2897</v>
      </c>
      <c r="D137" s="211" t="s">
        <v>1493</v>
      </c>
      <c r="E137" s="213">
        <v>569.0</v>
      </c>
      <c r="F137" s="213">
        <v>81.0</v>
      </c>
      <c r="G137" s="213">
        <v>8.0</v>
      </c>
      <c r="H137" s="213">
        <v>3.0</v>
      </c>
      <c r="I137" s="213">
        <v>11.0</v>
      </c>
      <c r="J137" s="214">
        <v>0.73</v>
      </c>
      <c r="K137" s="211" t="s">
        <v>2465</v>
      </c>
      <c r="L137" s="211">
        <v>4.22322202E9</v>
      </c>
      <c r="M137" s="211" t="s">
        <v>2337</v>
      </c>
      <c r="N137" s="211" t="s">
        <v>2369</v>
      </c>
      <c r="O137" s="211" t="s">
        <v>576</v>
      </c>
      <c r="P137" s="211" t="s">
        <v>2137</v>
      </c>
      <c r="Q137" s="230">
        <f>COUNTIF('Hedef Liste Malatya'!A:A,A137)</f>
        <v>1</v>
      </c>
    </row>
    <row r="138" ht="15.75" hidden="1" customHeight="1">
      <c r="A138" s="211" t="s">
        <v>545</v>
      </c>
      <c r="B138" s="211" t="s">
        <v>546</v>
      </c>
      <c r="C138" s="212" t="s">
        <v>2897</v>
      </c>
      <c r="D138" s="211" t="s">
        <v>1348</v>
      </c>
      <c r="E138" s="213">
        <v>1100.0</v>
      </c>
      <c r="F138" s="213">
        <v>150.0</v>
      </c>
      <c r="G138" s="213">
        <v>19.0</v>
      </c>
      <c r="H138" s="213">
        <v>13.0</v>
      </c>
      <c r="I138" s="213">
        <v>32.0</v>
      </c>
      <c r="J138" s="231">
        <v>0.59</v>
      </c>
      <c r="K138" s="211" t="s">
        <v>2453</v>
      </c>
      <c r="L138" s="211">
        <v>5.301805923E9</v>
      </c>
      <c r="M138" s="211" t="s">
        <v>2337</v>
      </c>
      <c r="N138" s="211" t="s">
        <v>2454</v>
      </c>
      <c r="O138" s="211" t="s">
        <v>549</v>
      </c>
      <c r="P138" s="211" t="s">
        <v>2137</v>
      </c>
      <c r="Q138" s="230">
        <f>COUNTIF('Hedef Liste Malatya'!A:A,A138)</f>
        <v>1</v>
      </c>
    </row>
    <row r="139" ht="15.75" hidden="1" customHeight="1">
      <c r="A139" s="211" t="s">
        <v>2865</v>
      </c>
      <c r="B139" s="211" t="s">
        <v>2866</v>
      </c>
      <c r="C139" s="212" t="s">
        <v>2897</v>
      </c>
      <c r="D139" s="211" t="s">
        <v>1950</v>
      </c>
      <c r="E139" s="213">
        <v>2.0</v>
      </c>
      <c r="F139" s="211"/>
      <c r="G139" s="213">
        <v>0.0</v>
      </c>
      <c r="H139" s="213">
        <v>32.0</v>
      </c>
      <c r="I139" s="213">
        <v>32.0</v>
      </c>
      <c r="J139" s="231">
        <v>0.0</v>
      </c>
      <c r="K139" s="211" t="s">
        <v>2867</v>
      </c>
      <c r="L139" s="211">
        <v>5.454711169E9</v>
      </c>
      <c r="M139" s="211" t="s">
        <v>2321</v>
      </c>
      <c r="N139" s="211" t="s">
        <v>2352</v>
      </c>
      <c r="O139" s="211" t="s">
        <v>2868</v>
      </c>
      <c r="P139" s="211" t="s">
        <v>2137</v>
      </c>
      <c r="Q139" s="230">
        <f>COUNTIF('Hedef Liste Malatya'!A:A,A139)</f>
        <v>1</v>
      </c>
    </row>
    <row r="140" ht="15.75" hidden="1" customHeight="1">
      <c r="A140" s="211" t="s">
        <v>290</v>
      </c>
      <c r="B140" s="211" t="s">
        <v>291</v>
      </c>
      <c r="C140" s="212" t="s">
        <v>2897</v>
      </c>
      <c r="D140" s="211" t="s">
        <v>1378</v>
      </c>
      <c r="E140" s="213">
        <v>256.0</v>
      </c>
      <c r="F140" s="211"/>
      <c r="G140" s="213">
        <v>4.0</v>
      </c>
      <c r="H140" s="213">
        <v>9.0</v>
      </c>
      <c r="I140" s="213">
        <v>13.0</v>
      </c>
      <c r="J140" s="231">
        <v>0.31</v>
      </c>
      <c r="K140" s="211" t="s">
        <v>2799</v>
      </c>
      <c r="L140" s="211">
        <v>4.222127575E9</v>
      </c>
      <c r="M140" s="211" t="s">
        <v>2321</v>
      </c>
      <c r="N140" s="211" t="s">
        <v>2322</v>
      </c>
      <c r="O140" s="211" t="s">
        <v>293</v>
      </c>
      <c r="P140" s="211" t="s">
        <v>2137</v>
      </c>
      <c r="Q140" s="230">
        <f>COUNTIF('Hedef Liste Malatya'!A:A,A140)</f>
        <v>1</v>
      </c>
    </row>
    <row r="141" ht="15.75" hidden="1" customHeight="1">
      <c r="A141" s="211" t="s">
        <v>469</v>
      </c>
      <c r="B141" s="211" t="s">
        <v>470</v>
      </c>
      <c r="C141" s="212" t="s">
        <v>2897</v>
      </c>
      <c r="D141" s="211" t="s">
        <v>1493</v>
      </c>
      <c r="E141" s="213">
        <v>304.0</v>
      </c>
      <c r="F141" s="213">
        <v>17.0</v>
      </c>
      <c r="G141" s="213">
        <v>14.0</v>
      </c>
      <c r="H141" s="213">
        <v>27.0</v>
      </c>
      <c r="I141" s="213">
        <v>41.0</v>
      </c>
      <c r="J141" s="214">
        <v>0.34</v>
      </c>
      <c r="K141" s="211" t="s">
        <v>2519</v>
      </c>
      <c r="L141" s="211">
        <v>5.38343386E9</v>
      </c>
      <c r="M141" s="211" t="s">
        <v>2321</v>
      </c>
      <c r="N141" s="211" t="s">
        <v>2520</v>
      </c>
      <c r="O141" s="211" t="s">
        <v>2521</v>
      </c>
      <c r="P141" s="211" t="s">
        <v>2137</v>
      </c>
      <c r="Q141" s="230">
        <f>COUNTIF('Hedef Liste Malatya'!A:A,A141)</f>
        <v>1</v>
      </c>
    </row>
    <row r="142" ht="15.75" hidden="1" customHeight="1">
      <c r="A142" s="211" t="s">
        <v>2801</v>
      </c>
      <c r="B142" s="211" t="s">
        <v>2802</v>
      </c>
      <c r="C142" s="212" t="s">
        <v>2897</v>
      </c>
      <c r="D142" s="211" t="s">
        <v>1378</v>
      </c>
      <c r="E142" s="213">
        <v>746.0</v>
      </c>
      <c r="F142" s="213">
        <v>35.0</v>
      </c>
      <c r="G142" s="213">
        <v>0.0</v>
      </c>
      <c r="H142" s="213">
        <v>10.0</v>
      </c>
      <c r="I142" s="213">
        <v>10.0</v>
      </c>
      <c r="J142" s="214">
        <v>0.0</v>
      </c>
      <c r="K142" s="211" t="s">
        <v>2803</v>
      </c>
      <c r="L142" s="211">
        <v>4.223235446E9</v>
      </c>
      <c r="M142" s="211" t="s">
        <v>2321</v>
      </c>
      <c r="N142" s="211" t="s">
        <v>2346</v>
      </c>
      <c r="O142" s="211" t="s">
        <v>2804</v>
      </c>
      <c r="P142" s="211" t="s">
        <v>2137</v>
      </c>
      <c r="Q142" s="230">
        <f>COUNTIF('Hedef Liste Malatya'!A:A,A142)</f>
        <v>1</v>
      </c>
    </row>
    <row r="143" ht="15.75" hidden="1" customHeight="1">
      <c r="A143" s="211" t="s">
        <v>554</v>
      </c>
      <c r="B143" s="211" t="s">
        <v>555</v>
      </c>
      <c r="C143" s="212" t="s">
        <v>2897</v>
      </c>
      <c r="D143" s="211" t="s">
        <v>1507</v>
      </c>
      <c r="E143" s="213">
        <v>152.0</v>
      </c>
      <c r="F143" s="213">
        <v>30.0</v>
      </c>
      <c r="G143" s="213">
        <v>40.0</v>
      </c>
      <c r="H143" s="213">
        <v>41.0</v>
      </c>
      <c r="I143" s="213">
        <v>81.0</v>
      </c>
      <c r="J143" s="214">
        <v>0.49</v>
      </c>
      <c r="K143" s="211" t="s">
        <v>2404</v>
      </c>
      <c r="L143" s="211">
        <v>5.300429444E9</v>
      </c>
      <c r="M143" s="211" t="s">
        <v>2321</v>
      </c>
      <c r="N143" s="211" t="s">
        <v>2346</v>
      </c>
      <c r="O143" s="211" t="s">
        <v>558</v>
      </c>
      <c r="P143" s="211" t="s">
        <v>2137</v>
      </c>
      <c r="Q143" s="230">
        <f>COUNTIF('Hedef Liste Malatya'!A:A,A143)</f>
        <v>1</v>
      </c>
    </row>
    <row r="144" ht="15.75" hidden="1" customHeight="1">
      <c r="A144" s="211" t="s">
        <v>3001</v>
      </c>
      <c r="B144" s="211" t="s">
        <v>3002</v>
      </c>
      <c r="C144" s="212" t="s">
        <v>2897</v>
      </c>
      <c r="D144" s="211" t="s">
        <v>1507</v>
      </c>
      <c r="E144" s="213">
        <v>94.0</v>
      </c>
      <c r="F144" s="213">
        <v>22.0</v>
      </c>
      <c r="G144" s="213">
        <v>79.0</v>
      </c>
      <c r="H144" s="213">
        <v>47.0</v>
      </c>
      <c r="I144" s="213">
        <v>126.0</v>
      </c>
      <c r="J144" s="214">
        <v>0.63</v>
      </c>
      <c r="K144" s="211" t="s">
        <v>2672</v>
      </c>
      <c r="L144" s="211">
        <v>4.225022455E9</v>
      </c>
      <c r="M144" s="211" t="s">
        <v>2321</v>
      </c>
      <c r="N144" s="211" t="s">
        <v>3003</v>
      </c>
      <c r="O144" s="211" t="s">
        <v>3004</v>
      </c>
      <c r="P144" s="211" t="s">
        <v>2137</v>
      </c>
      <c r="Q144" s="230">
        <f>COUNTIF('Hedef Liste Malatya'!A:A,A144)</f>
        <v>0</v>
      </c>
    </row>
    <row r="145" ht="15.75" hidden="1" customHeight="1">
      <c r="A145" s="211" t="s">
        <v>2527</v>
      </c>
      <c r="B145" s="211" t="s">
        <v>2528</v>
      </c>
      <c r="C145" s="212" t="s">
        <v>2897</v>
      </c>
      <c r="D145" s="211" t="s">
        <v>1370</v>
      </c>
      <c r="E145" s="211"/>
      <c r="F145" s="211"/>
      <c r="G145" s="213">
        <v>0.0</v>
      </c>
      <c r="H145" s="213">
        <v>22.0</v>
      </c>
      <c r="I145" s="213">
        <v>22.0</v>
      </c>
      <c r="J145" s="214">
        <v>0.0</v>
      </c>
      <c r="K145" s="211" t="s">
        <v>2525</v>
      </c>
      <c r="L145" s="211">
        <v>4.223256303E9</v>
      </c>
      <c r="M145" s="211" t="s">
        <v>2337</v>
      </c>
      <c r="N145" s="211" t="s">
        <v>2529</v>
      </c>
      <c r="O145" s="211" t="s">
        <v>2530</v>
      </c>
      <c r="P145" s="211" t="s">
        <v>2137</v>
      </c>
      <c r="Q145" s="230">
        <f>COUNTIF('Hedef Liste Malatya'!A:A,A145)</f>
        <v>1</v>
      </c>
    </row>
    <row r="146" ht="15.75" hidden="1" customHeight="1">
      <c r="A146" s="211" t="s">
        <v>2542</v>
      </c>
      <c r="B146" s="211" t="s">
        <v>2543</v>
      </c>
      <c r="C146" s="212" t="s">
        <v>2897</v>
      </c>
      <c r="D146" s="211" t="s">
        <v>1767</v>
      </c>
      <c r="E146" s="213">
        <v>111.0</v>
      </c>
      <c r="F146" s="213">
        <v>12.0</v>
      </c>
      <c r="G146" s="213">
        <v>0.0</v>
      </c>
      <c r="H146" s="213">
        <v>71.0</v>
      </c>
      <c r="I146" s="213">
        <v>71.0</v>
      </c>
      <c r="J146" s="214">
        <v>0.0</v>
      </c>
      <c r="K146" s="211" t="s">
        <v>2544</v>
      </c>
      <c r="L146" s="211">
        <v>5.346329897E9</v>
      </c>
      <c r="M146" s="211" t="s">
        <v>2321</v>
      </c>
      <c r="N146" s="211" t="s">
        <v>2327</v>
      </c>
      <c r="O146" s="211" t="s">
        <v>2545</v>
      </c>
      <c r="P146" s="211" t="s">
        <v>2137</v>
      </c>
      <c r="Q146" s="230">
        <f>COUNTIF('Hedef Liste Malatya'!A:A,A146)</f>
        <v>1</v>
      </c>
    </row>
    <row r="147" ht="15.75" hidden="1" customHeight="1">
      <c r="A147" s="211" t="s">
        <v>492</v>
      </c>
      <c r="B147" s="211" t="s">
        <v>3005</v>
      </c>
      <c r="C147" s="212" t="s">
        <v>2897</v>
      </c>
      <c r="D147" s="211" t="s">
        <v>1378</v>
      </c>
      <c r="E147" s="213">
        <v>769.0</v>
      </c>
      <c r="F147" s="211"/>
      <c r="G147" s="213">
        <v>16.0</v>
      </c>
      <c r="H147" s="213">
        <v>257.0</v>
      </c>
      <c r="I147" s="213">
        <v>273.0</v>
      </c>
      <c r="J147" s="214">
        <v>0.06</v>
      </c>
      <c r="K147" s="211" t="s">
        <v>2379</v>
      </c>
      <c r="L147" s="211">
        <v>4.222127222E9</v>
      </c>
      <c r="M147" s="211" t="s">
        <v>2321</v>
      </c>
      <c r="N147" s="211" t="s">
        <v>2388</v>
      </c>
      <c r="O147" s="211" t="s">
        <v>496</v>
      </c>
      <c r="P147" s="211" t="s">
        <v>2137</v>
      </c>
      <c r="Q147" s="230">
        <f>COUNTIF('Hedef Liste Malatya'!A:A,A147)</f>
        <v>1</v>
      </c>
    </row>
    <row r="148" ht="15.75" hidden="1" customHeight="1">
      <c r="A148" s="211" t="s">
        <v>2409</v>
      </c>
      <c r="B148" s="211" t="s">
        <v>2410</v>
      </c>
      <c r="C148" s="212" t="s">
        <v>2897</v>
      </c>
      <c r="D148" s="211" t="s">
        <v>1370</v>
      </c>
      <c r="E148" s="213">
        <v>9.0</v>
      </c>
      <c r="F148" s="211"/>
      <c r="G148" s="213">
        <v>0.0</v>
      </c>
      <c r="H148" s="213">
        <v>7.0</v>
      </c>
      <c r="I148" s="213">
        <v>7.0</v>
      </c>
      <c r="J148" s="214">
        <v>0.0</v>
      </c>
      <c r="K148" s="211" t="s">
        <v>2411</v>
      </c>
      <c r="L148" s="211">
        <v>5.354714633E9</v>
      </c>
      <c r="M148" s="211" t="s">
        <v>2321</v>
      </c>
      <c r="N148" s="211" t="s">
        <v>2412</v>
      </c>
      <c r="O148" s="211" t="s">
        <v>2413</v>
      </c>
      <c r="P148" s="211" t="s">
        <v>2137</v>
      </c>
      <c r="Q148" s="230">
        <f>COUNTIF('Hedef Liste Malatya'!A:A,A148)</f>
        <v>1</v>
      </c>
    </row>
    <row r="149" ht="15.75" hidden="1" customHeight="1">
      <c r="A149" s="211" t="s">
        <v>2704</v>
      </c>
      <c r="B149" s="211" t="s">
        <v>2705</v>
      </c>
      <c r="C149" s="212" t="s">
        <v>2897</v>
      </c>
      <c r="D149" s="211" t="s">
        <v>1378</v>
      </c>
      <c r="E149" s="213">
        <v>14.0</v>
      </c>
      <c r="F149" s="213">
        <v>14.0</v>
      </c>
      <c r="G149" s="213">
        <v>0.0</v>
      </c>
      <c r="H149" s="213">
        <v>13.0</v>
      </c>
      <c r="I149" s="213">
        <v>13.0</v>
      </c>
      <c r="J149" s="214">
        <v>0.0</v>
      </c>
      <c r="K149" s="211" t="s">
        <v>2706</v>
      </c>
      <c r="L149" s="211">
        <v>5.536134203E9</v>
      </c>
      <c r="M149" s="211" t="s">
        <v>2321</v>
      </c>
      <c r="N149" s="211" t="s">
        <v>2346</v>
      </c>
      <c r="O149" s="211" t="s">
        <v>2707</v>
      </c>
      <c r="P149" s="211" t="s">
        <v>2137</v>
      </c>
      <c r="Q149" s="230">
        <f>COUNTIF('Hedef Liste Malatya'!A:A,A149)</f>
        <v>1</v>
      </c>
    </row>
    <row r="150" ht="15.75" hidden="1" customHeight="1">
      <c r="A150" s="211" t="s">
        <v>2876</v>
      </c>
      <c r="B150" s="211" t="s">
        <v>2877</v>
      </c>
      <c r="C150" s="212" t="s">
        <v>2897</v>
      </c>
      <c r="D150" s="211" t="s">
        <v>1370</v>
      </c>
      <c r="E150" s="213">
        <v>7.0</v>
      </c>
      <c r="F150" s="213">
        <v>7.0</v>
      </c>
      <c r="G150" s="213">
        <v>0.0</v>
      </c>
      <c r="H150" s="213">
        <v>7.0</v>
      </c>
      <c r="I150" s="213">
        <v>7.0</v>
      </c>
      <c r="J150" s="214">
        <v>0.0</v>
      </c>
      <c r="K150" s="211" t="s">
        <v>2878</v>
      </c>
      <c r="L150" s="211">
        <v>4.22504378E9</v>
      </c>
      <c r="M150" s="211" t="s">
        <v>2321</v>
      </c>
      <c r="N150" s="211" t="s">
        <v>2346</v>
      </c>
      <c r="O150" s="211" t="s">
        <v>2879</v>
      </c>
      <c r="P150" s="211" t="s">
        <v>2137</v>
      </c>
      <c r="Q150" s="230">
        <f>COUNTIF('Hedef Liste Malatya'!A:A,A150)</f>
        <v>1</v>
      </c>
    </row>
    <row r="151" ht="15.75" hidden="1" customHeight="1">
      <c r="A151" s="211" t="s">
        <v>3006</v>
      </c>
      <c r="B151" s="211" t="s">
        <v>3007</v>
      </c>
      <c r="C151" s="212" t="s">
        <v>2897</v>
      </c>
      <c r="D151" s="211" t="s">
        <v>1364</v>
      </c>
      <c r="E151" s="213">
        <v>57.0</v>
      </c>
      <c r="F151" s="213">
        <v>57.0</v>
      </c>
      <c r="G151" s="213">
        <v>58.0</v>
      </c>
      <c r="H151" s="213">
        <v>6.0</v>
      </c>
      <c r="I151" s="213">
        <v>64.0</v>
      </c>
      <c r="J151" s="214">
        <v>0.91</v>
      </c>
      <c r="K151" s="211" t="s">
        <v>2216</v>
      </c>
      <c r="L151" s="211">
        <v>5.442462644E9</v>
      </c>
      <c r="M151" s="211" t="s">
        <v>2337</v>
      </c>
      <c r="N151" s="211" t="s">
        <v>2694</v>
      </c>
      <c r="O151" s="211" t="s">
        <v>3008</v>
      </c>
      <c r="P151" s="211" t="s">
        <v>2165</v>
      </c>
      <c r="Q151" s="230">
        <f>COUNTIF('Hedef Liste Malatya'!A:A,A151)</f>
        <v>0</v>
      </c>
    </row>
    <row r="152" ht="15.75" hidden="1" customHeight="1">
      <c r="A152" s="211" t="s">
        <v>2841</v>
      </c>
      <c r="B152" s="211" t="s">
        <v>2842</v>
      </c>
      <c r="C152" s="212" t="s">
        <v>2897</v>
      </c>
      <c r="D152" s="211" t="s">
        <v>1364</v>
      </c>
      <c r="E152" s="213">
        <v>3.0</v>
      </c>
      <c r="F152" s="213">
        <v>3.0</v>
      </c>
      <c r="G152" s="213">
        <v>0.0</v>
      </c>
      <c r="H152" s="213">
        <v>10.0</v>
      </c>
      <c r="I152" s="213">
        <v>10.0</v>
      </c>
      <c r="J152" s="214">
        <v>0.0</v>
      </c>
      <c r="K152" s="211" t="s">
        <v>2843</v>
      </c>
      <c r="L152" s="211">
        <v>5.421892444E9</v>
      </c>
      <c r="M152" s="211" t="s">
        <v>2321</v>
      </c>
      <c r="N152" s="211" t="s">
        <v>2438</v>
      </c>
      <c r="O152" s="211" t="s">
        <v>2844</v>
      </c>
      <c r="P152" s="211" t="s">
        <v>2137</v>
      </c>
      <c r="Q152" s="230">
        <f>COUNTIF('Hedef Liste Malatya'!A:A,A152)</f>
        <v>1</v>
      </c>
    </row>
    <row r="153" ht="15.75" hidden="1" customHeight="1">
      <c r="A153" s="211" t="s">
        <v>624</v>
      </c>
      <c r="B153" s="211" t="s">
        <v>625</v>
      </c>
      <c r="C153" s="212" t="s">
        <v>2897</v>
      </c>
      <c r="D153" s="211" t="s">
        <v>1370</v>
      </c>
      <c r="E153" s="213">
        <v>356.0</v>
      </c>
      <c r="F153" s="213">
        <v>88.0</v>
      </c>
      <c r="G153" s="213">
        <v>5.0</v>
      </c>
      <c r="H153" s="213">
        <v>0.0</v>
      </c>
      <c r="I153" s="213">
        <v>5.0</v>
      </c>
      <c r="J153" s="214">
        <v>1.0</v>
      </c>
      <c r="K153" s="211" t="s">
        <v>2533</v>
      </c>
      <c r="L153" s="211">
        <v>4.223261133E9</v>
      </c>
      <c r="M153" s="211" t="s">
        <v>2337</v>
      </c>
      <c r="N153" s="211" t="s">
        <v>2369</v>
      </c>
      <c r="O153" s="211" t="s">
        <v>2534</v>
      </c>
      <c r="P153" s="211" t="s">
        <v>2137</v>
      </c>
      <c r="Q153" s="230">
        <f>COUNTIF('Hedef Liste Malatya'!A:A,A153)</f>
        <v>1</v>
      </c>
    </row>
    <row r="154" ht="15.75" hidden="1" customHeight="1">
      <c r="A154" s="211" t="s">
        <v>2731</v>
      </c>
      <c r="B154" s="211" t="s">
        <v>2732</v>
      </c>
      <c r="C154" s="212" t="s">
        <v>2909</v>
      </c>
      <c r="D154" s="211" t="s">
        <v>2299</v>
      </c>
      <c r="E154" s="213">
        <v>32.0</v>
      </c>
      <c r="F154" s="211"/>
      <c r="G154" s="213">
        <v>0.0</v>
      </c>
      <c r="H154" s="213">
        <v>15.0</v>
      </c>
      <c r="I154" s="213">
        <v>15.0</v>
      </c>
      <c r="J154" s="214">
        <v>0.0</v>
      </c>
      <c r="K154" s="211" t="s">
        <v>2733</v>
      </c>
      <c r="L154" s="211">
        <v>4.222212116E9</v>
      </c>
      <c r="M154" s="211" t="s">
        <v>2337</v>
      </c>
      <c r="N154" s="211" t="s">
        <v>2734</v>
      </c>
      <c r="O154" s="211" t="s">
        <v>2735</v>
      </c>
      <c r="P154" s="211" t="s">
        <v>2137</v>
      </c>
      <c r="Q154" s="230">
        <f>COUNTIF('Hedef Liste Malatya'!A:A,A154)</f>
        <v>1</v>
      </c>
    </row>
    <row r="155" ht="15.75" hidden="1" customHeight="1">
      <c r="A155" s="211" t="s">
        <v>300</v>
      </c>
      <c r="B155" s="211" t="s">
        <v>3009</v>
      </c>
      <c r="C155" s="212" t="s">
        <v>2897</v>
      </c>
      <c r="D155" s="211" t="s">
        <v>1364</v>
      </c>
      <c r="E155" s="213">
        <v>625.0</v>
      </c>
      <c r="F155" s="213">
        <v>14.0</v>
      </c>
      <c r="G155" s="213">
        <v>9.0</v>
      </c>
      <c r="H155" s="213">
        <v>15.0</v>
      </c>
      <c r="I155" s="213">
        <v>24.0</v>
      </c>
      <c r="J155" s="231">
        <v>0.38</v>
      </c>
      <c r="K155" s="211" t="s">
        <v>2870</v>
      </c>
      <c r="L155" s="211">
        <v>5.461090244E9</v>
      </c>
      <c r="M155" s="211" t="s">
        <v>2321</v>
      </c>
      <c r="N155" s="211" t="s">
        <v>2327</v>
      </c>
      <c r="O155" s="211" t="s">
        <v>303</v>
      </c>
      <c r="P155" s="211" t="s">
        <v>2137</v>
      </c>
      <c r="Q155" s="230">
        <f>COUNTIF('Hedef Liste Malatya'!A:A,A155)</f>
        <v>1</v>
      </c>
    </row>
    <row r="156" ht="15.75" hidden="1" customHeight="1">
      <c r="A156" s="211" t="s">
        <v>640</v>
      </c>
      <c r="B156" s="211" t="s">
        <v>641</v>
      </c>
      <c r="C156" s="212" t="s">
        <v>2897</v>
      </c>
      <c r="D156" s="211" t="s">
        <v>1356</v>
      </c>
      <c r="F156" s="211"/>
      <c r="G156" s="213">
        <v>0.0</v>
      </c>
      <c r="H156" s="213">
        <v>9.0</v>
      </c>
      <c r="I156" s="213">
        <v>9.0</v>
      </c>
      <c r="J156" s="214">
        <v>0.0</v>
      </c>
      <c r="K156" s="211" t="s">
        <v>2664</v>
      </c>
      <c r="L156" s="211">
        <v>5.557547285E9</v>
      </c>
      <c r="M156" s="211" t="s">
        <v>2321</v>
      </c>
      <c r="N156" s="211" t="s">
        <v>2485</v>
      </c>
      <c r="O156" s="211" t="s">
        <v>674</v>
      </c>
      <c r="P156" s="211" t="s">
        <v>2137</v>
      </c>
      <c r="Q156" s="230">
        <f>COUNTIF('Hedef Liste Malatya'!A:A,A156)</f>
        <v>1</v>
      </c>
    </row>
    <row r="157" ht="15.75" hidden="1" customHeight="1">
      <c r="A157" s="211" t="s">
        <v>646</v>
      </c>
      <c r="B157" s="211" t="s">
        <v>647</v>
      </c>
      <c r="C157" s="212" t="s">
        <v>2897</v>
      </c>
      <c r="D157" s="211" t="s">
        <v>1378</v>
      </c>
      <c r="E157" s="213">
        <v>46.0</v>
      </c>
      <c r="F157" s="213">
        <v>13.0</v>
      </c>
      <c r="G157" s="213">
        <v>6.0</v>
      </c>
      <c r="H157" s="213">
        <v>12.0</v>
      </c>
      <c r="I157" s="213">
        <v>18.0</v>
      </c>
      <c r="J157" s="231">
        <v>0.33</v>
      </c>
      <c r="K157" s="211" t="s">
        <v>2819</v>
      </c>
      <c r="L157" s="211">
        <v>5.452334344E9</v>
      </c>
      <c r="M157" s="211" t="s">
        <v>2337</v>
      </c>
      <c r="N157" s="211" t="s">
        <v>2820</v>
      </c>
      <c r="O157" s="211" t="s">
        <v>650</v>
      </c>
      <c r="P157" s="211" t="s">
        <v>2137</v>
      </c>
      <c r="Q157" s="230">
        <f>COUNTIF('Hedef Liste Malatya'!A:A,A157)</f>
        <v>1</v>
      </c>
    </row>
    <row r="158" ht="15.75" hidden="1" customHeight="1">
      <c r="A158" s="211" t="s">
        <v>565</v>
      </c>
      <c r="B158" s="211" t="s">
        <v>566</v>
      </c>
      <c r="C158" s="212" t="s">
        <v>2897</v>
      </c>
      <c r="D158" s="211" t="s">
        <v>1378</v>
      </c>
      <c r="E158" s="213">
        <v>133.0</v>
      </c>
      <c r="F158" s="211"/>
      <c r="G158" s="213">
        <v>18.0</v>
      </c>
      <c r="H158" s="213">
        <v>10.0</v>
      </c>
      <c r="I158" s="213">
        <v>28.0</v>
      </c>
      <c r="J158" s="214">
        <v>0.64</v>
      </c>
      <c r="K158" s="211" t="s">
        <v>2864</v>
      </c>
      <c r="L158" s="211">
        <v>5.356228644E9</v>
      </c>
      <c r="M158" s="211" t="s">
        <v>2321</v>
      </c>
      <c r="N158" s="211" t="s">
        <v>2438</v>
      </c>
      <c r="O158" s="211" t="s">
        <v>569</v>
      </c>
      <c r="P158" s="211" t="s">
        <v>2137</v>
      </c>
      <c r="Q158" s="230">
        <f>COUNTIF('Hedef Liste Malatya'!A:A,A158)</f>
        <v>1</v>
      </c>
    </row>
    <row r="159" ht="15.75" hidden="1" customHeight="1">
      <c r="A159" s="211" t="s">
        <v>3010</v>
      </c>
      <c r="B159" s="211" t="s">
        <v>3011</v>
      </c>
      <c r="C159" s="212" t="s">
        <v>2897</v>
      </c>
      <c r="D159" s="211" t="s">
        <v>1789</v>
      </c>
      <c r="E159" s="213">
        <v>836.0</v>
      </c>
      <c r="F159" s="213">
        <v>113.0</v>
      </c>
      <c r="G159" s="213">
        <v>39.0</v>
      </c>
      <c r="H159" s="213">
        <v>2.0</v>
      </c>
      <c r="I159" s="213">
        <v>41.0</v>
      </c>
      <c r="J159" s="231">
        <v>0.95</v>
      </c>
      <c r="K159" s="211" t="s">
        <v>3012</v>
      </c>
      <c r="L159" s="211">
        <v>4.222122111E9</v>
      </c>
      <c r="M159" s="211" t="s">
        <v>2321</v>
      </c>
      <c r="N159" s="211" t="s">
        <v>2393</v>
      </c>
      <c r="O159" s="211" t="s">
        <v>3013</v>
      </c>
      <c r="P159" s="211" t="s">
        <v>2165</v>
      </c>
      <c r="Q159" s="230">
        <f>COUNTIF('Hedef Liste Malatya'!A:A,A159)</f>
        <v>0</v>
      </c>
    </row>
    <row r="160" ht="15.75" hidden="1" customHeight="1">
      <c r="A160" s="211" t="s">
        <v>2445</v>
      </c>
      <c r="B160" s="211" t="s">
        <v>2446</v>
      </c>
      <c r="C160" s="212" t="s">
        <v>2897</v>
      </c>
      <c r="D160" s="211" t="s">
        <v>1348</v>
      </c>
      <c r="E160" s="213">
        <v>434.0</v>
      </c>
      <c r="F160" s="213">
        <v>57.0</v>
      </c>
      <c r="G160" s="213">
        <v>10.0</v>
      </c>
      <c r="H160" s="213">
        <v>25.0</v>
      </c>
      <c r="I160" s="213">
        <v>35.0</v>
      </c>
      <c r="J160" s="214">
        <v>0.29</v>
      </c>
      <c r="K160" s="211" t="s">
        <v>2447</v>
      </c>
      <c r="L160" s="211">
        <v>5.334041744E9</v>
      </c>
      <c r="M160" s="211" t="s">
        <v>2321</v>
      </c>
      <c r="N160" s="211" t="s">
        <v>2346</v>
      </c>
      <c r="O160" s="211" t="s">
        <v>2448</v>
      </c>
      <c r="P160" s="211" t="s">
        <v>2137</v>
      </c>
      <c r="Q160" s="230">
        <f>COUNTIF('Hedef Liste Malatya'!A:A,A160)</f>
        <v>1</v>
      </c>
    </row>
    <row r="161" ht="15.75" hidden="1" customHeight="1">
      <c r="A161" s="211" t="s">
        <v>629</v>
      </c>
      <c r="B161" s="211" t="s">
        <v>630</v>
      </c>
      <c r="C161" s="212" t="s">
        <v>2897</v>
      </c>
      <c r="D161" s="211" t="s">
        <v>1364</v>
      </c>
      <c r="E161" s="213">
        <v>24.0</v>
      </c>
      <c r="F161" s="211"/>
      <c r="G161" s="213">
        <v>15.0</v>
      </c>
      <c r="H161" s="213">
        <v>5.0</v>
      </c>
      <c r="I161" s="213">
        <v>20.0</v>
      </c>
      <c r="J161" s="214">
        <v>0.75</v>
      </c>
      <c r="K161" s="211" t="s">
        <v>2368</v>
      </c>
      <c r="L161" s="211">
        <v>4.2232398E9</v>
      </c>
      <c r="M161" s="211" t="s">
        <v>2337</v>
      </c>
      <c r="N161" s="211" t="s">
        <v>2369</v>
      </c>
      <c r="O161" s="211" t="s">
        <v>632</v>
      </c>
      <c r="P161" s="211" t="s">
        <v>2137</v>
      </c>
      <c r="Q161" s="230">
        <f>COUNTIF('Hedef Liste Malatya'!A:A,A161)</f>
        <v>1</v>
      </c>
    </row>
    <row r="162" ht="15.75" hidden="1" customHeight="1">
      <c r="A162" s="211" t="s">
        <v>3014</v>
      </c>
      <c r="B162" s="211" t="s">
        <v>3015</v>
      </c>
      <c r="C162" s="212" t="s">
        <v>2897</v>
      </c>
      <c r="D162" s="211" t="s">
        <v>1364</v>
      </c>
      <c r="E162" s="213">
        <v>338.0</v>
      </c>
      <c r="F162" s="213">
        <v>33.0</v>
      </c>
      <c r="G162" s="213">
        <v>92.0</v>
      </c>
      <c r="H162" s="213">
        <v>89.0</v>
      </c>
      <c r="I162" s="213">
        <v>181.0</v>
      </c>
      <c r="J162" s="214">
        <v>0.51</v>
      </c>
      <c r="K162" s="211" t="s">
        <v>3016</v>
      </c>
      <c r="L162" s="211">
        <v>5.451457735E9</v>
      </c>
      <c r="M162" s="211" t="s">
        <v>2321</v>
      </c>
      <c r="N162" s="211" t="s">
        <v>2485</v>
      </c>
      <c r="O162" s="211" t="s">
        <v>3017</v>
      </c>
      <c r="P162" s="211" t="s">
        <v>2165</v>
      </c>
      <c r="Q162" s="230">
        <f>COUNTIF('Hedef Liste Malatya'!A:A,A162)</f>
        <v>0</v>
      </c>
    </row>
    <row r="163" ht="15.75" hidden="1" customHeight="1">
      <c r="A163" s="211" t="s">
        <v>676</v>
      </c>
      <c r="B163" s="211" t="s">
        <v>677</v>
      </c>
      <c r="C163" s="212" t="s">
        <v>2897</v>
      </c>
      <c r="D163" s="211" t="s">
        <v>1378</v>
      </c>
      <c r="E163" s="211"/>
      <c r="F163" s="211"/>
      <c r="G163" s="213">
        <v>0.0</v>
      </c>
      <c r="H163" s="213">
        <v>54.0</v>
      </c>
      <c r="I163" s="213">
        <v>54.0</v>
      </c>
      <c r="J163" s="214">
        <v>0.0</v>
      </c>
      <c r="K163" s="211" t="s">
        <v>2779</v>
      </c>
      <c r="L163" s="211">
        <v>4.225048585E9</v>
      </c>
      <c r="M163" s="211" t="s">
        <v>2321</v>
      </c>
      <c r="N163" s="211" t="s">
        <v>2438</v>
      </c>
      <c r="O163" s="211" t="s">
        <v>679</v>
      </c>
      <c r="P163" s="211" t="s">
        <v>2137</v>
      </c>
      <c r="Q163" s="230">
        <f>COUNTIF('Hedef Liste Malatya'!A:A,A163)</f>
        <v>1</v>
      </c>
    </row>
    <row r="164" ht="15.75" hidden="1" customHeight="1">
      <c r="A164" s="211" t="s">
        <v>3018</v>
      </c>
      <c r="B164" s="211" t="s">
        <v>3019</v>
      </c>
      <c r="C164" s="212" t="s">
        <v>2897</v>
      </c>
      <c r="D164" s="211" t="s">
        <v>1348</v>
      </c>
      <c r="E164" s="213">
        <v>5128.0</v>
      </c>
      <c r="F164" s="213">
        <v>236.0</v>
      </c>
      <c r="G164" s="213">
        <v>110.0</v>
      </c>
      <c r="H164" s="213">
        <v>0.0</v>
      </c>
      <c r="I164" s="213">
        <v>110.0</v>
      </c>
      <c r="J164" s="214">
        <v>1.0</v>
      </c>
      <c r="K164" s="211" t="s">
        <v>2163</v>
      </c>
      <c r="L164" s="211">
        <v>9.999999999E9</v>
      </c>
      <c r="M164" s="211" t="s">
        <v>2321</v>
      </c>
      <c r="N164" s="211" t="s">
        <v>2322</v>
      </c>
      <c r="O164" s="211" t="s">
        <v>3020</v>
      </c>
      <c r="P164" s="211" t="s">
        <v>2165</v>
      </c>
      <c r="Q164" s="230">
        <f>COUNTIF('Hedef Liste Malatya'!A:A,A164)</f>
        <v>0</v>
      </c>
    </row>
    <row r="165" ht="15.75" hidden="1" customHeight="1">
      <c r="A165" s="211" t="s">
        <v>2880</v>
      </c>
      <c r="B165" s="211" t="s">
        <v>2881</v>
      </c>
      <c r="C165" s="212" t="s">
        <v>2897</v>
      </c>
      <c r="D165" s="211" t="s">
        <v>1507</v>
      </c>
      <c r="E165" s="213">
        <v>32.0</v>
      </c>
      <c r="F165" s="213">
        <v>11.0</v>
      </c>
      <c r="G165" s="213">
        <v>6.0</v>
      </c>
      <c r="H165" s="213">
        <v>27.0</v>
      </c>
      <c r="I165" s="213">
        <v>33.0</v>
      </c>
      <c r="J165" s="214">
        <v>0.18</v>
      </c>
      <c r="K165" s="211" t="s">
        <v>2882</v>
      </c>
      <c r="L165" s="211">
        <v>5.397680285E9</v>
      </c>
      <c r="M165" s="211" t="s">
        <v>2321</v>
      </c>
      <c r="N165" s="211" t="s">
        <v>2346</v>
      </c>
      <c r="O165" s="211" t="s">
        <v>2883</v>
      </c>
      <c r="P165" s="211" t="s">
        <v>2137</v>
      </c>
      <c r="Q165" s="230">
        <f>COUNTIF('Hedef Liste Malatya'!A:A,A165)</f>
        <v>1</v>
      </c>
    </row>
    <row r="166" ht="15.75" hidden="1" customHeight="1">
      <c r="A166" s="211" t="s">
        <v>682</v>
      </c>
      <c r="B166" s="211" t="s">
        <v>683</v>
      </c>
      <c r="C166" s="212" t="s">
        <v>2897</v>
      </c>
      <c r="D166" s="211" t="s">
        <v>1507</v>
      </c>
      <c r="E166" s="213">
        <v>159.0</v>
      </c>
      <c r="F166" s="213">
        <v>93.0</v>
      </c>
      <c r="G166" s="213">
        <v>70.0</v>
      </c>
      <c r="H166" s="213">
        <v>31.0</v>
      </c>
      <c r="I166" s="213">
        <v>101.0</v>
      </c>
      <c r="J166" s="214">
        <v>0.69</v>
      </c>
      <c r="K166" s="211" t="s">
        <v>2372</v>
      </c>
      <c r="L166" s="211">
        <v>5.448004646E9</v>
      </c>
      <c r="M166" s="211" t="s">
        <v>2337</v>
      </c>
      <c r="N166" s="211" t="s">
        <v>2338</v>
      </c>
      <c r="O166" s="211" t="s">
        <v>686</v>
      </c>
      <c r="P166" s="211" t="s">
        <v>2137</v>
      </c>
      <c r="Q166" s="230">
        <f>COUNTIF('Hedef Liste Malatya'!A:A,A166)</f>
        <v>1</v>
      </c>
    </row>
    <row r="167" ht="15.75" hidden="1" customHeight="1">
      <c r="A167" s="211" t="s">
        <v>2418</v>
      </c>
      <c r="B167" s="211" t="s">
        <v>2419</v>
      </c>
      <c r="C167" s="212" t="s">
        <v>2897</v>
      </c>
      <c r="D167" s="211" t="s">
        <v>1493</v>
      </c>
      <c r="E167" s="213">
        <v>11.0</v>
      </c>
      <c r="F167" s="211"/>
      <c r="G167" s="213">
        <v>0.0</v>
      </c>
      <c r="H167" s="213">
        <v>32.0</v>
      </c>
      <c r="I167" s="213">
        <v>32.0</v>
      </c>
      <c r="J167" s="214">
        <v>0.0</v>
      </c>
      <c r="K167" s="211" t="s">
        <v>2420</v>
      </c>
      <c r="L167" s="211">
        <v>4.222127222E9</v>
      </c>
      <c r="M167" s="211" t="s">
        <v>2337</v>
      </c>
      <c r="N167" s="211" t="s">
        <v>2421</v>
      </c>
      <c r="O167" s="211" t="s">
        <v>2422</v>
      </c>
      <c r="P167" s="211" t="s">
        <v>2137</v>
      </c>
      <c r="Q167" s="230">
        <f>COUNTIF('Hedef Liste Malatya'!A:A,A167)</f>
        <v>1</v>
      </c>
    </row>
    <row r="168" ht="15.75" hidden="1" customHeight="1">
      <c r="A168" s="211" t="s">
        <v>2587</v>
      </c>
      <c r="B168" s="211" t="s">
        <v>2588</v>
      </c>
      <c r="C168" s="212" t="s">
        <v>2897</v>
      </c>
      <c r="D168" s="211" t="s">
        <v>1348</v>
      </c>
      <c r="E168" s="211"/>
      <c r="F168" s="211"/>
      <c r="G168" s="213">
        <v>0.0</v>
      </c>
      <c r="H168" s="213">
        <v>177.0</v>
      </c>
      <c r="I168" s="213">
        <v>177.0</v>
      </c>
      <c r="J168" s="214">
        <v>0.0</v>
      </c>
      <c r="K168" s="211" t="s">
        <v>2420</v>
      </c>
      <c r="L168" s="211">
        <v>4.222127222E9</v>
      </c>
      <c r="M168" s="211" t="s">
        <v>2321</v>
      </c>
      <c r="N168" s="211" t="s">
        <v>2393</v>
      </c>
      <c r="O168" s="211" t="s">
        <v>2589</v>
      </c>
      <c r="P168" s="211" t="s">
        <v>2137</v>
      </c>
      <c r="Q168" s="230">
        <f>COUNTIF('Hedef Liste Malatya'!A:A,A168)</f>
        <v>1</v>
      </c>
    </row>
    <row r="169" ht="15.75" hidden="1" customHeight="1">
      <c r="A169" s="211" t="s">
        <v>2719</v>
      </c>
      <c r="B169" s="211" t="s">
        <v>2720</v>
      </c>
      <c r="C169" s="212" t="s">
        <v>2897</v>
      </c>
      <c r="D169" s="211" t="s">
        <v>1378</v>
      </c>
      <c r="E169" s="213">
        <v>9.0</v>
      </c>
      <c r="F169" s="213">
        <v>9.0</v>
      </c>
      <c r="G169" s="213">
        <v>0.0</v>
      </c>
      <c r="H169" s="213">
        <v>23.0</v>
      </c>
      <c r="I169" s="213">
        <v>23.0</v>
      </c>
      <c r="J169" s="214">
        <v>0.0</v>
      </c>
      <c r="K169" s="211" t="s">
        <v>2721</v>
      </c>
      <c r="L169" s="211">
        <v>4.222116363E9</v>
      </c>
      <c r="M169" s="211" t="s">
        <v>2321</v>
      </c>
      <c r="N169" s="211" t="s">
        <v>2388</v>
      </c>
      <c r="O169" s="211" t="s">
        <v>2722</v>
      </c>
      <c r="P169" s="211" t="s">
        <v>2137</v>
      </c>
      <c r="Q169" s="230">
        <f>COUNTIF('Hedef Liste Malatya'!A:A,A169)</f>
        <v>1</v>
      </c>
    </row>
    <row r="170" ht="15.75" hidden="1" customHeight="1">
      <c r="A170" s="211" t="s">
        <v>3021</v>
      </c>
      <c r="B170" s="211" t="s">
        <v>3022</v>
      </c>
      <c r="C170" s="212" t="s">
        <v>2897</v>
      </c>
      <c r="D170" s="211" t="s">
        <v>1364</v>
      </c>
      <c r="E170" s="213">
        <v>40.0</v>
      </c>
      <c r="F170" s="213">
        <v>19.0</v>
      </c>
      <c r="G170" s="213">
        <v>42.0</v>
      </c>
      <c r="H170" s="213">
        <v>2.0</v>
      </c>
      <c r="I170" s="213">
        <v>44.0</v>
      </c>
      <c r="J170" s="214">
        <v>0.95</v>
      </c>
      <c r="K170" s="211" t="s">
        <v>2216</v>
      </c>
      <c r="L170" s="211">
        <v>5.067362942E9</v>
      </c>
      <c r="M170" s="211" t="s">
        <v>2337</v>
      </c>
      <c r="N170" s="211" t="s">
        <v>2583</v>
      </c>
      <c r="O170" s="211" t="s">
        <v>3023</v>
      </c>
      <c r="P170" s="211" t="s">
        <v>2165</v>
      </c>
      <c r="Q170" s="230">
        <f>COUNTIF('Hedef Liste Malatya'!A:A,A170)</f>
        <v>0</v>
      </c>
    </row>
    <row r="171" ht="15.75" hidden="1" customHeight="1">
      <c r="A171" s="211" t="s">
        <v>723</v>
      </c>
      <c r="B171" s="211" t="s">
        <v>724</v>
      </c>
      <c r="C171" s="212" t="s">
        <v>2897</v>
      </c>
      <c r="D171" s="211" t="s">
        <v>1364</v>
      </c>
      <c r="E171" s="213">
        <v>12.0</v>
      </c>
      <c r="F171" s="213">
        <v>5.0</v>
      </c>
      <c r="G171" s="213">
        <v>0.0</v>
      </c>
      <c r="H171" s="213">
        <v>8.0</v>
      </c>
      <c r="I171" s="213">
        <v>8.0</v>
      </c>
      <c r="J171" s="231">
        <v>0.0</v>
      </c>
      <c r="K171" s="211" t="s">
        <v>2406</v>
      </c>
      <c r="L171" s="211">
        <v>4.222124455E9</v>
      </c>
      <c r="M171" s="211" t="s">
        <v>2321</v>
      </c>
      <c r="N171" s="211" t="s">
        <v>2366</v>
      </c>
      <c r="O171" s="211" t="s">
        <v>727</v>
      </c>
      <c r="P171" s="211" t="s">
        <v>2137</v>
      </c>
      <c r="Q171" s="230">
        <f>COUNTIF('Hedef Liste Malatya'!A:A,A171)</f>
        <v>1</v>
      </c>
    </row>
    <row r="172" ht="15.75" hidden="1" customHeight="1">
      <c r="A172" s="211" t="s">
        <v>3024</v>
      </c>
      <c r="B172" s="211" t="s">
        <v>3025</v>
      </c>
      <c r="C172" s="212" t="s">
        <v>2897</v>
      </c>
      <c r="D172" s="211" t="s">
        <v>1507</v>
      </c>
      <c r="E172" s="213">
        <v>87.0</v>
      </c>
      <c r="F172" s="213">
        <v>66.0</v>
      </c>
      <c r="G172" s="213">
        <v>6.0</v>
      </c>
      <c r="H172" s="213">
        <v>19.0</v>
      </c>
      <c r="I172" s="213">
        <v>25.0</v>
      </c>
      <c r="J172" s="231">
        <v>0.24</v>
      </c>
      <c r="K172" s="211" t="s">
        <v>2493</v>
      </c>
      <c r="L172" s="211">
        <v>5.384210761E9</v>
      </c>
      <c r="M172" s="211" t="s">
        <v>2337</v>
      </c>
      <c r="N172" s="211" t="s">
        <v>2820</v>
      </c>
      <c r="O172" s="211" t="s">
        <v>3026</v>
      </c>
      <c r="P172" s="211" t="s">
        <v>2137</v>
      </c>
      <c r="Q172" s="230">
        <f>COUNTIF('Hedef Liste Malatya'!A:A,A172)</f>
        <v>0</v>
      </c>
    </row>
    <row r="173" ht="15.75" hidden="1" customHeight="1">
      <c r="A173" s="211" t="s">
        <v>714</v>
      </c>
      <c r="B173" s="211" t="s">
        <v>715</v>
      </c>
      <c r="C173" s="212" t="s">
        <v>2897</v>
      </c>
      <c r="D173" s="211" t="s">
        <v>1507</v>
      </c>
      <c r="E173" s="213">
        <v>5.0</v>
      </c>
      <c r="F173" s="213">
        <v>5.0</v>
      </c>
      <c r="G173" s="213">
        <v>0.0</v>
      </c>
      <c r="H173" s="213">
        <v>58.0</v>
      </c>
      <c r="I173" s="213">
        <v>58.0</v>
      </c>
      <c r="J173" s="231">
        <v>0.0</v>
      </c>
      <c r="K173" s="211" t="s">
        <v>2558</v>
      </c>
      <c r="L173" s="211">
        <v>4.223255424E9</v>
      </c>
      <c r="M173" s="211" t="s">
        <v>2337</v>
      </c>
      <c r="N173" s="211" t="s">
        <v>2559</v>
      </c>
      <c r="O173" s="211" t="s">
        <v>718</v>
      </c>
      <c r="P173" s="211" t="s">
        <v>2137</v>
      </c>
      <c r="Q173" s="230">
        <f>COUNTIF('Hedef Liste Malatya'!A:A,A173)</f>
        <v>1</v>
      </c>
    </row>
    <row r="174" ht="15.75" hidden="1" customHeight="1">
      <c r="A174" s="211" t="s">
        <v>2466</v>
      </c>
      <c r="B174" s="211" t="s">
        <v>2467</v>
      </c>
      <c r="C174" s="212" t="s">
        <v>2897</v>
      </c>
      <c r="D174" s="211" t="s">
        <v>1378</v>
      </c>
      <c r="E174" s="211"/>
      <c r="F174" s="211"/>
      <c r="G174" s="213">
        <v>0.0</v>
      </c>
      <c r="H174" s="213">
        <v>24.0</v>
      </c>
      <c r="I174" s="213">
        <v>24.0</v>
      </c>
      <c r="J174" s="231">
        <v>0.0</v>
      </c>
      <c r="K174" s="211" t="s">
        <v>2468</v>
      </c>
      <c r="L174" s="211">
        <v>5.326422095E9</v>
      </c>
      <c r="M174" s="211" t="s">
        <v>2337</v>
      </c>
      <c r="N174" s="211" t="s">
        <v>2469</v>
      </c>
      <c r="O174" s="211" t="s">
        <v>2470</v>
      </c>
      <c r="P174" s="211" t="s">
        <v>2137</v>
      </c>
      <c r="Q174" s="230">
        <f>COUNTIF('Hedef Liste Malatya'!A:A,A174)</f>
        <v>1</v>
      </c>
    </row>
    <row r="175" ht="15.75" hidden="1" customHeight="1">
      <c r="A175" s="211" t="s">
        <v>704</v>
      </c>
      <c r="B175" s="211" t="s">
        <v>705</v>
      </c>
      <c r="C175" s="212" t="s">
        <v>2897</v>
      </c>
      <c r="D175" s="211" t="s">
        <v>1443</v>
      </c>
      <c r="E175" s="213">
        <v>19.0</v>
      </c>
      <c r="F175" s="213">
        <v>10.0</v>
      </c>
      <c r="G175" s="213">
        <v>0.0</v>
      </c>
      <c r="H175" s="213">
        <v>25.0</v>
      </c>
      <c r="I175" s="213">
        <v>25.0</v>
      </c>
      <c r="J175" s="231">
        <v>0.0</v>
      </c>
      <c r="K175" s="211" t="s">
        <v>2416</v>
      </c>
      <c r="L175" s="211">
        <v>5.336960304E9</v>
      </c>
      <c r="M175" s="211" t="s">
        <v>2337</v>
      </c>
      <c r="N175" s="211" t="s">
        <v>2417</v>
      </c>
      <c r="O175" s="211" t="s">
        <v>708</v>
      </c>
      <c r="P175" s="211" t="s">
        <v>2137</v>
      </c>
      <c r="Q175" s="230">
        <f>COUNTIF('Hedef Liste Malatya'!A:A,A175)</f>
        <v>1</v>
      </c>
    </row>
    <row r="176" ht="15.75" hidden="1" customHeight="1">
      <c r="A176" s="211" t="s">
        <v>710</v>
      </c>
      <c r="B176" s="211" t="s">
        <v>711</v>
      </c>
      <c r="C176" s="212" t="s">
        <v>2897</v>
      </c>
      <c r="D176" s="211" t="s">
        <v>1348</v>
      </c>
      <c r="E176" s="213">
        <v>68.0</v>
      </c>
      <c r="F176" s="213">
        <v>58.0</v>
      </c>
      <c r="G176" s="213">
        <v>0.0</v>
      </c>
      <c r="H176" s="213">
        <v>12.0</v>
      </c>
      <c r="I176" s="213">
        <v>12.0</v>
      </c>
      <c r="J176" s="231">
        <v>0.0</v>
      </c>
      <c r="K176" s="211" t="s">
        <v>2449</v>
      </c>
      <c r="L176" s="211">
        <v>5.070670144E9</v>
      </c>
      <c r="M176" s="211" t="s">
        <v>2337</v>
      </c>
      <c r="N176" s="211" t="s">
        <v>2450</v>
      </c>
      <c r="O176" s="211" t="s">
        <v>713</v>
      </c>
      <c r="P176" s="211" t="s">
        <v>2137</v>
      </c>
      <c r="Q176" s="230">
        <f>COUNTIF('Hedef Liste Malatya'!A:A,A176)</f>
        <v>1</v>
      </c>
    </row>
    <row r="177" ht="15.75" hidden="1" customHeight="1">
      <c r="A177" s="211" t="s">
        <v>539</v>
      </c>
      <c r="B177" s="211" t="s">
        <v>3027</v>
      </c>
      <c r="C177" s="212" t="s">
        <v>2897</v>
      </c>
      <c r="D177" s="211" t="s">
        <v>1507</v>
      </c>
      <c r="E177" s="213">
        <v>3.0</v>
      </c>
      <c r="F177" s="211"/>
      <c r="G177" s="213">
        <v>19.0</v>
      </c>
      <c r="H177" s="213">
        <v>12.0</v>
      </c>
      <c r="I177" s="213">
        <v>31.0</v>
      </c>
      <c r="J177" s="214">
        <v>0.61</v>
      </c>
      <c r="K177" s="211" t="s">
        <v>2370</v>
      </c>
      <c r="L177" s="211">
        <v>5.437605487E9</v>
      </c>
      <c r="M177" s="211" t="s">
        <v>2321</v>
      </c>
      <c r="N177" s="211" t="s">
        <v>2322</v>
      </c>
      <c r="O177" s="211" t="s">
        <v>543</v>
      </c>
      <c r="P177" s="211" t="s">
        <v>2137</v>
      </c>
      <c r="Q177" s="230">
        <f>COUNTIF('Hedef Liste Malatya'!A:A,A177)</f>
        <v>1</v>
      </c>
    </row>
    <row r="178" ht="15.75" hidden="1" customHeight="1">
      <c r="A178" s="211" t="s">
        <v>719</v>
      </c>
      <c r="B178" s="211" t="s">
        <v>720</v>
      </c>
      <c r="C178" s="212" t="s">
        <v>2897</v>
      </c>
      <c r="D178" s="211" t="s">
        <v>1688</v>
      </c>
      <c r="E178" s="213">
        <v>3.0</v>
      </c>
      <c r="F178" s="213">
        <v>3.0</v>
      </c>
      <c r="G178" s="213">
        <v>0.0</v>
      </c>
      <c r="H178" s="213">
        <v>11.0</v>
      </c>
      <c r="I178" s="213">
        <v>11.0</v>
      </c>
      <c r="J178" s="231">
        <v>0.0</v>
      </c>
      <c r="K178" s="211" t="s">
        <v>2683</v>
      </c>
      <c r="L178" s="211">
        <v>5.434003524E9</v>
      </c>
      <c r="M178" s="211" t="s">
        <v>2321</v>
      </c>
      <c r="N178" s="211" t="s">
        <v>2438</v>
      </c>
      <c r="O178" s="211" t="s">
        <v>722</v>
      </c>
      <c r="P178" s="211" t="s">
        <v>2137</v>
      </c>
      <c r="Q178" s="230">
        <f>COUNTIF('Hedef Liste Malatya'!A:A,A178)</f>
        <v>1</v>
      </c>
    </row>
    <row r="179" ht="15.75" hidden="1" customHeight="1">
      <c r="A179" s="211" t="s">
        <v>2386</v>
      </c>
      <c r="B179" s="211" t="s">
        <v>2387</v>
      </c>
      <c r="C179" s="212" t="s">
        <v>2909</v>
      </c>
      <c r="D179" s="211" t="s">
        <v>1348</v>
      </c>
      <c r="E179" s="213">
        <v>1.0</v>
      </c>
      <c r="F179" s="211"/>
      <c r="G179" s="213">
        <v>13.0</v>
      </c>
      <c r="H179" s="213">
        <v>91.0</v>
      </c>
      <c r="I179" s="213">
        <v>104.0</v>
      </c>
      <c r="J179" s="231">
        <v>0.13</v>
      </c>
      <c r="K179" s="211" t="s">
        <v>2379</v>
      </c>
      <c r="L179" s="211">
        <v>4.222127222E9</v>
      </c>
      <c r="M179" s="211" t="s">
        <v>2321</v>
      </c>
      <c r="N179" s="211" t="s">
        <v>2388</v>
      </c>
      <c r="O179" s="211" t="s">
        <v>2389</v>
      </c>
      <c r="P179" s="211" t="s">
        <v>2137</v>
      </c>
      <c r="Q179" s="230">
        <f>COUNTIF('Hedef Liste Malatya'!A:A,A179)</f>
        <v>1</v>
      </c>
    </row>
    <row r="180" ht="15.75" hidden="1" customHeight="1">
      <c r="A180" s="211" t="s">
        <v>3028</v>
      </c>
      <c r="B180" s="211" t="s">
        <v>3029</v>
      </c>
      <c r="C180" s="212" t="s">
        <v>2897</v>
      </c>
      <c r="D180" s="211" t="s">
        <v>1493</v>
      </c>
      <c r="E180" s="213">
        <v>1292.0</v>
      </c>
      <c r="F180" s="213">
        <v>46.0</v>
      </c>
      <c r="G180" s="213">
        <v>38.0</v>
      </c>
      <c r="H180" s="213">
        <v>0.0</v>
      </c>
      <c r="I180" s="213">
        <v>38.0</v>
      </c>
      <c r="J180" s="214">
        <v>1.0</v>
      </c>
      <c r="K180" s="211" t="s">
        <v>3030</v>
      </c>
      <c r="L180" s="211">
        <v>5.326590844E9</v>
      </c>
      <c r="M180" s="211" t="s">
        <v>2321</v>
      </c>
      <c r="N180" s="211" t="s">
        <v>2322</v>
      </c>
      <c r="O180" s="211" t="s">
        <v>3031</v>
      </c>
      <c r="P180" s="211" t="s">
        <v>2165</v>
      </c>
      <c r="Q180" s="230">
        <f>COUNTIF('Hedef Liste Malatya'!A:A,A180)</f>
        <v>0</v>
      </c>
    </row>
    <row r="181" ht="15.75" hidden="1" customHeight="1">
      <c r="A181" s="211" t="s">
        <v>2479</v>
      </c>
      <c r="B181" s="211" t="s">
        <v>2480</v>
      </c>
      <c r="C181" s="212" t="s">
        <v>2897</v>
      </c>
      <c r="D181" s="211" t="s">
        <v>1348</v>
      </c>
      <c r="E181" s="211"/>
      <c r="F181" s="211"/>
      <c r="G181" s="213">
        <v>0.0</v>
      </c>
      <c r="H181" s="213">
        <v>45.0</v>
      </c>
      <c r="I181" s="213">
        <v>45.0</v>
      </c>
      <c r="J181" s="231">
        <v>0.0</v>
      </c>
      <c r="K181" s="211" t="s">
        <v>2476</v>
      </c>
      <c r="L181" s="211">
        <v>5.529894444E9</v>
      </c>
      <c r="M181" s="211" t="s">
        <v>2321</v>
      </c>
      <c r="N181" s="211" t="s">
        <v>2352</v>
      </c>
      <c r="O181" s="211" t="s">
        <v>2477</v>
      </c>
      <c r="P181" s="211" t="s">
        <v>2137</v>
      </c>
      <c r="Q181" s="230">
        <f>COUNTIF('Hedef Liste Malatya'!A:A,A181)</f>
        <v>1</v>
      </c>
    </row>
    <row r="182" ht="15.75" hidden="1" customHeight="1">
      <c r="A182" s="211" t="s">
        <v>2567</v>
      </c>
      <c r="B182" s="211" t="s">
        <v>2568</v>
      </c>
      <c r="C182" s="212" t="s">
        <v>2897</v>
      </c>
      <c r="D182" s="211" t="s">
        <v>1507</v>
      </c>
      <c r="F182" s="211"/>
      <c r="G182" s="213">
        <v>0.0</v>
      </c>
      <c r="H182" s="213">
        <v>46.0</v>
      </c>
      <c r="I182" s="213">
        <v>46.0</v>
      </c>
      <c r="J182" s="231">
        <v>0.0</v>
      </c>
      <c r="K182" s="211" t="s">
        <v>2558</v>
      </c>
      <c r="L182" s="211">
        <v>4.222122212E9</v>
      </c>
      <c r="M182" s="211" t="s">
        <v>2321</v>
      </c>
      <c r="N182" s="211" t="s">
        <v>2438</v>
      </c>
      <c r="O182" s="211" t="s">
        <v>2569</v>
      </c>
      <c r="P182" s="211" t="s">
        <v>2137</v>
      </c>
      <c r="Q182" s="230">
        <f>COUNTIF('Hedef Liste Malatya'!A:A,A182)</f>
        <v>1</v>
      </c>
    </row>
    <row r="183" ht="15.75" hidden="1" customHeight="1">
      <c r="A183" s="211" t="s">
        <v>2560</v>
      </c>
      <c r="B183" s="211" t="s">
        <v>2561</v>
      </c>
      <c r="C183" s="212" t="s">
        <v>2897</v>
      </c>
      <c r="D183" s="211" t="s">
        <v>1507</v>
      </c>
      <c r="F183" s="211"/>
      <c r="G183" s="213">
        <v>0.0</v>
      </c>
      <c r="H183" s="213">
        <v>46.0</v>
      </c>
      <c r="I183" s="213">
        <v>46.0</v>
      </c>
      <c r="J183" s="231">
        <v>0.0</v>
      </c>
      <c r="K183" s="211" t="s">
        <v>2558</v>
      </c>
      <c r="L183" s="211">
        <v>4.223255424E9</v>
      </c>
      <c r="M183" s="211" t="s">
        <v>2337</v>
      </c>
      <c r="N183" s="211" t="s">
        <v>2338</v>
      </c>
      <c r="O183" s="211" t="s">
        <v>2562</v>
      </c>
      <c r="P183" s="211" t="s">
        <v>2137</v>
      </c>
      <c r="Q183" s="230">
        <f>COUNTIF('Hedef Liste Malatya'!A:A,A183)</f>
        <v>1</v>
      </c>
    </row>
    <row r="184" ht="15.75" hidden="1" customHeight="1">
      <c r="A184" s="211" t="s">
        <v>2563</v>
      </c>
      <c r="B184" s="211" t="s">
        <v>2564</v>
      </c>
      <c r="C184" s="212" t="s">
        <v>2897</v>
      </c>
      <c r="D184" s="211" t="s">
        <v>1507</v>
      </c>
      <c r="F184" s="211"/>
      <c r="G184" s="213">
        <v>0.0</v>
      </c>
      <c r="H184" s="213">
        <v>46.0</v>
      </c>
      <c r="I184" s="213">
        <v>46.0</v>
      </c>
      <c r="J184" s="231">
        <v>0.0</v>
      </c>
      <c r="K184" s="211" t="s">
        <v>2558</v>
      </c>
      <c r="L184" s="211">
        <v>4.223255424E9</v>
      </c>
      <c r="M184" s="211" t="s">
        <v>2337</v>
      </c>
      <c r="N184" s="211" t="s">
        <v>2565</v>
      </c>
      <c r="O184" s="211" t="s">
        <v>2566</v>
      </c>
      <c r="P184" s="211" t="s">
        <v>2137</v>
      </c>
      <c r="Q184" s="230">
        <f>COUNTIF('Hedef Liste Malatya'!A:A,A184)</f>
        <v>1</v>
      </c>
    </row>
    <row r="185" ht="15.75" hidden="1" customHeight="1">
      <c r="A185" s="211" t="s">
        <v>2377</v>
      </c>
      <c r="B185" s="211" t="s">
        <v>2378</v>
      </c>
      <c r="C185" s="212" t="s">
        <v>2897</v>
      </c>
      <c r="D185" s="211" t="s">
        <v>1493</v>
      </c>
      <c r="E185" s="213">
        <v>3.0</v>
      </c>
      <c r="F185" s="211"/>
      <c r="G185" s="213">
        <v>0.0</v>
      </c>
      <c r="H185" s="213">
        <v>32.0</v>
      </c>
      <c r="I185" s="213">
        <v>32.0</v>
      </c>
      <c r="J185" s="231">
        <v>0.0</v>
      </c>
      <c r="K185" s="211" t="s">
        <v>2379</v>
      </c>
      <c r="L185" s="211">
        <v>4.222127222E9</v>
      </c>
      <c r="M185" s="211" t="s">
        <v>2337</v>
      </c>
      <c r="N185" s="211" t="s">
        <v>2369</v>
      </c>
      <c r="O185" s="211" t="s">
        <v>2380</v>
      </c>
      <c r="P185" s="211" t="s">
        <v>2137</v>
      </c>
      <c r="Q185" s="230">
        <f>COUNTIF('Hedef Liste Malatya'!A:A,A185)</f>
        <v>1</v>
      </c>
    </row>
    <row r="186" ht="15.75" hidden="1" customHeight="1">
      <c r="A186" s="211" t="s">
        <v>2382</v>
      </c>
      <c r="B186" s="211" t="s">
        <v>2383</v>
      </c>
      <c r="C186" s="212" t="s">
        <v>2897</v>
      </c>
      <c r="D186" s="211" t="s">
        <v>1507</v>
      </c>
      <c r="E186" s="213">
        <v>72.0</v>
      </c>
      <c r="F186" s="213">
        <v>60.0</v>
      </c>
      <c r="G186" s="213">
        <v>9.0</v>
      </c>
      <c r="H186" s="213">
        <v>120.0</v>
      </c>
      <c r="I186" s="213">
        <v>129.0</v>
      </c>
      <c r="J186" s="214">
        <v>0.07</v>
      </c>
      <c r="K186" s="211" t="s">
        <v>2384</v>
      </c>
      <c r="L186" s="211">
        <v>4.225031313E9</v>
      </c>
      <c r="M186" s="211" t="s">
        <v>2321</v>
      </c>
      <c r="N186" s="211" t="s">
        <v>2333</v>
      </c>
      <c r="O186" s="211" t="s">
        <v>2385</v>
      </c>
      <c r="P186" s="211" t="s">
        <v>2137</v>
      </c>
      <c r="Q186" s="230">
        <f>COUNTIF('Hedef Liste Malatya'!A:A,A186)</f>
        <v>1</v>
      </c>
    </row>
    <row r="187" ht="15.75" hidden="1" customHeight="1">
      <c r="A187" s="211" t="s">
        <v>3032</v>
      </c>
      <c r="B187" s="211" t="s">
        <v>3033</v>
      </c>
      <c r="C187" s="212" t="s">
        <v>2897</v>
      </c>
      <c r="D187" s="211" t="s">
        <v>1577</v>
      </c>
      <c r="E187" s="213">
        <v>2467.0</v>
      </c>
      <c r="F187" s="213">
        <v>3.0</v>
      </c>
      <c r="G187" s="213">
        <v>127.0</v>
      </c>
      <c r="H187" s="213">
        <v>16.0</v>
      </c>
      <c r="I187" s="213">
        <v>143.0</v>
      </c>
      <c r="J187" s="231">
        <v>0.89</v>
      </c>
      <c r="K187" s="211" t="s">
        <v>2291</v>
      </c>
      <c r="L187" s="211">
        <v>4.222116424E9</v>
      </c>
      <c r="M187" s="211" t="s">
        <v>2321</v>
      </c>
      <c r="N187" s="211" t="s">
        <v>2322</v>
      </c>
      <c r="O187" s="211" t="s">
        <v>3034</v>
      </c>
      <c r="P187" s="211" t="s">
        <v>2165</v>
      </c>
      <c r="Q187" s="230">
        <f>COUNTIF('Hedef Liste Malatya'!A:A,A187)</f>
        <v>0</v>
      </c>
    </row>
    <row r="188" ht="15.75" hidden="1" customHeight="1">
      <c r="A188" s="211" t="s">
        <v>2482</v>
      </c>
      <c r="B188" s="211" t="s">
        <v>2483</v>
      </c>
      <c r="C188" s="212" t="s">
        <v>2897</v>
      </c>
      <c r="D188" s="211" t="s">
        <v>1364</v>
      </c>
      <c r="E188" s="213">
        <v>3.0</v>
      </c>
      <c r="F188" s="213">
        <v>3.0</v>
      </c>
      <c r="G188" s="213">
        <v>0.0</v>
      </c>
      <c r="H188" s="213">
        <v>76.0</v>
      </c>
      <c r="I188" s="213">
        <v>76.0</v>
      </c>
      <c r="J188" s="231">
        <v>0.0</v>
      </c>
      <c r="K188" s="211" t="s">
        <v>2484</v>
      </c>
      <c r="L188" s="211">
        <v>5.318150644E9</v>
      </c>
      <c r="M188" s="211" t="s">
        <v>2321</v>
      </c>
      <c r="N188" s="211" t="s">
        <v>2485</v>
      </c>
      <c r="O188" s="211" t="s">
        <v>2486</v>
      </c>
      <c r="P188" s="211" t="s">
        <v>2137</v>
      </c>
      <c r="Q188" s="230">
        <f>COUNTIF('Hedef Liste Malatya'!A:A,A188)</f>
        <v>1</v>
      </c>
    </row>
    <row r="189" ht="15.75" hidden="1" customHeight="1">
      <c r="A189" s="211" t="s">
        <v>2687</v>
      </c>
      <c r="B189" s="211" t="s">
        <v>2688</v>
      </c>
      <c r="C189" s="212" t="s">
        <v>2897</v>
      </c>
      <c r="D189" s="211" t="s">
        <v>1378</v>
      </c>
      <c r="E189" s="213">
        <v>13.0</v>
      </c>
      <c r="F189" s="213">
        <v>13.0</v>
      </c>
      <c r="G189" s="213">
        <v>0.0</v>
      </c>
      <c r="H189" s="213">
        <v>36.0</v>
      </c>
      <c r="I189" s="213">
        <v>36.0</v>
      </c>
      <c r="J189" s="231">
        <v>0.0</v>
      </c>
      <c r="K189" s="211" t="s">
        <v>2689</v>
      </c>
      <c r="L189" s="211">
        <v>5.352525464E9</v>
      </c>
      <c r="M189" s="211" t="s">
        <v>2337</v>
      </c>
      <c r="N189" s="211" t="s">
        <v>2579</v>
      </c>
      <c r="O189" s="211" t="s">
        <v>2690</v>
      </c>
      <c r="P189" s="211" t="s">
        <v>2137</v>
      </c>
      <c r="Q189" s="230">
        <f>COUNTIF('Hedef Liste Malatya'!A:A,A189)</f>
        <v>1</v>
      </c>
    </row>
    <row r="190" ht="15.75" hidden="1" customHeight="1">
      <c r="A190" s="211" t="s">
        <v>659</v>
      </c>
      <c r="B190" s="211" t="s">
        <v>660</v>
      </c>
      <c r="C190" s="212" t="s">
        <v>2897</v>
      </c>
      <c r="D190" s="211" t="s">
        <v>1597</v>
      </c>
      <c r="E190" s="213">
        <v>24.0</v>
      </c>
      <c r="F190" s="213">
        <v>19.0</v>
      </c>
      <c r="G190" s="213">
        <v>30.0</v>
      </c>
      <c r="H190" s="213">
        <v>8.0</v>
      </c>
      <c r="I190" s="213">
        <v>38.0</v>
      </c>
      <c r="J190" s="231">
        <v>0.79</v>
      </c>
      <c r="K190" s="211" t="s">
        <v>2813</v>
      </c>
      <c r="L190" s="211">
        <v>4.222115404E9</v>
      </c>
      <c r="M190" s="211" t="s">
        <v>2321</v>
      </c>
      <c r="N190" s="211" t="s">
        <v>2322</v>
      </c>
      <c r="O190" s="211" t="s">
        <v>663</v>
      </c>
      <c r="P190" s="211" t="s">
        <v>2137</v>
      </c>
      <c r="Q190" s="230">
        <f>COUNTIF('Hedef Liste Malatya'!A:A,A190)</f>
        <v>1</v>
      </c>
    </row>
    <row r="191" ht="15.75" hidden="1" customHeight="1">
      <c r="A191" s="211" t="s">
        <v>3035</v>
      </c>
      <c r="B191" s="211" t="s">
        <v>3036</v>
      </c>
      <c r="C191" s="212" t="s">
        <v>2897</v>
      </c>
      <c r="D191" s="211" t="s">
        <v>1385</v>
      </c>
      <c r="E191" s="213">
        <v>8.0</v>
      </c>
      <c r="F191" s="213">
        <v>8.0</v>
      </c>
      <c r="G191" s="213">
        <v>24.0</v>
      </c>
      <c r="H191" s="213">
        <v>0.0</v>
      </c>
      <c r="I191" s="213">
        <v>24.0</v>
      </c>
      <c r="J191" s="231">
        <v>1.0</v>
      </c>
      <c r="K191" s="211" t="s">
        <v>3037</v>
      </c>
      <c r="L191" s="211">
        <v>4.222110185E9</v>
      </c>
      <c r="M191" s="211" t="s">
        <v>2321</v>
      </c>
      <c r="N191" s="211" t="s">
        <v>2322</v>
      </c>
      <c r="O191" s="211" t="s">
        <v>3038</v>
      </c>
      <c r="P191" s="211" t="s">
        <v>2165</v>
      </c>
      <c r="Q191" s="230">
        <f>COUNTIF('Hedef Liste Malatya'!A:A,A191)</f>
        <v>0</v>
      </c>
    </row>
    <row r="192" ht="15.75" hidden="1" customHeight="1">
      <c r="A192" s="211" t="s">
        <v>3039</v>
      </c>
      <c r="B192" s="211" t="s">
        <v>3040</v>
      </c>
      <c r="C192" s="212" t="s">
        <v>2897</v>
      </c>
      <c r="D192" s="211" t="s">
        <v>1519</v>
      </c>
      <c r="E192" s="213">
        <v>548.0</v>
      </c>
      <c r="F192" s="213">
        <v>109.0</v>
      </c>
      <c r="G192" s="213">
        <v>72.0</v>
      </c>
      <c r="H192" s="213">
        <v>2.0</v>
      </c>
      <c r="I192" s="213">
        <v>74.0</v>
      </c>
      <c r="J192" s="231">
        <v>0.97</v>
      </c>
      <c r="K192" s="211" t="s">
        <v>2306</v>
      </c>
      <c r="L192" s="211">
        <v>8.509696542E9</v>
      </c>
      <c r="M192" s="211" t="s">
        <v>2321</v>
      </c>
      <c r="N192" s="211" t="s">
        <v>2333</v>
      </c>
      <c r="O192" s="211" t="s">
        <v>3041</v>
      </c>
      <c r="P192" s="211" t="s">
        <v>2165</v>
      </c>
      <c r="Q192" s="230">
        <f>COUNTIF('Hedef Liste Malatya'!A:A,A192)</f>
        <v>0</v>
      </c>
    </row>
    <row r="193" ht="15.75" hidden="1" customHeight="1">
      <c r="A193" s="211" t="s">
        <v>2884</v>
      </c>
      <c r="B193" s="211" t="s">
        <v>2885</v>
      </c>
      <c r="C193" s="212" t="s">
        <v>2897</v>
      </c>
      <c r="D193" s="211" t="s">
        <v>1577</v>
      </c>
      <c r="E193" s="213">
        <v>12.0</v>
      </c>
      <c r="F193" s="213">
        <v>12.0</v>
      </c>
      <c r="G193" s="213">
        <v>0.0</v>
      </c>
      <c r="H193" s="213">
        <v>63.0</v>
      </c>
      <c r="I193" s="213">
        <v>63.0</v>
      </c>
      <c r="J193" s="231">
        <v>0.0</v>
      </c>
      <c r="K193" s="211" t="s">
        <v>2886</v>
      </c>
      <c r="L193" s="211">
        <v>4.225022121E9</v>
      </c>
      <c r="M193" s="211" t="s">
        <v>2321</v>
      </c>
      <c r="N193" s="211" t="s">
        <v>2887</v>
      </c>
      <c r="O193" s="211" t="s">
        <v>2888</v>
      </c>
      <c r="P193" s="211" t="s">
        <v>2137</v>
      </c>
      <c r="Q193" s="230">
        <f>COUNTIF('Hedef Liste Malatya'!A:A,A193)</f>
        <v>1</v>
      </c>
    </row>
    <row r="194" ht="15.75" hidden="1" customHeight="1">
      <c r="A194" s="211" t="s">
        <v>687</v>
      </c>
      <c r="B194" s="211" t="s">
        <v>688</v>
      </c>
      <c r="C194" s="212" t="s">
        <v>2897</v>
      </c>
      <c r="D194" s="211" t="s">
        <v>1378</v>
      </c>
      <c r="E194" s="213">
        <v>101.0</v>
      </c>
      <c r="F194" s="213">
        <v>44.0</v>
      </c>
      <c r="G194" s="213">
        <v>0.0</v>
      </c>
      <c r="H194" s="213">
        <v>37.0</v>
      </c>
      <c r="I194" s="213">
        <v>37.0</v>
      </c>
      <c r="J194" s="231">
        <v>0.0</v>
      </c>
      <c r="K194" s="211" t="s">
        <v>2415</v>
      </c>
      <c r="L194" s="211">
        <v>5.528597244E9</v>
      </c>
      <c r="M194" s="211" t="s">
        <v>2337</v>
      </c>
      <c r="N194" s="211" t="s">
        <v>2358</v>
      </c>
      <c r="O194" s="211" t="s">
        <v>690</v>
      </c>
      <c r="P194" s="211" t="s">
        <v>2137</v>
      </c>
      <c r="Q194" s="230">
        <f>COUNTIF('Hedef Liste Malatya'!A:A,A194)</f>
        <v>1</v>
      </c>
    </row>
    <row r="195" ht="15.75" hidden="1" customHeight="1">
      <c r="A195" s="211" t="s">
        <v>2785</v>
      </c>
      <c r="B195" s="211" t="s">
        <v>2786</v>
      </c>
      <c r="C195" s="212" t="s">
        <v>2897</v>
      </c>
      <c r="D195" s="211" t="s">
        <v>1577</v>
      </c>
      <c r="E195" s="213">
        <v>157.0</v>
      </c>
      <c r="F195" s="213">
        <v>45.0</v>
      </c>
      <c r="G195" s="213">
        <v>0.0</v>
      </c>
      <c r="H195" s="213">
        <v>104.0</v>
      </c>
      <c r="I195" s="213">
        <v>104.0</v>
      </c>
      <c r="J195" s="231">
        <v>0.0</v>
      </c>
      <c r="K195" s="211" t="s">
        <v>2710</v>
      </c>
      <c r="L195" s="211">
        <v>5.512461638E9</v>
      </c>
      <c r="M195" s="211" t="s">
        <v>2321</v>
      </c>
      <c r="N195" s="211" t="s">
        <v>2346</v>
      </c>
      <c r="O195" s="211" t="s">
        <v>2787</v>
      </c>
      <c r="P195" s="211" t="s">
        <v>2137</v>
      </c>
      <c r="Q195" s="230">
        <f>COUNTIF('Hedef Liste Malatya'!A:A,A195)</f>
        <v>1</v>
      </c>
    </row>
    <row r="196" ht="15.75" hidden="1" customHeight="1">
      <c r="A196" s="211" t="s">
        <v>2631</v>
      </c>
      <c r="B196" s="211" t="s">
        <v>2632</v>
      </c>
      <c r="C196" s="212" t="s">
        <v>2897</v>
      </c>
      <c r="D196" s="211" t="s">
        <v>1378</v>
      </c>
      <c r="E196" s="213">
        <v>2.0</v>
      </c>
      <c r="F196" s="213">
        <v>2.0</v>
      </c>
      <c r="G196" s="213">
        <v>0.0</v>
      </c>
      <c r="H196" s="213">
        <v>19.0</v>
      </c>
      <c r="I196" s="213">
        <v>19.0</v>
      </c>
      <c r="J196" s="214">
        <v>0.0</v>
      </c>
      <c r="K196" s="211" t="s">
        <v>2606</v>
      </c>
      <c r="L196" s="211">
        <v>4.225042544E9</v>
      </c>
      <c r="M196" s="211" t="s">
        <v>2321</v>
      </c>
      <c r="N196" s="211" t="s">
        <v>2366</v>
      </c>
      <c r="O196" s="211" t="s">
        <v>2607</v>
      </c>
      <c r="P196" s="211" t="s">
        <v>2137</v>
      </c>
      <c r="Q196" s="230">
        <f>COUNTIF('Hedef Liste Malatya'!A:A,A196)</f>
        <v>1</v>
      </c>
    </row>
    <row r="197" ht="15.75" hidden="1" customHeight="1">
      <c r="A197" s="211" t="s">
        <v>211</v>
      </c>
      <c r="B197" s="211" t="s">
        <v>212</v>
      </c>
      <c r="C197" s="212" t="s">
        <v>2897</v>
      </c>
      <c r="D197" s="211" t="s">
        <v>1364</v>
      </c>
      <c r="E197" s="213">
        <v>477.0</v>
      </c>
      <c r="F197" s="213">
        <v>35.0</v>
      </c>
      <c r="G197" s="213">
        <v>6.0</v>
      </c>
      <c r="H197" s="213">
        <v>11.0</v>
      </c>
      <c r="I197" s="213">
        <v>17.0</v>
      </c>
      <c r="J197" s="231">
        <v>0.35</v>
      </c>
      <c r="K197" s="211" t="s">
        <v>2856</v>
      </c>
      <c r="L197" s="211">
        <v>5.441739444E9</v>
      </c>
      <c r="M197" s="211" t="s">
        <v>2321</v>
      </c>
      <c r="N197" s="211" t="s">
        <v>2366</v>
      </c>
      <c r="O197" s="211" t="s">
        <v>215</v>
      </c>
      <c r="P197" s="211" t="s">
        <v>2137</v>
      </c>
      <c r="Q197" s="230">
        <f>COUNTIF('Hedef Liste Malatya'!A:A,A197)</f>
        <v>1</v>
      </c>
    </row>
    <row r="198" ht="15.75" hidden="1" customHeight="1">
      <c r="A198" s="211" t="s">
        <v>80</v>
      </c>
      <c r="B198" s="211" t="s">
        <v>81</v>
      </c>
      <c r="C198" s="212" t="s">
        <v>2897</v>
      </c>
      <c r="D198" s="211" t="s">
        <v>1507</v>
      </c>
      <c r="E198" s="213">
        <v>2285.0</v>
      </c>
      <c r="F198" s="213">
        <v>116.0</v>
      </c>
      <c r="G198" s="213">
        <v>8.0</v>
      </c>
      <c r="H198" s="213">
        <v>3.0</v>
      </c>
      <c r="I198" s="213">
        <v>11.0</v>
      </c>
      <c r="J198" s="231">
        <v>0.73</v>
      </c>
      <c r="K198" s="211" t="s">
        <v>2652</v>
      </c>
      <c r="L198" s="211">
        <v>4.223253182E9</v>
      </c>
      <c r="M198" s="211" t="s">
        <v>2337</v>
      </c>
      <c r="N198" s="211" t="s">
        <v>2338</v>
      </c>
      <c r="O198" s="211" t="s">
        <v>84</v>
      </c>
      <c r="P198" s="211" t="s">
        <v>2137</v>
      </c>
      <c r="Q198" s="230">
        <f>COUNTIF('Hedef Liste Malatya'!A:A,A198)</f>
        <v>1</v>
      </c>
    </row>
    <row r="199" ht="15.75" hidden="1" customHeight="1">
      <c r="A199" s="211" t="s">
        <v>2360</v>
      </c>
      <c r="B199" s="211" t="s">
        <v>2361</v>
      </c>
      <c r="C199" s="212" t="s">
        <v>2897</v>
      </c>
      <c r="D199" s="211" t="s">
        <v>1364</v>
      </c>
      <c r="E199" s="213">
        <v>64.0</v>
      </c>
      <c r="F199" s="213">
        <v>12.0</v>
      </c>
      <c r="G199" s="213">
        <v>0.0</v>
      </c>
      <c r="H199" s="213">
        <v>10.0</v>
      </c>
      <c r="I199" s="213">
        <v>10.0</v>
      </c>
      <c r="J199" s="231">
        <v>0.0</v>
      </c>
      <c r="K199" s="211" t="s">
        <v>2362</v>
      </c>
      <c r="L199" s="211">
        <v>4.223240206E9</v>
      </c>
      <c r="M199" s="211" t="s">
        <v>2337</v>
      </c>
      <c r="N199" s="211" t="s">
        <v>2363</v>
      </c>
      <c r="O199" s="211" t="s">
        <v>2364</v>
      </c>
      <c r="P199" s="211" t="s">
        <v>2137</v>
      </c>
      <c r="Q199" s="230">
        <f>COUNTIF('Hedef Liste Malatya'!A:A,A199)</f>
        <v>1</v>
      </c>
    </row>
    <row r="200" ht="15.75" hidden="1" customHeight="1">
      <c r="A200" s="211" t="s">
        <v>433</v>
      </c>
      <c r="B200" s="211" t="s">
        <v>434</v>
      </c>
      <c r="C200" s="212" t="s">
        <v>2897</v>
      </c>
      <c r="D200" s="211" t="s">
        <v>1364</v>
      </c>
      <c r="E200" s="213">
        <v>712.0</v>
      </c>
      <c r="F200" s="213">
        <v>35.0</v>
      </c>
      <c r="G200" s="213">
        <v>9.0</v>
      </c>
      <c r="H200" s="213">
        <v>1.0</v>
      </c>
      <c r="I200" s="213">
        <v>10.0</v>
      </c>
      <c r="J200" s="231">
        <v>0.9</v>
      </c>
      <c r="K200" s="211" t="s">
        <v>2668</v>
      </c>
      <c r="L200" s="211">
        <v>5.35687443E9</v>
      </c>
      <c r="M200" s="211" t="s">
        <v>2321</v>
      </c>
      <c r="N200" s="211" t="s">
        <v>2628</v>
      </c>
      <c r="O200" s="211" t="s">
        <v>437</v>
      </c>
      <c r="P200" s="211" t="s">
        <v>2137</v>
      </c>
      <c r="Q200" s="230">
        <f>COUNTIF('Hedef Liste Malatya'!A:A,A200)</f>
        <v>1</v>
      </c>
    </row>
    <row r="201" ht="15.75" hidden="1" customHeight="1">
      <c r="A201" s="211" t="s">
        <v>2872</v>
      </c>
      <c r="B201" s="211" t="s">
        <v>2873</v>
      </c>
      <c r="C201" s="212" t="s">
        <v>2897</v>
      </c>
      <c r="D201" s="211" t="s">
        <v>1364</v>
      </c>
      <c r="E201" s="213">
        <v>20.0</v>
      </c>
      <c r="F201" s="213">
        <v>5.0</v>
      </c>
      <c r="G201" s="213">
        <v>11.0</v>
      </c>
      <c r="H201" s="213">
        <v>7.0</v>
      </c>
      <c r="I201" s="213">
        <v>18.0</v>
      </c>
      <c r="J201" s="231">
        <v>0.61</v>
      </c>
      <c r="K201" s="211" t="s">
        <v>2874</v>
      </c>
      <c r="L201" s="211">
        <v>5.417853944E9</v>
      </c>
      <c r="M201" s="211" t="s">
        <v>2321</v>
      </c>
      <c r="N201" s="211" t="s">
        <v>2346</v>
      </c>
      <c r="O201" s="211" t="s">
        <v>2875</v>
      </c>
      <c r="P201" s="211" t="s">
        <v>2137</v>
      </c>
      <c r="Q201" s="230">
        <f>COUNTIF('Hedef Liste Malatya'!A:A,A201)</f>
        <v>1</v>
      </c>
    </row>
    <row r="202" ht="15.75" hidden="1" customHeight="1">
      <c r="A202" s="211" t="s">
        <v>390</v>
      </c>
      <c r="B202" s="211" t="s">
        <v>391</v>
      </c>
      <c r="C202" s="212" t="s">
        <v>2897</v>
      </c>
      <c r="D202" s="211" t="s">
        <v>1364</v>
      </c>
      <c r="E202" s="213">
        <v>17.0</v>
      </c>
      <c r="F202" s="213">
        <v>11.0</v>
      </c>
      <c r="G202" s="213">
        <v>1.0</v>
      </c>
      <c r="H202" s="213">
        <v>6.0</v>
      </c>
      <c r="I202" s="213">
        <v>7.0</v>
      </c>
      <c r="J202" s="231">
        <v>0.14</v>
      </c>
      <c r="K202" s="211" t="s">
        <v>2365</v>
      </c>
      <c r="L202" s="211">
        <v>5.33703683E9</v>
      </c>
      <c r="M202" s="211" t="s">
        <v>2321</v>
      </c>
      <c r="N202" s="211" t="s">
        <v>2366</v>
      </c>
      <c r="O202" s="211" t="s">
        <v>394</v>
      </c>
      <c r="P202" s="211" t="s">
        <v>2137</v>
      </c>
      <c r="Q202" s="230">
        <f>COUNTIF('Hedef Liste Malatya'!A:A,A202)</f>
        <v>1</v>
      </c>
    </row>
    <row r="203" ht="15.75" hidden="1" customHeight="1">
      <c r="A203" s="211" t="s">
        <v>401</v>
      </c>
      <c r="B203" s="211" t="s">
        <v>402</v>
      </c>
      <c r="C203" s="212" t="s">
        <v>2897</v>
      </c>
      <c r="D203" s="211" t="s">
        <v>1507</v>
      </c>
      <c r="E203" s="213">
        <v>1297.0</v>
      </c>
      <c r="F203" s="213">
        <v>328.0</v>
      </c>
      <c r="G203" s="213">
        <v>2.0</v>
      </c>
      <c r="H203" s="213">
        <v>25.0</v>
      </c>
      <c r="I203" s="213">
        <v>27.0</v>
      </c>
      <c r="J203" s="231">
        <v>0.07</v>
      </c>
      <c r="K203" s="211" t="s">
        <v>2493</v>
      </c>
      <c r="L203" s="211">
        <v>4.222113909E9</v>
      </c>
      <c r="M203" s="211" t="s">
        <v>2321</v>
      </c>
      <c r="N203" s="211" t="s">
        <v>2333</v>
      </c>
      <c r="O203" s="211" t="s">
        <v>442</v>
      </c>
      <c r="P203" s="211" t="s">
        <v>2137</v>
      </c>
      <c r="Q203" s="230">
        <f>COUNTIF('Hedef Liste Malatya'!A:A,A203)</f>
        <v>1</v>
      </c>
    </row>
    <row r="204" ht="15.75" hidden="1" customHeight="1">
      <c r="A204" s="211" t="s">
        <v>611</v>
      </c>
      <c r="B204" s="211" t="s">
        <v>612</v>
      </c>
      <c r="C204" s="212" t="s">
        <v>2897</v>
      </c>
      <c r="D204" s="211" t="s">
        <v>1364</v>
      </c>
      <c r="E204" s="213">
        <v>7.0</v>
      </c>
      <c r="F204" s="213">
        <v>1.0</v>
      </c>
      <c r="G204" s="213">
        <v>6.0</v>
      </c>
      <c r="H204" s="213">
        <v>0.0</v>
      </c>
      <c r="I204" s="213">
        <v>6.0</v>
      </c>
      <c r="J204" s="231">
        <v>1.0</v>
      </c>
      <c r="K204" s="211" t="s">
        <v>2665</v>
      </c>
      <c r="L204" s="211">
        <v>5.447434484E9</v>
      </c>
      <c r="M204" s="211" t="s">
        <v>2321</v>
      </c>
      <c r="N204" s="211" t="s">
        <v>2666</v>
      </c>
      <c r="O204" s="211" t="s">
        <v>615</v>
      </c>
      <c r="P204" s="211" t="s">
        <v>2137</v>
      </c>
      <c r="Q204" s="230">
        <f>COUNTIF('Hedef Liste Malatya'!A:A,A204)</f>
        <v>1</v>
      </c>
    </row>
    <row r="205" ht="15.75" hidden="1" customHeight="1">
      <c r="A205" s="211" t="s">
        <v>655</v>
      </c>
      <c r="B205" s="211" t="s">
        <v>656</v>
      </c>
      <c r="C205" s="212" t="s">
        <v>2897</v>
      </c>
      <c r="D205" s="211" t="s">
        <v>1348</v>
      </c>
      <c r="E205" s="213">
        <v>18.0</v>
      </c>
      <c r="F205" s="213">
        <v>8.0</v>
      </c>
      <c r="G205" s="213">
        <v>11.0</v>
      </c>
      <c r="H205" s="213">
        <v>1.0</v>
      </c>
      <c r="I205" s="213">
        <v>12.0</v>
      </c>
      <c r="J205" s="214">
        <v>0.92</v>
      </c>
      <c r="K205" s="211" t="s">
        <v>2830</v>
      </c>
      <c r="L205" s="211">
        <v>5.528089811E9</v>
      </c>
      <c r="M205" s="211" t="s">
        <v>2321</v>
      </c>
      <c r="N205" s="211" t="s">
        <v>2485</v>
      </c>
      <c r="O205" s="211" t="s">
        <v>658</v>
      </c>
      <c r="P205" s="211" t="s">
        <v>2137</v>
      </c>
      <c r="Q205" s="230">
        <f>COUNTIF('Hedef Liste Malatya'!A:A,A205)</f>
        <v>1</v>
      </c>
    </row>
    <row r="206" ht="15.75" hidden="1" customHeight="1">
      <c r="A206" s="211" t="s">
        <v>2523</v>
      </c>
      <c r="B206" s="211" t="s">
        <v>2524</v>
      </c>
      <c r="C206" s="212" t="s">
        <v>2897</v>
      </c>
      <c r="D206" s="211" t="s">
        <v>1370</v>
      </c>
      <c r="E206" s="213">
        <v>321.0</v>
      </c>
      <c r="F206" s="213">
        <v>1.0</v>
      </c>
      <c r="G206" s="213">
        <v>0.0</v>
      </c>
      <c r="H206" s="213">
        <v>13.0</v>
      </c>
      <c r="I206" s="213">
        <v>13.0</v>
      </c>
      <c r="J206" s="214">
        <v>0.0</v>
      </c>
      <c r="K206" s="211" t="s">
        <v>2525</v>
      </c>
      <c r="L206" s="211">
        <v>4.223256306E9</v>
      </c>
      <c r="M206" s="211" t="s">
        <v>2337</v>
      </c>
      <c r="N206" s="211" t="s">
        <v>2461</v>
      </c>
      <c r="O206" s="211" t="s">
        <v>2526</v>
      </c>
      <c r="P206" s="211" t="s">
        <v>2137</v>
      </c>
      <c r="Q206" s="230">
        <f>COUNTIF('Hedef Liste Malatya'!A:A,A206)</f>
        <v>1</v>
      </c>
    </row>
    <row r="207" ht="15.75" hidden="1" customHeight="1">
      <c r="A207" s="211" t="s">
        <v>2423</v>
      </c>
      <c r="B207" s="211" t="s">
        <v>2424</v>
      </c>
      <c r="C207" s="212" t="s">
        <v>2897</v>
      </c>
      <c r="D207" s="211" t="s">
        <v>1364</v>
      </c>
      <c r="E207" s="211"/>
      <c r="F207" s="211"/>
      <c r="G207" s="213">
        <v>0.0</v>
      </c>
      <c r="H207" s="213">
        <v>7.0</v>
      </c>
      <c r="I207" s="213">
        <v>7.0</v>
      </c>
      <c r="J207" s="214">
        <v>0.0</v>
      </c>
      <c r="K207" s="211" t="s">
        <v>2425</v>
      </c>
      <c r="L207" s="211">
        <v>5.362518063E9</v>
      </c>
      <c r="M207" s="211" t="s">
        <v>2337</v>
      </c>
      <c r="N207" s="211" t="s">
        <v>2426</v>
      </c>
      <c r="O207" s="211" t="s">
        <v>2427</v>
      </c>
      <c r="P207" s="211" t="s">
        <v>2137</v>
      </c>
      <c r="Q207" s="230">
        <f>COUNTIF('Hedef Liste Malatya'!A:A,A207)</f>
        <v>1</v>
      </c>
    </row>
    <row r="208" ht="15.75" hidden="1" customHeight="1">
      <c r="A208" s="211" t="s">
        <v>2889</v>
      </c>
      <c r="B208" s="211" t="s">
        <v>2890</v>
      </c>
      <c r="C208" s="212" t="s">
        <v>2897</v>
      </c>
      <c r="D208" s="211" t="s">
        <v>1364</v>
      </c>
      <c r="E208" s="211"/>
      <c r="F208" s="211"/>
      <c r="G208" s="213">
        <v>0.0</v>
      </c>
      <c r="H208" s="213">
        <v>5.0</v>
      </c>
      <c r="I208" s="213">
        <v>5.0</v>
      </c>
      <c r="J208" s="214">
        <v>0.0</v>
      </c>
      <c r="K208" s="211" t="s">
        <v>2891</v>
      </c>
      <c r="L208" s="211">
        <v>5.3572205E9</v>
      </c>
      <c r="M208" s="211" t="s">
        <v>2337</v>
      </c>
      <c r="N208" s="211" t="s">
        <v>2337</v>
      </c>
      <c r="O208" s="211" t="s">
        <v>2892</v>
      </c>
      <c r="P208" s="211" t="s">
        <v>2137</v>
      </c>
      <c r="Q208" s="230">
        <f>COUNTIF('Hedef Liste Malatya'!A:A,A208)</f>
        <v>1</v>
      </c>
    </row>
    <row r="209" ht="15.75" hidden="1" customHeight="1">
      <c r="A209" s="211" t="s">
        <v>2893</v>
      </c>
      <c r="B209" s="211" t="s">
        <v>2894</v>
      </c>
      <c r="C209" s="212" t="s">
        <v>2897</v>
      </c>
      <c r="D209" s="211" t="s">
        <v>1364</v>
      </c>
      <c r="E209" s="211"/>
      <c r="F209" s="211"/>
      <c r="G209" s="213">
        <v>0.0</v>
      </c>
      <c r="H209" s="213">
        <v>4.0</v>
      </c>
      <c r="I209" s="213">
        <v>4.0</v>
      </c>
      <c r="J209" s="214">
        <v>0.0</v>
      </c>
      <c r="K209" s="211" t="s">
        <v>2895</v>
      </c>
      <c r="L209" s="211">
        <v>4.222110506E9</v>
      </c>
      <c r="M209" s="211" t="s">
        <v>2321</v>
      </c>
      <c r="N209" s="211" t="s">
        <v>2366</v>
      </c>
      <c r="O209" s="211" t="s">
        <v>2896</v>
      </c>
      <c r="P209" s="211" t="s">
        <v>2137</v>
      </c>
      <c r="Q209" s="230">
        <f>COUNTIF('Hedef Liste Malatya'!A:A,A209)</f>
        <v>1</v>
      </c>
    </row>
    <row r="210" ht="15.75" hidden="1" customHeight="1">
      <c r="A210" s="211" t="s">
        <v>582</v>
      </c>
      <c r="B210" s="211" t="s">
        <v>583</v>
      </c>
      <c r="C210" s="212" t="s">
        <v>2897</v>
      </c>
      <c r="D210" s="211" t="s">
        <v>1356</v>
      </c>
      <c r="E210" s="213">
        <v>90.0</v>
      </c>
      <c r="F210" s="211"/>
      <c r="G210" s="213">
        <v>3.0</v>
      </c>
      <c r="H210" s="213">
        <v>0.0</v>
      </c>
      <c r="I210" s="213">
        <v>3.0</v>
      </c>
      <c r="J210" s="214">
        <v>1.0</v>
      </c>
      <c r="K210" s="211" t="s">
        <v>2611</v>
      </c>
      <c r="L210" s="211">
        <v>5.365690144E9</v>
      </c>
      <c r="M210" s="211" t="s">
        <v>2337</v>
      </c>
      <c r="N210" s="211" t="s">
        <v>2421</v>
      </c>
      <c r="O210" s="211" t="s">
        <v>586</v>
      </c>
      <c r="P210" s="211" t="s">
        <v>2137</v>
      </c>
      <c r="Q210" s="230">
        <f>COUNTIF('Hedef Liste Malatya'!A:A,A210)</f>
        <v>1</v>
      </c>
    </row>
    <row r="211" ht="15.75" hidden="1" customHeight="1">
      <c r="A211" s="211" t="s">
        <v>665</v>
      </c>
      <c r="B211" s="211" t="s">
        <v>666</v>
      </c>
      <c r="C211" s="212" t="s">
        <v>2897</v>
      </c>
      <c r="D211" s="211" t="s">
        <v>1493</v>
      </c>
      <c r="E211" s="213">
        <v>12.0</v>
      </c>
      <c r="F211" s="213">
        <v>4.0</v>
      </c>
      <c r="G211" s="213">
        <v>7.0</v>
      </c>
      <c r="H211" s="213">
        <v>5.0</v>
      </c>
      <c r="I211" s="213">
        <v>12.0</v>
      </c>
      <c r="J211" s="231">
        <v>0.58</v>
      </c>
      <c r="K211" s="211" t="s">
        <v>2638</v>
      </c>
      <c r="L211" s="211">
        <v>5.517464244E9</v>
      </c>
      <c r="M211" s="211" t="s">
        <v>2321</v>
      </c>
      <c r="N211" s="211" t="s">
        <v>2438</v>
      </c>
      <c r="O211" s="211" t="s">
        <v>669</v>
      </c>
      <c r="P211" s="211" t="s">
        <v>2137</v>
      </c>
      <c r="Q211" s="230">
        <f>COUNTIF('Hedef Liste Malatya'!A:A,A211)</f>
        <v>1</v>
      </c>
    </row>
    <row r="212" ht="15.75" hidden="1" customHeight="1">
      <c r="A212" s="211" t="s">
        <v>2639</v>
      </c>
      <c r="B212" s="211" t="s">
        <v>2640</v>
      </c>
      <c r="C212" s="212" t="s">
        <v>2897</v>
      </c>
      <c r="D212" s="211" t="s">
        <v>1385</v>
      </c>
      <c r="E212" s="213">
        <v>31.0</v>
      </c>
      <c r="F212" s="213">
        <v>24.0</v>
      </c>
      <c r="G212" s="213">
        <v>0.0</v>
      </c>
      <c r="H212" s="213">
        <v>11.0</v>
      </c>
      <c r="I212" s="213">
        <v>11.0</v>
      </c>
      <c r="J212" s="214">
        <v>0.0</v>
      </c>
      <c r="K212" s="211" t="s">
        <v>2641</v>
      </c>
      <c r="L212" s="211">
        <v>5.455900544E9</v>
      </c>
      <c r="M212" s="211" t="s">
        <v>2337</v>
      </c>
      <c r="N212" s="211" t="s">
        <v>2642</v>
      </c>
      <c r="O212" s="211" t="s">
        <v>2643</v>
      </c>
      <c r="P212" s="211" t="s">
        <v>2137</v>
      </c>
      <c r="Q212" s="230">
        <f>COUNTIF('Hedef Liste Malatya'!A:A,A212)</f>
        <v>1</v>
      </c>
    </row>
    <row r="213" ht="15.75" hidden="1" customHeight="1">
      <c r="A213" s="211" t="s">
        <v>2355</v>
      </c>
      <c r="B213" s="211" t="s">
        <v>2356</v>
      </c>
      <c r="C213" s="212" t="s">
        <v>2897</v>
      </c>
      <c r="D213" s="211" t="s">
        <v>1364</v>
      </c>
      <c r="E213" s="213">
        <v>41.0</v>
      </c>
      <c r="F213" s="213">
        <v>30.0</v>
      </c>
      <c r="G213" s="213">
        <v>0.0</v>
      </c>
      <c r="H213" s="213">
        <v>4.0</v>
      </c>
      <c r="I213" s="213">
        <v>4.0</v>
      </c>
      <c r="J213" s="231">
        <v>0.0</v>
      </c>
      <c r="K213" s="211" t="s">
        <v>2357</v>
      </c>
      <c r="L213" s="211">
        <v>4.223251015E9</v>
      </c>
      <c r="M213" s="211" t="s">
        <v>2337</v>
      </c>
      <c r="N213" s="211" t="s">
        <v>2358</v>
      </c>
      <c r="O213" s="211" t="s">
        <v>2359</v>
      </c>
      <c r="P213" s="211" t="s">
        <v>2137</v>
      </c>
      <c r="Q213" s="230">
        <f>COUNTIF('Hedef Liste Malatya'!A:A,A213)</f>
        <v>1</v>
      </c>
    </row>
    <row r="214" ht="15.75" hidden="1" customHeight="1">
      <c r="A214" s="211" t="s">
        <v>199</v>
      </c>
      <c r="B214" s="211" t="s">
        <v>200</v>
      </c>
      <c r="C214" s="212" t="s">
        <v>2897</v>
      </c>
      <c r="D214" s="211" t="s">
        <v>1493</v>
      </c>
      <c r="E214" s="213">
        <v>910.0</v>
      </c>
      <c r="F214" s="213">
        <v>130.0</v>
      </c>
      <c r="G214" s="213">
        <v>6.0</v>
      </c>
      <c r="H214" s="213">
        <v>1.0</v>
      </c>
      <c r="I214" s="213">
        <v>7.0</v>
      </c>
      <c r="J214" s="214">
        <v>0.86</v>
      </c>
      <c r="K214" s="211" t="s">
        <v>2659</v>
      </c>
      <c r="L214" s="211">
        <v>4.223242533E9</v>
      </c>
      <c r="M214" s="211" t="s">
        <v>2337</v>
      </c>
      <c r="N214" s="211" t="s">
        <v>2529</v>
      </c>
      <c r="O214" s="211" t="s">
        <v>203</v>
      </c>
      <c r="P214" s="211" t="s">
        <v>2137</v>
      </c>
      <c r="Q214" s="230">
        <f>COUNTIF('Hedef Liste Malatya'!A:A,A214)</f>
        <v>1</v>
      </c>
    </row>
    <row r="215" ht="15.75" hidden="1" customHeight="1">
      <c r="A215" s="211" t="s">
        <v>3042</v>
      </c>
      <c r="B215" s="211" t="s">
        <v>3043</v>
      </c>
      <c r="C215" s="212" t="s">
        <v>2897</v>
      </c>
      <c r="D215" s="211" t="s">
        <v>1364</v>
      </c>
      <c r="E215" s="211"/>
      <c r="F215" s="211"/>
      <c r="G215" s="213">
        <v>1.0</v>
      </c>
      <c r="H215" s="213">
        <v>4.0</v>
      </c>
      <c r="I215" s="213">
        <v>5.0</v>
      </c>
      <c r="J215" s="214">
        <v>0.2</v>
      </c>
      <c r="K215" s="211" t="s">
        <v>3044</v>
      </c>
      <c r="L215" s="211">
        <v>5.326605168E9</v>
      </c>
      <c r="M215" s="211" t="s">
        <v>2321</v>
      </c>
      <c r="N215" s="211" t="s">
        <v>2485</v>
      </c>
      <c r="O215" s="211" t="s">
        <v>3045</v>
      </c>
      <c r="P215" s="211" t="s">
        <v>2137</v>
      </c>
      <c r="Q215" s="230">
        <f>COUNTIF('Hedef Liste Malatya'!A:A,A215)</f>
        <v>0</v>
      </c>
    </row>
    <row r="216" ht="15.75" hidden="1" customHeight="1">
      <c r="A216" s="211" t="s">
        <v>2846</v>
      </c>
      <c r="B216" s="211" t="s">
        <v>2847</v>
      </c>
      <c r="C216" s="212" t="s">
        <v>2897</v>
      </c>
      <c r="D216" s="211" t="s">
        <v>1364</v>
      </c>
      <c r="E216" s="211"/>
      <c r="F216" s="211"/>
      <c r="G216" s="213">
        <v>0.0</v>
      </c>
      <c r="H216" s="213">
        <v>4.0</v>
      </c>
      <c r="I216" s="213">
        <v>4.0</v>
      </c>
      <c r="J216" s="214">
        <v>0.0</v>
      </c>
      <c r="K216" s="211" t="s">
        <v>2848</v>
      </c>
      <c r="L216" s="211">
        <v>4.223220244E9</v>
      </c>
      <c r="M216" s="211" t="s">
        <v>2337</v>
      </c>
      <c r="N216" s="211" t="s">
        <v>2849</v>
      </c>
      <c r="O216" s="211" t="s">
        <v>2850</v>
      </c>
      <c r="P216" s="211" t="s">
        <v>2137</v>
      </c>
      <c r="Q216" s="230">
        <f>COUNTIF('Hedef Liste Malatya'!A:A,A216)</f>
        <v>1</v>
      </c>
    </row>
    <row r="217" ht="15.75" hidden="1" customHeight="1">
      <c r="A217" s="211" t="s">
        <v>265</v>
      </c>
      <c r="B217" s="211" t="s">
        <v>266</v>
      </c>
      <c r="C217" s="212" t="s">
        <v>2897</v>
      </c>
      <c r="D217" s="211" t="s">
        <v>1364</v>
      </c>
      <c r="E217" s="213">
        <v>38.0</v>
      </c>
      <c r="F217" s="213">
        <v>9.0</v>
      </c>
      <c r="G217" s="213">
        <v>5.0</v>
      </c>
      <c r="H217" s="213">
        <v>1.0</v>
      </c>
      <c r="I217" s="213">
        <v>6.0</v>
      </c>
      <c r="J217" s="214">
        <v>0.83</v>
      </c>
      <c r="K217" s="211" t="s">
        <v>2858</v>
      </c>
      <c r="L217" s="211">
        <v>4.225039927E9</v>
      </c>
      <c r="M217" s="211" t="s">
        <v>2321</v>
      </c>
      <c r="N217" s="211" t="s">
        <v>2485</v>
      </c>
      <c r="O217" s="211" t="s">
        <v>268</v>
      </c>
      <c r="P217" s="211" t="s">
        <v>2137</v>
      </c>
      <c r="Q217" s="230">
        <f>COUNTIF('Hedef Liste Malatya'!A:A,A217)</f>
        <v>1</v>
      </c>
    </row>
    <row r="218" ht="15.75" hidden="1" customHeight="1">
      <c r="A218" s="211" t="s">
        <v>2851</v>
      </c>
      <c r="B218" s="211" t="s">
        <v>2852</v>
      </c>
      <c r="C218" s="212" t="s">
        <v>2897</v>
      </c>
      <c r="D218" s="211" t="s">
        <v>1364</v>
      </c>
      <c r="E218" s="211"/>
      <c r="F218" s="211"/>
      <c r="G218" s="213">
        <v>0.0</v>
      </c>
      <c r="H218" s="213">
        <v>4.0</v>
      </c>
      <c r="I218" s="213">
        <v>4.0</v>
      </c>
      <c r="J218" s="214">
        <v>0.0</v>
      </c>
      <c r="K218" s="211" t="s">
        <v>2848</v>
      </c>
      <c r="L218" s="211">
        <v>4.223248732E9</v>
      </c>
      <c r="M218" s="211" t="s">
        <v>2337</v>
      </c>
      <c r="N218" s="211" t="s">
        <v>2694</v>
      </c>
      <c r="O218" s="211" t="s">
        <v>2853</v>
      </c>
      <c r="P218" s="211" t="s">
        <v>2137</v>
      </c>
      <c r="Q218" s="230">
        <f>COUNTIF('Hedef Liste Malatya'!A:A,A218)</f>
        <v>1</v>
      </c>
    </row>
    <row r="219" ht="15.75" hidden="1" customHeight="1">
      <c r="A219" s="211" t="s">
        <v>3046</v>
      </c>
      <c r="B219" s="211" t="s">
        <v>3047</v>
      </c>
      <c r="C219" s="212" t="s">
        <v>2909</v>
      </c>
      <c r="D219" s="211" t="s">
        <v>1356</v>
      </c>
      <c r="F219" s="211"/>
      <c r="G219" s="213">
        <v>0.0</v>
      </c>
      <c r="H219" s="213">
        <v>4.0</v>
      </c>
      <c r="I219" s="213">
        <v>4.0</v>
      </c>
      <c r="J219" s="214">
        <v>0.0</v>
      </c>
      <c r="K219" s="211" t="s">
        <v>3048</v>
      </c>
      <c r="L219" s="211">
        <v>5.459073737E9</v>
      </c>
      <c r="M219" s="211" t="s">
        <v>2321</v>
      </c>
      <c r="N219" s="211" t="s">
        <v>2388</v>
      </c>
      <c r="O219" s="211" t="s">
        <v>3049</v>
      </c>
      <c r="P219" s="211" t="s">
        <v>2137</v>
      </c>
      <c r="Q219" s="230">
        <f>COUNTIF('Hedef Liste Malatya'!A:A,A219)</f>
        <v>0</v>
      </c>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219">
    <filterColumn colId="9">
      <filters>
        <filter val="27%"/>
        <filter val="59%"/>
        <filter val="47%"/>
        <filter val="67%"/>
        <filter val="55%"/>
        <filter val="99%"/>
        <filter val="75%"/>
        <filter val="19.00%"/>
        <filter val="95%"/>
        <filter val="51%"/>
        <filter val="79.00%"/>
        <filter val="83%"/>
        <filter val="91%"/>
        <filter val="95.00%"/>
        <filter val="100.00%"/>
        <filter val="35.00%"/>
        <filter val="28%"/>
        <filter val="61.00%"/>
        <filter val="16%"/>
        <filter val="48%"/>
        <filter val="56%"/>
        <filter val="44%"/>
        <filter val="88%"/>
        <filter val="64%"/>
        <filter val="52%"/>
        <filter val="84%"/>
        <filter val="60%"/>
        <filter val="92%"/>
        <filter val="73.00%"/>
        <filter val="38.00%"/>
        <filter val="60.00%"/>
        <filter val="6%"/>
        <filter val="41.00%"/>
        <filter val="90.00%"/>
        <filter val="97.00%"/>
        <filter val="24.00%"/>
        <filter val="29%"/>
        <filter val="49%"/>
        <filter val="83.00%"/>
        <filter val="58.00%"/>
        <filter val="25%"/>
        <filter val="69%"/>
        <filter val="100%"/>
        <filter val="13%"/>
        <filter val="45%"/>
        <filter val="33%"/>
        <filter val="8.00%"/>
        <filter val="77%"/>
        <filter val="97%"/>
        <filter val="73%"/>
        <filter val="61%"/>
        <filter val="32.00%"/>
        <filter val="93%"/>
        <filter val="75.00%"/>
        <filter val="7%"/>
        <filter val="3%"/>
        <filter val="30.00%"/>
        <filter val="14.00%"/>
        <filter val="13.00%"/>
        <filter val="31.00%"/>
        <filter val="0.00%"/>
        <filter val="18%"/>
        <filter val="26%"/>
        <filter val="34%"/>
        <filter val="98%"/>
        <filter val="42%"/>
        <filter val="86%"/>
        <filter val="30%"/>
        <filter val="50%"/>
        <filter val="94%"/>
        <filter val="70%"/>
        <filter val="64.00%"/>
        <filter val="16.00%"/>
        <filter val="89.00%"/>
        <filter val="59.00%"/>
        <filter val="7.00%"/>
        <filter val="0%"/>
        <filter val="29.00%"/>
        <filter val="20.00%"/>
        <filter val="33.00%"/>
        <filter val="19%"/>
        <filter val="63.00%"/>
        <filter val="39%"/>
        <filter val="76.00%"/>
      </filters>
    </filterColumn>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219">
        <filterColumn colId="16">
          <filters>
            <filter val="0"/>
          </filters>
        </filterColumn>
        <filterColumn colId="15">
          <filters>
            <filter val="Geleneksel"/>
          </filters>
        </filterColumn>
        <filterColumn colId="9">
          <filters>
            <filter val="27%"/>
            <filter val="59%"/>
            <filter val="47%"/>
            <filter val="67%"/>
            <filter val="55%"/>
            <filter val="99%"/>
            <filter val="75%"/>
            <filter val="63%"/>
            <filter val="19.00%"/>
            <filter val="95%"/>
            <filter val="51%"/>
            <filter val="79.00%"/>
            <filter val="83%"/>
            <filter val="91%"/>
            <filter val="95.00%"/>
            <filter val="100.00%"/>
            <filter val="35.00%"/>
            <filter val="61.00%"/>
            <filter val="16%"/>
            <filter val="48%"/>
            <filter val="56%"/>
            <filter val="44%"/>
            <filter val="88%"/>
            <filter val="64%"/>
            <filter val="20%"/>
            <filter val="52%"/>
            <filter val="84%"/>
            <filter val="60%"/>
            <filter val="92%"/>
            <filter val="73.00%"/>
            <filter val="38.00%"/>
            <filter val="60.00%"/>
            <filter val="6%"/>
            <filter val="41.00%"/>
            <filter val="90.00%"/>
            <filter val="97.00%"/>
            <filter val="24.00%"/>
            <filter val="49%"/>
            <filter val="83.00%"/>
            <filter val="58.00%"/>
            <filter val="25%"/>
            <filter val="69%"/>
            <filter val="100%"/>
            <filter val="13%"/>
            <filter val="45%"/>
            <filter val="33%"/>
            <filter val="8.00%"/>
            <filter val="77%"/>
            <filter val="97%"/>
            <filter val="73%"/>
            <filter val="61%"/>
            <filter val="32.00%"/>
            <filter val="93%"/>
            <filter val="75.00%"/>
            <filter val="7%"/>
            <filter val="3%"/>
            <filter val="30.00%"/>
            <filter val="14.00%"/>
            <filter val="13.00%"/>
            <filter val="31.00%"/>
            <filter val="0.00%"/>
            <filter val="18%"/>
            <filter val="26%"/>
            <filter val="34%"/>
            <filter val="98%"/>
            <filter val="42%"/>
            <filter val="86%"/>
            <filter val="50%"/>
            <filter val="94%"/>
            <filter val="70%"/>
            <filter val="64.00%"/>
            <filter val="16.00%"/>
            <filter val="89.00%"/>
            <filter val="59.00%"/>
            <filter val="7.00%"/>
            <filter val="0%"/>
            <filter val="29.00%"/>
            <filter val="20.00%"/>
            <filter val="33.00%"/>
            <filter val="19%"/>
            <filter val="63.00%"/>
            <filter val="39%"/>
            <filter val="76.00%"/>
          </filters>
        </filterColumn>
      </autoFilter>
      <extLst>
        <ext uri="GoogleSheetsCustomDataVersion1">
          <go:sheetsCustomData xmlns:go="http://customooxmlschemas.google.com/" filterViewId="1389969222"/>
        </ext>
      </extLst>
    </customSheetView>
  </customSheetViews>
  <mergeCells count="6">
    <mergeCell ref="D94:E94"/>
    <mergeCell ref="D156:E156"/>
    <mergeCell ref="D182:E182"/>
    <mergeCell ref="D183:E183"/>
    <mergeCell ref="D184:E184"/>
    <mergeCell ref="D219:E219"/>
  </mergeCells>
  <conditionalFormatting sqref="C1:C219">
    <cfRule type="cellIs" dxfId="0" priority="1" operator="equal">
      <formula>"TRUE"</formula>
    </cfRule>
  </conditionalFormatting>
  <conditionalFormatting sqref="C1:C219">
    <cfRule type="cellIs" dxfId="1" priority="2" operator="equal">
      <formula>"FALSE"</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3050</v>
      </c>
      <c r="B2" s="56" t="s">
        <v>3051</v>
      </c>
      <c r="C2" s="56" t="str">
        <f>VLOOKUP(A2,'import Adıyaman'!A:P,3,0)</f>
        <v>DOĞRU</v>
      </c>
      <c r="D2" s="56" t="s">
        <v>1356</v>
      </c>
      <c r="E2" s="56">
        <f>VLOOKUP(A2,'import Adıyaman'!A:P,5,0)</f>
        <v>712</v>
      </c>
      <c r="F2" s="56" t="str">
        <f>VLOOKUP(A2,'import Adıyaman'!A:P,6,0)</f>
        <v/>
      </c>
      <c r="G2" s="56">
        <f>VLOOKUP(A2,'import Adıyaman'!A:P,7,0)</f>
        <v>0</v>
      </c>
      <c r="H2" s="56">
        <f>VLOOKUP(A2,'import Adıyaman'!A:P,8,0)</f>
        <v>13</v>
      </c>
      <c r="I2" s="56">
        <f>VLOOKUP(A2,'import Adıyaman'!A:P,9,0)</f>
        <v>13</v>
      </c>
      <c r="J2" s="216">
        <f>VLOOKUP(A2,'import Adıyaman'!A:P,10,0)</f>
        <v>0</v>
      </c>
      <c r="K2" s="56" t="s">
        <v>3052</v>
      </c>
      <c r="L2" s="56">
        <v>4.162022095E9</v>
      </c>
      <c r="M2" s="56" t="s">
        <v>1350</v>
      </c>
      <c r="N2" s="56" t="s">
        <v>3053</v>
      </c>
      <c r="O2" s="56" t="s">
        <v>3054</v>
      </c>
      <c r="P2" s="217" t="str">
        <f>VLOOKUP(A2,'import Adıyaman'!A:P,16,0)</f>
        <v>Geleneksel</v>
      </c>
      <c r="Q2" s="218" t="b">
        <v>0</v>
      </c>
      <c r="R2" s="218" t="s">
        <v>43</v>
      </c>
      <c r="S2" s="218"/>
      <c r="T2" s="218"/>
      <c r="U2" s="218" t="s">
        <v>3055</v>
      </c>
      <c r="V2" s="220"/>
      <c r="W2" s="220"/>
      <c r="X2" s="218"/>
      <c r="Y2" s="218" t="s">
        <v>43</v>
      </c>
      <c r="Z2" s="220">
        <v>44645.0</v>
      </c>
      <c r="AA2" s="218"/>
      <c r="AB2" s="221"/>
      <c r="AC2" s="218"/>
      <c r="AD2" s="221"/>
      <c r="AE2" s="218"/>
      <c r="AF2" s="218"/>
      <c r="AG2" s="218"/>
      <c r="AH2" s="218"/>
      <c r="AI2" s="218" t="s">
        <v>66</v>
      </c>
      <c r="AJ2" s="218"/>
      <c r="AK2" s="218"/>
      <c r="AL2" s="218"/>
      <c r="AM2" s="218"/>
    </row>
    <row r="3" ht="15.75" customHeight="1">
      <c r="A3" s="211" t="s">
        <v>3056</v>
      </c>
      <c r="B3" s="211" t="s">
        <v>3057</v>
      </c>
      <c r="C3" s="56" t="str">
        <f>VLOOKUP(A3,'import Adıyaman'!A:P,3,0)</f>
        <v>DOĞRU</v>
      </c>
      <c r="D3" s="211" t="s">
        <v>1597</v>
      </c>
      <c r="E3" s="56">
        <f>VLOOKUP(A3,'import Adıyaman'!A:P,5,0)</f>
        <v>5</v>
      </c>
      <c r="F3" s="56" t="str">
        <f>VLOOKUP(A3,'import Adıyaman'!A:P,6,0)</f>
        <v/>
      </c>
      <c r="G3" s="56">
        <f>VLOOKUP(A3,'import Adıyaman'!A:P,7,0)</f>
        <v>0</v>
      </c>
      <c r="H3" s="56">
        <f>VLOOKUP(A3,'import Adıyaman'!A:P,8,0)</f>
        <v>4</v>
      </c>
      <c r="I3" s="56">
        <f>VLOOKUP(A3,'import Adıyaman'!A:P,9,0)</f>
        <v>4</v>
      </c>
      <c r="J3" s="216">
        <f>VLOOKUP(A3,'import Adıyaman'!A:P,10,0)</f>
        <v>0</v>
      </c>
      <c r="K3" s="211" t="s">
        <v>3058</v>
      </c>
      <c r="L3" s="211">
        <v>4.162161E9</v>
      </c>
      <c r="M3" s="211" t="s">
        <v>1350</v>
      </c>
      <c r="N3" s="211" t="s">
        <v>3059</v>
      </c>
      <c r="O3" s="211" t="s">
        <v>3060</v>
      </c>
      <c r="P3" s="217" t="str">
        <f>VLOOKUP(A3,'import Adıyaman'!A:P,16,0)</f>
        <v>Geleneksel</v>
      </c>
      <c r="Q3" s="218" t="b">
        <v>0</v>
      </c>
      <c r="R3" s="218"/>
      <c r="S3" s="218"/>
      <c r="T3" s="218"/>
      <c r="U3" s="218"/>
      <c r="V3" s="220"/>
      <c r="W3" s="220"/>
      <c r="X3" s="218"/>
      <c r="Y3" s="218"/>
      <c r="Z3" s="220"/>
      <c r="AA3" s="218"/>
      <c r="AB3" s="221"/>
      <c r="AC3" s="218"/>
      <c r="AD3" s="221"/>
      <c r="AE3" s="218"/>
      <c r="AF3" s="218"/>
      <c r="AG3" s="218"/>
      <c r="AH3" s="218"/>
      <c r="AI3" s="218"/>
      <c r="AJ3" s="218"/>
      <c r="AK3" s="218"/>
      <c r="AL3" s="218"/>
      <c r="AM3" s="218"/>
    </row>
    <row r="4" ht="15.75" customHeight="1">
      <c r="A4" s="56" t="s">
        <v>3061</v>
      </c>
      <c r="B4" s="56" t="s">
        <v>3062</v>
      </c>
      <c r="C4" s="56" t="str">
        <f>VLOOKUP(A4,'import Adıyaman'!A:P,3,0)</f>
        <v>DOĞRU</v>
      </c>
      <c r="D4" s="56" t="s">
        <v>1378</v>
      </c>
      <c r="E4" s="56">
        <f>VLOOKUP(A4,'import Adıyaman'!A:P,5,0)</f>
        <v>1045</v>
      </c>
      <c r="F4" s="56">
        <f>VLOOKUP(A4,'import Adıyaman'!A:P,6,0)</f>
        <v>150</v>
      </c>
      <c r="G4" s="56">
        <f>VLOOKUP(A4,'import Adıyaman'!A:P,7,0)</f>
        <v>13</v>
      </c>
      <c r="H4" s="56">
        <f>VLOOKUP(A4,'import Adıyaman'!A:P,8,0)</f>
        <v>38</v>
      </c>
      <c r="I4" s="56">
        <f>VLOOKUP(A4,'import Adıyaman'!A:P,9,0)</f>
        <v>51</v>
      </c>
      <c r="J4" s="216">
        <f>VLOOKUP(A4,'import Adıyaman'!A:P,10,0)</f>
        <v>0.254902</v>
      </c>
      <c r="K4" s="56" t="s">
        <v>3063</v>
      </c>
      <c r="L4" s="56">
        <v>5.32175953E9</v>
      </c>
      <c r="M4" s="56" t="s">
        <v>1350</v>
      </c>
      <c r="N4" s="56" t="s">
        <v>3064</v>
      </c>
      <c r="O4" s="56" t="s">
        <v>3065</v>
      </c>
      <c r="P4" s="217" t="str">
        <f>VLOOKUP(A4,'import Adıyaman'!A:P,16,0)</f>
        <v>Geleneksel</v>
      </c>
      <c r="Q4" s="218" t="b">
        <v>0</v>
      </c>
      <c r="R4" s="218" t="s">
        <v>38</v>
      </c>
      <c r="S4" s="218" t="s">
        <v>128</v>
      </c>
      <c r="T4" s="218"/>
      <c r="U4" s="218"/>
      <c r="V4" s="220">
        <v>44630.0</v>
      </c>
      <c r="W4" s="220">
        <v>44631.0</v>
      </c>
      <c r="X4" s="218"/>
      <c r="Y4" s="218" t="s">
        <v>1353</v>
      </c>
      <c r="Z4" s="220">
        <v>44630.0</v>
      </c>
      <c r="AA4" s="218"/>
      <c r="AB4" s="221"/>
      <c r="AC4" s="218"/>
      <c r="AD4" s="221"/>
      <c r="AE4" s="218"/>
      <c r="AF4" s="218"/>
      <c r="AG4" s="218"/>
      <c r="AH4" s="218"/>
      <c r="AI4" s="218" t="s">
        <v>128</v>
      </c>
      <c r="AJ4" s="218"/>
      <c r="AK4" s="218"/>
      <c r="AL4" s="218"/>
      <c r="AM4" s="218"/>
    </row>
    <row r="5" ht="15.75" customHeight="1">
      <c r="A5" s="56" t="s">
        <v>3066</v>
      </c>
      <c r="B5" s="56" t="s">
        <v>3067</v>
      </c>
      <c r="C5" s="56" t="str">
        <f>VLOOKUP(A5,'import Adıyaman'!A:P,3,0)</f>
        <v>DOĞRU</v>
      </c>
      <c r="D5" s="56" t="s">
        <v>1832</v>
      </c>
      <c r="E5" s="56">
        <f>VLOOKUP(A5,'import Adıyaman'!A:P,5,0)</f>
        <v>1</v>
      </c>
      <c r="F5" s="56" t="str">
        <f>VLOOKUP(A5,'import Adıyaman'!A:P,6,0)</f>
        <v/>
      </c>
      <c r="G5" s="56">
        <f>VLOOKUP(A5,'import Adıyaman'!A:P,7,0)</f>
        <v>0</v>
      </c>
      <c r="H5" s="56">
        <f>VLOOKUP(A5,'import Adıyaman'!A:P,8,0)</f>
        <v>40</v>
      </c>
      <c r="I5" s="56">
        <f>VLOOKUP(A5,'import Adıyaman'!A:P,9,0)</f>
        <v>40</v>
      </c>
      <c r="J5" s="216">
        <f>VLOOKUP(A5,'import Adıyaman'!A:P,10,0)</f>
        <v>0</v>
      </c>
      <c r="K5" s="56" t="s">
        <v>3068</v>
      </c>
      <c r="L5" s="56">
        <v>5.427243327E9</v>
      </c>
      <c r="M5" s="56" t="s">
        <v>1350</v>
      </c>
      <c r="N5" s="56" t="s">
        <v>3069</v>
      </c>
      <c r="O5" s="56" t="s">
        <v>3070</v>
      </c>
      <c r="P5" s="217" t="str">
        <f>VLOOKUP(A5,'import Adıyaman'!A:P,16,0)</f>
        <v>Geleneksel</v>
      </c>
      <c r="Q5" s="218" t="b">
        <v>0</v>
      </c>
      <c r="R5" s="218" t="s">
        <v>38</v>
      </c>
      <c r="S5" s="218" t="s">
        <v>66</v>
      </c>
      <c r="T5" s="2" t="s">
        <v>3071</v>
      </c>
      <c r="U5" s="218" t="s">
        <v>3072</v>
      </c>
      <c r="V5" s="220">
        <v>44616.0</v>
      </c>
      <c r="W5" s="220">
        <v>44618.0</v>
      </c>
      <c r="X5" s="218"/>
      <c r="Y5" s="218" t="s">
        <v>1353</v>
      </c>
      <c r="Z5" s="220">
        <v>44616.0</v>
      </c>
      <c r="AA5" s="218"/>
      <c r="AB5" s="221"/>
      <c r="AC5" s="218"/>
      <c r="AD5" s="221"/>
      <c r="AE5" s="218"/>
      <c r="AF5" s="218"/>
      <c r="AG5" s="218"/>
      <c r="AH5" s="218"/>
      <c r="AI5" s="218" t="s">
        <v>66</v>
      </c>
      <c r="AJ5" s="218"/>
      <c r="AK5" s="218"/>
      <c r="AL5" s="218"/>
      <c r="AM5" s="218"/>
    </row>
    <row r="6" ht="15.75" customHeight="1">
      <c r="A6" s="211" t="s">
        <v>3066</v>
      </c>
      <c r="B6" s="211" t="s">
        <v>3067</v>
      </c>
      <c r="C6" s="56" t="str">
        <f>VLOOKUP(A6,'import Adıyaman'!A:P,3,0)</f>
        <v>DOĞRU</v>
      </c>
      <c r="D6" s="211" t="s">
        <v>1832</v>
      </c>
      <c r="E6" s="56">
        <f>VLOOKUP(A6,'import Adıyaman'!A:P,5,0)</f>
        <v>1</v>
      </c>
      <c r="F6" s="56" t="str">
        <f>VLOOKUP(A6,'import Adıyaman'!A:P,6,0)</f>
        <v/>
      </c>
      <c r="G6" s="56">
        <f>VLOOKUP(A6,'import Adıyaman'!A:P,7,0)</f>
        <v>0</v>
      </c>
      <c r="H6" s="56">
        <f>VLOOKUP(A6,'import Adıyaman'!A:P,8,0)</f>
        <v>40</v>
      </c>
      <c r="I6" s="56">
        <f>VLOOKUP(A6,'import Adıyaman'!A:P,9,0)</f>
        <v>40</v>
      </c>
      <c r="J6" s="216">
        <f>VLOOKUP(A6,'import Adıyaman'!A:P,10,0)</f>
        <v>0</v>
      </c>
      <c r="K6" s="211" t="s">
        <v>3068</v>
      </c>
      <c r="L6" s="211">
        <v>5.427243327E9</v>
      </c>
      <c r="M6" s="211" t="s">
        <v>1350</v>
      </c>
      <c r="N6" s="211" t="s">
        <v>3069</v>
      </c>
      <c r="O6" s="211" t="s">
        <v>3070</v>
      </c>
      <c r="P6" s="217" t="str">
        <f>VLOOKUP(A6,'import Adıyaman'!A:P,16,0)</f>
        <v>Geleneksel</v>
      </c>
      <c r="Q6" s="218" t="b">
        <v>0</v>
      </c>
      <c r="R6" s="218"/>
      <c r="S6" s="223"/>
      <c r="T6" s="223"/>
      <c r="U6" s="223"/>
      <c r="V6" s="220"/>
      <c r="W6" s="220"/>
      <c r="X6" s="218"/>
      <c r="Y6" s="218"/>
      <c r="Z6" s="220"/>
      <c r="AA6" s="218"/>
      <c r="AB6" s="221"/>
      <c r="AC6" s="218"/>
      <c r="AD6" s="221"/>
      <c r="AE6" s="218"/>
      <c r="AF6" s="218"/>
      <c r="AG6" s="218"/>
      <c r="AH6" s="218"/>
      <c r="AI6" s="218"/>
      <c r="AJ6" s="218"/>
      <c r="AK6" s="218"/>
      <c r="AL6" s="218"/>
      <c r="AM6" s="218"/>
    </row>
    <row r="7" ht="15.75" customHeight="1">
      <c r="A7" s="56" t="s">
        <v>3073</v>
      </c>
      <c r="B7" s="56" t="s">
        <v>3074</v>
      </c>
      <c r="C7" s="56" t="str">
        <f>VLOOKUP(A7,'import Adıyaman'!A:P,3,0)</f>
        <v>DOĞRU</v>
      </c>
      <c r="D7" s="56" t="s">
        <v>1688</v>
      </c>
      <c r="E7" s="56">
        <f>VLOOKUP(A7,'import Adıyaman'!A:P,5,0)</f>
        <v>482</v>
      </c>
      <c r="F7" s="56">
        <f>VLOOKUP(A7,'import Adıyaman'!A:P,6,0)</f>
        <v>21</v>
      </c>
      <c r="G7" s="56">
        <f>VLOOKUP(A7,'import Adıyaman'!A:P,7,0)</f>
        <v>2</v>
      </c>
      <c r="H7" s="56">
        <f>VLOOKUP(A7,'import Adıyaman'!A:P,8,0)</f>
        <v>8</v>
      </c>
      <c r="I7" s="56">
        <f>VLOOKUP(A7,'import Adıyaman'!A:P,9,0)</f>
        <v>10</v>
      </c>
      <c r="J7" s="216">
        <f>VLOOKUP(A7,'import Adıyaman'!A:P,10,0)</f>
        <v>0.2</v>
      </c>
      <c r="K7" s="56" t="s">
        <v>3075</v>
      </c>
      <c r="L7" s="56">
        <v>5.050924504E9</v>
      </c>
      <c r="M7" s="56" t="s">
        <v>1350</v>
      </c>
      <c r="N7" s="56" t="s">
        <v>3076</v>
      </c>
      <c r="O7" s="56" t="s">
        <v>3077</v>
      </c>
      <c r="P7" s="217" t="str">
        <f>VLOOKUP(A7,'import Adıyaman'!A:P,16,0)</f>
        <v>Geleneksel</v>
      </c>
      <c r="Q7" s="218" t="b">
        <v>0</v>
      </c>
      <c r="R7" s="218" t="s">
        <v>38</v>
      </c>
      <c r="S7" s="223" t="s">
        <v>106</v>
      </c>
      <c r="T7" s="2" t="s">
        <v>3071</v>
      </c>
      <c r="U7" s="223"/>
      <c r="V7" s="220">
        <v>44616.0</v>
      </c>
      <c r="W7" s="220">
        <v>44618.0</v>
      </c>
      <c r="X7" s="218"/>
      <c r="Y7" s="218" t="s">
        <v>1353</v>
      </c>
      <c r="Z7" s="220">
        <v>44616.0</v>
      </c>
      <c r="AA7" s="218"/>
      <c r="AB7" s="221"/>
      <c r="AC7" s="218"/>
      <c r="AD7" s="221"/>
      <c r="AE7" s="218"/>
      <c r="AF7" s="218"/>
      <c r="AG7" s="218"/>
      <c r="AH7" s="218"/>
      <c r="AI7" s="218" t="s">
        <v>106</v>
      </c>
      <c r="AJ7" s="218"/>
      <c r="AK7" s="218"/>
      <c r="AL7" s="218"/>
      <c r="AM7" s="218"/>
    </row>
    <row r="8" ht="15.75" customHeight="1">
      <c r="A8" s="56" t="s">
        <v>3078</v>
      </c>
      <c r="B8" s="56" t="s">
        <v>3079</v>
      </c>
      <c r="C8" s="56" t="str">
        <f>VLOOKUP(A8,'import Adıyaman'!A:P,3,0)</f>
        <v>DOĞRU</v>
      </c>
      <c r="D8" s="56" t="s">
        <v>1378</v>
      </c>
      <c r="E8" s="56">
        <f>VLOOKUP(A8,'import Adıyaman'!A:P,5,0)</f>
        <v>1311</v>
      </c>
      <c r="F8" s="56">
        <f>VLOOKUP(A8,'import Adıyaman'!A:P,6,0)</f>
        <v>73</v>
      </c>
      <c r="G8" s="56">
        <f>VLOOKUP(A8,'import Adıyaman'!A:P,7,0)</f>
        <v>11</v>
      </c>
      <c r="H8" s="56">
        <f>VLOOKUP(A8,'import Adıyaman'!A:P,8,0)</f>
        <v>14</v>
      </c>
      <c r="I8" s="56">
        <f>VLOOKUP(A8,'import Adıyaman'!A:P,9,0)</f>
        <v>25</v>
      </c>
      <c r="J8" s="216">
        <f>VLOOKUP(A8,'import Adıyaman'!A:P,10,0)</f>
        <v>0.44</v>
      </c>
      <c r="K8" s="56" t="s">
        <v>3080</v>
      </c>
      <c r="L8" s="56">
        <v>5.456545929E9</v>
      </c>
      <c r="M8" s="56" t="s">
        <v>1350</v>
      </c>
      <c r="N8" s="56" t="s">
        <v>3081</v>
      </c>
      <c r="O8" s="56" t="s">
        <v>3082</v>
      </c>
      <c r="P8" s="217" t="str">
        <f>VLOOKUP(A8,'import Adıyaman'!A:P,16,0)</f>
        <v>Geleneksel</v>
      </c>
      <c r="Q8" s="218" t="b">
        <v>0</v>
      </c>
      <c r="R8" s="218" t="s">
        <v>38</v>
      </c>
      <c r="S8" s="218" t="s">
        <v>610</v>
      </c>
      <c r="T8" s="17" t="s">
        <v>3071</v>
      </c>
      <c r="U8" s="218"/>
      <c r="V8" s="220">
        <v>44611.0</v>
      </c>
      <c r="W8" s="220">
        <v>44612.0</v>
      </c>
      <c r="X8" s="218"/>
      <c r="Y8" s="218" t="s">
        <v>1353</v>
      </c>
      <c r="Z8" s="220">
        <v>44611.0</v>
      </c>
      <c r="AA8" s="218"/>
      <c r="AB8" s="221"/>
      <c r="AC8" s="218"/>
      <c r="AD8" s="221"/>
      <c r="AE8" s="218"/>
      <c r="AF8" s="218"/>
      <c r="AG8" s="218"/>
      <c r="AH8" s="218"/>
      <c r="AI8" s="218" t="s">
        <v>610</v>
      </c>
      <c r="AJ8" s="218"/>
      <c r="AK8" s="218"/>
      <c r="AL8" s="218"/>
      <c r="AM8" s="218"/>
    </row>
    <row r="9" ht="15.75" customHeight="1">
      <c r="A9" s="211" t="s">
        <v>3083</v>
      </c>
      <c r="B9" s="211" t="s">
        <v>3084</v>
      </c>
      <c r="C9" s="56" t="str">
        <f>VLOOKUP(A9,'import Adıyaman'!A:P,3,0)</f>
        <v>DOĞRU</v>
      </c>
      <c r="D9" s="211" t="s">
        <v>1370</v>
      </c>
      <c r="E9" s="56" t="str">
        <f>VLOOKUP(A9,'import Adıyaman'!A:P,5,0)</f>
        <v/>
      </c>
      <c r="F9" s="56" t="str">
        <f>VLOOKUP(A9,'import Adıyaman'!A:P,6,0)</f>
        <v/>
      </c>
      <c r="G9" s="56">
        <f>VLOOKUP(A9,'import Adıyaman'!A:P,7,0)</f>
        <v>0</v>
      </c>
      <c r="H9" s="56">
        <f>VLOOKUP(A9,'import Adıyaman'!A:P,8,0)</f>
        <v>15</v>
      </c>
      <c r="I9" s="56">
        <f>VLOOKUP(A9,'import Adıyaman'!A:P,9,0)</f>
        <v>15</v>
      </c>
      <c r="J9" s="216">
        <f>VLOOKUP(A9,'import Adıyaman'!A:P,10,0)</f>
        <v>0</v>
      </c>
      <c r="K9" s="211" t="s">
        <v>3085</v>
      </c>
      <c r="L9" s="211">
        <v>5.313885306E9</v>
      </c>
      <c r="M9" s="211" t="s">
        <v>1350</v>
      </c>
      <c r="N9" s="211" t="s">
        <v>3086</v>
      </c>
      <c r="O9" s="211" t="s">
        <v>3087</v>
      </c>
      <c r="P9" s="217" t="str">
        <f>VLOOKUP(A9,'import Adıyaman'!A:P,16,0)</f>
        <v>Geleneksel</v>
      </c>
      <c r="Q9" s="218" t="b">
        <v>0</v>
      </c>
      <c r="R9" s="218"/>
      <c r="S9" s="218"/>
      <c r="T9" s="223"/>
      <c r="U9" s="218"/>
      <c r="V9" s="220"/>
      <c r="W9" s="220"/>
      <c r="X9" s="218"/>
      <c r="Y9" s="218"/>
      <c r="Z9" s="220"/>
      <c r="AA9" s="218"/>
      <c r="AB9" s="221"/>
      <c r="AC9" s="218"/>
      <c r="AD9" s="221"/>
      <c r="AE9" s="218"/>
      <c r="AF9" s="218"/>
      <c r="AG9" s="218"/>
      <c r="AH9" s="218"/>
      <c r="AI9" s="218"/>
      <c r="AJ9" s="218"/>
      <c r="AK9" s="218"/>
      <c r="AL9" s="218"/>
      <c r="AM9" s="218"/>
    </row>
    <row r="10" ht="15.75" customHeight="1">
      <c r="A10" s="56" t="s">
        <v>3088</v>
      </c>
      <c r="B10" s="56" t="s">
        <v>3089</v>
      </c>
      <c r="C10" s="56" t="str">
        <f>VLOOKUP(A10,'import Adıyaman'!A:P,3,0)</f>
        <v>DOĞRU</v>
      </c>
      <c r="D10" s="56" t="s">
        <v>1507</v>
      </c>
      <c r="E10" s="56">
        <f>VLOOKUP(A10,'import Adıyaman'!A:P,5,0)</f>
        <v>665</v>
      </c>
      <c r="F10" s="56">
        <f>VLOOKUP(A10,'import Adıyaman'!A:P,6,0)</f>
        <v>21</v>
      </c>
      <c r="G10" s="56">
        <f>VLOOKUP(A10,'import Adıyaman'!A:P,7,0)</f>
        <v>0</v>
      </c>
      <c r="H10" s="56">
        <f>VLOOKUP(A10,'import Adıyaman'!A:P,8,0)</f>
        <v>16</v>
      </c>
      <c r="I10" s="56">
        <f>VLOOKUP(A10,'import Adıyaman'!A:P,9,0)</f>
        <v>16</v>
      </c>
      <c r="J10" s="216">
        <f>VLOOKUP(A10,'import Adıyaman'!A:P,10,0)</f>
        <v>0</v>
      </c>
      <c r="K10" s="56" t="s">
        <v>3090</v>
      </c>
      <c r="L10" s="56">
        <v>5.454169293E9</v>
      </c>
      <c r="M10" s="56" t="s">
        <v>1350</v>
      </c>
      <c r="N10" s="56" t="s">
        <v>3086</v>
      </c>
      <c r="O10" s="56" t="s">
        <v>3091</v>
      </c>
      <c r="P10" s="217" t="str">
        <f>VLOOKUP(A10,'import Adıyaman'!A:P,16,0)</f>
        <v>Geleneksel</v>
      </c>
      <c r="Q10" s="218" t="b">
        <v>0</v>
      </c>
      <c r="R10" s="218" t="s">
        <v>43</v>
      </c>
      <c r="S10" s="218"/>
      <c r="T10" s="218"/>
      <c r="U10" s="218" t="s">
        <v>2085</v>
      </c>
      <c r="V10" s="220"/>
      <c r="W10" s="220"/>
      <c r="X10" s="218"/>
      <c r="Y10" s="218" t="s">
        <v>1353</v>
      </c>
      <c r="Z10" s="220">
        <v>44610.0</v>
      </c>
      <c r="AA10" s="218" t="s">
        <v>43</v>
      </c>
      <c r="AB10" s="221">
        <v>44645.0</v>
      </c>
      <c r="AC10" s="218"/>
      <c r="AD10" s="221"/>
      <c r="AE10" s="218"/>
      <c r="AF10" s="218"/>
      <c r="AG10" s="218"/>
      <c r="AH10" s="218"/>
      <c r="AI10" s="218" t="s">
        <v>100</v>
      </c>
      <c r="AJ10" s="218" t="s">
        <v>66</v>
      </c>
      <c r="AK10" s="218"/>
      <c r="AL10" s="218"/>
      <c r="AM10" s="218"/>
    </row>
    <row r="11" ht="15.75" customHeight="1">
      <c r="A11" s="56" t="s">
        <v>3092</v>
      </c>
      <c r="B11" s="56" t="s">
        <v>3093</v>
      </c>
      <c r="C11" s="56" t="str">
        <f>VLOOKUP(A11,'import Adıyaman'!A:P,3,0)</f>
        <v>DOĞRU</v>
      </c>
      <c r="D11" s="56" t="s">
        <v>1370</v>
      </c>
      <c r="E11" s="56">
        <f>VLOOKUP(A11,'import Adıyaman'!A:P,5,0)</f>
        <v>344</v>
      </c>
      <c r="F11" s="56">
        <f>VLOOKUP(A11,'import Adıyaman'!A:P,6,0)</f>
        <v>48</v>
      </c>
      <c r="G11" s="56">
        <f>VLOOKUP(A11,'import Adıyaman'!A:P,7,0)</f>
        <v>0</v>
      </c>
      <c r="H11" s="56">
        <f>VLOOKUP(A11,'import Adıyaman'!A:P,8,0)</f>
        <v>13</v>
      </c>
      <c r="I11" s="56">
        <f>VLOOKUP(A11,'import Adıyaman'!A:P,9,0)</f>
        <v>13</v>
      </c>
      <c r="J11" s="216">
        <f>VLOOKUP(A11,'import Adıyaman'!A:P,10,0)</f>
        <v>0</v>
      </c>
      <c r="K11" s="56" t="s">
        <v>3094</v>
      </c>
      <c r="L11" s="56">
        <v>4.162160414E9</v>
      </c>
      <c r="M11" s="56" t="s">
        <v>1350</v>
      </c>
      <c r="N11" s="56" t="s">
        <v>3095</v>
      </c>
      <c r="O11" s="56" t="s">
        <v>3096</v>
      </c>
      <c r="P11" s="217" t="str">
        <f>VLOOKUP(A11,'import Adıyaman'!A:P,16,0)</f>
        <v>Geleneksel</v>
      </c>
      <c r="Q11" s="218" t="b">
        <v>0</v>
      </c>
      <c r="R11" s="218" t="s">
        <v>29</v>
      </c>
      <c r="S11" s="218"/>
      <c r="T11" s="218"/>
      <c r="U11" s="218" t="s">
        <v>3097</v>
      </c>
      <c r="V11" s="220"/>
      <c r="W11" s="220"/>
      <c r="X11" s="218"/>
      <c r="Y11" s="218" t="s">
        <v>1475</v>
      </c>
      <c r="Z11" s="220">
        <v>44616.0</v>
      </c>
      <c r="AA11" s="218"/>
      <c r="AB11" s="221"/>
      <c r="AC11" s="218"/>
      <c r="AD11" s="221"/>
      <c r="AE11" s="218"/>
      <c r="AF11" s="218"/>
      <c r="AG11" s="218"/>
      <c r="AH11" s="218"/>
      <c r="AI11" s="218" t="s">
        <v>106</v>
      </c>
      <c r="AJ11" s="218"/>
      <c r="AK11" s="218"/>
      <c r="AL11" s="218"/>
      <c r="AM11" s="218"/>
    </row>
    <row r="12" ht="15.75" customHeight="1">
      <c r="A12" s="211" t="s">
        <v>3092</v>
      </c>
      <c r="B12" s="211" t="s">
        <v>3093</v>
      </c>
      <c r="C12" s="56" t="str">
        <f>VLOOKUP(A12,'import Adıyaman'!A:P,3,0)</f>
        <v>DOĞRU</v>
      </c>
      <c r="D12" s="211" t="s">
        <v>1370</v>
      </c>
      <c r="E12" s="56">
        <f>VLOOKUP(A12,'import Adıyaman'!A:P,5,0)</f>
        <v>344</v>
      </c>
      <c r="F12" s="56">
        <f>VLOOKUP(A12,'import Adıyaman'!A:P,6,0)</f>
        <v>48</v>
      </c>
      <c r="G12" s="56">
        <f>VLOOKUP(A12,'import Adıyaman'!A:P,7,0)</f>
        <v>0</v>
      </c>
      <c r="H12" s="56">
        <f>VLOOKUP(A12,'import Adıyaman'!A:P,8,0)</f>
        <v>13</v>
      </c>
      <c r="I12" s="56">
        <f>VLOOKUP(A12,'import Adıyaman'!A:P,9,0)</f>
        <v>13</v>
      </c>
      <c r="J12" s="216">
        <f>VLOOKUP(A12,'import Adıyaman'!A:P,10,0)</f>
        <v>0</v>
      </c>
      <c r="K12" s="211" t="s">
        <v>3094</v>
      </c>
      <c r="L12" s="211">
        <v>4.162160414E9</v>
      </c>
      <c r="M12" s="211" t="s">
        <v>1350</v>
      </c>
      <c r="N12" s="211" t="s">
        <v>3095</v>
      </c>
      <c r="O12" s="211" t="s">
        <v>3096</v>
      </c>
      <c r="P12" s="217" t="str">
        <f>VLOOKUP(A12,'import Adıyaman'!A:P,16,0)</f>
        <v>Geleneksel</v>
      </c>
      <c r="Q12" s="218" t="b">
        <v>0</v>
      </c>
      <c r="R12" s="218"/>
      <c r="S12" s="218"/>
      <c r="T12" s="218"/>
      <c r="U12" s="218"/>
      <c r="V12" s="220"/>
      <c r="W12" s="220"/>
      <c r="X12" s="218"/>
      <c r="Y12" s="218"/>
      <c r="Z12" s="220"/>
      <c r="AA12" s="218"/>
      <c r="AB12" s="221"/>
      <c r="AC12" s="218"/>
      <c r="AD12" s="221"/>
      <c r="AE12" s="218"/>
      <c r="AF12" s="218"/>
      <c r="AG12" s="218"/>
      <c r="AH12" s="218"/>
      <c r="AI12" s="218"/>
      <c r="AJ12" s="218"/>
      <c r="AK12" s="218"/>
      <c r="AL12" s="218"/>
      <c r="AM12" s="218"/>
    </row>
    <row r="13" ht="15.75" customHeight="1">
      <c r="A13" s="56" t="s">
        <v>3098</v>
      </c>
      <c r="B13" s="56" t="s">
        <v>3099</v>
      </c>
      <c r="C13" s="56" t="str">
        <f>VLOOKUP(A13,'import Adıyaman'!A:P,3,0)</f>
        <v>DOĞRU</v>
      </c>
      <c r="D13" s="56" t="s">
        <v>1370</v>
      </c>
      <c r="E13" s="56">
        <f>VLOOKUP(A13,'import Adıyaman'!A:P,5,0)</f>
        <v>4912</v>
      </c>
      <c r="F13" s="56">
        <f>VLOOKUP(A13,'import Adıyaman'!A:P,6,0)</f>
        <v>442</v>
      </c>
      <c r="G13" s="56">
        <f>VLOOKUP(A13,'import Adıyaman'!A:P,7,0)</f>
        <v>5</v>
      </c>
      <c r="H13" s="56">
        <f>VLOOKUP(A13,'import Adıyaman'!A:P,8,0)</f>
        <v>8</v>
      </c>
      <c r="I13" s="56">
        <f>VLOOKUP(A13,'import Adıyaman'!A:P,9,0)</f>
        <v>13</v>
      </c>
      <c r="J13" s="216">
        <f>VLOOKUP(A13,'import Adıyaman'!A:P,10,0)</f>
        <v>0.384615</v>
      </c>
      <c r="K13" s="56" t="s">
        <v>3100</v>
      </c>
      <c r="L13" s="56">
        <v>4.162145508E9</v>
      </c>
      <c r="M13" s="56" t="s">
        <v>1350</v>
      </c>
      <c r="N13" s="56" t="s">
        <v>3053</v>
      </c>
      <c r="O13" s="56" t="s">
        <v>3101</v>
      </c>
      <c r="P13" s="217" t="str">
        <f>VLOOKUP(A13,'import Adıyaman'!A:P,16,0)</f>
        <v>Geleneksel</v>
      </c>
      <c r="Q13" s="218" t="b">
        <v>0</v>
      </c>
      <c r="R13" s="218" t="s">
        <v>38</v>
      </c>
      <c r="S13" s="218" t="s">
        <v>128</v>
      </c>
      <c r="T13" s="223"/>
      <c r="U13" s="218"/>
      <c r="V13" s="220">
        <v>44630.0</v>
      </c>
      <c r="W13" s="220">
        <v>44631.0</v>
      </c>
      <c r="X13" s="218"/>
      <c r="Y13" s="218" t="s">
        <v>1353</v>
      </c>
      <c r="Z13" s="220">
        <v>44630.0</v>
      </c>
      <c r="AA13" s="218"/>
      <c r="AB13" s="221"/>
      <c r="AC13" s="218"/>
      <c r="AD13" s="221"/>
      <c r="AE13" s="218"/>
      <c r="AF13" s="218"/>
      <c r="AG13" s="218"/>
      <c r="AH13" s="218"/>
      <c r="AI13" s="218" t="s">
        <v>128</v>
      </c>
      <c r="AJ13" s="218"/>
      <c r="AK13" s="218"/>
      <c r="AL13" s="218"/>
      <c r="AM13" s="218"/>
    </row>
    <row r="14" ht="15.75" customHeight="1">
      <c r="A14" s="56" t="s">
        <v>3102</v>
      </c>
      <c r="B14" s="56" t="s">
        <v>3103</v>
      </c>
      <c r="C14" s="56" t="str">
        <f>VLOOKUP(A14,'import Adıyaman'!A:P,3,0)</f>
        <v>DOĞRU</v>
      </c>
      <c r="D14" s="56" t="s">
        <v>1507</v>
      </c>
      <c r="E14" s="56">
        <f>VLOOKUP(A14,'import Adıyaman'!A:P,5,0)</f>
        <v>577</v>
      </c>
      <c r="F14" s="56">
        <f>VLOOKUP(A14,'import Adıyaman'!A:P,6,0)</f>
        <v>18</v>
      </c>
      <c r="G14" s="56">
        <f>VLOOKUP(A14,'import Adıyaman'!A:P,7,0)</f>
        <v>0</v>
      </c>
      <c r="H14" s="56">
        <f>VLOOKUP(A14,'import Adıyaman'!A:P,8,0)</f>
        <v>28</v>
      </c>
      <c r="I14" s="56">
        <f>VLOOKUP(A14,'import Adıyaman'!A:P,9,0)</f>
        <v>28</v>
      </c>
      <c r="J14" s="216">
        <f>VLOOKUP(A14,'import Adıyaman'!A:P,10,0)</f>
        <v>0</v>
      </c>
      <c r="K14" s="56" t="s">
        <v>3104</v>
      </c>
      <c r="L14" s="56">
        <v>5.079037845E9</v>
      </c>
      <c r="M14" s="56" t="s">
        <v>1350</v>
      </c>
      <c r="N14" s="56" t="s">
        <v>3105</v>
      </c>
      <c r="O14" s="56" t="s">
        <v>3106</v>
      </c>
      <c r="P14" s="217" t="str">
        <f>VLOOKUP(A14,'import Adıyaman'!A:P,16,0)</f>
        <v>Geleneksel</v>
      </c>
      <c r="Q14" s="218" t="b">
        <v>0</v>
      </c>
      <c r="R14" s="218" t="s">
        <v>29</v>
      </c>
      <c r="S14" s="218"/>
      <c r="T14" s="218"/>
      <c r="U14" s="2"/>
      <c r="V14" s="220"/>
      <c r="W14" s="220"/>
      <c r="X14" s="218"/>
      <c r="Y14" s="218" t="s">
        <v>1353</v>
      </c>
      <c r="Z14" s="220">
        <v>44610.0</v>
      </c>
      <c r="AA14" s="218"/>
      <c r="AB14" s="221"/>
      <c r="AC14" s="218"/>
      <c r="AD14" s="221"/>
      <c r="AE14" s="218"/>
      <c r="AF14" s="218"/>
      <c r="AG14" s="218"/>
      <c r="AH14" s="218"/>
      <c r="AI14" s="218" t="s">
        <v>404</v>
      </c>
      <c r="AJ14" s="218"/>
      <c r="AK14" s="218"/>
      <c r="AL14" s="218"/>
      <c r="AM14" s="218"/>
    </row>
    <row r="15" ht="15.75" customHeight="1">
      <c r="A15" s="56" t="s">
        <v>3107</v>
      </c>
      <c r="B15" s="56" t="s">
        <v>3108</v>
      </c>
      <c r="C15" s="56" t="str">
        <f>VLOOKUP(A15,'import Adıyaman'!A:P,3,0)</f>
        <v>DOĞRU</v>
      </c>
      <c r="D15" s="56" t="s">
        <v>1364</v>
      </c>
      <c r="E15" s="56">
        <f>VLOOKUP(A15,'import Adıyaman'!A:P,5,0)</f>
        <v>337</v>
      </c>
      <c r="F15" s="56">
        <f>VLOOKUP(A15,'import Adıyaman'!A:P,6,0)</f>
        <v>95</v>
      </c>
      <c r="G15" s="56">
        <f>VLOOKUP(A15,'import Adıyaman'!A:P,7,0)</f>
        <v>16</v>
      </c>
      <c r="H15" s="56">
        <f>VLOOKUP(A15,'import Adıyaman'!A:P,8,0)</f>
        <v>2</v>
      </c>
      <c r="I15" s="56">
        <f>VLOOKUP(A15,'import Adıyaman'!A:P,9,0)</f>
        <v>18</v>
      </c>
      <c r="J15" s="216">
        <f>VLOOKUP(A15,'import Adıyaman'!A:P,10,0)</f>
        <v>0.888889</v>
      </c>
      <c r="K15" s="56" t="s">
        <v>3109</v>
      </c>
      <c r="L15" s="56">
        <v>4.162140335E9</v>
      </c>
      <c r="M15" s="56" t="s">
        <v>1350</v>
      </c>
      <c r="N15" s="56" t="s">
        <v>3110</v>
      </c>
      <c r="O15" s="56" t="s">
        <v>3111</v>
      </c>
      <c r="P15" s="217" t="str">
        <f>VLOOKUP(A15,'import Adıyaman'!A:P,16,0)</f>
        <v>Geleneksel</v>
      </c>
      <c r="Q15" s="218" t="b">
        <v>0</v>
      </c>
      <c r="R15" s="218" t="s">
        <v>38</v>
      </c>
      <c r="S15" s="218" t="s">
        <v>66</v>
      </c>
      <c r="T15" s="2" t="s">
        <v>3071</v>
      </c>
      <c r="U15" s="218" t="s">
        <v>3112</v>
      </c>
      <c r="V15" s="220">
        <v>44624.0</v>
      </c>
      <c r="W15" s="220">
        <v>44597.0</v>
      </c>
      <c r="X15" s="218"/>
      <c r="Y15" s="218" t="s">
        <v>1353</v>
      </c>
      <c r="Z15" s="220">
        <v>44624.0</v>
      </c>
      <c r="AA15" s="218"/>
      <c r="AB15" s="221"/>
      <c r="AC15" s="218"/>
      <c r="AD15" s="221"/>
      <c r="AE15" s="218"/>
      <c r="AF15" s="218"/>
      <c r="AG15" s="218"/>
      <c r="AH15" s="218"/>
      <c r="AI15" s="218" t="s">
        <v>66</v>
      </c>
      <c r="AJ15" s="218"/>
      <c r="AK15" s="218"/>
      <c r="AL15" s="218"/>
      <c r="AM15" s="218"/>
    </row>
    <row r="16" ht="15.75" customHeight="1">
      <c r="A16" s="56" t="s">
        <v>3113</v>
      </c>
      <c r="B16" s="56" t="s">
        <v>3114</v>
      </c>
      <c r="C16" s="56" t="str">
        <f>VLOOKUP(A16,'import Adıyaman'!A:P,3,0)</f>
        <v>DOĞRU</v>
      </c>
      <c r="D16" s="56" t="s">
        <v>1378</v>
      </c>
      <c r="E16" s="56">
        <f>VLOOKUP(A16,'import Adıyaman'!A:P,5,0)</f>
        <v>1007</v>
      </c>
      <c r="F16" s="56">
        <f>VLOOKUP(A16,'import Adıyaman'!A:P,6,0)</f>
        <v>39</v>
      </c>
      <c r="G16" s="56">
        <f>VLOOKUP(A16,'import Adıyaman'!A:P,7,0)</f>
        <v>0</v>
      </c>
      <c r="H16" s="56">
        <f>VLOOKUP(A16,'import Adıyaman'!A:P,8,0)</f>
        <v>8</v>
      </c>
      <c r="I16" s="56">
        <f>VLOOKUP(A16,'import Adıyaman'!A:P,9,0)</f>
        <v>8</v>
      </c>
      <c r="J16" s="216">
        <f>VLOOKUP(A16,'import Adıyaman'!A:P,10,0)</f>
        <v>0</v>
      </c>
      <c r="K16" s="56" t="s">
        <v>3115</v>
      </c>
      <c r="L16" s="56">
        <v>5.520179396E9</v>
      </c>
      <c r="M16" s="56" t="s">
        <v>1350</v>
      </c>
      <c r="N16" s="56" t="s">
        <v>3076</v>
      </c>
      <c r="O16" s="56" t="s">
        <v>3116</v>
      </c>
      <c r="P16" s="217" t="str">
        <f>VLOOKUP(A16,'import Adıyaman'!A:P,16,0)</f>
        <v>Geleneksel</v>
      </c>
      <c r="Q16" s="218" t="b">
        <v>0</v>
      </c>
      <c r="R16" s="218" t="s">
        <v>29</v>
      </c>
      <c r="S16" s="218"/>
      <c r="T16" s="223"/>
      <c r="U16" s="218" t="s">
        <v>3117</v>
      </c>
      <c r="V16" s="220"/>
      <c r="W16" s="220"/>
      <c r="X16" s="218"/>
      <c r="Y16" s="218" t="s">
        <v>1353</v>
      </c>
      <c r="Z16" s="220">
        <v>44611.0</v>
      </c>
      <c r="AA16" s="218"/>
      <c r="AB16" s="221"/>
      <c r="AC16" s="218"/>
      <c r="AD16" s="221"/>
      <c r="AE16" s="218"/>
      <c r="AF16" s="218"/>
      <c r="AG16" s="218"/>
      <c r="AH16" s="218"/>
      <c r="AI16" s="218" t="s">
        <v>100</v>
      </c>
      <c r="AJ16" s="218"/>
      <c r="AK16" s="218"/>
      <c r="AL16" s="218"/>
      <c r="AM16" s="218"/>
    </row>
    <row r="17" ht="15.75" customHeight="1">
      <c r="A17" s="56" t="s">
        <v>3118</v>
      </c>
      <c r="B17" s="56" t="s">
        <v>3119</v>
      </c>
      <c r="C17" s="56" t="str">
        <f>VLOOKUP(A17,'import Adıyaman'!A:P,3,0)</f>
        <v>YANLIŞ</v>
      </c>
      <c r="D17" s="56" t="s">
        <v>1507</v>
      </c>
      <c r="E17" s="56">
        <f>VLOOKUP(A17,'import Adıyaman'!A:P,5,0)</f>
        <v>48</v>
      </c>
      <c r="F17" s="56" t="str">
        <f>VLOOKUP(A17,'import Adıyaman'!A:P,6,0)</f>
        <v/>
      </c>
      <c r="G17" s="56">
        <f>VLOOKUP(A17,'import Adıyaman'!A:P,7,0)</f>
        <v>0</v>
      </c>
      <c r="H17" s="56">
        <f>VLOOKUP(A17,'import Adıyaman'!A:P,8,0)</f>
        <v>14</v>
      </c>
      <c r="I17" s="56">
        <f>VLOOKUP(A17,'import Adıyaman'!A:P,9,0)</f>
        <v>14</v>
      </c>
      <c r="J17" s="216">
        <f>VLOOKUP(A17,'import Adıyaman'!A:P,10,0)</f>
        <v>0</v>
      </c>
      <c r="K17" s="56" t="s">
        <v>3115</v>
      </c>
      <c r="L17" s="56">
        <v>5.438989214E9</v>
      </c>
      <c r="M17" s="56" t="s">
        <v>1350</v>
      </c>
      <c r="N17" s="56" t="s">
        <v>3076</v>
      </c>
      <c r="O17" s="56" t="s">
        <v>3120</v>
      </c>
      <c r="P17" s="217" t="str">
        <f>VLOOKUP(A17,'import Adıyaman'!A:P,16,0)</f>
        <v>Geleneksel</v>
      </c>
      <c r="Q17" s="218" t="b">
        <v>0</v>
      </c>
      <c r="R17" s="218" t="s">
        <v>29</v>
      </c>
      <c r="S17" s="218"/>
      <c r="T17" s="218"/>
      <c r="U17" s="218" t="s">
        <v>3121</v>
      </c>
      <c r="V17" s="220"/>
      <c r="W17" s="220"/>
      <c r="X17" s="218"/>
      <c r="Y17" s="218" t="s">
        <v>1353</v>
      </c>
      <c r="Z17" s="220">
        <v>44624.0</v>
      </c>
      <c r="AA17" s="218"/>
      <c r="AB17" s="221"/>
      <c r="AC17" s="218"/>
      <c r="AD17" s="221"/>
      <c r="AE17" s="218"/>
      <c r="AF17" s="218"/>
      <c r="AG17" s="218"/>
      <c r="AH17" s="218"/>
      <c r="AI17" s="218" t="s">
        <v>66</v>
      </c>
      <c r="AJ17" s="218"/>
      <c r="AK17" s="218"/>
      <c r="AL17" s="218"/>
      <c r="AM17" s="218"/>
    </row>
    <row r="18" ht="15.75" customHeight="1">
      <c r="A18" s="56" t="s">
        <v>3118</v>
      </c>
      <c r="B18" s="56" t="s">
        <v>3119</v>
      </c>
      <c r="C18" s="56" t="str">
        <f>VLOOKUP(A18,'import Adıyaman'!A:P,3,0)</f>
        <v>YANLIŞ</v>
      </c>
      <c r="D18" s="56" t="s">
        <v>1507</v>
      </c>
      <c r="E18" s="56">
        <f>VLOOKUP(A18,'import Adıyaman'!A:P,5,0)</f>
        <v>48</v>
      </c>
      <c r="F18" s="56" t="str">
        <f>VLOOKUP(A18,'import Adıyaman'!A:P,6,0)</f>
        <v/>
      </c>
      <c r="G18" s="56">
        <f>VLOOKUP(A18,'import Adıyaman'!A:P,7,0)</f>
        <v>0</v>
      </c>
      <c r="H18" s="56">
        <f>VLOOKUP(A18,'import Adıyaman'!A:P,8,0)</f>
        <v>14</v>
      </c>
      <c r="I18" s="56">
        <f>VLOOKUP(A18,'import Adıyaman'!A:P,9,0)</f>
        <v>14</v>
      </c>
      <c r="J18" s="216">
        <f>VLOOKUP(A18,'import Adıyaman'!A:P,10,0)</f>
        <v>0</v>
      </c>
      <c r="K18" s="56" t="s">
        <v>3115</v>
      </c>
      <c r="L18" s="56">
        <v>5.438989214E9</v>
      </c>
      <c r="M18" s="56" t="s">
        <v>1350</v>
      </c>
      <c r="N18" s="56" t="s">
        <v>3076</v>
      </c>
      <c r="O18" s="56" t="s">
        <v>3120</v>
      </c>
      <c r="P18" s="217" t="str">
        <f>VLOOKUP(A18,'import Adıyaman'!A:P,16,0)</f>
        <v>Geleneksel</v>
      </c>
      <c r="Q18" s="218" t="b">
        <v>0</v>
      </c>
      <c r="R18" s="218" t="s">
        <v>37</v>
      </c>
      <c r="S18" s="218"/>
      <c r="T18" s="218"/>
      <c r="U18" s="218" t="s">
        <v>3122</v>
      </c>
      <c r="V18" s="220"/>
      <c r="W18" s="220"/>
      <c r="X18" s="218"/>
      <c r="Y18" s="218" t="s">
        <v>1353</v>
      </c>
      <c r="Z18" s="220">
        <v>44645.0</v>
      </c>
      <c r="AA18" s="218"/>
      <c r="AB18" s="221"/>
      <c r="AC18" s="218"/>
      <c r="AD18" s="221"/>
      <c r="AE18" s="218"/>
      <c r="AF18" s="218"/>
      <c r="AG18" s="218"/>
      <c r="AH18" s="218"/>
      <c r="AI18" s="218" t="s">
        <v>66</v>
      </c>
      <c r="AJ18" s="218"/>
      <c r="AK18" s="218"/>
      <c r="AL18" s="218"/>
      <c r="AM18" s="218"/>
    </row>
    <row r="19" ht="15.75" customHeight="1">
      <c r="A19" s="56" t="s">
        <v>3123</v>
      </c>
      <c r="B19" s="56" t="s">
        <v>3124</v>
      </c>
      <c r="C19" s="56" t="str">
        <f>VLOOKUP(A19,'import Adıyaman'!A:P,3,0)</f>
        <v>DOĞRU</v>
      </c>
      <c r="D19" s="56" t="s">
        <v>1348</v>
      </c>
      <c r="E19" s="56">
        <f>VLOOKUP(A19,'import Adıyaman'!A:P,5,0)</f>
        <v>113</v>
      </c>
      <c r="F19" s="56">
        <f>VLOOKUP(A19,'import Adıyaman'!A:P,6,0)</f>
        <v>35</v>
      </c>
      <c r="G19" s="56">
        <f>VLOOKUP(A19,'import Adıyaman'!A:P,7,0)</f>
        <v>6</v>
      </c>
      <c r="H19" s="56">
        <f>VLOOKUP(A19,'import Adıyaman'!A:P,8,0)</f>
        <v>3</v>
      </c>
      <c r="I19" s="56">
        <f>VLOOKUP(A19,'import Adıyaman'!A:P,9,0)</f>
        <v>9</v>
      </c>
      <c r="J19" s="216">
        <f>VLOOKUP(A19,'import Adıyaman'!A:P,10,0)</f>
        <v>0.666667</v>
      </c>
      <c r="K19" s="56" t="s">
        <v>3125</v>
      </c>
      <c r="L19" s="56">
        <v>4.162161676E9</v>
      </c>
      <c r="M19" s="56" t="s">
        <v>1350</v>
      </c>
      <c r="N19" s="56" t="s">
        <v>3081</v>
      </c>
      <c r="O19" s="56" t="s">
        <v>3126</v>
      </c>
      <c r="P19" s="217" t="str">
        <f>VLOOKUP(A19,'import Adıyaman'!A:P,16,0)</f>
        <v>Geleneksel</v>
      </c>
      <c r="Q19" s="218" t="b">
        <v>0</v>
      </c>
      <c r="R19" s="218" t="s">
        <v>38</v>
      </c>
      <c r="S19" s="218" t="s">
        <v>128</v>
      </c>
      <c r="T19" s="218"/>
      <c r="U19" s="218">
        <v>5.533282394E9</v>
      </c>
      <c r="V19" s="220">
        <v>44630.0</v>
      </c>
      <c r="W19" s="220">
        <v>44632.0</v>
      </c>
      <c r="X19" s="218"/>
      <c r="Y19" s="218" t="s">
        <v>1353</v>
      </c>
      <c r="Z19" s="220">
        <v>44630.0</v>
      </c>
      <c r="AA19" s="218"/>
      <c r="AB19" s="221"/>
      <c r="AC19" s="218"/>
      <c r="AD19" s="221"/>
      <c r="AE19" s="218"/>
      <c r="AF19" s="218"/>
      <c r="AG19" s="218"/>
      <c r="AH19" s="218"/>
      <c r="AI19" s="218" t="s">
        <v>128</v>
      </c>
      <c r="AJ19" s="218"/>
      <c r="AK19" s="218"/>
      <c r="AL19" s="218"/>
      <c r="AM19" s="218"/>
    </row>
    <row r="20" ht="15.75" customHeight="1">
      <c r="A20" s="56" t="s">
        <v>3127</v>
      </c>
      <c r="B20" s="56" t="s">
        <v>3128</v>
      </c>
      <c r="C20" s="56" t="str">
        <f>VLOOKUP(A20,'import Adıyaman'!A:P,3,0)</f>
        <v>DOĞRU</v>
      </c>
      <c r="D20" s="56" t="s">
        <v>1597</v>
      </c>
      <c r="E20" s="56">
        <f>VLOOKUP(A20,'import Adıyaman'!A:P,5,0)</f>
        <v>761</v>
      </c>
      <c r="F20" s="56">
        <f>VLOOKUP(A20,'import Adıyaman'!A:P,6,0)</f>
        <v>8</v>
      </c>
      <c r="G20" s="56">
        <f>VLOOKUP(A20,'import Adıyaman'!A:P,7,0)</f>
        <v>0</v>
      </c>
      <c r="H20" s="56">
        <f>VLOOKUP(A20,'import Adıyaman'!A:P,8,0)</f>
        <v>9</v>
      </c>
      <c r="I20" s="56">
        <f>VLOOKUP(A20,'import Adıyaman'!A:P,9,0)</f>
        <v>9</v>
      </c>
      <c r="J20" s="216">
        <f>VLOOKUP(A20,'import Adıyaman'!A:P,10,0)</f>
        <v>0</v>
      </c>
      <c r="K20" s="56" t="s">
        <v>3129</v>
      </c>
      <c r="L20" s="56">
        <v>5.41408929E9</v>
      </c>
      <c r="M20" s="56" t="s">
        <v>1350</v>
      </c>
      <c r="N20" s="56" t="s">
        <v>3081</v>
      </c>
      <c r="O20" s="56" t="s">
        <v>3130</v>
      </c>
      <c r="P20" s="217" t="str">
        <f>VLOOKUP(A20,'import Adıyaman'!A:P,16,0)</f>
        <v>Geleneksel</v>
      </c>
      <c r="Q20" s="218" t="b">
        <v>0</v>
      </c>
      <c r="R20" s="218" t="s">
        <v>38</v>
      </c>
      <c r="S20" s="218" t="s">
        <v>66</v>
      </c>
      <c r="T20" s="2" t="s">
        <v>3071</v>
      </c>
      <c r="U20" s="218" t="s">
        <v>3131</v>
      </c>
      <c r="V20" s="220">
        <v>44645.0</v>
      </c>
      <c r="W20" s="220">
        <v>44646.0</v>
      </c>
      <c r="X20" s="218"/>
      <c r="Y20" s="218" t="s">
        <v>1475</v>
      </c>
      <c r="Z20" s="220">
        <v>44624.0</v>
      </c>
      <c r="AA20" s="218" t="s">
        <v>1353</v>
      </c>
      <c r="AB20" s="221">
        <v>44645.0</v>
      </c>
      <c r="AC20" s="218"/>
      <c r="AD20" s="221"/>
      <c r="AE20" s="218"/>
      <c r="AF20" s="218"/>
      <c r="AG20" s="218"/>
      <c r="AH20" s="218"/>
      <c r="AI20" s="218" t="s">
        <v>66</v>
      </c>
      <c r="AJ20" s="218" t="s">
        <v>66</v>
      </c>
      <c r="AK20" s="218"/>
      <c r="AL20" s="218"/>
      <c r="AM20" s="218"/>
    </row>
    <row r="21" ht="15.75" customHeight="1">
      <c r="A21" s="211" t="s">
        <v>3132</v>
      </c>
      <c r="B21" s="211" t="s">
        <v>3133</v>
      </c>
      <c r="C21" s="56" t="str">
        <f>VLOOKUP(A21,'import Adıyaman'!A:P,3,0)</f>
        <v>DOĞRU</v>
      </c>
      <c r="D21" s="211" t="s">
        <v>1378</v>
      </c>
      <c r="E21" s="56">
        <f>VLOOKUP(A21,'import Adıyaman'!A:P,5,0)</f>
        <v>14</v>
      </c>
      <c r="F21" s="56">
        <f>VLOOKUP(A21,'import Adıyaman'!A:P,6,0)</f>
        <v>14</v>
      </c>
      <c r="G21" s="56">
        <f>VLOOKUP(A21,'import Adıyaman'!A:P,7,0)</f>
        <v>0</v>
      </c>
      <c r="H21" s="56">
        <f>VLOOKUP(A21,'import Adıyaman'!A:P,8,0)</f>
        <v>13</v>
      </c>
      <c r="I21" s="56">
        <f>VLOOKUP(A21,'import Adıyaman'!A:P,9,0)</f>
        <v>13</v>
      </c>
      <c r="J21" s="216">
        <f>VLOOKUP(A21,'import Adıyaman'!A:P,10,0)</f>
        <v>0</v>
      </c>
      <c r="K21" s="211" t="s">
        <v>3134</v>
      </c>
      <c r="L21" s="211">
        <v>4.16214303E9</v>
      </c>
      <c r="M21" s="211" t="s">
        <v>1350</v>
      </c>
      <c r="N21" s="211" t="s">
        <v>3076</v>
      </c>
      <c r="O21" s="211" t="s">
        <v>3135</v>
      </c>
      <c r="P21" s="217" t="str">
        <f>VLOOKUP(A21,'import Adıyaman'!A:P,16,0)</f>
        <v>Geleneksel</v>
      </c>
      <c r="Q21" s="218" t="b">
        <v>0</v>
      </c>
      <c r="R21" s="218"/>
      <c r="S21" s="218"/>
      <c r="T21" s="218"/>
      <c r="U21" s="218"/>
      <c r="V21" s="220"/>
      <c r="W21" s="220"/>
      <c r="X21" s="218"/>
      <c r="Y21" s="218"/>
      <c r="Z21" s="220"/>
      <c r="AA21" s="218"/>
      <c r="AB21" s="221"/>
      <c r="AC21" s="218"/>
      <c r="AD21" s="221"/>
      <c r="AE21" s="218"/>
      <c r="AF21" s="218"/>
      <c r="AG21" s="218"/>
      <c r="AH21" s="218"/>
      <c r="AI21" s="218"/>
      <c r="AJ21" s="218"/>
      <c r="AK21" s="218"/>
      <c r="AL21" s="218"/>
      <c r="AM21" s="218"/>
    </row>
    <row r="22" ht="15.75" customHeight="1">
      <c r="A22" s="211" t="s">
        <v>3136</v>
      </c>
      <c r="B22" s="211" t="s">
        <v>3137</v>
      </c>
      <c r="C22" s="56" t="str">
        <f>VLOOKUP(A22,'import Adıyaman'!A:P,3,0)</f>
        <v>DOĞRU</v>
      </c>
      <c r="D22" s="211" t="s">
        <v>1370</v>
      </c>
      <c r="E22" s="56">
        <f>VLOOKUP(A22,'import Adıyaman'!A:P,5,0)</f>
        <v>59</v>
      </c>
      <c r="F22" s="56">
        <f>VLOOKUP(A22,'import Adıyaman'!A:P,6,0)</f>
        <v>46</v>
      </c>
      <c r="G22" s="56">
        <f>VLOOKUP(A22,'import Adıyaman'!A:P,7,0)</f>
        <v>0</v>
      </c>
      <c r="H22" s="56">
        <f>VLOOKUP(A22,'import Adıyaman'!A:P,8,0)</f>
        <v>13</v>
      </c>
      <c r="I22" s="56">
        <f>VLOOKUP(A22,'import Adıyaman'!A:P,9,0)</f>
        <v>13</v>
      </c>
      <c r="J22" s="216">
        <f>VLOOKUP(A22,'import Adıyaman'!A:P,10,0)</f>
        <v>0</v>
      </c>
      <c r="K22" s="211" t="s">
        <v>3138</v>
      </c>
      <c r="L22" s="211">
        <v>4.162023302E9</v>
      </c>
      <c r="M22" s="211" t="s">
        <v>1350</v>
      </c>
      <c r="N22" s="211" t="s">
        <v>3139</v>
      </c>
      <c r="O22" s="211" t="s">
        <v>3140</v>
      </c>
      <c r="P22" s="217" t="str">
        <f>VLOOKUP(A22,'import Adıyaman'!A:P,16,0)</f>
        <v>Geleneksel</v>
      </c>
      <c r="Q22" s="218" t="b">
        <v>0</v>
      </c>
      <c r="R22" s="218"/>
      <c r="S22" s="218"/>
      <c r="T22" s="218"/>
      <c r="U22" s="218"/>
      <c r="V22" s="220"/>
      <c r="W22" s="220"/>
      <c r="X22" s="218"/>
      <c r="Y22" s="218"/>
      <c r="Z22" s="220"/>
      <c r="AA22" s="218"/>
      <c r="AB22" s="221"/>
      <c r="AC22" s="218"/>
      <c r="AD22" s="221"/>
      <c r="AE22" s="218"/>
      <c r="AF22" s="218"/>
      <c r="AG22" s="218"/>
      <c r="AH22" s="218"/>
      <c r="AI22" s="218"/>
      <c r="AJ22" s="218"/>
      <c r="AK22" s="218"/>
      <c r="AL22" s="218"/>
      <c r="AM22" s="218"/>
    </row>
    <row r="23" ht="15.75" customHeight="1">
      <c r="A23" s="56" t="s">
        <v>3141</v>
      </c>
      <c r="B23" s="56" t="s">
        <v>3142</v>
      </c>
      <c r="C23" s="56" t="str">
        <f>VLOOKUP(A23,'import Adıyaman'!A:P,3,0)</f>
        <v>DOĞRU</v>
      </c>
      <c r="D23" s="56" t="s">
        <v>1356</v>
      </c>
      <c r="E23" s="56">
        <f>VLOOKUP(A23,'import Adıyaman'!A:P,5,0)</f>
        <v>3544</v>
      </c>
      <c r="F23" s="56">
        <f>VLOOKUP(A23,'import Adıyaman'!A:P,6,0)</f>
        <v>51</v>
      </c>
      <c r="G23" s="56">
        <f>VLOOKUP(A23,'import Adıyaman'!A:P,7,0)</f>
        <v>0</v>
      </c>
      <c r="H23" s="56">
        <f>VLOOKUP(A23,'import Adıyaman'!A:P,8,0)</f>
        <v>27</v>
      </c>
      <c r="I23" s="56">
        <f>VLOOKUP(A23,'import Adıyaman'!A:P,9,0)</f>
        <v>27</v>
      </c>
      <c r="J23" s="216">
        <f>VLOOKUP(A23,'import Adıyaman'!A:P,10,0)</f>
        <v>0</v>
      </c>
      <c r="K23" s="56" t="s">
        <v>3143</v>
      </c>
      <c r="L23" s="56">
        <v>4.162022824E9</v>
      </c>
      <c r="M23" s="56" t="s">
        <v>1350</v>
      </c>
      <c r="N23" s="56" t="s">
        <v>3144</v>
      </c>
      <c r="O23" s="56" t="s">
        <v>3145</v>
      </c>
      <c r="P23" s="217" t="str">
        <f>VLOOKUP(A23,'import Adıyaman'!A:P,16,0)</f>
        <v>Geleneksel</v>
      </c>
      <c r="Q23" s="218" t="b">
        <v>1</v>
      </c>
      <c r="R23" s="218"/>
      <c r="S23" s="218"/>
      <c r="T23" s="218"/>
      <c r="U23" s="218" t="s">
        <v>3146</v>
      </c>
      <c r="V23" s="220"/>
      <c r="W23" s="220"/>
      <c r="X23" s="218"/>
      <c r="Y23" s="218" t="s">
        <v>1353</v>
      </c>
      <c r="Z23" s="220">
        <v>44630.0</v>
      </c>
      <c r="AA23" s="218"/>
      <c r="AB23" s="221"/>
      <c r="AC23" s="218"/>
      <c r="AD23" s="221"/>
      <c r="AE23" s="218"/>
      <c r="AF23" s="218"/>
      <c r="AG23" s="218"/>
      <c r="AH23" s="218"/>
      <c r="AI23" s="218" t="s">
        <v>128</v>
      </c>
      <c r="AJ23" s="218"/>
      <c r="AK23" s="218"/>
      <c r="AL23" s="218"/>
      <c r="AM23" s="218"/>
    </row>
    <row r="24" ht="15.75" customHeight="1">
      <c r="A24" s="56" t="s">
        <v>3141</v>
      </c>
      <c r="B24" s="56" t="s">
        <v>3142</v>
      </c>
      <c r="C24" s="56" t="str">
        <f>VLOOKUP(A24,'import Adıyaman'!A:P,3,0)</f>
        <v>DOĞRU</v>
      </c>
      <c r="D24" s="56" t="s">
        <v>1356</v>
      </c>
      <c r="E24" s="56">
        <f>VLOOKUP(A24,'import Adıyaman'!A:P,5,0)</f>
        <v>3544</v>
      </c>
      <c r="F24" s="56">
        <f>VLOOKUP(A24,'import Adıyaman'!A:P,6,0)</f>
        <v>51</v>
      </c>
      <c r="G24" s="56">
        <f>VLOOKUP(A24,'import Adıyaman'!A:P,7,0)</f>
        <v>0</v>
      </c>
      <c r="H24" s="56">
        <f>VLOOKUP(A24,'import Adıyaman'!A:P,8,0)</f>
        <v>27</v>
      </c>
      <c r="I24" s="56">
        <f>VLOOKUP(A24,'import Adıyaman'!A:P,9,0)</f>
        <v>27</v>
      </c>
      <c r="J24" s="216">
        <f>VLOOKUP(A24,'import Adıyaman'!A:P,10,0)</f>
        <v>0</v>
      </c>
      <c r="K24" s="56" t="s">
        <v>3143</v>
      </c>
      <c r="L24" s="56">
        <v>4.162022824E9</v>
      </c>
      <c r="M24" s="56" t="s">
        <v>1350</v>
      </c>
      <c r="N24" s="56" t="s">
        <v>3144</v>
      </c>
      <c r="O24" s="56" t="s">
        <v>3145</v>
      </c>
      <c r="P24" s="217" t="str">
        <f>VLOOKUP(A24,'import Adıyaman'!A:P,16,0)</f>
        <v>Geleneksel</v>
      </c>
      <c r="Q24" s="218" t="b">
        <v>0</v>
      </c>
      <c r="R24" s="218" t="s">
        <v>29</v>
      </c>
      <c r="S24" s="218" t="s">
        <v>167</v>
      </c>
      <c r="T24" s="207" t="s">
        <v>3071</v>
      </c>
      <c r="U24" s="218"/>
      <c r="V24" s="220">
        <v>44638.0</v>
      </c>
      <c r="W24" s="220">
        <v>44639.0</v>
      </c>
      <c r="X24" s="218"/>
      <c r="Y24" s="218" t="s">
        <v>1353</v>
      </c>
      <c r="Z24" s="220">
        <v>44638.0</v>
      </c>
      <c r="AA24" s="218"/>
      <c r="AB24" s="221"/>
      <c r="AC24" s="218"/>
      <c r="AD24" s="221"/>
      <c r="AE24" s="218"/>
      <c r="AF24" s="218"/>
      <c r="AG24" s="218"/>
      <c r="AH24" s="218"/>
      <c r="AI24" s="218" t="s">
        <v>167</v>
      </c>
      <c r="AJ24" s="218"/>
      <c r="AK24" s="218"/>
      <c r="AL24" s="218"/>
      <c r="AM24" s="218"/>
    </row>
    <row r="25" ht="15.75" customHeight="1">
      <c r="A25" s="56" t="s">
        <v>3147</v>
      </c>
      <c r="B25" s="56" t="s">
        <v>3148</v>
      </c>
      <c r="C25" s="56" t="str">
        <f>VLOOKUP(A25,'import Adıyaman'!A:P,3,0)</f>
        <v>DOĞRU</v>
      </c>
      <c r="D25" s="56" t="s">
        <v>1370</v>
      </c>
      <c r="E25" s="56">
        <f>VLOOKUP(A25,'import Adıyaman'!A:P,5,0)</f>
        <v>522</v>
      </c>
      <c r="F25" s="56">
        <f>VLOOKUP(A25,'import Adıyaman'!A:P,6,0)</f>
        <v>29</v>
      </c>
      <c r="G25" s="56">
        <f>VLOOKUP(A25,'import Adıyaman'!A:P,7,0)</f>
        <v>7</v>
      </c>
      <c r="H25" s="56">
        <f>VLOOKUP(A25,'import Adıyaman'!A:P,8,0)</f>
        <v>8</v>
      </c>
      <c r="I25" s="56">
        <f>VLOOKUP(A25,'import Adıyaman'!A:P,9,0)</f>
        <v>15</v>
      </c>
      <c r="J25" s="216">
        <f>VLOOKUP(A25,'import Adıyaman'!A:P,10,0)</f>
        <v>0.466667</v>
      </c>
      <c r="K25" s="56" t="s">
        <v>3149</v>
      </c>
      <c r="L25" s="56">
        <v>5.426764905E9</v>
      </c>
      <c r="M25" s="56" t="s">
        <v>1350</v>
      </c>
      <c r="N25" s="56" t="s">
        <v>3081</v>
      </c>
      <c r="O25" s="56" t="s">
        <v>3150</v>
      </c>
      <c r="P25" s="217" t="str">
        <f>VLOOKUP(A25,'import Adıyaman'!A:P,16,0)</f>
        <v>Geleneksel</v>
      </c>
      <c r="Q25" s="218" t="b">
        <v>0</v>
      </c>
      <c r="R25" s="218" t="s">
        <v>38</v>
      </c>
      <c r="S25" s="218" t="s">
        <v>106</v>
      </c>
      <c r="T25" s="207" t="s">
        <v>3071</v>
      </c>
      <c r="U25" s="218" t="s">
        <v>3151</v>
      </c>
      <c r="V25" s="220">
        <v>44616.0</v>
      </c>
      <c r="W25" s="220">
        <v>44618.0</v>
      </c>
      <c r="X25" s="218"/>
      <c r="Y25" s="218" t="s">
        <v>1353</v>
      </c>
      <c r="Z25" s="220">
        <v>44616.0</v>
      </c>
      <c r="AA25" s="218"/>
      <c r="AB25" s="221"/>
      <c r="AC25" s="218"/>
      <c r="AD25" s="221"/>
      <c r="AE25" s="218"/>
      <c r="AF25" s="218"/>
      <c r="AG25" s="218"/>
      <c r="AH25" s="218"/>
      <c r="AI25" s="218" t="s">
        <v>106</v>
      </c>
      <c r="AJ25" s="218"/>
      <c r="AK25" s="218"/>
      <c r="AL25" s="218"/>
      <c r="AM25" s="218"/>
    </row>
    <row r="26" ht="15.75" customHeight="1">
      <c r="A26" s="211" t="s">
        <v>3152</v>
      </c>
      <c r="B26" s="211" t="s">
        <v>3153</v>
      </c>
      <c r="C26" s="56" t="str">
        <f>VLOOKUP(A26,'import Adıyaman'!A:P,3,0)</f>
        <v>DOĞRU</v>
      </c>
      <c r="D26" s="211" t="s">
        <v>1370</v>
      </c>
      <c r="E26" s="56">
        <f>VLOOKUP(A26,'import Adıyaman'!A:P,5,0)</f>
        <v>2</v>
      </c>
      <c r="F26" s="56">
        <f>VLOOKUP(A26,'import Adıyaman'!A:P,6,0)</f>
        <v>2</v>
      </c>
      <c r="G26" s="56">
        <f>VLOOKUP(A26,'import Adıyaman'!A:P,7,0)</f>
        <v>0</v>
      </c>
      <c r="H26" s="56">
        <f>VLOOKUP(A26,'import Adıyaman'!A:P,8,0)</f>
        <v>7</v>
      </c>
      <c r="I26" s="56">
        <f>VLOOKUP(A26,'import Adıyaman'!A:P,9,0)</f>
        <v>7</v>
      </c>
      <c r="J26" s="216">
        <f>VLOOKUP(A26,'import Adıyaman'!A:P,10,0)</f>
        <v>0</v>
      </c>
      <c r="K26" s="211" t="s">
        <v>3154</v>
      </c>
      <c r="L26" s="211">
        <v>5.416010202E9</v>
      </c>
      <c r="M26" s="211" t="s">
        <v>1350</v>
      </c>
      <c r="N26" s="211" t="s">
        <v>3081</v>
      </c>
      <c r="O26" s="211" t="s">
        <v>3155</v>
      </c>
      <c r="P26" s="217" t="str">
        <f>VLOOKUP(A26,'import Adıyaman'!A:P,16,0)</f>
        <v>Geleneksel</v>
      </c>
      <c r="Q26" s="218" t="b">
        <v>0</v>
      </c>
      <c r="R26" s="218"/>
      <c r="S26" s="218"/>
      <c r="T26" s="218"/>
      <c r="U26" s="218"/>
      <c r="V26" s="220"/>
      <c r="W26" s="220"/>
      <c r="X26" s="218"/>
      <c r="Y26" s="218"/>
      <c r="Z26" s="220"/>
      <c r="AA26" s="218"/>
      <c r="AB26" s="221"/>
      <c r="AC26" s="218"/>
      <c r="AD26" s="221"/>
      <c r="AE26" s="218"/>
      <c r="AF26" s="218"/>
      <c r="AG26" s="218"/>
      <c r="AH26" s="218"/>
      <c r="AI26" s="218"/>
      <c r="AJ26" s="218"/>
      <c r="AK26" s="218"/>
      <c r="AL26" s="218"/>
      <c r="AM26" s="218"/>
    </row>
    <row r="27" ht="15.75" customHeight="1">
      <c r="A27" s="56" t="s">
        <v>3156</v>
      </c>
      <c r="B27" s="56" t="s">
        <v>3157</v>
      </c>
      <c r="C27" s="56" t="str">
        <f>VLOOKUP(A27,'import Adıyaman'!A:P,3,0)</f>
        <v>YANLIŞ</v>
      </c>
      <c r="D27" s="56" t="s">
        <v>1370</v>
      </c>
      <c r="E27" s="56">
        <f>VLOOKUP(A27,'import Adıyaman'!A:P,5,0)</f>
        <v>109</v>
      </c>
      <c r="F27" s="56" t="str">
        <f>VLOOKUP(A27,'import Adıyaman'!A:P,6,0)</f>
        <v/>
      </c>
      <c r="G27" s="56">
        <f>VLOOKUP(A27,'import Adıyaman'!A:P,7,0)</f>
        <v>0</v>
      </c>
      <c r="H27" s="56">
        <f>VLOOKUP(A27,'import Adıyaman'!A:P,8,0)</f>
        <v>10</v>
      </c>
      <c r="I27" s="56">
        <f>VLOOKUP(A27,'import Adıyaman'!A:P,9,0)</f>
        <v>10</v>
      </c>
      <c r="J27" s="216">
        <f>VLOOKUP(A27,'import Adıyaman'!A:P,10,0)</f>
        <v>0</v>
      </c>
      <c r="K27" s="56" t="s">
        <v>3158</v>
      </c>
      <c r="L27" s="56">
        <v>5.426579064E9</v>
      </c>
      <c r="M27" s="56" t="s">
        <v>1350</v>
      </c>
      <c r="N27" s="56" t="s">
        <v>3081</v>
      </c>
      <c r="O27" s="56" t="s">
        <v>3159</v>
      </c>
      <c r="P27" s="217" t="str">
        <f>VLOOKUP(A27,'import Adıyaman'!A:P,16,0)</f>
        <v>Geleneksel</v>
      </c>
      <c r="Q27" s="218" t="b">
        <v>0</v>
      </c>
      <c r="R27" s="218" t="s">
        <v>43</v>
      </c>
      <c r="S27" s="218"/>
      <c r="T27" s="218"/>
      <c r="U27" s="218" t="s">
        <v>3160</v>
      </c>
      <c r="V27" s="220"/>
      <c r="W27" s="220"/>
      <c r="X27" s="218"/>
      <c r="Y27" s="218" t="s">
        <v>1506</v>
      </c>
      <c r="Z27" s="220">
        <v>44624.0</v>
      </c>
      <c r="AA27" s="218" t="s">
        <v>43</v>
      </c>
      <c r="AB27" s="221">
        <v>44630.0</v>
      </c>
      <c r="AC27" s="218" t="s">
        <v>43</v>
      </c>
      <c r="AD27" s="221">
        <v>44645.0</v>
      </c>
      <c r="AE27" s="218"/>
      <c r="AF27" s="218"/>
      <c r="AG27" s="218"/>
      <c r="AH27" s="218"/>
      <c r="AI27" s="218" t="s">
        <v>66</v>
      </c>
      <c r="AJ27" s="218" t="s">
        <v>66</v>
      </c>
      <c r="AK27" s="218" t="s">
        <v>66</v>
      </c>
      <c r="AL27" s="218"/>
      <c r="AM27" s="218"/>
    </row>
    <row r="28" ht="15.75" customHeight="1">
      <c r="A28" s="56" t="s">
        <v>3161</v>
      </c>
      <c r="B28" s="56" t="s">
        <v>3162</v>
      </c>
      <c r="C28" s="56" t="str">
        <f>VLOOKUP(A28,'import Adıyaman'!A:P,3,0)</f>
        <v>DOĞRU</v>
      </c>
      <c r="D28" s="56" t="s">
        <v>1507</v>
      </c>
      <c r="E28" s="56">
        <f>VLOOKUP(A28,'import Adıyaman'!A:P,5,0)</f>
        <v>1707</v>
      </c>
      <c r="F28" s="56">
        <f>VLOOKUP(A28,'import Adıyaman'!A:P,6,0)</f>
        <v>26</v>
      </c>
      <c r="G28" s="56">
        <f>VLOOKUP(A28,'import Adıyaman'!A:P,7,0)</f>
        <v>0</v>
      </c>
      <c r="H28" s="56">
        <f>VLOOKUP(A28,'import Adıyaman'!A:P,8,0)</f>
        <v>51</v>
      </c>
      <c r="I28" s="56">
        <f>VLOOKUP(A28,'import Adıyaman'!A:P,9,0)</f>
        <v>51</v>
      </c>
      <c r="J28" s="216">
        <f>VLOOKUP(A28,'import Adıyaman'!A:P,10,0)</f>
        <v>0</v>
      </c>
      <c r="K28" s="56" t="s">
        <v>3163</v>
      </c>
      <c r="L28" s="56">
        <v>5.437743139E9</v>
      </c>
      <c r="M28" s="56" t="s">
        <v>1350</v>
      </c>
      <c r="N28" s="56" t="s">
        <v>3059</v>
      </c>
      <c r="O28" s="56" t="s">
        <v>3164</v>
      </c>
      <c r="P28" s="217" t="str">
        <f>VLOOKUP(A28,'import Adıyaman'!A:P,16,0)</f>
        <v>Geleneksel</v>
      </c>
      <c r="Q28" s="218" t="b">
        <v>0</v>
      </c>
      <c r="R28" s="218" t="s">
        <v>29</v>
      </c>
      <c r="S28" s="218"/>
      <c r="T28" s="218"/>
      <c r="U28" s="218"/>
      <c r="V28" s="220"/>
      <c r="W28" s="220"/>
      <c r="X28" s="218"/>
      <c r="Y28" s="218" t="s">
        <v>1353</v>
      </c>
      <c r="Z28" s="220">
        <v>44610.0</v>
      </c>
      <c r="AA28" s="218"/>
      <c r="AB28" s="221"/>
      <c r="AC28" s="218"/>
      <c r="AD28" s="221"/>
      <c r="AE28" s="218"/>
      <c r="AF28" s="218"/>
      <c r="AG28" s="218"/>
      <c r="AH28" s="218"/>
      <c r="AI28" s="218" t="s">
        <v>404</v>
      </c>
      <c r="AJ28" s="218"/>
      <c r="AK28" s="218"/>
      <c r="AL28" s="218"/>
      <c r="AM28" s="218"/>
    </row>
    <row r="29" ht="15.75" customHeight="1">
      <c r="A29" s="56" t="s">
        <v>3165</v>
      </c>
      <c r="B29" s="56" t="s">
        <v>3166</v>
      </c>
      <c r="C29" s="56" t="str">
        <f>VLOOKUP(A29,'import Adıyaman'!A:P,3,0)</f>
        <v>DOĞRU</v>
      </c>
      <c r="D29" s="56" t="s">
        <v>1364</v>
      </c>
      <c r="E29" s="56">
        <f>VLOOKUP(A29,'import Adıyaman'!A:P,5,0)</f>
        <v>2302</v>
      </c>
      <c r="F29" s="56">
        <f>VLOOKUP(A29,'import Adıyaman'!A:P,6,0)</f>
        <v>82</v>
      </c>
      <c r="G29" s="56">
        <f>VLOOKUP(A29,'import Adıyaman'!A:P,7,0)</f>
        <v>0</v>
      </c>
      <c r="H29" s="56">
        <f>VLOOKUP(A29,'import Adıyaman'!A:P,8,0)</f>
        <v>6</v>
      </c>
      <c r="I29" s="56">
        <f>VLOOKUP(A29,'import Adıyaman'!A:P,9,0)</f>
        <v>6</v>
      </c>
      <c r="J29" s="216">
        <f>VLOOKUP(A29,'import Adıyaman'!A:P,10,0)</f>
        <v>0</v>
      </c>
      <c r="K29" s="56" t="s">
        <v>3167</v>
      </c>
      <c r="L29" s="56">
        <v>4.162134953E9</v>
      </c>
      <c r="M29" s="56" t="s">
        <v>1350</v>
      </c>
      <c r="N29" s="56" t="s">
        <v>3059</v>
      </c>
      <c r="O29" s="56" t="s">
        <v>3168</v>
      </c>
      <c r="P29" s="217" t="str">
        <f>VLOOKUP(A29,'import Adıyaman'!A:P,16,0)</f>
        <v>Geleneksel</v>
      </c>
      <c r="Q29" s="218" t="b">
        <v>0</v>
      </c>
      <c r="R29" s="218" t="s">
        <v>33</v>
      </c>
      <c r="S29" s="218"/>
      <c r="T29" s="218"/>
      <c r="U29" s="218" t="s">
        <v>3169</v>
      </c>
      <c r="V29" s="220"/>
      <c r="W29" s="220"/>
      <c r="X29" s="218"/>
      <c r="Y29" s="218" t="s">
        <v>1475</v>
      </c>
      <c r="Z29" s="220">
        <v>44645.0</v>
      </c>
      <c r="AA29" s="218"/>
      <c r="AB29" s="221"/>
      <c r="AC29" s="218"/>
      <c r="AD29" s="221"/>
      <c r="AE29" s="218"/>
      <c r="AF29" s="218"/>
      <c r="AG29" s="218"/>
      <c r="AH29" s="218"/>
      <c r="AI29" s="218" t="s">
        <v>66</v>
      </c>
      <c r="AJ29" s="218"/>
      <c r="AK29" s="218"/>
      <c r="AL29" s="218"/>
      <c r="AM29" s="218"/>
    </row>
    <row r="30" ht="15.75" customHeight="1">
      <c r="A30" s="56" t="s">
        <v>3170</v>
      </c>
      <c r="B30" s="56" t="s">
        <v>3171</v>
      </c>
      <c r="C30" s="56" t="str">
        <f>VLOOKUP(A30,'import Adıyaman'!A:P,3,0)</f>
        <v>DOĞRU</v>
      </c>
      <c r="D30" s="56" t="s">
        <v>1364</v>
      </c>
      <c r="E30" s="56">
        <f>VLOOKUP(A30,'import Adıyaman'!A:P,5,0)</f>
        <v>1404</v>
      </c>
      <c r="F30" s="56">
        <f>VLOOKUP(A30,'import Adıyaman'!A:P,6,0)</f>
        <v>121</v>
      </c>
      <c r="G30" s="56">
        <f>VLOOKUP(A30,'import Adıyaman'!A:P,7,0)</f>
        <v>0</v>
      </c>
      <c r="H30" s="56">
        <f>VLOOKUP(A30,'import Adıyaman'!A:P,8,0)</f>
        <v>5</v>
      </c>
      <c r="I30" s="56">
        <f>VLOOKUP(A30,'import Adıyaman'!A:P,9,0)</f>
        <v>5</v>
      </c>
      <c r="J30" s="216">
        <f>VLOOKUP(A30,'import Adıyaman'!A:P,10,0)</f>
        <v>0</v>
      </c>
      <c r="K30" s="56" t="s">
        <v>3167</v>
      </c>
      <c r="L30" s="56">
        <v>4.162134953E9</v>
      </c>
      <c r="M30" s="56" t="s">
        <v>1350</v>
      </c>
      <c r="N30" s="56" t="s">
        <v>3059</v>
      </c>
      <c r="O30" s="56" t="s">
        <v>3168</v>
      </c>
      <c r="P30" s="217" t="str">
        <f>VLOOKUP(A30,'import Adıyaman'!A:P,16,0)</f>
        <v>Geleneksel</v>
      </c>
      <c r="Q30" s="218" t="b">
        <v>0</v>
      </c>
      <c r="R30" s="218" t="s">
        <v>33</v>
      </c>
      <c r="S30" s="218"/>
      <c r="U30" s="218" t="s">
        <v>3172</v>
      </c>
      <c r="V30" s="220"/>
      <c r="W30" s="220"/>
      <c r="X30" s="218"/>
      <c r="Y30" s="218" t="s">
        <v>1475</v>
      </c>
      <c r="Z30" s="220">
        <v>44645.0</v>
      </c>
      <c r="AA30" s="218"/>
      <c r="AB30" s="221"/>
      <c r="AC30" s="218"/>
      <c r="AD30" s="221"/>
      <c r="AE30" s="218"/>
      <c r="AF30" s="218"/>
      <c r="AG30" s="218"/>
      <c r="AH30" s="218"/>
      <c r="AI30" s="218" t="s">
        <v>66</v>
      </c>
      <c r="AJ30" s="218"/>
      <c r="AK30" s="218"/>
      <c r="AL30" s="218"/>
      <c r="AM30" s="218"/>
    </row>
    <row r="31" ht="15.75" customHeight="1">
      <c r="A31" s="56" t="s">
        <v>3173</v>
      </c>
      <c r="B31" s="56" t="s">
        <v>3174</v>
      </c>
      <c r="C31" s="56" t="str">
        <f>VLOOKUP(A31,'import Adıyaman'!A:P,3,0)</f>
        <v>DOĞRU</v>
      </c>
      <c r="D31" s="56" t="s">
        <v>1370</v>
      </c>
      <c r="E31" s="56">
        <f>VLOOKUP(A31,'import Adıyaman'!A:P,5,0)</f>
        <v>4908</v>
      </c>
      <c r="F31" s="56">
        <f>VLOOKUP(A31,'import Adıyaman'!A:P,6,0)</f>
        <v>195</v>
      </c>
      <c r="G31" s="56">
        <f>VLOOKUP(A31,'import Adıyaman'!A:P,7,0)</f>
        <v>1</v>
      </c>
      <c r="H31" s="56">
        <f>VLOOKUP(A31,'import Adıyaman'!A:P,8,0)</f>
        <v>27</v>
      </c>
      <c r="I31" s="56">
        <f>VLOOKUP(A31,'import Adıyaman'!A:P,9,0)</f>
        <v>28</v>
      </c>
      <c r="J31" s="216">
        <f>VLOOKUP(A31,'import Adıyaman'!A:P,10,0)</f>
        <v>0.035714</v>
      </c>
      <c r="K31" s="56" t="s">
        <v>3175</v>
      </c>
      <c r="L31" s="56">
        <v>5.42837148E9</v>
      </c>
      <c r="M31" s="56" t="s">
        <v>1350</v>
      </c>
      <c r="N31" s="56" t="s">
        <v>3081</v>
      </c>
      <c r="O31" s="56" t="s">
        <v>3176</v>
      </c>
      <c r="P31" s="217" t="str">
        <f>VLOOKUP(A31,'import Adıyaman'!A:P,16,0)</f>
        <v>Geleneksel</v>
      </c>
      <c r="Q31" s="218" t="b">
        <v>0</v>
      </c>
      <c r="R31" s="218" t="s">
        <v>38</v>
      </c>
      <c r="S31" s="218" t="s">
        <v>100</v>
      </c>
      <c r="T31" s="2" t="s">
        <v>3071</v>
      </c>
      <c r="U31" s="218" t="s">
        <v>3177</v>
      </c>
      <c r="V31" s="220">
        <v>44613.0</v>
      </c>
      <c r="W31" s="220">
        <v>44613.0</v>
      </c>
      <c r="X31" s="218"/>
      <c r="Y31" s="218" t="s">
        <v>1353</v>
      </c>
      <c r="Z31" s="220">
        <v>44610.0</v>
      </c>
      <c r="AA31" s="218" t="s">
        <v>1353</v>
      </c>
      <c r="AB31" s="221">
        <v>44613.0</v>
      </c>
      <c r="AC31" s="218"/>
      <c r="AD31" s="221"/>
      <c r="AE31" s="218"/>
      <c r="AF31" s="218"/>
      <c r="AG31" s="218"/>
      <c r="AH31" s="218"/>
      <c r="AI31" s="218" t="s">
        <v>404</v>
      </c>
      <c r="AJ31" s="218" t="s">
        <v>100</v>
      </c>
      <c r="AK31" s="218"/>
      <c r="AL31" s="218"/>
      <c r="AM31" s="218"/>
    </row>
    <row r="32" ht="15.75" customHeight="1">
      <c r="A32" s="211" t="s">
        <v>3178</v>
      </c>
      <c r="B32" s="211" t="s">
        <v>3179</v>
      </c>
      <c r="C32" s="56" t="str">
        <f>VLOOKUP(A32,'import Adıyaman'!A:P,3,0)</f>
        <v>DOĞRU</v>
      </c>
      <c r="D32" s="211" t="s">
        <v>1827</v>
      </c>
      <c r="E32" s="56" t="str">
        <f>VLOOKUP(A32,'import Adıyaman'!A:P,5,0)</f>
        <v/>
      </c>
      <c r="F32" s="56" t="str">
        <f>VLOOKUP(A32,'import Adıyaman'!A:P,6,0)</f>
        <v/>
      </c>
      <c r="G32" s="56">
        <f>VLOOKUP(A32,'import Adıyaman'!A:P,7,0)</f>
        <v>0</v>
      </c>
      <c r="H32" s="56">
        <f>VLOOKUP(A32,'import Adıyaman'!A:P,8,0)</f>
        <v>14</v>
      </c>
      <c r="I32" s="56">
        <f>VLOOKUP(A32,'import Adıyaman'!A:P,9,0)</f>
        <v>14</v>
      </c>
      <c r="J32" s="216">
        <f>VLOOKUP(A32,'import Adıyaman'!A:P,10,0)</f>
        <v>0</v>
      </c>
      <c r="K32" s="211" t="s">
        <v>3180</v>
      </c>
      <c r="L32" s="211">
        <v>5.434416876E9</v>
      </c>
      <c r="M32" s="211" t="s">
        <v>1350</v>
      </c>
      <c r="N32" s="211" t="s">
        <v>3105</v>
      </c>
      <c r="O32" s="211" t="s">
        <v>3181</v>
      </c>
      <c r="P32" s="217" t="str">
        <f>VLOOKUP(A32,'import Adıyaman'!A:P,16,0)</f>
        <v>Geleneksel</v>
      </c>
      <c r="Q32" s="218" t="b">
        <v>0</v>
      </c>
      <c r="R32" s="218"/>
      <c r="S32" s="218"/>
      <c r="T32" s="223"/>
      <c r="U32" s="218"/>
      <c r="V32" s="220"/>
      <c r="W32" s="220"/>
      <c r="X32" s="218"/>
      <c r="Y32" s="218"/>
      <c r="Z32" s="220"/>
      <c r="AA32" s="218"/>
      <c r="AB32" s="221"/>
      <c r="AC32" s="218"/>
      <c r="AD32" s="221"/>
      <c r="AE32" s="218"/>
      <c r="AF32" s="218"/>
      <c r="AG32" s="218"/>
      <c r="AH32" s="218"/>
      <c r="AI32" s="218"/>
      <c r="AJ32" s="218"/>
      <c r="AK32" s="218"/>
      <c r="AL32" s="218"/>
      <c r="AM32" s="218"/>
    </row>
    <row r="33" ht="15.75" customHeight="1">
      <c r="A33" s="211" t="s">
        <v>3182</v>
      </c>
      <c r="B33" s="211" t="s">
        <v>3183</v>
      </c>
      <c r="C33" s="56" t="str">
        <f>VLOOKUP(A33,'import Adıyaman'!A:P,3,0)</f>
        <v>DOĞRU</v>
      </c>
      <c r="D33" s="211" t="s">
        <v>1370</v>
      </c>
      <c r="E33" s="56">
        <f>VLOOKUP(A33,'import Adıyaman'!A:P,5,0)</f>
        <v>299</v>
      </c>
      <c r="F33" s="56">
        <f>VLOOKUP(A33,'import Adıyaman'!A:P,6,0)</f>
        <v>280</v>
      </c>
      <c r="G33" s="56">
        <f>VLOOKUP(A33,'import Adıyaman'!A:P,7,0)</f>
        <v>0</v>
      </c>
      <c r="H33" s="56">
        <f>VLOOKUP(A33,'import Adıyaman'!A:P,8,0)</f>
        <v>12</v>
      </c>
      <c r="I33" s="56">
        <f>VLOOKUP(A33,'import Adıyaman'!A:P,9,0)</f>
        <v>12</v>
      </c>
      <c r="J33" s="216">
        <f>VLOOKUP(A33,'import Adıyaman'!A:P,10,0)</f>
        <v>0</v>
      </c>
      <c r="K33" s="211" t="s">
        <v>3184</v>
      </c>
      <c r="L33" s="211">
        <v>5.5330266E9</v>
      </c>
      <c r="M33" s="211" t="s">
        <v>1350</v>
      </c>
      <c r="N33" s="211" t="s">
        <v>3105</v>
      </c>
      <c r="O33" s="211" t="s">
        <v>3185</v>
      </c>
      <c r="P33" s="217" t="str">
        <f>VLOOKUP(A33,'import Adıyaman'!A:P,16,0)</f>
        <v>Geleneksel</v>
      </c>
      <c r="Q33" s="218" t="b">
        <v>0</v>
      </c>
      <c r="R33" s="218"/>
      <c r="S33" s="218"/>
      <c r="T33" s="218"/>
      <c r="U33" s="218"/>
      <c r="V33" s="220"/>
      <c r="W33" s="220"/>
      <c r="X33" s="218"/>
      <c r="Y33" s="218"/>
      <c r="Z33" s="220"/>
      <c r="AA33" s="218"/>
      <c r="AB33" s="221"/>
      <c r="AC33" s="218"/>
      <c r="AD33" s="221"/>
      <c r="AE33" s="218"/>
      <c r="AF33" s="218"/>
      <c r="AG33" s="218"/>
      <c r="AH33" s="218"/>
      <c r="AI33" s="218"/>
      <c r="AJ33" s="218"/>
      <c r="AK33" s="218"/>
      <c r="AL33" s="218"/>
      <c r="AM33" s="218"/>
    </row>
    <row r="34" ht="15.75" customHeight="1">
      <c r="A34" s="56" t="s">
        <v>3186</v>
      </c>
      <c r="B34" s="56" t="s">
        <v>3187</v>
      </c>
      <c r="C34" s="56" t="str">
        <f>VLOOKUP(A34,'import Adıyaman'!A:P,3,0)</f>
        <v>DOĞRU</v>
      </c>
      <c r="D34" s="56" t="s">
        <v>1370</v>
      </c>
      <c r="E34" s="56">
        <f>VLOOKUP(A34,'import Adıyaman'!A:P,5,0)</f>
        <v>1003</v>
      </c>
      <c r="F34" s="56">
        <f>VLOOKUP(A34,'import Adıyaman'!A:P,6,0)</f>
        <v>27</v>
      </c>
      <c r="G34" s="56">
        <f>VLOOKUP(A34,'import Adıyaman'!A:P,7,0)</f>
        <v>0</v>
      </c>
      <c r="H34" s="56">
        <f>VLOOKUP(A34,'import Adıyaman'!A:P,8,0)</f>
        <v>32</v>
      </c>
      <c r="I34" s="56">
        <f>VLOOKUP(A34,'import Adıyaman'!A:P,9,0)</f>
        <v>32</v>
      </c>
      <c r="J34" s="216">
        <f>VLOOKUP(A34,'import Adıyaman'!A:P,10,0)</f>
        <v>0</v>
      </c>
      <c r="K34" s="56" t="s">
        <v>3188</v>
      </c>
      <c r="L34" s="56">
        <v>4.162232099E9</v>
      </c>
      <c r="M34" s="56" t="s">
        <v>1350</v>
      </c>
      <c r="N34" s="56" t="s">
        <v>3105</v>
      </c>
      <c r="O34" s="56" t="s">
        <v>3189</v>
      </c>
      <c r="P34" s="217" t="str">
        <f>VLOOKUP(A34,'import Adıyaman'!A:P,16,0)</f>
        <v>Geleneksel</v>
      </c>
      <c r="Q34" s="218" t="b">
        <v>0</v>
      </c>
      <c r="R34" s="218" t="s">
        <v>29</v>
      </c>
      <c r="S34" s="218"/>
      <c r="T34" s="218"/>
      <c r="U34" s="218" t="s">
        <v>3190</v>
      </c>
      <c r="V34" s="220"/>
      <c r="W34" s="220"/>
      <c r="X34" s="218"/>
      <c r="Y34" s="218" t="s">
        <v>1353</v>
      </c>
      <c r="Z34" s="220">
        <v>44610.0</v>
      </c>
      <c r="AA34" s="218"/>
      <c r="AB34" s="221"/>
      <c r="AC34" s="218"/>
      <c r="AD34" s="221"/>
      <c r="AE34" s="218"/>
      <c r="AF34" s="218"/>
      <c r="AG34" s="218"/>
      <c r="AH34" s="218"/>
      <c r="AI34" s="218" t="s">
        <v>100</v>
      </c>
      <c r="AJ34" s="218"/>
      <c r="AK34" s="218"/>
      <c r="AL34" s="218"/>
      <c r="AM34" s="218"/>
    </row>
    <row r="35" ht="15.75" customHeight="1">
      <c r="A35" s="56" t="s">
        <v>3191</v>
      </c>
      <c r="B35" s="56" t="s">
        <v>3192</v>
      </c>
      <c r="C35" s="56" t="str">
        <f>VLOOKUP(A35,'import Adıyaman'!A:P,3,0)</f>
        <v>DOĞRU</v>
      </c>
      <c r="D35" s="56" t="s">
        <v>1370</v>
      </c>
      <c r="E35" s="56">
        <f>VLOOKUP(A35,'import Adıyaman'!A:P,5,0)</f>
        <v>73</v>
      </c>
      <c r="F35" s="56" t="str">
        <f>VLOOKUP(A35,'import Adıyaman'!A:P,6,0)</f>
        <v/>
      </c>
      <c r="G35" s="56">
        <f>VLOOKUP(A35,'import Adıyaman'!A:P,7,0)</f>
        <v>0</v>
      </c>
      <c r="H35" s="56">
        <f>VLOOKUP(A35,'import Adıyaman'!A:P,8,0)</f>
        <v>43</v>
      </c>
      <c r="I35" s="56">
        <f>VLOOKUP(A35,'import Adıyaman'!A:P,9,0)</f>
        <v>43</v>
      </c>
      <c r="J35" s="216">
        <f>VLOOKUP(A35,'import Adıyaman'!A:P,10,0)</f>
        <v>0</v>
      </c>
      <c r="K35" s="56" t="s">
        <v>3193</v>
      </c>
      <c r="L35" s="56">
        <v>5.384028585E9</v>
      </c>
      <c r="M35" s="56" t="s">
        <v>1350</v>
      </c>
      <c r="N35" s="56" t="s">
        <v>3194</v>
      </c>
      <c r="O35" s="56" t="s">
        <v>3195</v>
      </c>
      <c r="P35" s="217" t="str">
        <f>VLOOKUP(A35,'import Adıyaman'!A:P,16,0)</f>
        <v>Geleneksel</v>
      </c>
      <c r="Q35" s="218" t="b">
        <v>0</v>
      </c>
      <c r="R35" s="218" t="s">
        <v>29</v>
      </c>
      <c r="S35" s="218"/>
      <c r="T35" s="218"/>
      <c r="U35" s="218"/>
      <c r="V35" s="220"/>
      <c r="W35" s="220"/>
      <c r="X35" s="218"/>
      <c r="Y35" s="218" t="s">
        <v>1353</v>
      </c>
      <c r="Z35" s="220">
        <v>44611.0</v>
      </c>
      <c r="AA35" s="218"/>
      <c r="AB35" s="221"/>
      <c r="AC35" s="218"/>
      <c r="AD35" s="221"/>
      <c r="AE35" s="218"/>
      <c r="AF35" s="218"/>
      <c r="AG35" s="218"/>
      <c r="AH35" s="218"/>
      <c r="AI35" s="218" t="s">
        <v>404</v>
      </c>
      <c r="AJ35" s="218"/>
      <c r="AK35" s="218"/>
      <c r="AL35" s="218"/>
      <c r="AM35" s="218"/>
    </row>
    <row r="36" ht="15.75" customHeight="1">
      <c r="A36" s="56" t="s">
        <v>3196</v>
      </c>
      <c r="B36" s="56" t="s">
        <v>3197</v>
      </c>
      <c r="C36" s="56" t="str">
        <f>VLOOKUP(A36,'import Adıyaman'!A:P,3,0)</f>
        <v>DOĞRU</v>
      </c>
      <c r="D36" s="56" t="s">
        <v>1378</v>
      </c>
      <c r="E36" s="56">
        <f>VLOOKUP(A36,'import Adıyaman'!A:P,5,0)</f>
        <v>13442</v>
      </c>
      <c r="F36" s="56">
        <f>VLOOKUP(A36,'import Adıyaman'!A:P,6,0)</f>
        <v>398</v>
      </c>
      <c r="G36" s="56">
        <f>VLOOKUP(A36,'import Adıyaman'!A:P,7,0)</f>
        <v>0</v>
      </c>
      <c r="H36" s="56">
        <f>VLOOKUP(A36,'import Adıyaman'!A:P,8,0)</f>
        <v>33</v>
      </c>
      <c r="I36" s="56">
        <f>VLOOKUP(A36,'import Adıyaman'!A:P,9,0)</f>
        <v>33</v>
      </c>
      <c r="J36" s="216">
        <f>VLOOKUP(A36,'import Adıyaman'!A:P,10,0)</f>
        <v>0</v>
      </c>
      <c r="K36" s="56" t="s">
        <v>3198</v>
      </c>
      <c r="L36" s="56">
        <v>4.162145505E9</v>
      </c>
      <c r="M36" s="56" t="s">
        <v>1350</v>
      </c>
      <c r="N36" s="56" t="s">
        <v>3081</v>
      </c>
      <c r="O36" s="56" t="s">
        <v>3199</v>
      </c>
      <c r="P36" s="217" t="str">
        <f>VLOOKUP(A36,'import Adıyaman'!A:P,16,0)</f>
        <v>Geleneksel</v>
      </c>
      <c r="Q36" s="218" t="b">
        <v>0</v>
      </c>
      <c r="R36" s="218" t="s">
        <v>43</v>
      </c>
      <c r="S36" s="218"/>
      <c r="T36" s="218"/>
      <c r="U36" s="218">
        <v>5.064065252E9</v>
      </c>
      <c r="V36" s="220"/>
      <c r="W36" s="220"/>
      <c r="X36" s="218"/>
      <c r="Y36" s="218" t="s">
        <v>43</v>
      </c>
      <c r="Z36" s="220">
        <v>44645.0</v>
      </c>
      <c r="AA36" s="218"/>
      <c r="AB36" s="221"/>
      <c r="AC36" s="218"/>
      <c r="AD36" s="221"/>
      <c r="AE36" s="218"/>
      <c r="AF36" s="218"/>
      <c r="AG36" s="218"/>
      <c r="AH36" s="218"/>
      <c r="AI36" s="218" t="s">
        <v>66</v>
      </c>
      <c r="AJ36" s="218"/>
      <c r="AK36" s="218"/>
      <c r="AL36" s="218"/>
      <c r="AM36" s="218"/>
    </row>
    <row r="37" ht="15.75" customHeight="1">
      <c r="A37" s="211" t="s">
        <v>3200</v>
      </c>
      <c r="B37" s="211" t="s">
        <v>3201</v>
      </c>
      <c r="C37" s="56" t="str">
        <f>VLOOKUP(A37,'import Adıyaman'!A:P,3,0)</f>
        <v>DOĞRU</v>
      </c>
      <c r="D37" s="211" t="s">
        <v>1507</v>
      </c>
      <c r="E37" s="56">
        <f>VLOOKUP(A37,'import Adıyaman'!A:P,5,0)</f>
        <v>1</v>
      </c>
      <c r="F37" s="56">
        <f>VLOOKUP(A37,'import Adıyaman'!A:P,6,0)</f>
        <v>1</v>
      </c>
      <c r="G37" s="56">
        <f>VLOOKUP(A37,'import Adıyaman'!A:P,7,0)</f>
        <v>0</v>
      </c>
      <c r="H37" s="56">
        <f>VLOOKUP(A37,'import Adıyaman'!A:P,8,0)</f>
        <v>10</v>
      </c>
      <c r="I37" s="56">
        <f>VLOOKUP(A37,'import Adıyaman'!A:P,9,0)</f>
        <v>10</v>
      </c>
      <c r="J37" s="216">
        <f>VLOOKUP(A37,'import Adıyaman'!A:P,10,0)</f>
        <v>0</v>
      </c>
      <c r="K37" s="211" t="s">
        <v>3202</v>
      </c>
      <c r="L37" s="211">
        <v>5.529495866E9</v>
      </c>
      <c r="M37" s="211" t="s">
        <v>1350</v>
      </c>
      <c r="N37" s="211" t="s">
        <v>3203</v>
      </c>
      <c r="O37" s="211" t="s">
        <v>3204</v>
      </c>
      <c r="P37" s="217" t="str">
        <f>VLOOKUP(A37,'import Adıyaman'!A:P,16,0)</f>
        <v>Geleneksel</v>
      </c>
      <c r="Q37" s="218" t="b">
        <v>0</v>
      </c>
      <c r="R37" s="218"/>
      <c r="S37" s="218"/>
      <c r="T37" s="218"/>
      <c r="U37" s="218"/>
      <c r="V37" s="220"/>
      <c r="W37" s="220"/>
      <c r="X37" s="218"/>
      <c r="Y37" s="218"/>
      <c r="Z37" s="220"/>
      <c r="AA37" s="218"/>
      <c r="AB37" s="221"/>
      <c r="AC37" s="218"/>
      <c r="AD37" s="221"/>
      <c r="AE37" s="218"/>
      <c r="AF37" s="218"/>
      <c r="AG37" s="218"/>
      <c r="AH37" s="218"/>
      <c r="AI37" s="218"/>
      <c r="AJ37" s="218"/>
      <c r="AK37" s="218"/>
      <c r="AL37" s="218"/>
      <c r="AM37" s="218"/>
    </row>
    <row r="38" ht="15.75" customHeight="1">
      <c r="A38" s="56" t="s">
        <v>3205</v>
      </c>
      <c r="B38" s="56" t="s">
        <v>3206</v>
      </c>
      <c r="C38" s="56" t="str">
        <f>VLOOKUP(A38,'import Adıyaman'!A:P,3,0)</f>
        <v>DOĞRU</v>
      </c>
      <c r="D38" s="56" t="s">
        <v>1378</v>
      </c>
      <c r="E38" s="56" t="str">
        <f>VLOOKUP(A38,'import Adıyaman'!A:P,5,0)</f>
        <v/>
      </c>
      <c r="F38" s="56" t="str">
        <f>VLOOKUP(A38,'import Adıyaman'!A:P,6,0)</f>
        <v/>
      </c>
      <c r="G38" s="56">
        <f>VLOOKUP(A38,'import Adıyaman'!A:P,7,0)</f>
        <v>5</v>
      </c>
      <c r="H38" s="56">
        <f>VLOOKUP(A38,'import Adıyaman'!A:P,8,0)</f>
        <v>22</v>
      </c>
      <c r="I38" s="56">
        <f>VLOOKUP(A38,'import Adıyaman'!A:P,9,0)</f>
        <v>27</v>
      </c>
      <c r="J38" s="216">
        <f>VLOOKUP(A38,'import Adıyaman'!A:P,10,0)</f>
        <v>0.185185</v>
      </c>
      <c r="K38" s="56" t="s">
        <v>3207</v>
      </c>
      <c r="L38" s="56">
        <v>5.423940341E9</v>
      </c>
      <c r="M38" s="56" t="s">
        <v>1350</v>
      </c>
      <c r="N38" s="56" t="s">
        <v>3081</v>
      </c>
      <c r="O38" s="56" t="s">
        <v>3208</v>
      </c>
      <c r="P38" s="217" t="str">
        <f>VLOOKUP(A38,'import Adıyaman'!A:P,16,0)</f>
        <v>Geleneksel</v>
      </c>
      <c r="Q38" s="218" t="b">
        <v>0</v>
      </c>
      <c r="R38" s="218" t="s">
        <v>38</v>
      </c>
      <c r="S38" s="218" t="s">
        <v>610</v>
      </c>
      <c r="T38" s="2" t="s">
        <v>3071</v>
      </c>
      <c r="U38" s="218"/>
      <c r="V38" s="220">
        <v>44611.0</v>
      </c>
      <c r="W38" s="220">
        <v>44612.0</v>
      </c>
      <c r="X38" s="220"/>
      <c r="Y38" s="218" t="s">
        <v>1353</v>
      </c>
      <c r="Z38" s="220">
        <v>44611.0</v>
      </c>
      <c r="AA38" s="218"/>
      <c r="AB38" s="221"/>
      <c r="AC38" s="218"/>
      <c r="AD38" s="221"/>
      <c r="AE38" s="218"/>
      <c r="AF38" s="218"/>
      <c r="AG38" s="218"/>
      <c r="AH38" s="218"/>
      <c r="AI38" s="218" t="s">
        <v>610</v>
      </c>
      <c r="AJ38" s="218"/>
      <c r="AK38" s="218"/>
      <c r="AL38" s="218"/>
      <c r="AM38" s="218"/>
    </row>
    <row r="39" ht="15.75" customHeight="1">
      <c r="A39" s="56" t="s">
        <v>3209</v>
      </c>
      <c r="B39" s="56" t="s">
        <v>3210</v>
      </c>
      <c r="C39" s="56" t="str">
        <f>VLOOKUP(A39,'import Adıyaman'!A:P,3,0)</f>
        <v>DOĞRU</v>
      </c>
      <c r="D39" s="56" t="s">
        <v>1378</v>
      </c>
      <c r="E39" s="56">
        <f>VLOOKUP(A39,'import Adıyaman'!A:P,5,0)</f>
        <v>722</v>
      </c>
      <c r="F39" s="56">
        <f>VLOOKUP(A39,'import Adıyaman'!A:P,6,0)</f>
        <v>67</v>
      </c>
      <c r="G39" s="56">
        <f>VLOOKUP(A39,'import Adıyaman'!A:P,7,0)</f>
        <v>19</v>
      </c>
      <c r="H39" s="56">
        <f>VLOOKUP(A39,'import Adıyaman'!A:P,8,0)</f>
        <v>14</v>
      </c>
      <c r="I39" s="56">
        <f>VLOOKUP(A39,'import Adıyaman'!A:P,9,0)</f>
        <v>33</v>
      </c>
      <c r="J39" s="216">
        <f>VLOOKUP(A39,'import Adıyaman'!A:P,10,0)</f>
        <v>0.575758</v>
      </c>
      <c r="K39" s="56" t="s">
        <v>3211</v>
      </c>
      <c r="L39" s="56">
        <v>5.51255551E9</v>
      </c>
      <c r="M39" s="56" t="s">
        <v>1350</v>
      </c>
      <c r="N39" s="56" t="s">
        <v>3105</v>
      </c>
      <c r="O39" s="56" t="s">
        <v>3212</v>
      </c>
      <c r="P39" s="217" t="str">
        <f>VLOOKUP(A39,'import Adıyaman'!A:P,16,0)</f>
        <v>Geleneksel</v>
      </c>
      <c r="Q39" s="218" t="b">
        <v>0</v>
      </c>
      <c r="R39" s="218" t="s">
        <v>38</v>
      </c>
      <c r="S39" s="218" t="s">
        <v>100</v>
      </c>
      <c r="T39" s="2" t="s">
        <v>3071</v>
      </c>
      <c r="U39" s="218"/>
      <c r="V39" s="220">
        <v>44610.0</v>
      </c>
      <c r="W39" s="220">
        <v>44611.0</v>
      </c>
      <c r="X39" s="218"/>
      <c r="Y39" s="218" t="s">
        <v>1353</v>
      </c>
      <c r="Z39" s="220">
        <v>44610.0</v>
      </c>
      <c r="AA39" s="218"/>
      <c r="AB39" s="221"/>
      <c r="AC39" s="218"/>
      <c r="AD39" s="221"/>
      <c r="AE39" s="218"/>
      <c r="AF39" s="218"/>
      <c r="AG39" s="218"/>
      <c r="AH39" s="218"/>
      <c r="AI39" s="218" t="s">
        <v>100</v>
      </c>
      <c r="AJ39" s="218"/>
      <c r="AK39" s="218"/>
      <c r="AL39" s="218"/>
      <c r="AM39" s="218"/>
    </row>
    <row r="40" ht="15.75" customHeight="1">
      <c r="A40" s="56" t="s">
        <v>3213</v>
      </c>
      <c r="B40" s="56" t="s">
        <v>3214</v>
      </c>
      <c r="C40" s="56" t="str">
        <f>VLOOKUP(A40,'import Adıyaman'!A:P,3,0)</f>
        <v>YANLIŞ</v>
      </c>
      <c r="D40" s="56" t="s">
        <v>1378</v>
      </c>
      <c r="E40" s="56" t="str">
        <f>VLOOKUP(A40,'import Adıyaman'!A:P,5,0)</f>
        <v/>
      </c>
      <c r="F40" s="56" t="str">
        <f>VLOOKUP(A40,'import Adıyaman'!A:P,6,0)</f>
        <v/>
      </c>
      <c r="G40" s="56">
        <f>VLOOKUP(A40,'import Adıyaman'!A:P,7,0)</f>
        <v>0</v>
      </c>
      <c r="H40" s="56">
        <f>VLOOKUP(A40,'import Adıyaman'!A:P,8,0)</f>
        <v>12</v>
      </c>
      <c r="I40" s="56">
        <f>VLOOKUP(A40,'import Adıyaman'!A:P,9,0)</f>
        <v>12</v>
      </c>
      <c r="J40" s="216">
        <f>VLOOKUP(A40,'import Adıyaman'!A:P,10,0)</f>
        <v>0</v>
      </c>
      <c r="K40" s="56" t="s">
        <v>3215</v>
      </c>
      <c r="L40" s="56">
        <v>4.162022539E9</v>
      </c>
      <c r="M40" s="56" t="s">
        <v>1350</v>
      </c>
      <c r="N40" s="56" t="s">
        <v>3216</v>
      </c>
      <c r="O40" s="56" t="s">
        <v>3217</v>
      </c>
      <c r="P40" s="217" t="str">
        <f>VLOOKUP(A40,'import Adıyaman'!A:P,16,0)</f>
        <v>Geleneksel</v>
      </c>
      <c r="Q40" s="218" t="b">
        <v>0</v>
      </c>
      <c r="R40" s="218" t="s">
        <v>43</v>
      </c>
      <c r="S40" s="218"/>
      <c r="T40" s="218"/>
      <c r="U40" s="218" t="s">
        <v>3055</v>
      </c>
      <c r="V40" s="220"/>
      <c r="W40" s="220"/>
      <c r="X40" s="218"/>
      <c r="Y40" s="218" t="s">
        <v>43</v>
      </c>
      <c r="Z40" s="220">
        <v>44645.0</v>
      </c>
      <c r="AA40" s="218"/>
      <c r="AB40" s="221"/>
      <c r="AC40" s="218"/>
      <c r="AD40" s="221"/>
      <c r="AE40" s="218"/>
      <c r="AF40" s="218"/>
      <c r="AG40" s="218"/>
      <c r="AH40" s="218"/>
      <c r="AI40" s="218" t="s">
        <v>66</v>
      </c>
      <c r="AJ40" s="218"/>
      <c r="AK40" s="218"/>
      <c r="AL40" s="218"/>
      <c r="AM40" s="218"/>
    </row>
    <row r="41" ht="15.75" customHeight="1">
      <c r="A41" s="56" t="s">
        <v>3213</v>
      </c>
      <c r="B41" s="56" t="s">
        <v>3214</v>
      </c>
      <c r="C41" s="56" t="str">
        <f>VLOOKUP(A41,'import Adıyaman'!A:P,3,0)</f>
        <v>YANLIŞ</v>
      </c>
      <c r="D41" s="56" t="s">
        <v>1378</v>
      </c>
      <c r="E41" s="56" t="str">
        <f>VLOOKUP(A41,'import Adıyaman'!A:P,5,0)</f>
        <v/>
      </c>
      <c r="F41" s="56" t="str">
        <f>VLOOKUP(A41,'import Adıyaman'!A:P,6,0)</f>
        <v/>
      </c>
      <c r="G41" s="56">
        <f>VLOOKUP(A41,'import Adıyaman'!A:P,7,0)</f>
        <v>0</v>
      </c>
      <c r="H41" s="56">
        <f>VLOOKUP(A41,'import Adıyaman'!A:P,8,0)</f>
        <v>12</v>
      </c>
      <c r="I41" s="56">
        <f>VLOOKUP(A41,'import Adıyaman'!A:P,9,0)</f>
        <v>12</v>
      </c>
      <c r="J41" s="216">
        <f>VLOOKUP(A41,'import Adıyaman'!A:P,10,0)</f>
        <v>0</v>
      </c>
      <c r="K41" s="56" t="s">
        <v>3215</v>
      </c>
      <c r="L41" s="56">
        <v>4.162022539E9</v>
      </c>
      <c r="M41" s="56" t="s">
        <v>1350</v>
      </c>
      <c r="N41" s="56" t="s">
        <v>3216</v>
      </c>
      <c r="O41" s="56" t="s">
        <v>3217</v>
      </c>
      <c r="P41" s="217" t="str">
        <f>VLOOKUP(A41,'import Adıyaman'!A:P,16,0)</f>
        <v>Geleneksel</v>
      </c>
      <c r="Q41" s="218" t="b">
        <v>0</v>
      </c>
      <c r="R41" s="218" t="s">
        <v>43</v>
      </c>
      <c r="S41" s="218"/>
      <c r="T41" s="218"/>
      <c r="U41" s="218" t="s">
        <v>3055</v>
      </c>
      <c r="V41" s="220"/>
      <c r="W41" s="220"/>
      <c r="X41" s="218"/>
      <c r="Y41" s="218" t="s">
        <v>43</v>
      </c>
      <c r="Z41" s="220">
        <v>44645.0</v>
      </c>
      <c r="AA41" s="218"/>
      <c r="AB41" s="221"/>
      <c r="AC41" s="218"/>
      <c r="AD41" s="221"/>
      <c r="AE41" s="218"/>
      <c r="AF41" s="218"/>
      <c r="AG41" s="218"/>
      <c r="AH41" s="218"/>
      <c r="AI41" s="218" t="s">
        <v>66</v>
      </c>
      <c r="AJ41" s="218"/>
      <c r="AK41" s="218"/>
      <c r="AL41" s="218"/>
      <c r="AM41" s="218"/>
    </row>
    <row r="42" ht="15.75" customHeight="1">
      <c r="A42" s="56" t="s">
        <v>3213</v>
      </c>
      <c r="B42" s="56" t="s">
        <v>3214</v>
      </c>
      <c r="C42" s="56" t="str">
        <f>VLOOKUP(A42,'import Adıyaman'!A:P,3,0)</f>
        <v>YANLIŞ</v>
      </c>
      <c r="D42" s="56" t="s">
        <v>1378</v>
      </c>
      <c r="E42" s="56" t="str">
        <f>VLOOKUP(A42,'import Adıyaman'!A:P,5,0)</f>
        <v/>
      </c>
      <c r="F42" s="56" t="str">
        <f>VLOOKUP(A42,'import Adıyaman'!A:P,6,0)</f>
        <v/>
      </c>
      <c r="G42" s="56">
        <f>VLOOKUP(A42,'import Adıyaman'!A:P,7,0)</f>
        <v>0</v>
      </c>
      <c r="H42" s="56">
        <f>VLOOKUP(A42,'import Adıyaman'!A:P,8,0)</f>
        <v>12</v>
      </c>
      <c r="I42" s="56">
        <f>VLOOKUP(A42,'import Adıyaman'!A:P,9,0)</f>
        <v>12</v>
      </c>
      <c r="J42" s="216">
        <f>VLOOKUP(A42,'import Adıyaman'!A:P,10,0)</f>
        <v>0</v>
      </c>
      <c r="K42" s="56" t="s">
        <v>3215</v>
      </c>
      <c r="L42" s="56">
        <v>4.162022539E9</v>
      </c>
      <c r="M42" s="56" t="s">
        <v>1350</v>
      </c>
      <c r="N42" s="56" t="s">
        <v>3216</v>
      </c>
      <c r="O42" s="56" t="s">
        <v>3217</v>
      </c>
      <c r="P42" s="217" t="str">
        <f>VLOOKUP(A42,'import Adıyaman'!A:P,16,0)</f>
        <v>Geleneksel</v>
      </c>
      <c r="Q42" s="218" t="b">
        <v>0</v>
      </c>
      <c r="R42" s="218" t="s">
        <v>43</v>
      </c>
      <c r="S42" s="218"/>
      <c r="T42" s="218"/>
      <c r="U42" s="218" t="s">
        <v>3055</v>
      </c>
      <c r="V42" s="220"/>
      <c r="W42" s="220"/>
      <c r="X42" s="218"/>
      <c r="Y42" s="218" t="s">
        <v>43</v>
      </c>
      <c r="Z42" s="220">
        <v>44645.0</v>
      </c>
      <c r="AA42" s="218"/>
      <c r="AB42" s="221"/>
      <c r="AC42" s="218"/>
      <c r="AD42" s="221"/>
      <c r="AE42" s="218"/>
      <c r="AF42" s="218"/>
      <c r="AG42" s="218"/>
      <c r="AH42" s="218"/>
      <c r="AI42" s="218" t="s">
        <v>66</v>
      </c>
      <c r="AJ42" s="218"/>
      <c r="AK42" s="218"/>
      <c r="AL42" s="218"/>
      <c r="AM42" s="218"/>
    </row>
    <row r="43" ht="15.75" customHeight="1">
      <c r="A43" s="211" t="s">
        <v>3218</v>
      </c>
      <c r="B43" s="211" t="s">
        <v>3219</v>
      </c>
      <c r="C43" s="56" t="str">
        <f>VLOOKUP(A43,'import Adıyaman'!A:P,3,0)</f>
        <v>DOĞRU</v>
      </c>
      <c r="D43" s="211" t="s">
        <v>1507</v>
      </c>
      <c r="E43" s="56">
        <f>VLOOKUP(A43,'import Adıyaman'!A:P,5,0)</f>
        <v>7</v>
      </c>
      <c r="F43" s="56">
        <f>VLOOKUP(A43,'import Adıyaman'!A:P,6,0)</f>
        <v>3</v>
      </c>
      <c r="G43" s="56">
        <f>VLOOKUP(A43,'import Adıyaman'!A:P,7,0)</f>
        <v>0</v>
      </c>
      <c r="H43" s="56">
        <f>VLOOKUP(A43,'import Adıyaman'!A:P,8,0)</f>
        <v>63</v>
      </c>
      <c r="I43" s="56">
        <f>VLOOKUP(A43,'import Adıyaman'!A:P,9,0)</f>
        <v>63</v>
      </c>
      <c r="J43" s="216">
        <f>VLOOKUP(A43,'import Adıyaman'!A:P,10,0)</f>
        <v>0</v>
      </c>
      <c r="K43" s="211" t="s">
        <v>3220</v>
      </c>
      <c r="L43" s="211">
        <v>5.331532002E9</v>
      </c>
      <c r="M43" s="211" t="s">
        <v>1350</v>
      </c>
      <c r="N43" s="211" t="s">
        <v>3221</v>
      </c>
      <c r="O43" s="211" t="s">
        <v>3222</v>
      </c>
      <c r="P43" s="217" t="str">
        <f>VLOOKUP(A43,'import Adıyaman'!A:P,16,0)</f>
        <v>Geleneksel</v>
      </c>
      <c r="Q43" s="218" t="b">
        <v>0</v>
      </c>
      <c r="R43" s="218"/>
      <c r="S43" s="218"/>
      <c r="T43" s="218"/>
      <c r="U43" s="218"/>
      <c r="V43" s="220"/>
      <c r="W43" s="220"/>
      <c r="X43" s="218"/>
      <c r="Y43" s="218"/>
      <c r="Z43" s="220"/>
      <c r="AA43" s="218"/>
      <c r="AB43" s="221"/>
      <c r="AC43" s="218"/>
      <c r="AD43" s="221"/>
      <c r="AE43" s="218"/>
      <c r="AF43" s="218"/>
      <c r="AG43" s="218"/>
      <c r="AH43" s="218"/>
      <c r="AI43" s="218"/>
      <c r="AJ43" s="218"/>
      <c r="AK43" s="218"/>
      <c r="AL43" s="218"/>
      <c r="AM43" s="218"/>
    </row>
    <row r="44" ht="15.75" customHeight="1">
      <c r="A44" s="56" t="s">
        <v>3223</v>
      </c>
      <c r="B44" s="56" t="s">
        <v>3224</v>
      </c>
      <c r="C44" s="56" t="str">
        <f>VLOOKUP(A44,'import Adıyaman'!A:P,3,0)</f>
        <v>YANLIŞ</v>
      </c>
      <c r="D44" s="56" t="s">
        <v>1378</v>
      </c>
      <c r="E44" s="56" t="str">
        <f>VLOOKUP(A44,'import Adıyaman'!A:P,5,0)</f>
        <v/>
      </c>
      <c r="F44" s="56" t="str">
        <f>VLOOKUP(A44,'import Adıyaman'!A:P,6,0)</f>
        <v/>
      </c>
      <c r="G44" s="56">
        <f>VLOOKUP(A44,'import Adıyaman'!A:P,7,0)</f>
        <v>0</v>
      </c>
      <c r="H44" s="56">
        <f>VLOOKUP(A44,'import Adıyaman'!A:P,8,0)</f>
        <v>11</v>
      </c>
      <c r="I44" s="56">
        <f>VLOOKUP(A44,'import Adıyaman'!A:P,9,0)</f>
        <v>11</v>
      </c>
      <c r="J44" s="216">
        <f>VLOOKUP(A44,'import Adıyaman'!A:P,10,0)</f>
        <v>0</v>
      </c>
      <c r="K44" s="56" t="s">
        <v>3225</v>
      </c>
      <c r="L44" s="56">
        <v>5.539112233E9</v>
      </c>
      <c r="M44" s="56" t="s">
        <v>1350</v>
      </c>
      <c r="N44" s="56" t="s">
        <v>3105</v>
      </c>
      <c r="O44" s="56" t="s">
        <v>3226</v>
      </c>
      <c r="P44" s="217" t="str">
        <f>VLOOKUP(A44,'import Adıyaman'!A:P,16,0)</f>
        <v>Geleneksel</v>
      </c>
      <c r="Q44" s="218" t="b">
        <v>0</v>
      </c>
      <c r="R44" s="218" t="s">
        <v>29</v>
      </c>
      <c r="S44" s="218"/>
      <c r="T44" s="218"/>
      <c r="U44" s="218" t="s">
        <v>3227</v>
      </c>
      <c r="V44" s="220"/>
      <c r="W44" s="220"/>
      <c r="X44" s="218"/>
      <c r="Y44" s="218" t="s">
        <v>1475</v>
      </c>
      <c r="Z44" s="220">
        <v>44610.0</v>
      </c>
      <c r="AA44" s="218" t="s">
        <v>1353</v>
      </c>
      <c r="AB44" s="221">
        <v>44645.0</v>
      </c>
      <c r="AC44" s="218"/>
      <c r="AD44" s="221"/>
      <c r="AE44" s="218"/>
      <c r="AF44" s="218"/>
      <c r="AG44" s="218"/>
      <c r="AH44" s="218"/>
      <c r="AI44" s="218" t="s">
        <v>100</v>
      </c>
      <c r="AJ44" s="218" t="s">
        <v>66</v>
      </c>
      <c r="AK44" s="218"/>
      <c r="AL44" s="218"/>
      <c r="AM44" s="218"/>
    </row>
    <row r="45" ht="15.75" customHeight="1">
      <c r="A45" s="56" t="s">
        <v>3228</v>
      </c>
      <c r="B45" s="56" t="s">
        <v>3229</v>
      </c>
      <c r="C45" s="56" t="str">
        <f>VLOOKUP(A45,'import Adıyaman'!A:P,3,0)</f>
        <v>DOĞRU</v>
      </c>
      <c r="D45" s="56" t="s">
        <v>2034</v>
      </c>
      <c r="E45" s="56">
        <f>VLOOKUP(A45,'import Adıyaman'!A:P,5,0)</f>
        <v>1124</v>
      </c>
      <c r="F45" s="56">
        <f>VLOOKUP(A45,'import Adıyaman'!A:P,6,0)</f>
        <v>63</v>
      </c>
      <c r="G45" s="56">
        <f>VLOOKUP(A45,'import Adıyaman'!A:P,7,0)</f>
        <v>0</v>
      </c>
      <c r="H45" s="56">
        <f>VLOOKUP(A45,'import Adıyaman'!A:P,8,0)</f>
        <v>23</v>
      </c>
      <c r="I45" s="56">
        <f>VLOOKUP(A45,'import Adıyaman'!A:P,9,0)</f>
        <v>23</v>
      </c>
      <c r="J45" s="216">
        <f>VLOOKUP(A45,'import Adıyaman'!A:P,10,0)</f>
        <v>0</v>
      </c>
      <c r="K45" s="56" t="s">
        <v>3230</v>
      </c>
      <c r="L45" s="56">
        <v>4.162167888E9</v>
      </c>
      <c r="M45" s="56" t="s">
        <v>1350</v>
      </c>
      <c r="N45" s="56" t="s">
        <v>3231</v>
      </c>
      <c r="O45" s="56" t="s">
        <v>3232</v>
      </c>
      <c r="P45" s="217" t="str">
        <f>VLOOKUP(A45,'import Adıyaman'!A:P,16,0)</f>
        <v>Geleneksel</v>
      </c>
      <c r="Q45" s="218" t="b">
        <v>0</v>
      </c>
      <c r="R45" s="218" t="s">
        <v>29</v>
      </c>
      <c r="S45" s="218"/>
      <c r="T45" s="218"/>
      <c r="U45" s="218" t="s">
        <v>3233</v>
      </c>
      <c r="V45" s="220"/>
      <c r="W45" s="220"/>
      <c r="X45" s="218"/>
      <c r="Y45" s="218" t="s">
        <v>1353</v>
      </c>
      <c r="Z45" s="220">
        <v>44630.0</v>
      </c>
      <c r="AA45" s="218"/>
      <c r="AB45" s="221"/>
      <c r="AC45" s="218"/>
      <c r="AD45" s="221"/>
      <c r="AE45" s="218"/>
      <c r="AF45" s="218"/>
      <c r="AG45" s="218"/>
      <c r="AH45" s="218"/>
      <c r="AI45" s="218" t="s">
        <v>128</v>
      </c>
      <c r="AJ45" s="218"/>
      <c r="AK45" s="218"/>
      <c r="AL45" s="218"/>
      <c r="AM45" s="218"/>
    </row>
    <row r="46" ht="15.75" customHeight="1">
      <c r="A46" s="56" t="s">
        <v>3234</v>
      </c>
      <c r="B46" s="56" t="s">
        <v>3235</v>
      </c>
      <c r="C46" s="56" t="str">
        <f>VLOOKUP(A46,'import Adıyaman'!A:P,3,0)</f>
        <v>DOĞRU</v>
      </c>
      <c r="D46" s="56" t="s">
        <v>1378</v>
      </c>
      <c r="E46" s="56">
        <f>VLOOKUP(A46,'import Adıyaman'!A:P,5,0)</f>
        <v>811</v>
      </c>
      <c r="F46" s="56">
        <f>VLOOKUP(A46,'import Adıyaman'!A:P,6,0)</f>
        <v>38</v>
      </c>
      <c r="G46" s="56">
        <f>VLOOKUP(A46,'import Adıyaman'!A:P,7,0)</f>
        <v>0</v>
      </c>
      <c r="H46" s="56">
        <f>VLOOKUP(A46,'import Adıyaman'!A:P,8,0)</f>
        <v>3</v>
      </c>
      <c r="I46" s="56">
        <f>VLOOKUP(A46,'import Adıyaman'!A:P,9,0)</f>
        <v>3</v>
      </c>
      <c r="J46" s="216">
        <f>VLOOKUP(A46,'import Adıyaman'!A:P,10,0)</f>
        <v>0</v>
      </c>
      <c r="K46" s="56" t="s">
        <v>3207</v>
      </c>
      <c r="L46" s="56">
        <v>5.423940341E9</v>
      </c>
      <c r="M46" s="56" t="s">
        <v>1350</v>
      </c>
      <c r="N46" s="56" t="s">
        <v>3110</v>
      </c>
      <c r="O46" s="56" t="s">
        <v>3236</v>
      </c>
      <c r="P46" s="217" t="str">
        <f>VLOOKUP(A46,'import Adıyaman'!A:P,16,0)</f>
        <v>Geleneksel</v>
      </c>
      <c r="Q46" s="218" t="b">
        <v>0</v>
      </c>
      <c r="R46" s="218" t="s">
        <v>27</v>
      </c>
      <c r="S46" s="218"/>
      <c r="T46" s="218"/>
      <c r="U46" s="56" t="s">
        <v>3205</v>
      </c>
      <c r="V46" s="220"/>
      <c r="W46" s="220"/>
      <c r="X46" s="218"/>
      <c r="Y46" s="218"/>
      <c r="Z46" s="220"/>
      <c r="AA46" s="218"/>
      <c r="AB46" s="221"/>
      <c r="AC46" s="218"/>
      <c r="AD46" s="221"/>
      <c r="AE46" s="218"/>
      <c r="AF46" s="218"/>
      <c r="AG46" s="218"/>
      <c r="AH46" s="218"/>
      <c r="AI46" s="218"/>
      <c r="AJ46" s="218"/>
      <c r="AK46" s="218"/>
      <c r="AL46" s="218"/>
      <c r="AM46" s="218"/>
    </row>
    <row r="47" ht="15.75" customHeight="1">
      <c r="A47" s="56" t="s">
        <v>3237</v>
      </c>
      <c r="B47" s="56" t="s">
        <v>3238</v>
      </c>
      <c r="C47" s="56" t="str">
        <f>VLOOKUP(A47,'import Adıyaman'!A:P,3,0)</f>
        <v>DOĞRU</v>
      </c>
      <c r="D47" s="56" t="s">
        <v>1370</v>
      </c>
      <c r="E47" s="56">
        <f>VLOOKUP(A47,'import Adıyaman'!A:P,5,0)</f>
        <v>148</v>
      </c>
      <c r="F47" s="56">
        <f>VLOOKUP(A47,'import Adıyaman'!A:P,6,0)</f>
        <v>25</v>
      </c>
      <c r="G47" s="56">
        <f>VLOOKUP(A47,'import Adıyaman'!A:P,7,0)</f>
        <v>0</v>
      </c>
      <c r="H47" s="56">
        <f>VLOOKUP(A47,'import Adıyaman'!A:P,8,0)</f>
        <v>21</v>
      </c>
      <c r="I47" s="56">
        <f>VLOOKUP(A47,'import Adıyaman'!A:P,9,0)</f>
        <v>21</v>
      </c>
      <c r="J47" s="216">
        <f>VLOOKUP(A47,'import Adıyaman'!A:P,10,0)</f>
        <v>0</v>
      </c>
      <c r="K47" s="56" t="s">
        <v>3239</v>
      </c>
      <c r="L47" s="56">
        <v>5.3960566E9</v>
      </c>
      <c r="M47" s="56" t="s">
        <v>1350</v>
      </c>
      <c r="N47" s="56" t="s">
        <v>3221</v>
      </c>
      <c r="O47" s="56" t="s">
        <v>3240</v>
      </c>
      <c r="P47" s="217" t="str">
        <f>VLOOKUP(A47,'import Adıyaman'!A:P,16,0)</f>
        <v>Geleneksel</v>
      </c>
      <c r="Q47" s="218" t="b">
        <v>1</v>
      </c>
      <c r="R47" s="218"/>
      <c r="S47" s="218"/>
      <c r="T47" s="218"/>
      <c r="U47" s="218" t="s">
        <v>3241</v>
      </c>
      <c r="V47" s="220"/>
      <c r="W47" s="220"/>
      <c r="X47" s="218"/>
      <c r="Y47" s="218" t="s">
        <v>1353</v>
      </c>
      <c r="Z47" s="220">
        <v>44616.0</v>
      </c>
      <c r="AA47" s="218"/>
      <c r="AB47" s="221"/>
      <c r="AC47" s="218"/>
      <c r="AD47" s="221"/>
      <c r="AE47" s="218"/>
      <c r="AF47" s="218"/>
      <c r="AG47" s="218"/>
      <c r="AH47" s="218"/>
      <c r="AI47" s="218" t="s">
        <v>106</v>
      </c>
      <c r="AJ47" s="218"/>
      <c r="AK47" s="218"/>
      <c r="AL47" s="218"/>
      <c r="AM47" s="218"/>
    </row>
    <row r="48" ht="15.75" customHeight="1">
      <c r="A48" s="56" t="s">
        <v>3242</v>
      </c>
      <c r="B48" s="56" t="s">
        <v>3243</v>
      </c>
      <c r="C48" s="56" t="str">
        <f>VLOOKUP(A48,'import Adıyaman'!A:P,3,0)</f>
        <v>DOĞRU</v>
      </c>
      <c r="D48" s="56" t="s">
        <v>1688</v>
      </c>
      <c r="E48" s="56">
        <f>VLOOKUP(A48,'import Adıyaman'!A:P,5,0)</f>
        <v>199</v>
      </c>
      <c r="F48" s="56">
        <f>VLOOKUP(A48,'import Adıyaman'!A:P,6,0)</f>
        <v>13</v>
      </c>
      <c r="G48" s="56">
        <f>VLOOKUP(A48,'import Adıyaman'!A:P,7,0)</f>
        <v>12</v>
      </c>
      <c r="H48" s="56">
        <f>VLOOKUP(A48,'import Adıyaman'!A:P,8,0)</f>
        <v>6</v>
      </c>
      <c r="I48" s="56">
        <f>VLOOKUP(A48,'import Adıyaman'!A:P,9,0)</f>
        <v>18</v>
      </c>
      <c r="J48" s="216">
        <f>VLOOKUP(A48,'import Adıyaman'!A:P,10,0)</f>
        <v>0.666667</v>
      </c>
      <c r="K48" s="56" t="s">
        <v>3244</v>
      </c>
      <c r="L48" s="56">
        <v>5.079277427E9</v>
      </c>
      <c r="M48" s="56" t="s">
        <v>1350</v>
      </c>
      <c r="N48" s="56" t="s">
        <v>3086</v>
      </c>
      <c r="O48" s="56" t="s">
        <v>3245</v>
      </c>
      <c r="P48" s="217" t="str">
        <f>VLOOKUP(A48,'import Adıyaman'!A:P,16,0)</f>
        <v>Geleneksel</v>
      </c>
      <c r="Q48" s="218" t="b">
        <v>0</v>
      </c>
      <c r="R48" s="218" t="s">
        <v>38</v>
      </c>
      <c r="S48" s="218" t="s">
        <v>100</v>
      </c>
      <c r="T48" s="2" t="s">
        <v>3071</v>
      </c>
      <c r="U48" s="218" t="s">
        <v>3246</v>
      </c>
      <c r="V48" s="220">
        <v>44610.0</v>
      </c>
      <c r="W48" s="220">
        <v>44611.0</v>
      </c>
      <c r="X48" s="218"/>
      <c r="Y48" s="218" t="s">
        <v>1353</v>
      </c>
      <c r="Z48" s="220">
        <v>44610.0</v>
      </c>
      <c r="AA48" s="218"/>
      <c r="AB48" s="221"/>
      <c r="AC48" s="218"/>
      <c r="AD48" s="221"/>
      <c r="AE48" s="218"/>
      <c r="AF48" s="218"/>
      <c r="AG48" s="218"/>
      <c r="AH48" s="218"/>
      <c r="AI48" s="218" t="s">
        <v>100</v>
      </c>
      <c r="AJ48" s="218"/>
      <c r="AK48" s="218"/>
      <c r="AL48" s="218"/>
      <c r="AM48" s="218"/>
    </row>
    <row r="49" ht="15.75" customHeight="1">
      <c r="A49" s="56" t="s">
        <v>3247</v>
      </c>
      <c r="B49" s="56" t="s">
        <v>3248</v>
      </c>
      <c r="C49" s="56" t="str">
        <f>VLOOKUP(A49,'import Adıyaman'!A:P,3,0)</f>
        <v>DOĞRU</v>
      </c>
      <c r="D49" s="56" t="s">
        <v>1356</v>
      </c>
      <c r="E49" s="56">
        <f>VLOOKUP(A49,'import Adıyaman'!A:P,5,0)</f>
        <v>3115</v>
      </c>
      <c r="F49" s="56">
        <f>VLOOKUP(A49,'import Adıyaman'!A:P,6,0)</f>
        <v>55</v>
      </c>
      <c r="G49" s="56">
        <f>VLOOKUP(A49,'import Adıyaman'!A:P,7,0)</f>
        <v>0</v>
      </c>
      <c r="H49" s="56">
        <f>VLOOKUP(A49,'import Adıyaman'!A:P,8,0)</f>
        <v>11</v>
      </c>
      <c r="I49" s="56">
        <f>VLOOKUP(A49,'import Adıyaman'!A:P,9,0)</f>
        <v>11</v>
      </c>
      <c r="J49" s="216">
        <f>VLOOKUP(A49,'import Adıyaman'!A:P,10,0)</f>
        <v>0</v>
      </c>
      <c r="K49" s="56" t="s">
        <v>3249</v>
      </c>
      <c r="L49" s="56">
        <v>5.434350202E9</v>
      </c>
      <c r="M49" s="56" t="s">
        <v>1350</v>
      </c>
      <c r="N49" s="56" t="s">
        <v>3064</v>
      </c>
      <c r="O49" s="56" t="s">
        <v>3250</v>
      </c>
      <c r="P49" s="217" t="str">
        <f>VLOOKUP(A49,'import Adıyaman'!A:P,16,0)</f>
        <v>Geleneksel</v>
      </c>
      <c r="Q49" s="218" t="b">
        <v>1</v>
      </c>
      <c r="R49" s="218"/>
      <c r="S49" s="218"/>
      <c r="T49" s="218"/>
      <c r="U49" s="218" t="s">
        <v>1770</v>
      </c>
      <c r="V49" s="220"/>
      <c r="W49" s="220"/>
      <c r="X49" s="218"/>
      <c r="Y49" s="218" t="s">
        <v>1353</v>
      </c>
      <c r="Z49" s="220">
        <v>44616.0</v>
      </c>
      <c r="AA49" s="218"/>
      <c r="AB49" s="221"/>
      <c r="AC49" s="218"/>
      <c r="AD49" s="221"/>
      <c r="AE49" s="218"/>
      <c r="AF49" s="218"/>
      <c r="AG49" s="218"/>
      <c r="AH49" s="218"/>
      <c r="AI49" s="218" t="s">
        <v>106</v>
      </c>
      <c r="AJ49" s="218"/>
      <c r="AK49" s="218"/>
      <c r="AL49" s="218"/>
      <c r="AM49" s="218"/>
    </row>
    <row r="50" ht="15.75" customHeight="1">
      <c r="A50" s="56" t="s">
        <v>3251</v>
      </c>
      <c r="B50" s="56" t="s">
        <v>3252</v>
      </c>
      <c r="C50" s="56" t="str">
        <f>VLOOKUP(A50,'import Adıyaman'!A:P,3,0)</f>
        <v>DOĞRU</v>
      </c>
      <c r="D50" s="56" t="s">
        <v>1370</v>
      </c>
      <c r="E50" s="56">
        <f>VLOOKUP(A50,'import Adıyaman'!A:P,5,0)</f>
        <v>497</v>
      </c>
      <c r="F50" s="56">
        <f>VLOOKUP(A50,'import Adıyaman'!A:P,6,0)</f>
        <v>9</v>
      </c>
      <c r="G50" s="56">
        <f>VLOOKUP(A50,'import Adıyaman'!A:P,7,0)</f>
        <v>0</v>
      </c>
      <c r="H50" s="56">
        <f>VLOOKUP(A50,'import Adıyaman'!A:P,8,0)</f>
        <v>6</v>
      </c>
      <c r="I50" s="56">
        <f>VLOOKUP(A50,'import Adıyaman'!A:P,9,0)</f>
        <v>6</v>
      </c>
      <c r="J50" s="216">
        <f>VLOOKUP(A50,'import Adıyaman'!A:P,10,0)</f>
        <v>0</v>
      </c>
      <c r="K50" s="56" t="s">
        <v>3253</v>
      </c>
      <c r="L50" s="56">
        <v>5.432974397E9</v>
      </c>
      <c r="M50" s="56" t="s">
        <v>1350</v>
      </c>
      <c r="N50" s="56" t="s">
        <v>3221</v>
      </c>
      <c r="O50" s="56" t="s">
        <v>3254</v>
      </c>
      <c r="P50" s="217" t="str">
        <f>VLOOKUP(A50,'import Adıyaman'!A:P,16,0)</f>
        <v>Geleneksel</v>
      </c>
      <c r="Q50" s="218" t="b">
        <v>0</v>
      </c>
      <c r="R50" s="218" t="s">
        <v>43</v>
      </c>
      <c r="S50" s="218"/>
      <c r="T50" s="218"/>
      <c r="U50" s="218" t="s">
        <v>3255</v>
      </c>
      <c r="V50" s="220"/>
      <c r="W50" s="220"/>
      <c r="X50" s="218"/>
      <c r="Y50" s="218" t="s">
        <v>43</v>
      </c>
      <c r="Z50" s="220">
        <v>44624.0</v>
      </c>
      <c r="AA50" s="218" t="s">
        <v>43</v>
      </c>
      <c r="AB50" s="221">
        <v>44645.0</v>
      </c>
      <c r="AC50" s="218"/>
      <c r="AD50" s="221"/>
      <c r="AE50" s="218"/>
      <c r="AF50" s="218"/>
      <c r="AG50" s="218"/>
      <c r="AH50" s="218"/>
      <c r="AI50" s="218" t="s">
        <v>66</v>
      </c>
      <c r="AJ50" s="218" t="s">
        <v>66</v>
      </c>
      <c r="AK50" s="218"/>
      <c r="AL50" s="218"/>
      <c r="AM50" s="218"/>
    </row>
    <row r="51" ht="15.75" customHeight="1">
      <c r="A51" s="211" t="s">
        <v>3251</v>
      </c>
      <c r="B51" s="211" t="s">
        <v>3252</v>
      </c>
      <c r="C51" s="56" t="str">
        <f>VLOOKUP(A51,'import Adıyaman'!A:P,3,0)</f>
        <v>DOĞRU</v>
      </c>
      <c r="D51" s="211" t="s">
        <v>1370</v>
      </c>
      <c r="E51" s="56">
        <f>VLOOKUP(A51,'import Adıyaman'!A:P,5,0)</f>
        <v>497</v>
      </c>
      <c r="F51" s="56">
        <f>VLOOKUP(A51,'import Adıyaman'!A:P,6,0)</f>
        <v>9</v>
      </c>
      <c r="G51" s="56">
        <f>VLOOKUP(A51,'import Adıyaman'!A:P,7,0)</f>
        <v>0</v>
      </c>
      <c r="H51" s="56">
        <f>VLOOKUP(A51,'import Adıyaman'!A:P,8,0)</f>
        <v>6</v>
      </c>
      <c r="I51" s="56">
        <f>VLOOKUP(A51,'import Adıyaman'!A:P,9,0)</f>
        <v>6</v>
      </c>
      <c r="J51" s="216">
        <f>VLOOKUP(A51,'import Adıyaman'!A:P,10,0)</f>
        <v>0</v>
      </c>
      <c r="K51" s="211" t="s">
        <v>3253</v>
      </c>
      <c r="L51" s="211">
        <v>5.432974397E9</v>
      </c>
      <c r="M51" s="211" t="s">
        <v>1350</v>
      </c>
      <c r="N51" s="211" t="s">
        <v>3221</v>
      </c>
      <c r="O51" s="211" t="s">
        <v>3254</v>
      </c>
      <c r="P51" s="217" t="str">
        <f>VLOOKUP(A51,'import Adıyaman'!A:P,16,0)</f>
        <v>Geleneksel</v>
      </c>
      <c r="Q51" s="218" t="b">
        <v>0</v>
      </c>
      <c r="R51" s="218"/>
      <c r="S51" s="218"/>
      <c r="T51" s="218"/>
      <c r="U51" s="218"/>
      <c r="V51" s="220"/>
      <c r="W51" s="220"/>
      <c r="X51" s="218"/>
      <c r="Y51" s="218"/>
      <c r="Z51" s="220"/>
      <c r="AA51" s="218"/>
      <c r="AB51" s="221"/>
      <c r="AC51" s="218"/>
      <c r="AD51" s="221"/>
      <c r="AE51" s="218"/>
      <c r="AF51" s="218"/>
      <c r="AG51" s="218"/>
      <c r="AH51" s="218"/>
      <c r="AI51" s="218"/>
      <c r="AJ51" s="218"/>
      <c r="AK51" s="218"/>
      <c r="AL51" s="218"/>
      <c r="AM51" s="218"/>
    </row>
    <row r="52" ht="15.75" customHeight="1">
      <c r="A52" s="56" t="s">
        <v>3256</v>
      </c>
      <c r="B52" s="56" t="s">
        <v>3257</v>
      </c>
      <c r="C52" s="56" t="str">
        <f>VLOOKUP(A52,'import Adıyaman'!A:P,3,0)</f>
        <v>DOĞRU</v>
      </c>
      <c r="D52" s="56" t="s">
        <v>1507</v>
      </c>
      <c r="E52" s="56">
        <f>VLOOKUP(A52,'import Adıyaman'!A:P,5,0)</f>
        <v>1250</v>
      </c>
      <c r="F52" s="56">
        <f>VLOOKUP(A52,'import Adıyaman'!A:P,6,0)</f>
        <v>51</v>
      </c>
      <c r="G52" s="56">
        <f>VLOOKUP(A52,'import Adıyaman'!A:P,7,0)</f>
        <v>0</v>
      </c>
      <c r="H52" s="56">
        <f>VLOOKUP(A52,'import Adıyaman'!A:P,8,0)</f>
        <v>63</v>
      </c>
      <c r="I52" s="56">
        <f>VLOOKUP(A52,'import Adıyaman'!A:P,9,0)</f>
        <v>63</v>
      </c>
      <c r="J52" s="216">
        <f>VLOOKUP(A52,'import Adıyaman'!A:P,10,0)</f>
        <v>0</v>
      </c>
      <c r="K52" s="56" t="s">
        <v>3258</v>
      </c>
      <c r="L52" s="56">
        <v>5.529495866E9</v>
      </c>
      <c r="M52" s="56" t="s">
        <v>1350</v>
      </c>
      <c r="N52" s="56" t="s">
        <v>3203</v>
      </c>
      <c r="O52" s="56" t="s">
        <v>3259</v>
      </c>
      <c r="P52" s="217" t="str">
        <f>VLOOKUP(A52,'import Adıyaman'!A:P,16,0)</f>
        <v>Geleneksel</v>
      </c>
      <c r="Q52" s="218" t="b">
        <v>1</v>
      </c>
      <c r="R52" s="218"/>
      <c r="S52" s="218"/>
      <c r="T52" s="218"/>
      <c r="U52" s="218" t="s">
        <v>3260</v>
      </c>
      <c r="V52" s="220"/>
      <c r="W52" s="220"/>
      <c r="X52" s="218"/>
      <c r="Y52" s="218" t="s">
        <v>1353</v>
      </c>
      <c r="Z52" s="220">
        <v>44616.0</v>
      </c>
      <c r="AA52" s="218"/>
      <c r="AB52" s="221"/>
      <c r="AC52" s="218"/>
      <c r="AD52" s="221"/>
      <c r="AE52" s="218"/>
      <c r="AF52" s="218"/>
      <c r="AG52" s="218"/>
      <c r="AH52" s="218"/>
      <c r="AI52" s="218" t="s">
        <v>106</v>
      </c>
      <c r="AJ52" s="218"/>
      <c r="AK52" s="218"/>
      <c r="AL52" s="218"/>
      <c r="AM52" s="218"/>
    </row>
    <row r="53" ht="15.75" customHeight="1">
      <c r="A53" s="56" t="s">
        <v>3261</v>
      </c>
      <c r="B53" s="56" t="s">
        <v>3262</v>
      </c>
      <c r="C53" s="56" t="str">
        <f>VLOOKUP(A53,'import Adıyaman'!A:P,3,0)</f>
        <v>DOĞRU</v>
      </c>
      <c r="D53" s="56" t="s">
        <v>1378</v>
      </c>
      <c r="E53" s="56">
        <f>VLOOKUP(A53,'import Adıyaman'!A:P,5,0)</f>
        <v>2377</v>
      </c>
      <c r="F53" s="56">
        <f>VLOOKUP(A53,'import Adıyaman'!A:P,6,0)</f>
        <v>100</v>
      </c>
      <c r="G53" s="56">
        <f>VLOOKUP(A53,'import Adıyaman'!A:P,7,0)</f>
        <v>0</v>
      </c>
      <c r="H53" s="56">
        <f>VLOOKUP(A53,'import Adıyaman'!A:P,8,0)</f>
        <v>32</v>
      </c>
      <c r="I53" s="56">
        <f>VLOOKUP(A53,'import Adıyaman'!A:P,9,0)</f>
        <v>32</v>
      </c>
      <c r="J53" s="216">
        <f>VLOOKUP(A53,'import Adıyaman'!A:P,10,0)</f>
        <v>0</v>
      </c>
      <c r="K53" s="56" t="s">
        <v>3263</v>
      </c>
      <c r="L53" s="56">
        <v>4.16227001E9</v>
      </c>
      <c r="M53" s="56" t="s">
        <v>1350</v>
      </c>
      <c r="N53" s="56" t="s">
        <v>3264</v>
      </c>
      <c r="O53" s="56" t="s">
        <v>3265</v>
      </c>
      <c r="P53" s="217" t="str">
        <f>VLOOKUP(A53,'import Adıyaman'!A:P,16,0)</f>
        <v>Geleneksel</v>
      </c>
      <c r="Q53" s="218" t="b">
        <v>0</v>
      </c>
      <c r="R53" s="218" t="s">
        <v>27</v>
      </c>
      <c r="S53" s="218"/>
      <c r="T53" s="218"/>
      <c r="U53" s="218" t="s">
        <v>3266</v>
      </c>
      <c r="V53" s="220"/>
      <c r="W53" s="220"/>
      <c r="X53" s="218"/>
      <c r="Y53" s="218"/>
      <c r="Z53" s="220"/>
      <c r="AA53" s="218"/>
      <c r="AB53" s="221"/>
      <c r="AC53" s="218"/>
      <c r="AD53" s="221"/>
      <c r="AE53" s="218"/>
      <c r="AF53" s="218"/>
      <c r="AG53" s="218"/>
      <c r="AH53" s="218"/>
      <c r="AI53" s="218"/>
      <c r="AJ53" s="218"/>
      <c r="AK53" s="218"/>
      <c r="AL53" s="218"/>
      <c r="AM53" s="218"/>
    </row>
    <row r="54" ht="15.75" customHeight="1">
      <c r="A54" s="56" t="s">
        <v>3261</v>
      </c>
      <c r="B54" s="56" t="s">
        <v>3262</v>
      </c>
      <c r="C54" s="56" t="str">
        <f>VLOOKUP(A54,'import Adıyaman'!A:P,3,0)</f>
        <v>DOĞRU</v>
      </c>
      <c r="D54" s="56" t="s">
        <v>1378</v>
      </c>
      <c r="E54" s="56">
        <f>VLOOKUP(A54,'import Adıyaman'!A:P,5,0)</f>
        <v>2377</v>
      </c>
      <c r="F54" s="56">
        <f>VLOOKUP(A54,'import Adıyaman'!A:P,6,0)</f>
        <v>100</v>
      </c>
      <c r="G54" s="56">
        <f>VLOOKUP(A54,'import Adıyaman'!A:P,7,0)</f>
        <v>0</v>
      </c>
      <c r="H54" s="56">
        <f>VLOOKUP(A54,'import Adıyaman'!A:P,8,0)</f>
        <v>32</v>
      </c>
      <c r="I54" s="56">
        <f>VLOOKUP(A54,'import Adıyaman'!A:P,9,0)</f>
        <v>32</v>
      </c>
      <c r="J54" s="216">
        <f>VLOOKUP(A54,'import Adıyaman'!A:P,10,0)</f>
        <v>0</v>
      </c>
      <c r="K54" s="56" t="s">
        <v>3263</v>
      </c>
      <c r="L54" s="56">
        <v>4.16227001E9</v>
      </c>
      <c r="M54" s="56" t="s">
        <v>1350</v>
      </c>
      <c r="N54" s="56" t="s">
        <v>3264</v>
      </c>
      <c r="O54" s="56" t="s">
        <v>3265</v>
      </c>
      <c r="P54" s="217" t="str">
        <f>VLOOKUP(A54,'import Adıyaman'!A:P,16,0)</f>
        <v>Geleneksel</v>
      </c>
      <c r="Q54" s="218" t="b">
        <v>0</v>
      </c>
      <c r="R54" s="218" t="s">
        <v>29</v>
      </c>
      <c r="S54" s="218" t="s">
        <v>167</v>
      </c>
      <c r="T54" s="218"/>
      <c r="U54" s="218" t="s">
        <v>3267</v>
      </c>
      <c r="V54" s="220">
        <v>44638.0</v>
      </c>
      <c r="W54" s="220">
        <v>44639.0</v>
      </c>
      <c r="X54" s="218"/>
      <c r="Y54" s="218" t="s">
        <v>1353</v>
      </c>
      <c r="Z54" s="220">
        <v>44630.0</v>
      </c>
      <c r="AA54" s="218" t="s">
        <v>1353</v>
      </c>
      <c r="AB54" s="221">
        <v>44638.0</v>
      </c>
      <c r="AC54" s="218"/>
      <c r="AD54" s="221"/>
      <c r="AE54" s="218"/>
      <c r="AF54" s="218"/>
      <c r="AG54" s="218"/>
      <c r="AH54" s="218"/>
      <c r="AI54" s="218" t="s">
        <v>128</v>
      </c>
      <c r="AJ54" s="218" t="s">
        <v>167</v>
      </c>
      <c r="AK54" s="218"/>
      <c r="AL54" s="218"/>
      <c r="AM54" s="218"/>
    </row>
    <row r="55" ht="15.75" customHeight="1">
      <c r="A55" s="56" t="s">
        <v>3261</v>
      </c>
      <c r="B55" s="56" t="s">
        <v>3262</v>
      </c>
      <c r="C55" s="56" t="str">
        <f>VLOOKUP(A55,'import Adıyaman'!A:P,3,0)</f>
        <v>DOĞRU</v>
      </c>
      <c r="D55" s="56" t="s">
        <v>1378</v>
      </c>
      <c r="E55" s="56">
        <f>VLOOKUP(A55,'import Adıyaman'!A:P,5,0)</f>
        <v>2377</v>
      </c>
      <c r="F55" s="56">
        <f>VLOOKUP(A55,'import Adıyaman'!A:P,6,0)</f>
        <v>100</v>
      </c>
      <c r="G55" s="56">
        <f>VLOOKUP(A55,'import Adıyaman'!A:P,7,0)</f>
        <v>0</v>
      </c>
      <c r="H55" s="56">
        <f>VLOOKUP(A55,'import Adıyaman'!A:P,8,0)</f>
        <v>32</v>
      </c>
      <c r="I55" s="56">
        <f>VLOOKUP(A55,'import Adıyaman'!A:P,9,0)</f>
        <v>32</v>
      </c>
      <c r="J55" s="216">
        <f>VLOOKUP(A55,'import Adıyaman'!A:P,10,0)</f>
        <v>0</v>
      </c>
      <c r="K55" s="56" t="s">
        <v>3263</v>
      </c>
      <c r="L55" s="56">
        <v>4.16227001E9</v>
      </c>
      <c r="M55" s="56" t="s">
        <v>1350</v>
      </c>
      <c r="N55" s="56" t="s">
        <v>3264</v>
      </c>
      <c r="O55" s="56" t="s">
        <v>3265</v>
      </c>
      <c r="P55" s="217" t="str">
        <f>VLOOKUP(A55,'import Adıyaman'!A:P,16,0)</f>
        <v>Geleneksel</v>
      </c>
      <c r="Q55" s="218" t="b">
        <v>0</v>
      </c>
      <c r="R55" s="218" t="s">
        <v>31</v>
      </c>
      <c r="S55" s="218"/>
      <c r="T55" s="218"/>
      <c r="U55" s="218" t="s">
        <v>3268</v>
      </c>
      <c r="V55" s="220"/>
      <c r="W55" s="220"/>
      <c r="X55" s="218"/>
      <c r="Y55" s="218" t="s">
        <v>1353</v>
      </c>
      <c r="Z55" s="220">
        <v>44645.0</v>
      </c>
      <c r="AA55" s="218"/>
      <c r="AB55" s="221"/>
      <c r="AC55" s="218"/>
      <c r="AD55" s="221"/>
      <c r="AE55" s="218"/>
      <c r="AF55" s="218"/>
      <c r="AG55" s="218"/>
      <c r="AH55" s="218"/>
      <c r="AI55" s="218" t="s">
        <v>66</v>
      </c>
      <c r="AJ55" s="218"/>
      <c r="AK55" s="218"/>
      <c r="AL55" s="218"/>
      <c r="AM55" s="218"/>
    </row>
    <row r="56" ht="15.75" customHeight="1">
      <c r="A56" s="211" t="s">
        <v>3261</v>
      </c>
      <c r="B56" s="211" t="s">
        <v>3262</v>
      </c>
      <c r="C56" s="56" t="str">
        <f>VLOOKUP(A56,'import Adıyaman'!A:P,3,0)</f>
        <v>DOĞRU</v>
      </c>
      <c r="D56" s="211" t="s">
        <v>1378</v>
      </c>
      <c r="E56" s="56">
        <f>VLOOKUP(A56,'import Adıyaman'!A:P,5,0)</f>
        <v>2377</v>
      </c>
      <c r="F56" s="56">
        <f>VLOOKUP(A56,'import Adıyaman'!A:P,6,0)</f>
        <v>100</v>
      </c>
      <c r="G56" s="56">
        <f>VLOOKUP(A56,'import Adıyaman'!A:P,7,0)</f>
        <v>0</v>
      </c>
      <c r="H56" s="56">
        <f>VLOOKUP(A56,'import Adıyaman'!A:P,8,0)</f>
        <v>32</v>
      </c>
      <c r="I56" s="56">
        <f>VLOOKUP(A56,'import Adıyaman'!A:P,9,0)</f>
        <v>32</v>
      </c>
      <c r="J56" s="216">
        <f>VLOOKUP(A56,'import Adıyaman'!A:P,10,0)</f>
        <v>0</v>
      </c>
      <c r="K56" s="211" t="s">
        <v>3263</v>
      </c>
      <c r="L56" s="211">
        <v>4.16227001E9</v>
      </c>
      <c r="M56" s="211" t="s">
        <v>1350</v>
      </c>
      <c r="N56" s="211" t="s">
        <v>3264</v>
      </c>
      <c r="O56" s="211" t="s">
        <v>3265</v>
      </c>
      <c r="P56" s="217" t="str">
        <f>VLOOKUP(A56,'import Adıyaman'!A:P,16,0)</f>
        <v>Geleneksel</v>
      </c>
      <c r="Q56" s="218" t="b">
        <v>0</v>
      </c>
      <c r="R56" s="218"/>
      <c r="S56" s="218"/>
      <c r="T56" s="218"/>
      <c r="U56" s="218"/>
      <c r="V56" s="220"/>
      <c r="W56" s="220"/>
      <c r="X56" s="218"/>
      <c r="Y56" s="218"/>
      <c r="Z56" s="220"/>
      <c r="AA56" s="218"/>
      <c r="AB56" s="221"/>
      <c r="AC56" s="218"/>
      <c r="AD56" s="221"/>
      <c r="AE56" s="218"/>
      <c r="AF56" s="218"/>
      <c r="AG56" s="218"/>
      <c r="AH56" s="218"/>
      <c r="AI56" s="218"/>
      <c r="AJ56" s="218"/>
      <c r="AK56" s="218"/>
      <c r="AL56" s="218"/>
      <c r="AM56" s="218"/>
    </row>
    <row r="57" ht="15.75" customHeight="1">
      <c r="A57" s="56" t="s">
        <v>3269</v>
      </c>
      <c r="B57" s="56" t="s">
        <v>3270</v>
      </c>
      <c r="C57" s="56" t="str">
        <f>VLOOKUP(A57,'import Adıyaman'!A:P,3,0)</f>
        <v>DOĞRU</v>
      </c>
      <c r="D57" s="56" t="s">
        <v>1356</v>
      </c>
      <c r="E57" s="56">
        <f>VLOOKUP(A57,'import Adıyaman'!A:P,5,0)</f>
        <v>831</v>
      </c>
      <c r="F57" s="56">
        <f>VLOOKUP(A57,'import Adıyaman'!A:P,6,0)</f>
        <v>59</v>
      </c>
      <c r="G57" s="56">
        <f>VLOOKUP(A57,'import Adıyaman'!A:P,7,0)</f>
        <v>0</v>
      </c>
      <c r="H57" s="56">
        <f>VLOOKUP(A57,'import Adıyaman'!A:P,8,0)</f>
        <v>29</v>
      </c>
      <c r="I57" s="56">
        <f>VLOOKUP(A57,'import Adıyaman'!A:P,9,0)</f>
        <v>29</v>
      </c>
      <c r="J57" s="216">
        <f>VLOOKUP(A57,'import Adıyaman'!A:P,10,0)</f>
        <v>0</v>
      </c>
      <c r="K57" s="56" t="s">
        <v>3271</v>
      </c>
      <c r="L57" s="56">
        <v>5.395284697E9</v>
      </c>
      <c r="M57" s="56" t="s">
        <v>1350</v>
      </c>
      <c r="N57" s="56" t="s">
        <v>3105</v>
      </c>
      <c r="O57" s="56" t="s">
        <v>3272</v>
      </c>
      <c r="P57" s="217" t="str">
        <f>VLOOKUP(A57,'import Adıyaman'!A:P,16,0)</f>
        <v>Geleneksel</v>
      </c>
      <c r="Q57" s="218" t="b">
        <v>0</v>
      </c>
      <c r="R57" s="218" t="s">
        <v>33</v>
      </c>
      <c r="S57" s="218"/>
      <c r="T57" s="218"/>
      <c r="U57" s="218" t="s">
        <v>3273</v>
      </c>
      <c r="V57" s="220"/>
      <c r="W57" s="220"/>
      <c r="X57" s="218"/>
      <c r="Y57" s="218" t="s">
        <v>1353</v>
      </c>
      <c r="Z57" s="220">
        <v>44645.0</v>
      </c>
      <c r="AA57" s="218"/>
      <c r="AB57" s="221"/>
      <c r="AC57" s="218"/>
      <c r="AD57" s="221"/>
      <c r="AE57" s="218"/>
      <c r="AF57" s="218"/>
      <c r="AG57" s="218"/>
      <c r="AH57" s="218"/>
      <c r="AI57" s="218" t="s">
        <v>66</v>
      </c>
      <c r="AJ57" s="218"/>
      <c r="AK57" s="218"/>
      <c r="AL57" s="218"/>
      <c r="AM57" s="218"/>
    </row>
    <row r="58" ht="15.75" customHeight="1">
      <c r="A58" s="56" t="s">
        <v>3274</v>
      </c>
      <c r="B58" s="56" t="s">
        <v>3275</v>
      </c>
      <c r="C58" s="56" t="str">
        <f>VLOOKUP(A58,'import Adıyaman'!A:P,3,0)</f>
        <v>DOĞRU</v>
      </c>
      <c r="D58" s="56" t="s">
        <v>1493</v>
      </c>
      <c r="E58" s="56">
        <f>VLOOKUP(A58,'import Adıyaman'!A:P,5,0)</f>
        <v>364</v>
      </c>
      <c r="F58" s="56">
        <f>VLOOKUP(A58,'import Adıyaman'!A:P,6,0)</f>
        <v>8</v>
      </c>
      <c r="G58" s="56">
        <f>VLOOKUP(A58,'import Adıyaman'!A:P,7,0)</f>
        <v>0</v>
      </c>
      <c r="H58" s="56">
        <f>VLOOKUP(A58,'import Adıyaman'!A:P,8,0)</f>
        <v>28</v>
      </c>
      <c r="I58" s="56">
        <f>VLOOKUP(A58,'import Adıyaman'!A:P,9,0)</f>
        <v>28</v>
      </c>
      <c r="J58" s="216">
        <f>VLOOKUP(A58,'import Adıyaman'!A:P,10,0)</f>
        <v>0</v>
      </c>
      <c r="K58" s="56" t="s">
        <v>3276</v>
      </c>
      <c r="L58" s="56">
        <v>4.162140885E9</v>
      </c>
      <c r="M58" s="56" t="s">
        <v>1350</v>
      </c>
      <c r="N58" s="56" t="s">
        <v>3203</v>
      </c>
      <c r="O58" s="56" t="s">
        <v>3277</v>
      </c>
      <c r="P58" s="217" t="str">
        <f>VLOOKUP(A58,'import Adıyaman'!A:P,16,0)</f>
        <v>Geleneksel</v>
      </c>
      <c r="Q58" s="218" t="b">
        <v>0</v>
      </c>
      <c r="R58" s="218" t="s">
        <v>31</v>
      </c>
      <c r="S58" s="218"/>
      <c r="T58" s="218"/>
      <c r="U58" s="218" t="s">
        <v>3278</v>
      </c>
      <c r="V58" s="220"/>
      <c r="W58" s="220"/>
      <c r="X58" s="218"/>
      <c r="Y58" s="218" t="s">
        <v>31</v>
      </c>
      <c r="Z58" s="220">
        <v>44616.0</v>
      </c>
      <c r="AA58" s="218" t="s">
        <v>1353</v>
      </c>
      <c r="AB58" s="221">
        <v>44638.0</v>
      </c>
      <c r="AC58" s="218"/>
      <c r="AD58" s="221"/>
      <c r="AE58" s="218"/>
      <c r="AF58" s="218"/>
      <c r="AG58" s="218"/>
      <c r="AH58" s="218"/>
      <c r="AI58" s="218" t="s">
        <v>106</v>
      </c>
      <c r="AJ58" s="218" t="s">
        <v>167</v>
      </c>
      <c r="AK58" s="218"/>
      <c r="AL58" s="218"/>
      <c r="AM58" s="218"/>
    </row>
    <row r="59" ht="15.75" customHeight="1">
      <c r="A59" s="56" t="s">
        <v>3279</v>
      </c>
      <c r="B59" s="56" t="s">
        <v>3280</v>
      </c>
      <c r="C59" s="56" t="str">
        <f>VLOOKUP(A59,'import Adıyaman'!A:P,3,0)</f>
        <v>DOĞRU</v>
      </c>
      <c r="D59" s="56" t="s">
        <v>1827</v>
      </c>
      <c r="E59" s="56">
        <f>VLOOKUP(A59,'import Adıyaman'!A:P,5,0)</f>
        <v>441</v>
      </c>
      <c r="F59" s="56" t="str">
        <f>VLOOKUP(A59,'import Adıyaman'!A:P,6,0)</f>
        <v/>
      </c>
      <c r="G59" s="56">
        <f>VLOOKUP(A59,'import Adıyaman'!A:P,7,0)</f>
        <v>0</v>
      </c>
      <c r="H59" s="56">
        <f>VLOOKUP(A59,'import Adıyaman'!A:P,8,0)</f>
        <v>16</v>
      </c>
      <c r="I59" s="56">
        <f>VLOOKUP(A59,'import Adıyaman'!A:P,9,0)</f>
        <v>16</v>
      </c>
      <c r="J59" s="216">
        <f>VLOOKUP(A59,'import Adıyaman'!A:P,10,0)</f>
        <v>0</v>
      </c>
      <c r="K59" s="56" t="s">
        <v>3281</v>
      </c>
      <c r="L59" s="56">
        <v>5.523782566E9</v>
      </c>
      <c r="M59" s="56" t="s">
        <v>1350</v>
      </c>
      <c r="N59" s="56" t="s">
        <v>3086</v>
      </c>
      <c r="O59" s="56" t="s">
        <v>3282</v>
      </c>
      <c r="P59" s="217" t="str">
        <f>VLOOKUP(A59,'import Adıyaman'!A:P,16,0)</f>
        <v>Geleneksel</v>
      </c>
      <c r="Q59" s="218" t="b">
        <v>0</v>
      </c>
      <c r="R59" s="218" t="s">
        <v>38</v>
      </c>
      <c r="S59" s="218" t="s">
        <v>66</v>
      </c>
      <c r="T59" s="2" t="s">
        <v>3071</v>
      </c>
      <c r="U59" s="218" t="s">
        <v>3283</v>
      </c>
      <c r="V59" s="220">
        <v>44645.0</v>
      </c>
      <c r="W59" s="220">
        <v>44646.0</v>
      </c>
      <c r="X59" s="218"/>
      <c r="Y59" s="218" t="s">
        <v>1353</v>
      </c>
      <c r="Z59" s="220">
        <v>44610.0</v>
      </c>
      <c r="AA59" s="218" t="s">
        <v>1353</v>
      </c>
      <c r="AB59" s="221">
        <v>44645.0</v>
      </c>
      <c r="AC59" s="218"/>
      <c r="AD59" s="221"/>
      <c r="AE59" s="218"/>
      <c r="AF59" s="218"/>
      <c r="AG59" s="218"/>
      <c r="AH59" s="218"/>
      <c r="AI59" s="218" t="s">
        <v>100</v>
      </c>
      <c r="AJ59" s="218" t="s">
        <v>66</v>
      </c>
      <c r="AK59" s="218"/>
      <c r="AL59" s="218"/>
      <c r="AM59" s="218"/>
    </row>
    <row r="60" ht="15.75" customHeight="1">
      <c r="A60" s="56" t="s">
        <v>3284</v>
      </c>
      <c r="B60" s="56" t="s">
        <v>3285</v>
      </c>
      <c r="C60" s="56" t="str">
        <f>VLOOKUP(A60,'import Adıyaman'!A:P,3,0)</f>
        <v>DOĞRU</v>
      </c>
      <c r="D60" s="56" t="s">
        <v>1370</v>
      </c>
      <c r="E60" s="56">
        <f>VLOOKUP(A60,'import Adıyaman'!A:P,5,0)</f>
        <v>117</v>
      </c>
      <c r="F60" s="56">
        <f>VLOOKUP(A60,'import Adıyaman'!A:P,6,0)</f>
        <v>44</v>
      </c>
      <c r="G60" s="56">
        <f>VLOOKUP(A60,'import Adıyaman'!A:P,7,0)</f>
        <v>9</v>
      </c>
      <c r="H60" s="56">
        <f>VLOOKUP(A60,'import Adıyaman'!A:P,8,0)</f>
        <v>0</v>
      </c>
      <c r="I60" s="56">
        <f>VLOOKUP(A60,'import Adıyaman'!A:P,9,0)</f>
        <v>9</v>
      </c>
      <c r="J60" s="216">
        <f>VLOOKUP(A60,'import Adıyaman'!A:P,10,0)</f>
        <v>1</v>
      </c>
      <c r="K60" s="56" t="s">
        <v>3286</v>
      </c>
      <c r="L60" s="56">
        <v>4.162131415E9</v>
      </c>
      <c r="M60" s="56" t="s">
        <v>1350</v>
      </c>
      <c r="N60" s="56" t="s">
        <v>3110</v>
      </c>
      <c r="O60" s="56" t="s">
        <v>3287</v>
      </c>
      <c r="P60" s="217" t="str">
        <f>VLOOKUP(A60,'import Adıyaman'!A:P,16,0)</f>
        <v>Geleneksel</v>
      </c>
      <c r="Q60" s="218" t="b">
        <v>0</v>
      </c>
      <c r="R60" s="218" t="s">
        <v>38</v>
      </c>
      <c r="S60" s="218" t="s">
        <v>66</v>
      </c>
      <c r="T60" s="2" t="s">
        <v>3071</v>
      </c>
      <c r="U60" s="218">
        <v>5.4477468E9</v>
      </c>
      <c r="V60" s="220">
        <v>44624.0</v>
      </c>
      <c r="W60" s="220">
        <v>44597.0</v>
      </c>
      <c r="X60" s="218"/>
      <c r="Y60" s="218" t="s">
        <v>1353</v>
      </c>
      <c r="Z60" s="220">
        <v>44624.0</v>
      </c>
      <c r="AA60" s="218"/>
      <c r="AB60" s="221"/>
      <c r="AC60" s="218"/>
      <c r="AD60" s="221"/>
      <c r="AE60" s="218"/>
      <c r="AF60" s="218"/>
      <c r="AG60" s="218"/>
      <c r="AH60" s="218"/>
      <c r="AI60" s="218" t="s">
        <v>66</v>
      </c>
      <c r="AJ60" s="218"/>
      <c r="AK60" s="218"/>
      <c r="AL60" s="218"/>
      <c r="AM60" s="218"/>
    </row>
    <row r="61" ht="15.75" customHeight="1">
      <c r="A61" s="56" t="s">
        <v>3288</v>
      </c>
      <c r="B61" s="56" t="s">
        <v>3289</v>
      </c>
      <c r="C61" s="56" t="str">
        <f>VLOOKUP(A61,'import Adıyaman'!A:P,3,0)</f>
        <v>DOĞRU</v>
      </c>
      <c r="D61" s="56" t="s">
        <v>1507</v>
      </c>
      <c r="E61" s="56">
        <f>VLOOKUP(A61,'import Adıyaman'!A:P,5,0)</f>
        <v>955</v>
      </c>
      <c r="F61" s="56">
        <f>VLOOKUP(A61,'import Adıyaman'!A:P,6,0)</f>
        <v>42</v>
      </c>
      <c r="G61" s="56">
        <f>VLOOKUP(A61,'import Adıyaman'!A:P,7,0)</f>
        <v>10</v>
      </c>
      <c r="H61" s="56">
        <f>VLOOKUP(A61,'import Adıyaman'!A:P,8,0)</f>
        <v>1</v>
      </c>
      <c r="I61" s="56">
        <f>VLOOKUP(A61,'import Adıyaman'!A:P,9,0)</f>
        <v>11</v>
      </c>
      <c r="J61" s="216">
        <f>VLOOKUP(A61,'import Adıyaman'!A:P,10,0)</f>
        <v>0.909091</v>
      </c>
      <c r="K61" s="56" t="s">
        <v>3290</v>
      </c>
      <c r="L61" s="56">
        <v>4.162166216E9</v>
      </c>
      <c r="M61" s="56" t="s">
        <v>1350</v>
      </c>
      <c r="N61" s="56" t="s">
        <v>3110</v>
      </c>
      <c r="O61" s="56" t="s">
        <v>3291</v>
      </c>
      <c r="P61" s="217" t="str">
        <f>VLOOKUP(A61,'import Adıyaman'!A:P,16,0)</f>
        <v>Geleneksel</v>
      </c>
      <c r="Q61" s="218" t="b">
        <v>0</v>
      </c>
      <c r="R61" s="218" t="s">
        <v>38</v>
      </c>
      <c r="S61" s="218" t="s">
        <v>100</v>
      </c>
      <c r="T61" s="2" t="s">
        <v>3071</v>
      </c>
      <c r="U61" s="218">
        <v>5.056028973E9</v>
      </c>
      <c r="V61" s="220">
        <v>44611.0</v>
      </c>
      <c r="W61" s="220">
        <v>44612.0</v>
      </c>
      <c r="X61" s="218"/>
      <c r="Y61" s="218" t="s">
        <v>1353</v>
      </c>
      <c r="Z61" s="220">
        <v>44611.0</v>
      </c>
      <c r="AA61" s="218"/>
      <c r="AB61" s="221"/>
      <c r="AC61" s="218"/>
      <c r="AD61" s="221"/>
      <c r="AE61" s="218"/>
      <c r="AF61" s="218"/>
      <c r="AG61" s="218"/>
      <c r="AH61" s="218"/>
      <c r="AI61" s="218" t="s">
        <v>610</v>
      </c>
      <c r="AJ61" s="218"/>
      <c r="AK61" s="218"/>
      <c r="AL61" s="218"/>
      <c r="AM61" s="218"/>
    </row>
    <row r="62" ht="15.75" customHeight="1">
      <c r="A62" s="56" t="s">
        <v>3292</v>
      </c>
      <c r="B62" s="56" t="s">
        <v>3293</v>
      </c>
      <c r="C62" s="56" t="str">
        <f>VLOOKUP(A62,'import Adıyaman'!A:P,3,0)</f>
        <v>DOĞRU</v>
      </c>
      <c r="D62" s="56" t="s">
        <v>1370</v>
      </c>
      <c r="E62" s="56">
        <f>VLOOKUP(A62,'import Adıyaman'!A:P,5,0)</f>
        <v>2201</v>
      </c>
      <c r="F62" s="56">
        <f>VLOOKUP(A62,'import Adıyaman'!A:P,6,0)</f>
        <v>89</v>
      </c>
      <c r="G62" s="56">
        <f>VLOOKUP(A62,'import Adıyaman'!A:P,7,0)</f>
        <v>5</v>
      </c>
      <c r="H62" s="56">
        <f>VLOOKUP(A62,'import Adıyaman'!A:P,8,0)</f>
        <v>7</v>
      </c>
      <c r="I62" s="56">
        <f>VLOOKUP(A62,'import Adıyaman'!A:P,9,0)</f>
        <v>12</v>
      </c>
      <c r="J62" s="216">
        <f>VLOOKUP(A62,'import Adıyaman'!A:P,10,0)</f>
        <v>0.416667</v>
      </c>
      <c r="K62" s="56" t="s">
        <v>3294</v>
      </c>
      <c r="L62" s="56">
        <v>4.162160606E9</v>
      </c>
      <c r="M62" s="56" t="s">
        <v>1350</v>
      </c>
      <c r="N62" s="56" t="s">
        <v>3221</v>
      </c>
      <c r="O62" s="56" t="s">
        <v>3295</v>
      </c>
      <c r="P62" s="217" t="str">
        <f>VLOOKUP(A62,'import Adıyaman'!A:P,16,0)</f>
        <v>Geleneksel</v>
      </c>
      <c r="Q62" s="218" t="b">
        <v>0</v>
      </c>
      <c r="R62" s="218" t="s">
        <v>38</v>
      </c>
      <c r="S62" s="218" t="s">
        <v>106</v>
      </c>
      <c r="T62" s="207" t="s">
        <v>3071</v>
      </c>
      <c r="U62" s="218">
        <v>5.05115802E9</v>
      </c>
      <c r="V62" s="220">
        <v>44616.0</v>
      </c>
      <c r="W62" s="220">
        <v>44618.0</v>
      </c>
      <c r="X62" s="218"/>
      <c r="Y62" s="218" t="s">
        <v>1353</v>
      </c>
      <c r="Z62" s="220">
        <v>44616.0</v>
      </c>
      <c r="AA62" s="218"/>
      <c r="AB62" s="221"/>
      <c r="AC62" s="218"/>
      <c r="AD62" s="221"/>
      <c r="AE62" s="218"/>
      <c r="AF62" s="218"/>
      <c r="AG62" s="218"/>
      <c r="AH62" s="218"/>
      <c r="AI62" s="218" t="s">
        <v>106</v>
      </c>
      <c r="AJ62" s="218"/>
      <c r="AK62" s="218"/>
      <c r="AL62" s="218"/>
      <c r="AM62" s="218"/>
    </row>
    <row r="63" ht="15.75" customHeight="1">
      <c r="A63" s="211" t="s">
        <v>3296</v>
      </c>
      <c r="B63" s="211" t="s">
        <v>3297</v>
      </c>
      <c r="C63" s="56" t="str">
        <f>VLOOKUP(A63,'import Adıyaman'!A:P,3,0)</f>
        <v>DOĞRU</v>
      </c>
      <c r="D63" s="211" t="s">
        <v>1370</v>
      </c>
      <c r="E63" s="56">
        <f>VLOOKUP(A63,'import Adıyaman'!A:P,5,0)</f>
        <v>148</v>
      </c>
      <c r="F63" s="56">
        <f>VLOOKUP(A63,'import Adıyaman'!A:P,6,0)</f>
        <v>74</v>
      </c>
      <c r="G63" s="56">
        <f>VLOOKUP(A63,'import Adıyaman'!A:P,7,0)</f>
        <v>0</v>
      </c>
      <c r="H63" s="56">
        <f>VLOOKUP(A63,'import Adıyaman'!A:P,8,0)</f>
        <v>16</v>
      </c>
      <c r="I63" s="56">
        <f>VLOOKUP(A63,'import Adıyaman'!A:P,9,0)</f>
        <v>16</v>
      </c>
      <c r="J63" s="216">
        <f>VLOOKUP(A63,'import Adıyaman'!A:P,10,0)</f>
        <v>0</v>
      </c>
      <c r="K63" s="211" t="s">
        <v>3298</v>
      </c>
      <c r="L63" s="211">
        <v>5.330371313E9</v>
      </c>
      <c r="M63" s="211" t="s">
        <v>1350</v>
      </c>
      <c r="N63" s="211" t="s">
        <v>3221</v>
      </c>
      <c r="O63" s="211" t="s">
        <v>3299</v>
      </c>
      <c r="P63" s="217" t="str">
        <f>VLOOKUP(A63,'import Adıyaman'!A:P,16,0)</f>
        <v>Geleneksel</v>
      </c>
      <c r="Q63" s="218" t="b">
        <v>0</v>
      </c>
      <c r="R63" s="218"/>
      <c r="S63" s="218"/>
      <c r="T63" s="218"/>
      <c r="U63" s="218"/>
      <c r="V63" s="220"/>
      <c r="W63" s="220"/>
      <c r="X63" s="218"/>
      <c r="Y63" s="218"/>
      <c r="Z63" s="220"/>
      <c r="AA63" s="218"/>
      <c r="AB63" s="221"/>
      <c r="AC63" s="218"/>
      <c r="AD63" s="221"/>
      <c r="AE63" s="218"/>
      <c r="AF63" s="218"/>
      <c r="AG63" s="218"/>
      <c r="AH63" s="218"/>
      <c r="AI63" s="218"/>
      <c r="AJ63" s="218"/>
      <c r="AK63" s="218"/>
      <c r="AL63" s="218"/>
      <c r="AM63" s="218"/>
    </row>
    <row r="64" ht="15.75" customHeight="1">
      <c r="A64" s="56" t="s">
        <v>3300</v>
      </c>
      <c r="B64" s="56" t="s">
        <v>3301</v>
      </c>
      <c r="C64" s="56" t="str">
        <f>VLOOKUP(A64,'import Adıyaman'!A:P,3,0)</f>
        <v>DOĞRU</v>
      </c>
      <c r="D64" s="56" t="s">
        <v>1364</v>
      </c>
      <c r="E64" s="56">
        <f>VLOOKUP(A64,'import Adıyaman'!A:P,5,0)</f>
        <v>654</v>
      </c>
      <c r="F64" s="56">
        <f>VLOOKUP(A64,'import Adıyaman'!A:P,6,0)</f>
        <v>14</v>
      </c>
      <c r="G64" s="56">
        <f>VLOOKUP(A64,'import Adıyaman'!A:P,7,0)</f>
        <v>0</v>
      </c>
      <c r="H64" s="56">
        <f>VLOOKUP(A64,'import Adıyaman'!A:P,8,0)</f>
        <v>15</v>
      </c>
      <c r="I64" s="56">
        <f>VLOOKUP(A64,'import Adıyaman'!A:P,9,0)</f>
        <v>15</v>
      </c>
      <c r="J64" s="216">
        <f>VLOOKUP(A64,'import Adıyaman'!A:P,10,0)</f>
        <v>0</v>
      </c>
      <c r="K64" s="56" t="s">
        <v>3068</v>
      </c>
      <c r="L64" s="56">
        <v>4.162165856E9</v>
      </c>
      <c r="M64" s="56" t="s">
        <v>1350</v>
      </c>
      <c r="N64" s="56" t="s">
        <v>3064</v>
      </c>
      <c r="O64" s="56" t="s">
        <v>3302</v>
      </c>
      <c r="P64" s="217" t="str">
        <f>VLOOKUP(A64,'import Adıyaman'!A:P,16,0)</f>
        <v>Geleneksel</v>
      </c>
      <c r="Q64" s="218" t="b">
        <v>0</v>
      </c>
      <c r="R64" s="218" t="s">
        <v>33</v>
      </c>
      <c r="S64" s="218"/>
      <c r="T64" s="218"/>
      <c r="U64" s="218" t="s">
        <v>3303</v>
      </c>
      <c r="V64" s="220"/>
      <c r="W64" s="220"/>
      <c r="X64" s="218"/>
      <c r="Y64" s="218" t="s">
        <v>1353</v>
      </c>
      <c r="Z64" s="220">
        <v>44624.0</v>
      </c>
      <c r="AA64" s="218"/>
      <c r="AB64" s="221"/>
      <c r="AC64" s="218"/>
      <c r="AD64" s="221"/>
      <c r="AE64" s="218"/>
      <c r="AF64" s="218"/>
      <c r="AG64" s="218"/>
      <c r="AH64" s="218"/>
      <c r="AI64" s="218" t="s">
        <v>100</v>
      </c>
      <c r="AJ64" s="218"/>
      <c r="AK64" s="218"/>
      <c r="AL64" s="218"/>
      <c r="AM64" s="218"/>
    </row>
    <row r="65" ht="15.75" customHeight="1">
      <c r="A65" s="56" t="s">
        <v>3300</v>
      </c>
      <c r="B65" s="56" t="s">
        <v>3301</v>
      </c>
      <c r="C65" s="56" t="str">
        <f>VLOOKUP(A65,'import Adıyaman'!A:P,3,0)</f>
        <v>DOĞRU</v>
      </c>
      <c r="D65" s="56" t="s">
        <v>1364</v>
      </c>
      <c r="E65" s="56">
        <f>VLOOKUP(A65,'import Adıyaman'!A:P,5,0)</f>
        <v>654</v>
      </c>
      <c r="F65" s="56">
        <f>VLOOKUP(A65,'import Adıyaman'!A:P,6,0)</f>
        <v>14</v>
      </c>
      <c r="G65" s="56">
        <f>VLOOKUP(A65,'import Adıyaman'!A:P,7,0)</f>
        <v>0</v>
      </c>
      <c r="H65" s="56">
        <f>VLOOKUP(A65,'import Adıyaman'!A:P,8,0)</f>
        <v>15</v>
      </c>
      <c r="I65" s="56">
        <f>VLOOKUP(A65,'import Adıyaman'!A:P,9,0)</f>
        <v>15</v>
      </c>
      <c r="J65" s="216">
        <f>VLOOKUP(A65,'import Adıyaman'!A:P,10,0)</f>
        <v>0</v>
      </c>
      <c r="K65" s="56" t="s">
        <v>3068</v>
      </c>
      <c r="L65" s="56">
        <v>4.162165856E9</v>
      </c>
      <c r="M65" s="56" t="s">
        <v>1350</v>
      </c>
      <c r="N65" s="56" t="s">
        <v>3064</v>
      </c>
      <c r="O65" s="56" t="s">
        <v>3302</v>
      </c>
      <c r="P65" s="217" t="str">
        <f>VLOOKUP(A65,'import Adıyaman'!A:P,16,0)</f>
        <v>Geleneksel</v>
      </c>
      <c r="Q65" s="218" t="b">
        <v>0</v>
      </c>
      <c r="R65" s="218" t="s">
        <v>33</v>
      </c>
      <c r="S65" s="218"/>
      <c r="T65" s="218"/>
      <c r="U65" s="218" t="s">
        <v>3303</v>
      </c>
      <c r="V65" s="220"/>
      <c r="W65" s="220"/>
      <c r="X65" s="218"/>
      <c r="Y65" s="218" t="s">
        <v>1506</v>
      </c>
      <c r="Z65" s="220">
        <v>44638.0</v>
      </c>
      <c r="AA65" s="218"/>
      <c r="AB65" s="221"/>
      <c r="AC65" s="218"/>
      <c r="AD65" s="221"/>
      <c r="AE65" s="218"/>
      <c r="AF65" s="218"/>
      <c r="AG65" s="218"/>
      <c r="AH65" s="218"/>
      <c r="AI65" s="218" t="s">
        <v>167</v>
      </c>
      <c r="AJ65" s="218"/>
      <c r="AK65" s="218"/>
      <c r="AL65" s="218"/>
      <c r="AM65" s="218"/>
    </row>
    <row r="66" ht="15.75" customHeight="1">
      <c r="A66" s="56" t="s">
        <v>3304</v>
      </c>
      <c r="B66" s="56" t="s">
        <v>3305</v>
      </c>
      <c r="C66" s="56" t="str">
        <f>VLOOKUP(A66,'import Adıyaman'!A:P,3,0)</f>
        <v>DOĞRU</v>
      </c>
      <c r="D66" s="56" t="s">
        <v>1356</v>
      </c>
      <c r="E66" s="56">
        <f>VLOOKUP(A66,'import Adıyaman'!A:P,5,0)</f>
        <v>1602</v>
      </c>
      <c r="F66" s="56">
        <f>VLOOKUP(A66,'import Adıyaman'!A:P,6,0)</f>
        <v>60</v>
      </c>
      <c r="G66" s="56">
        <f>VLOOKUP(A66,'import Adıyaman'!A:P,7,0)</f>
        <v>9</v>
      </c>
      <c r="H66" s="56">
        <f>VLOOKUP(A66,'import Adıyaman'!A:P,8,0)</f>
        <v>2</v>
      </c>
      <c r="I66" s="56">
        <f>VLOOKUP(A66,'import Adıyaman'!A:P,9,0)</f>
        <v>11</v>
      </c>
      <c r="J66" s="216">
        <f>VLOOKUP(A66,'import Adıyaman'!A:P,10,0)</f>
        <v>0.818182</v>
      </c>
      <c r="K66" s="56" t="s">
        <v>3306</v>
      </c>
      <c r="L66" s="56">
        <v>4.162142389E9</v>
      </c>
      <c r="M66" s="56" t="s">
        <v>1350</v>
      </c>
      <c r="N66" s="56" t="s">
        <v>3110</v>
      </c>
      <c r="O66" s="56" t="s">
        <v>3307</v>
      </c>
      <c r="P66" s="217" t="str">
        <f>VLOOKUP(A66,'import Adıyaman'!A:P,16,0)</f>
        <v>Geleneksel</v>
      </c>
      <c r="Q66" s="218" t="b">
        <v>0</v>
      </c>
      <c r="R66" s="218" t="s">
        <v>38</v>
      </c>
      <c r="S66" s="218" t="s">
        <v>100</v>
      </c>
      <c r="T66" s="2" t="s">
        <v>3071</v>
      </c>
      <c r="U66" s="218">
        <v>5.056028973E9</v>
      </c>
      <c r="V66" s="220">
        <v>44618.0</v>
      </c>
      <c r="W66" s="220">
        <v>44618.0</v>
      </c>
      <c r="X66" s="218"/>
      <c r="Y66" s="218" t="s">
        <v>1353</v>
      </c>
      <c r="Z66" s="220">
        <v>44611.0</v>
      </c>
      <c r="AA66" s="218" t="s">
        <v>1353</v>
      </c>
      <c r="AB66" s="221">
        <v>44618.0</v>
      </c>
      <c r="AC66" s="218"/>
      <c r="AD66" s="221"/>
      <c r="AE66" s="218"/>
      <c r="AF66" s="218"/>
      <c r="AG66" s="218"/>
      <c r="AH66" s="218"/>
      <c r="AI66" s="218" t="s">
        <v>100</v>
      </c>
      <c r="AJ66" s="218" t="s">
        <v>100</v>
      </c>
      <c r="AK66" s="218"/>
      <c r="AL66" s="218"/>
      <c r="AM66" s="218"/>
    </row>
    <row r="67" ht="15.75" customHeight="1">
      <c r="A67" s="56" t="s">
        <v>3308</v>
      </c>
      <c r="B67" s="56" t="s">
        <v>3309</v>
      </c>
      <c r="C67" s="56" t="str">
        <f>VLOOKUP(A67,'import Adıyaman'!A:P,3,0)</f>
        <v>YANLIŞ</v>
      </c>
      <c r="D67" s="56" t="s">
        <v>1378</v>
      </c>
      <c r="E67" s="56" t="str">
        <f>VLOOKUP(A67,'import Adıyaman'!A:P,5,0)</f>
        <v/>
      </c>
      <c r="F67" s="56" t="str">
        <f>VLOOKUP(A67,'import Adıyaman'!A:P,6,0)</f>
        <v/>
      </c>
      <c r="G67" s="56">
        <f>VLOOKUP(A67,'import Adıyaman'!A:P,7,0)</f>
        <v>0</v>
      </c>
      <c r="H67" s="56">
        <f>VLOOKUP(A67,'import Adıyaman'!A:P,8,0)</f>
        <v>6</v>
      </c>
      <c r="I67" s="56">
        <f>VLOOKUP(A67,'import Adıyaman'!A:P,9,0)</f>
        <v>6</v>
      </c>
      <c r="J67" s="216">
        <f>VLOOKUP(A67,'import Adıyaman'!A:P,10,0)</f>
        <v>0</v>
      </c>
      <c r="K67" s="56" t="s">
        <v>3310</v>
      </c>
      <c r="L67" s="56">
        <v>5.468230231E9</v>
      </c>
      <c r="M67" s="56" t="s">
        <v>1350</v>
      </c>
      <c r="N67" s="56" t="s">
        <v>3076</v>
      </c>
      <c r="O67" s="56" t="s">
        <v>3311</v>
      </c>
      <c r="P67" s="217" t="str">
        <f>VLOOKUP(A67,'import Adıyaman'!A:P,16,0)</f>
        <v>Geleneksel</v>
      </c>
      <c r="Q67" s="218" t="b">
        <v>0</v>
      </c>
      <c r="R67" s="218" t="s">
        <v>29</v>
      </c>
      <c r="S67" s="218"/>
      <c r="T67" s="218"/>
      <c r="U67" s="218" t="s">
        <v>3312</v>
      </c>
      <c r="V67" s="220"/>
      <c r="W67" s="220"/>
      <c r="X67" s="218"/>
      <c r="Y67" s="218" t="s">
        <v>1353</v>
      </c>
      <c r="Z67" s="220">
        <v>44616.0</v>
      </c>
      <c r="AA67" s="218"/>
      <c r="AB67" s="221"/>
      <c r="AC67" s="218"/>
      <c r="AD67" s="221"/>
      <c r="AE67" s="218"/>
      <c r="AF67" s="218"/>
      <c r="AG67" s="218"/>
      <c r="AH67" s="218"/>
      <c r="AI67" s="218" t="s">
        <v>106</v>
      </c>
      <c r="AJ67" s="218"/>
      <c r="AK67" s="218"/>
      <c r="AL67" s="218"/>
      <c r="AM67" s="218"/>
    </row>
    <row r="68" ht="15.75" customHeight="1">
      <c r="A68" s="56" t="s">
        <v>3313</v>
      </c>
      <c r="B68" s="56" t="s">
        <v>3314</v>
      </c>
      <c r="C68" s="56" t="str">
        <f>VLOOKUP(A68,'import Adıyaman'!A:P,3,0)</f>
        <v>DOĞRU</v>
      </c>
      <c r="D68" s="56" t="s">
        <v>1378</v>
      </c>
      <c r="E68" s="56">
        <f>VLOOKUP(A68,'import Adıyaman'!A:P,5,0)</f>
        <v>1305</v>
      </c>
      <c r="F68" s="56">
        <f>VLOOKUP(A68,'import Adıyaman'!A:P,6,0)</f>
        <v>79</v>
      </c>
      <c r="G68" s="56">
        <f>VLOOKUP(A68,'import Adıyaman'!A:P,7,0)</f>
        <v>0</v>
      </c>
      <c r="H68" s="56">
        <f>VLOOKUP(A68,'import Adıyaman'!A:P,8,0)</f>
        <v>24</v>
      </c>
      <c r="I68" s="56">
        <f>VLOOKUP(A68,'import Adıyaman'!A:P,9,0)</f>
        <v>24</v>
      </c>
      <c r="J68" s="216">
        <f>VLOOKUP(A68,'import Adıyaman'!A:P,10,0)</f>
        <v>0</v>
      </c>
      <c r="K68" s="56" t="s">
        <v>3207</v>
      </c>
      <c r="L68" s="56">
        <v>5.423940341E9</v>
      </c>
      <c r="M68" s="56" t="s">
        <v>1350</v>
      </c>
      <c r="N68" s="56" t="s">
        <v>3081</v>
      </c>
      <c r="O68" s="56" t="s">
        <v>3315</v>
      </c>
      <c r="P68" s="217" t="str">
        <f>VLOOKUP(A68,'import Adıyaman'!A:P,16,0)</f>
        <v>Geleneksel</v>
      </c>
      <c r="Q68" s="218" t="b">
        <v>0</v>
      </c>
      <c r="R68" s="218" t="s">
        <v>27</v>
      </c>
      <c r="S68" s="218"/>
      <c r="T68" s="218"/>
      <c r="U68" s="218" t="s">
        <v>3316</v>
      </c>
      <c r="V68" s="220"/>
      <c r="W68" s="220"/>
      <c r="X68" s="218"/>
      <c r="Y68" s="218" t="s">
        <v>1353</v>
      </c>
      <c r="Z68" s="220">
        <v>44611.0</v>
      </c>
      <c r="AA68" s="218"/>
      <c r="AB68" s="221"/>
      <c r="AC68" s="218"/>
      <c r="AD68" s="221"/>
      <c r="AE68" s="218"/>
      <c r="AF68" s="218"/>
      <c r="AG68" s="218"/>
      <c r="AH68" s="218"/>
      <c r="AI68" s="218" t="s">
        <v>610</v>
      </c>
      <c r="AJ68" s="218"/>
      <c r="AK68" s="218"/>
      <c r="AL68" s="218"/>
      <c r="AM68" s="218"/>
    </row>
    <row r="69" ht="15.75" customHeight="1">
      <c r="A69" s="56" t="s">
        <v>3317</v>
      </c>
      <c r="B69" s="56" t="s">
        <v>3318</v>
      </c>
      <c r="C69" s="56" t="str">
        <f>VLOOKUP(A69,'import Adıyaman'!A:P,3,0)</f>
        <v>DOĞRU</v>
      </c>
      <c r="D69" s="56" t="s">
        <v>1832</v>
      </c>
      <c r="E69" s="56">
        <f>VLOOKUP(A69,'import Adıyaman'!A:P,5,0)</f>
        <v>203</v>
      </c>
      <c r="F69" s="56">
        <f>VLOOKUP(A69,'import Adıyaman'!A:P,6,0)</f>
        <v>23</v>
      </c>
      <c r="G69" s="56">
        <f>VLOOKUP(A69,'import Adıyaman'!A:P,7,0)</f>
        <v>18</v>
      </c>
      <c r="H69" s="56">
        <f>VLOOKUP(A69,'import Adıyaman'!A:P,8,0)</f>
        <v>17</v>
      </c>
      <c r="I69" s="56">
        <f>VLOOKUP(A69,'import Adıyaman'!A:P,9,0)</f>
        <v>35</v>
      </c>
      <c r="J69" s="216">
        <f>VLOOKUP(A69,'import Adıyaman'!A:P,10,0)</f>
        <v>0.514286</v>
      </c>
      <c r="K69" s="56" t="s">
        <v>3319</v>
      </c>
      <c r="L69" s="56">
        <v>5.07622454E9</v>
      </c>
      <c r="M69" s="56" t="s">
        <v>1350</v>
      </c>
      <c r="N69" s="56" t="s">
        <v>2128</v>
      </c>
      <c r="O69" s="56" t="s">
        <v>3320</v>
      </c>
      <c r="P69" s="217" t="str">
        <f>VLOOKUP(A69,'import Adıyaman'!A:P,16,0)</f>
        <v>Geleneksel</v>
      </c>
      <c r="Q69" s="218" t="b">
        <v>0</v>
      </c>
      <c r="R69" s="218" t="s">
        <v>38</v>
      </c>
      <c r="S69" s="218" t="s">
        <v>167</v>
      </c>
      <c r="T69" s="207" t="s">
        <v>3071</v>
      </c>
      <c r="U69" s="218" t="s">
        <v>3321</v>
      </c>
      <c r="V69" s="220">
        <v>44638.0</v>
      </c>
      <c r="W69" s="220">
        <v>44639.0</v>
      </c>
      <c r="X69" s="218"/>
      <c r="Y69" s="218" t="s">
        <v>1353</v>
      </c>
      <c r="Z69" s="220">
        <v>44611.0</v>
      </c>
      <c r="AA69" s="218" t="s">
        <v>1353</v>
      </c>
      <c r="AB69" s="221">
        <v>44624.0</v>
      </c>
      <c r="AC69" s="218" t="s">
        <v>1353</v>
      </c>
      <c r="AD69" s="221">
        <v>44638.0</v>
      </c>
      <c r="AE69" s="218"/>
      <c r="AF69" s="218"/>
      <c r="AG69" s="218"/>
      <c r="AH69" s="218"/>
      <c r="AI69" s="218" t="s">
        <v>610</v>
      </c>
      <c r="AJ69" s="218" t="s">
        <v>66</v>
      </c>
      <c r="AK69" s="218" t="s">
        <v>167</v>
      </c>
      <c r="AL69" s="218"/>
      <c r="AM69" s="218"/>
    </row>
    <row r="70" ht="15.75" customHeight="1">
      <c r="A70" s="56" t="s">
        <v>3322</v>
      </c>
      <c r="B70" s="56" t="s">
        <v>3323</v>
      </c>
      <c r="C70" s="56" t="str">
        <f>VLOOKUP(A70,'import Adıyaman'!A:P,3,0)</f>
        <v>DOĞRU</v>
      </c>
      <c r="D70" s="56" t="s">
        <v>1507</v>
      </c>
      <c r="E70" s="56">
        <f>VLOOKUP(A70,'import Adıyaman'!A:P,5,0)</f>
        <v>1718</v>
      </c>
      <c r="F70" s="56">
        <f>VLOOKUP(A70,'import Adıyaman'!A:P,6,0)</f>
        <v>21</v>
      </c>
      <c r="G70" s="56">
        <f>VLOOKUP(A70,'import Adıyaman'!A:P,7,0)</f>
        <v>0</v>
      </c>
      <c r="H70" s="56">
        <f>VLOOKUP(A70,'import Adıyaman'!A:P,8,0)</f>
        <v>43</v>
      </c>
      <c r="I70" s="56">
        <f>VLOOKUP(A70,'import Adıyaman'!A:P,9,0)</f>
        <v>43</v>
      </c>
      <c r="J70" s="216">
        <f>VLOOKUP(A70,'import Adıyaman'!A:P,10,0)</f>
        <v>0</v>
      </c>
      <c r="K70" s="56" t="s">
        <v>3324</v>
      </c>
      <c r="L70" s="56">
        <v>4.162023003E9</v>
      </c>
      <c r="M70" s="56" t="s">
        <v>1350</v>
      </c>
      <c r="N70" s="56" t="s">
        <v>3110</v>
      </c>
      <c r="O70" s="56" t="s">
        <v>3325</v>
      </c>
      <c r="P70" s="217" t="str">
        <f>VLOOKUP(A70,'import Adıyaman'!A:P,16,0)</f>
        <v>Geleneksel</v>
      </c>
      <c r="Q70" s="218" t="b">
        <v>1</v>
      </c>
      <c r="R70" s="218"/>
      <c r="S70" s="218" t="s">
        <v>404</v>
      </c>
      <c r="T70" s="2" t="s">
        <v>3071</v>
      </c>
      <c r="U70" s="218"/>
      <c r="V70" s="220">
        <v>44611.0</v>
      </c>
      <c r="W70" s="220">
        <v>44612.0</v>
      </c>
      <c r="X70" s="218"/>
      <c r="Y70" s="218" t="s">
        <v>1353</v>
      </c>
      <c r="Z70" s="220">
        <v>44611.0</v>
      </c>
      <c r="AA70" s="218"/>
      <c r="AB70" s="221"/>
      <c r="AC70" s="218"/>
      <c r="AD70" s="221"/>
      <c r="AE70" s="218"/>
      <c r="AF70" s="218"/>
      <c r="AG70" s="218"/>
      <c r="AH70" s="218"/>
      <c r="AI70" s="218" t="s">
        <v>404</v>
      </c>
      <c r="AJ70" s="218"/>
      <c r="AK70" s="218"/>
      <c r="AL70" s="218"/>
      <c r="AM70" s="218"/>
    </row>
    <row r="71" ht="15.75" customHeight="1">
      <c r="A71" s="56" t="s">
        <v>3326</v>
      </c>
      <c r="B71" s="56" t="s">
        <v>3327</v>
      </c>
      <c r="C71" s="56" t="str">
        <f>VLOOKUP(A71,'import Adıyaman'!A:P,3,0)</f>
        <v>DOĞRU</v>
      </c>
      <c r="D71" s="56" t="s">
        <v>1364</v>
      </c>
      <c r="E71" s="56">
        <f>VLOOKUP(A71,'import Adıyaman'!A:P,5,0)</f>
        <v>2625</v>
      </c>
      <c r="F71" s="56">
        <f>VLOOKUP(A71,'import Adıyaman'!A:P,6,0)</f>
        <v>96</v>
      </c>
      <c r="G71" s="56">
        <f>VLOOKUP(A71,'import Adıyaman'!A:P,7,0)</f>
        <v>9</v>
      </c>
      <c r="H71" s="56">
        <f>VLOOKUP(A71,'import Adıyaman'!A:P,8,0)</f>
        <v>2</v>
      </c>
      <c r="I71" s="56">
        <f>VLOOKUP(A71,'import Adıyaman'!A:P,9,0)</f>
        <v>11</v>
      </c>
      <c r="J71" s="216">
        <f>VLOOKUP(A71,'import Adıyaman'!A:P,10,0)</f>
        <v>0.818182</v>
      </c>
      <c r="K71" s="56" t="s">
        <v>3328</v>
      </c>
      <c r="L71" s="56">
        <v>4.162142856E9</v>
      </c>
      <c r="M71" s="56" t="s">
        <v>1350</v>
      </c>
      <c r="N71" s="56" t="s">
        <v>3110</v>
      </c>
      <c r="O71" s="56" t="s">
        <v>3329</v>
      </c>
      <c r="P71" s="217" t="str">
        <f>VLOOKUP(A71,'import Adıyaman'!A:P,16,0)</f>
        <v>Geleneksel</v>
      </c>
      <c r="Q71" s="218" t="b">
        <v>0</v>
      </c>
      <c r="R71" s="218" t="s">
        <v>38</v>
      </c>
      <c r="S71" s="218" t="s">
        <v>100</v>
      </c>
      <c r="T71" s="2" t="s">
        <v>3071</v>
      </c>
      <c r="U71" s="218" t="s">
        <v>3330</v>
      </c>
      <c r="V71" s="220">
        <v>44611.0</v>
      </c>
      <c r="W71" s="220">
        <v>44612.0</v>
      </c>
      <c r="X71" s="218"/>
      <c r="Y71" s="218" t="s">
        <v>1353</v>
      </c>
      <c r="Z71" s="220">
        <v>44611.0</v>
      </c>
      <c r="AA71" s="218"/>
      <c r="AB71" s="221"/>
      <c r="AC71" s="218"/>
      <c r="AD71" s="221"/>
      <c r="AE71" s="218"/>
      <c r="AF71" s="218"/>
      <c r="AG71" s="218"/>
      <c r="AH71" s="218"/>
      <c r="AI71" s="218" t="s">
        <v>100</v>
      </c>
      <c r="AJ71" s="218"/>
      <c r="AK71" s="218"/>
      <c r="AL71" s="218"/>
      <c r="AM71" s="218"/>
    </row>
    <row r="72" ht="15.75" customHeight="1">
      <c r="A72" s="56" t="s">
        <v>3331</v>
      </c>
      <c r="B72" s="56" t="s">
        <v>3332</v>
      </c>
      <c r="C72" s="56" t="str">
        <f>VLOOKUP(A72,'import Adıyaman'!A:P,3,0)</f>
        <v>DOĞRU</v>
      </c>
      <c r="D72" s="56" t="s">
        <v>1364</v>
      </c>
      <c r="E72" s="56">
        <f>VLOOKUP(A72,'import Adıyaman'!A:P,5,0)</f>
        <v>1617</v>
      </c>
      <c r="F72" s="56">
        <f>VLOOKUP(A72,'import Adıyaman'!A:P,6,0)</f>
        <v>88</v>
      </c>
      <c r="G72" s="56">
        <f>VLOOKUP(A72,'import Adıyaman'!A:P,7,0)</f>
        <v>0</v>
      </c>
      <c r="H72" s="56">
        <f>VLOOKUP(A72,'import Adıyaman'!A:P,8,0)</f>
        <v>10</v>
      </c>
      <c r="I72" s="56">
        <f>VLOOKUP(A72,'import Adıyaman'!A:P,9,0)</f>
        <v>10</v>
      </c>
      <c r="J72" s="216">
        <f>VLOOKUP(A72,'import Adıyaman'!A:P,10,0)</f>
        <v>0</v>
      </c>
      <c r="K72" s="56" t="s">
        <v>3328</v>
      </c>
      <c r="L72" s="56">
        <v>4.162142856E9</v>
      </c>
      <c r="M72" s="56" t="s">
        <v>1350</v>
      </c>
      <c r="N72" s="56" t="s">
        <v>3064</v>
      </c>
      <c r="O72" s="56" t="s">
        <v>3333</v>
      </c>
      <c r="P72" s="217" t="str">
        <f>VLOOKUP(A72,'import Adıyaman'!A:P,16,0)</f>
        <v>Geleneksel</v>
      </c>
      <c r="Q72" s="218" t="b">
        <v>0</v>
      </c>
      <c r="R72" s="218" t="s">
        <v>27</v>
      </c>
      <c r="S72" s="218"/>
      <c r="T72" s="218"/>
      <c r="U72" s="218" t="s">
        <v>3334</v>
      </c>
      <c r="V72" s="220"/>
      <c r="W72" s="220"/>
      <c r="X72" s="218"/>
      <c r="Y72" s="218"/>
      <c r="Z72" s="220"/>
      <c r="AA72" s="218"/>
      <c r="AB72" s="221"/>
      <c r="AC72" s="218"/>
      <c r="AD72" s="221"/>
      <c r="AE72" s="218"/>
      <c r="AF72" s="218"/>
      <c r="AG72" s="218"/>
      <c r="AH72" s="218"/>
      <c r="AI72" s="218"/>
      <c r="AJ72" s="218"/>
      <c r="AK72" s="218"/>
      <c r="AL72" s="218"/>
      <c r="AM72" s="218"/>
    </row>
    <row r="73" ht="15.75" customHeight="1">
      <c r="A73" s="56" t="s">
        <v>3331</v>
      </c>
      <c r="B73" s="56" t="s">
        <v>3332</v>
      </c>
      <c r="C73" s="56" t="str">
        <f>VLOOKUP(A73,'import Adıyaman'!A:P,3,0)</f>
        <v>DOĞRU</v>
      </c>
      <c r="D73" s="56" t="s">
        <v>1364</v>
      </c>
      <c r="E73" s="56">
        <f>VLOOKUP(A73,'import Adıyaman'!A:P,5,0)</f>
        <v>1617</v>
      </c>
      <c r="F73" s="56">
        <f>VLOOKUP(A73,'import Adıyaman'!A:P,6,0)</f>
        <v>88</v>
      </c>
      <c r="G73" s="56">
        <f>VLOOKUP(A73,'import Adıyaman'!A:P,7,0)</f>
        <v>0</v>
      </c>
      <c r="H73" s="56">
        <f>VLOOKUP(A73,'import Adıyaman'!A:P,8,0)</f>
        <v>10</v>
      </c>
      <c r="I73" s="56">
        <f>VLOOKUP(A73,'import Adıyaman'!A:P,9,0)</f>
        <v>10</v>
      </c>
      <c r="J73" s="216">
        <f>VLOOKUP(A73,'import Adıyaman'!A:P,10,0)</f>
        <v>0</v>
      </c>
      <c r="K73" s="56" t="s">
        <v>3328</v>
      </c>
      <c r="L73" s="56">
        <v>4.162142856E9</v>
      </c>
      <c r="M73" s="56" t="s">
        <v>1350</v>
      </c>
      <c r="N73" s="56" t="s">
        <v>3064</v>
      </c>
      <c r="O73" s="56" t="s">
        <v>3333</v>
      </c>
      <c r="P73" s="217" t="str">
        <f>VLOOKUP(A73,'import Adıyaman'!A:P,16,0)</f>
        <v>Geleneksel</v>
      </c>
      <c r="Q73" s="218" t="b">
        <v>0</v>
      </c>
      <c r="R73" s="218" t="s">
        <v>27</v>
      </c>
      <c r="S73" s="218" t="s">
        <v>167</v>
      </c>
      <c r="T73" s="207" t="s">
        <v>3071</v>
      </c>
      <c r="U73" s="218" t="s">
        <v>3335</v>
      </c>
      <c r="V73" s="220">
        <v>44638.0</v>
      </c>
      <c r="W73" s="220">
        <v>44639.0</v>
      </c>
      <c r="X73" s="218"/>
      <c r="Y73" s="218" t="s">
        <v>1353</v>
      </c>
      <c r="Z73" s="220">
        <v>44638.0</v>
      </c>
      <c r="AA73" s="218" t="s">
        <v>1353</v>
      </c>
      <c r="AB73" s="221">
        <v>44645.0</v>
      </c>
      <c r="AC73" s="218"/>
      <c r="AD73" s="221"/>
      <c r="AE73" s="218"/>
      <c r="AF73" s="218"/>
      <c r="AG73" s="218"/>
      <c r="AH73" s="218"/>
      <c r="AI73" s="218" t="s">
        <v>167</v>
      </c>
      <c r="AJ73" s="218" t="s">
        <v>66</v>
      </c>
      <c r="AK73" s="218"/>
      <c r="AL73" s="218"/>
      <c r="AM73" s="218"/>
    </row>
    <row r="74" ht="15.75" customHeight="1">
      <c r="A74" s="56" t="s">
        <v>3336</v>
      </c>
      <c r="B74" s="56" t="s">
        <v>3337</v>
      </c>
      <c r="C74" s="56" t="str">
        <f>VLOOKUP(A74,'import Adıyaman'!A:P,3,0)</f>
        <v>DOĞRU</v>
      </c>
      <c r="D74" s="56" t="s">
        <v>1507</v>
      </c>
      <c r="E74" s="56">
        <f>VLOOKUP(A74,'import Adıyaman'!A:P,5,0)</f>
        <v>995</v>
      </c>
      <c r="F74" s="56">
        <f>VLOOKUP(A74,'import Adıyaman'!A:P,6,0)</f>
        <v>19</v>
      </c>
      <c r="G74" s="56">
        <f>VLOOKUP(A74,'import Adıyaman'!A:P,7,0)</f>
        <v>38</v>
      </c>
      <c r="H74" s="56">
        <f>VLOOKUP(A74,'import Adıyaman'!A:P,8,0)</f>
        <v>40</v>
      </c>
      <c r="I74" s="56">
        <f>VLOOKUP(A74,'import Adıyaman'!A:P,9,0)</f>
        <v>78</v>
      </c>
      <c r="J74" s="216">
        <f>VLOOKUP(A74,'import Adıyaman'!A:P,10,0)</f>
        <v>0.487179</v>
      </c>
      <c r="K74" s="56" t="s">
        <v>3338</v>
      </c>
      <c r="L74" s="56">
        <v>5.452584909E9</v>
      </c>
      <c r="M74" s="56" t="s">
        <v>1350</v>
      </c>
      <c r="N74" s="56" t="s">
        <v>2128</v>
      </c>
      <c r="O74" s="56" t="s">
        <v>3339</v>
      </c>
      <c r="P74" s="217" t="str">
        <f>VLOOKUP(A74,'import Adıyaman'!A:P,16,0)</f>
        <v>Geleneksel</v>
      </c>
      <c r="Q74" s="218" t="b">
        <v>0</v>
      </c>
      <c r="R74" s="218" t="s">
        <v>38</v>
      </c>
      <c r="S74" s="218" t="s">
        <v>66</v>
      </c>
      <c r="T74" s="2" t="s">
        <v>3071</v>
      </c>
      <c r="U74" s="218" t="s">
        <v>1599</v>
      </c>
      <c r="V74" s="220">
        <v>44645.0</v>
      </c>
      <c r="W74" s="220">
        <v>44646.0</v>
      </c>
      <c r="X74" s="218"/>
      <c r="Y74" s="218" t="s">
        <v>1353</v>
      </c>
      <c r="Z74" s="220">
        <v>44645.0</v>
      </c>
      <c r="AA74" s="218"/>
      <c r="AB74" s="221"/>
      <c r="AC74" s="218"/>
      <c r="AD74" s="221"/>
      <c r="AE74" s="218"/>
      <c r="AF74" s="218"/>
      <c r="AG74" s="218"/>
      <c r="AH74" s="218"/>
      <c r="AI74" s="218" t="s">
        <v>66</v>
      </c>
      <c r="AJ74" s="218"/>
      <c r="AK74" s="218"/>
      <c r="AL74" s="218"/>
      <c r="AM74" s="218"/>
    </row>
    <row r="75" ht="15.75" customHeight="1">
      <c r="A75" s="56" t="s">
        <v>3340</v>
      </c>
      <c r="B75" s="56" t="s">
        <v>3341</v>
      </c>
      <c r="C75" s="56" t="str">
        <f>VLOOKUP(A75,'import Adıyaman'!A:P,3,0)</f>
        <v>DOĞRU</v>
      </c>
      <c r="D75" s="56" t="s">
        <v>1443</v>
      </c>
      <c r="E75" s="56">
        <f>VLOOKUP(A75,'import Adıyaman'!A:P,5,0)</f>
        <v>573</v>
      </c>
      <c r="F75" s="56">
        <f>VLOOKUP(A75,'import Adıyaman'!A:P,6,0)</f>
        <v>70</v>
      </c>
      <c r="G75" s="56">
        <f>VLOOKUP(A75,'import Adıyaman'!A:P,7,0)</f>
        <v>11</v>
      </c>
      <c r="H75" s="56">
        <f>VLOOKUP(A75,'import Adıyaman'!A:P,8,0)</f>
        <v>27</v>
      </c>
      <c r="I75" s="56">
        <f>VLOOKUP(A75,'import Adıyaman'!A:P,9,0)</f>
        <v>38</v>
      </c>
      <c r="J75" s="216">
        <f>VLOOKUP(A75,'import Adıyaman'!A:P,10,0)</f>
        <v>0.289474</v>
      </c>
      <c r="K75" s="56" t="s">
        <v>3342</v>
      </c>
      <c r="L75" s="56">
        <v>5.318271202E9</v>
      </c>
      <c r="M75" s="56" t="s">
        <v>1350</v>
      </c>
      <c r="N75" s="56" t="s">
        <v>3086</v>
      </c>
      <c r="O75" s="56" t="s">
        <v>3343</v>
      </c>
      <c r="P75" s="217" t="str">
        <f>VLOOKUP(A75,'import Adıyaman'!A:P,16,0)</f>
        <v>Geleneksel</v>
      </c>
      <c r="Q75" s="218" t="b">
        <v>0</v>
      </c>
      <c r="R75" s="218" t="s">
        <v>38</v>
      </c>
      <c r="S75" s="218" t="s">
        <v>100</v>
      </c>
      <c r="T75" s="2" t="s">
        <v>3071</v>
      </c>
      <c r="U75" s="218"/>
      <c r="V75" s="220">
        <v>44610.0</v>
      </c>
      <c r="W75" s="220">
        <v>44611.0</v>
      </c>
      <c r="X75" s="218"/>
      <c r="Y75" s="218" t="s">
        <v>1353</v>
      </c>
      <c r="Z75" s="220">
        <v>44610.0</v>
      </c>
      <c r="AA75" s="218"/>
      <c r="AB75" s="221"/>
      <c r="AC75" s="218"/>
      <c r="AD75" s="221"/>
      <c r="AE75" s="218"/>
      <c r="AF75" s="218"/>
      <c r="AG75" s="218"/>
      <c r="AH75" s="218"/>
      <c r="AI75" s="218" t="s">
        <v>100</v>
      </c>
      <c r="AJ75" s="218"/>
      <c r="AK75" s="218"/>
      <c r="AL75" s="218"/>
      <c r="AM75" s="218"/>
    </row>
    <row r="76" ht="15.75" customHeight="1">
      <c r="A76" s="56" t="s">
        <v>3344</v>
      </c>
      <c r="B76" s="56" t="s">
        <v>3345</v>
      </c>
      <c r="C76" s="56" t="str">
        <f>VLOOKUP(A76,'import Adıyaman'!A:P,3,0)</f>
        <v>DOĞRU</v>
      </c>
      <c r="D76" s="56" t="s">
        <v>1370</v>
      </c>
      <c r="E76" s="56">
        <f>VLOOKUP(A76,'import Adıyaman'!A:P,5,0)</f>
        <v>5769</v>
      </c>
      <c r="F76" s="56">
        <f>VLOOKUP(A76,'import Adıyaman'!A:P,6,0)</f>
        <v>567</v>
      </c>
      <c r="G76" s="56">
        <f>VLOOKUP(A76,'import Adıyaman'!A:P,7,0)</f>
        <v>0</v>
      </c>
      <c r="H76" s="56">
        <f>VLOOKUP(A76,'import Adıyaman'!A:P,8,0)</f>
        <v>17</v>
      </c>
      <c r="I76" s="56">
        <f>VLOOKUP(A76,'import Adıyaman'!A:P,9,0)</f>
        <v>17</v>
      </c>
      <c r="J76" s="216">
        <f>VLOOKUP(A76,'import Adıyaman'!A:P,10,0)</f>
        <v>0</v>
      </c>
      <c r="K76" s="56" t="s">
        <v>3346</v>
      </c>
      <c r="L76" s="56">
        <v>4.1622312E8</v>
      </c>
      <c r="M76" s="56" t="s">
        <v>1350</v>
      </c>
      <c r="N76" s="56" t="s">
        <v>3086</v>
      </c>
      <c r="O76" s="56" t="s">
        <v>3347</v>
      </c>
      <c r="P76" s="217" t="str">
        <f>VLOOKUP(A76,'import Adıyaman'!A:P,16,0)</f>
        <v>Geleneksel</v>
      </c>
      <c r="Q76" s="218" t="b">
        <v>0</v>
      </c>
      <c r="R76" s="218" t="s">
        <v>29</v>
      </c>
      <c r="S76" s="218"/>
      <c r="T76" s="218"/>
      <c r="U76" s="218" t="s">
        <v>3348</v>
      </c>
      <c r="V76" s="220"/>
      <c r="W76" s="220"/>
      <c r="X76" s="218"/>
      <c r="Y76" s="218" t="s">
        <v>1353</v>
      </c>
      <c r="Z76" s="220">
        <v>44610.0</v>
      </c>
      <c r="AA76" s="218"/>
      <c r="AB76" s="221"/>
      <c r="AC76" s="218"/>
      <c r="AD76" s="221"/>
      <c r="AE76" s="218"/>
      <c r="AF76" s="218"/>
      <c r="AG76" s="218"/>
      <c r="AH76" s="218"/>
      <c r="AI76" s="218" t="s">
        <v>100</v>
      </c>
      <c r="AJ76" s="218"/>
      <c r="AK76" s="218"/>
      <c r="AL76" s="218"/>
      <c r="AM76" s="218"/>
    </row>
    <row r="77" ht="15.75" customHeight="1">
      <c r="A77" s="211" t="s">
        <v>3349</v>
      </c>
      <c r="B77" s="211" t="s">
        <v>3350</v>
      </c>
      <c r="C77" s="56" t="str">
        <f>VLOOKUP(A77,'import Adıyaman'!A:P,3,0)</f>
        <v>DOĞRU</v>
      </c>
      <c r="D77" s="211" t="s">
        <v>1507</v>
      </c>
      <c r="E77" s="56">
        <f>VLOOKUP(A77,'import Adıyaman'!A:P,5,0)</f>
        <v>6</v>
      </c>
      <c r="F77" s="56">
        <f>VLOOKUP(A77,'import Adıyaman'!A:P,6,0)</f>
        <v>6</v>
      </c>
      <c r="G77" s="56">
        <f>VLOOKUP(A77,'import Adıyaman'!A:P,7,0)</f>
        <v>0</v>
      </c>
      <c r="H77" s="56">
        <f>VLOOKUP(A77,'import Adıyaman'!A:P,8,0)</f>
        <v>18</v>
      </c>
      <c r="I77" s="56">
        <f>VLOOKUP(A77,'import Adıyaman'!A:P,9,0)</f>
        <v>18</v>
      </c>
      <c r="J77" s="216">
        <f>VLOOKUP(A77,'import Adıyaman'!A:P,10,0)</f>
        <v>0</v>
      </c>
      <c r="K77" s="211" t="s">
        <v>3351</v>
      </c>
      <c r="L77" s="211">
        <v>4.16202811E9</v>
      </c>
      <c r="M77" s="211" t="s">
        <v>1350</v>
      </c>
      <c r="N77" s="211" t="s">
        <v>3086</v>
      </c>
      <c r="O77" s="211" t="s">
        <v>3352</v>
      </c>
      <c r="P77" s="217" t="str">
        <f>VLOOKUP(A77,'import Adıyaman'!A:P,16,0)</f>
        <v>Geleneksel</v>
      </c>
      <c r="Q77" s="218" t="b">
        <v>0</v>
      </c>
      <c r="R77" s="218"/>
      <c r="S77" s="218"/>
      <c r="T77" s="218"/>
      <c r="U77" s="218"/>
      <c r="V77" s="220"/>
      <c r="W77" s="220"/>
      <c r="X77" s="218"/>
      <c r="Y77" s="218"/>
      <c r="Z77" s="220"/>
      <c r="AA77" s="218"/>
      <c r="AB77" s="221"/>
      <c r="AC77" s="218"/>
      <c r="AD77" s="221"/>
      <c r="AE77" s="218"/>
      <c r="AF77" s="218"/>
      <c r="AG77" s="218"/>
      <c r="AH77" s="218"/>
      <c r="AI77" s="218"/>
      <c r="AJ77" s="218"/>
      <c r="AK77" s="218"/>
      <c r="AL77" s="218"/>
      <c r="AM77" s="218"/>
    </row>
    <row r="78" ht="15.75" customHeight="1">
      <c r="A78" s="211" t="s">
        <v>3353</v>
      </c>
      <c r="B78" s="211" t="s">
        <v>3354</v>
      </c>
      <c r="C78" s="56" t="str">
        <f>VLOOKUP(A78,'import Adıyaman'!A:P,3,0)</f>
        <v>DOĞRU</v>
      </c>
      <c r="D78" s="211" t="s">
        <v>1364</v>
      </c>
      <c r="E78" s="56">
        <f>VLOOKUP(A78,'import Adıyaman'!A:P,5,0)</f>
        <v>2</v>
      </c>
      <c r="F78" s="56">
        <f>VLOOKUP(A78,'import Adıyaman'!A:P,6,0)</f>
        <v>2</v>
      </c>
      <c r="G78" s="56">
        <f>VLOOKUP(A78,'import Adıyaman'!A:P,7,0)</f>
        <v>0</v>
      </c>
      <c r="H78" s="56">
        <f>VLOOKUP(A78,'import Adıyaman'!A:P,8,0)</f>
        <v>15</v>
      </c>
      <c r="I78" s="56">
        <f>VLOOKUP(A78,'import Adıyaman'!A:P,9,0)</f>
        <v>15</v>
      </c>
      <c r="J78" s="216">
        <f>VLOOKUP(A78,'import Adıyaman'!A:P,10,0)</f>
        <v>0</v>
      </c>
      <c r="K78" s="211" t="s">
        <v>3355</v>
      </c>
      <c r="L78" s="211">
        <v>5.058418222E9</v>
      </c>
      <c r="M78" s="211" t="s">
        <v>1350</v>
      </c>
      <c r="N78" s="211" t="s">
        <v>3081</v>
      </c>
      <c r="O78" s="211" t="s">
        <v>3356</v>
      </c>
      <c r="P78" s="217" t="str">
        <f>VLOOKUP(A78,'import Adıyaman'!A:P,16,0)</f>
        <v>Geleneksel</v>
      </c>
      <c r="Q78" s="218" t="b">
        <v>0</v>
      </c>
      <c r="R78" s="218"/>
      <c r="S78" s="218"/>
      <c r="T78" s="218"/>
      <c r="U78" s="218"/>
      <c r="V78" s="220"/>
      <c r="W78" s="220"/>
      <c r="X78" s="218"/>
      <c r="Y78" s="218"/>
      <c r="Z78" s="220"/>
      <c r="AA78" s="218"/>
      <c r="AB78" s="221"/>
      <c r="AC78" s="218"/>
      <c r="AD78" s="221"/>
      <c r="AE78" s="218"/>
      <c r="AF78" s="218"/>
      <c r="AG78" s="218"/>
      <c r="AH78" s="218"/>
      <c r="AI78" s="218"/>
      <c r="AJ78" s="218"/>
      <c r="AK78" s="218"/>
      <c r="AL78" s="218"/>
      <c r="AM78" s="218"/>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78">
    <sortState ref="A1:AM78">
      <sortCondition ref="B1:B78"/>
    </sortState>
  </autoFilter>
  <customSheetViews>
    <customSheetView guid="{E7248818-A5AD-431C-8B6B-1B6CE692C4D7}" filter="1" showAutoFilter="1">
      <autoFilter ref="$A$1:$AM$28">
        <filterColumn colId="2">
          <filters>
            <filter val="DOĞRU"/>
          </filters>
        </filterColumn>
        <filterColumn colId="9">
          <filters>
            <filter val="38%"/>
            <filter val="89%"/>
            <filter val="0%"/>
          </filters>
        </filterColumn>
      </autoFilter>
      <extLst>
        <ext uri="GoogleSheetsCustomDataVersion1">
          <go:sheetsCustomData xmlns:go="http://customooxmlschemas.google.com/" filterViewId="1010576220"/>
        </ext>
      </extLst>
    </customSheetView>
    <customSheetView guid="{75ACC345-D437-4A18-A98C-C82EDA43B64B}" filter="1" showAutoFilter="1">
      <autoFilter ref="$A$1:$AM$28"/>
      <extLst>
        <ext uri="GoogleSheetsCustomDataVersion1">
          <go:sheetsCustomData xmlns:go="http://customooxmlschemas.google.com/" filterViewId="1046018925"/>
        </ext>
      </extLst>
    </customSheetView>
    <customSheetView guid="{7E5EE788-0CB1-4D9D-BF53-007B5A92F58E}" filter="1" showAutoFilter="1">
      <autoFilter ref="$A$1:$AM$28"/>
      <extLst>
        <ext uri="GoogleSheetsCustomDataVersion1">
          <go:sheetsCustomData xmlns:go="http://customooxmlschemas.google.com/" filterViewId="1057076981"/>
        </ext>
      </extLst>
    </customSheetView>
    <customSheetView guid="{813CEA2F-06C7-4DBA-A76D-803B78CB19E5}" filter="1" showAutoFilter="1">
      <autoFilter ref="$A$1:$AM$28"/>
      <extLst>
        <ext uri="GoogleSheetsCustomDataVersion1">
          <go:sheetsCustomData xmlns:go="http://customooxmlschemas.google.com/" filterViewId="1086160896"/>
        </ext>
      </extLst>
    </customSheetView>
    <customSheetView guid="{425BD446-77F2-4D02-B881-E1C6CC7E1F38}" filter="1" showAutoFilter="1">
      <autoFilter ref="$A$1:$AM$28">
        <filterColumn colId="2">
          <filters>
            <filter val="DOĞRU"/>
          </filters>
        </filterColumn>
      </autoFilter>
      <extLst>
        <ext uri="GoogleSheetsCustomDataVersion1">
          <go:sheetsCustomData xmlns:go="http://customooxmlschemas.google.com/" filterViewId="1097976852"/>
        </ext>
      </extLst>
    </customSheetView>
    <customSheetView guid="{EDF2F4A1-7F6D-47BD-8F62-37F3CFEA3F76}" filter="1" showAutoFilter="1">
      <autoFilter ref="$A$1:$AM$28">
        <filterColumn colId="2">
          <filters>
            <filter val="DOĞRU"/>
          </filters>
        </filterColumn>
      </autoFilter>
      <extLst>
        <ext uri="GoogleSheetsCustomDataVersion1">
          <go:sheetsCustomData xmlns:go="http://customooxmlschemas.google.com/" filterViewId="1102659507"/>
        </ext>
      </extLst>
    </customSheetView>
    <customSheetView guid="{847CE532-2A65-4296-B60F-E9CB53B7F8AB}" filter="1" showAutoFilter="1">
      <autoFilter ref="$A$1:$AM$28"/>
      <extLst>
        <ext uri="GoogleSheetsCustomDataVersion1">
          <go:sheetsCustomData xmlns:go="http://customooxmlschemas.google.com/" filterViewId="1110458363"/>
        </ext>
      </extLst>
    </customSheetView>
    <customSheetView guid="{DDB86521-93A7-4A40-803D-E518BEF6CBF4}" filter="1" showAutoFilter="1">
      <autoFilter ref="$A$1:$AM$28">
        <filterColumn colId="2">
          <filters>
            <filter val="DOĞRU"/>
          </filters>
        </filterColumn>
        <sortState ref="A1:AM28">
          <sortCondition ref="B1:B28"/>
        </sortState>
      </autoFilter>
      <extLst>
        <ext uri="GoogleSheetsCustomDataVersion1">
          <go:sheetsCustomData xmlns:go="http://customooxmlschemas.google.com/" filterViewId="1123808135"/>
        </ext>
      </extLst>
    </customSheetView>
    <customSheetView guid="{D0C55AEB-D656-42CC-BE42-5BCE656DBF10}" filter="1" showAutoFilter="1">
      <autoFilter ref="$A$1:$AM$28">
        <filterColumn colId="2">
          <filters>
            <filter val="DOĞRU"/>
          </filters>
        </filterColumn>
      </autoFilter>
      <extLst>
        <ext uri="GoogleSheetsCustomDataVersion1">
          <go:sheetsCustomData xmlns:go="http://customooxmlschemas.google.com/" filterViewId="1128837764"/>
        </ext>
      </extLst>
    </customSheetView>
    <customSheetView guid="{4C1278E1-9A0A-491E-A86B-0915FC75B1EF}" filter="1" showAutoFilter="1">
      <autoFilter ref="$A$1:$AM$28"/>
      <extLst>
        <ext uri="GoogleSheetsCustomDataVersion1">
          <go:sheetsCustomData xmlns:go="http://customooxmlschemas.google.com/" filterViewId="1130078599"/>
        </ext>
      </extLst>
    </customSheetView>
    <customSheetView guid="{D261522B-A039-415F-B71F-CF63619D9BD4}" filter="1" showAutoFilter="1">
      <autoFilter ref="$A$1:$AM$28"/>
      <extLst>
        <ext uri="GoogleSheetsCustomDataVersion1">
          <go:sheetsCustomData xmlns:go="http://customooxmlschemas.google.com/" filterViewId="1131941392"/>
        </ext>
      </extLst>
    </customSheetView>
    <customSheetView guid="{80D4D1B2-F134-46A9-932C-7FAAD9F07B08}" filter="1" showAutoFilter="1">
      <autoFilter ref="$A$1:$AM$28"/>
      <extLst>
        <ext uri="GoogleSheetsCustomDataVersion1">
          <go:sheetsCustomData xmlns:go="http://customooxmlschemas.google.com/" filterViewId="1135493193"/>
        </ext>
      </extLst>
    </customSheetView>
    <customSheetView guid="{9059B6F5-D0BC-4B32-BD06-703326C5A639}" filter="1" showAutoFilter="1">
      <autoFilter ref="$A$1:$AM$28"/>
      <extLst>
        <ext uri="GoogleSheetsCustomDataVersion1">
          <go:sheetsCustomData xmlns:go="http://customooxmlschemas.google.com/" filterViewId="1154866379"/>
        </ext>
      </extLst>
    </customSheetView>
    <customSheetView guid="{23C038FE-C5A7-4B45-82DD-42409127B6EB}"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1167161358"/>
        </ext>
      </extLst>
    </customSheetView>
    <customSheetView guid="{1D9695A0-7035-4BCE-A7C3-F76DADA0D228}" filter="1" showAutoFilter="1">
      <autoFilter ref="$A$1:$AM$28">
        <sortState ref="A1:AM28">
          <sortCondition ref="N1:N28"/>
        </sortState>
      </autoFilter>
      <extLst>
        <ext uri="GoogleSheetsCustomDataVersion1">
          <go:sheetsCustomData xmlns:go="http://customooxmlschemas.google.com/" filterViewId="1171287978"/>
        </ext>
      </extLst>
    </customSheetView>
    <customSheetView guid="{B2873826-330C-443F-9286-336C4089F483}" filter="1" showAutoFilter="1">
      <autoFilter ref="$A$1:$AM$28"/>
      <extLst>
        <ext uri="GoogleSheetsCustomDataVersion1">
          <go:sheetsCustomData xmlns:go="http://customooxmlschemas.google.com/" filterViewId="1181283514"/>
        </ext>
      </extLst>
    </customSheetView>
    <customSheetView guid="{8F8218E1-1B5A-4395-8F52-B3937A1A4BD5}" filter="1" showAutoFilter="1">
      <autoFilter ref="$A$1:$AM$28"/>
      <extLst>
        <ext uri="GoogleSheetsCustomDataVersion1">
          <go:sheetsCustomData xmlns:go="http://customooxmlschemas.google.com/" filterViewId="121108343"/>
        </ext>
      </extLst>
    </customSheetView>
    <customSheetView guid="{BE95D9BE-7DF4-4766-8AF6-57162C372A61}" filter="1" showAutoFilter="1">
      <autoFilter ref="$A$1:$AM$28"/>
      <extLst>
        <ext uri="GoogleSheetsCustomDataVersion1">
          <go:sheetsCustomData xmlns:go="http://customooxmlschemas.google.com/" filterViewId="1221152929"/>
        </ext>
      </extLst>
    </customSheetView>
    <customSheetView guid="{54C8CBEA-2096-4AB1-89E4-D8B7E6729ACA}" filter="1" showAutoFilter="1">
      <autoFilter ref="$A$1:$AM$28">
        <filterColumn colId="17">
          <filters blank="1">
            <filter val="Personel Eksik"/>
            <filter val="Ulaşılamadı"/>
          </filters>
        </filterColumn>
        <filterColumn colId="2">
          <filters>
            <filter val="DOĞRU"/>
          </filters>
        </filterColumn>
      </autoFilter>
      <extLst>
        <ext uri="GoogleSheetsCustomDataVersion1">
          <go:sheetsCustomData xmlns:go="http://customooxmlschemas.google.com/" filterViewId="1229516469"/>
        </ext>
      </extLst>
    </customSheetView>
    <customSheetView guid="{F0E61D96-AB20-4230-ACCF-4B4D22FFFE47}" filter="1" showAutoFilter="1">
      <autoFilter ref="$A$1:$AM$28"/>
      <extLst>
        <ext uri="GoogleSheetsCustomDataVersion1">
          <go:sheetsCustomData xmlns:go="http://customooxmlschemas.google.com/" filterViewId="1239653140"/>
        </ext>
      </extLst>
    </customSheetView>
    <customSheetView guid="{10D03AD1-ADA4-4364-8DC0-65B96FCF471B}" filter="1" showAutoFilter="1">
      <autoFilter ref="$A$1:$AM$28"/>
      <extLst>
        <ext uri="GoogleSheetsCustomDataVersion1">
          <go:sheetsCustomData xmlns:go="http://customooxmlschemas.google.com/" filterViewId="1247935500"/>
        </ext>
      </extLst>
    </customSheetView>
    <customSheetView guid="{B6C08CCD-62AF-4E70-86C6-988A7DA76381}" filter="1" showAutoFilter="1">
      <autoFilter ref="$A$1:$AM$28"/>
      <extLst>
        <ext uri="GoogleSheetsCustomDataVersion1">
          <go:sheetsCustomData xmlns:go="http://customooxmlschemas.google.com/" filterViewId="1267381537"/>
        </ext>
      </extLst>
    </customSheetView>
    <customSheetView guid="{EF441925-3815-430F-BF96-4CEF6F78AA99}" filter="1" showAutoFilter="1">
      <autoFilter ref="$A$1:$AM$28">
        <sortState ref="A1:AM28">
          <sortCondition ref="K1:K28"/>
        </sortState>
      </autoFilter>
      <extLst>
        <ext uri="GoogleSheetsCustomDataVersion1">
          <go:sheetsCustomData xmlns:go="http://customooxmlschemas.google.com/" filterViewId="1276672345"/>
        </ext>
      </extLst>
    </customSheetView>
    <customSheetView guid="{A8D0FC3A-BA29-4FA2-961F-27795F9DD11D}"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filterColumn colId="2">
          <filters>
            <filter val="DOĞRU"/>
          </filters>
        </filterColumn>
      </autoFilter>
      <extLst>
        <ext uri="GoogleSheetsCustomDataVersion1">
          <go:sheetsCustomData xmlns:go="http://customooxmlschemas.google.com/" filterViewId="1316428523"/>
        </ext>
      </extLst>
    </customSheetView>
    <customSheetView guid="{16BB5BDF-22F8-4AC2-80EC-8A2B57121808}" filter="1" showAutoFilter="1">
      <autoFilter ref="$A$1:$AM$28"/>
      <extLst>
        <ext uri="GoogleSheetsCustomDataVersion1">
          <go:sheetsCustomData xmlns:go="http://customooxmlschemas.google.com/" filterViewId="1323767090"/>
        </ext>
      </extLst>
    </customSheetView>
    <customSheetView guid="{A1309439-B9AC-4764-966B-77DB2E40BC70}" filter="1" showAutoFilter="1">
      <autoFilter ref="$A$1:$AM$28">
        <filterColumn colId="2">
          <filters>
            <filter val="DOĞRU"/>
          </filters>
        </filterColumn>
      </autoFilter>
      <extLst>
        <ext uri="GoogleSheetsCustomDataVersion1">
          <go:sheetsCustomData xmlns:go="http://customooxmlschemas.google.com/" filterViewId="1373678742"/>
        </ext>
      </extLst>
    </customSheetView>
    <customSheetView guid="{CC0842B8-9E5C-4EE9-B7A6-5A660CF14589}" filter="1" showAutoFilter="1">
      <autoFilter ref="$A$1:$AM$28">
        <sortState ref="A1:AM28">
          <sortCondition ref="N1:N28"/>
          <sortCondition ref="K1:K28"/>
        </sortState>
      </autoFilter>
      <extLst>
        <ext uri="GoogleSheetsCustomDataVersion1">
          <go:sheetsCustomData xmlns:go="http://customooxmlschemas.google.com/" filterViewId="1378985814"/>
        </ext>
      </extLst>
    </customSheetView>
    <customSheetView guid="{7FB47723-A78F-4F14-B259-8C317960BB2E}" filter="1" showAutoFilter="1">
      <autoFilter ref="$A$1:$AM$28">
        <filterColumn colId="2">
          <filters>
            <filter val="DOĞRU"/>
          </filters>
        </filterColumn>
      </autoFilter>
      <extLst>
        <ext uri="GoogleSheetsCustomDataVersion1">
          <go:sheetsCustomData xmlns:go="http://customooxmlschemas.google.com/" filterViewId="1393081103"/>
        </ext>
      </extLst>
    </customSheetView>
    <customSheetView guid="{6A4357B6-94C6-4DCF-9C41-62F9360B87B3}" filter="1" showAutoFilter="1">
      <autoFilter ref="$A$1:$AM$28"/>
      <extLst>
        <ext uri="GoogleSheetsCustomDataVersion1">
          <go:sheetsCustomData xmlns:go="http://customooxmlschemas.google.com/" filterViewId="142925559"/>
        </ext>
      </extLst>
    </customSheetView>
    <customSheetView guid="{4A8E5BDA-B19B-4EBD-B234-757917CD3F4A}" filter="1" showAutoFilter="1">
      <autoFilter ref="$A$1:$AM$28"/>
      <extLst>
        <ext uri="GoogleSheetsCustomDataVersion1">
          <go:sheetsCustomData xmlns:go="http://customooxmlschemas.google.com/" filterViewId="1447243808"/>
        </ext>
      </extLst>
    </customSheetView>
    <customSheetView guid="{0289FC0C-39C2-4688-A160-8C933A480168}" filter="1" showAutoFilter="1">
      <autoFilter ref="$A$1:$AM$28"/>
      <extLst>
        <ext uri="GoogleSheetsCustomDataVersion1">
          <go:sheetsCustomData xmlns:go="http://customooxmlschemas.google.com/" filterViewId="148036692"/>
        </ext>
      </extLst>
    </customSheetView>
    <customSheetView guid="{B3E2BE0C-4C9C-492F-9FD2-A013E6F4664B}" filter="1" showAutoFilter="1">
      <autoFilter ref="$A$1:$AM$28">
        <filterColumn colId="17">
          <filters blank="1">
            <filter val="Personel Eksik"/>
            <filter val="Ulaşılamadı"/>
            <filter val="Randevu Alındı"/>
          </filters>
        </filterColumn>
        <sortState ref="A1:AM28">
          <sortCondition ref="K1:K28"/>
        </sortState>
      </autoFilter>
      <extLst>
        <ext uri="GoogleSheetsCustomDataVersion1">
          <go:sheetsCustomData xmlns:go="http://customooxmlschemas.google.com/" filterViewId="149267639"/>
        </ext>
      </extLst>
    </customSheetView>
    <customSheetView guid="{9FF8C76E-C941-4750-A051-A0AA3C04F00F}" filter="1" showAutoFilter="1">
      <autoFilter ref="$A$1:$AM$28">
        <filterColumn colId="2">
          <filters>
            <filter val="DOĞRU"/>
          </filters>
        </filterColumn>
      </autoFilter>
      <extLst>
        <ext uri="GoogleSheetsCustomDataVersion1">
          <go:sheetsCustomData xmlns:go="http://customooxmlschemas.google.com/" filterViewId="1501565626"/>
        </ext>
      </extLst>
    </customSheetView>
    <customSheetView guid="{908ABFD1-B0B9-4935-B110-881C96CB5801}"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1505273815"/>
        </ext>
      </extLst>
    </customSheetView>
    <customSheetView guid="{A5E11E2B-4A0C-4719-B322-22BA599F2472}" filter="1" showAutoFilter="1">
      <autoFilter ref="$A$1:$AM$28">
        <filterColumn colId="2">
          <filters>
            <filter val="DOĞRU"/>
          </filters>
        </filterColumn>
      </autoFilter>
      <extLst>
        <ext uri="GoogleSheetsCustomDataVersion1">
          <go:sheetsCustomData xmlns:go="http://customooxmlschemas.google.com/" filterViewId="1516644586"/>
        </ext>
      </extLst>
    </customSheetView>
    <customSheetView guid="{8A2630AE-CB57-43D5-AD1E-6EC37A7ACD30}" filter="1" showAutoFilter="1">
      <autoFilter ref="$A$1:$AM$28"/>
      <extLst>
        <ext uri="GoogleSheetsCustomDataVersion1">
          <go:sheetsCustomData xmlns:go="http://customooxmlschemas.google.com/" filterViewId="1540440081"/>
        </ext>
      </extLst>
    </customSheetView>
    <customSheetView guid="{E143A6DD-FDA2-4E13-941A-BD79924E5B8F}" filter="1" showAutoFilter="1">
      <autoFilter ref="$A$1:$AM$28">
        <filterColumn colId="2">
          <filters>
            <filter val="DOĞRU"/>
          </filters>
        </filterColumn>
        <sortState ref="A1:AM28">
          <sortCondition ref="K1:K28"/>
        </sortState>
      </autoFilter>
      <extLst>
        <ext uri="GoogleSheetsCustomDataVersion1">
          <go:sheetsCustomData xmlns:go="http://customooxmlschemas.google.com/" filterViewId="1553687320"/>
        </ext>
      </extLst>
    </customSheetView>
    <customSheetView guid="{2C4DB838-F0FF-4B41-A3A0-3A08DAA326AE}" filter="1" showAutoFilter="1">
      <autoFilter ref="$A$1:$AM$28"/>
      <extLst>
        <ext uri="GoogleSheetsCustomDataVersion1">
          <go:sheetsCustomData xmlns:go="http://customooxmlschemas.google.com/" filterViewId="157917910"/>
        </ext>
      </extLst>
    </customSheetView>
    <customSheetView guid="{9D4CF9A5-C08B-40A1-806F-FEEC45D646B1}" filter="1" showAutoFilter="1">
      <autoFilter ref="$A$1:$AM$28">
        <sortState ref="A1:AM28">
          <sortCondition ref="K1:K28"/>
        </sortState>
      </autoFilter>
      <extLst>
        <ext uri="GoogleSheetsCustomDataVersion1">
          <go:sheetsCustomData xmlns:go="http://customooxmlschemas.google.com/" filterViewId="1590444302"/>
        </ext>
      </extLst>
    </customSheetView>
    <customSheetView guid="{CA9BF830-2CB4-4A69-A252-9472E020FFEE}" filter="1" showAutoFilter="1">
      <autoFilter ref="$A$1:$AM$28"/>
      <extLst>
        <ext uri="GoogleSheetsCustomDataVersion1">
          <go:sheetsCustomData xmlns:go="http://customooxmlschemas.google.com/" filterViewId="1591552887"/>
        </ext>
      </extLst>
    </customSheetView>
    <customSheetView guid="{C7EF5F18-1745-4B10-A52F-417C3EF17F8B}"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1591593975"/>
        </ext>
      </extLst>
    </customSheetView>
    <customSheetView guid="{C646A3DA-FF81-4D0A-A0AE-7B0FFADD6871}" filter="1" showAutoFilter="1">
      <autoFilter ref="$A$1:$AM$28">
        <sortState ref="A1:AM28">
          <sortCondition ref="N1:N28"/>
        </sortState>
      </autoFilter>
      <extLst>
        <ext uri="GoogleSheetsCustomDataVersion1">
          <go:sheetsCustomData xmlns:go="http://customooxmlschemas.google.com/" filterViewId="1595329757"/>
        </ext>
      </extLst>
    </customSheetView>
    <customSheetView guid="{9E52368D-5B38-48A8-AB74-07CA8B76DEF2}" filter="1" showAutoFilter="1">
      <autoFilter ref="$A$1:$AM$28"/>
      <extLst>
        <ext uri="GoogleSheetsCustomDataVersion1">
          <go:sheetsCustomData xmlns:go="http://customooxmlschemas.google.com/" filterViewId="1627712622"/>
        </ext>
      </extLst>
    </customSheetView>
    <customSheetView guid="{EC09CBAA-6A95-4EC8-9E51-9708F76BE6AA}" filter="1" showAutoFilter="1">
      <autoFilter ref="$A$1:$AM$28"/>
      <extLst>
        <ext uri="GoogleSheetsCustomDataVersion1">
          <go:sheetsCustomData xmlns:go="http://customooxmlschemas.google.com/" filterViewId="1634485503"/>
        </ext>
      </extLst>
    </customSheetView>
    <customSheetView guid="{379B3644-2E47-43C1-98AA-99A1C8B98001}" filter="1" showAutoFilter="1">
      <autoFilter ref="$A$1:$AM$28"/>
      <extLst>
        <ext uri="GoogleSheetsCustomDataVersion1">
          <go:sheetsCustomData xmlns:go="http://customooxmlschemas.google.com/" filterViewId="163860532"/>
        </ext>
      </extLst>
    </customSheetView>
    <customSheetView guid="{5CB3CCD8-C5D2-42F6-BAC8-3D61415A8044}" filter="1" showAutoFilter="1">
      <autoFilter ref="$A$1:$AM$28"/>
      <extLst>
        <ext uri="GoogleSheetsCustomDataVersion1">
          <go:sheetsCustomData xmlns:go="http://customooxmlschemas.google.com/" filterViewId="1647510"/>
        </ext>
      </extLst>
    </customSheetView>
    <customSheetView guid="{B5B98B86-63CE-4D89-B40F-7E23B2B46ECF}" filter="1" showAutoFilter="1">
      <autoFilter ref="$A$1:$AM$28">
        <filterColumn colId="17">
          <filters blank="1">
            <filter val="Personel Eksik"/>
            <filter val="Ulaşılamadı"/>
          </filters>
        </filterColumn>
      </autoFilter>
      <extLst>
        <ext uri="GoogleSheetsCustomDataVersion1">
          <go:sheetsCustomData xmlns:go="http://customooxmlschemas.google.com/" filterViewId="1655120778"/>
        </ext>
      </extLst>
    </customSheetView>
    <customSheetView guid="{637056B8-5B20-49B8-9AF4-8B5282DBD557}" filter="1" showAutoFilter="1">
      <autoFilter ref="$A$1:$AM$28"/>
      <extLst>
        <ext uri="GoogleSheetsCustomDataVersion1">
          <go:sheetsCustomData xmlns:go="http://customooxmlschemas.google.com/" filterViewId="1661395113"/>
        </ext>
      </extLst>
    </customSheetView>
    <customSheetView guid="{54D36A72-D424-4E2B-A5A1-825A3C1E58EC}" filter="1" showAutoFilter="1">
      <autoFilter ref="$A$1:$AM$28"/>
      <extLst>
        <ext uri="GoogleSheetsCustomDataVersion1">
          <go:sheetsCustomData xmlns:go="http://customooxmlschemas.google.com/" filterViewId="1670957771"/>
        </ext>
      </extLst>
    </customSheetView>
    <customSheetView guid="{E7C36950-A639-45ED-9E72-DC5211E6A736}" filter="1" showAutoFilter="1">
      <autoFilter ref="$A$1:$AM$28"/>
      <extLst>
        <ext uri="GoogleSheetsCustomDataVersion1">
          <go:sheetsCustomData xmlns:go="http://customooxmlschemas.google.com/" filterViewId="1711468235"/>
        </ext>
      </extLst>
    </customSheetView>
    <customSheetView guid="{9638C93E-A51C-4855-9499-FBA9C1EC6285}" filter="1" showAutoFilter="1">
      <autoFilter ref="$A$1:$AM$28">
        <filterColumn colId="2">
          <filters>
            <filter val="DOĞRU"/>
          </filters>
        </filterColumn>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1711672419"/>
        </ext>
      </extLst>
    </customSheetView>
    <customSheetView guid="{F2CA5565-C5DF-4B3A-BFDE-E4F5E784D1B1}" filter="1" showAutoFilter="1">
      <autoFilter ref="$A$1:$AM$28">
        <sortState ref="A1:AM28">
          <sortCondition ref="N1:N28"/>
        </sortState>
      </autoFilter>
      <extLst>
        <ext uri="GoogleSheetsCustomDataVersion1">
          <go:sheetsCustomData xmlns:go="http://customooxmlschemas.google.com/" filterViewId="1723597390"/>
        </ext>
      </extLst>
    </customSheetView>
    <customSheetView guid="{76D3B64D-D469-49ED-A62B-986EFE8E19C4}" filter="1" showAutoFilter="1">
      <autoFilter ref="$A$1:$AM$28">
        <sortState ref="A1:AM28">
          <sortCondition ref="N1:N28"/>
        </sortState>
      </autoFilter>
      <extLst>
        <ext uri="GoogleSheetsCustomDataVersion1">
          <go:sheetsCustomData xmlns:go="http://customooxmlschemas.google.com/" filterViewId="1728372519"/>
        </ext>
      </extLst>
    </customSheetView>
    <customSheetView guid="{CD184AF5-5FA5-44BA-ABF9-89C082DBB8DB}" filter="1" showAutoFilter="1">
      <autoFilter ref="$A$1:$AM$28">
        <filterColumn colId="2">
          <filters>
            <filter val="DOĞRU"/>
          </filters>
        </filterColumn>
      </autoFilter>
      <extLst>
        <ext uri="GoogleSheetsCustomDataVersion1">
          <go:sheetsCustomData xmlns:go="http://customooxmlschemas.google.com/" filterViewId="1730075853"/>
        </ext>
      </extLst>
    </customSheetView>
    <customSheetView guid="{8E33E3CF-8600-42BF-ADC5-F4BBDDBB6AE5}" filter="1" showAutoFilter="1">
      <autoFilter ref="$A$1:$AM$28"/>
      <extLst>
        <ext uri="GoogleSheetsCustomDataVersion1">
          <go:sheetsCustomData xmlns:go="http://customooxmlschemas.google.com/" filterViewId="1756070900"/>
        </ext>
      </extLst>
    </customSheetView>
    <customSheetView guid="{44B0B8FF-D275-4DDC-8B10-BAB1D5B7C6E7}" filter="1" showAutoFilter="1">
      <autoFilter ref="$A$1:$AM$28">
        <filterColumn colId="17">
          <filters blank="1">
            <filter val="Personel Eksik"/>
            <filter val="Ulaşılamadı"/>
            <filter val="Çekim İstemiyor"/>
          </filters>
        </filterColumn>
        <sortState ref="A1:AM28">
          <sortCondition ref="N1:N28"/>
        </sortState>
      </autoFilter>
      <extLst>
        <ext uri="GoogleSheetsCustomDataVersion1">
          <go:sheetsCustomData xmlns:go="http://customooxmlschemas.google.com/" filterViewId="1765472239"/>
        </ext>
      </extLst>
    </customSheetView>
    <customSheetView guid="{EB359389-020A-4C7E-A2D9-0BF48F2E3CFD}"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1772137214"/>
        </ext>
      </extLst>
    </customSheetView>
    <customSheetView guid="{87FDAD16-3196-4826-8AB1-7266FF70175A}" filter="1" showAutoFilter="1">
      <autoFilter ref="$A$1:$AM$28">
        <filterColumn colId="2">
          <filters>
            <filter val="DOĞRU"/>
          </filters>
        </filterColumn>
        <sortState ref="A1:AM28">
          <sortCondition ref="K1:K28"/>
        </sortState>
      </autoFilter>
      <extLst>
        <ext uri="GoogleSheetsCustomDataVersion1">
          <go:sheetsCustomData xmlns:go="http://customooxmlschemas.google.com/" filterViewId="1796129132"/>
        </ext>
      </extLst>
    </customSheetView>
    <customSheetView guid="{61A5C1B2-A4DF-46C8-B70A-32B4B884A0C1}" filter="1" showAutoFilter="1">
      <autoFilter ref="$A$1:$AM$30">
        <filterColumn colId="9">
          <filters>
            <filter val="38%"/>
            <filter val="25%"/>
            <filter val="47%"/>
            <filter val="89%"/>
            <filter val="67%"/>
            <filter val="0%"/>
            <filter val="44%"/>
          </filters>
        </filterColumn>
        <filterColumn colId="17">
          <filters>
            <filter val="İleride Randevu Alınacak"/>
            <filter val="Personel Eksik"/>
            <filter val="Randevu Alındı"/>
          </filters>
        </filterColumn>
      </autoFilter>
      <extLst>
        <ext uri="GoogleSheetsCustomDataVersion1">
          <go:sheetsCustomData xmlns:go="http://customooxmlschemas.google.com/" filterViewId="1854758786"/>
        </ext>
      </extLst>
    </customSheetView>
    <customSheetView guid="{413EA9A2-71D6-496D-85D9-2D59EEFE7978}" filter="1" showAutoFilter="1">
      <autoFilter ref="$A$1:$AM$28">
        <sortState ref="A1:AM28">
          <sortCondition ref="N1:N28"/>
          <sortCondition ref="K1:K28"/>
        </sortState>
      </autoFilter>
      <extLst>
        <ext uri="GoogleSheetsCustomDataVersion1">
          <go:sheetsCustomData xmlns:go="http://customooxmlschemas.google.com/" filterViewId="1855712415"/>
        </ext>
      </extLst>
    </customSheetView>
    <customSheetView guid="{F0C01495-497F-49E5-B596-C13007BAE724}" filter="1" showAutoFilter="1">
      <autoFilter ref="$A$1:$AM$28"/>
      <extLst>
        <ext uri="GoogleSheetsCustomDataVersion1">
          <go:sheetsCustomData xmlns:go="http://customooxmlschemas.google.com/" filterViewId="1876292547"/>
        </ext>
      </extLst>
    </customSheetView>
    <customSheetView guid="{22418851-8F74-466D-A4F5-78B66BCC49B7}" filter="1" showAutoFilter="1">
      <autoFilter ref="$A$1:$AM$28">
        <filterColumn colId="17">
          <filters>
            <filter val="Personel Eksik"/>
            <filter val="Ulaşılamadı"/>
          </filters>
        </filterColumn>
        <sortState ref="A1:AM28">
          <sortCondition ref="K1:K28"/>
          <sortCondition ref="N1:N28"/>
        </sortState>
      </autoFilter>
      <extLst>
        <ext uri="GoogleSheetsCustomDataVersion1">
          <go:sheetsCustomData xmlns:go="http://customooxmlschemas.google.com/" filterViewId="1876829774"/>
        </ext>
      </extLst>
    </customSheetView>
    <customSheetView guid="{DACBCF67-C16F-4C96-89F6-16EE58582F70}" filter="1" showAutoFilter="1">
      <autoFilter ref="$A$1:$AM$28">
        <filterColumn colId="2">
          <filters>
            <filter val="DOĞRU"/>
          </filters>
        </filterColumn>
        <filterColumn colId="17">
          <filters blank="1"/>
        </filterColumn>
      </autoFilter>
      <extLst>
        <ext uri="GoogleSheetsCustomDataVersion1">
          <go:sheetsCustomData xmlns:go="http://customooxmlschemas.google.com/" filterViewId="1877525980"/>
        </ext>
      </extLst>
    </customSheetView>
    <customSheetView guid="{87964447-35E8-45A6-A3EC-D28102B0ABFE}" filter="1" showAutoFilter="1">
      <autoFilter ref="$A$1:$AM$28">
        <filterColumn colId="2">
          <filters>
            <filter val="DOĞRU"/>
          </filters>
        </filterColumn>
        <sortState ref="A1:AM28">
          <sortCondition ref="K1:K28"/>
        </sortState>
      </autoFilter>
      <extLst>
        <ext uri="GoogleSheetsCustomDataVersion1">
          <go:sheetsCustomData xmlns:go="http://customooxmlschemas.google.com/" filterViewId="1883988974"/>
        </ext>
      </extLst>
    </customSheetView>
    <customSheetView guid="{1E41AD2E-DB09-4E95-A178-F1057417E5C2}" filter="1" showAutoFilter="1">
      <autoFilter ref="$A$1:$AM$28"/>
      <extLst>
        <ext uri="GoogleSheetsCustomDataVersion1">
          <go:sheetsCustomData xmlns:go="http://customooxmlschemas.google.com/" filterViewId="1888803759"/>
        </ext>
      </extLst>
    </customSheetView>
    <customSheetView guid="{D071344D-2AF2-4AF6-936B-101EA1F34000}" filter="1" showAutoFilter="1">
      <autoFilter ref="$A$1:$AM$28">
        <filterColumn colId="17">
          <filters blank="1">
            <filter val="Personel Eksik"/>
            <filter val="Ulaşılamadı"/>
          </filters>
        </filterColumn>
        <filterColumn colId="2">
          <filters>
            <filter val="DOĞRU"/>
          </filters>
        </filterColumn>
      </autoFilter>
      <extLst>
        <ext uri="GoogleSheetsCustomDataVersion1">
          <go:sheetsCustomData xmlns:go="http://customooxmlschemas.google.com/" filterViewId="189454951"/>
        </ext>
      </extLst>
    </customSheetView>
    <customSheetView guid="{90969EC7-12F2-4D7C-BCAC-81AE3D66190B}" filter="1" showAutoFilter="1">
      <autoFilter ref="$A$1:$AM$28">
        <sortState ref="A1:AM28">
          <sortCondition ref="P1:P28"/>
          <sortCondition ref="O1:O28"/>
          <sortCondition ref="N1:N28"/>
          <sortCondition ref="K1:K28"/>
        </sortState>
      </autoFilter>
      <extLst>
        <ext uri="GoogleSheetsCustomDataVersion1">
          <go:sheetsCustomData xmlns:go="http://customooxmlschemas.google.com/" filterViewId="1914562397"/>
        </ext>
      </extLst>
    </customSheetView>
    <customSheetView guid="{F9CBE3D2-7D25-40D5-87B9-498A9CDDA1F4}"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1924214966"/>
        </ext>
      </extLst>
    </customSheetView>
    <customSheetView guid="{88DB29F5-5F4F-435F-893C-A5DC18D0BFE9}" filter="1" showAutoFilter="1">
      <autoFilter ref="$A$1:$AM$28"/>
      <extLst>
        <ext uri="GoogleSheetsCustomDataVersion1">
          <go:sheetsCustomData xmlns:go="http://customooxmlschemas.google.com/" filterViewId="1946788437"/>
        </ext>
      </extLst>
    </customSheetView>
    <customSheetView guid="{826B5C2F-82F8-4A83-B8BF-E9B6ACB3DAF7}" filter="1" showAutoFilter="1">
      <autoFilter ref="$A$1:$AM$28">
        <sortState ref="A1:AM28">
          <sortCondition ref="N1:N28"/>
          <sortCondition ref="K1:K28"/>
        </sortState>
      </autoFilter>
      <extLst>
        <ext uri="GoogleSheetsCustomDataVersion1">
          <go:sheetsCustomData xmlns:go="http://customooxmlschemas.google.com/" filterViewId="1972740389"/>
        </ext>
      </extLst>
    </customSheetView>
    <customSheetView guid="{C7B32497-0771-40B3-99FF-731119242954}" filter="1" showAutoFilter="1">
      <autoFilter ref="$A$1:$AM$28"/>
      <extLst>
        <ext uri="GoogleSheetsCustomDataVersion1">
          <go:sheetsCustomData xmlns:go="http://customooxmlschemas.google.com/" filterViewId="1975979496"/>
        </ext>
      </extLst>
    </customSheetView>
    <customSheetView guid="{B3CABACF-2648-4D58-9EC9-4FFCDD720982}" filter="1" showAutoFilter="1">
      <autoFilter ref="$A$1:$AM$28"/>
      <extLst>
        <ext uri="GoogleSheetsCustomDataVersion1">
          <go:sheetsCustomData xmlns:go="http://customooxmlschemas.google.com/" filterViewId="1990880863"/>
        </ext>
      </extLst>
    </customSheetView>
    <customSheetView guid="{448896E3-913B-4076-89D1-828E8804560E}" filter="1" showAutoFilter="1">
      <autoFilter ref="$A$1:$AM$28">
        <filterColumn colId="17">
          <filters blank="1">
            <filter val="Personel Eksik"/>
          </filters>
        </filterColumn>
        <sortState ref="A1:AM28">
          <sortCondition ref="N1:N28"/>
        </sortState>
      </autoFilter>
      <extLst>
        <ext uri="GoogleSheetsCustomDataVersion1">
          <go:sheetsCustomData xmlns:go="http://customooxmlschemas.google.com/" filterViewId="1995340052"/>
        </ext>
      </extLst>
    </customSheetView>
    <customSheetView guid="{DFAC73A3-4868-4F60-9225-D08D2F756E69}"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2001277576"/>
        </ext>
      </extLst>
    </customSheetView>
    <customSheetView guid="{4FCCB852-ED50-48B2-A0A5-260BA0BC8BC9}"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filterColumn colId="2">
          <filters>
            <filter val="DOĞRU"/>
          </filters>
        </filterColumn>
        <filterColumn colId="8">
          <filters>
            <filter val="13"/>
            <filter val="25"/>
            <filter val="14"/>
            <filter val="15"/>
            <filter val="16"/>
            <filter val="27"/>
            <filter val="28"/>
            <filter val="18"/>
            <filter val="4"/>
            <filter val="9"/>
            <filter val="51"/>
            <filter val="40"/>
            <filter val="10"/>
          </filters>
        </filterColumn>
        <sortState ref="A1:AM28">
          <sortCondition ref="K1:K28"/>
        </sortState>
      </autoFilter>
      <extLst>
        <ext uri="GoogleSheetsCustomDataVersion1">
          <go:sheetsCustomData xmlns:go="http://customooxmlschemas.google.com/" filterViewId="2007681298"/>
        </ext>
      </extLst>
    </customSheetView>
    <customSheetView guid="{44C3503F-75E3-4B66-AEA6-8B2C0D004DD6}" filter="1" showAutoFilter="1">
      <autoFilter ref="$A$1:$AM$28">
        <filterColumn colId="2">
          <filters>
            <filter val="DOĞRU"/>
          </filters>
        </filterColumn>
      </autoFilter>
      <extLst>
        <ext uri="GoogleSheetsCustomDataVersion1">
          <go:sheetsCustomData xmlns:go="http://customooxmlschemas.google.com/" filterViewId="2012444254"/>
        </ext>
      </extLst>
    </customSheetView>
    <customSheetView guid="{4610EE13-719C-40E3-9CEF-36B78223E122}" filter="1" showAutoFilter="1">
      <autoFilter ref="$A$1:$AM$28">
        <sortState ref="A1:AM28">
          <sortCondition ref="N1:N28"/>
          <sortCondition ref="K1:K28"/>
        </sortState>
      </autoFilter>
      <extLst>
        <ext uri="GoogleSheetsCustomDataVersion1">
          <go:sheetsCustomData xmlns:go="http://customooxmlschemas.google.com/" filterViewId="2030424995"/>
        </ext>
      </extLst>
    </customSheetView>
    <customSheetView guid="{DF99A96B-F026-4941-985E-0243C55F0D65}" filter="1" showAutoFilter="1">
      <autoFilter ref="$A$1:$AM$28"/>
      <extLst>
        <ext uri="GoogleSheetsCustomDataVersion1">
          <go:sheetsCustomData xmlns:go="http://customooxmlschemas.google.com/" filterViewId="2031571070"/>
        </ext>
      </extLst>
    </customSheetView>
    <customSheetView guid="{480182B8-C12F-47CF-8FFD-C2A9003798AE}" filter="1" showAutoFilter="1">
      <autoFilter ref="$A$1:$AM$28">
        <sortState ref="A1:AM28">
          <sortCondition ref="K1:K28"/>
        </sortState>
      </autoFilter>
      <extLst>
        <ext uri="GoogleSheetsCustomDataVersion1">
          <go:sheetsCustomData xmlns:go="http://customooxmlschemas.google.com/" filterViewId="2040146247"/>
        </ext>
      </extLst>
    </customSheetView>
    <customSheetView guid="{F9AEAB3A-D160-4237-86E9-7AC3F76AFAA7}" filter="1" showAutoFilter="1">
      <autoFilter ref="$A$1:$AM$28"/>
      <extLst>
        <ext uri="GoogleSheetsCustomDataVersion1">
          <go:sheetsCustomData xmlns:go="http://customooxmlschemas.google.com/" filterViewId="2068826717"/>
        </ext>
      </extLst>
    </customSheetView>
    <customSheetView guid="{4E283709-B3AB-4124-9678-6D80AE9D1B43}"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2089821424"/>
        </ext>
      </extLst>
    </customSheetView>
    <customSheetView guid="{1F8C8F24-9343-44D7-BBD8-A1D085827BA2}"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sortState ref="A1:AM28">
          <sortCondition ref="N1:N28"/>
        </sortState>
      </autoFilter>
      <extLst>
        <ext uri="GoogleSheetsCustomDataVersion1">
          <go:sheetsCustomData xmlns:go="http://customooxmlschemas.google.com/" filterViewId="2129025863"/>
        </ext>
      </extLst>
    </customSheetView>
    <customSheetView guid="{29191FC6-7148-4815-B0F6-037ECB18FD52}" filter="1" showAutoFilter="1">
      <autoFilter ref="$A$1:$AM$33">
        <filterColumn colId="17">
          <filters>
            <filter val="İleride Randevu Alınacak"/>
            <filter val="Personel Eksik"/>
            <filter val="Randevu Alındı"/>
          </filters>
        </filterColumn>
      </autoFilter>
      <extLst>
        <ext uri="GoogleSheetsCustomDataVersion1">
          <go:sheetsCustomData xmlns:go="http://customooxmlschemas.google.com/" filterViewId="2146746023"/>
        </ext>
      </extLst>
    </customSheetView>
    <customSheetView guid="{F258BB22-60F0-4BBE-A0AC-BE3A6B532C0C}" filter="1" showAutoFilter="1">
      <autoFilter ref="$A$1:$AM$28"/>
      <extLst>
        <ext uri="GoogleSheetsCustomDataVersion1">
          <go:sheetsCustomData xmlns:go="http://customooxmlschemas.google.com/" filterViewId="222179807"/>
        </ext>
      </extLst>
    </customSheetView>
    <customSheetView guid="{6C1F6731-4403-4EDB-A677-C4CD79764C62}" filter="1" showAutoFilter="1">
      <autoFilter ref="$A$1:$AM$28"/>
      <extLst>
        <ext uri="GoogleSheetsCustomDataVersion1">
          <go:sheetsCustomData xmlns:go="http://customooxmlschemas.google.com/" filterViewId="23471693"/>
        </ext>
      </extLst>
    </customSheetView>
    <customSheetView guid="{5623EF6C-5B98-4604-A0B5-D159B226DA66}" filter="1" showAutoFilter="1">
      <autoFilter ref="$A$1:$AM$28">
        <filterColumn colId="17">
          <filters blank="1">
            <filter val="Personel Eksik"/>
            <filter val="Ulaşılamadı"/>
            <filter val="Çekim İstemiyor"/>
          </filters>
        </filterColumn>
        <filterColumn colId="20">
          <filters blank="1">
            <filter val="kurye problemi varmış istemiyo"/>
            <filter val="fotografları paylasacaklar"/>
            <filter val="Ali Bey"/>
            <filter val="şuan panel kapalı yaza kadar"/>
            <filter val="5052243403 sait bey"/>
            <filter val="turgut reis mah fevzi çakmak caddesi no41/A-5415422255"/>
            <filter val="istiyor ama hafta içi olursa daha iyi olur 2 gibi dedi/kndım uygun gorursem ararım dedı"/>
            <filter val="sistemi kullanmıyoruz şuan der"/>
            <filter val="no meşgul"/>
            <filter val="baki bey 5453128580"/>
            <filter val="açmadı"/>
            <filter val="yt yok-ulaşılamıyor"/>
            <filter val="5533282394"/>
          </filters>
        </filterColumn>
        <sortState ref="A1:AM28">
          <sortCondition ref="N1:N28"/>
        </sortState>
      </autoFilter>
      <extLst>
        <ext uri="GoogleSheetsCustomDataVersion1">
          <go:sheetsCustomData xmlns:go="http://customooxmlschemas.google.com/" filterViewId="240361184"/>
        </ext>
      </extLst>
    </customSheetView>
    <customSheetView guid="{3535F280-88E2-4B15-B0E0-619A6DDFBF75}" filter="1" showAutoFilter="1">
      <autoFilter ref="$A$1:$AM$28">
        <filterColumn colId="17">
          <filters blank="1">
            <filter val="Personel Eksik"/>
            <filter val="Ulaşılamadı"/>
            <filter val="Çekim İstemiyor"/>
          </filters>
        </filterColumn>
        <sortState ref="A1:AM28">
          <sortCondition ref="N1:N28"/>
        </sortState>
      </autoFilter>
      <extLst>
        <ext uri="GoogleSheetsCustomDataVersion1">
          <go:sheetsCustomData xmlns:go="http://customooxmlschemas.google.com/" filterViewId="255940033"/>
        </ext>
      </extLst>
    </customSheetView>
    <customSheetView guid="{3AB3C20A-6FBB-4643-B0A6-72055D4774F1}" filter="1" showAutoFilter="1">
      <autoFilter ref="$A$1:$AM$28"/>
      <extLst>
        <ext uri="GoogleSheetsCustomDataVersion1">
          <go:sheetsCustomData xmlns:go="http://customooxmlschemas.google.com/" filterViewId="261018353"/>
        </ext>
      </extLst>
    </customSheetView>
    <customSheetView guid="{73507829-A97F-4CF8-9EF9-9074BE53749A}"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sortState ref="A1:AM28">
          <sortCondition ref="K1:K28"/>
        </sortState>
      </autoFilter>
      <extLst>
        <ext uri="GoogleSheetsCustomDataVersion1">
          <go:sheetsCustomData xmlns:go="http://customooxmlschemas.google.com/" filterViewId="267518499"/>
        </ext>
      </extLst>
    </customSheetView>
    <customSheetView guid="{3EE17A2A-3D09-4A10-8296-C16019FAD79E}" filter="1" showAutoFilter="1">
      <autoFilter ref="$A$1:$AM$28">
        <filterColumn colId="17">
          <filters>
            <filter val="Personel Eksik"/>
          </filters>
        </filterColumn>
        <sortState ref="A1:AM28">
          <sortCondition ref="K1:K28"/>
          <sortCondition ref="O1:O28"/>
          <sortCondition ref="N1:N28"/>
        </sortState>
      </autoFilter>
      <extLst>
        <ext uri="GoogleSheetsCustomDataVersion1">
          <go:sheetsCustomData xmlns:go="http://customooxmlschemas.google.com/" filterViewId="283321677"/>
        </ext>
      </extLst>
    </customSheetView>
    <customSheetView guid="{5D9B2B0B-5AAB-42D0-B91B-65758FE1A5A2}" filter="1" showAutoFilter="1">
      <autoFilter ref="$A$1:$AM$28">
        <sortState ref="A1:AM28">
          <sortCondition ref="K1:K28"/>
        </sortState>
      </autoFilter>
      <extLst>
        <ext uri="GoogleSheetsCustomDataVersion1">
          <go:sheetsCustomData xmlns:go="http://customooxmlschemas.google.com/" filterViewId="295249273"/>
        </ext>
      </extLst>
    </customSheetView>
    <customSheetView guid="{006FF808-CA4A-4052-AA95-19CEBEDEEAB4}" filter="1" showAutoFilter="1">
      <autoFilter ref="$A$1:$AM$28"/>
      <extLst>
        <ext uri="GoogleSheetsCustomDataVersion1">
          <go:sheetsCustomData xmlns:go="http://customooxmlschemas.google.com/" filterViewId="2971516"/>
        </ext>
      </extLst>
    </customSheetView>
    <customSheetView guid="{1284A980-5695-4A00-8393-9620991E9AFB}" filter="1" showAutoFilter="1">
      <autoFilter ref="$A$1:$AM$28"/>
      <extLst>
        <ext uri="GoogleSheetsCustomDataVersion1">
          <go:sheetsCustomData xmlns:go="http://customooxmlschemas.google.com/" filterViewId="303250813"/>
        </ext>
      </extLst>
    </customSheetView>
    <customSheetView guid="{452EAD00-B952-4F5A-AB33-C29894CDF850}" filter="1" showAutoFilter="1">
      <autoFilter ref="$A$1:$AM$28">
        <sortState ref="A1:AM28">
          <sortCondition ref="O1:O28"/>
          <sortCondition ref="N1:N28"/>
          <sortCondition ref="K1:K28"/>
        </sortState>
      </autoFilter>
      <extLst>
        <ext uri="GoogleSheetsCustomDataVersion1">
          <go:sheetsCustomData xmlns:go="http://customooxmlschemas.google.com/" filterViewId="303678955"/>
        </ext>
      </extLst>
    </customSheetView>
    <customSheetView guid="{DBDD3B76-E596-42F2-A547-976B3AD93403}" filter="1" showAutoFilter="1">
      <autoFilter ref="$A$1:$AM$28"/>
      <extLst>
        <ext uri="GoogleSheetsCustomDataVersion1">
          <go:sheetsCustomData xmlns:go="http://customooxmlschemas.google.com/" filterViewId="325062008"/>
        </ext>
      </extLst>
    </customSheetView>
    <customSheetView guid="{8DC08D02-2EB4-4C50-BD17-9B31F8EF3984}" filter="1" showAutoFilter="1">
      <autoFilter ref="$A$1:$AM$28">
        <sortState ref="A1:AM28">
          <sortCondition ref="N1:N28"/>
        </sortState>
      </autoFilter>
      <extLst>
        <ext uri="GoogleSheetsCustomDataVersion1">
          <go:sheetsCustomData xmlns:go="http://customooxmlschemas.google.com/" filterViewId="342781845"/>
        </ext>
      </extLst>
    </customSheetView>
    <customSheetView guid="{E902786F-32A1-4CB1-9858-04E7B4E921F7}" filter="1" showAutoFilter="1">
      <autoFilter ref="$A$1:$AM$28">
        <filterColumn colId="17">
          <filters blank="1">
            <filter val="Personel Eksik"/>
            <filter val="Ulaşılamadı"/>
            <filter val="Çekim İstemiyor"/>
          </filters>
        </filterColumn>
        <sortState ref="A1:AM28">
          <sortCondition ref="K1:K28"/>
        </sortState>
      </autoFilter>
      <extLst>
        <ext uri="GoogleSheetsCustomDataVersion1">
          <go:sheetsCustomData xmlns:go="http://customooxmlschemas.google.com/" filterViewId="35312669"/>
        </ext>
      </extLst>
    </customSheetView>
    <customSheetView guid="{E0E092A5-F0A3-4F6E-9FBD-5D34754EBF57}" filter="1" showAutoFilter="1">
      <autoFilter ref="$A$1:$AM$28"/>
      <extLst>
        <ext uri="GoogleSheetsCustomDataVersion1">
          <go:sheetsCustomData xmlns:go="http://customooxmlschemas.google.com/" filterViewId="35642635"/>
        </ext>
      </extLst>
    </customSheetView>
    <customSheetView guid="{065C6842-6D87-4E0A-82DC-3CF83A417642}" filter="1" showAutoFilter="1">
      <autoFilter ref="$A$1:$AM$28">
        <filterColumn colId="2">
          <filters>
            <filter val="DOĞRU"/>
          </filters>
        </filterColumn>
        <filterColumn colId="17">
          <filters blank="1">
            <filter val="Personel Eksik"/>
            <filter val="Ulaşılamadı"/>
            <filter val="Çekim İstemiyor"/>
          </filters>
        </filterColumn>
      </autoFilter>
      <extLst>
        <ext uri="GoogleSheetsCustomDataVersion1">
          <go:sheetsCustomData xmlns:go="http://customooxmlschemas.google.com/" filterViewId="38109506"/>
        </ext>
      </extLst>
    </customSheetView>
    <customSheetView guid="{04180992-3C2E-4EC5-BE64-C8979336BF13}" filter="1" showAutoFilter="1">
      <autoFilter ref="$A$1:$AM$28"/>
      <extLst>
        <ext uri="GoogleSheetsCustomDataVersion1">
          <go:sheetsCustomData xmlns:go="http://customooxmlschemas.google.com/" filterViewId="387796994"/>
        </ext>
      </extLst>
    </customSheetView>
    <customSheetView guid="{1C4CEC3D-B3F6-4BA9-ABE7-F81B89E1D0D7}" filter="1" showAutoFilter="1">
      <autoFilter ref="$A$1:$AM$28"/>
      <extLst>
        <ext uri="GoogleSheetsCustomDataVersion1">
          <go:sheetsCustomData xmlns:go="http://customooxmlschemas.google.com/" filterViewId="411916049"/>
        </ext>
      </extLst>
    </customSheetView>
    <customSheetView guid="{EA931565-80C8-4CF6-B0E6-F3DF84760FD0}" filter="1" showAutoFilter="1">
      <autoFilter ref="$U$11:$U$12"/>
      <extLst>
        <ext uri="GoogleSheetsCustomDataVersion1">
          <go:sheetsCustomData xmlns:go="http://customooxmlschemas.google.com/" filterViewId="412980379"/>
        </ext>
      </extLst>
    </customSheetView>
    <customSheetView guid="{29636570-62B0-4426-8DC1-52606F33A43C}" filter="1" showAutoFilter="1">
      <autoFilter ref="$A$1:$AM$28"/>
      <extLst>
        <ext uri="GoogleSheetsCustomDataVersion1">
          <go:sheetsCustomData xmlns:go="http://customooxmlschemas.google.com/" filterViewId="41672028"/>
        </ext>
      </extLst>
    </customSheetView>
    <customSheetView guid="{8EBDBF6B-6BD9-4AD8-9E7F-462AD8DEC5DA}" filter="1" showAutoFilter="1">
      <autoFilter ref="$A$1:$AM$28">
        <filterColumn colId="17">
          <filters blank="1">
            <filter val="Personel Eksik"/>
            <filter val="Ulaşılamadı"/>
            <filter val="Çekim İstemiyor"/>
          </filters>
        </filterColumn>
      </autoFilter>
      <extLst>
        <ext uri="GoogleSheetsCustomDataVersion1">
          <go:sheetsCustomData xmlns:go="http://customooxmlschemas.google.com/" filterViewId="426325962"/>
        </ext>
      </extLst>
    </customSheetView>
    <customSheetView guid="{189BEB63-0BB9-407C-84FB-B07E15A2CD11}" filter="1" showAutoFilter="1">
      <autoFilter ref="$A$1:$AM$28">
        <sortState ref="A1:AM28">
          <sortCondition ref="N1:N28"/>
          <sortCondition ref="K1:K28"/>
        </sortState>
      </autoFilter>
      <extLst>
        <ext uri="GoogleSheetsCustomDataVersion1">
          <go:sheetsCustomData xmlns:go="http://customooxmlschemas.google.com/" filterViewId="440121817"/>
        </ext>
      </extLst>
    </customSheetView>
    <customSheetView guid="{0853C325-5D63-414B-BAA2-B1333C22F863}" filter="1" showAutoFilter="1">
      <autoFilter ref="$A$1:$AM$28">
        <filterColumn colId="17">
          <filters blank="1">
            <filter val="Personel Eksik"/>
            <filter val="Ulaşılamadı"/>
            <filter val="Çekim İstemiyor"/>
          </filters>
        </filterColumn>
      </autoFilter>
      <extLst>
        <ext uri="GoogleSheetsCustomDataVersion1">
          <go:sheetsCustomData xmlns:go="http://customooxmlschemas.google.com/" filterViewId="442261085"/>
        </ext>
      </extLst>
    </customSheetView>
    <customSheetView guid="{0BFE5C98-04ED-4BB9-A7E2-AA415104ADF0}" filter="1" showAutoFilter="1">
      <autoFilter ref="$A$1:$AM$28"/>
      <extLst>
        <ext uri="GoogleSheetsCustomDataVersion1">
          <go:sheetsCustomData xmlns:go="http://customooxmlschemas.google.com/" filterViewId="464306575"/>
        </ext>
      </extLst>
    </customSheetView>
    <customSheetView guid="{03D20405-6399-48EC-B955-2A77FF822F55}"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477399942"/>
        </ext>
      </extLst>
    </customSheetView>
    <customSheetView guid="{598D9987-2757-4AFA-BD32-EE0E482ECDBF}" filter="1" showAutoFilter="1">
      <autoFilter ref="$A$1:$AM$28"/>
      <extLst>
        <ext uri="GoogleSheetsCustomDataVersion1">
          <go:sheetsCustomData xmlns:go="http://customooxmlschemas.google.com/" filterViewId="520089650"/>
        </ext>
      </extLst>
    </customSheetView>
    <customSheetView guid="{DD893CB1-844E-48C5-80CB-CFE9701FB73E}" filter="1" showAutoFilter="1">
      <autoFilter ref="$A$1:$AM$28"/>
      <extLst>
        <ext uri="GoogleSheetsCustomDataVersion1">
          <go:sheetsCustomData xmlns:go="http://customooxmlschemas.google.com/" filterViewId="520191292"/>
        </ext>
      </extLst>
    </customSheetView>
    <customSheetView guid="{F5E017FA-8C44-4A75-950E-3F4DE4BB225C}" filter="1" showAutoFilter="1">
      <autoFilter ref="$A$1:$AM$28">
        <sortState ref="A1:AM28">
          <sortCondition ref="N1:N28"/>
        </sortState>
      </autoFilter>
      <extLst>
        <ext uri="GoogleSheetsCustomDataVersion1">
          <go:sheetsCustomData xmlns:go="http://customooxmlschemas.google.com/" filterViewId="53591214"/>
        </ext>
      </extLst>
    </customSheetView>
    <customSheetView guid="{95860996-B195-4BF2-BE20-1B1ECEC5EA67}" filter="1" showAutoFilter="1">
      <autoFilter ref="$A$1:$AM$28"/>
      <extLst>
        <ext uri="GoogleSheetsCustomDataVersion1">
          <go:sheetsCustomData xmlns:go="http://customooxmlschemas.google.com/" filterViewId="552725690"/>
        </ext>
      </extLst>
    </customSheetView>
    <customSheetView guid="{E959A17D-0CE5-4661-A05B-04A857C854FE}" filter="1" showAutoFilter="1">
      <autoFilter ref="$A$1:$AM$28">
        <filterColumn colId="2">
          <filters>
            <filter val="DOĞRU"/>
          </filters>
        </filterColumn>
        <filterColumn colId="17">
          <filters>
            <filter val="Personel Eksik"/>
            <filter val="Randevu Alındı"/>
          </filters>
        </filterColumn>
      </autoFilter>
      <extLst>
        <ext uri="GoogleSheetsCustomDataVersion1">
          <go:sheetsCustomData xmlns:go="http://customooxmlschemas.google.com/" filterViewId="563016908"/>
        </ext>
      </extLst>
    </customSheetView>
    <customSheetView guid="{77C75FD9-C4D1-4517-8BD7-F02D89C29054}" filter="1" showAutoFilter="1">
      <autoFilter ref="$A$1:$AM$28">
        <filterColumn colId="2">
          <filters>
            <filter val="DOĞRU"/>
          </filters>
        </filterColumn>
      </autoFilter>
      <extLst>
        <ext uri="GoogleSheetsCustomDataVersion1">
          <go:sheetsCustomData xmlns:go="http://customooxmlschemas.google.com/" filterViewId="56821896"/>
        </ext>
      </extLst>
    </customSheetView>
    <customSheetView guid="{D1B4F1B4-80AA-4550-976F-CFB2501AC924}" filter="1" showAutoFilter="1">
      <autoFilter ref="$A$1:$AM$28">
        <filterColumn colId="2">
          <filters>
            <filter val="DOĞRU"/>
          </filters>
        </filterColumn>
        <sortState ref="A1:AM28">
          <sortCondition ref="K1:K28"/>
        </sortState>
      </autoFilter>
      <extLst>
        <ext uri="GoogleSheetsCustomDataVersion1">
          <go:sheetsCustomData xmlns:go="http://customooxmlschemas.google.com/" filterViewId="578242907"/>
        </ext>
      </extLst>
    </customSheetView>
    <customSheetView guid="{AE7EEDA5-383A-4416-A501-8DF605602B75}" filter="1" showAutoFilter="1">
      <autoFilter ref="$A$1:$AM$28"/>
      <extLst>
        <ext uri="GoogleSheetsCustomDataVersion1">
          <go:sheetsCustomData xmlns:go="http://customooxmlschemas.google.com/" filterViewId="593180026"/>
        </ext>
      </extLst>
    </customSheetView>
    <customSheetView guid="{132EDAC1-9FB7-4233-A7EE-1163655559BF}" filter="1" showAutoFilter="1">
      <autoFilter ref="$A$1:$AM$28">
        <filterColumn colId="2">
          <filters>
            <filter val="DOĞRU"/>
          </filters>
        </filterColumn>
      </autoFilter>
      <extLst>
        <ext uri="GoogleSheetsCustomDataVersion1">
          <go:sheetsCustomData xmlns:go="http://customooxmlschemas.google.com/" filterViewId="675023822"/>
        </ext>
      </extLst>
    </customSheetView>
    <customSheetView guid="{2911D0AC-82A4-4729-8F9D-40899735503B}" filter="1" showAutoFilter="1">
      <autoFilter ref="$A$1:$AM$28"/>
      <extLst>
        <ext uri="GoogleSheetsCustomDataVersion1">
          <go:sheetsCustomData xmlns:go="http://customooxmlschemas.google.com/" filterViewId="675238082"/>
        </ext>
      </extLst>
    </customSheetView>
    <customSheetView guid="{70485AAB-09A1-48BB-8F17-B8B7DF792DC7}" filter="1" showAutoFilter="1">
      <autoFilter ref="$A$1:$AM$28"/>
      <extLst>
        <ext uri="GoogleSheetsCustomDataVersion1">
          <go:sheetsCustomData xmlns:go="http://customooxmlschemas.google.com/" filterViewId="697333942"/>
        </ext>
      </extLst>
    </customSheetView>
    <customSheetView guid="{78E1C70C-5CD7-42EA-9522-269A952AF972}" filter="1" showAutoFilter="1">
      <autoFilter ref="$A$1:$AM$28">
        <filterColumn colId="2">
          <filters>
            <filter val="DOĞRU"/>
          </filters>
        </filterColumn>
      </autoFilter>
      <extLst>
        <ext uri="GoogleSheetsCustomDataVersion1">
          <go:sheetsCustomData xmlns:go="http://customooxmlschemas.google.com/" filterViewId="734961431"/>
        </ext>
      </extLst>
    </customSheetView>
    <customSheetView guid="{9DE9FE84-2B0C-4445-A3C0-EAAE638725A9}" filter="1" showAutoFilter="1">
      <autoFilter ref="$A$1:$AM$28"/>
      <extLst>
        <ext uri="GoogleSheetsCustomDataVersion1">
          <go:sheetsCustomData xmlns:go="http://customooxmlschemas.google.com/" filterViewId="78975824"/>
        </ext>
      </extLst>
    </customSheetView>
    <customSheetView guid="{086FC042-A6F6-4A31-ACCA-7B264E50385E}" filter="1" showAutoFilter="1">
      <autoFilter ref="$A$1:$AM$28"/>
      <extLst>
        <ext uri="GoogleSheetsCustomDataVersion1">
          <go:sheetsCustomData xmlns:go="http://customooxmlschemas.google.com/" filterViewId="790784243"/>
        </ext>
      </extLst>
    </customSheetView>
    <customSheetView guid="{191AC5FB-6107-44B4-89C4-4350B2049587}" filter="1" showAutoFilter="1">
      <autoFilter ref="$U$11:$U$16"/>
      <extLst>
        <ext uri="GoogleSheetsCustomDataVersion1">
          <go:sheetsCustomData xmlns:go="http://customooxmlschemas.google.com/" filterViewId="806042499"/>
        </ext>
      </extLst>
    </customSheetView>
    <customSheetView guid="{F0A93E98-4281-4733-B8BE-9646BBAA68B7}" filter="1" showAutoFilter="1">
      <autoFilter ref="$A$1:$AM$28"/>
      <extLst>
        <ext uri="GoogleSheetsCustomDataVersion1">
          <go:sheetsCustomData xmlns:go="http://customooxmlschemas.google.com/" filterViewId="809157324"/>
        </ext>
      </extLst>
    </customSheetView>
    <customSheetView guid="{062F7B9A-0EF1-4688-83CF-59FE7F6E7E36}" filter="1" showAutoFilter="1">
      <autoFilter ref="$A$1:$AM$28">
        <filterColumn colId="2">
          <filters>
            <filter val="DOĞRU"/>
          </filters>
        </filterColumn>
        <filterColumn colId="17">
          <filters blank="1">
            <filter val="Personel Eksik"/>
            <filter val="Ulaşılamadı"/>
            <filter val="Çekim İstemiyor"/>
          </filters>
        </filterColumn>
        <sortState ref="A1:AM28">
          <sortCondition ref="K1:K28"/>
        </sortState>
      </autoFilter>
      <extLst>
        <ext uri="GoogleSheetsCustomDataVersion1">
          <go:sheetsCustomData xmlns:go="http://customooxmlschemas.google.com/" filterViewId="862276761"/>
        </ext>
      </extLst>
    </customSheetView>
    <customSheetView guid="{D62F8B26-8356-4A27-BBB2-128E29725EAE}" filter="1" showAutoFilter="1">
      <autoFilter ref="$A$1:$AM$28"/>
      <extLst>
        <ext uri="GoogleSheetsCustomDataVersion1">
          <go:sheetsCustomData xmlns:go="http://customooxmlschemas.google.com/" filterViewId="893547715"/>
        </ext>
      </extLst>
    </customSheetView>
    <customSheetView guid="{3BA748E1-2931-4162-BA08-8803773FFD35}" filter="1" showAutoFilter="1">
      <autoFilter ref="$A$1:$AM$28">
        <filterColumn colId="13">
          <filters>
            <filter val="Ulucami"/>
            <filter val="Kapcami"/>
            <filter val="Sümerevler"/>
            <filter val="Yeni Sanayi"/>
            <filter val="Kayalık"/>
            <filter val="Hocaömer"/>
            <filter val="Altınşehir 1. Bölge"/>
            <filter val="Barbaros Hayrettin"/>
            <filter val="Yavuz Selim"/>
            <filter val="Altınşehir 2. Bölge"/>
          </filters>
        </filterColumn>
      </autoFilter>
      <extLst>
        <ext uri="GoogleSheetsCustomDataVersion1">
          <go:sheetsCustomData xmlns:go="http://customooxmlschemas.google.com/" filterViewId="911658069"/>
        </ext>
      </extLst>
    </customSheetView>
    <customSheetView guid="{60163EDF-BC4A-4B5D-A856-67D9C7C9995B}" filter="1" showAutoFilter="1">
      <autoFilter ref="$A$1:$AM$28">
        <sortState ref="A1:AM28">
          <sortCondition ref="O1:O28"/>
        </sortState>
      </autoFilter>
      <extLst>
        <ext uri="GoogleSheetsCustomDataVersion1">
          <go:sheetsCustomData xmlns:go="http://customooxmlschemas.google.com/" filterViewId="93784990"/>
        </ext>
      </extLst>
    </customSheetView>
    <customSheetView guid="{107D2701-B4C5-4D8E-881B-A1C45BCC25D3}" filter="1" showAutoFilter="1">
      <autoFilter ref="$A$1:$AM$28"/>
      <extLst>
        <ext uri="GoogleSheetsCustomDataVersion1">
          <go:sheetsCustomData xmlns:go="http://customooxmlschemas.google.com/" filterViewId="945838430"/>
        </ext>
      </extLst>
    </customSheetView>
    <customSheetView guid="{7D419FEE-D95D-49BB-BDEA-083C1C30C38D}" filter="1" showAutoFilter="1">
      <autoFilter ref="$A$1:$AM$28">
        <filterColumn colId="2">
          <filters>
            <filter val="DOĞRU"/>
          </filters>
        </filterColumn>
        <sortState ref="A1:AM28">
          <sortCondition ref="K1:K28"/>
        </sortState>
      </autoFilter>
      <extLst>
        <ext uri="GoogleSheetsCustomDataVersion1">
          <go:sheetsCustomData xmlns:go="http://customooxmlschemas.google.com/" filterViewId="948056736"/>
        </ext>
      </extLst>
    </customSheetView>
    <customSheetView guid="{49AA3C97-E5C4-4599-9AFB-A9AD4EA80939}" filter="1" showAutoFilter="1">
      <autoFilter ref="$A$1:$AM$28">
        <sortState ref="A1:AM28">
          <sortCondition ref="N1:N28"/>
        </sortState>
      </autoFilter>
      <extLst>
        <ext uri="GoogleSheetsCustomDataVersion1">
          <go:sheetsCustomData xmlns:go="http://customooxmlschemas.google.com/" filterViewId="979104722"/>
        </ext>
      </extLst>
    </customSheetView>
  </customSheetViews>
  <conditionalFormatting sqref="C1:C78">
    <cfRule type="cellIs" dxfId="0" priority="1" operator="equal">
      <formula>"TRUE"</formula>
    </cfRule>
  </conditionalFormatting>
  <conditionalFormatting sqref="C1:C78">
    <cfRule type="cellIs" dxfId="1" priority="2" operator="equal">
      <formula>"FALSE"</formula>
    </cfRule>
  </conditionalFormatting>
  <conditionalFormatting sqref="J1:J78">
    <cfRule type="colorScale" priority="3">
      <colorScale>
        <cfvo type="min"/>
        <cfvo type="percentile" val="50"/>
        <cfvo type="max"/>
        <color rgb="FFE67C73"/>
        <color rgb="FFFFFFFF"/>
        <color rgb="FF57BB8A"/>
      </colorScale>
    </cfRule>
  </conditionalFormatting>
  <dataValidations>
    <dataValidation type="list" allowBlank="1" showErrorMessage="1" sqref="T2:T4 T6 T9:T14 T16:T19 T21:T23 T26:T29 T32:T37 T40:T47 T49:T58 T63:T65 T67:T68 T72 T76:T78">
      <formula1>'Durum Parametreler'!$F$3:$F$21</formula1>
    </dataValidation>
    <dataValidation type="list" allowBlank="1" showErrorMessage="1" sqref="R2:R78">
      <formula1>'Durum Parametreler'!$C$2:$C$19</formula1>
    </dataValidation>
    <dataValidation type="list" allowBlank="1" showErrorMessage="1" sqref="Y2:Y78 AA2:AA78 AC2:AC78 AE2:AE78 AG2:AG78">
      <formula1>'Durum Parametreler'!$J$2:$J$8</formula1>
    </dataValidation>
    <dataValidation type="list" allowBlank="1" showErrorMessage="1" sqref="AI2:AM78">
      <formula1>'Durum Parametreler'!$L$2:$L$26</formula1>
    </dataValidation>
    <dataValidation type="list" allowBlank="1" showErrorMessage="1" sqref="V2:W37 V38:X38 V39:W78 Z2:Z78 AB2:AB78 AD2:AD78 AF2:AF78 AH2:AH78">
      <formula1>'Durum Parametreler'!$A$1:$A$700</formula1>
    </dataValidation>
    <dataValidation type="list" allowBlank="1" showErrorMessage="1" sqref="X2:X37 X39:X78">
      <formula1>'Durum Parametreler'!$C$22:$C$24</formula1>
    </dataValidation>
    <dataValidation type="list" allowBlank="1" showErrorMessage="1" sqref="A51">
      <formula1>'Durum Parametreler'!$L$2:$L$37</formula1>
    </dataValidation>
    <dataValidation type="list" allowBlank="1" showErrorMessage="1" sqref="S2:S78">
      <formula1>'Durum Parametreler'!$L$2:$L$31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44611.0</v>
      </c>
      <c r="C2" s="27"/>
      <c r="D2" s="27"/>
      <c r="E2" s="27"/>
      <c r="F2" s="74"/>
      <c r="G2" s="27"/>
      <c r="H2" s="27"/>
      <c r="I2" s="27"/>
      <c r="J2" s="27"/>
      <c r="K2" s="27"/>
      <c r="L2" s="27"/>
      <c r="M2" s="27"/>
      <c r="N2" s="27"/>
      <c r="O2" s="27"/>
      <c r="P2" s="27"/>
      <c r="Q2" s="27"/>
      <c r="R2" s="27"/>
      <c r="S2" s="27"/>
      <c r="T2" s="27"/>
      <c r="U2" s="27"/>
      <c r="V2" s="27"/>
      <c r="W2" s="27"/>
      <c r="X2" s="27"/>
      <c r="Y2" s="27"/>
      <c r="Z2" s="27"/>
      <c r="AA2" s="27"/>
      <c r="AB2" s="27"/>
      <c r="AC2" s="27"/>
      <c r="AD2" s="27"/>
      <c r="AE2" s="27"/>
      <c r="AF2" s="27"/>
    </row>
    <row r="3" ht="15.75" customHeight="1">
      <c r="A3" s="24" t="s">
        <v>1350</v>
      </c>
      <c r="B3" s="29"/>
      <c r="C3" s="27"/>
      <c r="D3" s="27"/>
      <c r="E3" s="27"/>
      <c r="F3" s="74"/>
      <c r="G3" s="27"/>
      <c r="H3" s="27"/>
      <c r="I3" s="27"/>
      <c r="J3" s="27"/>
      <c r="K3" s="27"/>
      <c r="L3" s="27"/>
      <c r="M3" s="27"/>
      <c r="N3" s="27"/>
      <c r="O3" s="27"/>
      <c r="P3" s="27"/>
      <c r="Q3" s="27"/>
      <c r="R3" s="27"/>
      <c r="S3" s="27"/>
      <c r="T3" s="27"/>
      <c r="U3" s="27"/>
      <c r="V3" s="27"/>
      <c r="W3" s="27"/>
      <c r="X3" s="27"/>
      <c r="Y3" s="27"/>
      <c r="Z3" s="27"/>
      <c r="AA3" s="27"/>
      <c r="AB3" s="27"/>
      <c r="AC3" s="27"/>
      <c r="AD3" s="27"/>
      <c r="AE3" s="27"/>
      <c r="AF3" s="27"/>
    </row>
    <row r="4" ht="15.75" customHeight="1">
      <c r="A4" s="28"/>
      <c r="B4" s="29" t="s">
        <v>3071</v>
      </c>
      <c r="C4" s="182" t="s">
        <v>100</v>
      </c>
      <c r="D4" s="47" t="s">
        <v>3340</v>
      </c>
      <c r="E4" s="47" t="s">
        <v>3341</v>
      </c>
      <c r="F4" s="76">
        <v>0.4166666666666667</v>
      </c>
      <c r="G4" s="77" t="s">
        <v>3357</v>
      </c>
      <c r="H4" s="77" t="s">
        <v>3358</v>
      </c>
      <c r="I4" s="47" t="s">
        <v>3343</v>
      </c>
      <c r="J4" s="27"/>
      <c r="K4" s="27"/>
      <c r="L4" s="27"/>
      <c r="M4" s="27"/>
      <c r="N4" s="27"/>
      <c r="O4" s="27"/>
      <c r="P4" s="27"/>
      <c r="Q4" s="27"/>
      <c r="R4" s="27"/>
      <c r="S4" s="27"/>
      <c r="T4" s="27"/>
      <c r="U4" s="27"/>
      <c r="V4" s="27"/>
      <c r="W4" s="27"/>
      <c r="X4" s="27"/>
      <c r="Y4" s="27"/>
      <c r="Z4" s="27"/>
      <c r="AA4" s="27"/>
      <c r="AB4" s="27"/>
      <c r="AC4" s="27"/>
      <c r="AD4" s="27"/>
      <c r="AE4" s="27"/>
      <c r="AF4" s="27"/>
    </row>
    <row r="5" ht="15.75" customHeight="1">
      <c r="A5" s="28"/>
      <c r="B5" s="29" t="s">
        <v>3071</v>
      </c>
      <c r="C5" s="182" t="s">
        <v>100</v>
      </c>
      <c r="D5" s="47" t="s">
        <v>3242</v>
      </c>
      <c r="E5" s="47" t="s">
        <v>3243</v>
      </c>
      <c r="F5" s="76">
        <v>0.4791666666666667</v>
      </c>
      <c r="G5" s="77" t="s">
        <v>3357</v>
      </c>
      <c r="H5" s="77" t="s">
        <v>3359</v>
      </c>
      <c r="I5" s="47" t="s">
        <v>3245</v>
      </c>
      <c r="J5" s="27"/>
      <c r="K5" s="27"/>
      <c r="L5" s="27"/>
      <c r="M5" s="27"/>
      <c r="N5" s="27"/>
      <c r="O5" s="27"/>
      <c r="P5" s="27"/>
      <c r="Q5" s="27"/>
      <c r="R5" s="27"/>
      <c r="S5" s="27"/>
      <c r="T5" s="27"/>
      <c r="U5" s="27"/>
      <c r="V5" s="27"/>
      <c r="W5" s="27"/>
      <c r="X5" s="27"/>
      <c r="Y5" s="27"/>
      <c r="Z5" s="27"/>
      <c r="AA5" s="27"/>
      <c r="AB5" s="27"/>
      <c r="AC5" s="27"/>
      <c r="AD5" s="27"/>
      <c r="AE5" s="27"/>
      <c r="AF5" s="27"/>
    </row>
    <row r="6" ht="15.75" customHeight="1">
      <c r="A6" s="28"/>
      <c r="B6" s="29" t="s">
        <v>3071</v>
      </c>
      <c r="C6" s="165" t="s">
        <v>100</v>
      </c>
      <c r="D6" s="31" t="s">
        <v>3279</v>
      </c>
      <c r="E6" s="31" t="s">
        <v>3280</v>
      </c>
      <c r="F6" s="80">
        <v>0.5416666666666666</v>
      </c>
      <c r="G6" s="81" t="s">
        <v>3357</v>
      </c>
      <c r="H6" s="81" t="s">
        <v>3360</v>
      </c>
      <c r="I6" s="31" t="s">
        <v>3282</v>
      </c>
      <c r="J6" s="27" t="s">
        <v>3361</v>
      </c>
      <c r="K6" s="27"/>
      <c r="L6" s="27"/>
      <c r="M6" s="27"/>
      <c r="N6" s="27"/>
      <c r="O6" s="27"/>
      <c r="P6" s="27"/>
      <c r="Q6" s="27"/>
      <c r="R6" s="27"/>
      <c r="S6" s="27"/>
      <c r="T6" s="27"/>
      <c r="U6" s="27"/>
      <c r="V6" s="27"/>
      <c r="W6" s="27"/>
      <c r="X6" s="27"/>
      <c r="Y6" s="27"/>
      <c r="Z6" s="27"/>
      <c r="AA6" s="27"/>
      <c r="AB6" s="27"/>
      <c r="AC6" s="27"/>
      <c r="AD6" s="27"/>
      <c r="AE6" s="27"/>
      <c r="AF6" s="27"/>
    </row>
    <row r="7" ht="15.75" customHeight="1">
      <c r="A7" s="28"/>
      <c r="B7" s="29" t="s">
        <v>3071</v>
      </c>
      <c r="C7" s="182" t="s">
        <v>100</v>
      </c>
      <c r="D7" s="36" t="s">
        <v>3209</v>
      </c>
      <c r="E7" s="36" t="s">
        <v>3210</v>
      </c>
      <c r="F7" s="76">
        <v>0.625</v>
      </c>
      <c r="G7" s="77" t="s">
        <v>3357</v>
      </c>
      <c r="H7" s="77" t="s">
        <v>3362</v>
      </c>
      <c r="I7" s="36" t="s">
        <v>3212</v>
      </c>
      <c r="J7" s="27"/>
      <c r="K7" s="27"/>
      <c r="L7" s="27"/>
      <c r="M7" s="27"/>
      <c r="N7" s="27"/>
      <c r="O7" s="27"/>
      <c r="P7" s="27"/>
      <c r="Q7" s="27"/>
      <c r="R7" s="27"/>
      <c r="S7" s="27"/>
      <c r="T7" s="27"/>
      <c r="U7" s="27"/>
      <c r="V7" s="27"/>
      <c r="W7" s="27"/>
      <c r="X7" s="27"/>
      <c r="Y7" s="27"/>
      <c r="Z7" s="27"/>
      <c r="AA7" s="27"/>
      <c r="AB7" s="27"/>
      <c r="AC7" s="27"/>
      <c r="AD7" s="27"/>
      <c r="AE7" s="27"/>
      <c r="AF7" s="27"/>
    </row>
    <row r="8" ht="15.75" customHeight="1">
      <c r="A8" s="28"/>
      <c r="B8" s="29" t="s">
        <v>3071</v>
      </c>
      <c r="C8" s="154"/>
      <c r="F8" s="78"/>
      <c r="G8" s="27"/>
      <c r="H8" s="27"/>
      <c r="I8" s="27"/>
      <c r="J8" s="27"/>
      <c r="K8" s="27"/>
      <c r="L8" s="27"/>
      <c r="M8" s="27"/>
      <c r="N8" s="27"/>
      <c r="O8" s="27"/>
      <c r="P8" s="27"/>
      <c r="Q8" s="27"/>
      <c r="R8" s="27"/>
      <c r="S8" s="27"/>
      <c r="T8" s="27"/>
      <c r="U8" s="27"/>
      <c r="V8" s="27"/>
      <c r="W8" s="27"/>
      <c r="X8" s="27"/>
      <c r="Y8" s="27"/>
      <c r="Z8" s="27"/>
      <c r="AA8" s="27"/>
      <c r="AB8" s="27"/>
      <c r="AC8" s="27"/>
      <c r="AD8" s="27"/>
      <c r="AE8" s="27"/>
      <c r="AF8" s="27"/>
    </row>
    <row r="9" ht="15.75" customHeight="1">
      <c r="A9" s="28"/>
      <c r="B9" s="29" t="s">
        <v>3071</v>
      </c>
      <c r="C9" s="154"/>
      <c r="D9" s="27"/>
      <c r="E9" s="27"/>
      <c r="F9" s="74"/>
      <c r="G9" s="27"/>
      <c r="H9" s="27"/>
      <c r="I9" s="27"/>
      <c r="J9" s="27"/>
      <c r="K9" s="27"/>
      <c r="L9" s="27"/>
      <c r="M9" s="27"/>
      <c r="N9" s="27"/>
      <c r="O9" s="27"/>
      <c r="P9" s="27"/>
      <c r="Q9" s="27"/>
      <c r="R9" s="27"/>
      <c r="S9" s="27"/>
      <c r="T9" s="27"/>
      <c r="U9" s="27"/>
      <c r="V9" s="27"/>
      <c r="W9" s="27"/>
      <c r="X9" s="27"/>
      <c r="Y9" s="27"/>
      <c r="Z9" s="27"/>
      <c r="AA9" s="27"/>
      <c r="AB9" s="27"/>
      <c r="AC9" s="27"/>
      <c r="AD9" s="27"/>
      <c r="AE9" s="27"/>
      <c r="AF9" s="27"/>
    </row>
    <row r="10" ht="15.75" customHeight="1">
      <c r="A10" s="18"/>
      <c r="B10" s="19">
        <v>44612.0</v>
      </c>
      <c r="C10" s="27"/>
      <c r="D10" s="27"/>
      <c r="E10" s="27"/>
      <c r="F10" s="74"/>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row>
    <row r="11" ht="15.75" customHeight="1">
      <c r="A11" s="24" t="s">
        <v>1350</v>
      </c>
      <c r="B11" s="29"/>
      <c r="C11" s="27"/>
      <c r="D11" s="90" t="s">
        <v>3363</v>
      </c>
      <c r="E11" s="22"/>
      <c r="F11" s="23"/>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row>
    <row r="12" ht="15.75" customHeight="1">
      <c r="A12" s="28"/>
      <c r="B12" s="29" t="s">
        <v>3071</v>
      </c>
      <c r="C12" s="182" t="s">
        <v>100</v>
      </c>
      <c r="D12" s="47" t="s">
        <v>3326</v>
      </c>
      <c r="E12" s="47" t="s">
        <v>3327</v>
      </c>
      <c r="F12" s="76">
        <v>0.4583333333333333</v>
      </c>
      <c r="G12" s="87" t="s">
        <v>3364</v>
      </c>
      <c r="H12" s="77" t="s">
        <v>3365</v>
      </c>
      <c r="I12" s="47" t="s">
        <v>3329</v>
      </c>
      <c r="J12" s="27"/>
      <c r="K12" s="27"/>
      <c r="L12" s="27"/>
      <c r="M12" s="27"/>
      <c r="N12" s="27"/>
      <c r="O12" s="27"/>
      <c r="P12" s="27"/>
      <c r="Q12" s="27"/>
      <c r="R12" s="27"/>
      <c r="S12" s="27"/>
      <c r="T12" s="27"/>
      <c r="U12" s="27"/>
      <c r="V12" s="27"/>
      <c r="W12" s="27"/>
      <c r="X12" s="27"/>
      <c r="Y12" s="27"/>
      <c r="Z12" s="27"/>
      <c r="AA12" s="27"/>
      <c r="AB12" s="27"/>
      <c r="AC12" s="27"/>
      <c r="AD12" s="27"/>
      <c r="AE12" s="27"/>
      <c r="AF12" s="27"/>
    </row>
    <row r="13" ht="15.75" customHeight="1">
      <c r="A13" s="28"/>
      <c r="B13" s="29" t="s">
        <v>3071</v>
      </c>
      <c r="C13" s="77" t="s">
        <v>156</v>
      </c>
      <c r="D13" s="47" t="s">
        <v>3288</v>
      </c>
      <c r="E13" s="47" t="s">
        <v>3289</v>
      </c>
      <c r="F13" s="76">
        <v>0.5416666666666666</v>
      </c>
      <c r="G13" s="77" t="s">
        <v>3364</v>
      </c>
      <c r="H13" s="77" t="s">
        <v>3366</v>
      </c>
      <c r="I13" s="77" t="s">
        <v>3291</v>
      </c>
      <c r="J13" s="27"/>
      <c r="K13" s="27"/>
      <c r="L13" s="27"/>
      <c r="M13" s="27"/>
      <c r="N13" s="27"/>
      <c r="O13" s="27"/>
      <c r="P13" s="27"/>
      <c r="Q13" s="27"/>
      <c r="R13" s="27"/>
      <c r="S13" s="27"/>
      <c r="T13" s="27"/>
      <c r="U13" s="27"/>
      <c r="V13" s="27"/>
      <c r="W13" s="27"/>
      <c r="X13" s="27"/>
      <c r="Y13" s="27"/>
      <c r="Z13" s="27"/>
      <c r="AA13" s="27"/>
      <c r="AB13" s="27"/>
      <c r="AC13" s="27"/>
      <c r="AD13" s="27"/>
      <c r="AE13" s="27"/>
      <c r="AF13" s="27"/>
    </row>
    <row r="14" ht="15.75" customHeight="1">
      <c r="A14" s="28"/>
      <c r="B14" s="29" t="s">
        <v>3071</v>
      </c>
      <c r="C14" s="165" t="s">
        <v>100</v>
      </c>
      <c r="D14" s="51" t="s">
        <v>3304</v>
      </c>
      <c r="E14" s="51" t="s">
        <v>3305</v>
      </c>
      <c r="F14" s="80">
        <v>0.625</v>
      </c>
      <c r="G14" s="81" t="s">
        <v>3367</v>
      </c>
      <c r="H14" s="81" t="s">
        <v>3368</v>
      </c>
      <c r="I14" s="51" t="s">
        <v>3307</v>
      </c>
      <c r="J14" s="27" t="s">
        <v>3369</v>
      </c>
      <c r="K14" s="27"/>
      <c r="L14" s="27"/>
      <c r="M14" s="27"/>
      <c r="N14" s="27"/>
      <c r="O14" s="27"/>
      <c r="P14" s="27"/>
      <c r="Q14" s="27"/>
      <c r="R14" s="27"/>
      <c r="S14" s="27"/>
      <c r="T14" s="27"/>
      <c r="U14" s="27"/>
      <c r="V14" s="27"/>
      <c r="W14" s="27"/>
      <c r="X14" s="27"/>
      <c r="Y14" s="27"/>
      <c r="Z14" s="27"/>
      <c r="AA14" s="27"/>
      <c r="AB14" s="27"/>
      <c r="AC14" s="27"/>
      <c r="AD14" s="27"/>
      <c r="AE14" s="27"/>
      <c r="AF14" s="27"/>
    </row>
    <row r="15" ht="15.75" customHeight="1">
      <c r="A15" s="28"/>
      <c r="B15" s="29" t="s">
        <v>3071</v>
      </c>
      <c r="C15" s="81" t="s">
        <v>273</v>
      </c>
      <c r="D15" s="51" t="s">
        <v>3322</v>
      </c>
      <c r="E15" s="51" t="s">
        <v>3323</v>
      </c>
      <c r="F15" s="80">
        <v>0.7083333333333334</v>
      </c>
      <c r="G15" s="81" t="s">
        <v>3367</v>
      </c>
      <c r="H15" s="81" t="s">
        <v>3370</v>
      </c>
      <c r="I15" s="51" t="s">
        <v>3325</v>
      </c>
      <c r="J15" s="27" t="s">
        <v>3371</v>
      </c>
      <c r="K15" s="27"/>
      <c r="L15" s="27"/>
      <c r="M15" s="27"/>
      <c r="N15" s="27"/>
      <c r="O15" s="27"/>
      <c r="P15" s="27"/>
      <c r="Q15" s="27"/>
      <c r="R15" s="27"/>
      <c r="S15" s="27"/>
      <c r="T15" s="27"/>
      <c r="U15" s="27"/>
      <c r="V15" s="27"/>
      <c r="W15" s="27"/>
      <c r="X15" s="27"/>
      <c r="Y15" s="27"/>
      <c r="Z15" s="27"/>
      <c r="AA15" s="27"/>
      <c r="AB15" s="27"/>
      <c r="AC15" s="27"/>
      <c r="AD15" s="27"/>
      <c r="AE15" s="27"/>
      <c r="AF15" s="27"/>
    </row>
    <row r="16" ht="15.75" customHeight="1">
      <c r="A16" s="28"/>
      <c r="B16" s="29" t="s">
        <v>3071</v>
      </c>
      <c r="C16" s="77" t="s">
        <v>156</v>
      </c>
      <c r="D16" s="47" t="s">
        <v>3078</v>
      </c>
      <c r="E16" s="47" t="s">
        <v>3079</v>
      </c>
      <c r="F16" s="76">
        <v>0.7916666666666666</v>
      </c>
      <c r="G16" s="77" t="s">
        <v>3372</v>
      </c>
      <c r="H16" s="77" t="s">
        <v>3373</v>
      </c>
      <c r="I16" s="77" t="s">
        <v>3082</v>
      </c>
      <c r="J16" s="27"/>
      <c r="K16" s="27"/>
      <c r="L16" s="27"/>
      <c r="M16" s="27"/>
      <c r="N16" s="27"/>
      <c r="O16" s="27"/>
      <c r="P16" s="27"/>
      <c r="Q16" s="27"/>
      <c r="R16" s="27"/>
      <c r="S16" s="27"/>
      <c r="T16" s="27"/>
      <c r="U16" s="27"/>
      <c r="V16" s="27"/>
      <c r="W16" s="27"/>
      <c r="X16" s="27"/>
      <c r="Y16" s="27"/>
      <c r="Z16" s="27"/>
      <c r="AA16" s="27"/>
      <c r="AB16" s="27"/>
      <c r="AC16" s="27"/>
      <c r="AD16" s="27"/>
      <c r="AE16" s="27"/>
      <c r="AF16" s="27"/>
    </row>
    <row r="17" ht="15.75" customHeight="1">
      <c r="A17" s="27"/>
      <c r="B17" s="29" t="s">
        <v>3071</v>
      </c>
      <c r="C17" s="77" t="s">
        <v>156</v>
      </c>
      <c r="D17" s="47" t="s">
        <v>3205</v>
      </c>
      <c r="E17" s="47" t="s">
        <v>3206</v>
      </c>
      <c r="F17" s="89" t="s">
        <v>3374</v>
      </c>
      <c r="G17" s="77" t="s">
        <v>3375</v>
      </c>
      <c r="H17" s="77" t="s">
        <v>3376</v>
      </c>
      <c r="I17" s="77" t="s">
        <v>3208</v>
      </c>
      <c r="J17" s="27"/>
      <c r="K17" s="27"/>
      <c r="L17" s="27"/>
      <c r="M17" s="27"/>
      <c r="N17" s="27"/>
      <c r="O17" s="27"/>
      <c r="P17" s="27"/>
      <c r="Q17" s="27"/>
      <c r="R17" s="27"/>
      <c r="S17" s="27"/>
      <c r="T17" s="27"/>
      <c r="U17" s="27"/>
      <c r="V17" s="27"/>
      <c r="W17" s="27"/>
      <c r="X17" s="27"/>
      <c r="Y17" s="27"/>
      <c r="Z17" s="27"/>
      <c r="AA17" s="27"/>
      <c r="AB17" s="27"/>
      <c r="AC17" s="27"/>
      <c r="AD17" s="27"/>
      <c r="AE17" s="27"/>
      <c r="AF17" s="27"/>
    </row>
    <row r="18" ht="15.75" customHeight="1">
      <c r="A18" s="18"/>
      <c r="B18" s="19">
        <v>44613.0</v>
      </c>
      <c r="C18" s="27"/>
      <c r="D18" s="27"/>
      <c r="E18" s="27"/>
      <c r="F18" s="74"/>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row>
    <row r="19" ht="15.75" customHeight="1">
      <c r="A19" s="24" t="s">
        <v>1350</v>
      </c>
      <c r="B19" s="29"/>
      <c r="C19" s="27"/>
      <c r="D19" s="27"/>
      <c r="E19" s="27"/>
      <c r="F19" s="74"/>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ht="15.75" customHeight="1">
      <c r="A20" s="28"/>
      <c r="B20" s="29" t="s">
        <v>3071</v>
      </c>
      <c r="C20" s="27"/>
      <c r="D20" s="75" t="s">
        <v>3377</v>
      </c>
      <c r="E20" s="27"/>
      <c r="F20" s="74"/>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ht="15.75" customHeight="1">
      <c r="A21" s="28"/>
      <c r="B21" s="29" t="s">
        <v>3071</v>
      </c>
      <c r="C21" s="182" t="s">
        <v>100</v>
      </c>
      <c r="D21" s="47" t="s">
        <v>3173</v>
      </c>
      <c r="E21" s="47" t="s">
        <v>3174</v>
      </c>
      <c r="F21" s="76">
        <v>0.4166666666666667</v>
      </c>
      <c r="G21" s="77" t="s">
        <v>3372</v>
      </c>
      <c r="H21" s="77" t="s">
        <v>3378</v>
      </c>
      <c r="I21" s="47" t="s">
        <v>3176</v>
      </c>
      <c r="J21" s="27"/>
      <c r="K21" s="27"/>
      <c r="L21" s="27"/>
      <c r="M21" s="27"/>
      <c r="N21" s="27"/>
      <c r="O21" s="27"/>
      <c r="P21" s="27"/>
      <c r="Q21" s="27"/>
      <c r="R21" s="27"/>
      <c r="S21" s="27"/>
      <c r="T21" s="27"/>
      <c r="U21" s="27"/>
      <c r="V21" s="27"/>
      <c r="W21" s="27"/>
      <c r="X21" s="27"/>
      <c r="Y21" s="27"/>
      <c r="Z21" s="27"/>
      <c r="AA21" s="27"/>
      <c r="AB21" s="27"/>
      <c r="AC21" s="27"/>
      <c r="AD21" s="27"/>
      <c r="AE21" s="27"/>
      <c r="AF21" s="27"/>
    </row>
    <row r="22" ht="15.75" customHeight="1">
      <c r="A22" s="28"/>
      <c r="B22" s="29" t="s">
        <v>3071</v>
      </c>
      <c r="C22" s="27"/>
      <c r="D22" s="27"/>
      <c r="E22" s="27"/>
      <c r="F22" s="74"/>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28"/>
      <c r="B23" s="29" t="s">
        <v>3071</v>
      </c>
      <c r="C23" s="27"/>
      <c r="D23" s="27"/>
      <c r="E23" s="27"/>
      <c r="F23" s="74"/>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ht="15.75" customHeight="1">
      <c r="A24" s="28"/>
      <c r="B24" s="29" t="s">
        <v>3071</v>
      </c>
      <c r="C24" s="27"/>
      <c r="D24" s="27"/>
      <c r="E24" s="27"/>
      <c r="F24" s="74"/>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row>
    <row r="25" ht="15.75" customHeight="1">
      <c r="A25" s="28"/>
      <c r="B25" s="29" t="s">
        <v>3071</v>
      </c>
      <c r="C25" s="27"/>
      <c r="D25" s="27"/>
      <c r="E25" s="27"/>
      <c r="F25" s="74"/>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18"/>
      <c r="B26" s="19">
        <v>44618.0</v>
      </c>
      <c r="C26" s="27"/>
      <c r="D26" s="27"/>
      <c r="E26" s="27"/>
      <c r="F26" s="74"/>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24" t="s">
        <v>1350</v>
      </c>
      <c r="B27" s="29" t="s">
        <v>3071</v>
      </c>
      <c r="C27" s="27"/>
      <c r="D27" s="27"/>
      <c r="E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28"/>
      <c r="B28" s="29" t="s">
        <v>3071</v>
      </c>
      <c r="C28" s="182" t="s">
        <v>106</v>
      </c>
      <c r="D28" s="36" t="s">
        <v>3073</v>
      </c>
      <c r="E28" s="36" t="s">
        <v>3074</v>
      </c>
      <c r="F28" s="76">
        <v>0.4166666666666667</v>
      </c>
      <c r="G28" s="47" t="s">
        <v>3379</v>
      </c>
      <c r="H28" s="36" t="s">
        <v>3380</v>
      </c>
      <c r="I28" s="36" t="s">
        <v>3077</v>
      </c>
      <c r="J28" s="27"/>
      <c r="K28" s="27"/>
      <c r="L28" s="27"/>
      <c r="M28" s="27"/>
      <c r="N28" s="27"/>
      <c r="O28" s="27"/>
      <c r="P28" s="27"/>
      <c r="Q28" s="27"/>
      <c r="R28" s="27"/>
      <c r="S28" s="27"/>
      <c r="T28" s="27"/>
      <c r="U28" s="27"/>
      <c r="V28" s="27"/>
      <c r="W28" s="27"/>
      <c r="X28" s="27"/>
      <c r="Y28" s="27"/>
      <c r="Z28" s="27"/>
      <c r="AA28" s="27"/>
      <c r="AB28" s="27"/>
      <c r="AC28" s="27"/>
      <c r="AD28" s="27"/>
      <c r="AE28" s="27"/>
      <c r="AF28" s="27"/>
    </row>
    <row r="29" ht="15.75" customHeight="1">
      <c r="A29" s="28"/>
      <c r="B29" s="29" t="s">
        <v>3071</v>
      </c>
      <c r="C29" s="182" t="s">
        <v>106</v>
      </c>
      <c r="D29" s="36" t="s">
        <v>3147</v>
      </c>
      <c r="E29" s="36" t="s">
        <v>3148</v>
      </c>
      <c r="F29" s="76">
        <v>0.4791666666666667</v>
      </c>
      <c r="G29" s="36" t="s">
        <v>3381</v>
      </c>
      <c r="H29" s="36" t="s">
        <v>3382</v>
      </c>
      <c r="I29" s="36" t="s">
        <v>3150</v>
      </c>
      <c r="J29" s="27"/>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28"/>
      <c r="B30" s="29" t="s">
        <v>3071</v>
      </c>
      <c r="C30" s="182" t="s">
        <v>100</v>
      </c>
      <c r="D30" s="47" t="s">
        <v>3304</v>
      </c>
      <c r="E30" s="47" t="s">
        <v>3305</v>
      </c>
      <c r="F30" s="76">
        <v>0.6041666666666666</v>
      </c>
      <c r="G30" s="77" t="s">
        <v>3367</v>
      </c>
      <c r="H30" s="77" t="s">
        <v>3368</v>
      </c>
      <c r="I30" s="47" t="s">
        <v>3307</v>
      </c>
      <c r="J30" s="27"/>
      <c r="K30" s="27"/>
      <c r="L30" s="27"/>
      <c r="M30" s="27"/>
      <c r="N30" s="27"/>
      <c r="O30" s="27"/>
      <c r="P30" s="27"/>
      <c r="Q30" s="27"/>
      <c r="R30" s="27"/>
      <c r="S30" s="27"/>
      <c r="T30" s="27"/>
      <c r="U30" s="27"/>
      <c r="V30" s="27"/>
      <c r="W30" s="27"/>
      <c r="X30" s="27"/>
      <c r="Y30" s="27"/>
      <c r="Z30" s="27"/>
      <c r="AA30" s="27"/>
      <c r="AB30" s="27"/>
      <c r="AC30" s="27"/>
      <c r="AD30" s="27"/>
      <c r="AE30" s="27"/>
      <c r="AF30" s="27"/>
    </row>
    <row r="31" ht="15.75" customHeight="1">
      <c r="A31" s="28"/>
      <c r="B31" s="29" t="s">
        <v>3071</v>
      </c>
      <c r="C31" s="81" t="s">
        <v>66</v>
      </c>
      <c r="D31" s="51" t="s">
        <v>3066</v>
      </c>
      <c r="E31" s="51" t="s">
        <v>3067</v>
      </c>
      <c r="F31" s="80">
        <v>0.6875</v>
      </c>
      <c r="G31" s="81" t="s">
        <v>3383</v>
      </c>
      <c r="H31" s="81" t="s">
        <v>3072</v>
      </c>
      <c r="I31" s="51" t="s">
        <v>3070</v>
      </c>
      <c r="J31" s="27" t="s">
        <v>3384</v>
      </c>
      <c r="K31" s="27"/>
      <c r="L31" s="27"/>
      <c r="M31" s="27"/>
      <c r="N31" s="27"/>
      <c r="O31" s="27"/>
      <c r="P31" s="27"/>
      <c r="Q31" s="27"/>
      <c r="R31" s="27"/>
      <c r="S31" s="27"/>
      <c r="T31" s="27"/>
      <c r="U31" s="27"/>
      <c r="V31" s="27"/>
      <c r="W31" s="27"/>
      <c r="X31" s="27"/>
      <c r="Y31" s="27"/>
      <c r="Z31" s="27"/>
      <c r="AA31" s="27"/>
      <c r="AB31" s="27"/>
      <c r="AC31" s="27"/>
      <c r="AD31" s="27"/>
      <c r="AE31" s="27"/>
      <c r="AF31" s="27"/>
    </row>
    <row r="32" ht="15.75" customHeight="1">
      <c r="A32" s="28"/>
      <c r="B32" s="29" t="s">
        <v>3071</v>
      </c>
      <c r="C32" s="182" t="s">
        <v>106</v>
      </c>
      <c r="D32" s="36" t="s">
        <v>3292</v>
      </c>
      <c r="E32" s="36" t="s">
        <v>3293</v>
      </c>
      <c r="F32" s="76">
        <v>0.7291666666666666</v>
      </c>
      <c r="G32" s="47" t="s">
        <v>3385</v>
      </c>
      <c r="H32" s="36" t="s">
        <v>3386</v>
      </c>
      <c r="I32" s="36" t="s">
        <v>3295</v>
      </c>
      <c r="J32" s="27"/>
      <c r="K32" s="27"/>
      <c r="L32" s="27"/>
      <c r="M32" s="27"/>
      <c r="N32" s="27"/>
      <c r="O32" s="27"/>
      <c r="P32" s="27"/>
      <c r="Q32" s="27"/>
      <c r="R32" s="27"/>
      <c r="S32" s="27"/>
      <c r="T32" s="27"/>
      <c r="U32" s="27"/>
      <c r="V32" s="27"/>
      <c r="W32" s="27"/>
      <c r="X32" s="27"/>
      <c r="Y32" s="27"/>
      <c r="Z32" s="27"/>
      <c r="AA32" s="27"/>
      <c r="AB32" s="27"/>
      <c r="AC32" s="27"/>
      <c r="AD32" s="27"/>
      <c r="AE32" s="27"/>
      <c r="AF32" s="27"/>
    </row>
    <row r="33" ht="15.75" customHeight="1">
      <c r="A33" s="28"/>
      <c r="B33" s="29" t="s">
        <v>3071</v>
      </c>
      <c r="C33" s="27"/>
      <c r="D33" s="27"/>
      <c r="E33" s="27"/>
      <c r="F33" s="78"/>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28"/>
      <c r="B34" s="29" t="s">
        <v>3071</v>
      </c>
      <c r="C34" s="27"/>
      <c r="D34" s="27"/>
      <c r="E34" s="27"/>
      <c r="F34" s="78"/>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18"/>
      <c r="B35" s="19">
        <v>44625.0</v>
      </c>
      <c r="C35" s="27"/>
      <c r="D35" s="27"/>
      <c r="E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24" t="s">
        <v>1350</v>
      </c>
      <c r="B36" s="29"/>
      <c r="C36" s="27"/>
      <c r="D36" s="27"/>
      <c r="E36" s="27"/>
      <c r="F36" s="74"/>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8"/>
      <c r="B37" s="29" t="s">
        <v>3071</v>
      </c>
      <c r="C37" s="27"/>
      <c r="D37" s="27"/>
      <c r="E37" s="27"/>
      <c r="F37" s="78"/>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28"/>
      <c r="B38" s="29" t="s">
        <v>3071</v>
      </c>
      <c r="C38" s="77" t="s">
        <v>66</v>
      </c>
      <c r="D38" s="47" t="s">
        <v>3107</v>
      </c>
      <c r="E38" s="47" t="s">
        <v>3108</v>
      </c>
      <c r="F38" s="76">
        <v>0.5625</v>
      </c>
      <c r="G38" s="77" t="s">
        <v>3387</v>
      </c>
      <c r="H38" s="77" t="s">
        <v>3388</v>
      </c>
      <c r="I38" s="47" t="s">
        <v>3111</v>
      </c>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8"/>
      <c r="B39" s="29" t="s">
        <v>3071</v>
      </c>
      <c r="C39" s="81" t="s">
        <v>66</v>
      </c>
      <c r="D39" s="51" t="s">
        <v>3317</v>
      </c>
      <c r="E39" s="51" t="s">
        <v>3318</v>
      </c>
      <c r="F39" s="80">
        <v>0.625</v>
      </c>
      <c r="G39" s="81" t="s">
        <v>3389</v>
      </c>
      <c r="H39" s="81" t="s">
        <v>3390</v>
      </c>
      <c r="I39" s="51" t="s">
        <v>3320</v>
      </c>
      <c r="J39" s="27" t="s">
        <v>3391</v>
      </c>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8"/>
      <c r="B40" s="29" t="s">
        <v>3071</v>
      </c>
      <c r="C40" s="77" t="s">
        <v>66</v>
      </c>
      <c r="D40" s="47" t="s">
        <v>3284</v>
      </c>
      <c r="E40" s="47" t="s">
        <v>3285</v>
      </c>
      <c r="F40" s="76">
        <v>0.7083333333333334</v>
      </c>
      <c r="G40" s="77" t="s">
        <v>3387</v>
      </c>
      <c r="H40" s="77" t="s">
        <v>3392</v>
      </c>
      <c r="I40" s="47" t="s">
        <v>3287</v>
      </c>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28"/>
      <c r="B41" s="29" t="s">
        <v>3071</v>
      </c>
      <c r="C41" s="77" t="s">
        <v>66</v>
      </c>
      <c r="D41" s="47" t="s">
        <v>3113</v>
      </c>
      <c r="E41" s="47" t="s">
        <v>3114</v>
      </c>
      <c r="F41" s="76">
        <v>0.7708333333333334</v>
      </c>
      <c r="G41" s="77" t="s">
        <v>3389</v>
      </c>
      <c r="H41" s="77" t="s">
        <v>3393</v>
      </c>
      <c r="I41" s="47" t="s">
        <v>3116</v>
      </c>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28"/>
      <c r="B42" s="29" t="s">
        <v>3071</v>
      </c>
      <c r="C42" s="27"/>
      <c r="D42" s="27"/>
      <c r="E42" s="27"/>
      <c r="F42" s="74"/>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18"/>
      <c r="B43" s="19">
        <v>44632.0</v>
      </c>
      <c r="C43" s="27"/>
      <c r="D43" s="27"/>
      <c r="E43" s="27"/>
      <c r="F43" s="74"/>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24" t="s">
        <v>1350</v>
      </c>
      <c r="B44" s="29"/>
      <c r="C44" s="27"/>
      <c r="D44" s="27"/>
      <c r="E44" s="27"/>
      <c r="F44" s="74"/>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28"/>
      <c r="B45" s="29" t="s">
        <v>3071</v>
      </c>
      <c r="C45" s="27"/>
      <c r="D45" s="27"/>
      <c r="E45" s="27"/>
      <c r="F45" s="74"/>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28"/>
      <c r="B46" s="29" t="s">
        <v>3071</v>
      </c>
      <c r="C46" s="77" t="s">
        <v>645</v>
      </c>
      <c r="D46" s="36" t="s">
        <v>3061</v>
      </c>
      <c r="E46" s="36" t="s">
        <v>3062</v>
      </c>
      <c r="F46" s="76">
        <v>0.5416666666666666</v>
      </c>
      <c r="G46" s="57" t="s">
        <v>3394</v>
      </c>
      <c r="H46" s="77" t="s">
        <v>3395</v>
      </c>
      <c r="I46" s="58" t="s">
        <v>3065</v>
      </c>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8"/>
      <c r="B47" s="29" t="s">
        <v>3071</v>
      </c>
      <c r="C47" s="77" t="s">
        <v>645</v>
      </c>
      <c r="D47" s="36" t="s">
        <v>3098</v>
      </c>
      <c r="E47" s="36" t="s">
        <v>3099</v>
      </c>
      <c r="F47" s="76">
        <v>0.625</v>
      </c>
      <c r="G47" s="57" t="s">
        <v>3396</v>
      </c>
      <c r="H47" s="77" t="s">
        <v>3397</v>
      </c>
      <c r="I47" s="58" t="s">
        <v>3101</v>
      </c>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8"/>
      <c r="B48" s="29" t="s">
        <v>3071</v>
      </c>
      <c r="C48" s="77" t="s">
        <v>645</v>
      </c>
      <c r="D48" s="36" t="s">
        <v>3123</v>
      </c>
      <c r="E48" s="36" t="s">
        <v>3124</v>
      </c>
      <c r="F48" s="76">
        <v>0.7083333333333334</v>
      </c>
      <c r="G48" s="57" t="s">
        <v>3381</v>
      </c>
      <c r="H48" s="77" t="s">
        <v>3398</v>
      </c>
      <c r="I48" s="58" t="s">
        <v>3126</v>
      </c>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8"/>
      <c r="B49" s="29" t="s">
        <v>3071</v>
      </c>
      <c r="C49" s="81" t="s">
        <v>645</v>
      </c>
      <c r="D49" s="31" t="s">
        <v>3261</v>
      </c>
      <c r="E49" s="31" t="s">
        <v>3262</v>
      </c>
      <c r="F49" s="91" t="s">
        <v>3399</v>
      </c>
      <c r="G49" s="59" t="s">
        <v>3400</v>
      </c>
      <c r="H49" s="81" t="s">
        <v>3401</v>
      </c>
      <c r="I49" s="63" t="s">
        <v>3265</v>
      </c>
      <c r="J49" s="27" t="s">
        <v>3402</v>
      </c>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28"/>
      <c r="B50" s="29" t="s">
        <v>3071</v>
      </c>
      <c r="C50" s="27"/>
      <c r="D50" s="27"/>
      <c r="E50" s="27"/>
      <c r="F50" s="74"/>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18"/>
      <c r="B51" s="19">
        <v>44639.0</v>
      </c>
      <c r="C51" s="27"/>
      <c r="D51" s="27"/>
      <c r="E51" s="27"/>
      <c r="F51" s="74"/>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24" t="s">
        <v>1350</v>
      </c>
      <c r="B52" s="29"/>
      <c r="C52" s="27"/>
      <c r="D52" s="27"/>
      <c r="E52" s="27"/>
      <c r="F52" s="74"/>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28"/>
      <c r="B53" s="29" t="s">
        <v>3071</v>
      </c>
      <c r="C53" s="27"/>
      <c r="D53" s="27"/>
      <c r="E53" s="75" t="s">
        <v>3403</v>
      </c>
      <c r="F53" s="130"/>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8"/>
      <c r="B54" s="29" t="s">
        <v>3071</v>
      </c>
      <c r="C54" s="34" t="s">
        <v>167</v>
      </c>
      <c r="D54" s="31" t="s">
        <v>3141</v>
      </c>
      <c r="E54" s="31" t="s">
        <v>3142</v>
      </c>
      <c r="F54" s="80">
        <v>0.5</v>
      </c>
      <c r="G54" s="81" t="s">
        <v>3404</v>
      </c>
      <c r="H54" s="81" t="s">
        <v>3405</v>
      </c>
      <c r="I54" s="81" t="s">
        <v>3406</v>
      </c>
      <c r="J54" s="27" t="s">
        <v>3407</v>
      </c>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28"/>
      <c r="B55" s="29" t="s">
        <v>3071</v>
      </c>
      <c r="C55" s="34" t="s">
        <v>167</v>
      </c>
      <c r="D55" s="31" t="s">
        <v>3331</v>
      </c>
      <c r="E55" s="31" t="s">
        <v>3332</v>
      </c>
      <c r="F55" s="80">
        <v>0.5625</v>
      </c>
      <c r="G55" s="81" t="s">
        <v>3408</v>
      </c>
      <c r="H55" s="81" t="s">
        <v>3409</v>
      </c>
      <c r="I55" s="51" t="s">
        <v>3333</v>
      </c>
      <c r="J55" s="27" t="s">
        <v>532</v>
      </c>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28"/>
      <c r="B56" s="29" t="s">
        <v>3071</v>
      </c>
      <c r="C56" s="43" t="s">
        <v>167</v>
      </c>
      <c r="D56" s="47" t="s">
        <v>3317</v>
      </c>
      <c r="E56" s="47" t="s">
        <v>3318</v>
      </c>
      <c r="F56" s="76">
        <v>0.625</v>
      </c>
      <c r="G56" s="77" t="s">
        <v>3410</v>
      </c>
      <c r="H56" s="77" t="s">
        <v>3411</v>
      </c>
      <c r="I56" s="47" t="s">
        <v>3320</v>
      </c>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28"/>
      <c r="B57" s="29" t="s">
        <v>3071</v>
      </c>
      <c r="C57" s="34" t="s">
        <v>167</v>
      </c>
      <c r="D57" s="31" t="s">
        <v>3261</v>
      </c>
      <c r="E57" s="31" t="s">
        <v>3262</v>
      </c>
      <c r="F57" s="80">
        <v>0.6875</v>
      </c>
      <c r="G57" s="81" t="s">
        <v>3412</v>
      </c>
      <c r="H57" s="81" t="s">
        <v>3413</v>
      </c>
      <c r="I57" s="51" t="s">
        <v>3265</v>
      </c>
      <c r="J57" s="27" t="s">
        <v>3414</v>
      </c>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28"/>
      <c r="B58" s="29" t="s">
        <v>3071</v>
      </c>
      <c r="C58" s="27"/>
      <c r="D58" s="27"/>
      <c r="E58" s="27"/>
      <c r="F58" s="78"/>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28"/>
      <c r="B59" s="29" t="s">
        <v>3071</v>
      </c>
      <c r="C59" s="27"/>
      <c r="D59" s="27"/>
      <c r="E59" s="27"/>
      <c r="F59" s="74"/>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18"/>
      <c r="B60" s="19">
        <v>44646.0</v>
      </c>
      <c r="C60" s="27"/>
      <c r="D60" s="27"/>
      <c r="E60" s="27"/>
      <c r="F60" s="74"/>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4" t="s">
        <v>1350</v>
      </c>
      <c r="B61" s="29"/>
      <c r="C61" s="27"/>
      <c r="D61" s="27"/>
      <c r="E61" s="27"/>
      <c r="F61" s="74"/>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8"/>
      <c r="B62" s="29" t="s">
        <v>3071</v>
      </c>
      <c r="C62" s="27"/>
      <c r="D62" s="27"/>
      <c r="E62" s="27"/>
      <c r="F62" s="78"/>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28"/>
      <c r="B63" s="29" t="s">
        <v>3071</v>
      </c>
      <c r="C63" s="81" t="s">
        <v>66</v>
      </c>
      <c r="D63" s="51" t="s">
        <v>3279</v>
      </c>
      <c r="E63" s="51" t="s">
        <v>3280</v>
      </c>
      <c r="F63" s="80">
        <v>0.5625</v>
      </c>
      <c r="G63" s="81" t="s">
        <v>3415</v>
      </c>
      <c r="H63" s="81" t="s">
        <v>3416</v>
      </c>
      <c r="I63" s="51" t="s">
        <v>3282</v>
      </c>
      <c r="J63" s="27" t="s">
        <v>3417</v>
      </c>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28"/>
      <c r="B64" s="29" t="s">
        <v>3071</v>
      </c>
      <c r="C64" s="77" t="s">
        <v>66</v>
      </c>
      <c r="D64" s="47" t="s">
        <v>3127</v>
      </c>
      <c r="E64" s="47" t="s">
        <v>3128</v>
      </c>
      <c r="F64" s="76">
        <v>0.625</v>
      </c>
      <c r="G64" s="77" t="s">
        <v>3418</v>
      </c>
      <c r="H64" s="77" t="s">
        <v>3419</v>
      </c>
      <c r="I64" s="96" t="s">
        <v>3420</v>
      </c>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28"/>
      <c r="B65" s="29" t="s">
        <v>3071</v>
      </c>
      <c r="C65" s="81" t="s">
        <v>66</v>
      </c>
      <c r="D65" s="51" t="s">
        <v>3336</v>
      </c>
      <c r="E65" s="51" t="s">
        <v>3337</v>
      </c>
      <c r="F65" s="80">
        <v>0.7083333333333334</v>
      </c>
      <c r="G65" s="81" t="s">
        <v>1240</v>
      </c>
      <c r="H65" s="81" t="s">
        <v>3421</v>
      </c>
      <c r="I65" s="51" t="s">
        <v>3339</v>
      </c>
      <c r="J65" s="27" t="s">
        <v>3422</v>
      </c>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28"/>
      <c r="B66" s="29" t="s">
        <v>3071</v>
      </c>
      <c r="C66" s="27"/>
      <c r="D66" s="27"/>
      <c r="E66" s="27"/>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28"/>
      <c r="B67" s="29" t="s">
        <v>3071</v>
      </c>
      <c r="C67" s="27"/>
      <c r="D67" s="27"/>
      <c r="E67" s="27"/>
      <c r="F67" s="74"/>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8"/>
      <c r="B68" s="29" t="s">
        <v>3071</v>
      </c>
      <c r="C68" s="27"/>
      <c r="D68" s="27"/>
      <c r="E68" s="27"/>
      <c r="F68" s="74"/>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7"/>
      <c r="B69" s="27"/>
      <c r="C69" s="27"/>
      <c r="D69" s="27"/>
      <c r="E69" s="27"/>
      <c r="F69" s="74"/>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7"/>
      <c r="B70" s="27"/>
      <c r="C70" s="27"/>
      <c r="D70" s="27"/>
      <c r="E70" s="27"/>
      <c r="F70" s="74"/>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27"/>
      <c r="B71" s="27"/>
      <c r="C71" s="27"/>
      <c r="D71" s="27"/>
      <c r="E71" s="27"/>
      <c r="F71" s="74"/>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27"/>
      <c r="B72" s="27"/>
      <c r="C72" s="27"/>
      <c r="D72" s="27"/>
      <c r="E72" s="27"/>
      <c r="F72" s="74"/>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27"/>
      <c r="B73" s="27"/>
      <c r="C73" s="27"/>
      <c r="D73" s="27"/>
      <c r="E73" s="27"/>
      <c r="F73" s="74"/>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27"/>
      <c r="B74" s="27"/>
      <c r="C74" s="27"/>
      <c r="D74" s="27"/>
      <c r="E74" s="27"/>
      <c r="F74" s="74"/>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27"/>
      <c r="B75" s="27"/>
      <c r="C75" s="27"/>
      <c r="D75" s="27"/>
      <c r="E75" s="27"/>
      <c r="F75" s="74"/>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7"/>
      <c r="B76" s="27"/>
      <c r="C76" s="27"/>
      <c r="D76" s="27"/>
      <c r="E76" s="27"/>
      <c r="F76" s="74"/>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7"/>
      <c r="B77" s="27"/>
      <c r="C77" s="27"/>
      <c r="D77" s="27"/>
      <c r="E77" s="27"/>
      <c r="F77" s="74"/>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27"/>
      <c r="B78" s="27"/>
      <c r="C78" s="27"/>
      <c r="D78" s="27"/>
      <c r="E78" s="27"/>
      <c r="F78" s="74"/>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27"/>
      <c r="B79" s="27"/>
      <c r="C79" s="27"/>
      <c r="D79" s="27"/>
      <c r="E79" s="27"/>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27"/>
      <c r="B80" s="27"/>
      <c r="C80" s="27"/>
      <c r="D80" s="27"/>
      <c r="E80" s="27"/>
      <c r="F80" s="74"/>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27"/>
      <c r="B81" s="27"/>
      <c r="C81" s="27"/>
      <c r="D81" s="27"/>
      <c r="E81" s="27"/>
      <c r="F81" s="74"/>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27"/>
      <c r="B82" s="27"/>
      <c r="C82" s="27"/>
      <c r="D82" s="27"/>
      <c r="E82" s="27"/>
      <c r="F82" s="74"/>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27"/>
      <c r="B83" s="27"/>
      <c r="C83" s="27"/>
      <c r="D83" s="27"/>
      <c r="E83" s="27"/>
      <c r="F83" s="74"/>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7"/>
      <c r="B84" s="27"/>
      <c r="C84" s="27"/>
      <c r="D84" s="27"/>
      <c r="E84" s="27"/>
      <c r="F84" s="74"/>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7"/>
      <c r="B85" s="27"/>
      <c r="C85" s="27"/>
      <c r="D85" s="27"/>
      <c r="E85" s="27"/>
      <c r="F85" s="74"/>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7"/>
      <c r="B86" s="27"/>
      <c r="C86" s="27"/>
      <c r="D86" s="27"/>
      <c r="E86" s="27"/>
      <c r="F86" s="74"/>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27"/>
      <c r="B87" s="27"/>
      <c r="C87" s="27"/>
      <c r="D87" s="27"/>
      <c r="E87" s="27"/>
      <c r="F87" s="74"/>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27"/>
      <c r="B88" s="27"/>
      <c r="C88" s="27"/>
      <c r="D88" s="27"/>
      <c r="E88" s="27"/>
      <c r="F88" s="74"/>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27"/>
      <c r="B89" s="27"/>
      <c r="C89" s="27"/>
      <c r="D89" s="27"/>
      <c r="E89" s="27"/>
      <c r="F89" s="74"/>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27"/>
      <c r="B90" s="27"/>
      <c r="C90" s="27"/>
      <c r="D90" s="27"/>
      <c r="E90" s="27"/>
      <c r="F90" s="74"/>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27"/>
      <c r="B91" s="27"/>
      <c r="C91" s="27"/>
      <c r="D91" s="27"/>
      <c r="E91" s="27"/>
      <c r="F91" s="74"/>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7"/>
      <c r="B92" s="27"/>
      <c r="C92" s="27"/>
      <c r="D92" s="27"/>
      <c r="E92" s="27"/>
      <c r="F92" s="74"/>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7"/>
      <c r="B93" s="27"/>
      <c r="C93" s="27"/>
      <c r="D93" s="27"/>
      <c r="E93" s="27"/>
      <c r="F93" s="74"/>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7"/>
      <c r="B94" s="27"/>
      <c r="C94" s="27"/>
      <c r="D94" s="27"/>
      <c r="E94" s="27"/>
      <c r="F94" s="74"/>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7"/>
      <c r="B95" s="27"/>
      <c r="C95" s="27"/>
      <c r="D95" s="27"/>
      <c r="E95" s="27"/>
      <c r="F95" s="74"/>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27"/>
      <c r="B96" s="27"/>
      <c r="C96" s="27"/>
      <c r="D96" s="27"/>
      <c r="E96" s="27"/>
      <c r="F96" s="74"/>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27"/>
      <c r="B97" s="27"/>
      <c r="C97" s="27"/>
      <c r="D97" s="27"/>
      <c r="E97" s="27"/>
      <c r="F97" s="74"/>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27"/>
      <c r="B98" s="27"/>
      <c r="C98" s="27"/>
      <c r="D98" s="27"/>
      <c r="E98" s="27"/>
      <c r="F98" s="74"/>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27"/>
      <c r="B99" s="27"/>
      <c r="C99" s="27"/>
      <c r="D99" s="27"/>
      <c r="E99" s="27"/>
      <c r="F99" s="74"/>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7"/>
      <c r="B100" s="27"/>
      <c r="C100" s="27"/>
      <c r="D100" s="27"/>
      <c r="E100" s="27"/>
      <c r="F100" s="74"/>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7"/>
      <c r="B101" s="27"/>
      <c r="C101" s="27"/>
      <c r="D101" s="27"/>
      <c r="E101" s="27"/>
      <c r="F101" s="74"/>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7"/>
      <c r="B102" s="27"/>
      <c r="C102" s="27"/>
      <c r="D102" s="27"/>
      <c r="E102" s="27"/>
      <c r="F102" s="74"/>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7"/>
      <c r="B103" s="27"/>
      <c r="C103" s="27"/>
      <c r="D103" s="27"/>
      <c r="E103" s="27"/>
      <c r="F103" s="74"/>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7"/>
      <c r="B104" s="27"/>
      <c r="C104" s="27"/>
      <c r="D104" s="27"/>
      <c r="E104" s="27"/>
      <c r="F104" s="74"/>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27"/>
      <c r="B105" s="27"/>
      <c r="C105" s="27"/>
      <c r="D105" s="27"/>
      <c r="E105" s="27"/>
      <c r="F105" s="74"/>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27"/>
      <c r="B106" s="27"/>
      <c r="C106" s="27"/>
      <c r="D106" s="27"/>
      <c r="E106" s="27"/>
      <c r="F106" s="74"/>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27"/>
      <c r="B107" s="27"/>
      <c r="C107" s="27"/>
      <c r="D107" s="27"/>
      <c r="E107" s="27"/>
      <c r="F107" s="74"/>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7"/>
      <c r="B108" s="27"/>
      <c r="C108" s="27"/>
      <c r="D108" s="27"/>
      <c r="E108" s="27"/>
      <c r="F108" s="74"/>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7"/>
      <c r="B109" s="27"/>
      <c r="C109" s="27"/>
      <c r="D109" s="27"/>
      <c r="E109" s="27"/>
      <c r="F109" s="74"/>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7"/>
      <c r="B110" s="27"/>
      <c r="C110" s="27"/>
      <c r="D110" s="27"/>
      <c r="E110" s="27"/>
      <c r="F110" s="74"/>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7"/>
      <c r="B111" s="27"/>
      <c r="C111" s="27"/>
      <c r="D111" s="27"/>
      <c r="E111" s="27"/>
      <c r="F111" s="74"/>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7"/>
      <c r="B112" s="27"/>
      <c r="C112" s="27"/>
      <c r="D112" s="27"/>
      <c r="E112" s="27"/>
      <c r="F112" s="74"/>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27"/>
      <c r="B113" s="27"/>
      <c r="C113" s="27"/>
      <c r="D113" s="27"/>
      <c r="E113" s="27"/>
      <c r="F113" s="74"/>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27"/>
      <c r="B114" s="27"/>
      <c r="C114" s="27"/>
      <c r="D114" s="27"/>
      <c r="E114" s="27"/>
      <c r="F114" s="74"/>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27"/>
      <c r="B115" s="27"/>
      <c r="C115" s="27"/>
      <c r="D115" s="27"/>
      <c r="E115" s="27"/>
      <c r="F115" s="74"/>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7"/>
      <c r="B116" s="27"/>
      <c r="C116" s="27"/>
      <c r="D116" s="27"/>
      <c r="E116" s="27"/>
      <c r="F116" s="74"/>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7"/>
      <c r="B117" s="27"/>
      <c r="C117" s="27"/>
      <c r="D117" s="27"/>
      <c r="E117" s="27"/>
      <c r="F117" s="74"/>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7"/>
      <c r="B118" s="27"/>
      <c r="C118" s="27"/>
      <c r="D118" s="27"/>
      <c r="E118" s="27"/>
      <c r="F118" s="74"/>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7"/>
      <c r="B119" s="27"/>
      <c r="C119" s="27"/>
      <c r="D119" s="27"/>
      <c r="E119" s="27"/>
      <c r="F119" s="74"/>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7"/>
      <c r="B120" s="27"/>
      <c r="C120" s="27"/>
      <c r="D120" s="27"/>
      <c r="E120" s="27"/>
      <c r="F120" s="74"/>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7"/>
      <c r="B121" s="27"/>
      <c r="C121" s="27"/>
      <c r="D121" s="27"/>
      <c r="E121" s="27"/>
      <c r="F121" s="74"/>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27"/>
      <c r="B122" s="27"/>
      <c r="C122" s="27"/>
      <c r="D122" s="27"/>
      <c r="E122" s="27"/>
      <c r="F122" s="74"/>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27"/>
      <c r="B123" s="27"/>
      <c r="C123" s="27"/>
      <c r="D123" s="27"/>
      <c r="E123" s="27"/>
      <c r="F123" s="74"/>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7"/>
      <c r="B124" s="27"/>
      <c r="C124" s="27"/>
      <c r="D124" s="27"/>
      <c r="E124" s="27"/>
      <c r="F124" s="74"/>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7"/>
      <c r="B125" s="27"/>
      <c r="C125" s="27"/>
      <c r="D125" s="27"/>
      <c r="E125" s="27"/>
      <c r="F125" s="74"/>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7"/>
      <c r="B126" s="27"/>
      <c r="C126" s="27"/>
      <c r="D126" s="27"/>
      <c r="E126" s="27"/>
      <c r="F126" s="74"/>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7"/>
      <c r="B127" s="27"/>
      <c r="C127" s="27"/>
      <c r="D127" s="27"/>
      <c r="E127" s="27"/>
      <c r="F127" s="74"/>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27"/>
      <c r="B128" s="27"/>
      <c r="C128" s="27"/>
      <c r="D128" s="27"/>
      <c r="E128" s="27"/>
      <c r="F128" s="74"/>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27"/>
      <c r="B129" s="27"/>
      <c r="C129" s="27"/>
      <c r="D129" s="27"/>
      <c r="E129" s="27"/>
      <c r="F129" s="74"/>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27"/>
      <c r="B130" s="27"/>
      <c r="C130" s="27"/>
      <c r="D130" s="27"/>
      <c r="E130" s="27"/>
      <c r="F130" s="74"/>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7"/>
      <c r="B131" s="27"/>
      <c r="C131" s="27"/>
      <c r="D131" s="27"/>
      <c r="E131" s="27"/>
      <c r="F131" s="74"/>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7"/>
      <c r="B132" s="27"/>
      <c r="C132" s="27"/>
      <c r="D132" s="27"/>
      <c r="E132" s="27"/>
      <c r="F132" s="74"/>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7"/>
      <c r="B133" s="27"/>
      <c r="C133" s="27"/>
      <c r="D133" s="27"/>
      <c r="E133" s="27"/>
      <c r="F133" s="74"/>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7"/>
      <c r="B134" s="27"/>
      <c r="C134" s="27"/>
      <c r="D134" s="27"/>
      <c r="E134" s="27"/>
      <c r="F134" s="74"/>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7"/>
      <c r="B135" s="27"/>
      <c r="C135" s="27"/>
      <c r="D135" s="27"/>
      <c r="E135" s="27"/>
      <c r="F135" s="74"/>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27"/>
      <c r="B136" s="27"/>
      <c r="C136" s="27"/>
      <c r="D136" s="27"/>
      <c r="E136" s="27"/>
      <c r="F136" s="74"/>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27"/>
      <c r="B137" s="27"/>
      <c r="C137" s="27"/>
      <c r="D137" s="27"/>
      <c r="E137" s="27"/>
      <c r="F137" s="74"/>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27"/>
      <c r="B138" s="27"/>
      <c r="C138" s="27"/>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7"/>
      <c r="B139" s="27"/>
      <c r="C139" s="27"/>
      <c r="D139" s="27"/>
      <c r="E139" s="27"/>
      <c r="F139" s="74"/>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7"/>
      <c r="B140" s="27"/>
      <c r="C140" s="27"/>
      <c r="D140" s="27"/>
      <c r="E140" s="27"/>
      <c r="F140" s="74"/>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7"/>
      <c r="B141" s="27"/>
      <c r="C141" s="27"/>
      <c r="D141" s="27"/>
      <c r="E141" s="27"/>
      <c r="F141" s="74"/>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7"/>
      <c r="B142" s="27"/>
      <c r="C142" s="27"/>
      <c r="D142" s="27"/>
      <c r="E142" s="27"/>
      <c r="F142" s="74"/>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7"/>
      <c r="B143" s="27"/>
      <c r="C143" s="27"/>
      <c r="D143" s="27"/>
      <c r="E143" s="27"/>
      <c r="F143" s="74"/>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7"/>
      <c r="B144" s="27"/>
      <c r="C144" s="27"/>
      <c r="D144" s="27"/>
      <c r="E144" s="27"/>
      <c r="F144" s="74"/>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7"/>
      <c r="B145" s="27"/>
      <c r="C145" s="27"/>
      <c r="D145" s="27"/>
      <c r="E145" s="27"/>
      <c r="F145" s="74"/>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27"/>
      <c r="B146" s="27"/>
      <c r="C146" s="27"/>
      <c r="D146" s="27"/>
      <c r="E146" s="27"/>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7"/>
      <c r="B147" s="27"/>
      <c r="C147" s="27"/>
      <c r="D147" s="27"/>
      <c r="E147" s="27"/>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7"/>
      <c r="B148" s="27"/>
      <c r="C148" s="27"/>
      <c r="D148" s="27"/>
      <c r="E148" s="27"/>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7"/>
      <c r="B149" s="27"/>
      <c r="C149" s="27"/>
      <c r="D149" s="27"/>
      <c r="E149" s="27"/>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7"/>
      <c r="B150" s="27"/>
      <c r="C150" s="27"/>
      <c r="D150" s="27"/>
      <c r="E150" s="27"/>
      <c r="F150" s="74"/>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7"/>
      <c r="B151" s="27"/>
      <c r="C151" s="27"/>
      <c r="D151" s="27"/>
      <c r="E151" s="27"/>
      <c r="F151" s="74"/>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7"/>
      <c r="B152" s="27"/>
      <c r="C152" s="27"/>
      <c r="D152" s="27"/>
      <c r="E152" s="27"/>
      <c r="F152" s="74"/>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7"/>
      <c r="B153" s="27"/>
      <c r="C153" s="27"/>
      <c r="D153" s="27"/>
      <c r="E153" s="27"/>
      <c r="F153" s="74"/>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7"/>
      <c r="B154" s="27"/>
      <c r="C154" s="27"/>
      <c r="D154" s="27"/>
      <c r="E154" s="27"/>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7"/>
      <c r="B155" s="27"/>
      <c r="C155" s="27"/>
      <c r="D155" s="27"/>
      <c r="E155" s="27"/>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7"/>
      <c r="B156" s="27"/>
      <c r="C156" s="27"/>
      <c r="D156" s="27"/>
      <c r="E156" s="27"/>
      <c r="F156" s="74"/>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7"/>
      <c r="B157" s="27"/>
      <c r="C157" s="27"/>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27"/>
      <c r="B158" s="27"/>
      <c r="C158" s="27"/>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7"/>
      <c r="B159" s="27"/>
      <c r="C159" s="27"/>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7"/>
      <c r="B160" s="27"/>
      <c r="C160" s="27"/>
      <c r="D160" s="27"/>
      <c r="E160" s="27"/>
      <c r="F160" s="74"/>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7"/>
      <c r="B161" s="27"/>
      <c r="C161" s="27"/>
      <c r="D161" s="27"/>
      <c r="E161" s="27"/>
      <c r="F161" s="74"/>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7"/>
      <c r="B162" s="27"/>
      <c r="C162" s="27"/>
      <c r="D162" s="27"/>
      <c r="E162" s="27"/>
      <c r="F162" s="74"/>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7"/>
      <c r="B163" s="27"/>
      <c r="C163" s="27"/>
      <c r="D163" s="27"/>
      <c r="E163" s="27"/>
      <c r="F163" s="74"/>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7"/>
      <c r="B164" s="27"/>
      <c r="C164" s="27"/>
      <c r="D164" s="27"/>
      <c r="E164" s="27"/>
      <c r="F164" s="74"/>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7"/>
      <c r="B165" s="27"/>
      <c r="C165" s="27"/>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7"/>
      <c r="B166" s="27"/>
      <c r="C166" s="27"/>
      <c r="D166" s="27"/>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7"/>
      <c r="B167" s="27"/>
      <c r="C167" s="27"/>
      <c r="D167" s="27"/>
      <c r="E167" s="27"/>
      <c r="F167" s="74"/>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7"/>
      <c r="B168" s="27"/>
      <c r="C168" s="27"/>
      <c r="D168" s="27"/>
      <c r="E168" s="27"/>
      <c r="F168" s="74"/>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7"/>
      <c r="B169" s="27"/>
      <c r="C169" s="27"/>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7"/>
      <c r="B170" s="27"/>
      <c r="C170" s="27"/>
      <c r="D170" s="27"/>
      <c r="E170" s="27"/>
      <c r="F170" s="74"/>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7"/>
      <c r="B171" s="27"/>
      <c r="C171" s="27"/>
      <c r="D171" s="27"/>
      <c r="E171" s="27"/>
      <c r="F171" s="74"/>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7"/>
      <c r="B172" s="27"/>
      <c r="C172" s="27"/>
      <c r="D172" s="27"/>
      <c r="E172" s="27"/>
      <c r="F172" s="74"/>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7"/>
      <c r="B173" s="27"/>
      <c r="C173" s="27"/>
      <c r="D173" s="27"/>
      <c r="E173" s="27"/>
      <c r="F173" s="74"/>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7"/>
      <c r="B174" s="27"/>
      <c r="C174" s="27"/>
      <c r="D174" s="27"/>
      <c r="E174" s="27"/>
      <c r="F174" s="74"/>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7"/>
      <c r="B175" s="27"/>
      <c r="C175" s="27"/>
      <c r="D175" s="27"/>
      <c r="E175" s="27"/>
      <c r="F175" s="74"/>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7"/>
      <c r="B176" s="27"/>
      <c r="C176" s="27"/>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7"/>
      <c r="B177" s="27"/>
      <c r="C177" s="27"/>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7"/>
      <c r="B178" s="27"/>
      <c r="C178" s="27"/>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7"/>
      <c r="B179" s="27"/>
      <c r="C179" s="27"/>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27"/>
      <c r="B180" s="27"/>
      <c r="C180" s="27"/>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7"/>
      <c r="B181" s="27"/>
      <c r="C181" s="27"/>
      <c r="D181" s="27"/>
      <c r="E181" s="27"/>
      <c r="F181" s="74"/>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7"/>
      <c r="B182" s="27"/>
      <c r="C182" s="27"/>
      <c r="D182" s="27"/>
      <c r="E182" s="27"/>
      <c r="F182" s="74"/>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7"/>
      <c r="B183" s="27"/>
      <c r="C183" s="27"/>
      <c r="D183" s="27"/>
      <c r="E183" s="27"/>
      <c r="F183" s="74"/>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7"/>
      <c r="B184" s="27"/>
      <c r="C184" s="27"/>
      <c r="D184" s="27"/>
      <c r="E184" s="27"/>
      <c r="F184" s="74"/>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7"/>
      <c r="B185" s="27"/>
      <c r="C185" s="27"/>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7"/>
      <c r="B186" s="27"/>
      <c r="C186" s="27"/>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7"/>
      <c r="B187" s="27"/>
      <c r="C187" s="27"/>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27"/>
      <c r="B188" s="27"/>
      <c r="C188" s="27"/>
      <c r="D188" s="27"/>
      <c r="E188" s="27"/>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27"/>
      <c r="B189" s="27"/>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7"/>
      <c r="B190" s="27"/>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7"/>
      <c r="B191" s="27"/>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7"/>
      <c r="B192" s="27"/>
      <c r="C192" s="27"/>
      <c r="D192" s="27"/>
      <c r="E192" s="27"/>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7"/>
      <c r="B193" s="27"/>
      <c r="C193" s="27"/>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7"/>
      <c r="B194" s="27"/>
      <c r="C194" s="27"/>
      <c r="D194" s="27"/>
      <c r="E194" s="27"/>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7"/>
      <c r="B195" s="27"/>
      <c r="C195" s="27"/>
      <c r="D195" s="27"/>
      <c r="E195" s="27"/>
      <c r="F195" s="74"/>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7"/>
      <c r="B196" s="27"/>
      <c r="C196" s="27"/>
      <c r="D196" s="27"/>
      <c r="E196" s="27"/>
      <c r="F196" s="74"/>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7"/>
      <c r="B197" s="27"/>
      <c r="C197" s="27"/>
      <c r="D197" s="27"/>
      <c r="E197" s="27"/>
      <c r="F197" s="74"/>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7"/>
      <c r="B198" s="27"/>
      <c r="C198" s="27"/>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27"/>
      <c r="B199" s="27"/>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7"/>
      <c r="B200" s="27"/>
      <c r="C200" s="27"/>
      <c r="D200" s="27"/>
      <c r="E200" s="27"/>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7"/>
      <c r="B201" s="27"/>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7"/>
      <c r="B202" s="27"/>
      <c r="C202" s="27"/>
      <c r="D202" s="27"/>
      <c r="E202" s="27"/>
      <c r="F202" s="74"/>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7"/>
      <c r="B203" s="27"/>
      <c r="C203" s="27"/>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7"/>
      <c r="B204" s="27"/>
      <c r="C204" s="27"/>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7"/>
      <c r="B205" s="27"/>
      <c r="C205" s="27"/>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7"/>
      <c r="B206" s="27"/>
      <c r="C206" s="27"/>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7"/>
      <c r="B207" s="27"/>
      <c r="C207" s="27"/>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7"/>
      <c r="B208" s="27"/>
      <c r="C208" s="27"/>
      <c r="D208" s="27"/>
      <c r="E208" s="27"/>
      <c r="F208" s="74"/>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27"/>
      <c r="B209" s="27"/>
      <c r="C209" s="27"/>
      <c r="D209" s="27"/>
      <c r="E209" s="27"/>
      <c r="F209" s="74"/>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7"/>
      <c r="B210" s="27"/>
      <c r="C210" s="27"/>
      <c r="D210" s="27"/>
      <c r="E210" s="27"/>
      <c r="F210" s="74"/>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7"/>
      <c r="B211" s="27"/>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7"/>
      <c r="B212" s="27"/>
      <c r="C212" s="27"/>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7"/>
      <c r="B213" s="27"/>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7"/>
      <c r="B214" s="27"/>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7"/>
      <c r="B215" s="27"/>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7"/>
      <c r="B216" s="27"/>
      <c r="C216" s="27"/>
      <c r="D216" s="27"/>
      <c r="E216" s="27"/>
      <c r="F216" s="74"/>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7"/>
      <c r="B217" s="27"/>
      <c r="C217" s="27"/>
      <c r="D217" s="27"/>
      <c r="E217" s="27"/>
      <c r="F217" s="74"/>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7"/>
      <c r="B218" s="27"/>
      <c r="C218" s="27"/>
      <c r="D218" s="27"/>
      <c r="E218" s="27"/>
      <c r="F218" s="74"/>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7"/>
      <c r="B219" s="27"/>
      <c r="C219" s="27"/>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7"/>
      <c r="B220" s="27"/>
      <c r="C220" s="27"/>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7"/>
      <c r="B221" s="27"/>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7"/>
      <c r="B222" s="27"/>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7"/>
      <c r="B223" s="27"/>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7"/>
      <c r="B224" s="27"/>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7"/>
      <c r="B225" s="27"/>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7"/>
      <c r="B226" s="27"/>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7"/>
      <c r="B227" s="27"/>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7"/>
      <c r="B228" s="2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7"/>
      <c r="B229" s="27"/>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7"/>
      <c r="B230" s="27"/>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7"/>
      <c r="B231" s="27"/>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7"/>
      <c r="B232" s="27"/>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7"/>
      <c r="B233" s="27"/>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7"/>
      <c r="B234" s="27"/>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7"/>
      <c r="B235" s="27"/>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7"/>
      <c r="B236" s="27"/>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7"/>
      <c r="B237" s="2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7"/>
      <c r="B238" s="27"/>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7"/>
      <c r="B239" s="27"/>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7"/>
      <c r="B240" s="27"/>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7"/>
      <c r="B241" s="27"/>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7"/>
      <c r="B242" s="27"/>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7"/>
      <c r="B243" s="27"/>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7"/>
      <c r="B244" s="27"/>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7"/>
      <c r="B245" s="27"/>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7"/>
      <c r="B246" s="2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7"/>
      <c r="B247" s="27"/>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7"/>
      <c r="B248" s="27"/>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7"/>
      <c r="B249" s="27"/>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7"/>
      <c r="B250" s="27"/>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7"/>
      <c r="B251" s="27"/>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7"/>
      <c r="B252" s="27"/>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7"/>
      <c r="B253" s="27"/>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7"/>
      <c r="B254" s="27"/>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7"/>
      <c r="B255" s="27"/>
      <c r="C255" s="27"/>
      <c r="D255" s="27"/>
      <c r="E255" s="27"/>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7"/>
      <c r="B256" s="27"/>
      <c r="C256" s="27"/>
      <c r="D256" s="27"/>
      <c r="E256" s="27"/>
      <c r="F256" s="74"/>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7"/>
      <c r="B257" s="27"/>
      <c r="C257" s="27"/>
      <c r="D257" s="27"/>
      <c r="E257" s="27"/>
      <c r="F257" s="74"/>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7"/>
      <c r="B258" s="27"/>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7"/>
      <c r="B259" s="27"/>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7"/>
      <c r="B260" s="27"/>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7"/>
      <c r="B261" s="27"/>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7"/>
      <c r="B262" s="27"/>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2:A59"/>
    <mergeCell ref="A61:A68"/>
    <mergeCell ref="A3:A9"/>
    <mergeCell ref="A11:A16"/>
    <mergeCell ref="D11:F11"/>
    <mergeCell ref="A19:A25"/>
    <mergeCell ref="A27:A34"/>
    <mergeCell ref="A36:A42"/>
    <mergeCell ref="A44:A50"/>
  </mergeCells>
  <dataValidations>
    <dataValidation type="list" allowBlank="1" showErrorMessage="1" sqref="C4:C9 C12 C14 C21 C28:C30 C32">
      <formula1>'Durum Parametreler'!$H$2:$H$28</formula1>
    </dataValidation>
    <dataValidation type="list" allowBlank="1" showErrorMessage="1" sqref="C54:C57">
      <formula1>'Durum Parametreler'!$L$2:$L$31</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19.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1313</v>
      </c>
      <c r="B1" s="199" t="s">
        <v>1312</v>
      </c>
      <c r="C1" s="199" t="s">
        <v>1313</v>
      </c>
      <c r="D1" s="199" t="s">
        <v>1314</v>
      </c>
      <c r="E1" s="199" t="s">
        <v>1315</v>
      </c>
      <c r="F1" s="199" t="s">
        <v>1316</v>
      </c>
      <c r="G1" s="200" t="s">
        <v>1317</v>
      </c>
      <c r="H1" s="200" t="s">
        <v>1318</v>
      </c>
      <c r="I1" s="200" t="s">
        <v>1319</v>
      </c>
      <c r="J1" s="229" t="s">
        <v>1320</v>
      </c>
      <c r="K1" s="199" t="s">
        <v>1321</v>
      </c>
      <c r="L1" s="199" t="s">
        <v>1322</v>
      </c>
      <c r="M1" s="199" t="s">
        <v>1323</v>
      </c>
      <c r="N1" s="199" t="s">
        <v>1324</v>
      </c>
      <c r="O1" s="199" t="s">
        <v>57</v>
      </c>
      <c r="P1" s="199" t="s">
        <v>1325</v>
      </c>
      <c r="Q1" s="199" t="s">
        <v>2136</v>
      </c>
    </row>
    <row r="2" ht="15.75" hidden="1" customHeight="1">
      <c r="A2" s="211" t="s">
        <v>3344</v>
      </c>
      <c r="B2" s="211" t="s">
        <v>3345</v>
      </c>
      <c r="C2" s="212" t="s">
        <v>2897</v>
      </c>
      <c r="D2" s="211" t="s">
        <v>1370</v>
      </c>
      <c r="E2" s="213">
        <v>5769.0</v>
      </c>
      <c r="F2" s="213">
        <v>567.0</v>
      </c>
      <c r="G2" s="213">
        <v>0.0</v>
      </c>
      <c r="H2" s="213">
        <v>17.0</v>
      </c>
      <c r="I2" s="213">
        <v>17.0</v>
      </c>
      <c r="J2" s="213">
        <v>0.0</v>
      </c>
      <c r="K2" s="211" t="s">
        <v>3346</v>
      </c>
      <c r="L2" s="211">
        <v>4.1622312E8</v>
      </c>
      <c r="M2" s="211" t="s">
        <v>1350</v>
      </c>
      <c r="N2" s="211" t="s">
        <v>3086</v>
      </c>
      <c r="O2" s="211" t="s">
        <v>3347</v>
      </c>
      <c r="P2" s="211" t="s">
        <v>2137</v>
      </c>
      <c r="Q2" s="230">
        <f>COUNTIF('Hedef Liste Adıyaman'!A:A,A2)</f>
        <v>1</v>
      </c>
    </row>
    <row r="3" ht="15.75" hidden="1" customHeight="1">
      <c r="A3" s="211" t="s">
        <v>3326</v>
      </c>
      <c r="B3" s="211" t="s">
        <v>3327</v>
      </c>
      <c r="C3" s="212" t="s">
        <v>2897</v>
      </c>
      <c r="D3" s="211" t="s">
        <v>1364</v>
      </c>
      <c r="E3" s="213">
        <v>2625.0</v>
      </c>
      <c r="F3" s="213">
        <v>96.0</v>
      </c>
      <c r="G3" s="213">
        <v>9.0</v>
      </c>
      <c r="H3" s="213">
        <v>2.0</v>
      </c>
      <c r="I3" s="213">
        <v>11.0</v>
      </c>
      <c r="J3" s="213">
        <v>0.818182</v>
      </c>
      <c r="K3" s="211" t="s">
        <v>3328</v>
      </c>
      <c r="L3" s="211">
        <v>4.162142856E9</v>
      </c>
      <c r="M3" s="211" t="s">
        <v>1350</v>
      </c>
      <c r="N3" s="211" t="s">
        <v>3110</v>
      </c>
      <c r="O3" s="211" t="s">
        <v>3329</v>
      </c>
      <c r="P3" s="211" t="s">
        <v>2137</v>
      </c>
      <c r="Q3" s="230">
        <f>COUNTIF('Hedef Liste Adıyaman'!A:A,A3)</f>
        <v>1</v>
      </c>
    </row>
    <row r="4" ht="15.75" hidden="1" customHeight="1">
      <c r="A4" s="211" t="s">
        <v>3141</v>
      </c>
      <c r="B4" s="211" t="s">
        <v>3142</v>
      </c>
      <c r="C4" s="212" t="s">
        <v>2897</v>
      </c>
      <c r="D4" s="211" t="s">
        <v>1356</v>
      </c>
      <c r="E4" s="213">
        <v>3544.0</v>
      </c>
      <c r="F4" s="213">
        <v>51.0</v>
      </c>
      <c r="G4" s="213">
        <v>0.0</v>
      </c>
      <c r="H4" s="213">
        <v>27.0</v>
      </c>
      <c r="I4" s="213">
        <v>27.0</v>
      </c>
      <c r="J4" s="213">
        <v>0.0</v>
      </c>
      <c r="K4" s="211" t="s">
        <v>3143</v>
      </c>
      <c r="L4" s="211">
        <v>4.162022824E9</v>
      </c>
      <c r="M4" s="211" t="s">
        <v>1350</v>
      </c>
      <c r="N4" s="211" t="s">
        <v>3144</v>
      </c>
      <c r="O4" s="211" t="s">
        <v>3145</v>
      </c>
      <c r="P4" s="211" t="s">
        <v>2137</v>
      </c>
      <c r="Q4" s="230">
        <f>COUNTIF('Hedef Liste Adıyaman'!A:A,A4)</f>
        <v>2</v>
      </c>
    </row>
    <row r="5" ht="15.75" hidden="1" customHeight="1">
      <c r="A5" s="211" t="s">
        <v>3186</v>
      </c>
      <c r="B5" s="211" t="s">
        <v>3187</v>
      </c>
      <c r="C5" s="212" t="s">
        <v>2897</v>
      </c>
      <c r="D5" s="211" t="s">
        <v>1370</v>
      </c>
      <c r="E5" s="213">
        <v>1003.0</v>
      </c>
      <c r="F5" s="213">
        <v>27.0</v>
      </c>
      <c r="G5" s="213">
        <v>0.0</v>
      </c>
      <c r="H5" s="213">
        <v>32.0</v>
      </c>
      <c r="I5" s="213">
        <v>32.0</v>
      </c>
      <c r="J5" s="213">
        <v>0.0</v>
      </c>
      <c r="K5" s="211" t="s">
        <v>3188</v>
      </c>
      <c r="L5" s="211">
        <v>4.162232099E9</v>
      </c>
      <c r="M5" s="211" t="s">
        <v>1350</v>
      </c>
      <c r="N5" s="211" t="s">
        <v>3105</v>
      </c>
      <c r="O5" s="211" t="s">
        <v>3189</v>
      </c>
      <c r="P5" s="211" t="s">
        <v>2137</v>
      </c>
      <c r="Q5" s="230">
        <f>COUNTIF('Hedef Liste Adıyaman'!A:A,A5)</f>
        <v>1</v>
      </c>
    </row>
    <row r="6" ht="15.75" hidden="1" customHeight="1">
      <c r="A6" s="211" t="s">
        <v>3331</v>
      </c>
      <c r="B6" s="211" t="s">
        <v>3332</v>
      </c>
      <c r="C6" s="212" t="s">
        <v>2897</v>
      </c>
      <c r="D6" s="211" t="s">
        <v>1364</v>
      </c>
      <c r="E6" s="213">
        <v>1617.0</v>
      </c>
      <c r="F6" s="213">
        <v>88.0</v>
      </c>
      <c r="G6" s="213">
        <v>0.0</v>
      </c>
      <c r="H6" s="213">
        <v>10.0</v>
      </c>
      <c r="I6" s="213">
        <v>10.0</v>
      </c>
      <c r="J6" s="213">
        <v>0.0</v>
      </c>
      <c r="K6" s="211" t="s">
        <v>3328</v>
      </c>
      <c r="L6" s="211">
        <v>4.162142856E9</v>
      </c>
      <c r="M6" s="211" t="s">
        <v>1350</v>
      </c>
      <c r="N6" s="211" t="s">
        <v>3064</v>
      </c>
      <c r="O6" s="211" t="s">
        <v>3333</v>
      </c>
      <c r="P6" s="211" t="s">
        <v>2137</v>
      </c>
      <c r="Q6" s="230">
        <f>COUNTIF('Hedef Liste Adıyaman'!A:A,A6)</f>
        <v>2</v>
      </c>
    </row>
    <row r="7" ht="15.75" hidden="1" customHeight="1">
      <c r="A7" s="211" t="s">
        <v>3322</v>
      </c>
      <c r="B7" s="211" t="s">
        <v>3323</v>
      </c>
      <c r="C7" s="212" t="s">
        <v>2897</v>
      </c>
      <c r="D7" s="211" t="s">
        <v>1507</v>
      </c>
      <c r="E7" s="213">
        <v>1718.0</v>
      </c>
      <c r="F7" s="213">
        <v>21.0</v>
      </c>
      <c r="G7" s="213">
        <v>0.0</v>
      </c>
      <c r="H7" s="213">
        <v>43.0</v>
      </c>
      <c r="I7" s="213">
        <v>43.0</v>
      </c>
      <c r="J7" s="213">
        <v>0.0</v>
      </c>
      <c r="K7" s="211" t="s">
        <v>3324</v>
      </c>
      <c r="L7" s="211">
        <v>4.162023003E9</v>
      </c>
      <c r="M7" s="211" t="s">
        <v>1350</v>
      </c>
      <c r="N7" s="211" t="s">
        <v>3110</v>
      </c>
      <c r="O7" s="211" t="s">
        <v>3325</v>
      </c>
      <c r="P7" s="211" t="s">
        <v>2137</v>
      </c>
      <c r="Q7" s="230">
        <f>COUNTIF('Hedef Liste Adıyaman'!A:A,A7)</f>
        <v>1</v>
      </c>
    </row>
    <row r="8" ht="15.75" hidden="1" customHeight="1">
      <c r="A8" s="211" t="s">
        <v>3300</v>
      </c>
      <c r="B8" s="211" t="s">
        <v>3301</v>
      </c>
      <c r="C8" s="212" t="s">
        <v>2897</v>
      </c>
      <c r="D8" s="211" t="s">
        <v>1364</v>
      </c>
      <c r="E8" s="213">
        <v>654.0</v>
      </c>
      <c r="F8" s="213">
        <v>14.0</v>
      </c>
      <c r="G8" s="213">
        <v>0.0</v>
      </c>
      <c r="H8" s="213">
        <v>15.0</v>
      </c>
      <c r="I8" s="213">
        <v>15.0</v>
      </c>
      <c r="J8" s="213">
        <v>0.0</v>
      </c>
      <c r="K8" s="211" t="s">
        <v>3068</v>
      </c>
      <c r="L8" s="211">
        <v>4.162165856E9</v>
      </c>
      <c r="M8" s="211" t="s">
        <v>1350</v>
      </c>
      <c r="N8" s="211" t="s">
        <v>3064</v>
      </c>
      <c r="O8" s="211" t="s">
        <v>3302</v>
      </c>
      <c r="P8" s="211" t="s">
        <v>2137</v>
      </c>
      <c r="Q8" s="230">
        <f>COUNTIF('Hedef Liste Adıyaman'!A:A,A8)</f>
        <v>2</v>
      </c>
    </row>
    <row r="9" ht="15.75" customHeight="1">
      <c r="A9" s="211" t="s">
        <v>3066</v>
      </c>
      <c r="B9" s="211" t="s">
        <v>3067</v>
      </c>
      <c r="C9" s="212" t="s">
        <v>2897</v>
      </c>
      <c r="D9" s="211" t="s">
        <v>1832</v>
      </c>
      <c r="E9" s="213">
        <v>1.0</v>
      </c>
      <c r="F9" s="211"/>
      <c r="G9" s="213">
        <v>0.0</v>
      </c>
      <c r="H9" s="213">
        <v>40.0</v>
      </c>
      <c r="I9" s="213">
        <v>40.0</v>
      </c>
      <c r="J9" s="231">
        <v>0.0</v>
      </c>
      <c r="K9" s="211" t="s">
        <v>3068</v>
      </c>
      <c r="L9" s="211">
        <v>5.427243327E9</v>
      </c>
      <c r="M9" s="211" t="s">
        <v>1350</v>
      </c>
      <c r="N9" s="211" t="s">
        <v>3069</v>
      </c>
      <c r="O9" s="211" t="s">
        <v>3070</v>
      </c>
      <c r="P9" s="211" t="s">
        <v>2137</v>
      </c>
      <c r="Q9" s="230">
        <f>COUNTIF('Hedef Liste Bilecik'!A:A,A9)</f>
        <v>0</v>
      </c>
    </row>
    <row r="10" ht="15.75" hidden="1" customHeight="1">
      <c r="A10" s="211" t="s">
        <v>3161</v>
      </c>
      <c r="B10" s="211" t="s">
        <v>3162</v>
      </c>
      <c r="C10" s="212" t="s">
        <v>2897</v>
      </c>
      <c r="D10" s="211" t="s">
        <v>1507</v>
      </c>
      <c r="E10" s="213">
        <v>1707.0</v>
      </c>
      <c r="F10" s="213">
        <v>26.0</v>
      </c>
      <c r="G10" s="213">
        <v>0.0</v>
      </c>
      <c r="H10" s="213">
        <v>51.0</v>
      </c>
      <c r="I10" s="213">
        <v>51.0</v>
      </c>
      <c r="J10" s="213">
        <v>0.0</v>
      </c>
      <c r="K10" s="211" t="s">
        <v>3163</v>
      </c>
      <c r="L10" s="211">
        <v>5.437743139E9</v>
      </c>
      <c r="M10" s="211" t="s">
        <v>1350</v>
      </c>
      <c r="N10" s="211" t="s">
        <v>3059</v>
      </c>
      <c r="O10" s="211" t="s">
        <v>3164</v>
      </c>
      <c r="P10" s="211" t="s">
        <v>2137</v>
      </c>
      <c r="Q10" s="230">
        <f>COUNTIF('Hedef Liste Adıyaman'!A:A,A10)</f>
        <v>1</v>
      </c>
    </row>
    <row r="11" ht="15.75" hidden="1" customHeight="1">
      <c r="A11" s="211" t="s">
        <v>3165</v>
      </c>
      <c r="B11" s="211" t="s">
        <v>3166</v>
      </c>
      <c r="C11" s="212" t="s">
        <v>2897</v>
      </c>
      <c r="D11" s="211" t="s">
        <v>1364</v>
      </c>
      <c r="E11" s="213">
        <v>2302.0</v>
      </c>
      <c r="F11" s="213">
        <v>82.0</v>
      </c>
      <c r="G11" s="213">
        <v>0.0</v>
      </c>
      <c r="H11" s="213">
        <v>6.0</v>
      </c>
      <c r="I11" s="213">
        <v>6.0</v>
      </c>
      <c r="J11" s="213">
        <v>0.0</v>
      </c>
      <c r="K11" s="211" t="s">
        <v>3167</v>
      </c>
      <c r="L11" s="211">
        <v>4.162134953E9</v>
      </c>
      <c r="M11" s="211" t="s">
        <v>1350</v>
      </c>
      <c r="N11" s="211" t="s">
        <v>3059</v>
      </c>
      <c r="O11" s="211" t="s">
        <v>3168</v>
      </c>
      <c r="P11" s="211" t="s">
        <v>2137</v>
      </c>
      <c r="Q11" s="230">
        <f>COUNTIF('Hedef Liste Adıyaman'!A:A,A11)</f>
        <v>1</v>
      </c>
    </row>
    <row r="12" ht="15.75" hidden="1" customHeight="1">
      <c r="A12" s="211" t="s">
        <v>3423</v>
      </c>
      <c r="B12" s="211" t="s">
        <v>3424</v>
      </c>
      <c r="C12" s="212" t="s">
        <v>2897</v>
      </c>
      <c r="D12" s="211" t="s">
        <v>1577</v>
      </c>
      <c r="E12" s="213">
        <v>5865.0</v>
      </c>
      <c r="F12" s="213">
        <v>163.0</v>
      </c>
      <c r="G12" s="213">
        <v>108.0</v>
      </c>
      <c r="H12" s="213">
        <v>3.0</v>
      </c>
      <c r="I12" s="213">
        <v>111.0</v>
      </c>
      <c r="J12" s="213">
        <v>0.972973</v>
      </c>
      <c r="K12" s="211" t="s">
        <v>2311</v>
      </c>
      <c r="L12" s="211">
        <v>4.162022223E9</v>
      </c>
      <c r="M12" s="211" t="s">
        <v>1350</v>
      </c>
      <c r="N12" s="211" t="s">
        <v>3086</v>
      </c>
      <c r="O12" s="211" t="s">
        <v>3425</v>
      </c>
      <c r="P12" s="211" t="s">
        <v>2165</v>
      </c>
      <c r="Q12" s="230">
        <f>COUNTIF('Hedef Liste Bilecik'!A:A,A12)</f>
        <v>0</v>
      </c>
    </row>
    <row r="13" ht="15.75" customHeight="1">
      <c r="A13" s="211" t="s">
        <v>3261</v>
      </c>
      <c r="B13" s="211" t="s">
        <v>3262</v>
      </c>
      <c r="C13" s="212" t="s">
        <v>2897</v>
      </c>
      <c r="D13" s="211" t="s">
        <v>1378</v>
      </c>
      <c r="E13" s="213">
        <v>2377.0</v>
      </c>
      <c r="F13" s="213">
        <v>100.0</v>
      </c>
      <c r="G13" s="213">
        <v>0.0</v>
      </c>
      <c r="H13" s="213">
        <v>32.0</v>
      </c>
      <c r="I13" s="213">
        <v>32.0</v>
      </c>
      <c r="J13" s="231">
        <v>0.0</v>
      </c>
      <c r="K13" s="211" t="s">
        <v>3263</v>
      </c>
      <c r="L13" s="211">
        <v>4.16227001E9</v>
      </c>
      <c r="M13" s="211" t="s">
        <v>1350</v>
      </c>
      <c r="N13" s="211" t="s">
        <v>3264</v>
      </c>
      <c r="O13" s="211" t="s">
        <v>3265</v>
      </c>
      <c r="P13" s="211" t="s">
        <v>2137</v>
      </c>
      <c r="Q13" s="230">
        <f>COUNTIF('Hedef Liste Bilecik'!A:A,A13)</f>
        <v>0</v>
      </c>
    </row>
    <row r="14" ht="15.75" hidden="1" customHeight="1">
      <c r="A14" s="211" t="s">
        <v>3336</v>
      </c>
      <c r="B14" s="211" t="s">
        <v>3337</v>
      </c>
      <c r="C14" s="212" t="s">
        <v>2897</v>
      </c>
      <c r="D14" s="211" t="s">
        <v>1507</v>
      </c>
      <c r="E14" s="213">
        <v>995.0</v>
      </c>
      <c r="F14" s="213">
        <v>19.0</v>
      </c>
      <c r="G14" s="213">
        <v>38.0</v>
      </c>
      <c r="H14" s="213">
        <v>40.0</v>
      </c>
      <c r="I14" s="213">
        <v>78.0</v>
      </c>
      <c r="J14" s="231">
        <v>0.487179</v>
      </c>
      <c r="K14" s="211" t="s">
        <v>3338</v>
      </c>
      <c r="L14" s="211">
        <v>5.452584909E9</v>
      </c>
      <c r="M14" s="211" t="s">
        <v>1350</v>
      </c>
      <c r="N14" s="211" t="s">
        <v>2128</v>
      </c>
      <c r="O14" s="211" t="s">
        <v>3339</v>
      </c>
      <c r="P14" s="211" t="s">
        <v>2137</v>
      </c>
      <c r="Q14" s="230">
        <f>COUNTIF('Hedef Liste Bilecik'!A:A,A14)</f>
        <v>0</v>
      </c>
    </row>
    <row r="15" ht="15.75" hidden="1" customHeight="1">
      <c r="A15" s="211" t="s">
        <v>3426</v>
      </c>
      <c r="B15" s="211" t="s">
        <v>3427</v>
      </c>
      <c r="C15" s="212" t="s">
        <v>2897</v>
      </c>
      <c r="D15" s="211" t="s">
        <v>1348</v>
      </c>
      <c r="E15" s="213">
        <v>6385.0</v>
      </c>
      <c r="F15" s="213">
        <v>198.0</v>
      </c>
      <c r="G15" s="213">
        <v>164.0</v>
      </c>
      <c r="H15" s="213">
        <v>0.0</v>
      </c>
      <c r="I15" s="213">
        <v>164.0</v>
      </c>
      <c r="J15" s="213">
        <v>1.0</v>
      </c>
      <c r="K15" s="211" t="s">
        <v>2163</v>
      </c>
      <c r="L15" s="211">
        <v>9.999999999E9</v>
      </c>
      <c r="M15" s="211" t="s">
        <v>1350</v>
      </c>
      <c r="N15" s="211" t="s">
        <v>3053</v>
      </c>
      <c r="O15" s="211" t="s">
        <v>3428</v>
      </c>
      <c r="P15" s="211" t="s">
        <v>2165</v>
      </c>
      <c r="Q15" s="230">
        <f>COUNTIF('Hedef Liste Bilecik'!A:A,A15)</f>
        <v>0</v>
      </c>
    </row>
    <row r="16" ht="15.75" hidden="1" customHeight="1">
      <c r="A16" s="211" t="s">
        <v>3429</v>
      </c>
      <c r="B16" s="211" t="s">
        <v>3430</v>
      </c>
      <c r="C16" s="212" t="s">
        <v>2897</v>
      </c>
      <c r="D16" s="211" t="s">
        <v>1577</v>
      </c>
      <c r="E16" s="213">
        <v>5933.0</v>
      </c>
      <c r="F16" s="213">
        <v>216.0</v>
      </c>
      <c r="G16" s="213">
        <v>77.0</v>
      </c>
      <c r="H16" s="213">
        <v>27.0</v>
      </c>
      <c r="I16" s="213">
        <v>104.0</v>
      </c>
      <c r="J16" s="213">
        <v>0.740385</v>
      </c>
      <c r="K16" s="211" t="s">
        <v>2186</v>
      </c>
      <c r="L16" s="211">
        <v>4.16213404E9</v>
      </c>
      <c r="M16" s="211" t="s">
        <v>1350</v>
      </c>
      <c r="N16" s="211" t="s">
        <v>3081</v>
      </c>
      <c r="O16" s="211" t="s">
        <v>3431</v>
      </c>
      <c r="P16" s="211" t="s">
        <v>2165</v>
      </c>
      <c r="Q16" s="230">
        <f>COUNTIF('Hedef Liste Bilecik'!A:A,A16)</f>
        <v>0</v>
      </c>
    </row>
    <row r="17" ht="15.75" hidden="1" customHeight="1">
      <c r="A17" s="211" t="s">
        <v>3098</v>
      </c>
      <c r="B17" s="211" t="s">
        <v>3099</v>
      </c>
      <c r="C17" s="212" t="s">
        <v>2897</v>
      </c>
      <c r="D17" s="211" t="s">
        <v>1370</v>
      </c>
      <c r="E17" s="213">
        <v>4912.0</v>
      </c>
      <c r="F17" s="213">
        <v>442.0</v>
      </c>
      <c r="G17" s="213">
        <v>5.0</v>
      </c>
      <c r="H17" s="213">
        <v>8.0</v>
      </c>
      <c r="I17" s="213">
        <v>13.0</v>
      </c>
      <c r="J17" s="231">
        <v>0.384615</v>
      </c>
      <c r="K17" s="211" t="s">
        <v>3100</v>
      </c>
      <c r="L17" s="211">
        <v>4.162145508E9</v>
      </c>
      <c r="M17" s="211" t="s">
        <v>1350</v>
      </c>
      <c r="N17" s="211" t="s">
        <v>3053</v>
      </c>
      <c r="O17" s="211" t="s">
        <v>3101</v>
      </c>
      <c r="P17" s="211" t="s">
        <v>2137</v>
      </c>
      <c r="Q17" s="230">
        <f>COUNTIF('Hedef Liste Bilecik'!A:A,A17)</f>
        <v>0</v>
      </c>
    </row>
    <row r="18" ht="15.75" hidden="1" customHeight="1">
      <c r="A18" s="211" t="s">
        <v>3432</v>
      </c>
      <c r="B18" s="211" t="s">
        <v>3433</v>
      </c>
      <c r="C18" s="212" t="s">
        <v>2897</v>
      </c>
      <c r="D18" s="211" t="s">
        <v>1493</v>
      </c>
      <c r="E18" s="213">
        <v>6357.0</v>
      </c>
      <c r="F18" s="213">
        <v>289.0</v>
      </c>
      <c r="G18" s="213">
        <v>100.0</v>
      </c>
      <c r="H18" s="213">
        <v>0.0</v>
      </c>
      <c r="I18" s="213">
        <v>100.0</v>
      </c>
      <c r="J18" s="213">
        <v>1.0</v>
      </c>
      <c r="K18" s="211" t="s">
        <v>2163</v>
      </c>
      <c r="L18" s="211">
        <v>9.999999999E9</v>
      </c>
      <c r="M18" s="211" t="s">
        <v>1350</v>
      </c>
      <c r="N18" s="211" t="s">
        <v>3053</v>
      </c>
      <c r="O18" s="211" t="s">
        <v>3434</v>
      </c>
      <c r="P18" s="211" t="s">
        <v>2165</v>
      </c>
      <c r="Q18" s="230">
        <f>COUNTIF('Hedef Liste Bilecik'!A:A,A18)</f>
        <v>0</v>
      </c>
    </row>
    <row r="19" ht="15.75" hidden="1" customHeight="1">
      <c r="A19" s="211" t="s">
        <v>3435</v>
      </c>
      <c r="B19" s="211" t="s">
        <v>3436</v>
      </c>
      <c r="C19" s="212" t="s">
        <v>2897</v>
      </c>
      <c r="D19" s="211" t="s">
        <v>1348</v>
      </c>
      <c r="E19" s="213">
        <v>9603.0</v>
      </c>
      <c r="F19" s="213">
        <v>321.0</v>
      </c>
      <c r="G19" s="213">
        <v>165.0</v>
      </c>
      <c r="H19" s="213">
        <v>0.0</v>
      </c>
      <c r="I19" s="213">
        <v>165.0</v>
      </c>
      <c r="J19" s="213">
        <v>1.0</v>
      </c>
      <c r="K19" s="211" t="s">
        <v>2163</v>
      </c>
      <c r="L19" s="211">
        <v>9.999999999E9</v>
      </c>
      <c r="M19" s="211" t="s">
        <v>1350</v>
      </c>
      <c r="N19" s="211" t="s">
        <v>3081</v>
      </c>
      <c r="O19" s="211" t="s">
        <v>3437</v>
      </c>
      <c r="P19" s="211" t="s">
        <v>2165</v>
      </c>
      <c r="Q19" s="230">
        <f>COUNTIF('Hedef Liste Bilecik'!A:A,A19)</f>
        <v>0</v>
      </c>
    </row>
    <row r="20" ht="15.75" hidden="1" customHeight="1">
      <c r="A20" s="211" t="s">
        <v>3170</v>
      </c>
      <c r="B20" s="211" t="s">
        <v>3171</v>
      </c>
      <c r="C20" s="212" t="s">
        <v>2897</v>
      </c>
      <c r="D20" s="211" t="s">
        <v>1364</v>
      </c>
      <c r="E20" s="213">
        <v>1404.0</v>
      </c>
      <c r="F20" s="213">
        <v>121.0</v>
      </c>
      <c r="G20" s="213">
        <v>0.0</v>
      </c>
      <c r="H20" s="213">
        <v>5.0</v>
      </c>
      <c r="I20" s="213">
        <v>5.0</v>
      </c>
      <c r="J20" s="213">
        <v>0.0</v>
      </c>
      <c r="K20" s="211" t="s">
        <v>3167</v>
      </c>
      <c r="L20" s="211">
        <v>4.162134953E9</v>
      </c>
      <c r="M20" s="211" t="s">
        <v>1350</v>
      </c>
      <c r="N20" s="211" t="s">
        <v>3059</v>
      </c>
      <c r="O20" s="211" t="s">
        <v>3168</v>
      </c>
      <c r="P20" s="211" t="s">
        <v>2137</v>
      </c>
      <c r="Q20" s="230">
        <f>COUNTIF('Hedef Liste Adıyaman'!A:A,A20)</f>
        <v>1</v>
      </c>
    </row>
    <row r="21" ht="15.75" hidden="1" customHeight="1">
      <c r="A21" s="211" t="s">
        <v>3438</v>
      </c>
      <c r="B21" s="211" t="s">
        <v>3439</v>
      </c>
      <c r="C21" s="212" t="s">
        <v>2897</v>
      </c>
      <c r="D21" s="211" t="s">
        <v>1370</v>
      </c>
      <c r="E21" s="213">
        <v>6130.0</v>
      </c>
      <c r="F21" s="213">
        <v>391.0</v>
      </c>
      <c r="G21" s="213">
        <v>81.0</v>
      </c>
      <c r="H21" s="213">
        <v>1.0</v>
      </c>
      <c r="I21" s="213">
        <v>82.0</v>
      </c>
      <c r="J21" s="213">
        <v>0.987805</v>
      </c>
      <c r="K21" s="211" t="s">
        <v>2163</v>
      </c>
      <c r="L21" s="211">
        <v>9.999999999E9</v>
      </c>
      <c r="M21" s="211" t="s">
        <v>1350</v>
      </c>
      <c r="N21" s="211" t="s">
        <v>3053</v>
      </c>
      <c r="O21" s="211" t="s">
        <v>3440</v>
      </c>
      <c r="P21" s="211" t="s">
        <v>2165</v>
      </c>
      <c r="Q21" s="230">
        <f>COUNTIF('Hedef Liste Adıyaman'!A:A,A21)</f>
        <v>0</v>
      </c>
    </row>
    <row r="22" ht="15.75" hidden="1" customHeight="1">
      <c r="A22" s="211" t="s">
        <v>3247</v>
      </c>
      <c r="B22" s="211" t="s">
        <v>3248</v>
      </c>
      <c r="C22" s="212" t="s">
        <v>2897</v>
      </c>
      <c r="D22" s="211" t="s">
        <v>1356</v>
      </c>
      <c r="E22" s="213">
        <v>3115.0</v>
      </c>
      <c r="F22" s="213">
        <v>55.0</v>
      </c>
      <c r="G22" s="213">
        <v>0.0</v>
      </c>
      <c r="H22" s="213">
        <v>11.0</v>
      </c>
      <c r="I22" s="213">
        <v>11.0</v>
      </c>
      <c r="J22" s="213">
        <v>0.0</v>
      </c>
      <c r="K22" s="211" t="s">
        <v>3249</v>
      </c>
      <c r="L22" s="211">
        <v>5.434350202E9</v>
      </c>
      <c r="M22" s="211" t="s">
        <v>1350</v>
      </c>
      <c r="N22" s="211" t="s">
        <v>3064</v>
      </c>
      <c r="O22" s="211" t="s">
        <v>3250</v>
      </c>
      <c r="P22" s="211" t="s">
        <v>2137</v>
      </c>
      <c r="Q22" s="230">
        <f>COUNTIF('Hedef Liste Adıyaman'!A:A,A22)</f>
        <v>1</v>
      </c>
    </row>
    <row r="23" ht="15.75" hidden="1" customHeight="1">
      <c r="A23" s="211" t="s">
        <v>3256</v>
      </c>
      <c r="B23" s="211" t="s">
        <v>3257</v>
      </c>
      <c r="C23" s="212" t="s">
        <v>2897</v>
      </c>
      <c r="D23" s="211" t="s">
        <v>1507</v>
      </c>
      <c r="E23" s="213">
        <v>1250.0</v>
      </c>
      <c r="F23" s="213">
        <v>51.0</v>
      </c>
      <c r="G23" s="213">
        <v>0.0</v>
      </c>
      <c r="H23" s="213">
        <v>63.0</v>
      </c>
      <c r="I23" s="213">
        <v>63.0</v>
      </c>
      <c r="J23" s="213">
        <v>0.0</v>
      </c>
      <c r="K23" s="211" t="s">
        <v>3258</v>
      </c>
      <c r="L23" s="211">
        <v>5.306526247E9</v>
      </c>
      <c r="M23" s="211" t="s">
        <v>1350</v>
      </c>
      <c r="N23" s="211" t="s">
        <v>3203</v>
      </c>
      <c r="O23" s="211" t="s">
        <v>3259</v>
      </c>
      <c r="P23" s="211" t="s">
        <v>2137</v>
      </c>
      <c r="Q23" s="230">
        <f>COUNTIF('Hedef Liste Adıyaman'!A:A,A23)</f>
        <v>1</v>
      </c>
    </row>
    <row r="24" ht="15.75" hidden="1" customHeight="1">
      <c r="A24" s="211" t="s">
        <v>3274</v>
      </c>
      <c r="B24" s="211" t="s">
        <v>3275</v>
      </c>
      <c r="C24" s="212" t="s">
        <v>2897</v>
      </c>
      <c r="D24" s="211" t="s">
        <v>1493</v>
      </c>
      <c r="E24" s="213">
        <v>364.0</v>
      </c>
      <c r="F24" s="213">
        <v>8.0</v>
      </c>
      <c r="G24" s="213">
        <v>0.0</v>
      </c>
      <c r="H24" s="213">
        <v>28.0</v>
      </c>
      <c r="I24" s="213">
        <v>28.0</v>
      </c>
      <c r="J24" s="213">
        <v>0.0</v>
      </c>
      <c r="K24" s="211" t="s">
        <v>3276</v>
      </c>
      <c r="L24" s="211">
        <v>4.162140885E9</v>
      </c>
      <c r="M24" s="211" t="s">
        <v>1350</v>
      </c>
      <c r="N24" s="211" t="s">
        <v>3203</v>
      </c>
      <c r="O24" s="211" t="s">
        <v>3277</v>
      </c>
      <c r="P24" s="211" t="s">
        <v>2137</v>
      </c>
      <c r="Q24" s="230">
        <f>COUNTIF('Hedef Liste Adıyaman'!A:A,A24)</f>
        <v>1</v>
      </c>
    </row>
    <row r="25" ht="15.75" hidden="1" customHeight="1">
      <c r="A25" s="211" t="s">
        <v>3173</v>
      </c>
      <c r="B25" s="211" t="s">
        <v>3174</v>
      </c>
      <c r="C25" s="212" t="s">
        <v>2897</v>
      </c>
      <c r="D25" s="211" t="s">
        <v>1370</v>
      </c>
      <c r="E25" s="213">
        <v>4908.0</v>
      </c>
      <c r="F25" s="213">
        <v>195.0</v>
      </c>
      <c r="G25" s="213">
        <v>1.0</v>
      </c>
      <c r="H25" s="213">
        <v>27.0</v>
      </c>
      <c r="I25" s="213">
        <v>28.0</v>
      </c>
      <c r="J25" s="213">
        <v>0.035714</v>
      </c>
      <c r="K25" s="211" t="s">
        <v>3175</v>
      </c>
      <c r="L25" s="211">
        <v>5.42837148E9</v>
      </c>
      <c r="M25" s="211" t="s">
        <v>1350</v>
      </c>
      <c r="N25" s="211" t="s">
        <v>3081</v>
      </c>
      <c r="O25" s="211" t="s">
        <v>3176</v>
      </c>
      <c r="P25" s="211" t="s">
        <v>2137</v>
      </c>
      <c r="Q25" s="230">
        <f>COUNTIF('Hedef Liste Adıyaman'!A:A,A25)</f>
        <v>1</v>
      </c>
    </row>
    <row r="26" ht="15.75" hidden="1" customHeight="1">
      <c r="A26" s="211" t="s">
        <v>3118</v>
      </c>
      <c r="B26" s="211" t="s">
        <v>3119</v>
      </c>
      <c r="C26" s="212" t="s">
        <v>2909</v>
      </c>
      <c r="D26" s="211" t="s">
        <v>1507</v>
      </c>
      <c r="E26" s="213">
        <v>48.0</v>
      </c>
      <c r="F26" s="211"/>
      <c r="G26" s="213">
        <v>0.0</v>
      </c>
      <c r="H26" s="213">
        <v>14.0</v>
      </c>
      <c r="I26" s="213">
        <v>14.0</v>
      </c>
      <c r="J26" s="213">
        <v>0.0</v>
      </c>
      <c r="K26" s="211" t="s">
        <v>3115</v>
      </c>
      <c r="L26" s="211">
        <v>5.438989214E9</v>
      </c>
      <c r="M26" s="211" t="s">
        <v>1350</v>
      </c>
      <c r="N26" s="211" t="s">
        <v>3076</v>
      </c>
      <c r="O26" s="211" t="s">
        <v>3120</v>
      </c>
      <c r="P26" s="211" t="s">
        <v>2137</v>
      </c>
      <c r="Q26" s="230">
        <f>COUNTIF('Hedef Liste Adıyaman'!A:A,A26)</f>
        <v>2</v>
      </c>
    </row>
    <row r="27" ht="15.75" hidden="1" customHeight="1">
      <c r="A27" s="211" t="s">
        <v>3269</v>
      </c>
      <c r="B27" s="211" t="s">
        <v>3270</v>
      </c>
      <c r="C27" s="212" t="s">
        <v>2897</v>
      </c>
      <c r="D27" s="211" t="s">
        <v>1356</v>
      </c>
      <c r="E27" s="213">
        <v>831.0</v>
      </c>
      <c r="F27" s="213">
        <v>59.0</v>
      </c>
      <c r="G27" s="213">
        <v>0.0</v>
      </c>
      <c r="H27" s="213">
        <v>29.0</v>
      </c>
      <c r="I27" s="213">
        <v>29.0</v>
      </c>
      <c r="J27" s="213">
        <v>0.0</v>
      </c>
      <c r="K27" s="211" t="s">
        <v>3271</v>
      </c>
      <c r="L27" s="211">
        <v>5.395284697E9</v>
      </c>
      <c r="M27" s="211" t="s">
        <v>1350</v>
      </c>
      <c r="N27" s="211" t="s">
        <v>3105</v>
      </c>
      <c r="O27" s="211" t="s">
        <v>3272</v>
      </c>
      <c r="P27" s="211" t="s">
        <v>2137</v>
      </c>
      <c r="Q27" s="230">
        <f>COUNTIF('Hedef Liste Adıyaman'!A:A,A27)</f>
        <v>1</v>
      </c>
    </row>
    <row r="28" ht="15.75" hidden="1" customHeight="1">
      <c r="A28" s="211" t="s">
        <v>3313</v>
      </c>
      <c r="B28" s="211" t="s">
        <v>3314</v>
      </c>
      <c r="C28" s="212" t="s">
        <v>2897</v>
      </c>
      <c r="D28" s="211" t="s">
        <v>1378</v>
      </c>
      <c r="E28" s="213">
        <v>1305.0</v>
      </c>
      <c r="F28" s="213">
        <v>79.0</v>
      </c>
      <c r="G28" s="213">
        <v>0.0</v>
      </c>
      <c r="H28" s="213">
        <v>24.0</v>
      </c>
      <c r="I28" s="213">
        <v>24.0</v>
      </c>
      <c r="J28" s="213">
        <v>0.0</v>
      </c>
      <c r="K28" s="211" t="s">
        <v>3207</v>
      </c>
      <c r="L28" s="211">
        <v>5.423940341E9</v>
      </c>
      <c r="M28" s="211" t="s">
        <v>1350</v>
      </c>
      <c r="N28" s="211" t="s">
        <v>3081</v>
      </c>
      <c r="O28" s="211" t="s">
        <v>3315</v>
      </c>
      <c r="P28" s="211" t="s">
        <v>2137</v>
      </c>
      <c r="Q28" s="230">
        <f>COUNTIF('Hedef Liste Adıyaman'!A:A,A28)</f>
        <v>1</v>
      </c>
    </row>
    <row r="29" ht="15.75" hidden="1" customHeight="1">
      <c r="A29" s="211" t="s">
        <v>3088</v>
      </c>
      <c r="B29" s="211" t="s">
        <v>3089</v>
      </c>
      <c r="C29" s="212" t="s">
        <v>2897</v>
      </c>
      <c r="D29" s="211" t="s">
        <v>1507</v>
      </c>
      <c r="E29" s="213">
        <v>665.0</v>
      </c>
      <c r="F29" s="213">
        <v>21.0</v>
      </c>
      <c r="G29" s="213">
        <v>0.0</v>
      </c>
      <c r="H29" s="213">
        <v>16.0</v>
      </c>
      <c r="I29" s="213">
        <v>16.0</v>
      </c>
      <c r="J29" s="213">
        <v>0.0</v>
      </c>
      <c r="K29" s="211" t="s">
        <v>3090</v>
      </c>
      <c r="L29" s="211">
        <v>5.454169293E9</v>
      </c>
      <c r="M29" s="211" t="s">
        <v>1350</v>
      </c>
      <c r="N29" s="211" t="s">
        <v>3086</v>
      </c>
      <c r="O29" s="211" t="s">
        <v>3091</v>
      </c>
      <c r="P29" s="211" t="s">
        <v>2137</v>
      </c>
      <c r="Q29" s="230">
        <f>COUNTIF('Hedef Liste Adıyaman'!A:A,A29)</f>
        <v>1</v>
      </c>
    </row>
    <row r="30" ht="15.75" hidden="1" customHeight="1">
      <c r="A30" s="211" t="s">
        <v>3050</v>
      </c>
      <c r="B30" s="211" t="s">
        <v>3051</v>
      </c>
      <c r="C30" s="212" t="s">
        <v>2897</v>
      </c>
      <c r="D30" s="211" t="s">
        <v>1356</v>
      </c>
      <c r="E30" s="213">
        <v>712.0</v>
      </c>
      <c r="F30" s="211"/>
      <c r="G30" s="213">
        <v>0.0</v>
      </c>
      <c r="H30" s="213">
        <v>13.0</v>
      </c>
      <c r="I30" s="213">
        <v>13.0</v>
      </c>
      <c r="J30" s="213">
        <v>0.0</v>
      </c>
      <c r="K30" s="211" t="s">
        <v>3052</v>
      </c>
      <c r="L30" s="211">
        <v>4.162022095E9</v>
      </c>
      <c r="M30" s="211" t="s">
        <v>1350</v>
      </c>
      <c r="N30" s="211" t="s">
        <v>3053</v>
      </c>
      <c r="O30" s="211" t="s">
        <v>3054</v>
      </c>
      <c r="P30" s="211" t="s">
        <v>2137</v>
      </c>
      <c r="Q30" s="230">
        <f>COUNTIF('Hedef Liste Adıyaman'!A:A,A30)</f>
        <v>1</v>
      </c>
    </row>
    <row r="31" ht="15.75" hidden="1" customHeight="1">
      <c r="A31" s="211" t="s">
        <v>3292</v>
      </c>
      <c r="B31" s="211" t="s">
        <v>3293</v>
      </c>
      <c r="C31" s="212" t="s">
        <v>2897</v>
      </c>
      <c r="D31" s="211" t="s">
        <v>1370</v>
      </c>
      <c r="E31" s="213">
        <v>2201.0</v>
      </c>
      <c r="F31" s="213">
        <v>89.0</v>
      </c>
      <c r="G31" s="213">
        <v>5.0</v>
      </c>
      <c r="H31" s="213">
        <v>7.0</v>
      </c>
      <c r="I31" s="213">
        <v>12.0</v>
      </c>
      <c r="J31" s="213">
        <v>0.416667</v>
      </c>
      <c r="K31" s="211" t="s">
        <v>3294</v>
      </c>
      <c r="L31" s="211">
        <v>4.162160606E9</v>
      </c>
      <c r="M31" s="211" t="s">
        <v>1350</v>
      </c>
      <c r="N31" s="211" t="s">
        <v>3221</v>
      </c>
      <c r="O31" s="211" t="s">
        <v>3295</v>
      </c>
      <c r="P31" s="211" t="s">
        <v>2137</v>
      </c>
      <c r="Q31" s="230">
        <f>COUNTIF('Hedef Liste Adıyaman'!A:A,A31)</f>
        <v>1</v>
      </c>
    </row>
    <row r="32" ht="15.75" hidden="1" customHeight="1">
      <c r="A32" s="211" t="s">
        <v>3196</v>
      </c>
      <c r="B32" s="211" t="s">
        <v>3197</v>
      </c>
      <c r="C32" s="212" t="s">
        <v>2897</v>
      </c>
      <c r="D32" s="211" t="s">
        <v>1378</v>
      </c>
      <c r="E32" s="213">
        <v>13442.0</v>
      </c>
      <c r="F32" s="213">
        <v>398.0</v>
      </c>
      <c r="G32" s="213">
        <v>0.0</v>
      </c>
      <c r="H32" s="213">
        <v>33.0</v>
      </c>
      <c r="I32" s="213">
        <v>33.0</v>
      </c>
      <c r="J32" s="213">
        <v>0.0</v>
      </c>
      <c r="K32" s="211" t="s">
        <v>3198</v>
      </c>
      <c r="L32" s="211">
        <v>4.162145505E9</v>
      </c>
      <c r="M32" s="211" t="s">
        <v>1350</v>
      </c>
      <c r="N32" s="211" t="s">
        <v>3081</v>
      </c>
      <c r="O32" s="211" t="s">
        <v>3199</v>
      </c>
      <c r="P32" s="211" t="s">
        <v>2137</v>
      </c>
      <c r="Q32" s="230">
        <f>COUNTIF('Hedef Liste Adıyaman'!A:A,A32)</f>
        <v>1</v>
      </c>
    </row>
    <row r="33" ht="15.75" hidden="1" customHeight="1">
      <c r="A33" s="211" t="s">
        <v>3317</v>
      </c>
      <c r="B33" s="211" t="s">
        <v>3318</v>
      </c>
      <c r="C33" s="212" t="s">
        <v>2897</v>
      </c>
      <c r="D33" s="211" t="s">
        <v>1832</v>
      </c>
      <c r="E33" s="213">
        <v>203.0</v>
      </c>
      <c r="F33" s="213">
        <v>23.0</v>
      </c>
      <c r="G33" s="213">
        <v>18.0</v>
      </c>
      <c r="H33" s="213">
        <v>17.0</v>
      </c>
      <c r="I33" s="213">
        <v>35.0</v>
      </c>
      <c r="J33" s="213">
        <v>0.514286</v>
      </c>
      <c r="K33" s="211" t="s">
        <v>3319</v>
      </c>
      <c r="L33" s="211">
        <v>5.07622454E9</v>
      </c>
      <c r="M33" s="211" t="s">
        <v>1350</v>
      </c>
      <c r="N33" s="211" t="s">
        <v>2128</v>
      </c>
      <c r="O33" s="211" t="s">
        <v>3320</v>
      </c>
      <c r="P33" s="211" t="s">
        <v>2137</v>
      </c>
      <c r="Q33" s="230">
        <f>COUNTIF('Hedef Liste Adıyaman'!A:A,A33)</f>
        <v>1</v>
      </c>
    </row>
    <row r="34" ht="15.75" customHeight="1">
      <c r="A34" s="211" t="s">
        <v>3251</v>
      </c>
      <c r="B34" s="211" t="s">
        <v>3252</v>
      </c>
      <c r="C34" s="212" t="s">
        <v>2897</v>
      </c>
      <c r="D34" s="211" t="s">
        <v>1370</v>
      </c>
      <c r="E34" s="213">
        <v>497.0</v>
      </c>
      <c r="F34" s="213">
        <v>9.0</v>
      </c>
      <c r="G34" s="213">
        <v>0.0</v>
      </c>
      <c r="H34" s="213">
        <v>6.0</v>
      </c>
      <c r="I34" s="213">
        <v>6.0</v>
      </c>
      <c r="J34" s="231">
        <v>0.0</v>
      </c>
      <c r="K34" s="211" t="s">
        <v>3253</v>
      </c>
      <c r="L34" s="211">
        <v>5.432974397E9</v>
      </c>
      <c r="M34" s="211" t="s">
        <v>1350</v>
      </c>
      <c r="N34" s="211" t="s">
        <v>3221</v>
      </c>
      <c r="O34" s="211" t="s">
        <v>3254</v>
      </c>
      <c r="P34" s="211" t="s">
        <v>2137</v>
      </c>
      <c r="Q34" s="230">
        <f>COUNTIF('Hedef Liste Bilecik'!A:A,A34)</f>
        <v>0</v>
      </c>
    </row>
    <row r="35" ht="15.75" hidden="1" customHeight="1">
      <c r="A35" s="211" t="s">
        <v>3147</v>
      </c>
      <c r="B35" s="211" t="s">
        <v>3148</v>
      </c>
      <c r="C35" s="212" t="s">
        <v>2897</v>
      </c>
      <c r="D35" s="211" t="s">
        <v>1370</v>
      </c>
      <c r="E35" s="213">
        <v>522.0</v>
      </c>
      <c r="F35" s="213">
        <v>29.0</v>
      </c>
      <c r="G35" s="213">
        <v>7.0</v>
      </c>
      <c r="H35" s="213">
        <v>8.0</v>
      </c>
      <c r="I35" s="213">
        <v>15.0</v>
      </c>
      <c r="J35" s="213">
        <v>0.466667</v>
      </c>
      <c r="K35" s="211" t="s">
        <v>3149</v>
      </c>
      <c r="L35" s="211">
        <v>5.426764905E9</v>
      </c>
      <c r="M35" s="211" t="s">
        <v>1350</v>
      </c>
      <c r="N35" s="211" t="s">
        <v>3081</v>
      </c>
      <c r="O35" s="211" t="s">
        <v>3150</v>
      </c>
      <c r="P35" s="211" t="s">
        <v>2137</v>
      </c>
      <c r="Q35" s="230">
        <f>COUNTIF('Hedef Liste Adıyaman'!A:A,A35)</f>
        <v>1</v>
      </c>
    </row>
    <row r="36" ht="15.75" hidden="1" customHeight="1">
      <c r="A36" s="211" t="s">
        <v>3156</v>
      </c>
      <c r="B36" s="211" t="s">
        <v>3157</v>
      </c>
      <c r="C36" s="212" t="s">
        <v>2909</v>
      </c>
      <c r="D36" s="211" t="s">
        <v>1370</v>
      </c>
      <c r="E36" s="213">
        <v>109.0</v>
      </c>
      <c r="F36" s="211"/>
      <c r="G36" s="213">
        <v>0.0</v>
      </c>
      <c r="H36" s="213">
        <v>10.0</v>
      </c>
      <c r="I36" s="213">
        <v>10.0</v>
      </c>
      <c r="J36" s="213">
        <v>0.0</v>
      </c>
      <c r="K36" s="211" t="s">
        <v>3158</v>
      </c>
      <c r="L36" s="211">
        <v>5.426579064E9</v>
      </c>
      <c r="M36" s="211" t="s">
        <v>1350</v>
      </c>
      <c r="N36" s="211" t="s">
        <v>3081</v>
      </c>
      <c r="O36" s="211" t="s">
        <v>3159</v>
      </c>
      <c r="P36" s="211" t="s">
        <v>2137</v>
      </c>
      <c r="Q36" s="230">
        <f>COUNTIF('Hedef Liste Adıyaman'!A:A,A36)</f>
        <v>1</v>
      </c>
    </row>
    <row r="37" ht="15.75" hidden="1" customHeight="1">
      <c r="A37" s="211" t="s">
        <v>3228</v>
      </c>
      <c r="B37" s="211" t="s">
        <v>3229</v>
      </c>
      <c r="C37" s="212" t="s">
        <v>2897</v>
      </c>
      <c r="D37" s="211" t="s">
        <v>2034</v>
      </c>
      <c r="E37" s="213">
        <v>1124.0</v>
      </c>
      <c r="F37" s="213">
        <v>63.0</v>
      </c>
      <c r="G37" s="213">
        <v>0.0</v>
      </c>
      <c r="H37" s="213">
        <v>23.0</v>
      </c>
      <c r="I37" s="213">
        <v>23.0</v>
      </c>
      <c r="J37" s="213">
        <v>0.0</v>
      </c>
      <c r="K37" s="211" t="s">
        <v>3230</v>
      </c>
      <c r="L37" s="211">
        <v>4.162167888E9</v>
      </c>
      <c r="M37" s="211" t="s">
        <v>1350</v>
      </c>
      <c r="N37" s="211" t="s">
        <v>3231</v>
      </c>
      <c r="O37" s="211" t="s">
        <v>3232</v>
      </c>
      <c r="P37" s="211" t="s">
        <v>2137</v>
      </c>
      <c r="Q37" s="230">
        <f>COUNTIF('Hedef Liste Adıyaman'!A:A,A37)</f>
        <v>1</v>
      </c>
    </row>
    <row r="38" ht="15.75" hidden="1" customHeight="1">
      <c r="A38" s="211" t="s">
        <v>3441</v>
      </c>
      <c r="B38" s="211" t="s">
        <v>3442</v>
      </c>
      <c r="C38" s="212" t="s">
        <v>2897</v>
      </c>
      <c r="D38" s="211" t="s">
        <v>1348</v>
      </c>
      <c r="E38" s="213">
        <v>6456.0</v>
      </c>
      <c r="F38" s="213">
        <v>215.0</v>
      </c>
      <c r="G38" s="213">
        <v>87.0</v>
      </c>
      <c r="H38" s="213">
        <v>1.0</v>
      </c>
      <c r="I38" s="213">
        <v>88.0</v>
      </c>
      <c r="J38" s="213">
        <v>0.988636</v>
      </c>
      <c r="K38" s="211" t="s">
        <v>3443</v>
      </c>
      <c r="L38" s="211">
        <v>2.123363575E9</v>
      </c>
      <c r="M38" s="211" t="s">
        <v>1350</v>
      </c>
      <c r="N38" s="211" t="s">
        <v>3086</v>
      </c>
      <c r="O38" s="211" t="s">
        <v>3444</v>
      </c>
      <c r="P38" s="211" t="s">
        <v>2165</v>
      </c>
      <c r="Q38" s="230">
        <f>COUNTIF('Hedef Liste Adıyaman'!A:A,A38)</f>
        <v>0</v>
      </c>
    </row>
    <row r="39" ht="15.75" hidden="1" customHeight="1">
      <c r="A39" s="211" t="s">
        <v>3205</v>
      </c>
      <c r="B39" s="211" t="s">
        <v>3206</v>
      </c>
      <c r="C39" s="212" t="s">
        <v>2897</v>
      </c>
      <c r="D39" s="211" t="s">
        <v>1378</v>
      </c>
      <c r="E39" s="211"/>
      <c r="F39" s="211"/>
      <c r="G39" s="213">
        <v>5.0</v>
      </c>
      <c r="H39" s="213">
        <v>22.0</v>
      </c>
      <c r="I39" s="213">
        <v>27.0</v>
      </c>
      <c r="J39" s="213">
        <v>0.185185</v>
      </c>
      <c r="K39" s="211" t="s">
        <v>3207</v>
      </c>
      <c r="L39" s="211">
        <v>5.423940341E9</v>
      </c>
      <c r="M39" s="211" t="s">
        <v>1350</v>
      </c>
      <c r="N39" s="211" t="s">
        <v>3081</v>
      </c>
      <c r="O39" s="211" t="s">
        <v>3208</v>
      </c>
      <c r="P39" s="211" t="s">
        <v>2137</v>
      </c>
      <c r="Q39" s="230">
        <f>COUNTIF('Hedef Liste Adıyaman'!A:A,A39)</f>
        <v>1</v>
      </c>
    </row>
    <row r="40" ht="15.75" hidden="1" customHeight="1">
      <c r="A40" s="211" t="s">
        <v>3102</v>
      </c>
      <c r="B40" s="211" t="s">
        <v>3103</v>
      </c>
      <c r="C40" s="212" t="s">
        <v>2897</v>
      </c>
      <c r="D40" s="211" t="s">
        <v>1507</v>
      </c>
      <c r="E40" s="213">
        <v>577.0</v>
      </c>
      <c r="F40" s="213">
        <v>18.0</v>
      </c>
      <c r="G40" s="213">
        <v>0.0</v>
      </c>
      <c r="H40" s="213">
        <v>28.0</v>
      </c>
      <c r="I40" s="213">
        <v>28.0</v>
      </c>
      <c r="J40" s="213">
        <v>0.0</v>
      </c>
      <c r="K40" s="211" t="s">
        <v>3104</v>
      </c>
      <c r="L40" s="211">
        <v>5.079037845E9</v>
      </c>
      <c r="M40" s="211" t="s">
        <v>1350</v>
      </c>
      <c r="N40" s="211" t="s">
        <v>3105</v>
      </c>
      <c r="O40" s="211" t="s">
        <v>3106</v>
      </c>
      <c r="P40" s="211" t="s">
        <v>2137</v>
      </c>
      <c r="Q40" s="230">
        <f>COUNTIF('Hedef Liste Adıyaman'!A:A,A40)</f>
        <v>1</v>
      </c>
    </row>
    <row r="41" ht="15.75" hidden="1" customHeight="1">
      <c r="A41" s="211" t="s">
        <v>3234</v>
      </c>
      <c r="B41" s="211" t="s">
        <v>3235</v>
      </c>
      <c r="C41" s="212" t="s">
        <v>2897</v>
      </c>
      <c r="D41" s="211" t="s">
        <v>1378</v>
      </c>
      <c r="E41" s="213">
        <v>811.0</v>
      </c>
      <c r="F41" s="213">
        <v>38.0</v>
      </c>
      <c r="G41" s="213">
        <v>0.0</v>
      </c>
      <c r="H41" s="213">
        <v>3.0</v>
      </c>
      <c r="I41" s="213">
        <v>3.0</v>
      </c>
      <c r="J41" s="213">
        <v>0.0</v>
      </c>
      <c r="K41" s="211" t="s">
        <v>3207</v>
      </c>
      <c r="L41" s="211">
        <v>5.423940341E9</v>
      </c>
      <c r="M41" s="211" t="s">
        <v>1350</v>
      </c>
      <c r="N41" s="211" t="s">
        <v>3110</v>
      </c>
      <c r="O41" s="211" t="s">
        <v>3236</v>
      </c>
      <c r="P41" s="211" t="s">
        <v>2137</v>
      </c>
      <c r="Q41" s="230">
        <f>COUNTIF('Hedef Liste Adıyaman'!A:A,A41)</f>
        <v>1</v>
      </c>
    </row>
    <row r="42" ht="15.75" hidden="1" customHeight="1">
      <c r="A42" s="211" t="s">
        <v>3223</v>
      </c>
      <c r="B42" s="211" t="s">
        <v>3224</v>
      </c>
      <c r="C42" s="212" t="s">
        <v>2909</v>
      </c>
      <c r="D42" s="211" t="s">
        <v>1378</v>
      </c>
      <c r="E42" s="211"/>
      <c r="F42" s="211"/>
      <c r="G42" s="213">
        <v>0.0</v>
      </c>
      <c r="H42" s="213">
        <v>11.0</v>
      </c>
      <c r="I42" s="213">
        <v>11.0</v>
      </c>
      <c r="J42" s="213">
        <v>0.0</v>
      </c>
      <c r="K42" s="211" t="s">
        <v>3225</v>
      </c>
      <c r="L42" s="211">
        <v>5.539112233E9</v>
      </c>
      <c r="M42" s="211" t="s">
        <v>1350</v>
      </c>
      <c r="N42" s="211" t="s">
        <v>3105</v>
      </c>
      <c r="O42" s="211" t="s">
        <v>3226</v>
      </c>
      <c r="P42" s="211" t="s">
        <v>2137</v>
      </c>
      <c r="Q42" s="230">
        <f>COUNTIF('Hedef Liste Adıyaman'!A:A,A42)</f>
        <v>1</v>
      </c>
    </row>
    <row r="43" ht="15.75" hidden="1" customHeight="1">
      <c r="A43" s="211" t="s">
        <v>3073</v>
      </c>
      <c r="B43" s="211" t="s">
        <v>3074</v>
      </c>
      <c r="C43" s="212" t="s">
        <v>2897</v>
      </c>
      <c r="D43" s="211" t="s">
        <v>1688</v>
      </c>
      <c r="E43" s="213">
        <v>482.0</v>
      </c>
      <c r="F43" s="213">
        <v>21.0</v>
      </c>
      <c r="G43" s="213">
        <v>2.0</v>
      </c>
      <c r="H43" s="213">
        <v>8.0</v>
      </c>
      <c r="I43" s="213">
        <v>10.0</v>
      </c>
      <c r="J43" s="213">
        <v>0.2</v>
      </c>
      <c r="K43" s="211" t="s">
        <v>3075</v>
      </c>
      <c r="L43" s="211">
        <v>5.050924504E9</v>
      </c>
      <c r="M43" s="211" t="s">
        <v>1350</v>
      </c>
      <c r="N43" s="211" t="s">
        <v>3076</v>
      </c>
      <c r="O43" s="211" t="s">
        <v>3077</v>
      </c>
      <c r="P43" s="211" t="s">
        <v>2137</v>
      </c>
      <c r="Q43" s="230">
        <f>COUNTIF('Hedef Liste Adıyaman'!A:A,A43)</f>
        <v>1</v>
      </c>
    </row>
    <row r="44" ht="15.75" hidden="1" customHeight="1">
      <c r="A44" s="211" t="s">
        <v>3061</v>
      </c>
      <c r="B44" s="211" t="s">
        <v>3445</v>
      </c>
      <c r="C44" s="212" t="s">
        <v>2897</v>
      </c>
      <c r="D44" s="211" t="s">
        <v>1378</v>
      </c>
      <c r="E44" s="213">
        <v>1045.0</v>
      </c>
      <c r="F44" s="213">
        <v>150.0</v>
      </c>
      <c r="G44" s="213">
        <v>13.0</v>
      </c>
      <c r="H44" s="213">
        <v>38.0</v>
      </c>
      <c r="I44" s="213">
        <v>51.0</v>
      </c>
      <c r="J44" s="213">
        <v>0.254902</v>
      </c>
      <c r="K44" s="211" t="s">
        <v>3063</v>
      </c>
      <c r="L44" s="211">
        <v>5.32175953E9</v>
      </c>
      <c r="M44" s="211" t="s">
        <v>1350</v>
      </c>
      <c r="N44" s="211" t="s">
        <v>3064</v>
      </c>
      <c r="O44" s="211" t="s">
        <v>3065</v>
      </c>
      <c r="P44" s="211" t="s">
        <v>2137</v>
      </c>
      <c r="Q44" s="230">
        <f>COUNTIF('Hedef Liste Adıyaman'!A:A,A44)</f>
        <v>1</v>
      </c>
    </row>
    <row r="45" ht="15.75" hidden="1" customHeight="1">
      <c r="A45" s="211" t="s">
        <v>3279</v>
      </c>
      <c r="B45" s="211" t="s">
        <v>3280</v>
      </c>
      <c r="C45" s="212" t="s">
        <v>2897</v>
      </c>
      <c r="D45" s="211" t="s">
        <v>1827</v>
      </c>
      <c r="E45" s="213">
        <v>441.0</v>
      </c>
      <c r="F45" s="211"/>
      <c r="G45" s="213">
        <v>0.0</v>
      </c>
      <c r="H45" s="213">
        <v>16.0</v>
      </c>
      <c r="I45" s="213">
        <v>16.0</v>
      </c>
      <c r="J45" s="213">
        <v>0.0</v>
      </c>
      <c r="K45" s="211" t="s">
        <v>3281</v>
      </c>
      <c r="L45" s="211">
        <v>5.523782566E9</v>
      </c>
      <c r="M45" s="211" t="s">
        <v>1350</v>
      </c>
      <c r="N45" s="211" t="s">
        <v>3086</v>
      </c>
      <c r="O45" s="211" t="s">
        <v>3282</v>
      </c>
      <c r="P45" s="211" t="s">
        <v>2137</v>
      </c>
      <c r="Q45" s="230">
        <f>COUNTIF('Hedef Liste Adıyaman'!A:A,A45)</f>
        <v>1</v>
      </c>
    </row>
    <row r="46" ht="15.75" hidden="1" customHeight="1">
      <c r="A46" s="211" t="s">
        <v>3191</v>
      </c>
      <c r="B46" s="211" t="s">
        <v>3192</v>
      </c>
      <c r="C46" s="212" t="s">
        <v>2897</v>
      </c>
      <c r="D46" s="211" t="s">
        <v>1370</v>
      </c>
      <c r="E46" s="213">
        <v>73.0</v>
      </c>
      <c r="F46" s="211"/>
      <c r="G46" s="213">
        <v>0.0</v>
      </c>
      <c r="H46" s="213">
        <v>43.0</v>
      </c>
      <c r="I46" s="213">
        <v>43.0</v>
      </c>
      <c r="J46" s="213">
        <v>0.0</v>
      </c>
      <c r="K46" s="211" t="s">
        <v>3193</v>
      </c>
      <c r="L46" s="211">
        <v>5.384028585E9</v>
      </c>
      <c r="M46" s="211" t="s">
        <v>1350</v>
      </c>
      <c r="N46" s="211" t="s">
        <v>3194</v>
      </c>
      <c r="O46" s="211" t="s">
        <v>3195</v>
      </c>
      <c r="P46" s="211" t="s">
        <v>2137</v>
      </c>
      <c r="Q46" s="230">
        <f>COUNTIF('Hedef Liste Adıyaman'!A:A,A46)</f>
        <v>1</v>
      </c>
    </row>
    <row r="47" ht="15.75" hidden="1" customHeight="1">
      <c r="A47" s="211" t="s">
        <v>3308</v>
      </c>
      <c r="B47" s="211" t="s">
        <v>3309</v>
      </c>
      <c r="C47" s="212" t="s">
        <v>2909</v>
      </c>
      <c r="D47" s="211" t="s">
        <v>1378</v>
      </c>
      <c r="E47" s="211"/>
      <c r="F47" s="211"/>
      <c r="G47" s="213">
        <v>0.0</v>
      </c>
      <c r="H47" s="213">
        <v>6.0</v>
      </c>
      <c r="I47" s="213">
        <v>6.0</v>
      </c>
      <c r="J47" s="213">
        <v>0.0</v>
      </c>
      <c r="K47" s="211" t="s">
        <v>3310</v>
      </c>
      <c r="L47" s="211">
        <v>5.468230231E9</v>
      </c>
      <c r="M47" s="211" t="s">
        <v>1350</v>
      </c>
      <c r="N47" s="211" t="s">
        <v>3076</v>
      </c>
      <c r="O47" s="211" t="s">
        <v>3311</v>
      </c>
      <c r="P47" s="211" t="s">
        <v>2137</v>
      </c>
      <c r="Q47" s="230">
        <f>COUNTIF('Hedef Liste Adıyaman'!A:A,A47)</f>
        <v>1</v>
      </c>
    </row>
    <row r="48" ht="15.75" hidden="1" customHeight="1">
      <c r="A48" s="211" t="s">
        <v>3340</v>
      </c>
      <c r="B48" s="211" t="s">
        <v>3341</v>
      </c>
      <c r="C48" s="212" t="s">
        <v>2897</v>
      </c>
      <c r="D48" s="211" t="s">
        <v>1443</v>
      </c>
      <c r="E48" s="213">
        <v>573.0</v>
      </c>
      <c r="F48" s="213">
        <v>70.0</v>
      </c>
      <c r="G48" s="213">
        <v>11.0</v>
      </c>
      <c r="H48" s="213">
        <v>27.0</v>
      </c>
      <c r="I48" s="213">
        <v>38.0</v>
      </c>
      <c r="J48" s="213">
        <v>0.289474</v>
      </c>
      <c r="K48" s="211" t="s">
        <v>3342</v>
      </c>
      <c r="L48" s="211">
        <v>5.318271202E9</v>
      </c>
      <c r="M48" s="211" t="s">
        <v>1350</v>
      </c>
      <c r="N48" s="211" t="s">
        <v>3086</v>
      </c>
      <c r="O48" s="211" t="s">
        <v>3343</v>
      </c>
      <c r="P48" s="211" t="s">
        <v>2137</v>
      </c>
      <c r="Q48" s="230">
        <f>COUNTIF('Hedef Liste Adıyaman'!A:A,A48)</f>
        <v>1</v>
      </c>
    </row>
    <row r="49" ht="15.75" hidden="1" customHeight="1">
      <c r="A49" s="211" t="s">
        <v>3213</v>
      </c>
      <c r="B49" s="211" t="s">
        <v>3214</v>
      </c>
      <c r="C49" s="212" t="s">
        <v>2909</v>
      </c>
      <c r="D49" s="211" t="s">
        <v>1378</v>
      </c>
      <c r="E49" s="211"/>
      <c r="F49" s="211"/>
      <c r="G49" s="213">
        <v>0.0</v>
      </c>
      <c r="H49" s="213">
        <v>12.0</v>
      </c>
      <c r="I49" s="213">
        <v>12.0</v>
      </c>
      <c r="J49" s="213">
        <v>0.0</v>
      </c>
      <c r="K49" s="211" t="s">
        <v>3215</v>
      </c>
      <c r="L49" s="211">
        <v>4.162022539E9</v>
      </c>
      <c r="M49" s="211" t="s">
        <v>1350</v>
      </c>
      <c r="N49" s="211" t="s">
        <v>3216</v>
      </c>
      <c r="O49" s="211" t="s">
        <v>3217</v>
      </c>
      <c r="P49" s="211" t="s">
        <v>2137</v>
      </c>
      <c r="Q49" s="230">
        <f>COUNTIF('Hedef Liste Adıyaman'!A:A,A49)</f>
        <v>3</v>
      </c>
    </row>
    <row r="50" ht="15.75" hidden="1" customHeight="1">
      <c r="A50" s="211" t="s">
        <v>3237</v>
      </c>
      <c r="B50" s="211" t="s">
        <v>3238</v>
      </c>
      <c r="C50" s="212" t="s">
        <v>2897</v>
      </c>
      <c r="D50" s="211" t="s">
        <v>1370</v>
      </c>
      <c r="E50" s="213">
        <v>148.0</v>
      </c>
      <c r="F50" s="213">
        <v>25.0</v>
      </c>
      <c r="G50" s="213">
        <v>0.0</v>
      </c>
      <c r="H50" s="213">
        <v>21.0</v>
      </c>
      <c r="I50" s="213">
        <v>21.0</v>
      </c>
      <c r="J50" s="213">
        <v>0.0</v>
      </c>
      <c r="K50" s="211" t="s">
        <v>3239</v>
      </c>
      <c r="L50" s="211">
        <v>5.3960566E9</v>
      </c>
      <c r="M50" s="211" t="s">
        <v>1350</v>
      </c>
      <c r="N50" s="211" t="s">
        <v>3221</v>
      </c>
      <c r="O50" s="211" t="s">
        <v>3240</v>
      </c>
      <c r="P50" s="211" t="s">
        <v>2137</v>
      </c>
      <c r="Q50" s="230">
        <f>COUNTIF('Hedef Liste Adıyaman'!A:A,A50)</f>
        <v>1</v>
      </c>
    </row>
    <row r="51" ht="15.75" hidden="1" customHeight="1">
      <c r="A51" s="211" t="s">
        <v>3209</v>
      </c>
      <c r="B51" s="211" t="s">
        <v>3210</v>
      </c>
      <c r="C51" s="212" t="s">
        <v>2897</v>
      </c>
      <c r="D51" s="211" t="s">
        <v>1378</v>
      </c>
      <c r="E51" s="213">
        <v>722.0</v>
      </c>
      <c r="F51" s="213">
        <v>67.0</v>
      </c>
      <c r="G51" s="213">
        <v>19.0</v>
      </c>
      <c r="H51" s="213">
        <v>14.0</v>
      </c>
      <c r="I51" s="213">
        <v>33.0</v>
      </c>
      <c r="J51" s="231">
        <v>0.575758</v>
      </c>
      <c r="K51" s="211" t="s">
        <v>3211</v>
      </c>
      <c r="L51" s="211">
        <v>5.51255551E9</v>
      </c>
      <c r="M51" s="211" t="s">
        <v>1350</v>
      </c>
      <c r="N51" s="211" t="s">
        <v>3105</v>
      </c>
      <c r="O51" s="211" t="s">
        <v>3212</v>
      </c>
      <c r="P51" s="211" t="s">
        <v>2137</v>
      </c>
      <c r="Q51" s="230">
        <f>COUNTIF('Hedef Liste Bilecik'!A:A,A51)</f>
        <v>0</v>
      </c>
    </row>
    <row r="52" ht="15.75" customHeight="1">
      <c r="A52" s="211" t="s">
        <v>3092</v>
      </c>
      <c r="B52" s="211" t="s">
        <v>3093</v>
      </c>
      <c r="C52" s="212" t="s">
        <v>2897</v>
      </c>
      <c r="D52" s="211" t="s">
        <v>1370</v>
      </c>
      <c r="E52" s="213">
        <v>344.0</v>
      </c>
      <c r="F52" s="213">
        <v>48.0</v>
      </c>
      <c r="G52" s="213">
        <v>0.0</v>
      </c>
      <c r="H52" s="213">
        <v>13.0</v>
      </c>
      <c r="I52" s="213">
        <v>13.0</v>
      </c>
      <c r="J52" s="231">
        <v>0.0</v>
      </c>
      <c r="K52" s="211" t="s">
        <v>3094</v>
      </c>
      <c r="L52" s="211">
        <v>4.162160414E9</v>
      </c>
      <c r="M52" s="211" t="s">
        <v>1350</v>
      </c>
      <c r="N52" s="211" t="s">
        <v>3095</v>
      </c>
      <c r="O52" s="211" t="s">
        <v>3096</v>
      </c>
      <c r="P52" s="211" t="s">
        <v>2137</v>
      </c>
      <c r="Q52" s="230">
        <f>COUNTIF('Hedef Liste Bilecik'!A:A,A52)</f>
        <v>0</v>
      </c>
    </row>
    <row r="53" ht="15.75" hidden="1" customHeight="1">
      <c r="A53" s="211" t="s">
        <v>3242</v>
      </c>
      <c r="B53" s="211" t="s">
        <v>3243</v>
      </c>
      <c r="C53" s="212" t="s">
        <v>2897</v>
      </c>
      <c r="D53" s="211" t="s">
        <v>1688</v>
      </c>
      <c r="E53" s="213">
        <v>199.0</v>
      </c>
      <c r="F53" s="213">
        <v>13.0</v>
      </c>
      <c r="G53" s="213">
        <v>12.0</v>
      </c>
      <c r="H53" s="213">
        <v>6.0</v>
      </c>
      <c r="I53" s="213">
        <v>18.0</v>
      </c>
      <c r="J53" s="213">
        <v>0.666667</v>
      </c>
      <c r="K53" s="211" t="s">
        <v>3244</v>
      </c>
      <c r="L53" s="211">
        <v>5.079277427E9</v>
      </c>
      <c r="M53" s="211" t="s">
        <v>1350</v>
      </c>
      <c r="N53" s="211" t="s">
        <v>3086</v>
      </c>
      <c r="O53" s="211" t="s">
        <v>3245</v>
      </c>
      <c r="P53" s="211" t="s">
        <v>2137</v>
      </c>
      <c r="Q53" s="230">
        <f>COUNTIF('Hedef Liste Adıyaman'!A:A,A53)</f>
        <v>1</v>
      </c>
    </row>
    <row r="54" ht="15.75" hidden="1" customHeight="1">
      <c r="A54" s="211" t="s">
        <v>3446</v>
      </c>
      <c r="B54" s="211" t="s">
        <v>3447</v>
      </c>
      <c r="C54" s="212" t="s">
        <v>2897</v>
      </c>
      <c r="D54" s="211" t="s">
        <v>1577</v>
      </c>
      <c r="E54" s="213">
        <v>834.0</v>
      </c>
      <c r="F54" s="213">
        <v>200.0</v>
      </c>
      <c r="G54" s="213">
        <v>77.0</v>
      </c>
      <c r="H54" s="213">
        <v>27.0</v>
      </c>
      <c r="I54" s="213">
        <v>104.0</v>
      </c>
      <c r="J54" s="213">
        <v>0.740385</v>
      </c>
      <c r="K54" s="211" t="s">
        <v>2186</v>
      </c>
      <c r="L54" s="211">
        <v>4.162202211E9</v>
      </c>
      <c r="M54" s="211" t="s">
        <v>1350</v>
      </c>
      <c r="N54" s="211" t="s">
        <v>3086</v>
      </c>
      <c r="O54" s="211" t="s">
        <v>3448</v>
      </c>
      <c r="P54" s="211" t="s">
        <v>2165</v>
      </c>
      <c r="Q54" s="230">
        <f>COUNTIF('Hedef Liste Adıyaman'!A:A,A54)</f>
        <v>0</v>
      </c>
    </row>
    <row r="55" ht="15.75" hidden="1" customHeight="1">
      <c r="A55" s="211" t="s">
        <v>3284</v>
      </c>
      <c r="B55" s="211" t="s">
        <v>3285</v>
      </c>
      <c r="C55" s="212" t="s">
        <v>2897</v>
      </c>
      <c r="D55" s="211" t="s">
        <v>1370</v>
      </c>
      <c r="E55" s="213">
        <v>117.0</v>
      </c>
      <c r="F55" s="213">
        <v>44.0</v>
      </c>
      <c r="G55" s="213">
        <v>9.0</v>
      </c>
      <c r="H55" s="213">
        <v>0.0</v>
      </c>
      <c r="I55" s="213">
        <v>9.0</v>
      </c>
      <c r="J55" s="213">
        <v>1.0</v>
      </c>
      <c r="K55" s="211" t="s">
        <v>3286</v>
      </c>
      <c r="L55" s="211">
        <v>4.162131415E9</v>
      </c>
      <c r="M55" s="211" t="s">
        <v>1350</v>
      </c>
      <c r="N55" s="211" t="s">
        <v>3110</v>
      </c>
      <c r="O55" s="211" t="s">
        <v>3287</v>
      </c>
      <c r="P55" s="211" t="s">
        <v>2137</v>
      </c>
      <c r="Q55" s="230">
        <f>COUNTIF('Hedef Liste Adıyaman'!A:A,A55)</f>
        <v>1</v>
      </c>
    </row>
    <row r="56" ht="15.75" hidden="1" customHeight="1">
      <c r="A56" s="211" t="s">
        <v>3127</v>
      </c>
      <c r="B56" s="211" t="s">
        <v>3449</v>
      </c>
      <c r="C56" s="212" t="s">
        <v>2897</v>
      </c>
      <c r="D56" s="211" t="s">
        <v>1597</v>
      </c>
      <c r="E56" s="213">
        <v>761.0</v>
      </c>
      <c r="F56" s="213">
        <v>8.0</v>
      </c>
      <c r="G56" s="213">
        <v>0.0</v>
      </c>
      <c r="H56" s="213">
        <v>9.0</v>
      </c>
      <c r="I56" s="213">
        <v>9.0</v>
      </c>
      <c r="J56" s="213">
        <v>0.0</v>
      </c>
      <c r="K56" s="211" t="s">
        <v>3129</v>
      </c>
      <c r="L56" s="211">
        <v>5.41408929E9</v>
      </c>
      <c r="M56" s="211" t="s">
        <v>1350</v>
      </c>
      <c r="N56" s="211" t="s">
        <v>3081</v>
      </c>
      <c r="O56" s="211" t="s">
        <v>3130</v>
      </c>
      <c r="P56" s="211" t="s">
        <v>2137</v>
      </c>
      <c r="Q56" s="230">
        <f>COUNTIF('Hedef Liste Adıyaman'!A:A,A56)</f>
        <v>1</v>
      </c>
    </row>
    <row r="57" ht="15.75" hidden="1" customHeight="1">
      <c r="A57" s="211" t="s">
        <v>3123</v>
      </c>
      <c r="B57" s="211" t="s">
        <v>3124</v>
      </c>
      <c r="C57" s="212" t="s">
        <v>2897</v>
      </c>
      <c r="D57" s="211" t="s">
        <v>1348</v>
      </c>
      <c r="E57" s="213">
        <v>113.0</v>
      </c>
      <c r="F57" s="213">
        <v>35.0</v>
      </c>
      <c r="G57" s="213">
        <v>6.0</v>
      </c>
      <c r="H57" s="213">
        <v>3.0</v>
      </c>
      <c r="I57" s="213">
        <v>9.0</v>
      </c>
      <c r="J57" s="213">
        <v>0.666667</v>
      </c>
      <c r="K57" s="211" t="s">
        <v>3125</v>
      </c>
      <c r="L57" s="211">
        <v>4.162161676E9</v>
      </c>
      <c r="M57" s="211" t="s">
        <v>1350</v>
      </c>
      <c r="N57" s="211" t="s">
        <v>3081</v>
      </c>
      <c r="O57" s="211" t="s">
        <v>3126</v>
      </c>
      <c r="P57" s="211" t="s">
        <v>2137</v>
      </c>
      <c r="Q57" s="230">
        <f>COUNTIF('Hedef Liste Adıyaman'!A:A,A57)</f>
        <v>1</v>
      </c>
    </row>
    <row r="58" ht="15.75" hidden="1" customHeight="1">
      <c r="A58" s="211" t="s">
        <v>3078</v>
      </c>
      <c r="B58" s="211" t="s">
        <v>3079</v>
      </c>
      <c r="C58" s="212" t="s">
        <v>2897</v>
      </c>
      <c r="D58" s="211" t="s">
        <v>1378</v>
      </c>
      <c r="E58" s="213">
        <v>1311.0</v>
      </c>
      <c r="F58" s="213">
        <v>73.0</v>
      </c>
      <c r="G58" s="213">
        <v>11.0</v>
      </c>
      <c r="H58" s="213">
        <v>14.0</v>
      </c>
      <c r="I58" s="213">
        <v>25.0</v>
      </c>
      <c r="J58" s="213">
        <v>0.44</v>
      </c>
      <c r="K58" s="211" t="s">
        <v>3080</v>
      </c>
      <c r="L58" s="211">
        <v>5.456545929E9</v>
      </c>
      <c r="M58" s="211" t="s">
        <v>1350</v>
      </c>
      <c r="N58" s="211" t="s">
        <v>3081</v>
      </c>
      <c r="O58" s="211" t="s">
        <v>3082</v>
      </c>
      <c r="P58" s="211" t="s">
        <v>2137</v>
      </c>
      <c r="Q58" s="230">
        <f>COUNTIF('Hedef Liste Adıyaman'!A:A,A58)</f>
        <v>1</v>
      </c>
    </row>
    <row r="59" ht="15.75" hidden="1" customHeight="1">
      <c r="A59" s="211" t="s">
        <v>3296</v>
      </c>
      <c r="B59" s="211" t="s">
        <v>3297</v>
      </c>
      <c r="C59" s="212" t="s">
        <v>2897</v>
      </c>
      <c r="D59" s="211" t="s">
        <v>1370</v>
      </c>
      <c r="E59" s="213">
        <v>148.0</v>
      </c>
      <c r="F59" s="213">
        <v>74.0</v>
      </c>
      <c r="G59" s="213">
        <v>0.0</v>
      </c>
      <c r="H59" s="213">
        <v>16.0</v>
      </c>
      <c r="I59" s="213">
        <v>16.0</v>
      </c>
      <c r="J59" s="231">
        <v>0.0</v>
      </c>
      <c r="K59" s="211" t="s">
        <v>3298</v>
      </c>
      <c r="L59" s="211">
        <v>5.330371313E9</v>
      </c>
      <c r="M59" s="211" t="s">
        <v>1350</v>
      </c>
      <c r="N59" s="211" t="s">
        <v>3221</v>
      </c>
      <c r="O59" s="211" t="s">
        <v>3299</v>
      </c>
      <c r="P59" s="211" t="s">
        <v>2137</v>
      </c>
      <c r="Q59" s="230">
        <f>COUNTIF('Hedef Liste Adıyaman'!A:A,A59)</f>
        <v>1</v>
      </c>
    </row>
    <row r="60" ht="15.75" hidden="1" customHeight="1">
      <c r="A60" s="211" t="s">
        <v>3136</v>
      </c>
      <c r="B60" s="211" t="s">
        <v>3137</v>
      </c>
      <c r="C60" s="212" t="s">
        <v>2897</v>
      </c>
      <c r="D60" s="211" t="s">
        <v>1370</v>
      </c>
      <c r="E60" s="213">
        <v>59.0</v>
      </c>
      <c r="F60" s="213">
        <v>46.0</v>
      </c>
      <c r="G60" s="213">
        <v>0.0</v>
      </c>
      <c r="H60" s="213">
        <v>13.0</v>
      </c>
      <c r="I60" s="213">
        <v>13.0</v>
      </c>
      <c r="J60" s="231">
        <v>0.0</v>
      </c>
      <c r="K60" s="211" t="s">
        <v>3138</v>
      </c>
      <c r="L60" s="211">
        <v>4.162023302E9</v>
      </c>
      <c r="M60" s="211" t="s">
        <v>1350</v>
      </c>
      <c r="N60" s="211" t="s">
        <v>3139</v>
      </c>
      <c r="O60" s="211" t="s">
        <v>3140</v>
      </c>
      <c r="P60" s="211" t="s">
        <v>2137</v>
      </c>
      <c r="Q60" s="230">
        <f>COUNTIF('Hedef Liste Adıyaman'!A:A,A60)</f>
        <v>1</v>
      </c>
    </row>
    <row r="61" ht="15.75" hidden="1" customHeight="1">
      <c r="A61" s="211" t="s">
        <v>3178</v>
      </c>
      <c r="B61" s="211" t="s">
        <v>3179</v>
      </c>
      <c r="C61" s="212" t="s">
        <v>2897</v>
      </c>
      <c r="D61" s="211" t="s">
        <v>1827</v>
      </c>
      <c r="E61" s="211"/>
      <c r="F61" s="211"/>
      <c r="G61" s="213">
        <v>0.0</v>
      </c>
      <c r="H61" s="213">
        <v>14.0</v>
      </c>
      <c r="I61" s="213">
        <v>14.0</v>
      </c>
      <c r="J61" s="231">
        <v>0.0</v>
      </c>
      <c r="K61" s="211" t="s">
        <v>3180</v>
      </c>
      <c r="L61" s="211">
        <v>5.434416876E9</v>
      </c>
      <c r="M61" s="211" t="s">
        <v>1350</v>
      </c>
      <c r="N61" s="211" t="s">
        <v>3105</v>
      </c>
      <c r="O61" s="211" t="s">
        <v>3181</v>
      </c>
      <c r="P61" s="211" t="s">
        <v>2137</v>
      </c>
      <c r="Q61" s="230">
        <f>COUNTIF('Hedef Liste Adıyaman'!A:A,A61)</f>
        <v>1</v>
      </c>
    </row>
    <row r="62" ht="15.75" hidden="1" customHeight="1">
      <c r="A62" s="211" t="s">
        <v>3152</v>
      </c>
      <c r="B62" s="211" t="s">
        <v>3153</v>
      </c>
      <c r="C62" s="212" t="s">
        <v>2897</v>
      </c>
      <c r="D62" s="211" t="s">
        <v>1370</v>
      </c>
      <c r="E62" s="213">
        <v>2.0</v>
      </c>
      <c r="F62" s="213">
        <v>2.0</v>
      </c>
      <c r="G62" s="213">
        <v>0.0</v>
      </c>
      <c r="H62" s="213">
        <v>7.0</v>
      </c>
      <c r="I62" s="213">
        <v>7.0</v>
      </c>
      <c r="J62" s="231">
        <v>0.0</v>
      </c>
      <c r="K62" s="211" t="s">
        <v>3154</v>
      </c>
      <c r="L62" s="211">
        <v>5.416010202E9</v>
      </c>
      <c r="M62" s="211" t="s">
        <v>1350</v>
      </c>
      <c r="N62" s="211" t="s">
        <v>3081</v>
      </c>
      <c r="O62" s="211" t="s">
        <v>3155</v>
      </c>
      <c r="P62" s="211" t="s">
        <v>2137</v>
      </c>
      <c r="Q62" s="230">
        <f>COUNTIF('Hedef Liste Adıyaman'!A:A,A62)</f>
        <v>1</v>
      </c>
    </row>
    <row r="63" ht="15.75" hidden="1" customHeight="1">
      <c r="A63" s="211" t="s">
        <v>3200</v>
      </c>
      <c r="B63" s="211" t="s">
        <v>3201</v>
      </c>
      <c r="C63" s="212" t="s">
        <v>2897</v>
      </c>
      <c r="D63" s="211" t="s">
        <v>1507</v>
      </c>
      <c r="E63" s="213">
        <v>1.0</v>
      </c>
      <c r="F63" s="213">
        <v>1.0</v>
      </c>
      <c r="G63" s="213">
        <v>0.0</v>
      </c>
      <c r="H63" s="213">
        <v>10.0</v>
      </c>
      <c r="I63" s="213">
        <v>10.0</v>
      </c>
      <c r="J63" s="231">
        <v>0.0</v>
      </c>
      <c r="K63" s="211" t="s">
        <v>3202</v>
      </c>
      <c r="L63" s="211">
        <v>5.529495866E9</v>
      </c>
      <c r="M63" s="211" t="s">
        <v>1350</v>
      </c>
      <c r="N63" s="211" t="s">
        <v>3203</v>
      </c>
      <c r="O63" s="211" t="s">
        <v>3204</v>
      </c>
      <c r="P63" s="211" t="s">
        <v>2137</v>
      </c>
      <c r="Q63" s="230">
        <f>COUNTIF('Hedef Liste Adıyaman'!A:A,A63)</f>
        <v>1</v>
      </c>
    </row>
    <row r="64" ht="15.75" hidden="1" customHeight="1">
      <c r="A64" s="211" t="s">
        <v>3450</v>
      </c>
      <c r="B64" s="211" t="s">
        <v>3451</v>
      </c>
      <c r="C64" s="212" t="s">
        <v>2897</v>
      </c>
      <c r="D64" s="211" t="s">
        <v>1493</v>
      </c>
      <c r="E64" s="213">
        <v>1990.0</v>
      </c>
      <c r="F64" s="213">
        <v>34.0</v>
      </c>
      <c r="G64" s="213">
        <v>38.0</v>
      </c>
      <c r="H64" s="213">
        <v>0.0</v>
      </c>
      <c r="I64" s="213">
        <v>38.0</v>
      </c>
      <c r="J64" s="213">
        <v>1.0</v>
      </c>
      <c r="K64" s="211" t="s">
        <v>3452</v>
      </c>
      <c r="L64" s="211">
        <v>5.313402117E9</v>
      </c>
      <c r="M64" s="211" t="s">
        <v>1350</v>
      </c>
      <c r="N64" s="211" t="s">
        <v>3053</v>
      </c>
      <c r="O64" s="211" t="s">
        <v>3453</v>
      </c>
      <c r="P64" s="211" t="s">
        <v>2165</v>
      </c>
      <c r="Q64" s="230">
        <f>COUNTIF('Hedef Liste Adıyaman'!A:A,A64)</f>
        <v>0</v>
      </c>
    </row>
    <row r="65" ht="15.75" hidden="1" customHeight="1">
      <c r="A65" s="211" t="s">
        <v>3353</v>
      </c>
      <c r="B65" s="211" t="s">
        <v>3354</v>
      </c>
      <c r="C65" s="212" t="s">
        <v>2897</v>
      </c>
      <c r="D65" s="211" t="s">
        <v>1364</v>
      </c>
      <c r="E65" s="213">
        <v>2.0</v>
      </c>
      <c r="F65" s="213">
        <v>2.0</v>
      </c>
      <c r="G65" s="213">
        <v>0.0</v>
      </c>
      <c r="H65" s="213">
        <v>15.0</v>
      </c>
      <c r="I65" s="213">
        <v>15.0</v>
      </c>
      <c r="J65" s="231">
        <v>0.0</v>
      </c>
      <c r="K65" s="211" t="s">
        <v>3355</v>
      </c>
      <c r="L65" s="211">
        <v>5.058418222E9</v>
      </c>
      <c r="M65" s="211" t="s">
        <v>1350</v>
      </c>
      <c r="N65" s="211" t="s">
        <v>3081</v>
      </c>
      <c r="O65" s="211" t="s">
        <v>3356</v>
      </c>
      <c r="P65" s="211" t="s">
        <v>2137</v>
      </c>
      <c r="Q65" s="230">
        <f>COUNTIF('Hedef Liste Adıyaman'!A:A,A65)</f>
        <v>1</v>
      </c>
    </row>
    <row r="66" ht="15.75" hidden="1" customHeight="1">
      <c r="A66" s="211" t="s">
        <v>3182</v>
      </c>
      <c r="B66" s="211" t="s">
        <v>3183</v>
      </c>
      <c r="C66" s="212" t="s">
        <v>2897</v>
      </c>
      <c r="D66" s="211" t="s">
        <v>1370</v>
      </c>
      <c r="E66" s="213">
        <v>299.0</v>
      </c>
      <c r="F66" s="213">
        <v>280.0</v>
      </c>
      <c r="G66" s="213">
        <v>0.0</v>
      </c>
      <c r="H66" s="213">
        <v>12.0</v>
      </c>
      <c r="I66" s="213">
        <v>12.0</v>
      </c>
      <c r="J66" s="231">
        <v>0.0</v>
      </c>
      <c r="K66" s="211" t="s">
        <v>3184</v>
      </c>
      <c r="L66" s="211">
        <v>5.5330266E9</v>
      </c>
      <c r="M66" s="211" t="s">
        <v>1350</v>
      </c>
      <c r="N66" s="211" t="s">
        <v>3105</v>
      </c>
      <c r="O66" s="211" t="s">
        <v>3185</v>
      </c>
      <c r="P66" s="211" t="s">
        <v>2137</v>
      </c>
      <c r="Q66" s="230">
        <f>COUNTIF('Hedef Liste Adıyaman'!A:A,A66)</f>
        <v>1</v>
      </c>
    </row>
    <row r="67" ht="15.75" hidden="1" customHeight="1">
      <c r="A67" s="211" t="s">
        <v>3132</v>
      </c>
      <c r="B67" s="211" t="s">
        <v>3133</v>
      </c>
      <c r="C67" s="212" t="s">
        <v>2897</v>
      </c>
      <c r="D67" s="211" t="s">
        <v>1378</v>
      </c>
      <c r="E67" s="213">
        <v>14.0</v>
      </c>
      <c r="F67" s="213">
        <v>14.0</v>
      </c>
      <c r="G67" s="213">
        <v>0.0</v>
      </c>
      <c r="H67" s="213">
        <v>13.0</v>
      </c>
      <c r="I67" s="213">
        <v>13.0</v>
      </c>
      <c r="J67" s="231">
        <v>0.0</v>
      </c>
      <c r="K67" s="211" t="s">
        <v>3134</v>
      </c>
      <c r="L67" s="211">
        <v>4.16214303E9</v>
      </c>
      <c r="M67" s="211" t="s">
        <v>1350</v>
      </c>
      <c r="N67" s="211" t="s">
        <v>3076</v>
      </c>
      <c r="O67" s="211" t="s">
        <v>3135</v>
      </c>
      <c r="P67" s="211" t="s">
        <v>2137</v>
      </c>
      <c r="Q67" s="230">
        <f>COUNTIF('Hedef Liste Adıyaman'!A:A,A67)</f>
        <v>1</v>
      </c>
    </row>
    <row r="68" ht="15.75" hidden="1" customHeight="1">
      <c r="A68" s="211" t="s">
        <v>3349</v>
      </c>
      <c r="B68" s="211" t="s">
        <v>3350</v>
      </c>
      <c r="C68" s="212" t="s">
        <v>2897</v>
      </c>
      <c r="D68" s="211" t="s">
        <v>1507</v>
      </c>
      <c r="E68" s="213">
        <v>6.0</v>
      </c>
      <c r="F68" s="213">
        <v>6.0</v>
      </c>
      <c r="G68" s="213">
        <v>0.0</v>
      </c>
      <c r="H68" s="213">
        <v>18.0</v>
      </c>
      <c r="I68" s="213">
        <v>18.0</v>
      </c>
      <c r="J68" s="231">
        <v>0.0</v>
      </c>
      <c r="K68" s="211" t="s">
        <v>3351</v>
      </c>
      <c r="L68" s="211">
        <v>4.16202811E9</v>
      </c>
      <c r="M68" s="211" t="s">
        <v>1350</v>
      </c>
      <c r="N68" s="211" t="s">
        <v>3086</v>
      </c>
      <c r="O68" s="211" t="s">
        <v>3352</v>
      </c>
      <c r="P68" s="211" t="s">
        <v>2137</v>
      </c>
      <c r="Q68" s="230">
        <f>COUNTIF('Hedef Liste Adıyaman'!A:A,A68)</f>
        <v>1</v>
      </c>
    </row>
    <row r="69" ht="15.75" hidden="1" customHeight="1">
      <c r="A69" s="211" t="s">
        <v>3218</v>
      </c>
      <c r="B69" s="211" t="s">
        <v>3219</v>
      </c>
      <c r="C69" s="212" t="s">
        <v>2897</v>
      </c>
      <c r="D69" s="211" t="s">
        <v>1507</v>
      </c>
      <c r="E69" s="213">
        <v>7.0</v>
      </c>
      <c r="F69" s="213">
        <v>3.0</v>
      </c>
      <c r="G69" s="213">
        <v>0.0</v>
      </c>
      <c r="H69" s="213">
        <v>63.0</v>
      </c>
      <c r="I69" s="213">
        <v>63.0</v>
      </c>
      <c r="J69" s="231">
        <v>0.0</v>
      </c>
      <c r="K69" s="211" t="s">
        <v>3220</v>
      </c>
      <c r="L69" s="211">
        <v>5.331532002E9</v>
      </c>
      <c r="M69" s="211" t="s">
        <v>1350</v>
      </c>
      <c r="N69" s="211" t="s">
        <v>3221</v>
      </c>
      <c r="O69" s="211" t="s">
        <v>3222</v>
      </c>
      <c r="P69" s="211" t="s">
        <v>2137</v>
      </c>
      <c r="Q69" s="230">
        <f>COUNTIF('Hedef Liste Adıyaman'!A:A,A69)</f>
        <v>1</v>
      </c>
    </row>
    <row r="70" ht="15.75" hidden="1" customHeight="1">
      <c r="A70" s="211" t="s">
        <v>3083</v>
      </c>
      <c r="B70" s="211" t="s">
        <v>3084</v>
      </c>
      <c r="C70" s="212" t="s">
        <v>2897</v>
      </c>
      <c r="D70" s="211" t="s">
        <v>1370</v>
      </c>
      <c r="E70" s="211"/>
      <c r="F70" s="211"/>
      <c r="G70" s="213">
        <v>0.0</v>
      </c>
      <c r="H70" s="213">
        <v>15.0</v>
      </c>
      <c r="I70" s="213">
        <v>15.0</v>
      </c>
      <c r="J70" s="231">
        <v>0.0</v>
      </c>
      <c r="K70" s="211" t="s">
        <v>3085</v>
      </c>
      <c r="L70" s="211">
        <v>5.313885306E9</v>
      </c>
      <c r="M70" s="211" t="s">
        <v>1350</v>
      </c>
      <c r="N70" s="211" t="s">
        <v>3086</v>
      </c>
      <c r="O70" s="211" t="s">
        <v>3087</v>
      </c>
      <c r="P70" s="211" t="s">
        <v>2137</v>
      </c>
      <c r="Q70" s="230">
        <f>COUNTIF('Hedef Liste Adıyaman'!A:A,A70)</f>
        <v>1</v>
      </c>
    </row>
    <row r="71" ht="15.75" hidden="1" customHeight="1">
      <c r="A71" s="211" t="s">
        <v>3454</v>
      </c>
      <c r="B71" s="211" t="s">
        <v>3455</v>
      </c>
      <c r="C71" s="212" t="s">
        <v>2897</v>
      </c>
      <c r="D71" s="211" t="s">
        <v>1370</v>
      </c>
      <c r="E71" s="213">
        <v>2117.0</v>
      </c>
      <c r="F71" s="213">
        <v>235.0</v>
      </c>
      <c r="G71" s="213">
        <v>0.0</v>
      </c>
      <c r="H71" s="213">
        <v>8.0</v>
      </c>
      <c r="I71" s="213">
        <v>8.0</v>
      </c>
      <c r="J71" s="213">
        <v>0.0</v>
      </c>
      <c r="K71" s="211" t="s">
        <v>3456</v>
      </c>
      <c r="L71" s="211">
        <v>4.162139898E9</v>
      </c>
      <c r="M71" s="211" t="s">
        <v>1350</v>
      </c>
      <c r="N71" s="211" t="s">
        <v>3081</v>
      </c>
      <c r="O71" s="211" t="s">
        <v>3457</v>
      </c>
      <c r="P71" s="211" t="s">
        <v>2165</v>
      </c>
      <c r="Q71" s="230">
        <f>COUNTIF('Hedef Liste Adıyaman'!A:A,A71)</f>
        <v>0</v>
      </c>
    </row>
    <row r="72" ht="15.75" hidden="1" customHeight="1">
      <c r="A72" s="211" t="s">
        <v>3107</v>
      </c>
      <c r="B72" s="211" t="s">
        <v>3108</v>
      </c>
      <c r="C72" s="212" t="s">
        <v>2897</v>
      </c>
      <c r="D72" s="211" t="s">
        <v>1364</v>
      </c>
      <c r="E72" s="213">
        <v>337.0</v>
      </c>
      <c r="F72" s="213">
        <v>95.0</v>
      </c>
      <c r="G72" s="213">
        <v>16.0</v>
      </c>
      <c r="H72" s="213">
        <v>2.0</v>
      </c>
      <c r="I72" s="213">
        <v>18.0</v>
      </c>
      <c r="J72" s="213">
        <v>0.888889</v>
      </c>
      <c r="K72" s="211" t="s">
        <v>3109</v>
      </c>
      <c r="L72" s="211">
        <v>4.162140335E9</v>
      </c>
      <c r="M72" s="211" t="s">
        <v>1350</v>
      </c>
      <c r="N72" s="211" t="s">
        <v>3110</v>
      </c>
      <c r="O72" s="211" t="s">
        <v>3111</v>
      </c>
      <c r="P72" s="211" t="s">
        <v>2137</v>
      </c>
      <c r="Q72" s="230">
        <f>COUNTIF('Hedef Liste Adıyaman'!A:A,A72)</f>
        <v>1</v>
      </c>
    </row>
    <row r="73" ht="15.75" hidden="1" customHeight="1">
      <c r="A73" s="211" t="s">
        <v>3288</v>
      </c>
      <c r="B73" s="211" t="s">
        <v>3289</v>
      </c>
      <c r="C73" s="212" t="s">
        <v>2897</v>
      </c>
      <c r="D73" s="211" t="s">
        <v>1507</v>
      </c>
      <c r="E73" s="213">
        <v>955.0</v>
      </c>
      <c r="F73" s="213">
        <v>42.0</v>
      </c>
      <c r="G73" s="213">
        <v>10.0</v>
      </c>
      <c r="H73" s="213">
        <v>1.0</v>
      </c>
      <c r="I73" s="213">
        <v>11.0</v>
      </c>
      <c r="J73" s="213">
        <v>0.909091</v>
      </c>
      <c r="K73" s="211" t="s">
        <v>3290</v>
      </c>
      <c r="L73" s="211">
        <v>4.162166216E9</v>
      </c>
      <c r="M73" s="211" t="s">
        <v>1350</v>
      </c>
      <c r="N73" s="211" t="s">
        <v>3110</v>
      </c>
      <c r="O73" s="211" t="s">
        <v>3291</v>
      </c>
      <c r="P73" s="211" t="s">
        <v>2137</v>
      </c>
      <c r="Q73" s="230">
        <f>COUNTIF('Hedef Liste Adıyaman'!A:A,A73)</f>
        <v>1</v>
      </c>
    </row>
    <row r="74" ht="15.75" hidden="1" customHeight="1">
      <c r="A74" s="211" t="s">
        <v>3113</v>
      </c>
      <c r="B74" s="211" t="s">
        <v>3114</v>
      </c>
      <c r="C74" s="212" t="s">
        <v>2897</v>
      </c>
      <c r="D74" s="211" t="s">
        <v>1378</v>
      </c>
      <c r="E74" s="213">
        <v>1007.0</v>
      </c>
      <c r="F74" s="213">
        <v>39.0</v>
      </c>
      <c r="G74" s="213">
        <v>0.0</v>
      </c>
      <c r="H74" s="213">
        <v>8.0</v>
      </c>
      <c r="I74" s="213">
        <v>8.0</v>
      </c>
      <c r="J74" s="213">
        <v>0.0</v>
      </c>
      <c r="K74" s="211" t="s">
        <v>3115</v>
      </c>
      <c r="L74" s="211">
        <v>5.520179396E9</v>
      </c>
      <c r="M74" s="211" t="s">
        <v>1350</v>
      </c>
      <c r="N74" s="211" t="s">
        <v>3076</v>
      </c>
      <c r="O74" s="211" t="s">
        <v>3116</v>
      </c>
      <c r="P74" s="211" t="s">
        <v>2137</v>
      </c>
      <c r="Q74" s="230">
        <f>COUNTIF('Hedef Liste Adıyaman'!A:A,A74)</f>
        <v>1</v>
      </c>
    </row>
    <row r="75" ht="15.75" hidden="1" customHeight="1">
      <c r="A75" s="211" t="s">
        <v>3304</v>
      </c>
      <c r="B75" s="211" t="s">
        <v>3305</v>
      </c>
      <c r="C75" s="212" t="s">
        <v>2897</v>
      </c>
      <c r="D75" s="211" t="s">
        <v>1356</v>
      </c>
      <c r="E75" s="213">
        <v>1602.0</v>
      </c>
      <c r="F75" s="213">
        <v>60.0</v>
      </c>
      <c r="G75" s="213">
        <v>9.0</v>
      </c>
      <c r="H75" s="213">
        <v>2.0</v>
      </c>
      <c r="I75" s="213">
        <v>11.0</v>
      </c>
      <c r="J75" s="213">
        <v>0.818182</v>
      </c>
      <c r="K75" s="211" t="s">
        <v>3306</v>
      </c>
      <c r="L75" s="211">
        <v>4.162142389E9</v>
      </c>
      <c r="M75" s="211" t="s">
        <v>1350</v>
      </c>
      <c r="N75" s="211" t="s">
        <v>3110</v>
      </c>
      <c r="O75" s="211" t="s">
        <v>3307</v>
      </c>
      <c r="P75" s="211" t="s">
        <v>2137</v>
      </c>
      <c r="Q75" s="230">
        <f>COUNTIF('Hedef Liste Adıyaman'!A:A,A75)</f>
        <v>1</v>
      </c>
    </row>
    <row r="76" ht="15.75" hidden="1" customHeight="1">
      <c r="A76" s="211" t="s">
        <v>3056</v>
      </c>
      <c r="B76" s="211" t="s">
        <v>3057</v>
      </c>
      <c r="C76" s="212" t="s">
        <v>2897</v>
      </c>
      <c r="D76" s="211" t="s">
        <v>1597</v>
      </c>
      <c r="E76" s="213">
        <v>5.0</v>
      </c>
      <c r="F76" s="211"/>
      <c r="G76" s="213">
        <v>0.0</v>
      </c>
      <c r="H76" s="213">
        <v>4.0</v>
      </c>
      <c r="I76" s="213">
        <v>4.0</v>
      </c>
      <c r="J76" s="231">
        <v>0.0</v>
      </c>
      <c r="K76" s="211" t="s">
        <v>3058</v>
      </c>
      <c r="L76" s="211">
        <v>4.162161E9</v>
      </c>
      <c r="M76" s="211" t="s">
        <v>1350</v>
      </c>
      <c r="N76" s="211" t="s">
        <v>3059</v>
      </c>
      <c r="O76" s="211" t="s">
        <v>3060</v>
      </c>
      <c r="P76" s="211" t="s">
        <v>2137</v>
      </c>
      <c r="Q76" s="230">
        <f>COUNTIF('Hedef Liste Adıyaman'!A:A,A76)</f>
        <v>1</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76">
    <filterColumn colId="15">
      <filters>
        <filter val="Geleneksel"/>
      </filters>
    </filterColumn>
    <filterColumn colId="16">
      <filters>
        <filter val="0"/>
      </filters>
    </filterColumn>
  </autoFilter>
  <conditionalFormatting sqref="A1 C1:C76">
    <cfRule type="cellIs" dxfId="0" priority="1" operator="equal">
      <formula>"TRUE"</formula>
    </cfRule>
  </conditionalFormatting>
  <conditionalFormatting sqref="A1 C1:C76">
    <cfRule type="cellIs" dxfId="1" priority="2" operator="equal">
      <formula>"FALSE"</formula>
    </cfRule>
  </conditionalFormatting>
  <dataValidations>
    <dataValidation type="list" allowBlank="1" showErrorMessage="1" sqref="A34">
      <formula1>'Durum Parametreler'!$L$2:$L$37</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44616.0</v>
      </c>
      <c r="C2" s="27"/>
      <c r="D2" s="27"/>
      <c r="E2" s="27"/>
      <c r="F2" s="74"/>
      <c r="G2" s="27"/>
      <c r="H2" s="27"/>
      <c r="I2" s="27"/>
      <c r="J2" s="27"/>
      <c r="K2" s="27"/>
      <c r="L2" s="27"/>
      <c r="M2" s="27"/>
      <c r="N2" s="27"/>
      <c r="O2" s="27"/>
      <c r="P2" s="27"/>
      <c r="Q2" s="27"/>
      <c r="R2" s="27"/>
      <c r="S2" s="27"/>
      <c r="T2" s="27"/>
      <c r="U2" s="27"/>
      <c r="V2" s="27"/>
      <c r="W2" s="27"/>
      <c r="X2" s="27"/>
      <c r="Y2" s="27"/>
      <c r="Z2" s="27"/>
      <c r="AA2" s="27"/>
      <c r="AB2" s="27"/>
      <c r="AC2" s="27"/>
      <c r="AD2" s="27"/>
      <c r="AE2" s="27"/>
      <c r="AF2" s="27"/>
    </row>
    <row r="3" ht="15.75" customHeight="1">
      <c r="A3" s="24" t="s">
        <v>1350</v>
      </c>
      <c r="B3" s="2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row>
    <row r="4" ht="15.75" customHeight="1">
      <c r="A4" s="28"/>
      <c r="B4" s="29" t="s">
        <v>3458</v>
      </c>
      <c r="C4" s="154"/>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row>
    <row r="5" ht="15.75" customHeight="1">
      <c r="A5" s="28"/>
      <c r="B5" s="29" t="s">
        <v>3458</v>
      </c>
      <c r="C5" s="182" t="s">
        <v>66</v>
      </c>
      <c r="D5" s="47" t="s">
        <v>3459</v>
      </c>
      <c r="E5" s="47" t="s">
        <v>3460</v>
      </c>
      <c r="F5" s="76">
        <v>0.5208333333333334</v>
      </c>
      <c r="G5" s="77" t="s">
        <v>3461</v>
      </c>
      <c r="H5" s="77" t="s">
        <v>3462</v>
      </c>
      <c r="I5" s="47" t="s">
        <v>3463</v>
      </c>
      <c r="J5" s="27"/>
      <c r="K5" s="27"/>
      <c r="L5" s="27"/>
      <c r="M5" s="27"/>
      <c r="N5" s="27"/>
      <c r="O5" s="27"/>
      <c r="P5" s="27"/>
      <c r="Q5" s="27"/>
      <c r="R5" s="27"/>
      <c r="S5" s="27"/>
      <c r="T5" s="27"/>
      <c r="U5" s="27"/>
      <c r="V5" s="27"/>
      <c r="W5" s="27"/>
      <c r="X5" s="27"/>
      <c r="Y5" s="27"/>
      <c r="Z5" s="27"/>
      <c r="AA5" s="27"/>
      <c r="AB5" s="27"/>
      <c r="AC5" s="27"/>
      <c r="AD5" s="27"/>
      <c r="AE5" s="27"/>
      <c r="AF5" s="27"/>
    </row>
    <row r="6" ht="15.75" customHeight="1">
      <c r="A6" s="28"/>
      <c r="B6" s="29" t="s">
        <v>3458</v>
      </c>
      <c r="C6" s="182" t="s">
        <v>66</v>
      </c>
      <c r="D6" s="47" t="s">
        <v>3464</v>
      </c>
      <c r="E6" s="47" t="s">
        <v>3465</v>
      </c>
      <c r="F6" s="76">
        <v>0.5625</v>
      </c>
      <c r="G6" s="77" t="s">
        <v>3466</v>
      </c>
      <c r="H6" s="77" t="s">
        <v>3467</v>
      </c>
      <c r="I6" s="47" t="s">
        <v>3468</v>
      </c>
      <c r="J6" s="27"/>
      <c r="K6" s="27"/>
      <c r="L6" s="27"/>
      <c r="M6" s="27"/>
      <c r="N6" s="27"/>
      <c r="O6" s="27"/>
      <c r="P6" s="27"/>
      <c r="Q6" s="27"/>
      <c r="R6" s="27"/>
      <c r="S6" s="27"/>
      <c r="T6" s="27"/>
      <c r="U6" s="27"/>
      <c r="V6" s="27"/>
      <c r="W6" s="27"/>
      <c r="X6" s="27"/>
      <c r="Y6" s="27"/>
      <c r="Z6" s="27"/>
      <c r="AA6" s="27"/>
      <c r="AB6" s="27"/>
      <c r="AC6" s="27"/>
      <c r="AD6" s="27"/>
      <c r="AE6" s="27"/>
      <c r="AF6" s="27"/>
    </row>
    <row r="7" ht="15.75" customHeight="1">
      <c r="A7" s="28"/>
      <c r="B7" s="29" t="s">
        <v>3458</v>
      </c>
      <c r="C7" s="165" t="s">
        <v>66</v>
      </c>
      <c r="D7" s="51" t="s">
        <v>3469</v>
      </c>
      <c r="E7" s="51" t="s">
        <v>3470</v>
      </c>
      <c r="F7" s="80">
        <v>0.625</v>
      </c>
      <c r="G7" s="81" t="s">
        <v>3466</v>
      </c>
      <c r="H7" s="81" t="s">
        <v>3471</v>
      </c>
      <c r="I7" s="51" t="s">
        <v>3472</v>
      </c>
      <c r="J7" s="27" t="s">
        <v>3473</v>
      </c>
      <c r="K7" s="27"/>
      <c r="L7" s="27"/>
      <c r="M7" s="27"/>
      <c r="N7" s="27"/>
      <c r="O7" s="27"/>
      <c r="P7" s="27"/>
      <c r="Q7" s="27"/>
      <c r="R7" s="27"/>
      <c r="S7" s="27"/>
      <c r="T7" s="27"/>
      <c r="U7" s="27"/>
      <c r="V7" s="27"/>
      <c r="W7" s="27"/>
      <c r="X7" s="27"/>
      <c r="Y7" s="27"/>
      <c r="Z7" s="27"/>
      <c r="AA7" s="27"/>
      <c r="AB7" s="27"/>
      <c r="AC7" s="27"/>
      <c r="AD7" s="27"/>
      <c r="AE7" s="27"/>
      <c r="AF7" s="27"/>
    </row>
    <row r="8" ht="15.75" customHeight="1">
      <c r="A8" s="28"/>
      <c r="B8" s="29" t="s">
        <v>3458</v>
      </c>
      <c r="C8" s="165" t="s">
        <v>66</v>
      </c>
      <c r="D8" s="51" t="s">
        <v>3474</v>
      </c>
      <c r="E8" s="51" t="s">
        <v>3475</v>
      </c>
      <c r="F8" s="80">
        <v>0.625</v>
      </c>
      <c r="G8" s="81" t="s">
        <v>3466</v>
      </c>
      <c r="H8" s="81" t="s">
        <v>3471</v>
      </c>
      <c r="I8" s="51" t="s">
        <v>3472</v>
      </c>
      <c r="J8" s="27" t="s">
        <v>3473</v>
      </c>
      <c r="K8" s="27"/>
      <c r="L8" s="27"/>
      <c r="M8" s="27"/>
      <c r="N8" s="27"/>
      <c r="O8" s="27"/>
      <c r="P8" s="27"/>
      <c r="Q8" s="27"/>
      <c r="R8" s="27"/>
      <c r="S8" s="27"/>
      <c r="T8" s="27"/>
      <c r="U8" s="27"/>
      <c r="V8" s="27"/>
      <c r="W8" s="27"/>
      <c r="X8" s="27"/>
      <c r="Y8" s="27"/>
      <c r="Z8" s="27"/>
      <c r="AA8" s="27"/>
      <c r="AB8" s="27"/>
      <c r="AC8" s="27"/>
      <c r="AD8" s="27"/>
      <c r="AE8" s="27"/>
      <c r="AF8" s="27"/>
    </row>
    <row r="9" ht="15.75" customHeight="1">
      <c r="A9" s="28"/>
      <c r="B9" s="29" t="s">
        <v>3458</v>
      </c>
      <c r="C9" s="182" t="s">
        <v>66</v>
      </c>
      <c r="D9" s="47" t="s">
        <v>3476</v>
      </c>
      <c r="E9" s="47" t="s">
        <v>3477</v>
      </c>
      <c r="F9" s="76">
        <v>0.7083333333333334</v>
      </c>
      <c r="G9" s="77" t="s">
        <v>3478</v>
      </c>
      <c r="H9" s="77" t="s">
        <v>3479</v>
      </c>
      <c r="I9" s="47" t="s">
        <v>3480</v>
      </c>
      <c r="J9" s="27"/>
      <c r="K9" s="27"/>
      <c r="L9" s="27"/>
      <c r="M9" s="27"/>
      <c r="N9" s="27"/>
      <c r="O9" s="27"/>
      <c r="P9" s="27"/>
      <c r="Q9" s="27"/>
      <c r="R9" s="27"/>
      <c r="S9" s="27"/>
      <c r="T9" s="27"/>
      <c r="U9" s="27"/>
      <c r="V9" s="27"/>
      <c r="W9" s="27"/>
      <c r="X9" s="27"/>
      <c r="Y9" s="27"/>
      <c r="Z9" s="27"/>
      <c r="AA9" s="27"/>
      <c r="AB9" s="27"/>
      <c r="AC9" s="27"/>
      <c r="AD9" s="27"/>
      <c r="AE9" s="27"/>
      <c r="AF9" s="27"/>
    </row>
    <row r="10" ht="15.75" customHeight="1">
      <c r="A10" s="18"/>
      <c r="B10" s="19">
        <v>44617.0</v>
      </c>
      <c r="C10" s="27"/>
      <c r="D10" s="27"/>
      <c r="E10" s="27"/>
      <c r="F10" s="74"/>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row>
    <row r="11" ht="15.75" customHeight="1">
      <c r="A11" s="24" t="s">
        <v>1350</v>
      </c>
      <c r="B11" s="29"/>
      <c r="C11" s="27"/>
      <c r="D11" s="232" t="s">
        <v>3481</v>
      </c>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row>
    <row r="12" ht="15.75" customHeight="1">
      <c r="A12" s="28"/>
      <c r="B12" s="29" t="s">
        <v>3458</v>
      </c>
      <c r="C12" s="182" t="s">
        <v>106</v>
      </c>
      <c r="D12" s="47" t="s">
        <v>3482</v>
      </c>
      <c r="E12" s="36" t="s">
        <v>3483</v>
      </c>
      <c r="F12" s="76">
        <v>0.4166666666666667</v>
      </c>
      <c r="G12" s="47" t="s">
        <v>3484</v>
      </c>
      <c r="H12" s="43" t="s">
        <v>3485</v>
      </c>
      <c r="I12" s="47" t="s">
        <v>3486</v>
      </c>
      <c r="J12" s="27"/>
      <c r="K12" s="27"/>
      <c r="L12" s="27"/>
      <c r="M12" s="27"/>
      <c r="N12" s="27"/>
      <c r="O12" s="27"/>
      <c r="P12" s="27"/>
      <c r="Q12" s="27"/>
      <c r="R12" s="27"/>
      <c r="S12" s="27"/>
      <c r="T12" s="27"/>
      <c r="U12" s="27"/>
      <c r="V12" s="27"/>
      <c r="W12" s="27"/>
      <c r="X12" s="27"/>
      <c r="Y12" s="27"/>
      <c r="Z12" s="27"/>
      <c r="AA12" s="27"/>
      <c r="AB12" s="27"/>
      <c r="AC12" s="27"/>
      <c r="AD12" s="27"/>
      <c r="AE12" s="27"/>
      <c r="AF12" s="27"/>
    </row>
    <row r="13" ht="15.75" customHeight="1">
      <c r="A13" s="28"/>
      <c r="B13" s="29" t="s">
        <v>3458</v>
      </c>
      <c r="C13" s="165" t="s">
        <v>106</v>
      </c>
      <c r="D13" s="31" t="s">
        <v>3487</v>
      </c>
      <c r="E13" s="51" t="s">
        <v>3488</v>
      </c>
      <c r="F13" s="80">
        <v>0.5</v>
      </c>
      <c r="G13" s="31" t="s">
        <v>3484</v>
      </c>
      <c r="H13" s="81" t="s">
        <v>3489</v>
      </c>
      <c r="I13" s="63" t="s">
        <v>3490</v>
      </c>
      <c r="J13" s="27" t="s">
        <v>3491</v>
      </c>
      <c r="K13" s="27"/>
      <c r="L13" s="27"/>
      <c r="M13" s="27"/>
      <c r="N13" s="27"/>
      <c r="O13" s="27"/>
      <c r="P13" s="27"/>
      <c r="Q13" s="27"/>
      <c r="R13" s="27"/>
      <c r="S13" s="27"/>
      <c r="T13" s="27"/>
      <c r="U13" s="27"/>
      <c r="V13" s="27"/>
      <c r="W13" s="27"/>
      <c r="X13" s="27"/>
      <c r="Y13" s="27"/>
      <c r="Z13" s="27"/>
      <c r="AA13" s="27"/>
      <c r="AB13" s="27"/>
      <c r="AC13" s="27"/>
      <c r="AD13" s="27"/>
      <c r="AE13" s="27"/>
      <c r="AF13" s="27"/>
    </row>
    <row r="14" ht="15.75" customHeight="1">
      <c r="A14" s="28"/>
      <c r="B14" s="29" t="s">
        <v>3458</v>
      </c>
      <c r="C14" s="182" t="s">
        <v>106</v>
      </c>
      <c r="D14" s="47" t="s">
        <v>3492</v>
      </c>
      <c r="E14" s="36" t="s">
        <v>3493</v>
      </c>
      <c r="F14" s="76">
        <v>0.5833333333333334</v>
      </c>
      <c r="G14" s="47" t="s">
        <v>3484</v>
      </c>
      <c r="H14" s="43" t="s">
        <v>3494</v>
      </c>
      <c r="I14" s="47" t="s">
        <v>3495</v>
      </c>
      <c r="J14" s="27"/>
      <c r="K14" s="27"/>
      <c r="L14" s="27"/>
      <c r="M14" s="27"/>
      <c r="N14" s="27"/>
      <c r="O14" s="27"/>
      <c r="P14" s="27"/>
      <c r="Q14" s="27"/>
      <c r="R14" s="27"/>
      <c r="S14" s="27"/>
      <c r="T14" s="27"/>
      <c r="U14" s="27"/>
      <c r="V14" s="27"/>
      <c r="W14" s="27"/>
      <c r="X14" s="27"/>
      <c r="Y14" s="27"/>
      <c r="Z14" s="27"/>
      <c r="AA14" s="27"/>
      <c r="AB14" s="27"/>
      <c r="AC14" s="27"/>
      <c r="AD14" s="27"/>
      <c r="AE14" s="27"/>
      <c r="AF14" s="27"/>
    </row>
    <row r="15" ht="15.75" customHeight="1">
      <c r="A15" s="28"/>
      <c r="B15" s="29" t="s">
        <v>3458</v>
      </c>
      <c r="C15" s="182" t="s">
        <v>106</v>
      </c>
      <c r="D15" s="36" t="s">
        <v>3496</v>
      </c>
      <c r="E15" s="36" t="s">
        <v>3497</v>
      </c>
      <c r="F15" s="76">
        <v>0.6666666666666666</v>
      </c>
      <c r="G15" s="36" t="s">
        <v>3498</v>
      </c>
      <c r="H15" s="36" t="s">
        <v>3499</v>
      </c>
      <c r="I15" s="233" t="s">
        <v>3500</v>
      </c>
      <c r="J15" s="27"/>
      <c r="K15" s="27"/>
      <c r="L15" s="27"/>
      <c r="M15" s="27"/>
      <c r="N15" s="27"/>
      <c r="O15" s="27"/>
      <c r="P15" s="27"/>
      <c r="Q15" s="27"/>
      <c r="R15" s="27"/>
      <c r="S15" s="27"/>
      <c r="T15" s="27"/>
      <c r="U15" s="27"/>
      <c r="V15" s="27"/>
      <c r="W15" s="27"/>
      <c r="X15" s="27"/>
      <c r="Y15" s="27"/>
      <c r="Z15" s="27"/>
      <c r="AA15" s="27"/>
      <c r="AB15" s="27"/>
      <c r="AC15" s="27"/>
      <c r="AD15" s="27"/>
      <c r="AE15" s="27"/>
      <c r="AF15" s="27"/>
    </row>
    <row r="16" ht="15.75" customHeight="1">
      <c r="A16" s="28"/>
      <c r="B16" s="29" t="s">
        <v>3458</v>
      </c>
      <c r="C16" s="182" t="s">
        <v>106</v>
      </c>
      <c r="D16" s="47" t="s">
        <v>3501</v>
      </c>
      <c r="E16" s="36" t="s">
        <v>3502</v>
      </c>
      <c r="F16" s="76">
        <v>0.7083333333333334</v>
      </c>
      <c r="G16" s="47" t="s">
        <v>3484</v>
      </c>
      <c r="H16" s="58" t="s">
        <v>3503</v>
      </c>
      <c r="I16" s="47" t="s">
        <v>3504</v>
      </c>
      <c r="J16" s="27"/>
      <c r="K16" s="27"/>
      <c r="L16" s="27"/>
      <c r="M16" s="27"/>
      <c r="N16" s="27"/>
      <c r="O16" s="27"/>
      <c r="P16" s="27"/>
      <c r="Q16" s="27"/>
      <c r="R16" s="27"/>
      <c r="S16" s="27"/>
      <c r="T16" s="27"/>
      <c r="U16" s="27"/>
      <c r="V16" s="27"/>
      <c r="W16" s="27"/>
      <c r="X16" s="27"/>
      <c r="Y16" s="27"/>
      <c r="Z16" s="27"/>
      <c r="AA16" s="27"/>
      <c r="AB16" s="27"/>
      <c r="AC16" s="27"/>
      <c r="AD16" s="27"/>
      <c r="AE16" s="27"/>
      <c r="AF16" s="27"/>
    </row>
    <row r="17" ht="15.75" customHeight="1">
      <c r="A17" s="28"/>
      <c r="B17" s="29" t="s">
        <v>3458</v>
      </c>
      <c r="C17" s="154"/>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row>
    <row r="18" ht="15.75" customHeight="1">
      <c r="A18" s="18"/>
      <c r="B18" s="19">
        <v>44620.0</v>
      </c>
      <c r="C18" s="154"/>
      <c r="D18" s="27"/>
      <c r="E18" s="27"/>
      <c r="F18" s="74"/>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row>
    <row r="19" ht="15.75" customHeight="1">
      <c r="A19" s="24" t="s">
        <v>1350</v>
      </c>
      <c r="B19" s="29"/>
      <c r="C19" s="154"/>
      <c r="D19" s="234" t="s">
        <v>3505</v>
      </c>
      <c r="E19" s="111"/>
      <c r="F19" s="74"/>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ht="15.75" customHeight="1">
      <c r="A20" s="28"/>
      <c r="B20" s="29" t="s">
        <v>3458</v>
      </c>
      <c r="C20" s="154"/>
      <c r="D20" s="112"/>
      <c r="E20" s="113"/>
      <c r="F20" s="78"/>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ht="15.75" customHeight="1">
      <c r="A21" s="28"/>
      <c r="B21" s="29" t="s">
        <v>3458</v>
      </c>
      <c r="C21" s="154"/>
      <c r="D21" s="112"/>
      <c r="E21" s="113"/>
      <c r="F21" s="74"/>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ht="15.75" customHeight="1">
      <c r="A22" s="28"/>
      <c r="B22" s="29" t="s">
        <v>3458</v>
      </c>
      <c r="C22" s="154"/>
      <c r="D22" s="114"/>
      <c r="E22" s="115"/>
      <c r="F22" s="74"/>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28"/>
      <c r="B23" s="29" t="s">
        <v>3458</v>
      </c>
      <c r="C23" s="154"/>
      <c r="D23" s="27"/>
      <c r="E23" s="27"/>
      <c r="F23" s="74"/>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ht="15.75" customHeight="1">
      <c r="A24" s="28"/>
      <c r="B24" s="29" t="s">
        <v>3458</v>
      </c>
      <c r="C24" s="154"/>
      <c r="D24" s="27"/>
      <c r="E24" s="27"/>
      <c r="F24" s="74"/>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row>
    <row r="25" ht="15.75" customHeight="1">
      <c r="A25" s="28"/>
      <c r="B25" s="29" t="s">
        <v>3458</v>
      </c>
      <c r="C25" s="154"/>
      <c r="D25" s="27"/>
      <c r="E25" s="27"/>
      <c r="F25" s="74"/>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18"/>
      <c r="B26" s="135">
        <v>44621.0</v>
      </c>
      <c r="C26" s="154"/>
      <c r="D26" s="27"/>
      <c r="E26" s="27"/>
      <c r="F26" s="74"/>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136" t="s">
        <v>1350</v>
      </c>
      <c r="B27" s="39"/>
      <c r="C27" s="154"/>
      <c r="D27" s="232" t="s">
        <v>3481</v>
      </c>
      <c r="E27" s="27"/>
      <c r="F27" s="74"/>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28"/>
      <c r="B28" s="137" t="s">
        <v>3458</v>
      </c>
      <c r="C28" s="182" t="s">
        <v>149</v>
      </c>
      <c r="D28" s="36" t="s">
        <v>3506</v>
      </c>
      <c r="E28" s="36" t="s">
        <v>3507</v>
      </c>
      <c r="F28" s="76">
        <v>0.4791666666666667</v>
      </c>
      <c r="G28" s="77" t="s">
        <v>3466</v>
      </c>
      <c r="H28" s="77" t="s">
        <v>3508</v>
      </c>
      <c r="I28" s="36" t="s">
        <v>3509</v>
      </c>
      <c r="J28" s="27"/>
      <c r="K28" s="27"/>
      <c r="L28" s="27"/>
      <c r="M28" s="27"/>
      <c r="N28" s="27"/>
      <c r="O28" s="27"/>
      <c r="P28" s="27"/>
      <c r="Q28" s="27"/>
      <c r="R28" s="27"/>
      <c r="S28" s="27"/>
      <c r="T28" s="27"/>
      <c r="U28" s="27"/>
      <c r="V28" s="27"/>
      <c r="W28" s="27"/>
      <c r="X28" s="27"/>
      <c r="Y28" s="27"/>
      <c r="Z28" s="27"/>
      <c r="AA28" s="27"/>
      <c r="AB28" s="27"/>
      <c r="AC28" s="27"/>
      <c r="AD28" s="27"/>
      <c r="AE28" s="27"/>
      <c r="AF28" s="27"/>
    </row>
    <row r="29" ht="15.75" customHeight="1">
      <c r="A29" s="28"/>
      <c r="B29" s="137" t="s">
        <v>3458</v>
      </c>
      <c r="C29" s="182" t="s">
        <v>149</v>
      </c>
      <c r="D29" s="36" t="s">
        <v>3510</v>
      </c>
      <c r="E29" s="36" t="s">
        <v>3511</v>
      </c>
      <c r="F29" s="76">
        <v>0.5833333333333334</v>
      </c>
      <c r="G29" s="77" t="s">
        <v>3512</v>
      </c>
      <c r="H29" s="77" t="s">
        <v>3513</v>
      </c>
      <c r="I29" s="36" t="s">
        <v>3514</v>
      </c>
      <c r="J29" s="27"/>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28"/>
      <c r="B30" s="137" t="s">
        <v>3458</v>
      </c>
      <c r="C30" s="182" t="s">
        <v>149</v>
      </c>
      <c r="D30" s="36" t="s">
        <v>3515</v>
      </c>
      <c r="E30" s="36" t="s">
        <v>3516</v>
      </c>
      <c r="F30" s="76">
        <v>0.625</v>
      </c>
      <c r="G30" s="77" t="s">
        <v>3517</v>
      </c>
      <c r="H30" s="77" t="s">
        <v>3518</v>
      </c>
      <c r="I30" s="36" t="s">
        <v>3519</v>
      </c>
      <c r="J30" s="27"/>
      <c r="K30" s="27"/>
      <c r="L30" s="27"/>
      <c r="M30" s="27"/>
      <c r="N30" s="27"/>
      <c r="O30" s="27"/>
      <c r="P30" s="27"/>
      <c r="Q30" s="27"/>
      <c r="R30" s="27"/>
      <c r="S30" s="27"/>
      <c r="T30" s="27"/>
      <c r="U30" s="27"/>
      <c r="V30" s="27"/>
      <c r="W30" s="27"/>
      <c r="X30" s="27"/>
      <c r="Y30" s="27"/>
      <c r="Z30" s="27"/>
      <c r="AA30" s="27"/>
      <c r="AB30" s="27"/>
      <c r="AC30" s="27"/>
      <c r="AD30" s="27"/>
      <c r="AE30" s="27"/>
      <c r="AF30" s="27"/>
    </row>
    <row r="31" ht="15.75" customHeight="1">
      <c r="A31" s="28"/>
      <c r="B31" s="137" t="s">
        <v>3458</v>
      </c>
      <c r="C31" s="165" t="s">
        <v>149</v>
      </c>
      <c r="D31" s="31" t="s">
        <v>3520</v>
      </c>
      <c r="E31" s="31" t="s">
        <v>3521</v>
      </c>
      <c r="F31" s="80">
        <v>0.7083333333333334</v>
      </c>
      <c r="G31" s="81" t="s">
        <v>3517</v>
      </c>
      <c r="H31" s="81" t="s">
        <v>3522</v>
      </c>
      <c r="I31" s="31" t="s">
        <v>3523</v>
      </c>
      <c r="J31" s="27" t="s">
        <v>3524</v>
      </c>
      <c r="K31" s="27"/>
      <c r="L31" s="27"/>
      <c r="M31" s="27"/>
      <c r="N31" s="27"/>
      <c r="O31" s="27"/>
      <c r="P31" s="27"/>
      <c r="Q31" s="27"/>
      <c r="R31" s="27"/>
      <c r="S31" s="27"/>
      <c r="T31" s="27"/>
      <c r="U31" s="27"/>
      <c r="V31" s="27"/>
      <c r="W31" s="27"/>
      <c r="X31" s="27"/>
      <c r="Y31" s="27"/>
      <c r="Z31" s="27"/>
      <c r="AA31" s="27"/>
      <c r="AB31" s="27"/>
      <c r="AC31" s="27"/>
      <c r="AD31" s="27"/>
      <c r="AE31" s="27"/>
      <c r="AF31" s="27"/>
    </row>
    <row r="32" ht="15.75" customHeight="1">
      <c r="A32" s="28"/>
      <c r="B32" s="137" t="s">
        <v>3458</v>
      </c>
      <c r="C32" s="154"/>
      <c r="D32" s="27"/>
      <c r="E32" s="27"/>
      <c r="F32" s="74"/>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row>
    <row r="33" ht="15.75" customHeight="1">
      <c r="A33" s="44"/>
      <c r="B33" s="137" t="s">
        <v>3458</v>
      </c>
      <c r="C33" s="154"/>
      <c r="D33" s="27"/>
      <c r="E33" s="27"/>
      <c r="F33" s="74"/>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18"/>
      <c r="B34" s="135">
        <v>44622.0</v>
      </c>
      <c r="C34" s="154"/>
      <c r="D34" s="27"/>
      <c r="E34" s="27"/>
      <c r="F34" s="74"/>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136" t="s">
        <v>1350</v>
      </c>
      <c r="B35" s="137"/>
      <c r="C35" s="154"/>
      <c r="D35" s="232" t="s">
        <v>3481</v>
      </c>
      <c r="E35" s="27"/>
      <c r="F35" s="74"/>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28"/>
      <c r="B36" s="137" t="s">
        <v>3458</v>
      </c>
      <c r="C36" s="154"/>
      <c r="D36" s="27"/>
      <c r="E36" s="27"/>
      <c r="F36" s="74"/>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8"/>
      <c r="B37" s="137" t="s">
        <v>3458</v>
      </c>
      <c r="C37" s="154"/>
      <c r="D37" s="27"/>
      <c r="E37" s="27"/>
      <c r="F37" s="74"/>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28"/>
      <c r="B38" s="137" t="s">
        <v>3458</v>
      </c>
      <c r="C38" s="77" t="s">
        <v>610</v>
      </c>
      <c r="D38" s="36" t="s">
        <v>3525</v>
      </c>
      <c r="E38" s="36" t="s">
        <v>3526</v>
      </c>
      <c r="F38" s="89" t="s">
        <v>131</v>
      </c>
      <c r="G38" s="77" t="s">
        <v>3527</v>
      </c>
      <c r="H38" s="77" t="s">
        <v>3528</v>
      </c>
      <c r="I38" s="77" t="s">
        <v>3529</v>
      </c>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8"/>
      <c r="B39" s="137" t="s">
        <v>3458</v>
      </c>
      <c r="C39" s="97" t="s">
        <v>167</v>
      </c>
      <c r="D39" s="36" t="s">
        <v>3530</v>
      </c>
      <c r="E39" s="36" t="s">
        <v>3531</v>
      </c>
      <c r="F39" s="76">
        <v>0.625</v>
      </c>
      <c r="G39" s="77" t="s">
        <v>3527</v>
      </c>
      <c r="H39" s="77" t="s">
        <v>3532</v>
      </c>
      <c r="I39" s="36" t="s">
        <v>3533</v>
      </c>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8"/>
      <c r="B40" s="137" t="s">
        <v>3458</v>
      </c>
      <c r="C40" s="81" t="s">
        <v>610</v>
      </c>
      <c r="D40" s="31" t="s">
        <v>3534</v>
      </c>
      <c r="E40" s="31" t="s">
        <v>3535</v>
      </c>
      <c r="F40" s="91" t="s">
        <v>375</v>
      </c>
      <c r="G40" s="81" t="s">
        <v>3536</v>
      </c>
      <c r="H40" s="81" t="s">
        <v>3537</v>
      </c>
      <c r="I40" s="81" t="s">
        <v>3538</v>
      </c>
      <c r="J40" s="27" t="s">
        <v>3539</v>
      </c>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44"/>
      <c r="B41" s="137" t="s">
        <v>3458</v>
      </c>
      <c r="C41" s="77" t="s">
        <v>610</v>
      </c>
      <c r="D41" s="36" t="s">
        <v>3540</v>
      </c>
      <c r="E41" s="36" t="s">
        <v>3541</v>
      </c>
      <c r="F41" s="89" t="s">
        <v>3399</v>
      </c>
      <c r="G41" s="77" t="s">
        <v>3542</v>
      </c>
      <c r="H41" s="77" t="s">
        <v>3543</v>
      </c>
      <c r="I41" s="77" t="s">
        <v>3544</v>
      </c>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18"/>
      <c r="B42" s="135">
        <v>44623.0</v>
      </c>
      <c r="C42" s="154"/>
      <c r="E42" s="27"/>
      <c r="F42" s="74"/>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136" t="s">
        <v>1350</v>
      </c>
      <c r="B43" s="137"/>
      <c r="C43" s="154"/>
      <c r="D43" s="27"/>
      <c r="E43" s="27"/>
      <c r="F43" s="74"/>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28"/>
      <c r="B44" s="137" t="s">
        <v>3458</v>
      </c>
      <c r="C44" s="154"/>
      <c r="D44" s="232" t="s">
        <v>3481</v>
      </c>
      <c r="E44" s="27"/>
      <c r="F44" s="74"/>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28"/>
      <c r="B45" s="137" t="s">
        <v>3458</v>
      </c>
      <c r="C45" s="223"/>
      <c r="D45" s="27"/>
      <c r="E45" s="27"/>
      <c r="F45" s="74"/>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28"/>
      <c r="B46" s="137" t="s">
        <v>3458</v>
      </c>
      <c r="C46" s="223"/>
      <c r="D46" s="56"/>
      <c r="E46" s="56"/>
      <c r="F46" s="74"/>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8"/>
      <c r="B47" s="137" t="s">
        <v>3458</v>
      </c>
      <c r="C47" s="43" t="s">
        <v>128</v>
      </c>
      <c r="D47" s="36" t="s">
        <v>3487</v>
      </c>
      <c r="E47" s="36" t="s">
        <v>3488</v>
      </c>
      <c r="F47" s="89" t="s">
        <v>131</v>
      </c>
      <c r="G47" s="57" t="s">
        <v>3484</v>
      </c>
      <c r="H47" s="77" t="s">
        <v>3545</v>
      </c>
      <c r="I47" s="77" t="s">
        <v>3546</v>
      </c>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8"/>
      <c r="B48" s="137" t="s">
        <v>3458</v>
      </c>
      <c r="C48" s="34" t="s">
        <v>128</v>
      </c>
      <c r="D48" s="235" t="s">
        <v>3547</v>
      </c>
      <c r="E48" s="99" t="s">
        <v>3548</v>
      </c>
      <c r="F48" s="91" t="s">
        <v>352</v>
      </c>
      <c r="G48" s="93" t="s">
        <v>3466</v>
      </c>
      <c r="H48" s="81" t="s">
        <v>3549</v>
      </c>
      <c r="I48" s="82" t="s">
        <v>3550</v>
      </c>
      <c r="J48" s="27" t="s">
        <v>3551</v>
      </c>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8"/>
      <c r="B49" s="137" t="s">
        <v>3458</v>
      </c>
      <c r="C49" s="43" t="s">
        <v>128</v>
      </c>
      <c r="D49" s="36" t="s">
        <v>3552</v>
      </c>
      <c r="E49" s="36" t="s">
        <v>3553</v>
      </c>
      <c r="F49" s="89" t="s">
        <v>136</v>
      </c>
      <c r="G49" s="57" t="s">
        <v>3554</v>
      </c>
      <c r="H49" s="77" t="s">
        <v>3555</v>
      </c>
      <c r="I49" s="58" t="s">
        <v>3556</v>
      </c>
      <c r="J49" s="27" t="s">
        <v>3557</v>
      </c>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44"/>
      <c r="B50" s="137" t="s">
        <v>3458</v>
      </c>
      <c r="C50" s="34" t="s">
        <v>128</v>
      </c>
      <c r="D50" s="31" t="s">
        <v>3558</v>
      </c>
      <c r="E50" s="31" t="s">
        <v>3559</v>
      </c>
      <c r="F50" s="91" t="s">
        <v>375</v>
      </c>
      <c r="G50" s="59" t="s">
        <v>3461</v>
      </c>
      <c r="H50" s="81" t="s">
        <v>3560</v>
      </c>
      <c r="I50" s="63" t="s">
        <v>3561</v>
      </c>
      <c r="J50" s="27" t="s">
        <v>3562</v>
      </c>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18"/>
      <c r="B51" s="135">
        <v>44624.0</v>
      </c>
      <c r="C51" s="154"/>
      <c r="D51" s="27"/>
      <c r="E51" s="27"/>
      <c r="F51" s="74"/>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136" t="s">
        <v>1350</v>
      </c>
      <c r="B52" s="137"/>
      <c r="C52" s="154"/>
      <c r="D52" s="234" t="s">
        <v>3505</v>
      </c>
      <c r="E52" s="111"/>
      <c r="F52" s="74"/>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28"/>
      <c r="B53" s="137" t="s">
        <v>3458</v>
      </c>
      <c r="C53" s="154"/>
      <c r="D53" s="112"/>
      <c r="E53" s="113"/>
      <c r="F53" s="74"/>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8"/>
      <c r="B54" s="137" t="s">
        <v>3458</v>
      </c>
      <c r="C54" s="154"/>
      <c r="D54" s="112"/>
      <c r="E54" s="113"/>
      <c r="F54" s="74"/>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28"/>
      <c r="B55" s="137" t="s">
        <v>3458</v>
      </c>
      <c r="C55" s="154"/>
      <c r="D55" s="114"/>
      <c r="E55" s="115"/>
      <c r="F55" s="74"/>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28"/>
      <c r="B56" s="137" t="s">
        <v>3458</v>
      </c>
      <c r="C56" s="154"/>
      <c r="D56" s="27"/>
      <c r="E56" s="27"/>
      <c r="F56" s="74"/>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28"/>
      <c r="B57" s="137" t="s">
        <v>3458</v>
      </c>
      <c r="C57" s="154"/>
      <c r="D57" s="27"/>
      <c r="E57" s="27"/>
      <c r="F57" s="74"/>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44"/>
      <c r="B58" s="137" t="s">
        <v>3458</v>
      </c>
      <c r="C58" s="154"/>
      <c r="D58" s="27"/>
      <c r="E58" s="27"/>
      <c r="F58" s="74"/>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18"/>
      <c r="B59" s="135">
        <v>44627.0</v>
      </c>
      <c r="C59" s="236"/>
      <c r="D59" s="237" t="s">
        <v>3505</v>
      </c>
      <c r="E59" s="180"/>
      <c r="F59" s="111"/>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136" t="s">
        <v>1350</v>
      </c>
      <c r="B60" s="137"/>
      <c r="C60" s="236"/>
      <c r="D60" s="112"/>
      <c r="F60" s="113"/>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8"/>
      <c r="B61" s="137" t="s">
        <v>3458</v>
      </c>
      <c r="C61" s="27"/>
      <c r="D61" s="112"/>
      <c r="F61" s="113"/>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8"/>
      <c r="B62" s="137" t="s">
        <v>3458</v>
      </c>
      <c r="C62" s="27"/>
      <c r="D62" s="114"/>
      <c r="E62" s="125"/>
      <c r="F62" s="115"/>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28"/>
      <c r="B63" s="137" t="s">
        <v>3458</v>
      </c>
      <c r="C63" s="27"/>
      <c r="D63" s="236"/>
      <c r="E63" s="39"/>
      <c r="F63" s="39"/>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28"/>
      <c r="B64" s="137" t="s">
        <v>3458</v>
      </c>
      <c r="C64" s="27"/>
      <c r="D64" s="236"/>
      <c r="E64" s="39"/>
      <c r="F64" s="39"/>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28"/>
      <c r="B65" s="137" t="s">
        <v>3458</v>
      </c>
      <c r="C65" s="27"/>
      <c r="D65" s="236"/>
      <c r="E65" s="39"/>
      <c r="F65" s="39"/>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44"/>
      <c r="B66" s="137" t="s">
        <v>3458</v>
      </c>
      <c r="C66" s="27"/>
      <c r="D66" s="236"/>
      <c r="E66" s="39"/>
      <c r="F66" s="39"/>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18"/>
      <c r="B67" s="135">
        <v>44628.0</v>
      </c>
      <c r="C67" s="27"/>
      <c r="D67" s="238" t="s">
        <v>3481</v>
      </c>
      <c r="E67" s="39"/>
      <c r="F67" s="39"/>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149" t="s">
        <v>1350</v>
      </c>
      <c r="B68" s="39" t="s">
        <v>3458</v>
      </c>
      <c r="C68" s="77" t="s">
        <v>273</v>
      </c>
      <c r="D68" s="239" t="s">
        <v>3563</v>
      </c>
      <c r="E68" s="239" t="s">
        <v>3564</v>
      </c>
      <c r="F68" s="41">
        <v>0.5</v>
      </c>
      <c r="G68" s="77" t="s">
        <v>3565</v>
      </c>
      <c r="H68" s="77" t="s">
        <v>3566</v>
      </c>
      <c r="I68" s="77" t="s">
        <v>3567</v>
      </c>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8"/>
      <c r="B69" s="39" t="s">
        <v>3458</v>
      </c>
      <c r="C69" s="81" t="s">
        <v>273</v>
      </c>
      <c r="D69" s="31" t="s">
        <v>3568</v>
      </c>
      <c r="E69" s="31" t="s">
        <v>3569</v>
      </c>
      <c r="F69" s="32">
        <v>0.625</v>
      </c>
      <c r="G69" s="81" t="s">
        <v>3570</v>
      </c>
      <c r="H69" s="81" t="s">
        <v>3571</v>
      </c>
      <c r="I69" s="51" t="s">
        <v>3572</v>
      </c>
      <c r="J69" s="27" t="s">
        <v>3573</v>
      </c>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8"/>
      <c r="B70" s="39" t="s">
        <v>3458</v>
      </c>
      <c r="C70" s="77" t="s">
        <v>273</v>
      </c>
      <c r="D70" s="239" t="s">
        <v>3574</v>
      </c>
      <c r="E70" s="239" t="s">
        <v>3575</v>
      </c>
      <c r="F70" s="41">
        <v>0.7083333333333334</v>
      </c>
      <c r="G70" s="77" t="s">
        <v>3570</v>
      </c>
      <c r="H70" s="77" t="s">
        <v>3576</v>
      </c>
      <c r="I70" s="240" t="s">
        <v>3577</v>
      </c>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28"/>
      <c r="B71" s="39" t="s">
        <v>3458</v>
      </c>
      <c r="C71" s="27"/>
      <c r="D71" s="236"/>
      <c r="E71" s="39"/>
      <c r="F71" s="39"/>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28"/>
      <c r="B72" s="39" t="s">
        <v>3458</v>
      </c>
      <c r="C72" s="27"/>
      <c r="D72" s="236"/>
      <c r="E72" s="39"/>
      <c r="F72" s="39"/>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44"/>
      <c r="B73" s="39" t="s">
        <v>3458</v>
      </c>
      <c r="C73" s="27"/>
      <c r="D73" s="236"/>
      <c r="E73" s="39"/>
      <c r="F73" s="39"/>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18"/>
      <c r="B74" s="135">
        <v>44629.0</v>
      </c>
      <c r="C74" s="27"/>
      <c r="D74" s="236"/>
      <c r="E74" s="39"/>
      <c r="F74" s="39"/>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149" t="s">
        <v>1350</v>
      </c>
      <c r="B75" s="39"/>
      <c r="C75" s="27"/>
      <c r="D75" s="237" t="s">
        <v>3505</v>
      </c>
      <c r="E75" s="180"/>
      <c r="F75" s="111"/>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8"/>
      <c r="B76" s="39" t="s">
        <v>3458</v>
      </c>
      <c r="C76" s="154"/>
      <c r="D76" s="112"/>
      <c r="F76" s="113"/>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8"/>
      <c r="B77" s="39" t="s">
        <v>3458</v>
      </c>
      <c r="C77" s="154"/>
      <c r="D77" s="112"/>
      <c r="F77" s="113"/>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28"/>
      <c r="B78" s="39" t="s">
        <v>3458</v>
      </c>
      <c r="C78" s="154"/>
      <c r="D78" s="114"/>
      <c r="E78" s="125"/>
      <c r="F78" s="115"/>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28"/>
      <c r="B79" s="39" t="s">
        <v>3458</v>
      </c>
      <c r="C79" s="154"/>
      <c r="D79" s="236"/>
      <c r="E79" s="39"/>
      <c r="F79" s="39"/>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28"/>
      <c r="B80" s="39" t="s">
        <v>3458</v>
      </c>
      <c r="C80" s="154"/>
      <c r="D80" s="236"/>
      <c r="E80" s="39"/>
      <c r="F80" s="39"/>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44"/>
      <c r="B81" s="39" t="s">
        <v>3458</v>
      </c>
      <c r="C81" s="154"/>
      <c r="D81" s="236"/>
      <c r="E81" s="39"/>
      <c r="F81" s="39"/>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18"/>
      <c r="B82" s="135">
        <v>44630.0</v>
      </c>
      <c r="C82" s="154"/>
      <c r="D82" s="236"/>
      <c r="E82" s="39"/>
      <c r="F82" s="39"/>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149" t="s">
        <v>1350</v>
      </c>
      <c r="B83" s="39"/>
      <c r="C83" s="154"/>
      <c r="D83" s="236"/>
      <c r="E83" s="39"/>
      <c r="F83" s="39"/>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8"/>
      <c r="B84" s="39" t="s">
        <v>3458</v>
      </c>
      <c r="C84" s="154"/>
      <c r="D84" s="238" t="s">
        <v>3481</v>
      </c>
      <c r="E84" s="39"/>
      <c r="F84" s="39"/>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8"/>
      <c r="B85" s="39" t="s">
        <v>3458</v>
      </c>
      <c r="C85" s="165" t="s">
        <v>106</v>
      </c>
      <c r="D85" s="31" t="s">
        <v>3578</v>
      </c>
      <c r="E85" s="31" t="s">
        <v>3579</v>
      </c>
      <c r="F85" s="241">
        <v>0.4583333333333333</v>
      </c>
      <c r="G85" s="51" t="s">
        <v>3554</v>
      </c>
      <c r="H85" s="31" t="s">
        <v>3580</v>
      </c>
      <c r="I85" s="51" t="s">
        <v>3581</v>
      </c>
      <c r="J85" s="27" t="s">
        <v>3582</v>
      </c>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8"/>
      <c r="B86" s="39" t="s">
        <v>3458</v>
      </c>
      <c r="C86" s="182" t="s">
        <v>106</v>
      </c>
      <c r="D86" s="36" t="s">
        <v>3464</v>
      </c>
      <c r="E86" s="36" t="s">
        <v>3465</v>
      </c>
      <c r="F86" s="242">
        <v>0.5833333333333334</v>
      </c>
      <c r="G86" s="36" t="s">
        <v>3466</v>
      </c>
      <c r="H86" s="36" t="s">
        <v>3583</v>
      </c>
      <c r="I86" s="36" t="s">
        <v>3584</v>
      </c>
      <c r="J86" s="27" t="s">
        <v>3585</v>
      </c>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28"/>
      <c r="B87" s="39" t="s">
        <v>3458</v>
      </c>
      <c r="C87" s="182" t="s">
        <v>106</v>
      </c>
      <c r="D87" s="36" t="s">
        <v>3547</v>
      </c>
      <c r="E87" s="36" t="s">
        <v>3548</v>
      </c>
      <c r="F87" s="242">
        <v>0.8541666666666666</v>
      </c>
      <c r="G87" s="47" t="s">
        <v>3466</v>
      </c>
      <c r="H87" s="58" t="s">
        <v>3586</v>
      </c>
      <c r="I87" s="47" t="s">
        <v>3587</v>
      </c>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44"/>
      <c r="B88" s="39" t="s">
        <v>3458</v>
      </c>
      <c r="C88" s="27"/>
      <c r="D88" s="236"/>
      <c r="E88" s="39"/>
      <c r="F88" s="39"/>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18"/>
      <c r="B89" s="135">
        <v>44631.0</v>
      </c>
      <c r="C89" s="27"/>
      <c r="D89" s="236"/>
      <c r="E89" s="39"/>
      <c r="F89" s="39"/>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149" t="s">
        <v>1350</v>
      </c>
      <c r="B90" s="39"/>
      <c r="C90" s="27"/>
      <c r="D90" s="236"/>
      <c r="E90" s="39"/>
      <c r="F90" s="39"/>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28"/>
      <c r="B91" s="39" t="s">
        <v>3458</v>
      </c>
      <c r="C91" s="27"/>
      <c r="D91" s="236"/>
      <c r="E91" s="39"/>
      <c r="F91" s="39"/>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8"/>
      <c r="B92" s="39" t="s">
        <v>3458</v>
      </c>
      <c r="C92" s="27"/>
      <c r="D92" s="236"/>
      <c r="E92" s="39"/>
      <c r="F92" s="39"/>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8"/>
      <c r="B93" s="39" t="s">
        <v>3458</v>
      </c>
      <c r="C93" s="27"/>
      <c r="D93" s="243" t="s">
        <v>3505</v>
      </c>
      <c r="F93" s="113"/>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8"/>
      <c r="B94" s="39" t="s">
        <v>3458</v>
      </c>
      <c r="C94" s="27"/>
      <c r="D94" s="112"/>
      <c r="F94" s="113"/>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8"/>
      <c r="B95" s="39" t="s">
        <v>3458</v>
      </c>
      <c r="C95" s="27"/>
      <c r="D95" s="112"/>
      <c r="F95" s="113"/>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44"/>
      <c r="B96" s="39" t="s">
        <v>3458</v>
      </c>
      <c r="C96" s="27"/>
      <c r="D96" s="114"/>
      <c r="E96" s="125"/>
      <c r="F96" s="115"/>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27"/>
      <c r="B97" s="27"/>
      <c r="C97" s="27"/>
      <c r="D97" s="27"/>
      <c r="E97" s="27"/>
      <c r="F97" s="74"/>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27"/>
      <c r="B98" s="27"/>
      <c r="C98" s="27"/>
      <c r="D98" s="27"/>
      <c r="E98" s="27"/>
      <c r="F98" s="74"/>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27"/>
      <c r="B99" s="27"/>
      <c r="C99" s="27"/>
      <c r="D99" s="27"/>
      <c r="E99" s="27"/>
      <c r="F99" s="74"/>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7"/>
      <c r="B100" s="27"/>
      <c r="C100" s="27"/>
      <c r="D100" s="27"/>
      <c r="E100" s="27"/>
      <c r="F100" s="74"/>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7"/>
      <c r="B101" s="27"/>
      <c r="C101" s="27"/>
      <c r="D101" s="27"/>
      <c r="E101" s="27"/>
      <c r="F101" s="74"/>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7"/>
      <c r="B102" s="27"/>
      <c r="C102" s="27"/>
      <c r="D102" s="27"/>
      <c r="E102" s="27"/>
      <c r="F102" s="74"/>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7"/>
      <c r="B103" s="27"/>
      <c r="C103" s="27"/>
      <c r="D103" s="27"/>
      <c r="E103" s="27"/>
      <c r="F103" s="74"/>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7"/>
      <c r="B104" s="27"/>
      <c r="C104" s="27"/>
      <c r="D104" s="27"/>
      <c r="E104" s="27"/>
      <c r="F104" s="74"/>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27"/>
      <c r="B105" s="27"/>
      <c r="C105" s="27"/>
      <c r="D105" s="27"/>
      <c r="E105" s="27"/>
      <c r="F105" s="74"/>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27"/>
      <c r="B106" s="27"/>
      <c r="C106" s="27"/>
      <c r="D106" s="27"/>
      <c r="E106" s="27"/>
      <c r="F106" s="74"/>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27"/>
      <c r="B107" s="27"/>
      <c r="C107" s="27"/>
      <c r="D107" s="27"/>
      <c r="E107" s="27"/>
      <c r="F107" s="74"/>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7"/>
      <c r="B108" s="27"/>
      <c r="C108" s="27"/>
      <c r="D108" s="27"/>
      <c r="E108" s="27"/>
      <c r="F108" s="74"/>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7"/>
      <c r="B109" s="27"/>
      <c r="C109" s="27"/>
      <c r="D109" s="27"/>
      <c r="E109" s="27"/>
      <c r="F109" s="74"/>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7"/>
      <c r="B110" s="27"/>
      <c r="C110" s="27"/>
      <c r="D110" s="27"/>
      <c r="E110" s="27"/>
      <c r="F110" s="74"/>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7"/>
      <c r="B111" s="27"/>
      <c r="C111" s="27"/>
      <c r="D111" s="27"/>
      <c r="E111" s="27"/>
      <c r="F111" s="74"/>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7"/>
      <c r="B112" s="27"/>
      <c r="C112" s="27"/>
      <c r="D112" s="27"/>
      <c r="E112" s="27"/>
      <c r="F112" s="74"/>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27"/>
      <c r="B113" s="27"/>
      <c r="C113" s="27"/>
      <c r="D113" s="27"/>
      <c r="E113" s="27"/>
      <c r="F113" s="74"/>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27"/>
      <c r="B114" s="27"/>
      <c r="C114" s="27"/>
      <c r="D114" s="27"/>
      <c r="E114" s="27"/>
      <c r="F114" s="74"/>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27"/>
      <c r="B115" s="27"/>
      <c r="C115" s="27"/>
      <c r="D115" s="27"/>
      <c r="E115" s="27"/>
      <c r="F115" s="74"/>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7"/>
      <c r="B116" s="27"/>
      <c r="C116" s="27"/>
      <c r="D116" s="27"/>
      <c r="E116" s="27"/>
      <c r="F116" s="74"/>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7"/>
      <c r="B117" s="27"/>
      <c r="C117" s="27"/>
      <c r="D117" s="27"/>
      <c r="E117" s="27"/>
      <c r="F117" s="74"/>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7"/>
      <c r="B118" s="27"/>
      <c r="C118" s="27"/>
      <c r="D118" s="27"/>
      <c r="E118" s="27"/>
      <c r="F118" s="74"/>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7"/>
      <c r="B119" s="27"/>
      <c r="C119" s="27"/>
      <c r="D119" s="27"/>
      <c r="E119" s="27"/>
      <c r="F119" s="74"/>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7"/>
      <c r="B120" s="27"/>
      <c r="C120" s="27"/>
      <c r="D120" s="27"/>
      <c r="E120" s="27"/>
      <c r="F120" s="74"/>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7"/>
      <c r="B121" s="27"/>
      <c r="C121" s="27"/>
      <c r="D121" s="27"/>
      <c r="E121" s="27"/>
      <c r="F121" s="74"/>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27"/>
      <c r="B122" s="27"/>
      <c r="C122" s="27"/>
      <c r="D122" s="27"/>
      <c r="E122" s="27"/>
      <c r="F122" s="74"/>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27"/>
      <c r="B123" s="27"/>
      <c r="C123" s="27"/>
      <c r="D123" s="27"/>
      <c r="E123" s="27"/>
      <c r="F123" s="74"/>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7"/>
      <c r="B124" s="27"/>
      <c r="C124" s="27"/>
      <c r="D124" s="27"/>
      <c r="E124" s="27"/>
      <c r="F124" s="74"/>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7"/>
      <c r="B125" s="27"/>
      <c r="C125" s="27"/>
      <c r="D125" s="27"/>
      <c r="E125" s="27"/>
      <c r="F125" s="74"/>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7"/>
      <c r="B126" s="27"/>
      <c r="C126" s="27"/>
      <c r="D126" s="27"/>
      <c r="E126" s="27"/>
      <c r="F126" s="74"/>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7"/>
      <c r="B127" s="27"/>
      <c r="C127" s="27"/>
      <c r="D127" s="27"/>
      <c r="E127" s="27"/>
      <c r="F127" s="74"/>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27"/>
      <c r="B128" s="27"/>
      <c r="C128" s="27"/>
      <c r="D128" s="27"/>
      <c r="E128" s="27"/>
      <c r="F128" s="74"/>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27"/>
      <c r="B129" s="27"/>
      <c r="C129" s="27"/>
      <c r="D129" s="27"/>
      <c r="E129" s="27"/>
      <c r="F129" s="74"/>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27"/>
      <c r="B130" s="27"/>
      <c r="C130" s="27"/>
      <c r="D130" s="27"/>
      <c r="E130" s="27"/>
      <c r="F130" s="74"/>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7"/>
      <c r="B131" s="27"/>
      <c r="C131" s="27"/>
      <c r="D131" s="27"/>
      <c r="E131" s="27"/>
      <c r="F131" s="74"/>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7"/>
      <c r="B132" s="27"/>
      <c r="C132" s="27"/>
      <c r="D132" s="27"/>
      <c r="E132" s="27"/>
      <c r="F132" s="74"/>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7"/>
      <c r="B133" s="27"/>
      <c r="C133" s="27"/>
      <c r="D133" s="27"/>
      <c r="E133" s="27"/>
      <c r="F133" s="74"/>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7"/>
      <c r="B134" s="27"/>
      <c r="C134" s="27"/>
      <c r="D134" s="27"/>
      <c r="E134" s="27"/>
      <c r="F134" s="74"/>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7"/>
      <c r="B135" s="27"/>
      <c r="C135" s="27"/>
      <c r="D135" s="27"/>
      <c r="E135" s="27"/>
      <c r="F135" s="74"/>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27"/>
      <c r="B136" s="27"/>
      <c r="C136" s="27"/>
      <c r="D136" s="27"/>
      <c r="E136" s="27"/>
      <c r="F136" s="74"/>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27"/>
      <c r="B137" s="27"/>
      <c r="C137" s="27"/>
      <c r="D137" s="27"/>
      <c r="E137" s="27"/>
      <c r="F137" s="74"/>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27"/>
      <c r="B138" s="27"/>
      <c r="C138" s="27"/>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7"/>
      <c r="B139" s="27"/>
      <c r="C139" s="27"/>
      <c r="D139" s="27"/>
      <c r="E139" s="27"/>
      <c r="F139" s="74"/>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7"/>
      <c r="B140" s="27"/>
      <c r="C140" s="27"/>
      <c r="D140" s="27"/>
      <c r="E140" s="27"/>
      <c r="F140" s="74"/>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7"/>
      <c r="B141" s="27"/>
      <c r="C141" s="27"/>
      <c r="D141" s="27"/>
      <c r="E141" s="27"/>
      <c r="F141" s="74"/>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7"/>
      <c r="B142" s="27"/>
      <c r="C142" s="27"/>
      <c r="D142" s="27"/>
      <c r="E142" s="27"/>
      <c r="F142" s="74"/>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7"/>
      <c r="B143" s="27"/>
      <c r="C143" s="27"/>
      <c r="D143" s="27"/>
      <c r="E143" s="27"/>
      <c r="F143" s="74"/>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7"/>
      <c r="B144" s="27"/>
      <c r="C144" s="27"/>
      <c r="D144" s="27"/>
      <c r="E144" s="27"/>
      <c r="F144" s="74"/>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7"/>
      <c r="B145" s="27"/>
      <c r="C145" s="27"/>
      <c r="D145" s="27"/>
      <c r="E145" s="27"/>
      <c r="F145" s="74"/>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27"/>
      <c r="B146" s="27"/>
      <c r="C146" s="27"/>
      <c r="D146" s="27"/>
      <c r="E146" s="27"/>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7"/>
      <c r="B147" s="27"/>
      <c r="C147" s="27"/>
      <c r="D147" s="27"/>
      <c r="E147" s="27"/>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7"/>
      <c r="B148" s="27"/>
      <c r="C148" s="27"/>
      <c r="D148" s="27"/>
      <c r="E148" s="27"/>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7"/>
      <c r="B149" s="27"/>
      <c r="C149" s="27"/>
      <c r="D149" s="27"/>
      <c r="E149" s="27"/>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7"/>
      <c r="B150" s="27"/>
      <c r="C150" s="27"/>
      <c r="D150" s="27"/>
      <c r="E150" s="27"/>
      <c r="F150" s="74"/>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7"/>
      <c r="B151" s="27"/>
      <c r="C151" s="27"/>
      <c r="D151" s="27"/>
      <c r="E151" s="27"/>
      <c r="F151" s="74"/>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7"/>
      <c r="B152" s="27"/>
      <c r="C152" s="27"/>
      <c r="D152" s="27"/>
      <c r="E152" s="27"/>
      <c r="F152" s="74"/>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7"/>
      <c r="B153" s="27"/>
      <c r="C153" s="27"/>
      <c r="D153" s="27"/>
      <c r="E153" s="27"/>
      <c r="F153" s="74"/>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7"/>
      <c r="B154" s="27"/>
      <c r="C154" s="27"/>
      <c r="D154" s="27"/>
      <c r="E154" s="27"/>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7"/>
      <c r="B155" s="27"/>
      <c r="C155" s="27"/>
      <c r="D155" s="27"/>
      <c r="E155" s="27"/>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7"/>
      <c r="B156" s="27"/>
      <c r="C156" s="27"/>
      <c r="D156" s="27"/>
      <c r="E156" s="27"/>
      <c r="F156" s="74"/>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7"/>
      <c r="B157" s="27"/>
      <c r="C157" s="27"/>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27"/>
      <c r="B158" s="27"/>
      <c r="C158" s="27"/>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7"/>
      <c r="B159" s="27"/>
      <c r="C159" s="27"/>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7"/>
      <c r="B160" s="27"/>
      <c r="C160" s="27"/>
      <c r="D160" s="27"/>
      <c r="E160" s="27"/>
      <c r="F160" s="74"/>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7"/>
      <c r="B161" s="27"/>
      <c r="C161" s="27"/>
      <c r="D161" s="27"/>
      <c r="E161" s="27"/>
      <c r="F161" s="74"/>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7"/>
      <c r="B162" s="27"/>
      <c r="C162" s="27"/>
      <c r="D162" s="27"/>
      <c r="E162" s="27"/>
      <c r="F162" s="74"/>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7"/>
      <c r="B163" s="27"/>
      <c r="C163" s="27"/>
      <c r="D163" s="27"/>
      <c r="E163" s="27"/>
      <c r="F163" s="74"/>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7"/>
      <c r="B164" s="27"/>
      <c r="C164" s="27"/>
      <c r="D164" s="27"/>
      <c r="E164" s="27"/>
      <c r="F164" s="74"/>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7"/>
      <c r="B165" s="27"/>
      <c r="C165" s="27"/>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7"/>
      <c r="B166" s="27"/>
      <c r="C166" s="27"/>
      <c r="D166" s="27"/>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7"/>
      <c r="B167" s="27"/>
      <c r="C167" s="27"/>
      <c r="D167" s="27"/>
      <c r="E167" s="27"/>
      <c r="F167" s="74"/>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7"/>
      <c r="B168" s="27"/>
      <c r="C168" s="27"/>
      <c r="D168" s="27"/>
      <c r="E168" s="27"/>
      <c r="F168" s="74"/>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7"/>
      <c r="B169" s="27"/>
      <c r="C169" s="27"/>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7"/>
      <c r="B170" s="27"/>
      <c r="C170" s="27"/>
      <c r="D170" s="27"/>
      <c r="E170" s="27"/>
      <c r="F170" s="74"/>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7"/>
      <c r="B171" s="27"/>
      <c r="C171" s="27"/>
      <c r="D171" s="27"/>
      <c r="E171" s="27"/>
      <c r="F171" s="74"/>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7"/>
      <c r="B172" s="27"/>
      <c r="C172" s="27"/>
      <c r="D172" s="27"/>
      <c r="E172" s="27"/>
      <c r="F172" s="74"/>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7"/>
      <c r="B173" s="27"/>
      <c r="C173" s="27"/>
      <c r="D173" s="27"/>
      <c r="E173" s="27"/>
      <c r="F173" s="74"/>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7"/>
      <c r="B174" s="27"/>
      <c r="C174" s="27"/>
      <c r="D174" s="27"/>
      <c r="E174" s="27"/>
      <c r="F174" s="74"/>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7"/>
      <c r="B175" s="27"/>
      <c r="C175" s="27"/>
      <c r="D175" s="27"/>
      <c r="E175" s="27"/>
      <c r="F175" s="74"/>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7"/>
      <c r="B176" s="27"/>
      <c r="C176" s="27"/>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7"/>
      <c r="B177" s="27"/>
      <c r="C177" s="27"/>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7"/>
      <c r="B178" s="27"/>
      <c r="C178" s="27"/>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7"/>
      <c r="B179" s="27"/>
      <c r="C179" s="27"/>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27"/>
      <c r="B180" s="27"/>
      <c r="C180" s="27"/>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7"/>
      <c r="B181" s="27"/>
      <c r="C181" s="27"/>
      <c r="D181" s="27"/>
      <c r="E181" s="27"/>
      <c r="F181" s="74"/>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7"/>
      <c r="B182" s="27"/>
      <c r="C182" s="27"/>
      <c r="D182" s="27"/>
      <c r="E182" s="27"/>
      <c r="F182" s="74"/>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7"/>
      <c r="B183" s="27"/>
      <c r="C183" s="27"/>
      <c r="D183" s="27"/>
      <c r="E183" s="27"/>
      <c r="F183" s="74"/>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7"/>
      <c r="B184" s="27"/>
      <c r="C184" s="27"/>
      <c r="D184" s="27"/>
      <c r="E184" s="27"/>
      <c r="F184" s="74"/>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7"/>
      <c r="B185" s="27"/>
      <c r="C185" s="27"/>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7"/>
      <c r="B186" s="27"/>
      <c r="C186" s="27"/>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7"/>
      <c r="B187" s="27"/>
      <c r="C187" s="27"/>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27"/>
      <c r="B188" s="27"/>
      <c r="C188" s="27"/>
      <c r="D188" s="27"/>
      <c r="E188" s="27"/>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27"/>
      <c r="B189" s="27"/>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7"/>
      <c r="B190" s="27"/>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7"/>
      <c r="B191" s="27"/>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7"/>
      <c r="B192" s="27"/>
      <c r="C192" s="27"/>
      <c r="D192" s="27"/>
      <c r="E192" s="27"/>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7"/>
      <c r="B193" s="27"/>
      <c r="C193" s="27"/>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7"/>
      <c r="B194" s="27"/>
      <c r="C194" s="27"/>
      <c r="D194" s="27"/>
      <c r="E194" s="27"/>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7"/>
      <c r="B195" s="27"/>
      <c r="C195" s="27"/>
      <c r="D195" s="27"/>
      <c r="E195" s="27"/>
      <c r="F195" s="74"/>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7"/>
      <c r="B196" s="27"/>
      <c r="C196" s="27"/>
      <c r="D196" s="27"/>
      <c r="E196" s="27"/>
      <c r="F196" s="74"/>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7"/>
      <c r="B197" s="27"/>
      <c r="C197" s="27"/>
      <c r="D197" s="27"/>
      <c r="E197" s="27"/>
      <c r="F197" s="74"/>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7"/>
      <c r="B198" s="27"/>
      <c r="C198" s="27"/>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27"/>
      <c r="B199" s="27"/>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7"/>
      <c r="B200" s="27"/>
      <c r="C200" s="27"/>
      <c r="D200" s="27"/>
      <c r="E200" s="27"/>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7"/>
      <c r="B201" s="27"/>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7"/>
      <c r="B202" s="27"/>
      <c r="C202" s="27"/>
      <c r="D202" s="27"/>
      <c r="E202" s="27"/>
      <c r="F202" s="74"/>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7"/>
      <c r="B203" s="27"/>
      <c r="C203" s="27"/>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7"/>
      <c r="B204" s="27"/>
      <c r="C204" s="27"/>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7"/>
      <c r="B205" s="27"/>
      <c r="C205" s="27"/>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7"/>
      <c r="B206" s="27"/>
      <c r="C206" s="27"/>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7"/>
      <c r="B207" s="27"/>
      <c r="C207" s="27"/>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7"/>
      <c r="B208" s="27"/>
      <c r="C208" s="27"/>
      <c r="D208" s="27"/>
      <c r="E208" s="27"/>
      <c r="F208" s="74"/>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27"/>
      <c r="B209" s="27"/>
      <c r="C209" s="27"/>
      <c r="D209" s="27"/>
      <c r="E209" s="27"/>
      <c r="F209" s="74"/>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7"/>
      <c r="B210" s="27"/>
      <c r="C210" s="27"/>
      <c r="D210" s="27"/>
      <c r="E210" s="27"/>
      <c r="F210" s="74"/>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7"/>
      <c r="B211" s="27"/>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7"/>
      <c r="B212" s="27"/>
      <c r="C212" s="27"/>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7"/>
      <c r="B213" s="27"/>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7"/>
      <c r="B214" s="27"/>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7"/>
      <c r="B215" s="27"/>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7"/>
      <c r="B216" s="27"/>
      <c r="C216" s="27"/>
      <c r="D216" s="27"/>
      <c r="E216" s="27"/>
      <c r="F216" s="74"/>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7"/>
      <c r="B217" s="27"/>
      <c r="C217" s="27"/>
      <c r="D217" s="27"/>
      <c r="E217" s="27"/>
      <c r="F217" s="74"/>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7"/>
      <c r="B218" s="27"/>
      <c r="C218" s="27"/>
      <c r="D218" s="27"/>
      <c r="E218" s="27"/>
      <c r="F218" s="74"/>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7"/>
      <c r="B219" s="27"/>
      <c r="C219" s="27"/>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7"/>
      <c r="B220" s="27"/>
      <c r="C220" s="27"/>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7"/>
      <c r="B221" s="27"/>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7"/>
      <c r="B222" s="27"/>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7"/>
      <c r="B223" s="27"/>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7"/>
      <c r="B224" s="27"/>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7"/>
      <c r="B225" s="27"/>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7"/>
      <c r="B226" s="27"/>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7"/>
      <c r="B227" s="27"/>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7"/>
      <c r="B228" s="2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7"/>
      <c r="B229" s="27"/>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7"/>
      <c r="B230" s="27"/>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7"/>
      <c r="B231" s="27"/>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7"/>
      <c r="B232" s="27"/>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7"/>
      <c r="B233" s="27"/>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7"/>
      <c r="B234" s="27"/>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7"/>
      <c r="B235" s="27"/>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7"/>
      <c r="B236" s="27"/>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7"/>
      <c r="B237" s="2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7"/>
      <c r="B238" s="27"/>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7"/>
      <c r="B239" s="27"/>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7"/>
      <c r="B240" s="27"/>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7"/>
      <c r="B241" s="27"/>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7"/>
      <c r="B242" s="27"/>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7"/>
      <c r="B243" s="27"/>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7"/>
      <c r="B244" s="27"/>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7"/>
      <c r="B245" s="27"/>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7"/>
      <c r="B246" s="2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7"/>
      <c r="B247" s="27"/>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7"/>
      <c r="B248" s="27"/>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7"/>
      <c r="B249" s="27"/>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7"/>
      <c r="B250" s="27"/>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7"/>
      <c r="B251" s="27"/>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7"/>
      <c r="B252" s="27"/>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7"/>
      <c r="B253" s="27"/>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7"/>
      <c r="B254" s="27"/>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7"/>
      <c r="B255" s="27"/>
      <c r="C255" s="27"/>
      <c r="D255" s="27"/>
      <c r="E255" s="27"/>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7"/>
      <c r="B256" s="27"/>
      <c r="C256" s="27"/>
      <c r="D256" s="27"/>
      <c r="E256" s="27"/>
      <c r="F256" s="74"/>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7"/>
      <c r="B257" s="27"/>
      <c r="C257" s="27"/>
      <c r="D257" s="27"/>
      <c r="E257" s="27"/>
      <c r="F257" s="74"/>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7"/>
      <c r="B258" s="27"/>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7"/>
      <c r="B259" s="27"/>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7"/>
      <c r="B260" s="27"/>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7"/>
      <c r="B261" s="27"/>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7"/>
      <c r="B262" s="27"/>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7"/>
      <c r="B269" s="27"/>
      <c r="C269" s="27"/>
      <c r="D269" s="27"/>
      <c r="E269" s="27"/>
      <c r="F269" s="74"/>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7"/>
      <c r="B270" s="27"/>
      <c r="C270" s="27"/>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7"/>
      <c r="B271" s="27"/>
      <c r="C271" s="27"/>
      <c r="D271" s="27"/>
      <c r="E271" s="27"/>
      <c r="F271" s="74"/>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7"/>
      <c r="B272" s="27"/>
      <c r="C272" s="27"/>
      <c r="D272" s="27"/>
      <c r="E272" s="27"/>
      <c r="F272" s="74"/>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7"/>
      <c r="B273" s="27"/>
      <c r="C273" s="27"/>
      <c r="D273" s="27"/>
      <c r="E273" s="27"/>
      <c r="F273" s="74"/>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7"/>
      <c r="B274" s="27"/>
      <c r="C274" s="27"/>
      <c r="D274" s="27"/>
      <c r="E274" s="27"/>
      <c r="F274" s="74"/>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7"/>
      <c r="B275" s="27"/>
      <c r="C275" s="27"/>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7"/>
      <c r="B276" s="27"/>
      <c r="C276" s="27"/>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7"/>
      <c r="B277" s="27"/>
      <c r="C277" s="27"/>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7"/>
      <c r="B278" s="27"/>
      <c r="C278" s="27"/>
      <c r="D278" s="27"/>
      <c r="E278" s="27"/>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7"/>
      <c r="B279" s="27"/>
      <c r="C279" s="27"/>
      <c r="D279" s="27"/>
      <c r="E279" s="27"/>
      <c r="F279" s="74"/>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7"/>
      <c r="B280" s="27"/>
      <c r="C280" s="27"/>
      <c r="D280" s="27"/>
      <c r="E280" s="27"/>
      <c r="F280" s="74"/>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7"/>
      <c r="B281" s="27"/>
      <c r="C281" s="27"/>
      <c r="D281" s="27"/>
      <c r="E281" s="27"/>
      <c r="F281" s="74"/>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7"/>
      <c r="B282" s="27"/>
      <c r="C282" s="27"/>
      <c r="D282" s="27"/>
      <c r="E282" s="27"/>
      <c r="F282" s="74"/>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7"/>
      <c r="B283" s="27"/>
      <c r="C283" s="27"/>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7"/>
      <c r="B284" s="27"/>
      <c r="C284" s="27"/>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7"/>
      <c r="B285" s="27"/>
      <c r="C285" s="27"/>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7"/>
      <c r="B286" s="27"/>
      <c r="C286" s="27"/>
      <c r="D286" s="27"/>
      <c r="E286" s="27"/>
      <c r="F286" s="74"/>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7"/>
      <c r="B287" s="27"/>
      <c r="C287" s="27"/>
      <c r="D287" s="27"/>
      <c r="E287" s="27"/>
      <c r="F287" s="74"/>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7"/>
      <c r="B288" s="27"/>
      <c r="C288" s="27"/>
      <c r="D288" s="27"/>
      <c r="E288" s="27"/>
      <c r="F288" s="74"/>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7"/>
      <c r="B289" s="27"/>
      <c r="C289" s="27"/>
      <c r="D289" s="27"/>
      <c r="E289" s="27"/>
      <c r="F289" s="74"/>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B290" s="27"/>
      <c r="C290" s="27"/>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7"/>
      <c r="B291" s="27"/>
      <c r="C291" s="27"/>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7"/>
      <c r="B292" s="27"/>
      <c r="C292" s="27"/>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7"/>
      <c r="B293" s="27"/>
      <c r="C293" s="27"/>
      <c r="D293" s="27"/>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7"/>
      <c r="B294" s="27"/>
      <c r="C294" s="27"/>
      <c r="D294" s="27"/>
      <c r="E294" s="27"/>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7"/>
      <c r="B295" s="27"/>
      <c r="C295" s="27"/>
      <c r="D295" s="27"/>
      <c r="E295" s="27"/>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7"/>
      <c r="B296" s="27"/>
      <c r="C296" s="27"/>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3:A9"/>
    <mergeCell ref="A11:A17"/>
    <mergeCell ref="A19:A25"/>
    <mergeCell ref="D19:E22"/>
    <mergeCell ref="A27:A33"/>
    <mergeCell ref="A35:A41"/>
    <mergeCell ref="A43:A50"/>
    <mergeCell ref="A83:A88"/>
    <mergeCell ref="A90:A96"/>
    <mergeCell ref="D93:F96"/>
    <mergeCell ref="A52:A58"/>
    <mergeCell ref="D52:E55"/>
    <mergeCell ref="D59:F62"/>
    <mergeCell ref="A60:A66"/>
    <mergeCell ref="A68:A73"/>
    <mergeCell ref="A75:A81"/>
    <mergeCell ref="D75:F78"/>
  </mergeCells>
  <dataValidations>
    <dataValidation type="list" allowBlank="1" showErrorMessage="1" sqref="C4:C9 C12:C37 C42:C44 C51:C58 C76:C87">
      <formula1>'Durum Parametreler'!$H$2:$H$28</formula1>
    </dataValidation>
    <dataValidation type="list" allowBlank="1" showErrorMessage="1" sqref="C39 C45:C50">
      <formula1>'Durum Parametreler'!$L$2:$L$31</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3492</v>
      </c>
      <c r="B2" s="56" t="s">
        <v>3493</v>
      </c>
      <c r="C2" s="56" t="str">
        <f>VLOOKUP(A2,'import Amasya'!A:P,3,0)</f>
        <v>DOĞRU</v>
      </c>
      <c r="D2" s="56" t="s">
        <v>1370</v>
      </c>
      <c r="E2" s="56">
        <f>VLOOKUP(A2,'import Amasya'!A:P,5,0)</f>
        <v>1108</v>
      </c>
      <c r="F2" s="56">
        <f>VLOOKUP(A2,'import Amasya'!A:P,6,0)</f>
        <v>88</v>
      </c>
      <c r="G2" s="56">
        <f>VLOOKUP(A2,'import Amasya'!A:P,7,0)</f>
        <v>0</v>
      </c>
      <c r="H2" s="56">
        <f>VLOOKUP(A2,'import Amasya'!A:P,8,0)</f>
        <v>71</v>
      </c>
      <c r="I2" s="56">
        <f>VLOOKUP(A2,'import Amasya'!A:P,9,0)</f>
        <v>71</v>
      </c>
      <c r="J2" s="216">
        <f>VLOOKUP(A2,'import Amasya'!A:P,10,0)</f>
        <v>0</v>
      </c>
      <c r="K2" s="56" t="s">
        <v>3588</v>
      </c>
      <c r="L2" s="56">
        <v>3.582123557E9</v>
      </c>
      <c r="M2" s="56" t="s">
        <v>1350</v>
      </c>
      <c r="N2" s="56" t="s">
        <v>3589</v>
      </c>
      <c r="O2" s="56" t="s">
        <v>3495</v>
      </c>
      <c r="P2" s="217" t="str">
        <f>VLOOKUP(A2,'import Amasya'!A:P,16,0)</f>
        <v>Geleneksel</v>
      </c>
      <c r="Q2" s="218" t="b">
        <v>0</v>
      </c>
      <c r="R2" s="218" t="s">
        <v>38</v>
      </c>
      <c r="S2" s="218" t="s">
        <v>106</v>
      </c>
      <c r="T2" s="29" t="s">
        <v>3458</v>
      </c>
      <c r="U2" s="218" t="s">
        <v>3494</v>
      </c>
      <c r="V2" s="220">
        <v>44616.0</v>
      </c>
      <c r="W2" s="220">
        <v>44617.0</v>
      </c>
      <c r="X2" s="218"/>
      <c r="Y2" s="218" t="s">
        <v>1353</v>
      </c>
      <c r="Z2" s="220">
        <v>44616.0</v>
      </c>
      <c r="AA2" s="218"/>
      <c r="AB2" s="221"/>
      <c r="AC2" s="218"/>
      <c r="AD2" s="221"/>
      <c r="AE2" s="218"/>
      <c r="AF2" s="218"/>
      <c r="AG2" s="218"/>
      <c r="AH2" s="218"/>
      <c r="AI2" s="218" t="s">
        <v>106</v>
      </c>
      <c r="AJ2" s="218"/>
      <c r="AK2" s="218"/>
      <c r="AL2" s="218"/>
      <c r="AM2" s="218"/>
    </row>
    <row r="3" ht="15.75" customHeight="1">
      <c r="A3" s="244" t="s">
        <v>3574</v>
      </c>
      <c r="B3" s="244" t="s">
        <v>3575</v>
      </c>
      <c r="C3" s="56" t="str">
        <f>VLOOKUP(A3,'import Amasya'!A:P,3,0)</f>
        <v>YANLIŞ</v>
      </c>
      <c r="D3" s="244" t="s">
        <v>1378</v>
      </c>
      <c r="E3" s="56" t="str">
        <f>VLOOKUP(A3,'import Amasya'!A:P,5,0)</f>
        <v/>
      </c>
      <c r="F3" s="56" t="str">
        <f>VLOOKUP(A3,'import Amasya'!A:P,6,0)</f>
        <v/>
      </c>
      <c r="G3" s="56">
        <f>VLOOKUP(A3,'import Amasya'!A:P,7,0)</f>
        <v>0</v>
      </c>
      <c r="H3" s="56">
        <f>VLOOKUP(A3,'import Amasya'!A:P,8,0)</f>
        <v>21</v>
      </c>
      <c r="I3" s="56">
        <f>VLOOKUP(A3,'import Amasya'!A:P,9,0)</f>
        <v>21</v>
      </c>
      <c r="J3" s="216">
        <f>VLOOKUP(A3,'import Amasya'!A:P,10,0)</f>
        <v>0</v>
      </c>
      <c r="K3" s="244" t="s">
        <v>3590</v>
      </c>
      <c r="L3" s="245">
        <v>3.582120111E9</v>
      </c>
      <c r="M3" s="244" t="s">
        <v>1350</v>
      </c>
      <c r="N3" s="244" t="s">
        <v>3591</v>
      </c>
      <c r="O3" s="244" t="s">
        <v>3577</v>
      </c>
      <c r="P3" s="217" t="str">
        <f>VLOOKUP(A3,'import Amasya'!A:P,16,0)</f>
        <v>Geleneksel</v>
      </c>
      <c r="Q3" s="218" t="b">
        <v>0</v>
      </c>
      <c r="R3" s="218" t="s">
        <v>38</v>
      </c>
      <c r="S3" s="218" t="s">
        <v>404</v>
      </c>
      <c r="T3" s="2" t="s">
        <v>3458</v>
      </c>
      <c r="U3" s="218"/>
      <c r="V3" s="220">
        <v>44627.0</v>
      </c>
      <c r="W3" s="220">
        <v>44628.0</v>
      </c>
      <c r="X3" s="218"/>
      <c r="Y3" s="218" t="s">
        <v>1353</v>
      </c>
      <c r="Z3" s="220">
        <v>44627.0</v>
      </c>
      <c r="AA3" s="218"/>
      <c r="AB3" s="221"/>
      <c r="AC3" s="218"/>
      <c r="AD3" s="221"/>
      <c r="AE3" s="218"/>
      <c r="AF3" s="218"/>
      <c r="AG3" s="218"/>
      <c r="AH3" s="218"/>
      <c r="AI3" s="218" t="s">
        <v>404</v>
      </c>
      <c r="AJ3" s="220"/>
      <c r="AK3" s="218"/>
      <c r="AL3" s="218"/>
      <c r="AM3" s="218"/>
    </row>
    <row r="4" ht="15.75" customHeight="1">
      <c r="A4" s="56" t="s">
        <v>3592</v>
      </c>
      <c r="B4" s="56" t="s">
        <v>3593</v>
      </c>
      <c r="C4" s="56" t="str">
        <f>VLOOKUP(A4,'import Amasya'!A:P,3,0)</f>
        <v>DOĞRU</v>
      </c>
      <c r="D4" s="56" t="s">
        <v>1364</v>
      </c>
      <c r="E4" s="56" t="str">
        <f>VLOOKUP(A4,'import Amasya'!A:P,5,0)</f>
        <v/>
      </c>
      <c r="F4" s="56" t="str">
        <f>VLOOKUP(A4,'import Amasya'!A:P,6,0)</f>
        <v/>
      </c>
      <c r="G4" s="56">
        <f>VLOOKUP(A4,'import Amasya'!A:P,7,0)</f>
        <v>0</v>
      </c>
      <c r="H4" s="56">
        <f>VLOOKUP(A4,'import Amasya'!A:P,8,0)</f>
        <v>21</v>
      </c>
      <c r="I4" s="56">
        <f>VLOOKUP(A4,'import Amasya'!A:P,9,0)</f>
        <v>21</v>
      </c>
      <c r="J4" s="216">
        <f>VLOOKUP(A4,'import Amasya'!A:P,10,0)</f>
        <v>0</v>
      </c>
      <c r="K4" s="56" t="s">
        <v>3594</v>
      </c>
      <c r="L4" s="56">
        <v>5.523110505E9</v>
      </c>
      <c r="M4" s="56" t="s">
        <v>1350</v>
      </c>
      <c r="N4" s="56" t="s">
        <v>3595</v>
      </c>
      <c r="O4" s="56" t="s">
        <v>3596</v>
      </c>
      <c r="P4" s="217" t="str">
        <f>VLOOKUP(A4,'import Amasya'!A:P,16,0)</f>
        <v>Geleneksel</v>
      </c>
      <c r="Q4" s="218" t="b">
        <v>0</v>
      </c>
      <c r="R4" s="218"/>
      <c r="S4" s="218"/>
      <c r="T4" s="207"/>
      <c r="U4" s="218"/>
      <c r="V4" s="220"/>
      <c r="W4" s="220"/>
      <c r="X4" s="218"/>
      <c r="Y4" s="218"/>
      <c r="Z4" s="220"/>
      <c r="AA4" s="218"/>
      <c r="AB4" s="221"/>
      <c r="AC4" s="218"/>
      <c r="AD4" s="221"/>
      <c r="AE4" s="218"/>
      <c r="AF4" s="218"/>
      <c r="AG4" s="218"/>
      <c r="AH4" s="218"/>
      <c r="AI4" s="218"/>
      <c r="AJ4" s="220"/>
      <c r="AK4" s="218"/>
      <c r="AL4" s="218"/>
      <c r="AM4" s="218"/>
    </row>
    <row r="5" ht="15.75" customHeight="1">
      <c r="A5" s="56" t="s">
        <v>3568</v>
      </c>
      <c r="B5" s="56" t="s">
        <v>3569</v>
      </c>
      <c r="C5" s="56" t="str">
        <f>VLOOKUP(A5,'import Amasya'!A:P,3,0)</f>
        <v>DOĞRU</v>
      </c>
      <c r="D5" s="56" t="s">
        <v>1507</v>
      </c>
      <c r="E5" s="56">
        <f>VLOOKUP(A5,'import Amasya'!A:P,5,0)</f>
        <v>2</v>
      </c>
      <c r="F5" s="56" t="str">
        <f>VLOOKUP(A5,'import Amasya'!A:P,6,0)</f>
        <v/>
      </c>
      <c r="G5" s="56">
        <f>VLOOKUP(A5,'import Amasya'!A:P,7,0)</f>
        <v>0</v>
      </c>
      <c r="H5" s="56">
        <f>VLOOKUP(A5,'import Amasya'!A:P,8,0)</f>
        <v>37</v>
      </c>
      <c r="I5" s="56">
        <f>VLOOKUP(A5,'import Amasya'!A:P,9,0)</f>
        <v>37</v>
      </c>
      <c r="J5" s="216">
        <f>VLOOKUP(A5,'import Amasya'!A:P,10,0)</f>
        <v>0</v>
      </c>
      <c r="K5" s="56" t="s">
        <v>3597</v>
      </c>
      <c r="L5" s="56">
        <v>3.582700005E9</v>
      </c>
      <c r="M5" s="56" t="s">
        <v>1350</v>
      </c>
      <c r="N5" s="56" t="s">
        <v>3591</v>
      </c>
      <c r="O5" s="56" t="s">
        <v>3572</v>
      </c>
      <c r="P5" s="217" t="str">
        <f>VLOOKUP(A5,'import Amasya'!A:P,16,0)</f>
        <v>Geleneksel</v>
      </c>
      <c r="Q5" s="218" t="b">
        <v>0</v>
      </c>
      <c r="R5" s="218" t="s">
        <v>29</v>
      </c>
      <c r="S5" s="218" t="s">
        <v>404</v>
      </c>
      <c r="T5" s="207" t="s">
        <v>3458</v>
      </c>
      <c r="U5" s="218" t="s">
        <v>3598</v>
      </c>
      <c r="V5" s="220">
        <v>44627.0</v>
      </c>
      <c r="W5" s="220">
        <v>44628.0</v>
      </c>
      <c r="X5" s="218"/>
      <c r="Y5" s="218" t="s">
        <v>31</v>
      </c>
      <c r="Z5" s="220">
        <v>44615.0</v>
      </c>
      <c r="AA5" s="218" t="s">
        <v>1353</v>
      </c>
      <c r="AB5" s="221">
        <v>44627.0</v>
      </c>
      <c r="AC5" s="218"/>
      <c r="AD5" s="221"/>
      <c r="AE5" s="218"/>
      <c r="AF5" s="218"/>
      <c r="AG5" s="218"/>
      <c r="AH5" s="218"/>
      <c r="AI5" s="218" t="s">
        <v>66</v>
      </c>
      <c r="AJ5" s="218" t="s">
        <v>404</v>
      </c>
      <c r="AK5" s="218"/>
      <c r="AL5" s="218"/>
      <c r="AM5" s="218"/>
    </row>
    <row r="6" ht="15.75" customHeight="1">
      <c r="A6" s="56" t="s">
        <v>3474</v>
      </c>
      <c r="B6" s="56" t="s">
        <v>3475</v>
      </c>
      <c r="C6" s="56" t="str">
        <f>VLOOKUP(A6,'import Amasya'!A:P,3,0)</f>
        <v>DOĞRU</v>
      </c>
      <c r="D6" s="56" t="s">
        <v>1356</v>
      </c>
      <c r="E6" s="56">
        <f>VLOOKUP(A6,'import Amasya'!A:P,5,0)</f>
        <v>48</v>
      </c>
      <c r="F6" s="56">
        <f>VLOOKUP(A6,'import Amasya'!A:P,6,0)</f>
        <v>31</v>
      </c>
      <c r="G6" s="56">
        <f>VLOOKUP(A6,'import Amasya'!A:P,7,0)</f>
        <v>0</v>
      </c>
      <c r="H6" s="56">
        <f>VLOOKUP(A6,'import Amasya'!A:P,8,0)</f>
        <v>23</v>
      </c>
      <c r="I6" s="56">
        <f>VLOOKUP(A6,'import Amasya'!A:P,9,0)</f>
        <v>23</v>
      </c>
      <c r="J6" s="216">
        <f>VLOOKUP(A6,'import Amasya'!A:P,10,0)</f>
        <v>0</v>
      </c>
      <c r="K6" s="56" t="s">
        <v>3599</v>
      </c>
      <c r="L6" s="56">
        <v>3.582125112E9</v>
      </c>
      <c r="M6" s="56" t="s">
        <v>1350</v>
      </c>
      <c r="N6" s="56" t="s">
        <v>3600</v>
      </c>
      <c r="O6" s="56" t="s">
        <v>3601</v>
      </c>
      <c r="P6" s="217" t="str">
        <f>VLOOKUP(A6,'import Amasya'!A:P,16,0)</f>
        <v>Geleneksel</v>
      </c>
      <c r="Q6" s="218" t="b">
        <v>0</v>
      </c>
      <c r="R6" s="218" t="s">
        <v>29</v>
      </c>
      <c r="S6" s="223" t="s">
        <v>66</v>
      </c>
      <c r="T6" s="137" t="s">
        <v>3458</v>
      </c>
      <c r="U6" s="223" t="s">
        <v>3602</v>
      </c>
      <c r="V6" s="220">
        <v>44615.0</v>
      </c>
      <c r="W6" s="220">
        <v>44616.0</v>
      </c>
      <c r="X6" s="218"/>
      <c r="Y6" s="218" t="s">
        <v>1353</v>
      </c>
      <c r="Z6" s="220">
        <v>44615.0</v>
      </c>
      <c r="AA6" s="218" t="s">
        <v>1506</v>
      </c>
      <c r="AB6" s="221">
        <v>44629.0</v>
      </c>
      <c r="AC6" s="218"/>
      <c r="AD6" s="221"/>
      <c r="AE6" s="218"/>
      <c r="AF6" s="218"/>
      <c r="AG6" s="218"/>
      <c r="AH6" s="218"/>
      <c r="AI6" s="218" t="s">
        <v>66</v>
      </c>
      <c r="AJ6" s="218" t="s">
        <v>167</v>
      </c>
      <c r="AK6" s="218"/>
      <c r="AL6" s="218"/>
      <c r="AM6" s="218"/>
    </row>
    <row r="7" ht="15.75" customHeight="1">
      <c r="A7" s="56" t="s">
        <v>3603</v>
      </c>
      <c r="B7" s="56" t="s">
        <v>3604</v>
      </c>
      <c r="C7" s="56" t="str">
        <f>VLOOKUP(A7,'import Amasya'!A:P,3,0)</f>
        <v>DOĞRU</v>
      </c>
      <c r="D7" s="56" t="s">
        <v>1385</v>
      </c>
      <c r="E7" s="56">
        <f>VLOOKUP(A7,'import Amasya'!A:P,5,0)</f>
        <v>867</v>
      </c>
      <c r="F7" s="56">
        <f>VLOOKUP(A7,'import Amasya'!A:P,6,0)</f>
        <v>28</v>
      </c>
      <c r="G7" s="56">
        <f>VLOOKUP(A7,'import Amasya'!A:P,7,0)</f>
        <v>0</v>
      </c>
      <c r="H7" s="56">
        <f>VLOOKUP(A7,'import Amasya'!A:P,8,0)</f>
        <v>16</v>
      </c>
      <c r="I7" s="56">
        <f>VLOOKUP(A7,'import Amasya'!A:P,9,0)</f>
        <v>16</v>
      </c>
      <c r="J7" s="216">
        <f>VLOOKUP(A7,'import Amasya'!A:P,10,0)</f>
        <v>0</v>
      </c>
      <c r="K7" s="56" t="s">
        <v>3605</v>
      </c>
      <c r="L7" s="56">
        <v>3.585050141E9</v>
      </c>
      <c r="M7" s="56" t="s">
        <v>3606</v>
      </c>
      <c r="N7" s="56" t="s">
        <v>3607</v>
      </c>
      <c r="O7" s="56" t="s">
        <v>3608</v>
      </c>
      <c r="P7" s="217" t="str">
        <f>VLOOKUP(A7,'import Amasya'!A:P,16,0)</f>
        <v>Geleneksel</v>
      </c>
      <c r="Q7" s="218" t="b">
        <v>0</v>
      </c>
      <c r="R7" s="218"/>
      <c r="S7" s="223"/>
      <c r="T7" s="218"/>
      <c r="U7" s="223"/>
      <c r="V7" s="220"/>
      <c r="W7" s="220"/>
      <c r="X7" s="218"/>
      <c r="Y7" s="218"/>
      <c r="Z7" s="220"/>
      <c r="AA7" s="218"/>
      <c r="AB7" s="221"/>
      <c r="AC7" s="218"/>
      <c r="AD7" s="221"/>
      <c r="AE7" s="218"/>
      <c r="AF7" s="218"/>
      <c r="AG7" s="218"/>
      <c r="AH7" s="218"/>
      <c r="AI7" s="218"/>
      <c r="AJ7" s="218"/>
      <c r="AK7" s="218"/>
      <c r="AL7" s="218"/>
      <c r="AM7" s="218"/>
    </row>
    <row r="8" ht="15.75" customHeight="1">
      <c r="A8" s="56" t="s">
        <v>3558</v>
      </c>
      <c r="B8" s="56" t="s">
        <v>3559</v>
      </c>
      <c r="C8" s="56" t="str">
        <f>VLOOKUP(A8,'import Amasya'!A:P,3,0)</f>
        <v>DOĞRU</v>
      </c>
      <c r="D8" s="56" t="s">
        <v>1378</v>
      </c>
      <c r="E8" s="56">
        <f>VLOOKUP(A8,'import Amasya'!A:P,5,0)</f>
        <v>164</v>
      </c>
      <c r="F8" s="56">
        <f>VLOOKUP(A8,'import Amasya'!A:P,6,0)</f>
        <v>111</v>
      </c>
      <c r="G8" s="56">
        <f>VLOOKUP(A8,'import Amasya'!A:P,7,0)</f>
        <v>0</v>
      </c>
      <c r="H8" s="56">
        <f>VLOOKUP(A8,'import Amasya'!A:P,8,0)</f>
        <v>8</v>
      </c>
      <c r="I8" s="56">
        <f>VLOOKUP(A8,'import Amasya'!A:P,9,0)</f>
        <v>8</v>
      </c>
      <c r="J8" s="216">
        <f>VLOOKUP(A8,'import Amasya'!A:P,10,0)</f>
        <v>0</v>
      </c>
      <c r="K8" s="56" t="s">
        <v>3609</v>
      </c>
      <c r="L8" s="56">
        <v>5.413315805E9</v>
      </c>
      <c r="M8" s="56" t="s">
        <v>1350</v>
      </c>
      <c r="N8" s="56" t="s">
        <v>3610</v>
      </c>
      <c r="O8" s="56" t="s">
        <v>3561</v>
      </c>
      <c r="P8" s="217" t="str">
        <f>VLOOKUP(A8,'import Amasya'!A:P,16,0)</f>
        <v>Geleneksel</v>
      </c>
      <c r="Q8" s="218" t="b">
        <v>0</v>
      </c>
      <c r="R8" s="218" t="s">
        <v>29</v>
      </c>
      <c r="S8" s="218" t="s">
        <v>128</v>
      </c>
      <c r="T8" s="17"/>
      <c r="U8" s="218"/>
      <c r="V8" s="220">
        <v>44622.0</v>
      </c>
      <c r="W8" s="220">
        <v>44595.0</v>
      </c>
      <c r="X8" s="218"/>
      <c r="Y8" s="218" t="s">
        <v>1353</v>
      </c>
      <c r="Z8" s="220">
        <v>44622.0</v>
      </c>
      <c r="AA8" s="218" t="s">
        <v>1353</v>
      </c>
      <c r="AB8" s="221">
        <v>44627.0</v>
      </c>
      <c r="AC8" s="218"/>
      <c r="AD8" s="221"/>
      <c r="AE8" s="218"/>
      <c r="AF8" s="218"/>
      <c r="AG8" s="218"/>
      <c r="AH8" s="218"/>
      <c r="AI8" s="218" t="s">
        <v>128</v>
      </c>
      <c r="AJ8" s="218" t="s">
        <v>404</v>
      </c>
      <c r="AK8" s="218"/>
      <c r="AL8" s="218"/>
      <c r="AM8" s="218"/>
    </row>
    <row r="9" ht="15.75" customHeight="1">
      <c r="A9" s="244" t="s">
        <v>3611</v>
      </c>
      <c r="B9" s="244" t="s">
        <v>3612</v>
      </c>
      <c r="C9" s="56" t="str">
        <f>VLOOKUP(A9,'import Amasya'!A:P,3,0)</f>
        <v>DOĞRU</v>
      </c>
      <c r="D9" s="244" t="s">
        <v>1348</v>
      </c>
      <c r="E9" s="56">
        <f>VLOOKUP(A9,'import Amasya'!A:P,5,0)</f>
        <v>20</v>
      </c>
      <c r="F9" s="56">
        <f>VLOOKUP(A9,'import Amasya'!A:P,6,0)</f>
        <v>20</v>
      </c>
      <c r="G9" s="56">
        <f>VLOOKUP(A9,'import Amasya'!A:P,7,0)</f>
        <v>0</v>
      </c>
      <c r="H9" s="56">
        <f>VLOOKUP(A9,'import Amasya'!A:P,8,0)</f>
        <v>29</v>
      </c>
      <c r="I9" s="56">
        <f>VLOOKUP(A9,'import Amasya'!A:P,9,0)</f>
        <v>29</v>
      </c>
      <c r="J9" s="216">
        <f>VLOOKUP(A9,'import Amasya'!A:P,10,0)</f>
        <v>0</v>
      </c>
      <c r="K9" s="244" t="s">
        <v>3613</v>
      </c>
      <c r="L9" s="245">
        <v>3.58218906E9</v>
      </c>
      <c r="M9" s="244" t="s">
        <v>1350</v>
      </c>
      <c r="N9" s="244" t="s">
        <v>3614</v>
      </c>
      <c r="O9" s="244" t="s">
        <v>3615</v>
      </c>
      <c r="P9" s="217" t="str">
        <f>VLOOKUP(A9,'import Amasya'!A:P,16,0)</f>
        <v>Geleneksel</v>
      </c>
      <c r="Q9" s="218" t="b">
        <v>1</v>
      </c>
      <c r="R9" s="218"/>
      <c r="S9" s="218"/>
      <c r="T9" s="29"/>
      <c r="U9" s="218" t="s">
        <v>3616</v>
      </c>
      <c r="V9" s="220"/>
      <c r="W9" s="220"/>
      <c r="X9" s="218"/>
      <c r="Y9" s="218" t="s">
        <v>43</v>
      </c>
      <c r="Z9" s="220">
        <v>44627.0</v>
      </c>
      <c r="AA9" s="218" t="s">
        <v>1353</v>
      </c>
      <c r="AB9" s="221">
        <v>44629.0</v>
      </c>
      <c r="AC9" s="218"/>
      <c r="AD9" s="221"/>
      <c r="AE9" s="218"/>
      <c r="AF9" s="218"/>
      <c r="AG9" s="218"/>
      <c r="AH9" s="218"/>
      <c r="AI9" s="218" t="s">
        <v>404</v>
      </c>
      <c r="AJ9" s="218" t="s">
        <v>106</v>
      </c>
      <c r="AK9" s="218"/>
      <c r="AL9" s="218"/>
      <c r="AM9" s="218"/>
    </row>
    <row r="10" ht="15.75" customHeight="1">
      <c r="A10" s="56" t="s">
        <v>3617</v>
      </c>
      <c r="B10" s="56" t="s">
        <v>3618</v>
      </c>
      <c r="C10" s="56" t="str">
        <f>VLOOKUP(A10,'import Amasya'!A:P,3,0)</f>
        <v>DOĞRU</v>
      </c>
      <c r="D10" s="56" t="s">
        <v>1370</v>
      </c>
      <c r="E10" s="56">
        <f>VLOOKUP(A10,'import Amasya'!A:P,5,0)</f>
        <v>3986</v>
      </c>
      <c r="F10" s="56">
        <f>VLOOKUP(A10,'import Amasya'!A:P,6,0)</f>
        <v>324</v>
      </c>
      <c r="G10" s="56">
        <f>VLOOKUP(A10,'import Amasya'!A:P,7,0)</f>
        <v>4</v>
      </c>
      <c r="H10" s="56">
        <f>VLOOKUP(A10,'import Amasya'!A:P,8,0)</f>
        <v>26</v>
      </c>
      <c r="I10" s="56">
        <f>VLOOKUP(A10,'import Amasya'!A:P,9,0)</f>
        <v>30</v>
      </c>
      <c r="J10" s="216">
        <f>VLOOKUP(A10,'import Amasya'!A:P,10,0)</f>
        <v>0.13</v>
      </c>
      <c r="K10" s="56" t="s">
        <v>3619</v>
      </c>
      <c r="L10" s="56">
        <v>3.585134105E9</v>
      </c>
      <c r="M10" s="56" t="s">
        <v>3606</v>
      </c>
      <c r="N10" s="56" t="s">
        <v>3620</v>
      </c>
      <c r="O10" s="56" t="s">
        <v>3621</v>
      </c>
      <c r="P10" s="217" t="str">
        <f>VLOOKUP(A10,'import Amasya'!A:P,16,0)</f>
        <v>Geleneksel</v>
      </c>
      <c r="Q10" s="218" t="b">
        <v>0</v>
      </c>
      <c r="R10" s="218"/>
      <c r="S10" s="218"/>
      <c r="T10" s="29"/>
      <c r="U10" s="218"/>
      <c r="V10" s="220"/>
      <c r="W10" s="220"/>
      <c r="X10" s="218"/>
      <c r="Y10" s="218"/>
      <c r="Z10" s="220"/>
      <c r="AA10" s="218"/>
      <c r="AB10" s="221"/>
      <c r="AC10" s="218"/>
      <c r="AD10" s="221"/>
      <c r="AE10" s="218"/>
      <c r="AF10" s="218"/>
      <c r="AG10" s="218"/>
      <c r="AH10" s="218"/>
      <c r="AI10" s="218"/>
      <c r="AJ10" s="220"/>
      <c r="AK10" s="218"/>
      <c r="AL10" s="218"/>
      <c r="AM10" s="218"/>
    </row>
    <row r="11" ht="15.75" customHeight="1">
      <c r="A11" s="56" t="s">
        <v>3622</v>
      </c>
      <c r="B11" s="56" t="s">
        <v>3623</v>
      </c>
      <c r="C11" s="56" t="str">
        <f>VLOOKUP(A11,'import Amasya'!A:P,3,0)</f>
        <v>DOĞRU</v>
      </c>
      <c r="D11" s="56" t="s">
        <v>1348</v>
      </c>
      <c r="E11" s="56">
        <f>VLOOKUP(A11,'import Amasya'!A:P,5,0)</f>
        <v>2109</v>
      </c>
      <c r="F11" s="56">
        <f>VLOOKUP(A11,'import Amasya'!A:P,6,0)</f>
        <v>225</v>
      </c>
      <c r="G11" s="56">
        <f>VLOOKUP(A11,'import Amasya'!A:P,7,0)</f>
        <v>5</v>
      </c>
      <c r="H11" s="56">
        <f>VLOOKUP(A11,'import Amasya'!A:P,8,0)</f>
        <v>49</v>
      </c>
      <c r="I11" s="56">
        <f>VLOOKUP(A11,'import Amasya'!A:P,9,0)</f>
        <v>54</v>
      </c>
      <c r="J11" s="216">
        <f>VLOOKUP(A11,'import Amasya'!A:P,10,0)</f>
        <v>0.09</v>
      </c>
      <c r="K11" s="56" t="s">
        <v>3624</v>
      </c>
      <c r="L11" s="56">
        <v>5.461850545E9</v>
      </c>
      <c r="M11" s="56" t="s">
        <v>3606</v>
      </c>
      <c r="N11" s="56" t="s">
        <v>3625</v>
      </c>
      <c r="O11" s="56" t="s">
        <v>3626</v>
      </c>
      <c r="P11" s="217" t="str">
        <f>VLOOKUP(A11,'import Amasya'!A:P,16,0)</f>
        <v>Geleneksel</v>
      </c>
      <c r="Q11" s="218" t="b">
        <v>0</v>
      </c>
      <c r="R11" s="218"/>
      <c r="S11" s="218"/>
      <c r="T11" s="207"/>
      <c r="U11" s="218"/>
      <c r="V11" s="220"/>
      <c r="W11" s="220"/>
      <c r="X11" s="218"/>
      <c r="Y11" s="218"/>
      <c r="Z11" s="220"/>
      <c r="AA11" s="218"/>
      <c r="AB11" s="221"/>
      <c r="AC11" s="218"/>
      <c r="AD11" s="221"/>
      <c r="AE11" s="218"/>
      <c r="AF11" s="218"/>
      <c r="AG11" s="218"/>
      <c r="AH11" s="218"/>
      <c r="AI11" s="218"/>
      <c r="AJ11" s="220"/>
      <c r="AK11" s="218"/>
      <c r="AL11" s="218"/>
      <c r="AM11" s="218"/>
    </row>
    <row r="12" ht="15.75" customHeight="1">
      <c r="A12" s="56" t="s">
        <v>3476</v>
      </c>
      <c r="B12" s="56" t="s">
        <v>3477</v>
      </c>
      <c r="C12" s="56" t="str">
        <f>VLOOKUP(A12,'import Amasya'!A:P,3,0)</f>
        <v>DOĞRU</v>
      </c>
      <c r="D12" s="56" t="s">
        <v>1507</v>
      </c>
      <c r="E12" s="56">
        <f>VLOOKUP(A12,'import Amasya'!A:P,5,0)</f>
        <v>1195</v>
      </c>
      <c r="F12" s="56">
        <f>VLOOKUP(A12,'import Amasya'!A:P,6,0)</f>
        <v>99</v>
      </c>
      <c r="G12" s="56">
        <f>VLOOKUP(A12,'import Amasya'!A:P,7,0)</f>
        <v>26</v>
      </c>
      <c r="H12" s="56">
        <f>VLOOKUP(A12,'import Amasya'!A:P,8,0)</f>
        <v>33</v>
      </c>
      <c r="I12" s="56">
        <f>VLOOKUP(A12,'import Amasya'!A:P,9,0)</f>
        <v>59</v>
      </c>
      <c r="J12" s="216">
        <f>VLOOKUP(A12,'import Amasya'!A:P,10,0)</f>
        <v>0.44</v>
      </c>
      <c r="K12" s="56" t="s">
        <v>3627</v>
      </c>
      <c r="L12" s="56">
        <v>5.448646525E9</v>
      </c>
      <c r="M12" s="56" t="s">
        <v>1350</v>
      </c>
      <c r="N12" s="56" t="s">
        <v>3628</v>
      </c>
      <c r="O12" s="56" t="s">
        <v>3629</v>
      </c>
      <c r="P12" s="217" t="str">
        <f>VLOOKUP(A12,'import Amasya'!A:P,16,0)</f>
        <v>Geleneksel</v>
      </c>
      <c r="Q12" s="218" t="b">
        <v>0</v>
      </c>
      <c r="R12" s="218" t="s">
        <v>38</v>
      </c>
      <c r="S12" s="218" t="s">
        <v>66</v>
      </c>
      <c r="T12" s="207" t="s">
        <v>3458</v>
      </c>
      <c r="U12" s="218" t="s">
        <v>3630</v>
      </c>
      <c r="V12" s="220">
        <v>44615.0</v>
      </c>
      <c r="W12" s="220">
        <v>44616.0</v>
      </c>
      <c r="X12" s="218"/>
      <c r="Y12" s="218" t="s">
        <v>1353</v>
      </c>
      <c r="Z12" s="220">
        <v>44615.0</v>
      </c>
      <c r="AA12" s="218"/>
      <c r="AB12" s="221"/>
      <c r="AC12" s="218"/>
      <c r="AD12" s="221"/>
      <c r="AE12" s="218"/>
      <c r="AF12" s="218"/>
      <c r="AG12" s="218"/>
      <c r="AH12" s="218"/>
      <c r="AI12" s="218" t="s">
        <v>66</v>
      </c>
      <c r="AJ12" s="218"/>
      <c r="AK12" s="218"/>
      <c r="AL12" s="218"/>
      <c r="AM12" s="218"/>
    </row>
    <row r="13" ht="15.75" customHeight="1">
      <c r="A13" s="56" t="s">
        <v>3631</v>
      </c>
      <c r="B13" s="56" t="s">
        <v>3632</v>
      </c>
      <c r="C13" s="56" t="str">
        <f>VLOOKUP(A13,'import Amasya'!A:P,3,0)</f>
        <v>DOĞRU</v>
      </c>
      <c r="D13" s="56" t="s">
        <v>1370</v>
      </c>
      <c r="E13" s="56" t="str">
        <f>VLOOKUP(A13,'import Amasya'!A:P,5,0)</f>
        <v/>
      </c>
      <c r="F13" s="56" t="str">
        <f>VLOOKUP(A13,'import Amasya'!A:P,6,0)</f>
        <v/>
      </c>
      <c r="G13" s="56">
        <f>VLOOKUP(A13,'import Amasya'!A:P,7,0)</f>
        <v>0</v>
      </c>
      <c r="H13" s="56">
        <f>VLOOKUP(A13,'import Amasya'!A:P,8,0)</f>
        <v>45</v>
      </c>
      <c r="I13" s="56">
        <f>VLOOKUP(A13,'import Amasya'!A:P,9,0)</f>
        <v>45</v>
      </c>
      <c r="J13" s="216">
        <f>VLOOKUP(A13,'import Amasya'!A:P,10,0)</f>
        <v>0</v>
      </c>
      <c r="K13" s="56" t="s">
        <v>3633</v>
      </c>
      <c r="L13" s="56">
        <v>3.582185692E9</v>
      </c>
      <c r="M13" s="56" t="s">
        <v>1350</v>
      </c>
      <c r="N13" s="56" t="s">
        <v>3589</v>
      </c>
      <c r="O13" s="56" t="s">
        <v>3634</v>
      </c>
      <c r="P13" s="217" t="str">
        <f>VLOOKUP(A13,'import Amasya'!A:P,16,0)</f>
        <v>Geleneksel</v>
      </c>
      <c r="Q13" s="218" t="b">
        <v>0</v>
      </c>
      <c r="R13" s="218" t="s">
        <v>43</v>
      </c>
      <c r="S13" s="218"/>
      <c r="T13" s="218"/>
      <c r="U13" s="218" t="s">
        <v>3635</v>
      </c>
      <c r="V13" s="220"/>
      <c r="W13" s="220"/>
      <c r="X13" s="218"/>
      <c r="Y13" s="218" t="s">
        <v>1506</v>
      </c>
      <c r="Z13" s="220">
        <v>44616.0</v>
      </c>
      <c r="AA13" s="218"/>
      <c r="AB13" s="221"/>
      <c r="AC13" s="218"/>
      <c r="AD13" s="221"/>
      <c r="AE13" s="218"/>
      <c r="AF13" s="218"/>
      <c r="AG13" s="218"/>
      <c r="AH13" s="218"/>
      <c r="AI13" s="218" t="s">
        <v>106</v>
      </c>
      <c r="AJ13" s="218"/>
      <c r="AK13" s="218"/>
      <c r="AL13" s="218"/>
      <c r="AM13" s="218"/>
    </row>
    <row r="14" ht="15.75" customHeight="1">
      <c r="A14" s="56" t="s">
        <v>3636</v>
      </c>
      <c r="B14" s="56" t="s">
        <v>3637</v>
      </c>
      <c r="C14" s="56" t="str">
        <f>VLOOKUP(A14,'import Amasya'!A:P,3,0)</f>
        <v>DOĞRU</v>
      </c>
      <c r="D14" s="56" t="s">
        <v>1364</v>
      </c>
      <c r="E14" s="56" t="str">
        <f>VLOOKUP(A14,'import Amasya'!A:P,5,0)</f>
        <v/>
      </c>
      <c r="F14" s="56" t="str">
        <f>VLOOKUP(A14,'import Amasya'!A:P,6,0)</f>
        <v/>
      </c>
      <c r="G14" s="56">
        <f>VLOOKUP(A14,'import Amasya'!A:P,7,0)</f>
        <v>0</v>
      </c>
      <c r="H14" s="56">
        <f>VLOOKUP(A14,'import Amasya'!A:P,8,0)</f>
        <v>30</v>
      </c>
      <c r="I14" s="56">
        <f>VLOOKUP(A14,'import Amasya'!A:P,9,0)</f>
        <v>30</v>
      </c>
      <c r="J14" s="216">
        <f>VLOOKUP(A14,'import Amasya'!A:P,10,0)</f>
        <v>0</v>
      </c>
      <c r="K14" s="56" t="s">
        <v>3638</v>
      </c>
      <c r="L14" s="56">
        <v>3.582123738E9</v>
      </c>
      <c r="M14" s="56" t="s">
        <v>1350</v>
      </c>
      <c r="N14" s="56" t="s">
        <v>3628</v>
      </c>
      <c r="O14" s="56" t="s">
        <v>3629</v>
      </c>
      <c r="P14" s="217" t="str">
        <f>VLOOKUP(A14,'import Amasya'!A:P,16,0)</f>
        <v>Geleneksel</v>
      </c>
      <c r="Q14" s="218" t="b">
        <v>0</v>
      </c>
      <c r="R14" s="218" t="s">
        <v>31</v>
      </c>
      <c r="S14" s="218"/>
      <c r="T14" s="218"/>
      <c r="U14" s="218" t="s">
        <v>3639</v>
      </c>
      <c r="V14" s="220"/>
      <c r="W14" s="220"/>
      <c r="X14" s="218"/>
      <c r="Y14" s="218" t="s">
        <v>1353</v>
      </c>
      <c r="Z14" s="220">
        <v>44615.0</v>
      </c>
      <c r="AA14" s="218" t="s">
        <v>1506</v>
      </c>
      <c r="AB14" s="221">
        <v>44627.0</v>
      </c>
      <c r="AC14" s="218" t="s">
        <v>1506</v>
      </c>
      <c r="AD14" s="221">
        <v>44629.0</v>
      </c>
      <c r="AE14" s="218"/>
      <c r="AF14" s="218"/>
      <c r="AG14" s="218"/>
      <c r="AH14" s="218"/>
      <c r="AI14" s="218" t="s">
        <v>66</v>
      </c>
      <c r="AJ14" s="218" t="s">
        <v>404</v>
      </c>
      <c r="AK14" s="218" t="s">
        <v>167</v>
      </c>
      <c r="AL14" s="218"/>
      <c r="AM14" s="218"/>
    </row>
    <row r="15" ht="15.75" customHeight="1">
      <c r="A15" s="56" t="s">
        <v>3640</v>
      </c>
      <c r="B15" s="56" t="s">
        <v>3641</v>
      </c>
      <c r="C15" s="56" t="str">
        <f>VLOOKUP(A15,'import Amasya'!A:P,3,0)</f>
        <v>DOĞRU</v>
      </c>
      <c r="D15" s="56" t="s">
        <v>1364</v>
      </c>
      <c r="E15" s="56">
        <f>VLOOKUP(A15,'import Amasya'!A:P,5,0)</f>
        <v>2</v>
      </c>
      <c r="F15" s="56">
        <f>VLOOKUP(A15,'import Amasya'!A:P,6,0)</f>
        <v>2</v>
      </c>
      <c r="G15" s="56">
        <f>VLOOKUP(A15,'import Amasya'!A:P,7,0)</f>
        <v>0</v>
      </c>
      <c r="H15" s="56">
        <f>VLOOKUP(A15,'import Amasya'!A:P,8,0)</f>
        <v>30</v>
      </c>
      <c r="I15" s="56">
        <f>VLOOKUP(A15,'import Amasya'!A:P,9,0)</f>
        <v>30</v>
      </c>
      <c r="J15" s="216">
        <f>VLOOKUP(A15,'import Amasya'!A:P,10,0)</f>
        <v>0</v>
      </c>
      <c r="K15" s="56" t="s">
        <v>3642</v>
      </c>
      <c r="L15" s="56">
        <v>5.056513306E9</v>
      </c>
      <c r="M15" s="56" t="s">
        <v>1350</v>
      </c>
      <c r="N15" s="56" t="s">
        <v>3643</v>
      </c>
      <c r="O15" s="56" t="s">
        <v>3644</v>
      </c>
      <c r="P15" s="217" t="str">
        <f>VLOOKUP(A15,'import Amasya'!A:P,16,0)</f>
        <v>Geleneksel</v>
      </c>
      <c r="Q15" s="218" t="b">
        <v>0</v>
      </c>
      <c r="R15" s="218"/>
      <c r="S15" s="218"/>
      <c r="T15" s="137"/>
      <c r="U15" s="218"/>
      <c r="V15" s="220"/>
      <c r="W15" s="220"/>
      <c r="X15" s="218"/>
      <c r="Y15" s="218"/>
      <c r="Z15" s="220"/>
      <c r="AA15" s="218"/>
      <c r="AB15" s="221"/>
      <c r="AC15" s="218"/>
      <c r="AD15" s="221"/>
      <c r="AE15" s="218"/>
      <c r="AF15" s="218"/>
      <c r="AG15" s="218"/>
      <c r="AH15" s="218"/>
      <c r="AI15" s="218"/>
      <c r="AJ15" s="220"/>
      <c r="AK15" s="218"/>
      <c r="AL15" s="218"/>
      <c r="AM15" s="218"/>
    </row>
    <row r="16" ht="15.75" customHeight="1">
      <c r="A16" s="56" t="s">
        <v>3645</v>
      </c>
      <c r="B16" s="56" t="s">
        <v>3646</v>
      </c>
      <c r="C16" s="56" t="str">
        <f>VLOOKUP(A16,'import Amasya'!A:P,3,0)</f>
        <v>DOĞRU</v>
      </c>
      <c r="D16" s="56" t="s">
        <v>1370</v>
      </c>
      <c r="E16" s="56">
        <f>VLOOKUP(A16,'import Amasya'!A:P,5,0)</f>
        <v>429</v>
      </c>
      <c r="F16" s="56">
        <f>VLOOKUP(A16,'import Amasya'!A:P,6,0)</f>
        <v>183</v>
      </c>
      <c r="G16" s="56">
        <f>VLOOKUP(A16,'import Amasya'!A:P,7,0)</f>
        <v>0</v>
      </c>
      <c r="H16" s="56">
        <f>VLOOKUP(A16,'import Amasya'!A:P,8,0)</f>
        <v>39</v>
      </c>
      <c r="I16" s="56">
        <f>VLOOKUP(A16,'import Amasya'!A:P,9,0)</f>
        <v>39</v>
      </c>
      <c r="J16" s="216">
        <f>VLOOKUP(A16,'import Amasya'!A:P,10,0)</f>
        <v>0</v>
      </c>
      <c r="K16" s="56" t="s">
        <v>3647</v>
      </c>
      <c r="L16" s="56">
        <v>3.5851325E9</v>
      </c>
      <c r="M16" s="56" t="s">
        <v>3606</v>
      </c>
      <c r="N16" s="56" t="s">
        <v>3648</v>
      </c>
      <c r="O16" s="56" t="s">
        <v>3649</v>
      </c>
      <c r="P16" s="217" t="str">
        <f>VLOOKUP(A16,'import Amasya'!A:P,16,0)</f>
        <v>Geleneksel</v>
      </c>
      <c r="Q16" s="218" t="b">
        <v>0</v>
      </c>
      <c r="R16" s="218"/>
      <c r="S16" s="218"/>
      <c r="T16" s="223"/>
      <c r="U16" s="2"/>
      <c r="V16" s="220"/>
      <c r="W16" s="220"/>
      <c r="X16" s="218"/>
      <c r="Y16" s="218"/>
      <c r="Z16" s="220"/>
      <c r="AA16" s="218"/>
      <c r="AB16" s="221"/>
      <c r="AC16" s="218"/>
      <c r="AD16" s="221"/>
      <c r="AE16" s="218"/>
      <c r="AF16" s="218"/>
      <c r="AG16" s="218"/>
      <c r="AH16" s="218"/>
      <c r="AI16" s="218"/>
      <c r="AJ16" s="218"/>
      <c r="AK16" s="218"/>
      <c r="AL16" s="218"/>
      <c r="AM16" s="218"/>
    </row>
    <row r="17" ht="15.75" customHeight="1">
      <c r="A17" s="56" t="s">
        <v>3650</v>
      </c>
      <c r="B17" s="56" t="s">
        <v>3651</v>
      </c>
      <c r="C17" s="56" t="str">
        <f>VLOOKUP(A17,'import Amasya'!A:P,3,0)</f>
        <v>DOĞRU</v>
      </c>
      <c r="D17" s="56" t="s">
        <v>1370</v>
      </c>
      <c r="E17" s="56">
        <f>VLOOKUP(A17,'import Amasya'!A:P,5,0)</f>
        <v>265</v>
      </c>
      <c r="F17" s="56">
        <f>VLOOKUP(A17,'import Amasya'!A:P,6,0)</f>
        <v>118</v>
      </c>
      <c r="G17" s="56">
        <f>VLOOKUP(A17,'import Amasya'!A:P,7,0)</f>
        <v>0</v>
      </c>
      <c r="H17" s="56">
        <f>VLOOKUP(A17,'import Amasya'!A:P,8,0)</f>
        <v>20</v>
      </c>
      <c r="I17" s="56">
        <f>VLOOKUP(A17,'import Amasya'!A:P,9,0)</f>
        <v>20</v>
      </c>
      <c r="J17" s="216">
        <f>VLOOKUP(A17,'import Amasya'!A:P,10,0)</f>
        <v>0</v>
      </c>
      <c r="K17" s="56" t="s">
        <v>3652</v>
      </c>
      <c r="L17" s="56">
        <v>3.585137878E9</v>
      </c>
      <c r="M17" s="56" t="s">
        <v>3606</v>
      </c>
      <c r="N17" s="56" t="s">
        <v>3648</v>
      </c>
      <c r="O17" s="56" t="s">
        <v>3653</v>
      </c>
      <c r="P17" s="217" t="str">
        <f>VLOOKUP(A17,'import Amasya'!A:P,16,0)</f>
        <v>Geleneksel</v>
      </c>
      <c r="Q17" s="218" t="b">
        <v>0</v>
      </c>
      <c r="R17" s="218"/>
      <c r="S17" s="218"/>
      <c r="T17" s="218"/>
      <c r="U17" s="218"/>
      <c r="V17" s="220"/>
      <c r="W17" s="220"/>
      <c r="X17" s="218"/>
      <c r="Y17" s="218"/>
      <c r="Z17" s="220"/>
      <c r="AA17" s="218"/>
      <c r="AB17" s="221"/>
      <c r="AC17" s="218"/>
      <c r="AD17" s="221"/>
      <c r="AE17" s="218"/>
      <c r="AF17" s="218"/>
      <c r="AG17" s="218"/>
      <c r="AH17" s="218"/>
      <c r="AI17" s="218"/>
      <c r="AJ17" s="218"/>
      <c r="AK17" s="218"/>
      <c r="AL17" s="218"/>
      <c r="AM17" s="218"/>
    </row>
    <row r="18" ht="15.75" customHeight="1">
      <c r="A18" s="56" t="s">
        <v>3654</v>
      </c>
      <c r="B18" s="56" t="s">
        <v>3655</v>
      </c>
      <c r="C18" s="56" t="str">
        <f>VLOOKUP(A18,'import Amasya'!A:P,3,0)</f>
        <v>DOĞRU</v>
      </c>
      <c r="D18" s="56" t="s">
        <v>1370</v>
      </c>
      <c r="E18" s="56">
        <f>VLOOKUP(A18,'import Amasya'!A:P,5,0)</f>
        <v>1530</v>
      </c>
      <c r="F18" s="56">
        <f>VLOOKUP(A18,'import Amasya'!A:P,6,0)</f>
        <v>8</v>
      </c>
      <c r="G18" s="56">
        <f>VLOOKUP(A18,'import Amasya'!A:P,7,0)</f>
        <v>0</v>
      </c>
      <c r="H18" s="56">
        <f>VLOOKUP(A18,'import Amasya'!A:P,8,0)</f>
        <v>10</v>
      </c>
      <c r="I18" s="56">
        <f>VLOOKUP(A18,'import Amasya'!A:P,9,0)</f>
        <v>10</v>
      </c>
      <c r="J18" s="216">
        <f>VLOOKUP(A18,'import Amasya'!A:P,10,0)</f>
        <v>0</v>
      </c>
      <c r="K18" s="56" t="s">
        <v>3656</v>
      </c>
      <c r="L18" s="56">
        <v>3.582182545E9</v>
      </c>
      <c r="M18" s="56" t="s">
        <v>1350</v>
      </c>
      <c r="N18" s="56" t="s">
        <v>3600</v>
      </c>
      <c r="O18" s="56" t="s">
        <v>3657</v>
      </c>
      <c r="P18" s="217" t="str">
        <f>VLOOKUP(A18,'import Amasya'!A:P,16,0)</f>
        <v>Geleneksel</v>
      </c>
      <c r="Q18" s="218" t="b">
        <v>0</v>
      </c>
      <c r="R18" s="218" t="s">
        <v>29</v>
      </c>
      <c r="S18" s="218"/>
      <c r="T18" s="223"/>
      <c r="U18" s="218" t="s">
        <v>3658</v>
      </c>
      <c r="V18" s="220"/>
      <c r="W18" s="220"/>
      <c r="X18" s="218"/>
      <c r="Y18" s="218" t="s">
        <v>1353</v>
      </c>
      <c r="Z18" s="220">
        <v>44615.0</v>
      </c>
      <c r="AA18" s="218" t="s">
        <v>1353</v>
      </c>
      <c r="AB18" s="221">
        <v>44629.0</v>
      </c>
      <c r="AC18" s="218"/>
      <c r="AD18" s="221"/>
      <c r="AE18" s="218"/>
      <c r="AF18" s="218"/>
      <c r="AG18" s="218"/>
      <c r="AH18" s="218"/>
      <c r="AI18" s="218" t="s">
        <v>66</v>
      </c>
      <c r="AJ18" s="218" t="s">
        <v>167</v>
      </c>
      <c r="AK18" s="218"/>
      <c r="AL18" s="218"/>
      <c r="AM18" s="218"/>
    </row>
    <row r="19" ht="15.75" customHeight="1">
      <c r="A19" s="56" t="s">
        <v>3659</v>
      </c>
      <c r="B19" s="56" t="s">
        <v>3660</v>
      </c>
      <c r="C19" s="56" t="str">
        <f>VLOOKUP(A19,'import Amasya'!A:P,3,0)</f>
        <v>DOĞRU</v>
      </c>
      <c r="D19" s="56" t="s">
        <v>1356</v>
      </c>
      <c r="E19" s="56">
        <f>VLOOKUP(A19,'import Amasya'!A:P,5,0)</f>
        <v>486</v>
      </c>
      <c r="F19" s="56" t="str">
        <f>VLOOKUP(A19,'import Amasya'!A:P,6,0)</f>
        <v/>
      </c>
      <c r="G19" s="56">
        <f>VLOOKUP(A19,'import Amasya'!A:P,7,0)</f>
        <v>0</v>
      </c>
      <c r="H19" s="56">
        <f>VLOOKUP(A19,'import Amasya'!A:P,8,0)</f>
        <v>22</v>
      </c>
      <c r="I19" s="56">
        <f>VLOOKUP(A19,'import Amasya'!A:P,9,0)</f>
        <v>22</v>
      </c>
      <c r="J19" s="216">
        <f>VLOOKUP(A19,'import Amasya'!A:P,10,0)</f>
        <v>0</v>
      </c>
      <c r="K19" s="56" t="s">
        <v>3661</v>
      </c>
      <c r="L19" s="56">
        <v>3.582121312E9</v>
      </c>
      <c r="M19" s="56" t="s">
        <v>1350</v>
      </c>
      <c r="N19" s="56" t="s">
        <v>3600</v>
      </c>
      <c r="O19" s="56" t="s">
        <v>3662</v>
      </c>
      <c r="P19" s="217" t="str">
        <f>VLOOKUP(A19,'import Amasya'!A:P,16,0)</f>
        <v>Geleneksel</v>
      </c>
      <c r="Q19" s="218" t="b">
        <v>0</v>
      </c>
      <c r="R19" s="218" t="s">
        <v>43</v>
      </c>
      <c r="S19" s="218"/>
      <c r="T19" s="218"/>
      <c r="U19" s="218" t="s">
        <v>3663</v>
      </c>
      <c r="V19" s="220"/>
      <c r="W19" s="220"/>
      <c r="X19" s="218"/>
      <c r="Y19" s="218" t="s">
        <v>43</v>
      </c>
      <c r="Z19" s="220">
        <v>44620.0</v>
      </c>
      <c r="AA19" s="218"/>
      <c r="AB19" s="221"/>
      <c r="AC19" s="218"/>
      <c r="AD19" s="221"/>
      <c r="AE19" s="218"/>
      <c r="AF19" s="218"/>
      <c r="AG19" s="218"/>
      <c r="AH19" s="218"/>
      <c r="AI19" s="218" t="s">
        <v>149</v>
      </c>
      <c r="AJ19" s="218"/>
      <c r="AK19" s="218"/>
      <c r="AL19" s="218"/>
      <c r="AM19" s="218"/>
    </row>
    <row r="20" ht="15.75" customHeight="1">
      <c r="A20" s="56" t="s">
        <v>3520</v>
      </c>
      <c r="B20" s="56" t="s">
        <v>3521</v>
      </c>
      <c r="C20" s="56" t="str">
        <f>VLOOKUP(A20,'import Amasya'!A:P,3,0)</f>
        <v>DOĞRU</v>
      </c>
      <c r="D20" s="56" t="s">
        <v>1378</v>
      </c>
      <c r="E20" s="56">
        <f>VLOOKUP(A20,'import Amasya'!A:P,5,0)</f>
        <v>1382</v>
      </c>
      <c r="F20" s="56">
        <f>VLOOKUP(A20,'import Amasya'!A:P,6,0)</f>
        <v>71</v>
      </c>
      <c r="G20" s="56">
        <f>VLOOKUP(A20,'import Amasya'!A:P,7,0)</f>
        <v>0</v>
      </c>
      <c r="H20" s="56">
        <f>VLOOKUP(A20,'import Amasya'!A:P,8,0)</f>
        <v>30</v>
      </c>
      <c r="I20" s="56">
        <f>VLOOKUP(A20,'import Amasya'!A:P,9,0)</f>
        <v>30</v>
      </c>
      <c r="J20" s="216">
        <f>VLOOKUP(A20,'import Amasya'!A:P,10,0)</f>
        <v>0</v>
      </c>
      <c r="K20" s="56" t="s">
        <v>3664</v>
      </c>
      <c r="L20" s="56">
        <v>3.582220531E9</v>
      </c>
      <c r="M20" s="56" t="s">
        <v>1350</v>
      </c>
      <c r="N20" s="56" t="s">
        <v>3643</v>
      </c>
      <c r="O20" s="56" t="s">
        <v>3665</v>
      </c>
      <c r="P20" s="217" t="str">
        <f>VLOOKUP(A20,'import Amasya'!A:P,16,0)</f>
        <v>Geleneksel</v>
      </c>
      <c r="Q20" s="218" t="b">
        <v>0</v>
      </c>
      <c r="R20" s="218" t="s">
        <v>29</v>
      </c>
      <c r="S20" s="218" t="s">
        <v>149</v>
      </c>
      <c r="T20" s="29" t="s">
        <v>3458</v>
      </c>
      <c r="U20" s="218" t="s">
        <v>3666</v>
      </c>
      <c r="V20" s="220">
        <v>44620.0</v>
      </c>
      <c r="W20" s="220">
        <v>44621.0</v>
      </c>
      <c r="X20" s="218"/>
      <c r="Y20" s="218" t="s">
        <v>1353</v>
      </c>
      <c r="Z20" s="220">
        <v>44620.0</v>
      </c>
      <c r="AA20" s="218" t="s">
        <v>1353</v>
      </c>
      <c r="AB20" s="221">
        <v>44629.0</v>
      </c>
      <c r="AC20" s="218"/>
      <c r="AD20" s="221"/>
      <c r="AE20" s="218"/>
      <c r="AF20" s="218"/>
      <c r="AG20" s="218"/>
      <c r="AH20" s="218"/>
      <c r="AI20" s="218" t="s">
        <v>149</v>
      </c>
      <c r="AJ20" s="218" t="s">
        <v>167</v>
      </c>
      <c r="AK20" s="218"/>
      <c r="AL20" s="218"/>
      <c r="AM20" s="218"/>
    </row>
    <row r="21" ht="15.75" customHeight="1">
      <c r="A21" s="56" t="s">
        <v>3667</v>
      </c>
      <c r="B21" s="56" t="s">
        <v>3668</v>
      </c>
      <c r="C21" s="56" t="str">
        <f>VLOOKUP(A21,'import Amasya'!A:P,3,0)</f>
        <v>DOĞRU</v>
      </c>
      <c r="D21" s="56" t="s">
        <v>1370</v>
      </c>
      <c r="E21" s="56" t="str">
        <f>VLOOKUP(A21,'import Amasya'!A:P,5,0)</f>
        <v/>
      </c>
      <c r="F21" s="56" t="str">
        <f>VLOOKUP(A21,'import Amasya'!A:P,6,0)</f>
        <v/>
      </c>
      <c r="G21" s="56">
        <f>VLOOKUP(A21,'import Amasya'!A:P,7,0)</f>
        <v>0</v>
      </c>
      <c r="H21" s="56">
        <f>VLOOKUP(A21,'import Amasya'!A:P,8,0)</f>
        <v>23</v>
      </c>
      <c r="I21" s="56">
        <f>VLOOKUP(A21,'import Amasya'!A:P,9,0)</f>
        <v>23</v>
      </c>
      <c r="J21" s="216">
        <f>VLOOKUP(A21,'import Amasya'!A:P,10,0)</f>
        <v>0</v>
      </c>
      <c r="K21" s="56" t="s">
        <v>3669</v>
      </c>
      <c r="L21" s="56">
        <v>3.585133555E9</v>
      </c>
      <c r="M21" s="56" t="s">
        <v>3606</v>
      </c>
      <c r="N21" s="56" t="s">
        <v>3670</v>
      </c>
      <c r="O21" s="56" t="s">
        <v>3671</v>
      </c>
      <c r="P21" s="217" t="str">
        <f>VLOOKUP(A21,'import Amasya'!A:P,16,0)</f>
        <v>Geleneksel</v>
      </c>
      <c r="Q21" s="218" t="b">
        <v>0</v>
      </c>
      <c r="R21" s="218"/>
      <c r="S21" s="218"/>
      <c r="T21" s="207"/>
      <c r="U21" s="218"/>
      <c r="V21" s="220"/>
      <c r="W21" s="220"/>
      <c r="X21" s="218"/>
      <c r="Y21" s="218"/>
      <c r="Z21" s="220"/>
      <c r="AA21" s="218"/>
      <c r="AB21" s="221"/>
      <c r="AC21" s="218"/>
      <c r="AD21" s="221"/>
      <c r="AE21" s="218"/>
      <c r="AF21" s="218"/>
      <c r="AG21" s="218"/>
      <c r="AH21" s="218"/>
      <c r="AI21" s="218"/>
      <c r="AJ21" s="220"/>
      <c r="AK21" s="218"/>
      <c r="AL21" s="218"/>
      <c r="AM21" s="218"/>
    </row>
    <row r="22" ht="15.75" customHeight="1">
      <c r="A22" s="56" t="s">
        <v>3515</v>
      </c>
      <c r="B22" s="56" t="s">
        <v>3516</v>
      </c>
      <c r="C22" s="56" t="str">
        <f>VLOOKUP(A22,'import Amasya'!A:P,3,0)</f>
        <v>DOĞRU</v>
      </c>
      <c r="D22" s="56" t="s">
        <v>1688</v>
      </c>
      <c r="E22" s="56">
        <f>VLOOKUP(A22,'import Amasya'!A:P,5,0)</f>
        <v>1033</v>
      </c>
      <c r="F22" s="56">
        <f>VLOOKUP(A22,'import Amasya'!A:P,6,0)</f>
        <v>82</v>
      </c>
      <c r="G22" s="56">
        <f>VLOOKUP(A22,'import Amasya'!A:P,7,0)</f>
        <v>0</v>
      </c>
      <c r="H22" s="56">
        <f>VLOOKUP(A22,'import Amasya'!A:P,8,0)</f>
        <v>31</v>
      </c>
      <c r="I22" s="56">
        <f>VLOOKUP(A22,'import Amasya'!A:P,9,0)</f>
        <v>31</v>
      </c>
      <c r="J22" s="216">
        <f>VLOOKUP(A22,'import Amasya'!A:P,10,0)</f>
        <v>0</v>
      </c>
      <c r="K22" s="56" t="s">
        <v>3672</v>
      </c>
      <c r="L22" s="56">
        <v>5.054162593E9</v>
      </c>
      <c r="M22" s="56" t="s">
        <v>1350</v>
      </c>
      <c r="N22" s="56" t="s">
        <v>3643</v>
      </c>
      <c r="O22" s="56" t="s">
        <v>3519</v>
      </c>
      <c r="P22" s="217" t="str">
        <f>VLOOKUP(A22,'import Amasya'!A:P,16,0)</f>
        <v>Geleneksel</v>
      </c>
      <c r="Q22" s="218" t="b">
        <v>0</v>
      </c>
      <c r="R22" s="218" t="s">
        <v>38</v>
      </c>
      <c r="S22" s="218" t="s">
        <v>149</v>
      </c>
      <c r="T22" s="29" t="s">
        <v>3458</v>
      </c>
      <c r="U22" s="56"/>
      <c r="V22" s="220">
        <v>44620.0</v>
      </c>
      <c r="W22" s="220">
        <v>44621.0</v>
      </c>
      <c r="X22" s="218"/>
      <c r="Y22" s="218" t="s">
        <v>1353</v>
      </c>
      <c r="Z22" s="220">
        <v>44620.0</v>
      </c>
      <c r="AA22" s="218"/>
      <c r="AB22" s="221"/>
      <c r="AC22" s="218"/>
      <c r="AD22" s="221"/>
      <c r="AE22" s="218"/>
      <c r="AF22" s="218"/>
      <c r="AG22" s="218"/>
      <c r="AH22" s="218"/>
      <c r="AI22" s="218" t="s">
        <v>149</v>
      </c>
      <c r="AJ22" s="218"/>
      <c r="AK22" s="218"/>
      <c r="AL22" s="218"/>
      <c r="AM22" s="218"/>
    </row>
    <row r="23" ht="15.75" customHeight="1">
      <c r="A23" s="56" t="s">
        <v>3673</v>
      </c>
      <c r="B23" s="56" t="s">
        <v>3674</v>
      </c>
      <c r="C23" s="56" t="str">
        <f>VLOOKUP(A23,'import Amasya'!A:P,3,0)</f>
        <v>DOĞRU</v>
      </c>
      <c r="D23" s="56" t="s">
        <v>1356</v>
      </c>
      <c r="E23" s="56">
        <f>VLOOKUP(A23,'import Amasya'!A:P,5,0)</f>
        <v>87</v>
      </c>
      <c r="F23" s="56">
        <f>VLOOKUP(A23,'import Amasya'!A:P,6,0)</f>
        <v>4</v>
      </c>
      <c r="G23" s="56">
        <f>VLOOKUP(A23,'import Amasya'!A:P,7,0)</f>
        <v>0</v>
      </c>
      <c r="H23" s="56">
        <f>VLOOKUP(A23,'import Amasya'!A:P,8,0)</f>
        <v>29</v>
      </c>
      <c r="I23" s="56">
        <f>VLOOKUP(A23,'import Amasya'!A:P,9,0)</f>
        <v>29</v>
      </c>
      <c r="J23" s="216">
        <f>VLOOKUP(A23,'import Amasya'!A:P,10,0)</f>
        <v>0</v>
      </c>
      <c r="K23" s="56" t="s">
        <v>3675</v>
      </c>
      <c r="L23" s="56">
        <v>5.416933191E9</v>
      </c>
      <c r="M23" s="56" t="s">
        <v>1350</v>
      </c>
      <c r="N23" s="56" t="s">
        <v>3643</v>
      </c>
      <c r="O23" s="56" t="s">
        <v>3644</v>
      </c>
      <c r="P23" s="217" t="str">
        <f>VLOOKUP(A23,'import Amasya'!A:P,16,0)</f>
        <v>Geleneksel</v>
      </c>
      <c r="Q23" s="218" t="b">
        <v>0</v>
      </c>
      <c r="R23" s="218" t="s">
        <v>29</v>
      </c>
      <c r="S23" s="218"/>
      <c r="T23" s="218"/>
      <c r="U23" s="218" t="s">
        <v>3676</v>
      </c>
      <c r="V23" s="220"/>
      <c r="W23" s="220"/>
      <c r="X23" s="218"/>
      <c r="Y23" s="218" t="s">
        <v>1353</v>
      </c>
      <c r="Z23" s="220">
        <v>44620.0</v>
      </c>
      <c r="AA23" s="218"/>
      <c r="AB23" s="221"/>
      <c r="AC23" s="218"/>
      <c r="AD23" s="221"/>
      <c r="AE23" s="218"/>
      <c r="AF23" s="218"/>
      <c r="AG23" s="218"/>
      <c r="AH23" s="218"/>
      <c r="AI23" s="218" t="s">
        <v>149</v>
      </c>
      <c r="AJ23" s="218"/>
      <c r="AK23" s="218"/>
      <c r="AL23" s="218"/>
      <c r="AM23" s="218"/>
    </row>
    <row r="24" ht="15.75" customHeight="1">
      <c r="A24" s="56" t="s">
        <v>3552</v>
      </c>
      <c r="B24" s="56" t="s">
        <v>3553</v>
      </c>
      <c r="C24" s="56" t="str">
        <f>VLOOKUP(A24,'import Amasya'!A:P,3,0)</f>
        <v>DOĞRU</v>
      </c>
      <c r="D24" s="56" t="s">
        <v>1348</v>
      </c>
      <c r="E24" s="56">
        <f>VLOOKUP(A24,'import Amasya'!A:P,5,0)</f>
        <v>4</v>
      </c>
      <c r="F24" s="56" t="str">
        <f>VLOOKUP(A24,'import Amasya'!A:P,6,0)</f>
        <v/>
      </c>
      <c r="G24" s="56">
        <f>VLOOKUP(A24,'import Amasya'!A:P,7,0)</f>
        <v>0</v>
      </c>
      <c r="H24" s="56">
        <f>VLOOKUP(A24,'import Amasya'!A:P,8,0)</f>
        <v>16</v>
      </c>
      <c r="I24" s="56">
        <f>VLOOKUP(A24,'import Amasya'!A:P,9,0)</f>
        <v>16</v>
      </c>
      <c r="J24" s="216">
        <f>VLOOKUP(A24,'import Amasya'!A:P,10,0)</f>
        <v>0</v>
      </c>
      <c r="K24" s="56" t="s">
        <v>3677</v>
      </c>
      <c r="L24" s="56">
        <v>5.331929505E9</v>
      </c>
      <c r="M24" s="56" t="s">
        <v>1350</v>
      </c>
      <c r="N24" s="56" t="s">
        <v>3595</v>
      </c>
      <c r="O24" s="56" t="s">
        <v>3678</v>
      </c>
      <c r="P24" s="217" t="str">
        <f>VLOOKUP(A24,'import Amasya'!A:P,16,0)</f>
        <v>Geleneksel</v>
      </c>
      <c r="Q24" s="218" t="b">
        <v>0</v>
      </c>
      <c r="R24" s="218" t="s">
        <v>38</v>
      </c>
      <c r="S24" s="218" t="s">
        <v>128</v>
      </c>
      <c r="T24" s="224"/>
      <c r="U24" s="246" t="s">
        <v>3679</v>
      </c>
      <c r="V24" s="220">
        <v>44622.0</v>
      </c>
      <c r="W24" s="220">
        <v>44623.0</v>
      </c>
      <c r="X24" s="218"/>
      <c r="Y24" s="218" t="s">
        <v>1353</v>
      </c>
      <c r="Z24" s="220">
        <v>44622.0</v>
      </c>
      <c r="AA24" s="218"/>
      <c r="AB24" s="221"/>
      <c r="AC24" s="218"/>
      <c r="AD24" s="221"/>
      <c r="AE24" s="218"/>
      <c r="AF24" s="218"/>
      <c r="AG24" s="218"/>
      <c r="AH24" s="218"/>
      <c r="AI24" s="218" t="s">
        <v>128</v>
      </c>
      <c r="AJ24" s="218"/>
      <c r="AK24" s="218"/>
      <c r="AL24" s="218"/>
      <c r="AM24" s="218"/>
    </row>
    <row r="25" ht="15.75" customHeight="1">
      <c r="A25" s="56" t="s">
        <v>3510</v>
      </c>
      <c r="B25" s="56" t="s">
        <v>3511</v>
      </c>
      <c r="C25" s="56" t="str">
        <f>VLOOKUP(A25,'import Amasya'!A:P,3,0)</f>
        <v>DOĞRU</v>
      </c>
      <c r="D25" s="56" t="s">
        <v>1370</v>
      </c>
      <c r="E25" s="56">
        <f>VLOOKUP(A25,'import Amasya'!A:P,5,0)</f>
        <v>91</v>
      </c>
      <c r="F25" s="56">
        <f>VLOOKUP(A25,'import Amasya'!A:P,6,0)</f>
        <v>36</v>
      </c>
      <c r="G25" s="56">
        <f>VLOOKUP(A25,'import Amasya'!A:P,7,0)</f>
        <v>0</v>
      </c>
      <c r="H25" s="56">
        <f>VLOOKUP(A25,'import Amasya'!A:P,8,0)</f>
        <v>8</v>
      </c>
      <c r="I25" s="56">
        <f>VLOOKUP(A25,'import Amasya'!A:P,9,0)</f>
        <v>8</v>
      </c>
      <c r="J25" s="216">
        <f>VLOOKUP(A25,'import Amasya'!A:P,10,0)</f>
        <v>0</v>
      </c>
      <c r="K25" s="56" t="s">
        <v>3680</v>
      </c>
      <c r="L25" s="56">
        <v>3.582120333E9</v>
      </c>
      <c r="M25" s="56" t="s">
        <v>1350</v>
      </c>
      <c r="N25" s="56" t="s">
        <v>3589</v>
      </c>
      <c r="O25" s="56" t="s">
        <v>3514</v>
      </c>
      <c r="P25" s="217" t="str">
        <f>VLOOKUP(A25,'import Amasya'!A:P,16,0)</f>
        <v>Geleneksel</v>
      </c>
      <c r="Q25" s="218" t="b">
        <v>0</v>
      </c>
      <c r="R25" s="218" t="s">
        <v>38</v>
      </c>
      <c r="S25" s="218" t="s">
        <v>149</v>
      </c>
      <c r="T25" s="137" t="s">
        <v>3458</v>
      </c>
      <c r="U25" s="218" t="s">
        <v>3681</v>
      </c>
      <c r="V25" s="220">
        <v>44620.0</v>
      </c>
      <c r="W25" s="220">
        <v>44621.0</v>
      </c>
      <c r="X25" s="218"/>
      <c r="Y25" s="218" t="s">
        <v>1353</v>
      </c>
      <c r="Z25" s="220">
        <v>44620.0</v>
      </c>
      <c r="AA25" s="218"/>
      <c r="AB25" s="221"/>
      <c r="AC25" s="218"/>
      <c r="AD25" s="221"/>
      <c r="AE25" s="218"/>
      <c r="AF25" s="218"/>
      <c r="AG25" s="218"/>
      <c r="AH25" s="218"/>
      <c r="AI25" s="218" t="s">
        <v>149</v>
      </c>
      <c r="AJ25" s="218"/>
      <c r="AK25" s="218"/>
      <c r="AL25" s="218"/>
      <c r="AM25" s="218"/>
    </row>
    <row r="26" ht="15.75" customHeight="1">
      <c r="A26" s="56" t="s">
        <v>3682</v>
      </c>
      <c r="B26" s="56" t="s">
        <v>3683</v>
      </c>
      <c r="C26" s="56" t="str">
        <f>VLOOKUP(A26,'import Amasya'!A:P,3,0)</f>
        <v>DOĞRU</v>
      </c>
      <c r="D26" s="56" t="s">
        <v>1385</v>
      </c>
      <c r="E26" s="56">
        <f>VLOOKUP(A26,'import Amasya'!A:P,5,0)</f>
        <v>1254</v>
      </c>
      <c r="F26" s="56">
        <f>VLOOKUP(A26,'import Amasya'!A:P,6,0)</f>
        <v>64</v>
      </c>
      <c r="G26" s="56">
        <f>VLOOKUP(A26,'import Amasya'!A:P,7,0)</f>
        <v>0</v>
      </c>
      <c r="H26" s="56">
        <f>VLOOKUP(A26,'import Amasya'!A:P,8,0)</f>
        <v>19</v>
      </c>
      <c r="I26" s="56">
        <f>VLOOKUP(A26,'import Amasya'!A:P,9,0)</f>
        <v>19</v>
      </c>
      <c r="J26" s="216">
        <f>VLOOKUP(A26,'import Amasya'!A:P,10,0)</f>
        <v>0</v>
      </c>
      <c r="K26" s="56" t="s">
        <v>3684</v>
      </c>
      <c r="L26" s="56">
        <v>3.582123205E9</v>
      </c>
      <c r="M26" s="56" t="s">
        <v>1350</v>
      </c>
      <c r="N26" s="56" t="s">
        <v>3595</v>
      </c>
      <c r="O26" s="56" t="s">
        <v>3685</v>
      </c>
      <c r="P26" s="217" t="str">
        <f>VLOOKUP(A26,'import Amasya'!A:P,16,0)</f>
        <v>Geleneksel</v>
      </c>
      <c r="Q26" s="218" t="b">
        <v>1</v>
      </c>
      <c r="R26" s="218"/>
      <c r="S26" s="218"/>
      <c r="T26" s="218"/>
      <c r="U26" s="218" t="s">
        <v>3686</v>
      </c>
      <c r="V26" s="220"/>
      <c r="W26" s="220"/>
      <c r="X26" s="218"/>
      <c r="Y26" s="218" t="s">
        <v>1353</v>
      </c>
      <c r="Z26" s="220">
        <v>44620.0</v>
      </c>
      <c r="AA26" s="218"/>
      <c r="AB26" s="221"/>
      <c r="AC26" s="218"/>
      <c r="AD26" s="221"/>
      <c r="AE26" s="218"/>
      <c r="AF26" s="218"/>
      <c r="AG26" s="218"/>
      <c r="AH26" s="218"/>
      <c r="AI26" s="218" t="s">
        <v>167</v>
      </c>
      <c r="AJ26" s="218"/>
      <c r="AK26" s="218"/>
      <c r="AL26" s="218"/>
      <c r="AM26" s="218"/>
    </row>
    <row r="27" ht="15.75" customHeight="1">
      <c r="A27" s="56" t="s">
        <v>3687</v>
      </c>
      <c r="B27" s="56" t="s">
        <v>3688</v>
      </c>
      <c r="C27" s="56" t="str">
        <f>VLOOKUP(A27,'import Amasya'!A:P,3,0)</f>
        <v>DOĞRU</v>
      </c>
      <c r="D27" s="56" t="s">
        <v>1378</v>
      </c>
      <c r="E27" s="56">
        <f>VLOOKUP(A27,'import Amasya'!A:P,5,0)</f>
        <v>461</v>
      </c>
      <c r="F27" s="56">
        <f>VLOOKUP(A27,'import Amasya'!A:P,6,0)</f>
        <v>12</v>
      </c>
      <c r="G27" s="56">
        <f>VLOOKUP(A27,'import Amasya'!A:P,7,0)</f>
        <v>0</v>
      </c>
      <c r="H27" s="56">
        <f>VLOOKUP(A27,'import Amasya'!A:P,8,0)</f>
        <v>24</v>
      </c>
      <c r="I27" s="56">
        <f>VLOOKUP(A27,'import Amasya'!A:P,9,0)</f>
        <v>24</v>
      </c>
      <c r="J27" s="216">
        <f>VLOOKUP(A27,'import Amasya'!A:P,10,0)</f>
        <v>0</v>
      </c>
      <c r="K27" s="56" t="s">
        <v>3689</v>
      </c>
      <c r="L27" s="56">
        <v>3.582121001E9</v>
      </c>
      <c r="M27" s="56" t="s">
        <v>1350</v>
      </c>
      <c r="N27" s="56" t="s">
        <v>3591</v>
      </c>
      <c r="O27" s="56" t="s">
        <v>3690</v>
      </c>
      <c r="P27" s="217" t="str">
        <f>VLOOKUP(A27,'import Amasya'!A:P,16,0)</f>
        <v>Geleneksel</v>
      </c>
      <c r="Q27" s="218" t="b">
        <v>0</v>
      </c>
      <c r="R27" s="218" t="s">
        <v>33</v>
      </c>
      <c r="S27" s="218"/>
      <c r="T27" s="218"/>
      <c r="U27" s="218" t="s">
        <v>3691</v>
      </c>
      <c r="V27" s="220"/>
      <c r="W27" s="220"/>
      <c r="X27" s="218"/>
      <c r="Y27" s="218" t="s">
        <v>1353</v>
      </c>
      <c r="Z27" s="220">
        <v>44620.0</v>
      </c>
      <c r="AA27" s="218" t="s">
        <v>1353</v>
      </c>
      <c r="AB27" s="221">
        <v>44629.0</v>
      </c>
      <c r="AC27" s="218"/>
      <c r="AD27" s="221"/>
      <c r="AE27" s="218"/>
      <c r="AF27" s="218"/>
      <c r="AG27" s="218"/>
      <c r="AH27" s="218"/>
      <c r="AI27" s="218" t="s">
        <v>167</v>
      </c>
      <c r="AJ27" s="218" t="s">
        <v>167</v>
      </c>
      <c r="AK27" s="218"/>
      <c r="AL27" s="218"/>
      <c r="AM27" s="218"/>
    </row>
    <row r="28" ht="15.75" customHeight="1">
      <c r="A28" s="244" t="s">
        <v>3563</v>
      </c>
      <c r="B28" s="244" t="s">
        <v>3564</v>
      </c>
      <c r="C28" s="56" t="str">
        <f>VLOOKUP(A28,'import Amasya'!A:P,3,0)</f>
        <v>DOĞRU</v>
      </c>
      <c r="D28" s="244" t="s">
        <v>1370</v>
      </c>
      <c r="E28" s="56" t="str">
        <f>VLOOKUP(A28,'import Amasya'!A:P,5,0)</f>
        <v/>
      </c>
      <c r="F28" s="56" t="str">
        <f>VLOOKUP(A28,'import Amasya'!A:P,6,0)</f>
        <v/>
      </c>
      <c r="G28" s="56">
        <f>VLOOKUP(A28,'import Amasya'!A:P,7,0)</f>
        <v>0</v>
      </c>
      <c r="H28" s="56">
        <f>VLOOKUP(A28,'import Amasya'!A:P,8,0)</f>
        <v>47</v>
      </c>
      <c r="I28" s="56">
        <f>VLOOKUP(A28,'import Amasya'!A:P,9,0)</f>
        <v>47</v>
      </c>
      <c r="J28" s="216">
        <f>VLOOKUP(A28,'import Amasya'!A:P,10,0)</f>
        <v>0</v>
      </c>
      <c r="K28" s="244" t="s">
        <v>3692</v>
      </c>
      <c r="L28" s="245">
        <v>3.582528822E9</v>
      </c>
      <c r="M28" s="244" t="s">
        <v>1350</v>
      </c>
      <c r="N28" s="244" t="s">
        <v>3643</v>
      </c>
      <c r="O28" s="244" t="s">
        <v>3644</v>
      </c>
      <c r="P28" s="217" t="str">
        <f>VLOOKUP(A28,'import Amasya'!A:P,16,0)</f>
        <v>Geleneksel</v>
      </c>
      <c r="Q28" s="218" t="b">
        <v>0</v>
      </c>
      <c r="R28" s="218" t="s">
        <v>38</v>
      </c>
      <c r="S28" s="218" t="s">
        <v>404</v>
      </c>
      <c r="T28" s="137" t="s">
        <v>3458</v>
      </c>
      <c r="U28" s="218"/>
      <c r="V28" s="220">
        <v>44627.0</v>
      </c>
      <c r="W28" s="220">
        <v>44628.0</v>
      </c>
      <c r="X28" s="218"/>
      <c r="Y28" s="218" t="s">
        <v>1353</v>
      </c>
      <c r="Z28" s="220">
        <v>44627.0</v>
      </c>
      <c r="AA28" s="218"/>
      <c r="AB28" s="221"/>
      <c r="AC28" s="218"/>
      <c r="AD28" s="221"/>
      <c r="AE28" s="218"/>
      <c r="AF28" s="218"/>
      <c r="AG28" s="218"/>
      <c r="AH28" s="218"/>
      <c r="AI28" s="218" t="s">
        <v>404</v>
      </c>
      <c r="AJ28" s="220"/>
      <c r="AK28" s="218"/>
      <c r="AL28" s="218"/>
      <c r="AM28" s="218"/>
    </row>
    <row r="29" ht="15.75" customHeight="1">
      <c r="A29" s="56" t="s">
        <v>3693</v>
      </c>
      <c r="B29" s="56" t="s">
        <v>3694</v>
      </c>
      <c r="C29" s="56" t="str">
        <f>VLOOKUP(A29,'import Amasya'!A:P,3,0)</f>
        <v>DOĞRU</v>
      </c>
      <c r="D29" s="56" t="s">
        <v>1364</v>
      </c>
      <c r="E29" s="56">
        <f>VLOOKUP(A29,'import Amasya'!A:P,5,0)</f>
        <v>9</v>
      </c>
      <c r="F29" s="56">
        <f>VLOOKUP(A29,'import Amasya'!A:P,6,0)</f>
        <v>6</v>
      </c>
      <c r="G29" s="56">
        <f>VLOOKUP(A29,'import Amasya'!A:P,7,0)</f>
        <v>0</v>
      </c>
      <c r="H29" s="56">
        <f>VLOOKUP(A29,'import Amasya'!A:P,8,0)</f>
        <v>43</v>
      </c>
      <c r="I29" s="56">
        <f>VLOOKUP(A29,'import Amasya'!A:P,9,0)</f>
        <v>43</v>
      </c>
      <c r="J29" s="216">
        <f>VLOOKUP(A29,'import Amasya'!A:P,10,0)</f>
        <v>0</v>
      </c>
      <c r="K29" s="56" t="s">
        <v>3695</v>
      </c>
      <c r="L29" s="56">
        <v>5.412964277E9</v>
      </c>
      <c r="M29" s="56" t="s">
        <v>1350</v>
      </c>
      <c r="N29" s="56" t="s">
        <v>3591</v>
      </c>
      <c r="O29" s="56" t="s">
        <v>3644</v>
      </c>
      <c r="P29" s="217" t="str">
        <f>VLOOKUP(A29,'import Amasya'!A:P,16,0)</f>
        <v>Geleneksel</v>
      </c>
      <c r="Q29" s="218" t="b">
        <v>0</v>
      </c>
      <c r="R29" s="218" t="s">
        <v>32</v>
      </c>
      <c r="S29" s="218"/>
      <c r="T29" s="39"/>
      <c r="U29" s="218"/>
      <c r="V29" s="220"/>
      <c r="W29" s="220"/>
      <c r="X29" s="218"/>
      <c r="Y29" s="218"/>
      <c r="Z29" s="220"/>
      <c r="AA29" s="218"/>
      <c r="AB29" s="221"/>
      <c r="AC29" s="218"/>
      <c r="AD29" s="221"/>
      <c r="AE29" s="218"/>
      <c r="AF29" s="218"/>
      <c r="AG29" s="218"/>
      <c r="AH29" s="218"/>
      <c r="AI29" s="218"/>
      <c r="AJ29" s="218"/>
      <c r="AK29" s="218"/>
      <c r="AL29" s="218"/>
      <c r="AM29" s="218"/>
    </row>
    <row r="30" ht="15.75" customHeight="1">
      <c r="A30" s="56" t="s">
        <v>3540</v>
      </c>
      <c r="B30" s="56" t="s">
        <v>3541</v>
      </c>
      <c r="C30" s="56" t="str">
        <f>VLOOKUP(A30,'import Amasya'!A:P,3,0)</f>
        <v>DOĞRU</v>
      </c>
      <c r="D30" s="56" t="s">
        <v>1378</v>
      </c>
      <c r="E30" s="56">
        <f>VLOOKUP(A30,'import Amasya'!A:P,5,0)</f>
        <v>92</v>
      </c>
      <c r="F30" s="56">
        <f>VLOOKUP(A30,'import Amasya'!A:P,6,0)</f>
        <v>34</v>
      </c>
      <c r="G30" s="56">
        <f>VLOOKUP(A30,'import Amasya'!A:P,7,0)</f>
        <v>0</v>
      </c>
      <c r="H30" s="56">
        <f>VLOOKUP(A30,'import Amasya'!A:P,8,0)</f>
        <v>28</v>
      </c>
      <c r="I30" s="56">
        <f>VLOOKUP(A30,'import Amasya'!A:P,9,0)</f>
        <v>28</v>
      </c>
      <c r="J30" s="216">
        <f>VLOOKUP(A30,'import Amasya'!A:P,10,0)</f>
        <v>0</v>
      </c>
      <c r="K30" s="56" t="s">
        <v>3696</v>
      </c>
      <c r="L30" s="56">
        <v>5.44274222E9</v>
      </c>
      <c r="M30" s="56" t="s">
        <v>1350</v>
      </c>
      <c r="N30" s="56" t="s">
        <v>3614</v>
      </c>
      <c r="O30" s="56" t="s">
        <v>3615</v>
      </c>
      <c r="P30" s="217" t="str">
        <f>VLOOKUP(A30,'import Amasya'!A:P,16,0)</f>
        <v>Geleneksel</v>
      </c>
      <c r="Q30" s="218" t="b">
        <v>0</v>
      </c>
      <c r="R30" s="218" t="s">
        <v>38</v>
      </c>
      <c r="S30" s="218" t="s">
        <v>610</v>
      </c>
      <c r="T30" s="207" t="s">
        <v>3458</v>
      </c>
      <c r="U30" s="218" t="s">
        <v>3697</v>
      </c>
      <c r="V30" s="220">
        <v>44621.0</v>
      </c>
      <c r="W30" s="220">
        <v>44622.0</v>
      </c>
      <c r="X30" s="218"/>
      <c r="Y30" s="218" t="s">
        <v>1353</v>
      </c>
      <c r="Z30" s="220">
        <v>44621.0</v>
      </c>
      <c r="AA30" s="218"/>
      <c r="AB30" s="221"/>
      <c r="AC30" s="218"/>
      <c r="AD30" s="221"/>
      <c r="AE30" s="218"/>
      <c r="AF30" s="218"/>
      <c r="AG30" s="218"/>
      <c r="AH30" s="218"/>
      <c r="AI30" s="218" t="s">
        <v>610</v>
      </c>
      <c r="AJ30" s="218"/>
      <c r="AK30" s="218"/>
      <c r="AL30" s="218"/>
      <c r="AM30" s="218"/>
    </row>
    <row r="31" ht="15.75" customHeight="1">
      <c r="A31" s="56" t="s">
        <v>3547</v>
      </c>
      <c r="B31" s="56" t="s">
        <v>3548</v>
      </c>
      <c r="C31" s="56" t="str">
        <f>VLOOKUP(A31,'import Amasya'!A:P,3,0)</f>
        <v>DOĞRU</v>
      </c>
      <c r="D31" s="56" t="s">
        <v>1356</v>
      </c>
      <c r="E31" s="56">
        <f>VLOOKUP(A31,'import Amasya'!A:P,5,0)</f>
        <v>90</v>
      </c>
      <c r="F31" s="56">
        <f>VLOOKUP(A31,'import Amasya'!A:P,6,0)</f>
        <v>13</v>
      </c>
      <c r="G31" s="56">
        <f>VLOOKUP(A31,'import Amasya'!A:P,7,0)</f>
        <v>0</v>
      </c>
      <c r="H31" s="56">
        <f>VLOOKUP(A31,'import Amasya'!A:P,8,0)</f>
        <v>14</v>
      </c>
      <c r="I31" s="56">
        <f>VLOOKUP(A31,'import Amasya'!A:P,9,0)</f>
        <v>14</v>
      </c>
      <c r="J31" s="216">
        <f>VLOOKUP(A31,'import Amasya'!A:P,10,0)</f>
        <v>0</v>
      </c>
      <c r="K31" s="56" t="s">
        <v>3698</v>
      </c>
      <c r="L31" s="56">
        <v>3.58222006E9</v>
      </c>
      <c r="M31" s="56" t="s">
        <v>1350</v>
      </c>
      <c r="N31" s="56" t="s">
        <v>3600</v>
      </c>
      <c r="O31" s="56" t="s">
        <v>3601</v>
      </c>
      <c r="P31" s="217" t="str">
        <f>VLOOKUP(A31,'import Amasya'!A:P,16,0)</f>
        <v>Geleneksel</v>
      </c>
      <c r="Q31" s="218" t="b">
        <v>0</v>
      </c>
      <c r="R31" s="218" t="s">
        <v>38</v>
      </c>
      <c r="S31" s="218" t="s">
        <v>106</v>
      </c>
      <c r="T31" s="207" t="s">
        <v>3458</v>
      </c>
      <c r="U31" s="218" t="s">
        <v>3699</v>
      </c>
      <c r="V31" s="220">
        <v>44629.0</v>
      </c>
      <c r="W31" s="220">
        <v>44630.0</v>
      </c>
      <c r="X31" s="218"/>
      <c r="Y31" s="218" t="s">
        <v>43</v>
      </c>
      <c r="Z31" s="220">
        <v>44620.0</v>
      </c>
      <c r="AA31" s="218" t="s">
        <v>1353</v>
      </c>
      <c r="AB31" s="221">
        <v>44622.0</v>
      </c>
      <c r="AC31" s="218" t="s">
        <v>1353</v>
      </c>
      <c r="AD31" s="221">
        <v>44629.0</v>
      </c>
      <c r="AE31" s="218"/>
      <c r="AF31" s="218"/>
      <c r="AG31" s="218"/>
      <c r="AH31" s="218"/>
      <c r="AI31" s="218" t="s">
        <v>149</v>
      </c>
      <c r="AJ31" s="218" t="s">
        <v>128</v>
      </c>
      <c r="AK31" s="218" t="s">
        <v>106</v>
      </c>
      <c r="AL31" s="218"/>
      <c r="AM31" s="218"/>
    </row>
    <row r="32" ht="15.75" customHeight="1">
      <c r="A32" s="56" t="s">
        <v>3459</v>
      </c>
      <c r="B32" s="56" t="s">
        <v>3460</v>
      </c>
      <c r="C32" s="56" t="str">
        <f>VLOOKUP(A32,'import Amasya'!A:P,3,0)</f>
        <v>DOĞRU</v>
      </c>
      <c r="D32" s="56" t="s">
        <v>1356</v>
      </c>
      <c r="E32" s="56">
        <f>VLOOKUP(A32,'import Amasya'!A:P,5,0)</f>
        <v>319</v>
      </c>
      <c r="F32" s="56">
        <f>VLOOKUP(A32,'import Amasya'!A:P,6,0)</f>
        <v>21</v>
      </c>
      <c r="G32" s="56">
        <f>VLOOKUP(A32,'import Amasya'!A:P,7,0)</f>
        <v>4</v>
      </c>
      <c r="H32" s="56">
        <f>VLOOKUP(A32,'import Amasya'!A:P,8,0)</f>
        <v>7</v>
      </c>
      <c r="I32" s="56">
        <f>VLOOKUP(A32,'import Amasya'!A:P,9,0)</f>
        <v>11</v>
      </c>
      <c r="J32" s="216">
        <f>VLOOKUP(A32,'import Amasya'!A:P,10,0)</f>
        <v>0.36</v>
      </c>
      <c r="K32" s="56" t="s">
        <v>3700</v>
      </c>
      <c r="L32" s="56">
        <v>5.541119305E9</v>
      </c>
      <c r="M32" s="56" t="s">
        <v>1350</v>
      </c>
      <c r="N32" s="56" t="s">
        <v>3610</v>
      </c>
      <c r="O32" s="56" t="s">
        <v>3463</v>
      </c>
      <c r="P32" s="217" t="str">
        <f>VLOOKUP(A32,'import Amasya'!A:P,16,0)</f>
        <v>Geleneksel</v>
      </c>
      <c r="Q32" s="218" t="b">
        <v>0</v>
      </c>
      <c r="R32" s="218" t="s">
        <v>38</v>
      </c>
      <c r="S32" s="218" t="s">
        <v>66</v>
      </c>
      <c r="T32" s="207" t="s">
        <v>3458</v>
      </c>
      <c r="U32" s="218"/>
      <c r="V32" s="220">
        <v>44615.0</v>
      </c>
      <c r="W32" s="220">
        <v>44616.0</v>
      </c>
      <c r="X32" s="218"/>
      <c r="Y32" s="218" t="s">
        <v>1353</v>
      </c>
      <c r="Z32" s="220">
        <v>44615.0</v>
      </c>
      <c r="AA32" s="218"/>
      <c r="AB32" s="221"/>
      <c r="AC32" s="218"/>
      <c r="AD32" s="221"/>
      <c r="AE32" s="218"/>
      <c r="AF32" s="218"/>
      <c r="AG32" s="218"/>
      <c r="AH32" s="218"/>
      <c r="AI32" s="218" t="s">
        <v>66</v>
      </c>
      <c r="AJ32" s="218"/>
      <c r="AK32" s="218"/>
      <c r="AL32" s="218"/>
      <c r="AM32" s="218"/>
    </row>
    <row r="33" ht="15.75" customHeight="1">
      <c r="A33" s="56" t="s">
        <v>3496</v>
      </c>
      <c r="B33" s="56" t="s">
        <v>3497</v>
      </c>
      <c r="C33" s="56" t="str">
        <f>VLOOKUP(A33,'import Amasya'!A:P,3,0)</f>
        <v>DOĞRU</v>
      </c>
      <c r="D33" s="56" t="s">
        <v>1348</v>
      </c>
      <c r="E33" s="56">
        <f>VLOOKUP(A33,'import Amasya'!A:P,5,0)</f>
        <v>78</v>
      </c>
      <c r="F33" s="56">
        <f>VLOOKUP(A33,'import Amasya'!A:P,6,0)</f>
        <v>3</v>
      </c>
      <c r="G33" s="56">
        <f>VLOOKUP(A33,'import Amasya'!A:P,7,0)</f>
        <v>19</v>
      </c>
      <c r="H33" s="56">
        <f>VLOOKUP(A33,'import Amasya'!A:P,8,0)</f>
        <v>39</v>
      </c>
      <c r="I33" s="56">
        <f>VLOOKUP(A33,'import Amasya'!A:P,9,0)</f>
        <v>58</v>
      </c>
      <c r="J33" s="216">
        <f>VLOOKUP(A33,'import Amasya'!A:P,10,0)</f>
        <v>0.33</v>
      </c>
      <c r="K33" s="56" t="s">
        <v>3701</v>
      </c>
      <c r="L33" s="56">
        <v>5.354040505E9</v>
      </c>
      <c r="M33" s="56" t="s">
        <v>1350</v>
      </c>
      <c r="N33" s="56" t="s">
        <v>3702</v>
      </c>
      <c r="O33" s="56" t="s">
        <v>3703</v>
      </c>
      <c r="P33" s="217" t="str">
        <f>VLOOKUP(A33,'import Amasya'!A:P,16,0)</f>
        <v>Geleneksel</v>
      </c>
      <c r="Q33" s="218" t="b">
        <v>0</v>
      </c>
      <c r="R33" s="218" t="s">
        <v>38</v>
      </c>
      <c r="S33" s="218" t="s">
        <v>106</v>
      </c>
      <c r="T33" s="137" t="s">
        <v>3458</v>
      </c>
      <c r="U33" s="218" t="s">
        <v>3704</v>
      </c>
      <c r="V33" s="220">
        <v>44616.0</v>
      </c>
      <c r="W33" s="220">
        <v>44617.0</v>
      </c>
      <c r="X33" s="220"/>
      <c r="Y33" s="218" t="s">
        <v>1353</v>
      </c>
      <c r="Z33" s="220">
        <v>44616.0</v>
      </c>
      <c r="AA33" s="218"/>
      <c r="AB33" s="221"/>
      <c r="AC33" s="218"/>
      <c r="AD33" s="221"/>
      <c r="AE33" s="218"/>
      <c r="AF33" s="218"/>
      <c r="AG33" s="218"/>
      <c r="AH33" s="218"/>
      <c r="AI33" s="218" t="s">
        <v>106</v>
      </c>
      <c r="AJ33" s="218"/>
      <c r="AK33" s="218"/>
      <c r="AL33" s="218"/>
      <c r="AM33" s="218"/>
    </row>
    <row r="34" ht="15.75" customHeight="1">
      <c r="A34" s="56" t="s">
        <v>3482</v>
      </c>
      <c r="B34" s="56" t="s">
        <v>3483</v>
      </c>
      <c r="C34" s="56" t="str">
        <f>VLOOKUP(A34,'import Amasya'!A:P,3,0)</f>
        <v>DOĞRU</v>
      </c>
      <c r="D34" s="56" t="s">
        <v>1370</v>
      </c>
      <c r="E34" s="56">
        <f>VLOOKUP(A34,'import Amasya'!A:P,5,0)</f>
        <v>2790</v>
      </c>
      <c r="F34" s="56">
        <f>VLOOKUP(A34,'import Amasya'!A:P,6,0)</f>
        <v>579</v>
      </c>
      <c r="G34" s="56">
        <f>VLOOKUP(A34,'import Amasya'!A:P,7,0)</f>
        <v>4</v>
      </c>
      <c r="H34" s="56">
        <f>VLOOKUP(A34,'import Amasya'!A:P,8,0)</f>
        <v>10</v>
      </c>
      <c r="I34" s="56">
        <f>VLOOKUP(A34,'import Amasya'!A:P,9,0)</f>
        <v>14</v>
      </c>
      <c r="J34" s="216">
        <f>VLOOKUP(A34,'import Amasya'!A:P,10,0)</f>
        <v>0.29</v>
      </c>
      <c r="K34" s="56" t="s">
        <v>3705</v>
      </c>
      <c r="L34" s="56">
        <v>3.582181004E9</v>
      </c>
      <c r="M34" s="56" t="s">
        <v>1350</v>
      </c>
      <c r="N34" s="56" t="s">
        <v>3589</v>
      </c>
      <c r="O34" s="56" t="s">
        <v>3486</v>
      </c>
      <c r="P34" s="217" t="str">
        <f>VLOOKUP(A34,'import Amasya'!A:P,16,0)</f>
        <v>Geleneksel</v>
      </c>
      <c r="Q34" s="218" t="b">
        <v>0</v>
      </c>
      <c r="R34" s="218" t="s">
        <v>38</v>
      </c>
      <c r="S34" s="218" t="s">
        <v>106</v>
      </c>
      <c r="T34" s="207" t="s">
        <v>3458</v>
      </c>
      <c r="U34" s="218" t="s">
        <v>3706</v>
      </c>
      <c r="V34" s="220">
        <v>44616.0</v>
      </c>
      <c r="W34" s="220">
        <v>44617.0</v>
      </c>
      <c r="X34" s="218"/>
      <c r="Y34" s="218" t="s">
        <v>1353</v>
      </c>
      <c r="Z34" s="220">
        <v>44616.0</v>
      </c>
      <c r="AA34" s="218"/>
      <c r="AB34" s="221"/>
      <c r="AC34" s="218"/>
      <c r="AD34" s="221"/>
      <c r="AE34" s="218"/>
      <c r="AF34" s="218"/>
      <c r="AG34" s="218"/>
      <c r="AH34" s="218"/>
      <c r="AI34" s="218" t="s">
        <v>106</v>
      </c>
      <c r="AJ34" s="218"/>
      <c r="AK34" s="218"/>
      <c r="AL34" s="218"/>
      <c r="AM34" s="218"/>
    </row>
    <row r="35" ht="15.75" customHeight="1">
      <c r="A35" s="56" t="s">
        <v>3506</v>
      </c>
      <c r="B35" s="56" t="s">
        <v>3507</v>
      </c>
      <c r="C35" s="56" t="str">
        <f>VLOOKUP(A35,'import Amasya'!A:P,3,0)</f>
        <v>DOĞRU</v>
      </c>
      <c r="D35" s="56" t="s">
        <v>1378</v>
      </c>
      <c r="E35" s="56">
        <f>VLOOKUP(A35,'import Amasya'!A:P,5,0)</f>
        <v>1557</v>
      </c>
      <c r="F35" s="56">
        <f>VLOOKUP(A35,'import Amasya'!A:P,6,0)</f>
        <v>140</v>
      </c>
      <c r="G35" s="56">
        <f>VLOOKUP(A35,'import Amasya'!A:P,7,0)</f>
        <v>0</v>
      </c>
      <c r="H35" s="56">
        <f>VLOOKUP(A35,'import Amasya'!A:P,8,0)</f>
        <v>32</v>
      </c>
      <c r="I35" s="56">
        <f>VLOOKUP(A35,'import Amasya'!A:P,9,0)</f>
        <v>32</v>
      </c>
      <c r="J35" s="216">
        <f>VLOOKUP(A35,'import Amasya'!A:P,10,0)</f>
        <v>0</v>
      </c>
      <c r="K35" s="56" t="s">
        <v>3707</v>
      </c>
      <c r="L35" s="56">
        <v>3.58502222E9</v>
      </c>
      <c r="M35" s="56" t="s">
        <v>1350</v>
      </c>
      <c r="N35" s="56" t="s">
        <v>3600</v>
      </c>
      <c r="O35" s="56" t="s">
        <v>3601</v>
      </c>
      <c r="P35" s="217" t="str">
        <f>VLOOKUP(A35,'import Amasya'!A:P,16,0)</f>
        <v>Geleneksel</v>
      </c>
      <c r="Q35" s="218" t="b">
        <v>0</v>
      </c>
      <c r="R35" s="218" t="s">
        <v>38</v>
      </c>
      <c r="S35" s="218" t="s">
        <v>149</v>
      </c>
      <c r="T35" s="137" t="s">
        <v>3458</v>
      </c>
      <c r="U35" s="218">
        <v>5.384470081E9</v>
      </c>
      <c r="V35" s="220">
        <v>44620.0</v>
      </c>
      <c r="W35" s="220">
        <v>44621.0</v>
      </c>
      <c r="X35" s="218"/>
      <c r="Y35" s="218" t="s">
        <v>1353</v>
      </c>
      <c r="Z35" s="220">
        <v>44620.0</v>
      </c>
      <c r="AA35" s="218"/>
      <c r="AB35" s="221"/>
      <c r="AC35" s="218"/>
      <c r="AD35" s="221"/>
      <c r="AE35" s="218"/>
      <c r="AF35" s="218"/>
      <c r="AG35" s="218"/>
      <c r="AH35" s="218"/>
      <c r="AI35" s="218" t="s">
        <v>149</v>
      </c>
      <c r="AJ35" s="218"/>
      <c r="AK35" s="218"/>
      <c r="AL35" s="218"/>
      <c r="AM35" s="218"/>
    </row>
    <row r="36" ht="15.75" customHeight="1">
      <c r="A36" s="56" t="s">
        <v>3708</v>
      </c>
      <c r="B36" s="56" t="s">
        <v>3709</v>
      </c>
      <c r="C36" s="56" t="str">
        <f>VLOOKUP(A36,'import Amasya'!A:P,3,0)</f>
        <v>DOĞRU</v>
      </c>
      <c r="D36" s="56" t="s">
        <v>1378</v>
      </c>
      <c r="E36" s="56">
        <f>VLOOKUP(A36,'import Amasya'!A:P,5,0)</f>
        <v>1433</v>
      </c>
      <c r="F36" s="56">
        <f>VLOOKUP(A36,'import Amasya'!A:P,6,0)</f>
        <v>203</v>
      </c>
      <c r="G36" s="56">
        <f>VLOOKUP(A36,'import Amasya'!A:P,7,0)</f>
        <v>0</v>
      </c>
      <c r="H36" s="56">
        <f>VLOOKUP(A36,'import Amasya'!A:P,8,0)</f>
        <v>44</v>
      </c>
      <c r="I36" s="56">
        <f>VLOOKUP(A36,'import Amasya'!A:P,9,0)</f>
        <v>44</v>
      </c>
      <c r="J36" s="216">
        <f>VLOOKUP(A36,'import Amasya'!A:P,10,0)</f>
        <v>0</v>
      </c>
      <c r="K36" s="56" t="s">
        <v>3710</v>
      </c>
      <c r="L36" s="56">
        <v>3.585140521E9</v>
      </c>
      <c r="M36" s="56" t="s">
        <v>3606</v>
      </c>
      <c r="N36" s="56" t="s">
        <v>3670</v>
      </c>
      <c r="O36" s="56" t="s">
        <v>3711</v>
      </c>
      <c r="P36" s="217" t="str">
        <f>VLOOKUP(A36,'import Amasya'!A:P,16,0)</f>
        <v>Geleneksel</v>
      </c>
      <c r="Q36" s="218" t="b">
        <v>0</v>
      </c>
      <c r="R36" s="218"/>
      <c r="S36" s="218"/>
      <c r="T36" s="224"/>
      <c r="U36" s="218"/>
      <c r="V36" s="220"/>
      <c r="W36" s="220"/>
      <c r="X36" s="218"/>
      <c r="Y36" s="218"/>
      <c r="Z36" s="220"/>
      <c r="AA36" s="218"/>
      <c r="AB36" s="221"/>
      <c r="AC36" s="218"/>
      <c r="AD36" s="221"/>
      <c r="AE36" s="218"/>
      <c r="AF36" s="218"/>
      <c r="AG36" s="218"/>
      <c r="AH36" s="218"/>
      <c r="AI36" s="218"/>
      <c r="AJ36" s="218"/>
      <c r="AK36" s="218"/>
      <c r="AL36" s="218"/>
      <c r="AM36" s="218"/>
    </row>
    <row r="37" ht="15.75" customHeight="1">
      <c r="A37" s="56" t="s">
        <v>3712</v>
      </c>
      <c r="B37" s="56" t="s">
        <v>3713</v>
      </c>
      <c r="C37" s="56" t="str">
        <f>VLOOKUP(A37,'import Amasya'!A:P,3,0)</f>
        <v>DOĞRU</v>
      </c>
      <c r="D37" s="56" t="s">
        <v>1385</v>
      </c>
      <c r="E37" s="56">
        <f>VLOOKUP(A37,'import Amasya'!A:P,5,0)</f>
        <v>1205</v>
      </c>
      <c r="F37" s="56">
        <f>VLOOKUP(A37,'import Amasya'!A:P,6,0)</f>
        <v>45</v>
      </c>
      <c r="G37" s="56">
        <f>VLOOKUP(A37,'import Amasya'!A:P,7,0)</f>
        <v>0</v>
      </c>
      <c r="H37" s="56">
        <f>VLOOKUP(A37,'import Amasya'!A:P,8,0)</f>
        <v>20</v>
      </c>
      <c r="I37" s="56">
        <f>VLOOKUP(A37,'import Amasya'!A:P,9,0)</f>
        <v>20</v>
      </c>
      <c r="J37" s="216">
        <f>VLOOKUP(A37,'import Amasya'!A:P,10,0)</f>
        <v>0</v>
      </c>
      <c r="K37" s="56" t="s">
        <v>3714</v>
      </c>
      <c r="L37" s="56">
        <v>3.582129236E9</v>
      </c>
      <c r="M37" s="56" t="s">
        <v>1350</v>
      </c>
      <c r="N37" s="56" t="s">
        <v>3589</v>
      </c>
      <c r="O37" s="56" t="s">
        <v>3715</v>
      </c>
      <c r="P37" s="217" t="str">
        <f>VLOOKUP(A37,'import Amasya'!A:P,16,0)</f>
        <v>Geleneksel</v>
      </c>
      <c r="Q37" s="218" t="b">
        <v>0</v>
      </c>
      <c r="R37" s="218" t="s">
        <v>29</v>
      </c>
      <c r="S37" s="218"/>
      <c r="T37" s="224"/>
      <c r="U37" s="218" t="s">
        <v>3716</v>
      </c>
      <c r="V37" s="220"/>
      <c r="W37" s="220"/>
      <c r="X37" s="218"/>
      <c r="Y37" s="218" t="s">
        <v>1475</v>
      </c>
      <c r="Z37" s="220">
        <v>44616.0</v>
      </c>
      <c r="AA37" s="218" t="s">
        <v>1353</v>
      </c>
      <c r="AB37" s="221">
        <v>44627.0</v>
      </c>
      <c r="AC37" s="218" t="s">
        <v>1353</v>
      </c>
      <c r="AD37" s="221">
        <v>44629.0</v>
      </c>
      <c r="AE37" s="218"/>
      <c r="AF37" s="218"/>
      <c r="AG37" s="218"/>
      <c r="AH37" s="218"/>
      <c r="AI37" s="218" t="s">
        <v>106</v>
      </c>
      <c r="AJ37" s="218" t="s">
        <v>404</v>
      </c>
      <c r="AK37" s="218" t="s">
        <v>167</v>
      </c>
      <c r="AL37" s="218"/>
      <c r="AM37" s="218"/>
    </row>
    <row r="38" ht="15.75" customHeight="1">
      <c r="A38" s="56" t="s">
        <v>3717</v>
      </c>
      <c r="B38" s="56" t="s">
        <v>3718</v>
      </c>
      <c r="C38" s="56" t="str">
        <f>VLOOKUP(A38,'import Amasya'!A:P,3,0)</f>
        <v>DOĞRU</v>
      </c>
      <c r="D38" s="56" t="s">
        <v>1443</v>
      </c>
      <c r="E38" s="56">
        <f>VLOOKUP(A38,'import Amasya'!A:P,5,0)</f>
        <v>973</v>
      </c>
      <c r="F38" s="56">
        <f>VLOOKUP(A38,'import Amasya'!A:P,6,0)</f>
        <v>41</v>
      </c>
      <c r="G38" s="56">
        <f>VLOOKUP(A38,'import Amasya'!A:P,7,0)</f>
        <v>0</v>
      </c>
      <c r="H38" s="56">
        <f>VLOOKUP(A38,'import Amasya'!A:P,8,0)</f>
        <v>14</v>
      </c>
      <c r="I38" s="56">
        <f>VLOOKUP(A38,'import Amasya'!A:P,9,0)</f>
        <v>14</v>
      </c>
      <c r="J38" s="216">
        <f>VLOOKUP(A38,'import Amasya'!A:P,10,0)</f>
        <v>0</v>
      </c>
      <c r="K38" s="56" t="s">
        <v>3719</v>
      </c>
      <c r="L38" s="56">
        <v>5.331415775E9</v>
      </c>
      <c r="M38" s="56" t="s">
        <v>1350</v>
      </c>
      <c r="N38" s="56" t="s">
        <v>3600</v>
      </c>
      <c r="O38" s="56" t="s">
        <v>3601</v>
      </c>
      <c r="P38" s="217" t="str">
        <f>VLOOKUP(A38,'import Amasya'!A:P,16,0)</f>
        <v>Geleneksel</v>
      </c>
      <c r="Q38" s="218" t="b">
        <v>0</v>
      </c>
      <c r="R38" s="218" t="s">
        <v>29</v>
      </c>
      <c r="S38" s="218"/>
      <c r="T38" s="218"/>
      <c r="U38" s="56" t="s">
        <v>3720</v>
      </c>
      <c r="V38" s="220"/>
      <c r="W38" s="220"/>
      <c r="X38" s="218"/>
      <c r="Y38" s="218" t="s">
        <v>1353</v>
      </c>
      <c r="Z38" s="220">
        <v>44615.0</v>
      </c>
      <c r="AA38" s="218" t="s">
        <v>1353</v>
      </c>
      <c r="AB38" s="221">
        <v>44622.0</v>
      </c>
      <c r="AC38" s="218" t="s">
        <v>1353</v>
      </c>
      <c r="AD38" s="221">
        <v>44627.0</v>
      </c>
      <c r="AE38" s="218"/>
      <c r="AF38" s="218"/>
      <c r="AG38" s="218"/>
      <c r="AH38" s="218"/>
      <c r="AI38" s="218" t="s">
        <v>66</v>
      </c>
      <c r="AJ38" s="218" t="s">
        <v>128</v>
      </c>
      <c r="AK38" s="218" t="s">
        <v>404</v>
      </c>
      <c r="AL38" s="218"/>
      <c r="AM38" s="218"/>
    </row>
    <row r="39" ht="15.75" customHeight="1">
      <c r="A39" s="56" t="s">
        <v>3721</v>
      </c>
      <c r="B39" s="56" t="s">
        <v>3722</v>
      </c>
      <c r="C39" s="56" t="str">
        <f>VLOOKUP(A39,'import Amasya'!A:P,3,0)</f>
        <v>DOĞRU</v>
      </c>
      <c r="D39" s="56" t="s">
        <v>1370</v>
      </c>
      <c r="E39" s="56">
        <f>VLOOKUP(A39,'import Amasya'!A:P,5,0)</f>
        <v>61</v>
      </c>
      <c r="F39" s="56">
        <f>VLOOKUP(A39,'import Amasya'!A:P,6,0)</f>
        <v>3</v>
      </c>
      <c r="G39" s="56">
        <f>VLOOKUP(A39,'import Amasya'!A:P,7,0)</f>
        <v>0</v>
      </c>
      <c r="H39" s="56">
        <f>VLOOKUP(A39,'import Amasya'!A:P,8,0)</f>
        <v>32</v>
      </c>
      <c r="I39" s="56">
        <f>VLOOKUP(A39,'import Amasya'!A:P,9,0)</f>
        <v>32</v>
      </c>
      <c r="J39" s="216">
        <f>VLOOKUP(A39,'import Amasya'!A:P,10,0)</f>
        <v>0</v>
      </c>
      <c r="K39" s="56" t="s">
        <v>3723</v>
      </c>
      <c r="L39" s="56">
        <v>3.582220666E9</v>
      </c>
      <c r="M39" s="56" t="s">
        <v>1350</v>
      </c>
      <c r="N39" s="56" t="s">
        <v>3589</v>
      </c>
      <c r="O39" s="56" t="s">
        <v>3634</v>
      </c>
      <c r="P39" s="217" t="str">
        <f>VLOOKUP(A39,'import Amasya'!A:P,16,0)</f>
        <v>Geleneksel</v>
      </c>
      <c r="Q39" s="218" t="b">
        <v>0</v>
      </c>
      <c r="R39" s="218" t="s">
        <v>31</v>
      </c>
      <c r="S39" s="218"/>
      <c r="T39" s="218"/>
      <c r="U39" s="218" t="s">
        <v>3724</v>
      </c>
      <c r="V39" s="220"/>
      <c r="W39" s="220"/>
      <c r="X39" s="218"/>
      <c r="Y39" s="218" t="s">
        <v>31</v>
      </c>
      <c r="Z39" s="220">
        <v>44616.0</v>
      </c>
      <c r="AA39" s="218" t="s">
        <v>31</v>
      </c>
      <c r="AB39" s="221">
        <v>44629.0</v>
      </c>
      <c r="AC39" s="218"/>
      <c r="AD39" s="221"/>
      <c r="AE39" s="218"/>
      <c r="AF39" s="218"/>
      <c r="AG39" s="218"/>
      <c r="AH39" s="218"/>
      <c r="AI39" s="218" t="s">
        <v>106</v>
      </c>
      <c r="AJ39" s="218" t="s">
        <v>167</v>
      </c>
      <c r="AK39" s="218"/>
      <c r="AL39" s="218"/>
      <c r="AM39" s="218"/>
    </row>
    <row r="40" ht="15.75" customHeight="1">
      <c r="A40" s="56" t="s">
        <v>3578</v>
      </c>
      <c r="B40" s="56" t="s">
        <v>3579</v>
      </c>
      <c r="C40" s="56" t="str">
        <f>VLOOKUP(A40,'import Amasya'!A:P,3,0)</f>
        <v>DOĞRU</v>
      </c>
      <c r="D40" s="56" t="s">
        <v>1385</v>
      </c>
      <c r="E40" s="56">
        <f>VLOOKUP(A40,'import Amasya'!A:P,5,0)</f>
        <v>431</v>
      </c>
      <c r="F40" s="56">
        <f>VLOOKUP(A40,'import Amasya'!A:P,6,0)</f>
        <v>29</v>
      </c>
      <c r="G40" s="56">
        <f>VLOOKUP(A40,'import Amasya'!A:P,7,0)</f>
        <v>0</v>
      </c>
      <c r="H40" s="56">
        <f>VLOOKUP(A40,'import Amasya'!A:P,8,0)</f>
        <v>12</v>
      </c>
      <c r="I40" s="56">
        <f>VLOOKUP(A40,'import Amasya'!A:P,9,0)</f>
        <v>12</v>
      </c>
      <c r="J40" s="216">
        <f>VLOOKUP(A40,'import Amasya'!A:P,10,0)</f>
        <v>0</v>
      </c>
      <c r="K40" s="56" t="s">
        <v>3725</v>
      </c>
      <c r="L40" s="56">
        <v>3.582129193E9</v>
      </c>
      <c r="M40" s="56" t="s">
        <v>1350</v>
      </c>
      <c r="N40" s="56" t="s">
        <v>3595</v>
      </c>
      <c r="O40" s="56" t="s">
        <v>3581</v>
      </c>
      <c r="P40" s="217" t="str">
        <f>VLOOKUP(A40,'import Amasya'!A:P,16,0)</f>
        <v>Geleneksel</v>
      </c>
      <c r="Q40" s="218" t="b">
        <v>0</v>
      </c>
      <c r="R40" s="218" t="s">
        <v>33</v>
      </c>
      <c r="S40" s="218" t="s">
        <v>106</v>
      </c>
      <c r="T40" s="17" t="s">
        <v>3458</v>
      </c>
      <c r="U40" s="218"/>
      <c r="V40" s="220">
        <v>44629.0</v>
      </c>
      <c r="W40" s="220">
        <v>44630.0</v>
      </c>
      <c r="X40" s="218"/>
      <c r="Y40" s="218" t="s">
        <v>1353</v>
      </c>
      <c r="Z40" s="220">
        <v>44620.0</v>
      </c>
      <c r="AA40" s="218" t="s">
        <v>1353</v>
      </c>
      <c r="AB40" s="221">
        <v>44629.0</v>
      </c>
      <c r="AC40" s="218"/>
      <c r="AD40" s="221"/>
      <c r="AE40" s="218"/>
      <c r="AF40" s="218"/>
      <c r="AG40" s="218"/>
      <c r="AH40" s="218"/>
      <c r="AI40" s="218" t="s">
        <v>167</v>
      </c>
      <c r="AJ40" s="218" t="s">
        <v>106</v>
      </c>
      <c r="AK40" s="218"/>
      <c r="AL40" s="218"/>
      <c r="AM40" s="218"/>
    </row>
    <row r="41" ht="15.75" customHeight="1">
      <c r="A41" s="56" t="s">
        <v>3530</v>
      </c>
      <c r="B41" s="56" t="s">
        <v>3531</v>
      </c>
      <c r="C41" s="56" t="str">
        <f>VLOOKUP(A41,'import Amasya'!A:P,3,0)</f>
        <v>DOĞRU</v>
      </c>
      <c r="D41" s="56" t="s">
        <v>1385</v>
      </c>
      <c r="E41" s="56">
        <f>VLOOKUP(A41,'import Amasya'!A:P,5,0)</f>
        <v>902</v>
      </c>
      <c r="F41" s="56">
        <f>VLOOKUP(A41,'import Amasya'!A:P,6,0)</f>
        <v>195</v>
      </c>
      <c r="G41" s="56">
        <f>VLOOKUP(A41,'import Amasya'!A:P,7,0)</f>
        <v>8</v>
      </c>
      <c r="H41" s="56">
        <f>VLOOKUP(A41,'import Amasya'!A:P,8,0)</f>
        <v>11</v>
      </c>
      <c r="I41" s="56">
        <f>VLOOKUP(A41,'import Amasya'!A:P,9,0)</f>
        <v>19</v>
      </c>
      <c r="J41" s="216">
        <f>VLOOKUP(A41,'import Amasya'!A:P,10,0)</f>
        <v>0.42</v>
      </c>
      <c r="K41" s="56" t="s">
        <v>3726</v>
      </c>
      <c r="L41" s="56">
        <v>3.58212002E9</v>
      </c>
      <c r="M41" s="56" t="s">
        <v>1350</v>
      </c>
      <c r="N41" s="56" t="s">
        <v>3727</v>
      </c>
      <c r="O41" s="56" t="s">
        <v>3533</v>
      </c>
      <c r="P41" s="217" t="str">
        <f>VLOOKUP(A41,'import Amasya'!A:P,16,0)</f>
        <v>Geleneksel</v>
      </c>
      <c r="Q41" s="218" t="b">
        <v>0</v>
      </c>
      <c r="R41" s="218" t="s">
        <v>38</v>
      </c>
      <c r="S41" s="218" t="s">
        <v>167</v>
      </c>
      <c r="T41" s="29" t="s">
        <v>3458</v>
      </c>
      <c r="U41" s="218"/>
      <c r="V41" s="220">
        <v>44620.0</v>
      </c>
      <c r="W41" s="220">
        <v>44622.0</v>
      </c>
      <c r="X41" s="218"/>
      <c r="Y41" s="218" t="s">
        <v>1353</v>
      </c>
      <c r="Z41" s="220">
        <v>44620.0</v>
      </c>
      <c r="AA41" s="218"/>
      <c r="AB41" s="221"/>
      <c r="AC41" s="218"/>
      <c r="AD41" s="221"/>
      <c r="AE41" s="218"/>
      <c r="AF41" s="218"/>
      <c r="AG41" s="218"/>
      <c r="AH41" s="218"/>
      <c r="AI41" s="218" t="s">
        <v>167</v>
      </c>
      <c r="AJ41" s="218"/>
      <c r="AK41" s="218"/>
      <c r="AL41" s="218"/>
      <c r="AM41" s="218"/>
    </row>
    <row r="42" ht="15.75" customHeight="1">
      <c r="A42" s="56" t="s">
        <v>3728</v>
      </c>
      <c r="B42" s="56" t="s">
        <v>3729</v>
      </c>
      <c r="C42" s="56" t="str">
        <f>VLOOKUP(A42,'import Amasya'!A:P,3,0)</f>
        <v>DOĞRU</v>
      </c>
      <c r="D42" s="56" t="s">
        <v>1577</v>
      </c>
      <c r="E42" s="56">
        <f>VLOOKUP(A42,'import Amasya'!A:P,5,0)</f>
        <v>771</v>
      </c>
      <c r="F42" s="56">
        <f>VLOOKUP(A42,'import Amasya'!A:P,6,0)</f>
        <v>95</v>
      </c>
      <c r="G42" s="56">
        <f>VLOOKUP(A42,'import Amasya'!A:P,7,0)</f>
        <v>10</v>
      </c>
      <c r="H42" s="56">
        <f>VLOOKUP(A42,'import Amasya'!A:P,8,0)</f>
        <v>64</v>
      </c>
      <c r="I42" s="56">
        <f>VLOOKUP(A42,'import Amasya'!A:P,9,0)</f>
        <v>74</v>
      </c>
      <c r="J42" s="216">
        <f>VLOOKUP(A42,'import Amasya'!A:P,10,0)</f>
        <v>0.14</v>
      </c>
      <c r="K42" s="56" t="s">
        <v>3730</v>
      </c>
      <c r="L42" s="56">
        <v>3.582220909E9</v>
      </c>
      <c r="M42" s="56" t="s">
        <v>1350</v>
      </c>
      <c r="N42" s="56" t="s">
        <v>3610</v>
      </c>
      <c r="O42" s="56" t="s">
        <v>3731</v>
      </c>
      <c r="P42" s="217" t="str">
        <f>VLOOKUP(A42,'import Amasya'!A:P,16,0)</f>
        <v>Geleneksel</v>
      </c>
      <c r="Q42" s="218" t="b">
        <v>0</v>
      </c>
      <c r="R42" s="218"/>
      <c r="S42" s="218"/>
      <c r="T42" s="137"/>
      <c r="U42" s="218"/>
      <c r="V42" s="220"/>
      <c r="W42" s="220"/>
      <c r="X42" s="218"/>
      <c r="Y42" s="218"/>
      <c r="Z42" s="220"/>
      <c r="AA42" s="218"/>
      <c r="AB42" s="221"/>
      <c r="AC42" s="218"/>
      <c r="AD42" s="221"/>
      <c r="AE42" s="218"/>
      <c r="AF42" s="218"/>
      <c r="AG42" s="218"/>
      <c r="AH42" s="218"/>
      <c r="AI42" s="218"/>
      <c r="AJ42" s="220"/>
      <c r="AK42" s="218"/>
      <c r="AL42" s="218"/>
      <c r="AM42" s="218"/>
    </row>
    <row r="43" ht="15.75" customHeight="1">
      <c r="A43" s="56" t="s">
        <v>3487</v>
      </c>
      <c r="B43" s="56" t="s">
        <v>3488</v>
      </c>
      <c r="C43" s="56" t="str">
        <f>VLOOKUP(A43,'import Amasya'!A:P,3,0)</f>
        <v>DOĞRU</v>
      </c>
      <c r="D43" s="56" t="s">
        <v>1356</v>
      </c>
      <c r="E43" s="56">
        <f>VLOOKUP(A43,'import Amasya'!A:P,5,0)</f>
        <v>620</v>
      </c>
      <c r="F43" s="56">
        <f>VLOOKUP(A43,'import Amasya'!A:P,6,0)</f>
        <v>137</v>
      </c>
      <c r="G43" s="56">
        <f>VLOOKUP(A43,'import Amasya'!A:P,7,0)</f>
        <v>0</v>
      </c>
      <c r="H43" s="56">
        <f>VLOOKUP(A43,'import Amasya'!A:P,8,0)</f>
        <v>10</v>
      </c>
      <c r="I43" s="56">
        <f>VLOOKUP(A43,'import Amasya'!A:P,9,0)</f>
        <v>10</v>
      </c>
      <c r="J43" s="216">
        <f>VLOOKUP(A43,'import Amasya'!A:P,10,0)</f>
        <v>0</v>
      </c>
      <c r="K43" s="56" t="s">
        <v>3732</v>
      </c>
      <c r="L43" s="56">
        <v>3.582125533E9</v>
      </c>
      <c r="M43" s="56" t="s">
        <v>1350</v>
      </c>
      <c r="N43" s="56" t="s">
        <v>3589</v>
      </c>
      <c r="O43" s="56" t="s">
        <v>3634</v>
      </c>
      <c r="P43" s="217" t="str">
        <f>VLOOKUP(A43,'import Amasya'!A:P,16,0)</f>
        <v>Geleneksel</v>
      </c>
      <c r="Q43" s="218" t="b">
        <v>0</v>
      </c>
      <c r="R43" s="218" t="s">
        <v>38</v>
      </c>
      <c r="S43" s="218" t="s">
        <v>128</v>
      </c>
      <c r="T43" s="29" t="s">
        <v>3458</v>
      </c>
      <c r="U43" s="218" t="s">
        <v>3733</v>
      </c>
      <c r="V43" s="220">
        <v>44622.0</v>
      </c>
      <c r="W43" s="220">
        <v>44595.0</v>
      </c>
      <c r="X43" s="218"/>
      <c r="Y43" s="218" t="s">
        <v>1353</v>
      </c>
      <c r="Z43" s="220">
        <v>44616.0</v>
      </c>
      <c r="AA43" s="218"/>
      <c r="AB43" s="221"/>
      <c r="AC43" s="218"/>
      <c r="AD43" s="221"/>
      <c r="AE43" s="218"/>
      <c r="AF43" s="218"/>
      <c r="AG43" s="218"/>
      <c r="AH43" s="218"/>
      <c r="AI43" s="218" t="s">
        <v>106</v>
      </c>
      <c r="AJ43" s="218"/>
      <c r="AK43" s="218"/>
      <c r="AL43" s="218"/>
      <c r="AM43" s="218"/>
    </row>
    <row r="44" ht="15.75" customHeight="1">
      <c r="A44" s="56" t="s">
        <v>3734</v>
      </c>
      <c r="B44" s="56" t="s">
        <v>3735</v>
      </c>
      <c r="C44" s="56" t="str">
        <f>VLOOKUP(A44,'import Amasya'!A:P,3,0)</f>
        <v>DOĞRU</v>
      </c>
      <c r="D44" s="56" t="s">
        <v>1378</v>
      </c>
      <c r="E44" s="56">
        <f>VLOOKUP(A44,'import Amasya'!A:P,5,0)</f>
        <v>5172</v>
      </c>
      <c r="F44" s="56">
        <f>VLOOKUP(A44,'import Amasya'!A:P,6,0)</f>
        <v>570</v>
      </c>
      <c r="G44" s="56">
        <f>VLOOKUP(A44,'import Amasya'!A:P,7,0)</f>
        <v>0</v>
      </c>
      <c r="H44" s="56">
        <f>VLOOKUP(A44,'import Amasya'!A:P,8,0)</f>
        <v>55</v>
      </c>
      <c r="I44" s="56">
        <f>VLOOKUP(A44,'import Amasya'!A:P,9,0)</f>
        <v>55</v>
      </c>
      <c r="J44" s="216">
        <f>VLOOKUP(A44,'import Amasya'!A:P,10,0)</f>
        <v>0</v>
      </c>
      <c r="K44" s="56" t="s">
        <v>3736</v>
      </c>
      <c r="L44" s="56">
        <v>3.585137878E9</v>
      </c>
      <c r="M44" s="56" t="s">
        <v>3606</v>
      </c>
      <c r="N44" s="56" t="s">
        <v>3620</v>
      </c>
      <c r="O44" s="56" t="s">
        <v>3737</v>
      </c>
      <c r="P44" s="217" t="str">
        <f>VLOOKUP(A44,'import Amasya'!A:P,16,0)</f>
        <v>Geleneksel</v>
      </c>
      <c r="Q44" s="218" t="b">
        <v>0</v>
      </c>
      <c r="R44" s="218"/>
      <c r="S44" s="218"/>
      <c r="T44" s="218"/>
      <c r="U44" s="218"/>
      <c r="V44" s="220"/>
      <c r="W44" s="220"/>
      <c r="X44" s="218"/>
      <c r="Y44" s="218"/>
      <c r="Z44" s="220"/>
      <c r="AA44" s="218"/>
      <c r="AB44" s="221"/>
      <c r="AC44" s="218"/>
      <c r="AD44" s="221"/>
      <c r="AE44" s="218"/>
      <c r="AF44" s="218"/>
      <c r="AG44" s="218"/>
      <c r="AH44" s="218"/>
      <c r="AI44" s="218"/>
      <c r="AJ44" s="218"/>
      <c r="AK44" s="218"/>
      <c r="AL44" s="218"/>
      <c r="AM44" s="218"/>
    </row>
    <row r="45" ht="15.75" customHeight="1">
      <c r="A45" s="56" t="s">
        <v>3534</v>
      </c>
      <c r="B45" s="56" t="s">
        <v>3535</v>
      </c>
      <c r="C45" s="56" t="str">
        <f>VLOOKUP(A45,'import Amasya'!A:P,3,0)</f>
        <v>DOĞRU</v>
      </c>
      <c r="D45" s="56" t="s">
        <v>1378</v>
      </c>
      <c r="E45" s="56">
        <f>VLOOKUP(A45,'import Amasya'!A:P,5,0)</f>
        <v>820</v>
      </c>
      <c r="F45" s="56">
        <f>VLOOKUP(A45,'import Amasya'!A:P,6,0)</f>
        <v>65</v>
      </c>
      <c r="G45" s="56">
        <f>VLOOKUP(A45,'import Amasya'!A:P,7,0)</f>
        <v>0</v>
      </c>
      <c r="H45" s="56">
        <f>VLOOKUP(A45,'import Amasya'!A:P,8,0)</f>
        <v>22</v>
      </c>
      <c r="I45" s="56">
        <f>VLOOKUP(A45,'import Amasya'!A:P,9,0)</f>
        <v>22</v>
      </c>
      <c r="J45" s="216">
        <f>VLOOKUP(A45,'import Amasya'!A:P,10,0)</f>
        <v>0</v>
      </c>
      <c r="K45" s="56" t="s">
        <v>3738</v>
      </c>
      <c r="L45" s="56">
        <v>5.353461626E9</v>
      </c>
      <c r="M45" s="56" t="s">
        <v>1350</v>
      </c>
      <c r="N45" s="56" t="s">
        <v>3628</v>
      </c>
      <c r="O45" s="56" t="s">
        <v>3629</v>
      </c>
      <c r="P45" s="217" t="str">
        <f>VLOOKUP(A45,'import Amasya'!A:P,16,0)</f>
        <v>Geleneksel</v>
      </c>
      <c r="Q45" s="218" t="b">
        <v>0</v>
      </c>
      <c r="R45" s="218" t="s">
        <v>29</v>
      </c>
      <c r="S45" s="218" t="s">
        <v>610</v>
      </c>
      <c r="T45" s="207" t="s">
        <v>3458</v>
      </c>
      <c r="U45" s="218" t="s">
        <v>3538</v>
      </c>
      <c r="V45" s="220">
        <v>44621.0</v>
      </c>
      <c r="W45" s="220">
        <v>44622.0</v>
      </c>
      <c r="X45" s="218"/>
      <c r="Y45" s="218" t="s">
        <v>1353</v>
      </c>
      <c r="Z45" s="220">
        <v>44621.0</v>
      </c>
      <c r="AA45" s="218"/>
      <c r="AB45" s="221"/>
      <c r="AC45" s="218"/>
      <c r="AD45" s="221"/>
      <c r="AE45" s="218"/>
      <c r="AF45" s="218"/>
      <c r="AG45" s="218"/>
      <c r="AH45" s="218"/>
      <c r="AI45" s="218" t="s">
        <v>610</v>
      </c>
      <c r="AJ45" s="218"/>
      <c r="AK45" s="218"/>
      <c r="AL45" s="218"/>
      <c r="AM45" s="218"/>
    </row>
    <row r="46" ht="15.75" customHeight="1">
      <c r="A46" s="56" t="s">
        <v>3739</v>
      </c>
      <c r="B46" s="56" t="s">
        <v>3740</v>
      </c>
      <c r="C46" s="56" t="str">
        <f>VLOOKUP(A46,'import Amasya'!A:P,3,0)</f>
        <v>DOĞRU</v>
      </c>
      <c r="D46" s="56" t="s">
        <v>1364</v>
      </c>
      <c r="E46" s="56">
        <f>VLOOKUP(A46,'import Amasya'!A:P,5,0)</f>
        <v>2463</v>
      </c>
      <c r="F46" s="56">
        <f>VLOOKUP(A46,'import Amasya'!A:P,6,0)</f>
        <v>197</v>
      </c>
      <c r="G46" s="56">
        <f>VLOOKUP(A46,'import Amasya'!A:P,7,0)</f>
        <v>0</v>
      </c>
      <c r="H46" s="56">
        <f>VLOOKUP(A46,'import Amasya'!A:P,8,0)</f>
        <v>66</v>
      </c>
      <c r="I46" s="56">
        <f>VLOOKUP(A46,'import Amasya'!A:P,9,0)</f>
        <v>66</v>
      </c>
      <c r="J46" s="216">
        <f>VLOOKUP(A46,'import Amasya'!A:P,10,0)</f>
        <v>0</v>
      </c>
      <c r="K46" s="56" t="s">
        <v>3741</v>
      </c>
      <c r="L46" s="56">
        <v>3.585131445E9</v>
      </c>
      <c r="M46" s="56" t="s">
        <v>3606</v>
      </c>
      <c r="N46" s="56" t="s">
        <v>3670</v>
      </c>
      <c r="O46" s="56" t="s">
        <v>3742</v>
      </c>
      <c r="P46" s="217" t="str">
        <f>VLOOKUP(A46,'import Amasya'!A:P,16,0)</f>
        <v>Geleneksel</v>
      </c>
      <c r="Q46" s="218" t="b">
        <v>0</v>
      </c>
      <c r="R46" s="218"/>
      <c r="S46" s="218"/>
      <c r="T46" s="223"/>
      <c r="U46" s="218"/>
      <c r="V46" s="220"/>
      <c r="W46" s="220"/>
      <c r="X46" s="218"/>
      <c r="Y46" s="218"/>
      <c r="Z46" s="220"/>
      <c r="AA46" s="218"/>
      <c r="AB46" s="221"/>
      <c r="AC46" s="218"/>
      <c r="AD46" s="221"/>
      <c r="AE46" s="218"/>
      <c r="AF46" s="218"/>
      <c r="AG46" s="218"/>
      <c r="AH46" s="218"/>
      <c r="AI46" s="218"/>
      <c r="AJ46" s="218"/>
      <c r="AK46" s="218"/>
      <c r="AL46" s="218"/>
      <c r="AM46" s="218"/>
    </row>
    <row r="47" ht="15.75" customHeight="1">
      <c r="A47" s="56" t="s">
        <v>3743</v>
      </c>
      <c r="B47" s="56" t="s">
        <v>3744</v>
      </c>
      <c r="C47" s="56" t="str">
        <f>VLOOKUP(A47,'import Amasya'!A:P,3,0)</f>
        <v>DOĞRU</v>
      </c>
      <c r="D47" s="56" t="s">
        <v>1507</v>
      </c>
      <c r="E47" s="56">
        <f>VLOOKUP(A47,'import Amasya'!A:P,5,0)</f>
        <v>812</v>
      </c>
      <c r="F47" s="56">
        <f>VLOOKUP(A47,'import Amasya'!A:P,6,0)</f>
        <v>39</v>
      </c>
      <c r="G47" s="56">
        <f>VLOOKUP(A47,'import Amasya'!A:P,7,0)</f>
        <v>0</v>
      </c>
      <c r="H47" s="56">
        <f>VLOOKUP(A47,'import Amasya'!A:P,8,0)</f>
        <v>28</v>
      </c>
      <c r="I47" s="56">
        <f>VLOOKUP(A47,'import Amasya'!A:P,9,0)</f>
        <v>28</v>
      </c>
      <c r="J47" s="216">
        <f>VLOOKUP(A47,'import Amasya'!A:P,10,0)</f>
        <v>0</v>
      </c>
      <c r="K47" s="56" t="s">
        <v>3745</v>
      </c>
      <c r="L47" s="56">
        <v>5.44858309E9</v>
      </c>
      <c r="M47" s="56" t="s">
        <v>3606</v>
      </c>
      <c r="N47" s="56" t="s">
        <v>3746</v>
      </c>
      <c r="O47" s="56" t="s">
        <v>3747</v>
      </c>
      <c r="P47" s="217" t="str">
        <f>VLOOKUP(A47,'import Amasya'!A:P,16,0)</f>
        <v>Geleneksel</v>
      </c>
      <c r="Q47" s="218" t="b">
        <v>0</v>
      </c>
      <c r="R47" s="218"/>
      <c r="S47" s="218"/>
      <c r="T47" s="218"/>
      <c r="U47" s="218"/>
      <c r="V47" s="220"/>
      <c r="W47" s="220"/>
      <c r="X47" s="218"/>
      <c r="Y47" s="218"/>
      <c r="Z47" s="220"/>
      <c r="AA47" s="218"/>
      <c r="AB47" s="221"/>
      <c r="AC47" s="218"/>
      <c r="AD47" s="221"/>
      <c r="AE47" s="218"/>
      <c r="AF47" s="218"/>
      <c r="AG47" s="218"/>
      <c r="AH47" s="218"/>
      <c r="AI47" s="218"/>
      <c r="AJ47" s="218"/>
      <c r="AK47" s="218"/>
      <c r="AL47" s="218"/>
      <c r="AM47" s="218"/>
    </row>
    <row r="48" ht="15.75" customHeight="1">
      <c r="A48" s="56" t="s">
        <v>3748</v>
      </c>
      <c r="B48" s="56" t="s">
        <v>3749</v>
      </c>
      <c r="C48" s="56" t="str">
        <f>VLOOKUP(A48,'import Amasya'!A:P,3,0)</f>
        <v>DOĞRU</v>
      </c>
      <c r="D48" s="56" t="s">
        <v>1493</v>
      </c>
      <c r="E48" s="56">
        <f>VLOOKUP(A48,'import Amasya'!A:P,5,0)</f>
        <v>728</v>
      </c>
      <c r="F48" s="56">
        <f>VLOOKUP(A48,'import Amasya'!A:P,6,0)</f>
        <v>21</v>
      </c>
      <c r="G48" s="56">
        <f>VLOOKUP(A48,'import Amasya'!A:P,7,0)</f>
        <v>0</v>
      </c>
      <c r="H48" s="56">
        <f>VLOOKUP(A48,'import Amasya'!A:P,8,0)</f>
        <v>6</v>
      </c>
      <c r="I48" s="56">
        <f>VLOOKUP(A48,'import Amasya'!A:P,9,0)</f>
        <v>6</v>
      </c>
      <c r="J48" s="216">
        <f>VLOOKUP(A48,'import Amasya'!A:P,10,0)</f>
        <v>0</v>
      </c>
      <c r="K48" s="56" t="s">
        <v>3750</v>
      </c>
      <c r="L48" s="56">
        <v>3.585131261E9</v>
      </c>
      <c r="M48" s="56" t="s">
        <v>3606</v>
      </c>
      <c r="N48" s="56" t="s">
        <v>3607</v>
      </c>
      <c r="O48" s="56" t="s">
        <v>3751</v>
      </c>
      <c r="P48" s="217" t="str">
        <f>VLOOKUP(A48,'import Amasya'!A:P,16,0)</f>
        <v>Geleneksel</v>
      </c>
      <c r="Q48" s="218" t="b">
        <v>0</v>
      </c>
      <c r="R48" s="218"/>
      <c r="S48" s="218"/>
      <c r="T48" s="2"/>
      <c r="U48" s="218"/>
      <c r="V48" s="220"/>
      <c r="W48" s="220"/>
      <c r="X48" s="218"/>
      <c r="Y48" s="218"/>
      <c r="Z48" s="220"/>
      <c r="AA48" s="218"/>
      <c r="AB48" s="221"/>
      <c r="AC48" s="218"/>
      <c r="AD48" s="221"/>
      <c r="AE48" s="218"/>
      <c r="AF48" s="218"/>
      <c r="AG48" s="218"/>
      <c r="AH48" s="218"/>
      <c r="AI48" s="218"/>
      <c r="AJ48" s="218"/>
      <c r="AK48" s="218"/>
      <c r="AL48" s="218"/>
      <c r="AM48" s="218"/>
    </row>
    <row r="49" ht="15.75" customHeight="1">
      <c r="A49" s="56" t="s">
        <v>3752</v>
      </c>
      <c r="B49" s="56" t="s">
        <v>3753</v>
      </c>
      <c r="C49" s="56" t="str">
        <f>VLOOKUP(A49,'import Amasya'!A:P,3,0)</f>
        <v>DOĞRU</v>
      </c>
      <c r="D49" s="56" t="s">
        <v>1950</v>
      </c>
      <c r="E49" s="56">
        <f>VLOOKUP(A49,'import Amasya'!A:P,5,0)</f>
        <v>540</v>
      </c>
      <c r="F49" s="56">
        <f>VLOOKUP(A49,'import Amasya'!A:P,6,0)</f>
        <v>57</v>
      </c>
      <c r="G49" s="56">
        <f>VLOOKUP(A49,'import Amasya'!A:P,7,0)</f>
        <v>9</v>
      </c>
      <c r="H49" s="56">
        <f>VLOOKUP(A49,'import Amasya'!A:P,8,0)</f>
        <v>40</v>
      </c>
      <c r="I49" s="56">
        <f>VLOOKUP(A49,'import Amasya'!A:P,9,0)</f>
        <v>49</v>
      </c>
      <c r="J49" s="216">
        <f>VLOOKUP(A49,'import Amasya'!A:P,10,0)</f>
        <v>0.18</v>
      </c>
      <c r="K49" s="56" t="s">
        <v>3754</v>
      </c>
      <c r="L49" s="56">
        <v>3.582120808E9</v>
      </c>
      <c r="M49" s="56" t="s">
        <v>1350</v>
      </c>
      <c r="N49" s="56" t="s">
        <v>3628</v>
      </c>
      <c r="O49" s="56" t="s">
        <v>3629</v>
      </c>
      <c r="P49" s="217" t="str">
        <f>VLOOKUP(A49,'import Amasya'!A:P,16,0)</f>
        <v>Geleneksel</v>
      </c>
      <c r="Q49" s="218" t="b">
        <v>0</v>
      </c>
      <c r="R49" s="218"/>
      <c r="S49" s="218"/>
      <c r="T49" s="207"/>
      <c r="U49" s="218"/>
      <c r="V49" s="220"/>
      <c r="W49" s="220"/>
      <c r="X49" s="218"/>
      <c r="Y49" s="218"/>
      <c r="Z49" s="220"/>
      <c r="AA49" s="218"/>
      <c r="AB49" s="221"/>
      <c r="AC49" s="218"/>
      <c r="AD49" s="221"/>
      <c r="AE49" s="218"/>
      <c r="AF49" s="218"/>
      <c r="AG49" s="218"/>
      <c r="AH49" s="218"/>
      <c r="AI49" s="218"/>
      <c r="AJ49" s="220"/>
      <c r="AK49" s="218"/>
      <c r="AL49" s="218"/>
      <c r="AM49" s="218"/>
    </row>
    <row r="50" ht="15.75" customHeight="1">
      <c r="A50" s="56" t="s">
        <v>3501</v>
      </c>
      <c r="B50" s="56" t="s">
        <v>3502</v>
      </c>
      <c r="C50" s="56" t="str">
        <f>VLOOKUP(A50,'import Amasya'!A:P,3,0)</f>
        <v>DOĞRU</v>
      </c>
      <c r="D50" s="56" t="s">
        <v>1950</v>
      </c>
      <c r="E50" s="56">
        <f>VLOOKUP(A50,'import Amasya'!A:P,5,0)</f>
        <v>3203</v>
      </c>
      <c r="F50" s="56">
        <f>VLOOKUP(A50,'import Amasya'!A:P,6,0)</f>
        <v>211</v>
      </c>
      <c r="G50" s="56">
        <f>VLOOKUP(A50,'import Amasya'!A:P,7,0)</f>
        <v>24</v>
      </c>
      <c r="H50" s="56">
        <f>VLOOKUP(A50,'import Amasya'!A:P,8,0)</f>
        <v>36</v>
      </c>
      <c r="I50" s="56">
        <f>VLOOKUP(A50,'import Amasya'!A:P,9,0)</f>
        <v>60</v>
      </c>
      <c r="J50" s="216">
        <f>VLOOKUP(A50,'import Amasya'!A:P,10,0)</f>
        <v>0.4</v>
      </c>
      <c r="K50" s="56" t="s">
        <v>3754</v>
      </c>
      <c r="L50" s="56">
        <v>3.582220101E9</v>
      </c>
      <c r="M50" s="56" t="s">
        <v>1350</v>
      </c>
      <c r="N50" s="56" t="s">
        <v>3628</v>
      </c>
      <c r="O50" s="56" t="s">
        <v>3504</v>
      </c>
      <c r="P50" s="217" t="str">
        <f>VLOOKUP(A50,'import Amasya'!A:P,16,0)</f>
        <v>Geleneksel</v>
      </c>
      <c r="Q50" s="218" t="b">
        <v>0</v>
      </c>
      <c r="R50" s="218" t="s">
        <v>38</v>
      </c>
      <c r="S50" s="218" t="s">
        <v>106</v>
      </c>
      <c r="T50" s="207" t="s">
        <v>3458</v>
      </c>
      <c r="U50" s="218" t="s">
        <v>3503</v>
      </c>
      <c r="V50" s="220">
        <v>44616.0</v>
      </c>
      <c r="W50" s="220">
        <v>44617.0</v>
      </c>
      <c r="X50" s="218"/>
      <c r="Y50" s="218" t="s">
        <v>1353</v>
      </c>
      <c r="Z50" s="220">
        <v>44616.0</v>
      </c>
      <c r="AA50" s="218"/>
      <c r="AB50" s="221"/>
      <c r="AC50" s="218"/>
      <c r="AD50" s="221"/>
      <c r="AE50" s="218"/>
      <c r="AF50" s="218"/>
      <c r="AG50" s="218"/>
      <c r="AH50" s="218"/>
      <c r="AI50" s="218" t="s">
        <v>106</v>
      </c>
      <c r="AJ50" s="218"/>
      <c r="AK50" s="218"/>
      <c r="AL50" s="218"/>
      <c r="AM50" s="218"/>
    </row>
    <row r="51" ht="15.75" customHeight="1">
      <c r="A51" s="56" t="s">
        <v>3469</v>
      </c>
      <c r="B51" s="56" t="s">
        <v>3470</v>
      </c>
      <c r="C51" s="56" t="str">
        <f>VLOOKUP(A51,'import Amasya'!A:P,3,0)</f>
        <v>DOĞRU</v>
      </c>
      <c r="D51" s="56" t="s">
        <v>1443</v>
      </c>
      <c r="E51" s="56">
        <f>VLOOKUP(A51,'import Amasya'!A:P,5,0)</f>
        <v>75</v>
      </c>
      <c r="F51" s="56">
        <f>VLOOKUP(A51,'import Amasya'!A:P,6,0)</f>
        <v>58</v>
      </c>
      <c r="G51" s="56">
        <f>VLOOKUP(A51,'import Amasya'!A:P,7,0)</f>
        <v>0</v>
      </c>
      <c r="H51" s="56">
        <f>VLOOKUP(A51,'import Amasya'!A:P,8,0)</f>
        <v>26</v>
      </c>
      <c r="I51" s="56">
        <f>VLOOKUP(A51,'import Amasya'!A:P,9,0)</f>
        <v>26</v>
      </c>
      <c r="J51" s="216">
        <f>VLOOKUP(A51,'import Amasya'!A:P,10,0)</f>
        <v>0</v>
      </c>
      <c r="K51" s="56" t="s">
        <v>3599</v>
      </c>
      <c r="L51" s="56">
        <v>3.582125112E9</v>
      </c>
      <c r="M51" s="56" t="s">
        <v>1350</v>
      </c>
      <c r="N51" s="56" t="s">
        <v>3600</v>
      </c>
      <c r="O51" s="56" t="s">
        <v>3601</v>
      </c>
      <c r="P51" s="217" t="str">
        <f>VLOOKUP(A51,'import Amasya'!A:P,16,0)</f>
        <v>Geleneksel</v>
      </c>
      <c r="Q51" s="218" t="b">
        <v>0</v>
      </c>
      <c r="R51" s="218" t="s">
        <v>29</v>
      </c>
      <c r="S51" s="218" t="s">
        <v>66</v>
      </c>
      <c r="T51" s="207" t="s">
        <v>3458</v>
      </c>
      <c r="U51" s="218" t="s">
        <v>3602</v>
      </c>
      <c r="V51" s="220">
        <v>44615.0</v>
      </c>
      <c r="W51" s="220">
        <v>44616.0</v>
      </c>
      <c r="X51" s="218"/>
      <c r="Y51" s="218" t="s">
        <v>1353</v>
      </c>
      <c r="Z51" s="220">
        <v>44615.0</v>
      </c>
      <c r="AA51" s="218"/>
      <c r="AB51" s="221"/>
      <c r="AC51" s="218"/>
      <c r="AD51" s="221"/>
      <c r="AE51" s="218"/>
      <c r="AF51" s="218"/>
      <c r="AG51" s="218"/>
      <c r="AH51" s="218"/>
      <c r="AI51" s="218" t="s">
        <v>66</v>
      </c>
      <c r="AJ51" s="218"/>
      <c r="AK51" s="218"/>
      <c r="AL51" s="218"/>
      <c r="AM51" s="218"/>
    </row>
    <row r="52" ht="15.75" customHeight="1">
      <c r="A52" s="56" t="s">
        <v>3464</v>
      </c>
      <c r="B52" s="56" t="s">
        <v>3465</v>
      </c>
      <c r="C52" s="56" t="str">
        <f>VLOOKUP(A52,'import Amasya'!A:P,3,0)</f>
        <v>DOĞRU</v>
      </c>
      <c r="D52" s="56" t="s">
        <v>1443</v>
      </c>
      <c r="E52" s="56">
        <f>VLOOKUP(A52,'import Amasya'!A:P,5,0)</f>
        <v>164</v>
      </c>
      <c r="F52" s="56">
        <f>VLOOKUP(A52,'import Amasya'!A:P,6,0)</f>
        <v>135</v>
      </c>
      <c r="G52" s="56">
        <f>VLOOKUP(A52,'import Amasya'!A:P,7,0)</f>
        <v>9</v>
      </c>
      <c r="H52" s="56">
        <f>VLOOKUP(A52,'import Amasya'!A:P,8,0)</f>
        <v>57</v>
      </c>
      <c r="I52" s="56">
        <f>VLOOKUP(A52,'import Amasya'!A:P,9,0)</f>
        <v>66</v>
      </c>
      <c r="J52" s="216">
        <f>VLOOKUP(A52,'import Amasya'!A:P,10,0)</f>
        <v>0.14</v>
      </c>
      <c r="K52" s="56" t="s">
        <v>3755</v>
      </c>
      <c r="L52" s="56">
        <v>5.531821111E9</v>
      </c>
      <c r="M52" s="56" t="s">
        <v>1350</v>
      </c>
      <c r="N52" s="56" t="s">
        <v>3600</v>
      </c>
      <c r="O52" s="56" t="s">
        <v>3601</v>
      </c>
      <c r="P52" s="217" t="str">
        <f>VLOOKUP(A52,'import Amasya'!A:P,16,0)</f>
        <v>Geleneksel</v>
      </c>
      <c r="Q52" s="218" t="b">
        <v>0</v>
      </c>
      <c r="R52" s="218" t="s">
        <v>38</v>
      </c>
      <c r="S52" s="218" t="s">
        <v>106</v>
      </c>
      <c r="T52" s="207" t="s">
        <v>3458</v>
      </c>
      <c r="U52" s="218" t="s">
        <v>3756</v>
      </c>
      <c r="V52" s="220">
        <v>44629.0</v>
      </c>
      <c r="W52" s="220">
        <v>44630.0</v>
      </c>
      <c r="X52" s="218"/>
      <c r="Y52" s="218" t="s">
        <v>1506</v>
      </c>
      <c r="Z52" s="220">
        <v>44615.0</v>
      </c>
      <c r="AA52" s="218" t="s">
        <v>1353</v>
      </c>
      <c r="AB52" s="220">
        <v>44615.0</v>
      </c>
      <c r="AC52" s="218" t="s">
        <v>1353</v>
      </c>
      <c r="AD52" s="221">
        <v>44629.0</v>
      </c>
      <c r="AE52" s="218"/>
      <c r="AF52" s="218"/>
      <c r="AG52" s="218"/>
      <c r="AH52" s="218"/>
      <c r="AI52" s="218" t="s">
        <v>66</v>
      </c>
      <c r="AJ52" s="218" t="s">
        <v>66</v>
      </c>
      <c r="AK52" s="218" t="s">
        <v>106</v>
      </c>
      <c r="AL52" s="218"/>
      <c r="AM52" s="218"/>
    </row>
    <row r="53" ht="15.75" customHeight="1">
      <c r="A53" s="56" t="s">
        <v>3757</v>
      </c>
      <c r="B53" s="56" t="s">
        <v>3758</v>
      </c>
      <c r="C53" s="56" t="str">
        <f>VLOOKUP(A53,'import Amasya'!A:P,3,0)</f>
        <v>DOĞRU</v>
      </c>
      <c r="D53" s="56" t="s">
        <v>1370</v>
      </c>
      <c r="E53" s="56">
        <f>VLOOKUP(A53,'import Amasya'!A:P,5,0)</f>
        <v>184</v>
      </c>
      <c r="F53" s="56">
        <f>VLOOKUP(A53,'import Amasya'!A:P,6,0)</f>
        <v>87</v>
      </c>
      <c r="G53" s="56">
        <f>VLOOKUP(A53,'import Amasya'!A:P,7,0)</f>
        <v>0</v>
      </c>
      <c r="H53" s="56">
        <f>VLOOKUP(A53,'import Amasya'!A:P,8,0)</f>
        <v>30</v>
      </c>
      <c r="I53" s="56">
        <f>VLOOKUP(A53,'import Amasya'!A:P,9,0)</f>
        <v>30</v>
      </c>
      <c r="J53" s="216">
        <f>VLOOKUP(A53,'import Amasya'!A:P,10,0)</f>
        <v>0</v>
      </c>
      <c r="K53" s="56" t="s">
        <v>3759</v>
      </c>
      <c r="L53" s="56">
        <v>5.452182401E9</v>
      </c>
      <c r="M53" s="56" t="s">
        <v>1350</v>
      </c>
      <c r="N53" s="56" t="s">
        <v>3610</v>
      </c>
      <c r="O53" s="56" t="s">
        <v>3760</v>
      </c>
      <c r="P53" s="217" t="str">
        <f>VLOOKUP(A53,'import Amasya'!A:P,16,0)</f>
        <v>Geleneksel</v>
      </c>
      <c r="Q53" s="218" t="b">
        <v>1</v>
      </c>
      <c r="R53" s="218"/>
      <c r="S53" s="218"/>
      <c r="T53" s="2"/>
      <c r="U53" s="218" t="s">
        <v>1770</v>
      </c>
      <c r="V53" s="220"/>
      <c r="W53" s="220"/>
      <c r="X53" s="218"/>
      <c r="Y53" s="218" t="s">
        <v>1353</v>
      </c>
      <c r="Z53" s="220">
        <v>44615.0</v>
      </c>
      <c r="AA53" s="218"/>
      <c r="AB53" s="221"/>
      <c r="AC53" s="218"/>
      <c r="AD53" s="221"/>
      <c r="AE53" s="218"/>
      <c r="AF53" s="218"/>
      <c r="AG53" s="218"/>
      <c r="AH53" s="218"/>
      <c r="AI53" s="218" t="s">
        <v>66</v>
      </c>
      <c r="AJ53" s="218"/>
      <c r="AK53" s="218"/>
      <c r="AL53" s="218"/>
      <c r="AM53" s="218"/>
    </row>
    <row r="54" ht="15.75" customHeight="1">
      <c r="A54" s="56" t="s">
        <v>3761</v>
      </c>
      <c r="B54" s="56" t="s">
        <v>3762</v>
      </c>
      <c r="C54" s="56" t="str">
        <f>VLOOKUP(A54,'import Amasya'!A:P,3,0)</f>
        <v>DOĞRU</v>
      </c>
      <c r="D54" s="56" t="s">
        <v>1385</v>
      </c>
      <c r="E54" s="56">
        <f>VLOOKUP(A54,'import Amasya'!A:P,5,0)</f>
        <v>809</v>
      </c>
      <c r="F54" s="56">
        <f>VLOOKUP(A54,'import Amasya'!A:P,6,0)</f>
        <v>83</v>
      </c>
      <c r="G54" s="56">
        <f>VLOOKUP(A54,'import Amasya'!A:P,7,0)</f>
        <v>0</v>
      </c>
      <c r="H54" s="56">
        <f>VLOOKUP(A54,'import Amasya'!A:P,8,0)</f>
        <v>24</v>
      </c>
      <c r="I54" s="56">
        <f>VLOOKUP(A54,'import Amasya'!A:P,9,0)</f>
        <v>24</v>
      </c>
      <c r="J54" s="216">
        <f>VLOOKUP(A54,'import Amasya'!A:P,10,0)</f>
        <v>0</v>
      </c>
      <c r="K54" s="56" t="s">
        <v>3763</v>
      </c>
      <c r="L54" s="56">
        <v>3.585140506E9</v>
      </c>
      <c r="M54" s="56" t="s">
        <v>3606</v>
      </c>
      <c r="N54" s="56" t="s">
        <v>3764</v>
      </c>
      <c r="O54" s="56" t="s">
        <v>3765</v>
      </c>
      <c r="P54" s="217" t="str">
        <f>VLOOKUP(A54,'import Amasya'!A:P,16,0)</f>
        <v>Geleneksel</v>
      </c>
      <c r="Q54" s="218" t="b">
        <v>0</v>
      </c>
      <c r="R54" s="218"/>
      <c r="S54" s="218"/>
      <c r="T54" s="218"/>
      <c r="U54" s="218"/>
      <c r="V54" s="220"/>
      <c r="W54" s="220"/>
      <c r="X54" s="218"/>
      <c r="Y54" s="218"/>
      <c r="Z54" s="220"/>
      <c r="AA54" s="218"/>
      <c r="AB54" s="221"/>
      <c r="AC54" s="218"/>
      <c r="AD54" s="221"/>
      <c r="AE54" s="218"/>
      <c r="AF54" s="218"/>
      <c r="AG54" s="218"/>
      <c r="AH54" s="218"/>
      <c r="AI54" s="218"/>
      <c r="AJ54" s="218"/>
      <c r="AK54" s="218"/>
      <c r="AL54" s="218"/>
      <c r="AM54" s="218"/>
    </row>
    <row r="55" ht="15.75" customHeight="1">
      <c r="A55" s="56" t="s">
        <v>3766</v>
      </c>
      <c r="B55" s="56" t="s">
        <v>3767</v>
      </c>
      <c r="C55" s="56" t="str">
        <f>VLOOKUP(A55,'import Amasya'!A:P,3,0)</f>
        <v>DOĞRU</v>
      </c>
      <c r="D55" s="56" t="s">
        <v>1370</v>
      </c>
      <c r="E55" s="56">
        <f>VLOOKUP(A55,'import Amasya'!A:P,5,0)</f>
        <v>587</v>
      </c>
      <c r="F55" s="56">
        <f>VLOOKUP(A55,'import Amasya'!A:P,6,0)</f>
        <v>66</v>
      </c>
      <c r="G55" s="56">
        <f>VLOOKUP(A55,'import Amasya'!A:P,7,0)</f>
        <v>0</v>
      </c>
      <c r="H55" s="56">
        <f>VLOOKUP(A55,'import Amasya'!A:P,8,0)</f>
        <v>9</v>
      </c>
      <c r="I55" s="56">
        <f>VLOOKUP(A55,'import Amasya'!A:P,9,0)</f>
        <v>9</v>
      </c>
      <c r="J55" s="216">
        <f>VLOOKUP(A55,'import Amasya'!A:P,10,0)</f>
        <v>0</v>
      </c>
      <c r="K55" s="56" t="s">
        <v>3768</v>
      </c>
      <c r="L55" s="56">
        <v>3.585135353E9</v>
      </c>
      <c r="M55" s="56" t="s">
        <v>3606</v>
      </c>
      <c r="N55" s="56" t="s">
        <v>3607</v>
      </c>
      <c r="O55" s="56" t="s">
        <v>3769</v>
      </c>
      <c r="P55" s="217" t="str">
        <f>VLOOKUP(A55,'import Amasya'!A:P,16,0)</f>
        <v>Geleneksel</v>
      </c>
      <c r="Q55" s="218" t="b">
        <v>0</v>
      </c>
      <c r="R55" s="218"/>
      <c r="S55" s="218"/>
      <c r="T55" s="218"/>
      <c r="U55" s="218"/>
      <c r="V55" s="220"/>
      <c r="W55" s="220"/>
      <c r="X55" s="218"/>
      <c r="Y55" s="218"/>
      <c r="Z55" s="220"/>
      <c r="AA55" s="218"/>
      <c r="AB55" s="221"/>
      <c r="AC55" s="218"/>
      <c r="AD55" s="221"/>
      <c r="AE55" s="218"/>
      <c r="AF55" s="218"/>
      <c r="AG55" s="218"/>
      <c r="AH55" s="218"/>
      <c r="AI55" s="218"/>
      <c r="AJ55" s="218"/>
      <c r="AK55" s="218"/>
      <c r="AL55" s="218"/>
      <c r="AM55" s="218"/>
    </row>
    <row r="56" ht="15.75" customHeight="1">
      <c r="A56" s="56" t="s">
        <v>3525</v>
      </c>
      <c r="B56" s="56" t="s">
        <v>3526</v>
      </c>
      <c r="C56" s="56" t="str">
        <f>VLOOKUP(A56,'import Amasya'!A:P,3,0)</f>
        <v>DOĞRU</v>
      </c>
      <c r="D56" s="56" t="s">
        <v>1385</v>
      </c>
      <c r="E56" s="56">
        <f>VLOOKUP(A56,'import Amasya'!A:P,5,0)</f>
        <v>4211</v>
      </c>
      <c r="F56" s="56">
        <f>VLOOKUP(A56,'import Amasya'!A:P,6,0)</f>
        <v>244</v>
      </c>
      <c r="G56" s="56">
        <f>VLOOKUP(A56,'import Amasya'!A:P,7,0)</f>
        <v>0</v>
      </c>
      <c r="H56" s="56">
        <f>VLOOKUP(A56,'import Amasya'!A:P,8,0)</f>
        <v>32</v>
      </c>
      <c r="I56" s="56">
        <f>VLOOKUP(A56,'import Amasya'!A:P,9,0)</f>
        <v>32</v>
      </c>
      <c r="J56" s="216">
        <f>VLOOKUP(A56,'import Amasya'!A:P,10,0)</f>
        <v>0</v>
      </c>
      <c r="K56" s="56" t="s">
        <v>3770</v>
      </c>
      <c r="L56" s="56">
        <v>5.464748713E9</v>
      </c>
      <c r="M56" s="56" t="s">
        <v>1350</v>
      </c>
      <c r="N56" s="56" t="s">
        <v>3727</v>
      </c>
      <c r="O56" s="56" t="s">
        <v>3529</v>
      </c>
      <c r="P56" s="217" t="str">
        <f>VLOOKUP(A56,'import Amasya'!A:P,16,0)</f>
        <v>Geleneksel</v>
      </c>
      <c r="Q56" s="218" t="b">
        <v>0</v>
      </c>
      <c r="R56" s="218" t="s">
        <v>38</v>
      </c>
      <c r="S56" s="218" t="s">
        <v>610</v>
      </c>
      <c r="T56" s="207" t="s">
        <v>3458</v>
      </c>
      <c r="U56" s="218" t="s">
        <v>3771</v>
      </c>
      <c r="V56" s="220">
        <v>44621.0</v>
      </c>
      <c r="W56" s="220">
        <v>44622.0</v>
      </c>
      <c r="X56" s="218"/>
      <c r="Y56" s="218" t="s">
        <v>1353</v>
      </c>
      <c r="Z56" s="220">
        <v>44621.0</v>
      </c>
      <c r="AA56" s="218"/>
      <c r="AB56" s="221"/>
      <c r="AC56" s="218"/>
      <c r="AD56" s="221"/>
      <c r="AE56" s="218"/>
      <c r="AF56" s="218"/>
      <c r="AG56" s="218"/>
      <c r="AH56" s="218"/>
      <c r="AI56" s="218" t="s">
        <v>610</v>
      </c>
      <c r="AJ56" s="220"/>
      <c r="AK56" s="218"/>
      <c r="AL56" s="218"/>
      <c r="AM56" s="218"/>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56">
    <sortState ref="A1:AM56">
      <sortCondition ref="B1:B56"/>
    </sortState>
  </autoFilter>
  <customSheetViews>
    <customSheetView guid="{E143A6DD-FDA2-4E13-941A-BD79924E5B8F}" filter="1" showAutoFilter="1">
      <autoFilter ref="$A$1:$AM$34">
        <filterColumn colId="2">
          <filters>
            <filter val="DOĞRU"/>
          </filters>
        </filterColumn>
        <filterColumn colId="17">
          <filters blank="1">
            <filter val="İleride Randevu Alınacak"/>
            <filter val="Ulaşılamadı"/>
            <filter val="Dönüş Yapacak"/>
            <filter val="Çekim İstemiyor"/>
            <filter val="Randevu Alındı"/>
          </filters>
        </filterColumn>
        <sortState ref="A1:AM34">
          <sortCondition ref="K1:K34"/>
        </sortState>
      </autoFilter>
      <extLst>
        <ext uri="GoogleSheetsCustomDataVersion1">
          <go:sheetsCustomData xmlns:go="http://customooxmlschemas.google.com/" filterViewId="1008812664"/>
        </ext>
      </extLst>
    </customSheetView>
    <customSheetView guid="{448896E3-913B-4076-89D1-828E8804560E}" filter="1" showAutoFilter="1">
      <autoFilter ref="$A$1:$AM$34">
        <filterColumn colId="17">
          <filters blank="1">
            <filter val="Dönüş Yapacak"/>
          </filters>
        </filterColumn>
        <sortState ref="A1:AM34">
          <sortCondition ref="N1:N34"/>
        </sortState>
      </autoFilter>
      <extLst>
        <ext uri="GoogleSheetsCustomDataVersion1">
          <go:sheetsCustomData xmlns:go="http://customooxmlschemas.google.com/" filterViewId="1013745440"/>
        </ext>
      </extLst>
    </customSheetView>
    <customSheetView guid="{3AB3C20A-6FBB-4643-B0A6-72055D4774F1}" filter="1" showAutoFilter="1">
      <autoFilter ref="$A$1:$AM$34"/>
      <extLst>
        <ext uri="GoogleSheetsCustomDataVersion1">
          <go:sheetsCustomData xmlns:go="http://customooxmlschemas.google.com/" filterViewId="1016024714"/>
        </ext>
      </extLst>
    </customSheetView>
    <customSheetView guid="{D1B4F1B4-80AA-4550-976F-CFB2501AC924}" filter="1" showAutoFilter="1">
      <autoFilter ref="$A$1:$AM$34">
        <filterColumn colId="2">
          <filters>
            <filter val="DOĞRU"/>
          </filters>
        </filterColumn>
        <sortState ref="A1:AM34">
          <sortCondition ref="K1:K34"/>
        </sortState>
      </autoFilter>
      <extLst>
        <ext uri="GoogleSheetsCustomDataVersion1">
          <go:sheetsCustomData xmlns:go="http://customooxmlschemas.google.com/" filterViewId="105743069"/>
        </ext>
      </extLst>
    </customSheetView>
    <customSheetView guid="{44C3503F-75E3-4B66-AEA6-8B2C0D004DD6}" filter="1" showAutoFilter="1">
      <autoFilter ref="$A$1:$AM$34">
        <filterColumn colId="2">
          <filters>
            <filter val="DOĞRU"/>
          </filters>
        </filterColumn>
      </autoFilter>
      <extLst>
        <ext uri="GoogleSheetsCustomDataVersion1">
          <go:sheetsCustomData xmlns:go="http://customooxmlschemas.google.com/" filterViewId="1079155081"/>
        </ext>
      </extLst>
    </customSheetView>
    <customSheetView guid="{8E33E3CF-8600-42BF-ADC5-F4BBDDBB6AE5}" filter="1" showAutoFilter="1">
      <autoFilter ref="$A$1:$AM$34"/>
      <extLst>
        <ext uri="GoogleSheetsCustomDataVersion1">
          <go:sheetsCustomData xmlns:go="http://customooxmlschemas.google.com/" filterViewId="108829646"/>
        </ext>
      </extLst>
    </customSheetView>
    <customSheetView guid="{107D2701-B4C5-4D8E-881B-A1C45BCC25D3}" filter="1" showAutoFilter="1">
      <autoFilter ref="$A$1:$AM$34">
        <filterColumn colId="17">
          <filters blank="1">
            <filter val="İleride Randevu Alınacak"/>
            <filter val="Ulaşılamadı"/>
            <filter val="Dönüş Yapacak"/>
            <filter val="Çekim İstemiyor"/>
            <filter val="Randevu Alındı"/>
          </filters>
        </filterColumn>
      </autoFilter>
      <extLst>
        <ext uri="GoogleSheetsCustomDataVersion1">
          <go:sheetsCustomData xmlns:go="http://customooxmlschemas.google.com/" filterViewId="1106273745"/>
        </ext>
      </extLst>
    </customSheetView>
    <customSheetView guid="{4E283709-B3AB-4124-9678-6D80AE9D1B43}" filter="1" showAutoFilter="1">
      <autoFilter ref="$A$1:$AM$34"/>
      <extLst>
        <ext uri="GoogleSheetsCustomDataVersion1">
          <go:sheetsCustomData xmlns:go="http://customooxmlschemas.google.com/" filterViewId="1142645671"/>
        </ext>
      </extLst>
    </customSheetView>
    <customSheetView guid="{F0A93E98-4281-4733-B8BE-9646BBAA68B7}" filter="1" showAutoFilter="1">
      <autoFilter ref="$A$1:$AM$34"/>
      <extLst>
        <ext uri="GoogleSheetsCustomDataVersion1">
          <go:sheetsCustomData xmlns:go="http://customooxmlschemas.google.com/" filterViewId="1158148397"/>
        </ext>
      </extLst>
    </customSheetView>
    <customSheetView guid="{A1309439-B9AC-4764-966B-77DB2E40BC70}" filter="1" showAutoFilter="1">
      <autoFilter ref="$A$1:$AM$34">
        <filterColumn colId="2">
          <filters>
            <filter val="DOĞRU"/>
          </filters>
        </filterColumn>
      </autoFilter>
      <extLst>
        <ext uri="GoogleSheetsCustomDataVersion1">
          <go:sheetsCustomData xmlns:go="http://customooxmlschemas.google.com/" filterViewId="1207316467"/>
        </ext>
      </extLst>
    </customSheetView>
    <customSheetView guid="{9E52368D-5B38-48A8-AB74-07CA8B76DEF2}" filter="1" showAutoFilter="1">
      <autoFilter ref="$A$1:$AM$34"/>
      <extLst>
        <ext uri="GoogleSheetsCustomDataVersion1">
          <go:sheetsCustomData xmlns:go="http://customooxmlschemas.google.com/" filterViewId="1222506424"/>
        </ext>
      </extLst>
    </customSheetView>
    <customSheetView guid="{9DE9FE84-2B0C-4445-A3C0-EAAE638725A9}" filter="1" showAutoFilter="1">
      <autoFilter ref="$A$1:$AM$34">
        <filterColumn colId="17">
          <filters blank="1">
            <filter val="İleride Randevu Alınacak"/>
            <filter val="Ulaşılamadı"/>
            <filter val="Dönüş Yapacak"/>
            <filter val="Çekim İstemiyor"/>
            <filter val="Randevu Alındı"/>
          </filters>
        </filterColumn>
      </autoFilter>
      <extLst>
        <ext uri="GoogleSheetsCustomDataVersion1">
          <go:sheetsCustomData xmlns:go="http://customooxmlschemas.google.com/" filterViewId="1228934799"/>
        </ext>
      </extLst>
    </customSheetView>
    <customSheetView guid="{F258BB22-60F0-4BBE-A0AC-BE3A6B532C0C}" filter="1" showAutoFilter="1">
      <autoFilter ref="$A$1:$AM$34"/>
      <extLst>
        <ext uri="GoogleSheetsCustomDataVersion1">
          <go:sheetsCustomData xmlns:go="http://customooxmlschemas.google.com/" filterViewId="1252791042"/>
        </ext>
      </extLst>
    </customSheetView>
    <customSheetView guid="{F2CA5565-C5DF-4B3A-BFDE-E4F5E784D1B1}" filter="1" showAutoFilter="1">
      <autoFilter ref="$A$1:$AM$34">
        <sortState ref="A1:AM34">
          <sortCondition ref="N1:N34"/>
        </sortState>
      </autoFilter>
      <extLst>
        <ext uri="GoogleSheetsCustomDataVersion1">
          <go:sheetsCustomData xmlns:go="http://customooxmlschemas.google.com/" filterViewId="1260445227"/>
        </ext>
      </extLst>
    </customSheetView>
    <customSheetView guid="{D261522B-A039-415F-B71F-CF63619D9BD4}" filter="1" showAutoFilter="1">
      <autoFilter ref="$A$1:$AM$34"/>
      <extLst>
        <ext uri="GoogleSheetsCustomDataVersion1">
          <go:sheetsCustomData xmlns:go="http://customooxmlschemas.google.com/" filterViewId="1270079793"/>
        </ext>
      </extLst>
    </customSheetView>
    <customSheetView guid="{5D9B2B0B-5AAB-42D0-B91B-65758FE1A5A2}" filter="1" showAutoFilter="1">
      <autoFilter ref="$A$1:$AM$34">
        <filterColumn colId="17">
          <filters blank="1">
            <filter val="İleride Randevu Alınacak"/>
            <filter val="Ulaşılamadı"/>
            <filter val="Dönüş Yapacak"/>
            <filter val="Çekim İstemiyor"/>
            <filter val="Randevu Alındı"/>
          </filters>
        </filterColumn>
        <sortState ref="A1:AM34">
          <sortCondition ref="K1:K34"/>
        </sortState>
      </autoFilter>
      <extLst>
        <ext uri="GoogleSheetsCustomDataVersion1">
          <go:sheetsCustomData xmlns:go="http://customooxmlschemas.google.com/" filterViewId="1281496118"/>
        </ext>
      </extLst>
    </customSheetView>
    <customSheetView guid="{4610EE13-719C-40E3-9CEF-36B78223E122}" filter="1" showAutoFilter="1">
      <autoFilter ref="$A$1:$AM$34">
        <sortState ref="A1:AM34">
          <sortCondition ref="N1:N34"/>
          <sortCondition ref="K1:K34"/>
        </sortState>
      </autoFilter>
      <extLst>
        <ext uri="GoogleSheetsCustomDataVersion1">
          <go:sheetsCustomData xmlns:go="http://customooxmlschemas.google.com/" filterViewId="1289609718"/>
        </ext>
      </extLst>
    </customSheetView>
    <customSheetView guid="{5CB3CCD8-C5D2-42F6-BAC8-3D61415A8044}" filter="1" showAutoFilter="1">
      <autoFilter ref="$A$1:$AM$34"/>
      <extLst>
        <ext uri="GoogleSheetsCustomDataVersion1">
          <go:sheetsCustomData xmlns:go="http://customooxmlschemas.google.com/" filterViewId="1311661676"/>
        </ext>
      </extLst>
    </customSheetView>
    <customSheetView guid="{0289FC0C-39C2-4688-A160-8C933A480168}" filter="1" showAutoFilter="1">
      <autoFilter ref="$A$1:$AM$34"/>
      <extLst>
        <ext uri="GoogleSheetsCustomDataVersion1">
          <go:sheetsCustomData xmlns:go="http://customooxmlschemas.google.com/" filterViewId="1312420790"/>
        </ext>
      </extLst>
    </customSheetView>
    <customSheetView guid="{908ABFD1-B0B9-4935-B110-881C96CB5801}" filter="1" showAutoFilter="1">
      <autoFilter ref="$A$1:$AM$34"/>
      <extLst>
        <ext uri="GoogleSheetsCustomDataVersion1">
          <go:sheetsCustomData xmlns:go="http://customooxmlschemas.google.com/" filterViewId="1373248299"/>
        </ext>
      </extLst>
    </customSheetView>
    <customSheetView guid="{086FC042-A6F6-4A31-ACCA-7B264E50385E}" filter="1" showAutoFilter="1">
      <autoFilter ref="$A$1:$AM$34"/>
      <extLst>
        <ext uri="GoogleSheetsCustomDataVersion1">
          <go:sheetsCustomData xmlns:go="http://customooxmlschemas.google.com/" filterViewId="138053350"/>
        </ext>
      </extLst>
    </customSheetView>
    <customSheetView guid="{6A4357B6-94C6-4DCF-9C41-62F9360B87B3}" filter="1" showAutoFilter="1">
      <autoFilter ref="$A$1:$AM$34"/>
      <extLst>
        <ext uri="GoogleSheetsCustomDataVersion1">
          <go:sheetsCustomData xmlns:go="http://customooxmlschemas.google.com/" filterViewId="1404946156"/>
        </ext>
      </extLst>
    </customSheetView>
    <customSheetView guid="{480182B8-C12F-47CF-8FFD-C2A9003798AE}" filter="1" showAutoFilter="1">
      <autoFilter ref="$A$1:$AM$34">
        <sortState ref="A1:AM34">
          <sortCondition ref="K1:K34"/>
        </sortState>
      </autoFilter>
      <extLst>
        <ext uri="GoogleSheetsCustomDataVersion1">
          <go:sheetsCustomData xmlns:go="http://customooxmlschemas.google.com/" filterViewId="140546870"/>
        </ext>
      </extLst>
    </customSheetView>
    <customSheetView guid="{637056B8-5B20-49B8-9AF4-8B5282DBD557}" filter="1" showAutoFilter="1">
      <autoFilter ref="$A$1:$AM$34"/>
      <extLst>
        <ext uri="GoogleSheetsCustomDataVersion1">
          <go:sheetsCustomData xmlns:go="http://customooxmlschemas.google.com/" filterViewId="1413160419"/>
        </ext>
      </extLst>
    </customSheetView>
    <customSheetView guid="{1F8C8F24-9343-44D7-BBD8-A1D085827BA2}" filter="1" showAutoFilter="1">
      <autoFilter ref="$A$1:$AM$34">
        <sortState ref="A1:AM34">
          <sortCondition ref="N1:N34"/>
        </sortState>
      </autoFilter>
      <extLst>
        <ext uri="GoogleSheetsCustomDataVersion1">
          <go:sheetsCustomData xmlns:go="http://customooxmlschemas.google.com/" filterViewId="1414801194"/>
        </ext>
      </extLst>
    </customSheetView>
    <customSheetView guid="{006FF808-CA4A-4052-AA95-19CEBEDEEAB4}" filter="1" showAutoFilter="1">
      <autoFilter ref="$A$1:$AM$34"/>
      <extLst>
        <ext uri="GoogleSheetsCustomDataVersion1">
          <go:sheetsCustomData xmlns:go="http://customooxmlschemas.google.com/" filterViewId="1452294127"/>
        </ext>
      </extLst>
    </customSheetView>
    <customSheetView guid="{0BFE5C98-04ED-4BB9-A7E2-AA415104ADF0}" filter="1" showAutoFilter="1">
      <autoFilter ref="$A$1:$AM$34"/>
      <extLst>
        <ext uri="GoogleSheetsCustomDataVersion1">
          <go:sheetsCustomData xmlns:go="http://customooxmlschemas.google.com/" filterViewId="1468972788"/>
        </ext>
      </extLst>
    </customSheetView>
    <customSheetView guid="{5623EF6C-5B98-4604-A0B5-D159B226DA66}" filter="1" showAutoFilter="1">
      <autoFilter ref="$A$1:$AM$34">
        <filterColumn colId="17">
          <filters blank="1">
            <filter val="İleride Randevu Alınacak"/>
            <filter val="Ulaşılamadı"/>
            <filter val="Dönüş Yapacak"/>
            <filter val="Çekim İstemiyor"/>
          </filters>
        </filterColumn>
        <filterColumn colId="20">
          <filters blank="1">
            <filter val="Aslı hanım /5520993167"/>
            <filter val="kendisi çekim yaptımış mail adresine atacak"/>
            <filter val="no27 hüseyin nihal atsız caddesi"/>
            <filter val="toplu yemek olduğu zaman çağıracakmış"/>
            <filter val="0530 477 95 05-no24-a"/>
            <filter val="hatalı numara/0358) 212 13 12"/>
            <filter val="şahin bey no : 5364847695 - ben ustamla konuşayım size dönerim dedi"/>
            <filter val="ARİF Bey"/>
            <filter val="çekimleri kendileri yapmışlar,mail verildi 5331356060"/>
            <filter val="ne zaman gelirler söylemiyorlar yetkilinin de nosunu vermiyorlar"/>
            <filter val="5465468305/no17/1a/kndısı musaıt olunca donus saglıycck"/>
            <filter val="5459509382 elif"/>
            <filter val="yt gelmiyo dedi no vermedi uğraşamazmış/Adnan,İSTEMİYORLAR / il dışında"/>
            <filter val="0535 577 62 55/cemıl kale yolu"/>
            <filter val="saha temsilcimle görüşüp dönerim dedi"/>
            <filter val="mustafa bey/5052294548-Murat bey de müdür;5435900086"/>
            <filter val="işletme şuan geçici olarak kapalı açılınca oluşturulacak  / yetkili kaza geçirmiş işletme kapalıymış"/>
            <filter val="Emrullah Bey /Mehmet Ali bey"/>
            <filter val="istemiyorum kendi fotoğrafımda yok dedi."/>
          </filters>
        </filterColumn>
        <sortState ref="A1:AM34">
          <sortCondition ref="N1:N34"/>
        </sortState>
      </autoFilter>
      <extLst>
        <ext uri="GoogleSheetsCustomDataVersion1">
          <go:sheetsCustomData xmlns:go="http://customooxmlschemas.google.com/" filterViewId="147231876"/>
        </ext>
      </extLst>
    </customSheetView>
    <customSheetView guid="{B3E2BE0C-4C9C-492F-9FD2-A013E6F4664B}" filter="1" showAutoFilter="1">
      <autoFilter ref="$A$1:$AM$34">
        <filterColumn colId="17">
          <filters blank="1">
            <filter val="İleride Randevu Alınacak"/>
            <filter val="Ulaşılamadı"/>
            <filter val="Randevu Alındı"/>
          </filters>
        </filterColumn>
        <sortState ref="A1:AM34">
          <sortCondition ref="K1:K34"/>
        </sortState>
      </autoFilter>
      <extLst>
        <ext uri="GoogleSheetsCustomDataVersion1">
          <go:sheetsCustomData xmlns:go="http://customooxmlschemas.google.com/" filterViewId="1518992410"/>
        </ext>
      </extLst>
    </customSheetView>
    <customSheetView guid="{F0C01495-497F-49E5-B596-C13007BAE724}" filter="1" showAutoFilter="1">
      <autoFilter ref="$A$1:$AM$34"/>
      <extLst>
        <ext uri="GoogleSheetsCustomDataVersion1">
          <go:sheetsCustomData xmlns:go="http://customooxmlschemas.google.com/" filterViewId="1534911767"/>
        </ext>
      </extLst>
    </customSheetView>
    <customSheetView guid="{F9CBE3D2-7D25-40D5-87B9-498A9CDDA1F4}" filter="1" showAutoFilter="1">
      <autoFilter ref="$A$1:$AM$34"/>
      <extLst>
        <ext uri="GoogleSheetsCustomDataVersion1">
          <go:sheetsCustomData xmlns:go="http://customooxmlschemas.google.com/" filterViewId="1539610211"/>
        </ext>
      </extLst>
    </customSheetView>
    <customSheetView guid="{EF441925-3815-430F-BF96-4CEF6F78AA99}" filter="1" showAutoFilter="1">
      <autoFilter ref="$A$1:$AM$34">
        <sortState ref="A1:AM34">
          <sortCondition ref="K1:K34"/>
        </sortState>
      </autoFilter>
      <extLst>
        <ext uri="GoogleSheetsCustomDataVersion1">
          <go:sheetsCustomData xmlns:go="http://customooxmlschemas.google.com/" filterViewId="1546809862"/>
        </ext>
      </extLst>
    </customSheetView>
    <customSheetView guid="{8EBDBF6B-6BD9-4AD8-9E7F-462AD8DEC5DA}" filter="1" showAutoFilter="1">
      <autoFilter ref="$A$1:$AM$34">
        <filterColumn colId="17">
          <filters blank="1">
            <filter val="İleride Randevu Alınacak"/>
            <filter val="Ulaşılamadı"/>
            <filter val="Dönüş Yapacak"/>
            <filter val="Çekim İstemiyor"/>
          </filters>
        </filterColumn>
      </autoFilter>
      <extLst>
        <ext uri="GoogleSheetsCustomDataVersion1">
          <go:sheetsCustomData xmlns:go="http://customooxmlschemas.google.com/" filterViewId="1574967519"/>
        </ext>
      </extLst>
    </customSheetView>
    <customSheetView guid="{3EE17A2A-3D09-4A10-8296-C16019FAD79E}" filter="1" showAutoFilter="1">
      <autoFilter ref="$A$1:$AM$34">
        <filterColumn colId="17">
          <filters>
            <filter val="Franchise"/>
          </filters>
        </filterColumn>
        <sortState ref="A1:AM34">
          <sortCondition ref="K1:K34"/>
          <sortCondition ref="O1:O34"/>
          <sortCondition ref="N1:N34"/>
        </sortState>
      </autoFilter>
      <extLst>
        <ext uri="GoogleSheetsCustomDataVersion1">
          <go:sheetsCustomData xmlns:go="http://customooxmlschemas.google.com/" filterViewId="1584411356"/>
        </ext>
      </extLst>
    </customSheetView>
    <customSheetView guid="{9059B6F5-D0BC-4B32-BD06-703326C5A639}" filter="1" showAutoFilter="1">
      <autoFilter ref="$A$1:$AM$34"/>
      <extLst>
        <ext uri="GoogleSheetsCustomDataVersion1">
          <go:sheetsCustomData xmlns:go="http://customooxmlschemas.google.com/" filterViewId="158780346"/>
        </ext>
      </extLst>
    </customSheetView>
    <customSheetView guid="{54D36A72-D424-4E2B-A5A1-825A3C1E58EC}" filter="1" showAutoFilter="1">
      <autoFilter ref="$A$1:$AM$34"/>
      <extLst>
        <ext uri="GoogleSheetsCustomDataVersion1">
          <go:sheetsCustomData xmlns:go="http://customooxmlschemas.google.com/" filterViewId="1621839803"/>
        </ext>
      </extLst>
    </customSheetView>
    <customSheetView guid="{129D85F8-9FE5-4C76-9F55-147A799D099B}" filter="1" showAutoFilter="1">
      <autoFilter ref="$U$34:$U$40"/>
      <extLst>
        <ext uri="GoogleSheetsCustomDataVersion1">
          <go:sheetsCustomData xmlns:go="http://customooxmlschemas.google.com/" filterViewId="162363427"/>
        </ext>
      </extLst>
    </customSheetView>
    <customSheetView guid="{6C1F6731-4403-4EDB-A677-C4CD79764C62}" filter="1" showAutoFilter="1">
      <autoFilter ref="$A$1:$AM$34"/>
      <extLst>
        <ext uri="GoogleSheetsCustomDataVersion1">
          <go:sheetsCustomData xmlns:go="http://customooxmlschemas.google.com/" filterViewId="1634901813"/>
        </ext>
      </extLst>
    </customSheetView>
    <customSheetView guid="{062F7B9A-0EF1-4688-83CF-59FE7F6E7E36}" filter="1" showAutoFilter="1">
      <autoFilter ref="$A$1:$AM$34">
        <filterColumn colId="2">
          <filters>
            <filter val="DOĞRU"/>
          </filters>
        </filterColumn>
        <filterColumn colId="17">
          <filters blank="1">
            <filter val="İleride Randevu Alınacak"/>
            <filter val="Ulaşılamadı"/>
            <filter val="Dönüş Yapacak"/>
            <filter val="Çekim İstemiyor"/>
          </filters>
        </filterColumn>
        <sortState ref="A1:AM34">
          <sortCondition ref="K1:K34"/>
        </sortState>
      </autoFilter>
      <extLst>
        <ext uri="GoogleSheetsCustomDataVersion1">
          <go:sheetsCustomData xmlns:go="http://customooxmlschemas.google.com/" filterViewId="1665972328"/>
        </ext>
      </extLst>
    </customSheetView>
    <customSheetView guid="{7E5EE788-0CB1-4D9D-BF53-007B5A92F58E}" filter="1" showAutoFilter="1">
      <autoFilter ref="$A$1:$AM$34"/>
      <extLst>
        <ext uri="GoogleSheetsCustomDataVersion1">
          <go:sheetsCustomData xmlns:go="http://customooxmlschemas.google.com/" filterViewId="1670343475"/>
        </ext>
      </extLst>
    </customSheetView>
    <customSheetView guid="{F9AEAB3A-D160-4237-86E9-7AC3F76AFAA7}" filter="1" showAutoFilter="1">
      <autoFilter ref="$A$1:$AM$34"/>
      <extLst>
        <ext uri="GoogleSheetsCustomDataVersion1">
          <go:sheetsCustomData xmlns:go="http://customooxmlschemas.google.com/" filterViewId="1730198905"/>
        </ext>
      </extLst>
    </customSheetView>
    <customSheetView guid="{BE95D9BE-7DF4-4766-8AF6-57162C372A61}" filter="1" showAutoFilter="1">
      <autoFilter ref="$A$1:$AM$34"/>
      <extLst>
        <ext uri="GoogleSheetsCustomDataVersion1">
          <go:sheetsCustomData xmlns:go="http://customooxmlschemas.google.com/" filterViewId="1732246503"/>
        </ext>
      </extLst>
    </customSheetView>
    <customSheetView guid="{813CEA2F-06C7-4DBA-A76D-803B78CB19E5}" filter="1" showAutoFilter="1">
      <autoFilter ref="$A$1:$AM$34"/>
      <extLst>
        <ext uri="GoogleSheetsCustomDataVersion1">
          <go:sheetsCustomData xmlns:go="http://customooxmlschemas.google.com/" filterViewId="1746332051"/>
        </ext>
      </extLst>
    </customSheetView>
    <customSheetView guid="{78E1C70C-5CD7-42EA-9522-269A952AF972}" filter="1" showAutoFilter="1">
      <autoFilter ref="$A$1:$AM$34">
        <filterColumn colId="2">
          <filters>
            <filter val="DOĞRU"/>
          </filters>
        </filterColumn>
      </autoFilter>
      <extLst>
        <ext uri="GoogleSheetsCustomDataVersion1">
          <go:sheetsCustomData xmlns:go="http://customooxmlschemas.google.com/" filterViewId="1759872484"/>
        </ext>
      </extLst>
    </customSheetView>
    <customSheetView guid="{75ACC345-D437-4A18-A98C-C82EDA43B64B}" filter="1" showAutoFilter="1">
      <autoFilter ref="$A$1:$AM$34"/>
      <extLst>
        <ext uri="GoogleSheetsCustomDataVersion1">
          <go:sheetsCustomData xmlns:go="http://customooxmlschemas.google.com/" filterViewId="176332961"/>
        </ext>
      </extLst>
    </customSheetView>
    <customSheetView guid="{9D4CF9A5-C08B-40A1-806F-FEEC45D646B1}" filter="1" showAutoFilter="1">
      <autoFilter ref="$A$1:$AM$34">
        <sortState ref="A1:AM34">
          <sortCondition ref="K1:K34"/>
        </sortState>
      </autoFilter>
      <extLst>
        <ext uri="GoogleSheetsCustomDataVersion1">
          <go:sheetsCustomData xmlns:go="http://customooxmlschemas.google.com/" filterViewId="1775876407"/>
        </ext>
      </extLst>
    </customSheetView>
    <customSheetView guid="{9FF8C76E-C941-4750-A051-A0AA3C04F00F}" filter="1" showAutoFilter="1">
      <autoFilter ref="$A$1:$AM$34">
        <filterColumn colId="2">
          <filters>
            <filter val="DOĞRU"/>
          </filters>
        </filterColumn>
      </autoFilter>
      <extLst>
        <ext uri="GoogleSheetsCustomDataVersion1">
          <go:sheetsCustomData xmlns:go="http://customooxmlschemas.google.com/" filterViewId="1781954848"/>
        </ext>
      </extLst>
    </customSheetView>
    <customSheetView guid="{4A8E5BDA-B19B-4EBD-B234-757917CD3F4A}" filter="1" showAutoFilter="1">
      <autoFilter ref="$A$1:$AM$34"/>
      <extLst>
        <ext uri="GoogleSheetsCustomDataVersion1">
          <go:sheetsCustomData xmlns:go="http://customooxmlschemas.google.com/" filterViewId="1798233887"/>
        </ext>
      </extLst>
    </customSheetView>
    <customSheetView guid="{E959A17D-0CE5-4661-A05B-04A857C854FE}" filter="1" showAutoFilter="1">
      <autoFilter ref="$A$1:$AM$34">
        <filterColumn colId="2">
          <filters>
            <filter val="DOĞRU"/>
          </filters>
        </filterColumn>
        <filterColumn colId="17">
          <filters>
            <filter val="Randevu Alındı"/>
          </filters>
        </filterColumn>
      </autoFilter>
      <extLst>
        <ext uri="GoogleSheetsCustomDataVersion1">
          <go:sheetsCustomData xmlns:go="http://customooxmlschemas.google.com/" filterViewId="1799190534"/>
        </ext>
      </extLst>
    </customSheetView>
    <customSheetView guid="{DFAC73A3-4868-4F60-9225-D08D2F756E69}" filter="1" showAutoFilter="1">
      <autoFilter ref="$A$1:$AM$34"/>
      <extLst>
        <ext uri="GoogleSheetsCustomDataVersion1">
          <go:sheetsCustomData xmlns:go="http://customooxmlschemas.google.com/" filterViewId="1831432240"/>
        </ext>
      </extLst>
    </customSheetView>
    <customSheetView guid="{4C1278E1-9A0A-491E-A86B-0915FC75B1EF}" filter="1" showAutoFilter="1">
      <autoFilter ref="$A$1:$AM$34"/>
      <extLst>
        <ext uri="GoogleSheetsCustomDataVersion1">
          <go:sheetsCustomData xmlns:go="http://customooxmlschemas.google.com/" filterViewId="1836666354"/>
        </ext>
      </extLst>
    </customSheetView>
    <customSheetView guid="{95860996-B195-4BF2-BE20-1B1ECEC5EA67}" filter="1" showAutoFilter="1">
      <autoFilter ref="$A$1:$AM$34"/>
      <extLst>
        <ext uri="GoogleSheetsCustomDataVersion1">
          <go:sheetsCustomData xmlns:go="http://customooxmlschemas.google.com/" filterViewId="1851295728"/>
        </ext>
      </extLst>
    </customSheetView>
    <customSheetView guid="{C7B32497-0771-40B3-99FF-731119242954}" filter="1" showAutoFilter="1">
      <autoFilter ref="$A$1:$AM$34"/>
      <extLst>
        <ext uri="GoogleSheetsCustomDataVersion1">
          <go:sheetsCustomData xmlns:go="http://customooxmlschemas.google.com/" filterViewId="1860728677"/>
        </ext>
      </extLst>
    </customSheetView>
    <customSheetView guid="{1284A980-5695-4A00-8393-9620991E9AFB}" filter="1" showAutoFilter="1">
      <autoFilter ref="$A$1:$AM$34"/>
      <extLst>
        <ext uri="GoogleSheetsCustomDataVersion1">
          <go:sheetsCustomData xmlns:go="http://customooxmlschemas.google.com/" filterViewId="1863961991"/>
        </ext>
      </extLst>
    </customSheetView>
    <customSheetView guid="{7D419FEE-D95D-49BB-BDEA-083C1C30C38D}" filter="1" showAutoFilter="1">
      <autoFilter ref="$A$1:$AM$34">
        <filterColumn colId="2">
          <filters>
            <filter val="DOĞRU"/>
          </filters>
        </filterColumn>
        <filterColumn colId="17">
          <filters blank="1">
            <filter val="İleride Randevu Alınacak"/>
            <filter val="Ulaşılamadı"/>
            <filter val="Dönüş Yapacak"/>
            <filter val="Çekim İstemiyor"/>
            <filter val="Randevu Alındı"/>
          </filters>
        </filterColumn>
        <sortState ref="A1:AM34">
          <sortCondition ref="K1:K34"/>
        </sortState>
      </autoFilter>
      <extLst>
        <ext uri="GoogleSheetsCustomDataVersion1">
          <go:sheetsCustomData xmlns:go="http://customooxmlschemas.google.com/" filterViewId="1868978093"/>
        </ext>
      </extLst>
    </customSheetView>
    <customSheetView guid="{49AA3C97-E5C4-4599-9AFB-A9AD4EA80939}" filter="1" showAutoFilter="1">
      <autoFilter ref="$A$1:$AM$34">
        <sortState ref="A1:AM34">
          <sortCondition ref="N1:N34"/>
        </sortState>
      </autoFilter>
      <extLst>
        <ext uri="GoogleSheetsCustomDataVersion1">
          <go:sheetsCustomData xmlns:go="http://customooxmlschemas.google.com/" filterViewId="1877778300"/>
        </ext>
      </extLst>
    </customSheetView>
    <customSheetView guid="{F0E61D96-AB20-4230-ACCF-4B4D22FFFE47}" filter="1" showAutoFilter="1">
      <autoFilter ref="$A$1:$AM$34"/>
      <extLst>
        <ext uri="GoogleSheetsCustomDataVersion1">
          <go:sheetsCustomData xmlns:go="http://customooxmlschemas.google.com/" filterViewId="1883323392"/>
        </ext>
      </extLst>
    </customSheetView>
    <customSheetView guid="{1D9695A0-7035-4BCE-A7C3-F76DADA0D228}" filter="1" showAutoFilter="1">
      <autoFilter ref="$A$1:$AM$34">
        <sortState ref="A1:AM34">
          <sortCondition ref="N1:N34"/>
        </sortState>
      </autoFilter>
      <extLst>
        <ext uri="GoogleSheetsCustomDataVersion1">
          <go:sheetsCustomData xmlns:go="http://customooxmlschemas.google.com/" filterViewId="1904653341"/>
        </ext>
      </extLst>
    </customSheetView>
    <customSheetView guid="{C646A3DA-FF81-4D0A-A0AE-7B0FFADD6871}" filter="1" showAutoFilter="1">
      <autoFilter ref="$A$1:$AM$34">
        <sortState ref="A1:AM34">
          <sortCondition ref="N1:N34"/>
        </sortState>
      </autoFilter>
      <extLst>
        <ext uri="GoogleSheetsCustomDataVersion1">
          <go:sheetsCustomData xmlns:go="http://customooxmlschemas.google.com/" filterViewId="1918970058"/>
        </ext>
      </extLst>
    </customSheetView>
    <customSheetView guid="{04180992-3C2E-4EC5-BE64-C8979336BF13}" filter="1" showAutoFilter="1">
      <autoFilter ref="$A$1:$AM$34"/>
      <extLst>
        <ext uri="GoogleSheetsCustomDataVersion1">
          <go:sheetsCustomData xmlns:go="http://customooxmlschemas.google.com/" filterViewId="1929461858"/>
        </ext>
      </extLst>
    </customSheetView>
    <customSheetView guid="{C7EF5F18-1745-4B10-A52F-417C3EF17F8B}" filter="1" showAutoFilter="1">
      <autoFilter ref="$A$1:$AM$34"/>
      <extLst>
        <ext uri="GoogleSheetsCustomDataVersion1">
          <go:sheetsCustomData xmlns:go="http://customooxmlschemas.google.com/" filterViewId="1930714312"/>
        </ext>
      </extLst>
    </customSheetView>
    <customSheetView guid="{44B0B8FF-D275-4DDC-8B10-BAB1D5B7C6E7}" filter="1" showAutoFilter="1">
      <autoFilter ref="$A$1:$AM$34">
        <filterColumn colId="17">
          <filters blank="1">
            <filter val="İleride Randevu Alınacak"/>
            <filter val="Ulaşılamadı"/>
            <filter val="Dönüş Yapacak"/>
            <filter val="Çekim İstemiyor"/>
          </filters>
        </filterColumn>
        <sortState ref="A1:AM34">
          <sortCondition ref="N1:N34"/>
        </sortState>
      </autoFilter>
      <extLst>
        <ext uri="GoogleSheetsCustomDataVersion1">
          <go:sheetsCustomData xmlns:go="http://customooxmlschemas.google.com/" filterViewId="194165008"/>
        </ext>
      </extLst>
    </customSheetView>
    <customSheetView guid="{CC0842B8-9E5C-4EE9-B7A6-5A660CF14589}" filter="1" showAutoFilter="1">
      <autoFilter ref="$A$1:$AM$34">
        <sortState ref="A1:AM34">
          <sortCondition ref="N1:N34"/>
          <sortCondition ref="K1:K34"/>
        </sortState>
      </autoFilter>
      <extLst>
        <ext uri="GoogleSheetsCustomDataVersion1">
          <go:sheetsCustomData xmlns:go="http://customooxmlschemas.google.com/" filterViewId="1946628667"/>
        </ext>
      </extLst>
    </customSheetView>
    <customSheetView guid="{CA9BF830-2CB4-4A69-A252-9472E020FFEE}" filter="1" showAutoFilter="1">
      <autoFilter ref="$A$1:$AM$34"/>
      <extLst>
        <ext uri="GoogleSheetsCustomDataVersion1">
          <go:sheetsCustomData xmlns:go="http://customooxmlschemas.google.com/" filterViewId="1947408719"/>
        </ext>
      </extLst>
    </customSheetView>
    <customSheetView guid="{0853C325-5D63-414B-BAA2-B1333C22F863}" filter="1" showAutoFilter="1">
      <autoFilter ref="$A$1:$AM$34">
        <filterColumn colId="17">
          <filters blank="1">
            <filter val="İleride Randevu Alınacak"/>
            <filter val="Ulaşılamadı"/>
            <filter val="Dönüş Yapacak"/>
            <filter val="Çekim İstemiyor"/>
          </filters>
        </filterColumn>
      </autoFilter>
      <extLst>
        <ext uri="GoogleSheetsCustomDataVersion1">
          <go:sheetsCustomData xmlns:go="http://customooxmlschemas.google.com/" filterViewId="1966306854"/>
        </ext>
      </extLst>
    </customSheetView>
    <customSheetView guid="{A8D0FC3A-BA29-4FA2-961F-27795F9DD11D}" filter="1" showAutoFilter="1">
      <autoFilter ref="$A$1:$AM$34">
        <filterColumn colId="2">
          <filters>
            <filter val="DOĞRU"/>
          </filters>
        </filterColumn>
      </autoFilter>
      <extLst>
        <ext uri="GoogleSheetsCustomDataVersion1">
          <go:sheetsCustomData xmlns:go="http://customooxmlschemas.google.com/" filterViewId="196830308"/>
        </ext>
      </extLst>
    </customSheetView>
    <customSheetView guid="{80D4D1B2-F134-46A9-932C-7FAAD9F07B08}" filter="1" showAutoFilter="1">
      <autoFilter ref="$A$1:$AM$34"/>
      <extLst>
        <ext uri="GoogleSheetsCustomDataVersion1">
          <go:sheetsCustomData xmlns:go="http://customooxmlschemas.google.com/" filterViewId="1979770491"/>
        </ext>
      </extLst>
    </customSheetView>
    <customSheetView guid="{A5E11E2B-4A0C-4719-B322-22BA599F2472}" filter="1" showAutoFilter="1">
      <autoFilter ref="$A$1:$AM$34">
        <filterColumn colId="2">
          <filters>
            <filter val="DOĞRU"/>
          </filters>
        </filterColumn>
      </autoFilter>
      <extLst>
        <ext uri="GoogleSheetsCustomDataVersion1">
          <go:sheetsCustomData xmlns:go="http://customooxmlschemas.google.com/" filterViewId="199780088"/>
        </ext>
      </extLst>
    </customSheetView>
    <customSheetView guid="{4FCCB852-ED50-48B2-A0A5-260BA0BC8BC9}" filter="1" showAutoFilter="1">
      <autoFilter ref="$A$1:$AM$34">
        <filterColumn colId="2">
          <filters>
            <filter val="DOĞRU"/>
          </filters>
        </filterColumn>
        <filterColumn colId="8">
          <filters>
            <filter val="22"/>
            <filter val="11"/>
            <filter val="23"/>
            <filter val="45"/>
            <filter val="24"/>
            <filter val="47"/>
            <filter val="14"/>
            <filter val="58"/>
            <filter val="37"/>
            <filter val="59"/>
            <filter val="16"/>
            <filter val="39"/>
            <filter val="28"/>
            <filter val="29"/>
            <filter val="19"/>
            <filter val="71"/>
            <filter val="30"/>
            <filter val="20"/>
            <filter val="31"/>
            <filter val="21"/>
            <filter val="54"/>
            <filter val="10"/>
            <filter val="43"/>
          </filters>
        </filterColumn>
        <sortState ref="A1:AM34">
          <sortCondition ref="K1:K34"/>
        </sortState>
      </autoFilter>
      <extLst>
        <ext uri="GoogleSheetsCustomDataVersion1">
          <go:sheetsCustomData xmlns:go="http://customooxmlschemas.google.com/" filterViewId="2000072953"/>
        </ext>
      </extLst>
    </customSheetView>
    <customSheetView guid="{132EDAC1-9FB7-4233-A7EE-1163655559BF}" filter="1" showAutoFilter="1">
      <autoFilter ref="$A$1:$AM$34">
        <filterColumn colId="2">
          <filters>
            <filter val="DOĞRU"/>
          </filters>
        </filterColumn>
      </autoFilter>
      <extLst>
        <ext uri="GoogleSheetsCustomDataVersion1">
          <go:sheetsCustomData xmlns:go="http://customooxmlschemas.google.com/" filterViewId="200275266"/>
        </ext>
      </extLst>
    </customSheetView>
    <customSheetView guid="{87FDAD16-3196-4826-8AB1-7266FF70175A}" filter="1" showAutoFilter="1">
      <autoFilter ref="$A$1:$AM$34">
        <filterColumn colId="2">
          <filters>
            <filter val="DOĞRU"/>
          </filters>
        </filterColumn>
        <filterColumn colId="17">
          <filters blank="1">
            <filter val="İleride Randevu Alınacak"/>
            <filter val="Ulaşılamadı"/>
            <filter val="Dönüş Yapacak"/>
            <filter val="Çekim İstemiyor"/>
            <filter val="Randevu Alındı"/>
          </filters>
        </filterColumn>
        <sortState ref="A1:AM34">
          <sortCondition ref="K1:K34"/>
        </sortState>
      </autoFilter>
      <extLst>
        <ext uri="GoogleSheetsCustomDataVersion1">
          <go:sheetsCustomData xmlns:go="http://customooxmlschemas.google.com/" filterViewId="2002968106"/>
        </ext>
      </extLst>
    </customSheetView>
    <customSheetView guid="{E7C36950-A639-45ED-9E72-DC5211E6A736}" filter="1" showAutoFilter="1">
      <autoFilter ref="$A$1:$AM$34"/>
      <extLst>
        <ext uri="GoogleSheetsCustomDataVersion1">
          <go:sheetsCustomData xmlns:go="http://customooxmlschemas.google.com/" filterViewId="2015768326"/>
        </ext>
      </extLst>
    </customSheetView>
    <customSheetView guid="{3BA748E1-2931-4162-BA08-8803773FFD35}" filter="1" showAutoFilter="1">
      <autoFilter ref="$A$1:$AM$34"/>
      <extLst>
        <ext uri="GoogleSheetsCustomDataVersion1">
          <go:sheetsCustomData xmlns:go="http://customooxmlschemas.google.com/" filterViewId="2025602904"/>
        </ext>
      </extLst>
    </customSheetView>
    <customSheetView guid="{10D03AD1-ADA4-4364-8DC0-65B96FCF471B}" filter="1" showAutoFilter="1">
      <autoFilter ref="$A$1:$AM$34"/>
      <extLst>
        <ext uri="GoogleSheetsCustomDataVersion1">
          <go:sheetsCustomData xmlns:go="http://customooxmlschemas.google.com/" filterViewId="2026737616"/>
        </ext>
      </extLst>
    </customSheetView>
    <customSheetView guid="{9638C93E-A51C-4855-9499-FBA9C1EC6285}" filter="1" showAutoFilter="1">
      <autoFilter ref="$A$1:$AM$34">
        <filterColumn colId="2">
          <filters>
            <filter val="DOĞRU"/>
          </filters>
        </filterColumn>
      </autoFilter>
      <extLst>
        <ext uri="GoogleSheetsCustomDataVersion1">
          <go:sheetsCustomData xmlns:go="http://customooxmlschemas.google.com/" filterViewId="2088750842"/>
        </ext>
      </extLst>
    </customSheetView>
    <customSheetView guid="{1E41AD2E-DB09-4E95-A178-F1057417E5C2}" filter="1" showAutoFilter="1">
      <autoFilter ref="$A$1:$AM$34"/>
      <extLst>
        <ext uri="GoogleSheetsCustomDataVersion1">
          <go:sheetsCustomData xmlns:go="http://customooxmlschemas.google.com/" filterViewId="2114739268"/>
        </ext>
      </extLst>
    </customSheetView>
    <customSheetView guid="{77C75FD9-C4D1-4517-8BD7-F02D89C29054}" filter="1" showAutoFilter="1">
      <autoFilter ref="$A$1:$AM$34">
        <filterColumn colId="2">
          <filters>
            <filter val="DOĞRU"/>
          </filters>
        </filterColumn>
        <filterColumn colId="17">
          <filters blank="1">
            <filter val="İleride Randevu Alınacak"/>
            <filter val="Ulaşılamadı"/>
            <filter val="Dönüş Yapacak"/>
            <filter val="Çekim İstemiyor"/>
            <filter val="Randevu Alındı"/>
          </filters>
        </filterColumn>
      </autoFilter>
      <extLst>
        <ext uri="GoogleSheetsCustomDataVersion1">
          <go:sheetsCustomData xmlns:go="http://customooxmlschemas.google.com/" filterViewId="2127485001"/>
        </ext>
      </extLst>
    </customSheetView>
    <customSheetView guid="{598D9987-2757-4AFA-BD32-EE0E482ECDBF}" filter="1" showAutoFilter="1">
      <autoFilter ref="$A$1:$AM$34"/>
      <extLst>
        <ext uri="GoogleSheetsCustomDataVersion1">
          <go:sheetsCustomData xmlns:go="http://customooxmlschemas.google.com/" filterViewId="2128717323"/>
        </ext>
      </extLst>
    </customSheetView>
    <customSheetView guid="{90969EC7-12F2-4D7C-BCAC-81AE3D66190B}" filter="1" showAutoFilter="1">
      <autoFilter ref="$A$1:$AM$34">
        <sortState ref="A1:AM34">
          <sortCondition ref="P1:P34"/>
          <sortCondition ref="O1:O34"/>
          <sortCondition ref="N1:N34"/>
          <sortCondition ref="K1:K34"/>
        </sortState>
      </autoFilter>
      <extLst>
        <ext uri="GoogleSheetsCustomDataVersion1">
          <go:sheetsCustomData xmlns:go="http://customooxmlschemas.google.com/" filterViewId="2142018837"/>
        </ext>
      </extLst>
    </customSheetView>
    <customSheetView guid="{16BB5BDF-22F8-4AC2-80EC-8A2B57121808}" filter="1" showAutoFilter="1">
      <autoFilter ref="$A$1:$AM$34"/>
      <extLst>
        <ext uri="GoogleSheetsCustomDataVersion1">
          <go:sheetsCustomData xmlns:go="http://customooxmlschemas.google.com/" filterViewId="2144445438"/>
        </ext>
      </extLst>
    </customSheetView>
    <customSheetView guid="{452EAD00-B952-4F5A-AB33-C29894CDF850}" filter="1" showAutoFilter="1">
      <autoFilter ref="$A$1:$AM$34">
        <sortState ref="A1:AM34">
          <sortCondition ref="O1:O34"/>
          <sortCondition ref="N1:N34"/>
          <sortCondition ref="K1:K34"/>
        </sortState>
      </autoFilter>
      <extLst>
        <ext uri="GoogleSheetsCustomDataVersion1">
          <go:sheetsCustomData xmlns:go="http://customooxmlschemas.google.com/" filterViewId="217777935"/>
        </ext>
      </extLst>
    </customSheetView>
    <customSheetView guid="{70485AAB-09A1-48BB-8F17-B8B7DF792DC7}" filter="1" showAutoFilter="1">
      <autoFilter ref="$A$1:$AM$34"/>
      <extLst>
        <ext uri="GoogleSheetsCustomDataVersion1">
          <go:sheetsCustomData xmlns:go="http://customooxmlschemas.google.com/" filterViewId="250785269"/>
        </ext>
      </extLst>
    </customSheetView>
    <customSheetView guid="{03D20405-6399-48EC-B955-2A77FF822F55}" filter="1" showAutoFilter="1">
      <autoFilter ref="$A$1:$AM$34"/>
      <extLst>
        <ext uri="GoogleSheetsCustomDataVersion1">
          <go:sheetsCustomData xmlns:go="http://customooxmlschemas.google.com/" filterViewId="251499444"/>
        </ext>
      </extLst>
    </customSheetView>
    <customSheetView guid="{8F8218E1-1B5A-4395-8F52-B3937A1A4BD5}" filter="1" showAutoFilter="1">
      <autoFilter ref="$A$1:$AM$34"/>
      <extLst>
        <ext uri="GoogleSheetsCustomDataVersion1">
          <go:sheetsCustomData xmlns:go="http://customooxmlschemas.google.com/" filterViewId="279218400"/>
        </ext>
      </extLst>
    </customSheetView>
    <customSheetView guid="{2911D0AC-82A4-4729-8F9D-40899735503B}" filter="1" showAutoFilter="1">
      <autoFilter ref="$A$1:$AM$34"/>
      <extLst>
        <ext uri="GoogleSheetsCustomDataVersion1">
          <go:sheetsCustomData xmlns:go="http://customooxmlschemas.google.com/" filterViewId="299325773"/>
        </ext>
      </extLst>
    </customSheetView>
    <customSheetView guid="{EDF2F4A1-7F6D-47BD-8F62-37F3CFEA3F76}" filter="1" showAutoFilter="1">
      <autoFilter ref="$A$1:$AM$34">
        <filterColumn colId="2">
          <filters>
            <filter val="DOĞRU"/>
          </filters>
        </filterColumn>
        <filterColumn colId="17">
          <filters blank="1">
            <filter val="İleride Randevu Alınacak"/>
            <filter val="Ulaşılamadı"/>
            <filter val="Dönüş Yapacak"/>
            <filter val="Çekim İstemiyor"/>
            <filter val="Randevu Alındı"/>
          </filters>
        </filterColumn>
      </autoFilter>
      <extLst>
        <ext uri="GoogleSheetsCustomDataVersion1">
          <go:sheetsCustomData xmlns:go="http://customooxmlschemas.google.com/" filterViewId="301861384"/>
        </ext>
      </extLst>
    </customSheetView>
    <customSheetView guid="{60163EDF-BC4A-4B5D-A856-67D9C7C9995B}" filter="1" showAutoFilter="1">
      <autoFilter ref="$A$1:$AM$34">
        <sortState ref="A1:AM34">
          <sortCondition ref="O1:O34"/>
        </sortState>
      </autoFilter>
      <extLst>
        <ext uri="GoogleSheetsCustomDataVersion1">
          <go:sheetsCustomData xmlns:go="http://customooxmlschemas.google.com/" filterViewId="326157551"/>
        </ext>
      </extLst>
    </customSheetView>
    <customSheetView guid="{E902786F-32A1-4CB1-9858-04E7B4E921F7}" filter="1" showAutoFilter="1">
      <autoFilter ref="$A$1:$AM$34">
        <filterColumn colId="17">
          <filters blank="1">
            <filter val="İleride Randevu Alınacak"/>
            <filter val="Ulaşılamadı"/>
            <filter val="Dönüş Yapacak"/>
            <filter val="Çekim İstemiyor"/>
          </filters>
        </filterColumn>
        <sortState ref="A1:AM34">
          <sortCondition ref="K1:K34"/>
        </sortState>
      </autoFilter>
      <extLst>
        <ext uri="GoogleSheetsCustomDataVersion1">
          <go:sheetsCustomData xmlns:go="http://customooxmlschemas.google.com/" filterViewId="371123867"/>
        </ext>
      </extLst>
    </customSheetView>
    <customSheetView guid="{413EA9A2-71D6-496D-85D9-2D59EEFE7978}" filter="1" showAutoFilter="1">
      <autoFilter ref="$A$1:$AM$34">
        <sortState ref="A1:AM34">
          <sortCondition ref="N1:N34"/>
          <sortCondition ref="K1:K34"/>
        </sortState>
      </autoFilter>
      <extLst>
        <ext uri="GoogleSheetsCustomDataVersion1">
          <go:sheetsCustomData xmlns:go="http://customooxmlschemas.google.com/" filterViewId="41776945"/>
        </ext>
      </extLst>
    </customSheetView>
    <customSheetView guid="{DF99A96B-F026-4941-985E-0243C55F0D65}" filter="1" showAutoFilter="1">
      <autoFilter ref="$A$1:$AM$34"/>
      <extLst>
        <ext uri="GoogleSheetsCustomDataVersion1">
          <go:sheetsCustomData xmlns:go="http://customooxmlschemas.google.com/" filterViewId="438950376"/>
        </ext>
      </extLst>
    </customSheetView>
    <customSheetView guid="{189BEB63-0BB9-407C-84FB-B07E15A2CD11}" filter="1" showAutoFilter="1">
      <autoFilter ref="$A$1:$AM$34">
        <sortState ref="A1:AM34">
          <sortCondition ref="N1:N34"/>
          <sortCondition ref="K1:K34"/>
        </sortState>
      </autoFilter>
      <extLst>
        <ext uri="GoogleSheetsCustomDataVersion1">
          <go:sheetsCustomData xmlns:go="http://customooxmlschemas.google.com/" filterViewId="449809234"/>
        </ext>
      </extLst>
    </customSheetView>
    <customSheetView guid="{54C8CBEA-2096-4AB1-89E4-D8B7E6729ACA}" filter="1" showAutoFilter="1">
      <autoFilter ref="$A$1:$AM$34">
        <filterColumn colId="17">
          <filters blank="1">
            <filter val="İleride Randevu Alınacak"/>
            <filter val="Ulaşılamadı"/>
            <filter val="Dönüş Yapacak"/>
          </filters>
        </filterColumn>
        <filterColumn colId="2">
          <filters>
            <filter val="DOĞRU"/>
          </filters>
        </filterColumn>
      </autoFilter>
      <extLst>
        <ext uri="GoogleSheetsCustomDataVersion1">
          <go:sheetsCustomData xmlns:go="http://customooxmlschemas.google.com/" filterViewId="451222954"/>
        </ext>
      </extLst>
    </customSheetView>
    <customSheetView guid="{8A2630AE-CB57-43D5-AD1E-6EC37A7ACD30}" filter="1" showAutoFilter="1">
      <autoFilter ref="$A$1:$AM$34"/>
      <extLst>
        <ext uri="GoogleSheetsCustomDataVersion1">
          <go:sheetsCustomData xmlns:go="http://customooxmlschemas.google.com/" filterViewId="451785961"/>
        </ext>
      </extLst>
    </customSheetView>
    <customSheetView guid="{29636570-62B0-4426-8DC1-52606F33A43C}" filter="1" showAutoFilter="1">
      <autoFilter ref="$A$1:$AM$34"/>
      <extLst>
        <ext uri="GoogleSheetsCustomDataVersion1">
          <go:sheetsCustomData xmlns:go="http://customooxmlschemas.google.com/" filterViewId="462413830"/>
        </ext>
      </extLst>
    </customSheetView>
    <customSheetView guid="{D62F8B26-8356-4A27-BBB2-128E29725EAE}" filter="1" showAutoFilter="1">
      <autoFilter ref="$A$1:$AM$34"/>
      <extLst>
        <ext uri="GoogleSheetsCustomDataVersion1">
          <go:sheetsCustomData xmlns:go="http://customooxmlschemas.google.com/" filterViewId="476351929"/>
        </ext>
      </extLst>
    </customSheetView>
    <customSheetView guid="{425BD446-77F2-4D02-B881-E1C6CC7E1F38}" filter="1" showAutoFilter="1">
      <autoFilter ref="$A$1:$AM$34">
        <filterColumn colId="2">
          <filters>
            <filter val="DOĞRU"/>
          </filters>
        </filterColumn>
      </autoFilter>
      <extLst>
        <ext uri="GoogleSheetsCustomDataVersion1">
          <go:sheetsCustomData xmlns:go="http://customooxmlschemas.google.com/" filterViewId="496748244"/>
        </ext>
      </extLst>
    </customSheetView>
    <customSheetView guid="{22418851-8F74-466D-A4F5-78B66BCC49B7}" filter="1" showAutoFilter="1">
      <autoFilter ref="$A$1:$AM$34">
        <filterColumn colId="17">
          <filters>
            <filter val="Ulaşılamadı"/>
          </filters>
        </filterColumn>
        <sortState ref="A1:AM34">
          <sortCondition ref="K1:K34"/>
          <sortCondition ref="N1:N34"/>
        </sortState>
      </autoFilter>
      <extLst>
        <ext uri="GoogleSheetsCustomDataVersion1">
          <go:sheetsCustomData xmlns:go="http://customooxmlschemas.google.com/" filterViewId="502904190"/>
        </ext>
      </extLst>
    </customSheetView>
    <customSheetView guid="{8DC08D02-2EB4-4C50-BD17-9B31F8EF3984}" filter="1" showAutoFilter="1">
      <autoFilter ref="$A$1:$AM$34">
        <sortState ref="A1:AM34">
          <sortCondition ref="N1:N34"/>
        </sortState>
      </autoFilter>
      <extLst>
        <ext uri="GoogleSheetsCustomDataVersion1">
          <go:sheetsCustomData xmlns:go="http://customooxmlschemas.google.com/" filterViewId="506224777"/>
        </ext>
      </extLst>
    </customSheetView>
    <customSheetView guid="{B3CABACF-2648-4D58-9EC9-4FFCDD720982}" filter="1" showAutoFilter="1">
      <autoFilter ref="$A$1:$AM$34"/>
      <extLst>
        <ext uri="GoogleSheetsCustomDataVersion1">
          <go:sheetsCustomData xmlns:go="http://customooxmlschemas.google.com/" filterViewId="507805499"/>
        </ext>
      </extLst>
    </customSheetView>
    <customSheetView guid="{DDB86521-93A7-4A40-803D-E518BEF6CBF4}" filter="1" showAutoFilter="1">
      <autoFilter ref="$A$1:$AM$34">
        <filterColumn colId="2">
          <filters>
            <filter val="DOĞRU"/>
          </filters>
        </filterColumn>
        <sortState ref="A1:AM34">
          <sortCondition ref="B1:B34"/>
        </sortState>
      </autoFilter>
      <extLst>
        <ext uri="GoogleSheetsCustomDataVersion1">
          <go:sheetsCustomData xmlns:go="http://customooxmlschemas.google.com/" filterViewId="509533456"/>
        </ext>
      </extLst>
    </customSheetView>
    <customSheetView guid="{AE7EEDA5-383A-4416-A501-8DF605602B75}" filter="1" showAutoFilter="1">
      <autoFilter ref="$A$1:$AM$34"/>
      <extLst>
        <ext uri="GoogleSheetsCustomDataVersion1">
          <go:sheetsCustomData xmlns:go="http://customooxmlschemas.google.com/" filterViewId="556872578"/>
        </ext>
      </extLst>
    </customSheetView>
    <customSheetView guid="{EB359389-020A-4C7E-A2D9-0BF48F2E3CFD}" filter="1" showAutoFilter="1">
      <autoFilter ref="$A$1:$AM$34"/>
      <extLst>
        <ext uri="GoogleSheetsCustomDataVersion1">
          <go:sheetsCustomData xmlns:go="http://customooxmlschemas.google.com/" filterViewId="56419850"/>
        </ext>
      </extLst>
    </customSheetView>
    <customSheetView guid="{DD893CB1-844E-48C5-80CB-CFE9701FB73E}" filter="1" showAutoFilter="1">
      <autoFilter ref="$A$1:$AM$34"/>
      <extLst>
        <ext uri="GoogleSheetsCustomDataVersion1">
          <go:sheetsCustomData xmlns:go="http://customooxmlschemas.google.com/" filterViewId="586242205"/>
        </ext>
      </extLst>
    </customSheetView>
    <customSheetView guid="{B2873826-330C-443F-9286-336C4089F483}" filter="1" showAutoFilter="1">
      <autoFilter ref="$A$1:$AM$34"/>
      <extLst>
        <ext uri="GoogleSheetsCustomDataVersion1">
          <go:sheetsCustomData xmlns:go="http://customooxmlschemas.google.com/" filterViewId="593981572"/>
        </ext>
      </extLst>
    </customSheetView>
    <customSheetView guid="{2C4DB838-F0FF-4B41-A3A0-3A08DAA326AE}" filter="1" showAutoFilter="1">
      <autoFilter ref="$A$1:$AM$34"/>
      <extLst>
        <ext uri="GoogleSheetsCustomDataVersion1">
          <go:sheetsCustomData xmlns:go="http://customooxmlschemas.google.com/" filterViewId="628124625"/>
        </ext>
      </extLst>
    </customSheetView>
    <customSheetView guid="{D0C55AEB-D656-42CC-BE42-5BCE656DBF10}" filter="1" showAutoFilter="1">
      <autoFilter ref="$A$1:$AM$34">
        <filterColumn colId="2">
          <filters>
            <filter val="DOĞRU"/>
          </filters>
        </filterColumn>
      </autoFilter>
      <extLst>
        <ext uri="GoogleSheetsCustomDataVersion1">
          <go:sheetsCustomData xmlns:go="http://customooxmlschemas.google.com/" filterViewId="635095919"/>
        </ext>
      </extLst>
    </customSheetView>
    <customSheetView guid="{3535F280-88E2-4B15-B0E0-619A6DDFBF75}" filter="1" showAutoFilter="1">
      <autoFilter ref="$A$1:$AM$34">
        <filterColumn colId="17">
          <filters blank="1">
            <filter val="İleride Randevu Alınacak"/>
            <filter val="Ulaşılamadı"/>
            <filter val="Dönüş Yapacak"/>
            <filter val="Çekim İstemiyor"/>
          </filters>
        </filterColumn>
        <sortState ref="A1:AM34">
          <sortCondition ref="N1:N34"/>
        </sortState>
      </autoFilter>
      <extLst>
        <ext uri="GoogleSheetsCustomDataVersion1">
          <go:sheetsCustomData xmlns:go="http://customooxmlschemas.google.com/" filterViewId="643594848"/>
        </ext>
      </extLst>
    </customSheetView>
    <customSheetView guid="{EA931565-80C8-4CF6-B0E6-F3DF84760FD0}" filter="1" showAutoFilter="1">
      <autoFilter ref="$U$12:$U$13"/>
      <extLst>
        <ext uri="GoogleSheetsCustomDataVersion1">
          <go:sheetsCustomData xmlns:go="http://customooxmlschemas.google.com/" filterViewId="648892019"/>
        </ext>
      </extLst>
    </customSheetView>
    <customSheetView guid="{E0E092A5-F0A3-4F6E-9FBD-5D34754EBF57}" filter="1" showAutoFilter="1">
      <autoFilter ref="$A$1:$AM$34"/>
      <extLst>
        <ext uri="GoogleSheetsCustomDataVersion1">
          <go:sheetsCustomData xmlns:go="http://customooxmlschemas.google.com/" filterViewId="655064181"/>
        </ext>
      </extLst>
    </customSheetView>
    <customSheetView guid="{87964447-35E8-45A6-A3EC-D28102B0ABFE}" filter="1" showAutoFilter="1">
      <autoFilter ref="$A$1:$AM$34">
        <filterColumn colId="2">
          <filters>
            <filter val="DOĞRU"/>
          </filters>
        </filterColumn>
        <filterColumn colId="17">
          <filters blank="1">
            <filter val="İleride Randevu Alınacak"/>
            <filter val="Ulaşılamadı"/>
            <filter val="Dönüş Yapacak"/>
            <filter val="Çekim İstemiyor"/>
            <filter val="Randevu Alındı"/>
          </filters>
        </filterColumn>
        <sortState ref="A1:AM34">
          <sortCondition ref="K1:K34"/>
        </sortState>
      </autoFilter>
      <extLst>
        <ext uri="GoogleSheetsCustomDataVersion1">
          <go:sheetsCustomData xmlns:go="http://customooxmlschemas.google.com/" filterViewId="65880940"/>
        </ext>
      </extLst>
    </customSheetView>
    <customSheetView guid="{29191FC6-7148-4815-B0F6-037ECB18FD52}" filter="1" showAutoFilter="1">
      <autoFilter ref="$A$1:$AM$39">
        <filterColumn colId="17">
          <filters>
            <filter val="İleride Randevu Alınacak"/>
            <filter val="Franchise"/>
            <filter val="Randevu Alındı"/>
          </filters>
        </filterColumn>
      </autoFilter>
      <extLst>
        <ext uri="GoogleSheetsCustomDataVersion1">
          <go:sheetsCustomData xmlns:go="http://customooxmlschemas.google.com/" filterViewId="70273544"/>
        </ext>
      </extLst>
    </customSheetView>
    <customSheetView guid="{B5B98B86-63CE-4D89-B40F-7E23B2B46ECF}" filter="1" showAutoFilter="1">
      <autoFilter ref="$A$1:$AM$34">
        <filterColumn colId="17">
          <filters blank="1">
            <filter val="İleride Randevu Alınacak"/>
            <filter val="Ulaşılamadı"/>
            <filter val="Dönüş Yapacak"/>
          </filters>
        </filterColumn>
      </autoFilter>
      <extLst>
        <ext uri="GoogleSheetsCustomDataVersion1">
          <go:sheetsCustomData xmlns:go="http://customooxmlschemas.google.com/" filterViewId="719078206"/>
        </ext>
      </extLst>
    </customSheetView>
    <customSheetView guid="{065C6842-6D87-4E0A-82DC-3CF83A417642}" filter="1" showAutoFilter="1">
      <autoFilter ref="$A$1:$AM$34">
        <filterColumn colId="2">
          <filters>
            <filter val="DOĞRU"/>
          </filters>
        </filterColumn>
        <filterColumn colId="17">
          <filters blank="1">
            <filter val="İleride Randevu Alınacak"/>
            <filter val="Ulaşılamadı"/>
            <filter val="Dönüş Yapacak"/>
            <filter val="Çekim İstemiyor"/>
          </filters>
        </filterColumn>
      </autoFilter>
      <extLst>
        <ext uri="GoogleSheetsCustomDataVersion1">
          <go:sheetsCustomData xmlns:go="http://customooxmlschemas.google.com/" filterViewId="722296525"/>
        </ext>
      </extLst>
    </customSheetView>
    <customSheetView guid="{23C038FE-C5A7-4B45-82DD-42409127B6EB}" filter="1" showAutoFilter="1">
      <autoFilter ref="$A$1:$AM$34"/>
      <extLst>
        <ext uri="GoogleSheetsCustomDataVersion1">
          <go:sheetsCustomData xmlns:go="http://customooxmlschemas.google.com/" filterViewId="722958694"/>
        </ext>
      </extLst>
    </customSheetView>
    <customSheetView guid="{1C4CEC3D-B3F6-4BA9-ABE7-F81B89E1D0D7}" filter="1" showAutoFilter="1">
      <autoFilter ref="$A$1:$AM$34"/>
      <extLst>
        <ext uri="GoogleSheetsCustomDataVersion1">
          <go:sheetsCustomData xmlns:go="http://customooxmlschemas.google.com/" filterViewId="727381095"/>
        </ext>
      </extLst>
    </customSheetView>
    <customSheetView guid="{D071344D-2AF2-4AF6-936B-101EA1F34000}" filter="1" showAutoFilter="1">
      <autoFilter ref="$A$1:$AM$34">
        <filterColumn colId="17">
          <filters blank="1">
            <filter val="İleride Randevu Alınacak"/>
            <filter val="Ulaşılamadı"/>
            <filter val="Dönüş Yapacak"/>
          </filters>
        </filterColumn>
        <filterColumn colId="2">
          <filters>
            <filter val="DOĞRU"/>
          </filters>
        </filterColumn>
      </autoFilter>
      <extLst>
        <ext uri="GoogleSheetsCustomDataVersion1">
          <go:sheetsCustomData xmlns:go="http://customooxmlschemas.google.com/" filterViewId="731392692"/>
        </ext>
      </extLst>
    </customSheetView>
    <customSheetView guid="{F5E017FA-8C44-4A75-950E-3F4DE4BB225C}" filter="1" showAutoFilter="1">
      <autoFilter ref="$A$1:$AM$34">
        <sortState ref="A1:AM34">
          <sortCondition ref="N1:N34"/>
        </sortState>
      </autoFilter>
      <extLst>
        <ext uri="GoogleSheetsCustomDataVersion1">
          <go:sheetsCustomData xmlns:go="http://customooxmlschemas.google.com/" filterViewId="732011099"/>
        </ext>
      </extLst>
    </customSheetView>
    <customSheetView guid="{7FB47723-A78F-4F14-B259-8C317960BB2E}" filter="1" showAutoFilter="1">
      <autoFilter ref="$A$1:$AM$34">
        <filterColumn colId="2">
          <filters>
            <filter val="DOĞRU"/>
          </filters>
        </filterColumn>
      </autoFilter>
      <extLst>
        <ext uri="GoogleSheetsCustomDataVersion1">
          <go:sheetsCustomData xmlns:go="http://customooxmlschemas.google.com/" filterViewId="782007265"/>
        </ext>
      </extLst>
    </customSheetView>
    <customSheetView guid="{DACBCF67-C16F-4C96-89F6-16EE58582F70}" filter="1" showAutoFilter="1">
      <autoFilter ref="$A$1:$AM$34">
        <filterColumn colId="2">
          <filters>
            <filter val="DOĞRU"/>
          </filters>
        </filterColumn>
        <filterColumn colId="17">
          <filters blank="1"/>
        </filterColumn>
      </autoFilter>
      <extLst>
        <ext uri="GoogleSheetsCustomDataVersion1">
          <go:sheetsCustomData xmlns:go="http://customooxmlschemas.google.com/" filterViewId="805376593"/>
        </ext>
      </extLst>
    </customSheetView>
    <customSheetView guid="{B6C08CCD-62AF-4E70-86C6-988A7DA76381}" filter="1" showAutoFilter="1">
      <autoFilter ref="$A$1:$AM$34"/>
      <extLst>
        <ext uri="GoogleSheetsCustomDataVersion1">
          <go:sheetsCustomData xmlns:go="http://customooxmlschemas.google.com/" filterViewId="825514537"/>
        </ext>
      </extLst>
    </customSheetView>
    <customSheetView guid="{EC09CBAA-6A95-4EC8-9E51-9708F76BE6AA}" filter="1" showAutoFilter="1">
      <autoFilter ref="$A$1:$AM$34"/>
      <extLst>
        <ext uri="GoogleSheetsCustomDataVersion1">
          <go:sheetsCustomData xmlns:go="http://customooxmlschemas.google.com/" filterViewId="830174144"/>
        </ext>
      </extLst>
    </customSheetView>
    <customSheetView guid="{76D3B64D-D469-49ED-A62B-986EFE8E19C4}" filter="1" showAutoFilter="1">
      <autoFilter ref="$A$1:$AM$34">
        <sortState ref="A1:AM34">
          <sortCondition ref="N1:N34"/>
        </sortState>
      </autoFilter>
      <extLst>
        <ext uri="GoogleSheetsCustomDataVersion1">
          <go:sheetsCustomData xmlns:go="http://customooxmlschemas.google.com/" filterViewId="853907624"/>
        </ext>
      </extLst>
    </customSheetView>
    <customSheetView guid="{E7248818-A5AD-431C-8B6B-1B6CE692C4D7}" filter="1" showAutoFilter="1">
      <autoFilter ref="$A$1:$AM$34">
        <filterColumn colId="2">
          <filters>
            <filter val="DOĞRU"/>
          </filters>
        </filterColumn>
        <filterColumn colId="9">
          <filters>
            <filter val="13%"/>
            <filter val="0%"/>
            <filter val="9%"/>
            <filter val="29%"/>
          </filters>
        </filterColumn>
      </autoFilter>
      <extLst>
        <ext uri="GoogleSheetsCustomDataVersion1">
          <go:sheetsCustomData xmlns:go="http://customooxmlschemas.google.com/" filterViewId="86064134"/>
        </ext>
      </extLst>
    </customSheetView>
    <customSheetView guid="{191AC5FB-6107-44B4-89C4-4350B2049587}" filter="1" showAutoFilter="1">
      <autoFilter ref="$U$12:$U$16"/>
      <extLst>
        <ext uri="GoogleSheetsCustomDataVersion1">
          <go:sheetsCustomData xmlns:go="http://customooxmlschemas.google.com/" filterViewId="87121063"/>
        </ext>
      </extLst>
    </customSheetView>
    <customSheetView guid="{61A5C1B2-A4DF-46C8-B70A-32B4B884A0C1}" filter="1" showAutoFilter="1">
      <autoFilter ref="$A$1:$AM$36">
        <filterColumn colId="17">
          <filters>
            <filter val="İleride Randevu Alınacak"/>
            <filter val="Franchise"/>
            <filter val="Randevu Alındı"/>
          </filters>
        </filterColumn>
      </autoFilter>
      <extLst>
        <ext uri="GoogleSheetsCustomDataVersion1">
          <go:sheetsCustomData xmlns:go="http://customooxmlschemas.google.com/" filterViewId="891513747"/>
        </ext>
      </extLst>
    </customSheetView>
    <customSheetView guid="{379B3644-2E47-43C1-98AA-99A1C8B98001}" filter="1" showAutoFilter="1">
      <autoFilter ref="$A$1:$AM$34"/>
      <extLst>
        <ext uri="GoogleSheetsCustomDataVersion1">
          <go:sheetsCustomData xmlns:go="http://customooxmlschemas.google.com/" filterViewId="904257539"/>
        </ext>
      </extLst>
    </customSheetView>
    <customSheetView guid="{88DB29F5-5F4F-435F-893C-A5DC18D0BFE9}" filter="1" showAutoFilter="1">
      <autoFilter ref="$A$1:$AM$34"/>
      <extLst>
        <ext uri="GoogleSheetsCustomDataVersion1">
          <go:sheetsCustomData xmlns:go="http://customooxmlschemas.google.com/" filterViewId="913891489"/>
        </ext>
      </extLst>
    </customSheetView>
    <customSheetView guid="{847CE532-2A65-4296-B60F-E9CB53B7F8AB}" filter="1" showAutoFilter="1">
      <autoFilter ref="$A$1:$AM$34"/>
      <extLst>
        <ext uri="GoogleSheetsCustomDataVersion1">
          <go:sheetsCustomData xmlns:go="http://customooxmlschemas.google.com/" filterViewId="931126558"/>
        </ext>
      </extLst>
    </customSheetView>
    <customSheetView guid="{826B5C2F-82F8-4A83-B8BF-E9B6ACB3DAF7}" filter="1" showAutoFilter="1">
      <autoFilter ref="$A$1:$AM$34">
        <sortState ref="A1:AM34">
          <sortCondition ref="N1:N34"/>
          <sortCondition ref="K1:K34"/>
        </sortState>
      </autoFilter>
      <extLst>
        <ext uri="GoogleSheetsCustomDataVersion1">
          <go:sheetsCustomData xmlns:go="http://customooxmlschemas.google.com/" filterViewId="953484709"/>
        </ext>
      </extLst>
    </customSheetView>
    <customSheetView guid="{73507829-A97F-4CF8-9EF9-9074BE53749A}" filter="1" showAutoFilter="1">
      <autoFilter ref="$A$1:$AM$34">
        <sortState ref="A1:AM34">
          <sortCondition ref="K1:K34"/>
        </sortState>
      </autoFilter>
      <extLst>
        <ext uri="GoogleSheetsCustomDataVersion1">
          <go:sheetsCustomData xmlns:go="http://customooxmlschemas.google.com/" filterViewId="959351699"/>
        </ext>
      </extLst>
    </customSheetView>
    <customSheetView guid="{CD184AF5-5FA5-44BA-ABF9-89C082DBB8DB}" filter="1" showAutoFilter="1">
      <autoFilter ref="$A$1:$AM$34">
        <filterColumn colId="2">
          <filters>
            <filter val="DOĞRU"/>
          </filters>
        </filterColumn>
      </autoFilter>
      <extLst>
        <ext uri="GoogleSheetsCustomDataVersion1">
          <go:sheetsCustomData xmlns:go="http://customooxmlschemas.google.com/" filterViewId="968939272"/>
        </ext>
      </extLst>
    </customSheetView>
    <customSheetView guid="{DBDD3B76-E596-42F2-A547-976B3AD93403}" filter="1" showAutoFilter="1">
      <autoFilter ref="$A$1:$AM$34"/>
      <extLst>
        <ext uri="GoogleSheetsCustomDataVersion1">
          <go:sheetsCustomData xmlns:go="http://customooxmlschemas.google.com/" filterViewId="985754552"/>
        </ext>
      </extLst>
    </customSheetView>
  </customSheetViews>
  <conditionalFormatting sqref="C1:C56">
    <cfRule type="cellIs" dxfId="0" priority="1" operator="equal">
      <formula>"TRUE"</formula>
    </cfRule>
  </conditionalFormatting>
  <conditionalFormatting sqref="C1:C56">
    <cfRule type="cellIs" dxfId="1" priority="2" operator="equal">
      <formula>"FALSE"</formula>
    </cfRule>
  </conditionalFormatting>
  <conditionalFormatting sqref="J1:J56">
    <cfRule type="colorScale" priority="3">
      <colorScale>
        <cfvo type="min"/>
        <cfvo type="percentile" val="50"/>
        <cfvo type="max"/>
        <color rgb="FFE67C73"/>
        <color rgb="FFFFFFFF"/>
        <color rgb="FF57BB8A"/>
      </colorScale>
    </cfRule>
  </conditionalFormatting>
  <dataValidations>
    <dataValidation type="list" allowBlank="1" showErrorMessage="1" sqref="T7 T13:T14 T16:T19 T23:T24 T26:T27 T36:T39 T44 T46:T47 T54:T55">
      <formula1>'Durum Parametreler'!$F$3:$F$21</formula1>
    </dataValidation>
    <dataValidation type="list" allowBlank="1" showErrorMessage="1" sqref="R2:R56">
      <formula1>'Durum Parametreler'!$C$2:$C$19</formula1>
    </dataValidation>
    <dataValidation type="list" allowBlank="1" showErrorMessage="1" sqref="Y2:Y56 AA2:AA56 AC2:AC56 AE2:AE56 AG2:AG56">
      <formula1>'Durum Parametreler'!$J$2:$J$8</formula1>
    </dataValidation>
    <dataValidation type="list" allowBlank="1" showErrorMessage="1" sqref="AI2:AM2 AI3:AI4 AK3:AM4 AI5:AM9 AI10:AI11 AK10:AM11 AI12:AM14 AI15 AK15:AM15 AI16:AM20 AI21 AK21:AM21 AI22:AM27 AI28 AK28:AM28 AI29:AM41 AI42 AK42:AM42 AI43:AM48 AI49 AK49:AM49 AI50:AM55 AI56 AK56:AM56">
      <formula1>'Durum Parametreler'!$L$2:$L$26</formula1>
    </dataValidation>
    <dataValidation type="list" allowBlank="1" showErrorMessage="1" sqref="AJ3:AJ4 AJ10:AJ11 AJ15 AJ21 AJ28 V2:W32 V33:X33 AJ42 AJ49 V34:W56 Z2:Z56 AB2:AB56 AD2:AD56 AF2:AF56 AH2:AH56 AJ56">
      <formula1>'Durum Parametreler'!$A$1:$A$700</formula1>
    </dataValidation>
    <dataValidation type="list" allowBlank="1" showErrorMessage="1" sqref="X2:X32 X34:X56">
      <formula1>'Durum Parametreler'!$C$22:$C$24</formula1>
    </dataValidation>
    <dataValidation type="list" allowBlank="1" showErrorMessage="1" sqref="S2:S56">
      <formula1>'Durum Parametreler'!$L$2:$L$31</formula1>
    </dataValidation>
  </dataValidations>
  <hyperlinks>
    <hyperlink r:id="rId1" ref="U24"/>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19.5"/>
    <col customWidth="1" min="3" max="3" width="7.88"/>
    <col customWidth="1" min="4" max="6" width="12.63"/>
    <col customWidth="1" min="7" max="7" width="7.75"/>
    <col customWidth="1" min="8" max="8" width="8.88"/>
    <col customWidth="1" min="9" max="9" width="8.0"/>
    <col customWidth="1" min="10" max="10" width="8.75"/>
  </cols>
  <sheetData>
    <row r="1" ht="15.75" customHeight="1">
      <c r="A1" s="199" t="s">
        <v>3772</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3682</v>
      </c>
      <c r="B2" s="211" t="s">
        <v>3683</v>
      </c>
      <c r="C2" s="212" t="s">
        <v>2897</v>
      </c>
      <c r="D2" s="211" t="s">
        <v>1385</v>
      </c>
      <c r="E2" s="213">
        <v>1254.0</v>
      </c>
      <c r="F2" s="213">
        <v>64.0</v>
      </c>
      <c r="G2" s="213">
        <v>0.0</v>
      </c>
      <c r="H2" s="213">
        <v>19.0</v>
      </c>
      <c r="I2" s="213">
        <v>19.0</v>
      </c>
      <c r="J2" s="214">
        <v>0.0</v>
      </c>
      <c r="K2" s="211" t="s">
        <v>3684</v>
      </c>
      <c r="L2" s="211">
        <v>3.582123205E9</v>
      </c>
      <c r="M2" s="211" t="s">
        <v>1350</v>
      </c>
      <c r="N2" s="211" t="s">
        <v>3595</v>
      </c>
      <c r="O2" s="211" t="s">
        <v>3685</v>
      </c>
      <c r="P2" s="211" t="s">
        <v>2137</v>
      </c>
      <c r="Q2" s="230">
        <f>COUNTIF('Hedef Liste Amasya'!A:A,A2)</f>
        <v>1</v>
      </c>
    </row>
    <row r="3" ht="15.75" customHeight="1">
      <c r="A3" s="211" t="s">
        <v>3734</v>
      </c>
      <c r="B3" s="211" t="s">
        <v>3735</v>
      </c>
      <c r="C3" s="212" t="s">
        <v>2897</v>
      </c>
      <c r="D3" s="211" t="s">
        <v>1378</v>
      </c>
      <c r="E3" s="213">
        <v>5172.0</v>
      </c>
      <c r="F3" s="213">
        <v>570.0</v>
      </c>
      <c r="G3" s="213">
        <v>0.0</v>
      </c>
      <c r="H3" s="213">
        <v>55.0</v>
      </c>
      <c r="I3" s="213">
        <v>55.0</v>
      </c>
      <c r="J3" s="214">
        <v>0.0</v>
      </c>
      <c r="K3" s="211" t="s">
        <v>3736</v>
      </c>
      <c r="L3" s="211">
        <v>3.585137878E9</v>
      </c>
      <c r="M3" s="211" t="s">
        <v>3606</v>
      </c>
      <c r="N3" s="211" t="s">
        <v>3620</v>
      </c>
      <c r="O3" s="211" t="s">
        <v>3737</v>
      </c>
      <c r="P3" s="211" t="s">
        <v>2137</v>
      </c>
      <c r="Q3" s="230">
        <f>COUNTIF('Hedef Liste Amasya'!A:A,A3)</f>
        <v>1</v>
      </c>
    </row>
    <row r="4" ht="15.75" customHeight="1">
      <c r="A4" s="211" t="s">
        <v>3525</v>
      </c>
      <c r="B4" s="211" t="s">
        <v>3526</v>
      </c>
      <c r="C4" s="212" t="s">
        <v>2897</v>
      </c>
      <c r="D4" s="211" t="s">
        <v>1385</v>
      </c>
      <c r="E4" s="213">
        <v>4211.0</v>
      </c>
      <c r="F4" s="213">
        <v>244.0</v>
      </c>
      <c r="G4" s="213">
        <v>0.0</v>
      </c>
      <c r="H4" s="213">
        <v>32.0</v>
      </c>
      <c r="I4" s="213">
        <v>32.0</v>
      </c>
      <c r="J4" s="214">
        <v>0.0</v>
      </c>
      <c r="K4" s="211" t="s">
        <v>3770</v>
      </c>
      <c r="L4" s="211">
        <v>5.464748713E9</v>
      </c>
      <c r="M4" s="211" t="s">
        <v>1350</v>
      </c>
      <c r="N4" s="211" t="s">
        <v>3727</v>
      </c>
      <c r="O4" s="211" t="s">
        <v>3529</v>
      </c>
      <c r="P4" s="211" t="s">
        <v>2137</v>
      </c>
      <c r="Q4" s="230">
        <f>COUNTIF('Hedef Liste Amasya'!A:A,A4)</f>
        <v>1</v>
      </c>
    </row>
    <row r="5" ht="15.75" customHeight="1">
      <c r="A5" s="211" t="s">
        <v>3773</v>
      </c>
      <c r="B5" s="211" t="s">
        <v>3774</v>
      </c>
      <c r="C5" s="212" t="s">
        <v>2897</v>
      </c>
      <c r="D5" s="211" t="s">
        <v>1577</v>
      </c>
      <c r="E5" s="213">
        <v>5875.0</v>
      </c>
      <c r="F5" s="213">
        <v>473.0</v>
      </c>
      <c r="G5" s="213">
        <v>86.0</v>
      </c>
      <c r="H5" s="213">
        <v>7.0</v>
      </c>
      <c r="I5" s="213">
        <v>93.0</v>
      </c>
      <c r="J5" s="214">
        <v>0.92</v>
      </c>
      <c r="K5" s="211" t="s">
        <v>2291</v>
      </c>
      <c r="L5" s="211">
        <v>3.582181153E9</v>
      </c>
      <c r="M5" s="211" t="s">
        <v>1350</v>
      </c>
      <c r="N5" s="211" t="s">
        <v>3600</v>
      </c>
      <c r="O5" s="211" t="s">
        <v>3775</v>
      </c>
      <c r="P5" s="211" t="s">
        <v>2165</v>
      </c>
      <c r="Q5" s="230">
        <f>COUNTIF('Hedef Liste Amasya'!A:A,A5)</f>
        <v>0</v>
      </c>
    </row>
    <row r="6" ht="15.75" customHeight="1">
      <c r="A6" s="211" t="s">
        <v>3776</v>
      </c>
      <c r="B6" s="211" t="s">
        <v>3777</v>
      </c>
      <c r="C6" s="212" t="s">
        <v>2909</v>
      </c>
      <c r="D6" s="211" t="s">
        <v>1364</v>
      </c>
      <c r="E6" s="213">
        <v>36.0</v>
      </c>
      <c r="F6" s="211"/>
      <c r="G6" s="213">
        <v>51.0</v>
      </c>
      <c r="H6" s="213">
        <v>5.0</v>
      </c>
      <c r="I6" s="213">
        <v>56.0</v>
      </c>
      <c r="J6" s="214">
        <v>0.91</v>
      </c>
      <c r="K6" s="211" t="s">
        <v>2216</v>
      </c>
      <c r="L6" s="211">
        <v>5.442551151E9</v>
      </c>
      <c r="M6" s="211" t="s">
        <v>3606</v>
      </c>
      <c r="N6" s="211" t="s">
        <v>3620</v>
      </c>
      <c r="O6" s="211" t="s">
        <v>3778</v>
      </c>
      <c r="P6" s="211" t="s">
        <v>2165</v>
      </c>
      <c r="Q6" s="230">
        <f>COUNTIF('Hedef Liste Amasya'!A:A,A6)</f>
        <v>0</v>
      </c>
    </row>
    <row r="7" ht="15.75" customHeight="1">
      <c r="A7" s="211" t="s">
        <v>3779</v>
      </c>
      <c r="B7" s="211" t="s">
        <v>3780</v>
      </c>
      <c r="C7" s="212" t="s">
        <v>2897</v>
      </c>
      <c r="D7" s="211" t="s">
        <v>1364</v>
      </c>
      <c r="E7" s="213">
        <v>3405.0</v>
      </c>
      <c r="F7" s="213">
        <v>274.0</v>
      </c>
      <c r="G7" s="213">
        <v>91.0</v>
      </c>
      <c r="H7" s="213">
        <v>9.0</v>
      </c>
      <c r="I7" s="213">
        <v>100.0</v>
      </c>
      <c r="J7" s="214">
        <v>0.91</v>
      </c>
      <c r="K7" s="211" t="s">
        <v>2216</v>
      </c>
      <c r="L7" s="211">
        <v>5.550712544E9</v>
      </c>
      <c r="M7" s="211" t="s">
        <v>1350</v>
      </c>
      <c r="N7" s="211" t="s">
        <v>3600</v>
      </c>
      <c r="O7" s="211" t="s">
        <v>3781</v>
      </c>
      <c r="P7" s="211" t="s">
        <v>2165</v>
      </c>
      <c r="Q7" s="230">
        <f>COUNTIF('Hedef Liste Amasya'!A:A,A7)</f>
        <v>0</v>
      </c>
    </row>
    <row r="8" ht="15.75" customHeight="1">
      <c r="A8" s="211" t="s">
        <v>3782</v>
      </c>
      <c r="B8" s="211" t="s">
        <v>3783</v>
      </c>
      <c r="C8" s="212" t="s">
        <v>2897</v>
      </c>
      <c r="D8" s="211" t="s">
        <v>1364</v>
      </c>
      <c r="E8" s="213">
        <v>32.0</v>
      </c>
      <c r="F8" s="213">
        <v>3.0</v>
      </c>
      <c r="G8" s="213">
        <v>104.0</v>
      </c>
      <c r="H8" s="213">
        <v>13.0</v>
      </c>
      <c r="I8" s="213">
        <v>117.0</v>
      </c>
      <c r="J8" s="214">
        <v>0.89</v>
      </c>
      <c r="K8" s="211" t="s">
        <v>2216</v>
      </c>
      <c r="L8" s="211">
        <v>5.427175963E9</v>
      </c>
      <c r="M8" s="211" t="s">
        <v>3784</v>
      </c>
      <c r="N8" s="211" t="s">
        <v>3785</v>
      </c>
      <c r="O8" s="211" t="s">
        <v>3786</v>
      </c>
      <c r="P8" s="211" t="s">
        <v>2165</v>
      </c>
      <c r="Q8" s="230">
        <f>COUNTIF('Hedef Liste Amasya'!A:A,A8)</f>
        <v>0</v>
      </c>
    </row>
    <row r="9" ht="15.75" customHeight="1">
      <c r="A9" s="211" t="s">
        <v>3654</v>
      </c>
      <c r="B9" s="211" t="s">
        <v>3655</v>
      </c>
      <c r="C9" s="212" t="s">
        <v>2897</v>
      </c>
      <c r="D9" s="211" t="s">
        <v>1370</v>
      </c>
      <c r="E9" s="213">
        <v>1530.0</v>
      </c>
      <c r="F9" s="213">
        <v>8.0</v>
      </c>
      <c r="G9" s="213">
        <v>0.0</v>
      </c>
      <c r="H9" s="213">
        <v>10.0</v>
      </c>
      <c r="I9" s="213">
        <v>10.0</v>
      </c>
      <c r="J9" s="214">
        <v>0.0</v>
      </c>
      <c r="K9" s="211" t="s">
        <v>3656</v>
      </c>
      <c r="L9" s="211">
        <v>3.582182545E9</v>
      </c>
      <c r="M9" s="211" t="s">
        <v>1350</v>
      </c>
      <c r="N9" s="211" t="s">
        <v>3600</v>
      </c>
      <c r="O9" s="211" t="s">
        <v>3657</v>
      </c>
      <c r="P9" s="211" t="s">
        <v>2137</v>
      </c>
      <c r="Q9" s="230">
        <f>COUNTIF('Hedef Liste Amasya'!A:A,A9)</f>
        <v>1</v>
      </c>
    </row>
    <row r="10" ht="15.75" customHeight="1">
      <c r="A10" s="211" t="s">
        <v>3787</v>
      </c>
      <c r="B10" s="211" t="s">
        <v>3788</v>
      </c>
      <c r="C10" s="212" t="s">
        <v>2909</v>
      </c>
      <c r="D10" s="211" t="s">
        <v>1364</v>
      </c>
      <c r="E10" s="213">
        <v>66.0</v>
      </c>
      <c r="F10" s="211"/>
      <c r="G10" s="213">
        <v>50.0</v>
      </c>
      <c r="H10" s="213">
        <v>5.0</v>
      </c>
      <c r="I10" s="213">
        <v>55.0</v>
      </c>
      <c r="J10" s="214">
        <v>0.91</v>
      </c>
      <c r="K10" s="211" t="s">
        <v>2216</v>
      </c>
      <c r="L10" s="211">
        <v>3.58513016E9</v>
      </c>
      <c r="M10" s="211" t="s">
        <v>3606</v>
      </c>
      <c r="N10" s="211" t="s">
        <v>3789</v>
      </c>
      <c r="O10" s="211" t="s">
        <v>3790</v>
      </c>
      <c r="P10" s="211" t="s">
        <v>2165</v>
      </c>
      <c r="Q10" s="230">
        <f>COUNTIF('Hedef Liste Amasya'!A:A,A10)</f>
        <v>0</v>
      </c>
    </row>
    <row r="11" ht="15.75" customHeight="1">
      <c r="A11" s="211" t="s">
        <v>3578</v>
      </c>
      <c r="B11" s="211" t="s">
        <v>3579</v>
      </c>
      <c r="C11" s="212" t="s">
        <v>2897</v>
      </c>
      <c r="D11" s="211" t="s">
        <v>1385</v>
      </c>
      <c r="E11" s="213">
        <v>431.0</v>
      </c>
      <c r="F11" s="213">
        <v>29.0</v>
      </c>
      <c r="G11" s="213">
        <v>0.0</v>
      </c>
      <c r="H11" s="213">
        <v>12.0</v>
      </c>
      <c r="I11" s="213">
        <v>12.0</v>
      </c>
      <c r="J11" s="214">
        <v>0.0</v>
      </c>
      <c r="K11" s="211" t="s">
        <v>3725</v>
      </c>
      <c r="L11" s="211">
        <v>3.582129193E9</v>
      </c>
      <c r="M11" s="211" t="s">
        <v>1350</v>
      </c>
      <c r="N11" s="211" t="s">
        <v>3595</v>
      </c>
      <c r="O11" s="211" t="s">
        <v>3581</v>
      </c>
      <c r="P11" s="211" t="s">
        <v>2137</v>
      </c>
      <c r="Q11" s="230">
        <f>COUNTIF('Hedef Liste Amasya'!A:A,A11)</f>
        <v>1</v>
      </c>
    </row>
    <row r="12" ht="15.75" customHeight="1">
      <c r="A12" s="211" t="s">
        <v>3515</v>
      </c>
      <c r="B12" s="211" t="s">
        <v>3516</v>
      </c>
      <c r="C12" s="212" t="s">
        <v>2897</v>
      </c>
      <c r="D12" s="211" t="s">
        <v>1688</v>
      </c>
      <c r="E12" s="213">
        <v>1033.0</v>
      </c>
      <c r="F12" s="213">
        <v>82.0</v>
      </c>
      <c r="G12" s="213">
        <v>0.0</v>
      </c>
      <c r="H12" s="213">
        <v>31.0</v>
      </c>
      <c r="I12" s="213">
        <v>31.0</v>
      </c>
      <c r="J12" s="214">
        <v>0.0</v>
      </c>
      <c r="K12" s="211" t="s">
        <v>3672</v>
      </c>
      <c r="L12" s="211">
        <v>5.054162593E9</v>
      </c>
      <c r="M12" s="211" t="s">
        <v>1350</v>
      </c>
      <c r="N12" s="211" t="s">
        <v>3643</v>
      </c>
      <c r="O12" s="211" t="s">
        <v>3519</v>
      </c>
      <c r="P12" s="211" t="s">
        <v>2137</v>
      </c>
      <c r="Q12" s="230">
        <f>COUNTIF('Hedef Liste Amasya'!A:A,A12)</f>
        <v>1</v>
      </c>
    </row>
    <row r="13" ht="15.75" customHeight="1">
      <c r="A13" s="211" t="s">
        <v>3728</v>
      </c>
      <c r="B13" s="211" t="s">
        <v>3729</v>
      </c>
      <c r="C13" s="212" t="s">
        <v>2897</v>
      </c>
      <c r="D13" s="211" t="s">
        <v>1577</v>
      </c>
      <c r="E13" s="213">
        <v>771.0</v>
      </c>
      <c r="F13" s="213">
        <v>95.0</v>
      </c>
      <c r="G13" s="213">
        <v>10.0</v>
      </c>
      <c r="H13" s="213">
        <v>64.0</v>
      </c>
      <c r="I13" s="213">
        <v>74.0</v>
      </c>
      <c r="J13" s="214">
        <v>0.14</v>
      </c>
      <c r="K13" s="211" t="s">
        <v>3730</v>
      </c>
      <c r="L13" s="211">
        <v>3.582220909E9</v>
      </c>
      <c r="M13" s="211" t="s">
        <v>1350</v>
      </c>
      <c r="N13" s="211" t="s">
        <v>3610</v>
      </c>
      <c r="O13" s="211" t="s">
        <v>3731</v>
      </c>
      <c r="P13" s="211" t="s">
        <v>2137</v>
      </c>
      <c r="Q13" s="230">
        <f>COUNTIF('Hedef Liste Amasya'!A:A,A13)</f>
        <v>1</v>
      </c>
    </row>
    <row r="14" ht="15.75" customHeight="1">
      <c r="A14" s="211" t="s">
        <v>3496</v>
      </c>
      <c r="B14" s="211" t="s">
        <v>3497</v>
      </c>
      <c r="C14" s="212" t="s">
        <v>2897</v>
      </c>
      <c r="D14" s="211" t="s">
        <v>1348</v>
      </c>
      <c r="E14" s="213">
        <v>78.0</v>
      </c>
      <c r="F14" s="213">
        <v>3.0</v>
      </c>
      <c r="G14" s="213">
        <v>19.0</v>
      </c>
      <c r="H14" s="213">
        <v>39.0</v>
      </c>
      <c r="I14" s="213">
        <v>58.0</v>
      </c>
      <c r="J14" s="214">
        <v>0.33</v>
      </c>
      <c r="K14" s="211" t="s">
        <v>3701</v>
      </c>
      <c r="L14" s="211">
        <v>5.354040505E9</v>
      </c>
      <c r="M14" s="211" t="s">
        <v>1350</v>
      </c>
      <c r="N14" s="211" t="s">
        <v>3702</v>
      </c>
      <c r="O14" s="211" t="s">
        <v>3703</v>
      </c>
      <c r="P14" s="211" t="s">
        <v>2137</v>
      </c>
      <c r="Q14" s="230">
        <f>COUNTIF('Hedef Liste Amasya'!A:A,A14)</f>
        <v>1</v>
      </c>
    </row>
    <row r="15" ht="15.75" customHeight="1">
      <c r="A15" s="211" t="s">
        <v>3791</v>
      </c>
      <c r="B15" s="211" t="s">
        <v>3593</v>
      </c>
      <c r="C15" s="212" t="s">
        <v>2909</v>
      </c>
      <c r="D15" s="211" t="s">
        <v>1364</v>
      </c>
      <c r="E15" s="213">
        <v>297.0</v>
      </c>
      <c r="F15" s="211"/>
      <c r="G15" s="213">
        <v>14.0</v>
      </c>
      <c r="H15" s="213">
        <v>5.0</v>
      </c>
      <c r="I15" s="213">
        <v>19.0</v>
      </c>
      <c r="J15" s="214">
        <v>0.74</v>
      </c>
      <c r="K15" s="211" t="s">
        <v>3792</v>
      </c>
      <c r="L15" s="211">
        <v>5.055490992E9</v>
      </c>
      <c r="M15" s="211" t="s">
        <v>1350</v>
      </c>
      <c r="N15" s="211" t="s">
        <v>3595</v>
      </c>
      <c r="O15" s="211" t="s">
        <v>3793</v>
      </c>
      <c r="P15" s="211" t="s">
        <v>2137</v>
      </c>
      <c r="Q15" s="230">
        <f>COUNTIF('Hedef Liste Amasya'!A:A,A15)</f>
        <v>0</v>
      </c>
    </row>
    <row r="16" ht="15.75" customHeight="1">
      <c r="A16" s="211" t="s">
        <v>3794</v>
      </c>
      <c r="B16" s="211" t="s">
        <v>3795</v>
      </c>
      <c r="C16" s="212" t="s">
        <v>2897</v>
      </c>
      <c r="D16" s="211" t="s">
        <v>1364</v>
      </c>
      <c r="E16" s="213">
        <v>675.0</v>
      </c>
      <c r="F16" s="213">
        <v>9.0</v>
      </c>
      <c r="G16" s="213">
        <v>12.0</v>
      </c>
      <c r="H16" s="213">
        <v>6.0</v>
      </c>
      <c r="I16" s="213">
        <v>18.0</v>
      </c>
      <c r="J16" s="214">
        <v>0.67</v>
      </c>
      <c r="K16" s="211" t="s">
        <v>3796</v>
      </c>
      <c r="L16" s="211">
        <v>5.414314705E9</v>
      </c>
      <c r="M16" s="211" t="s">
        <v>1350</v>
      </c>
      <c r="N16" s="211" t="s">
        <v>3591</v>
      </c>
      <c r="O16" s="211" t="s">
        <v>3797</v>
      </c>
      <c r="P16" s="211" t="s">
        <v>2137</v>
      </c>
      <c r="Q16" s="230">
        <f>COUNTIF('Hedef Liste Amasya'!A:A,A16)</f>
        <v>0</v>
      </c>
    </row>
    <row r="17" ht="15.75" customHeight="1">
      <c r="A17" s="211" t="s">
        <v>3798</v>
      </c>
      <c r="B17" s="211" t="s">
        <v>3799</v>
      </c>
      <c r="C17" s="212" t="s">
        <v>2897</v>
      </c>
      <c r="D17" s="211" t="s">
        <v>1364</v>
      </c>
      <c r="E17" s="213">
        <v>1064.0</v>
      </c>
      <c r="F17" s="213">
        <v>51.0</v>
      </c>
      <c r="G17" s="213">
        <v>16.0</v>
      </c>
      <c r="H17" s="213">
        <v>25.0</v>
      </c>
      <c r="I17" s="213">
        <v>41.0</v>
      </c>
      <c r="J17" s="214">
        <v>0.39</v>
      </c>
      <c r="K17" s="211" t="s">
        <v>3800</v>
      </c>
      <c r="L17" s="211">
        <v>3.582528923E9</v>
      </c>
      <c r="M17" s="211" t="s">
        <v>1350</v>
      </c>
      <c r="N17" s="211" t="s">
        <v>3600</v>
      </c>
      <c r="O17" s="211" t="s">
        <v>3801</v>
      </c>
      <c r="P17" s="211" t="s">
        <v>2137</v>
      </c>
      <c r="Q17" s="230">
        <f>COUNTIF('Hedef Liste Amasya'!A:A,A17)</f>
        <v>0</v>
      </c>
    </row>
    <row r="18" ht="15.75" customHeight="1">
      <c r="A18" s="211" t="s">
        <v>3802</v>
      </c>
      <c r="B18" s="211" t="s">
        <v>3803</v>
      </c>
      <c r="C18" s="212" t="s">
        <v>2897</v>
      </c>
      <c r="D18" s="211" t="s">
        <v>1364</v>
      </c>
      <c r="E18" s="213">
        <v>742.0</v>
      </c>
      <c r="F18" s="213">
        <v>30.0</v>
      </c>
      <c r="G18" s="213">
        <v>107.0</v>
      </c>
      <c r="H18" s="213">
        <v>9.0</v>
      </c>
      <c r="I18" s="213">
        <v>116.0</v>
      </c>
      <c r="J18" s="214">
        <v>0.92</v>
      </c>
      <c r="K18" s="211" t="s">
        <v>2216</v>
      </c>
      <c r="L18" s="211">
        <v>5.321561805E9</v>
      </c>
      <c r="M18" s="211" t="s">
        <v>1350</v>
      </c>
      <c r="N18" s="211" t="s">
        <v>3727</v>
      </c>
      <c r="O18" s="211" t="s">
        <v>3804</v>
      </c>
      <c r="P18" s="211" t="s">
        <v>2165</v>
      </c>
      <c r="Q18" s="230">
        <f>COUNTIF('Hedef Liste Amasya'!A:A,A18)</f>
        <v>0</v>
      </c>
    </row>
    <row r="19" ht="15.75" customHeight="1">
      <c r="A19" s="211" t="s">
        <v>3805</v>
      </c>
      <c r="B19" s="211" t="s">
        <v>3806</v>
      </c>
      <c r="C19" s="212" t="s">
        <v>2909</v>
      </c>
      <c r="D19" s="211" t="s">
        <v>1364</v>
      </c>
      <c r="E19" s="211"/>
      <c r="F19" s="211"/>
      <c r="G19" s="213">
        <v>113.0</v>
      </c>
      <c r="H19" s="213">
        <v>7.0</v>
      </c>
      <c r="I19" s="213">
        <v>120.0</v>
      </c>
      <c r="J19" s="214">
        <v>0.94</v>
      </c>
      <c r="K19" s="211" t="s">
        <v>2216</v>
      </c>
      <c r="L19" s="211">
        <v>5.537506299E9</v>
      </c>
      <c r="M19" s="211" t="s">
        <v>3807</v>
      </c>
      <c r="N19" s="211" t="s">
        <v>3808</v>
      </c>
      <c r="O19" s="211" t="s">
        <v>3809</v>
      </c>
      <c r="P19" s="211" t="s">
        <v>2165</v>
      </c>
      <c r="Q19" s="230">
        <f>COUNTIF('Hedef Liste Amasya'!A:A,A19)</f>
        <v>0</v>
      </c>
    </row>
    <row r="20" ht="15.75" customHeight="1">
      <c r="A20" s="211" t="s">
        <v>3810</v>
      </c>
      <c r="B20" s="211" t="s">
        <v>3811</v>
      </c>
      <c r="C20" s="212" t="s">
        <v>2897</v>
      </c>
      <c r="D20" s="211" t="s">
        <v>1364</v>
      </c>
      <c r="E20" s="213">
        <v>2.0</v>
      </c>
      <c r="F20" s="211"/>
      <c r="G20" s="213">
        <v>37.0</v>
      </c>
      <c r="H20" s="213">
        <v>3.0</v>
      </c>
      <c r="I20" s="213">
        <v>40.0</v>
      </c>
      <c r="J20" s="214">
        <v>0.93</v>
      </c>
      <c r="K20" s="211" t="s">
        <v>2216</v>
      </c>
      <c r="L20" s="211">
        <v>5.525310555E9</v>
      </c>
      <c r="M20" s="211" t="s">
        <v>1350</v>
      </c>
      <c r="N20" s="211" t="s">
        <v>3812</v>
      </c>
      <c r="O20" s="211" t="s">
        <v>3813</v>
      </c>
      <c r="P20" s="211" t="s">
        <v>2165</v>
      </c>
      <c r="Q20" s="230">
        <f>COUNTIF('Hedef Liste Amasya'!A:A,A20)</f>
        <v>0</v>
      </c>
    </row>
    <row r="21" ht="15.75" customHeight="1">
      <c r="A21" s="211" t="s">
        <v>3814</v>
      </c>
      <c r="B21" s="211" t="s">
        <v>3815</v>
      </c>
      <c r="C21" s="212" t="s">
        <v>2897</v>
      </c>
      <c r="D21" s="211" t="s">
        <v>1364</v>
      </c>
      <c r="E21" s="213">
        <v>69.0</v>
      </c>
      <c r="F21" s="213">
        <v>68.0</v>
      </c>
      <c r="G21" s="213">
        <v>49.0</v>
      </c>
      <c r="H21" s="213">
        <v>7.0</v>
      </c>
      <c r="I21" s="213">
        <v>56.0</v>
      </c>
      <c r="J21" s="214">
        <v>0.88</v>
      </c>
      <c r="K21" s="211" t="s">
        <v>2216</v>
      </c>
      <c r="L21" s="211">
        <v>5.46915253E9</v>
      </c>
      <c r="M21" s="211" t="s">
        <v>1350</v>
      </c>
      <c r="N21" s="211" t="s">
        <v>3643</v>
      </c>
      <c r="O21" s="211" t="s">
        <v>3816</v>
      </c>
      <c r="P21" s="211" t="s">
        <v>2165</v>
      </c>
      <c r="Q21" s="230">
        <f>COUNTIF('Hedef Liste Amasya'!A:A,A21)</f>
        <v>0</v>
      </c>
    </row>
    <row r="22" ht="15.75" customHeight="1">
      <c r="A22" s="211" t="s">
        <v>3603</v>
      </c>
      <c r="B22" s="211" t="s">
        <v>3604</v>
      </c>
      <c r="C22" s="212" t="s">
        <v>2897</v>
      </c>
      <c r="D22" s="211" t="s">
        <v>1385</v>
      </c>
      <c r="E22" s="213">
        <v>867.0</v>
      </c>
      <c r="F22" s="213">
        <v>28.0</v>
      </c>
      <c r="G22" s="213">
        <v>0.0</v>
      </c>
      <c r="H22" s="213">
        <v>16.0</v>
      </c>
      <c r="I22" s="213">
        <v>16.0</v>
      </c>
      <c r="J22" s="214">
        <v>0.0</v>
      </c>
      <c r="K22" s="211" t="s">
        <v>3605</v>
      </c>
      <c r="L22" s="211">
        <v>3.585050141E9</v>
      </c>
      <c r="M22" s="211" t="s">
        <v>3606</v>
      </c>
      <c r="N22" s="211" t="s">
        <v>3607</v>
      </c>
      <c r="O22" s="211" t="s">
        <v>3608</v>
      </c>
      <c r="P22" s="211" t="s">
        <v>2137</v>
      </c>
      <c r="Q22" s="230">
        <f>COUNTIF('Hedef Liste Amasya'!A:A,A22)</f>
        <v>1</v>
      </c>
    </row>
    <row r="23" ht="15.75" customHeight="1">
      <c r="A23" s="211" t="s">
        <v>3817</v>
      </c>
      <c r="B23" s="211" t="s">
        <v>3818</v>
      </c>
      <c r="C23" s="212" t="s">
        <v>2909</v>
      </c>
      <c r="D23" s="211" t="s">
        <v>1378</v>
      </c>
      <c r="E23" s="213">
        <v>198.0</v>
      </c>
      <c r="F23" s="211"/>
      <c r="G23" s="213">
        <v>0.0</v>
      </c>
      <c r="H23" s="213">
        <v>36.0</v>
      </c>
      <c r="I23" s="213">
        <v>36.0</v>
      </c>
      <c r="J23" s="214">
        <v>0.0</v>
      </c>
      <c r="K23" s="211" t="s">
        <v>3819</v>
      </c>
      <c r="L23" s="211">
        <v>3.58212919E9</v>
      </c>
      <c r="M23" s="211" t="s">
        <v>1350</v>
      </c>
      <c r="N23" s="211" t="s">
        <v>3820</v>
      </c>
      <c r="O23" s="211" t="s">
        <v>3821</v>
      </c>
      <c r="P23" s="211" t="s">
        <v>2137</v>
      </c>
      <c r="Q23" s="230">
        <f>COUNTIF('Hedef Liste Amasya'!A:A,A23)</f>
        <v>0</v>
      </c>
    </row>
    <row r="24" ht="15.75" customHeight="1">
      <c r="A24" s="211" t="s">
        <v>3822</v>
      </c>
      <c r="B24" s="211" t="s">
        <v>3823</v>
      </c>
      <c r="C24" s="212" t="s">
        <v>2897</v>
      </c>
      <c r="D24" s="211" t="s">
        <v>1577</v>
      </c>
      <c r="E24" s="213">
        <v>3332.0</v>
      </c>
      <c r="F24" s="213">
        <v>185.0</v>
      </c>
      <c r="G24" s="213">
        <v>73.0</v>
      </c>
      <c r="H24" s="213">
        <v>8.0</v>
      </c>
      <c r="I24" s="213">
        <v>81.0</v>
      </c>
      <c r="J24" s="214">
        <v>0.9</v>
      </c>
      <c r="K24" s="211" t="s">
        <v>2186</v>
      </c>
      <c r="L24" s="211">
        <v>3.585137575E9</v>
      </c>
      <c r="M24" s="211" t="s">
        <v>3606</v>
      </c>
      <c r="N24" s="211" t="s">
        <v>3670</v>
      </c>
      <c r="O24" s="211" t="s">
        <v>3824</v>
      </c>
      <c r="P24" s="211" t="s">
        <v>2165</v>
      </c>
      <c r="Q24" s="230">
        <f>COUNTIF('Hedef Liste Amasya'!A:A,A24)</f>
        <v>0</v>
      </c>
    </row>
    <row r="25" ht="15.75" customHeight="1">
      <c r="A25" s="211" t="s">
        <v>3673</v>
      </c>
      <c r="B25" s="211" t="s">
        <v>3674</v>
      </c>
      <c r="C25" s="212" t="s">
        <v>2897</v>
      </c>
      <c r="D25" s="211" t="s">
        <v>1356</v>
      </c>
      <c r="E25" s="213">
        <v>87.0</v>
      </c>
      <c r="F25" s="213">
        <v>4.0</v>
      </c>
      <c r="G25" s="213">
        <v>0.0</v>
      </c>
      <c r="H25" s="213">
        <v>29.0</v>
      </c>
      <c r="I25" s="213">
        <v>29.0</v>
      </c>
      <c r="J25" s="214">
        <v>0.0</v>
      </c>
      <c r="K25" s="211" t="s">
        <v>3675</v>
      </c>
      <c r="L25" s="211">
        <v>5.416933191E9</v>
      </c>
      <c r="M25" s="211" t="s">
        <v>1350</v>
      </c>
      <c r="N25" s="211" t="s">
        <v>3643</v>
      </c>
      <c r="O25" s="211" t="s">
        <v>3644</v>
      </c>
      <c r="P25" s="211" t="s">
        <v>2137</v>
      </c>
      <c r="Q25" s="230">
        <f>COUNTIF('Hedef Liste Amasya'!A:A,A25)</f>
        <v>1</v>
      </c>
    </row>
    <row r="26" ht="15.75" customHeight="1">
      <c r="A26" s="211" t="s">
        <v>3825</v>
      </c>
      <c r="B26" s="211" t="s">
        <v>3826</v>
      </c>
      <c r="C26" s="212" t="s">
        <v>2897</v>
      </c>
      <c r="D26" s="211" t="s">
        <v>1577</v>
      </c>
      <c r="E26" s="213">
        <v>2633.0</v>
      </c>
      <c r="F26" s="213">
        <v>140.0</v>
      </c>
      <c r="G26" s="213">
        <v>73.0</v>
      </c>
      <c r="H26" s="213">
        <v>8.0</v>
      </c>
      <c r="I26" s="213">
        <v>81.0</v>
      </c>
      <c r="J26" s="214">
        <v>0.9</v>
      </c>
      <c r="K26" s="211" t="s">
        <v>2186</v>
      </c>
      <c r="L26" s="211">
        <v>3.582183232E9</v>
      </c>
      <c r="M26" s="211" t="s">
        <v>1350</v>
      </c>
      <c r="N26" s="211" t="s">
        <v>3610</v>
      </c>
      <c r="O26" s="211" t="s">
        <v>3827</v>
      </c>
      <c r="P26" s="211" t="s">
        <v>2165</v>
      </c>
      <c r="Q26" s="230">
        <f>COUNTIF('Hedef Liste Amasya'!A:A,A26)</f>
        <v>0</v>
      </c>
    </row>
    <row r="27" ht="15.75" customHeight="1">
      <c r="A27" s="211" t="s">
        <v>3520</v>
      </c>
      <c r="B27" s="211" t="s">
        <v>3521</v>
      </c>
      <c r="C27" s="212" t="s">
        <v>2897</v>
      </c>
      <c r="D27" s="211" t="s">
        <v>1378</v>
      </c>
      <c r="E27" s="213">
        <v>1382.0</v>
      </c>
      <c r="F27" s="213">
        <v>71.0</v>
      </c>
      <c r="G27" s="213">
        <v>0.0</v>
      </c>
      <c r="H27" s="213">
        <v>30.0</v>
      </c>
      <c r="I27" s="213">
        <v>30.0</v>
      </c>
      <c r="J27" s="214">
        <v>0.0</v>
      </c>
      <c r="K27" s="211" t="s">
        <v>3664</v>
      </c>
      <c r="L27" s="211">
        <v>3.582220531E9</v>
      </c>
      <c r="M27" s="211" t="s">
        <v>1350</v>
      </c>
      <c r="N27" s="211" t="s">
        <v>3643</v>
      </c>
      <c r="O27" s="211" t="s">
        <v>3665</v>
      </c>
      <c r="P27" s="211" t="s">
        <v>2137</v>
      </c>
      <c r="Q27" s="230">
        <f>COUNTIF('Hedef Liste Amasya'!A:A,A27)</f>
        <v>1</v>
      </c>
    </row>
    <row r="28" ht="15.75" customHeight="1">
      <c r="A28" s="211" t="s">
        <v>3687</v>
      </c>
      <c r="B28" s="211" t="s">
        <v>3688</v>
      </c>
      <c r="C28" s="212" t="s">
        <v>2897</v>
      </c>
      <c r="D28" s="211" t="s">
        <v>1378</v>
      </c>
      <c r="E28" s="213">
        <v>461.0</v>
      </c>
      <c r="F28" s="213">
        <v>12.0</v>
      </c>
      <c r="G28" s="213">
        <v>0.0</v>
      </c>
      <c r="H28" s="213">
        <v>24.0</v>
      </c>
      <c r="I28" s="213">
        <v>24.0</v>
      </c>
      <c r="J28" s="214">
        <v>0.0</v>
      </c>
      <c r="K28" s="211" t="s">
        <v>3689</v>
      </c>
      <c r="L28" s="211">
        <v>3.582121001E9</v>
      </c>
      <c r="M28" s="211" t="s">
        <v>1350</v>
      </c>
      <c r="N28" s="211" t="s">
        <v>3591</v>
      </c>
      <c r="O28" s="211" t="s">
        <v>3690</v>
      </c>
      <c r="P28" s="211" t="s">
        <v>2137</v>
      </c>
      <c r="Q28" s="230">
        <f>COUNTIF('Hedef Liste Amasya'!A:A,A28)</f>
        <v>1</v>
      </c>
    </row>
    <row r="29" ht="15.75" customHeight="1">
      <c r="A29" s="211" t="s">
        <v>3828</v>
      </c>
      <c r="B29" s="211" t="s">
        <v>3829</v>
      </c>
      <c r="C29" s="212" t="s">
        <v>2909</v>
      </c>
      <c r="D29" s="211" t="s">
        <v>1378</v>
      </c>
      <c r="E29" s="213">
        <v>207.0</v>
      </c>
      <c r="F29" s="211"/>
      <c r="G29" s="213">
        <v>4.0</v>
      </c>
      <c r="H29" s="213">
        <v>20.0</v>
      </c>
      <c r="I29" s="213">
        <v>24.0</v>
      </c>
      <c r="J29" s="214">
        <v>0.17</v>
      </c>
      <c r="K29" s="211" t="s">
        <v>3830</v>
      </c>
      <c r="L29" s="211">
        <v>3.582220666E9</v>
      </c>
      <c r="M29" s="211" t="s">
        <v>1350</v>
      </c>
      <c r="N29" s="211" t="s">
        <v>3589</v>
      </c>
      <c r="O29" s="211" t="s">
        <v>3831</v>
      </c>
      <c r="P29" s="211" t="s">
        <v>2137</v>
      </c>
      <c r="Q29" s="230">
        <f>COUNTIF('Hedef Liste Amasya'!A:A,A29)</f>
        <v>0</v>
      </c>
    </row>
    <row r="30" ht="15.75" customHeight="1">
      <c r="A30" s="211" t="s">
        <v>3459</v>
      </c>
      <c r="B30" s="211" t="s">
        <v>3460</v>
      </c>
      <c r="C30" s="212" t="s">
        <v>2897</v>
      </c>
      <c r="D30" s="211" t="s">
        <v>1356</v>
      </c>
      <c r="E30" s="213">
        <v>319.0</v>
      </c>
      <c r="F30" s="213">
        <v>21.0</v>
      </c>
      <c r="G30" s="213">
        <v>4.0</v>
      </c>
      <c r="H30" s="213">
        <v>7.0</v>
      </c>
      <c r="I30" s="213">
        <v>11.0</v>
      </c>
      <c r="J30" s="214">
        <v>0.36</v>
      </c>
      <c r="K30" s="211" t="s">
        <v>3700</v>
      </c>
      <c r="L30" s="211">
        <v>5.541119305E9</v>
      </c>
      <c r="M30" s="211" t="s">
        <v>1350</v>
      </c>
      <c r="N30" s="211" t="s">
        <v>3610</v>
      </c>
      <c r="O30" s="211" t="s">
        <v>3463</v>
      </c>
      <c r="P30" s="211" t="s">
        <v>2137</v>
      </c>
      <c r="Q30" s="230">
        <f>COUNTIF('Hedef Liste Amasya'!A:A,A30)</f>
        <v>1</v>
      </c>
    </row>
    <row r="31" ht="15.75" customHeight="1">
      <c r="A31" s="211" t="s">
        <v>3659</v>
      </c>
      <c r="B31" s="211" t="s">
        <v>3660</v>
      </c>
      <c r="C31" s="212" t="s">
        <v>2897</v>
      </c>
      <c r="D31" s="211" t="s">
        <v>1356</v>
      </c>
      <c r="E31" s="213">
        <v>486.0</v>
      </c>
      <c r="F31" s="211"/>
      <c r="G31" s="213">
        <v>0.0</v>
      </c>
      <c r="H31" s="213">
        <v>22.0</v>
      </c>
      <c r="I31" s="213">
        <v>22.0</v>
      </c>
      <c r="J31" s="214">
        <v>0.0</v>
      </c>
      <c r="K31" s="211" t="s">
        <v>3661</v>
      </c>
      <c r="L31" s="211">
        <v>3.582121312E9</v>
      </c>
      <c r="M31" s="211" t="s">
        <v>1350</v>
      </c>
      <c r="N31" s="211" t="s">
        <v>3600</v>
      </c>
      <c r="O31" s="211" t="s">
        <v>3662</v>
      </c>
      <c r="P31" s="211" t="s">
        <v>2137</v>
      </c>
      <c r="Q31" s="230">
        <f>COUNTIF('Hedef Liste Amasya'!A:A,A31)</f>
        <v>1</v>
      </c>
    </row>
    <row r="32" ht="15.75" customHeight="1">
      <c r="A32" s="211" t="s">
        <v>3832</v>
      </c>
      <c r="B32" s="211" t="s">
        <v>3833</v>
      </c>
      <c r="C32" s="212" t="s">
        <v>2897</v>
      </c>
      <c r="D32" s="211" t="s">
        <v>1348</v>
      </c>
      <c r="E32" s="213">
        <v>10902.0</v>
      </c>
      <c r="F32" s="213">
        <v>704.0</v>
      </c>
      <c r="G32" s="213">
        <v>165.0</v>
      </c>
      <c r="H32" s="213">
        <v>0.0</v>
      </c>
      <c r="I32" s="213">
        <v>165.0</v>
      </c>
      <c r="J32" s="214">
        <v>1.0</v>
      </c>
      <c r="K32" s="211" t="s">
        <v>2163</v>
      </c>
      <c r="L32" s="211">
        <v>9.999999999E9</v>
      </c>
      <c r="M32" s="211" t="s">
        <v>1350</v>
      </c>
      <c r="N32" s="211" t="s">
        <v>3834</v>
      </c>
      <c r="O32" s="211" t="s">
        <v>3835</v>
      </c>
      <c r="P32" s="211" t="s">
        <v>2165</v>
      </c>
      <c r="Q32" s="230">
        <f>COUNTIF('Hedef Liste Amasya'!A:A,A32)</f>
        <v>0</v>
      </c>
    </row>
    <row r="33" ht="15.75" customHeight="1">
      <c r="A33" s="211" t="s">
        <v>3836</v>
      </c>
      <c r="B33" s="211" t="s">
        <v>3837</v>
      </c>
      <c r="C33" s="212" t="s">
        <v>2897</v>
      </c>
      <c r="D33" s="211" t="s">
        <v>1370</v>
      </c>
      <c r="E33" s="213">
        <v>5528.0</v>
      </c>
      <c r="F33" s="213">
        <v>811.0</v>
      </c>
      <c r="G33" s="213">
        <v>19.0</v>
      </c>
      <c r="H33" s="213">
        <v>20.0</v>
      </c>
      <c r="I33" s="213">
        <v>39.0</v>
      </c>
      <c r="J33" s="214">
        <v>0.49</v>
      </c>
      <c r="K33" s="211" t="s">
        <v>3838</v>
      </c>
      <c r="L33" s="211">
        <v>3.582528686E9</v>
      </c>
      <c r="M33" s="211" t="s">
        <v>1350</v>
      </c>
      <c r="N33" s="211" t="s">
        <v>3600</v>
      </c>
      <c r="O33" s="211" t="s">
        <v>3839</v>
      </c>
      <c r="P33" s="211" t="s">
        <v>2137</v>
      </c>
      <c r="Q33" s="230">
        <f>COUNTIF('Hedef Liste Amasya'!A:A,A33)</f>
        <v>0</v>
      </c>
    </row>
    <row r="34" ht="15.75" customHeight="1">
      <c r="A34" s="211" t="s">
        <v>3739</v>
      </c>
      <c r="B34" s="211" t="s">
        <v>3740</v>
      </c>
      <c r="C34" s="212" t="s">
        <v>2897</v>
      </c>
      <c r="D34" s="211" t="s">
        <v>1364</v>
      </c>
      <c r="E34" s="213">
        <v>2463.0</v>
      </c>
      <c r="F34" s="213">
        <v>197.0</v>
      </c>
      <c r="G34" s="213">
        <v>0.0</v>
      </c>
      <c r="H34" s="213">
        <v>66.0</v>
      </c>
      <c r="I34" s="213">
        <v>66.0</v>
      </c>
      <c r="J34" s="214">
        <v>0.0</v>
      </c>
      <c r="K34" s="211" t="s">
        <v>3741</v>
      </c>
      <c r="L34" s="211">
        <v>3.585131445E9</v>
      </c>
      <c r="M34" s="211" t="s">
        <v>3606</v>
      </c>
      <c r="N34" s="211" t="s">
        <v>3670</v>
      </c>
      <c r="O34" s="211" t="s">
        <v>3742</v>
      </c>
      <c r="P34" s="211" t="s">
        <v>2137</v>
      </c>
      <c r="Q34" s="230">
        <f>COUNTIF('Hedef Liste Amasya'!A:A,A34)</f>
        <v>1</v>
      </c>
    </row>
    <row r="35" ht="15.75" customHeight="1">
      <c r="A35" s="211" t="s">
        <v>3712</v>
      </c>
      <c r="B35" s="211" t="s">
        <v>3713</v>
      </c>
      <c r="C35" s="212" t="s">
        <v>2897</v>
      </c>
      <c r="D35" s="211" t="s">
        <v>1385</v>
      </c>
      <c r="E35" s="213">
        <v>1205.0</v>
      </c>
      <c r="F35" s="213">
        <v>45.0</v>
      </c>
      <c r="G35" s="213">
        <v>0.0</v>
      </c>
      <c r="H35" s="213">
        <v>20.0</v>
      </c>
      <c r="I35" s="213">
        <v>20.0</v>
      </c>
      <c r="J35" s="214">
        <v>0.0</v>
      </c>
      <c r="K35" s="211" t="s">
        <v>3714</v>
      </c>
      <c r="L35" s="211">
        <v>3.582129236E9</v>
      </c>
      <c r="M35" s="211" t="s">
        <v>1350</v>
      </c>
      <c r="N35" s="211" t="s">
        <v>3589</v>
      </c>
      <c r="O35" s="211" t="s">
        <v>3715</v>
      </c>
      <c r="P35" s="211" t="s">
        <v>2137</v>
      </c>
      <c r="Q35" s="230">
        <f>COUNTIF('Hedef Liste Amasya'!A:A,A35)</f>
        <v>1</v>
      </c>
    </row>
    <row r="36" ht="15.75" customHeight="1">
      <c r="A36" s="211" t="s">
        <v>3840</v>
      </c>
      <c r="B36" s="211" t="s">
        <v>3841</v>
      </c>
      <c r="C36" s="212" t="s">
        <v>2897</v>
      </c>
      <c r="D36" s="211" t="s">
        <v>1364</v>
      </c>
      <c r="E36" s="213">
        <v>851.0</v>
      </c>
      <c r="F36" s="213">
        <v>84.0</v>
      </c>
      <c r="G36" s="213">
        <v>58.0</v>
      </c>
      <c r="H36" s="213">
        <v>9.0</v>
      </c>
      <c r="I36" s="213">
        <v>67.0</v>
      </c>
      <c r="J36" s="214">
        <v>0.87</v>
      </c>
      <c r="K36" s="211" t="s">
        <v>2216</v>
      </c>
      <c r="L36" s="211">
        <v>3.58218055E9</v>
      </c>
      <c r="M36" s="211" t="s">
        <v>1350</v>
      </c>
      <c r="N36" s="211" t="s">
        <v>3842</v>
      </c>
      <c r="O36" s="211" t="s">
        <v>3843</v>
      </c>
      <c r="P36" s="211" t="s">
        <v>2165</v>
      </c>
      <c r="Q36" s="230">
        <f>COUNTIF('Hedef Liste Amasya'!A:A,A36)</f>
        <v>0</v>
      </c>
    </row>
    <row r="37" ht="15.75" customHeight="1">
      <c r="A37" s="211" t="s">
        <v>3844</v>
      </c>
      <c r="B37" s="211" t="s">
        <v>3845</v>
      </c>
      <c r="C37" s="212" t="s">
        <v>2909</v>
      </c>
      <c r="D37" s="211" t="s">
        <v>1370</v>
      </c>
      <c r="E37" s="211"/>
      <c r="F37" s="211"/>
      <c r="G37" s="213">
        <v>0.0</v>
      </c>
      <c r="H37" s="213">
        <v>11.0</v>
      </c>
      <c r="I37" s="213">
        <v>11.0</v>
      </c>
      <c r="J37" s="214">
        <v>0.0</v>
      </c>
      <c r="K37" s="211" t="s">
        <v>3846</v>
      </c>
      <c r="L37" s="211">
        <v>3.585140602E9</v>
      </c>
      <c r="M37" s="211" t="s">
        <v>3606</v>
      </c>
      <c r="N37" s="211" t="s">
        <v>3670</v>
      </c>
      <c r="O37" s="211" t="s">
        <v>3847</v>
      </c>
      <c r="P37" s="211" t="s">
        <v>2137</v>
      </c>
      <c r="Q37" s="230">
        <f>COUNTIF('Hedef Liste Amasya'!A:A,A37)</f>
        <v>0</v>
      </c>
    </row>
    <row r="38" ht="15.75" customHeight="1">
      <c r="A38" s="211" t="s">
        <v>3743</v>
      </c>
      <c r="B38" s="211" t="s">
        <v>3744</v>
      </c>
      <c r="C38" s="212" t="s">
        <v>2897</v>
      </c>
      <c r="D38" s="211" t="s">
        <v>1507</v>
      </c>
      <c r="E38" s="213">
        <v>812.0</v>
      </c>
      <c r="F38" s="213">
        <v>39.0</v>
      </c>
      <c r="G38" s="213">
        <v>0.0</v>
      </c>
      <c r="H38" s="213">
        <v>28.0</v>
      </c>
      <c r="I38" s="213">
        <v>28.0</v>
      </c>
      <c r="J38" s="214">
        <v>0.0</v>
      </c>
      <c r="K38" s="211" t="s">
        <v>3745</v>
      </c>
      <c r="L38" s="211">
        <v>5.448581407E9</v>
      </c>
      <c r="M38" s="211" t="s">
        <v>3606</v>
      </c>
      <c r="N38" s="211" t="s">
        <v>3746</v>
      </c>
      <c r="O38" s="211" t="s">
        <v>3747</v>
      </c>
      <c r="P38" s="211" t="s">
        <v>2137</v>
      </c>
      <c r="Q38" s="230">
        <f>COUNTIF('Hedef Liste Amasya'!A:A,A38)</f>
        <v>1</v>
      </c>
    </row>
    <row r="39" ht="15.75" customHeight="1">
      <c r="A39" s="211" t="s">
        <v>3501</v>
      </c>
      <c r="B39" s="211" t="s">
        <v>3502</v>
      </c>
      <c r="C39" s="212" t="s">
        <v>2897</v>
      </c>
      <c r="D39" s="211" t="s">
        <v>1950</v>
      </c>
      <c r="E39" s="213">
        <v>3203.0</v>
      </c>
      <c r="F39" s="213">
        <v>211.0</v>
      </c>
      <c r="G39" s="213">
        <v>24.0</v>
      </c>
      <c r="H39" s="213">
        <v>36.0</v>
      </c>
      <c r="I39" s="213">
        <v>60.0</v>
      </c>
      <c r="J39" s="214">
        <v>0.4</v>
      </c>
      <c r="K39" s="211" t="s">
        <v>3754</v>
      </c>
      <c r="L39" s="211">
        <v>3.582220101E9</v>
      </c>
      <c r="M39" s="211" t="s">
        <v>1350</v>
      </c>
      <c r="N39" s="211" t="s">
        <v>3589</v>
      </c>
      <c r="O39" s="211" t="s">
        <v>3504</v>
      </c>
      <c r="P39" s="211" t="s">
        <v>2137</v>
      </c>
      <c r="Q39" s="230">
        <f>COUNTIF('Hedef Liste Amasya'!A:A,A39)</f>
        <v>1</v>
      </c>
    </row>
    <row r="40" ht="15.75" customHeight="1">
      <c r="A40" s="211" t="s">
        <v>3752</v>
      </c>
      <c r="B40" s="211" t="s">
        <v>3753</v>
      </c>
      <c r="C40" s="212" t="s">
        <v>2897</v>
      </c>
      <c r="D40" s="211" t="s">
        <v>1950</v>
      </c>
      <c r="E40" s="213">
        <v>540.0</v>
      </c>
      <c r="F40" s="213">
        <v>57.0</v>
      </c>
      <c r="G40" s="213">
        <v>9.0</v>
      </c>
      <c r="H40" s="213">
        <v>40.0</v>
      </c>
      <c r="I40" s="213">
        <v>49.0</v>
      </c>
      <c r="J40" s="214">
        <v>0.18</v>
      </c>
      <c r="K40" s="211" t="s">
        <v>3754</v>
      </c>
      <c r="L40" s="211">
        <v>3.582120808E9</v>
      </c>
      <c r="M40" s="211" t="s">
        <v>1350</v>
      </c>
      <c r="N40" s="211" t="s">
        <v>3628</v>
      </c>
      <c r="O40" s="211" t="s">
        <v>3629</v>
      </c>
      <c r="P40" s="211" t="s">
        <v>2137</v>
      </c>
      <c r="Q40" s="230">
        <f>COUNTIF('Hedef Liste Amasya'!A:A,A40)</f>
        <v>1</v>
      </c>
    </row>
    <row r="41" ht="15.75" customHeight="1">
      <c r="A41" s="211" t="s">
        <v>3748</v>
      </c>
      <c r="B41" s="211" t="s">
        <v>3749</v>
      </c>
      <c r="C41" s="212" t="s">
        <v>2897</v>
      </c>
      <c r="D41" s="211" t="s">
        <v>1493</v>
      </c>
      <c r="E41" s="213">
        <v>728.0</v>
      </c>
      <c r="F41" s="213">
        <v>21.0</v>
      </c>
      <c r="G41" s="213">
        <v>0.0</v>
      </c>
      <c r="H41" s="213">
        <v>6.0</v>
      </c>
      <c r="I41" s="213">
        <v>6.0</v>
      </c>
      <c r="J41" s="214">
        <v>0.0</v>
      </c>
      <c r="K41" s="211" t="s">
        <v>3750</v>
      </c>
      <c r="L41" s="211">
        <v>3.585131261E9</v>
      </c>
      <c r="M41" s="211" t="s">
        <v>3606</v>
      </c>
      <c r="N41" s="211" t="s">
        <v>3607</v>
      </c>
      <c r="O41" s="211" t="s">
        <v>3751</v>
      </c>
      <c r="P41" s="211" t="s">
        <v>2137</v>
      </c>
      <c r="Q41" s="230">
        <f>COUNTIF('Hedef Liste Amasya'!A:A,A41)</f>
        <v>1</v>
      </c>
    </row>
    <row r="42" ht="15.75" customHeight="1">
      <c r="A42" s="211" t="s">
        <v>3617</v>
      </c>
      <c r="B42" s="211" t="s">
        <v>3618</v>
      </c>
      <c r="C42" s="212" t="s">
        <v>2897</v>
      </c>
      <c r="D42" s="211" t="s">
        <v>1370</v>
      </c>
      <c r="E42" s="213">
        <v>3986.0</v>
      </c>
      <c r="F42" s="213">
        <v>324.0</v>
      </c>
      <c r="G42" s="213">
        <v>4.0</v>
      </c>
      <c r="H42" s="213">
        <v>26.0</v>
      </c>
      <c r="I42" s="213">
        <v>30.0</v>
      </c>
      <c r="J42" s="214">
        <v>0.13</v>
      </c>
      <c r="K42" s="211" t="s">
        <v>3619</v>
      </c>
      <c r="L42" s="211">
        <v>3.585134105E9</v>
      </c>
      <c r="M42" s="211" t="s">
        <v>3606</v>
      </c>
      <c r="N42" s="211" t="s">
        <v>3620</v>
      </c>
      <c r="O42" s="211" t="s">
        <v>3621</v>
      </c>
      <c r="P42" s="211" t="s">
        <v>2137</v>
      </c>
      <c r="Q42" s="230">
        <f>COUNTIF('Hedef Liste Amasya'!A:A,A42)</f>
        <v>1</v>
      </c>
    </row>
    <row r="43" ht="15.75" customHeight="1">
      <c r="A43" s="211" t="s">
        <v>3848</v>
      </c>
      <c r="B43" s="211" t="s">
        <v>3849</v>
      </c>
      <c r="C43" s="212" t="s">
        <v>2909</v>
      </c>
      <c r="D43" s="211" t="s">
        <v>1370</v>
      </c>
      <c r="E43" s="213">
        <v>40.0</v>
      </c>
      <c r="F43" s="211"/>
      <c r="G43" s="213">
        <v>0.0</v>
      </c>
      <c r="H43" s="213">
        <v>9.0</v>
      </c>
      <c r="I43" s="213">
        <v>9.0</v>
      </c>
      <c r="J43" s="214">
        <v>0.0</v>
      </c>
      <c r="K43" s="211" t="s">
        <v>3850</v>
      </c>
      <c r="L43" s="211">
        <v>5.458531245E9</v>
      </c>
      <c r="M43" s="211" t="s">
        <v>3606</v>
      </c>
      <c r="N43" s="211" t="s">
        <v>3648</v>
      </c>
      <c r="O43" s="211" t="s">
        <v>3851</v>
      </c>
      <c r="P43" s="211" t="s">
        <v>2137</v>
      </c>
      <c r="Q43" s="230">
        <f>COUNTIF('Hedef Liste Amasya'!A:A,A43)</f>
        <v>0</v>
      </c>
    </row>
    <row r="44" ht="15.75" customHeight="1">
      <c r="A44" s="211" t="s">
        <v>3476</v>
      </c>
      <c r="B44" s="211" t="s">
        <v>3477</v>
      </c>
      <c r="C44" s="212" t="s">
        <v>2897</v>
      </c>
      <c r="D44" s="211" t="s">
        <v>1507</v>
      </c>
      <c r="E44" s="213">
        <v>1195.0</v>
      </c>
      <c r="F44" s="213">
        <v>99.0</v>
      </c>
      <c r="G44" s="213">
        <v>26.0</v>
      </c>
      <c r="H44" s="213">
        <v>33.0</v>
      </c>
      <c r="I44" s="213">
        <v>59.0</v>
      </c>
      <c r="J44" s="214">
        <v>0.44</v>
      </c>
      <c r="K44" s="211" t="s">
        <v>3627</v>
      </c>
      <c r="L44" s="211">
        <v>5.448646525E9</v>
      </c>
      <c r="M44" s="211" t="s">
        <v>1350</v>
      </c>
      <c r="N44" s="211" t="s">
        <v>3628</v>
      </c>
      <c r="O44" s="211" t="s">
        <v>3629</v>
      </c>
      <c r="P44" s="211" t="s">
        <v>2137</v>
      </c>
      <c r="Q44" s="230">
        <f>COUNTIF('Hedef Liste Amasya'!A:A,A44)</f>
        <v>1</v>
      </c>
    </row>
    <row r="45" ht="15.75" customHeight="1">
      <c r="A45" s="211" t="s">
        <v>3708</v>
      </c>
      <c r="B45" s="211" t="s">
        <v>3709</v>
      </c>
      <c r="C45" s="212" t="s">
        <v>2897</v>
      </c>
      <c r="D45" s="211" t="s">
        <v>1378</v>
      </c>
      <c r="E45" s="213">
        <v>1433.0</v>
      </c>
      <c r="F45" s="213">
        <v>203.0</v>
      </c>
      <c r="G45" s="213">
        <v>0.0</v>
      </c>
      <c r="H45" s="213">
        <v>44.0</v>
      </c>
      <c r="I45" s="213">
        <v>44.0</v>
      </c>
      <c r="J45" s="214">
        <v>0.0</v>
      </c>
      <c r="K45" s="211" t="s">
        <v>3710</v>
      </c>
      <c r="L45" s="211">
        <v>3.585140521E9</v>
      </c>
      <c r="M45" s="211" t="s">
        <v>3606</v>
      </c>
      <c r="N45" s="211" t="s">
        <v>3670</v>
      </c>
      <c r="O45" s="211" t="s">
        <v>3711</v>
      </c>
      <c r="P45" s="211" t="s">
        <v>2137</v>
      </c>
      <c r="Q45" s="230">
        <f>COUNTIF('Hedef Liste Amasya'!A:A,A45)</f>
        <v>1</v>
      </c>
    </row>
    <row r="46" ht="15.75" customHeight="1">
      <c r="A46" s="211" t="s">
        <v>3622</v>
      </c>
      <c r="B46" s="211" t="s">
        <v>3623</v>
      </c>
      <c r="C46" s="212" t="s">
        <v>2897</v>
      </c>
      <c r="D46" s="211" t="s">
        <v>1348</v>
      </c>
      <c r="E46" s="213">
        <v>2109.0</v>
      </c>
      <c r="F46" s="213">
        <v>225.0</v>
      </c>
      <c r="G46" s="213">
        <v>5.0</v>
      </c>
      <c r="H46" s="213">
        <v>49.0</v>
      </c>
      <c r="I46" s="213">
        <v>54.0</v>
      </c>
      <c r="J46" s="214">
        <v>0.09</v>
      </c>
      <c r="K46" s="211" t="s">
        <v>3624</v>
      </c>
      <c r="L46" s="211">
        <v>5.461850545E9</v>
      </c>
      <c r="M46" s="211" t="s">
        <v>3606</v>
      </c>
      <c r="N46" s="211" t="s">
        <v>3625</v>
      </c>
      <c r="O46" s="211" t="s">
        <v>3626</v>
      </c>
      <c r="P46" s="211" t="s">
        <v>2137</v>
      </c>
      <c r="Q46" s="230">
        <f>COUNTIF('Hedef Liste Amasya'!A:A,A46)</f>
        <v>1</v>
      </c>
    </row>
    <row r="47" ht="15.75" customHeight="1">
      <c r="A47" s="211" t="s">
        <v>3492</v>
      </c>
      <c r="B47" s="211" t="s">
        <v>3493</v>
      </c>
      <c r="C47" s="212" t="s">
        <v>2897</v>
      </c>
      <c r="D47" s="211" t="s">
        <v>1370</v>
      </c>
      <c r="E47" s="213">
        <v>1108.0</v>
      </c>
      <c r="F47" s="213">
        <v>88.0</v>
      </c>
      <c r="G47" s="213">
        <v>0.0</v>
      </c>
      <c r="H47" s="213">
        <v>71.0</v>
      </c>
      <c r="I47" s="213">
        <v>71.0</v>
      </c>
      <c r="J47" s="214">
        <v>0.0</v>
      </c>
      <c r="K47" s="211" t="s">
        <v>3588</v>
      </c>
      <c r="L47" s="211">
        <v>3.582123557E9</v>
      </c>
      <c r="M47" s="211" t="s">
        <v>1350</v>
      </c>
      <c r="N47" s="211" t="s">
        <v>3589</v>
      </c>
      <c r="O47" s="211" t="s">
        <v>3495</v>
      </c>
      <c r="P47" s="211" t="s">
        <v>2137</v>
      </c>
      <c r="Q47" s="230">
        <f>COUNTIF('Hedef Liste Amasya'!A:A,A47)</f>
        <v>1</v>
      </c>
    </row>
    <row r="48" ht="15.75" customHeight="1">
      <c r="A48" s="211" t="s">
        <v>3761</v>
      </c>
      <c r="B48" s="211" t="s">
        <v>3762</v>
      </c>
      <c r="C48" s="212" t="s">
        <v>2897</v>
      </c>
      <c r="D48" s="211" t="s">
        <v>1385</v>
      </c>
      <c r="E48" s="213">
        <v>809.0</v>
      </c>
      <c r="F48" s="213">
        <v>83.0</v>
      </c>
      <c r="G48" s="213">
        <v>0.0</v>
      </c>
      <c r="H48" s="213">
        <v>24.0</v>
      </c>
      <c r="I48" s="213">
        <v>24.0</v>
      </c>
      <c r="J48" s="214">
        <v>0.0</v>
      </c>
      <c r="K48" s="211" t="s">
        <v>3763</v>
      </c>
      <c r="L48" s="211">
        <v>3.585140506E9</v>
      </c>
      <c r="M48" s="211" t="s">
        <v>3606</v>
      </c>
      <c r="N48" s="211" t="s">
        <v>3764</v>
      </c>
      <c r="O48" s="211" t="s">
        <v>3765</v>
      </c>
      <c r="P48" s="211" t="s">
        <v>2137</v>
      </c>
      <c r="Q48" s="230">
        <f>COUNTIF('Hedef Liste Amasya'!A:A,A48)</f>
        <v>1</v>
      </c>
    </row>
    <row r="49" ht="15.75" customHeight="1">
      <c r="A49" s="211" t="s">
        <v>3534</v>
      </c>
      <c r="B49" s="211" t="s">
        <v>3535</v>
      </c>
      <c r="C49" s="212" t="s">
        <v>2897</v>
      </c>
      <c r="D49" s="211" t="s">
        <v>1378</v>
      </c>
      <c r="E49" s="213">
        <v>820.0</v>
      </c>
      <c r="F49" s="213">
        <v>65.0</v>
      </c>
      <c r="G49" s="213">
        <v>0.0</v>
      </c>
      <c r="H49" s="213">
        <v>22.0</v>
      </c>
      <c r="I49" s="213">
        <v>22.0</v>
      </c>
      <c r="J49" s="214">
        <v>0.0</v>
      </c>
      <c r="K49" s="211" t="s">
        <v>3738</v>
      </c>
      <c r="L49" s="211">
        <v>5.353461626E9</v>
      </c>
      <c r="M49" s="211" t="s">
        <v>1350</v>
      </c>
      <c r="N49" s="211" t="s">
        <v>3628</v>
      </c>
      <c r="O49" s="211" t="s">
        <v>3629</v>
      </c>
      <c r="P49" s="211" t="s">
        <v>2137</v>
      </c>
      <c r="Q49" s="230">
        <f>COUNTIF('Hedef Liste Amasya'!A:A,A49)</f>
        <v>1</v>
      </c>
    </row>
    <row r="50" ht="15.75" customHeight="1">
      <c r="A50" s="211" t="s">
        <v>3506</v>
      </c>
      <c r="B50" s="211" t="s">
        <v>3507</v>
      </c>
      <c r="C50" s="212" t="s">
        <v>2897</v>
      </c>
      <c r="D50" s="211" t="s">
        <v>1378</v>
      </c>
      <c r="E50" s="213">
        <v>1557.0</v>
      </c>
      <c r="F50" s="213">
        <v>140.0</v>
      </c>
      <c r="G50" s="213">
        <v>0.0</v>
      </c>
      <c r="H50" s="213">
        <v>32.0</v>
      </c>
      <c r="I50" s="213">
        <v>32.0</v>
      </c>
      <c r="J50" s="214">
        <v>0.0</v>
      </c>
      <c r="K50" s="211" t="s">
        <v>3707</v>
      </c>
      <c r="L50" s="211">
        <v>3.58502222E9</v>
      </c>
      <c r="M50" s="211" t="s">
        <v>1350</v>
      </c>
      <c r="N50" s="211" t="s">
        <v>3600</v>
      </c>
      <c r="O50" s="211" t="s">
        <v>3601</v>
      </c>
      <c r="P50" s="211" t="s">
        <v>2137</v>
      </c>
      <c r="Q50" s="230">
        <f>COUNTIF('Hedef Liste Amasya'!A:A,A50)</f>
        <v>1</v>
      </c>
    </row>
    <row r="51" ht="15.75" customHeight="1">
      <c r="A51" s="211" t="s">
        <v>3852</v>
      </c>
      <c r="B51" s="211" t="s">
        <v>3853</v>
      </c>
      <c r="C51" s="212" t="s">
        <v>2897</v>
      </c>
      <c r="D51" s="211" t="s">
        <v>1370</v>
      </c>
      <c r="E51" s="213">
        <v>865.0</v>
      </c>
      <c r="F51" s="213">
        <v>178.0</v>
      </c>
      <c r="G51" s="213">
        <v>0.0</v>
      </c>
      <c r="H51" s="213">
        <v>19.0</v>
      </c>
      <c r="I51" s="213">
        <v>19.0</v>
      </c>
      <c r="J51" s="214">
        <v>0.0</v>
      </c>
      <c r="K51" s="211" t="s">
        <v>3854</v>
      </c>
      <c r="L51" s="211">
        <v>3.585000033E9</v>
      </c>
      <c r="M51" s="211" t="s">
        <v>3606</v>
      </c>
      <c r="N51" s="211" t="s">
        <v>3620</v>
      </c>
      <c r="O51" s="211" t="s">
        <v>3855</v>
      </c>
      <c r="P51" s="211" t="s">
        <v>2165</v>
      </c>
      <c r="Q51" s="230">
        <f>COUNTIF('Hedef Liste Amasya'!A:A,A51)</f>
        <v>0</v>
      </c>
    </row>
    <row r="52" ht="15.75" customHeight="1">
      <c r="A52" s="211" t="s">
        <v>3636</v>
      </c>
      <c r="B52" s="211" t="s">
        <v>3637</v>
      </c>
      <c r="C52" s="212" t="s">
        <v>2897</v>
      </c>
      <c r="D52" s="211" t="s">
        <v>1364</v>
      </c>
      <c r="E52" s="211"/>
      <c r="F52" s="211"/>
      <c r="G52" s="213">
        <v>0.0</v>
      </c>
      <c r="H52" s="213">
        <v>30.0</v>
      </c>
      <c r="I52" s="213">
        <v>30.0</v>
      </c>
      <c r="J52" s="214">
        <v>0.0</v>
      </c>
      <c r="K52" s="211" t="s">
        <v>3638</v>
      </c>
      <c r="L52" s="211">
        <v>3.582123738E9</v>
      </c>
      <c r="M52" s="211" t="s">
        <v>1350</v>
      </c>
      <c r="N52" s="211" t="s">
        <v>3628</v>
      </c>
      <c r="O52" s="211" t="s">
        <v>3629</v>
      </c>
      <c r="P52" s="211" t="s">
        <v>2137</v>
      </c>
      <c r="Q52" s="230">
        <f>COUNTIF('Hedef Liste Amasya'!A:A,A52)</f>
        <v>1</v>
      </c>
    </row>
    <row r="53" ht="15.75" customHeight="1">
      <c r="A53" s="211" t="s">
        <v>3547</v>
      </c>
      <c r="B53" s="211" t="s">
        <v>3548</v>
      </c>
      <c r="C53" s="212" t="s">
        <v>2897</v>
      </c>
      <c r="D53" s="211" t="s">
        <v>1356</v>
      </c>
      <c r="E53" s="213">
        <v>90.0</v>
      </c>
      <c r="F53" s="213">
        <v>13.0</v>
      </c>
      <c r="G53" s="213">
        <v>0.0</v>
      </c>
      <c r="H53" s="213">
        <v>14.0</v>
      </c>
      <c r="I53" s="213">
        <v>14.0</v>
      </c>
      <c r="J53" s="214">
        <v>0.0</v>
      </c>
      <c r="K53" s="211" t="s">
        <v>3698</v>
      </c>
      <c r="L53" s="211">
        <v>3.58222006E9</v>
      </c>
      <c r="M53" s="211" t="s">
        <v>1350</v>
      </c>
      <c r="N53" s="211" t="s">
        <v>3600</v>
      </c>
      <c r="O53" s="211" t="s">
        <v>3601</v>
      </c>
      <c r="P53" s="211" t="s">
        <v>2137</v>
      </c>
      <c r="Q53" s="230">
        <f>COUNTIF('Hedef Liste Amasya'!A:A,A53)</f>
        <v>1</v>
      </c>
    </row>
    <row r="54" ht="15.75" customHeight="1">
      <c r="A54" s="211" t="s">
        <v>3482</v>
      </c>
      <c r="B54" s="211" t="s">
        <v>3483</v>
      </c>
      <c r="C54" s="212" t="s">
        <v>2897</v>
      </c>
      <c r="D54" s="211" t="s">
        <v>1370</v>
      </c>
      <c r="E54" s="213">
        <v>2790.0</v>
      </c>
      <c r="F54" s="213">
        <v>579.0</v>
      </c>
      <c r="G54" s="213">
        <v>4.0</v>
      </c>
      <c r="H54" s="213">
        <v>10.0</v>
      </c>
      <c r="I54" s="213">
        <v>14.0</v>
      </c>
      <c r="J54" s="214">
        <v>0.29</v>
      </c>
      <c r="K54" s="211" t="s">
        <v>3705</v>
      </c>
      <c r="L54" s="211">
        <v>3.582181004E9</v>
      </c>
      <c r="M54" s="211" t="s">
        <v>1350</v>
      </c>
      <c r="N54" s="211" t="s">
        <v>3589</v>
      </c>
      <c r="O54" s="211" t="s">
        <v>3486</v>
      </c>
      <c r="P54" s="211" t="s">
        <v>2137</v>
      </c>
      <c r="Q54" s="230">
        <f>COUNTIF('Hedef Liste Amasya'!A:A,A54)</f>
        <v>1</v>
      </c>
    </row>
    <row r="55" ht="15.75" customHeight="1">
      <c r="A55" s="211" t="s">
        <v>3856</v>
      </c>
      <c r="B55" s="211" t="s">
        <v>3857</v>
      </c>
      <c r="C55" s="212" t="s">
        <v>2897</v>
      </c>
      <c r="D55" s="211" t="s">
        <v>1364</v>
      </c>
      <c r="E55" s="213">
        <v>197.0</v>
      </c>
      <c r="F55" s="213">
        <v>40.0</v>
      </c>
      <c r="G55" s="213">
        <v>35.0</v>
      </c>
      <c r="H55" s="213">
        <v>18.0</v>
      </c>
      <c r="I55" s="213">
        <v>53.0</v>
      </c>
      <c r="J55" s="214">
        <v>0.66</v>
      </c>
      <c r="K55" s="211" t="s">
        <v>3858</v>
      </c>
      <c r="L55" s="211">
        <v>5.389558288E9</v>
      </c>
      <c r="M55" s="211" t="s">
        <v>1350</v>
      </c>
      <c r="N55" s="211" t="s">
        <v>3727</v>
      </c>
      <c r="O55" s="211" t="s">
        <v>3859</v>
      </c>
      <c r="P55" s="211" t="s">
        <v>2165</v>
      </c>
      <c r="Q55" s="230">
        <f>COUNTIF('Hedef Liste Amasya'!A:A,A55)</f>
        <v>0</v>
      </c>
    </row>
    <row r="56" ht="15.75" customHeight="1">
      <c r="A56" s="211" t="s">
        <v>3721</v>
      </c>
      <c r="B56" s="211" t="s">
        <v>3722</v>
      </c>
      <c r="C56" s="212" t="s">
        <v>2897</v>
      </c>
      <c r="D56" s="211" t="s">
        <v>1370</v>
      </c>
      <c r="E56" s="213">
        <v>61.0</v>
      </c>
      <c r="F56" s="213">
        <v>3.0</v>
      </c>
      <c r="G56" s="213">
        <v>0.0</v>
      </c>
      <c r="H56" s="213">
        <v>32.0</v>
      </c>
      <c r="I56" s="213">
        <v>32.0</v>
      </c>
      <c r="J56" s="214">
        <v>0.0</v>
      </c>
      <c r="K56" s="211" t="s">
        <v>3723</v>
      </c>
      <c r="L56" s="211">
        <v>3.582220666E9</v>
      </c>
      <c r="M56" s="211" t="s">
        <v>1350</v>
      </c>
      <c r="N56" s="211" t="s">
        <v>3589</v>
      </c>
      <c r="O56" s="211" t="s">
        <v>3634</v>
      </c>
      <c r="P56" s="211" t="s">
        <v>2137</v>
      </c>
      <c r="Q56" s="230">
        <f>COUNTIF('Hedef Liste Amasya'!A:A,A56)</f>
        <v>1</v>
      </c>
    </row>
    <row r="57" ht="15.75" customHeight="1">
      <c r="A57" s="211" t="s">
        <v>3693</v>
      </c>
      <c r="B57" s="211" t="s">
        <v>3694</v>
      </c>
      <c r="C57" s="212" t="s">
        <v>2897</v>
      </c>
      <c r="D57" s="211" t="s">
        <v>1364</v>
      </c>
      <c r="E57" s="213">
        <v>9.0</v>
      </c>
      <c r="F57" s="213">
        <v>6.0</v>
      </c>
      <c r="G57" s="213">
        <v>0.0</v>
      </c>
      <c r="H57" s="213">
        <v>43.0</v>
      </c>
      <c r="I57" s="213">
        <v>43.0</v>
      </c>
      <c r="J57" s="214">
        <v>0.0</v>
      </c>
      <c r="K57" s="211" t="s">
        <v>3695</v>
      </c>
      <c r="L57" s="211">
        <v>5.412964277E9</v>
      </c>
      <c r="M57" s="211" t="s">
        <v>1350</v>
      </c>
      <c r="N57" s="211" t="s">
        <v>3591</v>
      </c>
      <c r="O57" s="211" t="s">
        <v>3644</v>
      </c>
      <c r="P57" s="211" t="s">
        <v>2137</v>
      </c>
      <c r="Q57" s="230">
        <f>COUNTIF('Hedef Liste Amasya'!A:A,A57)</f>
        <v>1</v>
      </c>
    </row>
    <row r="58" ht="15.75" customHeight="1">
      <c r="A58" s="211" t="s">
        <v>3860</v>
      </c>
      <c r="B58" s="211" t="s">
        <v>3861</v>
      </c>
      <c r="C58" s="212" t="s">
        <v>2897</v>
      </c>
      <c r="D58" s="211" t="s">
        <v>1364</v>
      </c>
      <c r="E58" s="211"/>
      <c r="F58" s="211"/>
      <c r="G58" s="213">
        <v>55.0</v>
      </c>
      <c r="H58" s="213">
        <v>15.0</v>
      </c>
      <c r="I58" s="213">
        <v>70.0</v>
      </c>
      <c r="J58" s="214">
        <v>0.79</v>
      </c>
      <c r="K58" s="211" t="s">
        <v>3862</v>
      </c>
      <c r="L58" s="211">
        <v>3.584175255E9</v>
      </c>
      <c r="M58" s="211" t="s">
        <v>3807</v>
      </c>
      <c r="N58" s="211" t="s">
        <v>2520</v>
      </c>
      <c r="O58" s="211" t="s">
        <v>3863</v>
      </c>
      <c r="P58" s="211" t="s">
        <v>2165</v>
      </c>
      <c r="Q58" s="230">
        <f>COUNTIF('Hedef Liste Amasya'!A:A,A58)</f>
        <v>0</v>
      </c>
    </row>
    <row r="59" ht="15.75" customHeight="1">
      <c r="A59" s="211" t="s">
        <v>3552</v>
      </c>
      <c r="B59" s="211" t="s">
        <v>3553</v>
      </c>
      <c r="C59" s="212" t="s">
        <v>2897</v>
      </c>
      <c r="D59" s="211" t="s">
        <v>1348</v>
      </c>
      <c r="E59" s="213">
        <v>4.0</v>
      </c>
      <c r="F59" s="211"/>
      <c r="G59" s="213">
        <v>0.0</v>
      </c>
      <c r="H59" s="213">
        <v>16.0</v>
      </c>
      <c r="I59" s="213">
        <v>16.0</v>
      </c>
      <c r="J59" s="214">
        <v>0.0</v>
      </c>
      <c r="K59" s="211" t="s">
        <v>3677</v>
      </c>
      <c r="L59" s="211">
        <v>5.331929505E9</v>
      </c>
      <c r="M59" s="211" t="s">
        <v>1350</v>
      </c>
      <c r="N59" s="211" t="s">
        <v>3595</v>
      </c>
      <c r="O59" s="211" t="s">
        <v>3678</v>
      </c>
      <c r="P59" s="211" t="s">
        <v>2137</v>
      </c>
      <c r="Q59" s="230">
        <f>COUNTIF('Hedef Liste Amasya'!A:A,A59)</f>
        <v>1</v>
      </c>
    </row>
    <row r="60" ht="15.75" customHeight="1">
      <c r="A60" s="211" t="s">
        <v>3757</v>
      </c>
      <c r="B60" s="211" t="s">
        <v>3758</v>
      </c>
      <c r="C60" s="212" t="s">
        <v>2897</v>
      </c>
      <c r="D60" s="211" t="s">
        <v>1370</v>
      </c>
      <c r="E60" s="213">
        <v>184.0</v>
      </c>
      <c r="F60" s="213">
        <v>87.0</v>
      </c>
      <c r="G60" s="213">
        <v>0.0</v>
      </c>
      <c r="H60" s="213">
        <v>30.0</v>
      </c>
      <c r="I60" s="213">
        <v>30.0</v>
      </c>
      <c r="J60" s="214">
        <v>0.0</v>
      </c>
      <c r="K60" s="211" t="s">
        <v>3759</v>
      </c>
      <c r="L60" s="211">
        <v>5.452182401E9</v>
      </c>
      <c r="M60" s="211" t="s">
        <v>1350</v>
      </c>
      <c r="N60" s="211" t="s">
        <v>3610</v>
      </c>
      <c r="O60" s="211" t="s">
        <v>3760</v>
      </c>
      <c r="P60" s="211" t="s">
        <v>2137</v>
      </c>
      <c r="Q60" s="230">
        <f>COUNTIF('Hedef Liste Amasya'!A:A,A60)</f>
        <v>1</v>
      </c>
    </row>
    <row r="61" ht="15.75" customHeight="1">
      <c r="A61" s="211" t="s">
        <v>3568</v>
      </c>
      <c r="B61" s="211" t="s">
        <v>3569</v>
      </c>
      <c r="C61" s="212" t="s">
        <v>2897</v>
      </c>
      <c r="D61" s="211" t="s">
        <v>1507</v>
      </c>
      <c r="E61" s="213">
        <v>2.0</v>
      </c>
      <c r="F61" s="211"/>
      <c r="G61" s="213">
        <v>0.0</v>
      </c>
      <c r="H61" s="213">
        <v>37.0</v>
      </c>
      <c r="I61" s="213">
        <v>37.0</v>
      </c>
      <c r="J61" s="214">
        <v>0.0</v>
      </c>
      <c r="K61" s="211" t="s">
        <v>3597</v>
      </c>
      <c r="L61" s="211">
        <v>3.582700005E9</v>
      </c>
      <c r="M61" s="211" t="s">
        <v>1350</v>
      </c>
      <c r="N61" s="211" t="s">
        <v>3591</v>
      </c>
      <c r="O61" s="211" t="s">
        <v>3572</v>
      </c>
      <c r="P61" s="211" t="s">
        <v>2137</v>
      </c>
      <c r="Q61" s="230">
        <f>COUNTIF('Hedef Liste Amasya'!A:A,A61)</f>
        <v>1</v>
      </c>
    </row>
    <row r="62" ht="15.75" customHeight="1">
      <c r="A62" s="211" t="s">
        <v>3540</v>
      </c>
      <c r="B62" s="211" t="s">
        <v>3541</v>
      </c>
      <c r="C62" s="212" t="s">
        <v>2897</v>
      </c>
      <c r="D62" s="211" t="s">
        <v>1378</v>
      </c>
      <c r="E62" s="213">
        <v>92.0</v>
      </c>
      <c r="F62" s="213">
        <v>34.0</v>
      </c>
      <c r="G62" s="213">
        <v>0.0</v>
      </c>
      <c r="H62" s="213">
        <v>28.0</v>
      </c>
      <c r="I62" s="213">
        <v>28.0</v>
      </c>
      <c r="J62" s="214">
        <v>0.0</v>
      </c>
      <c r="K62" s="211" t="s">
        <v>3696</v>
      </c>
      <c r="L62" s="211">
        <v>5.44274222E9</v>
      </c>
      <c r="M62" s="211" t="s">
        <v>1350</v>
      </c>
      <c r="N62" s="211" t="s">
        <v>3614</v>
      </c>
      <c r="O62" s="211" t="s">
        <v>3615</v>
      </c>
      <c r="P62" s="211" t="s">
        <v>2137</v>
      </c>
      <c r="Q62" s="230">
        <f>COUNTIF('Hedef Liste Amasya'!A:A,A62)</f>
        <v>1</v>
      </c>
    </row>
    <row r="63" ht="15.75" customHeight="1">
      <c r="A63" s="211" t="s">
        <v>3558</v>
      </c>
      <c r="B63" s="211" t="s">
        <v>3559</v>
      </c>
      <c r="C63" s="212" t="s">
        <v>2897</v>
      </c>
      <c r="D63" s="211" t="s">
        <v>1378</v>
      </c>
      <c r="E63" s="213">
        <v>164.0</v>
      </c>
      <c r="F63" s="213">
        <v>111.0</v>
      </c>
      <c r="G63" s="213">
        <v>0.0</v>
      </c>
      <c r="H63" s="213">
        <v>8.0</v>
      </c>
      <c r="I63" s="213">
        <v>8.0</v>
      </c>
      <c r="J63" s="214">
        <v>0.0</v>
      </c>
      <c r="K63" s="211" t="s">
        <v>3609</v>
      </c>
      <c r="L63" s="211">
        <v>5.413315805E9</v>
      </c>
      <c r="M63" s="211" t="s">
        <v>1350</v>
      </c>
      <c r="N63" s="211" t="s">
        <v>3610</v>
      </c>
      <c r="O63" s="211" t="s">
        <v>3561</v>
      </c>
      <c r="P63" s="211" t="s">
        <v>2137</v>
      </c>
      <c r="Q63" s="230">
        <f>COUNTIF('Hedef Liste Amasya'!A:A,A63)</f>
        <v>1</v>
      </c>
    </row>
    <row r="64" ht="15.75" customHeight="1">
      <c r="A64" s="211" t="s">
        <v>3645</v>
      </c>
      <c r="B64" s="211" t="s">
        <v>3646</v>
      </c>
      <c r="C64" s="212" t="s">
        <v>2897</v>
      </c>
      <c r="D64" s="211" t="s">
        <v>1370</v>
      </c>
      <c r="E64" s="213">
        <v>429.0</v>
      </c>
      <c r="F64" s="213">
        <v>183.0</v>
      </c>
      <c r="G64" s="213">
        <v>0.0</v>
      </c>
      <c r="H64" s="213">
        <v>39.0</v>
      </c>
      <c r="I64" s="213">
        <v>39.0</v>
      </c>
      <c r="J64" s="214">
        <v>0.0</v>
      </c>
      <c r="K64" s="211" t="s">
        <v>3647</v>
      </c>
      <c r="L64" s="211">
        <v>3.5851325E9</v>
      </c>
      <c r="M64" s="211" t="s">
        <v>3606</v>
      </c>
      <c r="N64" s="211" t="s">
        <v>3648</v>
      </c>
      <c r="O64" s="211" t="s">
        <v>3649</v>
      </c>
      <c r="P64" s="211" t="s">
        <v>2137</v>
      </c>
      <c r="Q64" s="230">
        <f>COUNTIF('Hedef Liste Amasya'!A:A,A64)</f>
        <v>1</v>
      </c>
    </row>
    <row r="65" ht="15.75" customHeight="1">
      <c r="A65" s="211" t="s">
        <v>3474</v>
      </c>
      <c r="B65" s="211" t="s">
        <v>3475</v>
      </c>
      <c r="C65" s="212" t="s">
        <v>2897</v>
      </c>
      <c r="D65" s="211" t="s">
        <v>1356</v>
      </c>
      <c r="E65" s="213">
        <v>48.0</v>
      </c>
      <c r="F65" s="213">
        <v>31.0</v>
      </c>
      <c r="G65" s="213">
        <v>0.0</v>
      </c>
      <c r="H65" s="213">
        <v>23.0</v>
      </c>
      <c r="I65" s="213">
        <v>23.0</v>
      </c>
      <c r="J65" s="214">
        <v>0.0</v>
      </c>
      <c r="K65" s="211" t="s">
        <v>3599</v>
      </c>
      <c r="L65" s="211">
        <v>3.582125112E9</v>
      </c>
      <c r="M65" s="211" t="s">
        <v>1350</v>
      </c>
      <c r="N65" s="211" t="s">
        <v>3600</v>
      </c>
      <c r="O65" s="211" t="s">
        <v>3601</v>
      </c>
      <c r="P65" s="211" t="s">
        <v>2137</v>
      </c>
      <c r="Q65" s="230">
        <f>COUNTIF('Hedef Liste Amasya'!A:A,A65)</f>
        <v>1</v>
      </c>
    </row>
    <row r="66" ht="15.75" customHeight="1">
      <c r="A66" s="211" t="s">
        <v>3864</v>
      </c>
      <c r="B66" s="211" t="s">
        <v>3865</v>
      </c>
      <c r="C66" s="212" t="s">
        <v>2897</v>
      </c>
      <c r="D66" s="211" t="s">
        <v>1577</v>
      </c>
      <c r="E66" s="213">
        <v>497.0</v>
      </c>
      <c r="F66" s="213">
        <v>300.0</v>
      </c>
      <c r="G66" s="213">
        <v>127.0</v>
      </c>
      <c r="H66" s="213">
        <v>11.0</v>
      </c>
      <c r="I66" s="213">
        <v>138.0</v>
      </c>
      <c r="J66" s="214">
        <v>0.92</v>
      </c>
      <c r="K66" s="211" t="s">
        <v>2291</v>
      </c>
      <c r="L66" s="211">
        <v>3.585130005E9</v>
      </c>
      <c r="M66" s="211" t="s">
        <v>3606</v>
      </c>
      <c r="N66" s="211" t="s">
        <v>3670</v>
      </c>
      <c r="O66" s="211" t="s">
        <v>3866</v>
      </c>
      <c r="P66" s="211" t="s">
        <v>2165</v>
      </c>
      <c r="Q66" s="230">
        <f>COUNTIF('Hedef Liste Amasya'!A:A,A66)</f>
        <v>0</v>
      </c>
    </row>
    <row r="67" ht="15.75" customHeight="1">
      <c r="A67" s="211" t="s">
        <v>3563</v>
      </c>
      <c r="B67" s="211" t="s">
        <v>3564</v>
      </c>
      <c r="C67" s="212" t="s">
        <v>2897</v>
      </c>
      <c r="D67" s="211" t="s">
        <v>1370</v>
      </c>
      <c r="E67" s="211"/>
      <c r="F67" s="211"/>
      <c r="G67" s="213">
        <v>0.0</v>
      </c>
      <c r="H67" s="213">
        <v>47.0</v>
      </c>
      <c r="I67" s="213">
        <v>47.0</v>
      </c>
      <c r="J67" s="214">
        <v>0.0</v>
      </c>
      <c r="K67" s="211" t="s">
        <v>3692</v>
      </c>
      <c r="L67" s="211">
        <v>3.582528822E9</v>
      </c>
      <c r="M67" s="211" t="s">
        <v>1350</v>
      </c>
      <c r="N67" s="211" t="s">
        <v>3643</v>
      </c>
      <c r="O67" s="211" t="s">
        <v>3644</v>
      </c>
      <c r="P67" s="211" t="s">
        <v>2137</v>
      </c>
      <c r="Q67" s="230">
        <f>COUNTIF('Hedef Liste Amasya'!A:A,A67)</f>
        <v>1</v>
      </c>
    </row>
    <row r="68" ht="15.75" customHeight="1">
      <c r="A68" s="211" t="s">
        <v>3592</v>
      </c>
      <c r="B68" s="211" t="s">
        <v>3593</v>
      </c>
      <c r="C68" s="212" t="s">
        <v>2897</v>
      </c>
      <c r="D68" s="211" t="s">
        <v>1364</v>
      </c>
      <c r="E68" s="211"/>
      <c r="F68" s="211"/>
      <c r="G68" s="213">
        <v>0.0</v>
      </c>
      <c r="H68" s="213">
        <v>21.0</v>
      </c>
      <c r="I68" s="213">
        <v>21.0</v>
      </c>
      <c r="J68" s="214">
        <v>0.0</v>
      </c>
      <c r="K68" s="211" t="s">
        <v>3594</v>
      </c>
      <c r="L68" s="211">
        <v>5.523110505E9</v>
      </c>
      <c r="M68" s="211" t="s">
        <v>1350</v>
      </c>
      <c r="N68" s="211" t="s">
        <v>3595</v>
      </c>
      <c r="O68" s="211" t="s">
        <v>3596</v>
      </c>
      <c r="P68" s="211" t="s">
        <v>2137</v>
      </c>
      <c r="Q68" s="230">
        <f>COUNTIF('Hedef Liste Amasya'!A:A,A68)</f>
        <v>1</v>
      </c>
    </row>
    <row r="69" ht="15.75" customHeight="1">
      <c r="A69" s="211" t="s">
        <v>3464</v>
      </c>
      <c r="B69" s="211" t="s">
        <v>3465</v>
      </c>
      <c r="C69" s="212" t="s">
        <v>2897</v>
      </c>
      <c r="D69" s="211" t="s">
        <v>1443</v>
      </c>
      <c r="E69" s="213">
        <v>164.0</v>
      </c>
      <c r="F69" s="213">
        <v>135.0</v>
      </c>
      <c r="G69" s="213">
        <v>9.0</v>
      </c>
      <c r="H69" s="213">
        <v>57.0</v>
      </c>
      <c r="I69" s="213">
        <v>66.0</v>
      </c>
      <c r="J69" s="214">
        <v>0.14</v>
      </c>
      <c r="K69" s="211" t="s">
        <v>3755</v>
      </c>
      <c r="L69" s="211">
        <v>5.531821111E9</v>
      </c>
      <c r="M69" s="211" t="s">
        <v>1350</v>
      </c>
      <c r="N69" s="211" t="s">
        <v>3600</v>
      </c>
      <c r="O69" s="211" t="s">
        <v>3601</v>
      </c>
      <c r="P69" s="211" t="s">
        <v>2137</v>
      </c>
      <c r="Q69" s="230">
        <f>COUNTIF('Hedef Liste Amasya'!A:A,A69)</f>
        <v>1</v>
      </c>
    </row>
    <row r="70" ht="15.75" customHeight="1">
      <c r="A70" s="211" t="s">
        <v>3574</v>
      </c>
      <c r="B70" s="211" t="s">
        <v>3575</v>
      </c>
      <c r="C70" s="212" t="s">
        <v>2909</v>
      </c>
      <c r="D70" s="211" t="s">
        <v>1378</v>
      </c>
      <c r="E70" s="211"/>
      <c r="F70" s="211"/>
      <c r="G70" s="213">
        <v>0.0</v>
      </c>
      <c r="H70" s="213">
        <v>21.0</v>
      </c>
      <c r="I70" s="213">
        <v>21.0</v>
      </c>
      <c r="J70" s="214">
        <v>0.0</v>
      </c>
      <c r="K70" s="211" t="s">
        <v>3590</v>
      </c>
      <c r="L70" s="211">
        <v>3.582120111E9</v>
      </c>
      <c r="M70" s="211" t="s">
        <v>1350</v>
      </c>
      <c r="N70" s="211" t="s">
        <v>3591</v>
      </c>
      <c r="O70" s="211" t="s">
        <v>3577</v>
      </c>
      <c r="P70" s="211" t="s">
        <v>2137</v>
      </c>
      <c r="Q70" s="230">
        <f>COUNTIF('Hedef Liste Amasya'!A:A,A70)</f>
        <v>1</v>
      </c>
    </row>
    <row r="71" ht="15.75" customHeight="1">
      <c r="A71" s="211" t="s">
        <v>3510</v>
      </c>
      <c r="B71" s="211" t="s">
        <v>3511</v>
      </c>
      <c r="C71" s="212" t="s">
        <v>2897</v>
      </c>
      <c r="D71" s="211" t="s">
        <v>1370</v>
      </c>
      <c r="E71" s="213">
        <v>91.0</v>
      </c>
      <c r="F71" s="213">
        <v>36.0</v>
      </c>
      <c r="G71" s="213">
        <v>0.0</v>
      </c>
      <c r="H71" s="213">
        <v>8.0</v>
      </c>
      <c r="I71" s="213">
        <v>8.0</v>
      </c>
      <c r="J71" s="214">
        <v>0.0</v>
      </c>
      <c r="K71" s="211" t="s">
        <v>3680</v>
      </c>
      <c r="L71" s="211">
        <v>3.582120333E9</v>
      </c>
      <c r="M71" s="211" t="s">
        <v>1350</v>
      </c>
      <c r="N71" s="211" t="s">
        <v>3589</v>
      </c>
      <c r="O71" s="211" t="s">
        <v>3514</v>
      </c>
      <c r="P71" s="211" t="s">
        <v>2137</v>
      </c>
      <c r="Q71" s="230">
        <f>COUNTIF('Hedef Liste Amasya'!A:A,A71)</f>
        <v>1</v>
      </c>
    </row>
    <row r="72" ht="15.75" customHeight="1">
      <c r="A72" s="211" t="s">
        <v>3867</v>
      </c>
      <c r="B72" s="211" t="s">
        <v>3465</v>
      </c>
      <c r="C72" s="212" t="s">
        <v>2909</v>
      </c>
      <c r="D72" s="211" t="s">
        <v>1443</v>
      </c>
      <c r="E72" s="213">
        <v>690.0</v>
      </c>
      <c r="F72" s="211"/>
      <c r="G72" s="213">
        <v>0.0</v>
      </c>
      <c r="H72" s="213">
        <v>47.0</v>
      </c>
      <c r="I72" s="213">
        <v>47.0</v>
      </c>
      <c r="J72" s="214">
        <v>0.0</v>
      </c>
      <c r="K72" s="211" t="s">
        <v>3868</v>
      </c>
      <c r="L72" s="211">
        <v>5.531821111E9</v>
      </c>
      <c r="M72" s="211" t="s">
        <v>1350</v>
      </c>
      <c r="N72" s="211" t="s">
        <v>3600</v>
      </c>
      <c r="O72" s="211" t="s">
        <v>3869</v>
      </c>
      <c r="P72" s="211" t="s">
        <v>2137</v>
      </c>
      <c r="Q72" s="230">
        <f>COUNTIF('Hedef Liste Amasya'!A:A,A72)</f>
        <v>0</v>
      </c>
    </row>
    <row r="73" ht="15.75" customHeight="1">
      <c r="A73" s="211" t="s">
        <v>3469</v>
      </c>
      <c r="B73" s="211" t="s">
        <v>3470</v>
      </c>
      <c r="C73" s="212" t="s">
        <v>2897</v>
      </c>
      <c r="D73" s="211" t="s">
        <v>1443</v>
      </c>
      <c r="E73" s="213">
        <v>75.0</v>
      </c>
      <c r="F73" s="213">
        <v>58.0</v>
      </c>
      <c r="G73" s="213">
        <v>0.0</v>
      </c>
      <c r="H73" s="213">
        <v>26.0</v>
      </c>
      <c r="I73" s="213">
        <v>26.0</v>
      </c>
      <c r="J73" s="214">
        <v>0.0</v>
      </c>
      <c r="K73" s="211" t="s">
        <v>3599</v>
      </c>
      <c r="L73" s="211">
        <v>3.582125112E9</v>
      </c>
      <c r="M73" s="211" t="s">
        <v>1350</v>
      </c>
      <c r="N73" s="211" t="s">
        <v>3600</v>
      </c>
      <c r="O73" s="211" t="s">
        <v>3601</v>
      </c>
      <c r="P73" s="211" t="s">
        <v>2137</v>
      </c>
      <c r="Q73" s="230">
        <f>COUNTIF('Hedef Liste Amasya'!A:A,A73)</f>
        <v>1</v>
      </c>
    </row>
    <row r="74" ht="15.75" customHeight="1">
      <c r="A74" s="211" t="s">
        <v>3611</v>
      </c>
      <c r="B74" s="211" t="s">
        <v>3612</v>
      </c>
      <c r="C74" s="212" t="s">
        <v>2897</v>
      </c>
      <c r="D74" s="211" t="s">
        <v>1348</v>
      </c>
      <c r="E74" s="213">
        <v>20.0</v>
      </c>
      <c r="F74" s="213">
        <v>20.0</v>
      </c>
      <c r="G74" s="213">
        <v>0.0</v>
      </c>
      <c r="H74" s="213">
        <v>29.0</v>
      </c>
      <c r="I74" s="213">
        <v>29.0</v>
      </c>
      <c r="J74" s="214">
        <v>0.0</v>
      </c>
      <c r="K74" s="211" t="s">
        <v>3613</v>
      </c>
      <c r="L74" s="211">
        <v>3.58218906E9</v>
      </c>
      <c r="M74" s="211" t="s">
        <v>1350</v>
      </c>
      <c r="N74" s="211" t="s">
        <v>3614</v>
      </c>
      <c r="O74" s="211" t="s">
        <v>3615</v>
      </c>
      <c r="P74" s="211" t="s">
        <v>2137</v>
      </c>
      <c r="Q74" s="230">
        <f>COUNTIF('Hedef Liste Amasya'!A:A,A74)</f>
        <v>1</v>
      </c>
    </row>
    <row r="75" ht="15.75" customHeight="1">
      <c r="A75" s="211" t="s">
        <v>3650</v>
      </c>
      <c r="B75" s="211" t="s">
        <v>3651</v>
      </c>
      <c r="C75" s="212" t="s">
        <v>2897</v>
      </c>
      <c r="D75" s="211" t="s">
        <v>1370</v>
      </c>
      <c r="E75" s="213">
        <v>265.0</v>
      </c>
      <c r="F75" s="213">
        <v>118.0</v>
      </c>
      <c r="G75" s="213">
        <v>0.0</v>
      </c>
      <c r="H75" s="213">
        <v>20.0</v>
      </c>
      <c r="I75" s="213">
        <v>20.0</v>
      </c>
      <c r="J75" s="214">
        <v>0.0</v>
      </c>
      <c r="K75" s="211" t="s">
        <v>3652</v>
      </c>
      <c r="L75" s="211">
        <v>3.585137878E9</v>
      </c>
      <c r="M75" s="211" t="s">
        <v>3606</v>
      </c>
      <c r="N75" s="211" t="s">
        <v>3648</v>
      </c>
      <c r="O75" s="211" t="s">
        <v>3653</v>
      </c>
      <c r="P75" s="211" t="s">
        <v>2137</v>
      </c>
      <c r="Q75" s="230">
        <f>COUNTIF('Hedef Liste Amasya'!A:A,A75)</f>
        <v>1</v>
      </c>
    </row>
    <row r="76" ht="15.75" customHeight="1">
      <c r="A76" s="211" t="s">
        <v>3870</v>
      </c>
      <c r="B76" s="211" t="s">
        <v>3871</v>
      </c>
      <c r="C76" s="212" t="s">
        <v>2909</v>
      </c>
      <c r="D76" s="211" t="s">
        <v>1348</v>
      </c>
      <c r="E76" s="211"/>
      <c r="F76" s="211"/>
      <c r="G76" s="213">
        <v>0.0</v>
      </c>
      <c r="H76" s="213">
        <v>99.0</v>
      </c>
      <c r="I76" s="213">
        <v>99.0</v>
      </c>
      <c r="J76" s="214">
        <v>0.0</v>
      </c>
      <c r="K76" s="211" t="s">
        <v>3872</v>
      </c>
      <c r="L76" s="211">
        <v>3.58213003E9</v>
      </c>
      <c r="M76" s="211" t="s">
        <v>1350</v>
      </c>
      <c r="N76" s="211" t="s">
        <v>3727</v>
      </c>
      <c r="O76" s="211" t="s">
        <v>3873</v>
      </c>
      <c r="P76" s="211" t="s">
        <v>2137</v>
      </c>
      <c r="Q76" s="230">
        <f>COUNTIF('Hedef Liste Amasya'!A:A,A76)</f>
        <v>0</v>
      </c>
    </row>
    <row r="77" ht="15.75" customHeight="1">
      <c r="A77" s="211" t="s">
        <v>3766</v>
      </c>
      <c r="B77" s="211" t="s">
        <v>3767</v>
      </c>
      <c r="C77" s="212" t="s">
        <v>2897</v>
      </c>
      <c r="D77" s="211" t="s">
        <v>1370</v>
      </c>
      <c r="E77" s="213">
        <v>587.0</v>
      </c>
      <c r="F77" s="213">
        <v>66.0</v>
      </c>
      <c r="G77" s="213">
        <v>0.0</v>
      </c>
      <c r="H77" s="213">
        <v>9.0</v>
      </c>
      <c r="I77" s="213">
        <v>9.0</v>
      </c>
      <c r="J77" s="214">
        <v>0.0</v>
      </c>
      <c r="K77" s="211" t="s">
        <v>3768</v>
      </c>
      <c r="L77" s="211">
        <v>3.585135353E9</v>
      </c>
      <c r="M77" s="211" t="s">
        <v>3606</v>
      </c>
      <c r="N77" s="211" t="s">
        <v>3607</v>
      </c>
      <c r="O77" s="211" t="s">
        <v>3769</v>
      </c>
      <c r="P77" s="211" t="s">
        <v>2137</v>
      </c>
      <c r="Q77" s="230">
        <f>COUNTIF('Hedef Liste Amasya'!A:A,A77)</f>
        <v>1</v>
      </c>
    </row>
    <row r="78" ht="15.75" customHeight="1">
      <c r="A78" s="211" t="s">
        <v>3631</v>
      </c>
      <c r="B78" s="211" t="s">
        <v>3632</v>
      </c>
      <c r="C78" s="212" t="s">
        <v>2897</v>
      </c>
      <c r="D78" s="211" t="s">
        <v>1370</v>
      </c>
      <c r="E78" s="211"/>
      <c r="F78" s="211"/>
      <c r="G78" s="213">
        <v>0.0</v>
      </c>
      <c r="H78" s="213">
        <v>45.0</v>
      </c>
      <c r="I78" s="213">
        <v>45.0</v>
      </c>
      <c r="J78" s="214">
        <v>0.0</v>
      </c>
      <c r="K78" s="211" t="s">
        <v>3633</v>
      </c>
      <c r="L78" s="211">
        <v>3.582185692E9</v>
      </c>
      <c r="M78" s="211" t="s">
        <v>1350</v>
      </c>
      <c r="N78" s="211" t="s">
        <v>3589</v>
      </c>
      <c r="O78" s="211" t="s">
        <v>3634</v>
      </c>
      <c r="P78" s="211" t="s">
        <v>2137</v>
      </c>
      <c r="Q78" s="230">
        <f>COUNTIF('Hedef Liste Amasya'!A:A,A78)</f>
        <v>1</v>
      </c>
    </row>
    <row r="79" ht="15.75" customHeight="1">
      <c r="A79" s="211" t="s">
        <v>3487</v>
      </c>
      <c r="B79" s="211" t="s">
        <v>3488</v>
      </c>
      <c r="C79" s="212" t="s">
        <v>2897</v>
      </c>
      <c r="D79" s="211" t="s">
        <v>1356</v>
      </c>
      <c r="E79" s="213">
        <v>620.0</v>
      </c>
      <c r="F79" s="213">
        <v>137.0</v>
      </c>
      <c r="G79" s="213">
        <v>0.0</v>
      </c>
      <c r="H79" s="213">
        <v>10.0</v>
      </c>
      <c r="I79" s="213">
        <v>10.0</v>
      </c>
      <c r="J79" s="214">
        <v>0.0</v>
      </c>
      <c r="K79" s="211" t="s">
        <v>3732</v>
      </c>
      <c r="L79" s="211">
        <v>3.582125533E9</v>
      </c>
      <c r="M79" s="211" t="s">
        <v>1350</v>
      </c>
      <c r="N79" s="211" t="s">
        <v>3589</v>
      </c>
      <c r="O79" s="211" t="s">
        <v>3634</v>
      </c>
      <c r="P79" s="211" t="s">
        <v>2137</v>
      </c>
      <c r="Q79" s="230">
        <f>COUNTIF('Hedef Liste Amasya'!A:A,A79)</f>
        <v>1</v>
      </c>
    </row>
    <row r="80" ht="15.75" customHeight="1">
      <c r="A80" s="211" t="s">
        <v>3640</v>
      </c>
      <c r="B80" s="211" t="s">
        <v>3641</v>
      </c>
      <c r="C80" s="212" t="s">
        <v>2897</v>
      </c>
      <c r="D80" s="211" t="s">
        <v>1364</v>
      </c>
      <c r="E80" s="213">
        <v>2.0</v>
      </c>
      <c r="F80" s="213">
        <v>2.0</v>
      </c>
      <c r="G80" s="213">
        <v>0.0</v>
      </c>
      <c r="H80" s="213">
        <v>30.0</v>
      </c>
      <c r="I80" s="213">
        <v>30.0</v>
      </c>
      <c r="J80" s="214">
        <v>0.0</v>
      </c>
      <c r="K80" s="211" t="s">
        <v>3642</v>
      </c>
      <c r="L80" s="211">
        <v>5.056513306E9</v>
      </c>
      <c r="M80" s="211" t="s">
        <v>1350</v>
      </c>
      <c r="N80" s="211" t="s">
        <v>3643</v>
      </c>
      <c r="O80" s="211" t="s">
        <v>3644</v>
      </c>
      <c r="P80" s="211" t="s">
        <v>2137</v>
      </c>
      <c r="Q80" s="230">
        <f>COUNTIF('Hedef Liste Amasya'!A:A,A80)</f>
        <v>1</v>
      </c>
    </row>
    <row r="81" ht="15.75" customHeight="1">
      <c r="A81" s="211" t="s">
        <v>3530</v>
      </c>
      <c r="B81" s="211" t="s">
        <v>3531</v>
      </c>
      <c r="C81" s="212" t="s">
        <v>2897</v>
      </c>
      <c r="D81" s="211" t="s">
        <v>1385</v>
      </c>
      <c r="E81" s="213">
        <v>902.0</v>
      </c>
      <c r="F81" s="213">
        <v>195.0</v>
      </c>
      <c r="G81" s="213">
        <v>8.0</v>
      </c>
      <c r="H81" s="213">
        <v>11.0</v>
      </c>
      <c r="I81" s="213">
        <v>19.0</v>
      </c>
      <c r="J81" s="214">
        <v>0.42</v>
      </c>
      <c r="K81" s="211" t="s">
        <v>3726</v>
      </c>
      <c r="L81" s="211">
        <v>3.58212002E9</v>
      </c>
      <c r="M81" s="211" t="s">
        <v>1350</v>
      </c>
      <c r="N81" s="211" t="s">
        <v>3727</v>
      </c>
      <c r="O81" s="211" t="s">
        <v>3533</v>
      </c>
      <c r="P81" s="211" t="s">
        <v>2137</v>
      </c>
      <c r="Q81" s="230">
        <f>COUNTIF('Hedef Liste Amasya'!A:A,A81)</f>
        <v>1</v>
      </c>
    </row>
    <row r="82" ht="15.75" customHeight="1">
      <c r="A82" s="211" t="s">
        <v>3667</v>
      </c>
      <c r="B82" s="211" t="s">
        <v>3668</v>
      </c>
      <c r="C82" s="212" t="s">
        <v>2897</v>
      </c>
      <c r="D82" s="211" t="s">
        <v>1370</v>
      </c>
      <c r="E82" s="211"/>
      <c r="F82" s="211"/>
      <c r="G82" s="213">
        <v>0.0</v>
      </c>
      <c r="H82" s="213">
        <v>23.0</v>
      </c>
      <c r="I82" s="213">
        <v>23.0</v>
      </c>
      <c r="J82" s="214">
        <v>0.0</v>
      </c>
      <c r="K82" s="211" t="s">
        <v>3669</v>
      </c>
      <c r="L82" s="211">
        <v>3.585133555E9</v>
      </c>
      <c r="M82" s="211" t="s">
        <v>3606</v>
      </c>
      <c r="N82" s="211" t="s">
        <v>3670</v>
      </c>
      <c r="O82" s="211" t="s">
        <v>3671</v>
      </c>
      <c r="P82" s="211" t="s">
        <v>2137</v>
      </c>
      <c r="Q82" s="230">
        <f>COUNTIF('Hedef Liste Amasya'!A:A,A82)</f>
        <v>1</v>
      </c>
    </row>
    <row r="83" ht="15.75" customHeight="1">
      <c r="A83" s="211" t="s">
        <v>3717</v>
      </c>
      <c r="B83" s="211" t="s">
        <v>3718</v>
      </c>
      <c r="C83" s="212" t="s">
        <v>2897</v>
      </c>
      <c r="D83" s="211" t="s">
        <v>1443</v>
      </c>
      <c r="E83" s="213">
        <v>973.0</v>
      </c>
      <c r="F83" s="213">
        <v>41.0</v>
      </c>
      <c r="G83" s="213">
        <v>0.0</v>
      </c>
      <c r="H83" s="213">
        <v>14.0</v>
      </c>
      <c r="I83" s="213">
        <v>14.0</v>
      </c>
      <c r="J83" s="214">
        <v>0.0</v>
      </c>
      <c r="K83" s="211" t="s">
        <v>3719</v>
      </c>
      <c r="L83" s="211">
        <v>5.331415775E9</v>
      </c>
      <c r="M83" s="211" t="s">
        <v>1350</v>
      </c>
      <c r="N83" s="211" t="s">
        <v>3600</v>
      </c>
      <c r="O83" s="211" t="s">
        <v>3601</v>
      </c>
      <c r="P83" s="211" t="s">
        <v>2137</v>
      </c>
      <c r="Q83" s="230">
        <f>COUNTIF('Hedef Liste Amasya'!A:A,A83)</f>
        <v>1</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65C6842-6D87-4E0A-82DC-3CF83A417642}" filter="1" showAutoFilter="1">
      <autoFilter ref="$A$1:$Q$83">
        <filterColumn colId="16">
          <filters>
            <filter val="0"/>
          </filters>
        </filterColumn>
        <filterColumn colId="15">
          <filters>
            <filter val="Geleneksel"/>
          </filters>
        </filterColumn>
        <filterColumn colId="9">
          <filters>
            <filter val="100%"/>
            <filter val="79%"/>
            <filter val="89%"/>
            <filter val="33%"/>
            <filter val="87%"/>
            <filter val="93%"/>
            <filter val="9%"/>
            <filter val="91%"/>
            <filter val="36%"/>
            <filter val="88%"/>
            <filter val="44%"/>
            <filter val="66%"/>
            <filter val="42%"/>
            <filter val="40%"/>
            <filter val="94%"/>
            <filter val="92%"/>
            <filter val="90%"/>
            <filter val="0%"/>
            <filter val="29%"/>
          </filters>
        </filterColumn>
        <filterColumn colId="2">
          <filters>
            <filter val="DOĞRU"/>
          </filters>
        </filterColumn>
      </autoFilter>
      <extLst>
        <ext uri="GoogleSheetsCustomDataVersion1">
          <go:sheetsCustomData xmlns:go="http://customooxmlschemas.google.com/" filterViewId="44858381"/>
        </ext>
      </extLst>
    </customSheetView>
  </customSheetViews>
  <conditionalFormatting sqref="A1 C1:C83">
    <cfRule type="cellIs" dxfId="0" priority="1" operator="equal">
      <formula>"TRUE"</formula>
    </cfRule>
  </conditionalFormatting>
  <conditionalFormatting sqref="A1 C1:C83">
    <cfRule type="cellIs" dxfId="1" priority="2" operator="equal">
      <formula>"FALSE"</formula>
    </cfRule>
  </conditionalFormatting>
  <dataValidations>
    <dataValidation type="list" allowBlank="1" showErrorMessage="1" sqref="A34">
      <formula1>'Durum Parametreler'!$L$2:$L$37</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18.2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196" t="s">
        <v>3874</v>
      </c>
      <c r="B2" s="196" t="s">
        <v>3875</v>
      </c>
      <c r="C2" s="196" t="str">
        <f>VLOOKUP(A2,'import Bartın-Çankırı-Kastamonu'!A:Q,3,0)</f>
        <v>DOĞRU</v>
      </c>
      <c r="D2" s="196" t="s">
        <v>1507</v>
      </c>
      <c r="E2" s="196">
        <f>VLOOKUP(A2,'import Bartın-Çankırı-Kastamonu'!A:Q,5,0)</f>
        <v>255</v>
      </c>
      <c r="F2" s="196">
        <f>VLOOKUP(A2,'import Bartın-Çankırı-Kastamonu'!A:Q,6,0)</f>
        <v>55</v>
      </c>
      <c r="G2" s="196">
        <f>VLOOKUP(A2,'import Bartın-Çankırı-Kastamonu'!A:Q,7,0)</f>
        <v>0</v>
      </c>
      <c r="H2" s="196">
        <f>VLOOKUP(A2,'import Bartın-Çankırı-Kastamonu'!A:Q,8,0)</f>
        <v>11</v>
      </c>
      <c r="I2" s="196">
        <f>VLOOKUP(A2,'import Bartın-Çankırı-Kastamonu'!A:Q,9,0)</f>
        <v>11</v>
      </c>
      <c r="J2" s="205">
        <f>VLOOKUP(A2,'import Bartın-Çankırı-Kastamonu'!A:Q,10,0)</f>
        <v>0</v>
      </c>
      <c r="K2" s="196" t="s">
        <v>3876</v>
      </c>
      <c r="L2" s="196">
        <v>5.455869292E9</v>
      </c>
      <c r="M2" s="196" t="s">
        <v>1350</v>
      </c>
      <c r="N2" s="196" t="s">
        <v>3877</v>
      </c>
      <c r="O2" s="196" t="s">
        <v>3878</v>
      </c>
      <c r="P2" s="206" t="str">
        <f>VLOOKUP(A2,'import Bartın-Çankırı-Kastamonu'!A:Q,16,0)</f>
        <v>Geleneksel</v>
      </c>
      <c r="Q2" s="1" t="b">
        <v>0</v>
      </c>
      <c r="R2" s="1" t="s">
        <v>38</v>
      </c>
      <c r="S2" s="1"/>
      <c r="T2" s="207" t="s">
        <v>3879</v>
      </c>
      <c r="U2" s="1"/>
      <c r="V2" s="208">
        <v>44620.0</v>
      </c>
      <c r="W2" s="208">
        <v>44623.0</v>
      </c>
      <c r="X2" s="1"/>
      <c r="Y2" s="1"/>
      <c r="Z2" s="208"/>
      <c r="AA2" s="1"/>
      <c r="AB2" s="208"/>
      <c r="AC2" s="1"/>
      <c r="AD2" s="208"/>
      <c r="AE2" s="1"/>
      <c r="AF2" s="208"/>
      <c r="AG2" s="1"/>
      <c r="AH2" s="208"/>
      <c r="AI2" s="1"/>
      <c r="AJ2" s="1"/>
      <c r="AK2" s="1"/>
      <c r="AL2" s="1"/>
      <c r="AM2" s="1"/>
    </row>
    <row r="3" ht="15.75" customHeight="1">
      <c r="A3" s="211" t="s">
        <v>3874</v>
      </c>
      <c r="B3" s="211" t="s">
        <v>3875</v>
      </c>
      <c r="C3" s="196" t="str">
        <f>VLOOKUP(A3,'import Bartın-Çankırı-Kastamonu'!A:Q,3,0)</f>
        <v>DOĞRU</v>
      </c>
      <c r="D3" s="211" t="s">
        <v>1507</v>
      </c>
      <c r="E3" s="213">
        <v>255.0</v>
      </c>
      <c r="F3" s="213">
        <v>55.0</v>
      </c>
      <c r="G3" s="213">
        <v>0.0</v>
      </c>
      <c r="H3" s="213">
        <v>11.0</v>
      </c>
      <c r="I3" s="213">
        <v>11.0</v>
      </c>
      <c r="J3" s="214">
        <v>0.0</v>
      </c>
      <c r="K3" s="211" t="s">
        <v>3876</v>
      </c>
      <c r="L3" s="211">
        <v>5.455869292E9</v>
      </c>
      <c r="M3" s="211" t="s">
        <v>1350</v>
      </c>
      <c r="N3" s="211" t="s">
        <v>3877</v>
      </c>
      <c r="O3" s="211" t="s">
        <v>3878</v>
      </c>
      <c r="P3" s="206" t="str">
        <f>VLOOKUP(A3,'import Bartın-Çankırı-Kastamonu'!A:Q,16,0)</f>
        <v>Geleneksel</v>
      </c>
      <c r="Q3" s="1" t="b">
        <v>0</v>
      </c>
      <c r="R3" s="1"/>
      <c r="S3" s="1"/>
      <c r="T3" s="207"/>
      <c r="U3" s="1"/>
      <c r="V3" s="208"/>
      <c r="W3" s="208"/>
      <c r="X3" s="1"/>
      <c r="Y3" s="1"/>
      <c r="Z3" s="208"/>
      <c r="AA3" s="1"/>
      <c r="AB3" s="208"/>
      <c r="AC3" s="1"/>
      <c r="AD3" s="208"/>
      <c r="AE3" s="1"/>
      <c r="AF3" s="208"/>
      <c r="AG3" s="1"/>
      <c r="AH3" s="208"/>
      <c r="AI3" s="1"/>
      <c r="AJ3" s="1"/>
      <c r="AK3" s="1"/>
      <c r="AL3" s="1"/>
      <c r="AM3" s="1"/>
    </row>
    <row r="4" ht="15.75" customHeight="1">
      <c r="A4" s="211" t="s">
        <v>3880</v>
      </c>
      <c r="B4" s="211" t="s">
        <v>3881</v>
      </c>
      <c r="C4" s="196" t="str">
        <f>VLOOKUP(A4,'import Bartın-Çankırı-Kastamonu'!A:Q,3,0)</f>
        <v>DOĞRU</v>
      </c>
      <c r="D4" s="211" t="s">
        <v>1378</v>
      </c>
      <c r="E4" s="213">
        <v>50.0</v>
      </c>
      <c r="F4" s="213">
        <v>9.0</v>
      </c>
      <c r="G4" s="213">
        <v>0.0</v>
      </c>
      <c r="H4" s="213">
        <v>20.0</v>
      </c>
      <c r="I4" s="213">
        <v>20.0</v>
      </c>
      <c r="J4" s="214">
        <v>0.0</v>
      </c>
      <c r="K4" s="211" t="s">
        <v>3882</v>
      </c>
      <c r="L4" s="211">
        <v>3.7822821E9</v>
      </c>
      <c r="M4" s="211" t="s">
        <v>1350</v>
      </c>
      <c r="N4" s="211" t="s">
        <v>3883</v>
      </c>
      <c r="O4" s="211" t="s">
        <v>3884</v>
      </c>
      <c r="P4" s="206" t="str">
        <f>VLOOKUP(A4,'import Bartın-Çankırı-Kastamonu'!A:Q,16,0)</f>
        <v>Geleneksel</v>
      </c>
      <c r="Q4" s="1" t="b">
        <v>0</v>
      </c>
      <c r="R4" s="1"/>
      <c r="S4" s="1"/>
      <c r="T4" s="207"/>
      <c r="U4" s="1"/>
      <c r="V4" s="208"/>
      <c r="W4" s="208"/>
      <c r="X4" s="1"/>
      <c r="Y4" s="1"/>
      <c r="Z4" s="208"/>
      <c r="AA4" s="1"/>
      <c r="AB4" s="208"/>
      <c r="AC4" s="1"/>
      <c r="AD4" s="208"/>
      <c r="AE4" s="1"/>
      <c r="AF4" s="208"/>
      <c r="AG4" s="1"/>
      <c r="AH4" s="208"/>
      <c r="AI4" s="1"/>
      <c r="AJ4" s="1"/>
      <c r="AK4" s="1"/>
      <c r="AL4" s="1"/>
      <c r="AM4" s="1"/>
    </row>
    <row r="5" ht="15.75" customHeight="1">
      <c r="A5" s="211" t="s">
        <v>3885</v>
      </c>
      <c r="B5" s="211" t="s">
        <v>3886</v>
      </c>
      <c r="C5" s="196" t="str">
        <f>VLOOKUP(A5,'import Bartın-Çankırı-Kastamonu'!A:Q,3,0)</f>
        <v>DOĞRU</v>
      </c>
      <c r="D5" s="211" t="s">
        <v>1364</v>
      </c>
      <c r="E5" s="196">
        <f>VLOOKUP(A5,'import Bartın-Çankırı-Kastamonu'!A:Q,5,0)</f>
        <v>1620</v>
      </c>
      <c r="F5" s="196">
        <f>VLOOKUP(A5,'import Bartın-Çankırı-Kastamonu'!A:Q,6,0)</f>
        <v>80</v>
      </c>
      <c r="G5" s="196">
        <f>VLOOKUP(A5,'import Bartın-Çankırı-Kastamonu'!A:Q,7,0)</f>
        <v>0</v>
      </c>
      <c r="H5" s="196">
        <f>VLOOKUP(A5,'import Bartın-Çankırı-Kastamonu'!A:Q,8,0)</f>
        <v>9</v>
      </c>
      <c r="I5" s="196">
        <f>VLOOKUP(A5,'import Bartın-Çankırı-Kastamonu'!A:Q,9,0)</f>
        <v>9</v>
      </c>
      <c r="J5" s="205">
        <f>VLOOKUP(A5,'import Bartın-Çankırı-Kastamonu'!A:Q,10,0)</f>
        <v>0</v>
      </c>
      <c r="K5" s="211" t="s">
        <v>3887</v>
      </c>
      <c r="L5" s="211">
        <v>3.662142E9</v>
      </c>
      <c r="M5" s="211" t="s">
        <v>1350</v>
      </c>
      <c r="N5" s="211" t="s">
        <v>3888</v>
      </c>
      <c r="O5" s="211" t="s">
        <v>3889</v>
      </c>
      <c r="P5" s="206" t="str">
        <f>VLOOKUP(A5,'import Bartın-Çankırı-Kastamonu'!A:Q,16,0)</f>
        <v>Geleneksel</v>
      </c>
      <c r="Q5" s="1" t="b">
        <v>0</v>
      </c>
      <c r="R5" s="1"/>
      <c r="S5" s="1"/>
      <c r="T5" s="207"/>
      <c r="U5" s="1"/>
      <c r="V5" s="208"/>
      <c r="W5" s="208"/>
      <c r="X5" s="1"/>
      <c r="Y5" s="1"/>
      <c r="Z5" s="208"/>
      <c r="AA5" s="1"/>
      <c r="AB5" s="208"/>
      <c r="AC5" s="1"/>
      <c r="AD5" s="208"/>
      <c r="AE5" s="1"/>
      <c r="AF5" s="208"/>
      <c r="AG5" s="1"/>
      <c r="AH5" s="208"/>
      <c r="AI5" s="1"/>
      <c r="AJ5" s="1"/>
      <c r="AK5" s="1"/>
      <c r="AL5" s="1"/>
      <c r="AM5" s="1"/>
    </row>
    <row r="6" ht="15.75" customHeight="1">
      <c r="A6" s="196" t="s">
        <v>3890</v>
      </c>
      <c r="B6" s="196" t="s">
        <v>3891</v>
      </c>
      <c r="C6" s="196" t="str">
        <f>VLOOKUP(A6,'import Bartın-Çankırı-Kastamonu'!A:Q,3,0)</f>
        <v>DOĞRU</v>
      </c>
      <c r="D6" s="196" t="s">
        <v>1364</v>
      </c>
      <c r="E6" s="196">
        <f>VLOOKUP(A6,'import Bartın-Çankırı-Kastamonu'!A:Q,5,0)</f>
        <v>68</v>
      </c>
      <c r="F6" s="196">
        <f>VLOOKUP(A6,'import Bartın-Çankırı-Kastamonu'!A:Q,6,0)</f>
        <v>4</v>
      </c>
      <c r="G6" s="196">
        <f>VLOOKUP(A6,'import Bartın-Çankırı-Kastamonu'!A:Q,7,0)</f>
        <v>8</v>
      </c>
      <c r="H6" s="196">
        <f>VLOOKUP(A6,'import Bartın-Çankırı-Kastamonu'!A:Q,8,0)</f>
        <v>1</v>
      </c>
      <c r="I6" s="196">
        <f>VLOOKUP(A6,'import Bartın-Çankırı-Kastamonu'!A:Q,9,0)</f>
        <v>9</v>
      </c>
      <c r="J6" s="205">
        <f>VLOOKUP(A6,'import Bartın-Çankırı-Kastamonu'!A:Q,10,0)</f>
        <v>0.89</v>
      </c>
      <c r="K6" s="196" t="s">
        <v>3892</v>
      </c>
      <c r="L6" s="196">
        <v>3.782274879E9</v>
      </c>
      <c r="M6" s="196" t="s">
        <v>1350</v>
      </c>
      <c r="N6" s="196" t="s">
        <v>3877</v>
      </c>
      <c r="O6" s="196" t="s">
        <v>3893</v>
      </c>
      <c r="P6" s="206" t="str">
        <f>VLOOKUP(A6,'import Bartın-Çankırı-Kastamonu'!A:Q,16,0)</f>
        <v>Geleneksel</v>
      </c>
      <c r="Q6" s="1" t="b">
        <v>0</v>
      </c>
      <c r="R6" s="1" t="s">
        <v>38</v>
      </c>
      <c r="S6" s="1"/>
      <c r="T6" s="29" t="s">
        <v>3879</v>
      </c>
      <c r="U6" s="1"/>
      <c r="V6" s="208">
        <v>44610.0</v>
      </c>
      <c r="W6" s="208">
        <v>44615.0</v>
      </c>
      <c r="X6" s="1"/>
      <c r="Y6" s="1"/>
      <c r="Z6" s="208"/>
      <c r="AA6" s="1"/>
      <c r="AB6" s="208"/>
      <c r="AC6" s="1"/>
      <c r="AD6" s="208"/>
      <c r="AE6" s="1"/>
      <c r="AF6" s="208"/>
      <c r="AG6" s="1"/>
      <c r="AH6" s="208"/>
      <c r="AI6" s="1"/>
      <c r="AJ6" s="1"/>
      <c r="AK6" s="1"/>
      <c r="AL6" s="1"/>
      <c r="AM6" s="1"/>
    </row>
    <row r="7" ht="15.75" customHeight="1">
      <c r="A7" s="196" t="s">
        <v>3894</v>
      </c>
      <c r="B7" s="196" t="s">
        <v>3895</v>
      </c>
      <c r="C7" s="196" t="str">
        <f>VLOOKUP(A7,'import Bartın-Çankırı-Kastamonu'!A:Q,3,0)</f>
        <v>DOĞRU</v>
      </c>
      <c r="D7" s="196" t="s">
        <v>1356</v>
      </c>
      <c r="E7" s="196">
        <f>VLOOKUP(A7,'import Bartın-Çankırı-Kastamonu'!A:Q,5,0)</f>
        <v>639</v>
      </c>
      <c r="F7" s="196">
        <f>VLOOKUP(A7,'import Bartın-Çankırı-Kastamonu'!A:Q,6,0)</f>
        <v>81</v>
      </c>
      <c r="G7" s="196">
        <f>VLOOKUP(A7,'import Bartın-Çankırı-Kastamonu'!A:Q,7,0)</f>
        <v>0</v>
      </c>
      <c r="H7" s="196">
        <f>VLOOKUP(A7,'import Bartın-Çankırı-Kastamonu'!A:Q,8,0)</f>
        <v>2</v>
      </c>
      <c r="I7" s="196">
        <f>VLOOKUP(A7,'import Bartın-Çankırı-Kastamonu'!A:Q,9,0)</f>
        <v>2</v>
      </c>
      <c r="J7" s="205">
        <f>VLOOKUP(A7,'import Bartın-Çankırı-Kastamonu'!A:Q,10,0)</f>
        <v>0</v>
      </c>
      <c r="K7" s="196" t="s">
        <v>3876</v>
      </c>
      <c r="L7" s="196">
        <v>5.455869292E9</v>
      </c>
      <c r="M7" s="196" t="s">
        <v>1350</v>
      </c>
      <c r="N7" s="196" t="s">
        <v>3877</v>
      </c>
      <c r="O7" s="196" t="s">
        <v>3878</v>
      </c>
      <c r="P7" s="206" t="str">
        <f>VLOOKUP(A7,'import Bartın-Çankırı-Kastamonu'!A:Q,16,0)</f>
        <v>Geleneksel</v>
      </c>
      <c r="Q7" s="1" t="b">
        <v>0</v>
      </c>
      <c r="R7" s="1" t="s">
        <v>38</v>
      </c>
      <c r="S7" s="1"/>
      <c r="T7" s="207" t="s">
        <v>3879</v>
      </c>
      <c r="U7" s="1"/>
      <c r="V7" s="208">
        <v>44620.0</v>
      </c>
      <c r="W7" s="208">
        <v>44623.0</v>
      </c>
      <c r="X7" s="1"/>
      <c r="Y7" s="1"/>
      <c r="Z7" s="208"/>
      <c r="AA7" s="1"/>
      <c r="AB7" s="208"/>
      <c r="AC7" s="1"/>
      <c r="AD7" s="208"/>
      <c r="AE7" s="1"/>
      <c r="AF7" s="208"/>
      <c r="AG7" s="1"/>
      <c r="AH7" s="208"/>
      <c r="AI7" s="1"/>
      <c r="AJ7" s="1"/>
      <c r="AK7" s="1"/>
      <c r="AL7" s="1"/>
      <c r="AM7" s="1"/>
    </row>
    <row r="8" ht="15.75" customHeight="1">
      <c r="A8" s="211" t="s">
        <v>3894</v>
      </c>
      <c r="B8" s="211" t="s">
        <v>3895</v>
      </c>
      <c r="C8" s="196" t="str">
        <f>VLOOKUP(A8,'import Bartın-Çankırı-Kastamonu'!A:Q,3,0)</f>
        <v>DOĞRU</v>
      </c>
      <c r="D8" s="211" t="s">
        <v>1356</v>
      </c>
      <c r="E8" s="213">
        <v>50.0</v>
      </c>
      <c r="F8" s="213">
        <v>9.0</v>
      </c>
      <c r="G8" s="213">
        <v>0.0</v>
      </c>
      <c r="H8" s="213">
        <v>20.0</v>
      </c>
      <c r="I8" s="213">
        <v>20.0</v>
      </c>
      <c r="J8" s="214">
        <v>0.0</v>
      </c>
      <c r="K8" s="211" t="s">
        <v>3876</v>
      </c>
      <c r="L8" s="211">
        <v>5.455869292E9</v>
      </c>
      <c r="M8" s="211" t="s">
        <v>1350</v>
      </c>
      <c r="N8" s="211" t="s">
        <v>3877</v>
      </c>
      <c r="O8" s="211" t="s">
        <v>3878</v>
      </c>
      <c r="P8" s="206" t="str">
        <f>VLOOKUP(A8,'import Bartın-Çankırı-Kastamonu'!A:Q,16,0)</f>
        <v>Geleneksel</v>
      </c>
      <c r="Q8" s="1" t="b">
        <v>0</v>
      </c>
      <c r="R8" s="1"/>
      <c r="S8" s="1"/>
      <c r="T8" s="207"/>
      <c r="U8" s="1"/>
      <c r="V8" s="208"/>
      <c r="W8" s="208"/>
      <c r="X8" s="1"/>
      <c r="Y8" s="1"/>
      <c r="Z8" s="208"/>
      <c r="AA8" s="1"/>
      <c r="AB8" s="208"/>
      <c r="AC8" s="1"/>
      <c r="AD8" s="208"/>
      <c r="AE8" s="1"/>
      <c r="AF8" s="208"/>
      <c r="AG8" s="1"/>
      <c r="AH8" s="208"/>
      <c r="AI8" s="1"/>
      <c r="AJ8" s="1"/>
      <c r="AK8" s="1"/>
      <c r="AL8" s="1"/>
      <c r="AM8" s="1"/>
    </row>
    <row r="9" ht="15.75" customHeight="1">
      <c r="A9" s="211" t="s">
        <v>3896</v>
      </c>
      <c r="B9" s="211" t="s">
        <v>3897</v>
      </c>
      <c r="C9" s="196" t="str">
        <f>VLOOKUP(A9,'import Bartın-Çankırı-Kastamonu'!A:Q,3,0)</f>
        <v>YANLIŞ</v>
      </c>
      <c r="D9" s="211" t="s">
        <v>1385</v>
      </c>
      <c r="E9" s="196" t="str">
        <f>VLOOKUP(A9,'import Bartın-Çankırı-Kastamonu'!A:Q,5,0)</f>
        <v/>
      </c>
      <c r="F9" s="196" t="str">
        <f>VLOOKUP(A9,'import Bartın-Çankırı-Kastamonu'!A:Q,6,0)</f>
        <v/>
      </c>
      <c r="G9" s="196">
        <f>VLOOKUP(A9,'import Bartın-Çankırı-Kastamonu'!A:Q,7,0)</f>
        <v>0</v>
      </c>
      <c r="H9" s="196">
        <f>VLOOKUP(A9,'import Bartın-Çankırı-Kastamonu'!A:Q,8,0)</f>
        <v>17</v>
      </c>
      <c r="I9" s="196">
        <f>VLOOKUP(A9,'import Bartın-Çankırı-Kastamonu'!A:Q,9,0)</f>
        <v>17</v>
      </c>
      <c r="J9" s="205">
        <f>VLOOKUP(A9,'import Bartın-Çankırı-Kastamonu'!A:Q,10,0)</f>
        <v>0</v>
      </c>
      <c r="K9" s="211" t="s">
        <v>3898</v>
      </c>
      <c r="L9" s="211">
        <v>5.449290061E9</v>
      </c>
      <c r="M9" s="211" t="s">
        <v>1350</v>
      </c>
      <c r="N9" s="211" t="s">
        <v>3899</v>
      </c>
      <c r="O9" s="211" t="s">
        <v>3900</v>
      </c>
      <c r="P9" s="206" t="str">
        <f>VLOOKUP(A9,'import Bartın-Çankırı-Kastamonu'!A:Q,16,0)</f>
        <v>Geleneksel</v>
      </c>
      <c r="Q9" s="1" t="b">
        <v>0</v>
      </c>
      <c r="R9" s="1"/>
      <c r="S9" s="1"/>
      <c r="T9" s="207"/>
      <c r="U9" s="1"/>
      <c r="V9" s="208"/>
      <c r="W9" s="208"/>
      <c r="X9" s="1"/>
      <c r="Y9" s="1"/>
      <c r="Z9" s="208"/>
      <c r="AA9" s="1"/>
      <c r="AB9" s="208"/>
      <c r="AC9" s="1"/>
      <c r="AD9" s="208"/>
      <c r="AE9" s="1"/>
      <c r="AF9" s="208"/>
      <c r="AG9" s="1"/>
      <c r="AH9" s="208"/>
      <c r="AI9" s="1"/>
      <c r="AJ9" s="1"/>
      <c r="AK9" s="1"/>
      <c r="AL9" s="1"/>
      <c r="AM9" s="1"/>
    </row>
    <row r="10" ht="15.75" customHeight="1">
      <c r="A10" s="196" t="s">
        <v>3901</v>
      </c>
      <c r="B10" s="196" t="s">
        <v>3902</v>
      </c>
      <c r="C10" s="196" t="str">
        <f>VLOOKUP(A10,'import Bartın-Çankırı-Kastamonu'!A:Q,3,0)</f>
        <v>DOĞRU</v>
      </c>
      <c r="D10" s="196" t="s">
        <v>1356</v>
      </c>
      <c r="E10" s="196">
        <f>VLOOKUP(A10,'import Bartın-Çankırı-Kastamonu'!A:Q,5,0)</f>
        <v>2852</v>
      </c>
      <c r="F10" s="196" t="str">
        <f>VLOOKUP(A10,'import Bartın-Çankırı-Kastamonu'!A:Q,6,0)</f>
        <v/>
      </c>
      <c r="G10" s="196">
        <f>VLOOKUP(A10,'import Bartın-Çankırı-Kastamonu'!A:Q,7,0)</f>
        <v>5</v>
      </c>
      <c r="H10" s="196">
        <f>VLOOKUP(A10,'import Bartın-Çankırı-Kastamonu'!A:Q,8,0)</f>
        <v>10</v>
      </c>
      <c r="I10" s="196">
        <f>VLOOKUP(A10,'import Bartın-Çankırı-Kastamonu'!A:Q,9,0)</f>
        <v>15</v>
      </c>
      <c r="J10" s="205">
        <f>VLOOKUP(A10,'import Bartın-Çankırı-Kastamonu'!A:Q,10,0)</f>
        <v>0.33</v>
      </c>
      <c r="K10" s="196" t="s">
        <v>3903</v>
      </c>
      <c r="L10" s="196">
        <v>5.426036012E9</v>
      </c>
      <c r="M10" s="196" t="s">
        <v>1350</v>
      </c>
      <c r="N10" s="196" t="s">
        <v>3877</v>
      </c>
      <c r="O10" s="196" t="s">
        <v>3904</v>
      </c>
      <c r="P10" s="206" t="str">
        <f>VLOOKUP(A10,'import Bartın-Çankırı-Kastamonu'!A:Q,16,0)</f>
        <v>Geleneksel</v>
      </c>
      <c r="Q10" s="1" t="b">
        <v>0</v>
      </c>
      <c r="R10" s="1" t="s">
        <v>38</v>
      </c>
      <c r="S10" s="1" t="s">
        <v>66</v>
      </c>
      <c r="T10" s="207" t="s">
        <v>3905</v>
      </c>
      <c r="V10" s="208">
        <v>44568.0</v>
      </c>
      <c r="W10" s="208">
        <v>44571.0</v>
      </c>
      <c r="X10" s="1"/>
      <c r="Y10" s="1" t="s">
        <v>1353</v>
      </c>
      <c r="Z10" s="208">
        <v>44568.0</v>
      </c>
      <c r="AA10" s="1"/>
      <c r="AB10" s="208"/>
      <c r="AC10" s="1"/>
      <c r="AD10" s="208"/>
      <c r="AE10" s="1"/>
      <c r="AF10" s="208"/>
      <c r="AG10" s="1"/>
      <c r="AH10" s="208"/>
      <c r="AI10" s="1" t="s">
        <v>66</v>
      </c>
      <c r="AJ10" s="1"/>
      <c r="AK10" s="1"/>
      <c r="AL10" s="1"/>
      <c r="AM10" s="1"/>
    </row>
    <row r="11" ht="15.75" customHeight="1">
      <c r="A11" s="196" t="s">
        <v>3906</v>
      </c>
      <c r="B11" s="196" t="s">
        <v>3907</v>
      </c>
      <c r="C11" s="196" t="str">
        <f>VLOOKUP(A11,'import Bartın-Çankırı-Kastamonu'!A:Q,3,0)</f>
        <v>DOĞRU</v>
      </c>
      <c r="D11" s="196" t="s">
        <v>1348</v>
      </c>
      <c r="E11" s="196">
        <f>VLOOKUP(A11,'import Bartın-Çankırı-Kastamonu'!A:Q,5,0)</f>
        <v>245</v>
      </c>
      <c r="F11" s="196">
        <f>VLOOKUP(A11,'import Bartın-Çankırı-Kastamonu'!A:Q,6,0)</f>
        <v>53</v>
      </c>
      <c r="G11" s="196">
        <f>VLOOKUP(A11,'import Bartın-Çankırı-Kastamonu'!A:Q,7,0)</f>
        <v>12</v>
      </c>
      <c r="H11" s="196">
        <f>VLOOKUP(A11,'import Bartın-Çankırı-Kastamonu'!A:Q,8,0)</f>
        <v>12</v>
      </c>
      <c r="I11" s="196">
        <f>VLOOKUP(A11,'import Bartın-Çankırı-Kastamonu'!A:Q,9,0)</f>
        <v>24</v>
      </c>
      <c r="J11" s="205">
        <f>VLOOKUP(A11,'import Bartın-Çankırı-Kastamonu'!A:Q,10,0)</f>
        <v>0.5</v>
      </c>
      <c r="K11" s="196" t="s">
        <v>3908</v>
      </c>
      <c r="L11" s="196">
        <v>5.376759011E9</v>
      </c>
      <c r="M11" s="196" t="s">
        <v>1350</v>
      </c>
      <c r="N11" s="196" t="s">
        <v>3883</v>
      </c>
      <c r="O11" s="196" t="s">
        <v>3909</v>
      </c>
      <c r="P11" s="206" t="str">
        <f>VLOOKUP(A11,'import Bartın-Çankırı-Kastamonu'!A:Q,16,0)</f>
        <v>Geleneksel</v>
      </c>
      <c r="Q11" s="1" t="b">
        <v>0</v>
      </c>
      <c r="R11" s="1" t="s">
        <v>38</v>
      </c>
      <c r="S11" s="1" t="s">
        <v>610</v>
      </c>
      <c r="T11" s="207" t="s">
        <v>3905</v>
      </c>
      <c r="V11" s="208">
        <v>44568.0</v>
      </c>
      <c r="W11" s="208">
        <v>44571.0</v>
      </c>
      <c r="X11" s="1"/>
      <c r="Y11" s="1" t="s">
        <v>1353</v>
      </c>
      <c r="Z11" s="208">
        <v>44568.0</v>
      </c>
      <c r="AA11" s="1"/>
      <c r="AB11" s="208"/>
      <c r="AC11" s="1"/>
      <c r="AD11" s="208"/>
      <c r="AE11" s="1"/>
      <c r="AF11" s="208"/>
      <c r="AG11" s="1"/>
      <c r="AH11" s="208"/>
      <c r="AI11" s="1" t="s">
        <v>610</v>
      </c>
      <c r="AJ11" s="1"/>
      <c r="AK11" s="1"/>
      <c r="AL11" s="1"/>
      <c r="AM11" s="1"/>
    </row>
    <row r="12" ht="15.75" customHeight="1">
      <c r="A12" s="196" t="s">
        <v>3910</v>
      </c>
      <c r="B12" s="196" t="s">
        <v>3911</v>
      </c>
      <c r="C12" s="196" t="str">
        <f>VLOOKUP(A12,'import Bartın-Çankırı-Kastamonu'!A:Q,3,0)</f>
        <v>DOĞRU</v>
      </c>
      <c r="D12" s="196" t="s">
        <v>2299</v>
      </c>
      <c r="E12" s="196">
        <f>VLOOKUP(A12,'import Bartın-Çankırı-Kastamonu'!A:Q,5,0)</f>
        <v>17</v>
      </c>
      <c r="F12" s="196" t="str">
        <f>VLOOKUP(A12,'import Bartın-Çankırı-Kastamonu'!A:Q,6,0)</f>
        <v/>
      </c>
      <c r="G12" s="196">
        <f>VLOOKUP(A12,'import Bartın-Çankırı-Kastamonu'!A:Q,7,0)</f>
        <v>2</v>
      </c>
      <c r="H12" s="196">
        <f>VLOOKUP(A12,'import Bartın-Çankırı-Kastamonu'!A:Q,8,0)</f>
        <v>2</v>
      </c>
      <c r="I12" s="196">
        <f>VLOOKUP(A12,'import Bartın-Çankırı-Kastamonu'!A:Q,9,0)</f>
        <v>4</v>
      </c>
      <c r="J12" s="205">
        <f>VLOOKUP(A12,'import Bartın-Çankırı-Kastamonu'!A:Q,10,0)</f>
        <v>0.5</v>
      </c>
      <c r="K12" s="196" t="s">
        <v>3912</v>
      </c>
      <c r="L12" s="196">
        <v>5.324668136E9</v>
      </c>
      <c r="M12" s="196" t="s">
        <v>1350</v>
      </c>
      <c r="N12" s="196" t="s">
        <v>3913</v>
      </c>
      <c r="O12" s="196" t="s">
        <v>3914</v>
      </c>
      <c r="P12" s="206" t="str">
        <f>VLOOKUP(A12,'import Bartın-Çankırı-Kastamonu'!A:Q,16,0)</f>
        <v>Geleneksel</v>
      </c>
      <c r="Q12" s="1" t="b">
        <v>0</v>
      </c>
      <c r="R12" s="1" t="s">
        <v>38</v>
      </c>
      <c r="S12" s="1"/>
      <c r="T12" s="207" t="s">
        <v>3879</v>
      </c>
      <c r="U12" s="1"/>
      <c r="V12" s="208">
        <v>44610.0</v>
      </c>
      <c r="W12" s="208">
        <v>44613.0</v>
      </c>
      <c r="X12" s="1"/>
      <c r="Y12" s="1"/>
      <c r="Z12" s="208"/>
      <c r="AA12" s="1"/>
      <c r="AB12" s="208"/>
      <c r="AC12" s="1"/>
      <c r="AD12" s="208"/>
      <c r="AE12" s="1"/>
      <c r="AF12" s="208"/>
      <c r="AG12" s="1"/>
      <c r="AH12" s="208"/>
      <c r="AI12" s="1"/>
      <c r="AJ12" s="1"/>
      <c r="AK12" s="1"/>
      <c r="AL12" s="1"/>
      <c r="AM12" s="1"/>
    </row>
    <row r="13" ht="15.75" customHeight="1">
      <c r="A13" s="196" t="s">
        <v>3915</v>
      </c>
      <c r="B13" s="196" t="s">
        <v>3916</v>
      </c>
      <c r="C13" s="196" t="str">
        <f>VLOOKUP(A13,'import Bartın-Çankırı-Kastamonu'!A:Q,3,0)</f>
        <v>DOĞRU</v>
      </c>
      <c r="D13" s="196" t="s">
        <v>1443</v>
      </c>
      <c r="E13" s="196">
        <f>VLOOKUP(A13,'import Bartın-Çankırı-Kastamonu'!A:Q,5,0)</f>
        <v>816</v>
      </c>
      <c r="F13" s="196">
        <f>VLOOKUP(A13,'import Bartın-Çankırı-Kastamonu'!A:Q,6,0)</f>
        <v>26</v>
      </c>
      <c r="G13" s="196">
        <f>VLOOKUP(A13,'import Bartın-Çankırı-Kastamonu'!A:Q,7,0)</f>
        <v>2</v>
      </c>
      <c r="H13" s="196">
        <f>VLOOKUP(A13,'import Bartın-Çankırı-Kastamonu'!A:Q,8,0)</f>
        <v>56</v>
      </c>
      <c r="I13" s="196">
        <f>VLOOKUP(A13,'import Bartın-Çankırı-Kastamonu'!A:Q,9,0)</f>
        <v>58</v>
      </c>
      <c r="J13" s="205">
        <f>VLOOKUP(A13,'import Bartın-Çankırı-Kastamonu'!A:Q,10,0)</f>
        <v>0.03</v>
      </c>
      <c r="K13" s="196" t="s">
        <v>3917</v>
      </c>
      <c r="L13" s="196">
        <v>5.302454087E9</v>
      </c>
      <c r="M13" s="196" t="s">
        <v>1350</v>
      </c>
      <c r="N13" s="196" t="s">
        <v>3883</v>
      </c>
      <c r="O13" s="196" t="s">
        <v>3918</v>
      </c>
      <c r="P13" s="206" t="str">
        <f>VLOOKUP(A13,'import Bartın-Çankırı-Kastamonu'!A:Q,16,0)</f>
        <v>Geleneksel</v>
      </c>
      <c r="Q13" s="1" t="b">
        <v>0</v>
      </c>
      <c r="R13" s="1" t="s">
        <v>38</v>
      </c>
      <c r="S13" s="1" t="s">
        <v>610</v>
      </c>
      <c r="T13" s="207" t="s">
        <v>3905</v>
      </c>
      <c r="V13" s="208">
        <v>44568.0</v>
      </c>
      <c r="W13" s="208">
        <v>44571.0</v>
      </c>
      <c r="X13" s="1"/>
      <c r="Y13" s="1" t="s">
        <v>1353</v>
      </c>
      <c r="Z13" s="208">
        <v>44568.0</v>
      </c>
      <c r="AA13" s="1"/>
      <c r="AB13" s="208"/>
      <c r="AC13" s="1"/>
      <c r="AD13" s="208"/>
      <c r="AE13" s="1"/>
      <c r="AF13" s="208"/>
      <c r="AG13" s="1"/>
      <c r="AH13" s="208"/>
      <c r="AI13" s="1" t="s">
        <v>610</v>
      </c>
      <c r="AJ13" s="1"/>
      <c r="AK13" s="1"/>
      <c r="AL13" s="1"/>
      <c r="AM13" s="1"/>
    </row>
    <row r="14" ht="15.75" customHeight="1">
      <c r="A14" s="211" t="s">
        <v>3915</v>
      </c>
      <c r="B14" s="211" t="s">
        <v>3916</v>
      </c>
      <c r="C14" s="196" t="str">
        <f>VLOOKUP(A14,'import Bartın-Çankırı-Kastamonu'!A:Q,3,0)</f>
        <v>DOĞRU</v>
      </c>
      <c r="D14" s="211" t="s">
        <v>1443</v>
      </c>
      <c r="E14" s="213">
        <v>816.0</v>
      </c>
      <c r="F14" s="213">
        <v>26.0</v>
      </c>
      <c r="G14" s="213">
        <v>2.0</v>
      </c>
      <c r="H14" s="213">
        <v>56.0</v>
      </c>
      <c r="I14" s="213">
        <v>58.0</v>
      </c>
      <c r="J14" s="214">
        <v>0.03</v>
      </c>
      <c r="K14" s="211" t="s">
        <v>3917</v>
      </c>
      <c r="L14" s="211">
        <v>5.302454087E9</v>
      </c>
      <c r="M14" s="211" t="s">
        <v>1350</v>
      </c>
      <c r="N14" s="211" t="s">
        <v>3883</v>
      </c>
      <c r="O14" s="211" t="s">
        <v>3918</v>
      </c>
      <c r="P14" s="206" t="str">
        <f>VLOOKUP(A14,'import Bartın-Çankırı-Kastamonu'!A:Q,16,0)</f>
        <v>Geleneksel</v>
      </c>
      <c r="Q14" s="1" t="b">
        <v>0</v>
      </c>
      <c r="R14" s="1"/>
      <c r="S14" s="1"/>
      <c r="T14" s="207"/>
      <c r="U14" s="1"/>
      <c r="V14" s="208"/>
      <c r="W14" s="208"/>
      <c r="X14" s="1"/>
      <c r="Y14" s="1"/>
      <c r="Z14" s="208"/>
      <c r="AA14" s="1"/>
      <c r="AB14" s="208"/>
      <c r="AC14" s="1"/>
      <c r="AD14" s="208"/>
      <c r="AE14" s="1"/>
      <c r="AF14" s="208"/>
      <c r="AG14" s="1"/>
      <c r="AH14" s="208"/>
      <c r="AI14" s="1"/>
      <c r="AJ14" s="1"/>
      <c r="AK14" s="1"/>
      <c r="AL14" s="1"/>
      <c r="AM14" s="1"/>
    </row>
    <row r="15" ht="15.75" customHeight="1">
      <c r="A15" s="196" t="s">
        <v>3919</v>
      </c>
      <c r="B15" s="196" t="s">
        <v>3920</v>
      </c>
      <c r="C15" s="196" t="str">
        <f>VLOOKUP(A15,'import Bartın-Çankırı-Kastamonu'!A:Q,3,0)</f>
        <v>DOĞRU</v>
      </c>
      <c r="D15" s="196" t="s">
        <v>1385</v>
      </c>
      <c r="E15" s="196">
        <f>VLOOKUP(A15,'import Bartın-Çankırı-Kastamonu'!A:Q,5,0)</f>
        <v>5015</v>
      </c>
      <c r="F15" s="196">
        <f>VLOOKUP(A15,'import Bartın-Çankırı-Kastamonu'!A:Q,6,0)</f>
        <v>193</v>
      </c>
      <c r="G15" s="196">
        <f>VLOOKUP(A15,'import Bartın-Çankırı-Kastamonu'!A:Q,7,0)</f>
        <v>0</v>
      </c>
      <c r="H15" s="196">
        <f>VLOOKUP(A15,'import Bartın-Çankırı-Kastamonu'!A:Q,8,0)</f>
        <v>25</v>
      </c>
      <c r="I15" s="196">
        <f>VLOOKUP(A15,'import Bartın-Çankırı-Kastamonu'!A:Q,9,0)</f>
        <v>25</v>
      </c>
      <c r="J15" s="205">
        <f>VLOOKUP(A15,'import Bartın-Çankırı-Kastamonu'!A:Q,10,0)</f>
        <v>0</v>
      </c>
      <c r="K15" s="196" t="s">
        <v>3921</v>
      </c>
      <c r="L15" s="196">
        <v>5.523890724E9</v>
      </c>
      <c r="M15" s="196" t="s">
        <v>1350</v>
      </c>
      <c r="N15" s="196" t="s">
        <v>3877</v>
      </c>
      <c r="O15" s="196" t="s">
        <v>3922</v>
      </c>
      <c r="P15" s="206" t="str">
        <f>VLOOKUP(A15,'import Bartın-Çankırı-Kastamonu'!A:Q,16,0)</f>
        <v>Geleneksel</v>
      </c>
      <c r="Q15" s="1" t="b">
        <v>0</v>
      </c>
      <c r="R15" s="1" t="s">
        <v>29</v>
      </c>
      <c r="S15" s="1"/>
      <c r="T15" s="1"/>
      <c r="U15" s="1" t="s">
        <v>3923</v>
      </c>
      <c r="V15" s="208"/>
      <c r="W15" s="208"/>
      <c r="X15" s="1"/>
      <c r="Y15" s="1" t="s">
        <v>1353</v>
      </c>
      <c r="Z15" s="208">
        <v>44568.0</v>
      </c>
      <c r="AA15" s="1" t="s">
        <v>1353</v>
      </c>
      <c r="AB15" s="208">
        <v>44571.0</v>
      </c>
      <c r="AC15" s="1"/>
      <c r="AD15" s="208"/>
      <c r="AE15" s="1"/>
      <c r="AF15" s="208"/>
      <c r="AG15" s="1"/>
      <c r="AH15" s="208"/>
      <c r="AI15" s="1" t="s">
        <v>610</v>
      </c>
      <c r="AJ15" s="1" t="s">
        <v>273</v>
      </c>
      <c r="AK15" s="1"/>
      <c r="AL15" s="1"/>
      <c r="AM15" s="1"/>
    </row>
    <row r="16" ht="15.75" customHeight="1">
      <c r="A16" s="211" t="s">
        <v>3919</v>
      </c>
      <c r="B16" s="211" t="s">
        <v>3920</v>
      </c>
      <c r="C16" s="196" t="str">
        <f>VLOOKUP(A16,'import Bartın-Çankırı-Kastamonu'!A:Q,3,0)</f>
        <v>DOĞRU</v>
      </c>
      <c r="D16" s="211" t="s">
        <v>1385</v>
      </c>
      <c r="E16" s="213">
        <v>5015.0</v>
      </c>
      <c r="F16" s="213">
        <v>193.0</v>
      </c>
      <c r="G16" s="213">
        <v>0.0</v>
      </c>
      <c r="H16" s="213">
        <v>25.0</v>
      </c>
      <c r="I16" s="213">
        <v>25.0</v>
      </c>
      <c r="J16" s="214">
        <v>0.0</v>
      </c>
      <c r="K16" s="211" t="s">
        <v>3921</v>
      </c>
      <c r="L16" s="211">
        <v>5.523890724E9</v>
      </c>
      <c r="M16" s="211" t="s">
        <v>1350</v>
      </c>
      <c r="N16" s="211" t="s">
        <v>3877</v>
      </c>
      <c r="O16" s="211" t="s">
        <v>3922</v>
      </c>
      <c r="P16" s="206" t="str">
        <f>VLOOKUP(A16,'import Bartın-Çankırı-Kastamonu'!A:Q,16,0)</f>
        <v>Geleneksel</v>
      </c>
      <c r="Q16" s="1" t="b">
        <v>0</v>
      </c>
      <c r="R16" s="1"/>
      <c r="S16" s="1"/>
      <c r="T16" s="207"/>
      <c r="U16" s="1"/>
      <c r="V16" s="208"/>
      <c r="W16" s="208"/>
      <c r="X16" s="1"/>
      <c r="Y16" s="1"/>
      <c r="Z16" s="208"/>
      <c r="AA16" s="1"/>
      <c r="AB16" s="208"/>
      <c r="AC16" s="1"/>
      <c r="AD16" s="208"/>
      <c r="AE16" s="1"/>
      <c r="AF16" s="208"/>
      <c r="AG16" s="1"/>
      <c r="AH16" s="208"/>
      <c r="AI16" s="1"/>
      <c r="AJ16" s="1"/>
      <c r="AK16" s="1"/>
      <c r="AL16" s="1"/>
      <c r="AM16" s="1"/>
    </row>
    <row r="17" ht="15.75" customHeight="1">
      <c r="A17" s="196" t="s">
        <v>3924</v>
      </c>
      <c r="B17" s="196" t="s">
        <v>3925</v>
      </c>
      <c r="C17" s="196" t="str">
        <f>VLOOKUP(A17,'import Bartın-Çankırı-Kastamonu'!A:Q,3,0)</f>
        <v>DOĞRU</v>
      </c>
      <c r="D17" s="196" t="s">
        <v>1348</v>
      </c>
      <c r="E17" s="196">
        <f>VLOOKUP(A17,'import Bartın-Çankırı-Kastamonu'!A:Q,5,0)</f>
        <v>204</v>
      </c>
      <c r="F17" s="196">
        <f>VLOOKUP(A17,'import Bartın-Çankırı-Kastamonu'!A:Q,6,0)</f>
        <v>98</v>
      </c>
      <c r="G17" s="196">
        <f>VLOOKUP(A17,'import Bartın-Çankırı-Kastamonu'!A:Q,7,0)</f>
        <v>8</v>
      </c>
      <c r="H17" s="196">
        <f>VLOOKUP(A17,'import Bartın-Çankırı-Kastamonu'!A:Q,8,0)</f>
        <v>57</v>
      </c>
      <c r="I17" s="196">
        <f>VLOOKUP(A17,'import Bartın-Çankırı-Kastamonu'!A:Q,9,0)</f>
        <v>65</v>
      </c>
      <c r="J17" s="205">
        <f>VLOOKUP(A17,'import Bartın-Çankırı-Kastamonu'!A:Q,10,0)</f>
        <v>0.12</v>
      </c>
      <c r="K17" s="196" t="s">
        <v>3926</v>
      </c>
      <c r="L17" s="196">
        <v>5.345877474E9</v>
      </c>
      <c r="M17" s="196" t="s">
        <v>1350</v>
      </c>
      <c r="N17" s="196" t="s">
        <v>3913</v>
      </c>
      <c r="O17" s="196" t="s">
        <v>3927</v>
      </c>
      <c r="P17" s="206" t="str">
        <f>VLOOKUP(A17,'import Bartın-Çankırı-Kastamonu'!A:Q,16,0)</f>
        <v>Geleneksel</v>
      </c>
      <c r="Q17" s="1" t="b">
        <v>0</v>
      </c>
      <c r="R17" s="1"/>
      <c r="S17" s="1"/>
      <c r="T17" s="207"/>
      <c r="U17" s="1"/>
      <c r="V17" s="208"/>
      <c r="W17" s="208"/>
      <c r="X17" s="1"/>
      <c r="Y17" s="1"/>
      <c r="Z17" s="208"/>
      <c r="AA17" s="1"/>
      <c r="AB17" s="208"/>
      <c r="AC17" s="1"/>
      <c r="AD17" s="208"/>
      <c r="AE17" s="1"/>
      <c r="AF17" s="208"/>
      <c r="AG17" s="1"/>
      <c r="AH17" s="208"/>
      <c r="AI17" s="1"/>
      <c r="AJ17" s="1"/>
      <c r="AK17" s="1"/>
      <c r="AL17" s="1"/>
      <c r="AM17" s="1"/>
    </row>
    <row r="18" ht="15.75" customHeight="1">
      <c r="A18" s="211" t="s">
        <v>3928</v>
      </c>
      <c r="B18" s="211" t="s">
        <v>3929</v>
      </c>
      <c r="C18" s="196" t="str">
        <f>VLOOKUP(A18,'import Bartın-Çankırı-Kastamonu'!A:Q,3,0)</f>
        <v>YANLIŞ</v>
      </c>
      <c r="D18" s="211" t="s">
        <v>1443</v>
      </c>
      <c r="E18" s="196">
        <f>VLOOKUP(A18,'import Bartın-Çankırı-Kastamonu'!A:Q,5,0)</f>
        <v>291</v>
      </c>
      <c r="F18" s="196" t="str">
        <f>VLOOKUP(A18,'import Bartın-Çankırı-Kastamonu'!A:Q,6,0)</f>
        <v/>
      </c>
      <c r="G18" s="196">
        <f>VLOOKUP(A18,'import Bartın-Çankırı-Kastamonu'!A:Q,7,0)</f>
        <v>0</v>
      </c>
      <c r="H18" s="196">
        <f>VLOOKUP(A18,'import Bartın-Çankırı-Kastamonu'!A:Q,8,0)</f>
        <v>17</v>
      </c>
      <c r="I18" s="196">
        <f>VLOOKUP(A18,'import Bartın-Çankırı-Kastamonu'!A:Q,9,0)</f>
        <v>17</v>
      </c>
      <c r="J18" s="205">
        <f>VLOOKUP(A18,'import Bartın-Çankırı-Kastamonu'!A:Q,10,0)</f>
        <v>0</v>
      </c>
      <c r="K18" s="211" t="s">
        <v>3930</v>
      </c>
      <c r="L18" s="211">
        <v>5.465945637E9</v>
      </c>
      <c r="M18" s="211" t="s">
        <v>1350</v>
      </c>
      <c r="N18" s="211" t="s">
        <v>3764</v>
      </c>
      <c r="O18" s="211" t="s">
        <v>3931</v>
      </c>
      <c r="P18" s="206" t="str">
        <f>VLOOKUP(A18,'import Bartın-Çankırı-Kastamonu'!A:Q,16,0)</f>
        <v>Geleneksel</v>
      </c>
      <c r="Q18" s="1" t="b">
        <v>0</v>
      </c>
      <c r="R18" s="1"/>
      <c r="S18" s="1"/>
      <c r="T18" s="207"/>
      <c r="U18" s="1"/>
      <c r="V18" s="208"/>
      <c r="W18" s="208"/>
      <c r="X18" s="1"/>
      <c r="Y18" s="1"/>
      <c r="Z18" s="208"/>
      <c r="AA18" s="1"/>
      <c r="AB18" s="208"/>
      <c r="AC18" s="1"/>
      <c r="AD18" s="208"/>
      <c r="AE18" s="1"/>
      <c r="AF18" s="208"/>
      <c r="AG18" s="1"/>
      <c r="AH18" s="208"/>
      <c r="AI18" s="1"/>
      <c r="AJ18" s="1"/>
      <c r="AK18" s="1"/>
      <c r="AL18" s="1"/>
      <c r="AM18" s="1"/>
    </row>
    <row r="19" ht="15.75" customHeight="1">
      <c r="A19" s="196" t="s">
        <v>3932</v>
      </c>
      <c r="B19" s="196" t="s">
        <v>3933</v>
      </c>
      <c r="C19" s="196" t="str">
        <f>VLOOKUP(A19,'import Bartın-Çankırı-Kastamonu'!A:Q,3,0)</f>
        <v>DOĞRU</v>
      </c>
      <c r="D19" s="196" t="s">
        <v>1370</v>
      </c>
      <c r="E19" s="196">
        <f>VLOOKUP(A19,'import Bartın-Çankırı-Kastamonu'!A:Q,5,0)</f>
        <v>30</v>
      </c>
      <c r="F19" s="196" t="str">
        <f>VLOOKUP(A19,'import Bartın-Çankırı-Kastamonu'!A:Q,6,0)</f>
        <v/>
      </c>
      <c r="G19" s="196">
        <f>VLOOKUP(A19,'import Bartın-Çankırı-Kastamonu'!A:Q,7,0)</f>
        <v>12</v>
      </c>
      <c r="H19" s="196">
        <f>VLOOKUP(A19,'import Bartın-Çankırı-Kastamonu'!A:Q,8,0)</f>
        <v>11</v>
      </c>
      <c r="I19" s="196">
        <f>VLOOKUP(A19,'import Bartın-Çankırı-Kastamonu'!A:Q,9,0)</f>
        <v>23</v>
      </c>
      <c r="J19" s="205">
        <f>VLOOKUP(A19,'import Bartın-Çankırı-Kastamonu'!A:Q,10,0)</f>
        <v>0.52</v>
      </c>
      <c r="K19" s="196" t="s">
        <v>3934</v>
      </c>
      <c r="L19" s="196">
        <v>5.370475959E9</v>
      </c>
      <c r="M19" s="196" t="s">
        <v>1350</v>
      </c>
      <c r="N19" s="196" t="s">
        <v>3883</v>
      </c>
      <c r="O19" s="196" t="s">
        <v>3935</v>
      </c>
      <c r="P19" s="206" t="str">
        <f>VLOOKUP(A19,'import Bartın-Çankırı-Kastamonu'!A:Q,16,0)</f>
        <v>Geleneksel</v>
      </c>
      <c r="Q19" s="1" t="b">
        <v>0</v>
      </c>
      <c r="R19" s="1" t="s">
        <v>38</v>
      </c>
      <c r="S19" s="1"/>
      <c r="T19" s="207" t="s">
        <v>3879</v>
      </c>
      <c r="U19" s="1"/>
      <c r="V19" s="208">
        <v>44620.0</v>
      </c>
      <c r="W19" s="208">
        <v>44621.0</v>
      </c>
      <c r="X19" s="1"/>
      <c r="Y19" s="1"/>
      <c r="Z19" s="208"/>
      <c r="AA19" s="1"/>
      <c r="AB19" s="208"/>
      <c r="AC19" s="1"/>
      <c r="AD19" s="208"/>
      <c r="AE19" s="1"/>
      <c r="AF19" s="208"/>
      <c r="AG19" s="1"/>
      <c r="AH19" s="208"/>
      <c r="AI19" s="1"/>
      <c r="AJ19" s="1"/>
      <c r="AK19" s="1"/>
      <c r="AL19" s="1"/>
      <c r="AM19" s="1"/>
    </row>
    <row r="20" ht="15.75" customHeight="1">
      <c r="A20" s="196" t="s">
        <v>3936</v>
      </c>
      <c r="B20" s="196" t="s">
        <v>3937</v>
      </c>
      <c r="C20" s="196" t="str">
        <f>VLOOKUP(A20,'import Bartın-Çankırı-Kastamonu'!A:Q,3,0)</f>
        <v>DOĞRU</v>
      </c>
      <c r="D20" s="196" t="s">
        <v>1370</v>
      </c>
      <c r="E20" s="196">
        <f>VLOOKUP(A20,'import Bartın-Çankırı-Kastamonu'!A:Q,5,0)</f>
        <v>6032</v>
      </c>
      <c r="F20" s="196">
        <f>VLOOKUP(A20,'import Bartın-Çankırı-Kastamonu'!A:Q,6,0)</f>
        <v>668</v>
      </c>
      <c r="G20" s="196">
        <f>VLOOKUP(A20,'import Bartın-Çankırı-Kastamonu'!A:Q,7,0)</f>
        <v>14</v>
      </c>
      <c r="H20" s="196">
        <f>VLOOKUP(A20,'import Bartın-Çankırı-Kastamonu'!A:Q,8,0)</f>
        <v>6</v>
      </c>
      <c r="I20" s="196">
        <f>VLOOKUP(A20,'import Bartın-Çankırı-Kastamonu'!A:Q,9,0)</f>
        <v>20</v>
      </c>
      <c r="J20" s="205">
        <f>VLOOKUP(A20,'import Bartın-Çankırı-Kastamonu'!A:Q,10,0)</f>
        <v>0.7</v>
      </c>
      <c r="K20" s="196" t="s">
        <v>3938</v>
      </c>
      <c r="L20" s="196">
        <v>5.442277421E9</v>
      </c>
      <c r="M20" s="196" t="s">
        <v>1350</v>
      </c>
      <c r="N20" s="196" t="s">
        <v>3883</v>
      </c>
      <c r="O20" s="196" t="s">
        <v>3939</v>
      </c>
      <c r="P20" s="206" t="str">
        <f>VLOOKUP(A20,'import Bartın-Çankırı-Kastamonu'!A:Q,16,0)</f>
        <v>Geleneksel</v>
      </c>
      <c r="Q20" s="1" t="b">
        <v>0</v>
      </c>
      <c r="R20" s="1" t="s">
        <v>38</v>
      </c>
      <c r="S20" s="1"/>
      <c r="T20" s="207" t="s">
        <v>3879</v>
      </c>
      <c r="V20" s="208">
        <v>44620.0</v>
      </c>
      <c r="W20" s="208">
        <v>44622.0</v>
      </c>
      <c r="X20" s="1"/>
      <c r="Y20" s="1" t="s">
        <v>43</v>
      </c>
      <c r="Z20" s="208">
        <v>44568.0</v>
      </c>
      <c r="AA20" s="1" t="s">
        <v>43</v>
      </c>
      <c r="AB20" s="208">
        <v>44571.0</v>
      </c>
      <c r="AC20" s="1"/>
      <c r="AD20" s="208"/>
      <c r="AE20" s="1"/>
      <c r="AF20" s="208"/>
      <c r="AG20" s="1"/>
      <c r="AH20" s="208"/>
      <c r="AI20" s="1" t="s">
        <v>610</v>
      </c>
      <c r="AJ20" s="1"/>
      <c r="AK20" s="1"/>
      <c r="AL20" s="1"/>
      <c r="AM20" s="1"/>
    </row>
    <row r="21" ht="15.75" customHeight="1">
      <c r="A21" s="211" t="s">
        <v>3940</v>
      </c>
      <c r="B21" s="211" t="s">
        <v>3941</v>
      </c>
      <c r="C21" s="196" t="str">
        <f>VLOOKUP(A21,'import Bartın-Çankırı-Kastamonu'!A:Q,3,0)</f>
        <v>DOĞRU</v>
      </c>
      <c r="D21" s="211" t="s">
        <v>1378</v>
      </c>
      <c r="E21" s="196">
        <f>VLOOKUP(A21,'import Bartın-Çankırı-Kastamonu'!A:Q,5,0)</f>
        <v>2862</v>
      </c>
      <c r="F21" s="196">
        <f>VLOOKUP(A21,'import Bartın-Çankırı-Kastamonu'!A:Q,6,0)</f>
        <v>91</v>
      </c>
      <c r="G21" s="196">
        <f>VLOOKUP(A21,'import Bartın-Çankırı-Kastamonu'!A:Q,7,0)</f>
        <v>0</v>
      </c>
      <c r="H21" s="196">
        <f>VLOOKUP(A21,'import Bartın-Çankırı-Kastamonu'!A:Q,8,0)</f>
        <v>54</v>
      </c>
      <c r="I21" s="196">
        <f>VLOOKUP(A21,'import Bartın-Çankırı-Kastamonu'!A:Q,9,0)</f>
        <v>54</v>
      </c>
      <c r="J21" s="205">
        <f>VLOOKUP(A21,'import Bartın-Çankırı-Kastamonu'!A:Q,10,0)</f>
        <v>0</v>
      </c>
      <c r="K21" s="211" t="s">
        <v>3942</v>
      </c>
      <c r="L21" s="211">
        <v>3.662154414E9</v>
      </c>
      <c r="M21" s="211" t="s">
        <v>1350</v>
      </c>
      <c r="N21" s="211" t="s">
        <v>3943</v>
      </c>
      <c r="O21" s="211" t="s">
        <v>3944</v>
      </c>
      <c r="P21" s="206" t="str">
        <f>VLOOKUP(A21,'import Bartın-Çankırı-Kastamonu'!A:Q,16,0)</f>
        <v>Geleneksel</v>
      </c>
      <c r="Q21" s="1" t="b">
        <v>0</v>
      </c>
      <c r="R21" s="1"/>
      <c r="S21" s="1"/>
      <c r="T21" s="207"/>
      <c r="U21" s="1"/>
      <c r="V21" s="208"/>
      <c r="W21" s="208"/>
      <c r="X21" s="1"/>
      <c r="Y21" s="1"/>
      <c r="Z21" s="208"/>
      <c r="AA21" s="1"/>
      <c r="AB21" s="208"/>
      <c r="AC21" s="1"/>
      <c r="AD21" s="208"/>
      <c r="AE21" s="1"/>
      <c r="AF21" s="208"/>
      <c r="AG21" s="1"/>
      <c r="AH21" s="208"/>
      <c r="AI21" s="1"/>
      <c r="AJ21" s="1"/>
      <c r="AK21" s="1"/>
      <c r="AL21" s="1"/>
      <c r="AM21" s="1"/>
    </row>
    <row r="22" ht="15.75" customHeight="1">
      <c r="A22" s="196" t="s">
        <v>3945</v>
      </c>
      <c r="B22" s="196" t="s">
        <v>3946</v>
      </c>
      <c r="C22" s="196" t="str">
        <f>VLOOKUP(A22,'import Bartın-Çankırı-Kastamonu'!A:Q,3,0)</f>
        <v>DOĞRU</v>
      </c>
      <c r="D22" s="196" t="s">
        <v>1443</v>
      </c>
      <c r="E22" s="196">
        <f>VLOOKUP(A22,'import Bartın-Çankırı-Kastamonu'!A:Q,5,0)</f>
        <v>573</v>
      </c>
      <c r="F22" s="196">
        <f>VLOOKUP(A22,'import Bartın-Çankırı-Kastamonu'!A:Q,6,0)</f>
        <v>53</v>
      </c>
      <c r="G22" s="196">
        <f>VLOOKUP(A22,'import Bartın-Çankırı-Kastamonu'!A:Q,7,0)</f>
        <v>0</v>
      </c>
      <c r="H22" s="196">
        <f>VLOOKUP(A22,'import Bartın-Çankırı-Kastamonu'!A:Q,8,0)</f>
        <v>10</v>
      </c>
      <c r="I22" s="196">
        <f>VLOOKUP(A22,'import Bartın-Çankırı-Kastamonu'!A:Q,9,0)</f>
        <v>10</v>
      </c>
      <c r="J22" s="205">
        <f>VLOOKUP(A22,'import Bartın-Çankırı-Kastamonu'!A:Q,10,0)</f>
        <v>0</v>
      </c>
      <c r="K22" s="196" t="s">
        <v>3947</v>
      </c>
      <c r="L22" s="196">
        <v>5.394409827E9</v>
      </c>
      <c r="M22" s="196" t="s">
        <v>1350</v>
      </c>
      <c r="N22" s="196" t="s">
        <v>3948</v>
      </c>
      <c r="O22" s="196" t="s">
        <v>3949</v>
      </c>
      <c r="P22" s="206" t="str">
        <f>VLOOKUP(A22,'import Bartın-Çankırı-Kastamonu'!A:Q,16,0)</f>
        <v>Geleneksel</v>
      </c>
      <c r="Q22" s="1" t="b">
        <v>0</v>
      </c>
      <c r="R22" s="1" t="s">
        <v>31</v>
      </c>
      <c r="S22" s="1"/>
      <c r="T22" s="29" t="s">
        <v>3879</v>
      </c>
      <c r="U22" s="1" t="s">
        <v>3950</v>
      </c>
      <c r="V22" s="208"/>
      <c r="W22" s="208"/>
      <c r="X22" s="1"/>
      <c r="Y22" s="1"/>
      <c r="Z22" s="208"/>
      <c r="AA22" s="1"/>
      <c r="AB22" s="208"/>
      <c r="AC22" s="1"/>
      <c r="AD22" s="208"/>
      <c r="AE22" s="1"/>
      <c r="AF22" s="208"/>
      <c r="AG22" s="1"/>
      <c r="AH22" s="208"/>
      <c r="AI22" s="1"/>
      <c r="AJ22" s="1"/>
      <c r="AK22" s="1"/>
      <c r="AL22" s="1"/>
      <c r="AM22" s="1"/>
    </row>
    <row r="23" ht="15.75" customHeight="1">
      <c r="A23" s="211" t="s">
        <v>3945</v>
      </c>
      <c r="B23" s="211" t="s">
        <v>3946</v>
      </c>
      <c r="C23" s="196" t="str">
        <f>VLOOKUP(A23,'import Bartın-Çankırı-Kastamonu'!A:Q,3,0)</f>
        <v>DOĞRU</v>
      </c>
      <c r="D23" s="211" t="s">
        <v>1443</v>
      </c>
      <c r="E23" s="213">
        <v>50.0</v>
      </c>
      <c r="F23" s="213">
        <v>9.0</v>
      </c>
      <c r="G23" s="213">
        <v>0.0</v>
      </c>
      <c r="H23" s="213">
        <v>20.0</v>
      </c>
      <c r="I23" s="213">
        <v>20.0</v>
      </c>
      <c r="J23" s="214">
        <v>0.0</v>
      </c>
      <c r="K23" s="211" t="s">
        <v>3947</v>
      </c>
      <c r="L23" s="211">
        <v>5.394409827E9</v>
      </c>
      <c r="M23" s="211" t="s">
        <v>1350</v>
      </c>
      <c r="N23" s="211" t="s">
        <v>3948</v>
      </c>
      <c r="O23" s="211" t="s">
        <v>3949</v>
      </c>
      <c r="P23" s="206" t="str">
        <f>VLOOKUP(A23,'import Bartın-Çankırı-Kastamonu'!A:Q,16,0)</f>
        <v>Geleneksel</v>
      </c>
      <c r="Q23" s="1" t="b">
        <v>0</v>
      </c>
      <c r="R23" s="1"/>
      <c r="S23" s="1"/>
      <c r="T23" s="29"/>
      <c r="U23" s="1"/>
      <c r="V23" s="208"/>
      <c r="W23" s="208"/>
      <c r="X23" s="1"/>
      <c r="Y23" s="1"/>
      <c r="Z23" s="208"/>
      <c r="AA23" s="1"/>
      <c r="AB23" s="208"/>
      <c r="AC23" s="1"/>
      <c r="AD23" s="208"/>
      <c r="AE23" s="1"/>
      <c r="AF23" s="208"/>
      <c r="AG23" s="1"/>
      <c r="AH23" s="208"/>
      <c r="AI23" s="1"/>
      <c r="AJ23" s="1"/>
      <c r="AK23" s="1"/>
      <c r="AL23" s="1"/>
      <c r="AM23" s="1"/>
    </row>
    <row r="24" ht="15.75" customHeight="1">
      <c r="A24" s="196" t="s">
        <v>3951</v>
      </c>
      <c r="B24" s="196" t="s">
        <v>3952</v>
      </c>
      <c r="C24" s="196" t="str">
        <f>VLOOKUP(A24,'import Bartın-Çankırı-Kastamonu'!A:Q,3,0)</f>
        <v>DOĞRU</v>
      </c>
      <c r="D24" s="196" t="s">
        <v>1356</v>
      </c>
      <c r="E24" s="196">
        <f>VLOOKUP(A24,'import Bartın-Çankırı-Kastamonu'!A:Q,5,0)</f>
        <v>5141</v>
      </c>
      <c r="F24" s="196">
        <f>VLOOKUP(A24,'import Bartın-Çankırı-Kastamonu'!A:Q,6,0)</f>
        <v>251</v>
      </c>
      <c r="G24" s="196">
        <f>VLOOKUP(A24,'import Bartın-Çankırı-Kastamonu'!A:Q,7,0)</f>
        <v>0</v>
      </c>
      <c r="H24" s="196">
        <f>VLOOKUP(A24,'import Bartın-Çankırı-Kastamonu'!A:Q,8,0)</f>
        <v>21</v>
      </c>
      <c r="I24" s="196">
        <f>VLOOKUP(A24,'import Bartın-Çankırı-Kastamonu'!A:Q,9,0)</f>
        <v>21</v>
      </c>
      <c r="J24" s="205">
        <f>VLOOKUP(A24,'import Bartın-Çankırı-Kastamonu'!A:Q,10,0)</f>
        <v>0</v>
      </c>
      <c r="K24" s="196" t="s">
        <v>3953</v>
      </c>
      <c r="L24" s="196">
        <v>3.78228288E9</v>
      </c>
      <c r="M24" s="196" t="s">
        <v>1350</v>
      </c>
      <c r="N24" s="196" t="s">
        <v>3877</v>
      </c>
      <c r="O24" s="196" t="s">
        <v>3954</v>
      </c>
      <c r="P24" s="206" t="str">
        <f>VLOOKUP(A24,'import Bartın-Çankırı-Kastamonu'!A:Q,16,0)</f>
        <v>Geleneksel</v>
      </c>
      <c r="Q24" s="1" t="b">
        <v>0</v>
      </c>
      <c r="R24" s="1" t="s">
        <v>31</v>
      </c>
      <c r="S24" s="1" t="s">
        <v>273</v>
      </c>
      <c r="T24" s="207" t="s">
        <v>3879</v>
      </c>
      <c r="U24" s="1" t="s">
        <v>3950</v>
      </c>
      <c r="V24" s="208">
        <v>44571.0</v>
      </c>
      <c r="W24" s="208">
        <v>44572.0</v>
      </c>
      <c r="X24" s="1"/>
      <c r="Y24" s="1" t="s">
        <v>31</v>
      </c>
      <c r="Z24" s="208">
        <v>44568.0</v>
      </c>
      <c r="AA24" s="1" t="s">
        <v>1353</v>
      </c>
      <c r="AB24" s="208">
        <v>44571.0</v>
      </c>
      <c r="AC24" s="1" t="s">
        <v>1353</v>
      </c>
      <c r="AD24" s="208">
        <v>44572.0</v>
      </c>
      <c r="AE24" s="1"/>
      <c r="AF24" s="208"/>
      <c r="AG24" s="1"/>
      <c r="AH24" s="208"/>
      <c r="AI24" s="1" t="s">
        <v>66</v>
      </c>
      <c r="AJ24" s="1" t="s">
        <v>273</v>
      </c>
      <c r="AK24" s="1" t="s">
        <v>273</v>
      </c>
      <c r="AL24" s="1"/>
      <c r="AM24" s="1"/>
    </row>
    <row r="25" ht="15.75" customHeight="1">
      <c r="A25" s="211" t="s">
        <v>3951</v>
      </c>
      <c r="B25" s="211" t="s">
        <v>3952</v>
      </c>
      <c r="C25" s="196" t="str">
        <f>VLOOKUP(A25,'import Bartın-Çankırı-Kastamonu'!A:Q,3,0)</f>
        <v>DOĞRU</v>
      </c>
      <c r="D25" s="211" t="s">
        <v>1356</v>
      </c>
      <c r="E25" s="213">
        <v>5141.0</v>
      </c>
      <c r="F25" s="213">
        <v>251.0</v>
      </c>
      <c r="G25" s="213">
        <v>0.0</v>
      </c>
      <c r="H25" s="213">
        <v>21.0</v>
      </c>
      <c r="I25" s="213">
        <v>21.0</v>
      </c>
      <c r="J25" s="214">
        <v>0.0</v>
      </c>
      <c r="K25" s="211" t="s">
        <v>3953</v>
      </c>
      <c r="L25" s="211">
        <v>3.78228288E9</v>
      </c>
      <c r="M25" s="211" t="s">
        <v>1350</v>
      </c>
      <c r="N25" s="211" t="s">
        <v>3877</v>
      </c>
      <c r="O25" s="211" t="s">
        <v>3954</v>
      </c>
      <c r="P25" s="206" t="str">
        <f>VLOOKUP(A25,'import Bartın-Çankırı-Kastamonu'!A:Q,16,0)</f>
        <v>Geleneksel</v>
      </c>
      <c r="Q25" s="1" t="b">
        <v>0</v>
      </c>
      <c r="R25" s="1"/>
      <c r="S25" s="1"/>
      <c r="T25" s="207"/>
      <c r="U25" s="1"/>
      <c r="V25" s="208"/>
      <c r="W25" s="208"/>
      <c r="X25" s="1"/>
      <c r="Y25" s="1"/>
      <c r="Z25" s="208"/>
      <c r="AA25" s="1"/>
      <c r="AB25" s="208"/>
      <c r="AC25" s="1"/>
      <c r="AD25" s="208"/>
      <c r="AE25" s="1"/>
      <c r="AF25" s="208"/>
      <c r="AG25" s="1"/>
      <c r="AH25" s="208"/>
      <c r="AI25" s="1"/>
      <c r="AJ25" s="1"/>
      <c r="AK25" s="1"/>
      <c r="AL25" s="1"/>
      <c r="AM25" s="1"/>
    </row>
    <row r="26" ht="15.75" customHeight="1">
      <c r="A26" s="211" t="s">
        <v>3955</v>
      </c>
      <c r="B26" s="211" t="s">
        <v>3956</v>
      </c>
      <c r="C26" s="196" t="str">
        <f>VLOOKUP(A26,'import Bartın-Çankırı-Kastamonu'!A:Q,3,0)</f>
        <v>DOĞRU</v>
      </c>
      <c r="D26" s="211" t="s">
        <v>1370</v>
      </c>
      <c r="E26" s="213">
        <v>50.0</v>
      </c>
      <c r="F26" s="213">
        <v>9.0</v>
      </c>
      <c r="G26" s="213">
        <v>0.0</v>
      </c>
      <c r="H26" s="213">
        <v>20.0</v>
      </c>
      <c r="I26" s="213">
        <v>20.0</v>
      </c>
      <c r="J26" s="214">
        <v>0.0</v>
      </c>
      <c r="K26" s="211" t="s">
        <v>3957</v>
      </c>
      <c r="L26" s="211">
        <v>5.464148432E9</v>
      </c>
      <c r="M26" s="211" t="s">
        <v>1350</v>
      </c>
      <c r="N26" s="211" t="s">
        <v>3913</v>
      </c>
      <c r="O26" s="211" t="s">
        <v>3958</v>
      </c>
      <c r="P26" s="206" t="str">
        <f>VLOOKUP(A26,'import Bartın-Çankırı-Kastamonu'!A:Q,16,0)</f>
        <v>Geleneksel</v>
      </c>
      <c r="Q26" s="1" t="b">
        <v>0</v>
      </c>
      <c r="R26" s="1"/>
      <c r="S26" s="1"/>
      <c r="T26" s="207"/>
      <c r="U26" s="1"/>
      <c r="V26" s="208"/>
      <c r="W26" s="208"/>
      <c r="X26" s="1"/>
      <c r="Y26" s="1"/>
      <c r="Z26" s="208"/>
      <c r="AA26" s="1"/>
      <c r="AB26" s="208"/>
      <c r="AC26" s="1"/>
      <c r="AD26" s="208"/>
      <c r="AE26" s="1"/>
      <c r="AF26" s="208"/>
      <c r="AG26" s="1"/>
      <c r="AH26" s="208"/>
      <c r="AI26" s="1"/>
      <c r="AJ26" s="1"/>
      <c r="AK26" s="1"/>
      <c r="AL26" s="1"/>
      <c r="AM26" s="1"/>
    </row>
    <row r="27" ht="15.75" customHeight="1">
      <c r="A27" s="211" t="s">
        <v>3959</v>
      </c>
      <c r="B27" s="211" t="s">
        <v>3960</v>
      </c>
      <c r="C27" s="196" t="str">
        <f>VLOOKUP(A27,'import Bartın-Çankırı-Kastamonu'!A:Q,3,0)</f>
        <v>DOĞRU</v>
      </c>
      <c r="D27" s="211" t="s">
        <v>1370</v>
      </c>
      <c r="E27" s="196">
        <f>VLOOKUP(A27,'import Bartın-Çankırı-Kastamonu'!A:Q,5,0)</f>
        <v>2566</v>
      </c>
      <c r="F27" s="196">
        <f>VLOOKUP(A27,'import Bartın-Çankırı-Kastamonu'!A:Q,6,0)</f>
        <v>90</v>
      </c>
      <c r="G27" s="196">
        <f>VLOOKUP(A27,'import Bartın-Çankırı-Kastamonu'!A:Q,7,0)</f>
        <v>0</v>
      </c>
      <c r="H27" s="196">
        <f>VLOOKUP(A27,'import Bartın-Çankırı-Kastamonu'!A:Q,8,0)</f>
        <v>63</v>
      </c>
      <c r="I27" s="196">
        <f>VLOOKUP(A27,'import Bartın-Çankırı-Kastamonu'!A:Q,9,0)</f>
        <v>63</v>
      </c>
      <c r="J27" s="205">
        <f>VLOOKUP(A27,'import Bartın-Çankırı-Kastamonu'!A:Q,10,0)</f>
        <v>0</v>
      </c>
      <c r="K27" s="211" t="s">
        <v>3961</v>
      </c>
      <c r="L27" s="211">
        <v>3.6621515E9</v>
      </c>
      <c r="M27" s="211" t="s">
        <v>1350</v>
      </c>
      <c r="N27" s="211" t="s">
        <v>3943</v>
      </c>
      <c r="O27" s="211" t="s">
        <v>3962</v>
      </c>
      <c r="P27" s="206" t="str">
        <f>VLOOKUP(A27,'import Bartın-Çankırı-Kastamonu'!A:Q,16,0)</f>
        <v>Geleneksel</v>
      </c>
      <c r="Q27" s="1" t="b">
        <v>0</v>
      </c>
      <c r="R27" s="1"/>
      <c r="S27" s="1"/>
      <c r="T27" s="207"/>
      <c r="U27" s="1"/>
      <c r="V27" s="208"/>
      <c r="W27" s="208"/>
      <c r="X27" s="1"/>
      <c r="Y27" s="1"/>
      <c r="Z27" s="208"/>
      <c r="AA27" s="1"/>
      <c r="AB27" s="208"/>
      <c r="AC27" s="1"/>
      <c r="AD27" s="208"/>
      <c r="AE27" s="1"/>
      <c r="AF27" s="208"/>
      <c r="AG27" s="1"/>
      <c r="AH27" s="208"/>
      <c r="AI27" s="1"/>
      <c r="AJ27" s="1"/>
      <c r="AK27" s="1"/>
      <c r="AL27" s="1"/>
      <c r="AM27" s="1"/>
    </row>
    <row r="28" ht="15.75" customHeight="1">
      <c r="A28" s="196" t="s">
        <v>3963</v>
      </c>
      <c r="B28" s="196" t="s">
        <v>3964</v>
      </c>
      <c r="C28" s="196" t="str">
        <f>VLOOKUP(A28,'import Bartın-Çankırı-Kastamonu'!A:Q,3,0)</f>
        <v>DOĞRU</v>
      </c>
      <c r="D28" s="196" t="s">
        <v>1443</v>
      </c>
      <c r="E28" s="196">
        <f>VLOOKUP(A28,'import Bartın-Çankırı-Kastamonu'!A:Q,5,0)</f>
        <v>842</v>
      </c>
      <c r="F28" s="196">
        <f>VLOOKUP(A28,'import Bartın-Çankırı-Kastamonu'!A:Q,6,0)</f>
        <v>47</v>
      </c>
      <c r="G28" s="196">
        <f>VLOOKUP(A28,'import Bartın-Çankırı-Kastamonu'!A:Q,7,0)</f>
        <v>0</v>
      </c>
      <c r="H28" s="196">
        <f>VLOOKUP(A28,'import Bartın-Çankırı-Kastamonu'!A:Q,8,0)</f>
        <v>54</v>
      </c>
      <c r="I28" s="196">
        <f>VLOOKUP(A28,'import Bartın-Çankırı-Kastamonu'!A:Q,9,0)</f>
        <v>54</v>
      </c>
      <c r="J28" s="205">
        <f>VLOOKUP(A28,'import Bartın-Çankırı-Kastamonu'!A:Q,10,0)</f>
        <v>0</v>
      </c>
      <c r="K28" s="196" t="s">
        <v>3965</v>
      </c>
      <c r="L28" s="196">
        <v>5.327884227E9</v>
      </c>
      <c r="M28" s="196" t="s">
        <v>1350</v>
      </c>
      <c r="N28" s="196" t="s">
        <v>3948</v>
      </c>
      <c r="O28" s="196" t="s">
        <v>3966</v>
      </c>
      <c r="P28" s="206" t="str">
        <f>VLOOKUP(A28,'import Bartın-Çankırı-Kastamonu'!A:Q,16,0)</f>
        <v>Geleneksel</v>
      </c>
      <c r="Q28" s="1" t="b">
        <v>0</v>
      </c>
      <c r="R28" s="1" t="s">
        <v>38</v>
      </c>
      <c r="S28" s="1" t="s">
        <v>610</v>
      </c>
      <c r="T28" s="207" t="s">
        <v>3905</v>
      </c>
      <c r="V28" s="208">
        <v>44569.0</v>
      </c>
      <c r="W28" s="208">
        <v>44571.0</v>
      </c>
      <c r="X28" s="1"/>
      <c r="Y28" s="1" t="s">
        <v>1353</v>
      </c>
      <c r="Z28" s="208">
        <v>44569.0</v>
      </c>
      <c r="AA28" s="1"/>
      <c r="AB28" s="208"/>
      <c r="AC28" s="1"/>
      <c r="AD28" s="208"/>
      <c r="AE28" s="1"/>
      <c r="AF28" s="208"/>
      <c r="AG28" s="1"/>
      <c r="AH28" s="208"/>
      <c r="AI28" s="1" t="s">
        <v>610</v>
      </c>
      <c r="AJ28" s="1"/>
      <c r="AK28" s="1"/>
      <c r="AL28" s="1"/>
      <c r="AM28" s="1"/>
    </row>
    <row r="29" ht="15.75" customHeight="1">
      <c r="A29" s="211" t="s">
        <v>3963</v>
      </c>
      <c r="B29" s="211" t="s">
        <v>3964</v>
      </c>
      <c r="C29" s="196" t="str">
        <f>VLOOKUP(A29,'import Bartın-Çankırı-Kastamonu'!A:Q,3,0)</f>
        <v>DOĞRU</v>
      </c>
      <c r="D29" s="211" t="s">
        <v>1443</v>
      </c>
      <c r="E29" s="213">
        <v>842.0</v>
      </c>
      <c r="F29" s="213">
        <v>47.0</v>
      </c>
      <c r="G29" s="213">
        <v>0.0</v>
      </c>
      <c r="H29" s="213">
        <v>54.0</v>
      </c>
      <c r="I29" s="213">
        <v>54.0</v>
      </c>
      <c r="J29" s="214">
        <v>0.0</v>
      </c>
      <c r="K29" s="211" t="s">
        <v>3965</v>
      </c>
      <c r="L29" s="211">
        <v>5.327884227E9</v>
      </c>
      <c r="M29" s="211" t="s">
        <v>1350</v>
      </c>
      <c r="N29" s="211" t="s">
        <v>3948</v>
      </c>
      <c r="O29" s="211" t="s">
        <v>3966</v>
      </c>
      <c r="P29" s="206" t="str">
        <f>VLOOKUP(A29,'import Bartın-Çankırı-Kastamonu'!A:Q,16,0)</f>
        <v>Geleneksel</v>
      </c>
      <c r="Q29" s="1" t="b">
        <v>0</v>
      </c>
      <c r="R29" s="1"/>
      <c r="S29" s="1"/>
      <c r="T29" s="207"/>
      <c r="U29" s="1"/>
      <c r="V29" s="208"/>
      <c r="W29" s="208"/>
      <c r="X29" s="1"/>
      <c r="Y29" s="1"/>
      <c r="Z29" s="208"/>
      <c r="AA29" s="1"/>
      <c r="AB29" s="208"/>
      <c r="AC29" s="1"/>
      <c r="AD29" s="208"/>
      <c r="AE29" s="1"/>
      <c r="AF29" s="208"/>
      <c r="AG29" s="1"/>
      <c r="AH29" s="208"/>
      <c r="AI29" s="1"/>
      <c r="AJ29" s="1"/>
      <c r="AK29" s="1"/>
      <c r="AL29" s="1"/>
      <c r="AM29" s="1"/>
    </row>
    <row r="30" ht="15.75" customHeight="1">
      <c r="A30" s="211" t="s">
        <v>3967</v>
      </c>
      <c r="B30" s="211" t="s">
        <v>3968</v>
      </c>
      <c r="C30" s="196" t="str">
        <f>VLOOKUP(A30,'import Bartın-Çankırı-Kastamonu'!A:Q,3,0)</f>
        <v>DOĞRU</v>
      </c>
      <c r="D30" s="211" t="s">
        <v>1507</v>
      </c>
      <c r="E30" s="213">
        <v>50.0</v>
      </c>
      <c r="F30" s="213">
        <v>9.0</v>
      </c>
      <c r="G30" s="213">
        <v>0.0</v>
      </c>
      <c r="H30" s="213">
        <v>20.0</v>
      </c>
      <c r="I30" s="213">
        <v>20.0</v>
      </c>
      <c r="J30" s="214">
        <v>0.0</v>
      </c>
      <c r="K30" s="211" t="s">
        <v>3969</v>
      </c>
      <c r="L30" s="211">
        <v>3.78201E9</v>
      </c>
      <c r="M30" s="211" t="s">
        <v>1350</v>
      </c>
      <c r="N30" s="211" t="s">
        <v>3877</v>
      </c>
      <c r="O30" s="211" t="s">
        <v>3970</v>
      </c>
      <c r="P30" s="206" t="str">
        <f>VLOOKUP(A30,'import Bartın-Çankırı-Kastamonu'!A:Q,16,0)</f>
        <v>Geleneksel</v>
      </c>
      <c r="Q30" s="1" t="b">
        <v>0</v>
      </c>
      <c r="R30" s="1"/>
      <c r="S30" s="1"/>
      <c r="T30" s="207"/>
      <c r="U30" s="1"/>
      <c r="V30" s="208"/>
      <c r="W30" s="208"/>
      <c r="X30" s="1"/>
      <c r="Y30" s="1"/>
      <c r="Z30" s="208"/>
      <c r="AA30" s="1"/>
      <c r="AB30" s="208"/>
      <c r="AC30" s="1"/>
      <c r="AD30" s="208"/>
      <c r="AE30" s="1"/>
      <c r="AF30" s="208"/>
      <c r="AG30" s="1"/>
      <c r="AH30" s="208"/>
      <c r="AI30" s="1"/>
      <c r="AJ30" s="1"/>
      <c r="AK30" s="1"/>
      <c r="AL30" s="1"/>
      <c r="AM30" s="1"/>
    </row>
    <row r="31" ht="15.75" customHeight="1">
      <c r="A31" s="196" t="s">
        <v>3971</v>
      </c>
      <c r="B31" s="196" t="s">
        <v>3972</v>
      </c>
      <c r="C31" s="196" t="str">
        <f>VLOOKUP(A31,'import Bartın-Çankırı-Kastamonu'!A:Q,3,0)</f>
        <v>DOĞRU</v>
      </c>
      <c r="D31" s="196" t="s">
        <v>1507</v>
      </c>
      <c r="E31" s="196">
        <f>VLOOKUP(A31,'import Bartın-Çankırı-Kastamonu'!A:Q,5,0)</f>
        <v>1645</v>
      </c>
      <c r="F31" s="196">
        <f>VLOOKUP(A31,'import Bartın-Çankırı-Kastamonu'!A:Q,6,0)</f>
        <v>79</v>
      </c>
      <c r="G31" s="196">
        <f>VLOOKUP(A31,'import Bartın-Çankırı-Kastamonu'!A:Q,7,0)</f>
        <v>0</v>
      </c>
      <c r="H31" s="196">
        <f>VLOOKUP(A31,'import Bartın-Çankırı-Kastamonu'!A:Q,8,0)</f>
        <v>15</v>
      </c>
      <c r="I31" s="196">
        <f>VLOOKUP(A31,'import Bartın-Çankırı-Kastamonu'!A:Q,9,0)</f>
        <v>15</v>
      </c>
      <c r="J31" s="205">
        <f>VLOOKUP(A31,'import Bartın-Çankırı-Kastamonu'!A:Q,10,0)</f>
        <v>0</v>
      </c>
      <c r="K31" s="196" t="s">
        <v>3973</v>
      </c>
      <c r="L31" s="196">
        <v>5.4641116E9</v>
      </c>
      <c r="M31" s="196" t="s">
        <v>1350</v>
      </c>
      <c r="N31" s="196" t="s">
        <v>3883</v>
      </c>
      <c r="O31" s="196" t="s">
        <v>3974</v>
      </c>
      <c r="P31" s="206" t="str">
        <f>VLOOKUP(A31,'import Bartın-Çankırı-Kastamonu'!A:Q,16,0)</f>
        <v>Geleneksel</v>
      </c>
      <c r="Q31" s="1" t="b">
        <v>0</v>
      </c>
      <c r="R31" s="1" t="s">
        <v>39</v>
      </c>
      <c r="S31" s="1"/>
      <c r="T31" s="207" t="s">
        <v>3879</v>
      </c>
      <c r="U31" s="1" t="s">
        <v>3975</v>
      </c>
      <c r="V31" s="208">
        <v>44610.0</v>
      </c>
      <c r="W31" s="208">
        <v>44615.0</v>
      </c>
      <c r="X31" s="1"/>
      <c r="Y31" s="1" t="s">
        <v>43</v>
      </c>
      <c r="Z31" s="208">
        <v>44568.0</v>
      </c>
      <c r="AA31" s="1" t="s">
        <v>31</v>
      </c>
      <c r="AB31" s="208">
        <v>44569.0</v>
      </c>
      <c r="AC31" s="1"/>
      <c r="AD31" s="208"/>
      <c r="AE31" s="1"/>
      <c r="AF31" s="208"/>
      <c r="AG31" s="1"/>
      <c r="AH31" s="208"/>
      <c r="AI31" s="1" t="s">
        <v>610</v>
      </c>
      <c r="AJ31" s="1" t="s">
        <v>66</v>
      </c>
      <c r="AK31" s="1"/>
      <c r="AL31" s="1"/>
      <c r="AM31" s="1"/>
    </row>
    <row r="32" ht="15.75" customHeight="1">
      <c r="A32" s="211" t="s">
        <v>3971</v>
      </c>
      <c r="B32" s="211" t="s">
        <v>3972</v>
      </c>
      <c r="C32" s="196" t="str">
        <f>VLOOKUP(A32,'import Bartın-Çankırı-Kastamonu'!A:Q,3,0)</f>
        <v>DOĞRU</v>
      </c>
      <c r="D32" s="211" t="s">
        <v>1507</v>
      </c>
      <c r="E32" s="213">
        <v>1645.0</v>
      </c>
      <c r="F32" s="213">
        <v>79.0</v>
      </c>
      <c r="G32" s="213">
        <v>0.0</v>
      </c>
      <c r="H32" s="213">
        <v>15.0</v>
      </c>
      <c r="I32" s="213">
        <v>15.0</v>
      </c>
      <c r="J32" s="214">
        <v>0.0</v>
      </c>
      <c r="K32" s="211" t="s">
        <v>3973</v>
      </c>
      <c r="L32" s="211">
        <v>5.4641116E9</v>
      </c>
      <c r="M32" s="211" t="s">
        <v>1350</v>
      </c>
      <c r="N32" s="211" t="s">
        <v>3883</v>
      </c>
      <c r="O32" s="211" t="s">
        <v>3974</v>
      </c>
      <c r="P32" s="206" t="str">
        <f>VLOOKUP(A32,'import Bartın-Çankırı-Kastamonu'!A:Q,16,0)</f>
        <v>Geleneksel</v>
      </c>
      <c r="Q32" s="1" t="b">
        <v>0</v>
      </c>
      <c r="R32" s="1"/>
      <c r="S32" s="1"/>
      <c r="T32" s="29"/>
      <c r="U32" s="1"/>
      <c r="V32" s="208"/>
      <c r="W32" s="208"/>
      <c r="X32" s="1"/>
      <c r="Y32" s="1"/>
      <c r="Z32" s="208"/>
      <c r="AA32" s="1"/>
      <c r="AB32" s="208"/>
      <c r="AC32" s="1"/>
      <c r="AD32" s="208"/>
      <c r="AE32" s="1"/>
      <c r="AF32" s="208"/>
      <c r="AG32" s="1"/>
      <c r="AH32" s="208"/>
      <c r="AI32" s="1"/>
      <c r="AJ32" s="1"/>
      <c r="AK32" s="1"/>
      <c r="AL32" s="1"/>
      <c r="AM32" s="1"/>
    </row>
    <row r="33" ht="15.75" customHeight="1">
      <c r="A33" s="196" t="s">
        <v>3976</v>
      </c>
      <c r="B33" s="196" t="s">
        <v>3977</v>
      </c>
      <c r="C33" s="196" t="str">
        <f>VLOOKUP(A33,'import Bartın-Çankırı-Kastamonu'!A:Q,3,0)</f>
        <v>DOĞRU</v>
      </c>
      <c r="D33" s="196" t="s">
        <v>1385</v>
      </c>
      <c r="E33" s="196">
        <f>VLOOKUP(A33,'import Bartın-Çankırı-Kastamonu'!A:Q,5,0)</f>
        <v>2737</v>
      </c>
      <c r="F33" s="196">
        <f>VLOOKUP(A33,'import Bartın-Çankırı-Kastamonu'!A:Q,6,0)</f>
        <v>201</v>
      </c>
      <c r="G33" s="196">
        <f>VLOOKUP(A33,'import Bartın-Çankırı-Kastamonu'!A:Q,7,0)</f>
        <v>0</v>
      </c>
      <c r="H33" s="196">
        <f>VLOOKUP(A33,'import Bartın-Çankırı-Kastamonu'!A:Q,8,0)</f>
        <v>15</v>
      </c>
      <c r="I33" s="196">
        <f>VLOOKUP(A33,'import Bartın-Çankırı-Kastamonu'!A:Q,9,0)</f>
        <v>15</v>
      </c>
      <c r="J33" s="205">
        <f>VLOOKUP(A33,'import Bartın-Çankırı-Kastamonu'!A:Q,10,0)</f>
        <v>0</v>
      </c>
      <c r="K33" s="196" t="s">
        <v>3978</v>
      </c>
      <c r="L33" s="196">
        <v>5.363464646E9</v>
      </c>
      <c r="M33" s="196" t="s">
        <v>1350</v>
      </c>
      <c r="N33" s="196" t="s">
        <v>3979</v>
      </c>
      <c r="O33" s="196" t="s">
        <v>3980</v>
      </c>
      <c r="P33" s="206" t="str">
        <f>VLOOKUP(A33,'import Bartın-Çankırı-Kastamonu'!A:Q,16,0)</f>
        <v>Geleneksel</v>
      </c>
      <c r="Q33" s="1" t="b">
        <v>0</v>
      </c>
      <c r="R33" s="1" t="s">
        <v>38</v>
      </c>
      <c r="S33" s="1" t="s">
        <v>273</v>
      </c>
      <c r="T33" s="207" t="s">
        <v>3879</v>
      </c>
      <c r="V33" s="208">
        <v>44610.0</v>
      </c>
      <c r="W33" s="208">
        <v>44616.0</v>
      </c>
      <c r="X33" s="1"/>
      <c r="Y33" s="1" t="s">
        <v>1353</v>
      </c>
      <c r="Z33" s="208">
        <v>44571.0</v>
      </c>
      <c r="AA33" s="1" t="s">
        <v>1353</v>
      </c>
      <c r="AB33" s="208">
        <v>44572.0</v>
      </c>
      <c r="AC33" s="1"/>
      <c r="AD33" s="208"/>
      <c r="AE33" s="1"/>
      <c r="AF33" s="208"/>
      <c r="AG33" s="1"/>
      <c r="AH33" s="208"/>
      <c r="AI33" s="1" t="s">
        <v>273</v>
      </c>
      <c r="AJ33" s="1" t="s">
        <v>273</v>
      </c>
      <c r="AK33" s="1"/>
      <c r="AL33" s="1"/>
      <c r="AM33" s="1"/>
    </row>
    <row r="34" ht="15.75" customHeight="1">
      <c r="A34" s="211" t="s">
        <v>3981</v>
      </c>
      <c r="B34" s="211" t="s">
        <v>3982</v>
      </c>
      <c r="C34" s="196" t="str">
        <f>VLOOKUP(A34,'import Bartın-Çankırı-Kastamonu'!A:Q,3,0)</f>
        <v>DOĞRU</v>
      </c>
      <c r="D34" s="211" t="s">
        <v>1507</v>
      </c>
      <c r="E34" s="196">
        <f>VLOOKUP(A34,'import Bartın-Çankırı-Kastamonu'!A:Q,5,0)</f>
        <v>64</v>
      </c>
      <c r="F34" s="196" t="str">
        <f>VLOOKUP(A34,'import Bartın-Çankırı-Kastamonu'!A:Q,6,0)</f>
        <v/>
      </c>
      <c r="G34" s="196">
        <f>VLOOKUP(A34,'import Bartın-Çankırı-Kastamonu'!A:Q,7,0)</f>
        <v>0</v>
      </c>
      <c r="H34" s="196">
        <f>VLOOKUP(A34,'import Bartın-Çankırı-Kastamonu'!A:Q,8,0)</f>
        <v>7</v>
      </c>
      <c r="I34" s="196">
        <f>VLOOKUP(A34,'import Bartın-Çankırı-Kastamonu'!A:Q,9,0)</f>
        <v>7</v>
      </c>
      <c r="J34" s="205">
        <f>VLOOKUP(A34,'import Bartın-Çankırı-Kastamonu'!A:Q,10,0)</f>
        <v>0</v>
      </c>
      <c r="K34" s="211" t="s">
        <v>3983</v>
      </c>
      <c r="L34" s="211">
        <v>5.377095602E9</v>
      </c>
      <c r="M34" s="211" t="s">
        <v>1350</v>
      </c>
      <c r="N34" s="211" t="s">
        <v>3984</v>
      </c>
      <c r="O34" s="211" t="s">
        <v>3985</v>
      </c>
      <c r="P34" s="206" t="str">
        <f>VLOOKUP(A34,'import Bartın-Çankırı-Kastamonu'!A:Q,16,0)</f>
        <v>Geleneksel</v>
      </c>
      <c r="Q34" s="1" t="b">
        <v>0</v>
      </c>
      <c r="R34" s="1"/>
      <c r="S34" s="1"/>
      <c r="T34" s="207"/>
      <c r="U34" s="1"/>
      <c r="V34" s="208"/>
      <c r="W34" s="208"/>
      <c r="X34" s="1"/>
      <c r="Y34" s="1"/>
      <c r="Z34" s="208"/>
      <c r="AA34" s="1"/>
      <c r="AB34" s="208"/>
      <c r="AC34" s="1"/>
      <c r="AD34" s="208"/>
      <c r="AE34" s="1"/>
      <c r="AF34" s="208"/>
      <c r="AG34" s="1"/>
      <c r="AH34" s="208"/>
      <c r="AI34" s="1"/>
      <c r="AJ34" s="1"/>
      <c r="AK34" s="1"/>
      <c r="AL34" s="1"/>
      <c r="AM34" s="1"/>
    </row>
    <row r="35" ht="15.75" customHeight="1">
      <c r="A35" s="196" t="s">
        <v>3986</v>
      </c>
      <c r="B35" s="196" t="s">
        <v>3987</v>
      </c>
      <c r="C35" s="196" t="str">
        <f>VLOOKUP(A35,'import Bartın-Çankırı-Kastamonu'!A:Q,3,0)</f>
        <v>DOĞRU</v>
      </c>
      <c r="D35" s="196" t="s">
        <v>1950</v>
      </c>
      <c r="E35" s="196">
        <f>VLOOKUP(A35,'import Bartın-Çankırı-Kastamonu'!A:Q,5,0)</f>
        <v>602</v>
      </c>
      <c r="F35" s="196">
        <f>VLOOKUP(A35,'import Bartın-Çankırı-Kastamonu'!A:Q,6,0)</f>
        <v>14</v>
      </c>
      <c r="G35" s="196">
        <f>VLOOKUP(A35,'import Bartın-Çankırı-Kastamonu'!A:Q,7,0)</f>
        <v>6</v>
      </c>
      <c r="H35" s="196">
        <f>VLOOKUP(A35,'import Bartın-Çankırı-Kastamonu'!A:Q,8,0)</f>
        <v>71</v>
      </c>
      <c r="I35" s="196">
        <f>VLOOKUP(A35,'import Bartın-Çankırı-Kastamonu'!A:Q,9,0)</f>
        <v>77</v>
      </c>
      <c r="J35" s="205">
        <f>VLOOKUP(A35,'import Bartın-Çankırı-Kastamonu'!A:Q,10,0)</f>
        <v>0.08</v>
      </c>
      <c r="K35" s="196" t="s">
        <v>3988</v>
      </c>
      <c r="L35" s="196">
        <v>3.782220004E9</v>
      </c>
      <c r="M35" s="196" t="s">
        <v>1350</v>
      </c>
      <c r="N35" s="196" t="s">
        <v>3877</v>
      </c>
      <c r="O35" s="196" t="s">
        <v>3989</v>
      </c>
      <c r="P35" s="206" t="str">
        <f>VLOOKUP(A35,'import Bartın-Çankırı-Kastamonu'!A:Q,16,0)</f>
        <v>Geleneksel</v>
      </c>
      <c r="Q35" s="1" t="b">
        <v>0</v>
      </c>
      <c r="R35" s="1" t="s">
        <v>38</v>
      </c>
      <c r="S35" s="1" t="s">
        <v>610</v>
      </c>
      <c r="T35" s="207" t="s">
        <v>3905</v>
      </c>
      <c r="V35" s="208">
        <v>44841.0</v>
      </c>
      <c r="W35" s="208">
        <v>44571.0</v>
      </c>
      <c r="X35" s="1"/>
      <c r="Y35" s="1" t="s">
        <v>1353</v>
      </c>
      <c r="Z35" s="208">
        <v>44568.0</v>
      </c>
      <c r="AA35" s="1"/>
      <c r="AB35" s="208"/>
      <c r="AC35" s="1"/>
      <c r="AD35" s="208"/>
      <c r="AE35" s="1"/>
      <c r="AF35" s="208"/>
      <c r="AG35" s="1"/>
      <c r="AH35" s="208"/>
      <c r="AI35" s="1" t="s">
        <v>610</v>
      </c>
      <c r="AJ35" s="1"/>
      <c r="AK35" s="1"/>
      <c r="AL35" s="1"/>
      <c r="AM35" s="1"/>
    </row>
    <row r="36" ht="15.75" customHeight="1">
      <c r="A36" s="211" t="s">
        <v>3986</v>
      </c>
      <c r="B36" s="211" t="s">
        <v>3987</v>
      </c>
      <c r="C36" s="196" t="str">
        <f>VLOOKUP(A36,'import Bartın-Çankırı-Kastamonu'!A:Q,3,0)</f>
        <v>DOĞRU</v>
      </c>
      <c r="D36" s="211" t="s">
        <v>1950</v>
      </c>
      <c r="E36" s="213">
        <v>602.0</v>
      </c>
      <c r="F36" s="213">
        <v>14.0</v>
      </c>
      <c r="G36" s="213">
        <v>6.0</v>
      </c>
      <c r="H36" s="213">
        <v>71.0</v>
      </c>
      <c r="I36" s="213">
        <v>77.0</v>
      </c>
      <c r="J36" s="214">
        <v>0.08</v>
      </c>
      <c r="K36" s="211" t="s">
        <v>3988</v>
      </c>
      <c r="L36" s="211">
        <v>3.782220004E9</v>
      </c>
      <c r="M36" s="211" t="s">
        <v>1350</v>
      </c>
      <c r="N36" s="211" t="s">
        <v>3877</v>
      </c>
      <c r="O36" s="211" t="s">
        <v>3989</v>
      </c>
      <c r="P36" s="206" t="str">
        <f>VLOOKUP(A36,'import Bartın-Çankırı-Kastamonu'!A:Q,16,0)</f>
        <v>Geleneksel</v>
      </c>
      <c r="Q36" s="1" t="b">
        <v>0</v>
      </c>
      <c r="R36" s="1"/>
      <c r="S36" s="1"/>
      <c r="T36" s="207"/>
      <c r="U36" s="1"/>
      <c r="V36" s="208"/>
      <c r="W36" s="208"/>
      <c r="X36" s="1"/>
      <c r="Y36" s="1"/>
      <c r="Z36" s="208"/>
      <c r="AA36" s="1"/>
      <c r="AB36" s="208"/>
      <c r="AC36" s="1"/>
      <c r="AD36" s="208"/>
      <c r="AE36" s="1"/>
      <c r="AF36" s="208"/>
      <c r="AG36" s="1"/>
      <c r="AH36" s="208"/>
      <c r="AI36" s="1"/>
      <c r="AJ36" s="1"/>
      <c r="AK36" s="1"/>
      <c r="AL36" s="1"/>
      <c r="AM36" s="1"/>
    </row>
    <row r="37" ht="15.75" customHeight="1">
      <c r="A37" s="211" t="s">
        <v>3990</v>
      </c>
      <c r="B37" s="211" t="s">
        <v>3991</v>
      </c>
      <c r="C37" s="196" t="str">
        <f>VLOOKUP(A37,'import Bartın-Çankırı-Kastamonu'!A:Q,3,0)</f>
        <v>DOĞRU</v>
      </c>
      <c r="D37" s="211" t="s">
        <v>1370</v>
      </c>
      <c r="E37" s="196">
        <f>VLOOKUP(A37,'import Bartın-Çankırı-Kastamonu'!A:Q,5,0)</f>
        <v>452</v>
      </c>
      <c r="F37" s="196">
        <f>VLOOKUP(A37,'import Bartın-Çankırı-Kastamonu'!A:Q,6,0)</f>
        <v>19</v>
      </c>
      <c r="G37" s="196">
        <f>VLOOKUP(A37,'import Bartın-Çankırı-Kastamonu'!A:Q,7,0)</f>
        <v>0</v>
      </c>
      <c r="H37" s="196">
        <f>VLOOKUP(A37,'import Bartın-Çankırı-Kastamonu'!A:Q,8,0)</f>
        <v>38</v>
      </c>
      <c r="I37" s="196">
        <f>VLOOKUP(A37,'import Bartın-Çankırı-Kastamonu'!A:Q,9,0)</f>
        <v>38</v>
      </c>
      <c r="J37" s="205">
        <f>VLOOKUP(A37,'import Bartın-Çankırı-Kastamonu'!A:Q,10,0)</f>
        <v>0</v>
      </c>
      <c r="K37" s="211" t="s">
        <v>3992</v>
      </c>
      <c r="L37" s="211">
        <v>5.433422473E9</v>
      </c>
      <c r="M37" s="211" t="s">
        <v>1350</v>
      </c>
      <c r="N37" s="211" t="s">
        <v>3888</v>
      </c>
      <c r="O37" s="211" t="s">
        <v>3993</v>
      </c>
      <c r="P37" s="206" t="str">
        <f>VLOOKUP(A37,'import Bartın-Çankırı-Kastamonu'!A:Q,16,0)</f>
        <v>Geleneksel</v>
      </c>
      <c r="Q37" s="1" t="b">
        <v>0</v>
      </c>
      <c r="R37" s="1"/>
      <c r="S37" s="1"/>
      <c r="T37" s="207"/>
      <c r="U37" s="1"/>
      <c r="V37" s="208"/>
      <c r="W37" s="208"/>
      <c r="X37" s="1"/>
      <c r="Y37" s="1"/>
      <c r="Z37" s="208"/>
      <c r="AA37" s="1"/>
      <c r="AB37" s="208"/>
      <c r="AC37" s="1"/>
      <c r="AD37" s="208"/>
      <c r="AE37" s="1"/>
      <c r="AF37" s="208"/>
      <c r="AG37" s="1"/>
      <c r="AH37" s="208"/>
      <c r="AI37" s="1"/>
      <c r="AJ37" s="1"/>
      <c r="AK37" s="1"/>
      <c r="AL37" s="1"/>
      <c r="AM37" s="1"/>
    </row>
    <row r="38" ht="15.75" customHeight="1">
      <c r="A38" s="196" t="s">
        <v>3994</v>
      </c>
      <c r="B38" s="196" t="s">
        <v>3995</v>
      </c>
      <c r="C38" s="196" t="str">
        <f>VLOOKUP(A38,'import Bartın-Çankırı-Kastamonu'!A:Q,3,0)</f>
        <v>DOĞRU</v>
      </c>
      <c r="D38" s="196" t="s">
        <v>1348</v>
      </c>
      <c r="E38" s="196">
        <f>VLOOKUP(A38,'import Bartın-Çankırı-Kastamonu'!A:Q,5,0)</f>
        <v>1260</v>
      </c>
      <c r="F38" s="196">
        <f>VLOOKUP(A38,'import Bartın-Çankırı-Kastamonu'!A:Q,6,0)</f>
        <v>22</v>
      </c>
      <c r="G38" s="196">
        <f>VLOOKUP(A38,'import Bartın-Çankırı-Kastamonu'!A:Q,7,0)</f>
        <v>6</v>
      </c>
      <c r="H38" s="196">
        <f>VLOOKUP(A38,'import Bartın-Çankırı-Kastamonu'!A:Q,8,0)</f>
        <v>43</v>
      </c>
      <c r="I38" s="196">
        <f>VLOOKUP(A38,'import Bartın-Çankırı-Kastamonu'!A:Q,9,0)</f>
        <v>49</v>
      </c>
      <c r="J38" s="205">
        <f>VLOOKUP(A38,'import Bartın-Çankırı-Kastamonu'!A:Q,10,0)</f>
        <v>0.12</v>
      </c>
      <c r="K38" s="196" t="s">
        <v>3917</v>
      </c>
      <c r="L38" s="196">
        <v>5.302454087E9</v>
      </c>
      <c r="M38" s="196" t="s">
        <v>1350</v>
      </c>
      <c r="N38" s="196" t="s">
        <v>3883</v>
      </c>
      <c r="O38" s="196" t="s">
        <v>3918</v>
      </c>
      <c r="P38" s="206" t="str">
        <f>VLOOKUP(A38,'import Bartın-Çankırı-Kastamonu'!A:Q,16,0)</f>
        <v>Geleneksel</v>
      </c>
      <c r="Q38" s="1" t="b">
        <v>0</v>
      </c>
      <c r="R38" s="1" t="s">
        <v>38</v>
      </c>
      <c r="S38" s="1" t="s">
        <v>610</v>
      </c>
      <c r="T38" s="207" t="s">
        <v>3905</v>
      </c>
      <c r="V38" s="208">
        <v>44568.0</v>
      </c>
      <c r="W38" s="208">
        <v>44571.0</v>
      </c>
      <c r="X38" s="1"/>
      <c r="Y38" s="1" t="s">
        <v>1353</v>
      </c>
      <c r="Z38" s="208">
        <v>44568.0</v>
      </c>
      <c r="AA38" s="1"/>
      <c r="AB38" s="208"/>
      <c r="AC38" s="1"/>
      <c r="AD38" s="208"/>
      <c r="AE38" s="1"/>
      <c r="AF38" s="208"/>
      <c r="AG38" s="1"/>
      <c r="AH38" s="208"/>
      <c r="AI38" s="1" t="s">
        <v>610</v>
      </c>
      <c r="AJ38" s="1"/>
      <c r="AK38" s="1"/>
      <c r="AL38" s="1"/>
      <c r="AM38" s="1"/>
    </row>
    <row r="39" ht="15.75" customHeight="1">
      <c r="A39" s="211" t="s">
        <v>3996</v>
      </c>
      <c r="B39" s="211" t="s">
        <v>3997</v>
      </c>
      <c r="C39" s="196" t="str">
        <f>VLOOKUP(A39,'import Bartın-Çankırı-Kastamonu'!A:Q,3,0)</f>
        <v>DOĞRU</v>
      </c>
      <c r="D39" s="211" t="s">
        <v>1370</v>
      </c>
      <c r="E39" s="196">
        <f>VLOOKUP(A39,'import Bartın-Çankırı-Kastamonu'!A:Q,5,0)</f>
        <v>565</v>
      </c>
      <c r="F39" s="196" t="str">
        <f>VLOOKUP(A39,'import Bartın-Çankırı-Kastamonu'!A:Q,6,0)</f>
        <v/>
      </c>
      <c r="G39" s="196">
        <f>VLOOKUP(A39,'import Bartın-Çankırı-Kastamonu'!A:Q,7,0)</f>
        <v>0</v>
      </c>
      <c r="H39" s="196">
        <f>VLOOKUP(A39,'import Bartın-Çankırı-Kastamonu'!A:Q,8,0)</f>
        <v>37</v>
      </c>
      <c r="I39" s="196">
        <f>VLOOKUP(A39,'import Bartın-Çankırı-Kastamonu'!A:Q,9,0)</f>
        <v>37</v>
      </c>
      <c r="J39" s="205">
        <f>VLOOKUP(A39,'import Bartın-Çankırı-Kastamonu'!A:Q,10,0)</f>
        <v>0</v>
      </c>
      <c r="K39" s="211" t="s">
        <v>3998</v>
      </c>
      <c r="L39" s="211">
        <v>3.662150099E9</v>
      </c>
      <c r="M39" s="211" t="s">
        <v>1350</v>
      </c>
      <c r="N39" s="211" t="s">
        <v>3943</v>
      </c>
      <c r="O39" s="211" t="s">
        <v>3999</v>
      </c>
      <c r="P39" s="206" t="str">
        <f>VLOOKUP(A39,'import Bartın-Çankırı-Kastamonu'!A:Q,16,0)</f>
        <v>Geleneksel</v>
      </c>
      <c r="Q39" s="1" t="b">
        <v>0</v>
      </c>
      <c r="R39" s="1"/>
      <c r="S39" s="1"/>
      <c r="T39" s="207"/>
      <c r="U39" s="1"/>
      <c r="V39" s="208"/>
      <c r="W39" s="208"/>
      <c r="X39" s="1"/>
      <c r="Y39" s="1"/>
      <c r="Z39" s="208"/>
      <c r="AA39" s="1"/>
      <c r="AB39" s="208"/>
      <c r="AC39" s="1"/>
      <c r="AD39" s="208"/>
      <c r="AE39" s="1"/>
      <c r="AF39" s="208"/>
      <c r="AG39" s="1"/>
      <c r="AH39" s="208"/>
      <c r="AI39" s="1"/>
      <c r="AJ39" s="1"/>
      <c r="AK39" s="1"/>
      <c r="AL39" s="1"/>
      <c r="AM39" s="1"/>
    </row>
    <row r="40" ht="15.75" customHeight="1">
      <c r="A40" s="211" t="s">
        <v>4000</v>
      </c>
      <c r="B40" s="211" t="s">
        <v>4001</v>
      </c>
      <c r="C40" s="196" t="str">
        <f>VLOOKUP(A40,'import Bartın-Çankırı-Kastamonu'!A:Q,3,0)</f>
        <v>DOĞRU</v>
      </c>
      <c r="D40" s="211" t="s">
        <v>1832</v>
      </c>
      <c r="E40" s="196">
        <f>VLOOKUP(A40,'import Bartın-Çankırı-Kastamonu'!A:Q,5,0)</f>
        <v>555</v>
      </c>
      <c r="F40" s="196">
        <f>VLOOKUP(A40,'import Bartın-Çankırı-Kastamonu'!A:Q,6,0)</f>
        <v>43</v>
      </c>
      <c r="G40" s="196">
        <f>VLOOKUP(A40,'import Bartın-Çankırı-Kastamonu'!A:Q,7,0)</f>
        <v>1</v>
      </c>
      <c r="H40" s="196">
        <f>VLOOKUP(A40,'import Bartın-Çankırı-Kastamonu'!A:Q,8,0)</f>
        <v>18</v>
      </c>
      <c r="I40" s="196">
        <f>VLOOKUP(A40,'import Bartın-Çankırı-Kastamonu'!A:Q,9,0)</f>
        <v>19</v>
      </c>
      <c r="J40" s="205">
        <f>VLOOKUP(A40,'import Bartın-Çankırı-Kastamonu'!A:Q,10,0)</f>
        <v>0.05</v>
      </c>
      <c r="K40" s="211" t="s">
        <v>4002</v>
      </c>
      <c r="L40" s="211">
        <v>5.435941128E9</v>
      </c>
      <c r="M40" s="211" t="s">
        <v>1350</v>
      </c>
      <c r="N40" s="211" t="s">
        <v>4003</v>
      </c>
      <c r="O40" s="211" t="s">
        <v>4004</v>
      </c>
      <c r="P40" s="206" t="str">
        <f>VLOOKUP(A40,'import Bartın-Çankırı-Kastamonu'!A:Q,16,0)</f>
        <v>Geleneksel</v>
      </c>
      <c r="Q40" s="1" t="b">
        <v>0</v>
      </c>
      <c r="R40" s="1"/>
      <c r="S40" s="1"/>
      <c r="T40" s="207"/>
      <c r="U40" s="1"/>
      <c r="V40" s="208"/>
      <c r="W40" s="208"/>
      <c r="X40" s="1"/>
      <c r="Y40" s="1"/>
      <c r="Z40" s="208"/>
      <c r="AA40" s="1"/>
      <c r="AB40" s="208"/>
      <c r="AC40" s="1"/>
      <c r="AD40" s="208"/>
      <c r="AE40" s="1"/>
      <c r="AF40" s="208"/>
      <c r="AG40" s="1"/>
      <c r="AH40" s="208"/>
      <c r="AI40" s="1"/>
      <c r="AJ40" s="1"/>
      <c r="AK40" s="1"/>
      <c r="AL40" s="1"/>
      <c r="AM40" s="1"/>
    </row>
    <row r="41" ht="15.75" customHeight="1">
      <c r="A41" s="196" t="s">
        <v>4005</v>
      </c>
      <c r="B41" s="196" t="s">
        <v>4006</v>
      </c>
      <c r="C41" s="196" t="str">
        <f>VLOOKUP(A41,'import Bartın-Çankırı-Kastamonu'!A:Q,3,0)</f>
        <v>DOĞRU</v>
      </c>
      <c r="D41" s="196" t="s">
        <v>1443</v>
      </c>
      <c r="E41" s="196">
        <f>VLOOKUP(A41,'import Bartın-Çankırı-Kastamonu'!A:Q,5,0)</f>
        <v>3241</v>
      </c>
      <c r="F41" s="196">
        <f>VLOOKUP(A41,'import Bartın-Çankırı-Kastamonu'!A:Q,6,0)</f>
        <v>108</v>
      </c>
      <c r="G41" s="196">
        <f>VLOOKUP(A41,'import Bartın-Çankırı-Kastamonu'!A:Q,7,0)</f>
        <v>21</v>
      </c>
      <c r="H41" s="196">
        <f>VLOOKUP(A41,'import Bartın-Çankırı-Kastamonu'!A:Q,8,0)</f>
        <v>31</v>
      </c>
      <c r="I41" s="196">
        <f>VLOOKUP(A41,'import Bartın-Çankırı-Kastamonu'!A:Q,9,0)</f>
        <v>52</v>
      </c>
      <c r="J41" s="205">
        <f>VLOOKUP(A41,'import Bartın-Çankırı-Kastamonu'!A:Q,10,0)</f>
        <v>0.4</v>
      </c>
      <c r="K41" s="196" t="s">
        <v>4007</v>
      </c>
      <c r="L41" s="196">
        <v>3.782280303E9</v>
      </c>
      <c r="M41" s="196" t="s">
        <v>1350</v>
      </c>
      <c r="N41" s="196" t="s">
        <v>3883</v>
      </c>
      <c r="O41" s="196" t="s">
        <v>4008</v>
      </c>
      <c r="P41" s="206" t="str">
        <f>VLOOKUP(A41,'import Bartın-Çankırı-Kastamonu'!A:Q,16,0)</f>
        <v>Geleneksel</v>
      </c>
      <c r="Q41" s="1" t="b">
        <v>0</v>
      </c>
      <c r="R41" s="1" t="s">
        <v>38</v>
      </c>
      <c r="S41" s="1" t="s">
        <v>273</v>
      </c>
      <c r="T41" s="207" t="s">
        <v>3879</v>
      </c>
      <c r="V41" s="208">
        <v>44610.0</v>
      </c>
      <c r="W41" s="208">
        <v>44614.0</v>
      </c>
      <c r="X41" s="1"/>
      <c r="Y41" s="1" t="s">
        <v>31</v>
      </c>
      <c r="Z41" s="208">
        <v>44568.0</v>
      </c>
      <c r="AA41" s="1" t="s">
        <v>1353</v>
      </c>
      <c r="AB41" s="208">
        <v>44571.0</v>
      </c>
      <c r="AC41" s="1" t="s">
        <v>1353</v>
      </c>
      <c r="AD41" s="208">
        <v>44572.0</v>
      </c>
      <c r="AE41" s="1"/>
      <c r="AF41" s="208"/>
      <c r="AG41" s="1"/>
      <c r="AH41" s="208"/>
      <c r="AI41" s="1" t="s">
        <v>610</v>
      </c>
      <c r="AJ41" s="1" t="s">
        <v>273</v>
      </c>
      <c r="AK41" s="1" t="s">
        <v>273</v>
      </c>
      <c r="AL41" s="1"/>
      <c r="AM41" s="1"/>
    </row>
    <row r="42" ht="15.75" customHeight="1">
      <c r="A42" s="211" t="s">
        <v>4009</v>
      </c>
      <c r="B42" s="211" t="s">
        <v>4010</v>
      </c>
      <c r="C42" s="196" t="str">
        <f>VLOOKUP(A42,'import Bartın-Çankırı-Kastamonu'!A:Q,3,0)</f>
        <v>DOĞRU</v>
      </c>
      <c r="D42" s="211" t="s">
        <v>1378</v>
      </c>
      <c r="E42" s="213">
        <v>50.0</v>
      </c>
      <c r="F42" s="213">
        <v>9.0</v>
      </c>
      <c r="G42" s="213">
        <v>0.0</v>
      </c>
      <c r="H42" s="213">
        <v>20.0</v>
      </c>
      <c r="I42" s="213">
        <v>20.0</v>
      </c>
      <c r="J42" s="214">
        <v>0.0</v>
      </c>
      <c r="K42" s="211" t="s">
        <v>4011</v>
      </c>
      <c r="L42" s="211">
        <v>5.370294674E9</v>
      </c>
      <c r="M42" s="211" t="s">
        <v>1350</v>
      </c>
      <c r="N42" s="211" t="s">
        <v>3913</v>
      </c>
      <c r="O42" s="211" t="s">
        <v>4012</v>
      </c>
      <c r="P42" s="206" t="str">
        <f>VLOOKUP(A42,'import Bartın-Çankırı-Kastamonu'!A:Q,16,0)</f>
        <v>Geleneksel</v>
      </c>
      <c r="Q42" s="1" t="b">
        <v>0</v>
      </c>
      <c r="R42" s="1"/>
      <c r="S42" s="1"/>
      <c r="T42" s="207"/>
      <c r="U42" s="1"/>
      <c r="V42" s="208"/>
      <c r="W42" s="208"/>
      <c r="X42" s="1"/>
      <c r="Y42" s="1"/>
      <c r="Z42" s="208"/>
      <c r="AA42" s="1"/>
      <c r="AB42" s="208"/>
      <c r="AC42" s="1"/>
      <c r="AD42" s="208"/>
      <c r="AE42" s="1"/>
      <c r="AF42" s="208"/>
      <c r="AG42" s="1"/>
      <c r="AH42" s="208"/>
      <c r="AI42" s="1"/>
      <c r="AJ42" s="1"/>
      <c r="AK42" s="1"/>
      <c r="AL42" s="1"/>
      <c r="AM42" s="1"/>
    </row>
    <row r="43" ht="15.75" customHeight="1">
      <c r="A43" s="211" t="s">
        <v>4013</v>
      </c>
      <c r="B43" s="211" t="s">
        <v>4014</v>
      </c>
      <c r="C43" s="196" t="str">
        <f>VLOOKUP(A43,'import Bartın-Çankırı-Kastamonu'!A:Q,3,0)</f>
        <v>DOĞRU</v>
      </c>
      <c r="D43" s="211" t="s">
        <v>1950</v>
      </c>
      <c r="E43" s="213">
        <v>50.0</v>
      </c>
      <c r="F43" s="213">
        <v>9.0</v>
      </c>
      <c r="G43" s="213">
        <v>0.0</v>
      </c>
      <c r="H43" s="213">
        <v>20.0</v>
      </c>
      <c r="I43" s="213">
        <v>20.0</v>
      </c>
      <c r="J43" s="214">
        <v>0.0</v>
      </c>
      <c r="K43" s="211" t="s">
        <v>4015</v>
      </c>
      <c r="L43" s="211">
        <v>5.444774074E9</v>
      </c>
      <c r="M43" s="211" t="s">
        <v>1350</v>
      </c>
      <c r="N43" s="211" t="s">
        <v>3808</v>
      </c>
      <c r="O43" s="211" t="s">
        <v>4016</v>
      </c>
      <c r="P43" s="206" t="str">
        <f>VLOOKUP(A43,'import Bartın-Çankırı-Kastamonu'!A:Q,16,0)</f>
        <v>Geleneksel</v>
      </c>
      <c r="Q43" s="1" t="b">
        <v>0</v>
      </c>
      <c r="R43" s="1"/>
      <c r="S43" s="1"/>
      <c r="T43" s="207"/>
      <c r="U43" s="1"/>
      <c r="V43" s="208"/>
      <c r="W43" s="208"/>
      <c r="X43" s="1"/>
      <c r="Y43" s="1"/>
      <c r="Z43" s="208"/>
      <c r="AA43" s="1"/>
      <c r="AB43" s="208"/>
      <c r="AC43" s="1"/>
      <c r="AD43" s="208"/>
      <c r="AE43" s="1"/>
      <c r="AF43" s="208"/>
      <c r="AG43" s="1"/>
      <c r="AH43" s="208"/>
      <c r="AI43" s="1"/>
      <c r="AJ43" s="1"/>
      <c r="AK43" s="1"/>
      <c r="AL43" s="1"/>
      <c r="AM43" s="1"/>
    </row>
    <row r="44" ht="15.75" customHeight="1">
      <c r="A44" s="211" t="s">
        <v>4017</v>
      </c>
      <c r="B44" s="211" t="s">
        <v>4018</v>
      </c>
      <c r="C44" s="196" t="str">
        <f>VLOOKUP(A44,'import Bartın-Çankırı-Kastamonu'!A:Q,3,0)</f>
        <v>DOĞRU</v>
      </c>
      <c r="D44" s="211" t="s">
        <v>1443</v>
      </c>
      <c r="E44" s="213">
        <v>5.0</v>
      </c>
      <c r="F44" s="213">
        <v>5.0</v>
      </c>
      <c r="G44" s="213">
        <v>0.0</v>
      </c>
      <c r="H44" s="213">
        <v>50.0</v>
      </c>
      <c r="I44" s="213">
        <v>50.0</v>
      </c>
      <c r="J44" s="214">
        <v>0.0</v>
      </c>
      <c r="K44" s="211" t="s">
        <v>4019</v>
      </c>
      <c r="L44" s="211">
        <v>5.327051535E9</v>
      </c>
      <c r="M44" s="211" t="s">
        <v>1350</v>
      </c>
      <c r="N44" s="211" t="s">
        <v>3913</v>
      </c>
      <c r="O44" s="211" t="s">
        <v>4020</v>
      </c>
      <c r="P44" s="206" t="str">
        <f>VLOOKUP(A44,'import Bartın-Çankırı-Kastamonu'!A:Q,16,0)</f>
        <v>Geleneksel</v>
      </c>
      <c r="Q44" s="1" t="b">
        <v>0</v>
      </c>
      <c r="R44" s="1"/>
      <c r="S44" s="1"/>
      <c r="T44" s="207"/>
      <c r="U44" s="1"/>
      <c r="V44" s="208"/>
      <c r="W44" s="208"/>
      <c r="X44" s="1"/>
      <c r="Y44" s="1"/>
      <c r="Z44" s="208"/>
      <c r="AA44" s="1"/>
      <c r="AB44" s="208"/>
      <c r="AC44" s="1"/>
      <c r="AD44" s="208"/>
      <c r="AE44" s="1"/>
      <c r="AF44" s="208"/>
      <c r="AG44" s="1"/>
      <c r="AH44" s="208"/>
      <c r="AI44" s="1"/>
      <c r="AJ44" s="1"/>
      <c r="AK44" s="1"/>
      <c r="AL44" s="1"/>
      <c r="AM44" s="1"/>
    </row>
    <row r="45" ht="15.75" customHeight="1">
      <c r="A45" s="211" t="s">
        <v>4021</v>
      </c>
      <c r="B45" s="211" t="s">
        <v>4022</v>
      </c>
      <c r="C45" s="196" t="str">
        <f>VLOOKUP(A45,'import Bartın-Çankırı-Kastamonu'!A:Q,3,0)</f>
        <v>DOĞRU</v>
      </c>
      <c r="D45" s="211" t="s">
        <v>1378</v>
      </c>
      <c r="E45" s="213">
        <v>2427.0</v>
      </c>
      <c r="F45" s="213">
        <v>87.0</v>
      </c>
      <c r="G45" s="213">
        <v>0.0</v>
      </c>
      <c r="H45" s="213">
        <v>32.0</v>
      </c>
      <c r="I45" s="213">
        <v>32.0</v>
      </c>
      <c r="J45" s="214">
        <v>0.0</v>
      </c>
      <c r="K45" s="211" t="s">
        <v>4023</v>
      </c>
      <c r="L45" s="211">
        <v>5.397474074E9</v>
      </c>
      <c r="M45" s="211" t="s">
        <v>1350</v>
      </c>
      <c r="N45" s="211" t="s">
        <v>3913</v>
      </c>
      <c r="O45" s="211" t="s">
        <v>4024</v>
      </c>
      <c r="P45" s="206" t="str">
        <f>VLOOKUP(A45,'import Bartın-Çankırı-Kastamonu'!A:Q,16,0)</f>
        <v>Geleneksel</v>
      </c>
      <c r="Q45" s="1" t="b">
        <v>0</v>
      </c>
      <c r="R45" s="1"/>
      <c r="S45" s="1"/>
      <c r="T45" s="207"/>
      <c r="U45" s="1"/>
      <c r="V45" s="208"/>
      <c r="W45" s="208"/>
      <c r="X45" s="1"/>
      <c r="Y45" s="1"/>
      <c r="Z45" s="208"/>
      <c r="AA45" s="1"/>
      <c r="AB45" s="208"/>
      <c r="AC45" s="1"/>
      <c r="AD45" s="208"/>
      <c r="AE45" s="1"/>
      <c r="AF45" s="208"/>
      <c r="AG45" s="1"/>
      <c r="AH45" s="208"/>
      <c r="AI45" s="1"/>
      <c r="AJ45" s="1"/>
      <c r="AK45" s="1"/>
      <c r="AL45" s="1"/>
      <c r="AM45" s="1"/>
    </row>
    <row r="46" ht="15.75" customHeight="1">
      <c r="A46" s="196" t="s">
        <v>4021</v>
      </c>
      <c r="B46" s="196" t="s">
        <v>4025</v>
      </c>
      <c r="C46" s="196" t="str">
        <f>VLOOKUP(A46,'import Bartın-Çankırı-Kastamonu'!A:Q,3,0)</f>
        <v>DOĞRU</v>
      </c>
      <c r="D46" s="196" t="s">
        <v>1378</v>
      </c>
      <c r="E46" s="196">
        <f>VLOOKUP(A46,'import Bartın-Çankırı-Kastamonu'!A:Q,5,0)</f>
        <v>2427</v>
      </c>
      <c r="F46" s="196">
        <f>VLOOKUP(A46,'import Bartın-Çankırı-Kastamonu'!A:Q,6,0)</f>
        <v>87</v>
      </c>
      <c r="G46" s="196">
        <f>VLOOKUP(A46,'import Bartın-Çankırı-Kastamonu'!A:Q,7,0)</f>
        <v>0</v>
      </c>
      <c r="H46" s="196">
        <f>VLOOKUP(A46,'import Bartın-Çankırı-Kastamonu'!A:Q,8,0)</f>
        <v>32</v>
      </c>
      <c r="I46" s="196">
        <f>VLOOKUP(A46,'import Bartın-Çankırı-Kastamonu'!A:Q,9,0)</f>
        <v>32</v>
      </c>
      <c r="J46" s="205">
        <f>VLOOKUP(A46,'import Bartın-Çankırı-Kastamonu'!A:Q,10,0)</f>
        <v>0</v>
      </c>
      <c r="K46" s="196" t="s">
        <v>4023</v>
      </c>
      <c r="L46" s="196">
        <v>5.397474074E9</v>
      </c>
      <c r="M46" s="196" t="s">
        <v>1350</v>
      </c>
      <c r="N46" s="196" t="s">
        <v>3913</v>
      </c>
      <c r="O46" s="196" t="s">
        <v>4024</v>
      </c>
      <c r="P46" s="206" t="str">
        <f>VLOOKUP(A46,'import Bartın-Çankırı-Kastamonu'!A:Q,16,0)</f>
        <v>Geleneksel</v>
      </c>
      <c r="Q46" s="1" t="b">
        <v>0</v>
      </c>
      <c r="R46" s="1" t="s">
        <v>31</v>
      </c>
      <c r="S46" s="1"/>
      <c r="T46" s="207" t="s">
        <v>3879</v>
      </c>
      <c r="U46" s="1" t="s">
        <v>4026</v>
      </c>
      <c r="V46" s="208"/>
      <c r="W46" s="208"/>
      <c r="X46" s="1"/>
      <c r="Y46" s="1" t="s">
        <v>1475</v>
      </c>
      <c r="Z46" s="208">
        <v>44204.0</v>
      </c>
      <c r="AA46" s="1" t="s">
        <v>1506</v>
      </c>
      <c r="AB46" s="208">
        <v>44571.0</v>
      </c>
      <c r="AC46" s="1"/>
      <c r="AD46" s="208"/>
      <c r="AE46" s="1"/>
      <c r="AF46" s="208"/>
      <c r="AG46" s="1"/>
      <c r="AH46" s="208"/>
      <c r="AI46" s="1" t="s">
        <v>66</v>
      </c>
      <c r="AJ46" s="1" t="s">
        <v>273</v>
      </c>
      <c r="AK46" s="1"/>
      <c r="AL46" s="1"/>
      <c r="AM46" s="1"/>
    </row>
    <row r="47" ht="15.75" customHeight="1">
      <c r="A47" s="196" t="s">
        <v>4027</v>
      </c>
      <c r="B47" s="196" t="s">
        <v>4028</v>
      </c>
      <c r="C47" s="196" t="str">
        <f>VLOOKUP(A47,'import Bartın-Çankırı-Kastamonu'!A:Q,3,0)</f>
        <v>DOĞRU</v>
      </c>
      <c r="D47" s="196" t="s">
        <v>2034</v>
      </c>
      <c r="E47" s="196">
        <f>VLOOKUP(A47,'import Bartın-Çankırı-Kastamonu'!A:Q,5,0)</f>
        <v>498</v>
      </c>
      <c r="F47" s="196">
        <f>VLOOKUP(A47,'import Bartın-Çankırı-Kastamonu'!A:Q,6,0)</f>
        <v>159</v>
      </c>
      <c r="G47" s="196">
        <f>VLOOKUP(A47,'import Bartın-Çankırı-Kastamonu'!A:Q,7,0)</f>
        <v>0</v>
      </c>
      <c r="H47" s="196">
        <f>VLOOKUP(A47,'import Bartın-Çankırı-Kastamonu'!A:Q,8,0)</f>
        <v>18</v>
      </c>
      <c r="I47" s="196">
        <f>VLOOKUP(A47,'import Bartın-Çankırı-Kastamonu'!A:Q,9,0)</f>
        <v>18</v>
      </c>
      <c r="J47" s="205">
        <f>VLOOKUP(A47,'import Bartın-Çankırı-Kastamonu'!A:Q,10,0)</f>
        <v>0</v>
      </c>
      <c r="K47" s="196" t="s">
        <v>4029</v>
      </c>
      <c r="L47" s="196">
        <v>5.527460374E9</v>
      </c>
      <c r="M47" s="196" t="s">
        <v>1350</v>
      </c>
      <c r="N47" s="196" t="s">
        <v>3883</v>
      </c>
      <c r="O47" s="196" t="s">
        <v>4030</v>
      </c>
      <c r="P47" s="206" t="str">
        <f>VLOOKUP(A47,'import Bartın-Çankırı-Kastamonu'!A:Q,16,0)</f>
        <v>Geleneksel</v>
      </c>
      <c r="Q47" s="1" t="b">
        <v>0</v>
      </c>
      <c r="R47" s="1"/>
      <c r="S47" s="1"/>
      <c r="T47" s="207"/>
      <c r="U47" s="1"/>
      <c r="V47" s="208"/>
      <c r="W47" s="208"/>
      <c r="X47" s="1"/>
      <c r="Y47" s="1"/>
      <c r="Z47" s="208"/>
      <c r="AA47" s="1"/>
      <c r="AB47" s="208"/>
      <c r="AC47" s="1"/>
      <c r="AD47" s="208"/>
      <c r="AE47" s="1"/>
      <c r="AF47" s="208"/>
      <c r="AG47" s="1"/>
      <c r="AH47" s="208"/>
      <c r="AI47" s="1"/>
      <c r="AJ47" s="1"/>
      <c r="AK47" s="1"/>
      <c r="AL47" s="1"/>
      <c r="AM47" s="1"/>
    </row>
    <row r="48" ht="15.75" customHeight="1">
      <c r="A48" s="211" t="s">
        <v>4027</v>
      </c>
      <c r="B48" s="211" t="s">
        <v>4028</v>
      </c>
      <c r="C48" s="196" t="str">
        <f>VLOOKUP(A48,'import Bartın-Çankırı-Kastamonu'!A:Q,3,0)</f>
        <v>DOĞRU</v>
      </c>
      <c r="D48" s="211" t="s">
        <v>2034</v>
      </c>
      <c r="E48" s="213">
        <v>498.0</v>
      </c>
      <c r="F48" s="213">
        <v>159.0</v>
      </c>
      <c r="G48" s="213">
        <v>0.0</v>
      </c>
      <c r="H48" s="213">
        <v>18.0</v>
      </c>
      <c r="I48" s="213">
        <v>18.0</v>
      </c>
      <c r="J48" s="214">
        <v>0.0</v>
      </c>
      <c r="K48" s="211" t="s">
        <v>4029</v>
      </c>
      <c r="L48" s="211">
        <v>5.527460374E9</v>
      </c>
      <c r="M48" s="211" t="s">
        <v>1350</v>
      </c>
      <c r="N48" s="211" t="s">
        <v>3883</v>
      </c>
      <c r="O48" s="211" t="s">
        <v>4030</v>
      </c>
      <c r="P48" s="206" t="str">
        <f>VLOOKUP(A48,'import Bartın-Çankırı-Kastamonu'!A:Q,16,0)</f>
        <v>Geleneksel</v>
      </c>
      <c r="Q48" s="1" t="b">
        <v>0</v>
      </c>
      <c r="R48" s="1"/>
      <c r="S48" s="1"/>
      <c r="T48" s="207"/>
      <c r="U48" s="1"/>
      <c r="V48" s="208"/>
      <c r="W48" s="208"/>
      <c r="X48" s="1"/>
      <c r="Y48" s="1"/>
      <c r="Z48" s="208"/>
      <c r="AA48" s="1"/>
      <c r="AB48" s="208"/>
      <c r="AC48" s="1"/>
      <c r="AD48" s="208"/>
      <c r="AE48" s="1"/>
      <c r="AF48" s="208"/>
      <c r="AG48" s="1"/>
      <c r="AH48" s="208"/>
      <c r="AI48" s="1"/>
      <c r="AJ48" s="1"/>
      <c r="AK48" s="1"/>
      <c r="AL48" s="1"/>
      <c r="AM48" s="1"/>
    </row>
    <row r="49" ht="15.75" customHeight="1">
      <c r="A49" s="211" t="s">
        <v>4031</v>
      </c>
      <c r="B49" s="211" t="s">
        <v>4032</v>
      </c>
      <c r="C49" s="196" t="str">
        <f>VLOOKUP(A49,'import Bartın-Çankırı-Kastamonu'!A:Q,3,0)</f>
        <v>DOĞRU</v>
      </c>
      <c r="D49" s="211" t="s">
        <v>1370</v>
      </c>
      <c r="E49" s="213">
        <v>50.0</v>
      </c>
      <c r="F49" s="213">
        <v>9.0</v>
      </c>
      <c r="G49" s="213">
        <v>0.0</v>
      </c>
      <c r="H49" s="213">
        <v>20.0</v>
      </c>
      <c r="I49" s="213">
        <v>20.0</v>
      </c>
      <c r="J49" s="214">
        <v>0.0</v>
      </c>
      <c r="K49" s="211" t="s">
        <v>4033</v>
      </c>
      <c r="L49" s="211">
        <v>5.443507451E9</v>
      </c>
      <c r="M49" s="211" t="s">
        <v>1350</v>
      </c>
      <c r="N49" s="211" t="s">
        <v>3913</v>
      </c>
      <c r="O49" s="211" t="s">
        <v>4034</v>
      </c>
      <c r="P49" s="206" t="str">
        <f>VLOOKUP(A49,'import Bartın-Çankırı-Kastamonu'!A:Q,16,0)</f>
        <v>Geleneksel</v>
      </c>
      <c r="Q49" s="1" t="b">
        <v>0</v>
      </c>
      <c r="R49" s="1"/>
      <c r="S49" s="1"/>
      <c r="T49" s="207"/>
      <c r="U49" s="1"/>
      <c r="V49" s="208"/>
      <c r="W49" s="208"/>
      <c r="X49" s="1"/>
      <c r="Y49" s="1"/>
      <c r="Z49" s="208"/>
      <c r="AA49" s="1"/>
      <c r="AB49" s="208"/>
      <c r="AC49" s="1"/>
      <c r="AD49" s="208"/>
      <c r="AE49" s="1"/>
      <c r="AF49" s="208"/>
      <c r="AG49" s="1"/>
      <c r="AH49" s="208"/>
      <c r="AI49" s="1"/>
      <c r="AJ49" s="1"/>
      <c r="AK49" s="1"/>
      <c r="AL49" s="1"/>
      <c r="AM49" s="1"/>
    </row>
    <row r="50" ht="15.75" customHeight="1">
      <c r="A50" s="211" t="s">
        <v>4035</v>
      </c>
      <c r="B50" s="211" t="s">
        <v>4036</v>
      </c>
      <c r="C50" s="196" t="str">
        <f>VLOOKUP(A50,'import Bartın-Çankırı-Kastamonu'!A:Q,3,0)</f>
        <v>DOĞRU</v>
      </c>
      <c r="D50" s="211" t="s">
        <v>1370</v>
      </c>
      <c r="E50" s="196">
        <f>VLOOKUP(A50,'import Bartın-Çankırı-Kastamonu'!A:Q,5,0)</f>
        <v>2270</v>
      </c>
      <c r="F50" s="196" t="str">
        <f>VLOOKUP(A50,'import Bartın-Çankırı-Kastamonu'!A:Q,6,0)</f>
        <v/>
      </c>
      <c r="G50" s="196">
        <f>VLOOKUP(A50,'import Bartın-Çankırı-Kastamonu'!A:Q,7,0)</f>
        <v>0</v>
      </c>
      <c r="H50" s="196">
        <f>VLOOKUP(A50,'import Bartın-Çankırı-Kastamonu'!A:Q,8,0)</f>
        <v>18</v>
      </c>
      <c r="I50" s="196">
        <f>VLOOKUP(A50,'import Bartın-Çankırı-Kastamonu'!A:Q,9,0)</f>
        <v>18</v>
      </c>
      <c r="J50" s="205">
        <f>VLOOKUP(A50,'import Bartın-Çankırı-Kastamonu'!A:Q,10,0)</f>
        <v>0</v>
      </c>
      <c r="K50" s="211" t="s">
        <v>4037</v>
      </c>
      <c r="L50" s="211">
        <v>3.662127171E9</v>
      </c>
      <c r="M50" s="211" t="s">
        <v>1350</v>
      </c>
      <c r="N50" s="211" t="s">
        <v>4038</v>
      </c>
      <c r="O50" s="211" t="s">
        <v>4039</v>
      </c>
      <c r="P50" s="206" t="str">
        <f>VLOOKUP(A50,'import Bartın-Çankırı-Kastamonu'!A:Q,16,0)</f>
        <v>Geleneksel</v>
      </c>
      <c r="Q50" s="1" t="b">
        <v>0</v>
      </c>
      <c r="R50" s="1"/>
      <c r="S50" s="1"/>
      <c r="T50" s="207"/>
      <c r="U50" s="1"/>
      <c r="V50" s="208"/>
      <c r="W50" s="208"/>
      <c r="X50" s="1"/>
      <c r="Y50" s="1"/>
      <c r="Z50" s="208"/>
      <c r="AA50" s="1"/>
      <c r="AB50" s="208"/>
      <c r="AC50" s="1"/>
      <c r="AD50" s="208"/>
      <c r="AE50" s="1"/>
      <c r="AF50" s="208"/>
      <c r="AG50" s="1"/>
      <c r="AH50" s="208"/>
      <c r="AI50" s="1"/>
      <c r="AJ50" s="1"/>
      <c r="AK50" s="1"/>
      <c r="AL50" s="1"/>
      <c r="AM50" s="1"/>
    </row>
    <row r="51" ht="15.75" customHeight="1">
      <c r="A51" s="211" t="s">
        <v>4040</v>
      </c>
      <c r="B51" s="211" t="s">
        <v>4041</v>
      </c>
      <c r="C51" s="196" t="str">
        <f>VLOOKUP(A51,'import Bartın-Çankırı-Kastamonu'!A:Q,3,0)</f>
        <v>DOĞRU</v>
      </c>
      <c r="D51" s="211" t="s">
        <v>1370</v>
      </c>
      <c r="E51" s="196">
        <f>VLOOKUP(A51,'import Bartın-Çankırı-Kastamonu'!A:Q,5,0)</f>
        <v>1113</v>
      </c>
      <c r="F51" s="196">
        <f>VLOOKUP(A51,'import Bartın-Çankırı-Kastamonu'!A:Q,6,0)</f>
        <v>311</v>
      </c>
      <c r="G51" s="196">
        <f>VLOOKUP(A51,'import Bartın-Çankırı-Kastamonu'!A:Q,7,0)</f>
        <v>0</v>
      </c>
      <c r="H51" s="196">
        <f>VLOOKUP(A51,'import Bartın-Çankırı-Kastamonu'!A:Q,8,0)</f>
        <v>13</v>
      </c>
      <c r="I51" s="196">
        <f>VLOOKUP(A51,'import Bartın-Çankırı-Kastamonu'!A:Q,9,0)</f>
        <v>13</v>
      </c>
      <c r="J51" s="205">
        <f>VLOOKUP(A51,'import Bartın-Çankırı-Kastamonu'!A:Q,10,0)</f>
        <v>0</v>
      </c>
      <c r="K51" s="211" t="s">
        <v>4042</v>
      </c>
      <c r="L51" s="211">
        <v>3.742223367E9</v>
      </c>
      <c r="M51" s="211" t="s">
        <v>1350</v>
      </c>
      <c r="N51" s="211" t="s">
        <v>3984</v>
      </c>
      <c r="O51" s="211" t="s">
        <v>4043</v>
      </c>
      <c r="P51" s="206" t="str">
        <f>VLOOKUP(A51,'import Bartın-Çankırı-Kastamonu'!A:Q,16,0)</f>
        <v>Geleneksel</v>
      </c>
      <c r="Q51" s="1" t="b">
        <v>0</v>
      </c>
      <c r="R51" s="1"/>
      <c r="S51" s="1"/>
      <c r="T51" s="207"/>
      <c r="U51" s="1"/>
      <c r="V51" s="208"/>
      <c r="W51" s="208"/>
      <c r="X51" s="1"/>
      <c r="Y51" s="1"/>
      <c r="Z51" s="208"/>
      <c r="AA51" s="1"/>
      <c r="AB51" s="208"/>
      <c r="AC51" s="1"/>
      <c r="AD51" s="208"/>
      <c r="AE51" s="1"/>
      <c r="AF51" s="208"/>
      <c r="AG51" s="1"/>
      <c r="AH51" s="208"/>
      <c r="AI51" s="1"/>
      <c r="AJ51" s="1"/>
      <c r="AK51" s="1"/>
      <c r="AL51" s="1"/>
      <c r="AM51" s="1"/>
    </row>
    <row r="52" ht="15.75" customHeight="1">
      <c r="A52" s="196" t="s">
        <v>4044</v>
      </c>
      <c r="B52" s="196" t="s">
        <v>4045</v>
      </c>
      <c r="C52" s="196" t="str">
        <f>VLOOKUP(A52,'import Bartın-Çankırı-Kastamonu'!A:Q,3,0)</f>
        <v>DOĞRU</v>
      </c>
      <c r="D52" s="196" t="s">
        <v>1370</v>
      </c>
      <c r="E52" s="196">
        <f>VLOOKUP(A52,'import Bartın-Çankırı-Kastamonu'!A:Q,5,0)</f>
        <v>598</v>
      </c>
      <c r="F52" s="196" t="str">
        <f>VLOOKUP(A52,'import Bartın-Çankırı-Kastamonu'!A:Q,6,0)</f>
        <v/>
      </c>
      <c r="G52" s="196">
        <f>VLOOKUP(A52,'import Bartın-Çankırı-Kastamonu'!A:Q,7,0)</f>
        <v>0</v>
      </c>
      <c r="H52" s="196">
        <f>VLOOKUP(A52,'import Bartın-Çankırı-Kastamonu'!A:Q,8,0)</f>
        <v>29</v>
      </c>
      <c r="I52" s="196">
        <f>VLOOKUP(A52,'import Bartın-Çankırı-Kastamonu'!A:Q,9,0)</f>
        <v>29</v>
      </c>
      <c r="J52" s="205">
        <f>VLOOKUP(A52,'import Bartın-Çankırı-Kastamonu'!A:Q,10,0)</f>
        <v>0</v>
      </c>
      <c r="K52" s="196" t="s">
        <v>4046</v>
      </c>
      <c r="L52" s="196">
        <v>5.353720074E9</v>
      </c>
      <c r="M52" s="196" t="s">
        <v>1350</v>
      </c>
      <c r="N52" s="196" t="s">
        <v>3883</v>
      </c>
      <c r="O52" s="196" t="s">
        <v>4047</v>
      </c>
      <c r="P52" s="206" t="str">
        <f>VLOOKUP(A52,'import Bartın-Çankırı-Kastamonu'!A:Q,16,0)</f>
        <v>Geleneksel</v>
      </c>
      <c r="Q52" s="1" t="b">
        <v>0</v>
      </c>
      <c r="R52" s="1" t="s">
        <v>29</v>
      </c>
      <c r="S52" s="1"/>
      <c r="T52" s="1"/>
      <c r="U52" s="1" t="s">
        <v>4048</v>
      </c>
      <c r="V52" s="208"/>
      <c r="W52" s="208"/>
      <c r="X52" s="1"/>
      <c r="Y52" s="1" t="s">
        <v>1353</v>
      </c>
      <c r="Z52" s="208">
        <v>44568.0</v>
      </c>
      <c r="AA52" s="1"/>
      <c r="AB52" s="208"/>
      <c r="AC52" s="1"/>
      <c r="AD52" s="208"/>
      <c r="AE52" s="1"/>
      <c r="AF52" s="208"/>
      <c r="AG52" s="1"/>
      <c r="AH52" s="208"/>
      <c r="AI52" s="1" t="s">
        <v>610</v>
      </c>
      <c r="AJ52" s="1"/>
      <c r="AK52" s="1"/>
      <c r="AL52" s="1"/>
      <c r="AM52" s="1"/>
    </row>
    <row r="53" ht="15.75" customHeight="1">
      <c r="A53" s="211" t="s">
        <v>4044</v>
      </c>
      <c r="B53" s="211" t="s">
        <v>4045</v>
      </c>
      <c r="C53" s="196" t="str">
        <f>VLOOKUP(A53,'import Bartın-Çankırı-Kastamonu'!A:Q,3,0)</f>
        <v>DOĞRU</v>
      </c>
      <c r="D53" s="211" t="s">
        <v>1370</v>
      </c>
      <c r="E53" s="213">
        <v>598.0</v>
      </c>
      <c r="F53" s="211"/>
      <c r="G53" s="213">
        <v>0.0</v>
      </c>
      <c r="H53" s="213">
        <v>29.0</v>
      </c>
      <c r="I53" s="213">
        <v>29.0</v>
      </c>
      <c r="J53" s="214">
        <v>0.0</v>
      </c>
      <c r="K53" s="211" t="s">
        <v>4046</v>
      </c>
      <c r="L53" s="211">
        <v>5.353720074E9</v>
      </c>
      <c r="M53" s="211" t="s">
        <v>1350</v>
      </c>
      <c r="N53" s="211" t="s">
        <v>3883</v>
      </c>
      <c r="O53" s="211" t="s">
        <v>4047</v>
      </c>
      <c r="P53" s="206" t="str">
        <f>VLOOKUP(A53,'import Bartın-Çankırı-Kastamonu'!A:Q,16,0)</f>
        <v>Geleneksel</v>
      </c>
      <c r="Q53" s="1" t="b">
        <v>0</v>
      </c>
      <c r="R53" s="1"/>
      <c r="S53" s="1"/>
      <c r="T53" s="207"/>
      <c r="U53" s="1"/>
      <c r="V53" s="208"/>
      <c r="W53" s="208"/>
      <c r="X53" s="1"/>
      <c r="Y53" s="1"/>
      <c r="Z53" s="208"/>
      <c r="AA53" s="1"/>
      <c r="AB53" s="208"/>
      <c r="AC53" s="1"/>
      <c r="AD53" s="208"/>
      <c r="AE53" s="1"/>
      <c r="AF53" s="208"/>
      <c r="AG53" s="1"/>
      <c r="AH53" s="208"/>
      <c r="AI53" s="1"/>
      <c r="AJ53" s="1"/>
      <c r="AK53" s="1"/>
      <c r="AL53" s="1"/>
      <c r="AM53" s="1"/>
    </row>
    <row r="54" ht="15.75" customHeight="1">
      <c r="A54" s="196" t="s">
        <v>4049</v>
      </c>
      <c r="B54" s="196" t="s">
        <v>4050</v>
      </c>
      <c r="C54" s="196" t="str">
        <f>VLOOKUP(A54,'import Bartın-Çankırı-Kastamonu'!A:Q,3,0)</f>
        <v>DOĞRU</v>
      </c>
      <c r="D54" s="196" t="s">
        <v>1370</v>
      </c>
      <c r="E54" s="196">
        <f>VLOOKUP(A54,'import Bartın-Çankırı-Kastamonu'!A:Q,5,0)</f>
        <v>952</v>
      </c>
      <c r="F54" s="196">
        <f>VLOOKUP(A54,'import Bartın-Çankırı-Kastamonu'!A:Q,6,0)</f>
        <v>13</v>
      </c>
      <c r="G54" s="196">
        <f>VLOOKUP(A54,'import Bartın-Çankırı-Kastamonu'!A:Q,7,0)</f>
        <v>0</v>
      </c>
      <c r="H54" s="196">
        <f>VLOOKUP(A54,'import Bartın-Çankırı-Kastamonu'!A:Q,8,0)</f>
        <v>9</v>
      </c>
      <c r="I54" s="196">
        <f>VLOOKUP(A54,'import Bartın-Çankırı-Kastamonu'!A:Q,9,0)</f>
        <v>9</v>
      </c>
      <c r="J54" s="205">
        <f>VLOOKUP(A54,'import Bartın-Çankırı-Kastamonu'!A:Q,10,0)</f>
        <v>0</v>
      </c>
      <c r="K54" s="196" t="s">
        <v>4051</v>
      </c>
      <c r="L54" s="196">
        <v>5.344590316E9</v>
      </c>
      <c r="M54" s="196" t="s">
        <v>1350</v>
      </c>
      <c r="N54" s="196" t="s">
        <v>3913</v>
      </c>
      <c r="O54" s="196" t="s">
        <v>4052</v>
      </c>
      <c r="P54" s="206" t="str">
        <f>VLOOKUP(A54,'import Bartın-Çankırı-Kastamonu'!A:Q,16,0)</f>
        <v>Geleneksel</v>
      </c>
      <c r="Q54" s="1" t="b">
        <v>0</v>
      </c>
      <c r="R54" s="1" t="s">
        <v>29</v>
      </c>
      <c r="S54" s="1"/>
      <c r="T54" s="207"/>
      <c r="U54" s="1" t="s">
        <v>4053</v>
      </c>
      <c r="V54" s="208"/>
      <c r="W54" s="208"/>
      <c r="X54" s="1"/>
      <c r="Y54" s="1"/>
      <c r="Z54" s="208"/>
      <c r="AA54" s="1"/>
      <c r="AB54" s="208"/>
      <c r="AC54" s="1"/>
      <c r="AD54" s="208"/>
      <c r="AE54" s="1"/>
      <c r="AF54" s="208"/>
      <c r="AG54" s="1"/>
      <c r="AH54" s="208"/>
      <c r="AI54" s="1"/>
      <c r="AJ54" s="1"/>
      <c r="AK54" s="1"/>
      <c r="AL54" s="1"/>
      <c r="AM54" s="1"/>
    </row>
    <row r="55" ht="15.75" customHeight="1">
      <c r="A55" s="196" t="s">
        <v>4054</v>
      </c>
      <c r="B55" s="196" t="s">
        <v>4055</v>
      </c>
      <c r="C55" s="196" t="str">
        <f>VLOOKUP(A55,'import Bartın-Çankırı-Kastamonu'!A:Q,3,0)</f>
        <v>DOĞRU</v>
      </c>
      <c r="D55" s="196" t="s">
        <v>1385</v>
      </c>
      <c r="E55" s="196">
        <f>VLOOKUP(A55,'import Bartın-Çankırı-Kastamonu'!A:Q,5,0)</f>
        <v>516</v>
      </c>
      <c r="F55" s="196">
        <f>VLOOKUP(A55,'import Bartın-Çankırı-Kastamonu'!A:Q,6,0)</f>
        <v>10</v>
      </c>
      <c r="G55" s="196">
        <f>VLOOKUP(A55,'import Bartın-Çankırı-Kastamonu'!A:Q,7,0)</f>
        <v>0</v>
      </c>
      <c r="H55" s="196">
        <f>VLOOKUP(A55,'import Bartın-Çankırı-Kastamonu'!A:Q,8,0)</f>
        <v>20</v>
      </c>
      <c r="I55" s="196">
        <f>VLOOKUP(A55,'import Bartın-Çankırı-Kastamonu'!A:Q,9,0)</f>
        <v>20</v>
      </c>
      <c r="J55" s="205">
        <f>VLOOKUP(A55,'import Bartın-Çankırı-Kastamonu'!A:Q,10,0)</f>
        <v>0</v>
      </c>
      <c r="K55" s="196" t="s">
        <v>4056</v>
      </c>
      <c r="L55" s="196">
        <v>3.782288891E9</v>
      </c>
      <c r="M55" s="196" t="s">
        <v>1350</v>
      </c>
      <c r="N55" s="196" t="s">
        <v>3979</v>
      </c>
      <c r="O55" s="196" t="s">
        <v>4057</v>
      </c>
      <c r="P55" s="206" t="str">
        <f>VLOOKUP(A55,'import Bartın-Çankırı-Kastamonu'!A:Q,16,0)</f>
        <v>Geleneksel</v>
      </c>
      <c r="Q55" s="1" t="b">
        <v>0</v>
      </c>
      <c r="R55" s="1" t="s">
        <v>29</v>
      </c>
      <c r="S55" s="1"/>
      <c r="T55" s="1"/>
      <c r="V55" s="208"/>
      <c r="W55" s="208"/>
      <c r="X55" s="1"/>
      <c r="Y55" s="1" t="s">
        <v>1353</v>
      </c>
      <c r="Z55" s="208">
        <v>44571.0</v>
      </c>
      <c r="AA55" s="1"/>
      <c r="AB55" s="208"/>
      <c r="AC55" s="1"/>
      <c r="AD55" s="208"/>
      <c r="AE55" s="1"/>
      <c r="AF55" s="208"/>
      <c r="AG55" s="1"/>
      <c r="AH55" s="208"/>
      <c r="AI55" s="1" t="s">
        <v>273</v>
      </c>
      <c r="AJ55" s="1"/>
      <c r="AK55" s="1"/>
      <c r="AL55" s="1"/>
      <c r="AM55" s="1"/>
    </row>
    <row r="56" ht="15.75" customHeight="1">
      <c r="A56" s="196" t="s">
        <v>4058</v>
      </c>
      <c r="B56" s="196" t="s">
        <v>4059</v>
      </c>
      <c r="C56" s="196" t="str">
        <f>VLOOKUP(A56,'import Bartın-Çankırı-Kastamonu'!A:Q,3,0)</f>
        <v>DOĞRU</v>
      </c>
      <c r="D56" s="196" t="s">
        <v>1507</v>
      </c>
      <c r="E56" s="196">
        <f>VLOOKUP(A56,'import Bartın-Çankırı-Kastamonu'!A:Q,5,0)</f>
        <v>2058</v>
      </c>
      <c r="F56" s="196">
        <f>VLOOKUP(A56,'import Bartın-Çankırı-Kastamonu'!A:Q,6,0)</f>
        <v>128</v>
      </c>
      <c r="G56" s="196">
        <f>VLOOKUP(A56,'import Bartın-Çankırı-Kastamonu'!A:Q,7,0)</f>
        <v>7</v>
      </c>
      <c r="H56" s="196">
        <f>VLOOKUP(A56,'import Bartın-Çankırı-Kastamonu'!A:Q,8,0)</f>
        <v>46</v>
      </c>
      <c r="I56" s="196">
        <f>VLOOKUP(A56,'import Bartın-Çankırı-Kastamonu'!A:Q,9,0)</f>
        <v>53</v>
      </c>
      <c r="J56" s="205">
        <f>VLOOKUP(A56,'import Bartın-Çankırı-Kastamonu'!A:Q,10,0)</f>
        <v>0.13</v>
      </c>
      <c r="K56" s="196" t="s">
        <v>4060</v>
      </c>
      <c r="L56" s="196">
        <v>5.414863703E9</v>
      </c>
      <c r="M56" s="196" t="s">
        <v>1350</v>
      </c>
      <c r="N56" s="196" t="s">
        <v>3883</v>
      </c>
      <c r="O56" s="196" t="s">
        <v>4061</v>
      </c>
      <c r="P56" s="206" t="str">
        <f>VLOOKUP(A56,'import Bartın-Çankırı-Kastamonu'!A:Q,16,0)</f>
        <v>Geleneksel</v>
      </c>
      <c r="Q56" s="1" t="b">
        <v>0</v>
      </c>
      <c r="R56" s="1" t="s">
        <v>38</v>
      </c>
      <c r="S56" s="1" t="s">
        <v>610</v>
      </c>
      <c r="T56" s="207" t="s">
        <v>3905</v>
      </c>
      <c r="V56" s="208">
        <v>44568.0</v>
      </c>
      <c r="W56" s="208">
        <v>44571.0</v>
      </c>
      <c r="X56" s="1"/>
      <c r="Y56" s="1" t="s">
        <v>1353</v>
      </c>
      <c r="Z56" s="208">
        <v>44568.0</v>
      </c>
      <c r="AA56" s="1"/>
      <c r="AB56" s="208"/>
      <c r="AC56" s="1"/>
      <c r="AD56" s="208"/>
      <c r="AE56" s="1"/>
      <c r="AF56" s="208"/>
      <c r="AG56" s="1"/>
      <c r="AH56" s="208"/>
      <c r="AI56" s="1" t="s">
        <v>610</v>
      </c>
      <c r="AJ56" s="1"/>
      <c r="AK56" s="1"/>
      <c r="AL56" s="1"/>
      <c r="AM56" s="1"/>
    </row>
    <row r="57" ht="15.75" customHeight="1">
      <c r="A57" s="196" t="s">
        <v>4062</v>
      </c>
      <c r="B57" s="196" t="s">
        <v>4063</v>
      </c>
      <c r="C57" s="196" t="str">
        <f>VLOOKUP(A57,'import Bartın-Çankırı-Kastamonu'!A:Q,3,0)</f>
        <v>DOĞRU</v>
      </c>
      <c r="D57" s="196" t="s">
        <v>1507</v>
      </c>
      <c r="E57" s="196">
        <f>VLOOKUP(A57,'import Bartın-Çankırı-Kastamonu'!A:Q,5,0)</f>
        <v>108</v>
      </c>
      <c r="F57" s="196">
        <f>VLOOKUP(A57,'import Bartın-Çankırı-Kastamonu'!A:Q,6,0)</f>
        <v>14</v>
      </c>
      <c r="G57" s="196">
        <f>VLOOKUP(A57,'import Bartın-Çankırı-Kastamonu'!A:Q,7,0)</f>
        <v>1</v>
      </c>
      <c r="H57" s="196">
        <f>VLOOKUP(A57,'import Bartın-Çankırı-Kastamonu'!A:Q,8,0)</f>
        <v>40</v>
      </c>
      <c r="I57" s="196">
        <f>VLOOKUP(A57,'import Bartın-Çankırı-Kastamonu'!A:Q,9,0)</f>
        <v>41</v>
      </c>
      <c r="J57" s="205">
        <f>VLOOKUP(A57,'import Bartın-Çankırı-Kastamonu'!A:Q,10,0)</f>
        <v>0.02</v>
      </c>
      <c r="K57" s="196" t="s">
        <v>4064</v>
      </c>
      <c r="L57" s="196">
        <v>5.380537427E9</v>
      </c>
      <c r="M57" s="196" t="s">
        <v>1350</v>
      </c>
      <c r="N57" s="196" t="s">
        <v>3877</v>
      </c>
      <c r="O57" s="196" t="s">
        <v>4065</v>
      </c>
      <c r="P57" s="206" t="str">
        <f>VLOOKUP(A57,'import Bartın-Çankırı-Kastamonu'!A:Q,16,0)</f>
        <v>Geleneksel</v>
      </c>
      <c r="Q57" s="1" t="b">
        <v>0</v>
      </c>
      <c r="R57" s="1" t="s">
        <v>38</v>
      </c>
      <c r="S57" s="1"/>
      <c r="T57" s="207" t="s">
        <v>3879</v>
      </c>
      <c r="U57" s="55"/>
      <c r="V57" s="209">
        <v>44614.0</v>
      </c>
      <c r="W57" s="208">
        <v>44617.0</v>
      </c>
      <c r="X57" s="1"/>
      <c r="Y57" s="1" t="s">
        <v>1506</v>
      </c>
      <c r="Z57" s="208">
        <v>44568.0</v>
      </c>
      <c r="AA57" s="1" t="s">
        <v>1506</v>
      </c>
      <c r="AB57" s="208">
        <v>44571.0</v>
      </c>
      <c r="AC57" s="1"/>
      <c r="AD57" s="208"/>
      <c r="AE57" s="1"/>
      <c r="AF57" s="208"/>
      <c r="AG57" s="1"/>
      <c r="AH57" s="208"/>
      <c r="AI57" s="1" t="s">
        <v>73</v>
      </c>
      <c r="AJ57" s="1" t="s">
        <v>273</v>
      </c>
      <c r="AK57" s="1"/>
      <c r="AL57" s="1"/>
      <c r="AM57" s="1"/>
    </row>
    <row r="58" ht="15.75" customHeight="1">
      <c r="A58" s="211" t="s">
        <v>4062</v>
      </c>
      <c r="B58" s="211" t="s">
        <v>4063</v>
      </c>
      <c r="C58" s="196" t="str">
        <f>VLOOKUP(A58,'import Bartın-Çankırı-Kastamonu'!A:Q,3,0)</f>
        <v>DOĞRU</v>
      </c>
      <c r="D58" s="211" t="s">
        <v>1507</v>
      </c>
      <c r="E58" s="213">
        <v>108.0</v>
      </c>
      <c r="F58" s="213">
        <v>14.0</v>
      </c>
      <c r="G58" s="213">
        <v>1.0</v>
      </c>
      <c r="H58" s="213">
        <v>40.0</v>
      </c>
      <c r="I58" s="213">
        <v>41.0</v>
      </c>
      <c r="J58" s="214">
        <v>0.02</v>
      </c>
      <c r="K58" s="211" t="s">
        <v>4064</v>
      </c>
      <c r="L58" s="211">
        <v>5.380537427E9</v>
      </c>
      <c r="M58" s="211" t="s">
        <v>1350</v>
      </c>
      <c r="N58" s="211" t="s">
        <v>3877</v>
      </c>
      <c r="O58" s="211" t="s">
        <v>4065</v>
      </c>
      <c r="P58" s="206" t="str">
        <f>VLOOKUP(A58,'import Bartın-Çankırı-Kastamonu'!A:Q,16,0)</f>
        <v>Geleneksel</v>
      </c>
      <c r="Q58" s="1" t="b">
        <v>0</v>
      </c>
      <c r="R58" s="1"/>
      <c r="S58" s="1"/>
      <c r="T58" s="207"/>
      <c r="U58" s="1"/>
      <c r="V58" s="208"/>
      <c r="W58" s="208"/>
      <c r="X58" s="1"/>
      <c r="Y58" s="1"/>
      <c r="Z58" s="208"/>
      <c r="AA58" s="1"/>
      <c r="AB58" s="208"/>
      <c r="AC58" s="1"/>
      <c r="AD58" s="208"/>
      <c r="AE58" s="1"/>
      <c r="AF58" s="208"/>
      <c r="AG58" s="1"/>
      <c r="AH58" s="208"/>
      <c r="AI58" s="1"/>
      <c r="AJ58" s="1"/>
      <c r="AK58" s="1"/>
      <c r="AL58" s="1"/>
      <c r="AM58" s="1"/>
    </row>
    <row r="59" ht="15.75" customHeight="1">
      <c r="A59" s="196" t="s">
        <v>4066</v>
      </c>
      <c r="B59" s="196" t="s">
        <v>4067</v>
      </c>
      <c r="C59" s="196" t="str">
        <f>VLOOKUP(A59,'import Bartın-Çankırı-Kastamonu'!A:Q,3,0)</f>
        <v>DOĞRU</v>
      </c>
      <c r="D59" s="196" t="s">
        <v>1348</v>
      </c>
      <c r="E59" s="196">
        <f>VLOOKUP(A59,'import Bartın-Çankırı-Kastamonu'!A:Q,5,0)</f>
        <v>1270</v>
      </c>
      <c r="F59" s="196">
        <f>VLOOKUP(A59,'import Bartın-Çankırı-Kastamonu'!A:Q,6,0)</f>
        <v>70</v>
      </c>
      <c r="G59" s="196">
        <f>VLOOKUP(A59,'import Bartın-Çankırı-Kastamonu'!A:Q,7,0)</f>
        <v>0</v>
      </c>
      <c r="H59" s="196">
        <f>VLOOKUP(A59,'import Bartın-Çankırı-Kastamonu'!A:Q,8,0)</f>
        <v>21</v>
      </c>
      <c r="I59" s="196">
        <f>VLOOKUP(A59,'import Bartın-Çankırı-Kastamonu'!A:Q,9,0)</f>
        <v>21</v>
      </c>
      <c r="J59" s="205">
        <f>VLOOKUP(A59,'import Bartın-Çankırı-Kastamonu'!A:Q,10,0)</f>
        <v>0</v>
      </c>
      <c r="K59" s="196" t="s">
        <v>4068</v>
      </c>
      <c r="L59" s="196">
        <v>5.356480123E9</v>
      </c>
      <c r="M59" s="196" t="s">
        <v>1350</v>
      </c>
      <c r="N59" s="196" t="s">
        <v>3913</v>
      </c>
      <c r="O59" s="196" t="s">
        <v>4069</v>
      </c>
      <c r="P59" s="206" t="str">
        <f>VLOOKUP(A59,'import Bartın-Çankırı-Kastamonu'!A:Q,16,0)</f>
        <v>Geleneksel</v>
      </c>
      <c r="Q59" s="1" t="b">
        <v>0</v>
      </c>
      <c r="R59" s="1" t="s">
        <v>29</v>
      </c>
      <c r="S59" s="1" t="s">
        <v>273</v>
      </c>
      <c r="T59" s="207" t="s">
        <v>3879</v>
      </c>
      <c r="U59" s="1" t="s">
        <v>4070</v>
      </c>
      <c r="V59" s="208"/>
      <c r="W59" s="208"/>
      <c r="X59" s="1"/>
      <c r="Y59" s="1" t="s">
        <v>1353</v>
      </c>
      <c r="Z59" s="208">
        <v>44571.0</v>
      </c>
      <c r="AA59" s="1"/>
      <c r="AB59" s="208"/>
      <c r="AC59" s="1"/>
      <c r="AD59" s="208"/>
      <c r="AE59" s="1"/>
      <c r="AF59" s="208"/>
      <c r="AG59" s="1"/>
      <c r="AH59" s="208"/>
      <c r="AI59" s="1" t="s">
        <v>273</v>
      </c>
      <c r="AJ59" s="1"/>
      <c r="AK59" s="1"/>
      <c r="AL59" s="1"/>
      <c r="AM59" s="1"/>
    </row>
    <row r="60" ht="15.75" customHeight="1">
      <c r="A60" s="211" t="s">
        <v>4066</v>
      </c>
      <c r="B60" s="211" t="s">
        <v>4067</v>
      </c>
      <c r="C60" s="196" t="str">
        <f>VLOOKUP(A60,'import Bartın-Çankırı-Kastamonu'!A:Q,3,0)</f>
        <v>DOĞRU</v>
      </c>
      <c r="D60" s="211" t="s">
        <v>1348</v>
      </c>
      <c r="E60" s="213">
        <v>1270.0</v>
      </c>
      <c r="F60" s="213">
        <v>70.0</v>
      </c>
      <c r="G60" s="213">
        <v>0.0</v>
      </c>
      <c r="H60" s="213">
        <v>21.0</v>
      </c>
      <c r="I60" s="213">
        <v>21.0</v>
      </c>
      <c r="J60" s="214">
        <v>0.0</v>
      </c>
      <c r="K60" s="211" t="s">
        <v>4068</v>
      </c>
      <c r="L60" s="211">
        <v>5.356480123E9</v>
      </c>
      <c r="M60" s="211" t="s">
        <v>1350</v>
      </c>
      <c r="N60" s="211" t="s">
        <v>3913</v>
      </c>
      <c r="O60" s="211" t="s">
        <v>4069</v>
      </c>
      <c r="P60" s="206" t="str">
        <f>VLOOKUP(A60,'import Bartın-Çankırı-Kastamonu'!A:Q,16,0)</f>
        <v>Geleneksel</v>
      </c>
      <c r="Q60" s="1" t="b">
        <v>0</v>
      </c>
      <c r="R60" s="1"/>
      <c r="S60" s="1"/>
      <c r="T60" s="207"/>
      <c r="U60" s="1"/>
      <c r="V60" s="208"/>
      <c r="W60" s="208"/>
      <c r="X60" s="1"/>
      <c r="Y60" s="1"/>
      <c r="Z60" s="208"/>
      <c r="AA60" s="1"/>
      <c r="AB60" s="208"/>
      <c r="AC60" s="1"/>
      <c r="AD60" s="208"/>
      <c r="AE60" s="1"/>
      <c r="AF60" s="208"/>
      <c r="AG60" s="1"/>
      <c r="AH60" s="208"/>
      <c r="AI60" s="1"/>
      <c r="AJ60" s="1"/>
      <c r="AK60" s="1"/>
      <c r="AL60" s="1"/>
      <c r="AM60" s="1"/>
    </row>
    <row r="61" ht="15.75" customHeight="1">
      <c r="A61" s="196" t="s">
        <v>4071</v>
      </c>
      <c r="B61" s="196" t="s">
        <v>4072</v>
      </c>
      <c r="C61" s="196" t="str">
        <f>VLOOKUP(A61,'import Bartın-Çankırı-Kastamonu'!A:Q,3,0)</f>
        <v>DOĞRU</v>
      </c>
      <c r="D61" s="196" t="s">
        <v>1832</v>
      </c>
      <c r="E61" s="196">
        <f>VLOOKUP(A61,'import Bartın-Çankırı-Kastamonu'!A:Q,5,0)</f>
        <v>91</v>
      </c>
      <c r="F61" s="196">
        <f>VLOOKUP(A61,'import Bartın-Çankırı-Kastamonu'!A:Q,6,0)</f>
        <v>22</v>
      </c>
      <c r="G61" s="196">
        <f>VLOOKUP(A61,'import Bartın-Çankırı-Kastamonu'!A:Q,7,0)</f>
        <v>0</v>
      </c>
      <c r="H61" s="196">
        <f>VLOOKUP(A61,'import Bartın-Çankırı-Kastamonu'!A:Q,8,0)</f>
        <v>19</v>
      </c>
      <c r="I61" s="196">
        <f>VLOOKUP(A61,'import Bartın-Çankırı-Kastamonu'!A:Q,9,0)</f>
        <v>19</v>
      </c>
      <c r="J61" s="205">
        <f>VLOOKUP(A61,'import Bartın-Çankırı-Kastamonu'!A:Q,10,0)</f>
        <v>0</v>
      </c>
      <c r="K61" s="196" t="s">
        <v>4073</v>
      </c>
      <c r="L61" s="196">
        <v>5.530150505E9</v>
      </c>
      <c r="M61" s="196" t="s">
        <v>1350</v>
      </c>
      <c r="N61" s="196" t="s">
        <v>3883</v>
      </c>
      <c r="O61" s="196" t="s">
        <v>4074</v>
      </c>
      <c r="P61" s="206" t="str">
        <f>VLOOKUP(A61,'import Bartın-Çankırı-Kastamonu'!A:Q,16,0)</f>
        <v>Geleneksel</v>
      </c>
      <c r="Q61" s="1" t="b">
        <v>0</v>
      </c>
      <c r="R61" s="1"/>
      <c r="S61" s="1"/>
      <c r="T61" s="207"/>
      <c r="U61" s="1"/>
      <c r="V61" s="208"/>
      <c r="W61" s="208"/>
      <c r="X61" s="1"/>
      <c r="Y61" s="1"/>
      <c r="Z61" s="208"/>
      <c r="AA61" s="1"/>
      <c r="AB61" s="208"/>
      <c r="AC61" s="1"/>
      <c r="AD61" s="208"/>
      <c r="AE61" s="1"/>
      <c r="AF61" s="208"/>
      <c r="AG61" s="1"/>
      <c r="AH61" s="208"/>
      <c r="AI61" s="1"/>
      <c r="AJ61" s="1"/>
      <c r="AK61" s="1"/>
      <c r="AL61" s="1"/>
      <c r="AM61" s="1"/>
    </row>
    <row r="62" ht="15.75" customHeight="1">
      <c r="A62" s="211" t="s">
        <v>4071</v>
      </c>
      <c r="B62" s="211" t="s">
        <v>4072</v>
      </c>
      <c r="C62" s="196" t="str">
        <f>VLOOKUP(A62,'import Bartın-Çankırı-Kastamonu'!A:Q,3,0)</f>
        <v>DOĞRU</v>
      </c>
      <c r="D62" s="211" t="s">
        <v>1832</v>
      </c>
      <c r="E62" s="213">
        <v>50.0</v>
      </c>
      <c r="F62" s="213">
        <v>9.0</v>
      </c>
      <c r="G62" s="213">
        <v>0.0</v>
      </c>
      <c r="H62" s="213">
        <v>20.0</v>
      </c>
      <c r="I62" s="213">
        <v>20.0</v>
      </c>
      <c r="J62" s="214">
        <v>0.0</v>
      </c>
      <c r="K62" s="211" t="s">
        <v>4073</v>
      </c>
      <c r="L62" s="211">
        <v>5.530150505E9</v>
      </c>
      <c r="M62" s="211" t="s">
        <v>1350</v>
      </c>
      <c r="N62" s="211" t="s">
        <v>3883</v>
      </c>
      <c r="O62" s="211" t="s">
        <v>4074</v>
      </c>
      <c r="P62" s="206" t="str">
        <f>VLOOKUP(A62,'import Bartın-Çankırı-Kastamonu'!A:Q,16,0)</f>
        <v>Geleneksel</v>
      </c>
      <c r="Q62" s="1" t="b">
        <v>0</v>
      </c>
      <c r="R62" s="1"/>
      <c r="S62" s="1"/>
      <c r="T62" s="207"/>
      <c r="U62" s="1"/>
      <c r="V62" s="208"/>
      <c r="W62" s="208"/>
      <c r="X62" s="1"/>
      <c r="Y62" s="1"/>
      <c r="Z62" s="208"/>
      <c r="AA62" s="1"/>
      <c r="AB62" s="208"/>
      <c r="AC62" s="1"/>
      <c r="AD62" s="208"/>
      <c r="AE62" s="1"/>
      <c r="AF62" s="208"/>
      <c r="AG62" s="1"/>
      <c r="AH62" s="208"/>
      <c r="AI62" s="1"/>
      <c r="AJ62" s="1"/>
      <c r="AK62" s="1"/>
      <c r="AL62" s="1"/>
      <c r="AM62" s="1"/>
    </row>
    <row r="63" ht="15.75" customHeight="1">
      <c r="A63" s="211" t="s">
        <v>4075</v>
      </c>
      <c r="B63" s="211" t="s">
        <v>4076</v>
      </c>
      <c r="C63" s="196" t="str">
        <f>VLOOKUP(A63,'import Bartın-Çankırı-Kastamonu'!A:Q,3,0)</f>
        <v>YANLIŞ</v>
      </c>
      <c r="D63" s="211" t="s">
        <v>1370</v>
      </c>
      <c r="E63" s="196">
        <f>VLOOKUP(A63,'import Bartın-Çankırı-Kastamonu'!A:Q,5,0)</f>
        <v>1242</v>
      </c>
      <c r="F63" s="196" t="str">
        <f>VLOOKUP(A63,'import Bartın-Çankırı-Kastamonu'!A:Q,6,0)</f>
        <v/>
      </c>
      <c r="G63" s="196">
        <f>VLOOKUP(A63,'import Bartın-Çankırı-Kastamonu'!A:Q,7,0)</f>
        <v>0</v>
      </c>
      <c r="H63" s="196">
        <f>VLOOKUP(A63,'import Bartın-Çankırı-Kastamonu'!A:Q,8,0)</f>
        <v>29</v>
      </c>
      <c r="I63" s="196">
        <f>VLOOKUP(A63,'import Bartın-Çankırı-Kastamonu'!A:Q,9,0)</f>
        <v>29</v>
      </c>
      <c r="J63" s="205">
        <f>VLOOKUP(A63,'import Bartın-Çankırı-Kastamonu'!A:Q,10,0)</f>
        <v>0</v>
      </c>
      <c r="K63" s="211" t="s">
        <v>4077</v>
      </c>
      <c r="L63" s="211">
        <v>5.426779244E9</v>
      </c>
      <c r="M63" s="211" t="s">
        <v>1350</v>
      </c>
      <c r="N63" s="211" t="s">
        <v>3943</v>
      </c>
      <c r="O63" s="211" t="s">
        <v>4078</v>
      </c>
      <c r="P63" s="206" t="str">
        <f>VLOOKUP(A63,'import Bartın-Çankırı-Kastamonu'!A:Q,16,0)</f>
        <v>Geleneksel</v>
      </c>
      <c r="Q63" s="1" t="b">
        <v>0</v>
      </c>
      <c r="R63" s="1"/>
      <c r="S63" s="1"/>
      <c r="T63" s="207"/>
      <c r="U63" s="1"/>
      <c r="V63" s="208"/>
      <c r="W63" s="208"/>
      <c r="X63" s="1"/>
      <c r="Y63" s="1"/>
      <c r="Z63" s="208"/>
      <c r="AA63" s="1"/>
      <c r="AB63" s="208"/>
      <c r="AC63" s="1"/>
      <c r="AD63" s="208"/>
      <c r="AE63" s="1"/>
      <c r="AF63" s="208"/>
      <c r="AG63" s="1"/>
      <c r="AH63" s="208"/>
      <c r="AI63" s="1"/>
      <c r="AJ63" s="1"/>
      <c r="AK63" s="1"/>
      <c r="AL63" s="1"/>
      <c r="AM63" s="1"/>
    </row>
    <row r="64" ht="15.75" customHeight="1">
      <c r="A64" s="196" t="s">
        <v>4079</v>
      </c>
      <c r="B64" s="196" t="s">
        <v>4080</v>
      </c>
      <c r="C64" s="196" t="str">
        <f>VLOOKUP(A64,'import Bartın-Çankırı-Kastamonu'!A:Q,3,0)</f>
        <v>DOĞRU</v>
      </c>
      <c r="D64" s="196" t="s">
        <v>1370</v>
      </c>
      <c r="E64" s="196">
        <f>VLOOKUP(A64,'import Bartın-Çankırı-Kastamonu'!A:Q,5,0)</f>
        <v>261</v>
      </c>
      <c r="F64" s="196">
        <f>VLOOKUP(A64,'import Bartın-Çankırı-Kastamonu'!A:Q,6,0)</f>
        <v>69</v>
      </c>
      <c r="G64" s="196">
        <f>VLOOKUP(A64,'import Bartın-Çankırı-Kastamonu'!A:Q,7,0)</f>
        <v>6</v>
      </c>
      <c r="H64" s="196">
        <f>VLOOKUP(A64,'import Bartın-Çankırı-Kastamonu'!A:Q,8,0)</f>
        <v>15</v>
      </c>
      <c r="I64" s="196">
        <f>VLOOKUP(A64,'import Bartın-Çankırı-Kastamonu'!A:Q,9,0)</f>
        <v>21</v>
      </c>
      <c r="J64" s="205">
        <f>VLOOKUP(A64,'import Bartın-Çankırı-Kastamonu'!A:Q,10,0)</f>
        <v>0.29</v>
      </c>
      <c r="K64" s="196" t="s">
        <v>4081</v>
      </c>
      <c r="L64" s="196">
        <v>3.782287778E9</v>
      </c>
      <c r="M64" s="196" t="s">
        <v>1350</v>
      </c>
      <c r="N64" s="196" t="s">
        <v>3808</v>
      </c>
      <c r="O64" s="196" t="s">
        <v>4082</v>
      </c>
      <c r="P64" s="206" t="str">
        <f>VLOOKUP(A64,'import Bartın-Çankırı-Kastamonu'!A:Q,16,0)</f>
        <v>Geleneksel</v>
      </c>
      <c r="Q64" s="1" t="b">
        <v>0</v>
      </c>
      <c r="R64" s="1" t="s">
        <v>38</v>
      </c>
      <c r="S64" s="1"/>
      <c r="T64" s="207" t="s">
        <v>3879</v>
      </c>
      <c r="U64" s="1"/>
      <c r="V64" s="208">
        <v>44620.0</v>
      </c>
      <c r="W64" s="208">
        <v>44621.0</v>
      </c>
      <c r="X64" s="1"/>
      <c r="Y64" s="1"/>
      <c r="Z64" s="208"/>
      <c r="AA64" s="1"/>
      <c r="AB64" s="208"/>
      <c r="AC64" s="1"/>
      <c r="AD64" s="208"/>
      <c r="AE64" s="1"/>
      <c r="AF64" s="208"/>
      <c r="AG64" s="1"/>
      <c r="AH64" s="208"/>
      <c r="AI64" s="1"/>
      <c r="AJ64" s="1"/>
      <c r="AK64" s="1"/>
      <c r="AL64" s="1"/>
      <c r="AM64" s="1"/>
    </row>
    <row r="65" ht="15.75" customHeight="1">
      <c r="A65" s="196" t="s">
        <v>4083</v>
      </c>
      <c r="B65" s="196" t="s">
        <v>4084</v>
      </c>
      <c r="C65" s="196" t="str">
        <f>VLOOKUP(A65,'import Bartın-Çankırı-Kastamonu'!A:Q,3,0)</f>
        <v>DOĞRU</v>
      </c>
      <c r="D65" s="196" t="s">
        <v>1507</v>
      </c>
      <c r="E65" s="196" t="str">
        <f>VLOOKUP(A65,'import Bartın-Çankırı-Kastamonu'!A:Q,5,0)</f>
        <v/>
      </c>
      <c r="F65" s="196" t="str">
        <f>VLOOKUP(A65,'import Bartın-Çankırı-Kastamonu'!A:Q,6,0)</f>
        <v/>
      </c>
      <c r="G65" s="196">
        <f>VLOOKUP(A65,'import Bartın-Çankırı-Kastamonu'!A:Q,7,0)</f>
        <v>3</v>
      </c>
      <c r="H65" s="196">
        <f>VLOOKUP(A65,'import Bartın-Çankırı-Kastamonu'!A:Q,8,0)</f>
        <v>22</v>
      </c>
      <c r="I65" s="196">
        <f>VLOOKUP(A65,'import Bartın-Çankırı-Kastamonu'!A:Q,9,0)</f>
        <v>25</v>
      </c>
      <c r="J65" s="205">
        <f>VLOOKUP(A65,'import Bartın-Çankırı-Kastamonu'!A:Q,10,0)</f>
        <v>0.12</v>
      </c>
      <c r="K65" s="196" t="s">
        <v>4085</v>
      </c>
      <c r="L65" s="196">
        <v>5.348594237E9</v>
      </c>
      <c r="M65" s="196" t="s">
        <v>1350</v>
      </c>
      <c r="N65" s="196" t="s">
        <v>3883</v>
      </c>
      <c r="O65" s="196" t="s">
        <v>4086</v>
      </c>
      <c r="P65" s="206" t="str">
        <f>VLOOKUP(A65,'import Bartın-Çankırı-Kastamonu'!A:Q,16,0)</f>
        <v>Geleneksel</v>
      </c>
      <c r="Q65" s="1" t="b">
        <v>0</v>
      </c>
      <c r="R65" s="1"/>
      <c r="S65" s="1"/>
      <c r="T65" s="207"/>
      <c r="U65" s="1"/>
      <c r="V65" s="208"/>
      <c r="W65" s="208"/>
      <c r="X65" s="1"/>
      <c r="Y65" s="1"/>
      <c r="Z65" s="208"/>
      <c r="AA65" s="1"/>
      <c r="AB65" s="208"/>
      <c r="AC65" s="1"/>
      <c r="AD65" s="208"/>
      <c r="AE65" s="1"/>
      <c r="AF65" s="208"/>
      <c r="AG65" s="1"/>
      <c r="AH65" s="208"/>
      <c r="AI65" s="1"/>
      <c r="AJ65" s="1"/>
      <c r="AK65" s="1"/>
      <c r="AL65" s="1"/>
      <c r="AM65" s="1"/>
    </row>
    <row r="66" ht="15.75" customHeight="1">
      <c r="A66" s="211" t="s">
        <v>4087</v>
      </c>
      <c r="B66" s="211" t="s">
        <v>4088</v>
      </c>
      <c r="C66" s="196" t="str">
        <f>VLOOKUP(A66,'import Bartın-Çankırı-Kastamonu'!A:Q,3,0)</f>
        <v>DOĞRU</v>
      </c>
      <c r="D66" s="211" t="s">
        <v>1507</v>
      </c>
      <c r="E66" s="196">
        <f>VLOOKUP(A66,'import Bartın-Çankırı-Kastamonu'!A:Q,5,0)</f>
        <v>143</v>
      </c>
      <c r="F66" s="196">
        <f>VLOOKUP(A66,'import Bartın-Çankırı-Kastamonu'!A:Q,6,0)</f>
        <v>47</v>
      </c>
      <c r="G66" s="196">
        <f>VLOOKUP(A66,'import Bartın-Çankırı-Kastamonu'!A:Q,7,0)</f>
        <v>0</v>
      </c>
      <c r="H66" s="196">
        <f>VLOOKUP(A66,'import Bartın-Çankırı-Kastamonu'!A:Q,8,0)</f>
        <v>43</v>
      </c>
      <c r="I66" s="196">
        <f>VLOOKUP(A66,'import Bartın-Çankırı-Kastamonu'!A:Q,9,0)</f>
        <v>43</v>
      </c>
      <c r="J66" s="205">
        <f>VLOOKUP(A66,'import Bartın-Çankırı-Kastamonu'!A:Q,10,0)</f>
        <v>0</v>
      </c>
      <c r="K66" s="211" t="s">
        <v>4089</v>
      </c>
      <c r="L66" s="211">
        <v>5.306104799E9</v>
      </c>
      <c r="M66" s="211" t="s">
        <v>1350</v>
      </c>
      <c r="N66" s="211" t="s">
        <v>4003</v>
      </c>
      <c r="O66" s="211" t="s">
        <v>4090</v>
      </c>
      <c r="P66" s="206" t="str">
        <f>VLOOKUP(A66,'import Bartın-Çankırı-Kastamonu'!A:Q,16,0)</f>
        <v>Geleneksel</v>
      </c>
      <c r="Q66" s="1" t="b">
        <v>0</v>
      </c>
      <c r="R66" s="1"/>
      <c r="S66" s="1"/>
      <c r="T66" s="207"/>
      <c r="U66" s="1"/>
      <c r="V66" s="208"/>
      <c r="W66" s="208"/>
      <c r="X66" s="1"/>
      <c r="Y66" s="1"/>
      <c r="Z66" s="208"/>
      <c r="AA66" s="1"/>
      <c r="AB66" s="208"/>
      <c r="AC66" s="1"/>
      <c r="AD66" s="208"/>
      <c r="AE66" s="1"/>
      <c r="AF66" s="208"/>
      <c r="AG66" s="1"/>
      <c r="AH66" s="208"/>
      <c r="AI66" s="1"/>
      <c r="AJ66" s="1"/>
      <c r="AK66" s="1"/>
      <c r="AL66" s="1"/>
      <c r="AM66" s="1"/>
    </row>
    <row r="67" ht="15.75" customHeight="1">
      <c r="A67" s="211" t="s">
        <v>4091</v>
      </c>
      <c r="B67" s="211" t="s">
        <v>4092</v>
      </c>
      <c r="C67" s="196" t="str">
        <f>VLOOKUP(A67,'import Bartın-Çankırı-Kastamonu'!A:Q,3,0)</f>
        <v>DOĞRU</v>
      </c>
      <c r="D67" s="211" t="s">
        <v>1385</v>
      </c>
      <c r="E67" s="196">
        <f>VLOOKUP(A67,'import Bartın-Çankırı-Kastamonu'!A:Q,5,0)</f>
        <v>285</v>
      </c>
      <c r="F67" s="196">
        <f>VLOOKUP(A67,'import Bartın-Çankırı-Kastamonu'!A:Q,6,0)</f>
        <v>39</v>
      </c>
      <c r="G67" s="196">
        <f>VLOOKUP(A67,'import Bartın-Çankırı-Kastamonu'!A:Q,7,0)</f>
        <v>0</v>
      </c>
      <c r="H67" s="196">
        <f>VLOOKUP(A67,'import Bartın-Çankırı-Kastamonu'!A:Q,8,0)</f>
        <v>83</v>
      </c>
      <c r="I67" s="196">
        <f>VLOOKUP(A67,'import Bartın-Çankırı-Kastamonu'!A:Q,9,0)</f>
        <v>83</v>
      </c>
      <c r="J67" s="205">
        <f>VLOOKUP(A67,'import Bartın-Çankırı-Kastamonu'!A:Q,10,0)</f>
        <v>0</v>
      </c>
      <c r="K67" s="211" t="s">
        <v>4093</v>
      </c>
      <c r="L67" s="211">
        <v>3.662222594E9</v>
      </c>
      <c r="M67" s="211" t="s">
        <v>1350</v>
      </c>
      <c r="N67" s="211" t="s">
        <v>4094</v>
      </c>
      <c r="O67" s="211" t="s">
        <v>4095</v>
      </c>
      <c r="P67" s="206" t="str">
        <f>VLOOKUP(A67,'import Bartın-Çankırı-Kastamonu'!A:Q,16,0)</f>
        <v>Geleneksel</v>
      </c>
      <c r="Q67" s="1" t="b">
        <v>0</v>
      </c>
      <c r="R67" s="1"/>
      <c r="S67" s="1"/>
      <c r="T67" s="207"/>
      <c r="U67" s="1"/>
      <c r="V67" s="208"/>
      <c r="W67" s="208"/>
      <c r="X67" s="1"/>
      <c r="Y67" s="1"/>
      <c r="Z67" s="208"/>
      <c r="AA67" s="1"/>
      <c r="AB67" s="208"/>
      <c r="AC67" s="1"/>
      <c r="AD67" s="208"/>
      <c r="AE67" s="1"/>
      <c r="AF67" s="208"/>
      <c r="AG67" s="1"/>
      <c r="AH67" s="208"/>
      <c r="AI67" s="1"/>
      <c r="AJ67" s="1"/>
      <c r="AK67" s="1"/>
      <c r="AL67" s="1"/>
      <c r="AM67" s="1"/>
    </row>
    <row r="68" ht="15.75" customHeight="1">
      <c r="A68" s="211" t="s">
        <v>4096</v>
      </c>
      <c r="B68" s="211" t="s">
        <v>4097</v>
      </c>
      <c r="C68" s="196" t="str">
        <f>VLOOKUP(A68,'import Bartın-Çankırı-Kastamonu'!A:Q,3,0)</f>
        <v>DOĞRU</v>
      </c>
      <c r="D68" s="211" t="s">
        <v>1950</v>
      </c>
      <c r="E68" s="213">
        <v>50.0</v>
      </c>
      <c r="F68" s="213">
        <v>9.0</v>
      </c>
      <c r="G68" s="213">
        <v>0.0</v>
      </c>
      <c r="H68" s="213">
        <v>20.0</v>
      </c>
      <c r="I68" s="213">
        <v>20.0</v>
      </c>
      <c r="J68" s="214">
        <v>0.0</v>
      </c>
      <c r="K68" s="211" t="s">
        <v>4098</v>
      </c>
      <c r="L68" s="211">
        <v>5.526147474E9</v>
      </c>
      <c r="M68" s="211" t="s">
        <v>1350</v>
      </c>
      <c r="N68" s="211" t="s">
        <v>3877</v>
      </c>
      <c r="O68" s="211" t="s">
        <v>4099</v>
      </c>
      <c r="P68" s="206" t="str">
        <f>VLOOKUP(A68,'import Bartın-Çankırı-Kastamonu'!A:Q,16,0)</f>
        <v>Geleneksel</v>
      </c>
      <c r="Q68" s="1" t="b">
        <v>0</v>
      </c>
      <c r="R68" s="1"/>
      <c r="S68" s="1"/>
      <c r="T68" s="207"/>
      <c r="U68" s="1"/>
      <c r="V68" s="208"/>
      <c r="W68" s="208"/>
      <c r="X68" s="1"/>
      <c r="Y68" s="1"/>
      <c r="Z68" s="208"/>
      <c r="AA68" s="1"/>
      <c r="AB68" s="208"/>
      <c r="AC68" s="1"/>
      <c r="AD68" s="208"/>
      <c r="AE68" s="1"/>
      <c r="AF68" s="208"/>
      <c r="AG68" s="1"/>
      <c r="AH68" s="208"/>
      <c r="AI68" s="1"/>
      <c r="AJ68" s="1"/>
      <c r="AK68" s="1"/>
      <c r="AL68" s="1"/>
      <c r="AM68" s="1"/>
    </row>
    <row r="69" ht="15.75" customHeight="1">
      <c r="A69" s="196" t="s">
        <v>4100</v>
      </c>
      <c r="B69" s="196" t="s">
        <v>4101</v>
      </c>
      <c r="C69" s="196" t="str">
        <f>VLOOKUP(A69,'import Bartın-Çankırı-Kastamonu'!A:Q,3,0)</f>
        <v>DOĞRU</v>
      </c>
      <c r="D69" s="196" t="s">
        <v>1385</v>
      </c>
      <c r="E69" s="196">
        <f>VLOOKUP(A69,'import Bartın-Çankırı-Kastamonu'!A:Q,5,0)</f>
        <v>50</v>
      </c>
      <c r="F69" s="196">
        <f>VLOOKUP(A69,'import Bartın-Çankırı-Kastamonu'!A:Q,6,0)</f>
        <v>9</v>
      </c>
      <c r="G69" s="196">
        <f>VLOOKUP(A69,'import Bartın-Çankırı-Kastamonu'!A:Q,7,0)</f>
        <v>0</v>
      </c>
      <c r="H69" s="196">
        <f>VLOOKUP(A69,'import Bartın-Çankırı-Kastamonu'!A:Q,8,0)</f>
        <v>20</v>
      </c>
      <c r="I69" s="196">
        <f>VLOOKUP(A69,'import Bartın-Çankırı-Kastamonu'!A:Q,9,0)</f>
        <v>20</v>
      </c>
      <c r="J69" s="205">
        <f>VLOOKUP(A69,'import Bartın-Çankırı-Kastamonu'!A:Q,10,0)</f>
        <v>0</v>
      </c>
      <c r="K69" s="196" t="s">
        <v>4102</v>
      </c>
      <c r="L69" s="196">
        <v>3.78315253E9</v>
      </c>
      <c r="M69" s="196" t="s">
        <v>4103</v>
      </c>
      <c r="N69" s="196" t="s">
        <v>4104</v>
      </c>
      <c r="O69" s="196" t="s">
        <v>4105</v>
      </c>
      <c r="P69" s="206" t="str">
        <f>VLOOKUP(A69,'import Bartın-Çankırı-Kastamonu'!A:Q,16,0)</f>
        <v>Geleneksel</v>
      </c>
      <c r="Q69" s="1" t="b">
        <v>0</v>
      </c>
      <c r="R69" s="1"/>
      <c r="S69" s="1"/>
      <c r="T69" s="207"/>
      <c r="U69" s="1"/>
      <c r="V69" s="208"/>
      <c r="W69" s="208"/>
      <c r="X69" s="1"/>
      <c r="Y69" s="1"/>
      <c r="Z69" s="208"/>
      <c r="AA69" s="1"/>
      <c r="AB69" s="208"/>
      <c r="AC69" s="1"/>
      <c r="AD69" s="208"/>
      <c r="AE69" s="1"/>
      <c r="AF69" s="208"/>
      <c r="AG69" s="1"/>
      <c r="AH69" s="208"/>
      <c r="AI69" s="1"/>
      <c r="AJ69" s="1"/>
      <c r="AK69" s="1"/>
      <c r="AL69" s="1"/>
      <c r="AM69" s="1"/>
    </row>
    <row r="70" ht="15.75" customHeight="1">
      <c r="A70" s="211" t="s">
        <v>4100</v>
      </c>
      <c r="B70" s="211" t="s">
        <v>4101</v>
      </c>
      <c r="C70" s="196" t="str">
        <f>VLOOKUP(A70,'import Bartın-Çankırı-Kastamonu'!A:Q,3,0)</f>
        <v>DOĞRU</v>
      </c>
      <c r="D70" s="211" t="s">
        <v>1385</v>
      </c>
      <c r="E70" s="213">
        <v>50.0</v>
      </c>
      <c r="F70" s="213">
        <v>9.0</v>
      </c>
      <c r="G70" s="213">
        <v>0.0</v>
      </c>
      <c r="H70" s="213">
        <v>20.0</v>
      </c>
      <c r="I70" s="213">
        <v>20.0</v>
      </c>
      <c r="J70" s="214">
        <v>0.0</v>
      </c>
      <c r="K70" s="211" t="s">
        <v>4102</v>
      </c>
      <c r="L70" s="211">
        <v>3.78315253E9</v>
      </c>
      <c r="M70" s="211" t="s">
        <v>4103</v>
      </c>
      <c r="N70" s="211" t="s">
        <v>4104</v>
      </c>
      <c r="O70" s="211" t="s">
        <v>4105</v>
      </c>
      <c r="P70" s="206" t="str">
        <f>VLOOKUP(A70,'import Bartın-Çankırı-Kastamonu'!A:Q,16,0)</f>
        <v>Geleneksel</v>
      </c>
      <c r="Q70" s="1" t="b">
        <v>0</v>
      </c>
      <c r="R70" s="1"/>
      <c r="S70" s="1"/>
      <c r="T70" s="207"/>
      <c r="U70" s="1"/>
      <c r="V70" s="208"/>
      <c r="W70" s="208"/>
      <c r="X70" s="1"/>
      <c r="Y70" s="1"/>
      <c r="Z70" s="208"/>
      <c r="AA70" s="1"/>
      <c r="AB70" s="208"/>
      <c r="AC70" s="1"/>
      <c r="AD70" s="208"/>
      <c r="AE70" s="1"/>
      <c r="AF70" s="208"/>
      <c r="AG70" s="1"/>
      <c r="AH70" s="208"/>
      <c r="AI70" s="1"/>
      <c r="AJ70" s="1"/>
      <c r="AK70" s="1"/>
      <c r="AL70" s="1"/>
      <c r="AM70" s="1"/>
    </row>
    <row r="71" ht="15.75" customHeight="1">
      <c r="A71" s="211" t="s">
        <v>4106</v>
      </c>
      <c r="B71" s="211" t="s">
        <v>4107</v>
      </c>
      <c r="C71" s="196" t="str">
        <f>VLOOKUP(A71,'import Bartın-Çankırı-Kastamonu'!A:Q,3,0)</f>
        <v>DOĞRU</v>
      </c>
      <c r="D71" s="211" t="s">
        <v>1688</v>
      </c>
      <c r="E71" s="196">
        <f>VLOOKUP(A71,'import Bartın-Çankırı-Kastamonu'!A:Q,5,0)</f>
        <v>89</v>
      </c>
      <c r="F71" s="196">
        <f>VLOOKUP(A71,'import Bartın-Çankırı-Kastamonu'!A:Q,6,0)</f>
        <v>29</v>
      </c>
      <c r="G71" s="196">
        <f>VLOOKUP(A71,'import Bartın-Çankırı-Kastamonu'!A:Q,7,0)</f>
        <v>0</v>
      </c>
      <c r="H71" s="196">
        <f>VLOOKUP(A71,'import Bartın-Çankırı-Kastamonu'!A:Q,8,0)</f>
        <v>13</v>
      </c>
      <c r="I71" s="196">
        <f>VLOOKUP(A71,'import Bartın-Çankırı-Kastamonu'!A:Q,9,0)</f>
        <v>13</v>
      </c>
      <c r="J71" s="205">
        <f>VLOOKUP(A71,'import Bartın-Çankırı-Kastamonu'!A:Q,10,0)</f>
        <v>0</v>
      </c>
      <c r="K71" s="211" t="s">
        <v>4108</v>
      </c>
      <c r="L71" s="211">
        <v>5.42551733E9</v>
      </c>
      <c r="M71" s="211" t="s">
        <v>1350</v>
      </c>
      <c r="N71" s="211" t="s">
        <v>3943</v>
      </c>
      <c r="O71" s="211" t="s">
        <v>4109</v>
      </c>
      <c r="P71" s="206" t="str">
        <f>VLOOKUP(A71,'import Bartın-Çankırı-Kastamonu'!A:Q,16,0)</f>
        <v>Geleneksel</v>
      </c>
      <c r="Q71" s="1" t="b">
        <v>0</v>
      </c>
      <c r="R71" s="1"/>
      <c r="S71" s="1"/>
      <c r="T71" s="207"/>
      <c r="U71" s="1"/>
      <c r="V71" s="208"/>
      <c r="W71" s="208"/>
      <c r="X71" s="1"/>
      <c r="Y71" s="1"/>
      <c r="Z71" s="208"/>
      <c r="AA71" s="1"/>
      <c r="AB71" s="208"/>
      <c r="AC71" s="1"/>
      <c r="AD71" s="208"/>
      <c r="AE71" s="1"/>
      <c r="AF71" s="208"/>
      <c r="AG71" s="1"/>
      <c r="AH71" s="208"/>
      <c r="AI71" s="1"/>
      <c r="AJ71" s="1"/>
      <c r="AK71" s="1"/>
      <c r="AL71" s="1"/>
      <c r="AM71" s="1"/>
    </row>
    <row r="72" ht="15.75" customHeight="1">
      <c r="A72" s="196" t="s">
        <v>4110</v>
      </c>
      <c r="B72" s="196" t="s">
        <v>4111</v>
      </c>
      <c r="C72" s="196" t="str">
        <f>VLOOKUP(A72,'import Bartın-Çankırı-Kastamonu'!A:Q,3,0)</f>
        <v>DOĞRU</v>
      </c>
      <c r="D72" s="196" t="s">
        <v>1378</v>
      </c>
      <c r="E72" s="196">
        <f>VLOOKUP(A72,'import Bartın-Çankırı-Kastamonu'!A:Q,5,0)</f>
        <v>2027</v>
      </c>
      <c r="F72" s="196">
        <f>VLOOKUP(A72,'import Bartın-Çankırı-Kastamonu'!A:Q,6,0)</f>
        <v>62</v>
      </c>
      <c r="G72" s="196">
        <f>VLOOKUP(A72,'import Bartın-Çankırı-Kastamonu'!A:Q,7,0)</f>
        <v>0</v>
      </c>
      <c r="H72" s="196">
        <f>VLOOKUP(A72,'import Bartın-Çankırı-Kastamonu'!A:Q,8,0)</f>
        <v>50</v>
      </c>
      <c r="I72" s="196">
        <f>VLOOKUP(A72,'import Bartın-Çankırı-Kastamonu'!A:Q,9,0)</f>
        <v>50</v>
      </c>
      <c r="J72" s="205">
        <f>VLOOKUP(A72,'import Bartın-Çankırı-Kastamonu'!A:Q,10,0)</f>
        <v>0</v>
      </c>
      <c r="K72" s="196" t="s">
        <v>4112</v>
      </c>
      <c r="L72" s="196">
        <v>5.528666774E9</v>
      </c>
      <c r="M72" s="196" t="s">
        <v>1350</v>
      </c>
      <c r="N72" s="196" t="s">
        <v>3877</v>
      </c>
      <c r="O72" s="196" t="s">
        <v>4113</v>
      </c>
      <c r="P72" s="206" t="str">
        <f>VLOOKUP(A72,'import Bartın-Çankırı-Kastamonu'!A:Q,16,0)</f>
        <v>Geleneksel</v>
      </c>
      <c r="Q72" s="1" t="b">
        <v>0</v>
      </c>
      <c r="R72" s="1" t="s">
        <v>29</v>
      </c>
      <c r="S72" s="1"/>
      <c r="T72" s="1"/>
      <c r="U72" s="1" t="s">
        <v>4114</v>
      </c>
      <c r="V72" s="208"/>
      <c r="W72" s="208"/>
      <c r="X72" s="1"/>
      <c r="Y72" s="1" t="s">
        <v>1353</v>
      </c>
      <c r="Z72" s="208">
        <v>44568.0</v>
      </c>
      <c r="AA72" s="1"/>
      <c r="AB72" s="208"/>
      <c r="AC72" s="1"/>
      <c r="AD72" s="208"/>
      <c r="AE72" s="1"/>
      <c r="AF72" s="208"/>
      <c r="AG72" s="1"/>
      <c r="AH72" s="208"/>
      <c r="AI72" s="1" t="s">
        <v>66</v>
      </c>
      <c r="AJ72" s="1"/>
      <c r="AK72" s="1"/>
      <c r="AL72" s="1"/>
      <c r="AM72" s="1"/>
    </row>
    <row r="73" ht="15.75" customHeight="1">
      <c r="A73" s="211" t="s">
        <v>4110</v>
      </c>
      <c r="B73" s="211" t="s">
        <v>4115</v>
      </c>
      <c r="C73" s="196" t="str">
        <f>VLOOKUP(A73,'import Bartın-Çankırı-Kastamonu'!A:Q,3,0)</f>
        <v>DOĞRU</v>
      </c>
      <c r="D73" s="211" t="s">
        <v>1378</v>
      </c>
      <c r="E73" s="213">
        <v>2027.0</v>
      </c>
      <c r="F73" s="213">
        <v>62.0</v>
      </c>
      <c r="G73" s="213">
        <v>0.0</v>
      </c>
      <c r="H73" s="213">
        <v>50.0</v>
      </c>
      <c r="I73" s="213">
        <v>50.0</v>
      </c>
      <c r="J73" s="214">
        <v>0.0</v>
      </c>
      <c r="K73" s="211" t="s">
        <v>4112</v>
      </c>
      <c r="L73" s="211">
        <v>5.528666774E9</v>
      </c>
      <c r="M73" s="211" t="s">
        <v>1350</v>
      </c>
      <c r="N73" s="211" t="s">
        <v>3877</v>
      </c>
      <c r="O73" s="211" t="s">
        <v>4113</v>
      </c>
      <c r="P73" s="206" t="str">
        <f>VLOOKUP(A73,'import Bartın-Çankırı-Kastamonu'!A:Q,16,0)</f>
        <v>Geleneksel</v>
      </c>
      <c r="Q73" s="1" t="b">
        <v>0</v>
      </c>
      <c r="R73" s="1"/>
      <c r="S73" s="1"/>
      <c r="T73" s="207"/>
      <c r="U73" s="1"/>
      <c r="V73" s="208"/>
      <c r="W73" s="208"/>
      <c r="X73" s="1"/>
      <c r="Y73" s="1"/>
      <c r="Z73" s="208"/>
      <c r="AA73" s="1"/>
      <c r="AB73" s="208"/>
      <c r="AC73" s="1"/>
      <c r="AD73" s="208"/>
      <c r="AE73" s="1"/>
      <c r="AF73" s="208"/>
      <c r="AG73" s="1"/>
      <c r="AH73" s="208"/>
      <c r="AI73" s="1"/>
      <c r="AJ73" s="1"/>
      <c r="AK73" s="1"/>
      <c r="AL73" s="1"/>
      <c r="AM73" s="1"/>
    </row>
    <row r="74" ht="15.75" customHeight="1">
      <c r="A74" s="196" t="s">
        <v>4116</v>
      </c>
      <c r="B74" s="196" t="s">
        <v>4117</v>
      </c>
      <c r="C74" s="196" t="str">
        <f>VLOOKUP(A74,'import Bartın-Çankırı-Kastamonu'!A:Q,3,0)</f>
        <v>DOĞRU</v>
      </c>
      <c r="D74" s="196" t="s">
        <v>1378</v>
      </c>
      <c r="E74" s="196">
        <f>VLOOKUP(A74,'import Bartın-Çankırı-Kastamonu'!A:Q,5,0)</f>
        <v>344</v>
      </c>
      <c r="F74" s="196">
        <f>VLOOKUP(A74,'import Bartın-Çankırı-Kastamonu'!A:Q,6,0)</f>
        <v>36</v>
      </c>
      <c r="G74" s="196">
        <f>VLOOKUP(A74,'import Bartın-Çankırı-Kastamonu'!A:Q,7,0)</f>
        <v>17</v>
      </c>
      <c r="H74" s="196">
        <f>VLOOKUP(A74,'import Bartın-Çankırı-Kastamonu'!A:Q,8,0)</f>
        <v>9</v>
      </c>
      <c r="I74" s="196">
        <f>VLOOKUP(A74,'import Bartın-Çankırı-Kastamonu'!A:Q,9,0)</f>
        <v>26</v>
      </c>
      <c r="J74" s="205">
        <f>VLOOKUP(A74,'import Bartın-Çankırı-Kastamonu'!A:Q,10,0)</f>
        <v>0.65</v>
      </c>
      <c r="K74" s="196" t="s">
        <v>4118</v>
      </c>
      <c r="L74" s="196">
        <v>5.42810937E9</v>
      </c>
      <c r="M74" s="196" t="s">
        <v>1350</v>
      </c>
      <c r="N74" s="196" t="s">
        <v>3808</v>
      </c>
      <c r="O74" s="196" t="s">
        <v>4119</v>
      </c>
      <c r="P74" s="206" t="str">
        <f>VLOOKUP(A74,'import Bartın-Çankırı-Kastamonu'!A:Q,16,0)</f>
        <v>Geleneksel</v>
      </c>
      <c r="Q74" s="1" t="b">
        <v>0</v>
      </c>
      <c r="R74" s="1" t="s">
        <v>38</v>
      </c>
      <c r="S74" s="1"/>
      <c r="T74" s="207" t="s">
        <v>3879</v>
      </c>
      <c r="U74" s="1"/>
      <c r="V74" s="208">
        <v>44610.0</v>
      </c>
      <c r="W74" s="208">
        <v>44613.0</v>
      </c>
      <c r="X74" s="1"/>
      <c r="Y74" s="1"/>
      <c r="Z74" s="208"/>
      <c r="AA74" s="1"/>
      <c r="AB74" s="208"/>
      <c r="AC74" s="1"/>
      <c r="AD74" s="208"/>
      <c r="AE74" s="1"/>
      <c r="AF74" s="208"/>
      <c r="AG74" s="1"/>
      <c r="AH74" s="208"/>
      <c r="AI74" s="1"/>
      <c r="AJ74" s="1"/>
      <c r="AK74" s="1"/>
      <c r="AL74" s="1"/>
      <c r="AM74" s="1"/>
    </row>
    <row r="75" ht="15.75" customHeight="1">
      <c r="A75" s="196" t="s">
        <v>4120</v>
      </c>
      <c r="B75" s="196" t="s">
        <v>4121</v>
      </c>
      <c r="C75" s="196" t="str">
        <f>VLOOKUP(A75,'import Bartın-Çankırı-Kastamonu'!A:Q,3,0)</f>
        <v>DOĞRU</v>
      </c>
      <c r="D75" s="196" t="s">
        <v>1385</v>
      </c>
      <c r="E75" s="196">
        <f>VLOOKUP(A75,'import Bartın-Çankırı-Kastamonu'!A:Q,5,0)</f>
        <v>1686</v>
      </c>
      <c r="F75" s="196">
        <f>VLOOKUP(A75,'import Bartın-Çankırı-Kastamonu'!A:Q,6,0)</f>
        <v>368</v>
      </c>
      <c r="G75" s="196">
        <f>VLOOKUP(A75,'import Bartın-Çankırı-Kastamonu'!A:Q,7,0)</f>
        <v>7</v>
      </c>
      <c r="H75" s="196">
        <f>VLOOKUP(A75,'import Bartın-Çankırı-Kastamonu'!A:Q,8,0)</f>
        <v>28</v>
      </c>
      <c r="I75" s="196">
        <f>VLOOKUP(A75,'import Bartın-Çankırı-Kastamonu'!A:Q,9,0)</f>
        <v>35</v>
      </c>
      <c r="J75" s="205">
        <f>VLOOKUP(A75,'import Bartın-Çankırı-Kastamonu'!A:Q,10,0)</f>
        <v>0.2</v>
      </c>
      <c r="K75" s="196" t="s">
        <v>4122</v>
      </c>
      <c r="L75" s="196">
        <v>5.42182525E9</v>
      </c>
      <c r="M75" s="196" t="s">
        <v>1350</v>
      </c>
      <c r="N75" s="196" t="s">
        <v>3877</v>
      </c>
      <c r="O75" s="196" t="s">
        <v>4123</v>
      </c>
      <c r="P75" s="206" t="str">
        <f>VLOOKUP(A75,'import Bartın-Çankırı-Kastamonu'!A:Q,16,0)</f>
        <v>Geleneksel</v>
      </c>
      <c r="Q75" s="1" t="b">
        <v>0</v>
      </c>
      <c r="R75" s="1" t="s">
        <v>38</v>
      </c>
      <c r="S75" s="1" t="s">
        <v>66</v>
      </c>
      <c r="T75" s="207" t="s">
        <v>3905</v>
      </c>
      <c r="V75" s="208">
        <v>44568.0</v>
      </c>
      <c r="W75" s="208">
        <v>44571.0</v>
      </c>
      <c r="X75" s="1"/>
      <c r="Y75" s="1" t="s">
        <v>1353</v>
      </c>
      <c r="Z75" s="208">
        <v>44568.0</v>
      </c>
      <c r="AA75" s="1"/>
      <c r="AB75" s="208"/>
      <c r="AC75" s="1"/>
      <c r="AD75" s="208"/>
      <c r="AE75" s="1"/>
      <c r="AF75" s="208"/>
      <c r="AG75" s="1"/>
      <c r="AH75" s="208"/>
      <c r="AI75" s="1" t="s">
        <v>66</v>
      </c>
      <c r="AJ75" s="1"/>
      <c r="AK75" s="1"/>
      <c r="AL75" s="1"/>
      <c r="AM75" s="1"/>
    </row>
    <row r="76" ht="15.75" customHeight="1">
      <c r="A76" s="211" t="s">
        <v>4124</v>
      </c>
      <c r="B76" s="211" t="s">
        <v>4125</v>
      </c>
      <c r="C76" s="196" t="str">
        <f>VLOOKUP(A76,'import Bartın-Çankırı-Kastamonu'!A:Q,3,0)</f>
        <v>DOĞRU</v>
      </c>
      <c r="D76" s="211" t="s">
        <v>1356</v>
      </c>
      <c r="E76" s="196">
        <f>VLOOKUP(A76,'import Bartın-Çankırı-Kastamonu'!A:Q,5,0)</f>
        <v>3059</v>
      </c>
      <c r="F76" s="196">
        <f>VLOOKUP(A76,'import Bartın-Çankırı-Kastamonu'!A:Q,6,0)</f>
        <v>123</v>
      </c>
      <c r="G76" s="196">
        <f>VLOOKUP(A76,'import Bartın-Çankırı-Kastamonu'!A:Q,7,0)</f>
        <v>0</v>
      </c>
      <c r="H76" s="196">
        <f>VLOOKUP(A76,'import Bartın-Çankırı-Kastamonu'!A:Q,8,0)</f>
        <v>17</v>
      </c>
      <c r="I76" s="196">
        <f>VLOOKUP(A76,'import Bartın-Çankırı-Kastamonu'!A:Q,9,0)</f>
        <v>17</v>
      </c>
      <c r="J76" s="205">
        <f>VLOOKUP(A76,'import Bartın-Çankırı-Kastamonu'!A:Q,10,0)</f>
        <v>0</v>
      </c>
      <c r="K76" s="211" t="s">
        <v>4126</v>
      </c>
      <c r="L76" s="211">
        <v>3.762134477E9</v>
      </c>
      <c r="M76" s="211" t="s">
        <v>1350</v>
      </c>
      <c r="N76" s="211" t="s">
        <v>1667</v>
      </c>
      <c r="O76" s="211" t="s">
        <v>4127</v>
      </c>
      <c r="P76" s="206" t="str">
        <f>VLOOKUP(A76,'import Bartın-Çankırı-Kastamonu'!A:Q,16,0)</f>
        <v>Geleneksel</v>
      </c>
      <c r="Q76" s="1" t="b">
        <v>0</v>
      </c>
      <c r="R76" s="1"/>
      <c r="S76" s="1"/>
      <c r="T76" s="207"/>
      <c r="U76" s="1"/>
      <c r="V76" s="208"/>
      <c r="W76" s="208"/>
      <c r="X76" s="1"/>
      <c r="Y76" s="1"/>
      <c r="Z76" s="208"/>
      <c r="AA76" s="1"/>
      <c r="AB76" s="208"/>
      <c r="AC76" s="1"/>
      <c r="AD76" s="208"/>
      <c r="AE76" s="1"/>
      <c r="AF76" s="208"/>
      <c r="AG76" s="1"/>
      <c r="AH76" s="208"/>
      <c r="AI76" s="1"/>
      <c r="AJ76" s="1"/>
      <c r="AK76" s="1"/>
      <c r="AL76" s="1"/>
      <c r="AM76" s="1"/>
    </row>
    <row r="77" ht="15.75" customHeight="1">
      <c r="A77" s="196" t="s">
        <v>4128</v>
      </c>
      <c r="B77" s="196" t="s">
        <v>4129</v>
      </c>
      <c r="C77" s="196" t="str">
        <f>VLOOKUP(A77,'import Bartın-Çankırı-Kastamonu'!A:Q,3,0)</f>
        <v>DOĞRU</v>
      </c>
      <c r="D77" s="196" t="s">
        <v>1385</v>
      </c>
      <c r="E77" s="196">
        <f>VLOOKUP(A77,'import Bartın-Çankırı-Kastamonu'!A:Q,5,0)</f>
        <v>19</v>
      </c>
      <c r="F77" s="196">
        <f>VLOOKUP(A77,'import Bartın-Çankırı-Kastamonu'!A:Q,6,0)</f>
        <v>7</v>
      </c>
      <c r="G77" s="196">
        <f>VLOOKUP(A77,'import Bartın-Çankırı-Kastamonu'!A:Q,7,0)</f>
        <v>0</v>
      </c>
      <c r="H77" s="196">
        <f>VLOOKUP(A77,'import Bartın-Çankırı-Kastamonu'!A:Q,8,0)</f>
        <v>17</v>
      </c>
      <c r="I77" s="196">
        <f>VLOOKUP(A77,'import Bartın-Çankırı-Kastamonu'!A:Q,9,0)</f>
        <v>17</v>
      </c>
      <c r="J77" s="205">
        <f>VLOOKUP(A77,'import Bartın-Çankırı-Kastamonu'!A:Q,10,0)</f>
        <v>0</v>
      </c>
      <c r="K77" s="196" t="s">
        <v>4130</v>
      </c>
      <c r="L77" s="196">
        <v>3.782288828E9</v>
      </c>
      <c r="M77" s="196" t="s">
        <v>1350</v>
      </c>
      <c r="N77" s="196" t="s">
        <v>3883</v>
      </c>
      <c r="O77" s="196" t="s">
        <v>4131</v>
      </c>
      <c r="P77" s="206" t="str">
        <f>VLOOKUP(A77,'import Bartın-Çankırı-Kastamonu'!A:Q,16,0)</f>
        <v>Geleneksel</v>
      </c>
      <c r="Q77" s="1" t="b">
        <v>1</v>
      </c>
      <c r="R77" s="1" t="s">
        <v>29</v>
      </c>
      <c r="S77" s="1" t="s">
        <v>610</v>
      </c>
      <c r="T77" s="207" t="s">
        <v>3905</v>
      </c>
      <c r="U77" s="1" t="s">
        <v>4132</v>
      </c>
      <c r="V77" s="208">
        <v>44537.0</v>
      </c>
      <c r="W77" s="208">
        <v>44571.0</v>
      </c>
      <c r="X77" s="1"/>
      <c r="Y77" s="1" t="s">
        <v>1353</v>
      </c>
      <c r="Z77" s="208">
        <v>44568.0</v>
      </c>
      <c r="AA77" s="1" t="s">
        <v>1353</v>
      </c>
      <c r="AB77" s="208">
        <v>44571.0</v>
      </c>
      <c r="AC77" s="1"/>
      <c r="AD77" s="208"/>
      <c r="AE77" s="1"/>
      <c r="AF77" s="208"/>
      <c r="AG77" s="1"/>
      <c r="AH77" s="208"/>
      <c r="AI77" s="1" t="s">
        <v>610</v>
      </c>
      <c r="AJ77" s="1" t="s">
        <v>610</v>
      </c>
      <c r="AK77" s="1"/>
      <c r="AL77" s="1"/>
      <c r="AM77" s="1"/>
    </row>
    <row r="78" ht="15.75" customHeight="1">
      <c r="A78" s="211" t="s">
        <v>4128</v>
      </c>
      <c r="B78" s="211" t="s">
        <v>4129</v>
      </c>
      <c r="C78" s="196" t="str">
        <f>VLOOKUP(A78,'import Bartın-Çankırı-Kastamonu'!A:Q,3,0)</f>
        <v>DOĞRU</v>
      </c>
      <c r="D78" s="211" t="s">
        <v>1385</v>
      </c>
      <c r="E78" s="213">
        <v>19.0</v>
      </c>
      <c r="F78" s="213">
        <v>7.0</v>
      </c>
      <c r="G78" s="213">
        <v>0.0</v>
      </c>
      <c r="H78" s="213">
        <v>17.0</v>
      </c>
      <c r="I78" s="213">
        <v>17.0</v>
      </c>
      <c r="J78" s="214">
        <v>0.0</v>
      </c>
      <c r="K78" s="211" t="s">
        <v>4130</v>
      </c>
      <c r="L78" s="211">
        <v>3.782288828E9</v>
      </c>
      <c r="M78" s="211" t="s">
        <v>1350</v>
      </c>
      <c r="N78" s="211" t="s">
        <v>3883</v>
      </c>
      <c r="O78" s="211" t="s">
        <v>4131</v>
      </c>
      <c r="P78" s="206" t="str">
        <f>VLOOKUP(A78,'import Bartın-Çankırı-Kastamonu'!A:Q,16,0)</f>
        <v>Geleneksel</v>
      </c>
      <c r="Q78" s="1" t="b">
        <v>0</v>
      </c>
      <c r="R78" s="1"/>
      <c r="S78" s="1"/>
      <c r="T78" s="207"/>
      <c r="U78" s="1"/>
      <c r="V78" s="208"/>
      <c r="W78" s="208"/>
      <c r="X78" s="1"/>
      <c r="Y78" s="1"/>
      <c r="Z78" s="208"/>
      <c r="AA78" s="1"/>
      <c r="AB78" s="208"/>
      <c r="AC78" s="1"/>
      <c r="AD78" s="208"/>
      <c r="AE78" s="1"/>
      <c r="AF78" s="208"/>
      <c r="AG78" s="1"/>
      <c r="AH78" s="208"/>
      <c r="AI78" s="1"/>
      <c r="AJ78" s="1"/>
      <c r="AK78" s="1"/>
      <c r="AL78" s="1"/>
      <c r="AM78" s="1"/>
    </row>
    <row r="79" ht="15.75" customHeight="1">
      <c r="A79" s="196" t="s">
        <v>4133</v>
      </c>
      <c r="B79" s="196" t="s">
        <v>4134</v>
      </c>
      <c r="C79" s="196" t="str">
        <f>VLOOKUP(A79,'import Bartın-Çankırı-Kastamonu'!A:Q,3,0)</f>
        <v>DOĞRU</v>
      </c>
      <c r="D79" s="196" t="s">
        <v>2034</v>
      </c>
      <c r="E79" s="196">
        <f>VLOOKUP(A79,'import Bartın-Çankırı-Kastamonu'!A:Q,5,0)</f>
        <v>1137</v>
      </c>
      <c r="F79" s="196">
        <f>VLOOKUP(A79,'import Bartın-Çankırı-Kastamonu'!A:Q,6,0)</f>
        <v>26</v>
      </c>
      <c r="G79" s="196">
        <f>VLOOKUP(A79,'import Bartın-Çankırı-Kastamonu'!A:Q,7,0)</f>
        <v>0</v>
      </c>
      <c r="H79" s="196">
        <f>VLOOKUP(A79,'import Bartın-Çankırı-Kastamonu'!A:Q,8,0)</f>
        <v>37</v>
      </c>
      <c r="I79" s="196">
        <f>VLOOKUP(A79,'import Bartın-Çankırı-Kastamonu'!A:Q,9,0)</f>
        <v>37</v>
      </c>
      <c r="J79" s="205">
        <f>VLOOKUP(A79,'import Bartın-Çankırı-Kastamonu'!A:Q,10,0)</f>
        <v>0</v>
      </c>
      <c r="K79" s="196" t="s">
        <v>4135</v>
      </c>
      <c r="L79" s="196">
        <v>5.323622348E9</v>
      </c>
      <c r="M79" s="196" t="s">
        <v>1350</v>
      </c>
      <c r="N79" s="196" t="s">
        <v>3877</v>
      </c>
      <c r="O79" s="196" t="s">
        <v>4136</v>
      </c>
      <c r="P79" s="206" t="str">
        <f>VLOOKUP(A79,'import Bartın-Çankırı-Kastamonu'!A:Q,16,0)</f>
        <v>Geleneksel</v>
      </c>
      <c r="Q79" s="1" t="b">
        <v>0</v>
      </c>
      <c r="R79" s="1" t="s">
        <v>29</v>
      </c>
      <c r="S79" s="1" t="s">
        <v>73</v>
      </c>
      <c r="T79" s="207" t="s">
        <v>3905</v>
      </c>
      <c r="U79" s="1" t="s">
        <v>4137</v>
      </c>
      <c r="V79" s="208">
        <v>44568.0</v>
      </c>
      <c r="W79" s="208">
        <v>44571.0</v>
      </c>
      <c r="X79" s="1"/>
      <c r="Y79" s="1" t="s">
        <v>1353</v>
      </c>
      <c r="Z79" s="208">
        <v>44568.0</v>
      </c>
      <c r="AA79" s="1"/>
      <c r="AB79" s="208"/>
      <c r="AC79" s="1"/>
      <c r="AD79" s="208"/>
      <c r="AE79" s="1"/>
      <c r="AF79" s="208"/>
      <c r="AG79" s="1"/>
      <c r="AH79" s="208"/>
      <c r="AI79" s="1" t="s">
        <v>73</v>
      </c>
      <c r="AJ79" s="1"/>
      <c r="AK79" s="1"/>
      <c r="AL79" s="1"/>
      <c r="AM79" s="1"/>
    </row>
    <row r="80" ht="15.75" customHeight="1">
      <c r="A80" s="211" t="s">
        <v>4138</v>
      </c>
      <c r="B80" s="211" t="s">
        <v>4139</v>
      </c>
      <c r="C80" s="196" t="str">
        <f>VLOOKUP(A80,'import Bartın-Çankırı-Kastamonu'!A:Q,3,0)</f>
        <v>YANLIŞ</v>
      </c>
      <c r="D80" s="211" t="s">
        <v>1443</v>
      </c>
      <c r="E80" s="196">
        <f>VLOOKUP(A80,'import Bartın-Çankırı-Kastamonu'!A:Q,5,0)</f>
        <v>52</v>
      </c>
      <c r="F80" s="196" t="str">
        <f>VLOOKUP(A80,'import Bartın-Çankırı-Kastamonu'!A:Q,6,0)</f>
        <v/>
      </c>
      <c r="G80" s="196">
        <f>VLOOKUP(A80,'import Bartın-Çankırı-Kastamonu'!A:Q,7,0)</f>
        <v>0</v>
      </c>
      <c r="H80" s="196">
        <f>VLOOKUP(A80,'import Bartın-Çankırı-Kastamonu'!A:Q,8,0)</f>
        <v>129</v>
      </c>
      <c r="I80" s="196">
        <f>VLOOKUP(A80,'import Bartın-Çankırı-Kastamonu'!A:Q,9,0)</f>
        <v>129</v>
      </c>
      <c r="J80" s="205">
        <f>VLOOKUP(A80,'import Bartın-Çankırı-Kastamonu'!A:Q,10,0)</f>
        <v>0</v>
      </c>
      <c r="K80" s="211" t="s">
        <v>4140</v>
      </c>
      <c r="L80" s="211">
        <v>5.326449777E9</v>
      </c>
      <c r="M80" s="211" t="s">
        <v>1350</v>
      </c>
      <c r="N80" s="211" t="s">
        <v>3984</v>
      </c>
      <c r="O80" s="211" t="s">
        <v>4141</v>
      </c>
      <c r="P80" s="206" t="str">
        <f>VLOOKUP(A80,'import Bartın-Çankırı-Kastamonu'!A:Q,16,0)</f>
        <v>Geleneksel</v>
      </c>
      <c r="Q80" s="1" t="b">
        <v>0</v>
      </c>
      <c r="R80" s="1"/>
      <c r="S80" s="1"/>
      <c r="T80" s="207"/>
      <c r="U80" s="1"/>
      <c r="V80" s="208"/>
      <c r="W80" s="208"/>
      <c r="X80" s="1"/>
      <c r="Y80" s="1"/>
      <c r="Z80" s="208"/>
      <c r="AA80" s="1"/>
      <c r="AB80" s="208"/>
      <c r="AC80" s="1"/>
      <c r="AD80" s="208"/>
      <c r="AE80" s="1"/>
      <c r="AF80" s="208"/>
      <c r="AG80" s="1"/>
      <c r="AH80" s="208"/>
      <c r="AI80" s="1"/>
      <c r="AJ80" s="1"/>
      <c r="AK80" s="1"/>
      <c r="AL80" s="1"/>
      <c r="AM80" s="1"/>
    </row>
    <row r="81" ht="15.75" customHeight="1">
      <c r="A81" s="196" t="s">
        <v>4142</v>
      </c>
      <c r="B81" s="196" t="s">
        <v>4143</v>
      </c>
      <c r="C81" s="196" t="str">
        <f>VLOOKUP(A81,'import Bartın-Çankırı-Kastamonu'!A:Q,3,0)</f>
        <v>YANLIŞ</v>
      </c>
      <c r="D81" s="196" t="s">
        <v>1348</v>
      </c>
      <c r="E81" s="196">
        <f>VLOOKUP(A81,'import Bartın-Çankırı-Kastamonu'!A:Q,5,0)</f>
        <v>3471</v>
      </c>
      <c r="F81" s="196" t="str">
        <f>VLOOKUP(A81,'import Bartın-Çankırı-Kastamonu'!A:Q,6,0)</f>
        <v/>
      </c>
      <c r="G81" s="196">
        <f>VLOOKUP(A81,'import Bartın-Çankırı-Kastamonu'!A:Q,7,0)</f>
        <v>5</v>
      </c>
      <c r="H81" s="196">
        <f>VLOOKUP(A81,'import Bartın-Çankırı-Kastamonu'!A:Q,8,0)</f>
        <v>14</v>
      </c>
      <c r="I81" s="196">
        <f>VLOOKUP(A81,'import Bartın-Çankırı-Kastamonu'!A:Q,9,0)</f>
        <v>19</v>
      </c>
      <c r="J81" s="205">
        <f>VLOOKUP(A81,'import Bartın-Çankırı-Kastamonu'!A:Q,10,0)</f>
        <v>0.26</v>
      </c>
      <c r="K81" s="196" t="s">
        <v>4144</v>
      </c>
      <c r="L81" s="196">
        <v>5.365590009E9</v>
      </c>
      <c r="M81" s="196" t="s">
        <v>1350</v>
      </c>
      <c r="N81" s="196" t="s">
        <v>3877</v>
      </c>
      <c r="O81" s="196" t="s">
        <v>4145</v>
      </c>
      <c r="P81" s="206" t="str">
        <f>VLOOKUP(A81,'import Bartın-Çankırı-Kastamonu'!A:Q,16,0)</f>
        <v>Geleneksel</v>
      </c>
      <c r="Q81" s="1" t="b">
        <v>0</v>
      </c>
      <c r="R81" s="1" t="s">
        <v>38</v>
      </c>
      <c r="S81" s="1" t="s">
        <v>66</v>
      </c>
      <c r="T81" s="207" t="s">
        <v>3905</v>
      </c>
      <c r="U81" s="1" t="s">
        <v>4146</v>
      </c>
      <c r="V81" s="208">
        <v>44568.0</v>
      </c>
      <c r="W81" s="208">
        <v>44571.0</v>
      </c>
      <c r="X81" s="1"/>
      <c r="Y81" s="1" t="s">
        <v>1353</v>
      </c>
      <c r="Z81" s="208">
        <v>44568.0</v>
      </c>
      <c r="AA81" s="1"/>
      <c r="AB81" s="208"/>
      <c r="AC81" s="1"/>
      <c r="AD81" s="208"/>
      <c r="AE81" s="1"/>
      <c r="AF81" s="208"/>
      <c r="AG81" s="1"/>
      <c r="AH81" s="208"/>
      <c r="AI81" s="1" t="s">
        <v>66</v>
      </c>
      <c r="AJ81" s="1"/>
      <c r="AK81" s="1"/>
      <c r="AL81" s="1"/>
      <c r="AM81" s="1"/>
    </row>
    <row r="82" ht="15.75" customHeight="1">
      <c r="A82" s="211" t="s">
        <v>4147</v>
      </c>
      <c r="B82" s="211" t="s">
        <v>4148</v>
      </c>
      <c r="C82" s="196" t="str">
        <f>VLOOKUP(A82,'import Bartın-Çankırı-Kastamonu'!A:Q,3,0)</f>
        <v>DOĞRU</v>
      </c>
      <c r="D82" s="211" t="s">
        <v>2034</v>
      </c>
      <c r="E82" s="213">
        <v>50.0</v>
      </c>
      <c r="F82" s="213">
        <v>9.0</v>
      </c>
      <c r="G82" s="213">
        <v>0.0</v>
      </c>
      <c r="H82" s="213">
        <v>20.0</v>
      </c>
      <c r="I82" s="213">
        <v>20.0</v>
      </c>
      <c r="J82" s="214">
        <v>0.0</v>
      </c>
      <c r="K82" s="211" t="s">
        <v>4149</v>
      </c>
      <c r="L82" s="211">
        <v>5.373331727E9</v>
      </c>
      <c r="M82" s="211" t="s">
        <v>1350</v>
      </c>
      <c r="N82" s="211" t="s">
        <v>3877</v>
      </c>
      <c r="O82" s="211" t="s">
        <v>4150</v>
      </c>
      <c r="P82" s="206" t="str">
        <f>VLOOKUP(A82,'import Bartın-Çankırı-Kastamonu'!A:Q,16,0)</f>
        <v>Geleneksel</v>
      </c>
      <c r="Q82" s="1" t="b">
        <v>0</v>
      </c>
      <c r="R82" s="1"/>
      <c r="S82" s="1"/>
      <c r="T82" s="207"/>
      <c r="U82" s="1"/>
      <c r="V82" s="208"/>
      <c r="W82" s="208"/>
      <c r="X82" s="1"/>
      <c r="Y82" s="1"/>
      <c r="Z82" s="208"/>
      <c r="AA82" s="1"/>
      <c r="AB82" s="208"/>
      <c r="AC82" s="1"/>
      <c r="AD82" s="208"/>
      <c r="AE82" s="1"/>
      <c r="AF82" s="208"/>
      <c r="AG82" s="1"/>
      <c r="AH82" s="208"/>
      <c r="AI82" s="1"/>
      <c r="AJ82" s="1"/>
      <c r="AK82" s="1"/>
      <c r="AL82" s="1"/>
      <c r="AM82" s="1"/>
    </row>
    <row r="83" ht="15.75" customHeight="1">
      <c r="A83" s="196" t="s">
        <v>4151</v>
      </c>
      <c r="B83" s="196" t="s">
        <v>4152</v>
      </c>
      <c r="C83" s="196" t="str">
        <f>VLOOKUP(A83,'import Bartın-Çankırı-Kastamonu'!A:Q,3,0)</f>
        <v>DOĞRU</v>
      </c>
      <c r="D83" s="196" t="s">
        <v>1507</v>
      </c>
      <c r="E83" s="196">
        <f>VLOOKUP(A83,'import Bartın-Çankırı-Kastamonu'!A:Q,5,0)</f>
        <v>22</v>
      </c>
      <c r="F83" s="196">
        <f>VLOOKUP(A83,'import Bartın-Çankırı-Kastamonu'!A:Q,6,0)</f>
        <v>5</v>
      </c>
      <c r="G83" s="196">
        <f>VLOOKUP(A83,'import Bartın-Çankırı-Kastamonu'!A:Q,7,0)</f>
        <v>32</v>
      </c>
      <c r="H83" s="196">
        <f>VLOOKUP(A83,'import Bartın-Çankırı-Kastamonu'!A:Q,8,0)</f>
        <v>6</v>
      </c>
      <c r="I83" s="196">
        <f>VLOOKUP(A83,'import Bartın-Çankırı-Kastamonu'!A:Q,9,0)</f>
        <v>38</v>
      </c>
      <c r="J83" s="205">
        <f>VLOOKUP(A83,'import Bartın-Çankırı-Kastamonu'!A:Q,10,0)</f>
        <v>0.84</v>
      </c>
      <c r="K83" s="196" t="s">
        <v>4153</v>
      </c>
      <c r="L83" s="196">
        <v>5.393762799E9</v>
      </c>
      <c r="M83" s="196" t="s">
        <v>1350</v>
      </c>
      <c r="N83" s="196" t="s">
        <v>3883</v>
      </c>
      <c r="O83" s="196" t="s">
        <v>4154</v>
      </c>
      <c r="P83" s="206" t="str">
        <f>VLOOKUP(A83,'import Bartın-Çankırı-Kastamonu'!A:Q,16,0)</f>
        <v>Geleneksel</v>
      </c>
      <c r="Q83" s="1" t="b">
        <v>0</v>
      </c>
      <c r="R83" s="1" t="s">
        <v>38</v>
      </c>
      <c r="S83" s="1"/>
      <c r="T83" s="207" t="s">
        <v>3879</v>
      </c>
      <c r="U83" s="1" t="s">
        <v>4155</v>
      </c>
      <c r="V83" s="208">
        <v>44610.0</v>
      </c>
      <c r="W83" s="208">
        <v>44615.0</v>
      </c>
      <c r="X83" s="1"/>
      <c r="Y83" s="1" t="s">
        <v>1353</v>
      </c>
      <c r="Z83" s="208">
        <v>44571.0</v>
      </c>
      <c r="AA83" s="1" t="s">
        <v>1353</v>
      </c>
      <c r="AB83" s="208">
        <v>44572.0</v>
      </c>
      <c r="AC83" s="1"/>
      <c r="AD83" s="208"/>
      <c r="AE83" s="1"/>
      <c r="AF83" s="208"/>
      <c r="AG83" s="1"/>
      <c r="AH83" s="208"/>
      <c r="AI83" s="1" t="s">
        <v>273</v>
      </c>
      <c r="AJ83" s="1" t="s">
        <v>273</v>
      </c>
      <c r="AK83" s="1"/>
      <c r="AL83" s="1"/>
      <c r="AM83" s="1"/>
    </row>
    <row r="84" ht="15.75" customHeight="1">
      <c r="A84" s="196" t="s">
        <v>4156</v>
      </c>
      <c r="B84" s="196" t="s">
        <v>4157</v>
      </c>
      <c r="C84" s="196" t="str">
        <f>VLOOKUP(A84,'import Bartın-Çankırı-Kastamonu'!A:Q,3,0)</f>
        <v>DOĞRU</v>
      </c>
      <c r="D84" s="196" t="s">
        <v>1348</v>
      </c>
      <c r="E84" s="196">
        <f>VLOOKUP(A84,'import Bartın-Çankırı-Kastamonu'!A:Q,5,0)</f>
        <v>1837</v>
      </c>
      <c r="F84" s="196">
        <f>VLOOKUP(A84,'import Bartın-Çankırı-Kastamonu'!A:Q,6,0)</f>
        <v>77</v>
      </c>
      <c r="G84" s="196">
        <f>VLOOKUP(A84,'import Bartın-Çankırı-Kastamonu'!A:Q,7,0)</f>
        <v>35</v>
      </c>
      <c r="H84" s="196">
        <f>VLOOKUP(A84,'import Bartın-Çankırı-Kastamonu'!A:Q,8,0)</f>
        <v>52</v>
      </c>
      <c r="I84" s="196">
        <f>VLOOKUP(A84,'import Bartın-Çankırı-Kastamonu'!A:Q,9,0)</f>
        <v>87</v>
      </c>
      <c r="J84" s="205">
        <f>VLOOKUP(A84,'import Bartın-Çankırı-Kastamonu'!A:Q,10,0)</f>
        <v>0.4</v>
      </c>
      <c r="K84" s="196" t="s">
        <v>4158</v>
      </c>
      <c r="L84" s="196">
        <v>3.782278899E9</v>
      </c>
      <c r="M84" s="196" t="s">
        <v>1350</v>
      </c>
      <c r="N84" s="196" t="s">
        <v>3948</v>
      </c>
      <c r="O84" s="196" t="s">
        <v>4159</v>
      </c>
      <c r="P84" s="206" t="str">
        <f>VLOOKUP(A84,'import Bartın-Çankırı-Kastamonu'!A:Q,16,0)</f>
        <v>Geleneksel</v>
      </c>
      <c r="Q84" s="1" t="b">
        <v>0</v>
      </c>
      <c r="R84" s="1" t="s">
        <v>38</v>
      </c>
      <c r="S84" s="1"/>
      <c r="T84" s="207" t="s">
        <v>3879</v>
      </c>
      <c r="V84" s="208">
        <v>44610.0</v>
      </c>
      <c r="W84" s="208">
        <v>44616.0</v>
      </c>
      <c r="X84" s="1"/>
      <c r="Y84" s="1" t="s">
        <v>1353</v>
      </c>
      <c r="Z84" s="208">
        <v>44571.0</v>
      </c>
      <c r="AA84" s="1" t="s">
        <v>1353</v>
      </c>
      <c r="AB84" s="208">
        <v>44572.0</v>
      </c>
      <c r="AC84" s="1" t="s">
        <v>1353</v>
      </c>
      <c r="AD84" s="208">
        <v>44610.0</v>
      </c>
      <c r="AE84" s="1"/>
      <c r="AF84" s="208"/>
      <c r="AG84" s="1"/>
      <c r="AH84" s="208"/>
      <c r="AI84" s="1" t="s">
        <v>273</v>
      </c>
      <c r="AJ84" s="1" t="s">
        <v>273</v>
      </c>
      <c r="AK84" s="1"/>
      <c r="AL84" s="1"/>
      <c r="AM84" s="1"/>
    </row>
    <row r="85" ht="15.75" customHeight="1">
      <c r="A85" s="196" t="s">
        <v>4160</v>
      </c>
      <c r="B85" s="196" t="s">
        <v>4161</v>
      </c>
      <c r="C85" s="196" t="str">
        <f>VLOOKUP(A85,'import Bartın-Çankırı-Kastamonu'!A:Q,3,0)</f>
        <v>DOĞRU</v>
      </c>
      <c r="D85" s="196" t="s">
        <v>1385</v>
      </c>
      <c r="E85" s="196">
        <f>VLOOKUP(A85,'import Bartın-Çankırı-Kastamonu'!A:Q,5,0)</f>
        <v>1896</v>
      </c>
      <c r="F85" s="196">
        <f>VLOOKUP(A85,'import Bartın-Çankırı-Kastamonu'!A:Q,6,0)</f>
        <v>130</v>
      </c>
      <c r="G85" s="196">
        <f>VLOOKUP(A85,'import Bartın-Çankırı-Kastamonu'!A:Q,7,0)</f>
        <v>21</v>
      </c>
      <c r="H85" s="196">
        <f>VLOOKUP(A85,'import Bartın-Çankırı-Kastamonu'!A:Q,8,0)</f>
        <v>14</v>
      </c>
      <c r="I85" s="196">
        <f>VLOOKUP(A85,'import Bartın-Çankırı-Kastamonu'!A:Q,9,0)</f>
        <v>35</v>
      </c>
      <c r="J85" s="205">
        <f>VLOOKUP(A85,'import Bartın-Çankırı-Kastamonu'!A:Q,10,0)</f>
        <v>0.6</v>
      </c>
      <c r="K85" s="196" t="s">
        <v>4162</v>
      </c>
      <c r="L85" s="196">
        <v>3.78227801E9</v>
      </c>
      <c r="M85" s="196" t="s">
        <v>1350</v>
      </c>
      <c r="N85" s="196" t="s">
        <v>3883</v>
      </c>
      <c r="O85" s="196" t="s">
        <v>4163</v>
      </c>
      <c r="P85" s="206" t="str">
        <f>VLOOKUP(A85,'import Bartın-Çankırı-Kastamonu'!A:Q,16,0)</f>
        <v>Geleneksel</v>
      </c>
      <c r="Q85" s="1" t="b">
        <v>0</v>
      </c>
      <c r="R85" s="1" t="s">
        <v>38</v>
      </c>
      <c r="S85" s="1" t="s">
        <v>273</v>
      </c>
      <c r="T85" s="207" t="s">
        <v>3879</v>
      </c>
      <c r="V85" s="208">
        <v>44610.0</v>
      </c>
      <c r="W85" s="208">
        <v>44616.0</v>
      </c>
      <c r="X85" s="1"/>
      <c r="Y85" s="1" t="s">
        <v>1353</v>
      </c>
      <c r="Z85" s="208">
        <v>44568.0</v>
      </c>
      <c r="AA85" s="1" t="s">
        <v>1353</v>
      </c>
      <c r="AB85" s="208">
        <v>44571.0</v>
      </c>
      <c r="AC85" s="1"/>
      <c r="AD85" s="208"/>
      <c r="AE85" s="1"/>
      <c r="AF85" s="208"/>
      <c r="AG85" s="1"/>
      <c r="AH85" s="208"/>
      <c r="AI85" s="1" t="s">
        <v>610</v>
      </c>
      <c r="AJ85" s="1" t="s">
        <v>273</v>
      </c>
      <c r="AK85" s="1"/>
      <c r="AL85" s="1"/>
      <c r="AM85" s="1"/>
    </row>
    <row r="86" ht="15.75" customHeight="1">
      <c r="A86" s="196" t="s">
        <v>4164</v>
      </c>
      <c r="B86" s="196" t="s">
        <v>4165</v>
      </c>
      <c r="C86" s="196" t="str">
        <f>VLOOKUP(A86,'import Bartın-Çankırı-Kastamonu'!A:Q,3,0)</f>
        <v>DOĞRU</v>
      </c>
      <c r="D86" s="196" t="s">
        <v>1370</v>
      </c>
      <c r="E86" s="196">
        <f>VLOOKUP(A86,'import Bartın-Çankırı-Kastamonu'!A:Q,5,0)</f>
        <v>1986</v>
      </c>
      <c r="F86" s="196">
        <f>VLOOKUP(A86,'import Bartın-Çankırı-Kastamonu'!A:Q,6,0)</f>
        <v>20</v>
      </c>
      <c r="G86" s="196">
        <f>VLOOKUP(A86,'import Bartın-Çankırı-Kastamonu'!A:Q,7,0)</f>
        <v>0</v>
      </c>
      <c r="H86" s="196">
        <f>VLOOKUP(A86,'import Bartın-Çankırı-Kastamonu'!A:Q,8,0)</f>
        <v>20</v>
      </c>
      <c r="I86" s="196">
        <f>VLOOKUP(A86,'import Bartın-Çankırı-Kastamonu'!A:Q,9,0)</f>
        <v>20</v>
      </c>
      <c r="J86" s="205">
        <f>VLOOKUP(A86,'import Bartın-Çankırı-Kastamonu'!A:Q,10,0)</f>
        <v>0</v>
      </c>
      <c r="K86" s="196" t="s">
        <v>4166</v>
      </c>
      <c r="L86" s="196">
        <v>3.782282299E9</v>
      </c>
      <c r="M86" s="196" t="s">
        <v>1350</v>
      </c>
      <c r="N86" s="196" t="s">
        <v>3883</v>
      </c>
      <c r="O86" s="196" t="s">
        <v>4167</v>
      </c>
      <c r="P86" s="206" t="str">
        <f>VLOOKUP(A86,'import Bartın-Çankırı-Kastamonu'!A:Q,16,0)</f>
        <v>Geleneksel</v>
      </c>
      <c r="Q86" s="1" t="b">
        <v>0</v>
      </c>
      <c r="R86" s="1" t="s">
        <v>29</v>
      </c>
      <c r="S86" s="1"/>
      <c r="T86" s="1"/>
      <c r="U86" s="1" t="s">
        <v>4168</v>
      </c>
      <c r="V86" s="208"/>
      <c r="W86" s="208"/>
      <c r="X86" s="1"/>
      <c r="Y86" s="1" t="s">
        <v>1353</v>
      </c>
      <c r="Z86" s="208">
        <v>44568.0</v>
      </c>
      <c r="AA86" s="1"/>
      <c r="AB86" s="208"/>
      <c r="AC86" s="1"/>
      <c r="AD86" s="208"/>
      <c r="AE86" s="1"/>
      <c r="AF86" s="208"/>
      <c r="AG86" s="1"/>
      <c r="AH86" s="208"/>
      <c r="AI86" s="1" t="s">
        <v>610</v>
      </c>
      <c r="AJ86" s="1"/>
      <c r="AK86" s="1"/>
      <c r="AL86" s="1"/>
      <c r="AM86" s="1"/>
    </row>
    <row r="87" ht="15.75" customHeight="1">
      <c r="A87" s="211" t="s">
        <v>4164</v>
      </c>
      <c r="B87" s="211" t="s">
        <v>4165</v>
      </c>
      <c r="C87" s="196" t="str">
        <f>VLOOKUP(A87,'import Bartın-Çankırı-Kastamonu'!A:Q,3,0)</f>
        <v>DOĞRU</v>
      </c>
      <c r="D87" s="211" t="s">
        <v>1370</v>
      </c>
      <c r="E87" s="213">
        <v>1986.0</v>
      </c>
      <c r="F87" s="213">
        <v>20.0</v>
      </c>
      <c r="G87" s="213">
        <v>0.0</v>
      </c>
      <c r="H87" s="213">
        <v>20.0</v>
      </c>
      <c r="I87" s="213">
        <v>20.0</v>
      </c>
      <c r="J87" s="214">
        <v>0.0</v>
      </c>
      <c r="K87" s="211" t="s">
        <v>4166</v>
      </c>
      <c r="L87" s="211">
        <v>3.782282299E9</v>
      </c>
      <c r="M87" s="211" t="s">
        <v>1350</v>
      </c>
      <c r="N87" s="211" t="s">
        <v>3883</v>
      </c>
      <c r="O87" s="211" t="s">
        <v>4167</v>
      </c>
      <c r="P87" s="206" t="str">
        <f>VLOOKUP(A87,'import Bartın-Çankırı-Kastamonu'!A:Q,16,0)</f>
        <v>Geleneksel</v>
      </c>
      <c r="Q87" s="1" t="b">
        <v>0</v>
      </c>
      <c r="R87" s="1"/>
      <c r="S87" s="1"/>
      <c r="T87" s="207"/>
      <c r="U87" s="1"/>
      <c r="V87" s="208"/>
      <c r="W87" s="208"/>
      <c r="X87" s="1"/>
      <c r="Y87" s="1"/>
      <c r="Z87" s="208"/>
      <c r="AA87" s="1"/>
      <c r="AB87" s="208"/>
      <c r="AC87" s="1"/>
      <c r="AD87" s="208"/>
      <c r="AE87" s="1"/>
      <c r="AF87" s="208"/>
      <c r="AG87" s="1"/>
      <c r="AH87" s="208"/>
      <c r="AI87" s="1"/>
      <c r="AJ87" s="1"/>
      <c r="AK87" s="1"/>
      <c r="AL87" s="1"/>
      <c r="AM87" s="1"/>
    </row>
    <row r="88" ht="15.75" customHeight="1">
      <c r="A88" s="196" t="s">
        <v>4169</v>
      </c>
      <c r="B88" s="196" t="s">
        <v>4170</v>
      </c>
      <c r="C88" s="196" t="str">
        <f>VLOOKUP(A88,'import Bartın-Çankırı-Kastamonu'!A:Q,3,0)</f>
        <v>YANLIŞ</v>
      </c>
      <c r="D88" s="196" t="s">
        <v>1364</v>
      </c>
      <c r="E88" s="196">
        <f>VLOOKUP(A88,'import Bartın-Çankırı-Kastamonu'!A:Q,5,0)</f>
        <v>31</v>
      </c>
      <c r="F88" s="196" t="str">
        <f>VLOOKUP(A88,'import Bartın-Çankırı-Kastamonu'!A:Q,6,0)</f>
        <v/>
      </c>
      <c r="G88" s="196">
        <f>VLOOKUP(A88,'import Bartın-Çankırı-Kastamonu'!A:Q,7,0)</f>
        <v>0</v>
      </c>
      <c r="H88" s="196">
        <f>VLOOKUP(A88,'import Bartın-Çankırı-Kastamonu'!A:Q,8,0)</f>
        <v>14</v>
      </c>
      <c r="I88" s="196">
        <f>VLOOKUP(A88,'import Bartın-Çankırı-Kastamonu'!A:Q,9,0)</f>
        <v>14</v>
      </c>
      <c r="J88" s="205">
        <f>VLOOKUP(A88,'import Bartın-Çankırı-Kastamonu'!A:Q,10,0)</f>
        <v>0</v>
      </c>
      <c r="K88" s="196" t="s">
        <v>4171</v>
      </c>
      <c r="L88" s="196">
        <v>5.302928234E9</v>
      </c>
      <c r="M88" s="196" t="s">
        <v>1350</v>
      </c>
      <c r="N88" s="196" t="s">
        <v>3877</v>
      </c>
      <c r="O88" s="196" t="s">
        <v>4172</v>
      </c>
      <c r="P88" s="206" t="str">
        <f>VLOOKUP(A88,'import Bartın-Çankırı-Kastamonu'!A:Q,16,0)</f>
        <v>Geleneksel</v>
      </c>
      <c r="Q88" s="1" t="b">
        <v>0</v>
      </c>
      <c r="R88" s="1" t="s">
        <v>40</v>
      </c>
      <c r="S88" s="1"/>
      <c r="T88" s="1"/>
      <c r="U88" s="1" t="s">
        <v>532</v>
      </c>
      <c r="V88" s="208"/>
      <c r="W88" s="208"/>
      <c r="X88" s="1"/>
      <c r="Y88" s="1" t="s">
        <v>43</v>
      </c>
      <c r="Z88" s="208">
        <v>44568.0</v>
      </c>
      <c r="AA88" s="1" t="s">
        <v>43</v>
      </c>
      <c r="AB88" s="208">
        <v>44569.0</v>
      </c>
      <c r="AC88" s="1"/>
      <c r="AD88" s="208"/>
      <c r="AE88" s="1"/>
      <c r="AF88" s="208"/>
      <c r="AG88" s="1"/>
      <c r="AH88" s="208"/>
      <c r="AI88" s="1" t="s">
        <v>66</v>
      </c>
      <c r="AJ88" s="1" t="s">
        <v>66</v>
      </c>
      <c r="AK88" s="1"/>
      <c r="AL88" s="1"/>
      <c r="AM88" s="1"/>
    </row>
    <row r="89" ht="15.75" customHeight="1">
      <c r="A89" s="211" t="s">
        <v>4173</v>
      </c>
      <c r="B89" s="211" t="s">
        <v>4174</v>
      </c>
      <c r="C89" s="196" t="str">
        <f>VLOOKUP(A89,'import Bartın-Çankırı-Kastamonu'!A:Q,3,0)</f>
        <v>DOĞRU</v>
      </c>
      <c r="D89" s="211" t="s">
        <v>1507</v>
      </c>
      <c r="E89" s="196">
        <f>VLOOKUP(A89,'import Bartın-Çankırı-Kastamonu'!A:Q,5,0)</f>
        <v>986</v>
      </c>
      <c r="F89" s="196">
        <f>VLOOKUP(A89,'import Bartın-Çankırı-Kastamonu'!A:Q,6,0)</f>
        <v>56</v>
      </c>
      <c r="G89" s="196">
        <f>VLOOKUP(A89,'import Bartın-Çankırı-Kastamonu'!A:Q,7,0)</f>
        <v>0</v>
      </c>
      <c r="H89" s="196">
        <f>VLOOKUP(A89,'import Bartın-Çankırı-Kastamonu'!A:Q,8,0)</f>
        <v>25</v>
      </c>
      <c r="I89" s="196">
        <f>VLOOKUP(A89,'import Bartın-Çankırı-Kastamonu'!A:Q,9,0)</f>
        <v>25</v>
      </c>
      <c r="J89" s="205">
        <f>VLOOKUP(A89,'import Bartın-Çankırı-Kastamonu'!A:Q,10,0)</f>
        <v>0</v>
      </c>
      <c r="K89" s="211" t="s">
        <v>4175</v>
      </c>
      <c r="L89" s="211">
        <v>5.46902175E9</v>
      </c>
      <c r="M89" s="211" t="s">
        <v>1350</v>
      </c>
      <c r="N89" s="211" t="s">
        <v>1667</v>
      </c>
      <c r="O89" s="211" t="s">
        <v>4176</v>
      </c>
      <c r="P89" s="206" t="str">
        <f>VLOOKUP(A89,'import Bartın-Çankırı-Kastamonu'!A:Q,16,0)</f>
        <v>Geleneksel</v>
      </c>
      <c r="Q89" s="1" t="b">
        <v>0</v>
      </c>
      <c r="R89" s="1"/>
      <c r="S89" s="1"/>
      <c r="T89" s="207"/>
      <c r="U89" s="1"/>
      <c r="V89" s="208"/>
      <c r="W89" s="208"/>
      <c r="X89" s="1"/>
      <c r="Y89" s="1"/>
      <c r="Z89" s="208"/>
      <c r="AA89" s="1"/>
      <c r="AB89" s="208"/>
      <c r="AC89" s="1"/>
      <c r="AD89" s="208"/>
      <c r="AE89" s="1"/>
      <c r="AF89" s="208"/>
      <c r="AG89" s="1"/>
      <c r="AH89" s="208"/>
      <c r="AI89" s="1"/>
      <c r="AJ89" s="1"/>
      <c r="AK89" s="1"/>
      <c r="AL89" s="1"/>
      <c r="AM89" s="1"/>
    </row>
    <row r="90" ht="15.75" customHeight="1">
      <c r="A90" s="211" t="s">
        <v>4177</v>
      </c>
      <c r="B90" s="211" t="s">
        <v>4178</v>
      </c>
      <c r="C90" s="196" t="str">
        <f>VLOOKUP(A90,'import Bartın-Çankırı-Kastamonu'!A:Q,3,0)</f>
        <v>DOĞRU</v>
      </c>
      <c r="D90" s="211" t="s">
        <v>1688</v>
      </c>
      <c r="E90" s="213">
        <v>57.0</v>
      </c>
      <c r="F90" s="213">
        <v>57.0</v>
      </c>
      <c r="G90" s="213">
        <v>0.0</v>
      </c>
      <c r="H90" s="213">
        <v>12.0</v>
      </c>
      <c r="I90" s="213">
        <v>12.0</v>
      </c>
      <c r="J90" s="214">
        <v>0.0</v>
      </c>
      <c r="K90" s="211" t="s">
        <v>4179</v>
      </c>
      <c r="L90" s="211">
        <v>5.323641392E9</v>
      </c>
      <c r="M90" s="211" t="s">
        <v>1350</v>
      </c>
      <c r="N90" s="211" t="s">
        <v>3808</v>
      </c>
      <c r="O90" s="211" t="s">
        <v>4180</v>
      </c>
      <c r="P90" s="206" t="str">
        <f>VLOOKUP(A90,'import Bartın-Çankırı-Kastamonu'!A:Q,16,0)</f>
        <v>Geleneksel</v>
      </c>
      <c r="Q90" s="1" t="b">
        <v>0</v>
      </c>
      <c r="R90" s="1"/>
      <c r="S90" s="1"/>
      <c r="T90" s="207"/>
      <c r="U90" s="1"/>
      <c r="V90" s="208"/>
      <c r="W90" s="208"/>
      <c r="X90" s="1"/>
      <c r="Y90" s="1"/>
      <c r="Z90" s="208"/>
      <c r="AA90" s="1"/>
      <c r="AB90" s="208"/>
      <c r="AC90" s="1"/>
      <c r="AD90" s="208"/>
      <c r="AE90" s="1"/>
      <c r="AF90" s="208"/>
      <c r="AG90" s="1"/>
      <c r="AH90" s="208"/>
      <c r="AI90" s="1"/>
      <c r="AJ90" s="1"/>
      <c r="AK90" s="1"/>
      <c r="AL90" s="1"/>
      <c r="AM90" s="1"/>
    </row>
    <row r="91" ht="15.75" customHeight="1">
      <c r="A91" s="196" t="s">
        <v>4181</v>
      </c>
      <c r="B91" s="196" t="s">
        <v>4182</v>
      </c>
      <c r="C91" s="196" t="str">
        <f>VLOOKUP(A91,'import Bartın-Çankırı-Kastamonu'!A:Q,3,0)</f>
        <v>DOĞRU</v>
      </c>
      <c r="D91" s="196" t="s">
        <v>1348</v>
      </c>
      <c r="E91" s="196">
        <f>VLOOKUP(A91,'import Bartın-Çankırı-Kastamonu'!A:Q,5,0)</f>
        <v>194</v>
      </c>
      <c r="F91" s="196">
        <f>VLOOKUP(A91,'import Bartın-Çankırı-Kastamonu'!A:Q,6,0)</f>
        <v>2</v>
      </c>
      <c r="G91" s="196">
        <f>VLOOKUP(A91,'import Bartın-Çankırı-Kastamonu'!A:Q,7,0)</f>
        <v>0</v>
      </c>
      <c r="H91" s="196">
        <f>VLOOKUP(A91,'import Bartın-Çankırı-Kastamonu'!A:Q,8,0)</f>
        <v>48</v>
      </c>
      <c r="I91" s="196">
        <f>VLOOKUP(A91,'import Bartın-Çankırı-Kastamonu'!A:Q,9,0)</f>
        <v>48</v>
      </c>
      <c r="J91" s="205">
        <f>VLOOKUP(A91,'import Bartın-Çankırı-Kastamonu'!A:Q,10,0)</f>
        <v>0</v>
      </c>
      <c r="K91" s="196" t="s">
        <v>4183</v>
      </c>
      <c r="L91" s="196">
        <v>5.387112964E9</v>
      </c>
      <c r="M91" s="196" t="s">
        <v>4103</v>
      </c>
      <c r="N91" s="196" t="s">
        <v>4104</v>
      </c>
      <c r="O91" s="196" t="s">
        <v>4184</v>
      </c>
      <c r="P91" s="206" t="str">
        <f>VLOOKUP(A91,'import Bartın-Çankırı-Kastamonu'!A:Q,16,0)</f>
        <v>Geleneksel</v>
      </c>
      <c r="Q91" s="1" t="b">
        <v>0</v>
      </c>
      <c r="R91" s="1"/>
      <c r="S91" s="1"/>
      <c r="T91" s="1"/>
      <c r="V91" s="208"/>
      <c r="W91" s="208"/>
      <c r="X91" s="1"/>
      <c r="Y91" s="1"/>
      <c r="Z91" s="208"/>
      <c r="AA91" s="1"/>
      <c r="AB91" s="208"/>
      <c r="AC91" s="1"/>
      <c r="AD91" s="208"/>
      <c r="AE91" s="1"/>
      <c r="AF91" s="208"/>
      <c r="AG91" s="1"/>
      <c r="AH91" s="208"/>
      <c r="AI91" s="1"/>
      <c r="AJ91" s="1"/>
      <c r="AK91" s="1"/>
      <c r="AL91" s="1"/>
      <c r="AM91" s="1"/>
    </row>
    <row r="92" ht="15.75" customHeight="1">
      <c r="A92" s="211" t="s">
        <v>4181</v>
      </c>
      <c r="B92" s="211" t="s">
        <v>4182</v>
      </c>
      <c r="C92" s="196" t="str">
        <f>VLOOKUP(A92,'import Bartın-Çankırı-Kastamonu'!A:Q,3,0)</f>
        <v>DOĞRU</v>
      </c>
      <c r="D92" s="211" t="s">
        <v>1348</v>
      </c>
      <c r="E92" s="213">
        <v>194.0</v>
      </c>
      <c r="F92" s="213">
        <v>2.0</v>
      </c>
      <c r="G92" s="213">
        <v>0.0</v>
      </c>
      <c r="H92" s="213">
        <v>48.0</v>
      </c>
      <c r="I92" s="213">
        <v>48.0</v>
      </c>
      <c r="J92" s="214">
        <v>0.0</v>
      </c>
      <c r="K92" s="211" t="s">
        <v>4183</v>
      </c>
      <c r="L92" s="211">
        <v>5.387112964E9</v>
      </c>
      <c r="M92" s="211" t="s">
        <v>4103</v>
      </c>
      <c r="N92" s="211" t="s">
        <v>4104</v>
      </c>
      <c r="O92" s="211" t="s">
        <v>4184</v>
      </c>
      <c r="P92" s="206" t="str">
        <f>VLOOKUP(A92,'import Bartın-Çankırı-Kastamonu'!A:Q,16,0)</f>
        <v>Geleneksel</v>
      </c>
      <c r="Q92" s="1" t="b">
        <v>0</v>
      </c>
      <c r="R92" s="1"/>
      <c r="S92" s="1"/>
      <c r="T92" s="207"/>
      <c r="U92" s="1"/>
      <c r="V92" s="208"/>
      <c r="W92" s="208"/>
      <c r="X92" s="1"/>
      <c r="Y92" s="1"/>
      <c r="Z92" s="208"/>
      <c r="AA92" s="1"/>
      <c r="AB92" s="208"/>
      <c r="AC92" s="1"/>
      <c r="AD92" s="208"/>
      <c r="AE92" s="1"/>
      <c r="AF92" s="208"/>
      <c r="AG92" s="1"/>
      <c r="AH92" s="208"/>
      <c r="AI92" s="1"/>
      <c r="AJ92" s="1"/>
      <c r="AK92" s="1"/>
      <c r="AL92" s="1"/>
      <c r="AM92" s="1"/>
    </row>
    <row r="93" ht="15.75" customHeight="1">
      <c r="A93" s="196" t="s">
        <v>4185</v>
      </c>
      <c r="B93" s="196" t="s">
        <v>4186</v>
      </c>
      <c r="C93" s="196" t="str">
        <f>VLOOKUP(A93,'import Bartın-Çankırı-Kastamonu'!A:Q,3,0)</f>
        <v>DOĞRU</v>
      </c>
      <c r="D93" s="196" t="s">
        <v>1385</v>
      </c>
      <c r="E93" s="196">
        <f>VLOOKUP(A93,'import Bartın-Çankırı-Kastamonu'!A:Q,5,0)</f>
        <v>2125</v>
      </c>
      <c r="F93" s="196">
        <f>VLOOKUP(A93,'import Bartın-Çankırı-Kastamonu'!A:Q,6,0)</f>
        <v>117</v>
      </c>
      <c r="G93" s="196">
        <f>VLOOKUP(A93,'import Bartın-Çankırı-Kastamonu'!A:Q,7,0)</f>
        <v>0</v>
      </c>
      <c r="H93" s="196">
        <f>VLOOKUP(A93,'import Bartın-Çankırı-Kastamonu'!A:Q,8,0)</f>
        <v>10</v>
      </c>
      <c r="I93" s="196">
        <f>VLOOKUP(A93,'import Bartın-Çankırı-Kastamonu'!A:Q,9,0)</f>
        <v>10</v>
      </c>
      <c r="J93" s="205">
        <f>VLOOKUP(A93,'import Bartın-Çankırı-Kastamonu'!A:Q,10,0)</f>
        <v>0</v>
      </c>
      <c r="K93" s="196" t="s">
        <v>4187</v>
      </c>
      <c r="L93" s="196">
        <v>3.782279948E9</v>
      </c>
      <c r="M93" s="196" t="s">
        <v>1350</v>
      </c>
      <c r="N93" s="196" t="s">
        <v>3883</v>
      </c>
      <c r="O93" s="196" t="s">
        <v>4188</v>
      </c>
      <c r="P93" s="206" t="str">
        <f>VLOOKUP(A93,'import Bartın-Çankırı-Kastamonu'!A:Q,16,0)</f>
        <v>Geleneksel</v>
      </c>
      <c r="Q93" s="1" t="b">
        <v>1</v>
      </c>
      <c r="R93" s="1" t="s">
        <v>29</v>
      </c>
      <c r="S93" s="1"/>
      <c r="T93" s="1"/>
      <c r="U93" s="1" t="s">
        <v>4189</v>
      </c>
      <c r="V93" s="208"/>
      <c r="W93" s="208"/>
      <c r="X93" s="1"/>
      <c r="Y93" s="1" t="s">
        <v>1353</v>
      </c>
      <c r="Z93" s="208">
        <v>44568.0</v>
      </c>
      <c r="AA93" s="1"/>
      <c r="AB93" s="208"/>
      <c r="AC93" s="1"/>
      <c r="AD93" s="208"/>
      <c r="AE93" s="1"/>
      <c r="AF93" s="208"/>
      <c r="AG93" s="1"/>
      <c r="AH93" s="208"/>
      <c r="AI93" s="1" t="s">
        <v>610</v>
      </c>
      <c r="AJ93" s="1"/>
      <c r="AK93" s="1"/>
      <c r="AL93" s="1"/>
      <c r="AM93" s="1"/>
    </row>
    <row r="94" ht="15.75" customHeight="1">
      <c r="A94" s="211" t="s">
        <v>4185</v>
      </c>
      <c r="B94" s="211" t="s">
        <v>4186</v>
      </c>
      <c r="C94" s="196" t="str">
        <f>VLOOKUP(A94,'import Bartın-Çankırı-Kastamonu'!A:Q,3,0)</f>
        <v>DOĞRU</v>
      </c>
      <c r="D94" s="211" t="s">
        <v>1385</v>
      </c>
      <c r="E94" s="213">
        <v>2125.0</v>
      </c>
      <c r="F94" s="213">
        <v>117.0</v>
      </c>
      <c r="G94" s="213">
        <v>0.0</v>
      </c>
      <c r="H94" s="213">
        <v>10.0</v>
      </c>
      <c r="I94" s="213">
        <v>10.0</v>
      </c>
      <c r="J94" s="214">
        <v>0.0</v>
      </c>
      <c r="K94" s="211" t="s">
        <v>4187</v>
      </c>
      <c r="L94" s="211">
        <v>3.782279948E9</v>
      </c>
      <c r="M94" s="211" t="s">
        <v>1350</v>
      </c>
      <c r="N94" s="211" t="s">
        <v>3883</v>
      </c>
      <c r="O94" s="211" t="s">
        <v>4188</v>
      </c>
      <c r="P94" s="206" t="str">
        <f>VLOOKUP(A94,'import Bartın-Çankırı-Kastamonu'!A:Q,16,0)</f>
        <v>Geleneksel</v>
      </c>
      <c r="Q94" s="1" t="b">
        <v>0</v>
      </c>
      <c r="R94" s="1"/>
      <c r="S94" s="1"/>
      <c r="T94" s="207"/>
      <c r="U94" s="1"/>
      <c r="V94" s="208"/>
      <c r="W94" s="208"/>
      <c r="X94" s="1"/>
      <c r="Y94" s="1"/>
      <c r="Z94" s="208"/>
      <c r="AA94" s="1"/>
      <c r="AB94" s="208"/>
      <c r="AC94" s="1"/>
      <c r="AD94" s="208"/>
      <c r="AE94" s="1"/>
      <c r="AF94" s="208"/>
      <c r="AG94" s="1"/>
      <c r="AH94" s="208"/>
      <c r="AI94" s="1"/>
      <c r="AJ94" s="1"/>
      <c r="AK94" s="1"/>
      <c r="AL94" s="1"/>
      <c r="AM94" s="1"/>
    </row>
    <row r="95" ht="15.75" customHeight="1">
      <c r="A95" s="196" t="s">
        <v>4190</v>
      </c>
      <c r="B95" s="196" t="s">
        <v>4191</v>
      </c>
      <c r="C95" s="196" t="str">
        <f>VLOOKUP(A95,'import Bartın-Çankırı-Kastamonu'!A:Q,3,0)</f>
        <v>DOĞRU</v>
      </c>
      <c r="D95" s="196" t="s">
        <v>1364</v>
      </c>
      <c r="E95" s="196">
        <f>VLOOKUP(A95,'import Bartın-Çankırı-Kastamonu'!A:Q,5,0)</f>
        <v>175</v>
      </c>
      <c r="F95" s="196">
        <f>VLOOKUP(A95,'import Bartın-Çankırı-Kastamonu'!A:Q,6,0)</f>
        <v>31</v>
      </c>
      <c r="G95" s="196">
        <f>VLOOKUP(A95,'import Bartın-Çankırı-Kastamonu'!A:Q,7,0)</f>
        <v>0</v>
      </c>
      <c r="H95" s="196">
        <f>VLOOKUP(A95,'import Bartın-Çankırı-Kastamonu'!A:Q,8,0)</f>
        <v>33</v>
      </c>
      <c r="I95" s="196">
        <f>VLOOKUP(A95,'import Bartın-Çankırı-Kastamonu'!A:Q,9,0)</f>
        <v>33</v>
      </c>
      <c r="J95" s="205">
        <f>VLOOKUP(A95,'import Bartın-Çankırı-Kastamonu'!A:Q,10,0)</f>
        <v>0</v>
      </c>
      <c r="K95" s="196" t="s">
        <v>4192</v>
      </c>
      <c r="L95" s="196">
        <v>3.782274129E9</v>
      </c>
      <c r="M95" s="196" t="s">
        <v>1350</v>
      </c>
      <c r="N95" s="196" t="s">
        <v>3913</v>
      </c>
      <c r="O95" s="196" t="s">
        <v>4193</v>
      </c>
      <c r="P95" s="206" t="str">
        <f>VLOOKUP(A95,'import Bartın-Çankırı-Kastamonu'!A:Q,16,0)</f>
        <v>Geleneksel</v>
      </c>
      <c r="Q95" s="1" t="b">
        <v>0</v>
      </c>
      <c r="R95" s="1" t="s">
        <v>31</v>
      </c>
      <c r="S95" s="1"/>
      <c r="T95" s="207" t="s">
        <v>3879</v>
      </c>
      <c r="U95" s="1" t="s">
        <v>4194</v>
      </c>
      <c r="V95" s="208"/>
      <c r="W95" s="208"/>
      <c r="X95" s="1"/>
      <c r="Y95" s="1"/>
      <c r="Z95" s="208"/>
      <c r="AA95" s="1"/>
      <c r="AB95" s="208"/>
      <c r="AC95" s="1"/>
      <c r="AD95" s="208"/>
      <c r="AE95" s="1"/>
      <c r="AF95" s="208"/>
      <c r="AG95" s="1"/>
      <c r="AH95" s="208"/>
      <c r="AI95" s="1"/>
      <c r="AJ95" s="1"/>
      <c r="AK95" s="1"/>
      <c r="AL95" s="1"/>
      <c r="AM95" s="1"/>
    </row>
    <row r="96" ht="15.75" customHeight="1">
      <c r="A96" s="211" t="s">
        <v>4190</v>
      </c>
      <c r="B96" s="211" t="s">
        <v>4191</v>
      </c>
      <c r="C96" s="196" t="str">
        <f>VLOOKUP(A96,'import Bartın-Çankırı-Kastamonu'!A:Q,3,0)</f>
        <v>DOĞRU</v>
      </c>
      <c r="D96" s="211" t="s">
        <v>1364</v>
      </c>
      <c r="E96" s="213">
        <v>175.0</v>
      </c>
      <c r="F96" s="213">
        <v>31.0</v>
      </c>
      <c r="G96" s="213">
        <v>0.0</v>
      </c>
      <c r="H96" s="213">
        <v>33.0</v>
      </c>
      <c r="I96" s="213">
        <v>33.0</v>
      </c>
      <c r="J96" s="214">
        <v>0.0</v>
      </c>
      <c r="K96" s="211" t="s">
        <v>4192</v>
      </c>
      <c r="L96" s="211">
        <v>3.782274129E9</v>
      </c>
      <c r="M96" s="211" t="s">
        <v>1350</v>
      </c>
      <c r="N96" s="211" t="s">
        <v>3913</v>
      </c>
      <c r="O96" s="211" t="s">
        <v>4193</v>
      </c>
      <c r="P96" s="206" t="str">
        <f>VLOOKUP(A96,'import Bartın-Çankırı-Kastamonu'!A:Q,16,0)</f>
        <v>Geleneksel</v>
      </c>
      <c r="Q96" s="1" t="b">
        <v>0</v>
      </c>
      <c r="R96" s="1"/>
      <c r="S96" s="1"/>
      <c r="T96" s="207"/>
      <c r="U96" s="1"/>
      <c r="V96" s="208"/>
      <c r="W96" s="208"/>
      <c r="X96" s="1"/>
      <c r="Y96" s="1"/>
      <c r="Z96" s="208"/>
      <c r="AA96" s="1"/>
      <c r="AB96" s="208"/>
      <c r="AC96" s="1"/>
      <c r="AD96" s="208"/>
      <c r="AE96" s="1"/>
      <c r="AF96" s="208"/>
      <c r="AG96" s="1"/>
      <c r="AH96" s="208"/>
      <c r="AI96" s="1"/>
      <c r="AJ96" s="1"/>
      <c r="AK96" s="1"/>
      <c r="AL96" s="1"/>
      <c r="AM96" s="1"/>
    </row>
    <row r="97" ht="15.75" customHeight="1">
      <c r="A97" s="211" t="s">
        <v>4195</v>
      </c>
      <c r="B97" s="211" t="s">
        <v>4196</v>
      </c>
      <c r="C97" s="196" t="str">
        <f>VLOOKUP(A97,'import Bartın-Çankırı-Kastamonu'!A:Q,3,0)</f>
        <v>DOĞRU</v>
      </c>
      <c r="D97" s="211" t="s">
        <v>1385</v>
      </c>
      <c r="E97" s="196">
        <f>VLOOKUP(A97,'import Bartın-Çankırı-Kastamonu'!A:Q,5,0)</f>
        <v>279</v>
      </c>
      <c r="F97" s="196">
        <f>VLOOKUP(A97,'import Bartın-Çankırı-Kastamonu'!A:Q,6,0)</f>
        <v>82</v>
      </c>
      <c r="G97" s="196">
        <f>VLOOKUP(A97,'import Bartın-Çankırı-Kastamonu'!A:Q,7,0)</f>
        <v>0</v>
      </c>
      <c r="H97" s="196">
        <f>VLOOKUP(A97,'import Bartın-Çankırı-Kastamonu'!A:Q,8,0)</f>
        <v>38</v>
      </c>
      <c r="I97" s="196">
        <f>VLOOKUP(A97,'import Bartın-Çankırı-Kastamonu'!A:Q,9,0)</f>
        <v>38</v>
      </c>
      <c r="J97" s="205">
        <f>VLOOKUP(A97,'import Bartın-Çankırı-Kastamonu'!A:Q,10,0)</f>
        <v>0</v>
      </c>
      <c r="K97" s="211" t="s">
        <v>4197</v>
      </c>
      <c r="L97" s="211">
        <v>3.742179196E9</v>
      </c>
      <c r="M97" s="211" t="s">
        <v>1350</v>
      </c>
      <c r="N97" s="211" t="s">
        <v>3984</v>
      </c>
      <c r="O97" s="211" t="s">
        <v>4043</v>
      </c>
      <c r="P97" s="206" t="str">
        <f>VLOOKUP(A97,'import Bartın-Çankırı-Kastamonu'!A:Q,16,0)</f>
        <v>Geleneksel</v>
      </c>
      <c r="Q97" s="1" t="b">
        <v>0</v>
      </c>
      <c r="R97" s="1"/>
      <c r="S97" s="1"/>
      <c r="T97" s="207"/>
      <c r="U97" s="1"/>
      <c r="V97" s="208"/>
      <c r="W97" s="208"/>
      <c r="X97" s="1"/>
      <c r="Y97" s="1"/>
      <c r="Z97" s="208"/>
      <c r="AA97" s="1"/>
      <c r="AB97" s="208"/>
      <c r="AC97" s="1"/>
      <c r="AD97" s="208"/>
      <c r="AE97" s="1"/>
      <c r="AF97" s="208"/>
      <c r="AG97" s="1"/>
      <c r="AH97" s="208"/>
      <c r="AI97" s="1"/>
      <c r="AJ97" s="1"/>
      <c r="AK97" s="1"/>
      <c r="AL97" s="1"/>
      <c r="AM97" s="1"/>
    </row>
    <row r="98" ht="15.75" customHeight="1">
      <c r="A98" s="211" t="s">
        <v>4198</v>
      </c>
      <c r="B98" s="211" t="s">
        <v>4199</v>
      </c>
      <c r="C98" s="196" t="str">
        <f>VLOOKUP(A98,'import Bartın-Çankırı-Kastamonu'!A:Q,3,0)</f>
        <v>DOĞRU</v>
      </c>
      <c r="D98" s="211" t="s">
        <v>1950</v>
      </c>
      <c r="E98" s="196">
        <f>VLOOKUP(A98,'import Bartın-Çankırı-Kastamonu'!A:Q,5,0)</f>
        <v>512</v>
      </c>
      <c r="F98" s="196">
        <f>VLOOKUP(A98,'import Bartın-Çankırı-Kastamonu'!A:Q,6,0)</f>
        <v>33</v>
      </c>
      <c r="G98" s="196">
        <f>VLOOKUP(A98,'import Bartın-Çankırı-Kastamonu'!A:Q,7,0)</f>
        <v>0</v>
      </c>
      <c r="H98" s="196">
        <f>VLOOKUP(A98,'import Bartın-Çankırı-Kastamonu'!A:Q,8,0)</f>
        <v>78</v>
      </c>
      <c r="I98" s="196">
        <f>VLOOKUP(A98,'import Bartın-Çankırı-Kastamonu'!A:Q,9,0)</f>
        <v>78</v>
      </c>
      <c r="J98" s="205">
        <f>VLOOKUP(A98,'import Bartın-Çankırı-Kastamonu'!A:Q,10,0)</f>
        <v>0</v>
      </c>
      <c r="K98" s="211" t="s">
        <v>4200</v>
      </c>
      <c r="L98" s="211">
        <v>3.662142828E9</v>
      </c>
      <c r="M98" s="211" t="s">
        <v>1350</v>
      </c>
      <c r="N98" s="211" t="s">
        <v>3943</v>
      </c>
      <c r="O98" s="211" t="s">
        <v>4201</v>
      </c>
      <c r="P98" s="206" t="str">
        <f>VLOOKUP(A98,'import Bartın-Çankırı-Kastamonu'!A:Q,16,0)</f>
        <v>Geleneksel</v>
      </c>
      <c r="Q98" s="1" t="b">
        <v>0</v>
      </c>
      <c r="R98" s="1"/>
      <c r="S98" s="1"/>
      <c r="T98" s="207"/>
      <c r="U98" s="1"/>
      <c r="V98" s="208"/>
      <c r="W98" s="208"/>
      <c r="X98" s="1"/>
      <c r="Y98" s="1"/>
      <c r="Z98" s="208"/>
      <c r="AA98" s="1"/>
      <c r="AB98" s="208"/>
      <c r="AC98" s="1"/>
      <c r="AD98" s="208"/>
      <c r="AE98" s="1"/>
      <c r="AF98" s="208"/>
      <c r="AG98" s="1"/>
      <c r="AH98" s="208"/>
      <c r="AI98" s="1"/>
      <c r="AJ98" s="1"/>
      <c r="AK98" s="1"/>
      <c r="AL98" s="1"/>
      <c r="AM98" s="1"/>
    </row>
    <row r="99" ht="15.75" customHeight="1">
      <c r="A99" s="196" t="s">
        <v>4202</v>
      </c>
      <c r="B99" s="196" t="s">
        <v>4203</v>
      </c>
      <c r="C99" s="196" t="str">
        <f>VLOOKUP(A99,'import Bartın-Çankırı-Kastamonu'!A:Q,3,0)</f>
        <v>DOĞRU</v>
      </c>
      <c r="D99" s="196" t="s">
        <v>1364</v>
      </c>
      <c r="E99" s="196">
        <f>VLOOKUP(A99,'import Bartın-Çankırı-Kastamonu'!A:Q,5,0)</f>
        <v>502</v>
      </c>
      <c r="F99" s="196">
        <f>VLOOKUP(A99,'import Bartın-Çankırı-Kastamonu'!A:Q,6,0)</f>
        <v>21</v>
      </c>
      <c r="G99" s="196">
        <f>VLOOKUP(A99,'import Bartın-Çankırı-Kastamonu'!A:Q,7,0)</f>
        <v>0</v>
      </c>
      <c r="H99" s="196">
        <f>VLOOKUP(A99,'import Bartın-Çankırı-Kastamonu'!A:Q,8,0)</f>
        <v>28</v>
      </c>
      <c r="I99" s="196">
        <f>VLOOKUP(A99,'import Bartın-Çankırı-Kastamonu'!A:Q,9,0)</f>
        <v>28</v>
      </c>
      <c r="J99" s="205">
        <f>VLOOKUP(A99,'import Bartın-Çankırı-Kastamonu'!A:Q,10,0)</f>
        <v>0</v>
      </c>
      <c r="K99" s="196" t="s">
        <v>4204</v>
      </c>
      <c r="L99" s="196">
        <v>5.444125048E9</v>
      </c>
      <c r="M99" s="196" t="s">
        <v>1350</v>
      </c>
      <c r="N99" s="196" t="s">
        <v>3808</v>
      </c>
      <c r="O99" s="196" t="s">
        <v>4205</v>
      </c>
      <c r="P99" s="206" t="str">
        <f>VLOOKUP(A99,'import Bartın-Çankırı-Kastamonu'!A:Q,16,0)</f>
        <v>Geleneksel</v>
      </c>
      <c r="Q99" s="1" t="b">
        <v>0</v>
      </c>
      <c r="R99" s="1" t="s">
        <v>32</v>
      </c>
      <c r="S99" s="1"/>
      <c r="T99" s="207"/>
      <c r="V99" s="208"/>
      <c r="W99" s="208"/>
      <c r="X99" s="1"/>
      <c r="Y99" s="1" t="s">
        <v>1353</v>
      </c>
      <c r="Z99" s="208">
        <v>44571.0</v>
      </c>
      <c r="AA99" s="1"/>
      <c r="AB99" s="208"/>
      <c r="AC99" s="1"/>
      <c r="AD99" s="208"/>
      <c r="AE99" s="1"/>
      <c r="AF99" s="208"/>
      <c r="AG99" s="1"/>
      <c r="AH99" s="208"/>
      <c r="AI99" s="1" t="s">
        <v>273</v>
      </c>
      <c r="AJ99" s="1"/>
      <c r="AK99" s="1"/>
      <c r="AL99" s="1"/>
      <c r="AM99" s="1"/>
    </row>
    <row r="100" ht="15.75" customHeight="1">
      <c r="A100" s="211" t="s">
        <v>4206</v>
      </c>
      <c r="B100" s="211" t="s">
        <v>4207</v>
      </c>
      <c r="C100" s="196" t="str">
        <f>VLOOKUP(A100,'import Bartın-Çankırı-Kastamonu'!A:Q,3,0)</f>
        <v>DOĞRU</v>
      </c>
      <c r="D100" s="211" t="s">
        <v>1370</v>
      </c>
      <c r="E100" s="196">
        <f>VLOOKUP(A100,'import Bartın-Çankırı-Kastamonu'!A:Q,5,0)</f>
        <v>5362</v>
      </c>
      <c r="F100" s="196">
        <f>VLOOKUP(A100,'import Bartın-Çankırı-Kastamonu'!A:Q,6,0)</f>
        <v>141</v>
      </c>
      <c r="G100" s="196">
        <f>VLOOKUP(A100,'import Bartın-Çankırı-Kastamonu'!A:Q,7,0)</f>
        <v>0</v>
      </c>
      <c r="H100" s="196">
        <f>VLOOKUP(A100,'import Bartın-Çankırı-Kastamonu'!A:Q,8,0)</f>
        <v>11</v>
      </c>
      <c r="I100" s="196">
        <f>VLOOKUP(A100,'import Bartın-Çankırı-Kastamonu'!A:Q,9,0)</f>
        <v>11</v>
      </c>
      <c r="J100" s="205">
        <f>VLOOKUP(A100,'import Bartın-Çankırı-Kastamonu'!A:Q,10,0)</f>
        <v>0</v>
      </c>
      <c r="K100" s="211" t="s">
        <v>4208</v>
      </c>
      <c r="L100" s="211">
        <v>3.762123999E9</v>
      </c>
      <c r="M100" s="211" t="s">
        <v>1350</v>
      </c>
      <c r="N100" s="211" t="s">
        <v>1667</v>
      </c>
      <c r="O100" s="211" t="s">
        <v>4209</v>
      </c>
      <c r="P100" s="206" t="str">
        <f>VLOOKUP(A100,'import Bartın-Çankırı-Kastamonu'!A:Q,16,0)</f>
        <v>Geleneksel</v>
      </c>
      <c r="Q100" s="1" t="b">
        <v>0</v>
      </c>
      <c r="R100" s="1"/>
      <c r="S100" s="1"/>
      <c r="T100" s="207"/>
      <c r="U100" s="1"/>
      <c r="V100" s="208"/>
      <c r="W100" s="208"/>
      <c r="X100" s="1"/>
      <c r="Y100" s="1"/>
      <c r="Z100" s="208"/>
      <c r="AA100" s="1"/>
      <c r="AB100" s="208"/>
      <c r="AC100" s="1"/>
      <c r="AD100" s="208"/>
      <c r="AE100" s="1"/>
      <c r="AF100" s="208"/>
      <c r="AG100" s="1"/>
      <c r="AH100" s="208"/>
      <c r="AI100" s="1"/>
      <c r="AJ100" s="1"/>
      <c r="AK100" s="1"/>
      <c r="AL100" s="1"/>
      <c r="AM100" s="1"/>
    </row>
    <row r="101" ht="15.75" customHeight="1">
      <c r="A101" s="211" t="s">
        <v>4210</v>
      </c>
      <c r="B101" s="211" t="s">
        <v>4211</v>
      </c>
      <c r="C101" s="196" t="str">
        <f>VLOOKUP(A101,'import Bartın-Çankırı-Kastamonu'!A:Q,3,0)</f>
        <v>DOĞRU</v>
      </c>
      <c r="D101" s="211" t="s">
        <v>1385</v>
      </c>
      <c r="E101" s="213">
        <v>1.0</v>
      </c>
      <c r="F101" s="213">
        <v>1.0</v>
      </c>
      <c r="G101" s="213">
        <v>0.0</v>
      </c>
      <c r="H101" s="213">
        <v>15.0</v>
      </c>
      <c r="I101" s="213">
        <v>15.0</v>
      </c>
      <c r="J101" s="214">
        <v>0.0</v>
      </c>
      <c r="K101" s="211" t="s">
        <v>4212</v>
      </c>
      <c r="L101" s="211">
        <v>5.302388074E9</v>
      </c>
      <c r="M101" s="211" t="s">
        <v>1350</v>
      </c>
      <c r="N101" s="211" t="s">
        <v>3913</v>
      </c>
      <c r="O101" s="211" t="s">
        <v>4213</v>
      </c>
      <c r="P101" s="206" t="str">
        <f>VLOOKUP(A101,'import Bartın-Çankırı-Kastamonu'!A:Q,16,0)</f>
        <v>Geleneksel</v>
      </c>
      <c r="Q101" s="1" t="b">
        <v>0</v>
      </c>
      <c r="R101" s="1"/>
      <c r="S101" s="1"/>
      <c r="T101" s="207"/>
      <c r="U101" s="1"/>
      <c r="V101" s="208"/>
      <c r="W101" s="208"/>
      <c r="X101" s="1"/>
      <c r="Y101" s="1"/>
      <c r="Z101" s="208"/>
      <c r="AA101" s="1"/>
      <c r="AB101" s="208"/>
      <c r="AC101" s="1"/>
      <c r="AD101" s="208"/>
      <c r="AE101" s="1"/>
      <c r="AF101" s="208"/>
      <c r="AG101" s="1"/>
      <c r="AH101" s="208"/>
      <c r="AI101" s="1"/>
      <c r="AJ101" s="1"/>
      <c r="AK101" s="1"/>
      <c r="AL101" s="1"/>
      <c r="AM101" s="1"/>
    </row>
    <row r="102" ht="15.75" customHeight="1">
      <c r="A102" s="211" t="s">
        <v>4214</v>
      </c>
      <c r="B102" s="211" t="s">
        <v>4215</v>
      </c>
      <c r="C102" s="196" t="str">
        <f>VLOOKUP(A102,'import Bartın-Çankırı-Kastamonu'!A:Q,3,0)</f>
        <v>YANLIŞ</v>
      </c>
      <c r="D102" s="211" t="s">
        <v>1577</v>
      </c>
      <c r="E102" s="196">
        <f>VLOOKUP(A102,'import Bartın-Çankırı-Kastamonu'!A:Q,5,0)</f>
        <v>535</v>
      </c>
      <c r="F102" s="196" t="str">
        <f>VLOOKUP(A102,'import Bartın-Çankırı-Kastamonu'!A:Q,6,0)</f>
        <v/>
      </c>
      <c r="G102" s="196">
        <f>VLOOKUP(A102,'import Bartın-Çankırı-Kastamonu'!A:Q,7,0)</f>
        <v>0</v>
      </c>
      <c r="H102" s="196">
        <f>VLOOKUP(A102,'import Bartın-Çankırı-Kastamonu'!A:Q,8,0)</f>
        <v>23</v>
      </c>
      <c r="I102" s="196">
        <f>VLOOKUP(A102,'import Bartın-Çankırı-Kastamonu'!A:Q,9,0)</f>
        <v>23</v>
      </c>
      <c r="J102" s="205">
        <f>VLOOKUP(A102,'import Bartın-Çankırı-Kastamonu'!A:Q,10,0)</f>
        <v>0</v>
      </c>
      <c r="K102" s="211" t="s">
        <v>4216</v>
      </c>
      <c r="L102" s="211">
        <v>5.313417214E9</v>
      </c>
      <c r="M102" s="211" t="s">
        <v>1350</v>
      </c>
      <c r="N102" s="211" t="s">
        <v>4217</v>
      </c>
      <c r="O102" s="211" t="s">
        <v>4218</v>
      </c>
      <c r="P102" s="206" t="str">
        <f>VLOOKUP(A102,'import Bartın-Çankırı-Kastamonu'!A:Q,16,0)</f>
        <v>Geleneksel</v>
      </c>
      <c r="Q102" s="1" t="b">
        <v>0</v>
      </c>
      <c r="R102" s="1"/>
      <c r="S102" s="1"/>
      <c r="T102" s="207"/>
      <c r="U102" s="1"/>
      <c r="V102" s="208"/>
      <c r="W102" s="208"/>
      <c r="X102" s="1"/>
      <c r="Y102" s="1"/>
      <c r="Z102" s="208"/>
      <c r="AA102" s="1"/>
      <c r="AB102" s="208"/>
      <c r="AC102" s="1"/>
      <c r="AD102" s="208"/>
      <c r="AE102" s="1"/>
      <c r="AF102" s="208"/>
      <c r="AG102" s="1"/>
      <c r="AH102" s="208"/>
      <c r="AI102" s="1"/>
      <c r="AJ102" s="1"/>
      <c r="AK102" s="1"/>
      <c r="AL102" s="1"/>
      <c r="AM102" s="1"/>
    </row>
    <row r="103" ht="15.75" customHeight="1">
      <c r="A103" s="211" t="s">
        <v>4219</v>
      </c>
      <c r="B103" s="211" t="s">
        <v>4220</v>
      </c>
      <c r="C103" s="196" t="str">
        <f>VLOOKUP(A103,'import Bartın-Çankırı-Kastamonu'!A:Q,3,0)</f>
        <v>DOĞRU</v>
      </c>
      <c r="D103" s="211" t="s">
        <v>1832</v>
      </c>
      <c r="E103" s="213">
        <v>50.0</v>
      </c>
      <c r="F103" s="213">
        <v>9.0</v>
      </c>
      <c r="G103" s="213">
        <v>0.0</v>
      </c>
      <c r="H103" s="213">
        <v>20.0</v>
      </c>
      <c r="I103" s="213">
        <v>20.0</v>
      </c>
      <c r="J103" s="214">
        <v>0.0</v>
      </c>
      <c r="K103" s="211" t="s">
        <v>4221</v>
      </c>
      <c r="L103" s="211">
        <v>5.32717185E9</v>
      </c>
      <c r="M103" s="211" t="s">
        <v>1350</v>
      </c>
      <c r="N103" s="211" t="s">
        <v>3883</v>
      </c>
      <c r="O103" s="211" t="s">
        <v>4222</v>
      </c>
      <c r="P103" s="206" t="str">
        <f>VLOOKUP(A103,'import Bartın-Çankırı-Kastamonu'!A:Q,16,0)</f>
        <v>Geleneksel</v>
      </c>
      <c r="Q103" s="1" t="b">
        <v>0</v>
      </c>
      <c r="R103" s="1"/>
      <c r="S103" s="1"/>
      <c r="T103" s="207"/>
      <c r="U103" s="1"/>
      <c r="V103" s="208"/>
      <c r="W103" s="208"/>
      <c r="X103" s="1"/>
      <c r="Y103" s="1"/>
      <c r="Z103" s="208"/>
      <c r="AA103" s="1"/>
      <c r="AB103" s="208"/>
      <c r="AC103" s="1"/>
      <c r="AD103" s="208"/>
      <c r="AE103" s="1"/>
      <c r="AF103" s="208"/>
      <c r="AG103" s="1"/>
      <c r="AH103" s="208"/>
      <c r="AI103" s="1"/>
      <c r="AJ103" s="1"/>
      <c r="AK103" s="1"/>
      <c r="AL103" s="1"/>
      <c r="AM103" s="1"/>
    </row>
    <row r="104" ht="15.75" customHeight="1">
      <c r="A104" s="211" t="s">
        <v>4223</v>
      </c>
      <c r="B104" s="211" t="s">
        <v>4224</v>
      </c>
      <c r="C104" s="196" t="str">
        <f>VLOOKUP(A104,'import Bartın-Çankırı-Kastamonu'!A:Q,3,0)</f>
        <v>DOĞRU</v>
      </c>
      <c r="D104" s="211" t="s">
        <v>1577</v>
      </c>
      <c r="E104" s="196">
        <f>VLOOKUP(A104,'import Bartın-Çankırı-Kastamonu'!A:Q,5,0)</f>
        <v>106</v>
      </c>
      <c r="F104" s="196" t="str">
        <f>VLOOKUP(A104,'import Bartın-Çankırı-Kastamonu'!A:Q,6,0)</f>
        <v/>
      </c>
      <c r="G104" s="196">
        <f>VLOOKUP(A104,'import Bartın-Çankırı-Kastamonu'!A:Q,7,0)</f>
        <v>0</v>
      </c>
      <c r="H104" s="196">
        <f>VLOOKUP(A104,'import Bartın-Çankırı-Kastamonu'!A:Q,8,0)</f>
        <v>82</v>
      </c>
      <c r="I104" s="196">
        <f>VLOOKUP(A104,'import Bartın-Çankırı-Kastamonu'!A:Q,9,0)</f>
        <v>82</v>
      </c>
      <c r="J104" s="205">
        <f>VLOOKUP(A104,'import Bartın-Çankırı-Kastamonu'!A:Q,10,0)</f>
        <v>0</v>
      </c>
      <c r="K104" s="211" t="s">
        <v>4225</v>
      </c>
      <c r="L104" s="211">
        <v>5.058280373E9</v>
      </c>
      <c r="M104" s="211" t="s">
        <v>4226</v>
      </c>
      <c r="N104" s="211" t="s">
        <v>4227</v>
      </c>
      <c r="O104" s="211" t="s">
        <v>4228</v>
      </c>
      <c r="P104" s="206" t="str">
        <f>VLOOKUP(A104,'import Bartın-Çankırı-Kastamonu'!A:Q,16,0)</f>
        <v>Geleneksel</v>
      </c>
      <c r="Q104" s="1" t="b">
        <v>0</v>
      </c>
      <c r="R104" s="1"/>
      <c r="S104" s="1"/>
      <c r="T104" s="207"/>
      <c r="U104" s="1"/>
      <c r="V104" s="208"/>
      <c r="W104" s="208"/>
      <c r="X104" s="1"/>
      <c r="Y104" s="1"/>
      <c r="Z104" s="208"/>
      <c r="AA104" s="1"/>
      <c r="AB104" s="208"/>
      <c r="AC104" s="1"/>
      <c r="AD104" s="208"/>
      <c r="AE104" s="1"/>
      <c r="AF104" s="208"/>
      <c r="AG104" s="1"/>
      <c r="AH104" s="208"/>
      <c r="AI104" s="1"/>
      <c r="AJ104" s="1"/>
      <c r="AK104" s="1"/>
      <c r="AL104" s="1"/>
      <c r="AM104" s="1"/>
    </row>
    <row r="105" ht="15.75" customHeight="1">
      <c r="A105" s="211" t="s">
        <v>4229</v>
      </c>
      <c r="B105" s="211" t="s">
        <v>4230</v>
      </c>
      <c r="C105" s="196" t="str">
        <f>VLOOKUP(A105,'import Bartın-Çankırı-Kastamonu'!A:Q,3,0)</f>
        <v>DOĞRU</v>
      </c>
      <c r="D105" s="211" t="s">
        <v>1364</v>
      </c>
      <c r="E105" s="213">
        <v>50.0</v>
      </c>
      <c r="F105" s="213">
        <v>9.0</v>
      </c>
      <c r="G105" s="213">
        <v>0.0</v>
      </c>
      <c r="H105" s="213">
        <v>20.0</v>
      </c>
      <c r="I105" s="213">
        <v>20.0</v>
      </c>
      <c r="J105" s="214">
        <v>0.0</v>
      </c>
      <c r="K105" s="211" t="s">
        <v>4231</v>
      </c>
      <c r="L105" s="211">
        <v>5.315062744E9</v>
      </c>
      <c r="M105" s="211" t="s">
        <v>1350</v>
      </c>
      <c r="N105" s="211" t="s">
        <v>1667</v>
      </c>
      <c r="O105" s="211" t="s">
        <v>4232</v>
      </c>
      <c r="P105" s="206" t="str">
        <f>VLOOKUP(A105,'import Bartın-Çankırı-Kastamonu'!A:Q,16,0)</f>
        <v>Geleneksel</v>
      </c>
      <c r="Q105" s="1" t="b">
        <v>0</v>
      </c>
      <c r="R105" s="1"/>
      <c r="S105" s="1"/>
      <c r="T105" s="207"/>
      <c r="U105" s="1"/>
      <c r="V105" s="208"/>
      <c r="W105" s="208"/>
      <c r="X105" s="1"/>
      <c r="Y105" s="1"/>
      <c r="Z105" s="208"/>
      <c r="AA105" s="1"/>
      <c r="AB105" s="208"/>
      <c r="AC105" s="1"/>
      <c r="AD105" s="208"/>
      <c r="AE105" s="1"/>
      <c r="AF105" s="208"/>
      <c r="AG105" s="1"/>
      <c r="AH105" s="208"/>
      <c r="AI105" s="1"/>
      <c r="AJ105" s="1"/>
      <c r="AK105" s="1"/>
      <c r="AL105" s="1"/>
      <c r="AM105" s="1"/>
    </row>
    <row r="106" ht="15.75" customHeight="1">
      <c r="A106" s="196" t="s">
        <v>4233</v>
      </c>
      <c r="B106" s="196" t="s">
        <v>4234</v>
      </c>
      <c r="C106" s="196" t="str">
        <f>VLOOKUP(A106,'import Bartın-Çankırı-Kastamonu'!A:Q,3,0)</f>
        <v>DOĞRU</v>
      </c>
      <c r="D106" s="196" t="s">
        <v>1364</v>
      </c>
      <c r="E106" s="196">
        <f>VLOOKUP(A106,'import Bartın-Çankırı-Kastamonu'!A:Q,5,0)</f>
        <v>1647</v>
      </c>
      <c r="F106" s="196">
        <f>VLOOKUP(A106,'import Bartın-Çankırı-Kastamonu'!A:Q,6,0)</f>
        <v>85</v>
      </c>
      <c r="G106" s="196">
        <f>VLOOKUP(A106,'import Bartın-Çankırı-Kastamonu'!A:Q,7,0)</f>
        <v>9</v>
      </c>
      <c r="H106" s="196">
        <f>VLOOKUP(A106,'import Bartın-Çankırı-Kastamonu'!A:Q,8,0)</f>
        <v>20</v>
      </c>
      <c r="I106" s="196">
        <f>VLOOKUP(A106,'import Bartın-Çankırı-Kastamonu'!A:Q,9,0)</f>
        <v>29</v>
      </c>
      <c r="J106" s="205">
        <f>VLOOKUP(A106,'import Bartın-Çankırı-Kastamonu'!A:Q,10,0)</f>
        <v>0.31</v>
      </c>
      <c r="K106" s="196" t="s">
        <v>4235</v>
      </c>
      <c r="L106" s="196">
        <v>5.512677918E9</v>
      </c>
      <c r="M106" s="196" t="s">
        <v>1350</v>
      </c>
      <c r="N106" s="196" t="s">
        <v>3877</v>
      </c>
      <c r="O106" s="196" t="s">
        <v>4236</v>
      </c>
      <c r="P106" s="206" t="str">
        <f>VLOOKUP(A106,'import Bartın-Çankırı-Kastamonu'!A:Q,16,0)</f>
        <v>Geleneksel</v>
      </c>
      <c r="Q106" s="1" t="b">
        <v>0</v>
      </c>
      <c r="R106" s="1"/>
      <c r="S106" s="1"/>
      <c r="T106" s="207"/>
      <c r="U106" s="1"/>
      <c r="V106" s="208"/>
      <c r="W106" s="208"/>
      <c r="X106" s="1"/>
      <c r="Y106" s="1"/>
      <c r="Z106" s="208"/>
      <c r="AA106" s="1"/>
      <c r="AB106" s="208"/>
      <c r="AC106" s="1"/>
      <c r="AD106" s="208"/>
      <c r="AE106" s="1"/>
      <c r="AF106" s="208"/>
      <c r="AG106" s="1"/>
      <c r="AH106" s="208"/>
      <c r="AI106" s="1"/>
      <c r="AJ106" s="1"/>
      <c r="AK106" s="1"/>
      <c r="AL106" s="1"/>
      <c r="AM106" s="1"/>
    </row>
    <row r="107" ht="15.75" customHeight="1">
      <c r="A107" s="196" t="s">
        <v>4237</v>
      </c>
      <c r="B107" s="196" t="s">
        <v>4238</v>
      </c>
      <c r="C107" s="196" t="str">
        <f>VLOOKUP(A107,'import Bartın-Çankırı-Kastamonu'!A:Q,3,0)</f>
        <v>DOĞRU</v>
      </c>
      <c r="D107" s="196" t="s">
        <v>1364</v>
      </c>
      <c r="E107" s="196">
        <f>VLOOKUP(A107,'import Bartın-Çankırı-Kastamonu'!A:Q,5,0)</f>
        <v>1581</v>
      </c>
      <c r="F107" s="196">
        <f>VLOOKUP(A107,'import Bartın-Çankırı-Kastamonu'!A:Q,6,0)</f>
        <v>104</v>
      </c>
      <c r="G107" s="196">
        <f>VLOOKUP(A107,'import Bartın-Çankırı-Kastamonu'!A:Q,7,0)</f>
        <v>7</v>
      </c>
      <c r="H107" s="196">
        <f>VLOOKUP(A107,'import Bartın-Çankırı-Kastamonu'!A:Q,8,0)</f>
        <v>38</v>
      </c>
      <c r="I107" s="196">
        <f>VLOOKUP(A107,'import Bartın-Çankırı-Kastamonu'!A:Q,9,0)</f>
        <v>45</v>
      </c>
      <c r="J107" s="205">
        <f>VLOOKUP(A107,'import Bartın-Çankırı-Kastamonu'!A:Q,10,0)</f>
        <v>0.16</v>
      </c>
      <c r="K107" s="196" t="s">
        <v>4239</v>
      </c>
      <c r="L107" s="196">
        <v>5.466294284E9</v>
      </c>
      <c r="M107" s="196" t="s">
        <v>1350</v>
      </c>
      <c r="N107" s="196" t="s">
        <v>3877</v>
      </c>
      <c r="O107" s="196" t="s">
        <v>4240</v>
      </c>
      <c r="P107" s="206" t="str">
        <f>VLOOKUP(A107,'import Bartın-Çankırı-Kastamonu'!A:Q,16,0)</f>
        <v>Geleneksel</v>
      </c>
      <c r="Q107" s="1" t="b">
        <v>0</v>
      </c>
      <c r="R107" s="1"/>
      <c r="S107" s="1"/>
      <c r="T107" s="207"/>
      <c r="U107" s="1"/>
      <c r="V107" s="208"/>
      <c r="W107" s="208"/>
      <c r="X107" s="1"/>
      <c r="Y107" s="1"/>
      <c r="Z107" s="208"/>
      <c r="AA107" s="1"/>
      <c r="AB107" s="208"/>
      <c r="AC107" s="1"/>
      <c r="AD107" s="208"/>
      <c r="AE107" s="1"/>
      <c r="AF107" s="208"/>
      <c r="AG107" s="1"/>
      <c r="AH107" s="208"/>
      <c r="AI107" s="1"/>
      <c r="AJ107" s="1"/>
      <c r="AK107" s="1"/>
      <c r="AL107" s="1"/>
      <c r="AM107" s="1"/>
    </row>
    <row r="108" ht="15.75" customHeight="1">
      <c r="A108" s="211" t="s">
        <v>4241</v>
      </c>
      <c r="B108" s="211" t="s">
        <v>4242</v>
      </c>
      <c r="C108" s="196" t="str">
        <f>VLOOKUP(A108,'import Bartın-Çankırı-Kastamonu'!A:Q,3,0)</f>
        <v>DOĞRU</v>
      </c>
      <c r="D108" s="211" t="s">
        <v>1364</v>
      </c>
      <c r="E108" s="213">
        <v>50.0</v>
      </c>
      <c r="F108" s="213">
        <v>9.0</v>
      </c>
      <c r="G108" s="213">
        <v>0.0</v>
      </c>
      <c r="H108" s="213">
        <v>20.0</v>
      </c>
      <c r="I108" s="213">
        <v>20.0</v>
      </c>
      <c r="J108" s="214">
        <v>0.0</v>
      </c>
      <c r="K108" s="211" t="s">
        <v>4243</v>
      </c>
      <c r="L108" s="211">
        <v>5.345961964E9</v>
      </c>
      <c r="M108" s="211" t="s">
        <v>1350</v>
      </c>
      <c r="N108" s="211" t="s">
        <v>3877</v>
      </c>
      <c r="O108" s="211" t="s">
        <v>4244</v>
      </c>
      <c r="P108" s="206" t="str">
        <f>VLOOKUP(A108,'import Bartın-Çankırı-Kastamonu'!A:Q,16,0)</f>
        <v>Geleneksel</v>
      </c>
      <c r="Q108" s="1" t="b">
        <v>0</v>
      </c>
      <c r="R108" s="1"/>
      <c r="S108" s="1"/>
      <c r="T108" s="207"/>
      <c r="U108" s="1"/>
      <c r="V108" s="208"/>
      <c r="W108" s="208"/>
      <c r="X108" s="1"/>
      <c r="Y108" s="1"/>
      <c r="Z108" s="208"/>
      <c r="AA108" s="1"/>
      <c r="AB108" s="208"/>
      <c r="AC108" s="1"/>
      <c r="AD108" s="208"/>
      <c r="AE108" s="1"/>
      <c r="AF108" s="208"/>
      <c r="AG108" s="1"/>
      <c r="AH108" s="208"/>
      <c r="AI108" s="1"/>
      <c r="AJ108" s="1"/>
      <c r="AK108" s="1"/>
      <c r="AL108" s="1"/>
      <c r="AM108" s="1"/>
    </row>
    <row r="109" ht="15.75" customHeight="1">
      <c r="A109" s="196" t="s">
        <v>4245</v>
      </c>
      <c r="B109" s="196" t="s">
        <v>4246</v>
      </c>
      <c r="C109" s="196" t="str">
        <f>VLOOKUP(A109,'import Bartın-Çankırı-Kastamonu'!A:Q,3,0)</f>
        <v>DOĞRU</v>
      </c>
      <c r="D109" s="196" t="s">
        <v>1507</v>
      </c>
      <c r="E109" s="196">
        <f>VLOOKUP(A109,'import Bartın-Çankırı-Kastamonu'!A:Q,5,0)</f>
        <v>556</v>
      </c>
      <c r="F109" s="196">
        <f>VLOOKUP(A109,'import Bartın-Çankırı-Kastamonu'!A:Q,6,0)</f>
        <v>101</v>
      </c>
      <c r="G109" s="196">
        <f>VLOOKUP(A109,'import Bartın-Çankırı-Kastamonu'!A:Q,7,0)</f>
        <v>69</v>
      </c>
      <c r="H109" s="196">
        <f>VLOOKUP(A109,'import Bartın-Çankırı-Kastamonu'!A:Q,8,0)</f>
        <v>24</v>
      </c>
      <c r="I109" s="196">
        <f>VLOOKUP(A109,'import Bartın-Çankırı-Kastamonu'!A:Q,9,0)</f>
        <v>93</v>
      </c>
      <c r="J109" s="205">
        <f>VLOOKUP(A109,'import Bartın-Çankırı-Kastamonu'!A:Q,10,0)</f>
        <v>0.74</v>
      </c>
      <c r="K109" s="196" t="s">
        <v>4247</v>
      </c>
      <c r="L109" s="196">
        <v>3.782279787E9</v>
      </c>
      <c r="M109" s="196" t="s">
        <v>1350</v>
      </c>
      <c r="N109" s="196" t="s">
        <v>3913</v>
      </c>
      <c r="O109" s="196" t="s">
        <v>4248</v>
      </c>
      <c r="P109" s="206" t="str">
        <f>VLOOKUP(A109,'import Bartın-Çankırı-Kastamonu'!A:Q,16,0)</f>
        <v>Geleneksel</v>
      </c>
      <c r="Q109" s="1" t="b">
        <v>0</v>
      </c>
      <c r="R109" s="1" t="s">
        <v>38</v>
      </c>
      <c r="S109" s="1"/>
      <c r="T109" s="207" t="s">
        <v>3879</v>
      </c>
      <c r="U109" s="1" t="s">
        <v>4249</v>
      </c>
      <c r="V109" s="208">
        <v>44620.0</v>
      </c>
      <c r="W109" s="208">
        <v>44622.0</v>
      </c>
      <c r="X109" s="1"/>
      <c r="Y109" s="1"/>
      <c r="Z109" s="208"/>
      <c r="AA109" s="1"/>
      <c r="AB109" s="208"/>
      <c r="AC109" s="1"/>
      <c r="AD109" s="208"/>
      <c r="AE109" s="1"/>
      <c r="AF109" s="208"/>
      <c r="AG109" s="1"/>
      <c r="AH109" s="208"/>
      <c r="AI109" s="1"/>
      <c r="AJ109" s="1"/>
      <c r="AK109" s="1"/>
      <c r="AL109" s="1"/>
      <c r="AM109" s="1"/>
    </row>
    <row r="110" ht="15.75" customHeight="1">
      <c r="A110" s="196" t="s">
        <v>4250</v>
      </c>
      <c r="B110" s="196" t="s">
        <v>4251</v>
      </c>
      <c r="C110" s="196" t="str">
        <f>VLOOKUP(A110,'import Bartın-Çankırı-Kastamonu'!A:Q,3,0)</f>
        <v>DOĞRU</v>
      </c>
      <c r="D110" s="196" t="s">
        <v>1385</v>
      </c>
      <c r="E110" s="196">
        <f>VLOOKUP(A110,'import Bartın-Çankırı-Kastamonu'!A:Q,5,0)</f>
        <v>1480</v>
      </c>
      <c r="F110" s="196">
        <f>VLOOKUP(A110,'import Bartın-Çankırı-Kastamonu'!A:Q,6,0)</f>
        <v>42</v>
      </c>
      <c r="G110" s="196">
        <f>VLOOKUP(A110,'import Bartın-Çankırı-Kastamonu'!A:Q,7,0)</f>
        <v>0</v>
      </c>
      <c r="H110" s="196">
        <f>VLOOKUP(A110,'import Bartın-Çankırı-Kastamonu'!A:Q,8,0)</f>
        <v>37</v>
      </c>
      <c r="I110" s="196">
        <f>VLOOKUP(A110,'import Bartın-Çankırı-Kastamonu'!A:Q,9,0)</f>
        <v>37</v>
      </c>
      <c r="J110" s="205">
        <f>VLOOKUP(A110,'import Bartın-Çankırı-Kastamonu'!A:Q,10,0)</f>
        <v>0</v>
      </c>
      <c r="K110" s="196" t="s">
        <v>4252</v>
      </c>
      <c r="L110" s="196">
        <v>3.782272912E9</v>
      </c>
      <c r="M110" s="196" t="s">
        <v>1350</v>
      </c>
      <c r="N110" s="196" t="s">
        <v>3948</v>
      </c>
      <c r="O110" s="196" t="s">
        <v>4253</v>
      </c>
      <c r="P110" s="206" t="str">
        <f>VLOOKUP(A110,'import Bartın-Çankırı-Kastamonu'!A:Q,16,0)</f>
        <v>Geleneksel</v>
      </c>
      <c r="Q110" s="1" t="b">
        <v>1</v>
      </c>
      <c r="R110" s="1" t="s">
        <v>29</v>
      </c>
      <c r="S110" s="1"/>
      <c r="T110" s="1"/>
      <c r="U110" s="1" t="s">
        <v>4254</v>
      </c>
      <c r="V110" s="208"/>
      <c r="W110" s="208"/>
      <c r="X110" s="1"/>
      <c r="Y110" s="1" t="s">
        <v>1475</v>
      </c>
      <c r="Z110" s="208">
        <v>44569.0</v>
      </c>
      <c r="AA110" s="1" t="s">
        <v>1353</v>
      </c>
      <c r="AB110" s="208">
        <v>44571.0</v>
      </c>
      <c r="AC110" s="1"/>
      <c r="AD110" s="208"/>
      <c r="AE110" s="1"/>
      <c r="AF110" s="208"/>
      <c r="AG110" s="1"/>
      <c r="AH110" s="208"/>
      <c r="AI110" s="1" t="s">
        <v>66</v>
      </c>
      <c r="AJ110" s="1" t="s">
        <v>273</v>
      </c>
      <c r="AK110" s="1"/>
      <c r="AL110" s="1"/>
      <c r="AM110" s="1"/>
    </row>
    <row r="111" ht="15.75" customHeight="1">
      <c r="A111" s="211" t="s">
        <v>4250</v>
      </c>
      <c r="B111" s="211" t="s">
        <v>4251</v>
      </c>
      <c r="C111" s="196" t="str">
        <f>VLOOKUP(A111,'import Bartın-Çankırı-Kastamonu'!A:Q,3,0)</f>
        <v>DOĞRU</v>
      </c>
      <c r="D111" s="211" t="s">
        <v>1385</v>
      </c>
      <c r="E111" s="213">
        <v>1480.0</v>
      </c>
      <c r="F111" s="213">
        <v>42.0</v>
      </c>
      <c r="G111" s="213">
        <v>0.0</v>
      </c>
      <c r="H111" s="213">
        <v>37.0</v>
      </c>
      <c r="I111" s="213">
        <v>37.0</v>
      </c>
      <c r="J111" s="214">
        <v>0.0</v>
      </c>
      <c r="K111" s="211" t="s">
        <v>4252</v>
      </c>
      <c r="L111" s="211">
        <v>3.782272912E9</v>
      </c>
      <c r="M111" s="211" t="s">
        <v>1350</v>
      </c>
      <c r="N111" s="211" t="s">
        <v>3948</v>
      </c>
      <c r="O111" s="211" t="s">
        <v>4253</v>
      </c>
      <c r="P111" s="206" t="str">
        <f>VLOOKUP(A111,'import Bartın-Çankırı-Kastamonu'!A:Q,16,0)</f>
        <v>Geleneksel</v>
      </c>
      <c r="Q111" s="1" t="b">
        <v>0</v>
      </c>
      <c r="R111" s="1"/>
      <c r="S111" s="1"/>
      <c r="T111" s="207"/>
      <c r="U111" s="1"/>
      <c r="V111" s="208"/>
      <c r="W111" s="208"/>
      <c r="X111" s="1"/>
      <c r="Y111" s="1"/>
      <c r="Z111" s="208"/>
      <c r="AA111" s="1"/>
      <c r="AB111" s="208"/>
      <c r="AC111" s="1"/>
      <c r="AD111" s="208"/>
      <c r="AE111" s="1"/>
      <c r="AF111" s="208"/>
      <c r="AG111" s="1"/>
      <c r="AH111" s="208"/>
      <c r="AI111" s="1"/>
      <c r="AJ111" s="1"/>
      <c r="AK111" s="1"/>
      <c r="AL111" s="1"/>
      <c r="AM111" s="1"/>
    </row>
    <row r="112" ht="15.75" customHeight="1">
      <c r="A112" s="196" t="s">
        <v>4255</v>
      </c>
      <c r="B112" s="196" t="s">
        <v>4256</v>
      </c>
      <c r="C112" s="196" t="str">
        <f>VLOOKUP(A112,'import Bartın-Çankırı-Kastamonu'!A:Q,3,0)</f>
        <v>DOĞRU</v>
      </c>
      <c r="D112" s="196" t="s">
        <v>1385</v>
      </c>
      <c r="E112" s="196">
        <f>VLOOKUP(A112,'import Bartın-Çankırı-Kastamonu'!A:Q,5,0)</f>
        <v>107</v>
      </c>
      <c r="F112" s="196">
        <f>VLOOKUP(A112,'import Bartın-Çankırı-Kastamonu'!A:Q,6,0)</f>
        <v>17</v>
      </c>
      <c r="G112" s="196">
        <f>VLOOKUP(A112,'import Bartın-Çankırı-Kastamonu'!A:Q,7,0)</f>
        <v>0</v>
      </c>
      <c r="H112" s="196">
        <f>VLOOKUP(A112,'import Bartın-Çankırı-Kastamonu'!A:Q,8,0)</f>
        <v>32</v>
      </c>
      <c r="I112" s="196">
        <f>VLOOKUP(A112,'import Bartın-Çankırı-Kastamonu'!A:Q,9,0)</f>
        <v>32</v>
      </c>
      <c r="J112" s="205">
        <f>VLOOKUP(A112,'import Bartın-Çankırı-Kastamonu'!A:Q,10,0)</f>
        <v>0</v>
      </c>
      <c r="K112" s="196" t="s">
        <v>4257</v>
      </c>
      <c r="L112" s="196">
        <v>5.436143958E9</v>
      </c>
      <c r="M112" s="196" t="s">
        <v>1350</v>
      </c>
      <c r="N112" s="196" t="s">
        <v>3877</v>
      </c>
      <c r="O112" s="196" t="s">
        <v>4258</v>
      </c>
      <c r="P112" s="206" t="str">
        <f>VLOOKUP(A112,'import Bartın-Çankırı-Kastamonu'!A:Q,16,0)</f>
        <v>Geleneksel</v>
      </c>
      <c r="Q112" s="1" t="b">
        <v>0</v>
      </c>
      <c r="R112" s="1" t="s">
        <v>29</v>
      </c>
      <c r="S112" s="1"/>
      <c r="T112" s="207"/>
      <c r="U112" s="1" t="s">
        <v>4259</v>
      </c>
      <c r="V112" s="208"/>
      <c r="W112" s="208"/>
      <c r="X112" s="1"/>
      <c r="Y112" s="1"/>
      <c r="Z112" s="208"/>
      <c r="AA112" s="1"/>
      <c r="AB112" s="208"/>
      <c r="AC112" s="1"/>
      <c r="AD112" s="208"/>
      <c r="AE112" s="1"/>
      <c r="AF112" s="208"/>
      <c r="AG112" s="1"/>
      <c r="AH112" s="208"/>
      <c r="AI112" s="1"/>
      <c r="AJ112" s="1"/>
      <c r="AK112" s="1"/>
      <c r="AL112" s="1"/>
      <c r="AM112" s="1"/>
    </row>
    <row r="113" ht="15.75" customHeight="1">
      <c r="A113" s="211" t="s">
        <v>4255</v>
      </c>
      <c r="B113" s="211" t="s">
        <v>4256</v>
      </c>
      <c r="C113" s="196" t="str">
        <f>VLOOKUP(A113,'import Bartın-Çankırı-Kastamonu'!A:Q,3,0)</f>
        <v>DOĞRU</v>
      </c>
      <c r="D113" s="211" t="s">
        <v>1385</v>
      </c>
      <c r="E113" s="213">
        <v>107.0</v>
      </c>
      <c r="F113" s="213">
        <v>17.0</v>
      </c>
      <c r="G113" s="213">
        <v>0.0</v>
      </c>
      <c r="H113" s="213">
        <v>32.0</v>
      </c>
      <c r="I113" s="213">
        <v>32.0</v>
      </c>
      <c r="J113" s="214">
        <v>0.0</v>
      </c>
      <c r="K113" s="211" t="s">
        <v>4257</v>
      </c>
      <c r="L113" s="211">
        <v>5.436143958E9</v>
      </c>
      <c r="M113" s="211" t="s">
        <v>1350</v>
      </c>
      <c r="N113" s="211" t="s">
        <v>3877</v>
      </c>
      <c r="O113" s="211" t="s">
        <v>4258</v>
      </c>
      <c r="P113" s="206" t="str">
        <f>VLOOKUP(A113,'import Bartın-Çankırı-Kastamonu'!A:Q,16,0)</f>
        <v>Geleneksel</v>
      </c>
      <c r="Q113" s="1" t="b">
        <v>0</v>
      </c>
      <c r="R113" s="1"/>
      <c r="S113" s="1"/>
      <c r="T113" s="207"/>
      <c r="U113" s="1"/>
      <c r="V113" s="208"/>
      <c r="W113" s="208"/>
      <c r="X113" s="1"/>
      <c r="Y113" s="1"/>
      <c r="Z113" s="208"/>
      <c r="AA113" s="1"/>
      <c r="AB113" s="208"/>
      <c r="AC113" s="1"/>
      <c r="AD113" s="208"/>
      <c r="AE113" s="1"/>
      <c r="AF113" s="208"/>
      <c r="AG113" s="1"/>
      <c r="AH113" s="208"/>
      <c r="AI113" s="1"/>
      <c r="AJ113" s="1"/>
      <c r="AK113" s="1"/>
      <c r="AL113" s="1"/>
      <c r="AM113" s="1"/>
    </row>
    <row r="114" ht="15.75" customHeight="1">
      <c r="A114" s="196" t="s">
        <v>4260</v>
      </c>
      <c r="B114" s="196" t="s">
        <v>4261</v>
      </c>
      <c r="C114" s="196" t="str">
        <f>VLOOKUP(A114,'import Bartın-Çankırı-Kastamonu'!A:Q,3,0)</f>
        <v>DOĞRU</v>
      </c>
      <c r="D114" s="196" t="s">
        <v>1507</v>
      </c>
      <c r="E114" s="196">
        <f>VLOOKUP(A114,'import Bartın-Çankırı-Kastamonu'!A:Q,5,0)</f>
        <v>46</v>
      </c>
      <c r="F114" s="196">
        <f>VLOOKUP(A114,'import Bartın-Çankırı-Kastamonu'!A:Q,6,0)</f>
        <v>7</v>
      </c>
      <c r="G114" s="196">
        <f>VLOOKUP(A114,'import Bartın-Çankırı-Kastamonu'!A:Q,7,0)</f>
        <v>14</v>
      </c>
      <c r="H114" s="196">
        <f>VLOOKUP(A114,'import Bartın-Çankırı-Kastamonu'!A:Q,8,0)</f>
        <v>2</v>
      </c>
      <c r="I114" s="196">
        <f>VLOOKUP(A114,'import Bartın-Çankırı-Kastamonu'!A:Q,9,0)</f>
        <v>16</v>
      </c>
      <c r="J114" s="205">
        <f>VLOOKUP(A114,'import Bartın-Çankırı-Kastamonu'!A:Q,10,0)</f>
        <v>0.88</v>
      </c>
      <c r="K114" s="196" t="s">
        <v>4262</v>
      </c>
      <c r="L114" s="196">
        <v>5.41227773E9</v>
      </c>
      <c r="M114" s="196" t="s">
        <v>1350</v>
      </c>
      <c r="N114" s="196" t="s">
        <v>3883</v>
      </c>
      <c r="O114" s="196" t="s">
        <v>4263</v>
      </c>
      <c r="P114" s="206" t="str">
        <f>VLOOKUP(A114,'import Bartın-Çankırı-Kastamonu'!A:Q,16,0)</f>
        <v>Geleneksel</v>
      </c>
      <c r="Q114" s="1" t="b">
        <v>0</v>
      </c>
      <c r="R114" s="1" t="s">
        <v>38</v>
      </c>
      <c r="S114" s="1" t="s">
        <v>273</v>
      </c>
      <c r="T114" s="207" t="s">
        <v>3879</v>
      </c>
      <c r="V114" s="208">
        <v>44610.0</v>
      </c>
      <c r="W114" s="208">
        <v>44613.0</v>
      </c>
      <c r="X114" s="1"/>
      <c r="Y114" s="1" t="s">
        <v>31</v>
      </c>
      <c r="Z114" s="208">
        <v>44568.0</v>
      </c>
      <c r="AA114" s="1" t="s">
        <v>1353</v>
      </c>
      <c r="AB114" s="247">
        <v>44571.0</v>
      </c>
      <c r="AC114" s="1" t="s">
        <v>1353</v>
      </c>
      <c r="AD114" s="208">
        <v>44572.0</v>
      </c>
      <c r="AE114" s="1"/>
      <c r="AF114" s="208"/>
      <c r="AG114" s="1"/>
      <c r="AH114" s="208"/>
      <c r="AI114" s="1" t="s">
        <v>610</v>
      </c>
      <c r="AJ114" s="1" t="s">
        <v>273</v>
      </c>
      <c r="AK114" s="1" t="s">
        <v>273</v>
      </c>
      <c r="AL114" s="1"/>
      <c r="AM114" s="1"/>
    </row>
    <row r="115" ht="15.75" customHeight="1">
      <c r="A115" s="211" t="s">
        <v>4264</v>
      </c>
      <c r="B115" s="211" t="s">
        <v>4265</v>
      </c>
      <c r="C115" s="196" t="str">
        <f>VLOOKUP(A115,'import Bartın-Çankırı-Kastamonu'!A:Q,3,0)</f>
        <v>DOĞRU</v>
      </c>
      <c r="D115" s="211" t="s">
        <v>1507</v>
      </c>
      <c r="E115" s="196">
        <f>VLOOKUP(A115,'import Bartın-Çankırı-Kastamonu'!A:Q,5,0)</f>
        <v>128</v>
      </c>
      <c r="F115" s="196" t="str">
        <f>VLOOKUP(A115,'import Bartın-Çankırı-Kastamonu'!A:Q,6,0)</f>
        <v/>
      </c>
      <c r="G115" s="196">
        <f>VLOOKUP(A115,'import Bartın-Çankırı-Kastamonu'!A:Q,7,0)</f>
        <v>0</v>
      </c>
      <c r="H115" s="196">
        <f>VLOOKUP(A115,'import Bartın-Çankırı-Kastamonu'!A:Q,8,0)</f>
        <v>51</v>
      </c>
      <c r="I115" s="196">
        <f>VLOOKUP(A115,'import Bartın-Çankırı-Kastamonu'!A:Q,9,0)</f>
        <v>51</v>
      </c>
      <c r="J115" s="205">
        <f>VLOOKUP(A115,'import Bartın-Çankırı-Kastamonu'!A:Q,10,0)</f>
        <v>0</v>
      </c>
      <c r="K115" s="211" t="s">
        <v>4266</v>
      </c>
      <c r="L115" s="211">
        <v>5.367634655E9</v>
      </c>
      <c r="M115" s="211" t="s">
        <v>1350</v>
      </c>
      <c r="N115" s="211" t="s">
        <v>4267</v>
      </c>
      <c r="O115" s="211" t="s">
        <v>4268</v>
      </c>
      <c r="P115" s="206" t="str">
        <f>VLOOKUP(A115,'import Bartın-Çankırı-Kastamonu'!A:Q,16,0)</f>
        <v>Geleneksel</v>
      </c>
      <c r="Q115" s="1" t="b">
        <v>0</v>
      </c>
      <c r="R115" s="1"/>
      <c r="S115" s="1"/>
      <c r="T115" s="207"/>
      <c r="U115" s="1"/>
      <c r="V115" s="208"/>
      <c r="W115" s="208"/>
      <c r="X115" s="1"/>
      <c r="Y115" s="1"/>
      <c r="Z115" s="208"/>
      <c r="AA115" s="1"/>
      <c r="AB115" s="208"/>
      <c r="AC115" s="1"/>
      <c r="AD115" s="208"/>
      <c r="AE115" s="1"/>
      <c r="AF115" s="208"/>
      <c r="AG115" s="1"/>
      <c r="AH115" s="208"/>
      <c r="AI115" s="1"/>
      <c r="AJ115" s="1"/>
      <c r="AK115" s="1"/>
      <c r="AL115" s="1"/>
      <c r="AM115" s="1"/>
    </row>
    <row r="116" ht="15.75" customHeight="1">
      <c r="A116" s="196" t="s">
        <v>4269</v>
      </c>
      <c r="B116" s="196" t="s">
        <v>4270</v>
      </c>
      <c r="C116" s="196" t="str">
        <f>VLOOKUP(A116,'import Bartın-Çankırı-Kastamonu'!A:Q,3,0)</f>
        <v>DOĞRU</v>
      </c>
      <c r="D116" s="196" t="s">
        <v>1356</v>
      </c>
      <c r="E116" s="196">
        <f>VLOOKUP(A116,'import Bartın-Çankırı-Kastamonu'!A:Q,5,0)</f>
        <v>247</v>
      </c>
      <c r="F116" s="196">
        <f>VLOOKUP(A116,'import Bartın-Çankırı-Kastamonu'!A:Q,6,0)</f>
        <v>34</v>
      </c>
      <c r="G116" s="196">
        <f>VLOOKUP(A116,'import Bartın-Çankırı-Kastamonu'!A:Q,7,0)</f>
        <v>6</v>
      </c>
      <c r="H116" s="196">
        <f>VLOOKUP(A116,'import Bartın-Çankırı-Kastamonu'!A:Q,8,0)</f>
        <v>0</v>
      </c>
      <c r="I116" s="196">
        <f>VLOOKUP(A116,'import Bartın-Çankırı-Kastamonu'!A:Q,9,0)</f>
        <v>6</v>
      </c>
      <c r="J116" s="205">
        <f>VLOOKUP(A116,'import Bartın-Çankırı-Kastamonu'!A:Q,10,0)</f>
        <v>1</v>
      </c>
      <c r="K116" s="196" t="s">
        <v>4271</v>
      </c>
      <c r="L116" s="196">
        <v>5.386606774E9</v>
      </c>
      <c r="M116" s="196" t="s">
        <v>1350</v>
      </c>
      <c r="N116" s="196" t="s">
        <v>3979</v>
      </c>
      <c r="O116" s="196" t="s">
        <v>4272</v>
      </c>
      <c r="P116" s="206" t="str">
        <f>VLOOKUP(A116,'import Bartın-Çankırı-Kastamonu'!A:Q,16,0)</f>
        <v>Geleneksel</v>
      </c>
      <c r="Q116" s="1" t="b">
        <v>0</v>
      </c>
      <c r="R116" s="1" t="s">
        <v>38</v>
      </c>
      <c r="S116" s="1"/>
      <c r="T116" s="207" t="s">
        <v>3879</v>
      </c>
      <c r="U116" s="1"/>
      <c r="V116" s="208">
        <v>44610.0</v>
      </c>
      <c r="W116" s="208">
        <v>44617.0</v>
      </c>
      <c r="X116" s="1"/>
      <c r="Y116" s="1"/>
      <c r="Z116" s="208"/>
      <c r="AA116" s="1"/>
      <c r="AB116" s="208"/>
      <c r="AC116" s="1"/>
      <c r="AD116" s="208"/>
      <c r="AE116" s="1"/>
      <c r="AF116" s="208"/>
      <c r="AG116" s="1"/>
      <c r="AH116" s="208"/>
      <c r="AI116" s="1"/>
      <c r="AJ116" s="1"/>
      <c r="AK116" s="1"/>
      <c r="AL116" s="1"/>
      <c r="AM116" s="1"/>
    </row>
    <row r="117" ht="15.75" customHeight="1">
      <c r="A117" s="211" t="s">
        <v>4273</v>
      </c>
      <c r="B117" s="211" t="s">
        <v>4274</v>
      </c>
      <c r="C117" s="196" t="str">
        <f>VLOOKUP(A117,'import Bartın-Çankırı-Kastamonu'!A:Q,3,0)</f>
        <v>DOĞRU</v>
      </c>
      <c r="D117" s="211" t="s">
        <v>1356</v>
      </c>
      <c r="E117" s="196">
        <f>VLOOKUP(A117,'import Bartın-Çankırı-Kastamonu'!A:Q,5,0)</f>
        <v>1443</v>
      </c>
      <c r="F117" s="196">
        <f>VLOOKUP(A117,'import Bartın-Çankırı-Kastamonu'!A:Q,6,0)</f>
        <v>69</v>
      </c>
      <c r="G117" s="196">
        <f>VLOOKUP(A117,'import Bartın-Çankırı-Kastamonu'!A:Q,7,0)</f>
        <v>0</v>
      </c>
      <c r="H117" s="196">
        <f>VLOOKUP(A117,'import Bartın-Çankırı-Kastamonu'!A:Q,8,0)</f>
        <v>63</v>
      </c>
      <c r="I117" s="196">
        <f>VLOOKUP(A117,'import Bartın-Çankırı-Kastamonu'!A:Q,9,0)</f>
        <v>63</v>
      </c>
      <c r="J117" s="205">
        <f>VLOOKUP(A117,'import Bartın-Çankırı-Kastamonu'!A:Q,10,0)</f>
        <v>0</v>
      </c>
      <c r="K117" s="211" t="s">
        <v>4275</v>
      </c>
      <c r="L117" s="211">
        <v>3.665023537E9</v>
      </c>
      <c r="M117" s="211" t="s">
        <v>1350</v>
      </c>
      <c r="N117" s="211" t="s">
        <v>3943</v>
      </c>
      <c r="O117" s="211" t="s">
        <v>4276</v>
      </c>
      <c r="P117" s="206" t="str">
        <f>VLOOKUP(A117,'import Bartın-Çankırı-Kastamonu'!A:Q,16,0)</f>
        <v>Geleneksel</v>
      </c>
      <c r="Q117" s="1" t="b">
        <v>0</v>
      </c>
      <c r="R117" s="1"/>
      <c r="S117" s="1"/>
      <c r="T117" s="207"/>
      <c r="U117" s="1"/>
      <c r="V117" s="208"/>
      <c r="W117" s="208"/>
      <c r="X117" s="1"/>
      <c r="Y117" s="1"/>
      <c r="Z117" s="208"/>
      <c r="AA117" s="1"/>
      <c r="AB117" s="208"/>
      <c r="AC117" s="1"/>
      <c r="AD117" s="208"/>
      <c r="AE117" s="1"/>
      <c r="AF117" s="208"/>
      <c r="AG117" s="1"/>
      <c r="AH117" s="208"/>
      <c r="AI117" s="1"/>
      <c r="AJ117" s="1"/>
      <c r="AK117" s="1"/>
      <c r="AL117" s="1"/>
      <c r="AM117" s="1"/>
    </row>
    <row r="118" ht="15.75" customHeight="1">
      <c r="A118" s="196" t="s">
        <v>4277</v>
      </c>
      <c r="B118" s="196" t="s">
        <v>4278</v>
      </c>
      <c r="C118" s="196" t="str">
        <f>VLOOKUP(A118,'import Bartın-Çankırı-Kastamonu'!A:Q,3,0)</f>
        <v>DOĞRU</v>
      </c>
      <c r="D118" s="196" t="s">
        <v>1378</v>
      </c>
      <c r="E118" s="196" t="str">
        <f>VLOOKUP(A118,'import Bartın-Çankırı-Kastamonu'!A:Q,5,0)</f>
        <v/>
      </c>
      <c r="F118" s="196" t="str">
        <f>VLOOKUP(A118,'import Bartın-Çankırı-Kastamonu'!A:Q,6,0)</f>
        <v/>
      </c>
      <c r="G118" s="196">
        <f>VLOOKUP(A118,'import Bartın-Çankırı-Kastamonu'!A:Q,7,0)</f>
        <v>0</v>
      </c>
      <c r="H118" s="196">
        <f>VLOOKUP(A118,'import Bartın-Çankırı-Kastamonu'!A:Q,8,0)</f>
        <v>64</v>
      </c>
      <c r="I118" s="196">
        <f>VLOOKUP(A118,'import Bartın-Çankırı-Kastamonu'!A:Q,9,0)</f>
        <v>64</v>
      </c>
      <c r="J118" s="205">
        <f>VLOOKUP(A118,'import Bartın-Çankırı-Kastamonu'!A:Q,10,0)</f>
        <v>0</v>
      </c>
      <c r="K118" s="196" t="s">
        <v>4279</v>
      </c>
      <c r="L118" s="196">
        <v>3.782276843E9</v>
      </c>
      <c r="M118" s="196" t="s">
        <v>1350</v>
      </c>
      <c r="N118" s="196" t="s">
        <v>3877</v>
      </c>
      <c r="O118" s="196" t="s">
        <v>4280</v>
      </c>
      <c r="P118" s="206" t="str">
        <f>VLOOKUP(A118,'import Bartın-Çankırı-Kastamonu'!A:Q,16,0)</f>
        <v>Geleneksel</v>
      </c>
      <c r="Q118" s="1" t="b">
        <v>0</v>
      </c>
      <c r="R118" s="1" t="s">
        <v>29</v>
      </c>
      <c r="S118" s="1"/>
      <c r="T118" s="207"/>
      <c r="U118" s="1" t="s">
        <v>4259</v>
      </c>
      <c r="V118" s="208"/>
      <c r="W118" s="208"/>
      <c r="X118" s="1"/>
      <c r="Y118" s="1"/>
      <c r="Z118" s="208"/>
      <c r="AA118" s="1"/>
      <c r="AB118" s="208"/>
      <c r="AC118" s="1"/>
      <c r="AD118" s="208"/>
      <c r="AE118" s="1"/>
      <c r="AF118" s="208"/>
      <c r="AG118" s="1"/>
      <c r="AH118" s="208"/>
      <c r="AI118" s="1"/>
      <c r="AJ118" s="1"/>
      <c r="AK118" s="1"/>
      <c r="AL118" s="1"/>
      <c r="AM118" s="1"/>
    </row>
    <row r="119" ht="15.75" customHeight="1">
      <c r="A119" s="211" t="s">
        <v>4277</v>
      </c>
      <c r="B119" s="211" t="s">
        <v>4278</v>
      </c>
      <c r="C119" s="196" t="str">
        <f>VLOOKUP(A119,'import Bartın-Çankırı-Kastamonu'!A:Q,3,0)</f>
        <v>DOĞRU</v>
      </c>
      <c r="D119" s="211" t="s">
        <v>1378</v>
      </c>
      <c r="E119" s="213">
        <v>50.0</v>
      </c>
      <c r="F119" s="213">
        <v>9.0</v>
      </c>
      <c r="G119" s="213">
        <v>0.0</v>
      </c>
      <c r="H119" s="213">
        <v>20.0</v>
      </c>
      <c r="I119" s="213">
        <v>20.0</v>
      </c>
      <c r="J119" s="214">
        <v>0.0</v>
      </c>
      <c r="K119" s="211" t="s">
        <v>4279</v>
      </c>
      <c r="L119" s="211">
        <v>3.782276843E9</v>
      </c>
      <c r="M119" s="211" t="s">
        <v>1350</v>
      </c>
      <c r="N119" s="211" t="s">
        <v>3877</v>
      </c>
      <c r="O119" s="211" t="s">
        <v>4280</v>
      </c>
      <c r="P119" s="206" t="str">
        <f>VLOOKUP(A119,'import Bartın-Çankırı-Kastamonu'!A:Q,16,0)</f>
        <v>Geleneksel</v>
      </c>
      <c r="Q119" s="1" t="b">
        <v>0</v>
      </c>
      <c r="R119" s="1"/>
      <c r="S119" s="1"/>
      <c r="T119" s="207"/>
      <c r="U119" s="1"/>
      <c r="V119" s="208"/>
      <c r="W119" s="208"/>
      <c r="X119" s="1"/>
      <c r="Y119" s="1"/>
      <c r="Z119" s="208"/>
      <c r="AA119" s="1"/>
      <c r="AB119" s="208"/>
      <c r="AC119" s="1"/>
      <c r="AD119" s="208"/>
      <c r="AE119" s="1"/>
      <c r="AF119" s="208"/>
      <c r="AG119" s="1"/>
      <c r="AH119" s="208"/>
      <c r="AI119" s="1"/>
      <c r="AJ119" s="1"/>
      <c r="AK119" s="1"/>
      <c r="AL119" s="1"/>
      <c r="AM119" s="1"/>
    </row>
    <row r="120" ht="15.75" customHeight="1">
      <c r="A120" s="211" t="s">
        <v>4281</v>
      </c>
      <c r="B120" s="211" t="s">
        <v>4282</v>
      </c>
      <c r="C120" s="196" t="str">
        <f>VLOOKUP(A120,'import Bartın-Çankırı-Kastamonu'!A:Q,3,0)</f>
        <v>DOĞRU</v>
      </c>
      <c r="D120" s="211" t="s">
        <v>1493</v>
      </c>
      <c r="E120" s="196">
        <f>VLOOKUP(A120,'import Bartın-Çankırı-Kastamonu'!A:Q,5,0)</f>
        <v>1216</v>
      </c>
      <c r="F120" s="196">
        <f>VLOOKUP(A120,'import Bartın-Çankırı-Kastamonu'!A:Q,6,0)</f>
        <v>44</v>
      </c>
      <c r="G120" s="196">
        <f>VLOOKUP(A120,'import Bartın-Çankırı-Kastamonu'!A:Q,7,0)</f>
        <v>0</v>
      </c>
      <c r="H120" s="196">
        <f>VLOOKUP(A120,'import Bartın-Çankırı-Kastamonu'!A:Q,8,0)</f>
        <v>55</v>
      </c>
      <c r="I120" s="196">
        <f>VLOOKUP(A120,'import Bartın-Çankırı-Kastamonu'!A:Q,9,0)</f>
        <v>55</v>
      </c>
      <c r="J120" s="205">
        <f>VLOOKUP(A120,'import Bartın-Çankırı-Kastamonu'!A:Q,10,0)</f>
        <v>0</v>
      </c>
      <c r="K120" s="211" t="s">
        <v>4283</v>
      </c>
      <c r="L120" s="211">
        <v>5.326136296E9</v>
      </c>
      <c r="M120" s="211" t="s">
        <v>1350</v>
      </c>
      <c r="N120" s="211" t="s">
        <v>4284</v>
      </c>
      <c r="O120" s="211" t="s">
        <v>4285</v>
      </c>
      <c r="P120" s="206" t="str">
        <f>VLOOKUP(A120,'import Bartın-Çankırı-Kastamonu'!A:Q,16,0)</f>
        <v>Geleneksel</v>
      </c>
      <c r="Q120" s="1" t="b">
        <v>0</v>
      </c>
      <c r="R120" s="1"/>
      <c r="S120" s="1"/>
      <c r="T120" s="207"/>
      <c r="U120" s="1"/>
      <c r="V120" s="208"/>
      <c r="W120" s="208"/>
      <c r="X120" s="1"/>
      <c r="Y120" s="1"/>
      <c r="Z120" s="208"/>
      <c r="AA120" s="1"/>
      <c r="AB120" s="208"/>
      <c r="AC120" s="1"/>
      <c r="AD120" s="208"/>
      <c r="AE120" s="1"/>
      <c r="AF120" s="208"/>
      <c r="AG120" s="1"/>
      <c r="AH120" s="208"/>
      <c r="AI120" s="1"/>
      <c r="AJ120" s="1"/>
      <c r="AK120" s="1"/>
      <c r="AL120" s="1"/>
      <c r="AM120" s="1"/>
    </row>
    <row r="121" ht="15.75" customHeight="1">
      <c r="A121" s="196" t="s">
        <v>4286</v>
      </c>
      <c r="B121" s="196" t="s">
        <v>4287</v>
      </c>
      <c r="C121" s="196" t="str">
        <f>VLOOKUP(A121,'import Bartın-Çankırı-Kastamonu'!A:Q,3,0)</f>
        <v>DOĞRU</v>
      </c>
      <c r="D121" s="196" t="s">
        <v>1378</v>
      </c>
      <c r="E121" s="196">
        <f>VLOOKUP(A121,'import Bartın-Çankırı-Kastamonu'!A:Q,5,0)</f>
        <v>939</v>
      </c>
      <c r="F121" s="196">
        <f>VLOOKUP(A121,'import Bartın-Çankırı-Kastamonu'!A:Q,6,0)</f>
        <v>66</v>
      </c>
      <c r="G121" s="196">
        <f>VLOOKUP(A121,'import Bartın-Çankırı-Kastamonu'!A:Q,7,0)</f>
        <v>33</v>
      </c>
      <c r="H121" s="196">
        <f>VLOOKUP(A121,'import Bartın-Çankırı-Kastamonu'!A:Q,8,0)</f>
        <v>6</v>
      </c>
      <c r="I121" s="196">
        <f>VLOOKUP(A121,'import Bartın-Çankırı-Kastamonu'!A:Q,9,0)</f>
        <v>39</v>
      </c>
      <c r="J121" s="205">
        <f>VLOOKUP(A121,'import Bartın-Çankırı-Kastamonu'!A:Q,10,0)</f>
        <v>0.85</v>
      </c>
      <c r="K121" s="196" t="s">
        <v>4288</v>
      </c>
      <c r="L121" s="196">
        <v>3.782270038E9</v>
      </c>
      <c r="M121" s="196" t="s">
        <v>1350</v>
      </c>
      <c r="N121" s="196" t="s">
        <v>3948</v>
      </c>
      <c r="O121" s="196" t="s">
        <v>4289</v>
      </c>
      <c r="P121" s="206" t="str">
        <f>VLOOKUP(A121,'import Bartın-Çankırı-Kastamonu'!A:Q,16,0)</f>
        <v>Geleneksel</v>
      </c>
      <c r="Q121" s="1" t="b">
        <v>0</v>
      </c>
      <c r="R121" s="1" t="s">
        <v>38</v>
      </c>
      <c r="S121" s="1" t="s">
        <v>66</v>
      </c>
      <c r="T121" s="207" t="s">
        <v>3905</v>
      </c>
      <c r="U121" s="1">
        <v>5.445800006E9</v>
      </c>
      <c r="V121" s="208">
        <v>44569.0</v>
      </c>
      <c r="W121" s="208">
        <v>44571.0</v>
      </c>
      <c r="X121" s="1"/>
      <c r="Y121" s="1" t="s">
        <v>1353</v>
      </c>
      <c r="Z121" s="208">
        <v>44569.0</v>
      </c>
      <c r="AA121" s="1"/>
      <c r="AB121" s="208"/>
      <c r="AC121" s="1"/>
      <c r="AD121" s="208"/>
      <c r="AE121" s="1"/>
      <c r="AF121" s="208"/>
      <c r="AG121" s="1"/>
      <c r="AH121" s="208"/>
      <c r="AI121" s="1" t="s">
        <v>66</v>
      </c>
      <c r="AJ121" s="1"/>
      <c r="AK121" s="1"/>
      <c r="AL121" s="1"/>
      <c r="AM121" s="1"/>
    </row>
    <row r="122" ht="15.75" customHeight="1">
      <c r="A122" s="211" t="s">
        <v>4290</v>
      </c>
      <c r="B122" s="211" t="s">
        <v>4291</v>
      </c>
      <c r="C122" s="196" t="str">
        <f>VLOOKUP(A122,'import Bartın-Çankırı-Kastamonu'!A:Q,3,0)</f>
        <v>DOĞRU</v>
      </c>
      <c r="D122" s="211" t="s">
        <v>1507</v>
      </c>
      <c r="E122" s="213">
        <v>50.0</v>
      </c>
      <c r="F122" s="213">
        <v>9.0</v>
      </c>
      <c r="G122" s="213">
        <v>0.0</v>
      </c>
      <c r="H122" s="213">
        <v>20.0</v>
      </c>
      <c r="I122" s="213">
        <v>20.0</v>
      </c>
      <c r="J122" s="214">
        <v>0.0</v>
      </c>
      <c r="K122" s="211" t="s">
        <v>4292</v>
      </c>
      <c r="L122" s="211">
        <v>5.541226688E9</v>
      </c>
      <c r="M122" s="211" t="s">
        <v>1350</v>
      </c>
      <c r="N122" s="211" t="s">
        <v>3877</v>
      </c>
      <c r="O122" s="211" t="s">
        <v>4293</v>
      </c>
      <c r="P122" s="206" t="str">
        <f>VLOOKUP(A122,'import Bartın-Çankırı-Kastamonu'!A:Q,16,0)</f>
        <v>Geleneksel</v>
      </c>
      <c r="Q122" s="1" t="b">
        <v>0</v>
      </c>
      <c r="R122" s="1"/>
      <c r="S122" s="1"/>
      <c r="T122" s="207"/>
      <c r="U122" s="1"/>
      <c r="V122" s="208"/>
      <c r="W122" s="208"/>
      <c r="X122" s="1"/>
      <c r="Y122" s="1"/>
      <c r="Z122" s="208"/>
      <c r="AA122" s="1"/>
      <c r="AB122" s="208"/>
      <c r="AC122" s="1"/>
      <c r="AD122" s="208"/>
      <c r="AE122" s="1"/>
      <c r="AF122" s="208"/>
      <c r="AG122" s="1"/>
      <c r="AH122" s="208"/>
      <c r="AI122" s="1"/>
      <c r="AJ122" s="1"/>
      <c r="AK122" s="1"/>
      <c r="AL122" s="1"/>
      <c r="AM122" s="1"/>
    </row>
    <row r="123" ht="15.75" customHeight="1">
      <c r="A123" s="211" t="s">
        <v>4294</v>
      </c>
      <c r="B123" s="211" t="s">
        <v>4295</v>
      </c>
      <c r="C123" s="196" t="str">
        <f>VLOOKUP(A123,'import Bartın-Çankırı-Kastamonu'!A:Q,3,0)</f>
        <v>DOĞRU</v>
      </c>
      <c r="D123" s="211" t="s">
        <v>1356</v>
      </c>
      <c r="E123" s="196">
        <f>VLOOKUP(A123,'import Bartın-Çankırı-Kastamonu'!A:Q,5,0)</f>
        <v>1715</v>
      </c>
      <c r="F123" s="196">
        <f>VLOOKUP(A123,'import Bartın-Çankırı-Kastamonu'!A:Q,6,0)</f>
        <v>76</v>
      </c>
      <c r="G123" s="196">
        <f>VLOOKUP(A123,'import Bartın-Çankırı-Kastamonu'!A:Q,7,0)</f>
        <v>0</v>
      </c>
      <c r="H123" s="196">
        <f>VLOOKUP(A123,'import Bartın-Çankırı-Kastamonu'!A:Q,8,0)</f>
        <v>5</v>
      </c>
      <c r="I123" s="196">
        <f>VLOOKUP(A123,'import Bartın-Çankırı-Kastamonu'!A:Q,9,0)</f>
        <v>5</v>
      </c>
      <c r="J123" s="205">
        <f>VLOOKUP(A123,'import Bartın-Çankırı-Kastamonu'!A:Q,10,0)</f>
        <v>0</v>
      </c>
      <c r="K123" s="211" t="s">
        <v>4296</v>
      </c>
      <c r="L123" s="211">
        <v>5.525664024E9</v>
      </c>
      <c r="M123" s="211" t="s">
        <v>1350</v>
      </c>
      <c r="N123" s="211" t="s">
        <v>4297</v>
      </c>
      <c r="O123" s="211" t="s">
        <v>4298</v>
      </c>
      <c r="P123" s="206" t="str">
        <f>VLOOKUP(A123,'import Bartın-Çankırı-Kastamonu'!A:Q,16,0)</f>
        <v>Geleneksel</v>
      </c>
      <c r="Q123" s="1" t="b">
        <v>0</v>
      </c>
      <c r="R123" s="1"/>
      <c r="S123" s="1"/>
      <c r="T123" s="207"/>
      <c r="U123" s="1"/>
      <c r="V123" s="208"/>
      <c r="W123" s="208"/>
      <c r="X123" s="1"/>
      <c r="Y123" s="1"/>
      <c r="Z123" s="208"/>
      <c r="AA123" s="1"/>
      <c r="AB123" s="208"/>
      <c r="AC123" s="1"/>
      <c r="AD123" s="208"/>
      <c r="AE123" s="1"/>
      <c r="AF123" s="208"/>
      <c r="AG123" s="1"/>
      <c r="AH123" s="208"/>
      <c r="AI123" s="1"/>
      <c r="AJ123" s="1"/>
      <c r="AK123" s="1"/>
      <c r="AL123" s="1"/>
      <c r="AM123" s="1"/>
    </row>
    <row r="124" ht="15.75" customHeight="1">
      <c r="A124" s="196" t="s">
        <v>4299</v>
      </c>
      <c r="B124" s="196" t="s">
        <v>4300</v>
      </c>
      <c r="C124" s="196" t="str">
        <f>VLOOKUP(A124,'import Bartın-Çankırı-Kastamonu'!A:Q,3,0)</f>
        <v>DOĞRU</v>
      </c>
      <c r="D124" s="196" t="s">
        <v>1385</v>
      </c>
      <c r="E124" s="196">
        <f>VLOOKUP(A124,'import Bartın-Çankırı-Kastamonu'!A:Q,5,0)</f>
        <v>623</v>
      </c>
      <c r="F124" s="196">
        <f>VLOOKUP(A124,'import Bartın-Çankırı-Kastamonu'!A:Q,6,0)</f>
        <v>29</v>
      </c>
      <c r="G124" s="196">
        <f>VLOOKUP(A124,'import Bartın-Çankırı-Kastamonu'!A:Q,7,0)</f>
        <v>0</v>
      </c>
      <c r="H124" s="196">
        <f>VLOOKUP(A124,'import Bartın-Çankırı-Kastamonu'!A:Q,8,0)</f>
        <v>49</v>
      </c>
      <c r="I124" s="196">
        <f>VLOOKUP(A124,'import Bartın-Çankırı-Kastamonu'!A:Q,9,0)</f>
        <v>49</v>
      </c>
      <c r="J124" s="205">
        <f>VLOOKUP(A124,'import Bartın-Çankırı-Kastamonu'!A:Q,10,0)</f>
        <v>0</v>
      </c>
      <c r="K124" s="196" t="s">
        <v>4301</v>
      </c>
      <c r="L124" s="196">
        <v>3.782270302E9</v>
      </c>
      <c r="M124" s="196" t="s">
        <v>1350</v>
      </c>
      <c r="N124" s="196" t="s">
        <v>3948</v>
      </c>
      <c r="O124" s="196" t="s">
        <v>4302</v>
      </c>
      <c r="P124" s="206" t="str">
        <f>VLOOKUP(A124,'import Bartın-Çankırı-Kastamonu'!A:Q,16,0)</f>
        <v>Geleneksel</v>
      </c>
      <c r="Q124" s="1" t="b">
        <v>0</v>
      </c>
      <c r="R124" s="1" t="s">
        <v>29</v>
      </c>
      <c r="S124" s="1" t="s">
        <v>66</v>
      </c>
      <c r="T124" s="207"/>
      <c r="U124" s="1" t="s">
        <v>4303</v>
      </c>
      <c r="V124" s="208">
        <v>44569.0</v>
      </c>
      <c r="W124" s="208">
        <v>44571.0</v>
      </c>
      <c r="X124" s="1"/>
      <c r="Y124" s="1" t="s">
        <v>1353</v>
      </c>
      <c r="Z124" s="208">
        <v>44569.0</v>
      </c>
      <c r="AA124" s="1"/>
      <c r="AB124" s="208"/>
      <c r="AC124" s="1"/>
      <c r="AD124" s="208"/>
      <c r="AE124" s="1"/>
      <c r="AF124" s="208"/>
      <c r="AG124" s="1"/>
      <c r="AH124" s="208"/>
      <c r="AI124" s="1" t="s">
        <v>66</v>
      </c>
      <c r="AJ124" s="1"/>
      <c r="AK124" s="1"/>
      <c r="AL124" s="1"/>
      <c r="AM124" s="1"/>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24">
    <sortState ref="A1:AM124">
      <sortCondition ref="B1:B124"/>
    </sortState>
  </autoFilter>
  <customSheetViews>
    <customSheetView guid="{4E283709-B3AB-4124-9678-6D80AE9D1B43}" filter="1" showAutoFilter="1">
      <autoFilter ref="$A$1:$AM$38">
        <filterColumn colId="17">
          <filters blank="1">
            <filter val="Randevu İptal"/>
            <filter val="Dönüş Yapacak"/>
            <filter val="Çekim İstemiyor"/>
          </filters>
        </filterColumn>
        <filterColumn colId="9">
          <filters>
            <filter val="3%"/>
            <filter val="89%"/>
            <filter val="12%"/>
            <filter val="0%"/>
            <filter val="52%"/>
            <filter val="50%"/>
            <filter val="70%"/>
          </filters>
        </filterColumn>
        <sortState ref="A1:AM38">
          <sortCondition ref="W1:W38"/>
        </sortState>
      </autoFilter>
      <extLst>
        <ext uri="GoogleSheetsCustomDataVersion1">
          <go:sheetsCustomData xmlns:go="http://customooxmlschemas.google.com/" filterViewId="151999654"/>
        </ext>
      </extLst>
    </customSheetView>
    <customSheetView guid="{065C6842-6D87-4E0A-82DC-3CF83A417642}" filter="1" showAutoFilter="1">
      <autoFilter ref="$V$8:$W$8"/>
      <extLst>
        <ext uri="GoogleSheetsCustomDataVersion1">
          <go:sheetsCustomData xmlns:go="http://customooxmlschemas.google.com/" filterViewId="15883151"/>
        </ext>
      </extLst>
    </customSheetView>
    <customSheetView guid="{95AFC9D1-54E4-4E75-906B-5B1A1154F9A6}" filter="1" showAutoFilter="1">
      <autoFilter ref="$A$1:$W$38"/>
      <extLst>
        <ext uri="GoogleSheetsCustomDataVersion1">
          <go:sheetsCustomData xmlns:go="http://customooxmlschemas.google.com/" filterViewId="1645846144"/>
        </ext>
      </extLst>
    </customSheetView>
  </customSheetViews>
  <conditionalFormatting sqref="C1:C124">
    <cfRule type="cellIs" dxfId="0" priority="1" operator="equal">
      <formula>"TRUE"</formula>
    </cfRule>
  </conditionalFormatting>
  <conditionalFormatting sqref="C1:C124">
    <cfRule type="cellIs" dxfId="1" priority="2" operator="equal">
      <formula>"FALSE"</formula>
    </cfRule>
  </conditionalFormatting>
  <conditionalFormatting sqref="J1:J124">
    <cfRule type="colorScale" priority="3">
      <colorScale>
        <cfvo type="min"/>
        <cfvo type="percentile" val="50"/>
        <cfvo type="max"/>
        <color rgb="FFE67C73"/>
        <color rgb="FFFFFFFF"/>
        <color rgb="FF57BB8A"/>
      </colorScale>
    </cfRule>
  </conditionalFormatting>
  <dataValidations>
    <dataValidation type="list" allowBlank="1" showErrorMessage="1" sqref="S2:S124">
      <formula1>'Durum Parametreler'!$L$2:$L$35</formula1>
    </dataValidation>
    <dataValidation type="list" allowBlank="1" showErrorMessage="1" sqref="T15 T52 T55 T72 T86 T88 T91 T93 T110">
      <formula1>'Durum Parametreler'!$F$3:$F$21</formula1>
    </dataValidation>
    <dataValidation type="list" allowBlank="1" showErrorMessage="1" sqref="R2:R124">
      <formula1>'Durum Parametreler'!$C$2:$C$19</formula1>
    </dataValidation>
    <dataValidation type="list" allowBlank="1" showErrorMessage="1" sqref="Y2:Y124 AA2:AA124 AC2:AC124 AE2:AE124 AG2:AG124">
      <formula1>'Durum Parametreler'!$J$2:$J$8</formula1>
    </dataValidation>
    <dataValidation type="list" allowBlank="1" showErrorMessage="1" sqref="AI2:AM124">
      <formula1>'Durum Parametreler'!$L$2:$L$26</formula1>
    </dataValidation>
    <dataValidation type="list" allowBlank="1" showErrorMessage="1" sqref="V2:W124 Z2:Z124 AB2:AB124 AD2:AD124 AF2:AF124 AH2:AH124">
      <formula1>'Durum Parametreler'!$A$1:$A$700</formula1>
    </dataValidation>
    <dataValidation type="list" allowBlank="1" showErrorMessage="1" sqref="X2:X124">
      <formula1>'Durum Parametreler'!$C$22:$C$24</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36.88"/>
  </cols>
  <sheetData>
    <row r="1" ht="15.75" customHeight="1">
      <c r="A1" s="151"/>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44571.0</v>
      </c>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customHeight="1">
      <c r="A3" s="24" t="s">
        <v>4304</v>
      </c>
      <c r="B3" s="17"/>
      <c r="C3" s="17"/>
      <c r="D3" s="248" t="s">
        <v>4305</v>
      </c>
      <c r="E3" s="23"/>
      <c r="F3" s="26"/>
      <c r="G3" s="20"/>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4306</v>
      </c>
      <c r="C4" s="154"/>
      <c r="D4" s="67"/>
      <c r="E4" s="67"/>
      <c r="F4" s="46"/>
      <c r="G4" s="20"/>
      <c r="H4" s="17"/>
      <c r="I4" s="67"/>
      <c r="J4" s="17"/>
      <c r="K4" s="155"/>
      <c r="L4" s="17"/>
      <c r="M4" s="27"/>
      <c r="N4" s="27"/>
      <c r="O4" s="17"/>
      <c r="P4" s="17"/>
      <c r="Q4" s="17"/>
      <c r="R4" s="17"/>
      <c r="S4" s="17"/>
      <c r="T4" s="17"/>
      <c r="U4" s="17"/>
      <c r="V4" s="17"/>
      <c r="W4" s="17"/>
      <c r="X4" s="17"/>
      <c r="Y4" s="17"/>
      <c r="Z4" s="17"/>
      <c r="AA4" s="17"/>
      <c r="AB4" s="17"/>
      <c r="AC4" s="17"/>
      <c r="AD4" s="17"/>
      <c r="AE4" s="17"/>
      <c r="AF4" s="17"/>
    </row>
    <row r="5" ht="15.75" customHeight="1">
      <c r="A5" s="28"/>
      <c r="B5" s="29" t="s">
        <v>4306</v>
      </c>
      <c r="C5" s="89" t="s">
        <v>156</v>
      </c>
      <c r="D5" s="186" t="s">
        <v>3986</v>
      </c>
      <c r="E5" s="186" t="s">
        <v>3987</v>
      </c>
      <c r="F5" s="68" t="s">
        <v>626</v>
      </c>
      <c r="G5" s="40" t="s">
        <v>4307</v>
      </c>
      <c r="H5" s="38" t="s">
        <v>4308</v>
      </c>
      <c r="I5" s="52" t="s">
        <v>3989</v>
      </c>
      <c r="J5" s="17"/>
      <c r="K5" s="155"/>
      <c r="L5" s="17"/>
      <c r="M5" s="27"/>
      <c r="N5" s="27"/>
      <c r="O5" s="17"/>
      <c r="P5" s="17"/>
      <c r="Q5" s="17"/>
      <c r="R5" s="17"/>
      <c r="S5" s="17"/>
      <c r="T5" s="17"/>
      <c r="U5" s="17"/>
      <c r="V5" s="17"/>
      <c r="W5" s="17"/>
      <c r="X5" s="17"/>
      <c r="Y5" s="17"/>
      <c r="Z5" s="17"/>
      <c r="AA5" s="17"/>
      <c r="AB5" s="17"/>
      <c r="AC5" s="17"/>
      <c r="AD5" s="17"/>
      <c r="AE5" s="17"/>
      <c r="AF5" s="17"/>
    </row>
    <row r="6" ht="15.75" customHeight="1">
      <c r="A6" s="28"/>
      <c r="B6" s="29" t="s">
        <v>4306</v>
      </c>
      <c r="C6" s="89" t="s">
        <v>66</v>
      </c>
      <c r="D6" s="186" t="s">
        <v>3901</v>
      </c>
      <c r="E6" s="186" t="s">
        <v>3902</v>
      </c>
      <c r="F6" s="41">
        <v>0.5</v>
      </c>
      <c r="G6" s="64" t="s">
        <v>4309</v>
      </c>
      <c r="H6" s="52" t="s">
        <v>4310</v>
      </c>
      <c r="I6" s="186" t="s">
        <v>3904</v>
      </c>
      <c r="J6" s="156"/>
      <c r="K6" s="17"/>
      <c r="L6" s="27"/>
      <c r="M6" s="27"/>
      <c r="N6" s="27"/>
      <c r="O6" s="17"/>
      <c r="P6" s="17"/>
      <c r="Q6" s="17"/>
      <c r="R6" s="17"/>
      <c r="S6" s="17"/>
      <c r="T6" s="17"/>
      <c r="U6" s="17"/>
      <c r="V6" s="17"/>
      <c r="W6" s="17"/>
      <c r="X6" s="17"/>
      <c r="Y6" s="17"/>
      <c r="Z6" s="17"/>
      <c r="AA6" s="17"/>
      <c r="AB6" s="17"/>
      <c r="AC6" s="17"/>
      <c r="AD6" s="17"/>
      <c r="AE6" s="17"/>
      <c r="AF6" s="17"/>
    </row>
    <row r="7" ht="15.75" customHeight="1">
      <c r="A7" s="28"/>
      <c r="B7" s="29" t="s">
        <v>4306</v>
      </c>
      <c r="C7" s="89" t="s">
        <v>66</v>
      </c>
      <c r="D7" s="186" t="s">
        <v>4120</v>
      </c>
      <c r="E7" s="186" t="s">
        <v>4121</v>
      </c>
      <c r="F7" s="41">
        <v>0.5</v>
      </c>
      <c r="G7" s="64" t="s">
        <v>4309</v>
      </c>
      <c r="H7" s="52" t="s">
        <v>4311</v>
      </c>
      <c r="I7" s="186" t="s">
        <v>4123</v>
      </c>
      <c r="J7" s="249"/>
      <c r="K7" s="17"/>
      <c r="L7" s="27"/>
      <c r="M7" s="27"/>
      <c r="N7" s="27"/>
      <c r="O7" s="17"/>
      <c r="P7" s="17"/>
      <c r="Q7" s="17"/>
      <c r="R7" s="17"/>
      <c r="S7" s="17"/>
      <c r="T7" s="17"/>
      <c r="U7" s="17"/>
      <c r="V7" s="17"/>
      <c r="W7" s="17"/>
      <c r="X7" s="17"/>
      <c r="Y7" s="17"/>
      <c r="Z7" s="17"/>
      <c r="AA7" s="17"/>
      <c r="AB7" s="17"/>
      <c r="AC7" s="17"/>
      <c r="AD7" s="17"/>
      <c r="AE7" s="17"/>
      <c r="AF7" s="17"/>
    </row>
    <row r="8" ht="15.75" customHeight="1">
      <c r="A8" s="28"/>
      <c r="B8" s="29" t="s">
        <v>4306</v>
      </c>
      <c r="C8" s="89" t="s">
        <v>66</v>
      </c>
      <c r="D8" s="186" t="s">
        <v>4142</v>
      </c>
      <c r="E8" s="186" t="s">
        <v>4143</v>
      </c>
      <c r="F8" s="41">
        <v>0.5625</v>
      </c>
      <c r="G8" s="64" t="s">
        <v>4309</v>
      </c>
      <c r="H8" s="52" t="s">
        <v>4312</v>
      </c>
      <c r="I8" s="186" t="s">
        <v>4145</v>
      </c>
      <c r="J8" s="249"/>
      <c r="K8" s="17"/>
      <c r="L8" s="27"/>
      <c r="M8" s="27"/>
      <c r="N8" s="27"/>
      <c r="O8" s="17"/>
      <c r="P8" s="17"/>
      <c r="Q8" s="17"/>
      <c r="R8" s="17"/>
      <c r="S8" s="17"/>
      <c r="T8" s="17"/>
      <c r="U8" s="17"/>
      <c r="V8" s="17"/>
      <c r="W8" s="17"/>
      <c r="X8" s="17"/>
      <c r="Y8" s="17"/>
      <c r="Z8" s="17"/>
      <c r="AA8" s="17"/>
      <c r="AB8" s="17"/>
      <c r="AC8" s="17"/>
      <c r="AD8" s="17"/>
      <c r="AE8" s="17"/>
      <c r="AF8" s="17"/>
    </row>
    <row r="9" ht="15.75" customHeight="1">
      <c r="A9" s="28"/>
      <c r="B9" s="29" t="s">
        <v>4306</v>
      </c>
      <c r="C9" s="81" t="s">
        <v>73</v>
      </c>
      <c r="D9" s="170" t="s">
        <v>4133</v>
      </c>
      <c r="E9" s="170" t="s">
        <v>4134</v>
      </c>
      <c r="F9" s="32">
        <v>0.5833333333333334</v>
      </c>
      <c r="G9" s="79" t="s">
        <v>4309</v>
      </c>
      <c r="H9" s="166" t="s">
        <v>4313</v>
      </c>
      <c r="I9" s="170" t="s">
        <v>4136</v>
      </c>
      <c r="J9" s="249" t="s">
        <v>489</v>
      </c>
      <c r="K9" s="17"/>
      <c r="L9" s="27"/>
      <c r="M9" s="27"/>
      <c r="N9" s="27"/>
      <c r="O9" s="17"/>
      <c r="P9" s="17"/>
      <c r="Q9" s="17"/>
      <c r="R9" s="17"/>
      <c r="S9" s="17"/>
      <c r="T9" s="17"/>
      <c r="U9" s="17"/>
      <c r="V9" s="17"/>
      <c r="W9" s="17"/>
      <c r="X9" s="17"/>
      <c r="Y9" s="17"/>
      <c r="Z9" s="17"/>
      <c r="AA9" s="17"/>
      <c r="AB9" s="17"/>
      <c r="AC9" s="17"/>
      <c r="AD9" s="17"/>
      <c r="AE9" s="17"/>
      <c r="AF9" s="17"/>
    </row>
    <row r="10" ht="15.75" customHeight="1">
      <c r="A10" s="28"/>
      <c r="B10" s="29" t="s">
        <v>4306</v>
      </c>
      <c r="C10" s="89" t="s">
        <v>156</v>
      </c>
      <c r="D10" s="186" t="s">
        <v>3906</v>
      </c>
      <c r="E10" s="186" t="s">
        <v>3907</v>
      </c>
      <c r="F10" s="68" t="s">
        <v>352</v>
      </c>
      <c r="G10" s="64" t="s">
        <v>4314</v>
      </c>
      <c r="H10" s="52" t="s">
        <v>4315</v>
      </c>
      <c r="I10" s="52" t="s">
        <v>3909</v>
      </c>
      <c r="J10" s="249"/>
      <c r="K10" s="17"/>
      <c r="L10" s="2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9" t="s">
        <v>4306</v>
      </c>
      <c r="C11" s="91" t="s">
        <v>156</v>
      </c>
      <c r="D11" s="170" t="s">
        <v>4128</v>
      </c>
      <c r="E11" s="170" t="s">
        <v>4129</v>
      </c>
      <c r="F11" s="172" t="s">
        <v>136</v>
      </c>
      <c r="G11" s="30" t="s">
        <v>4314</v>
      </c>
      <c r="H11" s="33" t="s">
        <v>4316</v>
      </c>
      <c r="I11" s="166" t="s">
        <v>4131</v>
      </c>
      <c r="J11" s="17" t="s">
        <v>4132</v>
      </c>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9" t="s">
        <v>4306</v>
      </c>
      <c r="C12" s="89" t="s">
        <v>156</v>
      </c>
      <c r="D12" s="186" t="s">
        <v>3915</v>
      </c>
      <c r="E12" s="186" t="s">
        <v>3916</v>
      </c>
      <c r="F12" s="68" t="s">
        <v>372</v>
      </c>
      <c r="G12" s="250" t="s">
        <v>4314</v>
      </c>
      <c r="H12" s="52" t="s">
        <v>4317</v>
      </c>
      <c r="I12" s="52" t="s">
        <v>3918</v>
      </c>
      <c r="J12" s="251"/>
      <c r="K12" s="17"/>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4306</v>
      </c>
      <c r="C13" s="89" t="s">
        <v>156</v>
      </c>
      <c r="D13" s="186" t="s">
        <v>3994</v>
      </c>
      <c r="E13" s="186" t="s">
        <v>3995</v>
      </c>
      <c r="F13" s="89" t="s">
        <v>372</v>
      </c>
      <c r="G13" s="88" t="s">
        <v>4314</v>
      </c>
      <c r="H13" s="77" t="s">
        <v>4317</v>
      </c>
      <c r="I13" s="77" t="s">
        <v>3918</v>
      </c>
      <c r="J13" s="95"/>
      <c r="K13" s="27"/>
      <c r="L13" s="27"/>
      <c r="M13" s="27"/>
    </row>
    <row r="14" ht="15.75" customHeight="1">
      <c r="A14" s="28"/>
      <c r="B14" s="29" t="s">
        <v>4306</v>
      </c>
      <c r="C14" s="89" t="s">
        <v>156</v>
      </c>
      <c r="D14" s="186" t="s">
        <v>4058</v>
      </c>
      <c r="E14" s="186" t="s">
        <v>4059</v>
      </c>
      <c r="F14" s="89" t="s">
        <v>375</v>
      </c>
      <c r="G14" s="88" t="s">
        <v>4314</v>
      </c>
      <c r="H14" s="77" t="s">
        <v>4318</v>
      </c>
      <c r="I14" s="77" t="s">
        <v>4319</v>
      </c>
      <c r="J14" s="95"/>
      <c r="K14" s="27"/>
      <c r="L14" s="27"/>
      <c r="M14" s="27"/>
    </row>
    <row r="15" ht="15.75" customHeight="1">
      <c r="A15" s="28"/>
      <c r="B15" s="29" t="s">
        <v>4306</v>
      </c>
      <c r="C15" s="91" t="s">
        <v>156</v>
      </c>
      <c r="D15" s="170" t="s">
        <v>4160</v>
      </c>
      <c r="E15" s="170" t="s">
        <v>4161</v>
      </c>
      <c r="F15" s="91" t="s">
        <v>375</v>
      </c>
      <c r="G15" s="105" t="s">
        <v>4314</v>
      </c>
      <c r="H15" s="81" t="s">
        <v>4320</v>
      </c>
      <c r="I15" s="81" t="s">
        <v>4163</v>
      </c>
      <c r="J15" s="27" t="s">
        <v>4321</v>
      </c>
      <c r="L15" s="27"/>
      <c r="M15" s="27"/>
    </row>
    <row r="16" ht="15.75" customHeight="1">
      <c r="A16" s="28"/>
      <c r="B16" s="29" t="s">
        <v>4306</v>
      </c>
      <c r="C16" s="91" t="s">
        <v>66</v>
      </c>
      <c r="D16" s="170" t="s">
        <v>4299</v>
      </c>
      <c r="E16" s="170" t="s">
        <v>4300</v>
      </c>
      <c r="F16" s="32">
        <v>0.75</v>
      </c>
      <c r="G16" s="30" t="s">
        <v>4322</v>
      </c>
      <c r="H16" s="33" t="s">
        <v>4323</v>
      </c>
      <c r="I16" s="170" t="s">
        <v>4302</v>
      </c>
      <c r="J16" s="251"/>
      <c r="K16" s="17"/>
      <c r="L16" s="17"/>
      <c r="M16" s="27"/>
      <c r="N16" s="1"/>
      <c r="O16" s="2"/>
      <c r="P16" s="2"/>
      <c r="Q16" s="2"/>
      <c r="R16" s="2"/>
      <c r="S16" s="2"/>
      <c r="T16" s="2"/>
      <c r="U16" s="2"/>
      <c r="V16" s="2"/>
      <c r="W16" s="2"/>
      <c r="X16" s="2"/>
      <c r="Y16" s="2"/>
      <c r="Z16" s="2"/>
      <c r="AA16" s="2"/>
      <c r="AB16" s="2"/>
      <c r="AC16" s="2"/>
      <c r="AD16" s="2"/>
      <c r="AE16" s="2"/>
      <c r="AF16" s="2"/>
    </row>
    <row r="17" ht="15.75" customHeight="1">
      <c r="A17" s="28"/>
      <c r="B17" s="29" t="s">
        <v>4306</v>
      </c>
      <c r="C17" s="89" t="s">
        <v>156</v>
      </c>
      <c r="D17" s="186" t="s">
        <v>3963</v>
      </c>
      <c r="E17" s="186" t="s">
        <v>3964</v>
      </c>
      <c r="F17" s="68" t="s">
        <v>497</v>
      </c>
      <c r="G17" s="40" t="s">
        <v>4324</v>
      </c>
      <c r="H17" s="38" t="s">
        <v>4325</v>
      </c>
      <c r="I17" s="38" t="s">
        <v>3966</v>
      </c>
      <c r="J17" s="251"/>
      <c r="K17" s="17"/>
      <c r="L17" s="17"/>
      <c r="M17" s="27"/>
      <c r="N17" s="1"/>
      <c r="O17" s="2"/>
      <c r="P17" s="2"/>
      <c r="Q17" s="2"/>
      <c r="R17" s="2"/>
      <c r="S17" s="2"/>
      <c r="T17" s="2"/>
      <c r="U17" s="2"/>
      <c r="V17" s="2"/>
      <c r="W17" s="2"/>
      <c r="X17" s="2"/>
      <c r="Y17" s="2"/>
      <c r="Z17" s="2"/>
      <c r="AA17" s="2"/>
      <c r="AB17" s="2"/>
      <c r="AC17" s="2"/>
      <c r="AD17" s="2"/>
      <c r="AE17" s="2"/>
      <c r="AF17" s="2"/>
    </row>
    <row r="18" ht="15.75" customHeight="1">
      <c r="A18" s="28"/>
      <c r="B18" s="29" t="s">
        <v>4306</v>
      </c>
      <c r="C18" s="38" t="s">
        <v>66</v>
      </c>
      <c r="D18" s="186" t="s">
        <v>4286</v>
      </c>
      <c r="E18" s="186" t="s">
        <v>4287</v>
      </c>
      <c r="F18" s="41">
        <v>0.75</v>
      </c>
      <c r="G18" s="40" t="s">
        <v>4322</v>
      </c>
      <c r="H18" s="38" t="s">
        <v>4326</v>
      </c>
      <c r="I18" s="186" t="s">
        <v>4289</v>
      </c>
      <c r="J18" s="251"/>
      <c r="K18" s="17"/>
      <c r="L18" s="17"/>
      <c r="M18" s="27"/>
      <c r="N18" s="1"/>
      <c r="O18" s="2"/>
      <c r="P18" s="2"/>
      <c r="Q18" s="2"/>
      <c r="R18" s="2"/>
      <c r="S18" s="2"/>
      <c r="T18" s="2"/>
      <c r="U18" s="2"/>
      <c r="V18" s="2"/>
      <c r="W18" s="2"/>
      <c r="X18" s="2"/>
      <c r="Y18" s="2"/>
      <c r="Z18" s="2"/>
      <c r="AA18" s="2"/>
      <c r="AB18" s="2"/>
      <c r="AC18" s="2"/>
      <c r="AD18" s="2"/>
      <c r="AE18" s="2"/>
      <c r="AF18" s="2"/>
    </row>
    <row r="19" ht="15.75" customHeight="1">
      <c r="A19" s="28"/>
      <c r="B19" s="29" t="s">
        <v>4306</v>
      </c>
      <c r="C19" s="17"/>
      <c r="D19" s="168"/>
      <c r="E19" s="168"/>
      <c r="F19" s="46"/>
      <c r="G19" s="20"/>
      <c r="H19" s="17"/>
      <c r="I19" s="17"/>
      <c r="J19" s="251"/>
      <c r="K19" s="17"/>
      <c r="L19" s="17"/>
      <c r="M19" s="27"/>
      <c r="N19" s="1"/>
      <c r="O19" s="2"/>
      <c r="P19" s="2"/>
      <c r="Q19" s="2"/>
      <c r="R19" s="2"/>
      <c r="S19" s="2"/>
      <c r="T19" s="2"/>
      <c r="U19" s="2"/>
      <c r="V19" s="2"/>
      <c r="W19" s="2"/>
      <c r="X19" s="2"/>
      <c r="Y19" s="2"/>
      <c r="Z19" s="2"/>
      <c r="AA19" s="2"/>
      <c r="AB19" s="2"/>
      <c r="AC19" s="2"/>
      <c r="AD19" s="2"/>
      <c r="AE19" s="2"/>
      <c r="AF19" s="2"/>
    </row>
    <row r="20" ht="15.75" customHeight="1">
      <c r="A20" s="44"/>
      <c r="B20" s="29" t="s">
        <v>4306</v>
      </c>
      <c r="C20" s="17"/>
      <c r="D20" s="17"/>
      <c r="E20" s="25" t="s">
        <v>4327</v>
      </c>
      <c r="F20" s="252"/>
      <c r="G20" s="253"/>
      <c r="H20" s="17"/>
      <c r="I20" s="17"/>
      <c r="J20" s="251"/>
      <c r="K20" s="17"/>
      <c r="L20" s="17"/>
      <c r="M20" s="27"/>
      <c r="N20" s="1"/>
      <c r="O20" s="2"/>
      <c r="P20" s="2"/>
      <c r="Q20" s="2"/>
      <c r="R20" s="2"/>
      <c r="S20" s="2"/>
      <c r="T20" s="2"/>
      <c r="U20" s="2"/>
      <c r="V20" s="2"/>
      <c r="W20" s="2"/>
      <c r="X20" s="2"/>
      <c r="Y20" s="2"/>
      <c r="Z20" s="2"/>
      <c r="AA20" s="2"/>
      <c r="AB20" s="2"/>
      <c r="AC20" s="2"/>
      <c r="AD20" s="2"/>
      <c r="AE20" s="2"/>
      <c r="AF20" s="2"/>
    </row>
    <row r="21" ht="15.75" customHeight="1">
      <c r="A21" s="18"/>
      <c r="B21" s="19">
        <v>44572.0</v>
      </c>
      <c r="C21" s="17"/>
      <c r="D21" s="17"/>
      <c r="E21" s="17"/>
      <c r="F21" s="46"/>
      <c r="G21" s="20"/>
      <c r="H21" s="17"/>
      <c r="I21" s="17"/>
      <c r="J21" s="17"/>
      <c r="K21" s="17"/>
      <c r="L21" s="17"/>
      <c r="M21" s="27"/>
      <c r="N21" s="27"/>
      <c r="O21" s="17"/>
      <c r="P21" s="17"/>
      <c r="Q21" s="17"/>
      <c r="R21" s="17"/>
      <c r="S21" s="17"/>
      <c r="T21" s="17"/>
      <c r="U21" s="17"/>
      <c r="V21" s="17"/>
      <c r="W21" s="17"/>
      <c r="X21" s="17"/>
      <c r="Y21" s="17"/>
      <c r="Z21" s="17"/>
      <c r="AA21" s="17"/>
      <c r="AB21" s="17"/>
      <c r="AC21" s="17"/>
      <c r="AD21" s="17"/>
      <c r="AE21" s="17"/>
      <c r="AF21" s="17"/>
    </row>
    <row r="22" ht="15.75" customHeight="1">
      <c r="A22" s="24" t="s">
        <v>4304</v>
      </c>
      <c r="B22" s="29" t="s">
        <v>4306</v>
      </c>
      <c r="C22" s="138" t="s">
        <v>273</v>
      </c>
      <c r="D22" s="193" t="s">
        <v>3951</v>
      </c>
      <c r="E22" s="193" t="s">
        <v>3952</v>
      </c>
      <c r="F22" s="32">
        <v>0.4791666666666667</v>
      </c>
      <c r="G22" s="30" t="s">
        <v>4309</v>
      </c>
      <c r="H22" s="33" t="s">
        <v>4328</v>
      </c>
      <c r="I22" s="193" t="s">
        <v>3954</v>
      </c>
      <c r="J22" s="33"/>
      <c r="K22" s="33"/>
      <c r="L22" s="33"/>
      <c r="M22" s="27"/>
      <c r="N22" s="27"/>
      <c r="O22" s="17"/>
      <c r="P22" s="17"/>
      <c r="Q22" s="17"/>
      <c r="R22" s="17"/>
      <c r="S22" s="17"/>
      <c r="T22" s="17"/>
      <c r="U22" s="17"/>
      <c r="V22" s="17"/>
      <c r="W22" s="17"/>
      <c r="X22" s="17"/>
      <c r="Y22" s="17"/>
      <c r="Z22" s="17"/>
      <c r="AA22" s="17"/>
      <c r="AB22" s="17"/>
      <c r="AC22" s="17"/>
      <c r="AD22" s="17"/>
      <c r="AE22" s="17"/>
      <c r="AF22" s="17"/>
    </row>
    <row r="23" ht="15.75" customHeight="1">
      <c r="A23" s="28"/>
      <c r="B23" s="29" t="s">
        <v>4306</v>
      </c>
      <c r="C23" s="138" t="s">
        <v>273</v>
      </c>
      <c r="D23" s="193" t="s">
        <v>3976</v>
      </c>
      <c r="E23" s="193" t="s">
        <v>3977</v>
      </c>
      <c r="F23" s="32">
        <v>0.5416666666666666</v>
      </c>
      <c r="G23" s="30" t="s">
        <v>4329</v>
      </c>
      <c r="H23" s="33" t="s">
        <v>4330</v>
      </c>
      <c r="I23" s="193" t="s">
        <v>3980</v>
      </c>
      <c r="J23" s="33"/>
      <c r="K23" s="177"/>
      <c r="L23" s="33"/>
      <c r="M23" s="27"/>
      <c r="N23" s="27"/>
      <c r="O23" s="17"/>
      <c r="P23" s="17"/>
      <c r="Q23" s="17"/>
      <c r="R23" s="17"/>
      <c r="S23" s="17"/>
      <c r="T23" s="17"/>
      <c r="U23" s="17"/>
      <c r="V23" s="17"/>
      <c r="W23" s="17"/>
      <c r="X23" s="17"/>
      <c r="Y23" s="17"/>
      <c r="Z23" s="17"/>
      <c r="AA23" s="17"/>
      <c r="AB23" s="17"/>
      <c r="AC23" s="17"/>
      <c r="AD23" s="17"/>
      <c r="AE23" s="17"/>
      <c r="AF23" s="17"/>
    </row>
    <row r="24" ht="15.75" customHeight="1">
      <c r="A24" s="28"/>
      <c r="B24" s="29" t="s">
        <v>4306</v>
      </c>
      <c r="C24" s="138" t="s">
        <v>273</v>
      </c>
      <c r="D24" s="193" t="s">
        <v>4156</v>
      </c>
      <c r="E24" s="193" t="s">
        <v>4157</v>
      </c>
      <c r="F24" s="32">
        <v>0.5833333333333334</v>
      </c>
      <c r="G24" s="30" t="s">
        <v>4322</v>
      </c>
      <c r="H24" s="33" t="s">
        <v>4331</v>
      </c>
      <c r="I24" s="166" t="s">
        <v>4159</v>
      </c>
      <c r="J24" s="33"/>
      <c r="K24" s="177"/>
      <c r="L24" s="33"/>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9" t="s">
        <v>4306</v>
      </c>
      <c r="C25" s="138" t="s">
        <v>273</v>
      </c>
      <c r="D25" s="193" t="s">
        <v>4066</v>
      </c>
      <c r="E25" s="193" t="s">
        <v>4067</v>
      </c>
      <c r="F25" s="32">
        <v>0.625</v>
      </c>
      <c r="G25" s="30" t="s">
        <v>4332</v>
      </c>
      <c r="H25" s="33" t="s">
        <v>4333</v>
      </c>
      <c r="I25" s="166" t="s">
        <v>4069</v>
      </c>
      <c r="J25" s="33"/>
      <c r="K25" s="177"/>
      <c r="L25" s="33"/>
      <c r="M25" s="27" t="s">
        <v>4334</v>
      </c>
      <c r="N25" s="27"/>
      <c r="O25" s="17"/>
      <c r="P25" s="17"/>
      <c r="Q25" s="17"/>
      <c r="R25" s="17"/>
      <c r="S25" s="17"/>
      <c r="T25" s="17"/>
      <c r="U25" s="17"/>
      <c r="V25" s="17"/>
      <c r="W25" s="17"/>
      <c r="X25" s="17"/>
      <c r="Y25" s="17"/>
      <c r="Z25" s="17"/>
      <c r="AA25" s="17"/>
      <c r="AB25" s="17"/>
      <c r="AC25" s="17"/>
      <c r="AD25" s="17"/>
      <c r="AE25" s="17"/>
      <c r="AF25" s="17"/>
    </row>
    <row r="26" ht="15.75" customHeight="1">
      <c r="A26" s="28"/>
      <c r="B26" s="29" t="s">
        <v>4306</v>
      </c>
      <c r="C26" s="138" t="s">
        <v>273</v>
      </c>
      <c r="D26" s="170" t="s">
        <v>4160</v>
      </c>
      <c r="E26" s="170" t="s">
        <v>4161</v>
      </c>
      <c r="F26" s="80">
        <v>0.6458333333333334</v>
      </c>
      <c r="G26" s="105" t="s">
        <v>4314</v>
      </c>
      <c r="H26" s="81" t="s">
        <v>4320</v>
      </c>
      <c r="I26" s="81" t="s">
        <v>4163</v>
      </c>
      <c r="J26" s="81"/>
      <c r="K26" s="33"/>
      <c r="L26" s="81"/>
      <c r="M26" s="27" t="s">
        <v>4334</v>
      </c>
      <c r="N26" s="27"/>
      <c r="O26" s="17"/>
      <c r="P26" s="17"/>
      <c r="Q26" s="17"/>
      <c r="R26" s="17"/>
      <c r="S26" s="17"/>
      <c r="T26" s="17"/>
      <c r="U26" s="17"/>
      <c r="V26" s="17"/>
      <c r="W26" s="17"/>
      <c r="X26" s="17"/>
      <c r="Y26" s="17"/>
      <c r="Z26" s="17"/>
      <c r="AA26" s="17"/>
      <c r="AB26" s="17"/>
      <c r="AC26" s="17"/>
      <c r="AD26" s="17"/>
      <c r="AE26" s="17"/>
      <c r="AF26" s="17"/>
    </row>
    <row r="27" ht="15.75" customHeight="1">
      <c r="A27" s="28"/>
      <c r="B27" s="29" t="s">
        <v>4306</v>
      </c>
      <c r="C27" s="138" t="s">
        <v>273</v>
      </c>
      <c r="D27" s="193" t="s">
        <v>4151</v>
      </c>
      <c r="E27" s="193" t="s">
        <v>4152</v>
      </c>
      <c r="F27" s="32">
        <v>0.6666666666666666</v>
      </c>
      <c r="G27" s="79" t="s">
        <v>4335</v>
      </c>
      <c r="H27" s="166" t="s">
        <v>4336</v>
      </c>
      <c r="I27" s="193" t="s">
        <v>4154</v>
      </c>
      <c r="J27" s="167"/>
      <c r="K27" s="33"/>
      <c r="L27" s="81"/>
      <c r="M27" s="27"/>
      <c r="N27" s="27"/>
      <c r="O27" s="17"/>
      <c r="P27" s="17"/>
      <c r="Q27" s="17"/>
      <c r="R27" s="17"/>
      <c r="S27" s="17"/>
      <c r="T27" s="17"/>
      <c r="U27" s="17"/>
      <c r="V27" s="17"/>
      <c r="W27" s="17"/>
      <c r="X27" s="17"/>
      <c r="Y27" s="17"/>
      <c r="Z27" s="17"/>
      <c r="AA27" s="17"/>
      <c r="AB27" s="17"/>
      <c r="AC27" s="17"/>
      <c r="AD27" s="17"/>
      <c r="AE27" s="17"/>
      <c r="AF27" s="17"/>
    </row>
    <row r="28" ht="15.75" customHeight="1">
      <c r="A28" s="28"/>
      <c r="B28" s="29" t="s">
        <v>4306</v>
      </c>
      <c r="C28" s="138" t="s">
        <v>273</v>
      </c>
      <c r="D28" s="193" t="s">
        <v>4260</v>
      </c>
      <c r="E28" s="193" t="s">
        <v>4261</v>
      </c>
      <c r="F28" s="172" t="s">
        <v>741</v>
      </c>
      <c r="G28" s="79" t="s">
        <v>4335</v>
      </c>
      <c r="H28" s="33" t="s">
        <v>4337</v>
      </c>
      <c r="I28" s="193" t="s">
        <v>4263</v>
      </c>
      <c r="J28" s="33"/>
      <c r="K28" s="176"/>
      <c r="L28" s="33"/>
      <c r="M28" s="27"/>
      <c r="N28" s="27"/>
      <c r="O28" s="17"/>
      <c r="P28" s="17"/>
      <c r="Q28" s="17"/>
      <c r="R28" s="17"/>
      <c r="S28" s="17"/>
      <c r="T28" s="17"/>
      <c r="U28" s="17"/>
      <c r="V28" s="17"/>
      <c r="W28" s="17"/>
      <c r="X28" s="17"/>
      <c r="Y28" s="17"/>
      <c r="Z28" s="17"/>
      <c r="AA28" s="17"/>
      <c r="AB28" s="17"/>
      <c r="AC28" s="17"/>
      <c r="AD28" s="17"/>
      <c r="AE28" s="17"/>
      <c r="AF28" s="17"/>
    </row>
    <row r="29" ht="15.75" customHeight="1">
      <c r="A29" s="28"/>
      <c r="B29" s="29" t="s">
        <v>4306</v>
      </c>
      <c r="C29" s="138" t="s">
        <v>273</v>
      </c>
      <c r="D29" s="193" t="s">
        <v>4005</v>
      </c>
      <c r="E29" s="193" t="s">
        <v>4006</v>
      </c>
      <c r="F29" s="172" t="s">
        <v>4338</v>
      </c>
      <c r="G29" s="79" t="s">
        <v>4335</v>
      </c>
      <c r="H29" s="33" t="s">
        <v>4339</v>
      </c>
      <c r="I29" s="193" t="s">
        <v>4008</v>
      </c>
      <c r="J29" s="33"/>
      <c r="K29" s="176"/>
      <c r="L29" s="33"/>
      <c r="M29" s="27"/>
      <c r="N29" s="27"/>
      <c r="O29" s="17"/>
      <c r="P29" s="17"/>
      <c r="Q29" s="17"/>
      <c r="R29" s="17"/>
      <c r="S29" s="17"/>
      <c r="T29" s="17"/>
      <c r="U29" s="17"/>
      <c r="V29" s="17"/>
      <c r="W29" s="17"/>
      <c r="X29" s="17"/>
      <c r="Y29" s="17"/>
      <c r="Z29" s="17"/>
      <c r="AA29" s="17"/>
      <c r="AB29" s="17"/>
      <c r="AC29" s="17"/>
      <c r="AD29" s="17"/>
      <c r="AE29" s="17"/>
      <c r="AF29" s="17"/>
    </row>
    <row r="30" ht="15.75" customHeight="1">
      <c r="A30" s="28"/>
      <c r="B30" s="29" t="s">
        <v>4306</v>
      </c>
      <c r="C30" s="154"/>
      <c r="D30" s="67"/>
      <c r="E30" s="67"/>
      <c r="F30" s="46"/>
      <c r="G30" s="159"/>
      <c r="H30" s="67"/>
      <c r="I30" s="67"/>
      <c r="J30" s="17"/>
      <c r="K30" s="17"/>
      <c r="L30" s="17"/>
      <c r="M30" s="27"/>
      <c r="N30" s="27"/>
      <c r="O30" s="17"/>
      <c r="P30" s="17"/>
      <c r="Q30" s="17"/>
      <c r="R30" s="17"/>
      <c r="S30" s="17"/>
      <c r="T30" s="17"/>
      <c r="U30" s="17"/>
      <c r="V30" s="17"/>
      <c r="W30" s="17"/>
      <c r="X30" s="17"/>
      <c r="Y30" s="17"/>
      <c r="Z30" s="17"/>
      <c r="AA30" s="17"/>
      <c r="AB30" s="17"/>
      <c r="AC30" s="17"/>
      <c r="AD30" s="17"/>
      <c r="AE30" s="17"/>
      <c r="AF30" s="17"/>
    </row>
    <row r="31" ht="15.75" customHeight="1">
      <c r="A31" s="28"/>
      <c r="B31" s="29" t="s">
        <v>4306</v>
      </c>
      <c r="C31" s="154"/>
      <c r="D31" s="27"/>
      <c r="E31" s="27"/>
      <c r="F31" s="74"/>
      <c r="G31" s="85"/>
      <c r="H31" s="27"/>
      <c r="I31" s="27"/>
      <c r="J31" s="27"/>
      <c r="K31" s="27"/>
      <c r="L31" s="27"/>
      <c r="M31" s="27"/>
    </row>
    <row r="32" ht="15.75" customHeight="1">
      <c r="A32" s="28"/>
      <c r="B32" s="29" t="s">
        <v>4306</v>
      </c>
      <c r="C32" s="154"/>
      <c r="D32" s="27"/>
      <c r="E32" s="27"/>
      <c r="F32" s="74"/>
      <c r="G32" s="85"/>
      <c r="H32" s="27"/>
      <c r="I32" s="27"/>
      <c r="J32" s="27"/>
      <c r="K32" s="27"/>
      <c r="L32" s="27"/>
      <c r="M32" s="27"/>
    </row>
    <row r="33" ht="15.75" customHeight="1">
      <c r="A33" s="44"/>
      <c r="B33" s="29" t="s">
        <v>4306</v>
      </c>
      <c r="C33" s="154"/>
      <c r="D33" s="27"/>
      <c r="E33" s="27"/>
      <c r="F33" s="74"/>
      <c r="G33" s="85"/>
      <c r="H33" s="27"/>
      <c r="I33" s="27"/>
      <c r="J33" s="27"/>
      <c r="K33" s="27"/>
      <c r="L33" s="27"/>
      <c r="M33" s="27"/>
    </row>
    <row r="34" ht="15.75" customHeight="1">
      <c r="A34" s="18"/>
      <c r="B34" s="19">
        <v>44613.0</v>
      </c>
      <c r="C34" s="17"/>
      <c r="D34" s="153"/>
      <c r="E34" s="125"/>
      <c r="F34" s="125"/>
      <c r="G34" s="125"/>
      <c r="H34" s="125"/>
      <c r="I34" s="125"/>
      <c r="J34" s="125"/>
      <c r="K34" s="115"/>
      <c r="L34" s="17"/>
      <c r="M34" s="17"/>
      <c r="N34" s="17"/>
      <c r="O34" s="17"/>
      <c r="P34" s="17"/>
      <c r="Q34" s="17"/>
      <c r="R34" s="17"/>
      <c r="S34" s="17"/>
      <c r="T34" s="17"/>
      <c r="U34" s="17"/>
      <c r="V34" s="17"/>
      <c r="W34" s="17"/>
      <c r="X34" s="17"/>
      <c r="Y34" s="17"/>
      <c r="Z34" s="17"/>
      <c r="AA34" s="17"/>
      <c r="AB34" s="17"/>
      <c r="AC34" s="17"/>
      <c r="AD34" s="17"/>
      <c r="AE34" s="17"/>
      <c r="AF34" s="17"/>
    </row>
    <row r="35" ht="15.75" customHeight="1">
      <c r="A35" s="24" t="s">
        <v>4304</v>
      </c>
      <c r="B35" s="17"/>
      <c r="C35" s="17"/>
      <c r="D35" s="17"/>
      <c r="E35" s="17"/>
      <c r="F35" s="26"/>
      <c r="G35" s="20"/>
      <c r="H35" s="196"/>
      <c r="I35" s="196"/>
      <c r="J35" s="17"/>
      <c r="K35" s="17"/>
      <c r="L35" s="17"/>
      <c r="M35" s="27"/>
      <c r="N35" s="27"/>
      <c r="O35" s="17"/>
      <c r="P35" s="17"/>
      <c r="Q35" s="17"/>
      <c r="R35" s="17"/>
      <c r="S35" s="17"/>
      <c r="T35" s="17"/>
      <c r="U35" s="17"/>
      <c r="V35" s="17"/>
      <c r="W35" s="17"/>
      <c r="X35" s="17"/>
      <c r="Y35" s="17"/>
      <c r="Z35" s="17"/>
      <c r="AA35" s="17"/>
      <c r="AB35" s="17"/>
      <c r="AC35" s="17"/>
      <c r="AD35" s="17"/>
      <c r="AE35" s="17"/>
      <c r="AF35" s="17"/>
    </row>
    <row r="36" ht="15.75" customHeight="1">
      <c r="A36" s="28"/>
      <c r="B36" s="29" t="s">
        <v>3879</v>
      </c>
      <c r="C36" s="182"/>
      <c r="D36" s="194" t="s">
        <v>3910</v>
      </c>
      <c r="E36" s="194" t="s">
        <v>3911</v>
      </c>
      <c r="F36" s="41">
        <v>0.4583333333333333</v>
      </c>
      <c r="G36" s="64" t="s">
        <v>4335</v>
      </c>
      <c r="H36" s="194" t="s">
        <v>4340</v>
      </c>
      <c r="I36" s="194" t="s">
        <v>3914</v>
      </c>
      <c r="J36" s="38"/>
      <c r="K36" s="183"/>
      <c r="L36" s="38"/>
      <c r="M36" s="77"/>
      <c r="N36" s="77"/>
      <c r="O36" s="38"/>
      <c r="P36" s="38"/>
      <c r="Q36" s="17"/>
      <c r="R36" s="17"/>
      <c r="S36" s="17"/>
      <c r="T36" s="17"/>
      <c r="U36" s="17"/>
      <c r="V36" s="17"/>
      <c r="W36" s="17"/>
      <c r="X36" s="17"/>
      <c r="Y36" s="17"/>
      <c r="Z36" s="17"/>
      <c r="AA36" s="17"/>
      <c r="AB36" s="17"/>
      <c r="AC36" s="17"/>
      <c r="AD36" s="17"/>
      <c r="AE36" s="17"/>
      <c r="AF36" s="17"/>
    </row>
    <row r="37" ht="15.75" customHeight="1">
      <c r="A37" s="28"/>
      <c r="B37" s="29" t="s">
        <v>3879</v>
      </c>
      <c r="C37" s="182"/>
      <c r="D37" s="194" t="s">
        <v>4116</v>
      </c>
      <c r="E37" s="194" t="s">
        <v>4117</v>
      </c>
      <c r="F37" s="41">
        <v>0.5416666666666666</v>
      </c>
      <c r="G37" s="64" t="s">
        <v>4335</v>
      </c>
      <c r="H37" s="38" t="s">
        <v>4341</v>
      </c>
      <c r="I37" s="194" t="s">
        <v>4119</v>
      </c>
      <c r="J37" s="38"/>
      <c r="K37" s="183"/>
      <c r="L37" s="38"/>
      <c r="M37" s="77"/>
      <c r="N37" s="77"/>
      <c r="O37" s="38"/>
      <c r="P37" s="38"/>
      <c r="Q37" s="17"/>
      <c r="R37" s="17"/>
      <c r="S37" s="17"/>
      <c r="T37" s="17"/>
      <c r="U37" s="17"/>
      <c r="V37" s="17"/>
      <c r="W37" s="17"/>
      <c r="X37" s="17"/>
      <c r="Y37" s="17"/>
      <c r="Z37" s="17"/>
      <c r="AA37" s="17"/>
      <c r="AB37" s="17"/>
      <c r="AC37" s="17"/>
      <c r="AD37" s="17"/>
      <c r="AE37" s="17"/>
      <c r="AF37" s="17"/>
    </row>
    <row r="38" ht="15.75" customHeight="1">
      <c r="A38" s="28"/>
      <c r="B38" s="29" t="s">
        <v>3879</v>
      </c>
      <c r="C38" s="182"/>
      <c r="D38" s="194" t="s">
        <v>4260</v>
      </c>
      <c r="E38" s="194" t="s">
        <v>4261</v>
      </c>
      <c r="F38" s="41">
        <v>0.625</v>
      </c>
      <c r="G38" s="64" t="s">
        <v>4335</v>
      </c>
      <c r="H38" s="38" t="s">
        <v>4337</v>
      </c>
      <c r="I38" s="194" t="s">
        <v>4263</v>
      </c>
      <c r="J38" s="38"/>
      <c r="K38" s="38"/>
      <c r="L38" s="77"/>
      <c r="M38" s="77"/>
      <c r="N38" s="77"/>
      <c r="O38" s="38"/>
      <c r="P38" s="38"/>
      <c r="Q38" s="17"/>
      <c r="R38" s="17"/>
      <c r="S38" s="17"/>
      <c r="T38" s="17"/>
      <c r="U38" s="17"/>
      <c r="V38" s="17"/>
      <c r="W38" s="17"/>
      <c r="X38" s="17"/>
      <c r="Y38" s="17"/>
      <c r="Z38" s="17"/>
      <c r="AA38" s="17"/>
      <c r="AB38" s="17"/>
      <c r="AC38" s="17"/>
      <c r="AD38" s="17"/>
      <c r="AE38" s="17"/>
      <c r="AF38" s="17"/>
    </row>
    <row r="39" ht="15.75" customHeight="1">
      <c r="A39" s="28"/>
      <c r="B39" s="29"/>
      <c r="C39" s="154"/>
      <c r="D39" s="67"/>
      <c r="E39" s="67"/>
      <c r="F39" s="157"/>
      <c r="G39" s="20"/>
      <c r="H39" s="17"/>
      <c r="I39" s="67"/>
      <c r="J39" s="17"/>
      <c r="K39" s="158"/>
      <c r="L39" s="17"/>
      <c r="M39" s="27"/>
      <c r="N39" s="27"/>
      <c r="O39" s="17"/>
      <c r="P39" s="17"/>
      <c r="Q39" s="17"/>
      <c r="R39" s="17"/>
      <c r="S39" s="17"/>
      <c r="T39" s="17"/>
      <c r="U39" s="17"/>
      <c r="V39" s="17"/>
      <c r="W39" s="17"/>
      <c r="X39" s="17"/>
      <c r="Y39" s="17"/>
      <c r="Z39" s="17"/>
      <c r="AA39" s="17"/>
      <c r="AB39" s="17"/>
      <c r="AC39" s="17"/>
      <c r="AD39" s="17"/>
      <c r="AE39" s="17"/>
      <c r="AF39" s="17"/>
    </row>
    <row r="40" ht="15.75" customHeight="1">
      <c r="A40" s="44"/>
      <c r="B40" s="29"/>
      <c r="C40" s="154"/>
      <c r="D40" s="27"/>
      <c r="E40" s="27"/>
      <c r="F40" s="74"/>
      <c r="G40" s="85"/>
      <c r="H40" s="27"/>
      <c r="I40" s="27"/>
      <c r="J40" s="27"/>
      <c r="K40" s="27"/>
      <c r="L40" s="27"/>
      <c r="M40" s="27"/>
    </row>
    <row r="41" ht="15.75" customHeight="1">
      <c r="A41" s="18"/>
      <c r="B41" s="19">
        <v>44614.0</v>
      </c>
      <c r="C41" s="17"/>
      <c r="D41" s="153"/>
      <c r="E41" s="125"/>
      <c r="F41" s="125"/>
      <c r="G41" s="125"/>
      <c r="H41" s="125"/>
      <c r="I41" s="125"/>
      <c r="J41" s="125"/>
      <c r="K41" s="115"/>
      <c r="L41" s="17"/>
      <c r="M41" s="17"/>
      <c r="N41" s="17"/>
      <c r="O41" s="17"/>
      <c r="P41" s="17"/>
      <c r="Q41" s="17"/>
      <c r="R41" s="17"/>
      <c r="S41" s="17"/>
      <c r="T41" s="17"/>
      <c r="U41" s="17"/>
      <c r="V41" s="17"/>
      <c r="W41" s="17"/>
      <c r="X41" s="17"/>
      <c r="Y41" s="17"/>
      <c r="Z41" s="17"/>
      <c r="AA41" s="17"/>
      <c r="AB41" s="17"/>
      <c r="AC41" s="17"/>
      <c r="AD41" s="17"/>
      <c r="AE41" s="17"/>
      <c r="AF41" s="17"/>
    </row>
    <row r="42" ht="15.75" customHeight="1">
      <c r="A42" s="24" t="s">
        <v>4304</v>
      </c>
      <c r="B42" s="17"/>
      <c r="C42" s="33"/>
      <c r="D42" s="193" t="s">
        <v>4049</v>
      </c>
      <c r="E42" s="193" t="s">
        <v>4050</v>
      </c>
      <c r="F42" s="32">
        <v>0.5</v>
      </c>
      <c r="G42" s="30" t="s">
        <v>4342</v>
      </c>
      <c r="H42" s="193" t="s">
        <v>4343</v>
      </c>
      <c r="I42" s="193" t="s">
        <v>4052</v>
      </c>
      <c r="J42" s="33" t="s">
        <v>4344</v>
      </c>
      <c r="K42" s="33" t="s">
        <v>4345</v>
      </c>
      <c r="L42" s="33"/>
      <c r="M42" s="81"/>
      <c r="N42" s="81"/>
      <c r="O42" s="33"/>
      <c r="P42" s="33"/>
      <c r="Q42" s="17"/>
      <c r="R42" s="17"/>
      <c r="S42" s="17"/>
      <c r="T42" s="17"/>
      <c r="U42" s="17"/>
      <c r="V42" s="17"/>
      <c r="W42" s="17"/>
      <c r="X42" s="17"/>
      <c r="Y42" s="17"/>
      <c r="Z42" s="17"/>
      <c r="AA42" s="17"/>
      <c r="AB42" s="17"/>
      <c r="AC42" s="17"/>
      <c r="AD42" s="17"/>
      <c r="AE42" s="17"/>
      <c r="AF42" s="17"/>
    </row>
    <row r="43" ht="15.75" customHeight="1">
      <c r="A43" s="28"/>
      <c r="B43" s="29" t="s">
        <v>3879</v>
      </c>
      <c r="C43" s="165"/>
      <c r="D43" s="193" t="s">
        <v>4066</v>
      </c>
      <c r="E43" s="193" t="s">
        <v>4067</v>
      </c>
      <c r="F43" s="32">
        <v>0.5416666666666666</v>
      </c>
      <c r="G43" s="30" t="s">
        <v>4346</v>
      </c>
      <c r="H43" s="193" t="s">
        <v>4068</v>
      </c>
      <c r="I43" s="193" t="s">
        <v>4069</v>
      </c>
      <c r="J43" s="33" t="s">
        <v>4344</v>
      </c>
      <c r="K43" s="33" t="s">
        <v>4347</v>
      </c>
      <c r="L43" s="33"/>
      <c r="M43" s="81"/>
      <c r="N43" s="81"/>
      <c r="O43" s="33"/>
      <c r="P43" s="33"/>
      <c r="Q43" s="17"/>
      <c r="R43" s="17"/>
      <c r="S43" s="17"/>
      <c r="T43" s="17"/>
      <c r="U43" s="17"/>
      <c r="V43" s="17"/>
      <c r="W43" s="17"/>
      <c r="X43" s="17"/>
      <c r="Y43" s="17"/>
      <c r="Z43" s="17"/>
      <c r="AA43" s="17"/>
      <c r="AB43" s="17"/>
      <c r="AC43" s="17"/>
      <c r="AD43" s="17"/>
      <c r="AE43" s="17"/>
      <c r="AF43" s="17"/>
    </row>
    <row r="44" ht="15.75" customHeight="1">
      <c r="A44" s="28"/>
      <c r="B44" s="29" t="s">
        <v>3879</v>
      </c>
      <c r="C44" s="165"/>
      <c r="D44" s="193" t="s">
        <v>4277</v>
      </c>
      <c r="E44" s="193" t="s">
        <v>4278</v>
      </c>
      <c r="F44" s="32">
        <v>0.5833333333333334</v>
      </c>
      <c r="G44" s="30" t="s">
        <v>4342</v>
      </c>
      <c r="H44" s="193" t="s">
        <v>4279</v>
      </c>
      <c r="I44" s="193" t="s">
        <v>4280</v>
      </c>
      <c r="J44" s="33" t="s">
        <v>4344</v>
      </c>
      <c r="K44" s="33" t="s">
        <v>4345</v>
      </c>
      <c r="L44" s="33"/>
      <c r="M44" s="81"/>
      <c r="N44" s="81"/>
      <c r="O44" s="33"/>
      <c r="P44" s="33"/>
      <c r="Q44" s="17"/>
      <c r="R44" s="17"/>
      <c r="S44" s="17"/>
      <c r="T44" s="17"/>
      <c r="U44" s="17"/>
      <c r="V44" s="17"/>
      <c r="W44" s="17"/>
      <c r="X44" s="17"/>
      <c r="Y44" s="17"/>
      <c r="Z44" s="17"/>
      <c r="AA44" s="17"/>
      <c r="AB44" s="17"/>
      <c r="AC44" s="17"/>
      <c r="AD44" s="17"/>
      <c r="AE44" s="17"/>
      <c r="AF44" s="17"/>
    </row>
    <row r="45" ht="15.75" customHeight="1">
      <c r="A45" s="28"/>
      <c r="B45" s="29" t="s">
        <v>3879</v>
      </c>
      <c r="C45" s="182"/>
      <c r="D45" s="194" t="s">
        <v>4005</v>
      </c>
      <c r="E45" s="194" t="s">
        <v>4006</v>
      </c>
      <c r="F45" s="41">
        <v>0.625</v>
      </c>
      <c r="G45" s="64" t="s">
        <v>4335</v>
      </c>
      <c r="H45" s="38" t="s">
        <v>4339</v>
      </c>
      <c r="I45" s="194" t="s">
        <v>4008</v>
      </c>
      <c r="J45" s="254"/>
      <c r="K45" s="38"/>
      <c r="L45" s="77"/>
      <c r="M45" s="77"/>
      <c r="N45" s="77"/>
      <c r="O45" s="38"/>
      <c r="P45" s="38"/>
      <c r="Q45" s="17"/>
      <c r="R45" s="17"/>
      <c r="S45" s="17"/>
      <c r="T45" s="17"/>
      <c r="U45" s="17"/>
      <c r="V45" s="17"/>
      <c r="W45" s="17"/>
      <c r="X45" s="17"/>
      <c r="Y45" s="17"/>
      <c r="Z45" s="17"/>
      <c r="AA45" s="17"/>
      <c r="AB45" s="17"/>
      <c r="AC45" s="17"/>
      <c r="AD45" s="17"/>
      <c r="AE45" s="17"/>
      <c r="AF45" s="17"/>
    </row>
    <row r="46" ht="15.75" customHeight="1">
      <c r="A46" s="44"/>
      <c r="B46" s="29"/>
      <c r="C46" s="154"/>
      <c r="D46" s="67"/>
      <c r="E46" s="67"/>
      <c r="F46" s="157"/>
      <c r="G46" s="20"/>
      <c r="H46" s="17"/>
      <c r="I46" s="67"/>
      <c r="J46" s="17"/>
      <c r="K46" s="158"/>
      <c r="L46" s="17"/>
      <c r="M46" s="27"/>
      <c r="N46" s="27"/>
      <c r="O46" s="17"/>
      <c r="P46" s="17"/>
      <c r="Q46" s="17"/>
      <c r="R46" s="17"/>
      <c r="S46" s="17"/>
      <c r="T46" s="17"/>
      <c r="U46" s="17"/>
      <c r="V46" s="17"/>
      <c r="W46" s="17"/>
      <c r="X46" s="17"/>
      <c r="Y46" s="17"/>
      <c r="Z46" s="17"/>
      <c r="AA46" s="17"/>
      <c r="AB46" s="17"/>
      <c r="AC46" s="17"/>
      <c r="AD46" s="17"/>
      <c r="AE46" s="17"/>
      <c r="AF46" s="17"/>
    </row>
    <row r="47" ht="15.75" customHeight="1">
      <c r="A47" s="18"/>
      <c r="B47" s="19">
        <v>44615.0</v>
      </c>
      <c r="C47" s="17"/>
      <c r="D47" s="153"/>
      <c r="E47" s="125"/>
      <c r="F47" s="125"/>
      <c r="G47" s="125"/>
      <c r="H47" s="125"/>
      <c r="I47" s="125"/>
      <c r="J47" s="125"/>
      <c r="K47" s="115"/>
      <c r="L47" s="17"/>
      <c r="M47" s="17"/>
      <c r="N47" s="17"/>
      <c r="O47" s="17"/>
      <c r="P47" s="17"/>
      <c r="Q47" s="17"/>
      <c r="R47" s="17"/>
      <c r="S47" s="17"/>
      <c r="T47" s="17"/>
      <c r="U47" s="17"/>
      <c r="V47" s="17"/>
      <c r="W47" s="17"/>
      <c r="X47" s="17"/>
      <c r="Y47" s="17"/>
      <c r="Z47" s="17"/>
      <c r="AA47" s="17"/>
      <c r="AB47" s="17"/>
      <c r="AC47" s="17"/>
      <c r="AD47" s="17"/>
      <c r="AE47" s="17"/>
      <c r="AF47" s="17"/>
    </row>
    <row r="48" ht="15.75" customHeight="1">
      <c r="A48" s="24" t="s">
        <v>4304</v>
      </c>
      <c r="B48" s="17"/>
      <c r="C48" s="17"/>
      <c r="D48" s="17"/>
      <c r="E48" s="17"/>
      <c r="F48" s="26"/>
      <c r="G48" s="20"/>
      <c r="H48" s="17"/>
      <c r="I48" s="17"/>
      <c r="J48" s="17"/>
      <c r="K48" s="17"/>
      <c r="L48" s="17"/>
      <c r="M48" s="27"/>
      <c r="N48" s="27"/>
      <c r="O48" s="17"/>
      <c r="P48" s="17"/>
      <c r="Q48" s="17"/>
      <c r="R48" s="17"/>
      <c r="S48" s="17"/>
      <c r="T48" s="17"/>
      <c r="U48" s="17"/>
      <c r="V48" s="17"/>
      <c r="W48" s="17"/>
      <c r="X48" s="17"/>
      <c r="Y48" s="17"/>
      <c r="Z48" s="17"/>
      <c r="AA48" s="17"/>
      <c r="AB48" s="17"/>
      <c r="AC48" s="17"/>
      <c r="AD48" s="17"/>
      <c r="AE48" s="17"/>
      <c r="AF48" s="17"/>
    </row>
    <row r="49" ht="15.75" customHeight="1">
      <c r="A49" s="28"/>
      <c r="B49" s="29" t="s">
        <v>3879</v>
      </c>
      <c r="C49" s="182"/>
      <c r="D49" s="194" t="s">
        <v>3890</v>
      </c>
      <c r="E49" s="194" t="s">
        <v>3891</v>
      </c>
      <c r="F49" s="41">
        <v>0.5</v>
      </c>
      <c r="G49" s="40" t="s">
        <v>4348</v>
      </c>
      <c r="H49" s="194" t="s">
        <v>4349</v>
      </c>
      <c r="I49" s="194" t="s">
        <v>3893</v>
      </c>
      <c r="J49" s="38"/>
      <c r="K49" s="183"/>
      <c r="L49" s="38"/>
      <c r="M49" s="77"/>
      <c r="N49" s="77"/>
      <c r="O49" s="38"/>
      <c r="P49" s="38"/>
      <c r="Q49" s="17"/>
      <c r="R49" s="17"/>
      <c r="S49" s="17"/>
      <c r="T49" s="17"/>
      <c r="U49" s="17"/>
      <c r="V49" s="17"/>
      <c r="W49" s="17"/>
      <c r="X49" s="17"/>
      <c r="Y49" s="17"/>
      <c r="Z49" s="17"/>
      <c r="AA49" s="17"/>
      <c r="AB49" s="17"/>
      <c r="AC49" s="17"/>
      <c r="AD49" s="17"/>
      <c r="AE49" s="17"/>
      <c r="AF49" s="17"/>
    </row>
    <row r="50" ht="15.75" customHeight="1">
      <c r="A50" s="28"/>
      <c r="B50" s="29" t="s">
        <v>3879</v>
      </c>
      <c r="C50" s="165"/>
      <c r="D50" s="193" t="s">
        <v>3971</v>
      </c>
      <c r="E50" s="193" t="s">
        <v>3972</v>
      </c>
      <c r="F50" s="32">
        <v>0.5833333333333334</v>
      </c>
      <c r="G50" s="30" t="s">
        <v>3883</v>
      </c>
      <c r="H50" s="193" t="s">
        <v>4350</v>
      </c>
      <c r="I50" s="193" t="s">
        <v>3974</v>
      </c>
      <c r="J50" s="193" t="s">
        <v>4351</v>
      </c>
      <c r="K50" s="193"/>
      <c r="L50" s="193"/>
      <c r="M50" s="81"/>
      <c r="N50" s="81"/>
      <c r="O50" s="33"/>
      <c r="P50" s="33"/>
      <c r="Q50" s="17"/>
      <c r="R50" s="17"/>
      <c r="S50" s="17"/>
      <c r="T50" s="17"/>
      <c r="U50" s="17"/>
      <c r="V50" s="17"/>
      <c r="W50" s="17"/>
      <c r="X50" s="17"/>
      <c r="Y50" s="17"/>
      <c r="Z50" s="17"/>
      <c r="AA50" s="17"/>
      <c r="AB50" s="17"/>
      <c r="AC50" s="17"/>
      <c r="AD50" s="17"/>
      <c r="AE50" s="17"/>
      <c r="AF50" s="17"/>
    </row>
    <row r="51" ht="15.75" customHeight="1">
      <c r="A51" s="28"/>
      <c r="B51" s="29" t="s">
        <v>3879</v>
      </c>
      <c r="C51" s="182"/>
      <c r="D51" s="194" t="s">
        <v>4151</v>
      </c>
      <c r="E51" s="194" t="s">
        <v>4152</v>
      </c>
      <c r="F51" s="41">
        <v>0.6666666666666666</v>
      </c>
      <c r="G51" s="40" t="s">
        <v>3883</v>
      </c>
      <c r="H51" s="52" t="s">
        <v>4336</v>
      </c>
      <c r="I51" s="194" t="s">
        <v>4154</v>
      </c>
      <c r="J51" s="254"/>
      <c r="K51" s="38"/>
      <c r="L51" s="77"/>
      <c r="M51" s="77"/>
      <c r="N51" s="77"/>
      <c r="O51" s="38"/>
      <c r="P51" s="38"/>
      <c r="Q51" s="17"/>
      <c r="R51" s="17"/>
      <c r="S51" s="17"/>
      <c r="T51" s="17"/>
      <c r="U51" s="17"/>
      <c r="V51" s="17"/>
      <c r="W51" s="17"/>
      <c r="X51" s="17"/>
      <c r="Y51" s="17"/>
      <c r="Z51" s="17"/>
      <c r="AA51" s="17"/>
      <c r="AB51" s="17"/>
      <c r="AC51" s="17"/>
      <c r="AD51" s="17"/>
      <c r="AE51" s="17"/>
      <c r="AF51" s="17"/>
    </row>
    <row r="52" ht="15.75" customHeight="1">
      <c r="A52" s="28"/>
      <c r="B52" s="29"/>
      <c r="C52" s="154"/>
      <c r="D52" s="67"/>
      <c r="E52" s="67"/>
      <c r="F52" s="157"/>
      <c r="G52" s="20"/>
      <c r="H52" s="17"/>
      <c r="I52" s="67"/>
      <c r="J52" s="17"/>
      <c r="K52" s="158"/>
      <c r="L52" s="17"/>
      <c r="M52" s="27"/>
      <c r="N52" s="27"/>
      <c r="O52" s="17"/>
      <c r="P52" s="17"/>
      <c r="Q52" s="17"/>
      <c r="R52" s="17"/>
      <c r="S52" s="17"/>
      <c r="T52" s="17"/>
      <c r="U52" s="17"/>
      <c r="V52" s="17"/>
      <c r="W52" s="17"/>
      <c r="X52" s="17"/>
      <c r="Y52" s="17"/>
      <c r="Z52" s="17"/>
      <c r="AA52" s="17"/>
      <c r="AB52" s="17"/>
      <c r="AC52" s="17"/>
      <c r="AD52" s="17"/>
      <c r="AE52" s="17"/>
      <c r="AF52" s="17"/>
    </row>
    <row r="53" ht="15.75" customHeight="1">
      <c r="A53" s="44"/>
      <c r="B53" s="29"/>
      <c r="C53" s="154"/>
      <c r="D53" s="27"/>
      <c r="E53" s="27"/>
      <c r="F53" s="74"/>
      <c r="G53" s="85"/>
      <c r="H53" s="27"/>
      <c r="I53" s="27"/>
      <c r="J53" s="27"/>
      <c r="K53" s="27"/>
      <c r="L53" s="27"/>
      <c r="M53" s="27"/>
    </row>
    <row r="54" ht="15.75" customHeight="1">
      <c r="A54" s="18"/>
      <c r="B54" s="19">
        <v>44616.0</v>
      </c>
      <c r="C54" s="17"/>
      <c r="D54" s="153"/>
      <c r="E54" s="125"/>
      <c r="F54" s="125"/>
      <c r="G54" s="125"/>
      <c r="H54" s="125"/>
      <c r="I54" s="125"/>
      <c r="J54" s="125"/>
      <c r="K54" s="115"/>
      <c r="L54" s="17"/>
      <c r="M54" s="17"/>
      <c r="N54" s="17"/>
      <c r="O54" s="17"/>
      <c r="P54" s="17"/>
      <c r="Q54" s="17"/>
      <c r="R54" s="17"/>
      <c r="S54" s="17"/>
      <c r="T54" s="17"/>
      <c r="U54" s="17"/>
      <c r="V54" s="17"/>
      <c r="W54" s="17"/>
      <c r="X54" s="17"/>
      <c r="Y54" s="17"/>
      <c r="Z54" s="17"/>
      <c r="AA54" s="17"/>
      <c r="AB54" s="17"/>
      <c r="AC54" s="17"/>
      <c r="AD54" s="17"/>
      <c r="AE54" s="17"/>
      <c r="AF54" s="17"/>
    </row>
    <row r="55" ht="15.75" customHeight="1">
      <c r="A55" s="24" t="s">
        <v>4304</v>
      </c>
      <c r="B55" s="17"/>
      <c r="C55" s="17"/>
      <c r="D55" s="17"/>
      <c r="E55" s="17"/>
      <c r="F55" s="26"/>
      <c r="G55" s="20"/>
      <c r="H55" s="17"/>
      <c r="I55" s="17"/>
      <c r="J55" s="17"/>
      <c r="K55" s="17"/>
      <c r="L55" s="17"/>
      <c r="M55" s="27"/>
      <c r="N55" s="27"/>
      <c r="O55" s="17"/>
      <c r="P55" s="17"/>
      <c r="Q55" s="17"/>
      <c r="R55" s="17"/>
      <c r="S55" s="17"/>
      <c r="T55" s="17"/>
      <c r="U55" s="17"/>
      <c r="V55" s="17"/>
      <c r="W55" s="17"/>
      <c r="X55" s="17"/>
      <c r="Y55" s="17"/>
      <c r="Z55" s="17"/>
      <c r="AA55" s="17"/>
      <c r="AB55" s="17"/>
      <c r="AC55" s="17"/>
      <c r="AD55" s="17"/>
      <c r="AE55" s="17"/>
      <c r="AF55" s="17"/>
    </row>
    <row r="56" ht="15.75" customHeight="1">
      <c r="A56" s="28"/>
      <c r="B56" s="29" t="s">
        <v>3879</v>
      </c>
      <c r="C56" s="154"/>
      <c r="D56" s="67"/>
      <c r="E56" s="67"/>
      <c r="F56" s="46"/>
      <c r="G56" s="20"/>
      <c r="H56" s="17"/>
      <c r="I56" s="67"/>
      <c r="J56" s="17"/>
      <c r="K56" s="155"/>
      <c r="L56" s="17"/>
      <c r="M56" s="27"/>
      <c r="N56" s="27"/>
      <c r="O56" s="17"/>
      <c r="P56" s="17"/>
      <c r="Q56" s="17"/>
      <c r="R56" s="17"/>
      <c r="S56" s="17"/>
      <c r="T56" s="17"/>
      <c r="U56" s="17"/>
      <c r="V56" s="17"/>
      <c r="W56" s="17"/>
      <c r="X56" s="17"/>
      <c r="Y56" s="17"/>
      <c r="Z56" s="17"/>
      <c r="AA56" s="17"/>
      <c r="AB56" s="17"/>
      <c r="AC56" s="17"/>
      <c r="AD56" s="17"/>
      <c r="AE56" s="17"/>
      <c r="AF56" s="17"/>
    </row>
    <row r="57" ht="15.75" customHeight="1">
      <c r="A57" s="28"/>
      <c r="B57" s="29" t="s">
        <v>3879</v>
      </c>
      <c r="C57" s="182"/>
      <c r="D57" s="194" t="s">
        <v>4156</v>
      </c>
      <c r="E57" s="194" t="s">
        <v>4157</v>
      </c>
      <c r="F57" s="68" t="s">
        <v>4352</v>
      </c>
      <c r="G57" s="40" t="s">
        <v>4322</v>
      </c>
      <c r="H57" s="38" t="s">
        <v>4353</v>
      </c>
      <c r="I57" s="52" t="s">
        <v>4159</v>
      </c>
      <c r="J57" s="38"/>
      <c r="K57" s="183"/>
      <c r="L57" s="38"/>
      <c r="M57" s="77"/>
      <c r="N57" s="77"/>
      <c r="O57" s="38"/>
      <c r="P57" s="38"/>
      <c r="Q57" s="17"/>
      <c r="R57" s="17"/>
      <c r="S57" s="17"/>
      <c r="T57" s="17"/>
      <c r="U57" s="17"/>
      <c r="V57" s="17"/>
      <c r="W57" s="17"/>
      <c r="X57" s="17"/>
      <c r="Y57" s="17"/>
      <c r="Z57" s="17"/>
      <c r="AA57" s="17"/>
      <c r="AB57" s="17"/>
      <c r="AC57" s="17"/>
      <c r="AD57" s="17"/>
      <c r="AE57" s="17"/>
      <c r="AF57" s="17"/>
    </row>
    <row r="58" ht="15.75" customHeight="1">
      <c r="A58" s="28"/>
      <c r="B58" s="29" t="s">
        <v>3879</v>
      </c>
      <c r="C58" s="182"/>
      <c r="D58" s="194" t="s">
        <v>3976</v>
      </c>
      <c r="E58" s="194" t="s">
        <v>3977</v>
      </c>
      <c r="F58" s="41">
        <v>0.6666666666666666</v>
      </c>
      <c r="G58" s="40" t="s">
        <v>4329</v>
      </c>
      <c r="H58" s="38" t="s">
        <v>4354</v>
      </c>
      <c r="I58" s="194" t="s">
        <v>3980</v>
      </c>
      <c r="J58" s="254"/>
      <c r="K58" s="38"/>
      <c r="L58" s="77"/>
      <c r="M58" s="77"/>
      <c r="N58" s="77"/>
      <c r="O58" s="38"/>
      <c r="P58" s="38"/>
      <c r="Q58" s="17"/>
      <c r="R58" s="17"/>
      <c r="S58" s="17"/>
      <c r="T58" s="17"/>
      <c r="U58" s="17"/>
      <c r="V58" s="17"/>
      <c r="W58" s="17"/>
      <c r="X58" s="17"/>
      <c r="Y58" s="17"/>
      <c r="Z58" s="17"/>
      <c r="AA58" s="17"/>
      <c r="AB58" s="17"/>
      <c r="AC58" s="17"/>
      <c r="AD58" s="17"/>
      <c r="AE58" s="17"/>
      <c r="AF58" s="17"/>
    </row>
    <row r="59" ht="15.75" customHeight="1">
      <c r="A59" s="44"/>
      <c r="B59" s="29"/>
      <c r="C59" s="182"/>
      <c r="D59" s="186" t="s">
        <v>4160</v>
      </c>
      <c r="E59" s="186" t="s">
        <v>4161</v>
      </c>
      <c r="F59" s="255" t="s">
        <v>4355</v>
      </c>
      <c r="G59" s="88" t="s">
        <v>4314</v>
      </c>
      <c r="H59" s="77" t="s">
        <v>4356</v>
      </c>
      <c r="I59" s="77" t="s">
        <v>4163</v>
      </c>
      <c r="J59" s="38"/>
      <c r="K59" s="256"/>
      <c r="L59" s="38"/>
      <c r="M59" s="77"/>
      <c r="N59" s="77"/>
      <c r="O59" s="38"/>
      <c r="P59" s="38"/>
      <c r="Q59" s="17"/>
      <c r="R59" s="17"/>
      <c r="S59" s="17"/>
      <c r="T59" s="17"/>
      <c r="U59" s="17"/>
      <c r="V59" s="17"/>
      <c r="W59" s="17"/>
      <c r="X59" s="17"/>
      <c r="Y59" s="17"/>
      <c r="Z59" s="17"/>
      <c r="AA59" s="17"/>
      <c r="AB59" s="17"/>
      <c r="AC59" s="17"/>
      <c r="AD59" s="17"/>
      <c r="AE59" s="17"/>
      <c r="AF59" s="17"/>
    </row>
    <row r="60" ht="15.75" customHeight="1">
      <c r="A60" s="18"/>
      <c r="B60" s="19">
        <v>44617.0</v>
      </c>
      <c r="C60" s="27"/>
      <c r="D60" s="27"/>
      <c r="E60" s="27"/>
      <c r="F60" s="74"/>
      <c r="G60" s="85"/>
      <c r="H60" s="27"/>
      <c r="I60" s="27"/>
      <c r="J60" s="27"/>
      <c r="K60" s="27"/>
      <c r="L60" s="27"/>
      <c r="M60" s="27"/>
      <c r="N60" s="27"/>
    </row>
    <row r="61" ht="15.75" customHeight="1">
      <c r="A61" s="24" t="s">
        <v>4304</v>
      </c>
      <c r="B61" s="17"/>
      <c r="C61" s="27"/>
      <c r="D61" s="27"/>
      <c r="E61" s="27"/>
      <c r="F61" s="74"/>
      <c r="G61" s="85"/>
      <c r="H61" s="27"/>
      <c r="I61" s="27"/>
      <c r="J61" s="27"/>
      <c r="K61" s="27"/>
      <c r="L61" s="27"/>
      <c r="M61" s="27"/>
      <c r="N61" s="27"/>
    </row>
    <row r="62" ht="15.75" customHeight="1">
      <c r="A62" s="28"/>
      <c r="B62" s="29" t="s">
        <v>3879</v>
      </c>
      <c r="C62" s="81"/>
      <c r="D62" s="193" t="s">
        <v>4255</v>
      </c>
      <c r="E62" s="193" t="s">
        <v>4256</v>
      </c>
      <c r="F62" s="80">
        <v>0.5</v>
      </c>
      <c r="G62" s="105"/>
      <c r="H62" s="193" t="s">
        <v>4257</v>
      </c>
      <c r="I62" s="193" t="s">
        <v>4258</v>
      </c>
      <c r="J62" s="33" t="s">
        <v>4344</v>
      </c>
      <c r="K62" s="81"/>
      <c r="L62" s="81"/>
      <c r="M62" s="81"/>
      <c r="N62" s="81"/>
    </row>
    <row r="63" ht="15.75" customHeight="1">
      <c r="A63" s="28"/>
      <c r="B63" s="29" t="s">
        <v>3879</v>
      </c>
      <c r="C63" s="77"/>
      <c r="D63" s="186" t="s">
        <v>4269</v>
      </c>
      <c r="E63" s="186" t="s">
        <v>4270</v>
      </c>
      <c r="F63" s="89" t="s">
        <v>4352</v>
      </c>
      <c r="G63" s="40" t="s">
        <v>4329</v>
      </c>
      <c r="H63" s="186">
        <v>5.386606774E9</v>
      </c>
      <c r="I63" s="186" t="s">
        <v>4272</v>
      </c>
      <c r="J63" s="77"/>
      <c r="K63" s="77"/>
      <c r="L63" s="77"/>
      <c r="M63" s="77"/>
      <c r="N63" s="77"/>
    </row>
    <row r="64" ht="15.75" customHeight="1">
      <c r="A64" s="28"/>
      <c r="B64" s="29" t="s">
        <v>3879</v>
      </c>
      <c r="C64" s="77"/>
      <c r="D64" s="194" t="s">
        <v>4062</v>
      </c>
      <c r="E64" s="194" t="s">
        <v>4063</v>
      </c>
      <c r="F64" s="76">
        <v>0.9166666666666666</v>
      </c>
      <c r="G64" s="40" t="s">
        <v>4348</v>
      </c>
      <c r="H64" s="77">
        <v>5.397827822E9</v>
      </c>
      <c r="I64" s="194" t="s">
        <v>4065</v>
      </c>
      <c r="J64" s="77" t="s">
        <v>4357</v>
      </c>
      <c r="K64" s="77"/>
      <c r="L64" s="77"/>
      <c r="M64" s="77"/>
      <c r="N64" s="77"/>
    </row>
    <row r="65" ht="15.75" customHeight="1">
      <c r="A65" s="44"/>
      <c r="B65" s="29"/>
      <c r="C65" s="77"/>
      <c r="D65" s="194" t="s">
        <v>4151</v>
      </c>
      <c r="E65" s="194" t="s">
        <v>4152</v>
      </c>
      <c r="F65" s="41">
        <v>0.6666666666666666</v>
      </c>
      <c r="G65" s="40" t="s">
        <v>3883</v>
      </c>
      <c r="H65" s="52" t="s">
        <v>4336</v>
      </c>
      <c r="I65" s="194" t="s">
        <v>4154</v>
      </c>
      <c r="J65" s="77" t="s">
        <v>255</v>
      </c>
      <c r="K65" s="77"/>
      <c r="L65" s="77"/>
      <c r="M65" s="77"/>
      <c r="N65" s="77"/>
    </row>
    <row r="66" ht="15.75" customHeight="1">
      <c r="A66" s="18"/>
      <c r="B66" s="19">
        <v>44621.0</v>
      </c>
      <c r="C66" s="27"/>
      <c r="F66" s="8"/>
      <c r="G66" s="55"/>
    </row>
    <row r="67" ht="15.75" customHeight="1">
      <c r="A67" s="24" t="s">
        <v>4304</v>
      </c>
      <c r="B67" s="29" t="s">
        <v>3879</v>
      </c>
      <c r="C67" s="77"/>
      <c r="D67" s="194" t="s">
        <v>3932</v>
      </c>
      <c r="E67" s="194" t="s">
        <v>3933</v>
      </c>
      <c r="F67" s="86">
        <v>0.4583333333333333</v>
      </c>
      <c r="G67" s="257"/>
      <c r="H67" s="87"/>
      <c r="I67" s="87"/>
    </row>
    <row r="68" ht="15.75" customHeight="1">
      <c r="A68" s="28"/>
      <c r="B68" s="29" t="s">
        <v>3879</v>
      </c>
      <c r="C68" s="27"/>
      <c r="F68" s="8"/>
      <c r="G68" s="55"/>
    </row>
    <row r="69" ht="15.75" customHeight="1">
      <c r="A69" s="28"/>
      <c r="B69" s="29" t="s">
        <v>3879</v>
      </c>
      <c r="C69" s="77"/>
      <c r="D69" s="194" t="s">
        <v>4079</v>
      </c>
      <c r="E69" s="194" t="s">
        <v>4080</v>
      </c>
      <c r="F69" s="258" t="s">
        <v>4358</v>
      </c>
      <c r="G69" s="257"/>
      <c r="H69" s="87"/>
      <c r="I69" s="87"/>
    </row>
    <row r="70" ht="15.75" customHeight="1">
      <c r="A70" s="28"/>
      <c r="B70" s="29" t="s">
        <v>3879</v>
      </c>
      <c r="C70" s="27"/>
      <c r="F70" s="8"/>
      <c r="G70" s="55"/>
    </row>
    <row r="71" ht="15.75" customHeight="1">
      <c r="A71" s="44"/>
      <c r="B71" s="29"/>
      <c r="C71" s="27"/>
      <c r="F71" s="8"/>
      <c r="G71" s="55"/>
    </row>
    <row r="72" ht="15.75" customHeight="1">
      <c r="A72" s="18"/>
      <c r="B72" s="19">
        <v>44622.0</v>
      </c>
      <c r="C72" s="27"/>
      <c r="F72" s="8"/>
      <c r="G72" s="55"/>
    </row>
    <row r="73" ht="15.75" customHeight="1">
      <c r="A73" s="24" t="s">
        <v>4304</v>
      </c>
      <c r="B73" s="17"/>
      <c r="C73" s="27"/>
      <c r="F73" s="8"/>
      <c r="G73" s="55"/>
    </row>
    <row r="74" ht="15.75" customHeight="1">
      <c r="A74" s="28"/>
      <c r="B74" s="29" t="s">
        <v>3879</v>
      </c>
      <c r="C74" s="27"/>
      <c r="F74" s="8"/>
      <c r="G74" s="55"/>
    </row>
    <row r="75" ht="15.75" customHeight="1">
      <c r="A75" s="28"/>
      <c r="B75" s="29" t="s">
        <v>3879</v>
      </c>
      <c r="C75" s="77"/>
      <c r="D75" s="194" t="s">
        <v>3936</v>
      </c>
      <c r="E75" s="194" t="s">
        <v>3937</v>
      </c>
      <c r="F75" s="258" t="s">
        <v>4358</v>
      </c>
      <c r="G75" s="257"/>
      <c r="H75" s="87"/>
    </row>
    <row r="76" ht="15.75" customHeight="1">
      <c r="A76" s="28"/>
      <c r="B76" s="29" t="s">
        <v>3879</v>
      </c>
      <c r="C76" s="77"/>
      <c r="D76" s="194" t="s">
        <v>4245</v>
      </c>
      <c r="E76" s="194" t="s">
        <v>4246</v>
      </c>
      <c r="F76" s="86">
        <v>0.7083333333333334</v>
      </c>
      <c r="G76" s="257"/>
      <c r="H76" s="87"/>
    </row>
    <row r="77" ht="15.75" customHeight="1">
      <c r="A77" s="44"/>
      <c r="B77" s="29"/>
      <c r="C77" s="27"/>
      <c r="G77" s="55"/>
    </row>
    <row r="78" ht="15.75" customHeight="1">
      <c r="A78" s="18"/>
      <c r="B78" s="19">
        <v>44623.0</v>
      </c>
      <c r="C78" s="27"/>
      <c r="F78" s="8"/>
      <c r="G78" s="55"/>
    </row>
    <row r="79" ht="15.75" customHeight="1">
      <c r="A79" s="24" t="s">
        <v>4304</v>
      </c>
      <c r="B79" s="17"/>
      <c r="C79" s="27"/>
      <c r="F79" s="8"/>
      <c r="G79" s="55"/>
    </row>
    <row r="80" ht="15.75" customHeight="1">
      <c r="A80" s="28"/>
      <c r="B80" s="17"/>
      <c r="C80" s="27"/>
      <c r="F80" s="8"/>
      <c r="G80" s="55"/>
    </row>
    <row r="81" ht="15.75" customHeight="1">
      <c r="A81" s="28"/>
      <c r="B81" s="29" t="s">
        <v>3879</v>
      </c>
      <c r="C81" s="27"/>
      <c r="F81" s="8"/>
      <c r="G81" s="55"/>
    </row>
    <row r="82" ht="15.75" customHeight="1">
      <c r="A82" s="28"/>
      <c r="B82" s="29" t="s">
        <v>3879</v>
      </c>
      <c r="C82" s="81"/>
      <c r="D82" s="193" t="s">
        <v>3874</v>
      </c>
      <c r="E82" s="193" t="s">
        <v>3875</v>
      </c>
      <c r="F82" s="259">
        <v>0.6666666666666666</v>
      </c>
      <c r="G82" s="260"/>
      <c r="H82" s="138"/>
      <c r="J82" s="1" t="s">
        <v>4359</v>
      </c>
    </row>
    <row r="83" ht="15.75" customHeight="1">
      <c r="A83" s="44"/>
      <c r="B83" s="29" t="s">
        <v>3879</v>
      </c>
      <c r="C83" s="77"/>
      <c r="D83" s="194" t="s">
        <v>3894</v>
      </c>
      <c r="E83" s="194" t="s">
        <v>3895</v>
      </c>
      <c r="F83" s="86">
        <v>0.7083333333333334</v>
      </c>
      <c r="G83" s="257"/>
      <c r="H83" s="87"/>
      <c r="I83" s="87" t="s">
        <v>4360</v>
      </c>
      <c r="J83" s="87" t="s">
        <v>4359</v>
      </c>
    </row>
    <row r="84" ht="15.75" customHeight="1">
      <c r="A84" s="18"/>
      <c r="B84" s="19">
        <v>44624.0</v>
      </c>
      <c r="F84" s="8"/>
      <c r="G84" s="55"/>
    </row>
    <row r="85" ht="15.75" customHeight="1">
      <c r="A85" s="24" t="s">
        <v>4304</v>
      </c>
      <c r="B85" s="17"/>
      <c r="F85" s="8"/>
      <c r="G85" s="55"/>
    </row>
    <row r="86" ht="15.75" customHeight="1">
      <c r="A86" s="28"/>
      <c r="B86" s="17"/>
      <c r="F86" s="8"/>
      <c r="G86" s="55"/>
    </row>
    <row r="87" ht="15.75" customHeight="1">
      <c r="A87" s="28"/>
      <c r="B87" s="29" t="s">
        <v>3879</v>
      </c>
      <c r="D87" s="196"/>
      <c r="E87" s="196"/>
      <c r="F87" s="261"/>
      <c r="G87" s="55"/>
    </row>
    <row r="88" ht="15.75" customHeight="1">
      <c r="A88" s="28"/>
      <c r="B88" s="29" t="s">
        <v>3879</v>
      </c>
      <c r="D88" s="196"/>
      <c r="E88" s="196"/>
      <c r="F88" s="261"/>
      <c r="G88" s="55"/>
    </row>
    <row r="89" ht="15.75" customHeight="1">
      <c r="A89" s="44"/>
      <c r="B89" s="29" t="s">
        <v>3879</v>
      </c>
      <c r="F89" s="8"/>
      <c r="G89" s="55"/>
    </row>
    <row r="90" ht="15.75" customHeight="1">
      <c r="F90" s="8"/>
      <c r="G90" s="55"/>
    </row>
    <row r="91" ht="15.75" customHeight="1">
      <c r="F91" s="8"/>
      <c r="G91" s="55"/>
    </row>
    <row r="92" ht="15.75" customHeight="1">
      <c r="F92" s="8"/>
      <c r="G92" s="55"/>
    </row>
    <row r="93" ht="15.75" customHeight="1">
      <c r="F93" s="8"/>
      <c r="G93" s="55"/>
    </row>
    <row r="94" ht="15.75" customHeight="1">
      <c r="F94" s="8"/>
      <c r="G94" s="55"/>
    </row>
    <row r="95" ht="15.75" customHeight="1">
      <c r="F95" s="8"/>
      <c r="G95" s="55"/>
    </row>
    <row r="96" ht="15.75" customHeight="1">
      <c r="F96" s="8"/>
      <c r="G96" s="55"/>
    </row>
    <row r="97" ht="15.75" customHeight="1">
      <c r="F97" s="8"/>
      <c r="G97" s="55"/>
    </row>
    <row r="98" ht="15.75" customHeight="1">
      <c r="F98" s="8"/>
      <c r="G98" s="55"/>
    </row>
    <row r="99" ht="15.75" customHeight="1">
      <c r="F99" s="8"/>
      <c r="G99" s="55"/>
    </row>
    <row r="100" ht="15.75" customHeight="1">
      <c r="F100" s="8"/>
      <c r="G100" s="55"/>
    </row>
    <row r="101" ht="15.75" customHeight="1">
      <c r="F101" s="8"/>
      <c r="G101" s="55"/>
    </row>
    <row r="102" ht="15.75" customHeight="1">
      <c r="F102" s="8"/>
      <c r="G102" s="55"/>
    </row>
    <row r="103" ht="15.75" customHeight="1">
      <c r="F103" s="8"/>
      <c r="G103" s="55"/>
    </row>
    <row r="104" ht="15.75" customHeight="1">
      <c r="F104" s="8"/>
      <c r="G104" s="55"/>
    </row>
    <row r="105" ht="15.75" customHeight="1">
      <c r="F105" s="8"/>
      <c r="G105" s="55"/>
    </row>
    <row r="106" ht="15.75" customHeight="1">
      <c r="F106" s="8"/>
      <c r="G106" s="55"/>
    </row>
    <row r="107" ht="15.75" customHeight="1">
      <c r="F107" s="8"/>
      <c r="G107" s="55"/>
    </row>
    <row r="108" ht="15.75" customHeight="1">
      <c r="F108" s="8"/>
      <c r="G108" s="55"/>
    </row>
    <row r="109" ht="15.75" customHeight="1">
      <c r="F109" s="8"/>
      <c r="G109" s="55"/>
    </row>
    <row r="110" ht="15.75" customHeight="1">
      <c r="F110" s="8"/>
      <c r="G110" s="55"/>
    </row>
    <row r="111" ht="15.75" customHeight="1">
      <c r="F111" s="8"/>
      <c r="G111" s="55"/>
    </row>
    <row r="112" ht="15.75" customHeight="1">
      <c r="F112" s="8"/>
      <c r="G112" s="55"/>
    </row>
    <row r="113" ht="15.75" customHeight="1">
      <c r="F113" s="8"/>
      <c r="G113" s="55"/>
    </row>
    <row r="114" ht="15.75" customHeight="1">
      <c r="F114" s="8"/>
      <c r="G114" s="55"/>
    </row>
    <row r="115" ht="15.75" customHeight="1">
      <c r="F115" s="8"/>
      <c r="G115" s="55"/>
    </row>
    <row r="116" ht="15.75" customHeight="1">
      <c r="F116" s="8"/>
      <c r="G116" s="55"/>
    </row>
    <row r="117" ht="15.75" customHeight="1">
      <c r="F117" s="8"/>
      <c r="G117" s="55"/>
    </row>
    <row r="118" ht="15.75" customHeight="1">
      <c r="F118" s="8"/>
      <c r="G118" s="55"/>
    </row>
    <row r="119" ht="15.75" customHeight="1">
      <c r="F119" s="8"/>
      <c r="G119" s="55"/>
    </row>
    <row r="120" ht="15.75" customHeight="1">
      <c r="F120" s="8"/>
      <c r="G120" s="55"/>
    </row>
    <row r="121" ht="15.75" customHeight="1">
      <c r="F121" s="8"/>
      <c r="G121" s="55"/>
    </row>
    <row r="122" ht="15.75" customHeight="1">
      <c r="F122" s="8"/>
      <c r="G122" s="55"/>
    </row>
    <row r="123" ht="15.75" customHeight="1">
      <c r="F123" s="8"/>
      <c r="G123" s="55"/>
    </row>
    <row r="124" ht="15.75" customHeight="1">
      <c r="F124" s="8"/>
      <c r="G124" s="55"/>
    </row>
    <row r="125" ht="15.75" customHeight="1">
      <c r="F125" s="8"/>
      <c r="G125" s="55"/>
    </row>
    <row r="126" ht="15.75" customHeight="1">
      <c r="F126" s="8"/>
      <c r="G126" s="55"/>
    </row>
    <row r="127" ht="15.75" customHeight="1">
      <c r="F127" s="8"/>
      <c r="G127" s="55"/>
    </row>
    <row r="128" ht="15.75" customHeight="1">
      <c r="F128" s="8"/>
      <c r="G128" s="55"/>
    </row>
    <row r="129" ht="15.75" customHeight="1">
      <c r="F129" s="8"/>
      <c r="G129" s="55"/>
    </row>
    <row r="130" ht="15.75" customHeight="1">
      <c r="F130" s="8"/>
      <c r="G130" s="55"/>
    </row>
    <row r="131" ht="15.75" customHeight="1">
      <c r="F131" s="8"/>
      <c r="G131" s="55"/>
    </row>
    <row r="132" ht="15.75" customHeight="1">
      <c r="F132" s="8"/>
      <c r="G132" s="55"/>
    </row>
    <row r="133" ht="15.75" customHeight="1">
      <c r="F133" s="8"/>
      <c r="G133" s="55"/>
    </row>
    <row r="134" ht="15.75" customHeight="1">
      <c r="F134" s="8"/>
      <c r="G134" s="55"/>
    </row>
    <row r="135" ht="15.75" customHeight="1">
      <c r="F135" s="8"/>
      <c r="G135" s="55"/>
    </row>
    <row r="136" ht="15.75" customHeight="1">
      <c r="F136" s="8"/>
      <c r="G136" s="55"/>
    </row>
    <row r="137" ht="15.75" customHeight="1">
      <c r="F137" s="8"/>
      <c r="G137" s="55"/>
    </row>
    <row r="138" ht="15.75" customHeight="1">
      <c r="F138" s="8"/>
      <c r="G138" s="55"/>
    </row>
    <row r="139" ht="15.75" customHeight="1">
      <c r="F139" s="8"/>
      <c r="G139" s="55"/>
    </row>
    <row r="140" ht="15.75" customHeight="1">
      <c r="F140" s="8"/>
      <c r="G140" s="55"/>
    </row>
    <row r="141" ht="15.75" customHeight="1">
      <c r="F141" s="8"/>
      <c r="G141" s="55"/>
    </row>
    <row r="142" ht="15.75" customHeight="1">
      <c r="F142" s="8"/>
      <c r="G142" s="55"/>
    </row>
    <row r="143" ht="15.75" customHeight="1">
      <c r="F143" s="8"/>
      <c r="G143" s="55"/>
    </row>
    <row r="144" ht="15.75" customHeight="1">
      <c r="F144" s="8"/>
      <c r="G144" s="55"/>
    </row>
    <row r="145" ht="15.75" customHeight="1">
      <c r="F145" s="8"/>
      <c r="G145" s="55"/>
    </row>
    <row r="146" ht="15.75" customHeight="1">
      <c r="F146" s="8"/>
      <c r="G146" s="55"/>
    </row>
    <row r="147" ht="15.75" customHeight="1">
      <c r="F147" s="8"/>
      <c r="G147" s="55"/>
    </row>
    <row r="148" ht="15.75" customHeight="1">
      <c r="F148" s="8"/>
      <c r="G148" s="55"/>
    </row>
    <row r="149" ht="15.75" customHeight="1">
      <c r="F149" s="8"/>
      <c r="G149" s="55"/>
    </row>
    <row r="150" ht="15.75" customHeight="1">
      <c r="F150" s="8"/>
      <c r="G150" s="55"/>
    </row>
    <row r="151" ht="15.75" customHeight="1">
      <c r="F151" s="8"/>
      <c r="G151" s="55"/>
    </row>
    <row r="152" ht="15.75" customHeight="1">
      <c r="F152" s="8"/>
      <c r="G152" s="55"/>
    </row>
    <row r="153" ht="15.75" customHeight="1">
      <c r="F153" s="8"/>
      <c r="G153" s="55"/>
    </row>
    <row r="154" ht="15.75" customHeight="1">
      <c r="F154" s="8"/>
      <c r="G154" s="55"/>
    </row>
    <row r="155" ht="15.75" customHeight="1">
      <c r="F155" s="8"/>
      <c r="G155" s="55"/>
    </row>
    <row r="156" ht="15.75" customHeight="1">
      <c r="F156" s="8"/>
      <c r="G156" s="55"/>
    </row>
    <row r="157" ht="15.75" customHeight="1">
      <c r="F157" s="8"/>
      <c r="G157" s="55"/>
    </row>
    <row r="158" ht="15.75" customHeight="1">
      <c r="F158" s="8"/>
      <c r="G158" s="55"/>
    </row>
    <row r="159" ht="15.75" customHeight="1">
      <c r="F159" s="8"/>
      <c r="G159" s="55"/>
    </row>
    <row r="160" ht="15.75" customHeight="1">
      <c r="F160" s="8"/>
      <c r="G160" s="55"/>
    </row>
    <row r="161" ht="15.75" customHeight="1">
      <c r="F161" s="8"/>
      <c r="G161" s="55"/>
    </row>
    <row r="162" ht="15.75" customHeight="1">
      <c r="F162" s="8"/>
      <c r="G162" s="55"/>
    </row>
    <row r="163" ht="15.75" customHeight="1">
      <c r="F163" s="8"/>
      <c r="G163" s="55"/>
    </row>
    <row r="164" ht="15.75" customHeight="1">
      <c r="F164" s="8"/>
      <c r="G164" s="55"/>
    </row>
    <row r="165" ht="15.75" customHeight="1">
      <c r="F165" s="8"/>
      <c r="G165" s="55"/>
    </row>
    <row r="166" ht="15.75" customHeight="1">
      <c r="F166" s="8"/>
      <c r="G166" s="55"/>
    </row>
    <row r="167" ht="15.75" customHeight="1">
      <c r="F167" s="8"/>
      <c r="G167" s="55"/>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c r="F242" s="8"/>
      <c r="G242" s="55"/>
    </row>
    <row r="243" ht="15.75" customHeight="1">
      <c r="F243" s="8"/>
      <c r="G243" s="55"/>
    </row>
    <row r="244" ht="15.75" customHeight="1">
      <c r="F244" s="8"/>
      <c r="G244" s="55"/>
    </row>
    <row r="245" ht="15.75" customHeight="1">
      <c r="F245" s="8"/>
      <c r="G245" s="55"/>
    </row>
    <row r="246" ht="15.75" customHeight="1">
      <c r="F246" s="8"/>
      <c r="G246" s="55"/>
    </row>
    <row r="247" ht="15.75" customHeight="1">
      <c r="F247" s="8"/>
      <c r="G247" s="55"/>
    </row>
    <row r="248" ht="15.75" customHeight="1">
      <c r="F248" s="8"/>
      <c r="G248" s="55"/>
    </row>
    <row r="249" ht="15.75" customHeight="1">
      <c r="F249" s="8"/>
      <c r="G249" s="55"/>
    </row>
    <row r="250" ht="15.75" customHeight="1">
      <c r="F250" s="8"/>
      <c r="G250" s="55"/>
    </row>
    <row r="251" ht="15.75" customHeight="1">
      <c r="F251" s="8"/>
      <c r="G251" s="55"/>
    </row>
    <row r="252" ht="15.75" customHeight="1">
      <c r="F252" s="8"/>
      <c r="G252" s="55"/>
    </row>
    <row r="253" ht="15.75" customHeight="1">
      <c r="F253" s="8"/>
      <c r="G253" s="55"/>
    </row>
    <row r="254" ht="15.75" customHeight="1">
      <c r="F254" s="8"/>
      <c r="G254" s="55"/>
    </row>
    <row r="255" ht="15.75" customHeight="1">
      <c r="F255" s="8"/>
      <c r="G255" s="55"/>
    </row>
    <row r="256" ht="15.75" customHeight="1">
      <c r="F256" s="8"/>
      <c r="G256" s="55"/>
    </row>
    <row r="257" ht="15.75" customHeight="1">
      <c r="F257" s="8"/>
      <c r="G257" s="55"/>
    </row>
    <row r="258" ht="15.75" customHeight="1">
      <c r="F258" s="8"/>
      <c r="G258" s="55"/>
    </row>
    <row r="259" ht="15.75" customHeight="1">
      <c r="F259" s="8"/>
      <c r="G259" s="55"/>
    </row>
    <row r="260" ht="15.75" customHeight="1">
      <c r="F260" s="8"/>
      <c r="G260" s="55"/>
    </row>
    <row r="261" ht="15.75" customHeight="1">
      <c r="F261" s="8"/>
      <c r="G261" s="55"/>
    </row>
    <row r="262" ht="15.75" customHeight="1">
      <c r="F262" s="8"/>
      <c r="G262" s="55"/>
    </row>
    <row r="263" ht="15.75" customHeight="1">
      <c r="F263" s="8"/>
      <c r="G263" s="55"/>
    </row>
    <row r="264" ht="15.75" customHeight="1">
      <c r="F264" s="8"/>
      <c r="G264" s="55"/>
    </row>
    <row r="265" ht="15.75" customHeight="1">
      <c r="F265" s="8"/>
      <c r="G265" s="55"/>
    </row>
    <row r="266" ht="15.75" customHeight="1">
      <c r="F266" s="8"/>
      <c r="G266" s="55"/>
    </row>
    <row r="267" ht="15.75" customHeight="1">
      <c r="F267" s="8"/>
      <c r="G267" s="55"/>
    </row>
    <row r="268" ht="15.75" customHeight="1">
      <c r="F268" s="8"/>
      <c r="G268" s="55"/>
    </row>
    <row r="269" ht="15.75" customHeight="1">
      <c r="F269" s="8"/>
      <c r="G269" s="55"/>
    </row>
    <row r="270" ht="15.75" customHeight="1">
      <c r="F270" s="8"/>
      <c r="G270" s="55"/>
    </row>
    <row r="271" ht="15.75" customHeight="1">
      <c r="F271" s="8"/>
      <c r="G271" s="55"/>
    </row>
    <row r="272" ht="15.75" customHeight="1">
      <c r="F272" s="8"/>
      <c r="G272" s="55"/>
    </row>
    <row r="273" ht="15.75" customHeight="1">
      <c r="F273" s="8"/>
      <c r="G273" s="55"/>
    </row>
    <row r="274" ht="15.75" customHeight="1">
      <c r="F274" s="8"/>
      <c r="G274" s="55"/>
    </row>
    <row r="275" ht="15.75" customHeight="1">
      <c r="F275" s="8"/>
      <c r="G275" s="55"/>
    </row>
    <row r="276" ht="15.75" customHeight="1">
      <c r="F276" s="8"/>
      <c r="G276" s="55"/>
    </row>
    <row r="277" ht="15.75" customHeight="1">
      <c r="F277" s="8"/>
      <c r="G277" s="55"/>
    </row>
    <row r="278" ht="15.75" customHeight="1">
      <c r="F278" s="8"/>
      <c r="G278" s="55"/>
    </row>
    <row r="279" ht="15.75" customHeight="1">
      <c r="F279" s="8"/>
      <c r="G279" s="55"/>
    </row>
    <row r="280" ht="15.75" customHeight="1">
      <c r="F280" s="8"/>
      <c r="G280" s="55"/>
    </row>
    <row r="281" ht="15.75" customHeight="1">
      <c r="F281" s="8"/>
      <c r="G281" s="55"/>
    </row>
    <row r="282" ht="15.75" customHeight="1">
      <c r="F282" s="8"/>
      <c r="G282" s="55"/>
    </row>
    <row r="283" ht="15.75" customHeight="1">
      <c r="F283" s="8"/>
      <c r="G283" s="55"/>
    </row>
    <row r="284" ht="15.75" customHeight="1">
      <c r="F284" s="8"/>
      <c r="G284" s="55"/>
    </row>
    <row r="285" ht="15.75" customHeight="1">
      <c r="F285" s="8"/>
      <c r="G285" s="55"/>
    </row>
    <row r="286" ht="15.75" customHeight="1">
      <c r="F286" s="8"/>
      <c r="G286" s="55"/>
    </row>
    <row r="287" ht="15.75" customHeight="1">
      <c r="F287" s="8"/>
      <c r="G287" s="55"/>
    </row>
    <row r="288" ht="15.75" customHeight="1">
      <c r="F288" s="8"/>
      <c r="G288" s="55"/>
    </row>
    <row r="289" ht="15.75" customHeight="1">
      <c r="F289" s="8"/>
      <c r="G289" s="55"/>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D41:K41"/>
    <mergeCell ref="D47:K47"/>
    <mergeCell ref="A48:A53"/>
    <mergeCell ref="D54:K54"/>
    <mergeCell ref="A55:A59"/>
    <mergeCell ref="A61:A65"/>
    <mergeCell ref="A67:A71"/>
    <mergeCell ref="A73:A77"/>
    <mergeCell ref="A79:A83"/>
    <mergeCell ref="A85:A89"/>
    <mergeCell ref="D2:K2"/>
    <mergeCell ref="A3:A20"/>
    <mergeCell ref="D3:E3"/>
    <mergeCell ref="A22:A33"/>
    <mergeCell ref="D34:K34"/>
    <mergeCell ref="A35:A40"/>
    <mergeCell ref="A42:A46"/>
  </mergeCells>
  <dataValidations>
    <dataValidation type="list" allowBlank="1" showErrorMessage="1" sqref="C9 C22:C29">
      <formula1>'Durum Parametreler'!$L$2:$L$35</formula1>
    </dataValidation>
    <dataValidation type="list" allowBlank="1" showErrorMessage="1" sqref="C4 C30:C33 C36:C40 C43:C46 C49:C53 C56:C59">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44504.0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hidden="1" customHeight="1">
      <c r="A3" s="262"/>
      <c r="B3" s="29" t="s">
        <v>4361</v>
      </c>
      <c r="C3" s="17" t="s">
        <v>100</v>
      </c>
      <c r="D3" s="66" t="s">
        <v>4362</v>
      </c>
      <c r="E3" s="66" t="s">
        <v>4363</v>
      </c>
      <c r="F3" s="71" t="s">
        <v>4364</v>
      </c>
      <c r="G3" s="17" t="s">
        <v>4365</v>
      </c>
      <c r="H3" s="17" t="s">
        <v>4366</v>
      </c>
      <c r="I3" s="66" t="s">
        <v>4367</v>
      </c>
      <c r="J3" s="17"/>
      <c r="K3" s="17"/>
      <c r="L3" s="39"/>
      <c r="M3" s="27"/>
      <c r="N3" s="27"/>
      <c r="O3" s="17"/>
      <c r="P3" s="17"/>
      <c r="Q3" s="17"/>
      <c r="R3" s="17"/>
      <c r="S3" s="17"/>
      <c r="T3" s="17"/>
      <c r="U3" s="17"/>
      <c r="V3" s="17"/>
      <c r="W3" s="17"/>
      <c r="X3" s="17"/>
      <c r="Y3" s="17"/>
      <c r="Z3" s="17"/>
      <c r="AA3" s="17"/>
      <c r="AB3" s="17"/>
      <c r="AC3" s="17"/>
      <c r="AD3" s="17"/>
      <c r="AE3" s="17"/>
      <c r="AF3" s="17"/>
    </row>
    <row r="4" ht="15.75" hidden="1" customHeight="1">
      <c r="A4" s="28"/>
      <c r="B4" s="29" t="s">
        <v>4361</v>
      </c>
      <c r="C4" s="17" t="s">
        <v>100</v>
      </c>
      <c r="D4" s="66" t="s">
        <v>4368</v>
      </c>
      <c r="E4" s="66" t="s">
        <v>4369</v>
      </c>
      <c r="F4" s="46">
        <v>0.5416666666666666</v>
      </c>
      <c r="G4" s="17" t="s">
        <v>4365</v>
      </c>
      <c r="H4" s="45" t="s">
        <v>4370</v>
      </c>
      <c r="I4" s="66" t="s">
        <v>4371</v>
      </c>
      <c r="J4" s="17"/>
      <c r="K4" s="17"/>
      <c r="L4" s="39"/>
      <c r="M4" s="27"/>
      <c r="N4" s="27"/>
      <c r="O4" s="17"/>
      <c r="P4" s="17"/>
      <c r="Q4" s="17"/>
      <c r="R4" s="17"/>
      <c r="S4" s="17"/>
      <c r="T4" s="17"/>
      <c r="U4" s="17"/>
      <c r="V4" s="17"/>
      <c r="W4" s="17"/>
      <c r="X4" s="17"/>
      <c r="Y4" s="17"/>
      <c r="Z4" s="17"/>
      <c r="AA4" s="17"/>
      <c r="AB4" s="17"/>
      <c r="AC4" s="17"/>
      <c r="AD4" s="17"/>
      <c r="AE4" s="17"/>
      <c r="AF4" s="17"/>
    </row>
    <row r="5" ht="15.75" hidden="1" customHeight="1">
      <c r="A5" s="28"/>
      <c r="B5" s="29" t="s">
        <v>4361</v>
      </c>
      <c r="C5" s="17" t="s">
        <v>149</v>
      </c>
      <c r="D5" s="66" t="s">
        <v>4372</v>
      </c>
      <c r="E5" s="66" t="s">
        <v>4373</v>
      </c>
      <c r="F5" s="46">
        <v>0.5833333333333334</v>
      </c>
      <c r="G5" s="17" t="s">
        <v>4374</v>
      </c>
      <c r="H5" s="45" t="s">
        <v>4375</v>
      </c>
      <c r="I5" s="66" t="s">
        <v>4376</v>
      </c>
      <c r="J5" s="17"/>
      <c r="K5" s="17"/>
      <c r="L5" s="39"/>
      <c r="M5" s="27"/>
      <c r="N5" s="27"/>
      <c r="O5" s="17"/>
      <c r="P5" s="17"/>
      <c r="Q5" s="17"/>
      <c r="R5" s="17"/>
      <c r="S5" s="17"/>
      <c r="T5" s="17"/>
      <c r="U5" s="17"/>
      <c r="V5" s="17"/>
      <c r="W5" s="17"/>
      <c r="X5" s="17"/>
      <c r="Y5" s="17"/>
      <c r="Z5" s="17"/>
      <c r="AA5" s="17"/>
      <c r="AB5" s="17"/>
      <c r="AC5" s="17"/>
      <c r="AD5" s="17"/>
      <c r="AE5" s="17"/>
      <c r="AF5" s="17"/>
    </row>
    <row r="6" ht="15.75" hidden="1" customHeight="1">
      <c r="A6" s="28"/>
      <c r="B6" s="29" t="s">
        <v>4361</v>
      </c>
      <c r="C6" s="17" t="s">
        <v>149</v>
      </c>
      <c r="D6" s="56" t="s">
        <v>4377</v>
      </c>
      <c r="E6" s="56" t="s">
        <v>4378</v>
      </c>
      <c r="F6" s="46">
        <v>0.625</v>
      </c>
      <c r="G6" s="17" t="s">
        <v>4374</v>
      </c>
      <c r="H6" s="17" t="s">
        <v>4379</v>
      </c>
      <c r="I6" s="56" t="s">
        <v>4380</v>
      </c>
      <c r="J6" s="17"/>
      <c r="K6" s="17"/>
      <c r="L6" s="39"/>
      <c r="M6" s="27"/>
      <c r="N6" s="27"/>
      <c r="O6" s="17"/>
      <c r="P6" s="17"/>
      <c r="Q6" s="17"/>
      <c r="R6" s="17"/>
      <c r="S6" s="17"/>
      <c r="T6" s="17"/>
      <c r="U6" s="17"/>
      <c r="V6" s="17"/>
      <c r="W6" s="17"/>
      <c r="X6" s="17"/>
      <c r="Y6" s="17"/>
      <c r="Z6" s="17"/>
      <c r="AA6" s="17"/>
      <c r="AB6" s="17"/>
      <c r="AC6" s="17"/>
      <c r="AD6" s="17"/>
      <c r="AE6" s="17"/>
      <c r="AF6" s="17"/>
    </row>
    <row r="7" ht="15.75" hidden="1" customHeight="1">
      <c r="A7" s="28"/>
      <c r="B7" s="29" t="s">
        <v>4361</v>
      </c>
      <c r="C7" s="33" t="s">
        <v>149</v>
      </c>
      <c r="D7" s="51" t="s">
        <v>4381</v>
      </c>
      <c r="E7" s="51" t="s">
        <v>4382</v>
      </c>
      <c r="F7" s="32">
        <v>0.6666666666666666</v>
      </c>
      <c r="G7" s="81" t="s">
        <v>4374</v>
      </c>
      <c r="H7" s="166" t="s">
        <v>4383</v>
      </c>
      <c r="I7" s="51" t="s">
        <v>4384</v>
      </c>
      <c r="J7" s="17" t="s">
        <v>4385</v>
      </c>
      <c r="K7" s="17"/>
      <c r="L7" s="17"/>
      <c r="M7" s="27"/>
      <c r="N7" s="27"/>
      <c r="O7" s="17"/>
      <c r="P7" s="17"/>
      <c r="Q7" s="17"/>
      <c r="R7" s="17"/>
      <c r="S7" s="17"/>
      <c r="T7" s="17"/>
      <c r="U7" s="17"/>
      <c r="V7" s="17"/>
      <c r="W7" s="17"/>
      <c r="X7" s="17"/>
      <c r="Y7" s="17"/>
      <c r="Z7" s="17"/>
      <c r="AA7" s="17"/>
      <c r="AB7" s="17"/>
      <c r="AC7" s="17"/>
      <c r="AD7" s="17"/>
      <c r="AE7" s="17"/>
      <c r="AF7" s="17"/>
    </row>
    <row r="8" ht="15.75" hidden="1" customHeight="1">
      <c r="A8" s="28"/>
      <c r="B8" s="29" t="s">
        <v>4361</v>
      </c>
      <c r="C8" s="17" t="s">
        <v>149</v>
      </c>
      <c r="D8" s="66" t="s">
        <v>4386</v>
      </c>
      <c r="E8" s="66" t="s">
        <v>4387</v>
      </c>
      <c r="F8" s="78">
        <v>0.7083333333333334</v>
      </c>
      <c r="G8" s="27" t="s">
        <v>4374</v>
      </c>
      <c r="H8" s="27" t="s">
        <v>4388</v>
      </c>
      <c r="I8" s="66" t="s">
        <v>4389</v>
      </c>
      <c r="J8" s="27"/>
      <c r="K8" s="27"/>
      <c r="L8" s="27"/>
      <c r="M8" s="27"/>
      <c r="N8" s="27"/>
      <c r="O8" s="27"/>
      <c r="P8" s="27"/>
      <c r="Q8" s="27"/>
      <c r="R8" s="27"/>
      <c r="S8" s="27"/>
      <c r="T8" s="27"/>
      <c r="U8" s="27"/>
      <c r="V8" s="27"/>
      <c r="W8" s="27"/>
      <c r="X8" s="27"/>
      <c r="Y8" s="27"/>
      <c r="Z8" s="27"/>
      <c r="AA8" s="27"/>
      <c r="AB8" s="27"/>
      <c r="AC8" s="27"/>
      <c r="AD8" s="27"/>
      <c r="AE8" s="27"/>
      <c r="AF8" s="27"/>
    </row>
    <row r="9" ht="15.75" hidden="1" customHeight="1">
      <c r="A9" s="28"/>
      <c r="B9" s="29" t="s">
        <v>4361</v>
      </c>
      <c r="C9" s="17" t="s">
        <v>100</v>
      </c>
      <c r="D9" s="66" t="s">
        <v>4390</v>
      </c>
      <c r="E9" s="66" t="s">
        <v>4391</v>
      </c>
      <c r="F9" s="78">
        <v>0.75</v>
      </c>
      <c r="G9" s="27" t="s">
        <v>4365</v>
      </c>
      <c r="H9" s="27" t="s">
        <v>4392</v>
      </c>
      <c r="I9" s="66" t="s">
        <v>4393</v>
      </c>
      <c r="J9" s="27"/>
      <c r="K9" s="27"/>
      <c r="L9" s="27"/>
      <c r="M9" s="27"/>
      <c r="N9" s="27"/>
      <c r="O9" s="27"/>
      <c r="P9" s="27"/>
      <c r="Q9" s="27"/>
      <c r="R9" s="27"/>
      <c r="S9" s="27"/>
      <c r="T9" s="27"/>
      <c r="U9" s="27"/>
      <c r="V9" s="27"/>
      <c r="W9" s="27"/>
      <c r="X9" s="27"/>
      <c r="Y9" s="27"/>
      <c r="Z9" s="27"/>
      <c r="AA9" s="27"/>
      <c r="AB9" s="27"/>
      <c r="AC9" s="27"/>
      <c r="AD9" s="27"/>
      <c r="AE9" s="27"/>
      <c r="AF9" s="27"/>
    </row>
    <row r="10" ht="15.75" hidden="1" customHeight="1">
      <c r="A10" s="44"/>
      <c r="B10" s="29" t="s">
        <v>4361</v>
      </c>
      <c r="C10" s="17" t="s">
        <v>100</v>
      </c>
      <c r="D10" s="66" t="s">
        <v>4394</v>
      </c>
      <c r="E10" s="66" t="s">
        <v>4395</v>
      </c>
      <c r="F10" s="78">
        <v>0.7916666666666666</v>
      </c>
      <c r="G10" s="27" t="s">
        <v>4396</v>
      </c>
      <c r="H10" s="27" t="s">
        <v>4397</v>
      </c>
      <c r="I10" s="66" t="s">
        <v>4398</v>
      </c>
      <c r="J10" s="27"/>
      <c r="K10" s="27"/>
      <c r="L10" s="27"/>
      <c r="M10" s="27"/>
      <c r="N10" s="27"/>
      <c r="O10" s="27"/>
      <c r="P10" s="27"/>
      <c r="Q10" s="27"/>
      <c r="R10" s="27"/>
      <c r="S10" s="27"/>
      <c r="T10" s="27"/>
      <c r="U10" s="27"/>
      <c r="V10" s="27"/>
      <c r="W10" s="27"/>
      <c r="X10" s="27"/>
      <c r="Y10" s="27"/>
      <c r="Z10" s="27"/>
      <c r="AA10" s="27"/>
      <c r="AB10" s="27"/>
      <c r="AC10" s="27"/>
      <c r="AD10" s="27"/>
      <c r="AE10" s="27"/>
      <c r="AF10" s="27"/>
    </row>
    <row r="11" ht="15.75" hidden="1" customHeight="1">
      <c r="A11" s="27"/>
      <c r="B11" s="29"/>
      <c r="C11" s="27"/>
      <c r="D11" s="27"/>
      <c r="E11" s="27"/>
      <c r="F11" s="74"/>
      <c r="G11" s="27"/>
      <c r="H11" s="27"/>
      <c r="I11" s="66"/>
      <c r="J11" s="27"/>
      <c r="K11" s="27"/>
      <c r="L11" s="27"/>
      <c r="M11" s="27"/>
      <c r="N11" s="27"/>
      <c r="O11" s="27"/>
      <c r="P11" s="27"/>
      <c r="Q11" s="27"/>
      <c r="R11" s="27"/>
      <c r="S11" s="27"/>
      <c r="T11" s="27"/>
      <c r="U11" s="27"/>
      <c r="V11" s="27"/>
      <c r="W11" s="27"/>
      <c r="X11" s="27"/>
      <c r="Y11" s="27"/>
      <c r="Z11" s="27"/>
      <c r="AA11" s="27"/>
      <c r="AB11" s="27"/>
      <c r="AC11" s="27"/>
      <c r="AD11" s="27"/>
      <c r="AE11" s="27"/>
      <c r="AF11" s="27"/>
    </row>
    <row r="12" ht="15.75" hidden="1" customHeight="1">
      <c r="A12" s="27"/>
      <c r="B12" s="27"/>
      <c r="C12" s="27"/>
      <c r="D12" s="27"/>
      <c r="E12" s="27"/>
      <c r="F12" s="74"/>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row>
    <row r="13" ht="15.75" hidden="1" customHeight="1">
      <c r="A13" s="18"/>
      <c r="B13" s="19">
        <v>44505.0</v>
      </c>
      <c r="C13" s="27"/>
      <c r="D13" s="27"/>
      <c r="E13" s="27"/>
      <c r="F13" s="74"/>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row>
    <row r="14" ht="15.75" hidden="1" customHeight="1">
      <c r="A14" s="262"/>
      <c r="B14" s="29" t="s">
        <v>4361</v>
      </c>
      <c r="C14" s="27"/>
      <c r="D14" s="27"/>
      <c r="E14" s="27"/>
      <c r="F14" s="74"/>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row>
    <row r="15" ht="15.75" hidden="1" customHeight="1">
      <c r="A15" s="28"/>
      <c r="B15" s="29" t="s">
        <v>4361</v>
      </c>
      <c r="C15" s="27"/>
      <c r="D15" s="27"/>
      <c r="E15" s="27"/>
      <c r="F15" s="74"/>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row>
    <row r="16" ht="15.75" hidden="1" customHeight="1">
      <c r="A16" s="28"/>
      <c r="B16" s="29" t="s">
        <v>4361</v>
      </c>
      <c r="C16" s="27"/>
      <c r="D16" s="263" t="s">
        <v>1297</v>
      </c>
      <c r="E16" s="111"/>
      <c r="F16" s="74"/>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row>
    <row r="17" ht="15.75" hidden="1" customHeight="1">
      <c r="A17" s="28"/>
      <c r="B17" s="29" t="s">
        <v>4361</v>
      </c>
      <c r="C17" s="27"/>
      <c r="D17" s="112"/>
      <c r="E17" s="113"/>
      <c r="F17" s="74"/>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row>
    <row r="18" ht="15.75" hidden="1" customHeight="1">
      <c r="A18" s="28"/>
      <c r="B18" s="29" t="s">
        <v>4361</v>
      </c>
      <c r="C18" s="27"/>
      <c r="D18" s="114"/>
      <c r="E18" s="115"/>
      <c r="F18" s="74"/>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row>
    <row r="19" ht="15.75" hidden="1" customHeight="1">
      <c r="A19" s="28"/>
      <c r="B19" s="29" t="s">
        <v>4361</v>
      </c>
      <c r="C19" s="27"/>
      <c r="D19" s="27"/>
      <c r="E19" s="27"/>
      <c r="F19" s="74"/>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ht="15.75" hidden="1" customHeight="1">
      <c r="A20" s="28"/>
      <c r="B20" s="29" t="s">
        <v>4361</v>
      </c>
      <c r="C20" s="27"/>
      <c r="D20" s="27"/>
      <c r="E20" s="27"/>
      <c r="F20" s="74"/>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ht="15.75" hidden="1" customHeight="1">
      <c r="A21" s="44"/>
      <c r="B21" s="29" t="s">
        <v>4361</v>
      </c>
      <c r="C21" s="27"/>
      <c r="D21" s="27"/>
      <c r="E21" s="27"/>
      <c r="F21" s="74"/>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ht="15.75" hidden="1" customHeight="1">
      <c r="A22" s="18"/>
      <c r="B22" s="19">
        <v>44508.0</v>
      </c>
      <c r="C22" s="27"/>
      <c r="D22" s="27"/>
      <c r="E22" s="27"/>
      <c r="F22" s="74"/>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row>
    <row r="23" ht="15.75" hidden="1" customHeight="1">
      <c r="A23" s="262"/>
      <c r="B23" s="29" t="s">
        <v>4361</v>
      </c>
      <c r="C23" s="27"/>
      <c r="D23" s="27"/>
      <c r="E23" s="27"/>
      <c r="F23" s="74"/>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ht="15.75" hidden="1" customHeight="1">
      <c r="A24" s="28"/>
      <c r="B24" s="29" t="s">
        <v>4361</v>
      </c>
      <c r="C24" s="27"/>
      <c r="D24" s="27"/>
      <c r="E24" s="27"/>
      <c r="F24" s="78"/>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row>
    <row r="25" ht="15.75" hidden="1" customHeight="1">
      <c r="A25" s="28"/>
      <c r="B25" s="29" t="s">
        <v>4361</v>
      </c>
      <c r="C25" s="27"/>
      <c r="D25" s="27"/>
      <c r="E25" s="27"/>
      <c r="F25" s="78"/>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hidden="1" customHeight="1">
      <c r="A26" s="28"/>
      <c r="B26" s="29" t="s">
        <v>4361</v>
      </c>
      <c r="C26" s="74" t="s">
        <v>156</v>
      </c>
      <c r="D26" s="56" t="s">
        <v>4394</v>
      </c>
      <c r="E26" s="56" t="s">
        <v>4395</v>
      </c>
      <c r="F26" s="74" t="s">
        <v>4399</v>
      </c>
      <c r="G26" s="27" t="s">
        <v>4400</v>
      </c>
      <c r="H26" s="27" t="s">
        <v>4401</v>
      </c>
      <c r="I26" s="27" t="s">
        <v>4398</v>
      </c>
      <c r="J26" s="27" t="s">
        <v>299</v>
      </c>
      <c r="K26" s="27"/>
      <c r="L26" s="27"/>
      <c r="M26" s="27"/>
      <c r="N26" s="27"/>
      <c r="O26" s="27"/>
      <c r="P26" s="27"/>
      <c r="Q26" s="27"/>
      <c r="R26" s="27"/>
      <c r="S26" s="27"/>
      <c r="T26" s="27"/>
      <c r="U26" s="27"/>
      <c r="V26" s="27"/>
      <c r="W26" s="27"/>
      <c r="X26" s="27"/>
      <c r="Y26" s="27"/>
      <c r="Z26" s="27"/>
      <c r="AA26" s="27"/>
      <c r="AB26" s="27"/>
      <c r="AC26" s="27"/>
      <c r="AD26" s="27"/>
      <c r="AE26" s="27"/>
      <c r="AF26" s="27"/>
    </row>
    <row r="27" ht="15.75" hidden="1" customHeight="1">
      <c r="A27" s="28"/>
      <c r="B27" s="29" t="s">
        <v>4361</v>
      </c>
      <c r="C27" s="74" t="s">
        <v>156</v>
      </c>
      <c r="D27" s="66" t="s">
        <v>4402</v>
      </c>
      <c r="E27" s="66" t="s">
        <v>4403</v>
      </c>
      <c r="F27" s="74" t="s">
        <v>1112</v>
      </c>
      <c r="G27" s="27" t="s">
        <v>4404</v>
      </c>
      <c r="H27" s="27" t="s">
        <v>4405</v>
      </c>
      <c r="I27" s="27" t="s">
        <v>4406</v>
      </c>
      <c r="J27" s="27"/>
      <c r="K27" s="27"/>
      <c r="L27" s="27"/>
      <c r="M27" s="27"/>
      <c r="N27" s="27"/>
      <c r="O27" s="27"/>
      <c r="P27" s="27"/>
      <c r="Q27" s="27"/>
      <c r="R27" s="27"/>
      <c r="S27" s="27"/>
      <c r="T27" s="27"/>
      <c r="U27" s="27"/>
      <c r="V27" s="27"/>
      <c r="W27" s="27"/>
      <c r="X27" s="27"/>
      <c r="Y27" s="27"/>
      <c r="Z27" s="27"/>
      <c r="AA27" s="27"/>
      <c r="AB27" s="27"/>
      <c r="AC27" s="27"/>
      <c r="AD27" s="27"/>
      <c r="AE27" s="27"/>
      <c r="AF27" s="27"/>
    </row>
    <row r="28" ht="15.75" hidden="1" customHeight="1">
      <c r="A28" s="28"/>
      <c r="B28" s="29" t="s">
        <v>4361</v>
      </c>
      <c r="C28" s="74" t="s">
        <v>156</v>
      </c>
      <c r="D28" s="66" t="s">
        <v>4407</v>
      </c>
      <c r="E28" s="66" t="s">
        <v>4408</v>
      </c>
      <c r="F28" s="74" t="s">
        <v>1144</v>
      </c>
      <c r="G28" s="27" t="s">
        <v>4409</v>
      </c>
      <c r="H28" s="27" t="s">
        <v>4410</v>
      </c>
      <c r="I28" s="27" t="s">
        <v>4411</v>
      </c>
      <c r="J28" s="27"/>
      <c r="K28" s="27"/>
      <c r="L28" s="27"/>
      <c r="M28" s="27"/>
      <c r="N28" s="27"/>
      <c r="O28" s="27"/>
      <c r="P28" s="27"/>
      <c r="Q28" s="27"/>
      <c r="R28" s="27"/>
      <c r="S28" s="27"/>
      <c r="T28" s="27"/>
      <c r="U28" s="27"/>
      <c r="V28" s="27"/>
      <c r="W28" s="27"/>
      <c r="X28" s="27"/>
      <c r="Y28" s="27"/>
      <c r="Z28" s="27"/>
      <c r="AA28" s="27"/>
      <c r="AB28" s="27"/>
      <c r="AC28" s="27"/>
      <c r="AD28" s="27"/>
      <c r="AE28" s="27"/>
      <c r="AF28" s="27"/>
    </row>
    <row r="29" ht="15.75" hidden="1" customHeight="1">
      <c r="A29" s="28"/>
      <c r="B29" s="29" t="s">
        <v>4361</v>
      </c>
      <c r="C29" s="74" t="s">
        <v>156</v>
      </c>
      <c r="D29" s="66" t="s">
        <v>4412</v>
      </c>
      <c r="E29" s="66" t="s">
        <v>4413</v>
      </c>
      <c r="F29" s="74" t="s">
        <v>1261</v>
      </c>
      <c r="G29" s="27" t="s">
        <v>4409</v>
      </c>
      <c r="H29" s="27" t="s">
        <v>4414</v>
      </c>
      <c r="I29" s="27" t="s">
        <v>4415</v>
      </c>
      <c r="J29" s="27"/>
      <c r="K29" s="27"/>
      <c r="L29" s="27"/>
      <c r="M29" s="27"/>
      <c r="N29" s="27"/>
      <c r="O29" s="27"/>
      <c r="P29" s="27"/>
      <c r="Q29" s="27"/>
      <c r="R29" s="27"/>
      <c r="S29" s="27"/>
      <c r="T29" s="27"/>
      <c r="U29" s="27"/>
      <c r="V29" s="27"/>
      <c r="W29" s="27"/>
      <c r="X29" s="27"/>
      <c r="Y29" s="27"/>
      <c r="Z29" s="27"/>
      <c r="AA29" s="27"/>
      <c r="AB29" s="27"/>
      <c r="AC29" s="27"/>
      <c r="AD29" s="27"/>
      <c r="AE29" s="27"/>
      <c r="AF29" s="27"/>
    </row>
    <row r="30" ht="15.75" hidden="1" customHeight="1">
      <c r="A30" s="28"/>
      <c r="B30" s="29" t="s">
        <v>4361</v>
      </c>
      <c r="C30" s="74" t="s">
        <v>156</v>
      </c>
      <c r="D30" s="56" t="s">
        <v>4416</v>
      </c>
      <c r="E30" s="56" t="s">
        <v>4417</v>
      </c>
      <c r="F30" s="74" t="s">
        <v>3399</v>
      </c>
      <c r="G30" s="27" t="s">
        <v>4409</v>
      </c>
      <c r="H30" s="27" t="s">
        <v>4418</v>
      </c>
      <c r="I30" s="27" t="s">
        <v>4419</v>
      </c>
      <c r="J30" s="27"/>
      <c r="K30" s="27"/>
      <c r="L30" s="27"/>
      <c r="M30" s="27"/>
      <c r="N30" s="27"/>
      <c r="O30" s="27"/>
      <c r="P30" s="27"/>
      <c r="Q30" s="27"/>
      <c r="R30" s="27"/>
      <c r="S30" s="27"/>
      <c r="T30" s="27"/>
      <c r="U30" s="27"/>
      <c r="V30" s="27"/>
      <c r="W30" s="27"/>
      <c r="X30" s="27"/>
      <c r="Y30" s="27"/>
      <c r="Z30" s="27"/>
      <c r="AA30" s="27"/>
      <c r="AB30" s="27"/>
      <c r="AC30" s="27"/>
      <c r="AD30" s="27"/>
      <c r="AE30" s="27"/>
      <c r="AF30" s="27"/>
    </row>
    <row r="31" ht="15.75" hidden="1" customHeight="1">
      <c r="A31" s="28"/>
      <c r="B31" s="29" t="s">
        <v>4361</v>
      </c>
      <c r="C31" s="74"/>
      <c r="D31" s="66"/>
      <c r="E31" s="66"/>
      <c r="F31" s="74"/>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row>
    <row r="32" ht="15.75" hidden="1" customHeight="1">
      <c r="A32" s="44"/>
      <c r="B32" s="29" t="s">
        <v>4361</v>
      </c>
      <c r="C32" s="27"/>
      <c r="D32" s="27"/>
      <c r="E32" s="27"/>
      <c r="F32" s="74"/>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row>
    <row r="33" ht="15.75" hidden="1" customHeight="1">
      <c r="A33" s="264"/>
      <c r="B33" s="29" t="s">
        <v>4361</v>
      </c>
      <c r="C33" s="27"/>
      <c r="D33" s="27"/>
      <c r="E33" s="27"/>
      <c r="F33" s="74"/>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265"/>
      <c r="B34" s="266">
        <v>44627.0</v>
      </c>
      <c r="C34" s="27"/>
      <c r="D34" s="27" t="s">
        <v>4420</v>
      </c>
      <c r="E34" s="27"/>
      <c r="F34" s="74"/>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ht="11.25" customHeight="1">
      <c r="A35" s="267" t="s">
        <v>1350</v>
      </c>
      <c r="B35" s="268"/>
      <c r="C35" s="27"/>
      <c r="D35" s="269" t="s">
        <v>4421</v>
      </c>
      <c r="E35" s="27"/>
      <c r="F35" s="74"/>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28"/>
      <c r="B36" s="29" t="s">
        <v>4422</v>
      </c>
      <c r="C36" s="81" t="s">
        <v>273</v>
      </c>
      <c r="D36" s="31" t="s">
        <v>4423</v>
      </c>
      <c r="E36" s="31" t="s">
        <v>4424</v>
      </c>
      <c r="F36" s="80">
        <v>0.7291666666666666</v>
      </c>
      <c r="G36" s="81" t="s">
        <v>4374</v>
      </c>
      <c r="H36" s="81" t="s">
        <v>4425</v>
      </c>
      <c r="I36" s="31" t="s">
        <v>4426</v>
      </c>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8"/>
      <c r="B37" s="29" t="s">
        <v>4422</v>
      </c>
      <c r="C37" s="81" t="s">
        <v>66</v>
      </c>
      <c r="D37" s="31" t="s">
        <v>4427</v>
      </c>
      <c r="E37" s="31" t="s">
        <v>4428</v>
      </c>
      <c r="F37" s="80">
        <v>0.7916666666666666</v>
      </c>
      <c r="G37" s="81" t="s">
        <v>4374</v>
      </c>
      <c r="H37" s="81" t="s">
        <v>4429</v>
      </c>
      <c r="I37" s="31" t="s">
        <v>4430</v>
      </c>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28"/>
      <c r="B38" s="29" t="s">
        <v>4422</v>
      </c>
      <c r="C38" s="27"/>
      <c r="D38" s="27"/>
      <c r="E38" s="27"/>
      <c r="F38" s="74"/>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8"/>
      <c r="B39" s="29" t="s">
        <v>4422</v>
      </c>
      <c r="C39" s="27"/>
      <c r="D39" s="27"/>
      <c r="E39" s="77" t="s">
        <v>4431</v>
      </c>
      <c r="F39" s="74"/>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8"/>
      <c r="B40" s="29" t="s">
        <v>4422</v>
      </c>
      <c r="C40" s="27"/>
      <c r="D40" s="27"/>
      <c r="E40" s="27"/>
      <c r="F40" s="74"/>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28"/>
      <c r="B41" s="270" t="s">
        <v>4422</v>
      </c>
      <c r="C41" s="27"/>
      <c r="D41" s="27"/>
      <c r="E41" s="27"/>
      <c r="F41" s="74"/>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44"/>
      <c r="B42" s="29"/>
      <c r="C42" s="27"/>
      <c r="D42" s="27"/>
      <c r="E42" s="27"/>
      <c r="F42" s="74"/>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265"/>
      <c r="B43" s="266">
        <v>44628.0</v>
      </c>
      <c r="C43" s="27"/>
      <c r="D43" s="27"/>
      <c r="E43" s="27"/>
      <c r="F43" s="74"/>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267" t="s">
        <v>1350</v>
      </c>
      <c r="B44" s="268"/>
      <c r="C44" s="27"/>
      <c r="D44" s="269" t="s">
        <v>4421</v>
      </c>
      <c r="E44" s="27"/>
      <c r="F44" s="74"/>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28"/>
      <c r="B45" s="29" t="s">
        <v>4422</v>
      </c>
      <c r="C45" s="27"/>
      <c r="D45" s="66"/>
      <c r="E45" s="66"/>
      <c r="F45" s="78"/>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28"/>
      <c r="B46" s="29" t="s">
        <v>4422</v>
      </c>
      <c r="C46" s="27"/>
      <c r="D46" s="27"/>
      <c r="E46" s="27"/>
      <c r="F46" s="27"/>
      <c r="G46" s="27"/>
      <c r="H46" s="27"/>
      <c r="I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8"/>
      <c r="B47" s="29" t="s">
        <v>4422</v>
      </c>
      <c r="C47" s="27"/>
      <c r="D47" s="271" t="s">
        <v>3505</v>
      </c>
      <c r="E47" s="111"/>
      <c r="F47" s="27"/>
      <c r="G47" s="27"/>
      <c r="H47" s="27"/>
      <c r="I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8"/>
      <c r="B48" s="29" t="s">
        <v>4422</v>
      </c>
      <c r="C48" s="27"/>
      <c r="D48" s="112"/>
      <c r="E48" s="113"/>
      <c r="F48" s="27"/>
      <c r="G48" s="27"/>
      <c r="H48" s="27"/>
      <c r="I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8"/>
      <c r="B49" s="29" t="s">
        <v>4422</v>
      </c>
      <c r="C49" s="27"/>
      <c r="D49" s="112"/>
      <c r="E49" s="113"/>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28"/>
      <c r="B50" s="29" t="s">
        <v>4422</v>
      </c>
      <c r="C50" s="27"/>
      <c r="D50" s="114"/>
      <c r="E50" s="115"/>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44"/>
      <c r="B51" s="29"/>
      <c r="C51" s="27"/>
      <c r="D51" s="27"/>
      <c r="E51" s="27"/>
      <c r="F51" s="78"/>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265"/>
      <c r="B52" s="266">
        <v>44629.0</v>
      </c>
      <c r="C52" s="27"/>
      <c r="D52" s="27"/>
      <c r="E52" s="27"/>
      <c r="F52" s="74"/>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267" t="s">
        <v>1350</v>
      </c>
      <c r="B53" s="268"/>
      <c r="C53" s="27"/>
      <c r="D53" s="269" t="s">
        <v>4421</v>
      </c>
      <c r="E53" s="27"/>
      <c r="F53" s="74"/>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8"/>
      <c r="B54" s="29" t="s">
        <v>4422</v>
      </c>
      <c r="C54" s="27"/>
      <c r="D54" s="27"/>
      <c r="E54" s="74"/>
      <c r="F54" s="27"/>
      <c r="G54" s="27"/>
      <c r="H54" s="56"/>
      <c r="I54" s="27"/>
      <c r="J54" s="74"/>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28"/>
      <c r="B55" s="29" t="s">
        <v>4422</v>
      </c>
      <c r="C55" s="27"/>
      <c r="D55" s="27"/>
      <c r="E55" s="74"/>
      <c r="F55" s="27"/>
      <c r="G55" s="27"/>
      <c r="H55" s="27"/>
      <c r="I55" s="27"/>
      <c r="J55" s="74"/>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28"/>
      <c r="B56" s="29" t="s">
        <v>4422</v>
      </c>
      <c r="C56" s="27"/>
      <c r="D56" s="27"/>
      <c r="E56" s="74"/>
      <c r="F56" s="27"/>
      <c r="G56" s="27"/>
      <c r="H56" s="27"/>
      <c r="I56" s="27"/>
      <c r="J56" s="74"/>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28"/>
      <c r="B57" s="29" t="s">
        <v>4422</v>
      </c>
      <c r="C57" s="27"/>
      <c r="D57" s="272" t="s">
        <v>3505</v>
      </c>
      <c r="E57" s="111"/>
      <c r="F57" s="74"/>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28"/>
      <c r="B58" s="29" t="s">
        <v>4422</v>
      </c>
      <c r="C58" s="27"/>
      <c r="D58" s="112"/>
      <c r="E58" s="113"/>
      <c r="F58" s="74"/>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28"/>
      <c r="B59" s="29" t="s">
        <v>4422</v>
      </c>
      <c r="C59" s="27"/>
      <c r="D59" s="112"/>
      <c r="E59" s="113"/>
      <c r="F59" s="74"/>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44"/>
      <c r="B60" s="29"/>
      <c r="C60" s="27"/>
      <c r="D60" s="114"/>
      <c r="E60" s="115"/>
      <c r="F60" s="74"/>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65"/>
      <c r="B61" s="266">
        <v>44630.0</v>
      </c>
      <c r="C61" s="27"/>
      <c r="D61" s="27"/>
      <c r="E61" s="27"/>
      <c r="F61" s="74"/>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67" t="s">
        <v>1350</v>
      </c>
      <c r="B62" s="268"/>
      <c r="C62" s="27"/>
      <c r="D62" s="269" t="s">
        <v>4421</v>
      </c>
      <c r="E62" s="27"/>
      <c r="F62" s="74"/>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28"/>
      <c r="B63" s="29" t="s">
        <v>4422</v>
      </c>
      <c r="C63" s="27"/>
      <c r="D63" s="27"/>
      <c r="E63" s="27"/>
      <c r="F63" s="74"/>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28"/>
      <c r="B64" s="29" t="s">
        <v>4422</v>
      </c>
      <c r="C64" s="27"/>
      <c r="D64" s="27"/>
      <c r="E64" s="27"/>
      <c r="F64" s="74"/>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28"/>
      <c r="B65" s="29" t="s">
        <v>4422</v>
      </c>
      <c r="C65" s="27"/>
      <c r="D65" s="271" t="s">
        <v>3505</v>
      </c>
      <c r="E65" s="111"/>
      <c r="F65" s="74"/>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28"/>
      <c r="B66" s="29" t="s">
        <v>4422</v>
      </c>
      <c r="C66" s="27"/>
      <c r="D66" s="112"/>
      <c r="E66" s="113"/>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28"/>
      <c r="B67" s="29" t="s">
        <v>4422</v>
      </c>
      <c r="C67" s="27"/>
      <c r="D67" s="112"/>
      <c r="E67" s="113"/>
      <c r="F67" s="74"/>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8"/>
      <c r="B68" s="29" t="s">
        <v>4422</v>
      </c>
      <c r="C68" s="27"/>
      <c r="D68" s="114"/>
      <c r="E68" s="115"/>
      <c r="F68" s="74"/>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44"/>
      <c r="B69" s="29"/>
      <c r="C69" s="27"/>
      <c r="D69" s="27"/>
      <c r="E69" s="27"/>
      <c r="F69" s="74"/>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73"/>
      <c r="B70" s="135">
        <v>44631.0</v>
      </c>
      <c r="C70" s="27"/>
      <c r="D70" s="269" t="s">
        <v>4421</v>
      </c>
      <c r="E70" s="27"/>
      <c r="F70" s="74"/>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149" t="s">
        <v>1350</v>
      </c>
      <c r="B71" s="274"/>
      <c r="C71" s="27"/>
      <c r="D71" s="90" t="s">
        <v>4432</v>
      </c>
      <c r="E71" s="22"/>
      <c r="F71" s="22"/>
      <c r="G71" s="23"/>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28"/>
      <c r="B72" s="137" t="s">
        <v>4422</v>
      </c>
      <c r="C72" s="27"/>
      <c r="D72" s="27"/>
      <c r="E72" s="27"/>
      <c r="F72" s="74"/>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28"/>
      <c r="B73" s="137" t="s">
        <v>4422</v>
      </c>
      <c r="C73" s="34" t="s">
        <v>167</v>
      </c>
      <c r="D73" s="31" t="s">
        <v>4433</v>
      </c>
      <c r="E73" s="31" t="s">
        <v>4434</v>
      </c>
      <c r="F73" s="80">
        <v>0.7291666666666666</v>
      </c>
      <c r="G73" s="81" t="s">
        <v>4435</v>
      </c>
      <c r="H73" s="81" t="s">
        <v>4436</v>
      </c>
      <c r="I73" s="31" t="s">
        <v>4437</v>
      </c>
      <c r="J73" s="27" t="s">
        <v>4438</v>
      </c>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28"/>
      <c r="B74" s="137" t="s">
        <v>4422</v>
      </c>
      <c r="C74" s="34" t="s">
        <v>167</v>
      </c>
      <c r="D74" s="31" t="s">
        <v>4439</v>
      </c>
      <c r="E74" s="31" t="s">
        <v>4440</v>
      </c>
      <c r="F74" s="80">
        <v>0.7916666666666666</v>
      </c>
      <c r="G74" s="81" t="s">
        <v>4441</v>
      </c>
      <c r="H74" s="81" t="s">
        <v>4442</v>
      </c>
      <c r="I74" s="31" t="s">
        <v>4443</v>
      </c>
      <c r="J74" s="27" t="s">
        <v>4438</v>
      </c>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28"/>
      <c r="B75" s="137" t="s">
        <v>4422</v>
      </c>
      <c r="C75" s="34" t="s">
        <v>167</v>
      </c>
      <c r="D75" s="31" t="s">
        <v>4423</v>
      </c>
      <c r="E75" s="31" t="s">
        <v>4424</v>
      </c>
      <c r="F75" s="80">
        <v>0.8333333333333334</v>
      </c>
      <c r="G75" s="81" t="s">
        <v>4441</v>
      </c>
      <c r="H75" s="81" t="s">
        <v>4444</v>
      </c>
      <c r="I75" s="31" t="s">
        <v>4426</v>
      </c>
      <c r="J75" s="27" t="s">
        <v>4438</v>
      </c>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8"/>
      <c r="B76" s="137" t="s">
        <v>4422</v>
      </c>
      <c r="C76" s="34" t="s">
        <v>167</v>
      </c>
      <c r="D76" s="51" t="s">
        <v>4445</v>
      </c>
      <c r="E76" s="51" t="s">
        <v>4446</v>
      </c>
      <c r="F76" s="80">
        <v>0.875</v>
      </c>
      <c r="G76" s="81" t="s">
        <v>4441</v>
      </c>
      <c r="H76" s="81" t="s">
        <v>4447</v>
      </c>
      <c r="I76" s="51" t="s">
        <v>4448</v>
      </c>
      <c r="J76" s="27" t="s">
        <v>4438</v>
      </c>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8"/>
      <c r="B77" s="137" t="s">
        <v>4422</v>
      </c>
      <c r="C77" s="27"/>
      <c r="D77" s="27"/>
      <c r="E77" s="27"/>
      <c r="F77" s="74"/>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44"/>
      <c r="B78" s="39"/>
      <c r="C78" s="27"/>
      <c r="D78" s="27"/>
      <c r="E78" s="27"/>
      <c r="F78" s="74"/>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273"/>
      <c r="B79" s="135">
        <v>44635.0</v>
      </c>
      <c r="C79" s="27"/>
      <c r="D79" s="27"/>
      <c r="E79" s="27"/>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149" t="s">
        <v>1350</v>
      </c>
      <c r="B80" s="274"/>
      <c r="C80" s="27"/>
      <c r="D80" s="269" t="s">
        <v>4421</v>
      </c>
      <c r="E80" s="27"/>
      <c r="F80" s="74"/>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28"/>
      <c r="B81" s="137" t="s">
        <v>4422</v>
      </c>
      <c r="C81" s="27"/>
      <c r="D81" s="90" t="s">
        <v>4449</v>
      </c>
      <c r="E81" s="22"/>
      <c r="F81" s="22"/>
      <c r="G81" s="23"/>
      <c r="H81" s="75" t="s">
        <v>4450</v>
      </c>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28"/>
      <c r="B82" s="137" t="s">
        <v>4422</v>
      </c>
      <c r="C82" s="34" t="s">
        <v>167</v>
      </c>
      <c r="D82" s="31" t="s">
        <v>4433</v>
      </c>
      <c r="E82" s="31" t="s">
        <v>4434</v>
      </c>
      <c r="F82" s="80">
        <v>0.7291666666666666</v>
      </c>
      <c r="G82" s="81" t="s">
        <v>4435</v>
      </c>
      <c r="H82" s="81" t="s">
        <v>4436</v>
      </c>
      <c r="I82" s="31" t="s">
        <v>4437</v>
      </c>
      <c r="J82" s="27" t="s">
        <v>4451</v>
      </c>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28"/>
      <c r="B83" s="137" t="s">
        <v>4422</v>
      </c>
      <c r="C83" s="34" t="s">
        <v>167</v>
      </c>
      <c r="D83" s="31" t="s">
        <v>4439</v>
      </c>
      <c r="E83" s="31" t="s">
        <v>4440</v>
      </c>
      <c r="F83" s="91" t="s">
        <v>4452</v>
      </c>
      <c r="G83" s="81" t="s">
        <v>4441</v>
      </c>
      <c r="H83" s="81" t="s">
        <v>4442</v>
      </c>
      <c r="I83" s="31" t="s">
        <v>4443</v>
      </c>
      <c r="J83" s="27" t="s">
        <v>4451</v>
      </c>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8"/>
      <c r="B84" s="137" t="s">
        <v>4422</v>
      </c>
      <c r="C84" s="34" t="s">
        <v>167</v>
      </c>
      <c r="D84" s="31" t="s">
        <v>4423</v>
      </c>
      <c r="E84" s="31" t="s">
        <v>4424</v>
      </c>
      <c r="F84" s="80">
        <v>0.8333333333333334</v>
      </c>
      <c r="G84" s="81" t="s">
        <v>4441</v>
      </c>
      <c r="H84" s="81" t="s">
        <v>4444</v>
      </c>
      <c r="I84" s="31" t="s">
        <v>4426</v>
      </c>
      <c r="J84" s="27" t="s">
        <v>4451</v>
      </c>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8"/>
      <c r="B85" s="137" t="s">
        <v>4422</v>
      </c>
      <c r="C85" s="34" t="s">
        <v>167</v>
      </c>
      <c r="D85" s="51" t="s">
        <v>4445</v>
      </c>
      <c r="E85" s="51" t="s">
        <v>4446</v>
      </c>
      <c r="F85" s="80">
        <v>0.875</v>
      </c>
      <c r="G85" s="81" t="s">
        <v>4441</v>
      </c>
      <c r="H85" s="81" t="s">
        <v>4447</v>
      </c>
      <c r="I85" s="51" t="s">
        <v>4448</v>
      </c>
      <c r="J85" s="27" t="s">
        <v>4451</v>
      </c>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8"/>
      <c r="B86" s="137" t="s">
        <v>4422</v>
      </c>
      <c r="C86" s="27"/>
      <c r="D86" s="27"/>
      <c r="E86" s="27"/>
      <c r="F86" s="74"/>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44"/>
      <c r="B87" s="39"/>
      <c r="C87" s="27"/>
      <c r="D87" s="27"/>
      <c r="E87" s="27"/>
      <c r="F87" s="74"/>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273"/>
      <c r="B88" s="135">
        <v>44636.0</v>
      </c>
      <c r="C88" s="27"/>
      <c r="D88" s="269" t="s">
        <v>4421</v>
      </c>
      <c r="E88" s="27"/>
      <c r="F88" s="74"/>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149" t="s">
        <v>1350</v>
      </c>
      <c r="B89" s="274"/>
      <c r="C89" s="27"/>
      <c r="D89" s="118"/>
      <c r="E89" s="27"/>
      <c r="F89" s="74"/>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28"/>
      <c r="B90" s="137" t="s">
        <v>4422</v>
      </c>
      <c r="C90" s="27"/>
      <c r="D90" s="27"/>
      <c r="E90" s="27"/>
      <c r="F90" s="74"/>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28"/>
      <c r="B91" s="137" t="s">
        <v>4422</v>
      </c>
      <c r="C91" s="27"/>
      <c r="D91" s="27"/>
      <c r="E91" s="27"/>
      <c r="F91" s="74"/>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8"/>
      <c r="B92" s="137" t="s">
        <v>4422</v>
      </c>
      <c r="C92" s="27"/>
      <c r="D92" s="27"/>
      <c r="E92" s="27"/>
      <c r="F92" s="74"/>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8"/>
      <c r="B93" s="137" t="s">
        <v>4422</v>
      </c>
      <c r="C93" s="27"/>
      <c r="D93" s="27"/>
      <c r="E93" s="27"/>
      <c r="F93" s="74"/>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8"/>
      <c r="B94" s="137" t="s">
        <v>4422</v>
      </c>
      <c r="C94" s="27"/>
      <c r="D94" s="27"/>
      <c r="E94" s="27"/>
      <c r="F94" s="74"/>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8"/>
      <c r="B95" s="137" t="s">
        <v>4422</v>
      </c>
      <c r="C95" s="27"/>
      <c r="D95" s="27"/>
      <c r="E95" s="27"/>
      <c r="F95" s="74"/>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44"/>
      <c r="B96" s="39"/>
      <c r="C96" s="27"/>
      <c r="D96" s="27"/>
      <c r="E96" s="27"/>
      <c r="F96" s="74"/>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273"/>
      <c r="B97" s="135">
        <v>44637.0</v>
      </c>
      <c r="C97" s="27"/>
      <c r="D97" s="269" t="s">
        <v>4421</v>
      </c>
      <c r="E97" s="27"/>
      <c r="F97" s="74"/>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149" t="s">
        <v>1350</v>
      </c>
      <c r="B98" s="274"/>
      <c r="C98" s="27"/>
      <c r="D98" s="27"/>
      <c r="E98" s="27"/>
      <c r="F98" s="74"/>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28"/>
      <c r="B99" s="137" t="s">
        <v>4422</v>
      </c>
      <c r="C99" s="27"/>
      <c r="D99" s="27"/>
      <c r="E99" s="27"/>
      <c r="F99" s="74"/>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8"/>
      <c r="B100" s="137" t="s">
        <v>4422</v>
      </c>
      <c r="C100" s="27"/>
      <c r="D100" s="27"/>
      <c r="E100" s="27"/>
      <c r="F100" s="74"/>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8"/>
      <c r="B101" s="137" t="s">
        <v>4422</v>
      </c>
      <c r="C101" s="27"/>
      <c r="D101" s="27"/>
      <c r="E101" s="27"/>
      <c r="F101" s="74"/>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8"/>
      <c r="B102" s="137" t="s">
        <v>4422</v>
      </c>
      <c r="C102" s="27"/>
      <c r="D102" s="27"/>
      <c r="E102" s="27"/>
      <c r="F102" s="74"/>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8"/>
      <c r="B103" s="137" t="s">
        <v>4422</v>
      </c>
      <c r="C103" s="27"/>
      <c r="D103" s="27"/>
      <c r="E103" s="27"/>
      <c r="F103" s="74"/>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8"/>
      <c r="B104" s="137" t="s">
        <v>4422</v>
      </c>
      <c r="C104" s="27"/>
      <c r="D104" s="27"/>
      <c r="E104" s="27"/>
      <c r="F104" s="74"/>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44"/>
      <c r="B105" s="39"/>
      <c r="C105" s="27"/>
      <c r="D105" s="27"/>
      <c r="E105" s="27"/>
      <c r="F105" s="74"/>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273"/>
      <c r="B106" s="135">
        <v>44638.0</v>
      </c>
      <c r="C106" s="27"/>
      <c r="D106" s="269" t="s">
        <v>4421</v>
      </c>
      <c r="E106" s="27"/>
      <c r="F106" s="74"/>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149" t="s">
        <v>1350</v>
      </c>
      <c r="B107" s="274"/>
      <c r="C107" s="27"/>
      <c r="D107" s="27"/>
      <c r="E107" s="27"/>
      <c r="F107" s="74"/>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8"/>
      <c r="B108" s="137" t="s">
        <v>4422</v>
      </c>
      <c r="C108" s="27"/>
      <c r="D108" s="27"/>
      <c r="E108" s="27"/>
      <c r="F108" s="74"/>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8"/>
      <c r="B109" s="137" t="s">
        <v>4422</v>
      </c>
      <c r="C109" s="27"/>
      <c r="D109" s="27"/>
      <c r="E109" s="27"/>
      <c r="F109" s="74"/>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8"/>
      <c r="B110" s="137" t="s">
        <v>4422</v>
      </c>
      <c r="C110" s="27"/>
      <c r="D110" s="27"/>
      <c r="E110" s="27"/>
      <c r="F110" s="74"/>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8"/>
      <c r="B111" s="137" t="s">
        <v>4422</v>
      </c>
      <c r="C111" s="27"/>
      <c r="D111" s="27"/>
      <c r="E111" s="27"/>
      <c r="F111" s="74"/>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8"/>
      <c r="B112" s="137" t="s">
        <v>4422</v>
      </c>
      <c r="C112" s="27"/>
      <c r="D112" s="27"/>
      <c r="E112" s="27"/>
      <c r="F112" s="74"/>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28"/>
      <c r="B113" s="137" t="s">
        <v>4422</v>
      </c>
      <c r="C113" s="27"/>
      <c r="D113" s="27"/>
      <c r="E113" s="27"/>
      <c r="F113" s="74"/>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44"/>
      <c r="B114" s="39"/>
      <c r="C114" s="27"/>
      <c r="D114" s="27"/>
      <c r="E114" s="27"/>
      <c r="F114" s="74"/>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27"/>
      <c r="B115" s="27"/>
      <c r="C115" s="27"/>
      <c r="D115" s="27"/>
      <c r="E115" s="27"/>
      <c r="F115" s="74"/>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7"/>
      <c r="B116" s="27"/>
      <c r="C116" s="27"/>
      <c r="D116" s="27"/>
      <c r="E116" s="27"/>
      <c r="F116" s="74"/>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7"/>
      <c r="B117" s="27"/>
      <c r="C117" s="27"/>
      <c r="D117" s="27"/>
      <c r="E117" s="27"/>
      <c r="F117" s="74"/>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7"/>
      <c r="B118" s="27"/>
      <c r="C118" s="27"/>
      <c r="D118" s="27"/>
      <c r="E118" s="27"/>
      <c r="F118" s="74"/>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7"/>
      <c r="B119" s="27"/>
      <c r="C119" s="27"/>
      <c r="D119" s="27"/>
      <c r="E119" s="27"/>
      <c r="F119" s="74"/>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7"/>
      <c r="B120" s="27"/>
      <c r="C120" s="27"/>
      <c r="D120" s="27"/>
      <c r="E120" s="27"/>
      <c r="F120" s="74"/>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7"/>
      <c r="B121" s="27"/>
      <c r="C121" s="27"/>
      <c r="D121" s="27"/>
      <c r="E121" s="27"/>
      <c r="F121" s="74"/>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27"/>
      <c r="B122" s="27"/>
      <c r="C122" s="27"/>
      <c r="D122" s="27"/>
      <c r="E122" s="27"/>
      <c r="F122" s="74"/>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27"/>
      <c r="B123" s="27"/>
      <c r="C123" s="27"/>
      <c r="D123" s="27"/>
      <c r="E123" s="27"/>
      <c r="F123" s="74"/>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7"/>
      <c r="B124" s="27"/>
      <c r="C124" s="27"/>
      <c r="D124" s="27"/>
      <c r="E124" s="27"/>
      <c r="F124" s="74"/>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7"/>
      <c r="B125" s="27"/>
      <c r="C125" s="27"/>
      <c r="D125" s="27"/>
      <c r="E125" s="27"/>
      <c r="F125" s="74"/>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7"/>
      <c r="B126" s="27"/>
      <c r="C126" s="27"/>
      <c r="D126" s="27"/>
      <c r="E126" s="27"/>
      <c r="F126" s="74"/>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7"/>
      <c r="B127" s="27"/>
      <c r="C127" s="27"/>
      <c r="D127" s="27"/>
      <c r="E127" s="27"/>
      <c r="F127" s="74"/>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27"/>
      <c r="B128" s="27"/>
      <c r="C128" s="27"/>
      <c r="D128" s="27"/>
      <c r="E128" s="27"/>
      <c r="F128" s="74"/>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27"/>
      <c r="B129" s="27"/>
      <c r="C129" s="27"/>
      <c r="D129" s="27"/>
      <c r="E129" s="27"/>
      <c r="F129" s="74"/>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27"/>
      <c r="B130" s="27"/>
      <c r="C130" s="27"/>
      <c r="D130" s="27"/>
      <c r="E130" s="27"/>
      <c r="F130" s="74"/>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7"/>
      <c r="B131" s="27"/>
      <c r="C131" s="27"/>
      <c r="D131" s="27"/>
      <c r="E131" s="27"/>
      <c r="F131" s="74"/>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7"/>
      <c r="B132" s="27"/>
      <c r="C132" s="27"/>
      <c r="D132" s="27"/>
      <c r="E132" s="27"/>
      <c r="F132" s="74"/>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7"/>
      <c r="B133" s="27"/>
      <c r="C133" s="27"/>
      <c r="D133" s="27"/>
      <c r="E133" s="27"/>
      <c r="F133" s="74"/>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7"/>
      <c r="B134" s="27"/>
      <c r="C134" s="27"/>
      <c r="D134" s="27"/>
      <c r="E134" s="27"/>
      <c r="F134" s="74"/>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7"/>
      <c r="B135" s="27"/>
      <c r="C135" s="27"/>
      <c r="D135" s="27"/>
      <c r="E135" s="27"/>
      <c r="F135" s="74"/>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27"/>
      <c r="B136" s="27"/>
      <c r="C136" s="27"/>
      <c r="D136" s="27"/>
      <c r="E136" s="27"/>
      <c r="F136" s="74"/>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27"/>
      <c r="B137" s="27"/>
      <c r="C137" s="27"/>
      <c r="D137" s="27"/>
      <c r="E137" s="27"/>
      <c r="F137" s="74"/>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27"/>
      <c r="B138" s="27"/>
      <c r="C138" s="27"/>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7"/>
      <c r="B139" s="27"/>
      <c r="C139" s="27"/>
      <c r="D139" s="27"/>
      <c r="E139" s="27"/>
      <c r="F139" s="74"/>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7"/>
      <c r="B140" s="27"/>
      <c r="C140" s="27"/>
      <c r="D140" s="27"/>
      <c r="E140" s="27"/>
      <c r="F140" s="74"/>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7"/>
      <c r="B141" s="27"/>
      <c r="C141" s="27"/>
      <c r="D141" s="27"/>
      <c r="E141" s="27"/>
      <c r="F141" s="74"/>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7"/>
      <c r="B142" s="27"/>
      <c r="C142" s="27"/>
      <c r="D142" s="27"/>
      <c r="E142" s="27"/>
      <c r="F142" s="74"/>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7"/>
      <c r="B143" s="27"/>
      <c r="C143" s="27"/>
      <c r="D143" s="27"/>
      <c r="E143" s="27"/>
      <c r="F143" s="74"/>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7"/>
      <c r="B144" s="27"/>
      <c r="C144" s="27"/>
      <c r="D144" s="27"/>
      <c r="E144" s="27"/>
      <c r="F144" s="74"/>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7"/>
      <c r="B145" s="27"/>
      <c r="C145" s="27"/>
      <c r="D145" s="27"/>
      <c r="E145" s="27"/>
      <c r="F145" s="74"/>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27"/>
      <c r="B146" s="27"/>
      <c r="C146" s="27"/>
      <c r="D146" s="27"/>
      <c r="E146" s="27"/>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7"/>
      <c r="B147" s="27"/>
      <c r="C147" s="27"/>
      <c r="D147" s="27"/>
      <c r="E147" s="27"/>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7"/>
      <c r="B148" s="27"/>
      <c r="C148" s="27"/>
      <c r="D148" s="27"/>
      <c r="E148" s="27"/>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7"/>
      <c r="B149" s="27"/>
      <c r="C149" s="27"/>
      <c r="D149" s="27"/>
      <c r="E149" s="27"/>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7"/>
      <c r="B150" s="27"/>
      <c r="C150" s="27"/>
      <c r="D150" s="27"/>
      <c r="E150" s="27"/>
      <c r="F150" s="74"/>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7"/>
      <c r="B151" s="27"/>
      <c r="C151" s="27"/>
      <c r="D151" s="27"/>
      <c r="E151" s="27"/>
      <c r="F151" s="74"/>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7"/>
      <c r="B152" s="27"/>
      <c r="C152" s="27"/>
      <c r="D152" s="27"/>
      <c r="E152" s="27"/>
      <c r="F152" s="74"/>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7"/>
      <c r="B153" s="27"/>
      <c r="C153" s="27"/>
      <c r="D153" s="27"/>
      <c r="E153" s="27"/>
      <c r="F153" s="74"/>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7"/>
      <c r="B154" s="27"/>
      <c r="C154" s="27"/>
      <c r="D154" s="27"/>
      <c r="E154" s="27"/>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7"/>
      <c r="B155" s="27"/>
      <c r="C155" s="27"/>
      <c r="D155" s="27"/>
      <c r="E155" s="27"/>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7"/>
      <c r="B156" s="27"/>
      <c r="C156" s="27"/>
      <c r="D156" s="27"/>
      <c r="E156" s="27"/>
      <c r="F156" s="74"/>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7"/>
      <c r="B157" s="27"/>
      <c r="C157" s="27"/>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27"/>
      <c r="B158" s="27"/>
      <c r="C158" s="27"/>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7"/>
      <c r="B159" s="27"/>
      <c r="C159" s="27"/>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7"/>
      <c r="B160" s="27"/>
      <c r="C160" s="27"/>
      <c r="D160" s="27"/>
      <c r="E160" s="27"/>
      <c r="F160" s="74"/>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7"/>
      <c r="B161" s="27"/>
      <c r="C161" s="27"/>
      <c r="D161" s="27"/>
      <c r="E161" s="27"/>
      <c r="F161" s="74"/>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7"/>
      <c r="B162" s="27"/>
      <c r="C162" s="27"/>
      <c r="D162" s="27"/>
      <c r="E162" s="27"/>
      <c r="F162" s="74"/>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7"/>
      <c r="B163" s="27"/>
      <c r="C163" s="27"/>
      <c r="D163" s="27"/>
      <c r="E163" s="27"/>
      <c r="F163" s="74"/>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7"/>
      <c r="B164" s="27"/>
      <c r="C164" s="27"/>
      <c r="D164" s="27"/>
      <c r="E164" s="27"/>
      <c r="F164" s="74"/>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7"/>
      <c r="B165" s="27"/>
      <c r="C165" s="27"/>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7"/>
      <c r="B166" s="27"/>
      <c r="C166" s="27"/>
      <c r="D166" s="27"/>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7"/>
      <c r="B167" s="27"/>
      <c r="C167" s="27"/>
      <c r="D167" s="27"/>
      <c r="E167" s="27"/>
      <c r="F167" s="74"/>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7"/>
      <c r="B168" s="27"/>
      <c r="C168" s="27"/>
      <c r="D168" s="27"/>
      <c r="E168" s="27"/>
      <c r="F168" s="74"/>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7"/>
      <c r="B169" s="27"/>
      <c r="C169" s="27"/>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7"/>
      <c r="B170" s="27"/>
      <c r="C170" s="27"/>
      <c r="D170" s="27"/>
      <c r="E170" s="27"/>
      <c r="F170" s="74"/>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7"/>
      <c r="B171" s="27"/>
      <c r="C171" s="27"/>
      <c r="D171" s="27"/>
      <c r="E171" s="27"/>
      <c r="F171" s="74"/>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7"/>
      <c r="B172" s="27"/>
      <c r="C172" s="27"/>
      <c r="D172" s="27"/>
      <c r="E172" s="27"/>
      <c r="F172" s="74"/>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7"/>
      <c r="B173" s="27"/>
      <c r="C173" s="27"/>
      <c r="D173" s="27"/>
      <c r="E173" s="27"/>
      <c r="F173" s="74"/>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7"/>
      <c r="B174" s="27"/>
      <c r="C174" s="27"/>
      <c r="D174" s="27"/>
      <c r="E174" s="27"/>
      <c r="F174" s="74"/>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7"/>
      <c r="B175" s="27"/>
      <c r="C175" s="27"/>
      <c r="D175" s="27"/>
      <c r="E175" s="27"/>
      <c r="F175" s="74"/>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7"/>
      <c r="B176" s="27"/>
      <c r="C176" s="27"/>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7"/>
      <c r="B177" s="27"/>
      <c r="C177" s="27"/>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7"/>
      <c r="B178" s="27"/>
      <c r="C178" s="27"/>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7"/>
      <c r="B179" s="27"/>
      <c r="C179" s="27"/>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27"/>
      <c r="B180" s="27"/>
      <c r="C180" s="27"/>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7"/>
      <c r="B181" s="27"/>
      <c r="C181" s="27"/>
      <c r="D181" s="27"/>
      <c r="E181" s="27"/>
      <c r="F181" s="74"/>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7"/>
      <c r="B182" s="27"/>
      <c r="C182" s="27"/>
      <c r="D182" s="27"/>
      <c r="E182" s="27"/>
      <c r="F182" s="74"/>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7"/>
      <c r="B183" s="27"/>
      <c r="C183" s="27"/>
      <c r="D183" s="27"/>
      <c r="E183" s="27"/>
      <c r="F183" s="74"/>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7"/>
      <c r="B184" s="27"/>
      <c r="C184" s="27"/>
      <c r="D184" s="27"/>
      <c r="E184" s="27"/>
      <c r="F184" s="74"/>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7"/>
      <c r="B185" s="27"/>
      <c r="C185" s="27"/>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7"/>
      <c r="B186" s="27"/>
      <c r="C186" s="27"/>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7"/>
      <c r="B187" s="27"/>
      <c r="C187" s="27"/>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27"/>
      <c r="B188" s="27"/>
      <c r="C188" s="27"/>
      <c r="D188" s="27"/>
      <c r="E188" s="27"/>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27"/>
      <c r="B189" s="27"/>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7"/>
      <c r="B190" s="27"/>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7"/>
      <c r="B191" s="27"/>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7"/>
      <c r="B192" s="27"/>
      <c r="C192" s="27"/>
      <c r="D192" s="27"/>
      <c r="E192" s="27"/>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7"/>
      <c r="B193" s="27"/>
      <c r="C193" s="27"/>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7"/>
      <c r="B194" s="27"/>
      <c r="C194" s="27"/>
      <c r="D194" s="27"/>
      <c r="E194" s="27"/>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7"/>
      <c r="B195" s="27"/>
      <c r="C195" s="27"/>
      <c r="D195" s="27"/>
      <c r="E195" s="27"/>
      <c r="F195" s="74"/>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7"/>
      <c r="B196" s="27"/>
      <c r="C196" s="27"/>
      <c r="D196" s="27"/>
      <c r="E196" s="27"/>
      <c r="F196" s="74"/>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7"/>
      <c r="B197" s="27"/>
      <c r="C197" s="27"/>
      <c r="D197" s="27"/>
      <c r="E197" s="27"/>
      <c r="F197" s="74"/>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7"/>
      <c r="B198" s="27"/>
      <c r="C198" s="27"/>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27"/>
      <c r="B199" s="27"/>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7"/>
      <c r="B200" s="27"/>
      <c r="C200" s="27"/>
      <c r="D200" s="27"/>
      <c r="E200" s="27"/>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7"/>
      <c r="B201" s="27"/>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7"/>
      <c r="B202" s="27"/>
      <c r="C202" s="27"/>
      <c r="D202" s="27"/>
      <c r="E202" s="27"/>
      <c r="F202" s="74"/>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7"/>
      <c r="B203" s="27"/>
      <c r="C203" s="27"/>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7"/>
      <c r="B204" s="27"/>
      <c r="C204" s="27"/>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7"/>
      <c r="B205" s="27"/>
      <c r="C205" s="27"/>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7"/>
      <c r="B206" s="27"/>
      <c r="C206" s="27"/>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7"/>
      <c r="B207" s="27"/>
      <c r="C207" s="27"/>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7"/>
      <c r="B208" s="27"/>
      <c r="C208" s="27"/>
      <c r="D208" s="27"/>
      <c r="E208" s="27"/>
      <c r="F208" s="74"/>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27"/>
      <c r="B209" s="27"/>
      <c r="C209" s="27"/>
      <c r="D209" s="27"/>
      <c r="E209" s="27"/>
      <c r="F209" s="74"/>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7"/>
      <c r="B210" s="27"/>
      <c r="C210" s="27"/>
      <c r="D210" s="27"/>
      <c r="E210" s="27"/>
      <c r="F210" s="74"/>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7"/>
      <c r="B211" s="27"/>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7"/>
      <c r="B212" s="27"/>
      <c r="C212" s="27"/>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7"/>
      <c r="B213" s="27"/>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7"/>
      <c r="B214" s="27"/>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7"/>
      <c r="B215" s="27"/>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7"/>
      <c r="B216" s="27"/>
      <c r="C216" s="27"/>
      <c r="D216" s="27"/>
      <c r="E216" s="27"/>
      <c r="F216" s="74"/>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7"/>
      <c r="B217" s="27"/>
      <c r="C217" s="27"/>
      <c r="D217" s="27"/>
      <c r="E217" s="27"/>
      <c r="F217" s="74"/>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7"/>
      <c r="B218" s="27"/>
      <c r="C218" s="27"/>
      <c r="D218" s="27"/>
      <c r="E218" s="27"/>
      <c r="F218" s="74"/>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7"/>
      <c r="B219" s="27"/>
      <c r="C219" s="27"/>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7"/>
      <c r="B220" s="27"/>
      <c r="C220" s="27"/>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7"/>
      <c r="B221" s="27"/>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7"/>
      <c r="B222" s="27"/>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7"/>
      <c r="B223" s="27"/>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7"/>
      <c r="B224" s="27"/>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7"/>
      <c r="B225" s="27"/>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7"/>
      <c r="B226" s="27"/>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7"/>
      <c r="B227" s="27"/>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7"/>
      <c r="B228" s="2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7"/>
      <c r="B229" s="27"/>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7"/>
      <c r="B230" s="27"/>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7"/>
      <c r="B231" s="27"/>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7"/>
      <c r="B232" s="27"/>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7"/>
      <c r="B233" s="27"/>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7"/>
      <c r="B234" s="27"/>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7"/>
      <c r="B235" s="27"/>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7"/>
      <c r="B236" s="27"/>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7"/>
      <c r="B237" s="2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7"/>
      <c r="B238" s="27"/>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7"/>
      <c r="B239" s="27"/>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7"/>
      <c r="B240" s="27"/>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7"/>
      <c r="B241" s="27"/>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7"/>
      <c r="B242" s="27"/>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7"/>
      <c r="B243" s="27"/>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7"/>
      <c r="B244" s="27"/>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7"/>
      <c r="B245" s="27"/>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7"/>
      <c r="B246" s="2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7"/>
      <c r="B247" s="27"/>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7"/>
      <c r="B248" s="27"/>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7"/>
      <c r="B249" s="27"/>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7"/>
      <c r="B250" s="27"/>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7"/>
      <c r="B251" s="27"/>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7"/>
      <c r="B252" s="27"/>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7"/>
      <c r="B253" s="27"/>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7"/>
      <c r="B254" s="27"/>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7"/>
      <c r="B255" s="27"/>
      <c r="C255" s="27"/>
      <c r="D255" s="27"/>
      <c r="E255" s="27"/>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7"/>
      <c r="B256" s="27"/>
      <c r="C256" s="27"/>
      <c r="D256" s="27"/>
      <c r="E256" s="27"/>
      <c r="F256" s="74"/>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7"/>
      <c r="B257" s="27"/>
      <c r="C257" s="27"/>
      <c r="D257" s="27"/>
      <c r="E257" s="27"/>
      <c r="F257" s="74"/>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7"/>
      <c r="B258" s="27"/>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7"/>
      <c r="B259" s="27"/>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7"/>
      <c r="B260" s="27"/>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7"/>
      <c r="B261" s="27"/>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7"/>
      <c r="B262" s="27"/>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7"/>
      <c r="B269" s="27"/>
      <c r="C269" s="27"/>
      <c r="D269" s="27"/>
      <c r="E269" s="27"/>
      <c r="F269" s="74"/>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7"/>
      <c r="B270" s="27"/>
      <c r="C270" s="27"/>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7"/>
      <c r="B271" s="27"/>
      <c r="C271" s="27"/>
      <c r="D271" s="27"/>
      <c r="E271" s="27"/>
      <c r="F271" s="74"/>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7"/>
      <c r="B272" s="27"/>
      <c r="C272" s="27"/>
      <c r="D272" s="27"/>
      <c r="E272" s="27"/>
      <c r="F272" s="74"/>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7"/>
      <c r="B273" s="27"/>
      <c r="C273" s="27"/>
      <c r="D273" s="27"/>
      <c r="E273" s="27"/>
      <c r="F273" s="74"/>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7"/>
      <c r="B274" s="27"/>
      <c r="C274" s="27"/>
      <c r="D274" s="27"/>
      <c r="E274" s="27"/>
      <c r="F274" s="74"/>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7"/>
      <c r="B275" s="27"/>
      <c r="C275" s="27"/>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7"/>
      <c r="B276" s="27"/>
      <c r="C276" s="27"/>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7"/>
      <c r="B277" s="27"/>
      <c r="C277" s="27"/>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7"/>
      <c r="B278" s="27"/>
      <c r="C278" s="27"/>
      <c r="D278" s="27"/>
      <c r="E278" s="27"/>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7"/>
      <c r="B279" s="27"/>
      <c r="C279" s="27"/>
      <c r="D279" s="27"/>
      <c r="E279" s="27"/>
      <c r="F279" s="74"/>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7"/>
      <c r="B280" s="27"/>
      <c r="C280" s="27"/>
      <c r="D280" s="27"/>
      <c r="E280" s="27"/>
      <c r="F280" s="74"/>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7"/>
      <c r="B281" s="27"/>
      <c r="C281" s="27"/>
      <c r="D281" s="27"/>
      <c r="E281" s="27"/>
      <c r="F281" s="74"/>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7"/>
      <c r="B282" s="27"/>
      <c r="C282" s="27"/>
      <c r="D282" s="27"/>
      <c r="E282" s="27"/>
      <c r="F282" s="74"/>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7"/>
      <c r="B283" s="27"/>
      <c r="C283" s="27"/>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7"/>
      <c r="B284" s="27"/>
      <c r="C284" s="27"/>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7"/>
      <c r="B285" s="27"/>
      <c r="C285" s="27"/>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7"/>
      <c r="B286" s="27"/>
      <c r="C286" s="27"/>
      <c r="D286" s="27"/>
      <c r="E286" s="27"/>
      <c r="F286" s="74"/>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7"/>
      <c r="B287" s="27"/>
      <c r="C287" s="27"/>
      <c r="D287" s="27"/>
      <c r="E287" s="27"/>
      <c r="F287" s="74"/>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7"/>
      <c r="B288" s="27"/>
      <c r="C288" s="27"/>
      <c r="D288" s="27"/>
      <c r="E288" s="27"/>
      <c r="F288" s="74"/>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7"/>
      <c r="B289" s="27"/>
      <c r="C289" s="27"/>
      <c r="D289" s="27"/>
      <c r="E289" s="27"/>
      <c r="F289" s="74"/>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B290" s="27"/>
      <c r="C290" s="27"/>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7"/>
      <c r="B291" s="27"/>
      <c r="C291" s="27"/>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7"/>
      <c r="B292" s="27"/>
      <c r="C292" s="27"/>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7"/>
      <c r="B293" s="27"/>
      <c r="C293" s="27"/>
      <c r="D293" s="27"/>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7"/>
      <c r="B294" s="27"/>
      <c r="C294" s="27"/>
      <c r="D294" s="27"/>
      <c r="E294" s="27"/>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7"/>
      <c r="B295" s="27"/>
      <c r="C295" s="27"/>
      <c r="D295" s="27"/>
      <c r="E295" s="27"/>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7"/>
      <c r="B296" s="27"/>
      <c r="C296" s="27"/>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27"/>
      <c r="B297" s="27"/>
      <c r="C297" s="27"/>
      <c r="D297" s="27"/>
      <c r="E297" s="27"/>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7"/>
      <c r="B298" s="27"/>
      <c r="C298" s="27"/>
      <c r="D298" s="27"/>
      <c r="E298" s="27"/>
      <c r="F298" s="74"/>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7"/>
      <c r="B299" s="27"/>
      <c r="C299" s="27"/>
      <c r="D299" s="27"/>
      <c r="E299" s="27"/>
      <c r="F299" s="74"/>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7"/>
      <c r="B300" s="27"/>
      <c r="C300" s="27"/>
      <c r="D300" s="27"/>
      <c r="E300" s="27"/>
      <c r="F300" s="74"/>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7"/>
      <c r="B301" s="27"/>
      <c r="C301" s="27"/>
      <c r="D301" s="27"/>
      <c r="E301" s="27"/>
      <c r="F301" s="74"/>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7"/>
      <c r="B302" s="27"/>
      <c r="C302" s="27"/>
      <c r="D302" s="27"/>
      <c r="E302" s="27"/>
      <c r="F302" s="74"/>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7"/>
      <c r="B303" s="27"/>
      <c r="C303" s="27"/>
      <c r="D303" s="27"/>
      <c r="E303" s="27"/>
      <c r="F303" s="74"/>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7"/>
      <c r="B304" s="27"/>
      <c r="C304" s="27"/>
      <c r="D304" s="27"/>
      <c r="E304" s="27"/>
      <c r="F304" s="74"/>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7"/>
      <c r="B305" s="27"/>
      <c r="C305" s="27"/>
      <c r="D305" s="27"/>
      <c r="E305" s="27"/>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7"/>
      <c r="B306" s="27"/>
      <c r="C306" s="27"/>
      <c r="D306" s="27"/>
      <c r="E306" s="27"/>
      <c r="F306" s="74"/>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7"/>
      <c r="B307" s="27"/>
      <c r="C307" s="27"/>
      <c r="D307" s="27"/>
      <c r="E307" s="27"/>
      <c r="F307" s="74"/>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7"/>
      <c r="B308" s="27"/>
      <c r="C308" s="27"/>
      <c r="D308" s="27"/>
      <c r="E308" s="27"/>
      <c r="F308" s="74"/>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7"/>
      <c r="B309" s="27"/>
      <c r="C309" s="27"/>
      <c r="D309" s="27"/>
      <c r="E309" s="27"/>
      <c r="F309" s="74"/>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7"/>
      <c r="B310" s="27"/>
      <c r="C310" s="27"/>
      <c r="D310" s="27"/>
      <c r="E310" s="27"/>
      <c r="F310" s="74"/>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7"/>
      <c r="B311" s="27"/>
      <c r="C311" s="27"/>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7"/>
      <c r="B312" s="27"/>
      <c r="C312" s="27"/>
      <c r="D312" s="27"/>
      <c r="E312" s="27"/>
      <c r="F312" s="74"/>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7"/>
      <c r="B313" s="27"/>
      <c r="C313" s="27"/>
      <c r="D313" s="27"/>
      <c r="E313" s="27"/>
      <c r="F313" s="74"/>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D2:K2"/>
    <mergeCell ref="A3:A10"/>
    <mergeCell ref="A14:A21"/>
    <mergeCell ref="D16:E18"/>
    <mergeCell ref="A23:A32"/>
    <mergeCell ref="A35:A42"/>
    <mergeCell ref="D47:E50"/>
    <mergeCell ref="D71:G71"/>
    <mergeCell ref="D81:G81"/>
    <mergeCell ref="A89:A96"/>
    <mergeCell ref="A98:A105"/>
    <mergeCell ref="A107:A114"/>
    <mergeCell ref="A44:A51"/>
    <mergeCell ref="A53:A60"/>
    <mergeCell ref="D57:E60"/>
    <mergeCell ref="A62:A69"/>
    <mergeCell ref="D65:E68"/>
    <mergeCell ref="A71:A78"/>
    <mergeCell ref="A80:A87"/>
  </mergeCells>
  <dataValidations>
    <dataValidation type="list" allowBlank="1" showErrorMessage="1" sqref="C3:C10">
      <formula1>'Durum Parametreler'!$H$2:$H$28</formula1>
    </dataValidation>
    <dataValidation type="list" allowBlank="1" showErrorMessage="1" sqref="C73:C76 C82:C85">
      <formula1>'Durum Parametreler'!$L$2:$L$31</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4381</v>
      </c>
      <c r="B2" s="56" t="s">
        <v>4382</v>
      </c>
      <c r="C2" s="56" t="str">
        <f>VLOOKUP(A2,'import Bilecik'!A:P,3,0)</f>
        <v>DOĞRU</v>
      </c>
      <c r="D2" s="56" t="s">
        <v>1356</v>
      </c>
      <c r="E2" s="56">
        <f>VLOOKUP(A2,'import Bilecik'!A:P,5,0)</f>
        <v>1870</v>
      </c>
      <c r="F2" s="56">
        <f>VLOOKUP(A2,'import Bilecik'!A:P,6,0)</f>
        <v>111</v>
      </c>
      <c r="G2" s="56">
        <f>VLOOKUP(A2,'import Bilecik'!A:P,7,0)</f>
        <v>0</v>
      </c>
      <c r="H2" s="56">
        <f>VLOOKUP(A2,'import Bilecik'!A:P,8,0)</f>
        <v>48</v>
      </c>
      <c r="I2" s="56">
        <f>VLOOKUP(A2,'import Bilecik'!A:P,9,0)</f>
        <v>48</v>
      </c>
      <c r="J2" s="216">
        <f>VLOOKUP(A2,'import Bilecik'!A:P,10,0)</f>
        <v>0</v>
      </c>
      <c r="K2" s="56" t="s">
        <v>4453</v>
      </c>
      <c r="L2" s="56">
        <v>5.464013311E9</v>
      </c>
      <c r="M2" s="56" t="s">
        <v>1350</v>
      </c>
      <c r="N2" s="56" t="s">
        <v>4454</v>
      </c>
      <c r="O2" s="56" t="s">
        <v>4384</v>
      </c>
      <c r="P2" s="217" t="str">
        <f>VLOOKUP(A2,'import Bilecik'!A:P,16,0)</f>
        <v>Geleneksel</v>
      </c>
      <c r="Q2" s="218" t="b">
        <v>0</v>
      </c>
      <c r="R2" s="218" t="s">
        <v>39</v>
      </c>
      <c r="S2" s="218" t="s">
        <v>149</v>
      </c>
      <c r="T2" s="2" t="s">
        <v>4361</v>
      </c>
      <c r="U2" s="218"/>
      <c r="V2" s="220">
        <v>44503.0</v>
      </c>
      <c r="W2" s="220"/>
      <c r="X2" s="218"/>
      <c r="Y2" s="218" t="s">
        <v>1353</v>
      </c>
      <c r="Z2" s="220">
        <v>44503.0</v>
      </c>
      <c r="AA2" s="218"/>
      <c r="AB2" s="221"/>
      <c r="AC2" s="218"/>
      <c r="AD2" s="221"/>
      <c r="AE2" s="218"/>
      <c r="AF2" s="218"/>
      <c r="AG2" s="218"/>
      <c r="AH2" s="218"/>
      <c r="AI2" s="218"/>
      <c r="AJ2" s="218"/>
      <c r="AK2" s="218"/>
      <c r="AL2" s="218"/>
      <c r="AM2" s="218"/>
    </row>
    <row r="3" ht="15.75" customHeight="1">
      <c r="A3" s="56" t="s">
        <v>4455</v>
      </c>
      <c r="B3" s="56" t="s">
        <v>4456</v>
      </c>
      <c r="C3" s="56" t="str">
        <f>VLOOKUP(A3,'import Bilecik'!A:P,3,0)</f>
        <v>DOĞRU</v>
      </c>
      <c r="D3" s="56" t="s">
        <v>1385</v>
      </c>
      <c r="E3" s="56">
        <f>VLOOKUP(A3,'import Bilecik'!A:P,5,0)</f>
        <v>336</v>
      </c>
      <c r="F3" s="56">
        <f>VLOOKUP(A3,'import Bilecik'!A:P,6,0)</f>
        <v>100</v>
      </c>
      <c r="G3" s="56">
        <f>VLOOKUP(A3,'import Bilecik'!A:P,7,0)</f>
        <v>0</v>
      </c>
      <c r="H3" s="56">
        <f>VLOOKUP(A3,'import Bilecik'!A:P,8,0)</f>
        <v>8</v>
      </c>
      <c r="I3" s="56">
        <f>VLOOKUP(A3,'import Bilecik'!A:P,9,0)</f>
        <v>8</v>
      </c>
      <c r="J3" s="216">
        <f>VLOOKUP(A3,'import Bilecik'!A:P,10,0)</f>
        <v>0</v>
      </c>
      <c r="K3" s="56" t="s">
        <v>4457</v>
      </c>
      <c r="L3" s="56">
        <v>5.44778231E9</v>
      </c>
      <c r="M3" s="56" t="s">
        <v>1350</v>
      </c>
      <c r="N3" s="56" t="s">
        <v>3764</v>
      </c>
      <c r="O3" s="56" t="s">
        <v>4458</v>
      </c>
      <c r="P3" s="217" t="str">
        <f>VLOOKUP(A3,'import Bilecik'!A:P,16,0)</f>
        <v>Geleneksel</v>
      </c>
      <c r="Q3" s="218" t="b">
        <v>0</v>
      </c>
      <c r="R3" s="218" t="s">
        <v>43</v>
      </c>
      <c r="S3" s="218"/>
      <c r="T3" s="218"/>
      <c r="U3" s="218" t="s">
        <v>4459</v>
      </c>
      <c r="V3" s="220"/>
      <c r="W3" s="220"/>
      <c r="X3" s="218"/>
      <c r="Y3" s="218" t="s">
        <v>1353</v>
      </c>
      <c r="Z3" s="220">
        <v>44627.0</v>
      </c>
      <c r="AA3" s="218"/>
      <c r="AB3" s="221"/>
      <c r="AC3" s="218"/>
      <c r="AD3" s="221"/>
      <c r="AE3" s="218"/>
      <c r="AF3" s="218"/>
      <c r="AG3" s="218"/>
      <c r="AH3" s="218"/>
      <c r="AI3" s="218" t="s">
        <v>404</v>
      </c>
      <c r="AJ3" s="218"/>
      <c r="AK3" s="218"/>
      <c r="AL3" s="218"/>
      <c r="AM3" s="218"/>
    </row>
    <row r="4" ht="15.75" customHeight="1">
      <c r="A4" s="56" t="s">
        <v>4460</v>
      </c>
      <c r="B4" s="56" t="s">
        <v>4461</v>
      </c>
      <c r="C4" s="56" t="str">
        <f>VLOOKUP(A4,'import Bilecik'!A:P,3,0)</f>
        <v>DOĞRU</v>
      </c>
      <c r="D4" s="56" t="s">
        <v>1364</v>
      </c>
      <c r="E4" s="56">
        <f>VLOOKUP(A4,'import Bilecik'!A:P,5,0)</f>
        <v>236</v>
      </c>
      <c r="F4" s="56">
        <f>VLOOKUP(A4,'import Bilecik'!A:P,6,0)</f>
        <v>25</v>
      </c>
      <c r="G4" s="56">
        <f>VLOOKUP(A4,'import Bilecik'!A:P,7,0)</f>
        <v>7</v>
      </c>
      <c r="H4" s="56">
        <f>VLOOKUP(A4,'import Bilecik'!A:P,8,0)</f>
        <v>1</v>
      </c>
      <c r="I4" s="56">
        <f>VLOOKUP(A4,'import Bilecik'!A:P,9,0)</f>
        <v>8</v>
      </c>
      <c r="J4" s="216">
        <f>VLOOKUP(A4,'import Bilecik'!A:P,10,0)</f>
        <v>0.875</v>
      </c>
      <c r="K4" s="56" t="s">
        <v>4462</v>
      </c>
      <c r="L4" s="56">
        <v>2.2831573E9</v>
      </c>
      <c r="M4" s="56" t="s">
        <v>4463</v>
      </c>
      <c r="N4" s="56" t="s">
        <v>2520</v>
      </c>
      <c r="O4" s="56" t="s">
        <v>4464</v>
      </c>
      <c r="P4" s="217" t="str">
        <f>VLOOKUP(A4,'import Bilecik'!A:P,16,0)</f>
        <v>Geleneksel</v>
      </c>
      <c r="Q4" s="218" t="b">
        <v>0</v>
      </c>
      <c r="R4" s="218"/>
      <c r="S4" s="218"/>
      <c r="T4" s="218"/>
      <c r="U4" s="218"/>
      <c r="V4" s="220"/>
      <c r="W4" s="220"/>
      <c r="X4" s="218"/>
      <c r="Y4" s="218"/>
      <c r="Z4" s="220"/>
      <c r="AA4" s="218"/>
      <c r="AB4" s="221"/>
      <c r="AC4" s="218"/>
      <c r="AD4" s="221"/>
      <c r="AE4" s="218"/>
      <c r="AF4" s="218"/>
      <c r="AG4" s="218"/>
      <c r="AH4" s="218"/>
      <c r="AI4" s="218"/>
      <c r="AJ4" s="218"/>
      <c r="AK4" s="218"/>
      <c r="AL4" s="218"/>
      <c r="AM4" s="218"/>
    </row>
    <row r="5" ht="15.75" customHeight="1">
      <c r="A5" s="56" t="s">
        <v>4433</v>
      </c>
      <c r="B5" s="56" t="s">
        <v>4434</v>
      </c>
      <c r="C5" s="56" t="str">
        <f>VLOOKUP(A5,'import Bilecik'!A:P,3,0)</f>
        <v>DOĞRU</v>
      </c>
      <c r="D5" s="56" t="s">
        <v>1364</v>
      </c>
      <c r="E5" s="56">
        <f>VLOOKUP(A5,'import Bilecik'!A:P,5,0)</f>
        <v>413</v>
      </c>
      <c r="F5" s="56">
        <f>VLOOKUP(A5,'import Bilecik'!A:P,6,0)</f>
        <v>43</v>
      </c>
      <c r="G5" s="56">
        <f>VLOOKUP(A5,'import Bilecik'!A:P,7,0)</f>
        <v>0</v>
      </c>
      <c r="H5" s="56">
        <f>VLOOKUP(A5,'import Bilecik'!A:P,8,0)</f>
        <v>8</v>
      </c>
      <c r="I5" s="56">
        <f>VLOOKUP(A5,'import Bilecik'!A:P,9,0)</f>
        <v>8</v>
      </c>
      <c r="J5" s="216">
        <f>VLOOKUP(A5,'import Bilecik'!A:P,10,0)</f>
        <v>0</v>
      </c>
      <c r="K5" s="56" t="s">
        <v>4465</v>
      </c>
      <c r="L5" s="56">
        <v>2.282124505E9</v>
      </c>
      <c r="M5" s="56" t="s">
        <v>1350</v>
      </c>
      <c r="N5" s="56" t="s">
        <v>2694</v>
      </c>
      <c r="O5" s="56" t="s">
        <v>4437</v>
      </c>
      <c r="P5" s="217" t="str">
        <f>VLOOKUP(A5,'import Bilecik'!A:P,16,0)</f>
        <v>Geleneksel</v>
      </c>
      <c r="Q5" s="218" t="b">
        <v>0</v>
      </c>
      <c r="R5" s="218" t="s">
        <v>38</v>
      </c>
      <c r="S5" s="218" t="s">
        <v>167</v>
      </c>
      <c r="T5" s="207" t="s">
        <v>4422</v>
      </c>
      <c r="U5" s="218"/>
      <c r="V5" s="220">
        <v>44631.0</v>
      </c>
      <c r="W5" s="220">
        <v>44635.0</v>
      </c>
      <c r="X5" s="218"/>
      <c r="Y5" s="218" t="s">
        <v>1353</v>
      </c>
      <c r="Z5" s="220">
        <v>44630.0</v>
      </c>
      <c r="AA5" s="218"/>
      <c r="AB5" s="221"/>
      <c r="AC5" s="218"/>
      <c r="AD5" s="221"/>
      <c r="AE5" s="218"/>
      <c r="AF5" s="218"/>
      <c r="AG5" s="218"/>
      <c r="AH5" s="218"/>
      <c r="AI5" s="218" t="s">
        <v>167</v>
      </c>
      <c r="AJ5" s="218"/>
      <c r="AK5" s="218"/>
      <c r="AL5" s="218"/>
      <c r="AM5" s="218"/>
    </row>
    <row r="6" ht="15.75" customHeight="1">
      <c r="A6" s="56" t="s">
        <v>4466</v>
      </c>
      <c r="B6" s="56" t="s">
        <v>4467</v>
      </c>
      <c r="C6" s="56" t="str">
        <f>VLOOKUP(A6,'import Bilecik'!A:P,3,0)</f>
        <v>DOĞRU</v>
      </c>
      <c r="D6" s="56" t="s">
        <v>1364</v>
      </c>
      <c r="E6" s="56">
        <f>VLOOKUP(A6,'import Bilecik'!A:P,5,0)</f>
        <v>200</v>
      </c>
      <c r="F6" s="56">
        <f>VLOOKUP(A6,'import Bilecik'!A:P,6,0)</f>
        <v>39</v>
      </c>
      <c r="G6" s="56">
        <f>VLOOKUP(A6,'import Bilecik'!A:P,7,0)</f>
        <v>0</v>
      </c>
      <c r="H6" s="56">
        <f>VLOOKUP(A6,'import Bilecik'!A:P,8,0)</f>
        <v>25</v>
      </c>
      <c r="I6" s="56">
        <f>VLOOKUP(A6,'import Bilecik'!A:P,9,0)</f>
        <v>25</v>
      </c>
      <c r="J6" s="216">
        <f>VLOOKUP(A6,'import Bilecik'!A:P,10,0)</f>
        <v>0</v>
      </c>
      <c r="K6" s="56" t="s">
        <v>4468</v>
      </c>
      <c r="L6" s="56">
        <v>2.282120056E9</v>
      </c>
      <c r="M6" s="56" t="s">
        <v>1350</v>
      </c>
      <c r="N6" s="56" t="s">
        <v>4454</v>
      </c>
      <c r="O6" s="56" t="s">
        <v>4469</v>
      </c>
      <c r="P6" s="217" t="str">
        <f>VLOOKUP(A6,'import Bilecik'!A:P,16,0)</f>
        <v>Geleneksel</v>
      </c>
      <c r="Q6" s="218" t="b">
        <v>0</v>
      </c>
      <c r="R6" s="218" t="s">
        <v>32</v>
      </c>
      <c r="S6" s="218"/>
      <c r="T6" s="218"/>
      <c r="U6" s="218"/>
      <c r="V6" s="220"/>
      <c r="W6" s="220"/>
      <c r="X6" s="218"/>
      <c r="Y6" s="218"/>
      <c r="Z6" s="220"/>
      <c r="AA6" s="218"/>
      <c r="AB6" s="221"/>
      <c r="AC6" s="218"/>
      <c r="AD6" s="221"/>
      <c r="AE6" s="218"/>
      <c r="AF6" s="218"/>
      <c r="AG6" s="218"/>
      <c r="AH6" s="218"/>
      <c r="AI6" s="218"/>
      <c r="AJ6" s="218"/>
      <c r="AK6" s="218"/>
      <c r="AL6" s="218"/>
      <c r="AM6" s="218"/>
    </row>
    <row r="7" ht="15.75" customHeight="1">
      <c r="A7" s="56" t="s">
        <v>4423</v>
      </c>
      <c r="B7" s="56" t="s">
        <v>4424</v>
      </c>
      <c r="C7" s="56" t="str">
        <f>VLOOKUP(A7,'import Bilecik'!A:P,3,0)</f>
        <v>DOĞRU</v>
      </c>
      <c r="D7" s="56" t="s">
        <v>1507</v>
      </c>
      <c r="E7" s="56">
        <f>VLOOKUP(A7,'import Bilecik'!A:P,5,0)</f>
        <v>103</v>
      </c>
      <c r="F7" s="56">
        <f>VLOOKUP(A7,'import Bilecik'!A:P,6,0)</f>
        <v>29</v>
      </c>
      <c r="G7" s="56">
        <f>VLOOKUP(A7,'import Bilecik'!A:P,7,0)</f>
        <v>0</v>
      </c>
      <c r="H7" s="56">
        <f>VLOOKUP(A7,'import Bilecik'!A:P,8,0)</f>
        <v>32</v>
      </c>
      <c r="I7" s="56">
        <f>VLOOKUP(A7,'import Bilecik'!A:P,9,0)</f>
        <v>32</v>
      </c>
      <c r="J7" s="216">
        <f>VLOOKUP(A7,'import Bilecik'!A:P,10,0)</f>
        <v>0</v>
      </c>
      <c r="K7" s="56" t="s">
        <v>4470</v>
      </c>
      <c r="L7" s="56">
        <v>5.432882307E9</v>
      </c>
      <c r="M7" s="56" t="s">
        <v>1350</v>
      </c>
      <c r="N7" s="56" t="s">
        <v>4454</v>
      </c>
      <c r="O7" s="56" t="s">
        <v>4426</v>
      </c>
      <c r="P7" s="217" t="str">
        <f>VLOOKUP(A7,'import Bilecik'!A:P,16,0)</f>
        <v>Geleneksel</v>
      </c>
      <c r="Q7" s="218" t="b">
        <v>0</v>
      </c>
      <c r="R7" s="218" t="s">
        <v>38</v>
      </c>
      <c r="S7" s="218" t="s">
        <v>167</v>
      </c>
      <c r="T7" s="207" t="s">
        <v>4422</v>
      </c>
      <c r="U7" s="218"/>
      <c r="V7" s="220">
        <v>44630.0</v>
      </c>
      <c r="W7" s="220">
        <v>44635.0</v>
      </c>
      <c r="X7" s="218"/>
      <c r="Y7" s="218" t="s">
        <v>1353</v>
      </c>
      <c r="Z7" s="220">
        <v>44625.0</v>
      </c>
      <c r="AA7" s="218" t="s">
        <v>1353</v>
      </c>
      <c r="AB7" s="221">
        <v>44630.0</v>
      </c>
      <c r="AC7" s="218"/>
      <c r="AD7" s="221"/>
      <c r="AE7" s="218"/>
      <c r="AF7" s="218"/>
      <c r="AG7" s="218"/>
      <c r="AH7" s="218"/>
      <c r="AI7" s="218" t="s">
        <v>404</v>
      </c>
      <c r="AJ7" s="218" t="s">
        <v>167</v>
      </c>
      <c r="AK7" s="218"/>
      <c r="AL7" s="218"/>
      <c r="AM7" s="218"/>
    </row>
    <row r="8" ht="15.75" customHeight="1">
      <c r="A8" s="56" t="s">
        <v>4471</v>
      </c>
      <c r="B8" s="56" t="s">
        <v>4472</v>
      </c>
      <c r="C8" s="56" t="str">
        <f>VLOOKUP(A8,'import Bilecik'!A:P,3,0)</f>
        <v>DOĞRU</v>
      </c>
      <c r="D8" s="56" t="s">
        <v>1378</v>
      </c>
      <c r="E8" s="56">
        <f>VLOOKUP(A8,'import Bilecik'!A:P,5,0)</f>
        <v>557</v>
      </c>
      <c r="F8" s="56">
        <f>VLOOKUP(A8,'import Bilecik'!A:P,6,0)</f>
        <v>48</v>
      </c>
      <c r="G8" s="56">
        <f>VLOOKUP(A8,'import Bilecik'!A:P,7,0)</f>
        <v>0</v>
      </c>
      <c r="H8" s="56">
        <f>VLOOKUP(A8,'import Bilecik'!A:P,8,0)</f>
        <v>28</v>
      </c>
      <c r="I8" s="56">
        <f>VLOOKUP(A8,'import Bilecik'!A:P,9,0)</f>
        <v>28</v>
      </c>
      <c r="J8" s="216">
        <f>VLOOKUP(A8,'import Bilecik'!A:P,10,0)</f>
        <v>0</v>
      </c>
      <c r="K8" s="56" t="s">
        <v>4473</v>
      </c>
      <c r="L8" s="56">
        <v>5.433810069E9</v>
      </c>
      <c r="M8" s="56" t="s">
        <v>4463</v>
      </c>
      <c r="N8" s="56" t="s">
        <v>2520</v>
      </c>
      <c r="O8" s="56" t="s">
        <v>4474</v>
      </c>
      <c r="P8" s="217" t="str">
        <f>VLOOKUP(A8,'import Bilecik'!A:P,16,0)</f>
        <v>Geleneksel</v>
      </c>
      <c r="Q8" s="218" t="b">
        <v>0</v>
      </c>
      <c r="R8" s="218"/>
      <c r="S8" s="218"/>
      <c r="T8" s="223"/>
      <c r="U8" s="218"/>
      <c r="V8" s="220"/>
      <c r="W8" s="220"/>
      <c r="X8" s="218"/>
      <c r="Y8" s="218"/>
      <c r="Z8" s="220"/>
      <c r="AA8" s="218"/>
      <c r="AB8" s="221"/>
      <c r="AC8" s="218"/>
      <c r="AD8" s="221"/>
      <c r="AE8" s="218"/>
      <c r="AF8" s="218"/>
      <c r="AG8" s="218"/>
      <c r="AH8" s="218"/>
      <c r="AI8" s="218"/>
      <c r="AJ8" s="218"/>
      <c r="AK8" s="218"/>
      <c r="AL8" s="218"/>
      <c r="AM8" s="218"/>
    </row>
    <row r="9" ht="15.75" customHeight="1">
      <c r="A9" s="211" t="s">
        <v>4475</v>
      </c>
      <c r="B9" s="211" t="s">
        <v>4476</v>
      </c>
      <c r="C9" s="56" t="str">
        <f>VLOOKUP(A9,'import Bilecik'!A:P,3,0)</f>
        <v>DOĞRU</v>
      </c>
      <c r="D9" s="211" t="s">
        <v>1832</v>
      </c>
      <c r="E9" s="56">
        <f>VLOOKUP(A9,'import Bilecik'!A:P,5,0)</f>
        <v>128</v>
      </c>
      <c r="F9" s="56">
        <f>VLOOKUP(A9,'import Bilecik'!A:P,6,0)</f>
        <v>49</v>
      </c>
      <c r="G9" s="56">
        <f>VLOOKUP(A9,'import Bilecik'!A:P,7,0)</f>
        <v>0</v>
      </c>
      <c r="H9" s="56">
        <f>VLOOKUP(A9,'import Bilecik'!A:P,8,0)</f>
        <v>6</v>
      </c>
      <c r="I9" s="56">
        <f>VLOOKUP(A9,'import Bilecik'!A:P,9,0)</f>
        <v>6</v>
      </c>
      <c r="J9" s="216">
        <f>VLOOKUP(A9,'import Bilecik'!A:P,10,0)</f>
        <v>0</v>
      </c>
      <c r="K9" s="211" t="s">
        <v>4477</v>
      </c>
      <c r="L9" s="211">
        <v>5.441841611E9</v>
      </c>
      <c r="M9" s="211" t="s">
        <v>1350</v>
      </c>
      <c r="N9" s="211" t="s">
        <v>4478</v>
      </c>
      <c r="O9" s="211" t="s">
        <v>4479</v>
      </c>
      <c r="P9" s="217" t="str">
        <f>VLOOKUP(A9,'import Bilecik'!A:P,16,0)</f>
        <v>Geleneksel</v>
      </c>
      <c r="Q9" s="218" t="b">
        <v>0</v>
      </c>
      <c r="R9" s="218" t="s">
        <v>33</v>
      </c>
      <c r="S9" s="218" t="s">
        <v>404</v>
      </c>
      <c r="T9" s="29" t="s">
        <v>4422</v>
      </c>
      <c r="U9" s="218"/>
      <c r="V9" s="220"/>
      <c r="W9" s="220"/>
      <c r="X9" s="218"/>
      <c r="Y9" s="218" t="s">
        <v>1353</v>
      </c>
      <c r="Z9" s="220">
        <v>44627.0</v>
      </c>
      <c r="AA9" s="218"/>
      <c r="AB9" s="221"/>
      <c r="AC9" s="218"/>
      <c r="AD9" s="221"/>
      <c r="AE9" s="218"/>
      <c r="AF9" s="218"/>
      <c r="AG9" s="218"/>
      <c r="AH9" s="218"/>
      <c r="AI9" s="218" t="s">
        <v>404</v>
      </c>
      <c r="AJ9" s="218"/>
      <c r="AK9" s="218"/>
      <c r="AL9" s="218"/>
      <c r="AM9" s="218"/>
    </row>
    <row r="10" ht="15.75" customHeight="1">
      <c r="A10" s="56" t="s">
        <v>4480</v>
      </c>
      <c r="B10" s="56" t="s">
        <v>4481</v>
      </c>
      <c r="C10" s="56" t="str">
        <f>VLOOKUP(A10,'import Bilecik'!A:P,3,0)</f>
        <v>DOĞRU</v>
      </c>
      <c r="D10" s="56" t="s">
        <v>1378</v>
      </c>
      <c r="E10" s="56">
        <f>VLOOKUP(A10,'import Bilecik'!A:P,5,0)</f>
        <v>2011</v>
      </c>
      <c r="F10" s="56">
        <f>VLOOKUP(A10,'import Bilecik'!A:P,6,0)</f>
        <v>139</v>
      </c>
      <c r="G10" s="56">
        <f>VLOOKUP(A10,'import Bilecik'!A:P,7,0)</f>
        <v>0</v>
      </c>
      <c r="H10" s="56">
        <f>VLOOKUP(A10,'import Bilecik'!A:P,8,0)</f>
        <v>22</v>
      </c>
      <c r="I10" s="56">
        <f>VLOOKUP(A10,'import Bilecik'!A:P,9,0)</f>
        <v>22</v>
      </c>
      <c r="J10" s="216">
        <f>VLOOKUP(A10,'import Bilecik'!A:P,10,0)</f>
        <v>0</v>
      </c>
      <c r="K10" s="56" t="s">
        <v>4482</v>
      </c>
      <c r="L10" s="56">
        <v>5.523148259E9</v>
      </c>
      <c r="M10" s="56" t="s">
        <v>1350</v>
      </c>
      <c r="N10" s="56" t="s">
        <v>3764</v>
      </c>
      <c r="O10" s="56" t="s">
        <v>4483</v>
      </c>
      <c r="P10" s="217" t="str">
        <f>VLOOKUP(A10,'import Bilecik'!A:P,16,0)</f>
        <v>Geleneksel</v>
      </c>
      <c r="Q10" s="218" t="b">
        <v>1</v>
      </c>
      <c r="R10" s="218"/>
      <c r="S10" s="218"/>
      <c r="T10" s="218"/>
      <c r="U10" s="218" t="s">
        <v>1770</v>
      </c>
      <c r="V10" s="220"/>
      <c r="W10" s="220"/>
      <c r="X10" s="218"/>
      <c r="Y10" s="218"/>
      <c r="Z10" s="220"/>
      <c r="AA10" s="218" t="s">
        <v>1353</v>
      </c>
      <c r="AB10" s="221">
        <v>44627.0</v>
      </c>
      <c r="AC10" s="218"/>
      <c r="AD10" s="221"/>
      <c r="AE10" s="218"/>
      <c r="AF10" s="218"/>
      <c r="AG10" s="218"/>
      <c r="AH10" s="218"/>
      <c r="AI10" s="218" t="s">
        <v>404</v>
      </c>
      <c r="AJ10" s="218"/>
      <c r="AK10" s="218"/>
      <c r="AL10" s="218"/>
      <c r="AM10" s="218"/>
    </row>
    <row r="11" ht="15.75" customHeight="1">
      <c r="A11" s="211" t="s">
        <v>4484</v>
      </c>
      <c r="B11" s="211" t="s">
        <v>4485</v>
      </c>
      <c r="C11" s="56" t="str">
        <f>VLOOKUP(A11,'import Bilecik'!A:P,3,0)</f>
        <v>DOĞRU</v>
      </c>
      <c r="D11" s="211" t="s">
        <v>1364</v>
      </c>
      <c r="E11" s="56">
        <f>VLOOKUP(A11,'import Bilecik'!A:P,5,0)</f>
        <v>3</v>
      </c>
      <c r="F11" s="56" t="str">
        <f>VLOOKUP(A11,'import Bilecik'!A:P,6,0)</f>
        <v/>
      </c>
      <c r="G11" s="56">
        <f>VLOOKUP(A11,'import Bilecik'!A:P,7,0)</f>
        <v>0</v>
      </c>
      <c r="H11" s="56">
        <f>VLOOKUP(A11,'import Bilecik'!A:P,8,0)</f>
        <v>14</v>
      </c>
      <c r="I11" s="56">
        <f>VLOOKUP(A11,'import Bilecik'!A:P,9,0)</f>
        <v>14</v>
      </c>
      <c r="J11" s="216">
        <f>VLOOKUP(A11,'import Bilecik'!A:P,10,0)</f>
        <v>0</v>
      </c>
      <c r="K11" s="211" t="s">
        <v>4486</v>
      </c>
      <c r="L11" s="211">
        <v>2.282124484E9</v>
      </c>
      <c r="M11" s="211" t="s">
        <v>1350</v>
      </c>
      <c r="N11" s="211" t="s">
        <v>4478</v>
      </c>
      <c r="O11" s="211" t="s">
        <v>4487</v>
      </c>
      <c r="P11" s="217" t="str">
        <f>VLOOKUP(A11,'import Bilecik'!A:P,16,0)</f>
        <v>Geleneksel</v>
      </c>
      <c r="Q11" s="218" t="b">
        <v>0</v>
      </c>
      <c r="R11" s="218"/>
      <c r="S11" s="218"/>
      <c r="T11" s="218"/>
      <c r="U11" s="218"/>
      <c r="V11" s="220"/>
      <c r="W11" s="220"/>
      <c r="X11" s="218"/>
      <c r="Y11" s="218"/>
      <c r="Z11" s="220"/>
      <c r="AA11" s="218"/>
      <c r="AB11" s="221"/>
      <c r="AC11" s="218"/>
      <c r="AD11" s="221"/>
      <c r="AE11" s="218"/>
      <c r="AF11" s="218"/>
      <c r="AG11" s="218"/>
      <c r="AH11" s="218"/>
      <c r="AI11" s="218"/>
      <c r="AJ11" s="218"/>
      <c r="AK11" s="218"/>
      <c r="AL11" s="218"/>
      <c r="AM11" s="218"/>
    </row>
    <row r="12" ht="15.75" customHeight="1">
      <c r="A12" s="56" t="s">
        <v>4445</v>
      </c>
      <c r="B12" s="56" t="s">
        <v>4446</v>
      </c>
      <c r="C12" s="56" t="str">
        <f>VLOOKUP(A12,'import Bilecik'!A:P,3,0)</f>
        <v>DOĞRU</v>
      </c>
      <c r="D12" s="56" t="s">
        <v>1493</v>
      </c>
      <c r="E12" s="56">
        <f>VLOOKUP(A12,'import Bilecik'!A:P,5,0)</f>
        <v>7614</v>
      </c>
      <c r="F12" s="56">
        <f>VLOOKUP(A12,'import Bilecik'!A:P,6,0)</f>
        <v>358</v>
      </c>
      <c r="G12" s="56">
        <f>VLOOKUP(A12,'import Bilecik'!A:P,7,0)</f>
        <v>1</v>
      </c>
      <c r="H12" s="56">
        <f>VLOOKUP(A12,'import Bilecik'!A:P,8,0)</f>
        <v>18</v>
      </c>
      <c r="I12" s="56">
        <f>VLOOKUP(A12,'import Bilecik'!A:P,9,0)</f>
        <v>19</v>
      </c>
      <c r="J12" s="216">
        <f>VLOOKUP(A12,'import Bilecik'!A:P,10,0)</f>
        <v>0.052632</v>
      </c>
      <c r="K12" s="56" t="s">
        <v>4488</v>
      </c>
      <c r="L12" s="56">
        <v>2.282122313E9</v>
      </c>
      <c r="M12" s="56" t="s">
        <v>1350</v>
      </c>
      <c r="N12" s="56" t="s">
        <v>4454</v>
      </c>
      <c r="O12" s="56" t="s">
        <v>4448</v>
      </c>
      <c r="P12" s="217" t="str">
        <f>VLOOKUP(A12,'import Bilecik'!A:P,16,0)</f>
        <v>Geleneksel</v>
      </c>
      <c r="Q12" s="218" t="b">
        <v>0</v>
      </c>
      <c r="R12" s="218" t="s">
        <v>38</v>
      </c>
      <c r="S12" s="218" t="s">
        <v>167</v>
      </c>
      <c r="T12" s="29" t="s">
        <v>4422</v>
      </c>
      <c r="U12" s="218" t="s">
        <v>4489</v>
      </c>
      <c r="V12" s="220">
        <v>44630.0</v>
      </c>
      <c r="W12" s="220">
        <v>44635.0</v>
      </c>
      <c r="X12" s="218"/>
      <c r="Y12" s="218" t="s">
        <v>31</v>
      </c>
      <c r="Z12" s="220">
        <v>44503.0</v>
      </c>
      <c r="AA12" s="218" t="s">
        <v>31</v>
      </c>
      <c r="AB12" s="221">
        <v>44627.0</v>
      </c>
      <c r="AC12" s="218" t="s">
        <v>1353</v>
      </c>
      <c r="AD12" s="221">
        <v>44630.0</v>
      </c>
      <c r="AE12" s="218"/>
      <c r="AF12" s="218"/>
      <c r="AG12" s="218"/>
      <c r="AH12" s="218"/>
      <c r="AI12" s="218" t="s">
        <v>149</v>
      </c>
      <c r="AJ12" s="218" t="s">
        <v>404</v>
      </c>
      <c r="AK12" s="218" t="s">
        <v>167</v>
      </c>
      <c r="AL12" s="218"/>
      <c r="AM12" s="218"/>
    </row>
    <row r="13" ht="15.75" customHeight="1">
      <c r="A13" s="211" t="s">
        <v>4490</v>
      </c>
      <c r="B13" s="211" t="s">
        <v>4491</v>
      </c>
      <c r="C13" s="56" t="str">
        <f>VLOOKUP(A13,'import Bilecik'!A:P,3,0)</f>
        <v>DOĞRU</v>
      </c>
      <c r="D13" s="211" t="s">
        <v>1378</v>
      </c>
      <c r="E13" s="56">
        <f>VLOOKUP(A13,'import Bilecik'!A:P,5,0)</f>
        <v>10</v>
      </c>
      <c r="F13" s="56">
        <f>VLOOKUP(A13,'import Bilecik'!A:P,6,0)</f>
        <v>10</v>
      </c>
      <c r="G13" s="56">
        <f>VLOOKUP(A13,'import Bilecik'!A:P,7,0)</f>
        <v>0</v>
      </c>
      <c r="H13" s="56">
        <f>VLOOKUP(A13,'import Bilecik'!A:P,8,0)</f>
        <v>32</v>
      </c>
      <c r="I13" s="56">
        <f>VLOOKUP(A13,'import Bilecik'!A:P,9,0)</f>
        <v>32</v>
      </c>
      <c r="J13" s="216">
        <f>VLOOKUP(A13,'import Bilecik'!A:P,10,0)</f>
        <v>0</v>
      </c>
      <c r="K13" s="211" t="s">
        <v>4492</v>
      </c>
      <c r="L13" s="211">
        <v>5.4588012E9</v>
      </c>
      <c r="M13" s="211" t="s">
        <v>4463</v>
      </c>
      <c r="N13" s="211" t="s">
        <v>2520</v>
      </c>
      <c r="O13" s="211" t="s">
        <v>4493</v>
      </c>
      <c r="P13" s="217" t="str">
        <f>VLOOKUP(A13,'import Bilecik'!A:P,16,0)</f>
        <v>Geleneksel</v>
      </c>
      <c r="Q13" s="218" t="b">
        <v>0</v>
      </c>
      <c r="R13" s="218"/>
      <c r="S13" s="218"/>
      <c r="T13" s="218"/>
      <c r="U13" s="218"/>
      <c r="V13" s="220"/>
      <c r="W13" s="220"/>
      <c r="X13" s="218"/>
      <c r="Y13" s="218"/>
      <c r="Z13" s="220"/>
      <c r="AA13" s="218"/>
      <c r="AB13" s="221"/>
      <c r="AC13" s="218"/>
      <c r="AD13" s="221"/>
      <c r="AE13" s="218"/>
      <c r="AF13" s="218"/>
      <c r="AG13" s="218"/>
      <c r="AH13" s="218"/>
      <c r="AI13" s="218"/>
      <c r="AJ13" s="218"/>
      <c r="AK13" s="218"/>
      <c r="AL13" s="218"/>
      <c r="AM13" s="218"/>
    </row>
    <row r="14" ht="15.75" customHeight="1">
      <c r="A14" s="56" t="s">
        <v>4494</v>
      </c>
      <c r="B14" s="56" t="s">
        <v>4495</v>
      </c>
      <c r="C14" s="56" t="str">
        <f>VLOOKUP(A14,'import Bilecik'!A:P,3,0)</f>
        <v>DOĞRU</v>
      </c>
      <c r="D14" s="56" t="s">
        <v>1385</v>
      </c>
      <c r="E14" s="56">
        <f>VLOOKUP(A14,'import Bilecik'!A:P,5,0)</f>
        <v>1788</v>
      </c>
      <c r="F14" s="56">
        <f>VLOOKUP(A14,'import Bilecik'!A:P,6,0)</f>
        <v>20</v>
      </c>
      <c r="G14" s="56">
        <f>VLOOKUP(A14,'import Bilecik'!A:P,7,0)</f>
        <v>0</v>
      </c>
      <c r="H14" s="56">
        <f>VLOOKUP(A14,'import Bilecik'!A:P,8,0)</f>
        <v>24</v>
      </c>
      <c r="I14" s="56">
        <f>VLOOKUP(A14,'import Bilecik'!A:P,9,0)</f>
        <v>24</v>
      </c>
      <c r="J14" s="216">
        <f>VLOOKUP(A14,'import Bilecik'!A:P,10,0)</f>
        <v>0</v>
      </c>
      <c r="K14" s="56" t="s">
        <v>4496</v>
      </c>
      <c r="L14" s="56">
        <v>5.059740557E9</v>
      </c>
      <c r="M14" s="56" t="s">
        <v>4463</v>
      </c>
      <c r="N14" s="56" t="s">
        <v>2520</v>
      </c>
      <c r="O14" s="56" t="s">
        <v>4497</v>
      </c>
      <c r="P14" s="217" t="str">
        <f>VLOOKUP(A14,'import Bilecik'!A:P,16,0)</f>
        <v>Geleneksel</v>
      </c>
      <c r="Q14" s="218" t="b">
        <v>0</v>
      </c>
      <c r="R14" s="218"/>
      <c r="S14" s="218"/>
      <c r="T14" s="218"/>
      <c r="U14" s="218"/>
      <c r="V14" s="220"/>
      <c r="W14" s="220"/>
      <c r="X14" s="218"/>
      <c r="Y14" s="218"/>
      <c r="Z14" s="220"/>
      <c r="AA14" s="218"/>
      <c r="AB14" s="221"/>
      <c r="AC14" s="218"/>
      <c r="AD14" s="221"/>
      <c r="AE14" s="218"/>
      <c r="AF14" s="218"/>
      <c r="AG14" s="218"/>
      <c r="AH14" s="218"/>
      <c r="AI14" s="218"/>
      <c r="AJ14" s="218"/>
      <c r="AK14" s="218"/>
      <c r="AL14" s="218"/>
      <c r="AM14" s="218"/>
    </row>
    <row r="15" ht="15.75" customHeight="1">
      <c r="A15" s="56" t="s">
        <v>4498</v>
      </c>
      <c r="B15" s="56" t="s">
        <v>4499</v>
      </c>
      <c r="C15" s="56" t="str">
        <f>VLOOKUP(A15,'import Bilecik'!A:P,3,0)</f>
        <v>YANLIŞ</v>
      </c>
      <c r="D15" s="56" t="s">
        <v>1356</v>
      </c>
      <c r="E15" s="56">
        <f>VLOOKUP(A15,'import Bilecik'!A:P,5,0)</f>
        <v>19</v>
      </c>
      <c r="F15" s="56" t="str">
        <f>VLOOKUP(A15,'import Bilecik'!A:P,6,0)</f>
        <v/>
      </c>
      <c r="G15" s="56">
        <f>VLOOKUP(A15,'import Bilecik'!A:P,7,0)</f>
        <v>0</v>
      </c>
      <c r="H15" s="56">
        <f>VLOOKUP(A15,'import Bilecik'!A:P,8,0)</f>
        <v>26</v>
      </c>
      <c r="I15" s="56">
        <f>VLOOKUP(A15,'import Bilecik'!A:P,9,0)</f>
        <v>26</v>
      </c>
      <c r="J15" s="216">
        <f>VLOOKUP(A15,'import Bilecik'!A:P,10,0)</f>
        <v>0</v>
      </c>
      <c r="K15" s="56" t="s">
        <v>4500</v>
      </c>
      <c r="L15" s="56">
        <v>5.414412611E9</v>
      </c>
      <c r="M15" s="56" t="s">
        <v>1350</v>
      </c>
      <c r="N15" s="56" t="s">
        <v>4501</v>
      </c>
      <c r="O15" s="56" t="s">
        <v>4502</v>
      </c>
      <c r="P15" s="217" t="str">
        <f>VLOOKUP(A15,'import Bilecik'!A:P,16,0)</f>
        <v>Geleneksel</v>
      </c>
      <c r="Q15" s="218" t="b">
        <v>0</v>
      </c>
      <c r="R15" s="218"/>
      <c r="S15" s="218"/>
      <c r="T15" s="218"/>
      <c r="U15" s="218" t="s">
        <v>4503</v>
      </c>
      <c r="V15" s="220"/>
      <c r="W15" s="220"/>
      <c r="X15" s="218"/>
      <c r="Y15" s="218" t="s">
        <v>43</v>
      </c>
      <c r="Z15" s="220">
        <v>44505.0</v>
      </c>
      <c r="AA15" s="218"/>
      <c r="AB15" s="221"/>
      <c r="AC15" s="218"/>
      <c r="AD15" s="221"/>
      <c r="AE15" s="218"/>
      <c r="AF15" s="218"/>
      <c r="AG15" s="218"/>
      <c r="AH15" s="218"/>
      <c r="AI15" s="218" t="s">
        <v>610</v>
      </c>
      <c r="AJ15" s="218"/>
      <c r="AK15" s="218"/>
      <c r="AL15" s="218"/>
      <c r="AM15" s="218"/>
    </row>
    <row r="16" ht="15.75" customHeight="1">
      <c r="A16" s="56" t="s">
        <v>4504</v>
      </c>
      <c r="B16" s="56" t="s">
        <v>4505</v>
      </c>
      <c r="C16" s="56" t="str">
        <f>VLOOKUP(A16,'import Bilecik'!A:P,3,0)</f>
        <v>DOĞRU</v>
      </c>
      <c r="D16" s="56" t="s">
        <v>1348</v>
      </c>
      <c r="E16" s="56">
        <f>VLOOKUP(A16,'import Bilecik'!A:P,5,0)</f>
        <v>2351</v>
      </c>
      <c r="F16" s="56">
        <f>VLOOKUP(A16,'import Bilecik'!A:P,6,0)</f>
        <v>65</v>
      </c>
      <c r="G16" s="56">
        <f>VLOOKUP(A16,'import Bilecik'!A:P,7,0)</f>
        <v>0</v>
      </c>
      <c r="H16" s="56">
        <f>VLOOKUP(A16,'import Bilecik'!A:P,8,0)</f>
        <v>68</v>
      </c>
      <c r="I16" s="56">
        <f>VLOOKUP(A16,'import Bilecik'!A:P,9,0)</f>
        <v>68</v>
      </c>
      <c r="J16" s="216">
        <f>VLOOKUP(A16,'import Bilecik'!A:P,10,0)</f>
        <v>0</v>
      </c>
      <c r="K16" s="56" t="s">
        <v>4506</v>
      </c>
      <c r="L16" s="56">
        <v>2.28315303E9</v>
      </c>
      <c r="M16" s="56" t="s">
        <v>4463</v>
      </c>
      <c r="N16" s="56" t="s">
        <v>2520</v>
      </c>
      <c r="O16" s="56" t="s">
        <v>4507</v>
      </c>
      <c r="P16" s="217" t="str">
        <f>VLOOKUP(A16,'import Bilecik'!A:P,16,0)</f>
        <v>Geleneksel</v>
      </c>
      <c r="Q16" s="218" t="b">
        <v>0</v>
      </c>
      <c r="R16" s="218"/>
      <c r="S16" s="218"/>
      <c r="T16" s="218"/>
      <c r="U16" s="218"/>
      <c r="V16" s="220"/>
      <c r="W16" s="220"/>
      <c r="X16" s="218"/>
      <c r="Y16" s="218"/>
      <c r="Z16" s="220"/>
      <c r="AA16" s="218"/>
      <c r="AB16" s="221"/>
      <c r="AC16" s="218"/>
      <c r="AD16" s="221"/>
      <c r="AE16" s="218"/>
      <c r="AF16" s="218"/>
      <c r="AG16" s="218"/>
      <c r="AH16" s="218"/>
      <c r="AI16" s="218"/>
      <c r="AJ16" s="218"/>
      <c r="AK16" s="218"/>
      <c r="AL16" s="218"/>
      <c r="AM16" s="218"/>
    </row>
    <row r="17" ht="15.75" customHeight="1">
      <c r="A17" s="211" t="s">
        <v>4508</v>
      </c>
      <c r="B17" s="211" t="s">
        <v>4509</v>
      </c>
      <c r="C17" s="56" t="str">
        <f>VLOOKUP(A17,'import Bilecik'!A:P,3,0)</f>
        <v>DOĞRU</v>
      </c>
      <c r="D17" s="211" t="s">
        <v>1364</v>
      </c>
      <c r="E17" s="56">
        <f>VLOOKUP(A17,'import Bilecik'!A:P,5,0)</f>
        <v>25</v>
      </c>
      <c r="F17" s="56">
        <f>VLOOKUP(A17,'import Bilecik'!A:P,6,0)</f>
        <v>25</v>
      </c>
      <c r="G17" s="56">
        <f>VLOOKUP(A17,'import Bilecik'!A:P,7,0)</f>
        <v>0</v>
      </c>
      <c r="H17" s="56">
        <f>VLOOKUP(A17,'import Bilecik'!A:P,8,0)</f>
        <v>22</v>
      </c>
      <c r="I17" s="56">
        <f>VLOOKUP(A17,'import Bilecik'!A:P,9,0)</f>
        <v>22</v>
      </c>
      <c r="J17" s="216">
        <f>VLOOKUP(A17,'import Bilecik'!A:P,10,0)</f>
        <v>0</v>
      </c>
      <c r="K17" s="211" t="s">
        <v>4510</v>
      </c>
      <c r="L17" s="211">
        <v>5.452109043E9</v>
      </c>
      <c r="M17" s="211" t="s">
        <v>4463</v>
      </c>
      <c r="N17" s="211" t="s">
        <v>2520</v>
      </c>
      <c r="O17" s="211" t="s">
        <v>4511</v>
      </c>
      <c r="P17" s="217" t="str">
        <f>VLOOKUP(A17,'import Bilecik'!A:P,16,0)</f>
        <v>Geleneksel</v>
      </c>
      <c r="Q17" s="218" t="b">
        <v>0</v>
      </c>
      <c r="R17" s="218"/>
      <c r="S17" s="218"/>
      <c r="T17" s="223"/>
      <c r="U17" s="218"/>
      <c r="V17" s="220"/>
      <c r="W17" s="220"/>
      <c r="X17" s="218"/>
      <c r="Y17" s="218"/>
      <c r="Z17" s="220"/>
      <c r="AA17" s="218"/>
      <c r="AB17" s="221"/>
      <c r="AC17" s="218"/>
      <c r="AD17" s="221"/>
      <c r="AE17" s="218"/>
      <c r="AF17" s="218"/>
      <c r="AG17" s="218"/>
      <c r="AH17" s="218"/>
      <c r="AI17" s="218"/>
      <c r="AJ17" s="218"/>
      <c r="AK17" s="218"/>
      <c r="AL17" s="218"/>
      <c r="AM17" s="218"/>
    </row>
    <row r="18" ht="15.75" customHeight="1">
      <c r="A18" s="56" t="s">
        <v>4377</v>
      </c>
      <c r="B18" s="56" t="s">
        <v>4378</v>
      </c>
      <c r="C18" s="56" t="str">
        <f>VLOOKUP(A18,'import Bilecik'!A:P,3,0)</f>
        <v>DOĞRU</v>
      </c>
      <c r="D18" s="56" t="s">
        <v>1370</v>
      </c>
      <c r="E18" s="56">
        <f>VLOOKUP(A18,'import Bilecik'!A:P,5,0)</f>
        <v>10544</v>
      </c>
      <c r="F18" s="56">
        <f>VLOOKUP(A18,'import Bilecik'!A:P,6,0)</f>
        <v>384</v>
      </c>
      <c r="G18" s="56">
        <f>VLOOKUP(A18,'import Bilecik'!A:P,7,0)</f>
        <v>11</v>
      </c>
      <c r="H18" s="56">
        <f>VLOOKUP(A18,'import Bilecik'!A:P,8,0)</f>
        <v>52</v>
      </c>
      <c r="I18" s="56">
        <f>VLOOKUP(A18,'import Bilecik'!A:P,9,0)</f>
        <v>63</v>
      </c>
      <c r="J18" s="216">
        <f>VLOOKUP(A18,'import Bilecik'!A:P,10,0)</f>
        <v>0.174603</v>
      </c>
      <c r="K18" s="56" t="s">
        <v>4512</v>
      </c>
      <c r="L18" s="56">
        <v>2.282128212E9</v>
      </c>
      <c r="M18" s="56" t="s">
        <v>1350</v>
      </c>
      <c r="N18" s="56" t="s">
        <v>4454</v>
      </c>
      <c r="O18" s="56" t="s">
        <v>4380</v>
      </c>
      <c r="P18" s="217" t="str">
        <f>VLOOKUP(A18,'import Bilecik'!A:P,16,0)</f>
        <v>Geleneksel</v>
      </c>
      <c r="Q18" s="218" t="b">
        <v>0</v>
      </c>
      <c r="R18" s="218" t="s">
        <v>38</v>
      </c>
      <c r="S18" s="218" t="s">
        <v>149</v>
      </c>
      <c r="T18" s="39" t="s">
        <v>4361</v>
      </c>
      <c r="U18" s="218"/>
      <c r="V18" s="220">
        <v>44503.0</v>
      </c>
      <c r="W18" s="220">
        <v>44504.0</v>
      </c>
      <c r="X18" s="218"/>
      <c r="Y18" s="218" t="s">
        <v>1353</v>
      </c>
      <c r="Z18" s="220">
        <v>44503.0</v>
      </c>
      <c r="AA18" s="218"/>
      <c r="AB18" s="221"/>
      <c r="AC18" s="218"/>
      <c r="AD18" s="221"/>
      <c r="AE18" s="218"/>
      <c r="AF18" s="218"/>
      <c r="AG18" s="218"/>
      <c r="AH18" s="218"/>
      <c r="AI18" s="218" t="s">
        <v>149</v>
      </c>
      <c r="AJ18" s="218"/>
      <c r="AK18" s="218"/>
      <c r="AL18" s="218"/>
      <c r="AM18" s="218"/>
    </row>
    <row r="19" ht="15.75" customHeight="1">
      <c r="A19" s="56" t="s">
        <v>4513</v>
      </c>
      <c r="B19" s="56" t="s">
        <v>4514</v>
      </c>
      <c r="C19" s="56" t="str">
        <f>VLOOKUP(A19,'import Bilecik'!A:P,3,0)</f>
        <v>DOĞRU</v>
      </c>
      <c r="D19" s="56" t="s">
        <v>1370</v>
      </c>
      <c r="E19" s="56">
        <f>VLOOKUP(A19,'import Bilecik'!A:P,5,0)</f>
        <v>10246</v>
      </c>
      <c r="F19" s="56">
        <f>VLOOKUP(A19,'import Bilecik'!A:P,6,0)</f>
        <v>1267</v>
      </c>
      <c r="G19" s="56">
        <f>VLOOKUP(A19,'import Bilecik'!A:P,7,0)</f>
        <v>0</v>
      </c>
      <c r="H19" s="56">
        <f>VLOOKUP(A19,'import Bilecik'!A:P,8,0)</f>
        <v>30</v>
      </c>
      <c r="I19" s="56">
        <f>VLOOKUP(A19,'import Bilecik'!A:P,9,0)</f>
        <v>30</v>
      </c>
      <c r="J19" s="216">
        <f>VLOOKUP(A19,'import Bilecik'!A:P,10,0)</f>
        <v>0</v>
      </c>
      <c r="K19" s="56" t="s">
        <v>4515</v>
      </c>
      <c r="L19" s="56">
        <v>5.497870594E9</v>
      </c>
      <c r="M19" s="56" t="s">
        <v>1350</v>
      </c>
      <c r="N19" s="56" t="s">
        <v>1667</v>
      </c>
      <c r="O19" s="56" t="s">
        <v>4516</v>
      </c>
      <c r="P19" s="217" t="str">
        <f>VLOOKUP(A19,'import Bilecik'!A:P,16,0)</f>
        <v>Geleneksel</v>
      </c>
      <c r="Q19" s="218" t="b">
        <v>0</v>
      </c>
      <c r="R19" s="218" t="s">
        <v>29</v>
      </c>
      <c r="S19" s="218"/>
      <c r="T19" s="218"/>
      <c r="U19" s="218" t="s">
        <v>4517</v>
      </c>
      <c r="V19" s="220"/>
      <c r="W19" s="220"/>
      <c r="X19" s="218"/>
      <c r="Y19" s="218" t="s">
        <v>1353</v>
      </c>
      <c r="Z19" s="220">
        <v>44503.0</v>
      </c>
      <c r="AA19" s="218"/>
      <c r="AB19" s="221"/>
      <c r="AC19" s="218"/>
      <c r="AD19" s="221"/>
      <c r="AE19" s="218"/>
      <c r="AF19" s="218"/>
      <c r="AG19" s="218"/>
      <c r="AH19" s="218"/>
      <c r="AI19" s="218" t="s">
        <v>149</v>
      </c>
      <c r="AJ19" s="218"/>
      <c r="AK19" s="218"/>
      <c r="AL19" s="218"/>
      <c r="AM19" s="218"/>
    </row>
    <row r="20" ht="15.75" customHeight="1">
      <c r="A20" s="56" t="s">
        <v>4518</v>
      </c>
      <c r="B20" s="56" t="s">
        <v>4519</v>
      </c>
      <c r="C20" s="56" t="str">
        <f>VLOOKUP(A20,'import Bilecik'!A:P,3,0)</f>
        <v>DOĞRU</v>
      </c>
      <c r="D20" s="56" t="s">
        <v>1356</v>
      </c>
      <c r="E20" s="56">
        <f>VLOOKUP(A20,'import Bilecik'!A:P,5,0)</f>
        <v>1161</v>
      </c>
      <c r="F20" s="56">
        <f>VLOOKUP(A20,'import Bilecik'!A:P,6,0)</f>
        <v>20</v>
      </c>
      <c r="G20" s="56">
        <f>VLOOKUP(A20,'import Bilecik'!A:P,7,0)</f>
        <v>0</v>
      </c>
      <c r="H20" s="56">
        <f>VLOOKUP(A20,'import Bilecik'!A:P,8,0)</f>
        <v>39</v>
      </c>
      <c r="I20" s="56">
        <f>VLOOKUP(A20,'import Bilecik'!A:P,9,0)</f>
        <v>39</v>
      </c>
      <c r="J20" s="216">
        <f>VLOOKUP(A20,'import Bilecik'!A:P,10,0)</f>
        <v>0</v>
      </c>
      <c r="K20" s="56" t="s">
        <v>4520</v>
      </c>
      <c r="L20" s="56">
        <v>2.282110211E9</v>
      </c>
      <c r="M20" s="56" t="s">
        <v>1350</v>
      </c>
      <c r="N20" s="56" t="s">
        <v>4478</v>
      </c>
      <c r="O20" s="56" t="s">
        <v>4521</v>
      </c>
      <c r="P20" s="217" t="str">
        <f>VLOOKUP(A20,'import Bilecik'!A:P,16,0)</f>
        <v>Geleneksel</v>
      </c>
      <c r="Q20" s="218" t="b">
        <v>0</v>
      </c>
      <c r="R20" s="218" t="s">
        <v>30</v>
      </c>
      <c r="S20" s="218"/>
      <c r="T20" s="218"/>
      <c r="U20" s="218"/>
      <c r="V20" s="220"/>
      <c r="W20" s="220"/>
      <c r="X20" s="218"/>
      <c r="Y20" s="218" t="s">
        <v>43</v>
      </c>
      <c r="Z20" s="220">
        <v>44503.0</v>
      </c>
      <c r="AA20" s="218"/>
      <c r="AB20" s="221"/>
      <c r="AC20" s="218"/>
      <c r="AD20" s="221"/>
      <c r="AE20" s="218"/>
      <c r="AF20" s="218"/>
      <c r="AG20" s="218"/>
      <c r="AH20" s="218"/>
      <c r="AI20" s="218" t="s">
        <v>100</v>
      </c>
      <c r="AJ20" s="218"/>
      <c r="AK20" s="218"/>
      <c r="AL20" s="218"/>
      <c r="AM20" s="218"/>
    </row>
    <row r="21" ht="15.75" customHeight="1">
      <c r="A21" s="211" t="s">
        <v>4522</v>
      </c>
      <c r="B21" s="211" t="s">
        <v>4523</v>
      </c>
      <c r="C21" s="56" t="str">
        <f>VLOOKUP(A21,'import Bilecik'!A:P,3,0)</f>
        <v>DOĞRU</v>
      </c>
      <c r="D21" s="211" t="s">
        <v>1827</v>
      </c>
      <c r="E21" s="56">
        <f>VLOOKUP(A21,'import Bilecik'!A:P,5,0)</f>
        <v>136</v>
      </c>
      <c r="F21" s="56">
        <f>VLOOKUP(A21,'import Bilecik'!A:P,6,0)</f>
        <v>75</v>
      </c>
      <c r="G21" s="56">
        <f>VLOOKUP(A21,'import Bilecik'!A:P,7,0)</f>
        <v>0</v>
      </c>
      <c r="H21" s="56">
        <f>VLOOKUP(A21,'import Bilecik'!A:P,8,0)</f>
        <v>26</v>
      </c>
      <c r="I21" s="56">
        <f>VLOOKUP(A21,'import Bilecik'!A:P,9,0)</f>
        <v>26</v>
      </c>
      <c r="J21" s="216">
        <f>VLOOKUP(A21,'import Bilecik'!A:P,10,0)</f>
        <v>0</v>
      </c>
      <c r="K21" s="211" t="s">
        <v>4524</v>
      </c>
      <c r="L21" s="211">
        <v>5.382092202E9</v>
      </c>
      <c r="M21" s="211" t="s">
        <v>4463</v>
      </c>
      <c r="N21" s="211" t="s">
        <v>2520</v>
      </c>
      <c r="O21" s="211" t="s">
        <v>4525</v>
      </c>
      <c r="P21" s="217" t="str">
        <f>VLOOKUP(A21,'import Bilecik'!A:P,16,0)</f>
        <v>Geleneksel</v>
      </c>
      <c r="Q21" s="218" t="b">
        <v>0</v>
      </c>
      <c r="R21" s="218"/>
      <c r="S21" s="218"/>
      <c r="T21" s="218"/>
      <c r="U21" s="218"/>
      <c r="V21" s="220"/>
      <c r="W21" s="220"/>
      <c r="X21" s="218"/>
      <c r="Y21" s="218"/>
      <c r="Z21" s="220"/>
      <c r="AA21" s="218"/>
      <c r="AB21" s="221"/>
      <c r="AC21" s="218"/>
      <c r="AD21" s="221"/>
      <c r="AE21" s="218"/>
      <c r="AF21" s="218"/>
      <c r="AG21" s="218"/>
      <c r="AH21" s="218"/>
      <c r="AI21" s="218"/>
      <c r="AJ21" s="218"/>
      <c r="AK21" s="218"/>
      <c r="AL21" s="218"/>
      <c r="AM21" s="218"/>
    </row>
    <row r="22" ht="15.75" customHeight="1">
      <c r="A22" s="56" t="s">
        <v>4526</v>
      </c>
      <c r="B22" s="56" t="s">
        <v>4527</v>
      </c>
      <c r="C22" s="56" t="str">
        <f>VLOOKUP(A22,'import Bilecik'!A:P,3,0)</f>
        <v>DOĞRU</v>
      </c>
      <c r="D22" s="56" t="s">
        <v>1370</v>
      </c>
      <c r="E22" s="56">
        <f>VLOOKUP(A22,'import Bilecik'!A:P,5,0)</f>
        <v>715</v>
      </c>
      <c r="F22" s="56">
        <f>VLOOKUP(A22,'import Bilecik'!A:P,6,0)</f>
        <v>190</v>
      </c>
      <c r="G22" s="56">
        <f>VLOOKUP(A22,'import Bilecik'!A:P,7,0)</f>
        <v>16</v>
      </c>
      <c r="H22" s="56">
        <f>VLOOKUP(A22,'import Bilecik'!A:P,8,0)</f>
        <v>20</v>
      </c>
      <c r="I22" s="56">
        <f>VLOOKUP(A22,'import Bilecik'!A:P,9,0)</f>
        <v>36</v>
      </c>
      <c r="J22" s="216">
        <f>VLOOKUP(A22,'import Bilecik'!A:P,10,0)</f>
        <v>0.444444</v>
      </c>
      <c r="K22" s="56" t="s">
        <v>4528</v>
      </c>
      <c r="L22" s="56">
        <v>2.282120888E9</v>
      </c>
      <c r="M22" s="56" t="s">
        <v>1350</v>
      </c>
      <c r="N22" s="56" t="s">
        <v>2694</v>
      </c>
      <c r="O22" s="56" t="s">
        <v>4529</v>
      </c>
      <c r="P22" s="217" t="str">
        <f>VLOOKUP(A22,'import Bilecik'!A:P,16,0)</f>
        <v>Geleneksel</v>
      </c>
      <c r="Q22" s="218" t="b">
        <v>0</v>
      </c>
      <c r="R22" s="218" t="s">
        <v>32</v>
      </c>
      <c r="S22" s="218"/>
      <c r="T22" s="223"/>
      <c r="U22" s="218"/>
      <c r="V22" s="220"/>
      <c r="W22" s="220"/>
      <c r="X22" s="218"/>
      <c r="Y22" s="218"/>
      <c r="Z22" s="220"/>
      <c r="AA22" s="218"/>
      <c r="AB22" s="221"/>
      <c r="AC22" s="218"/>
      <c r="AD22" s="221"/>
      <c r="AE22" s="218"/>
      <c r="AF22" s="218"/>
      <c r="AG22" s="218"/>
      <c r="AH22" s="218"/>
      <c r="AI22" s="218"/>
      <c r="AJ22" s="218"/>
      <c r="AK22" s="218"/>
      <c r="AL22" s="218"/>
      <c r="AM22" s="218"/>
    </row>
    <row r="23" ht="15.75" customHeight="1">
      <c r="A23" s="211" t="s">
        <v>4530</v>
      </c>
      <c r="B23" s="211" t="s">
        <v>4531</v>
      </c>
      <c r="C23" s="56" t="str">
        <f>VLOOKUP(A23,'import Bilecik'!A:P,3,0)</f>
        <v>DOĞRU</v>
      </c>
      <c r="D23" s="211" t="s">
        <v>1577</v>
      </c>
      <c r="E23" s="56">
        <f>VLOOKUP(A23,'import Bilecik'!A:P,5,0)</f>
        <v>102</v>
      </c>
      <c r="F23" s="56">
        <f>VLOOKUP(A23,'import Bilecik'!A:P,6,0)</f>
        <v>96</v>
      </c>
      <c r="G23" s="56">
        <f>VLOOKUP(A23,'import Bilecik'!A:P,7,0)</f>
        <v>0</v>
      </c>
      <c r="H23" s="56">
        <f>VLOOKUP(A23,'import Bilecik'!A:P,8,0)</f>
        <v>78</v>
      </c>
      <c r="I23" s="56">
        <f>VLOOKUP(A23,'import Bilecik'!A:P,9,0)</f>
        <v>78</v>
      </c>
      <c r="J23" s="216">
        <f>VLOOKUP(A23,'import Bilecik'!A:P,10,0)</f>
        <v>0</v>
      </c>
      <c r="K23" s="211" t="s">
        <v>4532</v>
      </c>
      <c r="L23" s="211">
        <v>2.282128441E9</v>
      </c>
      <c r="M23" s="211" t="s">
        <v>1350</v>
      </c>
      <c r="N23" s="211" t="s">
        <v>4454</v>
      </c>
      <c r="O23" s="211" t="s">
        <v>4533</v>
      </c>
      <c r="P23" s="217" t="str">
        <f>VLOOKUP(A23,'import Bilecik'!A:P,16,0)</f>
        <v>Geleneksel</v>
      </c>
      <c r="Q23" s="218" t="b">
        <v>0</v>
      </c>
      <c r="R23" s="218"/>
      <c r="S23" s="218"/>
      <c r="T23" s="223"/>
      <c r="U23" s="218"/>
      <c r="V23" s="220"/>
      <c r="W23" s="220"/>
      <c r="X23" s="218"/>
      <c r="Y23" s="218"/>
      <c r="Z23" s="220"/>
      <c r="AA23" s="218"/>
      <c r="AB23" s="221"/>
      <c r="AC23" s="218"/>
      <c r="AD23" s="221"/>
      <c r="AE23" s="218"/>
      <c r="AF23" s="218"/>
      <c r="AG23" s="218"/>
      <c r="AH23" s="218"/>
      <c r="AI23" s="218"/>
      <c r="AJ23" s="218"/>
      <c r="AK23" s="218"/>
      <c r="AL23" s="218"/>
      <c r="AM23" s="218"/>
    </row>
    <row r="24" ht="15.75" customHeight="1">
      <c r="A24" s="211" t="s">
        <v>4534</v>
      </c>
      <c r="B24" s="211" t="s">
        <v>4535</v>
      </c>
      <c r="C24" s="56" t="str">
        <f>VLOOKUP(A24,'import Bilecik'!A:P,3,0)</f>
        <v>DOĞRU</v>
      </c>
      <c r="D24" s="211" t="s">
        <v>1348</v>
      </c>
      <c r="E24" s="56" t="str">
        <f>VLOOKUP(A24,'import Bilecik'!A:P,5,0)</f>
        <v/>
      </c>
      <c r="F24" s="56" t="str">
        <f>VLOOKUP(A24,'import Bilecik'!A:P,6,0)</f>
        <v/>
      </c>
      <c r="G24" s="56">
        <f>VLOOKUP(A24,'import Bilecik'!A:P,7,0)</f>
        <v>0</v>
      </c>
      <c r="H24" s="56">
        <f>VLOOKUP(A24,'import Bilecik'!A:P,8,0)</f>
        <v>20</v>
      </c>
      <c r="I24" s="56">
        <f>VLOOKUP(A24,'import Bilecik'!A:P,9,0)</f>
        <v>20</v>
      </c>
      <c r="J24" s="216">
        <f>VLOOKUP(A24,'import Bilecik'!A:P,10,0)</f>
        <v>0</v>
      </c>
      <c r="K24" s="211" t="s">
        <v>4515</v>
      </c>
      <c r="L24" s="211">
        <v>2.282122333E9</v>
      </c>
      <c r="M24" s="211" t="s">
        <v>1350</v>
      </c>
      <c r="N24" s="211" t="s">
        <v>1667</v>
      </c>
      <c r="O24" s="211" t="s">
        <v>4516</v>
      </c>
      <c r="P24" s="217" t="str">
        <f>VLOOKUP(A24,'import Bilecik'!A:P,16,0)</f>
        <v>Geleneksel</v>
      </c>
      <c r="Q24" s="218" t="b">
        <v>0</v>
      </c>
      <c r="R24" s="218"/>
      <c r="S24" s="218"/>
      <c r="T24" s="223"/>
      <c r="U24" s="218"/>
      <c r="V24" s="220"/>
      <c r="W24" s="220"/>
      <c r="X24" s="218"/>
      <c r="Y24" s="218"/>
      <c r="Z24" s="220"/>
      <c r="AA24" s="218"/>
      <c r="AB24" s="221"/>
      <c r="AC24" s="218"/>
      <c r="AD24" s="221"/>
      <c r="AE24" s="218"/>
      <c r="AF24" s="218"/>
      <c r="AG24" s="218"/>
      <c r="AH24" s="218"/>
      <c r="AI24" s="218"/>
      <c r="AJ24" s="218"/>
      <c r="AK24" s="218"/>
      <c r="AL24" s="218"/>
      <c r="AM24" s="218"/>
    </row>
    <row r="25" ht="15.75" customHeight="1">
      <c r="A25" s="211" t="s">
        <v>4536</v>
      </c>
      <c r="B25" s="211" t="s">
        <v>4537</v>
      </c>
      <c r="C25" s="56" t="str">
        <f>VLOOKUP(A25,'import Bilecik'!A:P,3,0)</f>
        <v>DOĞRU</v>
      </c>
      <c r="D25" s="211" t="s">
        <v>1370</v>
      </c>
      <c r="E25" s="56">
        <f>VLOOKUP(A25,'import Bilecik'!A:P,5,0)</f>
        <v>16</v>
      </c>
      <c r="F25" s="56">
        <f>VLOOKUP(A25,'import Bilecik'!A:P,6,0)</f>
        <v>1</v>
      </c>
      <c r="G25" s="56">
        <f>VLOOKUP(A25,'import Bilecik'!A:P,7,0)</f>
        <v>0</v>
      </c>
      <c r="H25" s="56">
        <f>VLOOKUP(A25,'import Bilecik'!A:P,8,0)</f>
        <v>6</v>
      </c>
      <c r="I25" s="56">
        <f>VLOOKUP(A25,'import Bilecik'!A:P,9,0)</f>
        <v>6</v>
      </c>
      <c r="J25" s="216">
        <f>VLOOKUP(A25,'import Bilecik'!A:P,10,0)</f>
        <v>0</v>
      </c>
      <c r="K25" s="211" t="s">
        <v>4538</v>
      </c>
      <c r="L25" s="211">
        <v>5.07022085E9</v>
      </c>
      <c r="M25" s="211" t="s">
        <v>1350</v>
      </c>
      <c r="N25" s="211" t="s">
        <v>1667</v>
      </c>
      <c r="O25" s="211" t="s">
        <v>4539</v>
      </c>
      <c r="P25" s="217" t="str">
        <f>VLOOKUP(A25,'import Bilecik'!A:P,16,0)</f>
        <v>Geleneksel</v>
      </c>
      <c r="Q25" s="218" t="b">
        <v>0</v>
      </c>
      <c r="R25" s="218"/>
      <c r="S25" s="218"/>
      <c r="T25" s="223"/>
      <c r="U25" s="218"/>
      <c r="V25" s="220"/>
      <c r="W25" s="220"/>
      <c r="X25" s="218"/>
      <c r="Y25" s="218"/>
      <c r="Z25" s="220"/>
      <c r="AA25" s="218"/>
      <c r="AB25" s="221"/>
      <c r="AC25" s="218"/>
      <c r="AD25" s="221"/>
      <c r="AE25" s="218"/>
      <c r="AF25" s="218"/>
      <c r="AG25" s="218"/>
      <c r="AH25" s="218"/>
      <c r="AI25" s="218"/>
      <c r="AJ25" s="218"/>
      <c r="AK25" s="218"/>
      <c r="AL25" s="218"/>
      <c r="AM25" s="218"/>
    </row>
    <row r="26" ht="15.75" customHeight="1">
      <c r="A26" s="56" t="s">
        <v>4427</v>
      </c>
      <c r="B26" s="56" t="s">
        <v>4428</v>
      </c>
      <c r="C26" s="56" t="str">
        <f>VLOOKUP(A26,'import Bilecik'!A:P,3,0)</f>
        <v>DOĞRU</v>
      </c>
      <c r="D26" s="56" t="s">
        <v>1364</v>
      </c>
      <c r="E26" s="56">
        <f>VLOOKUP(A26,'import Bilecik'!A:P,5,0)</f>
        <v>569</v>
      </c>
      <c r="F26" s="56">
        <f>VLOOKUP(A26,'import Bilecik'!A:P,6,0)</f>
        <v>22</v>
      </c>
      <c r="G26" s="56">
        <f>VLOOKUP(A26,'import Bilecik'!A:P,7,0)</f>
        <v>0</v>
      </c>
      <c r="H26" s="56">
        <f>VLOOKUP(A26,'import Bilecik'!A:P,8,0)</f>
        <v>21</v>
      </c>
      <c r="I26" s="56">
        <f>VLOOKUP(A26,'import Bilecik'!A:P,9,0)</f>
        <v>21</v>
      </c>
      <c r="J26" s="216">
        <f>VLOOKUP(A26,'import Bilecik'!A:P,10,0)</f>
        <v>0</v>
      </c>
      <c r="K26" s="56" t="s">
        <v>4540</v>
      </c>
      <c r="L26" s="56">
        <v>5.369449542E9</v>
      </c>
      <c r="M26" s="56" t="s">
        <v>1350</v>
      </c>
      <c r="N26" s="56" t="s">
        <v>4454</v>
      </c>
      <c r="O26" s="56" t="s">
        <v>4430</v>
      </c>
      <c r="P26" s="217" t="str">
        <f>VLOOKUP(A26,'import Bilecik'!A:P,16,0)</f>
        <v>Geleneksel</v>
      </c>
      <c r="Q26" s="218" t="b">
        <v>0</v>
      </c>
      <c r="R26" s="218" t="s">
        <v>38</v>
      </c>
      <c r="S26" s="218" t="s">
        <v>66</v>
      </c>
      <c r="T26" s="207" t="s">
        <v>4422</v>
      </c>
      <c r="U26" s="218"/>
      <c r="V26" s="220">
        <v>44625.0</v>
      </c>
      <c r="W26" s="220">
        <v>44627.0</v>
      </c>
      <c r="X26" s="218"/>
      <c r="Y26" s="218" t="s">
        <v>1353</v>
      </c>
      <c r="Z26" s="220">
        <v>44625.0</v>
      </c>
      <c r="AA26" s="218"/>
      <c r="AB26" s="221"/>
      <c r="AC26" s="218"/>
      <c r="AD26" s="221"/>
      <c r="AE26" s="218"/>
      <c r="AF26" s="218"/>
      <c r="AG26" s="218"/>
      <c r="AH26" s="218"/>
      <c r="AI26" s="218" t="s">
        <v>66</v>
      </c>
      <c r="AJ26" s="218"/>
      <c r="AK26" s="218"/>
      <c r="AL26" s="218"/>
      <c r="AM26" s="218"/>
    </row>
    <row r="27" ht="15.75" customHeight="1">
      <c r="A27" s="56" t="s">
        <v>4541</v>
      </c>
      <c r="B27" s="56" t="s">
        <v>4542</v>
      </c>
      <c r="C27" s="56" t="str">
        <f>VLOOKUP(A27,'import Bilecik'!A:P,3,0)</f>
        <v>DOĞRU</v>
      </c>
      <c r="D27" s="56" t="s">
        <v>1443</v>
      </c>
      <c r="E27" s="56">
        <f>VLOOKUP(A27,'import Bilecik'!A:P,5,0)</f>
        <v>3231</v>
      </c>
      <c r="F27" s="56">
        <f>VLOOKUP(A27,'import Bilecik'!A:P,6,0)</f>
        <v>245</v>
      </c>
      <c r="G27" s="56">
        <f>VLOOKUP(A27,'import Bilecik'!A:P,7,0)</f>
        <v>0</v>
      </c>
      <c r="H27" s="56">
        <f>VLOOKUP(A27,'import Bilecik'!A:P,8,0)</f>
        <v>66</v>
      </c>
      <c r="I27" s="56">
        <f>VLOOKUP(A27,'import Bilecik'!A:P,9,0)</f>
        <v>66</v>
      </c>
      <c r="J27" s="216">
        <f>VLOOKUP(A27,'import Bilecik'!A:P,10,0)</f>
        <v>0</v>
      </c>
      <c r="K27" s="56" t="s">
        <v>4543</v>
      </c>
      <c r="L27" s="56">
        <v>2.282120902E9</v>
      </c>
      <c r="M27" s="56" t="s">
        <v>1350</v>
      </c>
      <c r="N27" s="56" t="s">
        <v>2694</v>
      </c>
      <c r="O27" s="56" t="s">
        <v>4544</v>
      </c>
      <c r="P27" s="217" t="str">
        <f>VLOOKUP(A27,'import Bilecik'!A:P,16,0)</f>
        <v>Geleneksel</v>
      </c>
      <c r="Q27" s="218" t="b">
        <v>0</v>
      </c>
      <c r="R27" s="218" t="s">
        <v>33</v>
      </c>
      <c r="S27" s="218" t="s">
        <v>404</v>
      </c>
      <c r="T27" s="207" t="s">
        <v>4422</v>
      </c>
      <c r="U27" s="218"/>
      <c r="V27" s="220"/>
      <c r="W27" s="220"/>
      <c r="X27" s="218"/>
      <c r="Y27" s="218" t="s">
        <v>1353</v>
      </c>
      <c r="Z27" s="220">
        <v>44627.0</v>
      </c>
      <c r="AA27" s="218"/>
      <c r="AB27" s="221"/>
      <c r="AC27" s="218"/>
      <c r="AD27" s="221"/>
      <c r="AE27" s="218"/>
      <c r="AF27" s="218"/>
      <c r="AG27" s="218"/>
      <c r="AH27" s="218"/>
      <c r="AI27" s="218" t="s">
        <v>404</v>
      </c>
      <c r="AJ27" s="218"/>
      <c r="AK27" s="218"/>
      <c r="AL27" s="218"/>
      <c r="AM27" s="218"/>
    </row>
    <row r="28" ht="15.75" customHeight="1">
      <c r="A28" s="56" t="s">
        <v>4394</v>
      </c>
      <c r="B28" s="56" t="s">
        <v>4395</v>
      </c>
      <c r="C28" s="56" t="str">
        <f>VLOOKUP(A28,'import Bilecik'!A:P,3,0)</f>
        <v>DOĞRU</v>
      </c>
      <c r="D28" s="56" t="s">
        <v>1370</v>
      </c>
      <c r="E28" s="56">
        <f>VLOOKUP(A28,'import Bilecik'!A:P,5,0)</f>
        <v>2404</v>
      </c>
      <c r="F28" s="56">
        <f>VLOOKUP(A28,'import Bilecik'!A:P,6,0)</f>
        <v>65</v>
      </c>
      <c r="G28" s="56">
        <f>VLOOKUP(A28,'import Bilecik'!A:P,7,0)</f>
        <v>45</v>
      </c>
      <c r="H28" s="56">
        <f>VLOOKUP(A28,'import Bilecik'!A:P,8,0)</f>
        <v>42</v>
      </c>
      <c r="I28" s="56">
        <f>VLOOKUP(A28,'import Bilecik'!A:P,9,0)</f>
        <v>87</v>
      </c>
      <c r="J28" s="216">
        <f>VLOOKUP(A28,'import Bilecik'!A:P,10,0)</f>
        <v>0.517241</v>
      </c>
      <c r="K28" s="56" t="s">
        <v>4545</v>
      </c>
      <c r="L28" s="56">
        <v>2.282020606E9</v>
      </c>
      <c r="M28" s="56" t="s">
        <v>1350</v>
      </c>
      <c r="N28" s="56" t="s">
        <v>4546</v>
      </c>
      <c r="O28" s="56" t="s">
        <v>4398</v>
      </c>
      <c r="P28" s="217" t="str">
        <f>VLOOKUP(A28,'import Bilecik'!A:P,16,0)</f>
        <v>Geleneksel</v>
      </c>
      <c r="Q28" s="218" t="b">
        <v>0</v>
      </c>
      <c r="R28" s="218" t="s">
        <v>38</v>
      </c>
      <c r="S28" s="218" t="s">
        <v>610</v>
      </c>
      <c r="T28" s="2" t="s">
        <v>4361</v>
      </c>
      <c r="U28" s="56" t="s">
        <v>4547</v>
      </c>
      <c r="V28" s="220">
        <v>44506.0</v>
      </c>
      <c r="W28" s="220">
        <v>44508.0</v>
      </c>
      <c r="X28" s="218"/>
      <c r="Y28" s="218" t="s">
        <v>1353</v>
      </c>
      <c r="Z28" s="220">
        <v>44503.0</v>
      </c>
      <c r="AA28" s="218" t="s">
        <v>1353</v>
      </c>
      <c r="AB28" s="221">
        <v>44506.0</v>
      </c>
      <c r="AC28" s="218"/>
      <c r="AD28" s="221"/>
      <c r="AE28" s="218"/>
      <c r="AF28" s="218"/>
      <c r="AG28" s="218"/>
      <c r="AH28" s="218"/>
      <c r="AI28" s="218" t="s">
        <v>100</v>
      </c>
      <c r="AJ28" s="218" t="s">
        <v>610</v>
      </c>
      <c r="AK28" s="218"/>
      <c r="AL28" s="218"/>
      <c r="AM28" s="218"/>
    </row>
    <row r="29" ht="15.75" customHeight="1">
      <c r="A29" s="211" t="s">
        <v>4548</v>
      </c>
      <c r="B29" s="211" t="s">
        <v>4549</v>
      </c>
      <c r="C29" s="56" t="str">
        <f>VLOOKUP(A29,'import Bilecik'!A:P,3,0)</f>
        <v>DOĞRU</v>
      </c>
      <c r="D29" s="211" t="s">
        <v>1356</v>
      </c>
      <c r="E29" s="56">
        <f>VLOOKUP(A29,'import Bilecik'!A:P,5,0)</f>
        <v>48</v>
      </c>
      <c r="F29" s="56">
        <f>VLOOKUP(A29,'import Bilecik'!A:P,6,0)</f>
        <v>30</v>
      </c>
      <c r="G29" s="56">
        <f>VLOOKUP(A29,'import Bilecik'!A:P,7,0)</f>
        <v>0</v>
      </c>
      <c r="H29" s="56">
        <f>VLOOKUP(A29,'import Bilecik'!A:P,8,0)</f>
        <v>29</v>
      </c>
      <c r="I29" s="56">
        <f>VLOOKUP(A29,'import Bilecik'!A:P,9,0)</f>
        <v>29</v>
      </c>
      <c r="J29" s="216">
        <f>VLOOKUP(A29,'import Bilecik'!A:P,10,0)</f>
        <v>0</v>
      </c>
      <c r="K29" s="211" t="s">
        <v>4550</v>
      </c>
      <c r="L29" s="211">
        <v>5.533223819E9</v>
      </c>
      <c r="M29" s="211" t="s">
        <v>1350</v>
      </c>
      <c r="N29" s="211" t="s">
        <v>1667</v>
      </c>
      <c r="O29" s="211" t="s">
        <v>4551</v>
      </c>
      <c r="P29" s="217" t="str">
        <f>VLOOKUP(A29,'import Bilecik'!A:P,16,0)</f>
        <v>Geleneksel</v>
      </c>
      <c r="Q29" s="218" t="b">
        <v>0</v>
      </c>
      <c r="R29" s="218"/>
      <c r="S29" s="218"/>
      <c r="T29" s="218"/>
      <c r="U29" s="218"/>
      <c r="V29" s="220"/>
      <c r="W29" s="220"/>
      <c r="X29" s="218"/>
      <c r="Y29" s="218"/>
      <c r="Z29" s="220"/>
      <c r="AA29" s="218"/>
      <c r="AB29" s="221"/>
      <c r="AC29" s="218"/>
      <c r="AD29" s="221"/>
      <c r="AE29" s="218"/>
      <c r="AF29" s="218"/>
      <c r="AG29" s="218"/>
      <c r="AH29" s="218"/>
      <c r="AI29" s="218"/>
      <c r="AJ29" s="218"/>
      <c r="AK29" s="218"/>
      <c r="AL29" s="218"/>
      <c r="AM29" s="218"/>
    </row>
    <row r="30" ht="15.75" customHeight="1">
      <c r="A30" s="56" t="s">
        <v>4552</v>
      </c>
      <c r="B30" s="56" t="s">
        <v>4553</v>
      </c>
      <c r="C30" s="56" t="str">
        <f>VLOOKUP(A30,'import Bilecik'!A:P,3,0)</f>
        <v>DOĞRU</v>
      </c>
      <c r="D30" s="56" t="s">
        <v>1348</v>
      </c>
      <c r="E30" s="56">
        <f>VLOOKUP(A30,'import Bilecik'!A:P,5,0)</f>
        <v>2399</v>
      </c>
      <c r="F30" s="56">
        <f>VLOOKUP(A30,'import Bilecik'!A:P,6,0)</f>
        <v>34</v>
      </c>
      <c r="G30" s="56">
        <f>VLOOKUP(A30,'import Bilecik'!A:P,7,0)</f>
        <v>0</v>
      </c>
      <c r="H30" s="56">
        <f>VLOOKUP(A30,'import Bilecik'!A:P,8,0)</f>
        <v>26</v>
      </c>
      <c r="I30" s="56">
        <f>VLOOKUP(A30,'import Bilecik'!A:P,9,0)</f>
        <v>26</v>
      </c>
      <c r="J30" s="216">
        <f>VLOOKUP(A30,'import Bilecik'!A:P,10,0)</f>
        <v>0</v>
      </c>
      <c r="K30" s="56" t="s">
        <v>4554</v>
      </c>
      <c r="L30" s="56">
        <v>2.283151444E9</v>
      </c>
      <c r="M30" s="56" t="s">
        <v>4463</v>
      </c>
      <c r="N30" s="56">
        <v>44443.0</v>
      </c>
      <c r="O30" s="56" t="s">
        <v>4555</v>
      </c>
      <c r="P30" s="217" t="str">
        <f>VLOOKUP(A30,'import Bilecik'!A:P,16,0)</f>
        <v>Geleneksel</v>
      </c>
      <c r="Q30" s="218" t="b">
        <v>0</v>
      </c>
      <c r="R30" s="218"/>
      <c r="S30" s="218"/>
      <c r="T30" s="218"/>
      <c r="U30" s="218"/>
      <c r="V30" s="220"/>
      <c r="W30" s="220"/>
      <c r="X30" s="218"/>
      <c r="Y30" s="218"/>
      <c r="Z30" s="220"/>
      <c r="AA30" s="218"/>
      <c r="AB30" s="221"/>
      <c r="AC30" s="218"/>
      <c r="AD30" s="221"/>
      <c r="AE30" s="218"/>
      <c r="AF30" s="218"/>
      <c r="AG30" s="218"/>
      <c r="AH30" s="218"/>
      <c r="AI30" s="218"/>
      <c r="AJ30" s="218"/>
      <c r="AK30" s="218"/>
      <c r="AL30" s="218"/>
      <c r="AM30" s="218"/>
    </row>
    <row r="31" ht="15.75" customHeight="1">
      <c r="A31" s="56" t="s">
        <v>4556</v>
      </c>
      <c r="B31" s="56" t="s">
        <v>4557</v>
      </c>
      <c r="C31" s="56" t="str">
        <f>VLOOKUP(A31,'import Bilecik'!A:P,3,0)</f>
        <v>DOĞRU</v>
      </c>
      <c r="D31" s="56" t="s">
        <v>1443</v>
      </c>
      <c r="E31" s="56">
        <f>VLOOKUP(A31,'import Bilecik'!A:P,5,0)</f>
        <v>958</v>
      </c>
      <c r="F31" s="56">
        <f>VLOOKUP(A31,'import Bilecik'!A:P,6,0)</f>
        <v>74</v>
      </c>
      <c r="G31" s="56">
        <f>VLOOKUP(A31,'import Bilecik'!A:P,7,0)</f>
        <v>0</v>
      </c>
      <c r="H31" s="56">
        <f>VLOOKUP(A31,'import Bilecik'!A:P,8,0)</f>
        <v>19</v>
      </c>
      <c r="I31" s="56">
        <f>VLOOKUP(A31,'import Bilecik'!A:P,9,0)</f>
        <v>19</v>
      </c>
      <c r="J31" s="216">
        <f>VLOOKUP(A31,'import Bilecik'!A:P,10,0)</f>
        <v>0</v>
      </c>
      <c r="K31" s="56" t="s">
        <v>4558</v>
      </c>
      <c r="L31" s="56">
        <v>5.416133111E9</v>
      </c>
      <c r="M31" s="56" t="s">
        <v>1350</v>
      </c>
      <c r="N31" s="56" t="s">
        <v>4454</v>
      </c>
      <c r="O31" s="56" t="s">
        <v>4559</v>
      </c>
      <c r="P31" s="217" t="str">
        <f>VLOOKUP(A31,'import Bilecik'!A:P,16,0)</f>
        <v>Geleneksel</v>
      </c>
      <c r="Q31" s="218" t="b">
        <v>0</v>
      </c>
      <c r="R31" s="218" t="s">
        <v>43</v>
      </c>
      <c r="S31" s="218"/>
      <c r="T31" s="218"/>
      <c r="U31" s="218" t="s">
        <v>4560</v>
      </c>
      <c r="V31" s="220"/>
      <c r="W31" s="220"/>
      <c r="X31" s="218"/>
      <c r="Y31" s="218" t="s">
        <v>43</v>
      </c>
      <c r="Z31" s="220">
        <v>44503.0</v>
      </c>
      <c r="AA31" s="218"/>
      <c r="AB31" s="221"/>
      <c r="AC31" s="218"/>
      <c r="AD31" s="221"/>
      <c r="AE31" s="218"/>
      <c r="AF31" s="218"/>
      <c r="AG31" s="218"/>
      <c r="AH31" s="218"/>
      <c r="AI31" s="218" t="s">
        <v>149</v>
      </c>
      <c r="AJ31" s="218"/>
      <c r="AK31" s="218"/>
      <c r="AL31" s="218"/>
      <c r="AM31" s="218"/>
    </row>
    <row r="32" ht="15.75" customHeight="1">
      <c r="A32" s="56" t="s">
        <v>4561</v>
      </c>
      <c r="B32" s="56" t="s">
        <v>4562</v>
      </c>
      <c r="C32" s="56" t="str">
        <f>VLOOKUP(A32,'import Bilecik'!A:P,3,0)</f>
        <v>DOĞRU</v>
      </c>
      <c r="D32" s="56" t="s">
        <v>1348</v>
      </c>
      <c r="E32" s="56">
        <f>VLOOKUP(A32,'import Bilecik'!A:P,5,0)</f>
        <v>5522</v>
      </c>
      <c r="F32" s="56">
        <f>VLOOKUP(A32,'import Bilecik'!A:P,6,0)</f>
        <v>444</v>
      </c>
      <c r="G32" s="56">
        <f>VLOOKUP(A32,'import Bilecik'!A:P,7,0)</f>
        <v>0</v>
      </c>
      <c r="H32" s="56">
        <f>VLOOKUP(A32,'import Bilecik'!A:P,8,0)</f>
        <v>29</v>
      </c>
      <c r="I32" s="56">
        <f>VLOOKUP(A32,'import Bilecik'!A:P,9,0)</f>
        <v>29</v>
      </c>
      <c r="J32" s="216">
        <f>VLOOKUP(A32,'import Bilecik'!A:P,10,0)</f>
        <v>0</v>
      </c>
      <c r="K32" s="56" t="s">
        <v>4563</v>
      </c>
      <c r="L32" s="56">
        <v>5.526162861E9</v>
      </c>
      <c r="M32" s="56" t="s">
        <v>1350</v>
      </c>
      <c r="N32" s="56" t="s">
        <v>4454</v>
      </c>
      <c r="O32" s="56" t="s">
        <v>4564</v>
      </c>
      <c r="P32" s="217" t="str">
        <f>VLOOKUP(A32,'import Bilecik'!A:P,16,0)</f>
        <v>Geleneksel</v>
      </c>
      <c r="Q32" s="218" t="b">
        <v>0</v>
      </c>
      <c r="R32" s="218" t="s">
        <v>29</v>
      </c>
      <c r="S32" s="218"/>
      <c r="T32" s="218"/>
      <c r="U32" s="218" t="s">
        <v>4565</v>
      </c>
      <c r="V32" s="220"/>
      <c r="W32" s="220"/>
      <c r="X32" s="218"/>
      <c r="Y32" s="218" t="s">
        <v>1506</v>
      </c>
      <c r="Z32" s="220">
        <v>44503.0</v>
      </c>
      <c r="AA32" s="218" t="s">
        <v>1506</v>
      </c>
      <c r="AB32" s="221">
        <v>44506.0</v>
      </c>
      <c r="AC32" s="218" t="s">
        <v>1353</v>
      </c>
      <c r="AD32" s="221">
        <v>44627.0</v>
      </c>
      <c r="AE32" s="218"/>
      <c r="AF32" s="218"/>
      <c r="AG32" s="218"/>
      <c r="AH32" s="218"/>
      <c r="AI32" s="218" t="s">
        <v>100</v>
      </c>
      <c r="AJ32" s="218" t="s">
        <v>610</v>
      </c>
      <c r="AK32" s="218" t="s">
        <v>404</v>
      </c>
      <c r="AL32" s="218"/>
      <c r="AM32" s="218"/>
    </row>
    <row r="33" ht="15.75" customHeight="1">
      <c r="A33" s="56" t="s">
        <v>4566</v>
      </c>
      <c r="B33" s="56" t="s">
        <v>4567</v>
      </c>
      <c r="C33" s="56" t="str">
        <f>VLOOKUP(A33,'import Bilecik'!A:P,3,0)</f>
        <v>DOĞRU</v>
      </c>
      <c r="D33" s="56" t="s">
        <v>1493</v>
      </c>
      <c r="E33" s="56">
        <f>VLOOKUP(A33,'import Bilecik'!A:P,5,0)</f>
        <v>2539</v>
      </c>
      <c r="F33" s="56">
        <f>VLOOKUP(A33,'import Bilecik'!A:P,6,0)</f>
        <v>180</v>
      </c>
      <c r="G33" s="56">
        <f>VLOOKUP(A33,'import Bilecik'!A:P,7,0)</f>
        <v>0</v>
      </c>
      <c r="H33" s="56">
        <f>VLOOKUP(A33,'import Bilecik'!A:P,8,0)</f>
        <v>29</v>
      </c>
      <c r="I33" s="56">
        <f>VLOOKUP(A33,'import Bilecik'!A:P,9,0)</f>
        <v>29</v>
      </c>
      <c r="J33" s="216">
        <f>VLOOKUP(A33,'import Bilecik'!A:P,10,0)</f>
        <v>0</v>
      </c>
      <c r="K33" s="56" t="s">
        <v>4563</v>
      </c>
      <c r="L33" s="56">
        <v>5.526162861E9</v>
      </c>
      <c r="M33" s="56" t="s">
        <v>1350</v>
      </c>
      <c r="N33" s="56" t="s">
        <v>2694</v>
      </c>
      <c r="O33" s="56" t="s">
        <v>4564</v>
      </c>
      <c r="P33" s="217" t="str">
        <f>VLOOKUP(A33,'import Bilecik'!A:P,16,0)</f>
        <v>Geleneksel</v>
      </c>
      <c r="Q33" s="218" t="b">
        <v>0</v>
      </c>
      <c r="R33" s="218" t="s">
        <v>29</v>
      </c>
      <c r="S33" s="218"/>
      <c r="T33" s="218"/>
      <c r="U33" s="218" t="s">
        <v>4568</v>
      </c>
      <c r="V33" s="220"/>
      <c r="W33" s="220"/>
      <c r="X33" s="218"/>
      <c r="Y33" s="218" t="s">
        <v>1506</v>
      </c>
      <c r="Z33" s="220">
        <v>44503.0</v>
      </c>
      <c r="AA33" s="218" t="s">
        <v>1353</v>
      </c>
      <c r="AB33" s="221">
        <v>44506.0</v>
      </c>
      <c r="AC33" s="218"/>
      <c r="AD33" s="221"/>
      <c r="AE33" s="218"/>
      <c r="AF33" s="218"/>
      <c r="AG33" s="218"/>
      <c r="AH33" s="218"/>
      <c r="AI33" s="218" t="s">
        <v>100</v>
      </c>
      <c r="AJ33" s="218" t="s">
        <v>66</v>
      </c>
      <c r="AK33" s="218"/>
      <c r="AL33" s="218"/>
      <c r="AM33" s="218"/>
    </row>
    <row r="34" ht="15.75" customHeight="1">
      <c r="A34" s="56" t="s">
        <v>4569</v>
      </c>
      <c r="B34" s="56" t="s">
        <v>4570</v>
      </c>
      <c r="C34" s="56" t="str">
        <f>VLOOKUP(A34,'import Bilecik'!A:P,3,0)</f>
        <v>DOĞRU</v>
      </c>
      <c r="D34" s="56" t="s">
        <v>1443</v>
      </c>
      <c r="E34" s="56">
        <f>VLOOKUP(A34,'import Bilecik'!A:P,5,0)</f>
        <v>250</v>
      </c>
      <c r="F34" s="56">
        <f>VLOOKUP(A34,'import Bilecik'!A:P,6,0)</f>
        <v>28</v>
      </c>
      <c r="G34" s="56">
        <f>VLOOKUP(A34,'import Bilecik'!A:P,7,0)</f>
        <v>0</v>
      </c>
      <c r="H34" s="56">
        <f>VLOOKUP(A34,'import Bilecik'!A:P,8,0)</f>
        <v>31</v>
      </c>
      <c r="I34" s="56">
        <f>VLOOKUP(A34,'import Bilecik'!A:P,9,0)</f>
        <v>31</v>
      </c>
      <c r="J34" s="216">
        <f>VLOOKUP(A34,'import Bilecik'!A:P,10,0)</f>
        <v>0</v>
      </c>
      <c r="K34" s="56" t="s">
        <v>4571</v>
      </c>
      <c r="L34" s="56">
        <v>5.447406368E9</v>
      </c>
      <c r="M34" s="56" t="s">
        <v>4463</v>
      </c>
      <c r="N34" s="56" t="s">
        <v>4572</v>
      </c>
      <c r="O34" s="56" t="s">
        <v>4573</v>
      </c>
      <c r="P34" s="217" t="str">
        <f>VLOOKUP(A34,'import Bilecik'!A:P,16,0)</f>
        <v>Geleneksel</v>
      </c>
      <c r="Q34" s="218" t="b">
        <v>0</v>
      </c>
      <c r="R34" s="218"/>
      <c r="S34" s="218"/>
      <c r="T34" s="218"/>
      <c r="U34" s="218"/>
      <c r="V34" s="220"/>
      <c r="W34" s="220"/>
      <c r="X34" s="218"/>
      <c r="Y34" s="218"/>
      <c r="Z34" s="220"/>
      <c r="AA34" s="218"/>
      <c r="AB34" s="221"/>
      <c r="AC34" s="218"/>
      <c r="AD34" s="221"/>
      <c r="AE34" s="218"/>
      <c r="AF34" s="218"/>
      <c r="AG34" s="218"/>
      <c r="AH34" s="218"/>
      <c r="AI34" s="218"/>
      <c r="AJ34" s="218"/>
      <c r="AK34" s="218"/>
      <c r="AL34" s="218"/>
      <c r="AM34" s="218"/>
    </row>
    <row r="35" ht="15.75" customHeight="1">
      <c r="A35" s="56" t="s">
        <v>4574</v>
      </c>
      <c r="B35" s="56" t="s">
        <v>4575</v>
      </c>
      <c r="C35" s="56" t="str">
        <f>VLOOKUP(A35,'import Bilecik'!A:P,3,0)</f>
        <v>DOĞRU</v>
      </c>
      <c r="D35" s="56" t="s">
        <v>1385</v>
      </c>
      <c r="E35" s="56">
        <f>VLOOKUP(A35,'import Bilecik'!A:P,5,0)</f>
        <v>993</v>
      </c>
      <c r="F35" s="56">
        <f>VLOOKUP(A35,'import Bilecik'!A:P,6,0)</f>
        <v>38</v>
      </c>
      <c r="G35" s="56">
        <f>VLOOKUP(A35,'import Bilecik'!A:P,7,0)</f>
        <v>0</v>
      </c>
      <c r="H35" s="56">
        <f>VLOOKUP(A35,'import Bilecik'!A:P,8,0)</f>
        <v>10</v>
      </c>
      <c r="I35" s="56">
        <f>VLOOKUP(A35,'import Bilecik'!A:P,9,0)</f>
        <v>10</v>
      </c>
      <c r="J35" s="216">
        <f>VLOOKUP(A35,'import Bilecik'!A:P,10,0)</f>
        <v>0</v>
      </c>
      <c r="K35" s="56" t="s">
        <v>4576</v>
      </c>
      <c r="L35" s="56">
        <v>2.283143242E9</v>
      </c>
      <c r="M35" s="56" t="s">
        <v>4463</v>
      </c>
      <c r="N35" s="56" t="s">
        <v>4577</v>
      </c>
      <c r="O35" s="56" t="s">
        <v>4578</v>
      </c>
      <c r="P35" s="217" t="str">
        <f>VLOOKUP(A35,'import Bilecik'!A:P,16,0)</f>
        <v>Geleneksel</v>
      </c>
      <c r="Q35" s="218" t="b">
        <v>0</v>
      </c>
      <c r="R35" s="218"/>
      <c r="S35" s="218"/>
      <c r="T35" s="218"/>
      <c r="U35" s="218"/>
      <c r="V35" s="220"/>
      <c r="W35" s="220"/>
      <c r="X35" s="218"/>
      <c r="Y35" s="218"/>
      <c r="Z35" s="220"/>
      <c r="AA35" s="218"/>
      <c r="AB35" s="221"/>
      <c r="AC35" s="218"/>
      <c r="AD35" s="221"/>
      <c r="AE35" s="218"/>
      <c r="AF35" s="218"/>
      <c r="AG35" s="218"/>
      <c r="AH35" s="218"/>
      <c r="AI35" s="218"/>
      <c r="AJ35" s="218"/>
      <c r="AK35" s="218"/>
      <c r="AL35" s="218"/>
      <c r="AM35" s="218"/>
    </row>
    <row r="36" ht="15.75" customHeight="1">
      <c r="A36" s="56" t="s">
        <v>4579</v>
      </c>
      <c r="B36" s="56" t="s">
        <v>4580</v>
      </c>
      <c r="C36" s="56" t="str">
        <f>VLOOKUP(A36,'import Bilecik'!A:P,3,0)</f>
        <v>DOĞRU</v>
      </c>
      <c r="D36" s="56" t="s">
        <v>1385</v>
      </c>
      <c r="E36" s="56">
        <f>VLOOKUP(A36,'import Bilecik'!A:P,5,0)</f>
        <v>1913</v>
      </c>
      <c r="F36" s="56">
        <f>VLOOKUP(A36,'import Bilecik'!A:P,6,0)</f>
        <v>40</v>
      </c>
      <c r="G36" s="56">
        <f>VLOOKUP(A36,'import Bilecik'!A:P,7,0)</f>
        <v>6</v>
      </c>
      <c r="H36" s="56">
        <f>VLOOKUP(A36,'import Bilecik'!A:P,8,0)</f>
        <v>46</v>
      </c>
      <c r="I36" s="56">
        <f>VLOOKUP(A36,'import Bilecik'!A:P,9,0)</f>
        <v>52</v>
      </c>
      <c r="J36" s="216">
        <f>VLOOKUP(A36,'import Bilecik'!A:P,10,0)</f>
        <v>0.115385</v>
      </c>
      <c r="K36" s="56" t="s">
        <v>4581</v>
      </c>
      <c r="L36" s="56">
        <v>5.438030042E9</v>
      </c>
      <c r="M36" s="56" t="s">
        <v>4463</v>
      </c>
      <c r="N36" s="56" t="s">
        <v>4577</v>
      </c>
      <c r="O36" s="56" t="s">
        <v>4582</v>
      </c>
      <c r="P36" s="217" t="str">
        <f>VLOOKUP(A36,'import Bilecik'!A:P,16,0)</f>
        <v>Geleneksel</v>
      </c>
      <c r="Q36" s="218" t="b">
        <v>0</v>
      </c>
      <c r="R36" s="218"/>
      <c r="S36" s="218"/>
      <c r="T36" s="218"/>
      <c r="U36" s="218"/>
      <c r="V36" s="220"/>
      <c r="W36" s="220"/>
      <c r="X36" s="218"/>
      <c r="Y36" s="218"/>
      <c r="Z36" s="220"/>
      <c r="AA36" s="218"/>
      <c r="AB36" s="221"/>
      <c r="AC36" s="218"/>
      <c r="AD36" s="221"/>
      <c r="AE36" s="218"/>
      <c r="AF36" s="218"/>
      <c r="AG36" s="218"/>
      <c r="AH36" s="218"/>
      <c r="AI36" s="218"/>
      <c r="AJ36" s="218"/>
      <c r="AK36" s="218"/>
      <c r="AL36" s="218"/>
      <c r="AM36" s="218"/>
    </row>
    <row r="37" ht="15.75" customHeight="1">
      <c r="A37" s="211" t="s">
        <v>4583</v>
      </c>
      <c r="B37" s="211" t="s">
        <v>4584</v>
      </c>
      <c r="C37" s="56" t="str">
        <f>VLOOKUP(A37,'import Bilecik'!A:P,3,0)</f>
        <v>DOĞRU</v>
      </c>
      <c r="D37" s="211" t="s">
        <v>1827</v>
      </c>
      <c r="E37" s="56">
        <f>VLOOKUP(A37,'import Bilecik'!A:P,5,0)</f>
        <v>17</v>
      </c>
      <c r="F37" s="56">
        <f>VLOOKUP(A37,'import Bilecik'!A:P,6,0)</f>
        <v>17</v>
      </c>
      <c r="G37" s="56">
        <f>VLOOKUP(A37,'import Bilecik'!A:P,7,0)</f>
        <v>0</v>
      </c>
      <c r="H37" s="56">
        <f>VLOOKUP(A37,'import Bilecik'!A:P,8,0)</f>
        <v>12</v>
      </c>
      <c r="I37" s="56">
        <f>VLOOKUP(A37,'import Bilecik'!A:P,9,0)</f>
        <v>12</v>
      </c>
      <c r="J37" s="216">
        <f>VLOOKUP(A37,'import Bilecik'!A:P,10,0)</f>
        <v>0</v>
      </c>
      <c r="K37" s="211" t="s">
        <v>4585</v>
      </c>
      <c r="L37" s="211">
        <v>5.449147232E9</v>
      </c>
      <c r="M37" s="211" t="s">
        <v>4463</v>
      </c>
      <c r="N37" s="211" t="s">
        <v>2520</v>
      </c>
      <c r="O37" s="211" t="s">
        <v>4586</v>
      </c>
      <c r="P37" s="217" t="str">
        <f>VLOOKUP(A37,'import Bilecik'!A:P,16,0)</f>
        <v>Geleneksel</v>
      </c>
      <c r="Q37" s="218" t="b">
        <v>0</v>
      </c>
      <c r="R37" s="218"/>
      <c r="S37" s="218"/>
      <c r="T37" s="218"/>
      <c r="U37" s="218"/>
      <c r="V37" s="220"/>
      <c r="W37" s="220"/>
      <c r="X37" s="218"/>
      <c r="Y37" s="218"/>
      <c r="Z37" s="220"/>
      <c r="AA37" s="218"/>
      <c r="AB37" s="221"/>
      <c r="AC37" s="218"/>
      <c r="AD37" s="221"/>
      <c r="AE37" s="218"/>
      <c r="AF37" s="218"/>
      <c r="AG37" s="218"/>
      <c r="AH37" s="218"/>
      <c r="AI37" s="218"/>
      <c r="AJ37" s="218"/>
      <c r="AK37" s="218"/>
      <c r="AL37" s="218"/>
      <c r="AM37" s="218"/>
    </row>
    <row r="38" ht="15.75" customHeight="1">
      <c r="A38" s="56" t="s">
        <v>4439</v>
      </c>
      <c r="B38" s="56" t="s">
        <v>4440</v>
      </c>
      <c r="C38" s="56" t="str">
        <f>VLOOKUP(A38,'import Bilecik'!A:P,3,0)</f>
        <v>DOĞRU</v>
      </c>
      <c r="D38" s="56" t="s">
        <v>1597</v>
      </c>
      <c r="E38" s="56">
        <f>VLOOKUP(A38,'import Bilecik'!A:P,5,0)</f>
        <v>337</v>
      </c>
      <c r="F38" s="56">
        <f>VLOOKUP(A38,'import Bilecik'!A:P,6,0)</f>
        <v>11</v>
      </c>
      <c r="G38" s="56">
        <f>VLOOKUP(A38,'import Bilecik'!A:P,7,0)</f>
        <v>0</v>
      </c>
      <c r="H38" s="56">
        <f>VLOOKUP(A38,'import Bilecik'!A:P,8,0)</f>
        <v>14</v>
      </c>
      <c r="I38" s="56">
        <f>VLOOKUP(A38,'import Bilecik'!A:P,9,0)</f>
        <v>14</v>
      </c>
      <c r="J38" s="216">
        <f>VLOOKUP(A38,'import Bilecik'!A:P,10,0)</f>
        <v>0</v>
      </c>
      <c r="K38" s="56" t="s">
        <v>4587</v>
      </c>
      <c r="L38" s="56">
        <v>5.524981111E9</v>
      </c>
      <c r="M38" s="56" t="s">
        <v>1350</v>
      </c>
      <c r="N38" s="56" t="s">
        <v>1667</v>
      </c>
      <c r="O38" s="56" t="s">
        <v>4443</v>
      </c>
      <c r="P38" s="217" t="str">
        <f>VLOOKUP(A38,'import Bilecik'!A:P,16,0)</f>
        <v>Geleneksel</v>
      </c>
      <c r="Q38" s="218" t="b">
        <v>0</v>
      </c>
      <c r="R38" s="218" t="s">
        <v>38</v>
      </c>
      <c r="S38" s="218" t="s">
        <v>167</v>
      </c>
      <c r="T38" s="207" t="s">
        <v>4422</v>
      </c>
      <c r="U38" s="218"/>
      <c r="V38" s="220">
        <v>44630.0</v>
      </c>
      <c r="W38" s="220">
        <v>44635.0</v>
      </c>
      <c r="X38" s="218"/>
      <c r="Y38" s="218" t="s">
        <v>1353</v>
      </c>
      <c r="Z38" s="220">
        <v>44627.0</v>
      </c>
      <c r="AA38" s="218" t="s">
        <v>1353</v>
      </c>
      <c r="AB38" s="221">
        <v>44630.0</v>
      </c>
      <c r="AC38" s="218"/>
      <c r="AD38" s="221"/>
      <c r="AE38" s="218"/>
      <c r="AF38" s="218"/>
      <c r="AG38" s="218"/>
      <c r="AH38" s="218"/>
      <c r="AI38" s="218" t="s">
        <v>404</v>
      </c>
      <c r="AJ38" s="218" t="s">
        <v>167</v>
      </c>
      <c r="AK38" s="218"/>
      <c r="AL38" s="218"/>
      <c r="AM38" s="218"/>
    </row>
    <row r="39" ht="15.75" customHeight="1">
      <c r="A39" s="56" t="s">
        <v>4588</v>
      </c>
      <c r="B39" s="56" t="s">
        <v>4589</v>
      </c>
      <c r="C39" s="56" t="str">
        <f>VLOOKUP(A39,'import Bilecik'!A:P,3,0)</f>
        <v>DOĞRU</v>
      </c>
      <c r="D39" s="56" t="s">
        <v>1364</v>
      </c>
      <c r="E39" s="56">
        <f>VLOOKUP(A39,'import Bilecik'!A:P,5,0)</f>
        <v>210</v>
      </c>
      <c r="F39" s="56">
        <f>VLOOKUP(A39,'import Bilecik'!A:P,6,0)</f>
        <v>17</v>
      </c>
      <c r="G39" s="56">
        <f>VLOOKUP(A39,'import Bilecik'!A:P,7,0)</f>
        <v>6</v>
      </c>
      <c r="H39" s="56">
        <f>VLOOKUP(A39,'import Bilecik'!A:P,8,0)</f>
        <v>20</v>
      </c>
      <c r="I39" s="56">
        <f>VLOOKUP(A39,'import Bilecik'!A:P,9,0)</f>
        <v>26</v>
      </c>
      <c r="J39" s="216">
        <f>VLOOKUP(A39,'import Bilecik'!A:P,10,0)</f>
        <v>0.230769</v>
      </c>
      <c r="K39" s="56" t="s">
        <v>4590</v>
      </c>
      <c r="L39" s="56">
        <v>5.331497911E9</v>
      </c>
      <c r="M39" s="56" t="s">
        <v>1350</v>
      </c>
      <c r="N39" s="56" t="s">
        <v>3764</v>
      </c>
      <c r="O39" s="56" t="s">
        <v>4591</v>
      </c>
      <c r="P39" s="217" t="str">
        <f>VLOOKUP(A39,'import Bilecik'!A:P,16,0)</f>
        <v>Geleneksel</v>
      </c>
      <c r="Q39" s="218" t="b">
        <v>0</v>
      </c>
      <c r="R39" s="218"/>
      <c r="S39" s="218"/>
      <c r="T39" s="218"/>
      <c r="U39" s="218"/>
      <c r="V39" s="220"/>
      <c r="W39" s="220"/>
      <c r="X39" s="218"/>
      <c r="Y39" s="218"/>
      <c r="Z39" s="220"/>
      <c r="AA39" s="218"/>
      <c r="AB39" s="221"/>
      <c r="AC39" s="218"/>
      <c r="AD39" s="221"/>
      <c r="AE39" s="218"/>
      <c r="AF39" s="218"/>
      <c r="AG39" s="218"/>
      <c r="AH39" s="218"/>
      <c r="AI39" s="218"/>
      <c r="AJ39" s="218"/>
      <c r="AK39" s="218"/>
      <c r="AL39" s="218"/>
      <c r="AM39" s="218"/>
    </row>
    <row r="40" ht="15.75" customHeight="1">
      <c r="A40" s="56" t="s">
        <v>4592</v>
      </c>
      <c r="B40" s="56" t="s">
        <v>4593</v>
      </c>
      <c r="C40" s="56" t="str">
        <f>VLOOKUP(A40,'import Bilecik'!A:P,3,0)</f>
        <v>DOĞRU</v>
      </c>
      <c r="D40" s="56" t="s">
        <v>1378</v>
      </c>
      <c r="E40" s="56">
        <f>VLOOKUP(A40,'import Bilecik'!A:P,5,0)</f>
        <v>2305</v>
      </c>
      <c r="F40" s="56">
        <f>VLOOKUP(A40,'import Bilecik'!A:P,6,0)</f>
        <v>36</v>
      </c>
      <c r="G40" s="56">
        <f>VLOOKUP(A40,'import Bilecik'!A:P,7,0)</f>
        <v>0</v>
      </c>
      <c r="H40" s="56">
        <f>VLOOKUP(A40,'import Bilecik'!A:P,8,0)</f>
        <v>35</v>
      </c>
      <c r="I40" s="56">
        <f>VLOOKUP(A40,'import Bilecik'!A:P,9,0)</f>
        <v>35</v>
      </c>
      <c r="J40" s="216">
        <f>VLOOKUP(A40,'import Bilecik'!A:P,10,0)</f>
        <v>0</v>
      </c>
      <c r="K40" s="56" t="s">
        <v>4594</v>
      </c>
      <c r="L40" s="56">
        <v>5.464231698E9</v>
      </c>
      <c r="M40" s="56" t="s">
        <v>4463</v>
      </c>
      <c r="N40" s="56" t="s">
        <v>4595</v>
      </c>
      <c r="O40" s="56" t="s">
        <v>4596</v>
      </c>
      <c r="P40" s="217" t="str">
        <f>VLOOKUP(A40,'import Bilecik'!A:P,16,0)</f>
        <v>Geleneksel</v>
      </c>
      <c r="Q40" s="218" t="b">
        <v>0</v>
      </c>
      <c r="R40" s="218"/>
      <c r="S40" s="218"/>
      <c r="T40" s="218"/>
      <c r="U40" s="218"/>
      <c r="V40" s="220"/>
      <c r="W40" s="220"/>
      <c r="X40" s="218"/>
      <c r="Y40" s="218"/>
      <c r="Z40" s="220"/>
      <c r="AA40" s="218"/>
      <c r="AB40" s="221"/>
      <c r="AC40" s="218"/>
      <c r="AD40" s="221"/>
      <c r="AE40" s="218"/>
      <c r="AF40" s="218"/>
      <c r="AG40" s="218"/>
      <c r="AH40" s="218"/>
      <c r="AI40" s="218"/>
      <c r="AJ40" s="218"/>
      <c r="AK40" s="218"/>
      <c r="AL40" s="218"/>
      <c r="AM40" s="218"/>
    </row>
    <row r="41" ht="15.75" customHeight="1">
      <c r="A41" s="56" t="s">
        <v>4402</v>
      </c>
      <c r="B41" s="56" t="s">
        <v>4403</v>
      </c>
      <c r="C41" s="56" t="str">
        <f>VLOOKUP(A41,'import Bilecik'!A:P,3,0)</f>
        <v>DOĞRU</v>
      </c>
      <c r="D41" s="56" t="s">
        <v>1378</v>
      </c>
      <c r="E41" s="56">
        <f>VLOOKUP(A41,'import Bilecik'!A:P,5,0)</f>
        <v>1704</v>
      </c>
      <c r="F41" s="56" t="str">
        <f>VLOOKUP(A41,'import Bilecik'!A:P,6,0)</f>
        <v/>
      </c>
      <c r="G41" s="56">
        <f>VLOOKUP(A41,'import Bilecik'!A:P,7,0)</f>
        <v>6</v>
      </c>
      <c r="H41" s="56">
        <f>VLOOKUP(A41,'import Bilecik'!A:P,8,0)</f>
        <v>4</v>
      </c>
      <c r="I41" s="56">
        <f>VLOOKUP(A41,'import Bilecik'!A:P,9,0)</f>
        <v>10</v>
      </c>
      <c r="J41" s="216">
        <f>VLOOKUP(A41,'import Bilecik'!A:P,10,0)</f>
        <v>0.6</v>
      </c>
      <c r="K41" s="56" t="s">
        <v>4597</v>
      </c>
      <c r="L41" s="56">
        <v>5.415691206E9</v>
      </c>
      <c r="M41" s="56" t="s">
        <v>1350</v>
      </c>
      <c r="N41" s="56" t="s">
        <v>4454</v>
      </c>
      <c r="O41" s="56" t="s">
        <v>4406</v>
      </c>
      <c r="P41" s="217" t="str">
        <f>VLOOKUP(A41,'import Bilecik'!A:P,16,0)</f>
        <v>Geleneksel</v>
      </c>
      <c r="Q41" s="218" t="b">
        <v>0</v>
      </c>
      <c r="R41" s="218" t="s">
        <v>38</v>
      </c>
      <c r="S41" s="218" t="s">
        <v>610</v>
      </c>
      <c r="T41" s="2" t="s">
        <v>4361</v>
      </c>
      <c r="U41" s="218"/>
      <c r="V41" s="220">
        <v>44505.0</v>
      </c>
      <c r="W41" s="220">
        <v>44508.0</v>
      </c>
      <c r="X41" s="218"/>
      <c r="Y41" s="218" t="s">
        <v>1353</v>
      </c>
      <c r="Z41" s="220">
        <v>44505.0</v>
      </c>
      <c r="AA41" s="218"/>
      <c r="AB41" s="221"/>
      <c r="AC41" s="218"/>
      <c r="AD41" s="221"/>
      <c r="AE41" s="218"/>
      <c r="AF41" s="218"/>
      <c r="AG41" s="218"/>
      <c r="AH41" s="218"/>
      <c r="AI41" s="218" t="s">
        <v>610</v>
      </c>
      <c r="AJ41" s="218"/>
      <c r="AK41" s="218"/>
      <c r="AL41" s="218"/>
      <c r="AM41" s="218"/>
    </row>
    <row r="42" ht="15.75" customHeight="1">
      <c r="A42" s="56" t="s">
        <v>4362</v>
      </c>
      <c r="B42" s="56" t="s">
        <v>4363</v>
      </c>
      <c r="C42" s="56" t="str">
        <f>VLOOKUP(A42,'import Bilecik'!A:P,3,0)</f>
        <v>DOĞRU</v>
      </c>
      <c r="D42" s="56" t="s">
        <v>1832</v>
      </c>
      <c r="E42" s="56">
        <f>VLOOKUP(A42,'import Bilecik'!A:P,5,0)</f>
        <v>132</v>
      </c>
      <c r="F42" s="56">
        <f>VLOOKUP(A42,'import Bilecik'!A:P,6,0)</f>
        <v>81</v>
      </c>
      <c r="G42" s="56">
        <f>VLOOKUP(A42,'import Bilecik'!A:P,7,0)</f>
        <v>8</v>
      </c>
      <c r="H42" s="56">
        <f>VLOOKUP(A42,'import Bilecik'!A:P,8,0)</f>
        <v>13</v>
      </c>
      <c r="I42" s="56">
        <f>VLOOKUP(A42,'import Bilecik'!A:P,9,0)</f>
        <v>21</v>
      </c>
      <c r="J42" s="216">
        <f>VLOOKUP(A42,'import Bilecik'!A:P,10,0)</f>
        <v>0.380952</v>
      </c>
      <c r="K42" s="56" t="s">
        <v>4598</v>
      </c>
      <c r="L42" s="56">
        <v>2.282127513E9</v>
      </c>
      <c r="M42" s="56" t="s">
        <v>1350</v>
      </c>
      <c r="N42" s="56" t="s">
        <v>4454</v>
      </c>
      <c r="O42" s="56" t="s">
        <v>4367</v>
      </c>
      <c r="P42" s="217" t="str">
        <f>VLOOKUP(A42,'import Bilecik'!A:P,16,0)</f>
        <v>Geleneksel</v>
      </c>
      <c r="Q42" s="218" t="b">
        <v>0</v>
      </c>
      <c r="R42" s="218" t="s">
        <v>38</v>
      </c>
      <c r="S42" s="218" t="s">
        <v>100</v>
      </c>
      <c r="T42" s="2" t="s">
        <v>4361</v>
      </c>
      <c r="U42" s="218">
        <v>5.43612293E9</v>
      </c>
      <c r="V42" s="220">
        <v>44503.0</v>
      </c>
      <c r="W42" s="220">
        <v>44504.0</v>
      </c>
      <c r="X42" s="218"/>
      <c r="Y42" s="218" t="s">
        <v>1353</v>
      </c>
      <c r="Z42" s="220">
        <v>44503.0</v>
      </c>
      <c r="AA42" s="218"/>
      <c r="AB42" s="221"/>
      <c r="AC42" s="218"/>
      <c r="AD42" s="221"/>
      <c r="AE42" s="218"/>
      <c r="AF42" s="218"/>
      <c r="AG42" s="218"/>
      <c r="AH42" s="218"/>
      <c r="AI42" s="218" t="s">
        <v>100</v>
      </c>
      <c r="AJ42" s="218"/>
      <c r="AK42" s="218"/>
      <c r="AL42" s="218"/>
      <c r="AM42" s="218"/>
    </row>
    <row r="43" ht="15.75" customHeight="1">
      <c r="A43" s="56" t="s">
        <v>4407</v>
      </c>
      <c r="B43" s="56" t="s">
        <v>4408</v>
      </c>
      <c r="C43" s="56" t="str">
        <f>VLOOKUP(A43,'import Bilecik'!A:P,3,0)</f>
        <v>DOĞRU</v>
      </c>
      <c r="D43" s="56" t="s">
        <v>1443</v>
      </c>
      <c r="E43" s="56">
        <f>VLOOKUP(A43,'import Bilecik'!A:P,5,0)</f>
        <v>4309</v>
      </c>
      <c r="F43" s="56">
        <f>VLOOKUP(A43,'import Bilecik'!A:P,6,0)</f>
        <v>227</v>
      </c>
      <c r="G43" s="56">
        <f>VLOOKUP(A43,'import Bilecik'!A:P,7,0)</f>
        <v>19</v>
      </c>
      <c r="H43" s="56">
        <f>VLOOKUP(A43,'import Bilecik'!A:P,8,0)</f>
        <v>28</v>
      </c>
      <c r="I43" s="56">
        <f>VLOOKUP(A43,'import Bilecik'!A:P,9,0)</f>
        <v>47</v>
      </c>
      <c r="J43" s="216">
        <f>VLOOKUP(A43,'import Bilecik'!A:P,10,0)</f>
        <v>0.404255</v>
      </c>
      <c r="K43" s="56" t="s">
        <v>4599</v>
      </c>
      <c r="L43" s="56">
        <v>5.384679004E9</v>
      </c>
      <c r="M43" s="56" t="s">
        <v>1350</v>
      </c>
      <c r="N43" s="56" t="s">
        <v>3764</v>
      </c>
      <c r="O43" s="56" t="s">
        <v>4411</v>
      </c>
      <c r="P43" s="217" t="str">
        <f>VLOOKUP(A43,'import Bilecik'!A:P,16,0)</f>
        <v>Geleneksel</v>
      </c>
      <c r="Q43" s="218" t="b">
        <v>0</v>
      </c>
      <c r="R43" s="218" t="s">
        <v>38</v>
      </c>
      <c r="S43" s="218" t="s">
        <v>610</v>
      </c>
      <c r="T43" s="17" t="s">
        <v>4361</v>
      </c>
      <c r="U43" s="218"/>
      <c r="V43" s="220">
        <v>44505.0</v>
      </c>
      <c r="W43" s="220">
        <v>44508.0</v>
      </c>
      <c r="X43" s="218"/>
      <c r="Y43" s="218" t="s">
        <v>1353</v>
      </c>
      <c r="Z43" s="220">
        <v>44505.0</v>
      </c>
      <c r="AA43" s="218"/>
      <c r="AB43" s="221"/>
      <c r="AC43" s="218"/>
      <c r="AD43" s="221"/>
      <c r="AE43" s="218"/>
      <c r="AF43" s="218"/>
      <c r="AG43" s="218"/>
      <c r="AH43" s="218"/>
      <c r="AI43" s="218" t="s">
        <v>610</v>
      </c>
      <c r="AJ43" s="218"/>
      <c r="AK43" s="218"/>
      <c r="AL43" s="218"/>
      <c r="AM43" s="218"/>
    </row>
    <row r="44" ht="15.75" customHeight="1">
      <c r="A44" s="56" t="s">
        <v>4416</v>
      </c>
      <c r="B44" s="56" t="s">
        <v>4417</v>
      </c>
      <c r="C44" s="56" t="str">
        <f>VLOOKUP(A44,'import Bilecik'!A:P,3,0)</f>
        <v>YANLIŞ</v>
      </c>
      <c r="D44" s="56" t="s">
        <v>1443</v>
      </c>
      <c r="E44" s="56">
        <f>VLOOKUP(A44,'import Bilecik'!A:P,5,0)</f>
        <v>642</v>
      </c>
      <c r="F44" s="56" t="str">
        <f>VLOOKUP(A44,'import Bilecik'!A:P,6,0)</f>
        <v/>
      </c>
      <c r="G44" s="56">
        <f>VLOOKUP(A44,'import Bilecik'!A:P,7,0)</f>
        <v>9</v>
      </c>
      <c r="H44" s="56">
        <f>VLOOKUP(A44,'import Bilecik'!A:P,8,0)</f>
        <v>23</v>
      </c>
      <c r="I44" s="56">
        <f>VLOOKUP(A44,'import Bilecik'!A:P,9,0)</f>
        <v>32</v>
      </c>
      <c r="J44" s="216">
        <f>VLOOKUP(A44,'import Bilecik'!A:P,10,0)</f>
        <v>0.28125</v>
      </c>
      <c r="K44" s="56" t="s">
        <v>4600</v>
      </c>
      <c r="L44" s="56">
        <v>5.078815668E9</v>
      </c>
      <c r="M44" s="56" t="s">
        <v>1350</v>
      </c>
      <c r="N44" s="56" t="s">
        <v>3764</v>
      </c>
      <c r="O44" s="56" t="s">
        <v>4419</v>
      </c>
      <c r="P44" s="217" t="str">
        <f>VLOOKUP(A44,'import Bilecik'!A:P,16,0)</f>
        <v>Geleneksel</v>
      </c>
      <c r="Q44" s="218" t="b">
        <v>0</v>
      </c>
      <c r="R44" s="218" t="s">
        <v>38</v>
      </c>
      <c r="S44" s="218" t="s">
        <v>610</v>
      </c>
      <c r="T44" s="2" t="s">
        <v>4361</v>
      </c>
      <c r="U44" s="218" t="s">
        <v>4601</v>
      </c>
      <c r="V44" s="220">
        <v>44505.0</v>
      </c>
      <c r="W44" s="220">
        <v>44508.0</v>
      </c>
      <c r="X44" s="218"/>
      <c r="Y44" s="218" t="s">
        <v>43</v>
      </c>
      <c r="Z44" s="220">
        <v>44505.0</v>
      </c>
      <c r="AA44" s="218" t="s">
        <v>1353</v>
      </c>
      <c r="AB44" s="221">
        <v>44505.0</v>
      </c>
      <c r="AC44" s="218"/>
      <c r="AD44" s="221"/>
      <c r="AE44" s="218"/>
      <c r="AF44" s="218"/>
      <c r="AG44" s="218"/>
      <c r="AH44" s="218"/>
      <c r="AI44" s="218" t="s">
        <v>610</v>
      </c>
      <c r="AJ44" s="218" t="s">
        <v>610</v>
      </c>
      <c r="AK44" s="218"/>
      <c r="AL44" s="218"/>
      <c r="AM44" s="218"/>
    </row>
    <row r="45" ht="15.75" customHeight="1">
      <c r="A45" s="56" t="s">
        <v>4602</v>
      </c>
      <c r="B45" s="56" t="s">
        <v>4603</v>
      </c>
      <c r="C45" s="56" t="str">
        <f>VLOOKUP(A45,'import Bilecik'!A:P,3,0)</f>
        <v>YANLIŞ</v>
      </c>
      <c r="D45" s="56" t="s">
        <v>1950</v>
      </c>
      <c r="E45" s="56">
        <f>VLOOKUP(A45,'import Bilecik'!A:P,5,0)</f>
        <v>464</v>
      </c>
      <c r="F45" s="56" t="str">
        <f>VLOOKUP(A45,'import Bilecik'!A:P,6,0)</f>
        <v/>
      </c>
      <c r="G45" s="56">
        <f>VLOOKUP(A45,'import Bilecik'!A:P,7,0)</f>
        <v>0</v>
      </c>
      <c r="H45" s="56">
        <f>VLOOKUP(A45,'import Bilecik'!A:P,8,0)</f>
        <v>39</v>
      </c>
      <c r="I45" s="56">
        <f>VLOOKUP(A45,'import Bilecik'!A:P,9,0)</f>
        <v>39</v>
      </c>
      <c r="J45" s="216">
        <f>VLOOKUP(A45,'import Bilecik'!A:P,10,0)</f>
        <v>0</v>
      </c>
      <c r="K45" s="56" t="s">
        <v>4604</v>
      </c>
      <c r="L45" s="56">
        <v>2.282129232E9</v>
      </c>
      <c r="M45" s="56" t="s">
        <v>1350</v>
      </c>
      <c r="N45" s="56" t="s">
        <v>4454</v>
      </c>
      <c r="O45" s="56" t="s">
        <v>4605</v>
      </c>
      <c r="P45" s="217" t="str">
        <f>VLOOKUP(A45,'import Bilecik'!A:P,16,0)</f>
        <v>Geleneksel</v>
      </c>
      <c r="Q45" s="218" t="b">
        <v>0</v>
      </c>
      <c r="R45" s="218" t="s">
        <v>41</v>
      </c>
      <c r="S45" s="218"/>
      <c r="T45" s="218"/>
      <c r="U45" s="218" t="s">
        <v>4606</v>
      </c>
      <c r="V45" s="220"/>
      <c r="W45" s="220"/>
      <c r="X45" s="218"/>
      <c r="Y45" s="218" t="s">
        <v>1353</v>
      </c>
      <c r="Z45" s="220">
        <v>44505.0</v>
      </c>
      <c r="AA45" s="218" t="s">
        <v>1353</v>
      </c>
      <c r="AB45" s="221">
        <v>44506.0</v>
      </c>
      <c r="AC45" s="218" t="s">
        <v>1353</v>
      </c>
      <c r="AD45" s="221">
        <v>44627.0</v>
      </c>
      <c r="AE45" s="218"/>
      <c r="AF45" s="218"/>
      <c r="AG45" s="218"/>
      <c r="AH45" s="218"/>
      <c r="AI45" s="218" t="s">
        <v>610</v>
      </c>
      <c r="AJ45" s="218" t="s">
        <v>610</v>
      </c>
      <c r="AK45" s="218" t="s">
        <v>404</v>
      </c>
      <c r="AL45" s="218"/>
      <c r="AM45" s="218"/>
    </row>
    <row r="46" ht="15.75" customHeight="1">
      <c r="A46" s="56" t="s">
        <v>4607</v>
      </c>
      <c r="B46" s="56" t="s">
        <v>4608</v>
      </c>
      <c r="C46" s="56" t="str">
        <f>VLOOKUP(A46,'import Bilecik'!A:P,3,0)</f>
        <v>DOĞRU</v>
      </c>
      <c r="D46" s="56" t="s">
        <v>1507</v>
      </c>
      <c r="E46" s="56">
        <f>VLOOKUP(A46,'import Bilecik'!A:P,5,0)</f>
        <v>9022</v>
      </c>
      <c r="F46" s="56">
        <f>VLOOKUP(A46,'import Bilecik'!A:P,6,0)</f>
        <v>184</v>
      </c>
      <c r="G46" s="56">
        <f>VLOOKUP(A46,'import Bilecik'!A:P,7,0)</f>
        <v>0</v>
      </c>
      <c r="H46" s="56">
        <f>VLOOKUP(A46,'import Bilecik'!A:P,8,0)</f>
        <v>74</v>
      </c>
      <c r="I46" s="56">
        <f>VLOOKUP(A46,'import Bilecik'!A:P,9,0)</f>
        <v>74</v>
      </c>
      <c r="J46" s="216">
        <f>VLOOKUP(A46,'import Bilecik'!A:P,10,0)</f>
        <v>0</v>
      </c>
      <c r="K46" s="56" t="s">
        <v>4609</v>
      </c>
      <c r="L46" s="56">
        <v>5.424555989E9</v>
      </c>
      <c r="M46" s="56" t="s">
        <v>1350</v>
      </c>
      <c r="N46" s="56" t="s">
        <v>4454</v>
      </c>
      <c r="O46" s="56" t="s">
        <v>4610</v>
      </c>
      <c r="P46" s="217" t="str">
        <f>VLOOKUP(A46,'import Bilecik'!A:P,16,0)</f>
        <v>Geleneksel</v>
      </c>
      <c r="Q46" s="218" t="b">
        <v>1</v>
      </c>
      <c r="R46" s="218"/>
      <c r="S46" s="218"/>
      <c r="T46" s="218"/>
      <c r="U46" s="218" t="s">
        <v>4611</v>
      </c>
      <c r="V46" s="220"/>
      <c r="W46" s="220"/>
      <c r="X46" s="218"/>
      <c r="Y46" s="218" t="s">
        <v>1353</v>
      </c>
      <c r="Z46" s="220">
        <v>44503.0</v>
      </c>
      <c r="AA46" s="218"/>
      <c r="AB46" s="221"/>
      <c r="AC46" s="218"/>
      <c r="AD46" s="221"/>
      <c r="AE46" s="218"/>
      <c r="AF46" s="218"/>
      <c r="AG46" s="218"/>
      <c r="AH46" s="218"/>
      <c r="AI46" s="218" t="s">
        <v>149</v>
      </c>
      <c r="AJ46" s="218"/>
      <c r="AK46" s="218"/>
      <c r="AL46" s="218"/>
      <c r="AM46" s="218"/>
    </row>
    <row r="47" ht="15.75" customHeight="1">
      <c r="A47" s="56" t="s">
        <v>4612</v>
      </c>
      <c r="B47" s="56" t="s">
        <v>4613</v>
      </c>
      <c r="C47" s="56" t="str">
        <f>VLOOKUP(A47,'import Bilecik'!A:P,3,0)</f>
        <v>YANLIŞ</v>
      </c>
      <c r="D47" s="56" t="s">
        <v>1688</v>
      </c>
      <c r="E47" s="56">
        <f>VLOOKUP(A47,'import Bilecik'!A:P,5,0)</f>
        <v>74</v>
      </c>
      <c r="F47" s="56" t="str">
        <f>VLOOKUP(A47,'import Bilecik'!A:P,6,0)</f>
        <v/>
      </c>
      <c r="G47" s="56">
        <f>VLOOKUP(A47,'import Bilecik'!A:P,7,0)</f>
        <v>0</v>
      </c>
      <c r="H47" s="56">
        <f>VLOOKUP(A47,'import Bilecik'!A:P,8,0)</f>
        <v>6</v>
      </c>
      <c r="I47" s="56">
        <f>VLOOKUP(A47,'import Bilecik'!A:P,9,0)</f>
        <v>6</v>
      </c>
      <c r="J47" s="216">
        <f>VLOOKUP(A47,'import Bilecik'!A:P,10,0)</f>
        <v>0</v>
      </c>
      <c r="K47" s="56" t="s">
        <v>4614</v>
      </c>
      <c r="L47" s="56">
        <v>5.556292611E9</v>
      </c>
      <c r="M47" s="56" t="s">
        <v>1350</v>
      </c>
      <c r="N47" s="56" t="s">
        <v>4454</v>
      </c>
      <c r="O47" s="56" t="s">
        <v>4615</v>
      </c>
      <c r="P47" s="217" t="str">
        <f>VLOOKUP(A47,'import Bilecik'!A:P,16,0)</f>
        <v>Geleneksel</v>
      </c>
      <c r="Q47" s="218" t="b">
        <v>0</v>
      </c>
      <c r="R47" s="218" t="s">
        <v>43</v>
      </c>
      <c r="S47" s="218"/>
      <c r="T47" s="218"/>
      <c r="U47" s="218" t="s">
        <v>4560</v>
      </c>
      <c r="V47" s="220"/>
      <c r="W47" s="220"/>
      <c r="X47" s="218"/>
      <c r="Y47" s="218" t="s">
        <v>43</v>
      </c>
      <c r="Z47" s="220">
        <v>44503.0</v>
      </c>
      <c r="AA47" s="218"/>
      <c r="AB47" s="221"/>
      <c r="AC47" s="218"/>
      <c r="AD47" s="221"/>
      <c r="AE47" s="218"/>
      <c r="AF47" s="218"/>
      <c r="AG47" s="218"/>
      <c r="AH47" s="218"/>
      <c r="AI47" s="218" t="s">
        <v>149</v>
      </c>
      <c r="AJ47" s="218"/>
      <c r="AK47" s="218"/>
      <c r="AL47" s="218"/>
      <c r="AM47" s="218"/>
    </row>
    <row r="48" ht="15.75" customHeight="1">
      <c r="A48" s="211" t="s">
        <v>4616</v>
      </c>
      <c r="B48" s="211" t="s">
        <v>4617</v>
      </c>
      <c r="C48" s="56" t="str">
        <f>VLOOKUP(A48,'import Bilecik'!A:P,3,0)</f>
        <v>DOĞRU</v>
      </c>
      <c r="D48" s="211" t="s">
        <v>1370</v>
      </c>
      <c r="E48" s="56">
        <f>VLOOKUP(A48,'import Bilecik'!A:P,5,0)</f>
        <v>185</v>
      </c>
      <c r="F48" s="56">
        <f>VLOOKUP(A48,'import Bilecik'!A:P,6,0)</f>
        <v>55</v>
      </c>
      <c r="G48" s="56">
        <f>VLOOKUP(A48,'import Bilecik'!A:P,7,0)</f>
        <v>0</v>
      </c>
      <c r="H48" s="56">
        <f>VLOOKUP(A48,'import Bilecik'!A:P,8,0)</f>
        <v>4</v>
      </c>
      <c r="I48" s="56">
        <f>VLOOKUP(A48,'import Bilecik'!A:P,9,0)</f>
        <v>4</v>
      </c>
      <c r="J48" s="216">
        <f>VLOOKUP(A48,'import Bilecik'!A:P,10,0)</f>
        <v>0</v>
      </c>
      <c r="K48" s="211" t="s">
        <v>4618</v>
      </c>
      <c r="L48" s="211">
        <v>2.282127678E9</v>
      </c>
      <c r="M48" s="211" t="s">
        <v>1350</v>
      </c>
      <c r="N48" s="211" t="s">
        <v>2694</v>
      </c>
      <c r="O48" s="211" t="s">
        <v>4619</v>
      </c>
      <c r="P48" s="217" t="str">
        <f>VLOOKUP(A48,'import Bilecik'!A:P,16,0)</f>
        <v>Geleneksel</v>
      </c>
      <c r="Q48" s="218" t="b">
        <v>0</v>
      </c>
      <c r="R48" s="218" t="s">
        <v>31</v>
      </c>
      <c r="S48" s="218"/>
      <c r="T48" s="218"/>
      <c r="U48" s="218" t="s">
        <v>4620</v>
      </c>
      <c r="V48" s="220"/>
      <c r="W48" s="220"/>
      <c r="X48" s="218"/>
      <c r="Y48" s="218" t="s">
        <v>1506</v>
      </c>
      <c r="Z48" s="220">
        <v>44627.0</v>
      </c>
      <c r="AA48" s="218"/>
      <c r="AB48" s="221"/>
      <c r="AC48" s="218"/>
      <c r="AD48" s="221"/>
      <c r="AE48" s="218"/>
      <c r="AF48" s="218"/>
      <c r="AG48" s="218"/>
      <c r="AH48" s="218"/>
      <c r="AI48" s="218" t="s">
        <v>404</v>
      </c>
      <c r="AJ48" s="218"/>
      <c r="AK48" s="218"/>
      <c r="AL48" s="218"/>
      <c r="AM48" s="218"/>
    </row>
    <row r="49" ht="15.75" customHeight="1">
      <c r="A49" s="56" t="s">
        <v>4621</v>
      </c>
      <c r="B49" s="56" t="s">
        <v>4622</v>
      </c>
      <c r="C49" s="56" t="str">
        <f>VLOOKUP(A49,'import Bilecik'!A:P,3,0)</f>
        <v>DOĞRU</v>
      </c>
      <c r="D49" s="56" t="s">
        <v>1443</v>
      </c>
      <c r="E49" s="56">
        <f>VLOOKUP(A49,'import Bilecik'!A:P,5,0)</f>
        <v>458</v>
      </c>
      <c r="F49" s="56">
        <f>VLOOKUP(A49,'import Bilecik'!A:P,6,0)</f>
        <v>71</v>
      </c>
      <c r="G49" s="56">
        <f>VLOOKUP(A49,'import Bilecik'!A:P,7,0)</f>
        <v>0</v>
      </c>
      <c r="H49" s="56">
        <f>VLOOKUP(A49,'import Bilecik'!A:P,8,0)</f>
        <v>46</v>
      </c>
      <c r="I49" s="56">
        <f>VLOOKUP(A49,'import Bilecik'!A:P,9,0)</f>
        <v>46</v>
      </c>
      <c r="J49" s="216">
        <f>VLOOKUP(A49,'import Bilecik'!A:P,10,0)</f>
        <v>0</v>
      </c>
      <c r="K49" s="56" t="s">
        <v>4623</v>
      </c>
      <c r="L49" s="56">
        <v>2.282121929E9</v>
      </c>
      <c r="M49" s="56" t="s">
        <v>1350</v>
      </c>
      <c r="N49" s="56" t="s">
        <v>3764</v>
      </c>
      <c r="O49" s="56" t="s">
        <v>4624</v>
      </c>
      <c r="P49" s="217" t="str">
        <f>VLOOKUP(A49,'import Bilecik'!A:P,16,0)</f>
        <v>Geleneksel</v>
      </c>
      <c r="Q49" s="218" t="b">
        <v>0</v>
      </c>
      <c r="R49" s="218" t="s">
        <v>33</v>
      </c>
      <c r="S49" s="218" t="s">
        <v>404</v>
      </c>
      <c r="T49" s="207" t="s">
        <v>4422</v>
      </c>
      <c r="U49" s="218"/>
      <c r="V49" s="220"/>
      <c r="W49" s="220"/>
      <c r="X49" s="218"/>
      <c r="Y49" s="218" t="s">
        <v>1353</v>
      </c>
      <c r="Z49" s="220">
        <v>44627.0</v>
      </c>
      <c r="AA49" s="218" t="s">
        <v>1506</v>
      </c>
      <c r="AB49" s="221">
        <v>44630.0</v>
      </c>
      <c r="AC49" s="218"/>
      <c r="AD49" s="221"/>
      <c r="AE49" s="218"/>
      <c r="AF49" s="218"/>
      <c r="AG49" s="218"/>
      <c r="AH49" s="218"/>
      <c r="AI49" s="218" t="s">
        <v>404</v>
      </c>
      <c r="AJ49" s="218" t="s">
        <v>167</v>
      </c>
      <c r="AK49" s="218"/>
      <c r="AL49" s="218"/>
      <c r="AM49" s="218"/>
    </row>
    <row r="50" ht="15.75" customHeight="1">
      <c r="A50" s="56" t="s">
        <v>4386</v>
      </c>
      <c r="B50" s="56" t="s">
        <v>4387</v>
      </c>
      <c r="C50" s="56" t="str">
        <f>VLOOKUP(A50,'import Bilecik'!A:P,3,0)</f>
        <v>DOĞRU</v>
      </c>
      <c r="D50" s="56" t="s">
        <v>1364</v>
      </c>
      <c r="E50" s="56">
        <f>VLOOKUP(A50,'import Bilecik'!A:P,5,0)</f>
        <v>3347</v>
      </c>
      <c r="F50" s="56">
        <f>VLOOKUP(A50,'import Bilecik'!A:P,6,0)</f>
        <v>160</v>
      </c>
      <c r="G50" s="56">
        <f>VLOOKUP(A50,'import Bilecik'!A:P,7,0)</f>
        <v>10</v>
      </c>
      <c r="H50" s="56">
        <f>VLOOKUP(A50,'import Bilecik'!A:P,8,0)</f>
        <v>7</v>
      </c>
      <c r="I50" s="56">
        <f>VLOOKUP(A50,'import Bilecik'!A:P,9,0)</f>
        <v>17</v>
      </c>
      <c r="J50" s="216">
        <f>VLOOKUP(A50,'import Bilecik'!A:P,10,0)</f>
        <v>0.588235</v>
      </c>
      <c r="K50" s="56" t="s">
        <v>4625</v>
      </c>
      <c r="L50" s="56">
        <v>5.550116298E9</v>
      </c>
      <c r="M50" s="56" t="s">
        <v>1350</v>
      </c>
      <c r="N50" s="56" t="s">
        <v>4454</v>
      </c>
      <c r="O50" s="56" t="s">
        <v>4389</v>
      </c>
      <c r="P50" s="217" t="str">
        <f>VLOOKUP(A50,'import Bilecik'!A:P,16,0)</f>
        <v>Geleneksel</v>
      </c>
      <c r="Q50" s="218" t="b">
        <v>0</v>
      </c>
      <c r="R50" s="218" t="s">
        <v>38</v>
      </c>
      <c r="S50" s="218" t="s">
        <v>149</v>
      </c>
      <c r="T50" s="2" t="s">
        <v>4361</v>
      </c>
      <c r="U50" s="218"/>
      <c r="V50" s="220">
        <v>44503.0</v>
      </c>
      <c r="W50" s="220">
        <v>44504.0</v>
      </c>
      <c r="X50" s="218"/>
      <c r="Y50" s="218" t="s">
        <v>1353</v>
      </c>
      <c r="Z50" s="220">
        <v>44503.0</v>
      </c>
      <c r="AA50" s="218"/>
      <c r="AB50" s="221"/>
      <c r="AC50" s="218"/>
      <c r="AD50" s="221"/>
      <c r="AE50" s="218"/>
      <c r="AF50" s="218"/>
      <c r="AG50" s="218"/>
      <c r="AH50" s="218"/>
      <c r="AI50" s="218" t="s">
        <v>149</v>
      </c>
      <c r="AJ50" s="218"/>
      <c r="AK50" s="218"/>
      <c r="AL50" s="218"/>
      <c r="AM50" s="218"/>
    </row>
    <row r="51" ht="15.75" customHeight="1">
      <c r="A51" s="211" t="s">
        <v>4626</v>
      </c>
      <c r="B51" s="211" t="s">
        <v>4627</v>
      </c>
      <c r="C51" s="56" t="str">
        <f>VLOOKUP(A51,'import Bilecik'!A:P,3,0)</f>
        <v>DOĞRU</v>
      </c>
      <c r="D51" s="211" t="s">
        <v>1443</v>
      </c>
      <c r="E51" s="56">
        <f>VLOOKUP(A51,'import Bilecik'!A:P,5,0)</f>
        <v>73</v>
      </c>
      <c r="F51" s="56">
        <f>VLOOKUP(A51,'import Bilecik'!A:P,6,0)</f>
        <v>33</v>
      </c>
      <c r="G51" s="56">
        <f>VLOOKUP(A51,'import Bilecik'!A:P,7,0)</f>
        <v>0</v>
      </c>
      <c r="H51" s="56">
        <f>VLOOKUP(A51,'import Bilecik'!A:P,8,0)</f>
        <v>29</v>
      </c>
      <c r="I51" s="56">
        <f>VLOOKUP(A51,'import Bilecik'!A:P,9,0)</f>
        <v>29</v>
      </c>
      <c r="J51" s="216">
        <f>VLOOKUP(A51,'import Bilecik'!A:P,10,0)</f>
        <v>0</v>
      </c>
      <c r="K51" s="211" t="s">
        <v>4628</v>
      </c>
      <c r="L51" s="211">
        <v>2.28210011E9</v>
      </c>
      <c r="M51" s="211" t="s">
        <v>1350</v>
      </c>
      <c r="N51" s="211" t="s">
        <v>4478</v>
      </c>
      <c r="O51" s="211" t="s">
        <v>4629</v>
      </c>
      <c r="P51" s="217" t="str">
        <f>VLOOKUP(A51,'import Bilecik'!A:P,16,0)</f>
        <v>Geleneksel</v>
      </c>
      <c r="Q51" s="218" t="b">
        <v>0</v>
      </c>
      <c r="R51" s="218"/>
      <c r="S51" s="218"/>
      <c r="T51" s="218"/>
      <c r="U51" s="218"/>
      <c r="V51" s="220"/>
      <c r="W51" s="220"/>
      <c r="X51" s="218"/>
      <c r="Y51" s="218"/>
      <c r="Z51" s="220"/>
      <c r="AA51" s="218"/>
      <c r="AB51" s="221"/>
      <c r="AC51" s="218"/>
      <c r="AD51" s="221"/>
      <c r="AE51" s="218"/>
      <c r="AF51" s="218"/>
      <c r="AG51" s="218"/>
      <c r="AH51" s="218"/>
      <c r="AI51" s="218"/>
      <c r="AJ51" s="218"/>
      <c r="AK51" s="218"/>
      <c r="AL51" s="218"/>
      <c r="AM51" s="218"/>
    </row>
    <row r="52" ht="15.75" customHeight="1">
      <c r="A52" s="56" t="s">
        <v>4630</v>
      </c>
      <c r="B52" s="56" t="s">
        <v>4631</v>
      </c>
      <c r="C52" s="56" t="str">
        <f>VLOOKUP(A52,'import Bilecik'!A:P,3,0)</f>
        <v>DOĞRU</v>
      </c>
      <c r="D52" s="56" t="s">
        <v>1443</v>
      </c>
      <c r="E52" s="56">
        <f>VLOOKUP(A52,'import Bilecik'!A:P,5,0)</f>
        <v>2046</v>
      </c>
      <c r="F52" s="56">
        <f>VLOOKUP(A52,'import Bilecik'!A:P,6,0)</f>
        <v>436</v>
      </c>
      <c r="G52" s="56">
        <f>VLOOKUP(A52,'import Bilecik'!A:P,7,0)</f>
        <v>0</v>
      </c>
      <c r="H52" s="56">
        <f>VLOOKUP(A52,'import Bilecik'!A:P,8,0)</f>
        <v>21</v>
      </c>
      <c r="I52" s="56">
        <f>VLOOKUP(A52,'import Bilecik'!A:P,9,0)</f>
        <v>21</v>
      </c>
      <c r="J52" s="216">
        <f>VLOOKUP(A52,'import Bilecik'!A:P,10,0)</f>
        <v>0</v>
      </c>
      <c r="K52" s="56" t="s">
        <v>4632</v>
      </c>
      <c r="L52" s="56">
        <v>2.282124484E9</v>
      </c>
      <c r="M52" s="56" t="s">
        <v>1350</v>
      </c>
      <c r="N52" s="56" t="s">
        <v>4478</v>
      </c>
      <c r="O52" s="56" t="s">
        <v>4487</v>
      </c>
      <c r="P52" s="217" t="str">
        <f>VLOOKUP(A52,'import Bilecik'!A:P,16,0)</f>
        <v>Geleneksel</v>
      </c>
      <c r="Q52" s="218" t="b">
        <v>0</v>
      </c>
      <c r="R52" s="218"/>
      <c r="S52" s="218"/>
      <c r="T52" s="223"/>
      <c r="U52" s="218"/>
      <c r="V52" s="220"/>
      <c r="W52" s="220"/>
      <c r="X52" s="218"/>
      <c r="Y52" s="218"/>
      <c r="Z52" s="220"/>
      <c r="AA52" s="218"/>
      <c r="AB52" s="221"/>
      <c r="AC52" s="218"/>
      <c r="AD52" s="221"/>
      <c r="AE52" s="218"/>
      <c r="AF52" s="218"/>
      <c r="AG52" s="218"/>
      <c r="AH52" s="218"/>
      <c r="AI52" s="218"/>
      <c r="AJ52" s="218"/>
      <c r="AK52" s="218"/>
      <c r="AL52" s="218"/>
      <c r="AM52" s="218"/>
    </row>
    <row r="53" ht="15.75" customHeight="1">
      <c r="A53" s="56" t="s">
        <v>4633</v>
      </c>
      <c r="B53" s="56" t="s">
        <v>4634</v>
      </c>
      <c r="C53" s="56" t="str">
        <f>VLOOKUP(A53,'import Bilecik'!A:P,3,0)</f>
        <v>DOĞRU</v>
      </c>
      <c r="D53" s="56" t="s">
        <v>1832</v>
      </c>
      <c r="E53" s="56">
        <f>VLOOKUP(A53,'import Bilecik'!A:P,5,0)</f>
        <v>2800</v>
      </c>
      <c r="F53" s="56">
        <f>VLOOKUP(A53,'import Bilecik'!A:P,6,0)</f>
        <v>304</v>
      </c>
      <c r="G53" s="56">
        <f>VLOOKUP(A53,'import Bilecik'!A:P,7,0)</f>
        <v>0</v>
      </c>
      <c r="H53" s="56">
        <f>VLOOKUP(A53,'import Bilecik'!A:P,8,0)</f>
        <v>16</v>
      </c>
      <c r="I53" s="56">
        <f>VLOOKUP(A53,'import Bilecik'!A:P,9,0)</f>
        <v>16</v>
      </c>
      <c r="J53" s="216">
        <f>VLOOKUP(A53,'import Bilecik'!A:P,10,0)</f>
        <v>0</v>
      </c>
      <c r="K53" s="56" t="s">
        <v>4635</v>
      </c>
      <c r="L53" s="56">
        <v>2.28212708E9</v>
      </c>
      <c r="M53" s="56" t="s">
        <v>1350</v>
      </c>
      <c r="N53" s="56" t="s">
        <v>4454</v>
      </c>
      <c r="O53" s="56" t="s">
        <v>4636</v>
      </c>
      <c r="P53" s="217" t="str">
        <f>VLOOKUP(A53,'import Bilecik'!A:P,16,0)</f>
        <v>Geleneksel</v>
      </c>
      <c r="Q53" s="218" t="b">
        <v>1</v>
      </c>
      <c r="R53" s="218"/>
      <c r="S53" s="218"/>
      <c r="T53" s="218"/>
      <c r="U53" s="218" t="s">
        <v>4637</v>
      </c>
      <c r="V53" s="220"/>
      <c r="W53" s="220"/>
      <c r="X53" s="218"/>
      <c r="Y53" s="218" t="s">
        <v>1475</v>
      </c>
      <c r="Z53" s="220">
        <v>44503.0</v>
      </c>
      <c r="AA53" s="218" t="s">
        <v>43</v>
      </c>
      <c r="AB53" s="221">
        <v>44506.0</v>
      </c>
      <c r="AC53" s="218"/>
      <c r="AD53" s="221"/>
      <c r="AE53" s="218"/>
      <c r="AF53" s="218"/>
      <c r="AG53" s="218"/>
      <c r="AH53" s="218"/>
      <c r="AI53" s="218" t="s">
        <v>100</v>
      </c>
      <c r="AJ53" s="218" t="s">
        <v>610</v>
      </c>
      <c r="AK53" s="218"/>
      <c r="AL53" s="218"/>
      <c r="AM53" s="218"/>
    </row>
    <row r="54" ht="15.75" customHeight="1">
      <c r="A54" s="56" t="s">
        <v>4368</v>
      </c>
      <c r="B54" s="56" t="s">
        <v>4369</v>
      </c>
      <c r="C54" s="56" t="str">
        <f>VLOOKUP(A54,'import Bilecik'!A:P,3,0)</f>
        <v>DOĞRU</v>
      </c>
      <c r="D54" s="56" t="s">
        <v>1577</v>
      </c>
      <c r="E54" s="56">
        <f>VLOOKUP(A54,'import Bilecik'!A:P,5,0)</f>
        <v>6931</v>
      </c>
      <c r="F54" s="56">
        <f>VLOOKUP(A54,'import Bilecik'!A:P,6,0)</f>
        <v>429</v>
      </c>
      <c r="G54" s="56">
        <f>VLOOKUP(A54,'import Bilecik'!A:P,7,0)</f>
        <v>12</v>
      </c>
      <c r="H54" s="56">
        <f>VLOOKUP(A54,'import Bilecik'!A:P,8,0)</f>
        <v>54</v>
      </c>
      <c r="I54" s="56">
        <f>VLOOKUP(A54,'import Bilecik'!A:P,9,0)</f>
        <v>66</v>
      </c>
      <c r="J54" s="216">
        <f>VLOOKUP(A54,'import Bilecik'!A:P,10,0)</f>
        <v>0.181818</v>
      </c>
      <c r="K54" s="56" t="s">
        <v>4638</v>
      </c>
      <c r="L54" s="56">
        <v>2.282122324E9</v>
      </c>
      <c r="M54" s="56" t="s">
        <v>1350</v>
      </c>
      <c r="N54" s="56" t="s">
        <v>4478</v>
      </c>
      <c r="O54" s="56" t="s">
        <v>4371</v>
      </c>
      <c r="P54" s="217" t="str">
        <f>VLOOKUP(A54,'import Bilecik'!A:P,16,0)</f>
        <v>Geleneksel</v>
      </c>
      <c r="Q54" s="218" t="b">
        <v>0</v>
      </c>
      <c r="R54" s="218" t="s">
        <v>38</v>
      </c>
      <c r="S54" s="218" t="s">
        <v>100</v>
      </c>
      <c r="T54" s="17" t="s">
        <v>4361</v>
      </c>
      <c r="U54" s="218" t="s">
        <v>4639</v>
      </c>
      <c r="V54" s="220">
        <v>44503.0</v>
      </c>
      <c r="W54" s="220">
        <v>44504.0</v>
      </c>
      <c r="X54" s="218"/>
      <c r="Y54" s="218" t="s">
        <v>1475</v>
      </c>
      <c r="Z54" s="220">
        <v>44503.0</v>
      </c>
      <c r="AA54" s="218" t="s">
        <v>1353</v>
      </c>
      <c r="AB54" s="221">
        <v>44503.0</v>
      </c>
      <c r="AC54" s="218"/>
      <c r="AD54" s="221"/>
      <c r="AE54" s="218"/>
      <c r="AF54" s="218"/>
      <c r="AG54" s="218"/>
      <c r="AH54" s="218"/>
      <c r="AI54" s="218" t="s">
        <v>100</v>
      </c>
      <c r="AJ54" s="218" t="s">
        <v>100</v>
      </c>
      <c r="AK54" s="218"/>
      <c r="AL54" s="218"/>
      <c r="AM54" s="218"/>
    </row>
    <row r="55" ht="15.75" customHeight="1">
      <c r="A55" s="211" t="s">
        <v>4640</v>
      </c>
      <c r="B55" s="211" t="s">
        <v>4641</v>
      </c>
      <c r="C55" s="56" t="str">
        <f>VLOOKUP(A55,'import Bilecik'!A:P,3,0)</f>
        <v>DOĞRU</v>
      </c>
      <c r="D55" s="211" t="s">
        <v>1356</v>
      </c>
      <c r="E55" s="56">
        <f>VLOOKUP(A55,'import Bilecik'!A:P,5,0)</f>
        <v>116</v>
      </c>
      <c r="F55" s="56">
        <f>VLOOKUP(A55,'import Bilecik'!A:P,6,0)</f>
        <v>39</v>
      </c>
      <c r="G55" s="56">
        <f>VLOOKUP(A55,'import Bilecik'!A:P,7,0)</f>
        <v>0</v>
      </c>
      <c r="H55" s="56">
        <f>VLOOKUP(A55,'import Bilecik'!A:P,8,0)</f>
        <v>71</v>
      </c>
      <c r="I55" s="56">
        <f>VLOOKUP(A55,'import Bilecik'!A:P,9,0)</f>
        <v>71</v>
      </c>
      <c r="J55" s="216">
        <f>VLOOKUP(A55,'import Bilecik'!A:P,10,0)</f>
        <v>0</v>
      </c>
      <c r="K55" s="211" t="s">
        <v>4642</v>
      </c>
      <c r="L55" s="211">
        <v>5.375691666E9</v>
      </c>
      <c r="M55" s="211" t="s">
        <v>1350</v>
      </c>
      <c r="N55" s="211" t="s">
        <v>4454</v>
      </c>
      <c r="O55" s="211" t="s">
        <v>4643</v>
      </c>
      <c r="P55" s="217" t="str">
        <f>VLOOKUP(A55,'import Bilecik'!A:P,16,0)</f>
        <v>Geleneksel</v>
      </c>
      <c r="Q55" s="218" t="b">
        <v>0</v>
      </c>
      <c r="R55" s="218"/>
      <c r="S55" s="218"/>
      <c r="T55" s="218"/>
      <c r="U55" s="218"/>
      <c r="V55" s="220"/>
      <c r="W55" s="220"/>
      <c r="X55" s="218"/>
      <c r="Y55" s="218"/>
      <c r="Z55" s="220"/>
      <c r="AA55" s="218"/>
      <c r="AB55" s="221"/>
      <c r="AC55" s="218"/>
      <c r="AD55" s="221"/>
      <c r="AE55" s="218"/>
      <c r="AF55" s="218"/>
      <c r="AG55" s="218"/>
      <c r="AH55" s="218"/>
      <c r="AI55" s="218"/>
      <c r="AJ55" s="218"/>
      <c r="AK55" s="218"/>
      <c r="AL55" s="218"/>
      <c r="AM55" s="218"/>
    </row>
    <row r="56" ht="15.75" customHeight="1">
      <c r="A56" s="56" t="s">
        <v>4644</v>
      </c>
      <c r="B56" s="56" t="s">
        <v>4645</v>
      </c>
      <c r="C56" s="56" t="str">
        <f>VLOOKUP(A56,'import Bilecik'!A:P,3,0)</f>
        <v>DOĞRU</v>
      </c>
      <c r="D56" s="56" t="s">
        <v>1356</v>
      </c>
      <c r="E56" s="56">
        <f>VLOOKUP(A56,'import Bilecik'!A:P,5,0)</f>
        <v>87</v>
      </c>
      <c r="F56" s="56">
        <f>VLOOKUP(A56,'import Bilecik'!A:P,6,0)</f>
        <v>18</v>
      </c>
      <c r="G56" s="56">
        <f>VLOOKUP(A56,'import Bilecik'!A:P,7,0)</f>
        <v>0</v>
      </c>
      <c r="H56" s="56">
        <f>VLOOKUP(A56,'import Bilecik'!A:P,8,0)</f>
        <v>16</v>
      </c>
      <c r="I56" s="56">
        <f>VLOOKUP(A56,'import Bilecik'!A:P,9,0)</f>
        <v>16</v>
      </c>
      <c r="J56" s="216">
        <f>VLOOKUP(A56,'import Bilecik'!A:P,10,0)</f>
        <v>0</v>
      </c>
      <c r="K56" s="56" t="s">
        <v>4453</v>
      </c>
      <c r="L56" s="56">
        <v>5.464013311E9</v>
      </c>
      <c r="M56" s="56" t="s">
        <v>1350</v>
      </c>
      <c r="N56" s="56" t="s">
        <v>4454</v>
      </c>
      <c r="O56" s="56" t="s">
        <v>4384</v>
      </c>
      <c r="P56" s="217" t="str">
        <f>VLOOKUP(A56,'import Bilecik'!A:P,16,0)</f>
        <v>Geleneksel</v>
      </c>
      <c r="Q56" s="218" t="b">
        <v>0</v>
      </c>
      <c r="R56" s="218" t="s">
        <v>29</v>
      </c>
      <c r="S56" s="218"/>
      <c r="T56" s="218"/>
      <c r="U56" s="218"/>
      <c r="V56" s="220"/>
      <c r="W56" s="220"/>
      <c r="X56" s="218"/>
      <c r="Y56" s="218" t="s">
        <v>1353</v>
      </c>
      <c r="Z56" s="220">
        <v>44627.0</v>
      </c>
      <c r="AA56" s="218"/>
      <c r="AB56" s="221"/>
      <c r="AC56" s="218"/>
      <c r="AD56" s="221"/>
      <c r="AE56" s="218"/>
      <c r="AF56" s="218"/>
      <c r="AG56" s="218"/>
      <c r="AH56" s="218"/>
      <c r="AI56" s="218" t="s">
        <v>404</v>
      </c>
      <c r="AJ56" s="218"/>
      <c r="AK56" s="218"/>
      <c r="AL56" s="218"/>
      <c r="AM56" s="218"/>
    </row>
    <row r="57" ht="15.75" customHeight="1">
      <c r="A57" s="56" t="s">
        <v>4390</v>
      </c>
      <c r="B57" s="56" t="s">
        <v>4391</v>
      </c>
      <c r="C57" s="56" t="str">
        <f>VLOOKUP(A57,'import Bilecik'!A:P,3,0)</f>
        <v>DOĞRU</v>
      </c>
      <c r="D57" s="56" t="s">
        <v>1597</v>
      </c>
      <c r="E57" s="56">
        <f>VLOOKUP(A57,'import Bilecik'!A:P,5,0)</f>
        <v>250</v>
      </c>
      <c r="F57" s="56" t="str">
        <f>VLOOKUP(A57,'import Bilecik'!A:P,6,0)</f>
        <v/>
      </c>
      <c r="G57" s="56">
        <f>VLOOKUP(A57,'import Bilecik'!A:P,7,0)</f>
        <v>3</v>
      </c>
      <c r="H57" s="56">
        <f>VLOOKUP(A57,'import Bilecik'!A:P,8,0)</f>
        <v>20</v>
      </c>
      <c r="I57" s="56">
        <f>VLOOKUP(A57,'import Bilecik'!A:P,9,0)</f>
        <v>23</v>
      </c>
      <c r="J57" s="216">
        <f>VLOOKUP(A57,'import Bilecik'!A:P,10,0)</f>
        <v>0.130435</v>
      </c>
      <c r="K57" s="56" t="s">
        <v>4646</v>
      </c>
      <c r="L57" s="56">
        <v>5.467269168E9</v>
      </c>
      <c r="M57" s="56" t="s">
        <v>1350</v>
      </c>
      <c r="N57" s="56" t="s">
        <v>4478</v>
      </c>
      <c r="O57" s="56" t="s">
        <v>4393</v>
      </c>
      <c r="P57" s="217" t="str">
        <f>VLOOKUP(A57,'import Bilecik'!A:P,16,0)</f>
        <v>Geleneksel</v>
      </c>
      <c r="Q57" s="218" t="b">
        <v>0</v>
      </c>
      <c r="R57" s="218" t="s">
        <v>38</v>
      </c>
      <c r="S57" s="218" t="s">
        <v>100</v>
      </c>
      <c r="T57" s="2" t="s">
        <v>4361</v>
      </c>
      <c r="U57" s="2" t="s">
        <v>4647</v>
      </c>
      <c r="V57" s="220">
        <v>44503.0</v>
      </c>
      <c r="W57" s="220">
        <v>44504.0</v>
      </c>
      <c r="X57" s="218"/>
      <c r="Y57" s="218" t="s">
        <v>1353</v>
      </c>
      <c r="Z57" s="220">
        <v>44503.0</v>
      </c>
      <c r="AA57" s="218"/>
      <c r="AB57" s="221"/>
      <c r="AC57" s="218"/>
      <c r="AD57" s="221"/>
      <c r="AE57" s="218"/>
      <c r="AF57" s="218"/>
      <c r="AG57" s="218"/>
      <c r="AH57" s="218"/>
      <c r="AI57" s="218" t="s">
        <v>100</v>
      </c>
      <c r="AJ57" s="218"/>
      <c r="AK57" s="218"/>
      <c r="AL57" s="218"/>
      <c r="AM57" s="218"/>
    </row>
    <row r="58" ht="15.75" customHeight="1">
      <c r="A58" s="56" t="s">
        <v>4372</v>
      </c>
      <c r="B58" s="56" t="s">
        <v>4373</v>
      </c>
      <c r="C58" s="56" t="str">
        <f>VLOOKUP(A58,'import Bilecik'!A:P,3,0)</f>
        <v>DOĞRU</v>
      </c>
      <c r="D58" s="56" t="s">
        <v>2034</v>
      </c>
      <c r="E58" s="56">
        <f>VLOOKUP(A58,'import Bilecik'!A:P,5,0)</f>
        <v>2967</v>
      </c>
      <c r="F58" s="56">
        <f>VLOOKUP(A58,'import Bilecik'!A:P,6,0)</f>
        <v>33</v>
      </c>
      <c r="G58" s="56">
        <f>VLOOKUP(A58,'import Bilecik'!A:P,7,0)</f>
        <v>20</v>
      </c>
      <c r="H58" s="56">
        <f>VLOOKUP(A58,'import Bilecik'!A:P,8,0)</f>
        <v>22</v>
      </c>
      <c r="I58" s="56">
        <f>VLOOKUP(A58,'import Bilecik'!A:P,9,0)</f>
        <v>42</v>
      </c>
      <c r="J58" s="216">
        <f>VLOOKUP(A58,'import Bilecik'!A:P,10,0)</f>
        <v>0.47619</v>
      </c>
      <c r="K58" s="56" t="s">
        <v>4648</v>
      </c>
      <c r="L58" s="56">
        <v>2.282121018E9</v>
      </c>
      <c r="M58" s="56" t="s">
        <v>1350</v>
      </c>
      <c r="N58" s="56" t="s">
        <v>4454</v>
      </c>
      <c r="O58" s="56" t="s">
        <v>4376</v>
      </c>
      <c r="P58" s="217" t="str">
        <f>VLOOKUP(A58,'import Bilecik'!A:P,16,0)</f>
        <v>Geleneksel</v>
      </c>
      <c r="Q58" s="218" t="b">
        <v>0</v>
      </c>
      <c r="R58" s="218" t="s">
        <v>38</v>
      </c>
      <c r="S58" s="218" t="s">
        <v>149</v>
      </c>
      <c r="T58" s="2" t="s">
        <v>4361</v>
      </c>
      <c r="U58" s="218" t="s">
        <v>4649</v>
      </c>
      <c r="V58" s="220"/>
      <c r="W58" s="220"/>
      <c r="X58" s="218"/>
      <c r="Y58" s="218" t="s">
        <v>1353</v>
      </c>
      <c r="Z58" s="220">
        <v>44503.0</v>
      </c>
      <c r="AA58" s="218"/>
      <c r="AB58" s="221"/>
      <c r="AC58" s="218"/>
      <c r="AD58" s="221"/>
      <c r="AE58" s="218"/>
      <c r="AF58" s="218"/>
      <c r="AG58" s="218"/>
      <c r="AH58" s="218"/>
      <c r="AI58" s="218" t="s">
        <v>149</v>
      </c>
      <c r="AJ58" s="218"/>
      <c r="AK58" s="218"/>
      <c r="AL58" s="218"/>
      <c r="AM58" s="218"/>
    </row>
    <row r="59" ht="15.75" customHeight="1">
      <c r="A59" s="56" t="s">
        <v>4650</v>
      </c>
      <c r="B59" s="56" t="s">
        <v>4651</v>
      </c>
      <c r="C59" s="56" t="str">
        <f>VLOOKUP(A59,'import Bilecik'!A:P,3,0)</f>
        <v>DOĞRU</v>
      </c>
      <c r="D59" s="56" t="s">
        <v>1443</v>
      </c>
      <c r="E59" s="56">
        <f>VLOOKUP(A59,'import Bilecik'!A:P,5,0)</f>
        <v>322</v>
      </c>
      <c r="F59" s="56">
        <f>VLOOKUP(A59,'import Bilecik'!A:P,6,0)</f>
        <v>60</v>
      </c>
      <c r="G59" s="56">
        <f>VLOOKUP(A59,'import Bilecik'!A:P,7,0)</f>
        <v>0</v>
      </c>
      <c r="H59" s="56">
        <f>VLOOKUP(A59,'import Bilecik'!A:P,8,0)</f>
        <v>29</v>
      </c>
      <c r="I59" s="56">
        <f>VLOOKUP(A59,'import Bilecik'!A:P,9,0)</f>
        <v>29</v>
      </c>
      <c r="J59" s="216">
        <f>VLOOKUP(A59,'import Bilecik'!A:P,10,0)</f>
        <v>0</v>
      </c>
      <c r="K59" s="56" t="s">
        <v>4468</v>
      </c>
      <c r="L59" s="56">
        <v>2.282120056E9</v>
      </c>
      <c r="M59" s="56" t="s">
        <v>1350</v>
      </c>
      <c r="N59" s="56" t="s">
        <v>4454</v>
      </c>
      <c r="O59" s="56" t="s">
        <v>4469</v>
      </c>
      <c r="P59" s="217" t="str">
        <f>VLOOKUP(A59,'import Bilecik'!A:P,16,0)</f>
        <v>Geleneksel</v>
      </c>
      <c r="Q59" s="218" t="b">
        <v>0</v>
      </c>
      <c r="R59" s="218" t="s">
        <v>43</v>
      </c>
      <c r="S59" s="218"/>
      <c r="T59" s="218"/>
      <c r="U59" s="218"/>
      <c r="V59" s="220"/>
      <c r="W59" s="220"/>
      <c r="X59" s="218"/>
      <c r="Y59" s="218" t="s">
        <v>43</v>
      </c>
      <c r="Z59" s="220">
        <v>44625.0</v>
      </c>
      <c r="AA59" s="218"/>
      <c r="AB59" s="221"/>
      <c r="AC59" s="218"/>
      <c r="AD59" s="221"/>
      <c r="AE59" s="218"/>
      <c r="AF59" s="218"/>
      <c r="AG59" s="218"/>
      <c r="AH59" s="218"/>
      <c r="AI59" s="218" t="s">
        <v>404</v>
      </c>
      <c r="AJ59" s="218"/>
      <c r="AK59" s="218"/>
      <c r="AL59" s="218"/>
      <c r="AM59" s="218"/>
    </row>
    <row r="60" ht="15.75" customHeight="1">
      <c r="A60" s="56" t="s">
        <v>4652</v>
      </c>
      <c r="B60" s="56" t="s">
        <v>4653</v>
      </c>
      <c r="C60" s="56" t="str">
        <f>VLOOKUP(A60,'import Bilecik'!A:P,3,0)</f>
        <v>DOĞRU</v>
      </c>
      <c r="D60" s="56" t="s">
        <v>1356</v>
      </c>
      <c r="E60" s="56">
        <f>VLOOKUP(A60,'import Bilecik'!A:P,5,0)</f>
        <v>2050</v>
      </c>
      <c r="F60" s="56">
        <f>VLOOKUP(A60,'import Bilecik'!A:P,6,0)</f>
        <v>37</v>
      </c>
      <c r="G60" s="56">
        <f>VLOOKUP(A60,'import Bilecik'!A:P,7,0)</f>
        <v>0</v>
      </c>
      <c r="H60" s="56">
        <f>VLOOKUP(A60,'import Bilecik'!A:P,8,0)</f>
        <v>26</v>
      </c>
      <c r="I60" s="56">
        <f>VLOOKUP(A60,'import Bilecik'!A:P,9,0)</f>
        <v>26</v>
      </c>
      <c r="J60" s="216">
        <f>VLOOKUP(A60,'import Bilecik'!A:P,10,0)</f>
        <v>0</v>
      </c>
      <c r="K60" s="56" t="s">
        <v>4654</v>
      </c>
      <c r="L60" s="56">
        <v>5.443457796E9</v>
      </c>
      <c r="M60" s="56" t="s">
        <v>4463</v>
      </c>
      <c r="N60" s="56" t="s">
        <v>4577</v>
      </c>
      <c r="O60" s="56" t="s">
        <v>4655</v>
      </c>
      <c r="P60" s="217" t="str">
        <f>VLOOKUP(A60,'import Bilecik'!A:P,16,0)</f>
        <v>Geleneksel</v>
      </c>
      <c r="Q60" s="218" t="b">
        <v>0</v>
      </c>
      <c r="R60" s="218"/>
      <c r="S60" s="218"/>
      <c r="T60" s="218"/>
      <c r="U60" s="218"/>
      <c r="V60" s="220"/>
      <c r="W60" s="220"/>
      <c r="X60" s="218"/>
      <c r="Y60" s="218"/>
      <c r="Z60" s="220"/>
      <c r="AA60" s="218"/>
      <c r="AB60" s="221"/>
      <c r="AC60" s="218"/>
      <c r="AD60" s="221"/>
      <c r="AE60" s="218"/>
      <c r="AF60" s="218"/>
      <c r="AG60" s="218"/>
      <c r="AH60" s="218"/>
      <c r="AI60" s="218"/>
      <c r="AJ60" s="218"/>
      <c r="AK60" s="218"/>
      <c r="AL60" s="218"/>
      <c r="AM60" s="218"/>
    </row>
    <row r="61" ht="15.75" customHeight="1">
      <c r="A61" s="56" t="s">
        <v>4656</v>
      </c>
      <c r="B61" s="56" t="s">
        <v>4657</v>
      </c>
      <c r="C61" s="56" t="str">
        <f>VLOOKUP(A61,'import Bilecik'!A:P,3,0)</f>
        <v>DOĞRU</v>
      </c>
      <c r="D61" s="56" t="s">
        <v>1507</v>
      </c>
      <c r="E61" s="56">
        <f>VLOOKUP(A61,'import Bilecik'!A:P,5,0)</f>
        <v>321</v>
      </c>
      <c r="F61" s="56">
        <f>VLOOKUP(A61,'import Bilecik'!A:P,6,0)</f>
        <v>81</v>
      </c>
      <c r="G61" s="56">
        <f>VLOOKUP(A61,'import Bilecik'!A:P,7,0)</f>
        <v>0</v>
      </c>
      <c r="H61" s="56">
        <f>VLOOKUP(A61,'import Bilecik'!A:P,8,0)</f>
        <v>41</v>
      </c>
      <c r="I61" s="56">
        <f>VLOOKUP(A61,'import Bilecik'!A:P,9,0)</f>
        <v>41</v>
      </c>
      <c r="J61" s="216">
        <f>VLOOKUP(A61,'import Bilecik'!A:P,10,0)</f>
        <v>0</v>
      </c>
      <c r="K61" s="56" t="s">
        <v>4658</v>
      </c>
      <c r="L61" s="56">
        <v>5.070075751E9</v>
      </c>
      <c r="M61" s="56" t="s">
        <v>1350</v>
      </c>
      <c r="N61" s="56" t="s">
        <v>4454</v>
      </c>
      <c r="O61" s="56" t="s">
        <v>4659</v>
      </c>
      <c r="P61" s="217" t="str">
        <f>VLOOKUP(A61,'import Bilecik'!A:P,16,0)</f>
        <v>Geleneksel</v>
      </c>
      <c r="Q61" s="218" t="b">
        <v>0</v>
      </c>
      <c r="R61" s="218" t="s">
        <v>43</v>
      </c>
      <c r="S61" s="218"/>
      <c r="T61" s="218"/>
      <c r="U61" s="218"/>
      <c r="V61" s="220"/>
      <c r="W61" s="220"/>
      <c r="X61" s="218"/>
      <c r="Y61" s="218" t="s">
        <v>43</v>
      </c>
      <c r="Z61" s="220">
        <v>44627.0</v>
      </c>
      <c r="AA61" s="218"/>
      <c r="AB61" s="221"/>
      <c r="AC61" s="218"/>
      <c r="AD61" s="221"/>
      <c r="AE61" s="218"/>
      <c r="AF61" s="218"/>
      <c r="AG61" s="218"/>
      <c r="AH61" s="218"/>
      <c r="AI61" s="218" t="s">
        <v>404</v>
      </c>
      <c r="AJ61" s="218"/>
      <c r="AK61" s="218"/>
      <c r="AL61" s="218"/>
      <c r="AM61" s="218"/>
    </row>
    <row r="62" ht="15.75" customHeight="1">
      <c r="A62" s="56" t="s">
        <v>4660</v>
      </c>
      <c r="B62" s="56" t="s">
        <v>4661</v>
      </c>
      <c r="C62" s="56" t="str">
        <f>VLOOKUP(A62,'import Bilecik'!A:P,3,0)</f>
        <v>YANLIŞ</v>
      </c>
      <c r="D62" s="56" t="s">
        <v>1378</v>
      </c>
      <c r="E62" s="56">
        <f>VLOOKUP(A62,'import Bilecik'!A:P,5,0)</f>
        <v>342</v>
      </c>
      <c r="F62" s="56" t="str">
        <f>VLOOKUP(A62,'import Bilecik'!A:P,6,0)</f>
        <v/>
      </c>
      <c r="G62" s="56">
        <f>VLOOKUP(A62,'import Bilecik'!A:P,7,0)</f>
        <v>0</v>
      </c>
      <c r="H62" s="56">
        <f>VLOOKUP(A62,'import Bilecik'!A:P,8,0)</f>
        <v>14</v>
      </c>
      <c r="I62" s="56">
        <f>VLOOKUP(A62,'import Bilecik'!A:P,9,0)</f>
        <v>14</v>
      </c>
      <c r="J62" s="216">
        <f>VLOOKUP(A62,'import Bilecik'!A:P,10,0)</f>
        <v>0</v>
      </c>
      <c r="K62" s="56" t="s">
        <v>4662</v>
      </c>
      <c r="L62" s="56">
        <v>2.282129927E9</v>
      </c>
      <c r="M62" s="56" t="s">
        <v>1350</v>
      </c>
      <c r="N62" s="56" t="s">
        <v>4454</v>
      </c>
      <c r="O62" s="56" t="s">
        <v>4663</v>
      </c>
      <c r="P62" s="217" t="str">
        <f>VLOOKUP(A62,'import Bilecik'!A:P,16,0)</f>
        <v>Geleneksel</v>
      </c>
      <c r="Q62" s="218" t="b">
        <v>0</v>
      </c>
      <c r="R62" s="218" t="s">
        <v>43</v>
      </c>
      <c r="S62" s="218"/>
      <c r="T62" s="218"/>
      <c r="U62" s="218" t="s">
        <v>4664</v>
      </c>
      <c r="V62" s="220"/>
      <c r="W62" s="220"/>
      <c r="X62" s="218"/>
      <c r="Y62" s="218" t="s">
        <v>43</v>
      </c>
      <c r="Z62" s="220">
        <v>44627.0</v>
      </c>
      <c r="AA62" s="218"/>
      <c r="AB62" s="221"/>
      <c r="AC62" s="218"/>
      <c r="AD62" s="221"/>
      <c r="AE62" s="218"/>
      <c r="AF62" s="218"/>
      <c r="AG62" s="218"/>
      <c r="AH62" s="218"/>
      <c r="AI62" s="218" t="s">
        <v>404</v>
      </c>
      <c r="AJ62" s="218"/>
      <c r="AK62" s="218"/>
      <c r="AL62" s="218"/>
      <c r="AM62" s="218"/>
    </row>
    <row r="63" ht="15.75" customHeight="1">
      <c r="A63" s="56" t="s">
        <v>4665</v>
      </c>
      <c r="B63" s="56" t="s">
        <v>4666</v>
      </c>
      <c r="C63" s="56" t="str">
        <f>VLOOKUP(A63,'import Bilecik'!A:P,3,0)</f>
        <v>DOĞRU</v>
      </c>
      <c r="D63" s="56" t="s">
        <v>1950</v>
      </c>
      <c r="E63" s="56">
        <f>VLOOKUP(A63,'import Bilecik'!A:P,5,0)</f>
        <v>197</v>
      </c>
      <c r="F63" s="56">
        <f>VLOOKUP(A63,'import Bilecik'!A:P,6,0)</f>
        <v>8</v>
      </c>
      <c r="G63" s="56">
        <f>VLOOKUP(A63,'import Bilecik'!A:P,7,0)</f>
        <v>0</v>
      </c>
      <c r="H63" s="56">
        <f>VLOOKUP(A63,'import Bilecik'!A:P,8,0)</f>
        <v>120</v>
      </c>
      <c r="I63" s="56">
        <f>VLOOKUP(A63,'import Bilecik'!A:P,9,0)</f>
        <v>120</v>
      </c>
      <c r="J63" s="216">
        <f>VLOOKUP(A63,'import Bilecik'!A:P,10,0)</f>
        <v>0</v>
      </c>
      <c r="K63" s="56" t="s">
        <v>4667</v>
      </c>
      <c r="L63" s="56">
        <v>5.493031444E9</v>
      </c>
      <c r="M63" s="56" t="s">
        <v>4463</v>
      </c>
      <c r="N63" s="56" t="s">
        <v>2520</v>
      </c>
      <c r="O63" s="56" t="s">
        <v>4668</v>
      </c>
      <c r="P63" s="217" t="str">
        <f>VLOOKUP(A63,'import Bilecik'!A:P,16,0)</f>
        <v>Geleneksel</v>
      </c>
      <c r="Q63" s="218" t="b">
        <v>0</v>
      </c>
      <c r="R63" s="218"/>
      <c r="S63" s="218"/>
      <c r="T63" s="218"/>
      <c r="U63" s="218"/>
      <c r="V63" s="220"/>
      <c r="W63" s="220"/>
      <c r="X63" s="218"/>
      <c r="Y63" s="218"/>
      <c r="Z63" s="220"/>
      <c r="AA63" s="218"/>
      <c r="AB63" s="221"/>
      <c r="AC63" s="218"/>
      <c r="AD63" s="221"/>
      <c r="AE63" s="218"/>
      <c r="AF63" s="218"/>
      <c r="AG63" s="218"/>
      <c r="AH63" s="218"/>
      <c r="AI63" s="218"/>
      <c r="AJ63" s="218"/>
      <c r="AK63" s="218"/>
      <c r="AL63" s="218"/>
      <c r="AM63" s="218"/>
    </row>
    <row r="64" ht="15.75" customHeight="1">
      <c r="A64" s="56" t="s">
        <v>4412</v>
      </c>
      <c r="B64" s="56" t="s">
        <v>4413</v>
      </c>
      <c r="C64" s="56" t="str">
        <f>VLOOKUP(A64,'import Bilecik'!A:P,3,0)</f>
        <v>DOĞRU</v>
      </c>
      <c r="D64" s="56" t="s">
        <v>1443</v>
      </c>
      <c r="E64" s="56">
        <f>VLOOKUP(A64,'import Bilecik'!A:P,5,0)</f>
        <v>3269</v>
      </c>
      <c r="F64" s="56">
        <f>VLOOKUP(A64,'import Bilecik'!A:P,6,0)</f>
        <v>191</v>
      </c>
      <c r="G64" s="56">
        <f>VLOOKUP(A64,'import Bilecik'!A:P,7,0)</f>
        <v>21</v>
      </c>
      <c r="H64" s="56">
        <f>VLOOKUP(A64,'import Bilecik'!A:P,8,0)</f>
        <v>16</v>
      </c>
      <c r="I64" s="56">
        <f>VLOOKUP(A64,'import Bilecik'!A:P,9,0)</f>
        <v>37</v>
      </c>
      <c r="J64" s="216">
        <f>VLOOKUP(A64,'import Bilecik'!A:P,10,0)</f>
        <v>0.567568</v>
      </c>
      <c r="K64" s="56" t="s">
        <v>4669</v>
      </c>
      <c r="L64" s="56">
        <v>5.4359004E9</v>
      </c>
      <c r="M64" s="56" t="s">
        <v>1350</v>
      </c>
      <c r="N64" s="56" t="s">
        <v>3764</v>
      </c>
      <c r="O64" s="56" t="s">
        <v>4670</v>
      </c>
      <c r="P64" s="217" t="str">
        <f>VLOOKUP(A64,'import Bilecik'!A:P,16,0)</f>
        <v>Geleneksel</v>
      </c>
      <c r="Q64" s="218" t="b">
        <v>0</v>
      </c>
      <c r="R64" s="218" t="s">
        <v>38</v>
      </c>
      <c r="S64" s="218" t="s">
        <v>610</v>
      </c>
      <c r="T64" s="2" t="s">
        <v>4361</v>
      </c>
      <c r="U64" s="218"/>
      <c r="V64" s="220">
        <v>44505.0</v>
      </c>
      <c r="W64" s="220">
        <v>44508.0</v>
      </c>
      <c r="X64" s="218"/>
      <c r="Y64" s="218" t="s">
        <v>1353</v>
      </c>
      <c r="Z64" s="220">
        <v>44505.0</v>
      </c>
      <c r="AA64" s="218"/>
      <c r="AB64" s="221"/>
      <c r="AC64" s="218"/>
      <c r="AD64" s="221"/>
      <c r="AE64" s="218"/>
      <c r="AF64" s="218"/>
      <c r="AG64" s="218"/>
      <c r="AH64" s="218"/>
      <c r="AI64" s="218" t="s">
        <v>610</v>
      </c>
      <c r="AJ64" s="218"/>
      <c r="AK64" s="218"/>
      <c r="AL64" s="218"/>
      <c r="AM64" s="218"/>
    </row>
    <row r="65" ht="15.75" customHeight="1">
      <c r="A65" s="56" t="s">
        <v>4671</v>
      </c>
      <c r="B65" s="56" t="s">
        <v>4672</v>
      </c>
      <c r="C65" s="56" t="str">
        <f>VLOOKUP(A65,'import Bilecik'!A:P,3,0)</f>
        <v>DOĞRU</v>
      </c>
      <c r="D65" s="56" t="s">
        <v>1370</v>
      </c>
      <c r="E65" s="56">
        <f>VLOOKUP(A65,'import Bilecik'!A:P,5,0)</f>
        <v>4382</v>
      </c>
      <c r="F65" s="56">
        <f>VLOOKUP(A65,'import Bilecik'!A:P,6,0)</f>
        <v>403</v>
      </c>
      <c r="G65" s="56">
        <f>VLOOKUP(A65,'import Bilecik'!A:P,7,0)</f>
        <v>0</v>
      </c>
      <c r="H65" s="56">
        <f>VLOOKUP(A65,'import Bilecik'!A:P,8,0)</f>
        <v>54</v>
      </c>
      <c r="I65" s="56">
        <f>VLOOKUP(A65,'import Bilecik'!A:P,9,0)</f>
        <v>54</v>
      </c>
      <c r="J65" s="216">
        <f>VLOOKUP(A65,'import Bilecik'!A:P,10,0)</f>
        <v>0</v>
      </c>
      <c r="K65" s="56" t="s">
        <v>4635</v>
      </c>
      <c r="L65" s="56">
        <v>2.28212708E9</v>
      </c>
      <c r="M65" s="56" t="s">
        <v>1350</v>
      </c>
      <c r="N65" s="56" t="s">
        <v>4454</v>
      </c>
      <c r="O65" s="56" t="s">
        <v>4636</v>
      </c>
      <c r="P65" s="217" t="str">
        <f>VLOOKUP(A65,'import Bilecik'!A:P,16,0)</f>
        <v>Geleneksel</v>
      </c>
      <c r="Q65" s="218" t="b">
        <v>0</v>
      </c>
      <c r="R65" s="218" t="s">
        <v>31</v>
      </c>
      <c r="S65" s="218"/>
      <c r="T65" s="218"/>
      <c r="U65" s="218" t="s">
        <v>4673</v>
      </c>
      <c r="V65" s="220"/>
      <c r="W65" s="220"/>
      <c r="X65" s="218"/>
      <c r="Y65" s="218" t="s">
        <v>1475</v>
      </c>
      <c r="Z65" s="220">
        <v>44503.0</v>
      </c>
      <c r="AA65" s="218" t="s">
        <v>43</v>
      </c>
      <c r="AB65" s="221">
        <v>44506.0</v>
      </c>
      <c r="AC65" s="218" t="s">
        <v>1353</v>
      </c>
      <c r="AD65" s="221">
        <v>44627.0</v>
      </c>
      <c r="AE65" s="218"/>
      <c r="AF65" s="218"/>
      <c r="AG65" s="218"/>
      <c r="AH65" s="218"/>
      <c r="AI65" s="218" t="s">
        <v>100</v>
      </c>
      <c r="AJ65" s="218" t="s">
        <v>610</v>
      </c>
      <c r="AK65" s="218" t="s">
        <v>404</v>
      </c>
      <c r="AL65" s="218"/>
      <c r="AM65" s="218"/>
    </row>
    <row r="66" ht="15.75" customHeight="1">
      <c r="A66" s="56" t="s">
        <v>4674</v>
      </c>
      <c r="B66" s="56" t="s">
        <v>4675</v>
      </c>
      <c r="C66" s="56" t="str">
        <f>VLOOKUP(A66,'import Bilecik'!A:P,3,0)</f>
        <v>DOĞRU</v>
      </c>
      <c r="D66" s="56" t="s">
        <v>1378</v>
      </c>
      <c r="E66" s="56">
        <f>VLOOKUP(A66,'import Bilecik'!A:P,5,0)</f>
        <v>484</v>
      </c>
      <c r="F66" s="56">
        <f>VLOOKUP(A66,'import Bilecik'!A:P,6,0)</f>
        <v>53</v>
      </c>
      <c r="G66" s="56">
        <f>VLOOKUP(A66,'import Bilecik'!A:P,7,0)</f>
        <v>0</v>
      </c>
      <c r="H66" s="56">
        <f>VLOOKUP(A66,'import Bilecik'!A:P,8,0)</f>
        <v>23</v>
      </c>
      <c r="I66" s="56">
        <f>VLOOKUP(A66,'import Bilecik'!A:P,9,0)</f>
        <v>23</v>
      </c>
      <c r="J66" s="216">
        <f>VLOOKUP(A66,'import Bilecik'!A:P,10,0)</f>
        <v>0</v>
      </c>
      <c r="K66" s="56" t="s">
        <v>4676</v>
      </c>
      <c r="L66" s="56">
        <v>2.282128545E9</v>
      </c>
      <c r="M66" s="56" t="s">
        <v>1350</v>
      </c>
      <c r="N66" s="56" t="s">
        <v>4478</v>
      </c>
      <c r="O66" s="56" t="s">
        <v>4677</v>
      </c>
      <c r="P66" s="217" t="str">
        <f>VLOOKUP(A66,'import Bilecik'!A:P,16,0)</f>
        <v>Geleneksel</v>
      </c>
      <c r="Q66" s="218" t="b">
        <v>1</v>
      </c>
      <c r="R66" s="218"/>
      <c r="S66" s="218"/>
      <c r="T66" s="218"/>
      <c r="U66" s="218" t="s">
        <v>4678</v>
      </c>
      <c r="V66" s="220"/>
      <c r="W66" s="220"/>
      <c r="X66" s="218"/>
      <c r="Y66" s="218" t="s">
        <v>1506</v>
      </c>
      <c r="Z66" s="220"/>
      <c r="AA66" s="218" t="s">
        <v>1353</v>
      </c>
      <c r="AB66" s="221">
        <v>44630.0</v>
      </c>
      <c r="AC66" s="218"/>
      <c r="AD66" s="221"/>
      <c r="AE66" s="218"/>
      <c r="AF66" s="218"/>
      <c r="AG66" s="218"/>
      <c r="AH66" s="218"/>
      <c r="AI66" s="218" t="s">
        <v>404</v>
      </c>
      <c r="AJ66" s="218" t="s">
        <v>167</v>
      </c>
      <c r="AK66" s="218"/>
      <c r="AL66" s="218"/>
      <c r="AM66" s="218"/>
    </row>
    <row r="67" ht="15.75" customHeight="1">
      <c r="A67" s="56" t="s">
        <v>4679</v>
      </c>
      <c r="B67" s="56" t="s">
        <v>4680</v>
      </c>
      <c r="C67" s="56" t="str">
        <f>VLOOKUP(A67,'import Bilecik'!A:P,3,0)</f>
        <v>DOĞRU</v>
      </c>
      <c r="D67" s="56" t="s">
        <v>1378</v>
      </c>
      <c r="E67" s="56">
        <f>VLOOKUP(A67,'import Bilecik'!A:P,5,0)</f>
        <v>1052</v>
      </c>
      <c r="F67" s="56">
        <f>VLOOKUP(A67,'import Bilecik'!A:P,6,0)</f>
        <v>114</v>
      </c>
      <c r="G67" s="56">
        <f>VLOOKUP(A67,'import Bilecik'!A:P,7,0)</f>
        <v>0</v>
      </c>
      <c r="H67" s="56">
        <f>VLOOKUP(A67,'import Bilecik'!A:P,8,0)</f>
        <v>50</v>
      </c>
      <c r="I67" s="56">
        <f>VLOOKUP(A67,'import Bilecik'!A:P,9,0)</f>
        <v>50</v>
      </c>
      <c r="J67" s="216">
        <f>VLOOKUP(A67,'import Bilecik'!A:P,10,0)</f>
        <v>0</v>
      </c>
      <c r="K67" s="56" t="s">
        <v>4681</v>
      </c>
      <c r="L67" s="56">
        <v>2.282128811E9</v>
      </c>
      <c r="M67" s="56" t="s">
        <v>1350</v>
      </c>
      <c r="N67" s="56" t="s">
        <v>4454</v>
      </c>
      <c r="O67" s="56" t="s">
        <v>4682</v>
      </c>
      <c r="P67" s="217" t="str">
        <f>VLOOKUP(A67,'import Bilecik'!A:P,16,0)</f>
        <v>Geleneksel</v>
      </c>
      <c r="Q67" s="218" t="b">
        <v>1</v>
      </c>
      <c r="R67" s="218"/>
      <c r="S67" s="218"/>
      <c r="T67" s="218"/>
      <c r="U67" s="218" t="s">
        <v>4683</v>
      </c>
      <c r="V67" s="220"/>
      <c r="W67" s="220"/>
      <c r="X67" s="218"/>
      <c r="Y67" s="218" t="s">
        <v>1353</v>
      </c>
      <c r="Z67" s="220">
        <v>44627.0</v>
      </c>
      <c r="AA67" s="218"/>
      <c r="AB67" s="221"/>
      <c r="AC67" s="218"/>
      <c r="AD67" s="221"/>
      <c r="AE67" s="218"/>
      <c r="AF67" s="218"/>
      <c r="AG67" s="218"/>
      <c r="AH67" s="218"/>
      <c r="AI67" s="218" t="s">
        <v>404</v>
      </c>
      <c r="AJ67" s="218"/>
      <c r="AK67" s="218"/>
      <c r="AL67" s="218"/>
      <c r="AM67" s="218"/>
    </row>
    <row r="68" ht="15.75" customHeight="1">
      <c r="A68" s="56" t="s">
        <v>4684</v>
      </c>
      <c r="B68" s="56" t="s">
        <v>4685</v>
      </c>
      <c r="C68" s="56" t="str">
        <f>VLOOKUP(A68,'import Bilecik'!A:P,3,0)</f>
        <v>DOĞRU</v>
      </c>
      <c r="D68" s="56" t="s">
        <v>1364</v>
      </c>
      <c r="E68" s="56">
        <f>VLOOKUP(A68,'import Bilecik'!A:P,5,0)</f>
        <v>1579</v>
      </c>
      <c r="F68" s="56">
        <f>VLOOKUP(A68,'import Bilecik'!A:P,6,0)</f>
        <v>105</v>
      </c>
      <c r="G68" s="56">
        <f>VLOOKUP(A68,'import Bilecik'!A:P,7,0)</f>
        <v>0</v>
      </c>
      <c r="H68" s="56">
        <f>VLOOKUP(A68,'import Bilecik'!A:P,8,0)</f>
        <v>21</v>
      </c>
      <c r="I68" s="56">
        <f>VLOOKUP(A68,'import Bilecik'!A:P,9,0)</f>
        <v>21</v>
      </c>
      <c r="J68" s="216">
        <f>VLOOKUP(A68,'import Bilecik'!A:P,10,0)</f>
        <v>0</v>
      </c>
      <c r="K68" s="56" t="s">
        <v>4520</v>
      </c>
      <c r="L68" s="56">
        <v>2.282110211E9</v>
      </c>
      <c r="M68" s="56" t="s">
        <v>1350</v>
      </c>
      <c r="N68" s="56" t="s">
        <v>4478</v>
      </c>
      <c r="O68" s="56" t="s">
        <v>4521</v>
      </c>
      <c r="P68" s="217" t="str">
        <f>VLOOKUP(A68,'import Bilecik'!A:P,16,0)</f>
        <v>Geleneksel</v>
      </c>
      <c r="Q68" s="218" t="b">
        <v>0</v>
      </c>
      <c r="R68" s="218" t="s">
        <v>30</v>
      </c>
      <c r="S68" s="218"/>
      <c r="T68" s="218"/>
      <c r="U68" s="218" t="s">
        <v>4686</v>
      </c>
      <c r="V68" s="220"/>
      <c r="W68" s="220"/>
      <c r="X68" s="218"/>
      <c r="Y68" s="218" t="s">
        <v>43</v>
      </c>
      <c r="Z68" s="220">
        <v>44503.0</v>
      </c>
      <c r="AA68" s="218"/>
      <c r="AB68" s="221"/>
      <c r="AC68" s="218"/>
      <c r="AD68" s="221"/>
      <c r="AE68" s="218"/>
      <c r="AF68" s="218"/>
      <c r="AG68" s="218"/>
      <c r="AH68" s="218"/>
      <c r="AI68" s="218" t="s">
        <v>100</v>
      </c>
      <c r="AJ68" s="218"/>
      <c r="AK68" s="218"/>
      <c r="AL68" s="218"/>
      <c r="AM68" s="218"/>
    </row>
    <row r="69" ht="15.75" customHeight="1">
      <c r="A69" s="56" t="s">
        <v>4687</v>
      </c>
      <c r="B69" s="56" t="s">
        <v>4688</v>
      </c>
      <c r="C69" s="56" t="str">
        <f>VLOOKUP(A69,'import Bilecik'!A:P,3,0)</f>
        <v>DOĞRU</v>
      </c>
      <c r="D69" s="56" t="s">
        <v>1364</v>
      </c>
      <c r="E69" s="56">
        <f>VLOOKUP(A69,'import Bilecik'!A:P,5,0)</f>
        <v>937</v>
      </c>
      <c r="F69" s="56">
        <f>VLOOKUP(A69,'import Bilecik'!A:P,6,0)</f>
        <v>45</v>
      </c>
      <c r="G69" s="56">
        <f>VLOOKUP(A69,'import Bilecik'!A:P,7,0)</f>
        <v>19</v>
      </c>
      <c r="H69" s="56">
        <f>VLOOKUP(A69,'import Bilecik'!A:P,8,0)</f>
        <v>22</v>
      </c>
      <c r="I69" s="56">
        <f>VLOOKUP(A69,'import Bilecik'!A:P,9,0)</f>
        <v>41</v>
      </c>
      <c r="J69" s="216">
        <f>VLOOKUP(A69,'import Bilecik'!A:P,10,0)</f>
        <v>0.463415</v>
      </c>
      <c r="K69" s="56" t="s">
        <v>4614</v>
      </c>
      <c r="L69" s="56">
        <v>2.283155452E9</v>
      </c>
      <c r="M69" s="56" t="s">
        <v>4463</v>
      </c>
      <c r="N69" s="56" t="s">
        <v>2520</v>
      </c>
      <c r="O69" s="56" t="s">
        <v>4689</v>
      </c>
      <c r="P69" s="217" t="str">
        <f>VLOOKUP(A69,'import Bilecik'!A:P,16,0)</f>
        <v>Geleneksel</v>
      </c>
      <c r="Q69" s="218" t="b">
        <v>0</v>
      </c>
      <c r="R69" s="218"/>
      <c r="S69" s="218"/>
      <c r="T69" s="218"/>
      <c r="U69" s="218"/>
      <c r="V69" s="220"/>
      <c r="W69" s="220"/>
      <c r="X69" s="218"/>
      <c r="Y69" s="218"/>
      <c r="Z69" s="220"/>
      <c r="AA69" s="218"/>
      <c r="AB69" s="221"/>
      <c r="AC69" s="218"/>
      <c r="AD69" s="221"/>
      <c r="AE69" s="218"/>
      <c r="AF69" s="218"/>
      <c r="AG69" s="218"/>
      <c r="AH69" s="218"/>
      <c r="AI69" s="218"/>
      <c r="AJ69" s="218"/>
      <c r="AK69" s="218"/>
      <c r="AL69" s="218"/>
      <c r="AM69" s="218"/>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69">
    <sortState ref="A1:AM69">
      <sortCondition descending="1" ref="C1:C69"/>
      <sortCondition ref="B1:B69"/>
    </sortState>
  </autoFilter>
  <customSheetViews>
    <customSheetView guid="{4E283709-B3AB-4124-9678-6D80AE9D1B43}" filter="1" showAutoFilter="1">
      <autoFilter ref="$A$1:$AM$57">
        <filterColumn colId="2">
          <filters>
            <filter val="DOĞRU"/>
          </filters>
        </filterColumn>
        <filterColumn colId="9">
          <filters>
            <filter val="38%"/>
            <filter val="13%"/>
            <filter val="12%"/>
            <filter val="23%"/>
            <filter val="88%"/>
            <filter val="44%"/>
            <filter val="52%"/>
            <filter val="40%"/>
            <filter val="60%"/>
            <filter val="5%"/>
            <filter val="0%"/>
            <filter val="18%"/>
            <filter val="28%"/>
          </filters>
        </filterColumn>
        <filterColumn colId="12">
          <filters>
            <filter val="Merkez"/>
          </filters>
        </filterColumn>
        <filterColumn colId="17">
          <filters>
            <filter val="Sistemden Çıkmak İstiyor"/>
            <filter val="Dönüş Yapacak"/>
          </filters>
        </filterColumn>
      </autoFilter>
      <extLst>
        <ext uri="GoogleSheetsCustomDataVersion1">
          <go:sheetsCustomData xmlns:go="http://customooxmlschemas.google.com/" filterViewId="190633621"/>
        </ext>
      </extLst>
    </customSheetView>
    <customSheetView guid="{065C6842-6D87-4E0A-82DC-3CF83A417642}" filter="1" showAutoFilter="1">
      <autoFilter ref="$A$1:$AM$57">
        <filterColumn colId="12">
          <filters>
            <filter val="Merkez"/>
          </filters>
        </filterColumn>
        <filterColumn colId="17">
          <filters blank="1">
            <filter val="İleride Randevu Alınacak"/>
            <filter val="Randevu İptal"/>
            <filter val="Ulaşılamadı"/>
            <filter val="Dönüş Yapacak"/>
            <filter val="Çekim İstemiyor"/>
            <filter val="Franchise"/>
          </filters>
        </filterColumn>
      </autoFilter>
      <extLst>
        <ext uri="GoogleSheetsCustomDataVersion1">
          <go:sheetsCustomData xmlns:go="http://customooxmlschemas.google.com/" filterViewId="1911081946"/>
        </ext>
      </extLst>
    </customSheetView>
  </customSheetViews>
  <conditionalFormatting sqref="C1:C69">
    <cfRule type="cellIs" dxfId="0" priority="1" operator="equal">
      <formula>"TRUE"</formula>
    </cfRule>
  </conditionalFormatting>
  <conditionalFormatting sqref="C1:C69">
    <cfRule type="cellIs" dxfId="1" priority="2" operator="equal">
      <formula>"FALSE"</formula>
    </cfRule>
  </conditionalFormatting>
  <conditionalFormatting sqref="J1:J69">
    <cfRule type="colorScale" priority="3">
      <colorScale>
        <cfvo type="min"/>
        <cfvo type="percentile" val="50"/>
        <cfvo type="max"/>
        <color rgb="FFE67C73"/>
        <color rgb="FFFFFFFF"/>
        <color rgb="FF57BB8A"/>
      </colorScale>
    </cfRule>
  </conditionalFormatting>
  <dataValidations>
    <dataValidation type="list" allowBlank="1" showErrorMessage="1" sqref="T3:T4 T6 T8 T10:T11 T13:T17 T19:T25 T29:T37 T39:T40 T45:T48 T51:T53 T55:T56 T59:T63 T65:T69">
      <formula1>'Durum Parametreler'!$F$3:$F$21</formula1>
    </dataValidation>
    <dataValidation type="list" allowBlank="1" showErrorMessage="1" sqref="R2:R69">
      <formula1>'Durum Parametreler'!$C$2:$C$19</formula1>
    </dataValidation>
    <dataValidation type="list" allowBlank="1" showErrorMessage="1" sqref="Y2:Y69 AA2:AA69 AC2:AC69 AE2:AE69 AG2:AG69">
      <formula1>'Durum Parametreler'!$J$2:$J$8</formula1>
    </dataValidation>
    <dataValidation type="list" allowBlank="1" showErrorMessage="1" sqref="AI2:AM69">
      <formula1>'Durum Parametreler'!$L$2:$L$26</formula1>
    </dataValidation>
    <dataValidation type="list" allowBlank="1" showErrorMessage="1" sqref="V2:W69 Z2:Z69 AB2:AB69 AD2:AD69 AF2:AF69 AH2:AH69">
      <formula1>'Durum Parametreler'!$A$1:$A$700</formula1>
    </dataValidation>
    <dataValidation type="list" allowBlank="1" showErrorMessage="1" sqref="X2:X69">
      <formula1>'Durum Parametreler'!$C$22:$C$24</formula1>
    </dataValidation>
    <dataValidation type="list" allowBlank="1" showErrorMessage="1" sqref="S2:S69">
      <formula1>'Durum Parametreler'!$L$2:$L$31</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19.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4494</v>
      </c>
      <c r="B2" s="211" t="s">
        <v>4495</v>
      </c>
      <c r="C2" s="212" t="s">
        <v>2897</v>
      </c>
      <c r="D2" s="211" t="s">
        <v>1385</v>
      </c>
      <c r="E2" s="213">
        <v>1788.0</v>
      </c>
      <c r="F2" s="213">
        <v>20.0</v>
      </c>
      <c r="G2" s="213">
        <v>0.0</v>
      </c>
      <c r="H2" s="213">
        <v>24.0</v>
      </c>
      <c r="I2" s="213">
        <v>24.0</v>
      </c>
      <c r="J2" s="213">
        <v>0.0</v>
      </c>
      <c r="K2" s="211" t="s">
        <v>4496</v>
      </c>
      <c r="L2" s="211">
        <v>5.059740557E9</v>
      </c>
      <c r="M2" s="211" t="s">
        <v>4463</v>
      </c>
      <c r="N2" s="211" t="s">
        <v>2520</v>
      </c>
      <c r="O2" s="211" t="s">
        <v>4497</v>
      </c>
      <c r="P2" s="211" t="s">
        <v>2137</v>
      </c>
      <c r="Q2" s="230">
        <f>COUNTIF('Hedef Liste Bilecik'!A:A,A2)</f>
        <v>1</v>
      </c>
    </row>
    <row r="3" ht="15.75" hidden="1" customHeight="1">
      <c r="A3" s="211" t="s">
        <v>4652</v>
      </c>
      <c r="B3" s="211" t="s">
        <v>4690</v>
      </c>
      <c r="C3" s="212" t="s">
        <v>2897</v>
      </c>
      <c r="D3" s="211" t="s">
        <v>1356</v>
      </c>
      <c r="E3" s="213">
        <v>2050.0</v>
      </c>
      <c r="F3" s="213">
        <v>37.0</v>
      </c>
      <c r="G3" s="213">
        <v>0.0</v>
      </c>
      <c r="H3" s="213">
        <v>26.0</v>
      </c>
      <c r="I3" s="213">
        <v>26.0</v>
      </c>
      <c r="J3" s="213">
        <v>0.0</v>
      </c>
      <c r="K3" s="211" t="s">
        <v>4654</v>
      </c>
      <c r="L3" s="211">
        <v>5.443457796E9</v>
      </c>
      <c r="M3" s="211" t="s">
        <v>4463</v>
      </c>
      <c r="N3" s="211" t="s">
        <v>4595</v>
      </c>
      <c r="O3" s="211" t="s">
        <v>4655</v>
      </c>
      <c r="P3" s="211" t="s">
        <v>2137</v>
      </c>
      <c r="Q3" s="230">
        <f>COUNTIF('Hedef Liste Bilecik'!A:A,A3)</f>
        <v>1</v>
      </c>
    </row>
    <row r="4" ht="15.75" hidden="1" customHeight="1">
      <c r="A4" s="211" t="s">
        <v>4412</v>
      </c>
      <c r="B4" s="211" t="s">
        <v>4413</v>
      </c>
      <c r="C4" s="212" t="s">
        <v>2897</v>
      </c>
      <c r="D4" s="211" t="s">
        <v>1443</v>
      </c>
      <c r="E4" s="213">
        <v>3269.0</v>
      </c>
      <c r="F4" s="213">
        <v>191.0</v>
      </c>
      <c r="G4" s="213">
        <v>21.0</v>
      </c>
      <c r="H4" s="213">
        <v>16.0</v>
      </c>
      <c r="I4" s="213">
        <v>37.0</v>
      </c>
      <c r="J4" s="213">
        <v>0.567568</v>
      </c>
      <c r="K4" s="211" t="s">
        <v>4669</v>
      </c>
      <c r="L4" s="211">
        <v>5.4359004E9</v>
      </c>
      <c r="M4" s="211" t="s">
        <v>1350</v>
      </c>
      <c r="N4" s="211" t="s">
        <v>3764</v>
      </c>
      <c r="O4" s="211" t="s">
        <v>4670</v>
      </c>
      <c r="P4" s="211" t="s">
        <v>2137</v>
      </c>
      <c r="Q4" s="230">
        <f>COUNTIF('Hedef Liste Bilecik'!A:A,A4)</f>
        <v>1</v>
      </c>
    </row>
    <row r="5" ht="15.75" hidden="1" customHeight="1">
      <c r="A5" s="211" t="s">
        <v>4498</v>
      </c>
      <c r="B5" s="211" t="s">
        <v>4499</v>
      </c>
      <c r="C5" s="212" t="s">
        <v>2909</v>
      </c>
      <c r="D5" s="211" t="s">
        <v>1356</v>
      </c>
      <c r="E5" s="213">
        <v>19.0</v>
      </c>
      <c r="F5" s="211"/>
      <c r="G5" s="213">
        <v>0.0</v>
      </c>
      <c r="H5" s="213">
        <v>26.0</v>
      </c>
      <c r="I5" s="213">
        <v>26.0</v>
      </c>
      <c r="J5" s="213">
        <v>0.0</v>
      </c>
      <c r="K5" s="211" t="s">
        <v>4500</v>
      </c>
      <c r="L5" s="211">
        <v>5.414412611E9</v>
      </c>
      <c r="M5" s="211" t="s">
        <v>1350</v>
      </c>
      <c r="N5" s="211" t="s">
        <v>4501</v>
      </c>
      <c r="O5" s="211" t="s">
        <v>4502</v>
      </c>
      <c r="P5" s="211" t="s">
        <v>2137</v>
      </c>
      <c r="Q5" s="230">
        <f>COUNTIF('Hedef Liste Bilecik'!A:A,A5)</f>
        <v>1</v>
      </c>
    </row>
    <row r="6" ht="15.75" hidden="1" customHeight="1">
      <c r="A6" s="211" t="s">
        <v>4665</v>
      </c>
      <c r="B6" s="211" t="s">
        <v>4666</v>
      </c>
      <c r="C6" s="212" t="s">
        <v>2897</v>
      </c>
      <c r="D6" s="211" t="s">
        <v>1950</v>
      </c>
      <c r="E6" s="213">
        <v>197.0</v>
      </c>
      <c r="F6" s="213">
        <v>8.0</v>
      </c>
      <c r="G6" s="213">
        <v>0.0</v>
      </c>
      <c r="H6" s="213">
        <v>120.0</v>
      </c>
      <c r="I6" s="213">
        <v>120.0</v>
      </c>
      <c r="J6" s="213">
        <v>0.0</v>
      </c>
      <c r="K6" s="211" t="s">
        <v>4667</v>
      </c>
      <c r="L6" s="211">
        <v>5.493031444E9</v>
      </c>
      <c r="M6" s="211" t="s">
        <v>4463</v>
      </c>
      <c r="N6" s="211" t="s">
        <v>2520</v>
      </c>
      <c r="O6" s="211" t="s">
        <v>4668</v>
      </c>
      <c r="P6" s="211" t="s">
        <v>2137</v>
      </c>
      <c r="Q6" s="230">
        <f>COUNTIF('Hedef Liste Bilecik'!A:A,A6)</f>
        <v>1</v>
      </c>
    </row>
    <row r="7" ht="15.75" hidden="1" customHeight="1">
      <c r="A7" s="211" t="s">
        <v>4402</v>
      </c>
      <c r="B7" s="211" t="s">
        <v>4403</v>
      </c>
      <c r="C7" s="212" t="s">
        <v>2897</v>
      </c>
      <c r="D7" s="211" t="s">
        <v>1378</v>
      </c>
      <c r="E7" s="213">
        <v>1704.0</v>
      </c>
      <c r="F7" s="211"/>
      <c r="G7" s="213">
        <v>6.0</v>
      </c>
      <c r="H7" s="213">
        <v>4.0</v>
      </c>
      <c r="I7" s="213">
        <v>10.0</v>
      </c>
      <c r="J7" s="213">
        <v>0.6</v>
      </c>
      <c r="K7" s="211" t="s">
        <v>4597</v>
      </c>
      <c r="L7" s="211">
        <v>2.282126969E9</v>
      </c>
      <c r="M7" s="211" t="s">
        <v>1350</v>
      </c>
      <c r="N7" s="211" t="s">
        <v>4454</v>
      </c>
      <c r="O7" s="211" t="s">
        <v>4406</v>
      </c>
      <c r="P7" s="211" t="s">
        <v>2137</v>
      </c>
      <c r="Q7" s="230">
        <f>COUNTIF('Hedef Liste Bilecik'!A:A,A7)</f>
        <v>1</v>
      </c>
    </row>
    <row r="8" ht="15.75" hidden="1" customHeight="1">
      <c r="A8" s="211" t="s">
        <v>4691</v>
      </c>
      <c r="B8" s="211" t="s">
        <v>4692</v>
      </c>
      <c r="C8" s="212" t="s">
        <v>2909</v>
      </c>
      <c r="D8" s="211" t="s">
        <v>1364</v>
      </c>
      <c r="E8" s="213">
        <v>48.0</v>
      </c>
      <c r="F8" s="211"/>
      <c r="G8" s="213">
        <v>19.0</v>
      </c>
      <c r="H8" s="213">
        <v>3.0</v>
      </c>
      <c r="I8" s="213">
        <v>22.0</v>
      </c>
      <c r="J8" s="213">
        <v>0.863636</v>
      </c>
      <c r="K8" s="211" t="s">
        <v>4599</v>
      </c>
      <c r="L8" s="211">
        <v>5.384679004E9</v>
      </c>
      <c r="M8" s="211" t="s">
        <v>1350</v>
      </c>
      <c r="N8" s="211" t="s">
        <v>3764</v>
      </c>
      <c r="O8" s="211" t="s">
        <v>4411</v>
      </c>
      <c r="P8" s="211" t="s">
        <v>2137</v>
      </c>
      <c r="Q8" s="230">
        <f>COUNTIF('Hedef Liste Bilecik'!A:A,A8)</f>
        <v>0</v>
      </c>
    </row>
    <row r="9" ht="15.75" hidden="1" customHeight="1">
      <c r="A9" s="211" t="s">
        <v>4407</v>
      </c>
      <c r="B9" s="211" t="s">
        <v>4408</v>
      </c>
      <c r="C9" s="212" t="s">
        <v>2897</v>
      </c>
      <c r="D9" s="211" t="s">
        <v>1443</v>
      </c>
      <c r="E9" s="213">
        <v>4309.0</v>
      </c>
      <c r="F9" s="213">
        <v>227.0</v>
      </c>
      <c r="G9" s="213">
        <v>19.0</v>
      </c>
      <c r="H9" s="213">
        <v>28.0</v>
      </c>
      <c r="I9" s="213">
        <v>47.0</v>
      </c>
      <c r="J9" s="213">
        <v>0.404255</v>
      </c>
      <c r="K9" s="211" t="s">
        <v>4599</v>
      </c>
      <c r="L9" s="211">
        <v>5.384679004E9</v>
      </c>
      <c r="M9" s="211" t="s">
        <v>1350</v>
      </c>
      <c r="N9" s="211" t="s">
        <v>3764</v>
      </c>
      <c r="O9" s="211" t="s">
        <v>4411</v>
      </c>
      <c r="P9" s="211" t="s">
        <v>2137</v>
      </c>
      <c r="Q9" s="230">
        <f>COUNTIF('Hedef Liste Bilecik'!A:A,A9)</f>
        <v>1</v>
      </c>
    </row>
    <row r="10" ht="15.75" hidden="1" customHeight="1">
      <c r="A10" s="211" t="s">
        <v>4579</v>
      </c>
      <c r="B10" s="211" t="s">
        <v>4580</v>
      </c>
      <c r="C10" s="212" t="s">
        <v>2897</v>
      </c>
      <c r="D10" s="211" t="s">
        <v>1385</v>
      </c>
      <c r="E10" s="213">
        <v>1913.0</v>
      </c>
      <c r="F10" s="213">
        <v>40.0</v>
      </c>
      <c r="G10" s="213">
        <v>6.0</v>
      </c>
      <c r="H10" s="213">
        <v>46.0</v>
      </c>
      <c r="I10" s="213">
        <v>52.0</v>
      </c>
      <c r="J10" s="213">
        <v>0.115385</v>
      </c>
      <c r="K10" s="211" t="s">
        <v>4581</v>
      </c>
      <c r="L10" s="211">
        <v>5.438030042E9</v>
      </c>
      <c r="M10" s="211" t="s">
        <v>4463</v>
      </c>
      <c r="N10" s="211" t="s">
        <v>4577</v>
      </c>
      <c r="O10" s="211" t="s">
        <v>4582</v>
      </c>
      <c r="P10" s="211" t="s">
        <v>2137</v>
      </c>
      <c r="Q10" s="230">
        <f>COUNTIF('Hedef Liste Bilecik'!A:A,A10)</f>
        <v>1</v>
      </c>
    </row>
    <row r="11" ht="15.75" hidden="1" customHeight="1">
      <c r="A11" s="211" t="s">
        <v>4518</v>
      </c>
      <c r="B11" s="211" t="s">
        <v>4519</v>
      </c>
      <c r="C11" s="212" t="s">
        <v>2897</v>
      </c>
      <c r="D11" s="211" t="s">
        <v>1356</v>
      </c>
      <c r="E11" s="213">
        <v>1161.0</v>
      </c>
      <c r="F11" s="213">
        <v>20.0</v>
      </c>
      <c r="G11" s="213">
        <v>0.0</v>
      </c>
      <c r="H11" s="213">
        <v>39.0</v>
      </c>
      <c r="I11" s="213">
        <v>39.0</v>
      </c>
      <c r="J11" s="213">
        <v>0.0</v>
      </c>
      <c r="K11" s="211" t="s">
        <v>4520</v>
      </c>
      <c r="L11" s="211">
        <v>2.282110211E9</v>
      </c>
      <c r="M11" s="211" t="s">
        <v>1350</v>
      </c>
      <c r="N11" s="211" t="s">
        <v>1667</v>
      </c>
      <c r="O11" s="211" t="s">
        <v>4521</v>
      </c>
      <c r="P11" s="211" t="s">
        <v>2137</v>
      </c>
      <c r="Q11" s="230">
        <f>COUNTIF('Hedef Liste Bilecik'!A:A,A11)</f>
        <v>1</v>
      </c>
    </row>
    <row r="12" ht="15.75" hidden="1" customHeight="1">
      <c r="A12" s="211" t="s">
        <v>4602</v>
      </c>
      <c r="B12" s="211" t="s">
        <v>4603</v>
      </c>
      <c r="C12" s="212" t="s">
        <v>2909</v>
      </c>
      <c r="D12" s="211" t="s">
        <v>1950</v>
      </c>
      <c r="E12" s="213">
        <v>464.0</v>
      </c>
      <c r="F12" s="211"/>
      <c r="G12" s="213">
        <v>0.0</v>
      </c>
      <c r="H12" s="213">
        <v>39.0</v>
      </c>
      <c r="I12" s="213">
        <v>39.0</v>
      </c>
      <c r="J12" s="213">
        <v>0.0</v>
      </c>
      <c r="K12" s="211" t="s">
        <v>4604</v>
      </c>
      <c r="L12" s="211">
        <v>2.282129232E9</v>
      </c>
      <c r="M12" s="211" t="s">
        <v>1350</v>
      </c>
      <c r="N12" s="211" t="s">
        <v>2694</v>
      </c>
      <c r="O12" s="211" t="s">
        <v>4605</v>
      </c>
      <c r="P12" s="211" t="s">
        <v>2137</v>
      </c>
      <c r="Q12" s="230">
        <f>COUNTIF('Hedef Liste Bilecik'!A:A,A12)</f>
        <v>1</v>
      </c>
    </row>
    <row r="13" ht="15.75" hidden="1" customHeight="1">
      <c r="A13" s="211" t="s">
        <v>4684</v>
      </c>
      <c r="B13" s="211" t="s">
        <v>4685</v>
      </c>
      <c r="C13" s="212" t="s">
        <v>2897</v>
      </c>
      <c r="D13" s="211" t="s">
        <v>1364</v>
      </c>
      <c r="E13" s="213">
        <v>1579.0</v>
      </c>
      <c r="F13" s="213">
        <v>105.0</v>
      </c>
      <c r="G13" s="213">
        <v>0.0</v>
      </c>
      <c r="H13" s="213">
        <v>21.0</v>
      </c>
      <c r="I13" s="213">
        <v>21.0</v>
      </c>
      <c r="J13" s="213">
        <v>0.0</v>
      </c>
      <c r="K13" s="211" t="s">
        <v>4520</v>
      </c>
      <c r="L13" s="211">
        <v>2.282110211E9</v>
      </c>
      <c r="M13" s="211" t="s">
        <v>1350</v>
      </c>
      <c r="N13" s="211" t="s">
        <v>1667</v>
      </c>
      <c r="O13" s="211" t="s">
        <v>4521</v>
      </c>
      <c r="P13" s="211" t="s">
        <v>2137</v>
      </c>
      <c r="Q13" s="230">
        <f>COUNTIF('Hedef Liste Bilecik'!A:A,A13)</f>
        <v>1</v>
      </c>
    </row>
    <row r="14" ht="15.75" hidden="1" customHeight="1">
      <c r="A14" s="211" t="s">
        <v>4513</v>
      </c>
      <c r="B14" s="211" t="s">
        <v>4514</v>
      </c>
      <c r="C14" s="212" t="s">
        <v>2897</v>
      </c>
      <c r="D14" s="211" t="s">
        <v>1370</v>
      </c>
      <c r="E14" s="213">
        <v>10246.0</v>
      </c>
      <c r="F14" s="213">
        <v>1267.0</v>
      </c>
      <c r="G14" s="213">
        <v>0.0</v>
      </c>
      <c r="H14" s="213">
        <v>30.0</v>
      </c>
      <c r="I14" s="213">
        <v>30.0</v>
      </c>
      <c r="J14" s="213">
        <v>0.0</v>
      </c>
      <c r="K14" s="211" t="s">
        <v>4515</v>
      </c>
      <c r="L14" s="211">
        <v>2.282122333E9</v>
      </c>
      <c r="M14" s="211" t="s">
        <v>1350</v>
      </c>
      <c r="N14" s="211" t="s">
        <v>1667</v>
      </c>
      <c r="O14" s="211" t="s">
        <v>4516</v>
      </c>
      <c r="P14" s="211" t="s">
        <v>2137</v>
      </c>
      <c r="Q14" s="230">
        <f>COUNTIF('Hedef Liste Bilecik'!A:A,A14)</f>
        <v>1</v>
      </c>
    </row>
    <row r="15" ht="15.75" hidden="1" customHeight="1">
      <c r="A15" s="211" t="s">
        <v>4390</v>
      </c>
      <c r="B15" s="211" t="s">
        <v>4391</v>
      </c>
      <c r="C15" s="212" t="s">
        <v>2897</v>
      </c>
      <c r="D15" s="211" t="s">
        <v>1597</v>
      </c>
      <c r="E15" s="213">
        <v>250.0</v>
      </c>
      <c r="F15" s="211"/>
      <c r="G15" s="213">
        <v>3.0</v>
      </c>
      <c r="H15" s="213">
        <v>20.0</v>
      </c>
      <c r="I15" s="213">
        <v>23.0</v>
      </c>
      <c r="J15" s="213">
        <v>0.130435</v>
      </c>
      <c r="K15" s="211" t="s">
        <v>4646</v>
      </c>
      <c r="L15" s="211">
        <v>5.467269168E9</v>
      </c>
      <c r="M15" s="211" t="s">
        <v>1350</v>
      </c>
      <c r="N15" s="211" t="s">
        <v>1667</v>
      </c>
      <c r="O15" s="211" t="s">
        <v>4393</v>
      </c>
      <c r="P15" s="211" t="s">
        <v>2137</v>
      </c>
      <c r="Q15" s="230">
        <f>COUNTIF('Hedef Liste Bilecik'!A:A,A15)</f>
        <v>1</v>
      </c>
    </row>
    <row r="16" ht="15.75" hidden="1" customHeight="1">
      <c r="A16" s="211" t="s">
        <v>4592</v>
      </c>
      <c r="B16" s="211" t="s">
        <v>4693</v>
      </c>
      <c r="C16" s="212" t="s">
        <v>2897</v>
      </c>
      <c r="D16" s="211" t="s">
        <v>1378</v>
      </c>
      <c r="E16" s="213">
        <v>2305.0</v>
      </c>
      <c r="F16" s="213">
        <v>36.0</v>
      </c>
      <c r="G16" s="213">
        <v>0.0</v>
      </c>
      <c r="H16" s="213">
        <v>35.0</v>
      </c>
      <c r="I16" s="213">
        <v>35.0</v>
      </c>
      <c r="J16" s="213">
        <v>0.0</v>
      </c>
      <c r="K16" s="211" t="s">
        <v>4594</v>
      </c>
      <c r="L16" s="211">
        <v>5.464231698E9</v>
      </c>
      <c r="M16" s="211" t="s">
        <v>4463</v>
      </c>
      <c r="N16" s="211" t="s">
        <v>4595</v>
      </c>
      <c r="O16" s="211" t="s">
        <v>4596</v>
      </c>
      <c r="P16" s="211" t="s">
        <v>2137</v>
      </c>
      <c r="Q16" s="230">
        <f>COUNTIF('Hedef Liste Bilecik'!A:A,A16)</f>
        <v>1</v>
      </c>
    </row>
    <row r="17" ht="15.75" hidden="1" customHeight="1">
      <c r="A17" s="211" t="s">
        <v>4381</v>
      </c>
      <c r="B17" s="211" t="s">
        <v>4382</v>
      </c>
      <c r="C17" s="212" t="s">
        <v>2897</v>
      </c>
      <c r="D17" s="211" t="s">
        <v>1356</v>
      </c>
      <c r="E17" s="213">
        <v>1870.0</v>
      </c>
      <c r="F17" s="213">
        <v>111.0</v>
      </c>
      <c r="G17" s="213">
        <v>0.0</v>
      </c>
      <c r="H17" s="213">
        <v>48.0</v>
      </c>
      <c r="I17" s="213">
        <v>48.0</v>
      </c>
      <c r="J17" s="213">
        <v>0.0</v>
      </c>
      <c r="K17" s="211" t="s">
        <v>4453</v>
      </c>
      <c r="L17" s="211">
        <v>5.464013311E9</v>
      </c>
      <c r="M17" s="211" t="s">
        <v>1350</v>
      </c>
      <c r="N17" s="211" t="s">
        <v>4454</v>
      </c>
      <c r="O17" s="211" t="s">
        <v>4384</v>
      </c>
      <c r="P17" s="211" t="s">
        <v>2137</v>
      </c>
      <c r="Q17" s="230">
        <f>COUNTIF('Hedef Liste Bilecik'!A:A,A17)</f>
        <v>1</v>
      </c>
    </row>
    <row r="18" ht="15.75" hidden="1" customHeight="1">
      <c r="A18" s="211" t="s">
        <v>4504</v>
      </c>
      <c r="B18" s="211" t="s">
        <v>4505</v>
      </c>
      <c r="C18" s="212" t="s">
        <v>2897</v>
      </c>
      <c r="D18" s="211" t="s">
        <v>1348</v>
      </c>
      <c r="E18" s="213">
        <v>2351.0</v>
      </c>
      <c r="F18" s="213">
        <v>65.0</v>
      </c>
      <c r="G18" s="213">
        <v>0.0</v>
      </c>
      <c r="H18" s="213">
        <v>68.0</v>
      </c>
      <c r="I18" s="213">
        <v>68.0</v>
      </c>
      <c r="J18" s="213">
        <v>0.0</v>
      </c>
      <c r="K18" s="211" t="s">
        <v>4506</v>
      </c>
      <c r="L18" s="211">
        <v>2.28315303E9</v>
      </c>
      <c r="M18" s="211" t="s">
        <v>4463</v>
      </c>
      <c r="N18" s="211" t="s">
        <v>2520</v>
      </c>
      <c r="O18" s="211" t="s">
        <v>4507</v>
      </c>
      <c r="P18" s="211" t="s">
        <v>2137</v>
      </c>
      <c r="Q18" s="230">
        <f>COUNTIF('Hedef Liste Bilecik'!A:A,A18)</f>
        <v>1</v>
      </c>
    </row>
    <row r="19" ht="15.75" hidden="1" customHeight="1">
      <c r="A19" s="211" t="s">
        <v>4607</v>
      </c>
      <c r="B19" s="211" t="s">
        <v>4608</v>
      </c>
      <c r="C19" s="212" t="s">
        <v>2897</v>
      </c>
      <c r="D19" s="211" t="s">
        <v>1507</v>
      </c>
      <c r="E19" s="213">
        <v>9022.0</v>
      </c>
      <c r="F19" s="213">
        <v>184.0</v>
      </c>
      <c r="G19" s="213">
        <v>0.0</v>
      </c>
      <c r="H19" s="213">
        <v>74.0</v>
      </c>
      <c r="I19" s="213">
        <v>74.0</v>
      </c>
      <c r="J19" s="213">
        <v>0.0</v>
      </c>
      <c r="K19" s="211" t="s">
        <v>4609</v>
      </c>
      <c r="L19" s="211">
        <v>5.424555989E9</v>
      </c>
      <c r="M19" s="211" t="s">
        <v>1350</v>
      </c>
      <c r="N19" s="211" t="s">
        <v>2694</v>
      </c>
      <c r="O19" s="211" t="s">
        <v>4610</v>
      </c>
      <c r="P19" s="211" t="s">
        <v>2137</v>
      </c>
      <c r="Q19" s="230">
        <f>COUNTIF('Hedef Liste Bilecik'!A:A,A19)</f>
        <v>1</v>
      </c>
    </row>
    <row r="20" ht="15.75" hidden="1" customHeight="1">
      <c r="A20" s="211" t="s">
        <v>4671</v>
      </c>
      <c r="B20" s="211" t="s">
        <v>4672</v>
      </c>
      <c r="C20" s="212" t="s">
        <v>2897</v>
      </c>
      <c r="D20" s="211" t="s">
        <v>1370</v>
      </c>
      <c r="E20" s="213">
        <v>4382.0</v>
      </c>
      <c r="F20" s="213">
        <v>403.0</v>
      </c>
      <c r="G20" s="213">
        <v>0.0</v>
      </c>
      <c r="H20" s="213">
        <v>54.0</v>
      </c>
      <c r="I20" s="213">
        <v>54.0</v>
      </c>
      <c r="J20" s="213">
        <v>0.0</v>
      </c>
      <c r="K20" s="211" t="s">
        <v>4635</v>
      </c>
      <c r="L20" s="211">
        <v>2.28212708E9</v>
      </c>
      <c r="M20" s="211" t="s">
        <v>1350</v>
      </c>
      <c r="N20" s="211" t="s">
        <v>4454</v>
      </c>
      <c r="O20" s="211" t="s">
        <v>4636</v>
      </c>
      <c r="P20" s="211" t="s">
        <v>2137</v>
      </c>
      <c r="Q20" s="230">
        <f>COUNTIF('Hedef Liste Bilecik'!A:A,A20)</f>
        <v>1</v>
      </c>
    </row>
    <row r="21" ht="15.75" hidden="1" customHeight="1">
      <c r="A21" s="211" t="s">
        <v>4612</v>
      </c>
      <c r="B21" s="211" t="s">
        <v>4613</v>
      </c>
      <c r="C21" s="212" t="s">
        <v>2909</v>
      </c>
      <c r="D21" s="211" t="s">
        <v>1688</v>
      </c>
      <c r="E21" s="213">
        <v>74.0</v>
      </c>
      <c r="F21" s="211"/>
      <c r="G21" s="213">
        <v>0.0</v>
      </c>
      <c r="H21" s="213">
        <v>6.0</v>
      </c>
      <c r="I21" s="213">
        <v>6.0</v>
      </c>
      <c r="J21" s="213">
        <v>0.0</v>
      </c>
      <c r="K21" s="211" t="s">
        <v>4614</v>
      </c>
      <c r="L21" s="211">
        <v>5.556292611E9</v>
      </c>
      <c r="M21" s="211" t="s">
        <v>1350</v>
      </c>
      <c r="N21" s="211" t="s">
        <v>4454</v>
      </c>
      <c r="O21" s="211" t="s">
        <v>4615</v>
      </c>
      <c r="P21" s="211" t="s">
        <v>2137</v>
      </c>
      <c r="Q21" s="230">
        <f>COUNTIF('Hedef Liste Bilecik'!A:A,A21)</f>
        <v>1</v>
      </c>
    </row>
    <row r="22" ht="15.75" hidden="1" customHeight="1">
      <c r="A22" s="211" t="s">
        <v>4694</v>
      </c>
      <c r="B22" s="211" t="s">
        <v>4695</v>
      </c>
      <c r="C22" s="212" t="s">
        <v>2909</v>
      </c>
      <c r="D22" s="211" t="s">
        <v>1364</v>
      </c>
      <c r="E22" s="211"/>
      <c r="F22" s="211"/>
      <c r="G22" s="213">
        <v>147.0</v>
      </c>
      <c r="H22" s="213">
        <v>12.0</v>
      </c>
      <c r="I22" s="213">
        <v>159.0</v>
      </c>
      <c r="J22" s="213">
        <v>0.924528</v>
      </c>
      <c r="K22" s="211" t="s">
        <v>2216</v>
      </c>
      <c r="L22" s="211">
        <v>5.073093951E9</v>
      </c>
      <c r="M22" s="211" t="s">
        <v>4696</v>
      </c>
      <c r="N22" s="211" t="s">
        <v>4697</v>
      </c>
      <c r="O22" s="211" t="s">
        <v>4698</v>
      </c>
      <c r="P22" s="211" t="s">
        <v>2165</v>
      </c>
      <c r="Q22" s="230">
        <f>COUNTIF('Hedef Liste Bilecik'!A:A,A22)</f>
        <v>0</v>
      </c>
    </row>
    <row r="23" ht="15.75" hidden="1" customHeight="1">
      <c r="A23" s="211" t="s">
        <v>4699</v>
      </c>
      <c r="B23" s="211" t="s">
        <v>4700</v>
      </c>
      <c r="C23" s="212" t="s">
        <v>2897</v>
      </c>
      <c r="D23" s="211" t="s">
        <v>1577</v>
      </c>
      <c r="E23" s="213">
        <v>5131.0</v>
      </c>
      <c r="F23" s="213">
        <v>62.0</v>
      </c>
      <c r="G23" s="213">
        <v>70.0</v>
      </c>
      <c r="H23" s="213">
        <v>15.0</v>
      </c>
      <c r="I23" s="213">
        <v>85.0</v>
      </c>
      <c r="J23" s="213">
        <v>0.823529</v>
      </c>
      <c r="K23" s="211" t="s">
        <v>2186</v>
      </c>
      <c r="L23" s="211">
        <v>2.2831445E9</v>
      </c>
      <c r="M23" s="211" t="s">
        <v>1350</v>
      </c>
      <c r="N23" s="211" t="s">
        <v>1667</v>
      </c>
      <c r="O23" s="211" t="s">
        <v>4701</v>
      </c>
      <c r="P23" s="211" t="s">
        <v>2165</v>
      </c>
      <c r="Q23" s="230">
        <f>COUNTIF('Hedef Liste Bilecik'!A:A,A23)</f>
        <v>0</v>
      </c>
    </row>
    <row r="24" ht="15.75" hidden="1" customHeight="1">
      <c r="A24" s="211" t="s">
        <v>4377</v>
      </c>
      <c r="B24" s="211" t="s">
        <v>4378</v>
      </c>
      <c r="C24" s="212" t="s">
        <v>2897</v>
      </c>
      <c r="D24" s="211" t="s">
        <v>1370</v>
      </c>
      <c r="E24" s="213">
        <v>10544.0</v>
      </c>
      <c r="F24" s="213">
        <v>384.0</v>
      </c>
      <c r="G24" s="213">
        <v>11.0</v>
      </c>
      <c r="H24" s="213">
        <v>52.0</v>
      </c>
      <c r="I24" s="213">
        <v>63.0</v>
      </c>
      <c r="J24" s="213">
        <v>0.174603</v>
      </c>
      <c r="K24" s="211" t="s">
        <v>4512</v>
      </c>
      <c r="L24" s="211">
        <v>2.282128212E9</v>
      </c>
      <c r="M24" s="211" t="s">
        <v>1350</v>
      </c>
      <c r="N24" s="211" t="s">
        <v>4454</v>
      </c>
      <c r="O24" s="211" t="s">
        <v>4380</v>
      </c>
      <c r="P24" s="211" t="s">
        <v>2137</v>
      </c>
      <c r="Q24" s="230">
        <f>COUNTIF('Hedef Liste Bilecik'!A:A,A24)</f>
        <v>1</v>
      </c>
    </row>
    <row r="25" ht="15.75" hidden="1" customHeight="1">
      <c r="A25" s="211" t="s">
        <v>4702</v>
      </c>
      <c r="B25" s="211" t="s">
        <v>4703</v>
      </c>
      <c r="C25" s="212" t="s">
        <v>2897</v>
      </c>
      <c r="D25" s="211" t="s">
        <v>1577</v>
      </c>
      <c r="E25" s="213">
        <v>3567.0</v>
      </c>
      <c r="F25" s="213">
        <v>82.0</v>
      </c>
      <c r="G25" s="213">
        <v>72.0</v>
      </c>
      <c r="H25" s="213">
        <v>15.0</v>
      </c>
      <c r="I25" s="213">
        <v>87.0</v>
      </c>
      <c r="J25" s="213">
        <v>0.827586</v>
      </c>
      <c r="K25" s="211" t="s">
        <v>2186</v>
      </c>
      <c r="L25" s="211">
        <v>2.283156666E9</v>
      </c>
      <c r="M25" s="211" t="s">
        <v>4463</v>
      </c>
      <c r="N25" s="211" t="s">
        <v>2520</v>
      </c>
      <c r="O25" s="211" t="s">
        <v>4704</v>
      </c>
      <c r="P25" s="211" t="s">
        <v>2165</v>
      </c>
      <c r="Q25" s="230">
        <f>COUNTIF('Hedef Liste Bilecik'!A:A,A25)</f>
        <v>0</v>
      </c>
    </row>
    <row r="26" ht="15.75" hidden="1" customHeight="1">
      <c r="A26" s="211" t="s">
        <v>4705</v>
      </c>
      <c r="B26" s="211" t="s">
        <v>4706</v>
      </c>
      <c r="C26" s="212" t="s">
        <v>2897</v>
      </c>
      <c r="D26" s="211" t="s">
        <v>1348</v>
      </c>
      <c r="E26" s="213">
        <v>8403.0</v>
      </c>
      <c r="F26" s="213">
        <v>350.0</v>
      </c>
      <c r="G26" s="213">
        <v>158.0</v>
      </c>
      <c r="H26" s="213">
        <v>0.0</v>
      </c>
      <c r="I26" s="213">
        <v>158.0</v>
      </c>
      <c r="J26" s="213">
        <v>1.0</v>
      </c>
      <c r="K26" s="211" t="s">
        <v>2163</v>
      </c>
      <c r="L26" s="211">
        <v>9.999999999E9</v>
      </c>
      <c r="M26" s="211" t="s">
        <v>1350</v>
      </c>
      <c r="N26" s="211" t="s">
        <v>4454</v>
      </c>
      <c r="O26" s="211" t="s">
        <v>4707</v>
      </c>
      <c r="P26" s="211" t="s">
        <v>2165</v>
      </c>
      <c r="Q26" s="230">
        <f>COUNTIF('Hedef Liste Bilecik'!A:A,A26)</f>
        <v>0</v>
      </c>
    </row>
    <row r="27" ht="15.75" hidden="1" customHeight="1">
      <c r="A27" s="211" t="s">
        <v>4372</v>
      </c>
      <c r="B27" s="211" t="s">
        <v>4373</v>
      </c>
      <c r="C27" s="212" t="s">
        <v>2897</v>
      </c>
      <c r="D27" s="211" t="s">
        <v>2034</v>
      </c>
      <c r="E27" s="213">
        <v>2967.0</v>
      </c>
      <c r="F27" s="213">
        <v>33.0</v>
      </c>
      <c r="G27" s="213">
        <v>20.0</v>
      </c>
      <c r="H27" s="213">
        <v>22.0</v>
      </c>
      <c r="I27" s="213">
        <v>42.0</v>
      </c>
      <c r="J27" s="213">
        <v>0.47619</v>
      </c>
      <c r="K27" s="211" t="s">
        <v>4648</v>
      </c>
      <c r="L27" s="211">
        <v>2.282121018E9</v>
      </c>
      <c r="M27" s="211" t="s">
        <v>1350</v>
      </c>
      <c r="N27" s="211" t="s">
        <v>4454</v>
      </c>
      <c r="O27" s="211" t="s">
        <v>4376</v>
      </c>
      <c r="P27" s="211" t="s">
        <v>2137</v>
      </c>
      <c r="Q27" s="230">
        <f>COUNTIF('Hedef Liste Bilecik'!A:A,A27)</f>
        <v>1</v>
      </c>
    </row>
    <row r="28" ht="15.75" hidden="1" customHeight="1">
      <c r="A28" s="211" t="s">
        <v>4394</v>
      </c>
      <c r="B28" s="211" t="s">
        <v>4395</v>
      </c>
      <c r="C28" s="212" t="s">
        <v>2897</v>
      </c>
      <c r="D28" s="211" t="s">
        <v>1370</v>
      </c>
      <c r="E28" s="213">
        <v>2404.0</v>
      </c>
      <c r="F28" s="213">
        <v>65.0</v>
      </c>
      <c r="G28" s="213">
        <v>45.0</v>
      </c>
      <c r="H28" s="213">
        <v>42.0</v>
      </c>
      <c r="I28" s="213">
        <v>87.0</v>
      </c>
      <c r="J28" s="213">
        <v>0.517241</v>
      </c>
      <c r="K28" s="211" t="s">
        <v>4545</v>
      </c>
      <c r="L28" s="211">
        <v>2.282020606E9</v>
      </c>
      <c r="M28" s="211" t="s">
        <v>1350</v>
      </c>
      <c r="N28" s="211" t="s">
        <v>4546</v>
      </c>
      <c r="O28" s="211" t="s">
        <v>4398</v>
      </c>
      <c r="P28" s="211" t="s">
        <v>2137</v>
      </c>
      <c r="Q28" s="230">
        <f>COUNTIF('Hedef Liste Bilecik'!A:A,A28)</f>
        <v>1</v>
      </c>
    </row>
    <row r="29" ht="15.75" hidden="1" customHeight="1">
      <c r="A29" s="211" t="s">
        <v>4386</v>
      </c>
      <c r="B29" s="211" t="s">
        <v>4387</v>
      </c>
      <c r="C29" s="212" t="s">
        <v>2897</v>
      </c>
      <c r="D29" s="211" t="s">
        <v>1364</v>
      </c>
      <c r="E29" s="213">
        <v>3347.0</v>
      </c>
      <c r="F29" s="213">
        <v>160.0</v>
      </c>
      <c r="G29" s="213">
        <v>10.0</v>
      </c>
      <c r="H29" s="213">
        <v>7.0</v>
      </c>
      <c r="I29" s="213">
        <v>17.0</v>
      </c>
      <c r="J29" s="213">
        <v>0.588235</v>
      </c>
      <c r="K29" s="211" t="s">
        <v>4625</v>
      </c>
      <c r="L29" s="211">
        <v>5.550116298E9</v>
      </c>
      <c r="M29" s="211" t="s">
        <v>1350</v>
      </c>
      <c r="N29" s="211" t="s">
        <v>4478</v>
      </c>
      <c r="O29" s="211" t="s">
        <v>4389</v>
      </c>
      <c r="P29" s="211" t="s">
        <v>2137</v>
      </c>
      <c r="Q29" s="230">
        <f>COUNTIF('Hedef Liste Bilecik'!A:A,A29)</f>
        <v>1</v>
      </c>
    </row>
    <row r="30" ht="15.75" hidden="1" customHeight="1">
      <c r="A30" s="211" t="s">
        <v>4561</v>
      </c>
      <c r="B30" s="211" t="s">
        <v>4562</v>
      </c>
      <c r="C30" s="212" t="s">
        <v>2897</v>
      </c>
      <c r="D30" s="211" t="s">
        <v>1348</v>
      </c>
      <c r="E30" s="213">
        <v>5522.0</v>
      </c>
      <c r="F30" s="213">
        <v>444.0</v>
      </c>
      <c r="G30" s="213">
        <v>0.0</v>
      </c>
      <c r="H30" s="213">
        <v>29.0</v>
      </c>
      <c r="I30" s="213">
        <v>29.0</v>
      </c>
      <c r="J30" s="213">
        <v>0.0</v>
      </c>
      <c r="K30" s="211" t="s">
        <v>4563</v>
      </c>
      <c r="L30" s="211">
        <v>5.526162861E9</v>
      </c>
      <c r="M30" s="211" t="s">
        <v>1350</v>
      </c>
      <c r="N30" s="211" t="s">
        <v>4454</v>
      </c>
      <c r="O30" s="211" t="s">
        <v>4564</v>
      </c>
      <c r="P30" s="211" t="s">
        <v>2137</v>
      </c>
      <c r="Q30" s="230">
        <f>COUNTIF('Hedef Liste Bilecik'!A:A,A30)</f>
        <v>1</v>
      </c>
    </row>
    <row r="31" ht="15.75" hidden="1" customHeight="1">
      <c r="A31" s="211" t="s">
        <v>4566</v>
      </c>
      <c r="B31" s="211" t="s">
        <v>4567</v>
      </c>
      <c r="C31" s="212" t="s">
        <v>2897</v>
      </c>
      <c r="D31" s="211" t="s">
        <v>1493</v>
      </c>
      <c r="E31" s="213">
        <v>2539.0</v>
      </c>
      <c r="F31" s="213">
        <v>180.0</v>
      </c>
      <c r="G31" s="213">
        <v>0.0</v>
      </c>
      <c r="H31" s="213">
        <v>29.0</v>
      </c>
      <c r="I31" s="213">
        <v>29.0</v>
      </c>
      <c r="J31" s="213">
        <v>0.0</v>
      </c>
      <c r="K31" s="211" t="s">
        <v>4563</v>
      </c>
      <c r="L31" s="211">
        <v>5.526162861E9</v>
      </c>
      <c r="M31" s="211" t="s">
        <v>1350</v>
      </c>
      <c r="N31" s="211" t="s">
        <v>2694</v>
      </c>
      <c r="O31" s="211" t="s">
        <v>4564</v>
      </c>
      <c r="P31" s="211" t="s">
        <v>2137</v>
      </c>
      <c r="Q31" s="230">
        <f>COUNTIF('Hedef Liste Bilecik'!A:A,A31)</f>
        <v>1</v>
      </c>
    </row>
    <row r="32" ht="15.75" hidden="1" customHeight="1">
      <c r="A32" s="211" t="s">
        <v>4368</v>
      </c>
      <c r="B32" s="211" t="s">
        <v>4369</v>
      </c>
      <c r="C32" s="212" t="s">
        <v>2897</v>
      </c>
      <c r="D32" s="211" t="s">
        <v>1577</v>
      </c>
      <c r="E32" s="213">
        <v>6931.0</v>
      </c>
      <c r="F32" s="213">
        <v>429.0</v>
      </c>
      <c r="G32" s="213">
        <v>12.0</v>
      </c>
      <c r="H32" s="213">
        <v>54.0</v>
      </c>
      <c r="I32" s="213">
        <v>66.0</v>
      </c>
      <c r="J32" s="213">
        <v>0.181818</v>
      </c>
      <c r="K32" s="211" t="s">
        <v>4638</v>
      </c>
      <c r="L32" s="211">
        <v>2.282122324E9</v>
      </c>
      <c r="M32" s="211" t="s">
        <v>1350</v>
      </c>
      <c r="N32" s="211" t="s">
        <v>4478</v>
      </c>
      <c r="O32" s="211" t="s">
        <v>4371</v>
      </c>
      <c r="P32" s="211" t="s">
        <v>2137</v>
      </c>
      <c r="Q32" s="230">
        <f>COUNTIF('Hedef Liste Bilecik'!A:A,A32)</f>
        <v>1</v>
      </c>
    </row>
    <row r="33" ht="15.75" hidden="1" customHeight="1">
      <c r="A33" s="211" t="s">
        <v>4362</v>
      </c>
      <c r="B33" s="211" t="s">
        <v>4363</v>
      </c>
      <c r="C33" s="212" t="s">
        <v>2897</v>
      </c>
      <c r="D33" s="211" t="s">
        <v>1832</v>
      </c>
      <c r="E33" s="213">
        <v>132.0</v>
      </c>
      <c r="F33" s="213">
        <v>81.0</v>
      </c>
      <c r="G33" s="213">
        <v>8.0</v>
      </c>
      <c r="H33" s="213">
        <v>13.0</v>
      </c>
      <c r="I33" s="213">
        <v>21.0</v>
      </c>
      <c r="J33" s="213">
        <v>0.380952</v>
      </c>
      <c r="K33" s="211" t="s">
        <v>4598</v>
      </c>
      <c r="L33" s="211">
        <v>2.282127513E9</v>
      </c>
      <c r="M33" s="211" t="s">
        <v>1350</v>
      </c>
      <c r="N33" s="211" t="s">
        <v>4454</v>
      </c>
      <c r="O33" s="211" t="s">
        <v>4367</v>
      </c>
      <c r="P33" s="211" t="s">
        <v>2137</v>
      </c>
      <c r="Q33" s="230">
        <f>COUNTIF('Hedef Liste Bilecik'!A:A,A33)</f>
        <v>1</v>
      </c>
    </row>
    <row r="34" ht="15.75" hidden="1" customHeight="1">
      <c r="A34" s="211" t="s">
        <v>4574</v>
      </c>
      <c r="B34" s="211" t="s">
        <v>4575</v>
      </c>
      <c r="C34" s="212" t="s">
        <v>2897</v>
      </c>
      <c r="D34" s="211" t="s">
        <v>1385</v>
      </c>
      <c r="E34" s="213">
        <v>993.0</v>
      </c>
      <c r="F34" s="213">
        <v>38.0</v>
      </c>
      <c r="G34" s="213">
        <v>0.0</v>
      </c>
      <c r="H34" s="213">
        <v>10.0</v>
      </c>
      <c r="I34" s="213">
        <v>10.0</v>
      </c>
      <c r="J34" s="213">
        <v>0.0</v>
      </c>
      <c r="K34" s="211" t="s">
        <v>4576</v>
      </c>
      <c r="L34" s="211">
        <v>2.283143242E9</v>
      </c>
      <c r="M34" s="211" t="s">
        <v>4463</v>
      </c>
      <c r="N34" s="211" t="s">
        <v>4577</v>
      </c>
      <c r="O34" s="211" t="s">
        <v>4578</v>
      </c>
      <c r="P34" s="211" t="s">
        <v>2137</v>
      </c>
      <c r="Q34" s="230">
        <f>COUNTIF('Hedef Liste Bilecik'!A:A,A34)</f>
        <v>1</v>
      </c>
    </row>
    <row r="35" ht="15.75" hidden="1" customHeight="1">
      <c r="A35" s="211" t="s">
        <v>4708</v>
      </c>
      <c r="B35" s="211" t="s">
        <v>4709</v>
      </c>
      <c r="C35" s="212" t="s">
        <v>2909</v>
      </c>
      <c r="D35" s="211" t="s">
        <v>1364</v>
      </c>
      <c r="E35" s="213">
        <v>292.0</v>
      </c>
      <c r="F35" s="211"/>
      <c r="G35" s="213">
        <v>69.0</v>
      </c>
      <c r="H35" s="213">
        <v>4.0</v>
      </c>
      <c r="I35" s="213">
        <v>73.0</v>
      </c>
      <c r="J35" s="213">
        <v>0.945205</v>
      </c>
      <c r="K35" s="211">
        <v>2.7553272036E10</v>
      </c>
      <c r="L35" s="211">
        <v>5.462406301E9</v>
      </c>
      <c r="M35" s="211" t="s">
        <v>1350</v>
      </c>
      <c r="N35" s="211" t="s">
        <v>4710</v>
      </c>
      <c r="O35" s="211" t="s">
        <v>4711</v>
      </c>
      <c r="P35" s="211" t="s">
        <v>2165</v>
      </c>
      <c r="Q35" s="230">
        <f>COUNTIF('Hedef Liste Bilecik'!A:A,A35)</f>
        <v>0</v>
      </c>
    </row>
    <row r="36" ht="15.75" hidden="1" customHeight="1">
      <c r="A36" s="211" t="s">
        <v>4416</v>
      </c>
      <c r="B36" s="211" t="s">
        <v>4417</v>
      </c>
      <c r="C36" s="212" t="s">
        <v>2909</v>
      </c>
      <c r="D36" s="211" t="s">
        <v>1443</v>
      </c>
      <c r="E36" s="213">
        <v>642.0</v>
      </c>
      <c r="F36" s="211"/>
      <c r="G36" s="213">
        <v>9.0</v>
      </c>
      <c r="H36" s="213">
        <v>23.0</v>
      </c>
      <c r="I36" s="213">
        <v>32.0</v>
      </c>
      <c r="J36" s="213">
        <v>0.28125</v>
      </c>
      <c r="K36" s="211" t="s">
        <v>4600</v>
      </c>
      <c r="L36" s="211">
        <v>5.078815668E9</v>
      </c>
      <c r="M36" s="211" t="s">
        <v>1350</v>
      </c>
      <c r="N36" s="211" t="s">
        <v>3764</v>
      </c>
      <c r="O36" s="211" t="s">
        <v>4419</v>
      </c>
      <c r="P36" s="211" t="s">
        <v>2137</v>
      </c>
      <c r="Q36" s="230">
        <f>COUNTIF('Hedef Liste Bilecik'!A:A,A36)</f>
        <v>1</v>
      </c>
    </row>
    <row r="37" ht="15.75" hidden="1" customHeight="1">
      <c r="A37" s="211" t="s">
        <v>4633</v>
      </c>
      <c r="B37" s="211" t="s">
        <v>4634</v>
      </c>
      <c r="C37" s="212" t="s">
        <v>2897</v>
      </c>
      <c r="D37" s="211" t="s">
        <v>1832</v>
      </c>
      <c r="E37" s="213">
        <v>2800.0</v>
      </c>
      <c r="F37" s="213">
        <v>304.0</v>
      </c>
      <c r="G37" s="213">
        <v>0.0</v>
      </c>
      <c r="H37" s="213">
        <v>16.0</v>
      </c>
      <c r="I37" s="213">
        <v>16.0</v>
      </c>
      <c r="J37" s="213">
        <v>0.0</v>
      </c>
      <c r="K37" s="211" t="s">
        <v>4635</v>
      </c>
      <c r="L37" s="211">
        <v>2.28212708E9</v>
      </c>
      <c r="M37" s="211" t="s">
        <v>1350</v>
      </c>
      <c r="N37" s="211" t="s">
        <v>4454</v>
      </c>
      <c r="O37" s="211" t="s">
        <v>4636</v>
      </c>
      <c r="P37" s="211" t="s">
        <v>2137</v>
      </c>
      <c r="Q37" s="230">
        <f>COUNTIF('Hedef Liste Bilecik'!A:A,A37)</f>
        <v>1</v>
      </c>
    </row>
    <row r="38" ht="15.75" hidden="1" customHeight="1">
      <c r="A38" s="211" t="s">
        <v>4556</v>
      </c>
      <c r="B38" s="211" t="s">
        <v>4557</v>
      </c>
      <c r="C38" s="212" t="s">
        <v>2897</v>
      </c>
      <c r="D38" s="211" t="s">
        <v>1443</v>
      </c>
      <c r="E38" s="213">
        <v>958.0</v>
      </c>
      <c r="F38" s="213">
        <v>74.0</v>
      </c>
      <c r="G38" s="213">
        <v>0.0</v>
      </c>
      <c r="H38" s="213">
        <v>19.0</v>
      </c>
      <c r="I38" s="213">
        <v>19.0</v>
      </c>
      <c r="J38" s="213">
        <v>0.0</v>
      </c>
      <c r="K38" s="211" t="s">
        <v>4558</v>
      </c>
      <c r="L38" s="211">
        <v>5.416133111E9</v>
      </c>
      <c r="M38" s="211" t="s">
        <v>1350</v>
      </c>
      <c r="N38" s="211" t="s">
        <v>4454</v>
      </c>
      <c r="O38" s="211" t="s">
        <v>4559</v>
      </c>
      <c r="P38" s="211" t="s">
        <v>2137</v>
      </c>
      <c r="Q38" s="230">
        <f>COUNTIF('Hedef Liste Bilecik'!A:A,A38)</f>
        <v>1</v>
      </c>
    </row>
    <row r="39" ht="15.75" hidden="1" customHeight="1">
      <c r="A39" s="211" t="s">
        <v>4427</v>
      </c>
      <c r="B39" s="211" t="s">
        <v>4428</v>
      </c>
      <c r="C39" s="212" t="s">
        <v>2897</v>
      </c>
      <c r="D39" s="211" t="s">
        <v>1364</v>
      </c>
      <c r="E39" s="213">
        <v>569.0</v>
      </c>
      <c r="F39" s="213">
        <v>22.0</v>
      </c>
      <c r="G39" s="213">
        <v>0.0</v>
      </c>
      <c r="H39" s="213">
        <v>21.0</v>
      </c>
      <c r="I39" s="213">
        <v>21.0</v>
      </c>
      <c r="J39" s="213">
        <v>0.0</v>
      </c>
      <c r="K39" s="211" t="s">
        <v>4540</v>
      </c>
      <c r="L39" s="211">
        <v>5.369449542E9</v>
      </c>
      <c r="M39" s="211" t="s">
        <v>1350</v>
      </c>
      <c r="N39" s="211" t="s">
        <v>4454</v>
      </c>
      <c r="O39" s="211" t="s">
        <v>4430</v>
      </c>
      <c r="P39" s="211" t="s">
        <v>2137</v>
      </c>
      <c r="Q39" s="230">
        <f>COUNTIF('Hedef Liste Bilecik'!A:A,A39)</f>
        <v>1</v>
      </c>
    </row>
    <row r="40" ht="15.75" hidden="1" customHeight="1">
      <c r="A40" s="211" t="s">
        <v>4712</v>
      </c>
      <c r="B40" s="211" t="s">
        <v>4713</v>
      </c>
      <c r="C40" s="212" t="s">
        <v>2897</v>
      </c>
      <c r="D40" s="211" t="s">
        <v>1364</v>
      </c>
      <c r="E40" s="213">
        <v>2813.0</v>
      </c>
      <c r="F40" s="213">
        <v>154.0</v>
      </c>
      <c r="G40" s="213">
        <v>59.0</v>
      </c>
      <c r="H40" s="213">
        <v>4.0</v>
      </c>
      <c r="I40" s="213">
        <v>63.0</v>
      </c>
      <c r="J40" s="213">
        <v>0.936508</v>
      </c>
      <c r="K40" s="211" t="s">
        <v>4614</v>
      </c>
      <c r="L40" s="211">
        <v>5.434274886E9</v>
      </c>
      <c r="M40" s="211" t="s">
        <v>1350</v>
      </c>
      <c r="N40" s="211" t="s">
        <v>4478</v>
      </c>
      <c r="O40" s="211" t="s">
        <v>4714</v>
      </c>
      <c r="P40" s="211" t="s">
        <v>2165</v>
      </c>
      <c r="Q40" s="230">
        <f>COUNTIF('Hedef Liste Bilecik'!A:A,A40)</f>
        <v>0</v>
      </c>
    </row>
    <row r="41" ht="15.75" hidden="1" customHeight="1">
      <c r="A41" s="211" t="s">
        <v>4480</v>
      </c>
      <c r="B41" s="211" t="s">
        <v>4481</v>
      </c>
      <c r="C41" s="212" t="s">
        <v>2897</v>
      </c>
      <c r="D41" s="211" t="s">
        <v>1378</v>
      </c>
      <c r="E41" s="213">
        <v>2011.0</v>
      </c>
      <c r="F41" s="213">
        <v>139.0</v>
      </c>
      <c r="G41" s="213">
        <v>0.0</v>
      </c>
      <c r="H41" s="213">
        <v>22.0</v>
      </c>
      <c r="I41" s="213">
        <v>22.0</v>
      </c>
      <c r="J41" s="213">
        <v>0.0</v>
      </c>
      <c r="K41" s="211" t="s">
        <v>4482</v>
      </c>
      <c r="L41" s="211">
        <v>5.523148259E9</v>
      </c>
      <c r="M41" s="211" t="s">
        <v>1350</v>
      </c>
      <c r="N41" s="211" t="s">
        <v>3764</v>
      </c>
      <c r="O41" s="211" t="s">
        <v>4483</v>
      </c>
      <c r="P41" s="211" t="s">
        <v>2137</v>
      </c>
      <c r="Q41" s="230">
        <f>COUNTIF('Hedef Liste Bilecik'!A:A,A41)</f>
        <v>1</v>
      </c>
    </row>
    <row r="42" ht="15.75" hidden="1" customHeight="1">
      <c r="A42" s="211" t="s">
        <v>4541</v>
      </c>
      <c r="B42" s="211" t="s">
        <v>4542</v>
      </c>
      <c r="C42" s="212" t="s">
        <v>2897</v>
      </c>
      <c r="D42" s="211" t="s">
        <v>1443</v>
      </c>
      <c r="E42" s="213">
        <v>3231.0</v>
      </c>
      <c r="F42" s="213">
        <v>245.0</v>
      </c>
      <c r="G42" s="213">
        <v>0.0</v>
      </c>
      <c r="H42" s="213">
        <v>66.0</v>
      </c>
      <c r="I42" s="213">
        <v>66.0</v>
      </c>
      <c r="J42" s="213">
        <v>0.0</v>
      </c>
      <c r="K42" s="211" t="s">
        <v>4543</v>
      </c>
      <c r="L42" s="211">
        <v>2.282120902E9</v>
      </c>
      <c r="M42" s="211" t="s">
        <v>1350</v>
      </c>
      <c r="N42" s="211" t="s">
        <v>2694</v>
      </c>
      <c r="O42" s="211" t="s">
        <v>4544</v>
      </c>
      <c r="P42" s="211" t="s">
        <v>2137</v>
      </c>
      <c r="Q42" s="230">
        <f>COUNTIF('Hedef Liste Bilecik'!A:A,A42)</f>
        <v>1</v>
      </c>
    </row>
    <row r="43" ht="15.75" hidden="1" customHeight="1">
      <c r="A43" s="211" t="s">
        <v>4660</v>
      </c>
      <c r="B43" s="211" t="s">
        <v>4661</v>
      </c>
      <c r="C43" s="212" t="s">
        <v>2909</v>
      </c>
      <c r="D43" s="211" t="s">
        <v>1378</v>
      </c>
      <c r="E43" s="213">
        <v>342.0</v>
      </c>
      <c r="F43" s="211"/>
      <c r="G43" s="213">
        <v>0.0</v>
      </c>
      <c r="H43" s="213">
        <v>14.0</v>
      </c>
      <c r="I43" s="213">
        <v>14.0</v>
      </c>
      <c r="J43" s="213">
        <v>0.0</v>
      </c>
      <c r="K43" s="211" t="s">
        <v>4662</v>
      </c>
      <c r="L43" s="211">
        <v>2.282129927E9</v>
      </c>
      <c r="M43" s="211" t="s">
        <v>1350</v>
      </c>
      <c r="N43" s="211" t="s">
        <v>4454</v>
      </c>
      <c r="O43" s="211" t="s">
        <v>4663</v>
      </c>
      <c r="P43" s="211" t="s">
        <v>2137</v>
      </c>
      <c r="Q43" s="230">
        <f>COUNTIF('Hedef Liste Bilecik'!A:A,A43)</f>
        <v>1</v>
      </c>
    </row>
    <row r="44" ht="15.75" hidden="1" customHeight="1">
      <c r="A44" s="211" t="s">
        <v>4687</v>
      </c>
      <c r="B44" s="211" t="s">
        <v>4688</v>
      </c>
      <c r="C44" s="212" t="s">
        <v>2897</v>
      </c>
      <c r="D44" s="211" t="s">
        <v>1364</v>
      </c>
      <c r="E44" s="213">
        <v>937.0</v>
      </c>
      <c r="F44" s="213">
        <v>45.0</v>
      </c>
      <c r="G44" s="213">
        <v>19.0</v>
      </c>
      <c r="H44" s="213">
        <v>22.0</v>
      </c>
      <c r="I44" s="213">
        <v>41.0</v>
      </c>
      <c r="J44" s="213">
        <v>0.463415</v>
      </c>
      <c r="K44" s="211" t="s">
        <v>4614</v>
      </c>
      <c r="L44" s="211">
        <v>2.283155452E9</v>
      </c>
      <c r="M44" s="211" t="s">
        <v>4463</v>
      </c>
      <c r="N44" s="211" t="s">
        <v>2520</v>
      </c>
      <c r="O44" s="211" t="s">
        <v>4689</v>
      </c>
      <c r="P44" s="211" t="s">
        <v>2137</v>
      </c>
      <c r="Q44" s="230">
        <f>COUNTIF('Hedef Liste Bilecik'!A:A,A44)</f>
        <v>1</v>
      </c>
    </row>
    <row r="45" ht="15.75" hidden="1" customHeight="1">
      <c r="A45" s="211" t="s">
        <v>4588</v>
      </c>
      <c r="B45" s="211" t="s">
        <v>4589</v>
      </c>
      <c r="C45" s="212" t="s">
        <v>2897</v>
      </c>
      <c r="D45" s="211" t="s">
        <v>1364</v>
      </c>
      <c r="E45" s="213">
        <v>210.0</v>
      </c>
      <c r="F45" s="213">
        <v>17.0</v>
      </c>
      <c r="G45" s="213">
        <v>6.0</v>
      </c>
      <c r="H45" s="213">
        <v>20.0</v>
      </c>
      <c r="I45" s="213">
        <v>26.0</v>
      </c>
      <c r="J45" s="213">
        <v>0.230769</v>
      </c>
      <c r="K45" s="211" t="s">
        <v>4590</v>
      </c>
      <c r="L45" s="211">
        <v>5.331497911E9</v>
      </c>
      <c r="M45" s="211" t="s">
        <v>1350</v>
      </c>
      <c r="N45" s="211" t="s">
        <v>3764</v>
      </c>
      <c r="O45" s="211" t="s">
        <v>4591</v>
      </c>
      <c r="P45" s="211" t="s">
        <v>2137</v>
      </c>
      <c r="Q45" s="230">
        <f>COUNTIF('Hedef Liste Bilecik'!A:A,A45)</f>
        <v>1</v>
      </c>
    </row>
    <row r="46" ht="15.75" hidden="1" customHeight="1">
      <c r="A46" s="211" t="s">
        <v>4630</v>
      </c>
      <c r="B46" s="211" t="s">
        <v>4631</v>
      </c>
      <c r="C46" s="212" t="s">
        <v>2897</v>
      </c>
      <c r="D46" s="211" t="s">
        <v>1443</v>
      </c>
      <c r="E46" s="213">
        <v>2046.0</v>
      </c>
      <c r="F46" s="213">
        <v>436.0</v>
      </c>
      <c r="G46" s="213">
        <v>0.0</v>
      </c>
      <c r="H46" s="213">
        <v>21.0</v>
      </c>
      <c r="I46" s="213">
        <v>21.0</v>
      </c>
      <c r="J46" s="213">
        <v>0.0</v>
      </c>
      <c r="K46" s="211" t="s">
        <v>4486</v>
      </c>
      <c r="L46" s="211">
        <v>2.282124484E9</v>
      </c>
      <c r="M46" s="211" t="s">
        <v>1350</v>
      </c>
      <c r="N46" s="211" t="s">
        <v>4478</v>
      </c>
      <c r="O46" s="211" t="s">
        <v>4487</v>
      </c>
      <c r="P46" s="211" t="s">
        <v>2137</v>
      </c>
      <c r="Q46" s="230">
        <f>COUNTIF('Hedef Liste Bilecik'!A:A,A46)</f>
        <v>1</v>
      </c>
    </row>
    <row r="47" ht="15.75" hidden="1" customHeight="1">
      <c r="A47" s="211" t="s">
        <v>4460</v>
      </c>
      <c r="B47" s="211" t="s">
        <v>4461</v>
      </c>
      <c r="C47" s="212" t="s">
        <v>2897</v>
      </c>
      <c r="D47" s="211" t="s">
        <v>1364</v>
      </c>
      <c r="E47" s="213">
        <v>236.0</v>
      </c>
      <c r="F47" s="213">
        <v>25.0</v>
      </c>
      <c r="G47" s="213">
        <v>7.0</v>
      </c>
      <c r="H47" s="213">
        <v>1.0</v>
      </c>
      <c r="I47" s="213">
        <v>8.0</v>
      </c>
      <c r="J47" s="213">
        <v>0.875</v>
      </c>
      <c r="K47" s="211" t="s">
        <v>4462</v>
      </c>
      <c r="L47" s="211">
        <v>2.2831573E9</v>
      </c>
      <c r="M47" s="211" t="s">
        <v>4463</v>
      </c>
      <c r="N47" s="211" t="s">
        <v>2520</v>
      </c>
      <c r="O47" s="211" t="s">
        <v>4464</v>
      </c>
      <c r="P47" s="211" t="s">
        <v>2137</v>
      </c>
      <c r="Q47" s="230">
        <f>COUNTIF('Hedef Liste Bilecik'!A:A,A47)</f>
        <v>1</v>
      </c>
    </row>
    <row r="48" ht="15.75" hidden="1" customHeight="1">
      <c r="A48" s="211" t="s">
        <v>4471</v>
      </c>
      <c r="B48" s="211" t="s">
        <v>4472</v>
      </c>
      <c r="C48" s="212" t="s">
        <v>2897</v>
      </c>
      <c r="D48" s="211" t="s">
        <v>1378</v>
      </c>
      <c r="E48" s="213">
        <v>557.0</v>
      </c>
      <c r="F48" s="213">
        <v>48.0</v>
      </c>
      <c r="G48" s="213">
        <v>0.0</v>
      </c>
      <c r="H48" s="213">
        <v>28.0</v>
      </c>
      <c r="I48" s="213">
        <v>28.0</v>
      </c>
      <c r="J48" s="213">
        <v>0.0</v>
      </c>
      <c r="K48" s="211" t="s">
        <v>4473</v>
      </c>
      <c r="L48" s="211">
        <v>5.433810069E9</v>
      </c>
      <c r="M48" s="211" t="s">
        <v>4463</v>
      </c>
      <c r="N48" s="211" t="s">
        <v>2520</v>
      </c>
      <c r="O48" s="211" t="s">
        <v>4474</v>
      </c>
      <c r="P48" s="211" t="s">
        <v>2137</v>
      </c>
      <c r="Q48" s="230">
        <f>COUNTIF('Hedef Liste Bilecik'!A:A,A48)</f>
        <v>1</v>
      </c>
    </row>
    <row r="49" ht="15.75" hidden="1" customHeight="1">
      <c r="A49" s="211" t="s">
        <v>4621</v>
      </c>
      <c r="B49" s="211" t="s">
        <v>4622</v>
      </c>
      <c r="C49" s="212" t="s">
        <v>2897</v>
      </c>
      <c r="D49" s="211" t="s">
        <v>1443</v>
      </c>
      <c r="E49" s="213">
        <v>458.0</v>
      </c>
      <c r="F49" s="213">
        <v>71.0</v>
      </c>
      <c r="G49" s="213">
        <v>0.0</v>
      </c>
      <c r="H49" s="213">
        <v>46.0</v>
      </c>
      <c r="I49" s="213">
        <v>46.0</v>
      </c>
      <c r="J49" s="213">
        <v>0.0</v>
      </c>
      <c r="K49" s="211" t="s">
        <v>4623</v>
      </c>
      <c r="L49" s="211">
        <v>2.282121929E9</v>
      </c>
      <c r="M49" s="211" t="s">
        <v>1350</v>
      </c>
      <c r="N49" s="211" t="s">
        <v>3764</v>
      </c>
      <c r="O49" s="211" t="s">
        <v>4624</v>
      </c>
      <c r="P49" s="211" t="s">
        <v>2137</v>
      </c>
      <c r="Q49" s="230">
        <f>COUNTIF('Hedef Liste Bilecik'!A:A,A49)</f>
        <v>1</v>
      </c>
    </row>
    <row r="50" ht="15.75" hidden="1" customHeight="1">
      <c r="A50" s="211" t="s">
        <v>4674</v>
      </c>
      <c r="B50" s="211" t="s">
        <v>4675</v>
      </c>
      <c r="C50" s="212" t="s">
        <v>2897</v>
      </c>
      <c r="D50" s="211" t="s">
        <v>1378</v>
      </c>
      <c r="E50" s="213">
        <v>484.0</v>
      </c>
      <c r="F50" s="213">
        <v>53.0</v>
      </c>
      <c r="G50" s="213">
        <v>0.0</v>
      </c>
      <c r="H50" s="213">
        <v>23.0</v>
      </c>
      <c r="I50" s="213">
        <v>23.0</v>
      </c>
      <c r="J50" s="213">
        <v>0.0</v>
      </c>
      <c r="K50" s="211" t="s">
        <v>4676</v>
      </c>
      <c r="L50" s="211">
        <v>2.282128545E9</v>
      </c>
      <c r="M50" s="211" t="s">
        <v>1350</v>
      </c>
      <c r="N50" s="211" t="s">
        <v>4478</v>
      </c>
      <c r="O50" s="211" t="s">
        <v>4677</v>
      </c>
      <c r="P50" s="211" t="s">
        <v>2137</v>
      </c>
      <c r="Q50" s="230">
        <f>COUNTIF('Hedef Liste Bilecik'!A:A,A50)</f>
        <v>1</v>
      </c>
    </row>
    <row r="51" ht="15.75" hidden="1" customHeight="1">
      <c r="A51" s="211" t="s">
        <v>4552</v>
      </c>
      <c r="B51" s="211" t="s">
        <v>4553</v>
      </c>
      <c r="C51" s="212" t="s">
        <v>2897</v>
      </c>
      <c r="D51" s="211" t="s">
        <v>1348</v>
      </c>
      <c r="E51" s="213">
        <v>2399.0</v>
      </c>
      <c r="F51" s="213">
        <v>34.0</v>
      </c>
      <c r="G51" s="213">
        <v>0.0</v>
      </c>
      <c r="H51" s="213">
        <v>26.0</v>
      </c>
      <c r="I51" s="213">
        <v>26.0</v>
      </c>
      <c r="J51" s="213">
        <v>0.0</v>
      </c>
      <c r="K51" s="211" t="s">
        <v>4554</v>
      </c>
      <c r="L51" s="211">
        <v>2.283151444E9</v>
      </c>
      <c r="M51" s="211" t="s">
        <v>4463</v>
      </c>
      <c r="N51" s="275">
        <v>44808.0</v>
      </c>
      <c r="O51" s="211" t="s">
        <v>4555</v>
      </c>
      <c r="P51" s="211" t="s">
        <v>2137</v>
      </c>
      <c r="Q51" s="230">
        <f>COUNTIF('Hedef Liste Bilecik'!A:A,A51)</f>
        <v>1</v>
      </c>
    </row>
    <row r="52" ht="15.75" hidden="1" customHeight="1">
      <c r="A52" s="211" t="s">
        <v>4679</v>
      </c>
      <c r="B52" s="211" t="s">
        <v>4680</v>
      </c>
      <c r="C52" s="212" t="s">
        <v>2897</v>
      </c>
      <c r="D52" s="211" t="s">
        <v>1378</v>
      </c>
      <c r="E52" s="213">
        <v>1052.0</v>
      </c>
      <c r="F52" s="213">
        <v>114.0</v>
      </c>
      <c r="G52" s="213">
        <v>0.0</v>
      </c>
      <c r="H52" s="213">
        <v>50.0</v>
      </c>
      <c r="I52" s="213">
        <v>50.0</v>
      </c>
      <c r="J52" s="213">
        <v>0.0</v>
      </c>
      <c r="K52" s="211" t="s">
        <v>4681</v>
      </c>
      <c r="L52" s="211">
        <v>2.282128811E9</v>
      </c>
      <c r="M52" s="211" t="s">
        <v>1350</v>
      </c>
      <c r="N52" s="211" t="s">
        <v>4454</v>
      </c>
      <c r="O52" s="211" t="s">
        <v>4682</v>
      </c>
      <c r="P52" s="211" t="s">
        <v>2137</v>
      </c>
      <c r="Q52" s="230">
        <f>COUNTIF('Hedef Liste Bilecik'!A:A,A52)</f>
        <v>1</v>
      </c>
    </row>
    <row r="53" ht="15.75" hidden="1" customHeight="1">
      <c r="A53" s="211" t="s">
        <v>4439</v>
      </c>
      <c r="B53" s="211" t="s">
        <v>4440</v>
      </c>
      <c r="C53" s="212" t="s">
        <v>2897</v>
      </c>
      <c r="D53" s="211" t="s">
        <v>1597</v>
      </c>
      <c r="E53" s="213">
        <v>337.0</v>
      </c>
      <c r="F53" s="213">
        <v>11.0</v>
      </c>
      <c r="G53" s="213">
        <v>0.0</v>
      </c>
      <c r="H53" s="213">
        <v>14.0</v>
      </c>
      <c r="I53" s="213">
        <v>14.0</v>
      </c>
      <c r="J53" s="213">
        <v>0.0</v>
      </c>
      <c r="K53" s="211" t="s">
        <v>4587</v>
      </c>
      <c r="L53" s="211">
        <v>5.524981111E9</v>
      </c>
      <c r="M53" s="211" t="s">
        <v>1350</v>
      </c>
      <c r="N53" s="211" t="s">
        <v>1667</v>
      </c>
      <c r="O53" s="211" t="s">
        <v>4443</v>
      </c>
      <c r="P53" s="211" t="s">
        <v>2137</v>
      </c>
      <c r="Q53" s="230">
        <f>COUNTIF('Hedef Liste Bilecik'!A:A,A53)</f>
        <v>1</v>
      </c>
    </row>
    <row r="54" ht="15.75" hidden="1" customHeight="1">
      <c r="A54" s="211" t="s">
        <v>4433</v>
      </c>
      <c r="B54" s="211" t="s">
        <v>4434</v>
      </c>
      <c r="C54" s="212" t="s">
        <v>2897</v>
      </c>
      <c r="D54" s="211" t="s">
        <v>1364</v>
      </c>
      <c r="E54" s="213">
        <v>413.0</v>
      </c>
      <c r="F54" s="213">
        <v>43.0</v>
      </c>
      <c r="G54" s="213">
        <v>0.0</v>
      </c>
      <c r="H54" s="213">
        <v>8.0</v>
      </c>
      <c r="I54" s="213">
        <v>8.0</v>
      </c>
      <c r="J54" s="213">
        <v>0.0</v>
      </c>
      <c r="K54" s="211" t="s">
        <v>4465</v>
      </c>
      <c r="L54" s="211">
        <v>2.282124505E9</v>
      </c>
      <c r="M54" s="211" t="s">
        <v>1350</v>
      </c>
      <c r="N54" s="211" t="s">
        <v>2694</v>
      </c>
      <c r="O54" s="211" t="s">
        <v>4437</v>
      </c>
      <c r="P54" s="211" t="s">
        <v>2137</v>
      </c>
      <c r="Q54" s="230">
        <f>COUNTIF('Hedef Liste Bilecik'!A:A,A54)</f>
        <v>1</v>
      </c>
    </row>
    <row r="55" ht="15.75" hidden="1" customHeight="1">
      <c r="A55" s="211" t="s">
        <v>4640</v>
      </c>
      <c r="B55" s="211" t="s">
        <v>4641</v>
      </c>
      <c r="C55" s="212" t="s">
        <v>2897</v>
      </c>
      <c r="D55" s="211" t="s">
        <v>1356</v>
      </c>
      <c r="E55" s="213">
        <v>116.0</v>
      </c>
      <c r="F55" s="213">
        <v>39.0</v>
      </c>
      <c r="G55" s="213">
        <v>0.0</v>
      </c>
      <c r="H55" s="213">
        <v>71.0</v>
      </c>
      <c r="I55" s="213">
        <v>71.0</v>
      </c>
      <c r="J55" s="213">
        <v>0.0</v>
      </c>
      <c r="K55" s="211" t="s">
        <v>4642</v>
      </c>
      <c r="L55" s="211">
        <v>5.375691666E9</v>
      </c>
      <c r="M55" s="211" t="s">
        <v>1350</v>
      </c>
      <c r="N55" s="211" t="s">
        <v>4454</v>
      </c>
      <c r="O55" s="211" t="s">
        <v>4643</v>
      </c>
      <c r="P55" s="211" t="s">
        <v>2137</v>
      </c>
      <c r="Q55" s="230">
        <f>COUNTIF('Hedef Liste Bilecik'!A:A,A55)</f>
        <v>1</v>
      </c>
    </row>
    <row r="56" ht="15.75" hidden="1" customHeight="1">
      <c r="A56" s="211" t="s">
        <v>4455</v>
      </c>
      <c r="B56" s="211" t="s">
        <v>4456</v>
      </c>
      <c r="C56" s="212" t="s">
        <v>2897</v>
      </c>
      <c r="D56" s="211" t="s">
        <v>1385</v>
      </c>
      <c r="E56" s="213">
        <v>336.0</v>
      </c>
      <c r="F56" s="213">
        <v>100.0</v>
      </c>
      <c r="G56" s="213">
        <v>0.0</v>
      </c>
      <c r="H56" s="213">
        <v>8.0</v>
      </c>
      <c r="I56" s="213">
        <v>8.0</v>
      </c>
      <c r="J56" s="213">
        <v>0.0</v>
      </c>
      <c r="K56" s="211" t="s">
        <v>4457</v>
      </c>
      <c r="L56" s="211">
        <v>5.45778231E9</v>
      </c>
      <c r="M56" s="211" t="s">
        <v>1350</v>
      </c>
      <c r="N56" s="211" t="s">
        <v>3764</v>
      </c>
      <c r="O56" s="211" t="s">
        <v>4458</v>
      </c>
      <c r="P56" s="211" t="s">
        <v>2137</v>
      </c>
      <c r="Q56" s="230">
        <f>COUNTIF('Hedef Liste Bilecik'!A:A,A56)</f>
        <v>1</v>
      </c>
    </row>
    <row r="57" ht="15.75" hidden="1" customHeight="1">
      <c r="A57" s="211" t="s">
        <v>4656</v>
      </c>
      <c r="B57" s="211" t="s">
        <v>4657</v>
      </c>
      <c r="C57" s="212" t="s">
        <v>2897</v>
      </c>
      <c r="D57" s="211" t="s">
        <v>1507</v>
      </c>
      <c r="E57" s="213">
        <v>321.0</v>
      </c>
      <c r="F57" s="213">
        <v>81.0</v>
      </c>
      <c r="G57" s="213">
        <v>0.0</v>
      </c>
      <c r="H57" s="213">
        <v>41.0</v>
      </c>
      <c r="I57" s="213">
        <v>41.0</v>
      </c>
      <c r="J57" s="213">
        <v>0.0</v>
      </c>
      <c r="K57" s="211" t="s">
        <v>4658</v>
      </c>
      <c r="L57" s="211">
        <v>5.070075751E9</v>
      </c>
      <c r="M57" s="211" t="s">
        <v>1350</v>
      </c>
      <c r="N57" s="211" t="s">
        <v>4454</v>
      </c>
      <c r="O57" s="211" t="s">
        <v>4659</v>
      </c>
      <c r="P57" s="211" t="s">
        <v>2137</v>
      </c>
      <c r="Q57" s="230">
        <f>COUNTIF('Hedef Liste Bilecik'!A:A,A57)</f>
        <v>1</v>
      </c>
    </row>
    <row r="58" ht="15.75" hidden="1" customHeight="1">
      <c r="A58" s="211" t="s">
        <v>4466</v>
      </c>
      <c r="B58" s="211" t="s">
        <v>4467</v>
      </c>
      <c r="C58" s="212" t="s">
        <v>2897</v>
      </c>
      <c r="D58" s="211" t="s">
        <v>1364</v>
      </c>
      <c r="E58" s="213">
        <v>200.0</v>
      </c>
      <c r="F58" s="213">
        <v>39.0</v>
      </c>
      <c r="G58" s="213">
        <v>0.0</v>
      </c>
      <c r="H58" s="213">
        <v>25.0</v>
      </c>
      <c r="I58" s="213">
        <v>25.0</v>
      </c>
      <c r="J58" s="213">
        <v>0.0</v>
      </c>
      <c r="K58" s="211" t="s">
        <v>4468</v>
      </c>
      <c r="L58" s="211">
        <v>2.282120056E9</v>
      </c>
      <c r="M58" s="211" t="s">
        <v>1350</v>
      </c>
      <c r="N58" s="211" t="s">
        <v>4454</v>
      </c>
      <c r="O58" s="211" t="s">
        <v>4469</v>
      </c>
      <c r="P58" s="211" t="s">
        <v>2137</v>
      </c>
      <c r="Q58" s="230">
        <f>COUNTIF('Hedef Liste Bilecik'!A:A,A58)</f>
        <v>1</v>
      </c>
    </row>
    <row r="59" ht="15.75" hidden="1" customHeight="1">
      <c r="A59" s="211" t="s">
        <v>4475</v>
      </c>
      <c r="B59" s="211" t="s">
        <v>4476</v>
      </c>
      <c r="C59" s="212" t="s">
        <v>2897</v>
      </c>
      <c r="D59" s="211" t="s">
        <v>1832</v>
      </c>
      <c r="E59" s="213">
        <v>128.0</v>
      </c>
      <c r="F59" s="213">
        <v>49.0</v>
      </c>
      <c r="G59" s="213">
        <v>0.0</v>
      </c>
      <c r="H59" s="213">
        <v>6.0</v>
      </c>
      <c r="I59" s="213">
        <v>6.0</v>
      </c>
      <c r="J59" s="213">
        <v>0.0</v>
      </c>
      <c r="K59" s="211" t="s">
        <v>4477</v>
      </c>
      <c r="L59" s="211">
        <v>5.441841611E9</v>
      </c>
      <c r="M59" s="211" t="s">
        <v>1350</v>
      </c>
      <c r="N59" s="211" t="s">
        <v>4478</v>
      </c>
      <c r="O59" s="211" t="s">
        <v>4479</v>
      </c>
      <c r="P59" s="211" t="s">
        <v>2137</v>
      </c>
      <c r="Q59" s="230">
        <f>COUNTIF('Hedef Liste Bilecik'!A:A,A59)</f>
        <v>1</v>
      </c>
    </row>
    <row r="60" ht="15.75" hidden="1" customHeight="1">
      <c r="A60" s="211" t="s">
        <v>4650</v>
      </c>
      <c r="B60" s="211" t="s">
        <v>4651</v>
      </c>
      <c r="C60" s="212" t="s">
        <v>2897</v>
      </c>
      <c r="D60" s="211" t="s">
        <v>1443</v>
      </c>
      <c r="E60" s="213">
        <v>322.0</v>
      </c>
      <c r="F60" s="213">
        <v>60.0</v>
      </c>
      <c r="G60" s="213">
        <v>0.0</v>
      </c>
      <c r="H60" s="213">
        <v>29.0</v>
      </c>
      <c r="I60" s="213">
        <v>29.0</v>
      </c>
      <c r="J60" s="213">
        <v>0.0</v>
      </c>
      <c r="K60" s="211" t="s">
        <v>4468</v>
      </c>
      <c r="L60" s="211">
        <v>2.282120056E9</v>
      </c>
      <c r="M60" s="211" t="s">
        <v>1350</v>
      </c>
      <c r="N60" s="211" t="s">
        <v>4454</v>
      </c>
      <c r="O60" s="211" t="s">
        <v>4469</v>
      </c>
      <c r="P60" s="211" t="s">
        <v>2137</v>
      </c>
      <c r="Q60" s="230">
        <f>COUNTIF('Hedef Liste Bilecik'!A:A,A60)</f>
        <v>1</v>
      </c>
    </row>
    <row r="61" ht="15.75" hidden="1" customHeight="1">
      <c r="A61" s="211" t="s">
        <v>4423</v>
      </c>
      <c r="B61" s="211" t="s">
        <v>4424</v>
      </c>
      <c r="C61" s="212" t="s">
        <v>2897</v>
      </c>
      <c r="D61" s="211" t="s">
        <v>1507</v>
      </c>
      <c r="E61" s="213">
        <v>103.0</v>
      </c>
      <c r="F61" s="213">
        <v>29.0</v>
      </c>
      <c r="G61" s="213">
        <v>0.0</v>
      </c>
      <c r="H61" s="213">
        <v>32.0</v>
      </c>
      <c r="I61" s="213">
        <v>32.0</v>
      </c>
      <c r="J61" s="213">
        <v>0.0</v>
      </c>
      <c r="K61" s="211" t="s">
        <v>4470</v>
      </c>
      <c r="L61" s="211">
        <v>5.432882307E9</v>
      </c>
      <c r="M61" s="211" t="s">
        <v>1350</v>
      </c>
      <c r="N61" s="211" t="s">
        <v>4454</v>
      </c>
      <c r="O61" s="211" t="s">
        <v>4426</v>
      </c>
      <c r="P61" s="211" t="s">
        <v>2137</v>
      </c>
      <c r="Q61" s="230">
        <f>COUNTIF('Hedef Liste Bilecik'!A:A,A61)</f>
        <v>1</v>
      </c>
    </row>
    <row r="62" ht="15.75" hidden="1" customHeight="1">
      <c r="A62" s="211" t="s">
        <v>4644</v>
      </c>
      <c r="B62" s="211" t="s">
        <v>4645</v>
      </c>
      <c r="C62" s="212" t="s">
        <v>2897</v>
      </c>
      <c r="D62" s="211" t="s">
        <v>1356</v>
      </c>
      <c r="E62" s="213">
        <v>87.0</v>
      </c>
      <c r="F62" s="213">
        <v>18.0</v>
      </c>
      <c r="G62" s="213">
        <v>0.0</v>
      </c>
      <c r="H62" s="213">
        <v>16.0</v>
      </c>
      <c r="I62" s="213">
        <v>16.0</v>
      </c>
      <c r="J62" s="213">
        <v>0.0</v>
      </c>
      <c r="K62" s="211" t="s">
        <v>4453</v>
      </c>
      <c r="L62" s="211">
        <v>5.464013311E9</v>
      </c>
      <c r="M62" s="211" t="s">
        <v>1350</v>
      </c>
      <c r="N62" s="211" t="s">
        <v>4454</v>
      </c>
      <c r="O62" s="211" t="s">
        <v>4384</v>
      </c>
      <c r="P62" s="211" t="s">
        <v>2137</v>
      </c>
      <c r="Q62" s="230">
        <f>COUNTIF('Hedef Liste Bilecik'!A:A,A62)</f>
        <v>1</v>
      </c>
    </row>
    <row r="63" ht="15.75" hidden="1" customHeight="1">
      <c r="A63" s="211" t="s">
        <v>4616</v>
      </c>
      <c r="B63" s="211" t="s">
        <v>4617</v>
      </c>
      <c r="C63" s="212" t="s">
        <v>2897</v>
      </c>
      <c r="D63" s="211" t="s">
        <v>1370</v>
      </c>
      <c r="E63" s="213">
        <v>185.0</v>
      </c>
      <c r="F63" s="213">
        <v>55.0</v>
      </c>
      <c r="G63" s="213">
        <v>0.0</v>
      </c>
      <c r="H63" s="213">
        <v>4.0</v>
      </c>
      <c r="I63" s="213">
        <v>4.0</v>
      </c>
      <c r="J63" s="213">
        <v>0.0</v>
      </c>
      <c r="K63" s="211" t="s">
        <v>4618</v>
      </c>
      <c r="L63" s="211">
        <v>2.282127678E9</v>
      </c>
      <c r="M63" s="211" t="s">
        <v>1350</v>
      </c>
      <c r="N63" s="211" t="s">
        <v>2694</v>
      </c>
      <c r="O63" s="211" t="s">
        <v>4619</v>
      </c>
      <c r="P63" s="211" t="s">
        <v>2137</v>
      </c>
      <c r="Q63" s="230">
        <f>COUNTIF('Hedef Liste Bilecik'!A:A,A63)</f>
        <v>1</v>
      </c>
    </row>
    <row r="64" ht="15.75" hidden="1" customHeight="1">
      <c r="A64" s="211" t="s">
        <v>4569</v>
      </c>
      <c r="B64" s="211" t="s">
        <v>4570</v>
      </c>
      <c r="C64" s="212" t="s">
        <v>2897</v>
      </c>
      <c r="D64" s="211" t="s">
        <v>1443</v>
      </c>
      <c r="E64" s="213">
        <v>250.0</v>
      </c>
      <c r="F64" s="213">
        <v>28.0</v>
      </c>
      <c r="G64" s="213">
        <v>0.0</v>
      </c>
      <c r="H64" s="213">
        <v>31.0</v>
      </c>
      <c r="I64" s="213">
        <v>31.0</v>
      </c>
      <c r="J64" s="213">
        <v>0.0</v>
      </c>
      <c r="K64" s="211" t="s">
        <v>4571</v>
      </c>
      <c r="L64" s="211">
        <v>5.447406368E9</v>
      </c>
      <c r="M64" s="211" t="s">
        <v>4463</v>
      </c>
      <c r="N64" s="211" t="s">
        <v>4572</v>
      </c>
      <c r="O64" s="211" t="s">
        <v>4573</v>
      </c>
      <c r="P64" s="211" t="s">
        <v>2137</v>
      </c>
      <c r="Q64" s="230">
        <f>COUNTIF('Hedef Liste Bilecik'!A:A,A64)</f>
        <v>1</v>
      </c>
    </row>
    <row r="65" ht="15.75" hidden="1" customHeight="1">
      <c r="A65" s="211" t="s">
        <v>4534</v>
      </c>
      <c r="B65" s="211" t="s">
        <v>4535</v>
      </c>
      <c r="C65" s="212" t="s">
        <v>2897</v>
      </c>
      <c r="D65" s="211" t="s">
        <v>1348</v>
      </c>
      <c r="E65" s="211"/>
      <c r="F65" s="211"/>
      <c r="G65" s="213">
        <v>0.0</v>
      </c>
      <c r="H65" s="213">
        <v>20.0</v>
      </c>
      <c r="I65" s="213">
        <v>20.0</v>
      </c>
      <c r="J65" s="213">
        <v>0.0</v>
      </c>
      <c r="K65" s="211" t="s">
        <v>4515</v>
      </c>
      <c r="L65" s="211">
        <v>2.282122333E9</v>
      </c>
      <c r="M65" s="211" t="s">
        <v>1350</v>
      </c>
      <c r="N65" s="211" t="s">
        <v>1667</v>
      </c>
      <c r="O65" s="211" t="s">
        <v>4516</v>
      </c>
      <c r="P65" s="211" t="s">
        <v>2137</v>
      </c>
      <c r="Q65" s="230">
        <f>COUNTIF('Hedef Liste Bilecik'!A:A,A65)</f>
        <v>1</v>
      </c>
    </row>
    <row r="66" ht="15.75" hidden="1" customHeight="1">
      <c r="A66" s="211" t="s">
        <v>4484</v>
      </c>
      <c r="B66" s="211" t="s">
        <v>4485</v>
      </c>
      <c r="C66" s="212" t="s">
        <v>2897</v>
      </c>
      <c r="D66" s="211" t="s">
        <v>1364</v>
      </c>
      <c r="E66" s="213">
        <v>3.0</v>
      </c>
      <c r="F66" s="211"/>
      <c r="G66" s="213">
        <v>0.0</v>
      </c>
      <c r="H66" s="213">
        <v>14.0</v>
      </c>
      <c r="I66" s="213">
        <v>14.0</v>
      </c>
      <c r="J66" s="213">
        <v>0.0</v>
      </c>
      <c r="K66" s="211" t="s">
        <v>4486</v>
      </c>
      <c r="L66" s="211">
        <v>2.282124484E9</v>
      </c>
      <c r="M66" s="211" t="s">
        <v>1350</v>
      </c>
      <c r="N66" s="211" t="s">
        <v>4478</v>
      </c>
      <c r="O66" s="211" t="s">
        <v>4487</v>
      </c>
      <c r="P66" s="211" t="s">
        <v>2137</v>
      </c>
      <c r="Q66" s="230">
        <f>COUNTIF('Hedef Liste Bilecik'!A:A,A66)</f>
        <v>1</v>
      </c>
    </row>
    <row r="67" ht="15.75" hidden="1" customHeight="1">
      <c r="A67" s="211" t="s">
        <v>4508</v>
      </c>
      <c r="B67" s="211" t="s">
        <v>4509</v>
      </c>
      <c r="C67" s="212" t="s">
        <v>2897</v>
      </c>
      <c r="D67" s="211" t="s">
        <v>1364</v>
      </c>
      <c r="E67" s="213">
        <v>25.0</v>
      </c>
      <c r="F67" s="213">
        <v>25.0</v>
      </c>
      <c r="G67" s="213">
        <v>0.0</v>
      </c>
      <c r="H67" s="213">
        <v>22.0</v>
      </c>
      <c r="I67" s="213">
        <v>22.0</v>
      </c>
      <c r="J67" s="213">
        <v>0.0</v>
      </c>
      <c r="K67" s="211" t="s">
        <v>4510</v>
      </c>
      <c r="L67" s="211">
        <v>5.452109043E9</v>
      </c>
      <c r="M67" s="211" t="s">
        <v>4463</v>
      </c>
      <c r="N67" s="211" t="s">
        <v>2520</v>
      </c>
      <c r="O67" s="211" t="s">
        <v>4511</v>
      </c>
      <c r="P67" s="211" t="s">
        <v>2137</v>
      </c>
      <c r="Q67" s="230">
        <f>COUNTIF('Hedef Liste Bilecik'!A:A,A67)</f>
        <v>1</v>
      </c>
    </row>
    <row r="68" ht="15.75" hidden="1" customHeight="1">
      <c r="A68" s="211" t="s">
        <v>4715</v>
      </c>
      <c r="B68" s="211" t="s">
        <v>4716</v>
      </c>
      <c r="C68" s="212" t="s">
        <v>2897</v>
      </c>
      <c r="D68" s="211" t="s">
        <v>1364</v>
      </c>
      <c r="E68" s="213">
        <v>40.0</v>
      </c>
      <c r="F68" s="213">
        <v>15.0</v>
      </c>
      <c r="G68" s="213">
        <v>36.0</v>
      </c>
      <c r="H68" s="213">
        <v>3.0</v>
      </c>
      <c r="I68" s="213">
        <v>39.0</v>
      </c>
      <c r="J68" s="213">
        <v>0.923077</v>
      </c>
      <c r="K68" s="211" t="s">
        <v>2216</v>
      </c>
      <c r="L68" s="211">
        <v>5.519816702E9</v>
      </c>
      <c r="M68" s="211" t="s">
        <v>4463</v>
      </c>
      <c r="N68" s="211" t="s">
        <v>2520</v>
      </c>
      <c r="O68" s="211" t="s">
        <v>4717</v>
      </c>
      <c r="P68" s="211" t="s">
        <v>2165</v>
      </c>
      <c r="Q68" s="230">
        <f>COUNTIF('Hedef Liste Bilecik'!A:A,A68)</f>
        <v>0</v>
      </c>
    </row>
    <row r="69" ht="15.75" hidden="1" customHeight="1">
      <c r="A69" s="211" t="s">
        <v>4626</v>
      </c>
      <c r="B69" s="211" t="s">
        <v>4627</v>
      </c>
      <c r="C69" s="212" t="s">
        <v>2897</v>
      </c>
      <c r="D69" s="211" t="s">
        <v>1443</v>
      </c>
      <c r="E69" s="213">
        <v>73.0</v>
      </c>
      <c r="F69" s="213">
        <v>33.0</v>
      </c>
      <c r="G69" s="213">
        <v>0.0</v>
      </c>
      <c r="H69" s="213">
        <v>29.0</v>
      </c>
      <c r="I69" s="213">
        <v>29.0</v>
      </c>
      <c r="J69" s="213">
        <v>0.0</v>
      </c>
      <c r="K69" s="211" t="s">
        <v>4628</v>
      </c>
      <c r="L69" s="211">
        <v>2.28210011E9</v>
      </c>
      <c r="M69" s="211" t="s">
        <v>1350</v>
      </c>
      <c r="N69" s="211" t="s">
        <v>4478</v>
      </c>
      <c r="O69" s="211" t="s">
        <v>4629</v>
      </c>
      <c r="P69" s="211" t="s">
        <v>2137</v>
      </c>
      <c r="Q69" s="230">
        <f>COUNTIF('Hedef Liste Bilecik'!A:A,A69)</f>
        <v>1</v>
      </c>
    </row>
    <row r="70" ht="15.75" hidden="1" customHeight="1">
      <c r="A70" s="211" t="s">
        <v>4490</v>
      </c>
      <c r="B70" s="211" t="s">
        <v>4491</v>
      </c>
      <c r="C70" s="212" t="s">
        <v>2897</v>
      </c>
      <c r="D70" s="211" t="s">
        <v>1378</v>
      </c>
      <c r="E70" s="213">
        <v>10.0</v>
      </c>
      <c r="F70" s="213">
        <v>10.0</v>
      </c>
      <c r="G70" s="213">
        <v>0.0</v>
      </c>
      <c r="H70" s="213">
        <v>32.0</v>
      </c>
      <c r="I70" s="213">
        <v>32.0</v>
      </c>
      <c r="J70" s="213">
        <v>0.0</v>
      </c>
      <c r="K70" s="211" t="s">
        <v>4492</v>
      </c>
      <c r="L70" s="211">
        <v>5.4588012E9</v>
      </c>
      <c r="M70" s="211" t="s">
        <v>4463</v>
      </c>
      <c r="N70" s="211" t="s">
        <v>2520</v>
      </c>
      <c r="O70" s="211" t="s">
        <v>4493</v>
      </c>
      <c r="P70" s="211" t="s">
        <v>2137</v>
      </c>
      <c r="Q70" s="230">
        <f>COUNTIF('Hedef Liste Bilecik'!A:A,A70)</f>
        <v>1</v>
      </c>
    </row>
    <row r="71" ht="15.75" hidden="1" customHeight="1">
      <c r="A71" s="211" t="s">
        <v>4583</v>
      </c>
      <c r="B71" s="211" t="s">
        <v>4584</v>
      </c>
      <c r="C71" s="212" t="s">
        <v>2897</v>
      </c>
      <c r="D71" s="211" t="s">
        <v>1827</v>
      </c>
      <c r="E71" s="213">
        <v>17.0</v>
      </c>
      <c r="F71" s="213">
        <v>17.0</v>
      </c>
      <c r="G71" s="213">
        <v>0.0</v>
      </c>
      <c r="H71" s="213">
        <v>12.0</v>
      </c>
      <c r="I71" s="213">
        <v>12.0</v>
      </c>
      <c r="J71" s="213">
        <v>0.0</v>
      </c>
      <c r="K71" s="211" t="s">
        <v>4585</v>
      </c>
      <c r="L71" s="211">
        <v>5.449147232E9</v>
      </c>
      <c r="M71" s="211" t="s">
        <v>4463</v>
      </c>
      <c r="N71" s="211" t="s">
        <v>2520</v>
      </c>
      <c r="O71" s="211" t="s">
        <v>4586</v>
      </c>
      <c r="P71" s="211" t="s">
        <v>2137</v>
      </c>
      <c r="Q71" s="230">
        <f>COUNTIF('Hedef Liste Bilecik'!A:A,A71)</f>
        <v>1</v>
      </c>
    </row>
    <row r="72" ht="15.75" hidden="1" customHeight="1">
      <c r="A72" s="211" t="s">
        <v>4530</v>
      </c>
      <c r="B72" s="211" t="s">
        <v>4531</v>
      </c>
      <c r="C72" s="212" t="s">
        <v>2897</v>
      </c>
      <c r="D72" s="211" t="s">
        <v>1577</v>
      </c>
      <c r="E72" s="213">
        <v>102.0</v>
      </c>
      <c r="F72" s="213">
        <v>96.0</v>
      </c>
      <c r="G72" s="213">
        <v>0.0</v>
      </c>
      <c r="H72" s="213">
        <v>78.0</v>
      </c>
      <c r="I72" s="213">
        <v>78.0</v>
      </c>
      <c r="J72" s="213">
        <v>0.0</v>
      </c>
      <c r="K72" s="211" t="s">
        <v>4532</v>
      </c>
      <c r="L72" s="211">
        <v>2.282128441E9</v>
      </c>
      <c r="M72" s="211" t="s">
        <v>1350</v>
      </c>
      <c r="N72" s="211" t="s">
        <v>4454</v>
      </c>
      <c r="O72" s="211" t="s">
        <v>4533</v>
      </c>
      <c r="P72" s="211" t="s">
        <v>2137</v>
      </c>
      <c r="Q72" s="230">
        <f>COUNTIF('Hedef Liste Bilecik'!A:A,A72)</f>
        <v>1</v>
      </c>
    </row>
    <row r="73" ht="15.75" hidden="1" customHeight="1">
      <c r="A73" s="211" t="s">
        <v>4718</v>
      </c>
      <c r="B73" s="211" t="s">
        <v>4719</v>
      </c>
      <c r="C73" s="212" t="s">
        <v>2897</v>
      </c>
      <c r="D73" s="211" t="s">
        <v>1577</v>
      </c>
      <c r="E73" s="213">
        <v>2668.0</v>
      </c>
      <c r="F73" s="213">
        <v>105.0</v>
      </c>
      <c r="G73" s="213">
        <v>129.0</v>
      </c>
      <c r="H73" s="213">
        <v>15.0</v>
      </c>
      <c r="I73" s="213">
        <v>144.0</v>
      </c>
      <c r="J73" s="213">
        <v>0.895833</v>
      </c>
      <c r="K73" s="211" t="s">
        <v>2291</v>
      </c>
      <c r="L73" s="211">
        <v>2.283150461E9</v>
      </c>
      <c r="M73" s="211" t="s">
        <v>4463</v>
      </c>
      <c r="N73" s="211" t="s">
        <v>2520</v>
      </c>
      <c r="O73" s="211" t="s">
        <v>4720</v>
      </c>
      <c r="P73" s="211" t="s">
        <v>2165</v>
      </c>
      <c r="Q73" s="230">
        <f>COUNTIF('Hedef Liste Bilecik'!A:A,A73)</f>
        <v>0</v>
      </c>
    </row>
    <row r="74" ht="15.75" hidden="1" customHeight="1">
      <c r="A74" s="211" t="s">
        <v>4548</v>
      </c>
      <c r="B74" s="211" t="s">
        <v>4549</v>
      </c>
      <c r="C74" s="212" t="s">
        <v>2897</v>
      </c>
      <c r="D74" s="211" t="s">
        <v>1356</v>
      </c>
      <c r="E74" s="213">
        <v>48.0</v>
      </c>
      <c r="F74" s="213">
        <v>30.0</v>
      </c>
      <c r="G74" s="213">
        <v>0.0</v>
      </c>
      <c r="H74" s="213">
        <v>29.0</v>
      </c>
      <c r="I74" s="213">
        <v>29.0</v>
      </c>
      <c r="J74" s="213">
        <v>0.0</v>
      </c>
      <c r="K74" s="211" t="s">
        <v>4550</v>
      </c>
      <c r="L74" s="211">
        <v>5.533223819E9</v>
      </c>
      <c r="M74" s="211" t="s">
        <v>1350</v>
      </c>
      <c r="N74" s="211" t="s">
        <v>1667</v>
      </c>
      <c r="O74" s="211" t="s">
        <v>4551</v>
      </c>
      <c r="P74" s="211" t="s">
        <v>2137</v>
      </c>
      <c r="Q74" s="230">
        <f>COUNTIF('Hedef Liste Bilecik'!A:A,A74)</f>
        <v>1</v>
      </c>
    </row>
    <row r="75" ht="15.75" hidden="1" customHeight="1">
      <c r="A75" s="211" t="s">
        <v>4445</v>
      </c>
      <c r="B75" s="211" t="s">
        <v>4446</v>
      </c>
      <c r="C75" s="212" t="s">
        <v>2897</v>
      </c>
      <c r="D75" s="211" t="s">
        <v>1493</v>
      </c>
      <c r="E75" s="213">
        <v>7614.0</v>
      </c>
      <c r="F75" s="213">
        <v>358.0</v>
      </c>
      <c r="G75" s="213">
        <v>1.0</v>
      </c>
      <c r="H75" s="213">
        <v>18.0</v>
      </c>
      <c r="I75" s="213">
        <v>19.0</v>
      </c>
      <c r="J75" s="213">
        <v>0.052632</v>
      </c>
      <c r="K75" s="211" t="s">
        <v>4488</v>
      </c>
      <c r="L75" s="211">
        <v>2.282122313E9</v>
      </c>
      <c r="M75" s="211" t="s">
        <v>1350</v>
      </c>
      <c r="N75" s="211" t="s">
        <v>4454</v>
      </c>
      <c r="O75" s="211" t="s">
        <v>4448</v>
      </c>
      <c r="P75" s="211" t="s">
        <v>2137</v>
      </c>
      <c r="Q75" s="230">
        <f>COUNTIF('Hedef Liste Bilecik'!A:A,A75)</f>
        <v>1</v>
      </c>
    </row>
    <row r="76" ht="15.75" hidden="1" customHeight="1">
      <c r="A76" s="211" t="s">
        <v>4522</v>
      </c>
      <c r="B76" s="211" t="s">
        <v>4523</v>
      </c>
      <c r="C76" s="212" t="s">
        <v>2897</v>
      </c>
      <c r="D76" s="211" t="s">
        <v>1827</v>
      </c>
      <c r="E76" s="213">
        <v>136.0</v>
      </c>
      <c r="F76" s="213">
        <v>75.0</v>
      </c>
      <c r="G76" s="213">
        <v>0.0</v>
      </c>
      <c r="H76" s="213">
        <v>26.0</v>
      </c>
      <c r="I76" s="213">
        <v>26.0</v>
      </c>
      <c r="J76" s="213">
        <v>0.0</v>
      </c>
      <c r="K76" s="211" t="s">
        <v>4524</v>
      </c>
      <c r="L76" s="211">
        <v>5.382092202E9</v>
      </c>
      <c r="M76" s="211" t="s">
        <v>4463</v>
      </c>
      <c r="N76" s="211" t="s">
        <v>2520</v>
      </c>
      <c r="O76" s="211" t="s">
        <v>4525</v>
      </c>
      <c r="P76" s="211" t="s">
        <v>2137</v>
      </c>
      <c r="Q76" s="230">
        <f>COUNTIF('Hedef Liste Bilecik'!A:A,A76)</f>
        <v>1</v>
      </c>
    </row>
    <row r="77" ht="15.75" hidden="1" customHeight="1">
      <c r="A77" s="211" t="s">
        <v>4721</v>
      </c>
      <c r="B77" s="211" t="s">
        <v>4722</v>
      </c>
      <c r="C77" s="212" t="s">
        <v>2897</v>
      </c>
      <c r="D77" s="211" t="s">
        <v>1356</v>
      </c>
      <c r="E77" s="213">
        <v>2.0</v>
      </c>
      <c r="F77" s="213">
        <v>2.0</v>
      </c>
      <c r="G77" s="213">
        <v>0.0</v>
      </c>
      <c r="H77" s="213">
        <v>28.0</v>
      </c>
      <c r="I77" s="213">
        <v>28.0</v>
      </c>
      <c r="J77" s="213">
        <v>0.0</v>
      </c>
      <c r="K77" s="211" t="s">
        <v>4510</v>
      </c>
      <c r="L77" s="211">
        <v>5.452109043E9</v>
      </c>
      <c r="M77" s="211" t="s">
        <v>4463</v>
      </c>
      <c r="N77" s="211" t="s">
        <v>2520</v>
      </c>
      <c r="O77" s="211" t="s">
        <v>4723</v>
      </c>
      <c r="P77" s="212" t="s">
        <v>4724</v>
      </c>
      <c r="Q77" s="230">
        <f>COUNTIF('Hedef Liste Bilecik'!A:A,A77)</f>
        <v>0</v>
      </c>
    </row>
    <row r="78" ht="15.75" hidden="1" customHeight="1">
      <c r="A78" s="211" t="s">
        <v>4526</v>
      </c>
      <c r="B78" s="211" t="s">
        <v>4527</v>
      </c>
      <c r="C78" s="212" t="s">
        <v>2897</v>
      </c>
      <c r="D78" s="211" t="s">
        <v>1370</v>
      </c>
      <c r="E78" s="213">
        <v>715.0</v>
      </c>
      <c r="F78" s="213">
        <v>190.0</v>
      </c>
      <c r="G78" s="213">
        <v>16.0</v>
      </c>
      <c r="H78" s="213">
        <v>20.0</v>
      </c>
      <c r="I78" s="213">
        <v>36.0</v>
      </c>
      <c r="J78" s="213">
        <v>0.444444</v>
      </c>
      <c r="K78" s="211" t="s">
        <v>4528</v>
      </c>
      <c r="L78" s="211">
        <v>2.282120888E9</v>
      </c>
      <c r="M78" s="211" t="s">
        <v>1350</v>
      </c>
      <c r="N78" s="211" t="s">
        <v>2694</v>
      </c>
      <c r="O78" s="211" t="s">
        <v>4529</v>
      </c>
      <c r="P78" s="211" t="s">
        <v>2137</v>
      </c>
      <c r="Q78" s="230">
        <f>COUNTIF('Hedef Liste Bilecik'!A:A,A78)</f>
        <v>1</v>
      </c>
    </row>
    <row r="79" ht="15.75" hidden="1" customHeight="1">
      <c r="A79" s="211" t="s">
        <v>4725</v>
      </c>
      <c r="B79" s="211" t="s">
        <v>4726</v>
      </c>
      <c r="C79" s="212" t="s">
        <v>2897</v>
      </c>
      <c r="D79" s="211" t="s">
        <v>1385</v>
      </c>
      <c r="E79" s="211"/>
      <c r="F79" s="211"/>
      <c r="G79" s="213">
        <v>0.0</v>
      </c>
      <c r="H79" s="213">
        <v>12.0</v>
      </c>
      <c r="I79" s="213">
        <v>12.0</v>
      </c>
      <c r="J79" s="213">
        <v>0.0</v>
      </c>
      <c r="K79" s="211" t="s">
        <v>4727</v>
      </c>
      <c r="L79" s="211">
        <v>2.282100127E9</v>
      </c>
      <c r="M79" s="211" t="s">
        <v>1350</v>
      </c>
      <c r="N79" s="211" t="s">
        <v>1667</v>
      </c>
      <c r="O79" s="211" t="s">
        <v>4728</v>
      </c>
      <c r="P79" s="212" t="s">
        <v>4724</v>
      </c>
      <c r="Q79" s="230">
        <f>COUNTIF('Hedef Liste Bilecik'!A:A,A79)</f>
        <v>0</v>
      </c>
    </row>
    <row r="80" ht="15.75" hidden="1" customHeight="1">
      <c r="A80" s="211" t="s">
        <v>4729</v>
      </c>
      <c r="B80" s="211" t="s">
        <v>4730</v>
      </c>
      <c r="C80" s="212" t="s">
        <v>2909</v>
      </c>
      <c r="D80" s="211" t="s">
        <v>1385</v>
      </c>
      <c r="E80" s="211"/>
      <c r="F80" s="211"/>
      <c r="G80" s="213">
        <v>0.0</v>
      </c>
      <c r="H80" s="213">
        <v>21.0</v>
      </c>
      <c r="I80" s="213">
        <v>21.0</v>
      </c>
      <c r="J80" s="213">
        <v>0.0</v>
      </c>
      <c r="K80" s="211" t="s">
        <v>4731</v>
      </c>
      <c r="L80" s="211">
        <v>2.282127076E9</v>
      </c>
      <c r="M80" s="211" t="s">
        <v>1350</v>
      </c>
      <c r="N80" s="211" t="s">
        <v>1667</v>
      </c>
      <c r="O80" s="211" t="s">
        <v>4732</v>
      </c>
      <c r="P80" s="212" t="s">
        <v>4724</v>
      </c>
      <c r="Q80" s="230">
        <f>COUNTIF('Hedef Liste Bilecik'!A:A,A80)</f>
        <v>0</v>
      </c>
    </row>
    <row r="81" ht="15.75" hidden="1" customHeight="1">
      <c r="A81" s="211" t="s">
        <v>4536</v>
      </c>
      <c r="B81" s="211" t="s">
        <v>4537</v>
      </c>
      <c r="C81" s="212" t="s">
        <v>2897</v>
      </c>
      <c r="D81" s="211" t="s">
        <v>1370</v>
      </c>
      <c r="E81" s="213">
        <v>16.0</v>
      </c>
      <c r="F81" s="213">
        <v>1.0</v>
      </c>
      <c r="G81" s="213">
        <v>0.0</v>
      </c>
      <c r="H81" s="213">
        <v>6.0</v>
      </c>
      <c r="I81" s="213">
        <v>6.0</v>
      </c>
      <c r="J81" s="213">
        <v>0.0</v>
      </c>
      <c r="K81" s="211" t="s">
        <v>4538</v>
      </c>
      <c r="L81" s="211">
        <v>5.07022085E9</v>
      </c>
      <c r="M81" s="211" t="s">
        <v>1350</v>
      </c>
      <c r="N81" s="211" t="s">
        <v>1667</v>
      </c>
      <c r="O81" s="211" t="s">
        <v>4539</v>
      </c>
      <c r="P81" s="211" t="s">
        <v>2137</v>
      </c>
      <c r="Q81" s="230">
        <f>COUNTIF('Hedef Liste Bilecik'!A:A,A81)</f>
        <v>1</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81">
    <filterColumn colId="2">
      <filters>
        <filter val="DOĞRU"/>
      </filters>
    </filterColumn>
    <filterColumn colId="15">
      <filters>
        <filter val="Geleneksel"/>
      </filters>
    </filterColumn>
    <filterColumn colId="16">
      <filters>
        <filter val="0"/>
      </filters>
    </filterColumn>
  </autoFilter>
  <conditionalFormatting sqref="C1:C81">
    <cfRule type="cellIs" dxfId="0" priority="1" operator="equal">
      <formula>"TRUE"</formula>
    </cfRule>
  </conditionalFormatting>
  <conditionalFormatting sqref="C1:C81">
    <cfRule type="cellIs" dxfId="1" priority="2" operator="equal">
      <formula>"FALSE"</formula>
    </cfRule>
  </conditionalFormatting>
  <dataValidations>
    <dataValidation type="list" allowBlank="1" showErrorMessage="1" sqref="A34">
      <formula1>'Durum Parametreler'!$L$2:$L$37</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1" width="12.63"/>
    <col customWidth="1" min="2" max="2" width="17.25"/>
    <col customWidth="1" min="3" max="3" width="12.13"/>
    <col customWidth="1" min="4" max="4" width="20.75"/>
    <col customWidth="1" min="5" max="5" width="21.5"/>
    <col customWidth="1" min="6" max="6" width="12.63"/>
    <col customWidth="1" min="7" max="7" width="19.0"/>
    <col customWidth="1" min="8" max="9" width="38.88"/>
    <col customWidth="1" min="10" max="10" width="15.38"/>
  </cols>
  <sheetData>
    <row r="1" ht="15.75" customHeight="1">
      <c r="A1" s="151"/>
      <c r="B1" s="11" t="s">
        <v>50</v>
      </c>
      <c r="C1" s="276" t="s">
        <v>51</v>
      </c>
      <c r="D1" s="277" t="s">
        <v>52</v>
      </c>
      <c r="E1" s="277" t="s">
        <v>53</v>
      </c>
      <c r="F1" s="278" t="s">
        <v>54</v>
      </c>
      <c r="G1" s="277" t="s">
        <v>55</v>
      </c>
      <c r="H1" s="277" t="s">
        <v>56</v>
      </c>
      <c r="I1" s="277" t="s">
        <v>57</v>
      </c>
      <c r="J1" s="279" t="s">
        <v>58</v>
      </c>
      <c r="K1" s="277" t="s">
        <v>59</v>
      </c>
      <c r="L1" s="280" t="s">
        <v>60</v>
      </c>
      <c r="M1" s="277" t="s">
        <v>61</v>
      </c>
      <c r="N1" s="277" t="s">
        <v>62</v>
      </c>
      <c r="O1" s="281"/>
      <c r="P1" s="17"/>
      <c r="Q1" s="17"/>
      <c r="R1" s="17"/>
      <c r="S1" s="17"/>
      <c r="T1" s="17"/>
      <c r="U1" s="17"/>
      <c r="V1" s="17"/>
      <c r="W1" s="17"/>
      <c r="X1" s="17"/>
      <c r="Y1" s="17"/>
      <c r="Z1" s="17"/>
      <c r="AA1" s="17"/>
      <c r="AB1" s="17"/>
      <c r="AC1" s="17"/>
      <c r="AD1" s="17"/>
      <c r="AE1" s="17"/>
      <c r="AF1" s="17"/>
    </row>
    <row r="2" ht="15.75" hidden="1" customHeight="1">
      <c r="A2" s="18"/>
      <c r="B2" s="19">
        <v>44341.0</v>
      </c>
      <c r="C2" s="281"/>
      <c r="D2" s="282"/>
      <c r="E2" s="22"/>
      <c r="F2" s="22"/>
      <c r="G2" s="22"/>
      <c r="H2" s="22"/>
      <c r="I2" s="22"/>
      <c r="J2" s="22"/>
      <c r="K2" s="23"/>
      <c r="L2" s="281"/>
      <c r="M2" s="281"/>
      <c r="N2" s="281"/>
      <c r="O2" s="281"/>
      <c r="P2" s="17"/>
      <c r="Q2" s="17"/>
      <c r="R2" s="17"/>
      <c r="S2" s="17"/>
      <c r="T2" s="17"/>
      <c r="U2" s="17"/>
      <c r="V2" s="17"/>
      <c r="W2" s="17"/>
      <c r="X2" s="17"/>
      <c r="Y2" s="17"/>
      <c r="Z2" s="17"/>
      <c r="AA2" s="17"/>
      <c r="AB2" s="17"/>
      <c r="AC2" s="17"/>
      <c r="AD2" s="17"/>
      <c r="AE2" s="17"/>
      <c r="AF2" s="17"/>
    </row>
    <row r="3" ht="15.75" hidden="1" customHeight="1">
      <c r="A3" s="24" t="s">
        <v>4733</v>
      </c>
      <c r="B3" s="17"/>
      <c r="C3" s="283"/>
      <c r="D3" s="281"/>
      <c r="E3" s="281"/>
      <c r="F3" s="284"/>
      <c r="G3" s="281"/>
      <c r="H3" s="281"/>
      <c r="I3" s="281"/>
      <c r="J3" s="281"/>
      <c r="K3" s="281"/>
      <c r="L3" s="281"/>
      <c r="M3" s="285"/>
      <c r="N3" s="285"/>
      <c r="O3" s="281"/>
      <c r="P3" s="17"/>
      <c r="Q3" s="17"/>
      <c r="R3" s="17"/>
      <c r="S3" s="17"/>
      <c r="T3" s="17"/>
      <c r="U3" s="17"/>
      <c r="V3" s="17"/>
      <c r="W3" s="17"/>
      <c r="X3" s="17"/>
      <c r="Y3" s="17"/>
      <c r="Z3" s="17"/>
      <c r="AA3" s="17"/>
      <c r="AB3" s="17"/>
      <c r="AC3" s="17"/>
      <c r="AD3" s="17"/>
      <c r="AE3" s="17"/>
      <c r="AF3" s="17"/>
    </row>
    <row r="4" ht="15.75" hidden="1" customHeight="1">
      <c r="A4" s="28"/>
      <c r="B4" s="29" t="s">
        <v>4734</v>
      </c>
      <c r="C4" s="281"/>
      <c r="D4" s="286"/>
      <c r="E4" s="286"/>
      <c r="F4" s="287"/>
      <c r="G4" s="281"/>
      <c r="H4" s="281"/>
      <c r="I4" s="286"/>
      <c r="J4" s="281"/>
      <c r="K4" s="288"/>
      <c r="L4" s="281"/>
      <c r="M4" s="285"/>
      <c r="N4" s="285"/>
      <c r="O4" s="281"/>
      <c r="P4" s="17"/>
      <c r="Q4" s="17"/>
      <c r="R4" s="17"/>
      <c r="S4" s="17"/>
      <c r="T4" s="17"/>
      <c r="U4" s="17"/>
      <c r="V4" s="17"/>
      <c r="W4" s="17"/>
      <c r="X4" s="17"/>
      <c r="Y4" s="17"/>
      <c r="Z4" s="17"/>
      <c r="AA4" s="17"/>
      <c r="AB4" s="17"/>
      <c r="AC4" s="17"/>
      <c r="AD4" s="17"/>
      <c r="AE4" s="17"/>
      <c r="AF4" s="17"/>
    </row>
    <row r="5" ht="15.75" hidden="1" customHeight="1">
      <c r="A5" s="28"/>
      <c r="B5" s="29" t="s">
        <v>4734</v>
      </c>
      <c r="C5" s="289" t="s">
        <v>984</v>
      </c>
      <c r="D5" s="290" t="s">
        <v>4735</v>
      </c>
      <c r="E5" s="290" t="s">
        <v>4736</v>
      </c>
      <c r="F5" s="291">
        <v>0.5</v>
      </c>
      <c r="G5" s="292" t="s">
        <v>4737</v>
      </c>
      <c r="H5" s="292" t="s">
        <v>4738</v>
      </c>
      <c r="I5" s="290" t="s">
        <v>4739</v>
      </c>
      <c r="J5" s="292"/>
      <c r="K5" s="293"/>
      <c r="L5" s="281"/>
      <c r="M5" s="285"/>
      <c r="N5" s="285"/>
      <c r="O5" s="281"/>
      <c r="P5" s="17"/>
      <c r="Q5" s="17"/>
      <c r="R5" s="17"/>
      <c r="S5" s="17"/>
      <c r="T5" s="17"/>
      <c r="U5" s="17"/>
      <c r="V5" s="17"/>
      <c r="W5" s="17"/>
      <c r="X5" s="17"/>
      <c r="Y5" s="17"/>
      <c r="Z5" s="17"/>
      <c r="AA5" s="17"/>
      <c r="AB5" s="17"/>
      <c r="AC5" s="17"/>
      <c r="AD5" s="17"/>
      <c r="AE5" s="17"/>
      <c r="AF5" s="17"/>
    </row>
    <row r="6" ht="15.75" hidden="1" customHeight="1">
      <c r="A6" s="28"/>
      <c r="B6" s="29" t="s">
        <v>4734</v>
      </c>
      <c r="C6" s="294" t="s">
        <v>984</v>
      </c>
      <c r="D6" s="295" t="s">
        <v>4740</v>
      </c>
      <c r="E6" s="295" t="s">
        <v>4741</v>
      </c>
      <c r="F6" s="296">
        <v>0.7083333333333334</v>
      </c>
      <c r="G6" s="294" t="s">
        <v>4737</v>
      </c>
      <c r="H6" s="297" t="s">
        <v>4742</v>
      </c>
      <c r="I6" s="295" t="s">
        <v>4743</v>
      </c>
      <c r="J6" s="298"/>
      <c r="K6" s="299"/>
      <c r="L6" s="285"/>
      <c r="M6" s="285"/>
      <c r="N6" s="285"/>
      <c r="O6" s="281"/>
      <c r="P6" s="17"/>
      <c r="Q6" s="17"/>
      <c r="R6" s="17"/>
      <c r="S6" s="17"/>
      <c r="T6" s="17"/>
      <c r="U6" s="17"/>
      <c r="V6" s="17"/>
      <c r="W6" s="17"/>
      <c r="X6" s="17"/>
      <c r="Y6" s="17"/>
      <c r="Z6" s="17"/>
      <c r="AA6" s="17"/>
      <c r="AB6" s="17"/>
      <c r="AC6" s="17"/>
      <c r="AD6" s="17"/>
      <c r="AE6" s="17"/>
      <c r="AF6" s="17"/>
    </row>
    <row r="7" ht="15.75" hidden="1" customHeight="1">
      <c r="A7" s="28"/>
      <c r="B7" s="29" t="s">
        <v>4734</v>
      </c>
      <c r="C7" s="289" t="s">
        <v>984</v>
      </c>
      <c r="D7" s="290" t="s">
        <v>4744</v>
      </c>
      <c r="E7" s="290" t="s">
        <v>4745</v>
      </c>
      <c r="F7" s="291">
        <v>0.6666666666666666</v>
      </c>
      <c r="G7" s="292" t="s">
        <v>4746</v>
      </c>
      <c r="H7" s="292" t="s">
        <v>4747</v>
      </c>
      <c r="I7" s="290" t="s">
        <v>4748</v>
      </c>
      <c r="J7" s="292"/>
      <c r="K7" s="300"/>
      <c r="L7" s="281"/>
      <c r="M7" s="285"/>
      <c r="N7" s="285"/>
      <c r="O7" s="281"/>
      <c r="P7" s="17"/>
      <c r="Q7" s="17"/>
      <c r="R7" s="17"/>
      <c r="S7" s="17"/>
      <c r="T7" s="17"/>
      <c r="U7" s="17"/>
      <c r="V7" s="17"/>
      <c r="W7" s="17"/>
      <c r="X7" s="17"/>
      <c r="Y7" s="17"/>
      <c r="Z7" s="17"/>
      <c r="AA7" s="17"/>
      <c r="AB7" s="17"/>
      <c r="AC7" s="17"/>
      <c r="AD7" s="17"/>
      <c r="AE7" s="17"/>
      <c r="AF7" s="17"/>
    </row>
    <row r="8" ht="15.75" hidden="1" customHeight="1">
      <c r="A8" s="28"/>
      <c r="B8" s="29" t="s">
        <v>4734</v>
      </c>
      <c r="C8" s="283" t="s">
        <v>984</v>
      </c>
      <c r="D8" s="301" t="s">
        <v>4749</v>
      </c>
      <c r="E8" s="301" t="s">
        <v>4750</v>
      </c>
      <c r="F8" s="302" t="s">
        <v>4751</v>
      </c>
      <c r="G8" s="281" t="s">
        <v>4752</v>
      </c>
      <c r="H8" s="281" t="s">
        <v>4753</v>
      </c>
      <c r="I8" s="301" t="s">
        <v>4754</v>
      </c>
      <c r="J8" s="281"/>
      <c r="K8" s="303"/>
      <c r="L8" s="281"/>
      <c r="M8" s="285"/>
      <c r="N8" s="285"/>
      <c r="O8" s="281"/>
      <c r="P8" s="17"/>
      <c r="Q8" s="17"/>
      <c r="R8" s="17"/>
      <c r="S8" s="17"/>
      <c r="T8" s="17"/>
      <c r="U8" s="17"/>
      <c r="V8" s="17"/>
      <c r="W8" s="17"/>
      <c r="X8" s="17"/>
      <c r="Y8" s="17"/>
      <c r="Z8" s="17"/>
      <c r="AA8" s="17"/>
      <c r="AB8" s="17"/>
      <c r="AC8" s="17"/>
      <c r="AD8" s="17"/>
      <c r="AE8" s="17"/>
      <c r="AF8" s="17"/>
    </row>
    <row r="9" ht="15.75" hidden="1" customHeight="1">
      <c r="A9" s="44"/>
      <c r="B9" s="29" t="s">
        <v>4734</v>
      </c>
      <c r="C9" s="283"/>
      <c r="D9" s="286"/>
      <c r="E9" s="286"/>
      <c r="F9" s="287"/>
      <c r="G9" s="286"/>
      <c r="H9" s="286"/>
      <c r="I9" s="286"/>
      <c r="J9" s="281"/>
      <c r="K9" s="281"/>
      <c r="L9" s="281"/>
      <c r="M9" s="285"/>
      <c r="N9" s="285"/>
      <c r="O9" s="281"/>
      <c r="P9" s="17"/>
      <c r="Q9" s="17"/>
      <c r="R9" s="17"/>
      <c r="S9" s="17"/>
      <c r="T9" s="17"/>
      <c r="U9" s="17"/>
      <c r="V9" s="17"/>
      <c r="W9" s="17"/>
      <c r="X9" s="17"/>
      <c r="Y9" s="17"/>
      <c r="Z9" s="17"/>
      <c r="AA9" s="17"/>
      <c r="AB9" s="17"/>
      <c r="AC9" s="17"/>
      <c r="AD9" s="17"/>
      <c r="AE9" s="17"/>
      <c r="AF9" s="17"/>
    </row>
    <row r="10" ht="15.75" hidden="1" customHeight="1">
      <c r="A10" s="18"/>
      <c r="B10" s="19">
        <v>44342.0</v>
      </c>
      <c r="C10" s="281"/>
      <c r="D10" s="282"/>
      <c r="E10" s="22"/>
      <c r="F10" s="22"/>
      <c r="G10" s="22"/>
      <c r="H10" s="22"/>
      <c r="I10" s="22"/>
      <c r="J10" s="22"/>
      <c r="K10" s="23"/>
      <c r="L10" s="281"/>
      <c r="M10" s="281"/>
      <c r="N10" s="281"/>
      <c r="O10" s="281"/>
      <c r="P10" s="17"/>
      <c r="Q10" s="17"/>
      <c r="R10" s="17"/>
      <c r="S10" s="17"/>
      <c r="T10" s="17"/>
      <c r="U10" s="17"/>
      <c r="V10" s="17"/>
      <c r="W10" s="17"/>
      <c r="X10" s="17"/>
      <c r="Y10" s="17"/>
      <c r="Z10" s="17"/>
      <c r="AA10" s="17"/>
      <c r="AB10" s="17"/>
      <c r="AC10" s="17"/>
      <c r="AD10" s="17"/>
      <c r="AE10" s="17"/>
      <c r="AF10" s="17"/>
    </row>
    <row r="11" ht="15.75" hidden="1" customHeight="1">
      <c r="A11" s="24" t="s">
        <v>4733</v>
      </c>
      <c r="B11" s="17"/>
      <c r="C11" s="283"/>
      <c r="D11" s="281"/>
      <c r="E11" s="292"/>
      <c r="F11" s="304" t="s">
        <v>4755</v>
      </c>
      <c r="G11" s="292"/>
      <c r="H11" s="281"/>
      <c r="I11" s="281"/>
      <c r="J11" s="281"/>
      <c r="K11" s="281"/>
      <c r="L11" s="281"/>
      <c r="M11" s="285"/>
      <c r="N11" s="285"/>
      <c r="O11" s="281"/>
      <c r="P11" s="17"/>
      <c r="Q11" s="17"/>
      <c r="R11" s="17"/>
      <c r="S11" s="17"/>
      <c r="T11" s="17"/>
      <c r="U11" s="17"/>
      <c r="V11" s="17"/>
      <c r="W11" s="17"/>
      <c r="X11" s="17"/>
      <c r="Y11" s="17"/>
      <c r="Z11" s="17"/>
      <c r="AA11" s="17"/>
      <c r="AB11" s="17"/>
      <c r="AC11" s="17"/>
      <c r="AD11" s="17"/>
      <c r="AE11" s="17"/>
      <c r="AF11" s="17"/>
    </row>
    <row r="12" ht="15.75" hidden="1" customHeight="1">
      <c r="A12" s="28"/>
      <c r="B12" s="29" t="s">
        <v>4734</v>
      </c>
      <c r="C12" s="283" t="s">
        <v>4756</v>
      </c>
      <c r="D12" s="286" t="s">
        <v>4757</v>
      </c>
      <c r="E12" s="286" t="s">
        <v>4758</v>
      </c>
      <c r="F12" s="305">
        <v>0.4583333333333333</v>
      </c>
      <c r="G12" s="281" t="s">
        <v>4737</v>
      </c>
      <c r="H12" s="281" t="s">
        <v>4759</v>
      </c>
      <c r="I12" s="286" t="s">
        <v>4760</v>
      </c>
      <c r="J12" s="281"/>
      <c r="K12" s="288"/>
      <c r="L12" s="281"/>
      <c r="M12" s="285"/>
      <c r="N12" s="285"/>
      <c r="O12" s="281"/>
      <c r="P12" s="17"/>
      <c r="Q12" s="17"/>
      <c r="R12" s="17"/>
      <c r="S12" s="17"/>
      <c r="T12" s="17"/>
      <c r="U12" s="17"/>
      <c r="V12" s="17"/>
      <c r="W12" s="17"/>
      <c r="X12" s="17"/>
      <c r="Y12" s="17"/>
      <c r="Z12" s="17"/>
      <c r="AA12" s="17"/>
      <c r="AB12" s="17"/>
      <c r="AC12" s="17"/>
      <c r="AD12" s="17"/>
      <c r="AE12" s="17"/>
      <c r="AF12" s="17"/>
    </row>
    <row r="13" ht="15.75" hidden="1" customHeight="1">
      <c r="A13" s="28"/>
      <c r="B13" s="29" t="s">
        <v>4734</v>
      </c>
      <c r="C13" s="289" t="s">
        <v>4756</v>
      </c>
      <c r="D13" s="306" t="s">
        <v>4761</v>
      </c>
      <c r="E13" s="306" t="s">
        <v>4762</v>
      </c>
      <c r="F13" s="307">
        <v>0.5833333333333334</v>
      </c>
      <c r="G13" s="292" t="s">
        <v>4737</v>
      </c>
      <c r="H13" s="292" t="s">
        <v>4763</v>
      </c>
      <c r="I13" s="290" t="s">
        <v>4764</v>
      </c>
      <c r="J13" s="292"/>
      <c r="K13" s="293"/>
      <c r="L13" s="281"/>
      <c r="M13" s="285"/>
      <c r="N13" s="285"/>
      <c r="O13" s="281"/>
      <c r="P13" s="17"/>
      <c r="Q13" s="17"/>
      <c r="R13" s="17"/>
      <c r="S13" s="17"/>
      <c r="T13" s="17"/>
      <c r="U13" s="17"/>
      <c r="V13" s="17"/>
      <c r="W13" s="17"/>
      <c r="X13" s="17"/>
      <c r="Y13" s="17"/>
      <c r="Z13" s="17"/>
      <c r="AA13" s="17"/>
      <c r="AB13" s="17"/>
      <c r="AC13" s="17"/>
      <c r="AD13" s="17"/>
      <c r="AE13" s="17"/>
      <c r="AF13" s="17"/>
    </row>
    <row r="14" ht="15.75" hidden="1" customHeight="1">
      <c r="A14" s="28"/>
      <c r="B14" s="29" t="s">
        <v>4734</v>
      </c>
      <c r="C14" s="294"/>
      <c r="D14" s="301"/>
      <c r="E14" s="301"/>
      <c r="F14" s="308"/>
      <c r="G14" s="294"/>
      <c r="H14" s="297"/>
      <c r="I14" s="301"/>
      <c r="J14" s="298"/>
      <c r="K14" s="299"/>
      <c r="L14" s="285"/>
      <c r="M14" s="285"/>
      <c r="N14" s="285"/>
      <c r="O14" s="281"/>
      <c r="P14" s="17"/>
      <c r="Q14" s="17"/>
      <c r="R14" s="17"/>
      <c r="S14" s="17"/>
      <c r="T14" s="17"/>
      <c r="U14" s="17"/>
      <c r="V14" s="17"/>
      <c r="W14" s="17"/>
      <c r="X14" s="17"/>
      <c r="Y14" s="17"/>
      <c r="Z14" s="17"/>
      <c r="AA14" s="17"/>
      <c r="AB14" s="17"/>
      <c r="AC14" s="17"/>
      <c r="AD14" s="17"/>
      <c r="AE14" s="17"/>
      <c r="AF14" s="17"/>
    </row>
    <row r="15" ht="15.75" hidden="1" customHeight="1">
      <c r="A15" s="28"/>
      <c r="B15" s="29" t="s">
        <v>4734</v>
      </c>
      <c r="C15" s="289" t="s">
        <v>4756</v>
      </c>
      <c r="D15" s="306" t="s">
        <v>4765</v>
      </c>
      <c r="E15" s="306" t="s">
        <v>4766</v>
      </c>
      <c r="F15" s="309" t="s">
        <v>1144</v>
      </c>
      <c r="G15" s="292" t="s">
        <v>4737</v>
      </c>
      <c r="H15" s="292" t="s">
        <v>4767</v>
      </c>
      <c r="I15" s="306" t="s">
        <v>4768</v>
      </c>
      <c r="J15" s="292"/>
      <c r="K15" s="300"/>
      <c r="L15" s="281"/>
      <c r="M15" s="285"/>
      <c r="N15" s="285"/>
      <c r="O15" s="281"/>
      <c r="P15" s="17"/>
      <c r="Q15" s="17"/>
      <c r="R15" s="17"/>
      <c r="S15" s="17"/>
      <c r="T15" s="17"/>
      <c r="U15" s="17"/>
      <c r="V15" s="17"/>
      <c r="W15" s="17"/>
      <c r="X15" s="17"/>
      <c r="Y15" s="17"/>
      <c r="Z15" s="17"/>
      <c r="AA15" s="17"/>
      <c r="AB15" s="17"/>
      <c r="AC15" s="17"/>
      <c r="AD15" s="17"/>
      <c r="AE15" s="17"/>
      <c r="AF15" s="17"/>
    </row>
    <row r="16" ht="15.75" hidden="1" customHeight="1">
      <c r="A16" s="44"/>
      <c r="B16" s="29" t="s">
        <v>4734</v>
      </c>
      <c r="C16" s="283"/>
      <c r="D16" s="286"/>
      <c r="E16" s="286"/>
      <c r="F16" s="287"/>
      <c r="G16" s="286"/>
      <c r="H16" s="286"/>
      <c r="I16" s="286"/>
      <c r="J16" s="281"/>
      <c r="K16" s="281"/>
      <c r="L16" s="281"/>
      <c r="M16" s="285"/>
      <c r="N16" s="285"/>
      <c r="O16" s="281"/>
      <c r="P16" s="17"/>
      <c r="Q16" s="17"/>
      <c r="R16" s="17"/>
      <c r="S16" s="17"/>
      <c r="T16" s="17"/>
      <c r="U16" s="17"/>
      <c r="V16" s="17"/>
      <c r="W16" s="17"/>
      <c r="X16" s="17"/>
      <c r="Y16" s="17"/>
      <c r="Z16" s="17"/>
      <c r="AA16" s="17"/>
      <c r="AB16" s="17"/>
      <c r="AC16" s="17"/>
      <c r="AD16" s="17"/>
      <c r="AE16" s="17"/>
      <c r="AF16" s="17"/>
    </row>
    <row r="17" ht="15.75" hidden="1" customHeight="1">
      <c r="A17" s="18"/>
      <c r="B17" s="19">
        <v>44343.0</v>
      </c>
      <c r="C17" s="281"/>
      <c r="D17" s="282"/>
      <c r="E17" s="22"/>
      <c r="F17" s="22"/>
      <c r="G17" s="22"/>
      <c r="H17" s="22"/>
      <c r="I17" s="22"/>
      <c r="J17" s="22"/>
      <c r="K17" s="23"/>
      <c r="L17" s="281"/>
      <c r="M17" s="281"/>
      <c r="N17" s="281"/>
      <c r="O17" s="281"/>
      <c r="P17" s="17"/>
      <c r="Q17" s="17"/>
      <c r="R17" s="17"/>
      <c r="S17" s="17"/>
      <c r="T17" s="17"/>
      <c r="U17" s="17"/>
      <c r="V17" s="17"/>
      <c r="W17" s="17"/>
      <c r="X17" s="17"/>
      <c r="Y17" s="17"/>
      <c r="Z17" s="17"/>
      <c r="AA17" s="17"/>
      <c r="AB17" s="17"/>
      <c r="AC17" s="17"/>
      <c r="AD17" s="17"/>
      <c r="AE17" s="17"/>
      <c r="AF17" s="17"/>
    </row>
    <row r="18" ht="15.75" hidden="1" customHeight="1">
      <c r="A18" s="24" t="s">
        <v>4733</v>
      </c>
      <c r="B18" s="17"/>
      <c r="C18" s="289" t="s">
        <v>845</v>
      </c>
      <c r="D18" s="290" t="s">
        <v>4769</v>
      </c>
      <c r="E18" s="290" t="s">
        <v>4770</v>
      </c>
      <c r="F18" s="291">
        <v>0.4166666666666667</v>
      </c>
      <c r="G18" s="290" t="s">
        <v>4771</v>
      </c>
      <c r="H18" s="290" t="s">
        <v>4772</v>
      </c>
      <c r="I18" s="290" t="s">
        <v>4773</v>
      </c>
      <c r="J18" s="292"/>
      <c r="K18" s="293"/>
      <c r="L18" s="292"/>
      <c r="M18" s="310"/>
      <c r="N18" s="285"/>
      <c r="O18" s="281"/>
      <c r="P18" s="17"/>
      <c r="Q18" s="17"/>
      <c r="R18" s="17"/>
      <c r="S18" s="17"/>
      <c r="T18" s="17"/>
      <c r="U18" s="17"/>
      <c r="V18" s="17"/>
      <c r="W18" s="17"/>
      <c r="X18" s="17"/>
      <c r="Y18" s="17"/>
      <c r="Z18" s="17"/>
      <c r="AA18" s="17"/>
      <c r="AB18" s="17"/>
      <c r="AC18" s="17"/>
      <c r="AD18" s="17"/>
      <c r="AE18" s="17"/>
      <c r="AF18" s="17"/>
    </row>
    <row r="19" ht="15.75" hidden="1" customHeight="1">
      <c r="A19" s="28"/>
      <c r="B19" s="29" t="s">
        <v>4734</v>
      </c>
      <c r="C19" s="285"/>
      <c r="D19" s="285"/>
      <c r="E19" s="285"/>
      <c r="F19" s="311"/>
      <c r="G19" s="285"/>
      <c r="H19" s="285"/>
      <c r="I19" s="285"/>
      <c r="J19" s="285"/>
      <c r="K19" s="285"/>
      <c r="L19" s="285"/>
      <c r="M19" s="285"/>
      <c r="N19" s="285"/>
      <c r="O19" s="281"/>
      <c r="P19" s="17"/>
      <c r="Q19" s="17"/>
      <c r="R19" s="17"/>
      <c r="S19" s="17"/>
      <c r="T19" s="17"/>
      <c r="U19" s="17"/>
      <c r="V19" s="17"/>
      <c r="W19" s="17"/>
      <c r="X19" s="17"/>
      <c r="Y19" s="17"/>
      <c r="Z19" s="17"/>
      <c r="AA19" s="17"/>
      <c r="AB19" s="17"/>
      <c r="AC19" s="17"/>
      <c r="AD19" s="17"/>
      <c r="AE19" s="17"/>
      <c r="AF19" s="17"/>
    </row>
    <row r="20" ht="15.75" hidden="1" customHeight="1">
      <c r="A20" s="28"/>
      <c r="B20" s="29" t="s">
        <v>4734</v>
      </c>
      <c r="C20" s="289" t="s">
        <v>845</v>
      </c>
      <c r="D20" s="290" t="s">
        <v>4774</v>
      </c>
      <c r="E20" s="290" t="s">
        <v>4775</v>
      </c>
      <c r="F20" s="291">
        <v>0.5</v>
      </c>
      <c r="G20" s="290" t="s">
        <v>4771</v>
      </c>
      <c r="H20" s="290" t="s">
        <v>4776</v>
      </c>
      <c r="I20" s="290" t="s">
        <v>4777</v>
      </c>
      <c r="J20" s="292"/>
      <c r="K20" s="293"/>
      <c r="L20" s="281"/>
      <c r="M20" s="285"/>
      <c r="N20" s="285"/>
      <c r="O20" s="281"/>
      <c r="P20" s="17"/>
      <c r="Q20" s="17"/>
      <c r="R20" s="17"/>
      <c r="S20" s="17"/>
      <c r="T20" s="17"/>
      <c r="U20" s="17"/>
      <c r="V20" s="17"/>
      <c r="W20" s="17"/>
      <c r="X20" s="17"/>
      <c r="Y20" s="17"/>
      <c r="Z20" s="17"/>
      <c r="AA20" s="17"/>
      <c r="AB20" s="17"/>
      <c r="AC20" s="17"/>
      <c r="AD20" s="17"/>
      <c r="AE20" s="17"/>
      <c r="AF20" s="17"/>
    </row>
    <row r="21" ht="15.75" hidden="1" customHeight="1">
      <c r="A21" s="28"/>
      <c r="B21" s="29" t="s">
        <v>4734</v>
      </c>
      <c r="C21" s="283" t="s">
        <v>845</v>
      </c>
      <c r="D21" s="301" t="s">
        <v>4778</v>
      </c>
      <c r="E21" s="301" t="s">
        <v>4779</v>
      </c>
      <c r="F21" s="287">
        <v>0.5833333333333334</v>
      </c>
      <c r="G21" s="301" t="s">
        <v>4771</v>
      </c>
      <c r="H21" s="301" t="s">
        <v>4780</v>
      </c>
      <c r="I21" s="301" t="s">
        <v>4781</v>
      </c>
      <c r="J21" s="312"/>
      <c r="K21" s="281"/>
      <c r="L21" s="285"/>
      <c r="M21" s="285"/>
      <c r="N21" s="285"/>
      <c r="O21" s="281"/>
      <c r="P21" s="17"/>
      <c r="Q21" s="17"/>
      <c r="R21" s="17"/>
      <c r="S21" s="17"/>
      <c r="T21" s="17"/>
      <c r="U21" s="17"/>
      <c r="V21" s="17"/>
      <c r="W21" s="17"/>
      <c r="X21" s="17"/>
      <c r="Y21" s="17"/>
      <c r="Z21" s="17"/>
      <c r="AA21" s="17"/>
      <c r="AB21" s="17"/>
      <c r="AC21" s="17"/>
      <c r="AD21" s="17"/>
      <c r="AE21" s="17"/>
      <c r="AF21" s="17"/>
    </row>
    <row r="22" ht="15.75" hidden="1" customHeight="1">
      <c r="A22" s="28"/>
      <c r="B22" s="29" t="s">
        <v>4734</v>
      </c>
      <c r="C22" s="283" t="s">
        <v>845</v>
      </c>
      <c r="D22" s="301" t="s">
        <v>4782</v>
      </c>
      <c r="E22" s="301" t="s">
        <v>4783</v>
      </c>
      <c r="F22" s="302" t="s">
        <v>741</v>
      </c>
      <c r="G22" s="301" t="s">
        <v>4771</v>
      </c>
      <c r="H22" s="281" t="s">
        <v>4784</v>
      </c>
      <c r="I22" s="301" t="s">
        <v>4785</v>
      </c>
      <c r="J22" s="281"/>
      <c r="K22" s="303"/>
      <c r="L22" s="281"/>
      <c r="M22" s="285"/>
      <c r="N22" s="285"/>
      <c r="O22" s="281"/>
      <c r="P22" s="17"/>
      <c r="Q22" s="17"/>
      <c r="R22" s="17"/>
      <c r="S22" s="17"/>
      <c r="T22" s="17"/>
      <c r="U22" s="17"/>
      <c r="V22" s="17"/>
      <c r="W22" s="17"/>
      <c r="X22" s="17"/>
      <c r="Y22" s="17"/>
      <c r="Z22" s="17"/>
      <c r="AA22" s="17"/>
      <c r="AB22" s="17"/>
      <c r="AC22" s="17"/>
      <c r="AD22" s="17"/>
      <c r="AE22" s="17"/>
      <c r="AF22" s="17"/>
    </row>
    <row r="23" ht="15.75" hidden="1" customHeight="1">
      <c r="A23" s="44"/>
      <c r="B23" s="29" t="s">
        <v>4734</v>
      </c>
      <c r="C23" s="283" t="s">
        <v>4756</v>
      </c>
      <c r="D23" s="286" t="s">
        <v>4786</v>
      </c>
      <c r="E23" s="286" t="s">
        <v>4787</v>
      </c>
      <c r="F23" s="284">
        <v>18.0</v>
      </c>
      <c r="G23" s="301" t="s">
        <v>4788</v>
      </c>
      <c r="H23" s="286" t="s">
        <v>4789</v>
      </c>
      <c r="I23" s="286" t="s">
        <v>4790</v>
      </c>
      <c r="J23" s="281"/>
      <c r="K23" s="281"/>
      <c r="L23" s="281"/>
      <c r="M23" s="285"/>
      <c r="N23" s="285"/>
      <c r="O23" s="281"/>
      <c r="P23" s="17"/>
      <c r="Q23" s="17"/>
      <c r="R23" s="17"/>
      <c r="S23" s="17"/>
      <c r="T23" s="17"/>
      <c r="U23" s="17"/>
      <c r="V23" s="17"/>
      <c r="W23" s="17"/>
      <c r="X23" s="17"/>
      <c r="Y23" s="17"/>
      <c r="Z23" s="17"/>
      <c r="AA23" s="17"/>
      <c r="AB23" s="17"/>
      <c r="AC23" s="17"/>
      <c r="AD23" s="17"/>
      <c r="AE23" s="17"/>
      <c r="AF23" s="17"/>
    </row>
    <row r="24" ht="15.75" hidden="1" customHeight="1">
      <c r="B24" s="27"/>
      <c r="C24" s="310" t="s">
        <v>4791</v>
      </c>
      <c r="D24" s="310" t="s">
        <v>4792</v>
      </c>
      <c r="E24" s="310" t="s">
        <v>4793</v>
      </c>
      <c r="F24" s="313">
        <v>13.0</v>
      </c>
      <c r="G24" s="310" t="s">
        <v>4788</v>
      </c>
      <c r="H24" s="310" t="s">
        <v>4794</v>
      </c>
      <c r="I24" s="310" t="s">
        <v>4795</v>
      </c>
      <c r="J24" s="310"/>
      <c r="K24" s="310"/>
      <c r="L24" s="310"/>
      <c r="M24" s="285"/>
      <c r="N24" s="285"/>
      <c r="O24" s="314"/>
    </row>
    <row r="25" ht="15.75" hidden="1" customHeight="1">
      <c r="A25" s="18"/>
      <c r="B25" s="19">
        <v>44348.0</v>
      </c>
      <c r="C25" s="281"/>
      <c r="D25" s="282"/>
      <c r="E25" s="22"/>
      <c r="F25" s="22"/>
      <c r="G25" s="22"/>
      <c r="H25" s="22"/>
      <c r="I25" s="22"/>
      <c r="J25" s="22"/>
      <c r="K25" s="23"/>
      <c r="L25" s="281"/>
      <c r="M25" s="281"/>
      <c r="N25" s="281"/>
      <c r="O25" s="281"/>
    </row>
    <row r="26" ht="15.75" hidden="1" customHeight="1">
      <c r="A26" s="24" t="s">
        <v>4733</v>
      </c>
      <c r="B26" s="17"/>
      <c r="C26" s="283"/>
      <c r="D26" s="301"/>
      <c r="E26" s="301"/>
      <c r="F26" s="287"/>
      <c r="G26" s="301"/>
      <c r="H26" s="301"/>
      <c r="I26" s="301"/>
      <c r="J26" s="281"/>
      <c r="K26" s="288"/>
      <c r="L26" s="281"/>
      <c r="M26" s="285"/>
      <c r="N26" s="285"/>
      <c r="O26" s="281"/>
    </row>
    <row r="27" ht="15.75" hidden="1" customHeight="1">
      <c r="A27" s="28"/>
      <c r="B27" s="29" t="s">
        <v>4734</v>
      </c>
      <c r="C27" s="283" t="s">
        <v>4756</v>
      </c>
      <c r="D27" s="285" t="s">
        <v>4796</v>
      </c>
      <c r="E27" s="285" t="s">
        <v>4797</v>
      </c>
      <c r="F27" s="311">
        <v>10.0</v>
      </c>
      <c r="G27" s="285" t="s">
        <v>4798</v>
      </c>
      <c r="H27" s="285" t="s">
        <v>4799</v>
      </c>
      <c r="I27" s="285" t="s">
        <v>4800</v>
      </c>
      <c r="J27" s="285"/>
      <c r="K27" s="285"/>
      <c r="L27" s="285"/>
      <c r="M27" s="285"/>
      <c r="N27" s="285"/>
      <c r="O27" s="281"/>
    </row>
    <row r="28" ht="15.75" hidden="1" customHeight="1">
      <c r="A28" s="28"/>
      <c r="B28" s="29" t="s">
        <v>4734</v>
      </c>
      <c r="C28" s="283" t="s">
        <v>4756</v>
      </c>
      <c r="D28" s="301" t="s">
        <v>4801</v>
      </c>
      <c r="E28" s="301" t="s">
        <v>4802</v>
      </c>
      <c r="F28" s="284" t="s">
        <v>4803</v>
      </c>
      <c r="G28" s="301" t="s">
        <v>4798</v>
      </c>
      <c r="H28" s="301" t="s">
        <v>4804</v>
      </c>
      <c r="I28" s="301" t="s">
        <v>4805</v>
      </c>
      <c r="J28" s="281"/>
      <c r="K28" s="288"/>
      <c r="L28" s="281"/>
      <c r="M28" s="285"/>
      <c r="N28" s="285"/>
      <c r="O28" s="281"/>
    </row>
    <row r="29" ht="15.75" hidden="1" customHeight="1">
      <c r="A29" s="28"/>
      <c r="B29" s="29" t="s">
        <v>4734</v>
      </c>
      <c r="C29" s="283" t="s">
        <v>4756</v>
      </c>
      <c r="D29" s="301" t="s">
        <v>4806</v>
      </c>
      <c r="E29" s="301" t="s">
        <v>4807</v>
      </c>
      <c r="F29" s="284" t="s">
        <v>4808</v>
      </c>
      <c r="G29" s="301" t="s">
        <v>4798</v>
      </c>
      <c r="H29" s="301" t="s">
        <v>4809</v>
      </c>
      <c r="I29" s="301" t="s">
        <v>4810</v>
      </c>
      <c r="J29" s="312"/>
      <c r="K29" s="281"/>
      <c r="L29" s="285"/>
      <c r="M29" s="285"/>
      <c r="N29" s="285"/>
      <c r="O29" s="281"/>
    </row>
    <row r="30" ht="15.75" hidden="1" customHeight="1">
      <c r="A30" s="28"/>
      <c r="B30" s="29" t="s">
        <v>4734</v>
      </c>
      <c r="C30" s="283" t="s">
        <v>4756</v>
      </c>
      <c r="D30" s="301" t="s">
        <v>4811</v>
      </c>
      <c r="E30" s="301" t="s">
        <v>4812</v>
      </c>
      <c r="F30" s="302" t="s">
        <v>4813</v>
      </c>
      <c r="G30" s="301" t="s">
        <v>4798</v>
      </c>
      <c r="H30" s="281" t="s">
        <v>4814</v>
      </c>
      <c r="I30" s="301" t="s">
        <v>4815</v>
      </c>
      <c r="J30" s="281"/>
      <c r="K30" s="303"/>
      <c r="L30" s="281"/>
      <c r="M30" s="285"/>
      <c r="N30" s="285"/>
      <c r="O30" s="281"/>
    </row>
    <row r="31" ht="15.75" hidden="1" customHeight="1">
      <c r="A31" s="44"/>
      <c r="B31" s="29" t="s">
        <v>4734</v>
      </c>
      <c r="C31" s="283"/>
      <c r="D31" s="286"/>
      <c r="E31" s="286"/>
      <c r="F31" s="284"/>
      <c r="G31" s="301"/>
      <c r="H31" s="286"/>
      <c r="I31" s="286"/>
      <c r="J31" s="281"/>
      <c r="K31" s="281"/>
      <c r="L31" s="281"/>
      <c r="M31" s="285"/>
      <c r="N31" s="285"/>
      <c r="O31" s="281"/>
    </row>
    <row r="32" ht="15.75" hidden="1" customHeight="1">
      <c r="A32" s="18"/>
      <c r="B32" s="19">
        <v>44349.0</v>
      </c>
      <c r="C32" s="283"/>
      <c r="D32" s="282"/>
      <c r="E32" s="22"/>
      <c r="F32" s="22"/>
      <c r="G32" s="22"/>
      <c r="H32" s="22"/>
      <c r="I32" s="22"/>
      <c r="J32" s="22"/>
      <c r="K32" s="23"/>
      <c r="L32" s="281"/>
      <c r="M32" s="281"/>
      <c r="N32" s="281"/>
      <c r="O32" s="281"/>
    </row>
    <row r="33" ht="15.75" hidden="1" customHeight="1">
      <c r="A33" s="24" t="s">
        <v>4733</v>
      </c>
      <c r="B33" s="17"/>
      <c r="C33" s="283"/>
      <c r="D33" s="301"/>
      <c r="E33" s="301"/>
      <c r="F33" s="287"/>
      <c r="G33" s="301"/>
      <c r="H33" s="301"/>
      <c r="I33" s="301"/>
      <c r="J33" s="281"/>
      <c r="K33" s="288"/>
      <c r="L33" s="281"/>
      <c r="M33" s="285"/>
      <c r="N33" s="285"/>
      <c r="O33" s="281"/>
    </row>
    <row r="34" ht="15.75" hidden="1" customHeight="1">
      <c r="A34" s="28"/>
      <c r="B34" s="29" t="s">
        <v>4734</v>
      </c>
      <c r="C34" s="283"/>
      <c r="D34" s="285"/>
      <c r="E34" s="285"/>
      <c r="F34" s="315"/>
      <c r="G34" s="285"/>
      <c r="H34" s="285"/>
      <c r="I34" s="285"/>
      <c r="J34" s="285"/>
      <c r="K34" s="285"/>
      <c r="L34" s="285"/>
      <c r="M34" s="285"/>
      <c r="N34" s="285"/>
      <c r="O34" s="281"/>
    </row>
    <row r="35" ht="15.75" hidden="1" customHeight="1">
      <c r="A35" s="28"/>
      <c r="B35" s="29" t="s">
        <v>4734</v>
      </c>
      <c r="C35" s="289" t="s">
        <v>845</v>
      </c>
      <c r="D35" s="290" t="s">
        <v>4816</v>
      </c>
      <c r="E35" s="290" t="s">
        <v>4817</v>
      </c>
      <c r="F35" s="291">
        <v>0.5</v>
      </c>
      <c r="G35" s="290" t="s">
        <v>4788</v>
      </c>
      <c r="H35" s="290" t="s">
        <v>4818</v>
      </c>
      <c r="I35" s="290" t="s">
        <v>4819</v>
      </c>
      <c r="J35" s="292" t="s">
        <v>4820</v>
      </c>
      <c r="K35" s="288"/>
      <c r="L35" s="281"/>
      <c r="M35" s="285"/>
      <c r="N35" s="285"/>
      <c r="O35" s="281"/>
    </row>
    <row r="36" ht="15.75" hidden="1" customHeight="1">
      <c r="A36" s="28"/>
      <c r="B36" s="29" t="s">
        <v>4734</v>
      </c>
      <c r="C36" s="283" t="s">
        <v>845</v>
      </c>
      <c r="D36" s="301" t="s">
        <v>4821</v>
      </c>
      <c r="E36" s="301" t="s">
        <v>4822</v>
      </c>
      <c r="F36" s="287">
        <v>0.5833333333333334</v>
      </c>
      <c r="G36" s="301" t="s">
        <v>4737</v>
      </c>
      <c r="H36" s="301" t="s">
        <v>4823</v>
      </c>
      <c r="I36" s="301" t="s">
        <v>4824</v>
      </c>
      <c r="J36" s="312"/>
      <c r="K36" s="281"/>
      <c r="L36" s="285"/>
      <c r="M36" s="285"/>
      <c r="N36" s="285"/>
      <c r="O36" s="281"/>
    </row>
    <row r="37" ht="15.75" hidden="1" customHeight="1">
      <c r="A37" s="28"/>
      <c r="B37" s="29" t="s">
        <v>4734</v>
      </c>
      <c r="C37" s="283" t="s">
        <v>845</v>
      </c>
      <c r="D37" s="301" t="s">
        <v>4825</v>
      </c>
      <c r="E37" s="301" t="s">
        <v>4826</v>
      </c>
      <c r="F37" s="302" t="s">
        <v>741</v>
      </c>
      <c r="G37" s="301" t="s">
        <v>4737</v>
      </c>
      <c r="H37" s="281" t="s">
        <v>4827</v>
      </c>
      <c r="I37" s="301" t="s">
        <v>4828</v>
      </c>
      <c r="J37" s="281"/>
      <c r="K37" s="303"/>
      <c r="L37" s="281"/>
      <c r="M37" s="285"/>
      <c r="N37" s="285"/>
      <c r="O37" s="281"/>
    </row>
    <row r="38" ht="15.75" hidden="1" customHeight="1">
      <c r="A38" s="44"/>
      <c r="B38" s="29" t="s">
        <v>4734</v>
      </c>
      <c r="C38" s="283" t="s">
        <v>845</v>
      </c>
      <c r="D38" s="286" t="s">
        <v>4829</v>
      </c>
      <c r="E38" s="286" t="s">
        <v>4830</v>
      </c>
      <c r="F38" s="287">
        <v>0.75</v>
      </c>
      <c r="G38" s="286" t="s">
        <v>4798</v>
      </c>
      <c r="H38" s="286" t="s">
        <v>4831</v>
      </c>
      <c r="I38" s="316" t="s">
        <v>4832</v>
      </c>
      <c r="J38" s="281"/>
      <c r="K38" s="281"/>
      <c r="L38" s="281"/>
      <c r="M38" s="285"/>
      <c r="N38" s="285"/>
      <c r="O38" s="281"/>
    </row>
    <row r="39" ht="15.75" hidden="1" customHeight="1">
      <c r="B39" s="27"/>
      <c r="C39" s="283"/>
      <c r="D39" s="285"/>
      <c r="E39" s="285"/>
      <c r="F39" s="311"/>
      <c r="G39" s="285"/>
      <c r="H39" s="285"/>
      <c r="I39" s="285"/>
      <c r="J39" s="285"/>
      <c r="K39" s="285"/>
      <c r="L39" s="285"/>
      <c r="M39" s="285"/>
      <c r="N39" s="285"/>
      <c r="O39" s="314"/>
    </row>
    <row r="40" ht="15.75" hidden="1" customHeight="1">
      <c r="B40" s="27"/>
      <c r="C40" s="283"/>
      <c r="D40" s="285"/>
      <c r="E40" s="285"/>
      <c r="F40" s="311"/>
      <c r="G40" s="285"/>
      <c r="H40" s="285"/>
      <c r="I40" s="285"/>
      <c r="J40" s="285"/>
      <c r="K40" s="285"/>
      <c r="L40" s="285"/>
      <c r="M40" s="285"/>
      <c r="N40" s="285"/>
      <c r="O40" s="314"/>
    </row>
    <row r="41" ht="15.75" hidden="1" customHeight="1">
      <c r="A41" s="18"/>
      <c r="B41" s="19">
        <v>44350.0</v>
      </c>
      <c r="C41" s="283"/>
      <c r="D41" s="282"/>
      <c r="E41" s="22"/>
      <c r="F41" s="22"/>
      <c r="G41" s="22"/>
      <c r="H41" s="22"/>
      <c r="I41" s="22"/>
      <c r="J41" s="22"/>
      <c r="K41" s="23"/>
      <c r="L41" s="281"/>
      <c r="M41" s="281"/>
      <c r="N41" s="281"/>
      <c r="O41" s="281"/>
    </row>
    <row r="42" ht="15.75" hidden="1" customHeight="1">
      <c r="A42" s="24" t="s">
        <v>4733</v>
      </c>
      <c r="B42" s="17"/>
      <c r="C42" s="283"/>
      <c r="D42" s="301"/>
      <c r="E42" s="301"/>
      <c r="F42" s="287"/>
      <c r="G42" s="301"/>
      <c r="H42" s="301"/>
      <c r="I42" s="301"/>
      <c r="J42" s="281"/>
      <c r="K42" s="288"/>
      <c r="L42" s="281"/>
      <c r="M42" s="285"/>
      <c r="N42" s="285"/>
      <c r="O42" s="281"/>
    </row>
    <row r="43" ht="15.75" hidden="1" customHeight="1">
      <c r="A43" s="28"/>
      <c r="B43" s="29" t="s">
        <v>4734</v>
      </c>
      <c r="C43" s="283" t="s">
        <v>4756</v>
      </c>
      <c r="D43" s="285" t="s">
        <v>4833</v>
      </c>
      <c r="E43" s="285" t="s">
        <v>4834</v>
      </c>
      <c r="F43" s="311" t="s">
        <v>298</v>
      </c>
      <c r="G43" s="285" t="s">
        <v>4835</v>
      </c>
      <c r="H43" s="285" t="s">
        <v>4836</v>
      </c>
      <c r="I43" s="285" t="s">
        <v>4837</v>
      </c>
      <c r="J43" s="285"/>
      <c r="K43" s="285"/>
      <c r="L43" s="285"/>
      <c r="M43" s="285"/>
      <c r="N43" s="285"/>
      <c r="O43" s="281"/>
    </row>
    <row r="44" ht="15.75" hidden="1" customHeight="1">
      <c r="A44" s="28"/>
      <c r="B44" s="29" t="s">
        <v>4734</v>
      </c>
      <c r="C44" s="283" t="s">
        <v>4838</v>
      </c>
      <c r="D44" s="301" t="s">
        <v>4839</v>
      </c>
      <c r="E44" s="301" t="s">
        <v>4840</v>
      </c>
      <c r="F44" s="284" t="s">
        <v>352</v>
      </c>
      <c r="G44" s="301" t="s">
        <v>4841</v>
      </c>
      <c r="H44" s="301" t="s">
        <v>4842</v>
      </c>
      <c r="I44" s="301" t="s">
        <v>4843</v>
      </c>
      <c r="J44" s="281"/>
      <c r="K44" s="288"/>
      <c r="L44" s="281"/>
      <c r="M44" s="285"/>
      <c r="N44" s="285"/>
      <c r="O44" s="281"/>
    </row>
    <row r="45" ht="15.75" hidden="1" customHeight="1">
      <c r="A45" s="28"/>
      <c r="B45" s="29" t="s">
        <v>4734</v>
      </c>
      <c r="C45" s="283" t="s">
        <v>4838</v>
      </c>
      <c r="D45" s="301" t="s">
        <v>4844</v>
      </c>
      <c r="E45" s="301" t="s">
        <v>4845</v>
      </c>
      <c r="F45" s="284" t="s">
        <v>372</v>
      </c>
      <c r="G45" s="301" t="s">
        <v>4737</v>
      </c>
      <c r="H45" s="301" t="s">
        <v>4846</v>
      </c>
      <c r="I45" s="301" t="s">
        <v>4847</v>
      </c>
      <c r="J45" s="312"/>
      <c r="K45" s="281"/>
      <c r="L45" s="285"/>
      <c r="M45" s="285"/>
      <c r="N45" s="285"/>
      <c r="O45" s="281"/>
    </row>
    <row r="46" ht="15.75" hidden="1" customHeight="1">
      <c r="A46" s="28"/>
      <c r="B46" s="29" t="s">
        <v>4734</v>
      </c>
      <c r="C46" s="283" t="s">
        <v>4756</v>
      </c>
      <c r="D46" s="301" t="s">
        <v>4848</v>
      </c>
      <c r="E46" s="301" t="s">
        <v>4849</v>
      </c>
      <c r="F46" s="302" t="s">
        <v>497</v>
      </c>
      <c r="G46" s="301" t="s">
        <v>4737</v>
      </c>
      <c r="H46" s="281" t="s">
        <v>4850</v>
      </c>
      <c r="I46" s="301" t="s">
        <v>4851</v>
      </c>
      <c r="J46" s="281"/>
      <c r="K46" s="303"/>
      <c r="L46" s="281"/>
      <c r="M46" s="285"/>
      <c r="N46" s="285"/>
      <c r="O46" s="281"/>
    </row>
    <row r="47" ht="15.75" hidden="1" customHeight="1">
      <c r="A47" s="44"/>
      <c r="B47" s="29" t="s">
        <v>4734</v>
      </c>
      <c r="C47" s="283"/>
      <c r="D47" s="286"/>
      <c r="E47" s="286"/>
      <c r="F47" s="284"/>
      <c r="G47" s="301"/>
      <c r="H47" s="286"/>
      <c r="I47" s="286"/>
      <c r="J47" s="281"/>
      <c r="K47" s="281"/>
      <c r="L47" s="281"/>
      <c r="M47" s="285"/>
      <c r="N47" s="285"/>
      <c r="O47" s="281"/>
    </row>
    <row r="48" ht="15.75" hidden="1" customHeight="1">
      <c r="B48" s="27"/>
      <c r="C48" s="285"/>
      <c r="D48" s="285"/>
      <c r="E48" s="285"/>
      <c r="F48" s="311"/>
      <c r="G48" s="285"/>
      <c r="H48" s="285"/>
      <c r="I48" s="285"/>
      <c r="J48" s="285"/>
      <c r="K48" s="285"/>
      <c r="L48" s="285"/>
      <c r="M48" s="285"/>
      <c r="N48" s="285"/>
      <c r="O48" s="314"/>
    </row>
    <row r="49" ht="15.75" hidden="1" customHeight="1">
      <c r="A49" s="18"/>
      <c r="B49" s="19">
        <v>44375.0</v>
      </c>
      <c r="C49" s="283"/>
      <c r="D49" s="282"/>
      <c r="E49" s="22"/>
      <c r="F49" s="22"/>
      <c r="G49" s="22"/>
      <c r="H49" s="22"/>
      <c r="I49" s="22"/>
      <c r="J49" s="22"/>
      <c r="K49" s="23"/>
      <c r="L49" s="281"/>
      <c r="M49" s="281"/>
      <c r="N49" s="281"/>
      <c r="O49" s="281"/>
    </row>
    <row r="50" ht="15.75" hidden="1" customHeight="1">
      <c r="A50" s="24" t="s">
        <v>4852</v>
      </c>
      <c r="B50" s="17"/>
      <c r="C50" s="283"/>
      <c r="D50" s="290"/>
      <c r="E50" s="290"/>
      <c r="F50" s="291"/>
      <c r="G50" s="290"/>
      <c r="H50" s="301"/>
      <c r="I50" s="301"/>
      <c r="J50" s="281"/>
      <c r="K50" s="288"/>
      <c r="L50" s="281"/>
      <c r="M50" s="285"/>
      <c r="N50" s="285"/>
      <c r="O50" s="281"/>
    </row>
    <row r="51" ht="15.75" hidden="1" customHeight="1">
      <c r="A51" s="28"/>
      <c r="B51" s="29" t="s">
        <v>4853</v>
      </c>
      <c r="C51" s="283"/>
      <c r="D51" s="310"/>
      <c r="E51" s="310" t="s">
        <v>4854</v>
      </c>
      <c r="F51" s="313"/>
      <c r="G51" s="310"/>
      <c r="H51" s="285"/>
      <c r="I51" s="285"/>
      <c r="J51" s="285"/>
      <c r="K51" s="285"/>
      <c r="L51" s="285"/>
      <c r="M51" s="285"/>
      <c r="N51" s="285"/>
      <c r="O51" s="281"/>
    </row>
    <row r="52" ht="15.75" hidden="1" customHeight="1">
      <c r="A52" s="28"/>
      <c r="B52" s="29" t="s">
        <v>4853</v>
      </c>
      <c r="C52" s="283"/>
      <c r="D52" s="290"/>
      <c r="E52" s="290"/>
      <c r="F52" s="291"/>
      <c r="G52" s="290"/>
      <c r="H52" s="301"/>
      <c r="I52" s="301"/>
      <c r="J52" s="281"/>
      <c r="K52" s="288"/>
      <c r="L52" s="281"/>
      <c r="M52" s="285"/>
      <c r="N52" s="285"/>
      <c r="O52" s="281"/>
    </row>
    <row r="53" ht="15.75" hidden="1" customHeight="1">
      <c r="A53" s="28"/>
      <c r="B53" s="29" t="s">
        <v>4853</v>
      </c>
      <c r="C53" s="283"/>
      <c r="D53" s="290"/>
      <c r="E53" s="290"/>
      <c r="F53" s="291"/>
      <c r="G53" s="290"/>
      <c r="H53" s="301"/>
      <c r="I53" s="301"/>
      <c r="J53" s="312"/>
      <c r="K53" s="281"/>
      <c r="L53" s="285"/>
      <c r="M53" s="285"/>
      <c r="N53" s="285"/>
      <c r="O53" s="281"/>
    </row>
    <row r="54" ht="15.75" hidden="1" customHeight="1">
      <c r="A54" s="28"/>
      <c r="B54" s="29" t="s">
        <v>4853</v>
      </c>
      <c r="C54" s="283"/>
      <c r="D54" s="301"/>
      <c r="E54" s="301"/>
      <c r="F54" s="302"/>
      <c r="G54" s="301"/>
      <c r="H54" s="281"/>
      <c r="I54" s="301"/>
      <c r="J54" s="281"/>
      <c r="K54" s="303"/>
      <c r="L54" s="281"/>
      <c r="M54" s="285"/>
      <c r="N54" s="285"/>
      <c r="O54" s="281"/>
    </row>
    <row r="55" ht="15.75" hidden="1" customHeight="1">
      <c r="A55" s="44"/>
      <c r="B55" s="29" t="s">
        <v>4853</v>
      </c>
      <c r="C55" s="283"/>
      <c r="D55" s="286"/>
      <c r="E55" s="286"/>
      <c r="F55" s="284"/>
      <c r="G55" s="301"/>
      <c r="H55" s="286"/>
      <c r="I55" s="286"/>
      <c r="J55" s="281"/>
      <c r="K55" s="281"/>
      <c r="L55" s="281"/>
      <c r="M55" s="285"/>
      <c r="N55" s="285"/>
      <c r="O55" s="281"/>
    </row>
    <row r="56" ht="15.75" hidden="1" customHeight="1">
      <c r="A56" s="18"/>
      <c r="B56" s="19">
        <v>44376.0</v>
      </c>
      <c r="C56" s="283"/>
      <c r="D56" s="282"/>
      <c r="E56" s="22"/>
      <c r="F56" s="22"/>
      <c r="G56" s="22"/>
      <c r="H56" s="22"/>
      <c r="I56" s="22"/>
      <c r="J56" s="22"/>
      <c r="K56" s="23"/>
      <c r="L56" s="281"/>
      <c r="M56" s="281"/>
      <c r="N56" s="281"/>
      <c r="O56" s="281"/>
    </row>
    <row r="57" ht="15.75" hidden="1" customHeight="1">
      <c r="A57" s="24" t="s">
        <v>4852</v>
      </c>
      <c r="B57" s="17"/>
      <c r="C57" s="283" t="s">
        <v>845</v>
      </c>
      <c r="D57" s="31" t="s">
        <v>4855</v>
      </c>
      <c r="E57" s="31" t="s">
        <v>4856</v>
      </c>
      <c r="F57" s="291">
        <v>0.4166666666666667</v>
      </c>
      <c r="G57" s="290" t="s">
        <v>4857</v>
      </c>
      <c r="H57" s="290" t="s">
        <v>4858</v>
      </c>
      <c r="I57" s="31" t="s">
        <v>4859</v>
      </c>
      <c r="J57" s="292"/>
      <c r="K57" s="293"/>
      <c r="L57" s="292" t="s">
        <v>4860</v>
      </c>
      <c r="M57" s="285"/>
      <c r="N57" s="285"/>
      <c r="O57" s="281"/>
    </row>
    <row r="58" ht="15.75" hidden="1" customHeight="1">
      <c r="A58" s="28"/>
      <c r="B58" s="29" t="s">
        <v>4853</v>
      </c>
      <c r="C58" s="283" t="s">
        <v>845</v>
      </c>
      <c r="D58" s="31" t="s">
        <v>4861</v>
      </c>
      <c r="E58" s="31" t="s">
        <v>4862</v>
      </c>
      <c r="F58" s="304" t="s">
        <v>298</v>
      </c>
      <c r="G58" s="290" t="s">
        <v>4857</v>
      </c>
      <c r="H58" s="290" t="s">
        <v>4863</v>
      </c>
      <c r="I58" s="31" t="s">
        <v>4864</v>
      </c>
      <c r="J58" s="290"/>
      <c r="K58" s="292"/>
      <c r="L58" s="310" t="s">
        <v>4865</v>
      </c>
      <c r="M58" s="285"/>
      <c r="N58" s="285"/>
      <c r="O58" s="281"/>
    </row>
    <row r="59" ht="15.75" hidden="1" customHeight="1">
      <c r="A59" s="28"/>
      <c r="B59" s="29" t="s">
        <v>4853</v>
      </c>
      <c r="C59" s="283" t="s">
        <v>845</v>
      </c>
      <c r="D59" s="317" t="s">
        <v>4866</v>
      </c>
      <c r="E59" s="317" t="s">
        <v>4867</v>
      </c>
      <c r="F59" s="296">
        <v>0.5833333333333334</v>
      </c>
      <c r="G59" s="295" t="s">
        <v>4868</v>
      </c>
      <c r="H59" s="317" t="s">
        <v>4869</v>
      </c>
      <c r="I59" s="317" t="s">
        <v>4870</v>
      </c>
      <c r="J59" s="317"/>
      <c r="K59" s="318"/>
      <c r="L59" s="317"/>
      <c r="M59" s="288"/>
      <c r="N59" s="285"/>
      <c r="O59" s="281"/>
    </row>
    <row r="60" ht="15.75" hidden="1" customHeight="1">
      <c r="A60" s="28"/>
      <c r="B60" s="29" t="s">
        <v>4853</v>
      </c>
      <c r="C60" s="283" t="s">
        <v>909</v>
      </c>
      <c r="D60" s="66" t="s">
        <v>4871</v>
      </c>
      <c r="E60" s="66" t="s">
        <v>4872</v>
      </c>
      <c r="F60" s="287">
        <v>0.6666666666666666</v>
      </c>
      <c r="G60" s="301" t="s">
        <v>4857</v>
      </c>
      <c r="H60" s="66" t="s">
        <v>4873</v>
      </c>
      <c r="I60" s="66" t="s">
        <v>4874</v>
      </c>
      <c r="J60" s="301"/>
      <c r="K60" s="281"/>
      <c r="L60" s="285"/>
      <c r="M60" s="285"/>
      <c r="N60" s="285"/>
      <c r="O60" s="281"/>
    </row>
    <row r="61" ht="15.75" hidden="1" customHeight="1">
      <c r="A61" s="28"/>
      <c r="B61" s="29" t="s">
        <v>4853</v>
      </c>
      <c r="C61" s="283"/>
      <c r="D61" s="301"/>
      <c r="E61" s="301"/>
      <c r="F61" s="302"/>
      <c r="G61" s="301"/>
      <c r="H61" s="281"/>
      <c r="I61" s="301"/>
      <c r="J61" s="281"/>
      <c r="K61" s="303"/>
      <c r="L61" s="281"/>
      <c r="M61" s="285"/>
      <c r="N61" s="285"/>
      <c r="O61" s="281"/>
    </row>
    <row r="62" ht="15.75" hidden="1" customHeight="1">
      <c r="A62" s="44"/>
      <c r="B62" s="29" t="s">
        <v>4853</v>
      </c>
      <c r="C62" s="283"/>
      <c r="D62" s="286"/>
      <c r="E62" s="286"/>
      <c r="F62" s="284"/>
      <c r="G62" s="301"/>
      <c r="H62" s="286"/>
      <c r="I62" s="286"/>
      <c r="J62" s="281"/>
      <c r="K62" s="281"/>
      <c r="L62" s="281"/>
      <c r="M62" s="285"/>
      <c r="N62" s="285"/>
      <c r="O62" s="281"/>
    </row>
    <row r="63" ht="15.75" hidden="1" customHeight="1">
      <c r="A63" s="18"/>
      <c r="B63" s="19">
        <v>44377.0</v>
      </c>
      <c r="C63" s="283"/>
      <c r="D63" s="282"/>
      <c r="E63" s="22"/>
      <c r="F63" s="22"/>
      <c r="G63" s="22"/>
      <c r="H63" s="22"/>
      <c r="I63" s="22"/>
      <c r="J63" s="22"/>
      <c r="K63" s="23"/>
      <c r="L63" s="281"/>
      <c r="M63" s="281"/>
      <c r="N63" s="281"/>
      <c r="O63" s="281"/>
    </row>
    <row r="64" ht="15.75" hidden="1" customHeight="1">
      <c r="A64" s="24" t="s">
        <v>4852</v>
      </c>
      <c r="B64" s="17"/>
      <c r="C64" s="283"/>
      <c r="D64" s="301"/>
      <c r="E64" s="301"/>
      <c r="F64" s="287"/>
      <c r="G64" s="301"/>
      <c r="H64" s="301"/>
      <c r="I64" s="301"/>
      <c r="J64" s="281"/>
      <c r="K64" s="288"/>
      <c r="L64" s="281"/>
      <c r="M64" s="285"/>
      <c r="N64" s="285"/>
      <c r="O64" s="281"/>
    </row>
    <row r="65" ht="15.75" hidden="1" customHeight="1">
      <c r="A65" s="28"/>
      <c r="B65" s="29" t="s">
        <v>4853</v>
      </c>
      <c r="C65" s="283"/>
      <c r="D65" s="310"/>
      <c r="E65" s="310"/>
      <c r="F65" s="313"/>
      <c r="G65" s="310"/>
      <c r="H65" s="310"/>
      <c r="I65" s="285"/>
      <c r="J65" s="285"/>
      <c r="K65" s="285"/>
      <c r="L65" s="285"/>
      <c r="M65" s="285"/>
      <c r="N65" s="285"/>
      <c r="O65" s="281"/>
    </row>
    <row r="66" ht="15.75" hidden="1" customHeight="1">
      <c r="A66" s="28"/>
      <c r="B66" s="29" t="s">
        <v>4853</v>
      </c>
      <c r="C66" s="283"/>
      <c r="D66" s="290"/>
      <c r="E66" s="290"/>
      <c r="F66" s="291"/>
      <c r="G66" s="290" t="s">
        <v>4875</v>
      </c>
      <c r="H66" s="290"/>
      <c r="I66" s="301"/>
      <c r="J66" s="281"/>
      <c r="K66" s="288"/>
      <c r="L66" s="281"/>
      <c r="M66" s="285"/>
      <c r="N66" s="285"/>
      <c r="O66" s="281"/>
    </row>
    <row r="67" ht="15.75" hidden="1" customHeight="1">
      <c r="A67" s="28"/>
      <c r="B67" s="29" t="s">
        <v>4853</v>
      </c>
      <c r="C67" s="283"/>
      <c r="D67" s="290"/>
      <c r="E67" s="290"/>
      <c r="F67" s="291"/>
      <c r="G67" s="290"/>
      <c r="H67" s="290"/>
      <c r="I67" s="301"/>
      <c r="J67" s="312"/>
      <c r="K67" s="281"/>
      <c r="L67" s="285"/>
      <c r="M67" s="285"/>
      <c r="N67" s="285"/>
      <c r="O67" s="281"/>
    </row>
    <row r="68" ht="15.75" hidden="1" customHeight="1">
      <c r="A68" s="28"/>
      <c r="B68" s="29" t="s">
        <v>4853</v>
      </c>
      <c r="C68" s="283"/>
      <c r="D68" s="290"/>
      <c r="E68" s="290"/>
      <c r="F68" s="309"/>
      <c r="G68" s="290"/>
      <c r="H68" s="292"/>
      <c r="I68" s="301"/>
      <c r="J68" s="281"/>
      <c r="K68" s="303"/>
      <c r="L68" s="281"/>
      <c r="M68" s="285"/>
      <c r="N68" s="285"/>
      <c r="O68" s="281"/>
    </row>
    <row r="69" ht="15.75" hidden="1" customHeight="1">
      <c r="A69" s="44"/>
      <c r="B69" s="29" t="s">
        <v>4853</v>
      </c>
      <c r="C69" s="283"/>
      <c r="D69" s="286"/>
      <c r="E69" s="286"/>
      <c r="F69" s="284"/>
      <c r="G69" s="301"/>
      <c r="H69" s="286"/>
      <c r="I69" s="286"/>
      <c r="J69" s="281"/>
      <c r="K69" s="281"/>
      <c r="L69" s="281"/>
      <c r="M69" s="285"/>
      <c r="N69" s="285"/>
      <c r="O69" s="281"/>
    </row>
    <row r="70" ht="15.75" hidden="1" customHeight="1">
      <c r="A70" s="18"/>
      <c r="B70" s="19">
        <v>44378.0</v>
      </c>
      <c r="C70" s="283"/>
      <c r="D70" s="282"/>
      <c r="E70" s="22"/>
      <c r="F70" s="22"/>
      <c r="G70" s="22"/>
      <c r="H70" s="22"/>
      <c r="I70" s="22"/>
      <c r="J70" s="22"/>
      <c r="K70" s="23"/>
      <c r="L70" s="281"/>
      <c r="M70" s="281"/>
      <c r="N70" s="281"/>
      <c r="O70" s="281"/>
    </row>
    <row r="71" ht="15.75" hidden="1" customHeight="1">
      <c r="A71" s="24" t="s">
        <v>4852</v>
      </c>
      <c r="B71" s="17"/>
      <c r="C71" s="283"/>
      <c r="D71" s="301"/>
      <c r="E71" s="301"/>
      <c r="F71" s="287"/>
      <c r="G71" s="301"/>
      <c r="H71" s="301"/>
      <c r="I71" s="301"/>
      <c r="J71" s="281"/>
      <c r="K71" s="288"/>
      <c r="L71" s="281"/>
      <c r="M71" s="285"/>
      <c r="N71" s="285"/>
      <c r="O71" s="281"/>
    </row>
    <row r="72" ht="15.75" hidden="1" customHeight="1">
      <c r="A72" s="28"/>
      <c r="B72" s="29" t="s">
        <v>4853</v>
      </c>
      <c r="C72" s="283" t="s">
        <v>929</v>
      </c>
      <c r="D72" s="285" t="s">
        <v>4735</v>
      </c>
      <c r="E72" s="285" t="s">
        <v>4736</v>
      </c>
      <c r="F72" s="311" t="s">
        <v>626</v>
      </c>
      <c r="G72" s="285" t="s">
        <v>4876</v>
      </c>
      <c r="H72" s="285" t="s">
        <v>4877</v>
      </c>
      <c r="I72" s="285" t="s">
        <v>4739</v>
      </c>
      <c r="J72" s="285"/>
      <c r="K72" s="285"/>
      <c r="L72" s="285"/>
      <c r="M72" s="285"/>
      <c r="N72" s="285"/>
      <c r="O72" s="281"/>
    </row>
    <row r="73" ht="15.75" hidden="1" customHeight="1">
      <c r="A73" s="28"/>
      <c r="B73" s="29" t="s">
        <v>4853</v>
      </c>
      <c r="C73" s="283" t="s">
        <v>929</v>
      </c>
      <c r="D73" s="301" t="s">
        <v>4829</v>
      </c>
      <c r="E73" s="301" t="s">
        <v>4830</v>
      </c>
      <c r="F73" s="287">
        <v>0.5</v>
      </c>
      <c r="G73" s="301" t="s">
        <v>4878</v>
      </c>
      <c r="H73" s="301" t="s">
        <v>4879</v>
      </c>
      <c r="I73" s="301" t="s">
        <v>4832</v>
      </c>
      <c r="J73" s="281"/>
      <c r="K73" s="288"/>
      <c r="L73" s="281"/>
      <c r="M73" s="285"/>
      <c r="N73" s="285"/>
      <c r="O73" s="281"/>
    </row>
    <row r="74" ht="15.75" hidden="1" customHeight="1">
      <c r="A74" s="28"/>
      <c r="B74" s="29" t="s">
        <v>4880</v>
      </c>
      <c r="C74" s="283" t="s">
        <v>929</v>
      </c>
      <c r="D74" s="27" t="s">
        <v>4761</v>
      </c>
      <c r="E74" s="319" t="s">
        <v>4762</v>
      </c>
      <c r="F74" s="320" t="s">
        <v>4881</v>
      </c>
      <c r="G74" s="319" t="s">
        <v>4876</v>
      </c>
      <c r="H74" s="27" t="s">
        <v>4882</v>
      </c>
      <c r="I74" s="27" t="s">
        <v>4764</v>
      </c>
      <c r="J74" s="27"/>
      <c r="K74" s="27"/>
      <c r="L74" s="27"/>
      <c r="M74" s="285"/>
      <c r="N74" s="285"/>
      <c r="O74" s="281"/>
    </row>
    <row r="75" ht="15.75" hidden="1" customHeight="1">
      <c r="A75" s="28"/>
      <c r="B75" s="29" t="s">
        <v>4853</v>
      </c>
      <c r="C75" s="283" t="s">
        <v>929</v>
      </c>
      <c r="D75" s="66" t="s">
        <v>4883</v>
      </c>
      <c r="E75" s="66" t="s">
        <v>4884</v>
      </c>
      <c r="F75" s="287">
        <v>0.6666666666666666</v>
      </c>
      <c r="G75" s="301" t="s">
        <v>4885</v>
      </c>
      <c r="H75" s="66" t="s">
        <v>4886</v>
      </c>
      <c r="I75" s="66" t="s">
        <v>4887</v>
      </c>
      <c r="J75" s="312"/>
      <c r="K75" s="281"/>
      <c r="L75" s="285"/>
      <c r="M75" s="285"/>
      <c r="N75" s="285"/>
      <c r="O75" s="281"/>
    </row>
    <row r="76" ht="15.75" hidden="1" customHeight="1">
      <c r="A76" s="44"/>
      <c r="B76" s="29" t="s">
        <v>4853</v>
      </c>
      <c r="C76" s="283"/>
      <c r="D76" s="286"/>
      <c r="E76" s="286"/>
      <c r="F76" s="284"/>
      <c r="G76" s="301"/>
      <c r="H76" s="286"/>
      <c r="I76" s="286"/>
      <c r="J76" s="281"/>
      <c r="K76" s="281"/>
      <c r="L76" s="281"/>
      <c r="M76" s="285"/>
      <c r="N76" s="285"/>
      <c r="O76" s="281"/>
    </row>
    <row r="77" ht="15.75" hidden="1" customHeight="1">
      <c r="A77" s="18"/>
      <c r="B77" s="19">
        <v>44379.0</v>
      </c>
      <c r="C77" s="283"/>
      <c r="D77" s="286"/>
      <c r="E77" s="286"/>
      <c r="F77" s="284"/>
      <c r="G77" s="301"/>
      <c r="H77" s="286"/>
      <c r="I77" s="286"/>
      <c r="J77" s="281"/>
      <c r="K77" s="281"/>
      <c r="L77" s="281"/>
      <c r="M77" s="281"/>
      <c r="N77" s="281"/>
      <c r="O77" s="281"/>
    </row>
    <row r="78" ht="15.75" hidden="1" customHeight="1">
      <c r="A78" s="24" t="s">
        <v>4852</v>
      </c>
      <c r="B78" s="17"/>
      <c r="C78" s="283"/>
      <c r="D78" s="301"/>
      <c r="E78" s="301"/>
      <c r="F78" s="287"/>
      <c r="G78" s="301"/>
      <c r="H78" s="301"/>
      <c r="I78" s="301"/>
      <c r="J78" s="281"/>
      <c r="K78" s="288"/>
      <c r="L78" s="281"/>
      <c r="M78" s="285"/>
      <c r="N78" s="285"/>
      <c r="O78" s="281"/>
    </row>
    <row r="79" ht="15.75" hidden="1" customHeight="1">
      <c r="A79" s="28"/>
      <c r="B79" s="29" t="s">
        <v>4853</v>
      </c>
      <c r="C79" s="283"/>
      <c r="D79" s="310"/>
      <c r="E79" s="310"/>
      <c r="F79" s="313"/>
      <c r="G79" s="310"/>
      <c r="H79" s="310"/>
      <c r="I79" s="285"/>
      <c r="J79" s="285"/>
      <c r="K79" s="285"/>
      <c r="L79" s="285"/>
      <c r="M79" s="285"/>
      <c r="N79" s="285"/>
      <c r="O79" s="281"/>
    </row>
    <row r="80" ht="15.75" hidden="1" customHeight="1">
      <c r="A80" s="28"/>
      <c r="B80" s="29" t="s">
        <v>4853</v>
      </c>
      <c r="C80" s="283"/>
      <c r="D80" s="290"/>
      <c r="E80" s="290"/>
      <c r="F80" s="291"/>
      <c r="G80" s="290"/>
      <c r="H80" s="290"/>
      <c r="I80" s="301"/>
      <c r="J80" s="281"/>
      <c r="K80" s="288"/>
      <c r="L80" s="281"/>
      <c r="M80" s="285"/>
      <c r="N80" s="285"/>
      <c r="O80" s="281"/>
    </row>
    <row r="81" ht="15.75" hidden="1" customHeight="1">
      <c r="A81" s="28"/>
      <c r="B81" s="29" t="s">
        <v>4853</v>
      </c>
      <c r="C81" s="283"/>
      <c r="D81" s="290"/>
      <c r="E81" s="290"/>
      <c r="F81" s="321" t="s">
        <v>4888</v>
      </c>
      <c r="G81" s="290"/>
      <c r="H81" s="290"/>
      <c r="I81" s="301"/>
      <c r="J81" s="312"/>
      <c r="K81" s="281"/>
      <c r="L81" s="285"/>
      <c r="M81" s="285"/>
      <c r="N81" s="285"/>
      <c r="O81" s="281"/>
    </row>
    <row r="82" ht="15.75" hidden="1" customHeight="1">
      <c r="A82" s="28"/>
      <c r="B82" s="29" t="s">
        <v>4853</v>
      </c>
      <c r="C82" s="283"/>
      <c r="D82" s="290"/>
      <c r="E82" s="290"/>
      <c r="F82" s="309"/>
      <c r="G82" s="290"/>
      <c r="H82" s="292"/>
      <c r="I82" s="301"/>
      <c r="J82" s="281"/>
      <c r="K82" s="303"/>
      <c r="L82" s="281"/>
      <c r="M82" s="285"/>
      <c r="N82" s="285"/>
      <c r="O82" s="281"/>
    </row>
    <row r="83" ht="15.75" hidden="1" customHeight="1">
      <c r="A83" s="44"/>
      <c r="B83" s="29" t="s">
        <v>4853</v>
      </c>
      <c r="C83" s="283"/>
      <c r="D83" s="306"/>
      <c r="E83" s="306"/>
      <c r="F83" s="304"/>
      <c r="G83" s="290"/>
      <c r="H83" s="306"/>
      <c r="I83" s="286"/>
      <c r="J83" s="281"/>
      <c r="K83" s="281"/>
      <c r="L83" s="281"/>
      <c r="M83" s="285"/>
      <c r="N83" s="285"/>
      <c r="O83" s="281"/>
    </row>
    <row r="84" ht="15.75" hidden="1" customHeight="1">
      <c r="A84" s="18"/>
      <c r="B84" s="19">
        <v>44382.0</v>
      </c>
      <c r="C84" s="283"/>
      <c r="D84" s="286"/>
      <c r="E84" s="286"/>
      <c r="F84" s="284"/>
      <c r="G84" s="301"/>
      <c r="H84" s="286"/>
      <c r="I84" s="286"/>
      <c r="J84" s="281"/>
      <c r="K84" s="281"/>
      <c r="L84" s="281"/>
      <c r="M84" s="281"/>
      <c r="N84" s="281"/>
      <c r="O84" s="281"/>
    </row>
    <row r="85" ht="15.75" hidden="1" customHeight="1">
      <c r="A85" s="24" t="s">
        <v>4852</v>
      </c>
      <c r="B85" s="17"/>
      <c r="C85" s="283"/>
      <c r="D85" s="301"/>
      <c r="E85" s="301"/>
      <c r="F85" s="287"/>
      <c r="G85" s="301"/>
      <c r="H85" s="301"/>
      <c r="I85" s="301"/>
      <c r="J85" s="281"/>
      <c r="K85" s="288"/>
      <c r="L85" s="281"/>
      <c r="M85" s="285"/>
      <c r="N85" s="285"/>
      <c r="O85" s="281"/>
    </row>
    <row r="86" ht="15.75" hidden="1" customHeight="1">
      <c r="A86" s="28"/>
      <c r="B86" s="29" t="s">
        <v>4853</v>
      </c>
      <c r="C86" s="283"/>
      <c r="D86" s="310"/>
      <c r="E86" s="310"/>
      <c r="F86" s="313"/>
      <c r="G86" s="310"/>
      <c r="H86" s="310"/>
      <c r="I86" s="285"/>
      <c r="J86" s="285"/>
      <c r="K86" s="285"/>
      <c r="L86" s="285"/>
      <c r="M86" s="285"/>
      <c r="N86" s="285"/>
      <c r="O86" s="281"/>
    </row>
    <row r="87" ht="15.75" hidden="1" customHeight="1">
      <c r="A87" s="28"/>
      <c r="B87" s="29" t="s">
        <v>4853</v>
      </c>
      <c r="C87" s="283"/>
      <c r="D87" s="290"/>
      <c r="E87" s="290"/>
      <c r="F87" s="291"/>
      <c r="G87" s="290"/>
      <c r="H87" s="290"/>
      <c r="I87" s="301"/>
      <c r="J87" s="281"/>
      <c r="K87" s="288"/>
      <c r="L87" s="281"/>
      <c r="M87" s="285"/>
      <c r="N87" s="285"/>
      <c r="O87" s="281"/>
    </row>
    <row r="88" ht="15.75" hidden="1" customHeight="1">
      <c r="A88" s="28"/>
      <c r="B88" s="29" t="s">
        <v>4853</v>
      </c>
      <c r="C88" s="283"/>
      <c r="D88" s="290"/>
      <c r="E88" s="290"/>
      <c r="F88" s="321" t="s">
        <v>4888</v>
      </c>
      <c r="G88" s="290"/>
      <c r="H88" s="290"/>
      <c r="I88" s="301"/>
      <c r="J88" s="312"/>
      <c r="K88" s="281"/>
      <c r="L88" s="285"/>
      <c r="M88" s="285"/>
      <c r="N88" s="285"/>
      <c r="O88" s="281"/>
    </row>
    <row r="89" ht="15.75" hidden="1" customHeight="1">
      <c r="A89" s="28"/>
      <c r="B89" s="29" t="s">
        <v>4853</v>
      </c>
      <c r="C89" s="283"/>
      <c r="D89" s="290"/>
      <c r="E89" s="290"/>
      <c r="F89" s="309"/>
      <c r="G89" s="290"/>
      <c r="H89" s="292"/>
      <c r="I89" s="301"/>
      <c r="J89" s="281"/>
      <c r="K89" s="303"/>
      <c r="L89" s="281"/>
      <c r="M89" s="285"/>
      <c r="N89" s="285"/>
      <c r="O89" s="281"/>
    </row>
    <row r="90" ht="15.75" hidden="1" customHeight="1">
      <c r="A90" s="44"/>
      <c r="B90" s="29" t="s">
        <v>4853</v>
      </c>
      <c r="C90" s="283"/>
      <c r="D90" s="306"/>
      <c r="E90" s="306"/>
      <c r="F90" s="304"/>
      <c r="G90" s="290"/>
      <c r="H90" s="306"/>
      <c r="I90" s="286"/>
      <c r="J90" s="281"/>
      <c r="K90" s="281"/>
      <c r="L90" s="281"/>
      <c r="M90" s="285"/>
      <c r="N90" s="285"/>
      <c r="O90" s="281"/>
    </row>
    <row r="91" ht="15.75" hidden="1" customHeight="1">
      <c r="A91" s="18"/>
      <c r="B91" s="19">
        <v>44383.0</v>
      </c>
      <c r="C91" s="283"/>
      <c r="D91" s="286"/>
      <c r="E91" s="286"/>
      <c r="F91" s="284"/>
      <c r="G91" s="301"/>
      <c r="H91" s="286"/>
      <c r="I91" s="286"/>
      <c r="J91" s="281"/>
      <c r="K91" s="281"/>
      <c r="L91" s="281"/>
      <c r="M91" s="281"/>
      <c r="N91" s="281"/>
      <c r="O91" s="281"/>
    </row>
    <row r="92" ht="15.75" hidden="1" customHeight="1">
      <c r="A92" s="24" t="s">
        <v>4852</v>
      </c>
      <c r="B92" s="17"/>
      <c r="C92" s="283"/>
      <c r="D92" s="301"/>
      <c r="E92" s="301"/>
      <c r="F92" s="287"/>
      <c r="G92" s="301"/>
      <c r="H92" s="301"/>
      <c r="I92" s="301"/>
      <c r="J92" s="281"/>
      <c r="K92" s="288"/>
      <c r="L92" s="281"/>
      <c r="M92" s="285"/>
      <c r="N92" s="285"/>
      <c r="O92" s="281"/>
    </row>
    <row r="93" ht="15.75" hidden="1" customHeight="1">
      <c r="A93" s="28"/>
      <c r="B93" s="29" t="s">
        <v>4853</v>
      </c>
      <c r="C93" s="283"/>
      <c r="D93" s="285"/>
      <c r="E93" s="285"/>
      <c r="F93" s="322"/>
      <c r="G93" s="285"/>
      <c r="H93" s="285"/>
      <c r="I93" s="285"/>
      <c r="J93" s="285"/>
      <c r="K93" s="285"/>
      <c r="L93" s="285"/>
      <c r="M93" s="285"/>
      <c r="N93" s="285"/>
      <c r="O93" s="281"/>
    </row>
    <row r="94" ht="15.75" hidden="1" customHeight="1">
      <c r="A94" s="28"/>
      <c r="B94" s="29" t="s">
        <v>4853</v>
      </c>
      <c r="C94" s="283" t="s">
        <v>845</v>
      </c>
      <c r="D94" s="66" t="s">
        <v>4889</v>
      </c>
      <c r="E94" s="66" t="s">
        <v>4890</v>
      </c>
      <c r="F94" s="287">
        <v>0.5</v>
      </c>
      <c r="G94" s="301" t="s">
        <v>4798</v>
      </c>
      <c r="H94" s="301" t="s">
        <v>4891</v>
      </c>
      <c r="I94" s="66" t="s">
        <v>4892</v>
      </c>
      <c r="J94" s="281"/>
      <c r="K94" s="288"/>
      <c r="L94" s="281"/>
      <c r="M94" s="285"/>
      <c r="N94" s="285"/>
      <c r="O94" s="281"/>
    </row>
    <row r="95" ht="15.75" hidden="1" customHeight="1">
      <c r="A95" s="28"/>
      <c r="B95" s="29" t="s">
        <v>4853</v>
      </c>
      <c r="C95" s="283" t="s">
        <v>845</v>
      </c>
      <c r="D95" s="301" t="s">
        <v>4893</v>
      </c>
      <c r="E95" s="301" t="s">
        <v>4894</v>
      </c>
      <c r="F95" s="302" t="s">
        <v>4895</v>
      </c>
      <c r="G95" s="301" t="s">
        <v>4788</v>
      </c>
      <c r="H95" s="281" t="s">
        <v>4896</v>
      </c>
      <c r="I95" s="301" t="s">
        <v>4897</v>
      </c>
      <c r="J95" s="281"/>
      <c r="K95" s="303"/>
      <c r="L95" s="281"/>
      <c r="M95" s="285"/>
      <c r="N95" s="285"/>
      <c r="O95" s="281"/>
    </row>
    <row r="96" ht="15.75" hidden="1" customHeight="1">
      <c r="A96" s="28"/>
      <c r="B96" s="29" t="s">
        <v>4853</v>
      </c>
      <c r="C96" s="283" t="s">
        <v>845</v>
      </c>
      <c r="D96" s="66" t="s">
        <v>4898</v>
      </c>
      <c r="E96" s="66" t="s">
        <v>4899</v>
      </c>
      <c r="F96" s="287">
        <v>0.6666666666666666</v>
      </c>
      <c r="G96" s="301" t="s">
        <v>4857</v>
      </c>
      <c r="H96" s="301" t="s">
        <v>4900</v>
      </c>
      <c r="I96" s="66" t="s">
        <v>4901</v>
      </c>
      <c r="J96" s="312"/>
      <c r="M96" s="285"/>
      <c r="N96" s="285"/>
      <c r="O96" s="281"/>
    </row>
    <row r="97" ht="15.75" hidden="1" customHeight="1">
      <c r="A97" s="44"/>
      <c r="B97" s="29" t="s">
        <v>4853</v>
      </c>
      <c r="C97" s="1" t="s">
        <v>845</v>
      </c>
      <c r="D97" s="1" t="s">
        <v>4902</v>
      </c>
      <c r="E97" s="1" t="s">
        <v>4903</v>
      </c>
      <c r="F97" s="261">
        <v>0.75</v>
      </c>
      <c r="G97" s="1" t="s">
        <v>4904</v>
      </c>
      <c r="H97" s="1" t="s">
        <v>4905</v>
      </c>
      <c r="I97" s="1" t="s">
        <v>4906</v>
      </c>
      <c r="K97" s="281"/>
      <c r="L97" s="281"/>
      <c r="M97" s="285"/>
      <c r="N97" s="285"/>
      <c r="O97" s="281"/>
    </row>
    <row r="98" ht="15.75" hidden="1" customHeight="1">
      <c r="A98" s="18"/>
      <c r="B98" s="19">
        <v>44384.0</v>
      </c>
      <c r="C98" s="283"/>
      <c r="D98" s="286"/>
      <c r="E98" s="286"/>
      <c r="F98" s="284"/>
      <c r="G98" s="301"/>
      <c r="H98" s="286"/>
      <c r="I98" s="286"/>
      <c r="J98" s="281"/>
      <c r="K98" s="281"/>
      <c r="L98" s="281"/>
      <c r="M98" s="281"/>
      <c r="N98" s="281"/>
      <c r="O98" s="281"/>
    </row>
    <row r="99" ht="15.75" hidden="1" customHeight="1">
      <c r="A99" s="24" t="s">
        <v>4852</v>
      </c>
      <c r="B99" s="17"/>
      <c r="C99" s="283"/>
      <c r="D99" s="301"/>
      <c r="E99" s="301"/>
      <c r="F99" s="287"/>
      <c r="G99" s="301"/>
      <c r="H99" s="301"/>
      <c r="I99" s="301"/>
      <c r="J99" s="281"/>
      <c r="K99" s="288"/>
      <c r="L99" s="281"/>
      <c r="M99" s="285"/>
      <c r="N99" s="285"/>
      <c r="O99" s="281"/>
    </row>
    <row r="100" ht="15.75" hidden="1" customHeight="1">
      <c r="A100" s="28"/>
      <c r="B100" s="29" t="s">
        <v>4853</v>
      </c>
      <c r="C100" s="283"/>
      <c r="D100" s="310"/>
      <c r="E100" s="310"/>
      <c r="F100" s="313"/>
      <c r="G100" s="310"/>
      <c r="H100" s="310"/>
      <c r="I100" s="285"/>
      <c r="J100" s="285"/>
      <c r="K100" s="285"/>
      <c r="L100" s="285"/>
      <c r="M100" s="285"/>
      <c r="N100" s="285"/>
      <c r="O100" s="281"/>
    </row>
    <row r="101" ht="15.75" hidden="1" customHeight="1">
      <c r="A101" s="28"/>
      <c r="B101" s="29" t="s">
        <v>4853</v>
      </c>
      <c r="C101" s="283"/>
      <c r="D101" s="290"/>
      <c r="E101" s="290"/>
      <c r="F101" s="291"/>
      <c r="G101" s="290"/>
      <c r="H101" s="290"/>
      <c r="I101" s="301"/>
      <c r="J101" s="281"/>
      <c r="K101" s="288"/>
      <c r="L101" s="281"/>
      <c r="M101" s="285"/>
      <c r="N101" s="285"/>
      <c r="O101" s="281"/>
    </row>
    <row r="102" ht="15.75" hidden="1" customHeight="1">
      <c r="A102" s="28"/>
      <c r="B102" s="29" t="s">
        <v>4853</v>
      </c>
      <c r="C102" s="283"/>
      <c r="D102" s="290"/>
      <c r="E102" s="290"/>
      <c r="F102" s="321" t="s">
        <v>4888</v>
      </c>
      <c r="G102" s="290"/>
      <c r="H102" s="290"/>
      <c r="I102" s="301"/>
      <c r="J102" s="312"/>
      <c r="K102" s="281"/>
      <c r="L102" s="285"/>
      <c r="M102" s="285"/>
      <c r="N102" s="285"/>
      <c r="O102" s="281"/>
    </row>
    <row r="103" ht="15.75" hidden="1" customHeight="1">
      <c r="A103" s="28"/>
      <c r="B103" s="29" t="s">
        <v>4853</v>
      </c>
      <c r="C103" s="283"/>
      <c r="D103" s="290"/>
      <c r="E103" s="290"/>
      <c r="F103" s="309"/>
      <c r="G103" s="290"/>
      <c r="H103" s="292"/>
      <c r="I103" s="301"/>
      <c r="J103" s="281"/>
      <c r="K103" s="303"/>
      <c r="L103" s="281"/>
      <c r="M103" s="285"/>
      <c r="N103" s="285"/>
      <c r="O103" s="281"/>
    </row>
    <row r="104" ht="15.75" hidden="1" customHeight="1">
      <c r="A104" s="44"/>
      <c r="B104" s="29" t="s">
        <v>4853</v>
      </c>
      <c r="C104" s="283"/>
      <c r="D104" s="306"/>
      <c r="E104" s="306"/>
      <c r="F104" s="304"/>
      <c r="G104" s="290"/>
      <c r="H104" s="306"/>
      <c r="I104" s="286"/>
      <c r="J104" s="281"/>
      <c r="K104" s="281"/>
      <c r="L104" s="281"/>
      <c r="M104" s="285"/>
      <c r="N104" s="285"/>
      <c r="O104" s="281"/>
    </row>
    <row r="105" ht="15.75" hidden="1" customHeight="1">
      <c r="A105" s="18"/>
      <c r="B105" s="19">
        <v>44385.0</v>
      </c>
      <c r="C105" s="283"/>
      <c r="D105" s="286"/>
      <c r="E105" s="286"/>
      <c r="F105" s="284"/>
      <c r="G105" s="301"/>
      <c r="H105" s="286"/>
      <c r="I105" s="286"/>
      <c r="J105" s="281"/>
      <c r="K105" s="281"/>
      <c r="L105" s="281"/>
      <c r="M105" s="281"/>
      <c r="N105" s="281"/>
      <c r="O105" s="281"/>
    </row>
    <row r="106" ht="15.75" hidden="1" customHeight="1">
      <c r="A106" s="24" t="s">
        <v>4852</v>
      </c>
      <c r="B106" s="17"/>
      <c r="C106" s="283"/>
      <c r="D106" s="301"/>
      <c r="E106" s="301"/>
      <c r="F106" s="284" t="s">
        <v>527</v>
      </c>
      <c r="G106" s="301"/>
      <c r="H106" s="301"/>
      <c r="I106" s="301"/>
      <c r="J106" s="281"/>
      <c r="K106" s="288"/>
      <c r="L106" s="281"/>
      <c r="M106" s="285"/>
      <c r="N106" s="285"/>
      <c r="O106" s="281"/>
    </row>
    <row r="107" ht="15.75" hidden="1" customHeight="1">
      <c r="A107" s="28"/>
      <c r="B107" s="29" t="s">
        <v>4853</v>
      </c>
      <c r="C107" s="283" t="s">
        <v>4907</v>
      </c>
      <c r="D107" s="66" t="s">
        <v>4908</v>
      </c>
      <c r="E107" s="66" t="s">
        <v>4909</v>
      </c>
      <c r="F107" s="287">
        <v>0.5</v>
      </c>
      <c r="G107" s="301" t="s">
        <v>4910</v>
      </c>
      <c r="H107" s="301" t="s">
        <v>4911</v>
      </c>
      <c r="I107" s="66" t="s">
        <v>4912</v>
      </c>
      <c r="J107" s="281"/>
      <c r="K107" s="288" t="s">
        <v>4913</v>
      </c>
      <c r="L107" s="285"/>
      <c r="M107" s="285"/>
      <c r="N107" s="285"/>
      <c r="O107" s="281"/>
    </row>
    <row r="108" ht="15.75" hidden="1" customHeight="1">
      <c r="A108" s="28"/>
      <c r="B108" s="29" t="s">
        <v>4853</v>
      </c>
      <c r="C108" s="283" t="s">
        <v>4907</v>
      </c>
      <c r="D108" s="66" t="s">
        <v>4914</v>
      </c>
      <c r="E108" s="66" t="s">
        <v>4915</v>
      </c>
      <c r="F108" s="287">
        <v>0.5416666666666666</v>
      </c>
      <c r="G108" s="301" t="s">
        <v>4910</v>
      </c>
      <c r="H108" s="301" t="s">
        <v>4916</v>
      </c>
      <c r="I108" s="66" t="s">
        <v>4917</v>
      </c>
      <c r="J108" s="312"/>
      <c r="K108" s="288"/>
      <c r="L108" s="281"/>
      <c r="M108" s="285"/>
      <c r="N108" s="285"/>
      <c r="O108" s="281"/>
    </row>
    <row r="109" ht="15.75" hidden="1" customHeight="1">
      <c r="A109" s="28"/>
      <c r="B109" s="29" t="s">
        <v>4853</v>
      </c>
      <c r="C109" s="283" t="s">
        <v>4907</v>
      </c>
      <c r="D109" s="66" t="s">
        <v>4918</v>
      </c>
      <c r="E109" s="66" t="s">
        <v>4919</v>
      </c>
      <c r="F109" s="302" t="s">
        <v>741</v>
      </c>
      <c r="G109" s="301" t="s">
        <v>4910</v>
      </c>
      <c r="H109" s="27" t="s">
        <v>4920</v>
      </c>
      <c r="I109" s="66" t="s">
        <v>4921</v>
      </c>
      <c r="J109" s="281"/>
      <c r="K109" s="303"/>
      <c r="L109" s="285"/>
      <c r="M109" s="285"/>
      <c r="N109" s="285"/>
      <c r="O109" s="281"/>
    </row>
    <row r="110" ht="15.75" hidden="1" customHeight="1">
      <c r="A110" s="28"/>
      <c r="B110" s="29"/>
      <c r="C110" s="283" t="s">
        <v>4907</v>
      </c>
      <c r="D110" s="66" t="s">
        <v>4922</v>
      </c>
      <c r="E110" s="66" t="s">
        <v>4923</v>
      </c>
      <c r="F110" s="287">
        <v>0.7291666666666666</v>
      </c>
      <c r="G110" s="301" t="s">
        <v>4910</v>
      </c>
      <c r="H110" s="286" t="s">
        <v>4924</v>
      </c>
      <c r="I110" s="66" t="s">
        <v>4925</v>
      </c>
      <c r="J110" s="281"/>
      <c r="K110" s="281"/>
      <c r="L110" s="285"/>
      <c r="M110" s="285"/>
      <c r="N110" s="285"/>
      <c r="O110" s="281"/>
    </row>
    <row r="111" ht="15.75" hidden="1" customHeight="1">
      <c r="A111" s="28"/>
      <c r="B111" s="29" t="s">
        <v>4853</v>
      </c>
      <c r="F111" s="8"/>
      <c r="L111" s="281"/>
      <c r="M111" s="285"/>
      <c r="N111" s="285"/>
      <c r="O111" s="281"/>
    </row>
    <row r="112" ht="15.75" hidden="1" customHeight="1">
      <c r="A112" s="44"/>
      <c r="B112" s="29"/>
      <c r="C112" s="27"/>
      <c r="D112" s="27"/>
      <c r="E112" s="27"/>
      <c r="F112" s="74"/>
      <c r="G112" s="27"/>
      <c r="H112" s="27"/>
      <c r="L112" s="281"/>
      <c r="M112" s="285"/>
      <c r="N112" s="285"/>
      <c r="O112" s="281"/>
    </row>
    <row r="113" ht="15.75" hidden="1" customHeight="1">
      <c r="B113" s="27"/>
      <c r="C113" s="285"/>
      <c r="D113" s="285"/>
      <c r="E113" s="285"/>
      <c r="F113" s="322"/>
      <c r="G113" s="285"/>
      <c r="H113" s="285"/>
      <c r="I113" s="285"/>
      <c r="J113" s="285"/>
      <c r="K113" s="285"/>
      <c r="L113" s="285"/>
      <c r="M113" s="285"/>
      <c r="N113" s="285"/>
      <c r="O113" s="314"/>
    </row>
    <row r="114" ht="15.75" hidden="1" customHeight="1">
      <c r="A114" s="18"/>
      <c r="B114" s="19">
        <v>44386.0</v>
      </c>
      <c r="C114" s="285"/>
      <c r="D114" s="285"/>
      <c r="E114" s="285"/>
      <c r="F114" s="311"/>
      <c r="G114" s="285"/>
      <c r="H114" s="285"/>
      <c r="I114" s="285"/>
      <c r="J114" s="285"/>
      <c r="K114" s="285"/>
      <c r="L114" s="285"/>
      <c r="M114" s="285"/>
      <c r="N114" s="285"/>
      <c r="O114" s="314"/>
    </row>
    <row r="115" ht="15.75" hidden="1" customHeight="1">
      <c r="A115" s="24" t="s">
        <v>4852</v>
      </c>
      <c r="B115" s="17"/>
      <c r="C115" s="285"/>
      <c r="D115" s="285"/>
      <c r="E115" s="285"/>
      <c r="F115" s="311"/>
      <c r="G115" s="285"/>
      <c r="H115" s="285"/>
      <c r="I115" s="285"/>
      <c r="J115" s="285"/>
      <c r="K115" s="285"/>
      <c r="L115" s="285"/>
      <c r="M115" s="285"/>
      <c r="N115" s="285"/>
      <c r="O115" s="314"/>
    </row>
    <row r="116" ht="15.75" hidden="1" customHeight="1">
      <c r="A116" s="28"/>
      <c r="B116" s="29" t="s">
        <v>4853</v>
      </c>
      <c r="C116" s="285"/>
      <c r="D116" s="310"/>
      <c r="E116" s="310"/>
      <c r="F116" s="313"/>
      <c r="G116" s="310"/>
      <c r="H116" s="285"/>
      <c r="I116" s="285"/>
      <c r="J116" s="285"/>
      <c r="K116" s="285"/>
      <c r="L116" s="285"/>
      <c r="M116" s="285"/>
      <c r="N116" s="285"/>
      <c r="O116" s="314"/>
    </row>
    <row r="117" ht="15.75" hidden="1" customHeight="1">
      <c r="A117" s="28"/>
      <c r="B117" s="29" t="s">
        <v>4853</v>
      </c>
      <c r="C117" s="285"/>
      <c r="D117" s="310"/>
      <c r="E117" s="310"/>
      <c r="F117" s="313"/>
      <c r="G117" s="310"/>
      <c r="H117" s="285"/>
      <c r="I117" s="285"/>
      <c r="J117" s="285"/>
      <c r="K117" s="285"/>
      <c r="L117" s="285"/>
      <c r="M117" s="285"/>
      <c r="N117" s="285"/>
      <c r="O117" s="314"/>
    </row>
    <row r="118" ht="15.75" hidden="1" customHeight="1">
      <c r="A118" s="28"/>
      <c r="B118" s="29" t="s">
        <v>4853</v>
      </c>
      <c r="C118" s="285"/>
      <c r="D118" s="310"/>
      <c r="E118" s="321" t="s">
        <v>4888</v>
      </c>
      <c r="F118" s="313"/>
      <c r="G118" s="310"/>
      <c r="H118" s="285"/>
      <c r="I118" s="285"/>
      <c r="J118" s="285"/>
      <c r="K118" s="285"/>
      <c r="L118" s="285"/>
      <c r="M118" s="285"/>
      <c r="N118" s="285"/>
      <c r="O118" s="314"/>
    </row>
    <row r="119" ht="15.75" hidden="1" customHeight="1">
      <c r="A119" s="28"/>
      <c r="B119" s="29" t="s">
        <v>4853</v>
      </c>
      <c r="C119" s="285"/>
      <c r="D119" s="310"/>
      <c r="E119" s="310"/>
      <c r="F119" s="313"/>
      <c r="G119" s="310"/>
      <c r="H119" s="285"/>
      <c r="I119" s="285"/>
      <c r="J119" s="285"/>
      <c r="K119" s="285"/>
      <c r="L119" s="285"/>
      <c r="M119" s="285"/>
      <c r="N119" s="285"/>
      <c r="O119" s="314"/>
    </row>
    <row r="120" ht="15.75" hidden="1" customHeight="1">
      <c r="A120" s="28"/>
      <c r="B120" s="29" t="s">
        <v>4853</v>
      </c>
      <c r="C120" s="285"/>
      <c r="D120" s="310"/>
      <c r="E120" s="310"/>
      <c r="F120" s="313"/>
      <c r="G120" s="310"/>
      <c r="H120" s="285"/>
      <c r="I120" s="285"/>
      <c r="J120" s="285"/>
      <c r="K120" s="285"/>
      <c r="L120" s="285"/>
      <c r="M120" s="285"/>
      <c r="N120" s="285"/>
      <c r="O120" s="314"/>
    </row>
    <row r="121" ht="15.75" hidden="1" customHeight="1">
      <c r="A121" s="44"/>
      <c r="B121" s="29"/>
      <c r="C121" s="285"/>
      <c r="D121" s="285"/>
      <c r="E121" s="285"/>
      <c r="F121" s="311"/>
      <c r="G121" s="285"/>
      <c r="H121" s="285"/>
      <c r="I121" s="285"/>
      <c r="J121" s="285"/>
      <c r="K121" s="285"/>
      <c r="L121" s="285"/>
      <c r="M121" s="285"/>
      <c r="N121" s="285"/>
      <c r="O121" s="314"/>
    </row>
    <row r="122" ht="15.75" hidden="1" customHeight="1">
      <c r="A122" s="18"/>
      <c r="B122" s="19">
        <v>44389.0</v>
      </c>
      <c r="C122" s="285"/>
      <c r="D122" s="285"/>
      <c r="E122" s="285"/>
      <c r="F122" s="311"/>
      <c r="G122" s="285"/>
      <c r="H122" s="285"/>
      <c r="I122" s="285"/>
      <c r="J122" s="285"/>
      <c r="K122" s="285"/>
      <c r="L122" s="285"/>
      <c r="M122" s="285"/>
      <c r="N122" s="285"/>
      <c r="O122" s="314"/>
    </row>
    <row r="123" ht="15.75" hidden="1" customHeight="1">
      <c r="A123" s="24" t="s">
        <v>4852</v>
      </c>
      <c r="B123" s="17"/>
      <c r="C123" s="285"/>
      <c r="D123" s="285"/>
      <c r="E123" s="285"/>
      <c r="F123" s="311"/>
      <c r="G123" s="285"/>
      <c r="H123" s="285"/>
      <c r="I123" s="285"/>
      <c r="J123" s="285"/>
      <c r="K123" s="285"/>
      <c r="L123" s="285"/>
      <c r="M123" s="285"/>
      <c r="N123" s="285"/>
      <c r="O123" s="314"/>
    </row>
    <row r="124" ht="15.75" hidden="1" customHeight="1">
      <c r="A124" s="28"/>
      <c r="B124" s="29" t="s">
        <v>4853</v>
      </c>
      <c r="C124" s="285"/>
      <c r="D124" s="310"/>
      <c r="E124" s="310"/>
      <c r="F124" s="313"/>
      <c r="G124" s="310"/>
      <c r="H124" s="285"/>
      <c r="I124" s="285"/>
      <c r="J124" s="285"/>
      <c r="K124" s="285"/>
      <c r="L124" s="285"/>
      <c r="M124" s="285"/>
      <c r="N124" s="285"/>
      <c r="O124" s="314"/>
    </row>
    <row r="125" ht="15.75" hidden="1" customHeight="1">
      <c r="A125" s="28"/>
      <c r="B125" s="29" t="s">
        <v>4853</v>
      </c>
      <c r="C125" s="285"/>
      <c r="D125" s="310"/>
      <c r="E125" s="310"/>
      <c r="F125" s="313"/>
      <c r="G125" s="310"/>
      <c r="H125" s="285"/>
      <c r="I125" s="285"/>
      <c r="J125" s="285"/>
      <c r="K125" s="285"/>
      <c r="L125" s="285"/>
      <c r="M125" s="285"/>
      <c r="N125" s="285"/>
      <c r="O125" s="314"/>
    </row>
    <row r="126" ht="15.75" hidden="1" customHeight="1">
      <c r="A126" s="28"/>
      <c r="B126" s="29" t="s">
        <v>4853</v>
      </c>
      <c r="C126" s="285"/>
      <c r="D126" s="310"/>
      <c r="E126" s="321" t="s">
        <v>4888</v>
      </c>
      <c r="F126" s="313"/>
      <c r="G126" s="310"/>
      <c r="H126" s="285"/>
      <c r="I126" s="285"/>
      <c r="J126" s="285"/>
      <c r="K126" s="285"/>
      <c r="L126" s="285"/>
      <c r="M126" s="285"/>
      <c r="N126" s="285"/>
      <c r="O126" s="314"/>
    </row>
    <row r="127" ht="15.75" hidden="1" customHeight="1">
      <c r="A127" s="28"/>
      <c r="B127" s="29" t="s">
        <v>4853</v>
      </c>
      <c r="C127" s="285"/>
      <c r="D127" s="310"/>
      <c r="E127" s="310"/>
      <c r="F127" s="313"/>
      <c r="G127" s="310"/>
      <c r="H127" s="285"/>
      <c r="I127" s="285"/>
      <c r="J127" s="285"/>
      <c r="K127" s="285"/>
      <c r="L127" s="285"/>
      <c r="M127" s="285"/>
      <c r="N127" s="285"/>
      <c r="O127" s="314"/>
    </row>
    <row r="128" ht="15.75" hidden="1" customHeight="1">
      <c r="A128" s="28"/>
      <c r="B128" s="29" t="s">
        <v>4853</v>
      </c>
      <c r="C128" s="285"/>
      <c r="D128" s="310"/>
      <c r="E128" s="310"/>
      <c r="F128" s="313"/>
      <c r="G128" s="310"/>
      <c r="H128" s="285"/>
      <c r="I128" s="285"/>
      <c r="J128" s="285"/>
      <c r="K128" s="285"/>
      <c r="L128" s="285"/>
      <c r="M128" s="285"/>
      <c r="N128" s="285"/>
      <c r="O128" s="314"/>
    </row>
    <row r="129" ht="15.75" hidden="1" customHeight="1">
      <c r="A129" s="44"/>
      <c r="B129" s="29"/>
      <c r="C129" s="285"/>
      <c r="D129" s="285"/>
      <c r="E129" s="285"/>
      <c r="F129" s="311"/>
      <c r="G129" s="285"/>
      <c r="H129" s="285"/>
      <c r="I129" s="285"/>
      <c r="J129" s="285"/>
      <c r="K129" s="285"/>
      <c r="L129" s="285"/>
      <c r="M129" s="285"/>
      <c r="N129" s="285"/>
      <c r="O129" s="314"/>
    </row>
    <row r="130" ht="15.75" hidden="1" customHeight="1">
      <c r="A130" s="18"/>
      <c r="B130" s="19">
        <v>44390.0</v>
      </c>
      <c r="C130" s="285"/>
      <c r="D130" s="285"/>
      <c r="E130" s="285"/>
      <c r="F130" s="311"/>
      <c r="G130" s="285"/>
      <c r="H130" s="285"/>
      <c r="I130" s="285"/>
      <c r="J130" s="285"/>
      <c r="K130" s="285"/>
      <c r="L130" s="285"/>
      <c r="M130" s="285"/>
      <c r="N130" s="285"/>
      <c r="O130" s="314"/>
    </row>
    <row r="131" ht="15.75" hidden="1" customHeight="1">
      <c r="A131" s="24" t="s">
        <v>4852</v>
      </c>
      <c r="B131" s="17"/>
      <c r="C131" s="285"/>
      <c r="D131" s="285"/>
      <c r="E131" s="285"/>
      <c r="F131" s="311"/>
      <c r="G131" s="285"/>
      <c r="H131" s="285"/>
      <c r="I131" s="285"/>
      <c r="J131" s="285"/>
      <c r="K131" s="285"/>
      <c r="L131" s="285"/>
      <c r="M131" s="285"/>
      <c r="N131" s="285"/>
      <c r="O131" s="314"/>
    </row>
    <row r="132" ht="15.75" hidden="1" customHeight="1">
      <c r="A132" s="28"/>
      <c r="B132" s="29" t="s">
        <v>4853</v>
      </c>
      <c r="C132" s="285"/>
      <c r="D132" s="285"/>
      <c r="E132" s="285"/>
      <c r="F132" s="311"/>
      <c r="G132" s="285"/>
      <c r="H132" s="285"/>
      <c r="I132" s="285"/>
      <c r="J132" s="285"/>
      <c r="K132" s="285"/>
      <c r="L132" s="285"/>
      <c r="M132" s="285"/>
      <c r="N132" s="285"/>
      <c r="O132" s="314"/>
    </row>
    <row r="133" ht="15.75" hidden="1" customHeight="1">
      <c r="A133" s="28"/>
      <c r="B133" s="29" t="s">
        <v>4853</v>
      </c>
      <c r="C133" s="283" t="s">
        <v>4907</v>
      </c>
      <c r="D133" s="66" t="s">
        <v>4926</v>
      </c>
      <c r="E133" s="66" t="s">
        <v>4927</v>
      </c>
      <c r="F133" s="287">
        <v>0.5</v>
      </c>
      <c r="G133" s="1" t="s">
        <v>4910</v>
      </c>
      <c r="H133" s="301" t="s">
        <v>4928</v>
      </c>
      <c r="I133" s="66" t="s">
        <v>4929</v>
      </c>
      <c r="J133" s="312" t="s">
        <v>4930</v>
      </c>
      <c r="K133" s="281"/>
      <c r="L133" s="285"/>
      <c r="M133" s="285"/>
      <c r="N133" s="285"/>
      <c r="O133" s="314"/>
    </row>
    <row r="134" ht="15.75" hidden="1" customHeight="1">
      <c r="A134" s="28"/>
      <c r="B134" s="29" t="s">
        <v>4853</v>
      </c>
      <c r="C134" s="285"/>
      <c r="D134" s="56" t="s">
        <v>4931</v>
      </c>
      <c r="E134" s="56" t="s">
        <v>4932</v>
      </c>
      <c r="F134" s="322">
        <v>0.625</v>
      </c>
      <c r="G134" s="285" t="s">
        <v>4841</v>
      </c>
      <c r="H134" s="285" t="s">
        <v>4933</v>
      </c>
      <c r="I134" s="56" t="s">
        <v>4934</v>
      </c>
      <c r="J134" s="285"/>
      <c r="K134" s="285"/>
      <c r="L134" s="285"/>
      <c r="M134" s="285"/>
      <c r="N134" s="285"/>
      <c r="O134" s="314"/>
    </row>
    <row r="135" ht="15.75" hidden="1" customHeight="1">
      <c r="A135" s="28"/>
      <c r="B135" s="29" t="s">
        <v>4853</v>
      </c>
      <c r="C135" s="285" t="s">
        <v>4935</v>
      </c>
      <c r="D135" s="285" t="s">
        <v>4936</v>
      </c>
      <c r="E135" s="285" t="s">
        <v>4937</v>
      </c>
      <c r="F135" s="322">
        <v>0.7083333333333334</v>
      </c>
      <c r="G135" s="285" t="s">
        <v>4938</v>
      </c>
      <c r="H135" s="285" t="s">
        <v>4939</v>
      </c>
      <c r="I135" s="285" t="s">
        <v>4940</v>
      </c>
      <c r="J135" s="285"/>
      <c r="K135" s="285"/>
      <c r="L135" s="285"/>
      <c r="M135" s="285"/>
      <c r="N135" s="285"/>
      <c r="O135" s="314"/>
    </row>
    <row r="136" ht="15.75" hidden="1" customHeight="1">
      <c r="A136" s="28"/>
      <c r="B136" s="29" t="s">
        <v>4853</v>
      </c>
      <c r="C136" s="1" t="s">
        <v>4935</v>
      </c>
      <c r="D136" s="56" t="s">
        <v>4941</v>
      </c>
      <c r="E136" s="56" t="s">
        <v>4942</v>
      </c>
      <c r="F136" s="8" t="s">
        <v>3399</v>
      </c>
      <c r="G136" s="56" t="s">
        <v>4938</v>
      </c>
      <c r="H136" s="56" t="s">
        <v>4943</v>
      </c>
      <c r="I136" s="56" t="s">
        <v>4944</v>
      </c>
      <c r="L136" s="285"/>
      <c r="M136" s="285"/>
      <c r="N136" s="285"/>
      <c r="O136" s="314"/>
    </row>
    <row r="137" ht="15.75" hidden="1" customHeight="1">
      <c r="A137" s="44"/>
      <c r="B137" s="29"/>
      <c r="C137" s="285"/>
      <c r="D137" s="285"/>
      <c r="E137" s="285"/>
      <c r="F137" s="311"/>
      <c r="G137" s="285"/>
      <c r="H137" s="285"/>
      <c r="I137" s="285"/>
      <c r="J137" s="285"/>
      <c r="K137" s="285"/>
      <c r="L137" s="285"/>
      <c r="M137" s="285"/>
      <c r="N137" s="285"/>
      <c r="O137" s="314"/>
    </row>
    <row r="138" ht="15.75" hidden="1" customHeight="1">
      <c r="A138" s="18"/>
      <c r="B138" s="19">
        <v>44391.0</v>
      </c>
      <c r="C138" s="285"/>
      <c r="D138" s="285"/>
      <c r="E138" s="285"/>
      <c r="F138" s="311"/>
      <c r="G138" s="285"/>
      <c r="H138" s="285"/>
      <c r="I138" s="285"/>
      <c r="J138" s="285"/>
      <c r="K138" s="285"/>
      <c r="L138" s="285"/>
      <c r="M138" s="285"/>
      <c r="N138" s="285"/>
      <c r="O138" s="314"/>
    </row>
    <row r="139" ht="15.75" hidden="1" customHeight="1">
      <c r="A139" s="24" t="s">
        <v>4852</v>
      </c>
      <c r="B139" s="17"/>
      <c r="C139" s="285"/>
      <c r="D139" s="285"/>
      <c r="E139" s="285"/>
      <c r="F139" s="311"/>
      <c r="G139" s="285"/>
      <c r="H139" s="285"/>
      <c r="I139" s="285"/>
      <c r="J139" s="285"/>
      <c r="K139" s="285"/>
      <c r="L139" s="285"/>
      <c r="M139" s="285"/>
      <c r="N139" s="285"/>
      <c r="O139" s="314"/>
    </row>
    <row r="140" ht="15.75" hidden="1" customHeight="1">
      <c r="A140" s="28"/>
      <c r="B140" s="29" t="s">
        <v>4853</v>
      </c>
      <c r="C140" s="285"/>
      <c r="D140" s="310"/>
      <c r="E140" s="310"/>
      <c r="F140" s="313"/>
      <c r="G140" s="310"/>
      <c r="H140" s="285"/>
      <c r="I140" s="285"/>
      <c r="J140" s="285"/>
      <c r="K140" s="285"/>
      <c r="L140" s="285"/>
      <c r="M140" s="285"/>
      <c r="N140" s="285"/>
      <c r="O140" s="314"/>
    </row>
    <row r="141" ht="15.75" hidden="1" customHeight="1">
      <c r="A141" s="28"/>
      <c r="B141" s="29" t="s">
        <v>4853</v>
      </c>
      <c r="C141" s="285"/>
      <c r="D141" s="310"/>
      <c r="E141" s="310"/>
      <c r="F141" s="313"/>
      <c r="G141" s="310"/>
      <c r="H141" s="285"/>
      <c r="I141" s="285"/>
      <c r="J141" s="285"/>
      <c r="K141" s="285"/>
      <c r="L141" s="285"/>
      <c r="M141" s="285"/>
      <c r="N141" s="285"/>
      <c r="O141" s="314"/>
    </row>
    <row r="142" ht="15.75" hidden="1" customHeight="1">
      <c r="A142" s="28"/>
      <c r="B142" s="29" t="s">
        <v>4853</v>
      </c>
      <c r="C142" s="285"/>
      <c r="D142" s="310"/>
      <c r="E142" s="321" t="s">
        <v>4888</v>
      </c>
      <c r="F142" s="313"/>
      <c r="G142" s="310"/>
      <c r="H142" s="285"/>
      <c r="I142" s="285"/>
      <c r="J142" s="285"/>
      <c r="K142" s="285"/>
      <c r="L142" s="285"/>
      <c r="M142" s="285"/>
      <c r="N142" s="285"/>
      <c r="O142" s="314"/>
    </row>
    <row r="143" ht="15.75" hidden="1" customHeight="1">
      <c r="A143" s="28"/>
      <c r="B143" s="29" t="s">
        <v>4853</v>
      </c>
      <c r="C143" s="285"/>
      <c r="D143" s="310"/>
      <c r="E143" s="310"/>
      <c r="F143" s="313"/>
      <c r="G143" s="310"/>
      <c r="H143" s="285"/>
      <c r="I143" s="285"/>
      <c r="J143" s="285"/>
      <c r="K143" s="285"/>
      <c r="L143" s="285"/>
      <c r="M143" s="285"/>
      <c r="N143" s="285"/>
      <c r="O143" s="314"/>
    </row>
    <row r="144" ht="15.75" hidden="1" customHeight="1">
      <c r="A144" s="28"/>
      <c r="B144" s="29" t="s">
        <v>4853</v>
      </c>
      <c r="C144" s="285"/>
      <c r="D144" s="310"/>
      <c r="E144" s="310"/>
      <c r="F144" s="313"/>
      <c r="G144" s="310"/>
      <c r="H144" s="285"/>
      <c r="I144" s="285"/>
      <c r="J144" s="285"/>
      <c r="K144" s="285"/>
      <c r="L144" s="285"/>
      <c r="M144" s="285"/>
      <c r="N144" s="285"/>
      <c r="O144" s="314"/>
    </row>
    <row r="145" ht="15.75" hidden="1" customHeight="1">
      <c r="A145" s="44"/>
      <c r="B145" s="29"/>
      <c r="C145" s="285"/>
      <c r="D145" s="285"/>
      <c r="E145" s="285"/>
      <c r="F145" s="311"/>
      <c r="G145" s="285"/>
      <c r="H145" s="285"/>
      <c r="I145" s="285"/>
      <c r="J145" s="285"/>
      <c r="K145" s="285"/>
      <c r="L145" s="285"/>
      <c r="M145" s="285"/>
      <c r="N145" s="285"/>
      <c r="O145" s="314"/>
    </row>
    <row r="146" ht="15.75" hidden="1" customHeight="1">
      <c r="A146" s="18"/>
      <c r="B146" s="19">
        <v>44392.0</v>
      </c>
      <c r="C146" s="285"/>
      <c r="D146" s="285"/>
      <c r="E146" s="285"/>
      <c r="F146" s="311"/>
      <c r="G146" s="285"/>
      <c r="H146" s="285"/>
      <c r="I146" s="285"/>
      <c r="J146" s="285"/>
      <c r="K146" s="285"/>
      <c r="L146" s="285"/>
      <c r="M146" s="285"/>
      <c r="N146" s="285"/>
      <c r="O146" s="314"/>
    </row>
    <row r="147" ht="15.75" hidden="1" customHeight="1">
      <c r="A147" s="24" t="s">
        <v>4852</v>
      </c>
      <c r="B147" s="17"/>
      <c r="C147" s="285"/>
      <c r="D147" s="285"/>
      <c r="E147" s="285"/>
      <c r="F147" s="311"/>
      <c r="G147" s="285"/>
      <c r="H147" s="285"/>
      <c r="I147" s="285"/>
      <c r="J147" s="285"/>
      <c r="K147" s="285"/>
      <c r="L147" s="285"/>
      <c r="M147" s="285"/>
      <c r="N147" s="285"/>
      <c r="O147" s="314"/>
    </row>
    <row r="148" ht="15.75" hidden="1" customHeight="1">
      <c r="A148" s="28"/>
      <c r="B148" s="29" t="s">
        <v>4853</v>
      </c>
      <c r="C148" s="285"/>
      <c r="D148" s="310"/>
      <c r="E148" s="310"/>
      <c r="F148" s="313"/>
      <c r="G148" s="310"/>
      <c r="H148" s="285"/>
      <c r="I148" s="285"/>
      <c r="J148" s="285"/>
      <c r="K148" s="285"/>
      <c r="L148" s="285"/>
      <c r="M148" s="285"/>
      <c r="N148" s="285"/>
      <c r="O148" s="314"/>
    </row>
    <row r="149" ht="15.75" hidden="1" customHeight="1">
      <c r="A149" s="28"/>
      <c r="B149" s="29" t="s">
        <v>4853</v>
      </c>
      <c r="C149" s="285"/>
      <c r="D149" s="310"/>
      <c r="E149" s="310"/>
      <c r="F149" s="313"/>
      <c r="G149" s="310"/>
      <c r="H149" s="285"/>
      <c r="I149" s="285"/>
      <c r="J149" s="285"/>
      <c r="K149" s="285"/>
      <c r="L149" s="285"/>
      <c r="M149" s="285"/>
      <c r="N149" s="285"/>
      <c r="O149" s="314"/>
    </row>
    <row r="150" ht="15.75" hidden="1" customHeight="1">
      <c r="A150" s="28"/>
      <c r="B150" s="29" t="s">
        <v>4853</v>
      </c>
      <c r="C150" s="285"/>
      <c r="D150" s="310"/>
      <c r="E150" s="321" t="s">
        <v>4888</v>
      </c>
      <c r="F150" s="313"/>
      <c r="G150" s="310"/>
      <c r="H150" s="285"/>
      <c r="I150" s="285"/>
      <c r="J150" s="285"/>
      <c r="K150" s="285"/>
      <c r="L150" s="285"/>
      <c r="M150" s="285"/>
      <c r="N150" s="285"/>
      <c r="O150" s="314"/>
    </row>
    <row r="151" ht="15.75" hidden="1" customHeight="1">
      <c r="A151" s="28"/>
      <c r="B151" s="29" t="s">
        <v>4853</v>
      </c>
      <c r="C151" s="285"/>
      <c r="D151" s="310"/>
      <c r="E151" s="310"/>
      <c r="F151" s="313"/>
      <c r="G151" s="310"/>
      <c r="H151" s="285"/>
      <c r="I151" s="285"/>
      <c r="J151" s="285"/>
      <c r="K151" s="285"/>
      <c r="L151" s="285"/>
      <c r="M151" s="285"/>
      <c r="N151" s="285"/>
      <c r="O151" s="314"/>
    </row>
    <row r="152" ht="15.75" hidden="1" customHeight="1">
      <c r="A152" s="28"/>
      <c r="B152" s="29" t="s">
        <v>4853</v>
      </c>
      <c r="C152" s="285"/>
      <c r="D152" s="310"/>
      <c r="E152" s="310"/>
      <c r="F152" s="313"/>
      <c r="G152" s="310"/>
      <c r="H152" s="285"/>
      <c r="I152" s="285"/>
      <c r="J152" s="285"/>
      <c r="K152" s="285"/>
      <c r="L152" s="285"/>
      <c r="M152" s="285"/>
      <c r="N152" s="285"/>
      <c r="O152" s="314"/>
    </row>
    <row r="153" ht="15.75" hidden="1" customHeight="1">
      <c r="A153" s="44"/>
      <c r="B153" s="29"/>
      <c r="C153" s="285"/>
      <c r="D153" s="285"/>
      <c r="E153" s="285"/>
      <c r="F153" s="311"/>
      <c r="G153" s="285"/>
      <c r="H153" s="285"/>
      <c r="I153" s="285"/>
      <c r="J153" s="285"/>
      <c r="K153" s="285"/>
      <c r="L153" s="285"/>
      <c r="M153" s="285"/>
      <c r="N153" s="285"/>
      <c r="O153" s="314"/>
    </row>
    <row r="154" ht="15.75" hidden="1" customHeight="1">
      <c r="A154" s="18"/>
      <c r="B154" s="19">
        <v>44393.0</v>
      </c>
      <c r="C154" s="285"/>
      <c r="D154" s="285"/>
      <c r="E154" s="285"/>
      <c r="F154" s="311"/>
      <c r="G154" s="285"/>
      <c r="H154" s="285"/>
      <c r="I154" s="285"/>
      <c r="J154" s="285"/>
      <c r="K154" s="285"/>
      <c r="L154" s="285"/>
      <c r="M154" s="285"/>
      <c r="N154" s="285"/>
      <c r="O154" s="314"/>
    </row>
    <row r="155" ht="15.75" hidden="1" customHeight="1">
      <c r="A155" s="24" t="s">
        <v>4852</v>
      </c>
      <c r="B155" s="17"/>
      <c r="C155" s="285"/>
      <c r="D155" s="285"/>
      <c r="E155" s="285"/>
      <c r="F155" s="311"/>
      <c r="G155" s="285"/>
      <c r="H155" s="285"/>
      <c r="I155" s="285"/>
      <c r="J155" s="285"/>
      <c r="K155" s="285"/>
      <c r="L155" s="285"/>
      <c r="M155" s="285"/>
      <c r="N155" s="285"/>
      <c r="O155" s="314"/>
    </row>
    <row r="156" ht="15.75" hidden="1" customHeight="1">
      <c r="A156" s="28"/>
      <c r="B156" s="29" t="s">
        <v>4853</v>
      </c>
      <c r="C156" s="285"/>
      <c r="D156" s="310"/>
      <c r="E156" s="310"/>
      <c r="F156" s="313"/>
      <c r="G156" s="310"/>
      <c r="H156" s="285"/>
      <c r="I156" s="285"/>
      <c r="J156" s="285"/>
      <c r="K156" s="285"/>
      <c r="L156" s="285"/>
      <c r="M156" s="285"/>
      <c r="N156" s="285"/>
      <c r="O156" s="314"/>
    </row>
    <row r="157" ht="15.75" hidden="1" customHeight="1">
      <c r="A157" s="28"/>
      <c r="B157" s="29" t="s">
        <v>4853</v>
      </c>
      <c r="C157" s="285"/>
      <c r="D157" s="310"/>
      <c r="E157" s="310"/>
      <c r="F157" s="313"/>
      <c r="G157" s="310"/>
      <c r="H157" s="285"/>
      <c r="I157" s="285"/>
      <c r="J157" s="285"/>
      <c r="K157" s="285"/>
      <c r="L157" s="285"/>
      <c r="M157" s="285"/>
      <c r="N157" s="285"/>
      <c r="O157" s="314"/>
    </row>
    <row r="158" ht="15.75" hidden="1" customHeight="1">
      <c r="A158" s="28"/>
      <c r="B158" s="29" t="s">
        <v>4853</v>
      </c>
      <c r="C158" s="285"/>
      <c r="D158" s="310"/>
      <c r="E158" s="321" t="s">
        <v>4888</v>
      </c>
      <c r="F158" s="313"/>
      <c r="G158" s="310"/>
      <c r="H158" s="285"/>
      <c r="I158" s="285"/>
      <c r="J158" s="285"/>
      <c r="K158" s="285"/>
      <c r="L158" s="285"/>
      <c r="M158" s="285"/>
      <c r="N158" s="285"/>
      <c r="O158" s="314"/>
    </row>
    <row r="159" ht="15.75" hidden="1" customHeight="1">
      <c r="A159" s="28"/>
      <c r="B159" s="29" t="s">
        <v>4853</v>
      </c>
      <c r="C159" s="285"/>
      <c r="D159" s="310"/>
      <c r="E159" s="310"/>
      <c r="F159" s="313"/>
      <c r="G159" s="310"/>
      <c r="H159" s="285"/>
      <c r="I159" s="285"/>
      <c r="J159" s="285"/>
      <c r="K159" s="285"/>
      <c r="L159" s="285"/>
      <c r="M159" s="285"/>
      <c r="N159" s="285"/>
      <c r="O159" s="314"/>
    </row>
    <row r="160" ht="15.75" hidden="1" customHeight="1">
      <c r="A160" s="28"/>
      <c r="B160" s="29" t="s">
        <v>4853</v>
      </c>
      <c r="C160" s="285"/>
      <c r="D160" s="310"/>
      <c r="E160" s="310"/>
      <c r="F160" s="313"/>
      <c r="G160" s="310"/>
      <c r="H160" s="285"/>
      <c r="I160" s="285"/>
      <c r="J160" s="285"/>
      <c r="K160" s="285"/>
      <c r="L160" s="285"/>
      <c r="M160" s="285"/>
      <c r="N160" s="285"/>
      <c r="O160" s="314"/>
    </row>
    <row r="161" ht="15.75" hidden="1" customHeight="1">
      <c r="A161" s="44"/>
      <c r="B161" s="29"/>
      <c r="C161" s="285"/>
      <c r="D161" s="285"/>
      <c r="E161" s="285"/>
      <c r="F161" s="311"/>
      <c r="G161" s="285"/>
      <c r="H161" s="285"/>
      <c r="I161" s="285"/>
      <c r="J161" s="285"/>
      <c r="K161" s="285"/>
      <c r="L161" s="285"/>
      <c r="M161" s="285"/>
      <c r="N161" s="285"/>
      <c r="O161" s="314"/>
    </row>
    <row r="162" ht="15.75" hidden="1" customHeight="1">
      <c r="A162" s="18"/>
      <c r="B162" s="19">
        <v>44404.0</v>
      </c>
      <c r="C162" s="285"/>
      <c r="D162" s="285"/>
      <c r="E162" s="285"/>
      <c r="F162" s="311"/>
      <c r="G162" s="285"/>
      <c r="H162" s="285"/>
      <c r="I162" s="285"/>
      <c r="J162" s="285"/>
      <c r="K162" s="285"/>
      <c r="L162" s="285"/>
      <c r="M162" s="285"/>
      <c r="N162" s="285"/>
      <c r="O162" s="314"/>
    </row>
    <row r="163" ht="15.75" hidden="1" customHeight="1">
      <c r="A163" s="24" t="s">
        <v>4852</v>
      </c>
      <c r="B163" s="17"/>
      <c r="C163" s="285"/>
      <c r="D163" s="285"/>
      <c r="E163" s="285"/>
      <c r="F163" s="311"/>
      <c r="G163" s="285"/>
      <c r="H163" s="285"/>
      <c r="I163" s="285"/>
      <c r="J163" s="285"/>
      <c r="K163" s="285"/>
      <c r="L163" s="285"/>
      <c r="M163" s="285"/>
      <c r="N163" s="285"/>
      <c r="O163" s="314"/>
    </row>
    <row r="164" ht="15.75" hidden="1" customHeight="1">
      <c r="A164" s="28"/>
      <c r="B164" s="29" t="s">
        <v>4853</v>
      </c>
      <c r="C164" s="283" t="s">
        <v>4838</v>
      </c>
      <c r="D164" s="66" t="s">
        <v>4945</v>
      </c>
      <c r="E164" s="66" t="s">
        <v>4946</v>
      </c>
      <c r="F164" s="284" t="s">
        <v>533</v>
      </c>
      <c r="G164" s="285" t="s">
        <v>4788</v>
      </c>
      <c r="H164" s="301" t="s">
        <v>4947</v>
      </c>
      <c r="I164" s="66" t="s">
        <v>4948</v>
      </c>
      <c r="J164" s="312"/>
      <c r="K164" s="281"/>
      <c r="L164" s="285"/>
      <c r="M164" s="285"/>
      <c r="N164" s="285"/>
      <c r="O164" s="314"/>
    </row>
    <row r="165" ht="15.75" hidden="1" customHeight="1">
      <c r="A165" s="28"/>
      <c r="B165" s="29" t="s">
        <v>4853</v>
      </c>
      <c r="C165" s="283" t="s">
        <v>909</v>
      </c>
      <c r="D165" s="66" t="s">
        <v>4949</v>
      </c>
      <c r="E165" s="66" t="s">
        <v>4950</v>
      </c>
      <c r="F165" s="287">
        <v>0.5</v>
      </c>
      <c r="G165" s="285" t="s">
        <v>4788</v>
      </c>
      <c r="H165" s="66" t="s">
        <v>4951</v>
      </c>
      <c r="I165" s="66" t="s">
        <v>4952</v>
      </c>
      <c r="J165" s="312"/>
      <c r="K165" s="281"/>
      <c r="L165" s="285"/>
      <c r="M165" s="285"/>
      <c r="N165" s="285"/>
      <c r="O165" s="314"/>
    </row>
    <row r="166" ht="15.75" hidden="1" customHeight="1">
      <c r="A166" s="28"/>
      <c r="B166" s="29" t="s">
        <v>4853</v>
      </c>
      <c r="C166" s="27" t="s">
        <v>4838</v>
      </c>
      <c r="D166" s="56" t="s">
        <v>4953</v>
      </c>
      <c r="E166" s="56" t="s">
        <v>4954</v>
      </c>
      <c r="F166" s="322">
        <v>0.5833333333333334</v>
      </c>
      <c r="G166" s="27" t="s">
        <v>4788</v>
      </c>
      <c r="H166" s="27" t="s">
        <v>4955</v>
      </c>
      <c r="I166" s="27" t="s">
        <v>4956</v>
      </c>
      <c r="J166" s="27"/>
      <c r="L166" s="285"/>
      <c r="M166" s="285"/>
      <c r="N166" s="285"/>
      <c r="O166" s="314"/>
    </row>
    <row r="167" ht="15.75" hidden="1" customHeight="1">
      <c r="A167" s="28"/>
      <c r="B167" s="29" t="s">
        <v>4853</v>
      </c>
      <c r="C167" s="289" t="s">
        <v>909</v>
      </c>
      <c r="D167" s="51" t="s">
        <v>4957</v>
      </c>
      <c r="E167" s="51" t="s">
        <v>4958</v>
      </c>
      <c r="F167" s="291">
        <v>0.6666666666666666</v>
      </c>
      <c r="G167" s="310" t="s">
        <v>4788</v>
      </c>
      <c r="H167" s="51" t="s">
        <v>4959</v>
      </c>
      <c r="I167" s="51" t="s">
        <v>4960</v>
      </c>
      <c r="J167" s="1" t="s">
        <v>4961</v>
      </c>
      <c r="L167" s="285"/>
      <c r="M167" s="285"/>
      <c r="N167" s="285"/>
      <c r="O167" s="314"/>
    </row>
    <row r="168" ht="15.75" hidden="1" customHeight="1">
      <c r="A168" s="28"/>
      <c r="B168" s="29" t="s">
        <v>4853</v>
      </c>
      <c r="C168" s="283" t="s">
        <v>4838</v>
      </c>
      <c r="D168" s="66" t="s">
        <v>4962</v>
      </c>
      <c r="E168" s="66" t="s">
        <v>4963</v>
      </c>
      <c r="F168" s="284" t="s">
        <v>372</v>
      </c>
      <c r="G168" s="285" t="s">
        <v>4788</v>
      </c>
      <c r="H168" s="301" t="s">
        <v>4964</v>
      </c>
      <c r="I168" s="66" t="s">
        <v>4965</v>
      </c>
      <c r="J168" s="312"/>
      <c r="K168" s="281"/>
      <c r="L168" s="285"/>
      <c r="M168" s="285"/>
      <c r="N168" s="285"/>
      <c r="O168" s="314"/>
    </row>
    <row r="169" ht="15.75" hidden="1" customHeight="1">
      <c r="A169" s="44"/>
      <c r="B169" s="29"/>
      <c r="C169" s="285"/>
      <c r="D169" s="285"/>
      <c r="E169" s="285"/>
      <c r="F169" s="311"/>
      <c r="G169" s="285"/>
      <c r="H169" s="285"/>
      <c r="I169" s="285"/>
      <c r="J169" s="285"/>
      <c r="K169" s="285"/>
      <c r="L169" s="285"/>
      <c r="M169" s="285"/>
      <c r="N169" s="285"/>
      <c r="O169" s="314"/>
    </row>
    <row r="170" ht="15.75" hidden="1" customHeight="1">
      <c r="A170" s="18"/>
      <c r="B170" s="19">
        <v>44405.0</v>
      </c>
      <c r="C170" s="285"/>
      <c r="D170" s="285"/>
      <c r="E170" s="285"/>
      <c r="F170" s="311"/>
      <c r="G170" s="285"/>
      <c r="H170" s="285"/>
      <c r="I170" s="285"/>
      <c r="J170" s="285"/>
      <c r="K170" s="285"/>
      <c r="L170" s="285"/>
      <c r="M170" s="285"/>
      <c r="N170" s="285"/>
      <c r="O170" s="314"/>
    </row>
    <row r="171" ht="15.75" hidden="1" customHeight="1">
      <c r="A171" s="24" t="s">
        <v>4852</v>
      </c>
      <c r="B171" s="17"/>
      <c r="C171" s="285"/>
      <c r="D171" s="285"/>
      <c r="E171" s="285"/>
      <c r="F171" s="311"/>
      <c r="G171" s="285"/>
      <c r="H171" s="285"/>
      <c r="I171" s="285"/>
      <c r="J171" s="285"/>
      <c r="K171" s="285"/>
      <c r="L171" s="285"/>
      <c r="M171" s="285"/>
      <c r="N171" s="285"/>
      <c r="O171" s="314"/>
    </row>
    <row r="172" ht="15.75" hidden="1" customHeight="1">
      <c r="A172" s="28"/>
      <c r="B172" s="29" t="s">
        <v>4853</v>
      </c>
      <c r="C172" s="285" t="s">
        <v>4966</v>
      </c>
      <c r="D172" s="285" t="s">
        <v>4967</v>
      </c>
      <c r="E172" s="285" t="s">
        <v>4968</v>
      </c>
      <c r="F172" s="322">
        <v>0.4583333333333333</v>
      </c>
      <c r="G172" s="285" t="s">
        <v>4969</v>
      </c>
      <c r="H172" s="323" t="s">
        <v>4970</v>
      </c>
      <c r="I172" s="285" t="s">
        <v>4971</v>
      </c>
      <c r="J172" s="285"/>
      <c r="K172" s="285"/>
      <c r="L172" s="285"/>
      <c r="M172" s="285"/>
      <c r="N172" s="285"/>
      <c r="O172" s="314"/>
    </row>
    <row r="173" ht="15.75" hidden="1" customHeight="1">
      <c r="A173" s="28"/>
      <c r="B173" s="29" t="s">
        <v>4853</v>
      </c>
      <c r="C173" s="289" t="s">
        <v>4838</v>
      </c>
      <c r="D173" s="31" t="s">
        <v>4962</v>
      </c>
      <c r="E173" s="31" t="s">
        <v>4963</v>
      </c>
      <c r="F173" s="291">
        <v>0.5833333333333334</v>
      </c>
      <c r="G173" s="310" t="s">
        <v>4788</v>
      </c>
      <c r="H173" s="290" t="s">
        <v>4964</v>
      </c>
      <c r="I173" s="31" t="s">
        <v>4965</v>
      </c>
      <c r="J173" s="285" t="s">
        <v>4972</v>
      </c>
      <c r="K173" s="292"/>
      <c r="M173" s="285"/>
      <c r="N173" s="285"/>
      <c r="O173" s="314"/>
    </row>
    <row r="174" ht="15.75" hidden="1" customHeight="1">
      <c r="A174" s="28"/>
      <c r="B174" s="29" t="s">
        <v>4853</v>
      </c>
      <c r="C174" s="285" t="s">
        <v>4973</v>
      </c>
      <c r="D174" s="56" t="s">
        <v>4974</v>
      </c>
      <c r="E174" s="56" t="s">
        <v>4975</v>
      </c>
      <c r="F174" s="322">
        <v>0.6666666666666666</v>
      </c>
      <c r="G174" s="285" t="s">
        <v>4976</v>
      </c>
      <c r="H174" s="285" t="s">
        <v>4977</v>
      </c>
      <c r="I174" s="56" t="s">
        <v>4978</v>
      </c>
      <c r="J174" s="285"/>
      <c r="K174" s="285"/>
      <c r="L174" s="285"/>
      <c r="M174" s="285"/>
      <c r="N174" s="285"/>
      <c r="O174" s="314"/>
    </row>
    <row r="175" ht="15.75" hidden="1" customHeight="1">
      <c r="A175" s="28"/>
      <c r="B175" s="29" t="s">
        <v>4853</v>
      </c>
      <c r="C175" s="285" t="s">
        <v>4973</v>
      </c>
      <c r="D175" s="56" t="s">
        <v>4979</v>
      </c>
      <c r="E175" s="56" t="s">
        <v>4980</v>
      </c>
      <c r="F175" s="322">
        <v>0.75</v>
      </c>
      <c r="G175" s="285" t="s">
        <v>4788</v>
      </c>
      <c r="H175" s="56" t="s">
        <v>4981</v>
      </c>
      <c r="I175" s="56" t="s">
        <v>4982</v>
      </c>
      <c r="J175" s="285"/>
      <c r="K175" s="285"/>
      <c r="L175" s="285"/>
      <c r="M175" s="285"/>
      <c r="N175" s="285"/>
      <c r="O175" s="314"/>
    </row>
    <row r="176" ht="15.75" hidden="1" customHeight="1">
      <c r="A176" s="28"/>
      <c r="B176" s="29" t="s">
        <v>4853</v>
      </c>
      <c r="C176" s="285"/>
      <c r="D176" s="285"/>
      <c r="E176" s="285"/>
      <c r="F176" s="311"/>
      <c r="G176" s="285"/>
      <c r="H176" s="285"/>
      <c r="I176" s="285"/>
      <c r="J176" s="285"/>
      <c r="K176" s="285"/>
      <c r="L176" s="285"/>
      <c r="M176" s="285"/>
      <c r="N176" s="285"/>
      <c r="O176" s="314"/>
    </row>
    <row r="177" ht="15.75" hidden="1" customHeight="1">
      <c r="A177" s="44"/>
      <c r="B177" s="29"/>
      <c r="C177" s="285"/>
      <c r="D177" s="285"/>
      <c r="E177" s="285"/>
      <c r="F177" s="311"/>
      <c r="G177" s="285"/>
      <c r="H177" s="285"/>
      <c r="I177" s="285"/>
      <c r="J177" s="285"/>
      <c r="K177" s="285"/>
      <c r="L177" s="285"/>
      <c r="M177" s="285"/>
      <c r="N177" s="285"/>
      <c r="O177" s="314"/>
    </row>
    <row r="178" ht="15.75" hidden="1" customHeight="1">
      <c r="A178" s="18"/>
      <c r="B178" s="19">
        <v>44406.0</v>
      </c>
      <c r="C178" s="285"/>
      <c r="D178" s="285"/>
      <c r="E178" s="285"/>
      <c r="F178" s="311"/>
      <c r="G178" s="285"/>
      <c r="H178" s="285"/>
      <c r="I178" s="285"/>
      <c r="J178" s="285"/>
      <c r="K178" s="285"/>
      <c r="L178" s="285"/>
      <c r="M178" s="285"/>
      <c r="N178" s="285"/>
      <c r="O178" s="314"/>
    </row>
    <row r="179" ht="15.75" hidden="1" customHeight="1">
      <c r="A179" s="24" t="s">
        <v>4852</v>
      </c>
      <c r="B179" s="17"/>
      <c r="C179" s="285"/>
      <c r="D179" s="285"/>
      <c r="E179" s="285"/>
      <c r="F179" s="311"/>
      <c r="G179" s="285"/>
      <c r="H179" s="285"/>
      <c r="I179" s="285"/>
      <c r="J179" s="285"/>
      <c r="K179" s="285"/>
      <c r="L179" s="285"/>
      <c r="M179" s="285"/>
      <c r="N179" s="285"/>
      <c r="O179" s="314"/>
    </row>
    <row r="180" ht="15.75" hidden="1" customHeight="1">
      <c r="A180" s="28"/>
      <c r="B180" s="29" t="s">
        <v>4853</v>
      </c>
      <c r="C180" s="285" t="s">
        <v>4973</v>
      </c>
      <c r="D180" s="56" t="s">
        <v>4983</v>
      </c>
      <c r="E180" s="56" t="s">
        <v>4984</v>
      </c>
      <c r="F180" s="322">
        <v>0.4583333333333333</v>
      </c>
      <c r="G180" s="285" t="s">
        <v>4857</v>
      </c>
      <c r="H180" s="285" t="s">
        <v>4985</v>
      </c>
      <c r="I180" s="56" t="s">
        <v>4986</v>
      </c>
      <c r="J180" s="285"/>
      <c r="K180" s="285"/>
      <c r="L180" s="285"/>
      <c r="M180" s="285"/>
      <c r="N180" s="285"/>
      <c r="O180" s="314"/>
    </row>
    <row r="181" ht="15.75" hidden="1" customHeight="1">
      <c r="A181" s="28"/>
      <c r="B181" s="29" t="s">
        <v>4853</v>
      </c>
      <c r="C181" s="285" t="s">
        <v>4973</v>
      </c>
      <c r="D181" s="56" t="s">
        <v>4987</v>
      </c>
      <c r="E181" s="56" t="s">
        <v>4988</v>
      </c>
      <c r="F181" s="322">
        <v>0.5</v>
      </c>
      <c r="G181" s="285" t="s">
        <v>4857</v>
      </c>
      <c r="H181" s="285" t="s">
        <v>4989</v>
      </c>
      <c r="I181" s="56" t="s">
        <v>4990</v>
      </c>
      <c r="J181" s="285"/>
      <c r="K181" s="285"/>
      <c r="L181" s="285"/>
      <c r="M181" s="285"/>
      <c r="N181" s="285"/>
      <c r="O181" s="314"/>
    </row>
    <row r="182" ht="15.75" hidden="1" customHeight="1">
      <c r="A182" s="28"/>
      <c r="B182" s="29" t="s">
        <v>4853</v>
      </c>
      <c r="C182" s="285" t="s">
        <v>4973</v>
      </c>
      <c r="D182" s="56" t="s">
        <v>4991</v>
      </c>
      <c r="E182" s="56" t="s">
        <v>4992</v>
      </c>
      <c r="F182" s="322">
        <v>0.5416666666666666</v>
      </c>
      <c r="G182" s="285" t="s">
        <v>4857</v>
      </c>
      <c r="H182" s="285" t="s">
        <v>4993</v>
      </c>
      <c r="I182" s="56" t="s">
        <v>4994</v>
      </c>
      <c r="J182" s="285"/>
      <c r="K182" s="285"/>
      <c r="L182" s="285"/>
      <c r="M182" s="285"/>
      <c r="N182" s="285"/>
      <c r="O182" s="314"/>
    </row>
    <row r="183" ht="15.75" hidden="1" customHeight="1">
      <c r="A183" s="28"/>
      <c r="B183" s="29" t="s">
        <v>4853</v>
      </c>
      <c r="C183" s="310" t="s">
        <v>845</v>
      </c>
      <c r="D183" s="51" t="s">
        <v>4995</v>
      </c>
      <c r="E183" s="51" t="s">
        <v>4996</v>
      </c>
      <c r="F183" s="324">
        <v>0.6666666666666666</v>
      </c>
      <c r="G183" s="310" t="s">
        <v>4857</v>
      </c>
      <c r="H183" s="310" t="s">
        <v>4997</v>
      </c>
      <c r="I183" s="310" t="s">
        <v>4998</v>
      </c>
      <c r="J183" s="285"/>
      <c r="K183" s="285"/>
      <c r="L183" s="285"/>
      <c r="M183" s="285"/>
      <c r="N183" s="285"/>
      <c r="O183" s="314"/>
    </row>
    <row r="184" ht="15.75" hidden="1" customHeight="1">
      <c r="A184" s="28"/>
      <c r="B184" s="29" t="s">
        <v>4853</v>
      </c>
      <c r="C184" s="285"/>
      <c r="D184" s="285"/>
      <c r="E184" s="285"/>
      <c r="F184" s="311"/>
      <c r="G184" s="285"/>
      <c r="H184" s="285"/>
      <c r="I184" s="285"/>
      <c r="J184" s="285"/>
      <c r="K184" s="285"/>
      <c r="L184" s="285"/>
      <c r="M184" s="285"/>
      <c r="N184" s="285"/>
      <c r="O184" s="314"/>
    </row>
    <row r="185" ht="15.75" hidden="1" customHeight="1">
      <c r="A185" s="44"/>
      <c r="B185" s="29"/>
      <c r="C185" s="285"/>
      <c r="D185" s="285"/>
      <c r="E185" s="285"/>
      <c r="F185" s="311"/>
      <c r="G185" s="285"/>
      <c r="H185" s="285"/>
      <c r="I185" s="285"/>
      <c r="J185" s="285"/>
      <c r="K185" s="285"/>
      <c r="L185" s="285"/>
      <c r="M185" s="285"/>
      <c r="N185" s="285"/>
      <c r="O185" s="314"/>
    </row>
    <row r="186" ht="15.75" hidden="1" customHeight="1">
      <c r="A186" s="18"/>
      <c r="B186" s="19">
        <v>44407.0</v>
      </c>
      <c r="C186" s="285"/>
      <c r="D186" s="285"/>
      <c r="E186" s="285"/>
      <c r="F186" s="311"/>
      <c r="G186" s="285"/>
      <c r="H186" s="285"/>
      <c r="I186" s="285"/>
      <c r="J186" s="285"/>
      <c r="K186" s="285"/>
      <c r="L186" s="285"/>
      <c r="M186" s="285"/>
      <c r="N186" s="285"/>
      <c r="O186" s="314"/>
    </row>
    <row r="187" ht="15.75" hidden="1" customHeight="1">
      <c r="A187" s="24" t="s">
        <v>4852</v>
      </c>
      <c r="B187" s="17"/>
      <c r="F187" s="8"/>
      <c r="K187" s="285"/>
      <c r="L187" s="285"/>
      <c r="M187" s="285"/>
      <c r="N187" s="285"/>
      <c r="O187" s="314"/>
    </row>
    <row r="188" ht="15.75" hidden="1" customHeight="1">
      <c r="A188" s="28"/>
      <c r="B188" s="29" t="s">
        <v>4853</v>
      </c>
      <c r="C188" s="285" t="s">
        <v>845</v>
      </c>
      <c r="D188" s="56" t="s">
        <v>4999</v>
      </c>
      <c r="E188" s="56" t="s">
        <v>5000</v>
      </c>
      <c r="F188" s="322">
        <v>0.4166666666666667</v>
      </c>
      <c r="G188" s="285" t="s">
        <v>4868</v>
      </c>
      <c r="H188" s="285" t="s">
        <v>5001</v>
      </c>
      <c r="I188" s="285" t="s">
        <v>5002</v>
      </c>
      <c r="J188" s="285"/>
      <c r="K188" s="285"/>
      <c r="L188" s="285"/>
      <c r="M188" s="285"/>
      <c r="N188" s="285"/>
      <c r="O188" s="314"/>
    </row>
    <row r="189" ht="15.75" hidden="1" customHeight="1">
      <c r="A189" s="28"/>
      <c r="B189" s="29" t="s">
        <v>4853</v>
      </c>
      <c r="C189" s="285" t="s">
        <v>845</v>
      </c>
      <c r="D189" s="56" t="s">
        <v>4861</v>
      </c>
      <c r="E189" s="56" t="s">
        <v>4862</v>
      </c>
      <c r="F189" s="261">
        <v>0.5</v>
      </c>
      <c r="G189" s="1" t="s">
        <v>4857</v>
      </c>
      <c r="H189" s="1" t="s">
        <v>5003</v>
      </c>
      <c r="I189" s="1" t="s">
        <v>4864</v>
      </c>
      <c r="L189" s="285"/>
      <c r="M189" s="285"/>
      <c r="N189" s="285"/>
      <c r="O189" s="314"/>
    </row>
    <row r="190" ht="15.75" hidden="1" customHeight="1">
      <c r="A190" s="28"/>
      <c r="B190" s="29" t="s">
        <v>4853</v>
      </c>
      <c r="C190" s="285" t="s">
        <v>845</v>
      </c>
      <c r="D190" s="56" t="s">
        <v>5004</v>
      </c>
      <c r="E190" s="56" t="s">
        <v>5005</v>
      </c>
      <c r="F190" s="311" t="s">
        <v>352</v>
      </c>
      <c r="G190" s="285" t="s">
        <v>5006</v>
      </c>
      <c r="H190" s="285" t="s">
        <v>5007</v>
      </c>
      <c r="I190" s="56" t="s">
        <v>5008</v>
      </c>
      <c r="J190" s="285"/>
      <c r="K190" s="285"/>
      <c r="L190" s="285"/>
      <c r="M190" s="285"/>
      <c r="N190" s="285"/>
      <c r="O190" s="314"/>
    </row>
    <row r="191" ht="15.75" hidden="1" customHeight="1">
      <c r="A191" s="28"/>
      <c r="B191" s="29" t="s">
        <v>4853</v>
      </c>
      <c r="C191" s="285"/>
      <c r="D191" s="285"/>
      <c r="E191" s="285"/>
      <c r="F191" s="311"/>
      <c r="G191" s="285"/>
      <c r="H191" s="285"/>
      <c r="I191" s="285"/>
      <c r="J191" s="285"/>
      <c r="K191" s="285"/>
      <c r="L191" s="285"/>
      <c r="M191" s="285"/>
      <c r="N191" s="285"/>
      <c r="O191" s="314"/>
    </row>
    <row r="192" ht="15.75" hidden="1" customHeight="1">
      <c r="A192" s="28"/>
      <c r="B192" s="29" t="s">
        <v>4853</v>
      </c>
      <c r="C192" s="285"/>
      <c r="D192" s="285"/>
      <c r="E192" s="285"/>
      <c r="F192" s="311"/>
      <c r="G192" s="285"/>
      <c r="H192" s="285"/>
      <c r="I192" s="285"/>
      <c r="J192" s="285"/>
      <c r="K192" s="285"/>
      <c r="L192" s="285"/>
      <c r="M192" s="285"/>
      <c r="N192" s="285"/>
      <c r="O192" s="314"/>
    </row>
    <row r="193" ht="15.75" hidden="1" customHeight="1">
      <c r="A193" s="44"/>
      <c r="B193" s="29"/>
      <c r="C193" s="285"/>
      <c r="D193" s="285"/>
      <c r="E193" s="285"/>
      <c r="F193" s="311"/>
      <c r="G193" s="285"/>
      <c r="H193" s="285"/>
      <c r="I193" s="285"/>
      <c r="J193" s="285"/>
      <c r="K193" s="285"/>
      <c r="L193" s="285"/>
      <c r="M193" s="285"/>
      <c r="N193" s="285"/>
      <c r="O193" s="314"/>
    </row>
    <row r="194" ht="15.75" hidden="1" customHeight="1">
      <c r="A194" s="18"/>
      <c r="B194" s="19">
        <v>44410.0</v>
      </c>
      <c r="C194" s="285"/>
      <c r="D194" s="285"/>
      <c r="E194" s="285"/>
      <c r="F194" s="311"/>
      <c r="G194" s="285"/>
      <c r="H194" s="285"/>
      <c r="I194" s="285"/>
      <c r="J194" s="285"/>
      <c r="K194" s="285"/>
      <c r="L194" s="285"/>
      <c r="M194" s="285"/>
      <c r="N194" s="285"/>
      <c r="O194" s="314"/>
    </row>
    <row r="195" ht="15.75" hidden="1" customHeight="1">
      <c r="A195" s="24" t="s">
        <v>4852</v>
      </c>
      <c r="B195" s="17"/>
      <c r="C195" s="285"/>
      <c r="D195" s="285"/>
      <c r="E195" s="285"/>
      <c r="F195" s="311"/>
      <c r="G195" s="285"/>
      <c r="H195" s="285"/>
      <c r="I195" s="285"/>
      <c r="J195" s="285"/>
      <c r="K195" s="285"/>
      <c r="L195" s="285"/>
      <c r="M195" s="285"/>
      <c r="N195" s="285"/>
      <c r="O195" s="314"/>
    </row>
    <row r="196" ht="15.75" hidden="1" customHeight="1">
      <c r="A196" s="28"/>
      <c r="B196" s="29" t="s">
        <v>4853</v>
      </c>
      <c r="C196" s="285"/>
      <c r="D196" s="285"/>
      <c r="E196" s="285"/>
      <c r="F196" s="322">
        <v>0.5</v>
      </c>
      <c r="G196" s="285"/>
      <c r="H196" s="285"/>
      <c r="I196" s="285"/>
      <c r="J196" s="285"/>
      <c r="K196" s="285"/>
      <c r="L196" s="285"/>
      <c r="M196" s="285"/>
      <c r="N196" s="285"/>
      <c r="O196" s="314"/>
    </row>
    <row r="197" ht="15.75" hidden="1" customHeight="1">
      <c r="A197" s="28"/>
      <c r="B197" s="29" t="s">
        <v>4853</v>
      </c>
      <c r="C197" s="285" t="s">
        <v>5009</v>
      </c>
      <c r="D197" s="56" t="s">
        <v>5010</v>
      </c>
      <c r="E197" s="56" t="s">
        <v>5011</v>
      </c>
      <c r="F197" s="322">
        <v>0.5833333333333334</v>
      </c>
      <c r="G197" s="285" t="s">
        <v>4737</v>
      </c>
      <c r="H197" s="285" t="s">
        <v>5012</v>
      </c>
      <c r="I197" s="56" t="s">
        <v>5013</v>
      </c>
      <c r="J197" s="285"/>
      <c r="K197" s="285"/>
      <c r="L197" s="285"/>
      <c r="M197" s="285"/>
      <c r="N197" s="285"/>
      <c r="O197" s="314"/>
    </row>
    <row r="198" ht="15.75" hidden="1" customHeight="1">
      <c r="A198" s="28"/>
      <c r="B198" s="29" t="s">
        <v>4853</v>
      </c>
      <c r="C198" s="285" t="s">
        <v>5014</v>
      </c>
      <c r="D198" s="285" t="s">
        <v>4765</v>
      </c>
      <c r="E198" s="285" t="s">
        <v>4766</v>
      </c>
      <c r="F198" s="322">
        <v>0.6666666666666666</v>
      </c>
      <c r="G198" s="285" t="s">
        <v>5015</v>
      </c>
      <c r="H198" s="285" t="s">
        <v>5016</v>
      </c>
      <c r="I198" s="285" t="s">
        <v>4768</v>
      </c>
      <c r="J198" s="285"/>
      <c r="K198" s="285"/>
      <c r="L198" s="285"/>
      <c r="M198" s="285"/>
      <c r="N198" s="285"/>
      <c r="O198" s="314"/>
    </row>
    <row r="199" ht="15.75" hidden="1" customHeight="1">
      <c r="A199" s="28"/>
      <c r="B199" s="29" t="s">
        <v>4853</v>
      </c>
      <c r="C199" s="323" t="s">
        <v>5017</v>
      </c>
      <c r="D199" s="323" t="s">
        <v>5018</v>
      </c>
      <c r="E199" s="323" t="s">
        <v>5019</v>
      </c>
      <c r="F199" s="311" t="s">
        <v>497</v>
      </c>
      <c r="G199" s="285" t="s">
        <v>4976</v>
      </c>
      <c r="H199" s="285" t="s">
        <v>5020</v>
      </c>
      <c r="I199" s="285" t="s">
        <v>5021</v>
      </c>
      <c r="J199" s="285"/>
      <c r="K199" s="285"/>
      <c r="L199" s="285"/>
      <c r="M199" s="285"/>
      <c r="N199" s="285"/>
      <c r="O199" s="314"/>
    </row>
    <row r="200" ht="15.75" hidden="1" customHeight="1">
      <c r="A200" s="28"/>
      <c r="B200" s="29" t="s">
        <v>4853</v>
      </c>
      <c r="C200" s="285"/>
      <c r="D200" s="285"/>
      <c r="E200" s="285"/>
      <c r="F200" s="311"/>
      <c r="G200" s="285"/>
      <c r="H200" s="285"/>
      <c r="I200" s="285"/>
      <c r="J200" s="285"/>
      <c r="K200" s="285"/>
      <c r="L200" s="285"/>
      <c r="M200" s="285"/>
      <c r="N200" s="285"/>
      <c r="O200" s="314"/>
    </row>
    <row r="201" ht="15.75" hidden="1" customHeight="1">
      <c r="A201" s="44"/>
      <c r="B201" s="29"/>
      <c r="C201" s="285"/>
      <c r="D201" s="285"/>
      <c r="E201" s="285"/>
      <c r="F201" s="311"/>
      <c r="G201" s="285"/>
      <c r="H201" s="285"/>
      <c r="I201" s="285"/>
      <c r="J201" s="285"/>
      <c r="K201" s="285"/>
      <c r="L201" s="285"/>
      <c r="M201" s="285"/>
      <c r="N201" s="285"/>
      <c r="O201" s="314"/>
    </row>
    <row r="202" ht="15.75" hidden="1" customHeight="1">
      <c r="A202" s="18"/>
      <c r="B202" s="19">
        <v>44411.0</v>
      </c>
      <c r="C202" s="285"/>
      <c r="D202" s="285"/>
      <c r="E202" s="285"/>
      <c r="F202" s="311"/>
      <c r="G202" s="285"/>
      <c r="H202" s="285"/>
      <c r="I202" s="285"/>
      <c r="J202" s="285"/>
      <c r="K202" s="285"/>
      <c r="L202" s="285"/>
      <c r="M202" s="285"/>
      <c r="N202" s="285"/>
      <c r="O202" s="314"/>
    </row>
    <row r="203" ht="15.75" hidden="1" customHeight="1">
      <c r="A203" s="24" t="s">
        <v>4852</v>
      </c>
      <c r="B203" s="17"/>
      <c r="C203" s="285"/>
      <c r="D203" s="285"/>
      <c r="E203" s="285"/>
      <c r="F203" s="311"/>
      <c r="G203" s="285"/>
      <c r="H203" s="285"/>
      <c r="I203" s="285"/>
      <c r="J203" s="285"/>
      <c r="K203" s="285"/>
      <c r="L203" s="285"/>
      <c r="M203" s="285"/>
      <c r="N203" s="285"/>
      <c r="O203" s="314"/>
    </row>
    <row r="204" ht="15.75" hidden="1" customHeight="1">
      <c r="A204" s="28"/>
      <c r="B204" s="29" t="s">
        <v>4853</v>
      </c>
      <c r="C204" s="285"/>
      <c r="D204" s="285"/>
      <c r="E204" s="285"/>
      <c r="F204" s="322"/>
      <c r="G204" s="285"/>
      <c r="H204" s="285"/>
      <c r="I204" s="285"/>
      <c r="J204" s="285"/>
      <c r="K204" s="285"/>
      <c r="L204" s="285"/>
      <c r="M204" s="285"/>
      <c r="N204" s="285"/>
      <c r="O204" s="314"/>
    </row>
    <row r="205" ht="15.75" hidden="1" customHeight="1">
      <c r="A205" s="28"/>
      <c r="B205" s="29" t="s">
        <v>4853</v>
      </c>
      <c r="C205" s="285" t="s">
        <v>5022</v>
      </c>
      <c r="D205" s="285" t="s">
        <v>5023</v>
      </c>
      <c r="E205" s="285" t="s">
        <v>5024</v>
      </c>
      <c r="F205" s="322">
        <v>0.5</v>
      </c>
      <c r="G205" s="285" t="s">
        <v>4841</v>
      </c>
      <c r="H205" s="285" t="s">
        <v>5025</v>
      </c>
      <c r="I205" s="285" t="s">
        <v>5026</v>
      </c>
      <c r="J205" s="285"/>
      <c r="K205" s="285"/>
      <c r="L205" s="285"/>
      <c r="M205" s="285"/>
      <c r="N205" s="285"/>
      <c r="O205" s="314"/>
    </row>
    <row r="206" ht="15.75" hidden="1" customHeight="1">
      <c r="A206" s="28"/>
      <c r="B206" s="29" t="s">
        <v>4853</v>
      </c>
      <c r="C206" s="285" t="s">
        <v>5022</v>
      </c>
      <c r="D206" s="285" t="s">
        <v>4893</v>
      </c>
      <c r="E206" s="285" t="s">
        <v>4894</v>
      </c>
      <c r="F206" s="322">
        <v>0.5833333333333334</v>
      </c>
      <c r="G206" s="285" t="s">
        <v>4788</v>
      </c>
      <c r="H206" s="285" t="s">
        <v>4896</v>
      </c>
      <c r="I206" s="285" t="s">
        <v>4897</v>
      </c>
      <c r="J206" s="285" t="s">
        <v>3585</v>
      </c>
      <c r="L206" s="285"/>
      <c r="M206" s="285"/>
      <c r="O206" s="314"/>
    </row>
    <row r="207" ht="15.75" hidden="1" customHeight="1">
      <c r="A207" s="28"/>
      <c r="B207" s="29" t="s">
        <v>4853</v>
      </c>
      <c r="C207" s="310" t="s">
        <v>5022</v>
      </c>
      <c r="D207" s="310" t="s">
        <v>4786</v>
      </c>
      <c r="E207" s="310" t="s">
        <v>4787</v>
      </c>
      <c r="F207" s="324">
        <v>0.6666666666666666</v>
      </c>
      <c r="G207" s="310" t="s">
        <v>4788</v>
      </c>
      <c r="H207" s="310" t="s">
        <v>5027</v>
      </c>
      <c r="I207" s="310" t="s">
        <v>4790</v>
      </c>
      <c r="J207" s="310" t="s">
        <v>3585</v>
      </c>
      <c r="M207" s="285"/>
      <c r="N207" s="285"/>
      <c r="O207" s="314"/>
    </row>
    <row r="208" ht="15.75" hidden="1" customHeight="1">
      <c r="A208" s="28"/>
      <c r="B208" s="29" t="s">
        <v>4853</v>
      </c>
      <c r="C208" s="285" t="s">
        <v>5022</v>
      </c>
      <c r="D208" s="285" t="s">
        <v>4979</v>
      </c>
      <c r="E208" s="285" t="s">
        <v>4980</v>
      </c>
      <c r="F208" s="322">
        <v>0.75</v>
      </c>
      <c r="G208" s="285" t="s">
        <v>4788</v>
      </c>
      <c r="H208" s="285" t="s">
        <v>5028</v>
      </c>
      <c r="I208" s="285" t="s">
        <v>4982</v>
      </c>
      <c r="J208" s="285" t="s">
        <v>3585</v>
      </c>
      <c r="L208" s="285"/>
      <c r="M208" s="285"/>
      <c r="O208" s="314"/>
    </row>
    <row r="209" ht="15.75" hidden="1" customHeight="1">
      <c r="A209" s="44"/>
      <c r="B209" s="29"/>
      <c r="C209" s="285"/>
      <c r="D209" s="285"/>
      <c r="E209" s="285"/>
      <c r="F209" s="311"/>
      <c r="G209" s="285"/>
      <c r="H209" s="285"/>
      <c r="I209" s="285"/>
      <c r="J209" s="285"/>
      <c r="K209" s="285"/>
      <c r="L209" s="285"/>
      <c r="M209" s="285"/>
      <c r="N209" s="285"/>
      <c r="O209" s="314"/>
    </row>
    <row r="210" ht="15.75" hidden="1" customHeight="1">
      <c r="A210" s="18"/>
      <c r="B210" s="19">
        <v>44412.0</v>
      </c>
      <c r="C210" s="285"/>
      <c r="D210" s="285"/>
      <c r="E210" s="285"/>
      <c r="F210" s="311"/>
      <c r="G210" s="285"/>
      <c r="H210" s="285"/>
      <c r="I210" s="285"/>
      <c r="J210" s="285"/>
      <c r="K210" s="285"/>
      <c r="L210" s="285"/>
      <c r="M210" s="285"/>
      <c r="N210" s="285"/>
      <c r="O210" s="314"/>
    </row>
    <row r="211" ht="15.75" hidden="1" customHeight="1">
      <c r="A211" s="24" t="s">
        <v>4852</v>
      </c>
      <c r="B211" s="17"/>
      <c r="C211" s="285"/>
      <c r="D211" s="285"/>
      <c r="E211" s="285"/>
      <c r="F211" s="311"/>
      <c r="G211" s="285"/>
      <c r="H211" s="285"/>
      <c r="I211" s="285"/>
      <c r="J211" s="285"/>
      <c r="K211" s="285"/>
      <c r="L211" s="285"/>
      <c r="M211" s="285"/>
      <c r="N211" s="285"/>
      <c r="O211" s="314"/>
    </row>
    <row r="212" ht="15.75" hidden="1" customHeight="1">
      <c r="A212" s="28"/>
      <c r="B212" s="29" t="s">
        <v>4853</v>
      </c>
      <c r="C212" s="285"/>
      <c r="D212" s="285"/>
      <c r="E212" s="285"/>
      <c r="F212" s="311"/>
      <c r="G212" s="285"/>
      <c r="H212" s="285"/>
      <c r="I212" s="285"/>
      <c r="J212" s="285"/>
      <c r="K212" s="285"/>
      <c r="L212" s="285"/>
      <c r="M212" s="285"/>
      <c r="N212" s="285"/>
      <c r="O212" s="314"/>
    </row>
    <row r="213" ht="15.75" hidden="1" customHeight="1">
      <c r="A213" s="28"/>
      <c r="B213" s="29" t="s">
        <v>4853</v>
      </c>
      <c r="C213" s="285" t="s">
        <v>845</v>
      </c>
      <c r="D213" s="285" t="s">
        <v>5029</v>
      </c>
      <c r="E213" s="285" t="s">
        <v>5030</v>
      </c>
      <c r="F213" s="322">
        <v>0.5416666666666666</v>
      </c>
      <c r="G213" s="285" t="s">
        <v>5015</v>
      </c>
      <c r="H213" s="285" t="s">
        <v>5031</v>
      </c>
      <c r="I213" s="285" t="s">
        <v>5032</v>
      </c>
      <c r="J213" s="285"/>
      <c r="K213" s="285"/>
      <c r="L213" s="285"/>
      <c r="M213" s="285"/>
      <c r="N213" s="285"/>
      <c r="O213" s="314"/>
    </row>
    <row r="214" ht="15.75" hidden="1" customHeight="1">
      <c r="A214" s="28"/>
      <c r="B214" s="29" t="s">
        <v>4853</v>
      </c>
      <c r="C214" s="285" t="s">
        <v>845</v>
      </c>
      <c r="D214" s="56" t="s">
        <v>5033</v>
      </c>
      <c r="E214" s="56" t="s">
        <v>5034</v>
      </c>
      <c r="F214" s="322">
        <v>0.625</v>
      </c>
      <c r="G214" s="285" t="s">
        <v>4746</v>
      </c>
      <c r="H214" s="285" t="s">
        <v>5035</v>
      </c>
      <c r="I214" s="285" t="s">
        <v>5036</v>
      </c>
      <c r="J214" s="285"/>
      <c r="K214" s="285"/>
      <c r="M214" s="285"/>
      <c r="N214" s="285"/>
      <c r="O214" s="314"/>
    </row>
    <row r="215" ht="15.75" hidden="1" customHeight="1">
      <c r="A215" s="28"/>
      <c r="B215" s="29" t="s">
        <v>4853</v>
      </c>
      <c r="C215" s="310" t="s">
        <v>845</v>
      </c>
      <c r="D215" s="51" t="s">
        <v>4902</v>
      </c>
      <c r="E215" s="51" t="s">
        <v>4903</v>
      </c>
      <c r="F215" s="324">
        <v>0.7083333333333334</v>
      </c>
      <c r="G215" s="310" t="s">
        <v>4910</v>
      </c>
      <c r="H215" s="51" t="s">
        <v>5037</v>
      </c>
      <c r="I215" s="51" t="s">
        <v>4906</v>
      </c>
      <c r="J215" s="281" t="s">
        <v>255</v>
      </c>
      <c r="K215" s="310"/>
      <c r="M215" s="285"/>
      <c r="N215" s="285"/>
      <c r="O215" s="314"/>
    </row>
    <row r="216" ht="15.75" hidden="1" customHeight="1">
      <c r="A216" s="28"/>
      <c r="B216" s="29" t="s">
        <v>4853</v>
      </c>
      <c r="C216" s="285" t="s">
        <v>845</v>
      </c>
      <c r="D216" s="56" t="s">
        <v>4889</v>
      </c>
      <c r="E216" s="56" t="s">
        <v>4890</v>
      </c>
      <c r="F216" s="322">
        <v>0.7916666666666666</v>
      </c>
      <c r="G216" s="285" t="s">
        <v>4878</v>
      </c>
      <c r="H216" s="56" t="s">
        <v>5038</v>
      </c>
      <c r="I216" s="56" t="s">
        <v>4892</v>
      </c>
      <c r="J216" s="325" t="s">
        <v>255</v>
      </c>
      <c r="K216" s="285"/>
      <c r="M216" s="285"/>
      <c r="N216" s="285"/>
      <c r="O216" s="314"/>
    </row>
    <row r="217" ht="15.75" hidden="1" customHeight="1">
      <c r="A217" s="44"/>
      <c r="B217" s="29"/>
      <c r="C217" s="285"/>
      <c r="D217" s="285"/>
      <c r="E217" s="285"/>
      <c r="F217" s="311"/>
      <c r="G217" s="285"/>
      <c r="H217" s="285"/>
      <c r="I217" s="285"/>
      <c r="J217" s="285"/>
      <c r="K217" s="285"/>
      <c r="L217" s="285"/>
      <c r="M217" s="285"/>
      <c r="N217" s="285"/>
      <c r="O217" s="314"/>
    </row>
    <row r="218" ht="15.75" hidden="1" customHeight="1">
      <c r="A218" s="18"/>
      <c r="B218" s="135">
        <v>44413.0</v>
      </c>
      <c r="C218" s="285"/>
      <c r="D218" s="285"/>
      <c r="E218" s="285"/>
      <c r="F218" s="311"/>
      <c r="G218" s="285"/>
      <c r="H218" s="285"/>
      <c r="I218" s="285"/>
      <c r="J218" s="285"/>
      <c r="K218" s="285"/>
      <c r="L218" s="285"/>
      <c r="M218" s="285"/>
      <c r="N218" s="285"/>
      <c r="O218" s="314"/>
    </row>
    <row r="219" ht="15.75" hidden="1" customHeight="1">
      <c r="A219" s="326" t="s">
        <v>4852</v>
      </c>
      <c r="B219" s="39"/>
      <c r="C219" s="285"/>
      <c r="D219" s="285"/>
      <c r="E219" s="285"/>
      <c r="F219" s="311"/>
      <c r="G219" s="285"/>
      <c r="H219" s="285"/>
      <c r="I219" s="285"/>
      <c r="J219" s="285"/>
      <c r="K219" s="285"/>
      <c r="L219" s="285"/>
      <c r="M219" s="285"/>
      <c r="N219" s="285"/>
      <c r="O219" s="314"/>
    </row>
    <row r="220" ht="15.75" hidden="1" customHeight="1">
      <c r="A220" s="28"/>
      <c r="B220" s="137" t="s">
        <v>4853</v>
      </c>
      <c r="C220" s="327" t="s">
        <v>845</v>
      </c>
      <c r="D220" s="328" t="s">
        <v>5039</v>
      </c>
      <c r="E220" s="328" t="s">
        <v>5040</v>
      </c>
      <c r="F220" s="329">
        <v>0.4166666666666667</v>
      </c>
      <c r="G220" s="327" t="s">
        <v>5041</v>
      </c>
      <c r="H220" s="327" t="s">
        <v>5042</v>
      </c>
      <c r="I220" s="327" t="s">
        <v>5043</v>
      </c>
      <c r="J220" s="327"/>
      <c r="K220" s="285"/>
      <c r="L220" s="285"/>
      <c r="M220" s="285"/>
      <c r="N220" s="285"/>
      <c r="O220" s="314"/>
    </row>
    <row r="221" ht="15.75" hidden="1" customHeight="1">
      <c r="A221" s="28"/>
      <c r="B221" s="137" t="s">
        <v>4853</v>
      </c>
      <c r="C221" s="285" t="s">
        <v>845</v>
      </c>
      <c r="D221" s="66" t="s">
        <v>4792</v>
      </c>
      <c r="E221" s="66" t="s">
        <v>4793</v>
      </c>
      <c r="F221" s="322">
        <v>0.5</v>
      </c>
      <c r="G221" s="285" t="s">
        <v>4788</v>
      </c>
      <c r="H221" s="285" t="s">
        <v>5044</v>
      </c>
      <c r="I221" s="285" t="s">
        <v>4795</v>
      </c>
      <c r="J221" s="285"/>
      <c r="K221" s="285"/>
      <c r="L221" s="285"/>
      <c r="M221" s="285"/>
      <c r="N221" s="285"/>
      <c r="O221" s="314"/>
    </row>
    <row r="222" ht="15.75" hidden="1" customHeight="1">
      <c r="A222" s="28"/>
      <c r="B222" s="137" t="s">
        <v>4853</v>
      </c>
      <c r="C222" s="285" t="s">
        <v>845</v>
      </c>
      <c r="D222" s="66" t="s">
        <v>4962</v>
      </c>
      <c r="E222" s="66" t="s">
        <v>4963</v>
      </c>
      <c r="F222" s="322">
        <v>0.5833333333333334</v>
      </c>
      <c r="G222" s="285" t="s">
        <v>4976</v>
      </c>
      <c r="H222" s="285" t="s">
        <v>5045</v>
      </c>
      <c r="I222" s="285" t="s">
        <v>4965</v>
      </c>
      <c r="J222" s="285"/>
      <c r="K222" s="285"/>
      <c r="L222" s="285"/>
      <c r="M222" s="285"/>
      <c r="N222" s="285"/>
      <c r="O222" s="314"/>
    </row>
    <row r="223" ht="15.75" hidden="1" customHeight="1">
      <c r="A223" s="28"/>
      <c r="B223" s="137" t="s">
        <v>4853</v>
      </c>
      <c r="C223" s="1" t="s">
        <v>845</v>
      </c>
      <c r="D223" s="27" t="s">
        <v>5046</v>
      </c>
      <c r="E223" s="27" t="s">
        <v>5047</v>
      </c>
      <c r="F223" s="78">
        <v>0.6666666666666666</v>
      </c>
      <c r="G223" s="1" t="s">
        <v>4788</v>
      </c>
      <c r="H223" s="1" t="s">
        <v>5048</v>
      </c>
      <c r="I223" s="1" t="s">
        <v>5049</v>
      </c>
      <c r="N223" s="285"/>
      <c r="O223" s="314"/>
    </row>
    <row r="224" ht="15.75" hidden="1" customHeight="1">
      <c r="A224" s="28"/>
      <c r="B224" s="137" t="s">
        <v>4853</v>
      </c>
      <c r="C224" s="285"/>
      <c r="D224" s="285"/>
      <c r="E224" s="285"/>
      <c r="F224" s="311"/>
      <c r="G224" s="285"/>
      <c r="H224" s="285"/>
      <c r="I224" s="285"/>
      <c r="J224" s="285"/>
      <c r="K224" s="285"/>
      <c r="L224" s="285"/>
      <c r="M224" s="285"/>
      <c r="N224" s="285"/>
      <c r="O224" s="314"/>
    </row>
    <row r="225" ht="15.75" hidden="1" customHeight="1">
      <c r="A225" s="44"/>
      <c r="B225" s="137"/>
      <c r="C225" s="285"/>
      <c r="D225" s="285"/>
      <c r="E225" s="285"/>
      <c r="F225" s="311"/>
      <c r="G225" s="285"/>
      <c r="H225" s="285"/>
      <c r="I225" s="285"/>
      <c r="J225" s="285"/>
      <c r="K225" s="285"/>
      <c r="L225" s="285"/>
      <c r="M225" s="285"/>
      <c r="N225" s="285"/>
      <c r="O225" s="314"/>
    </row>
    <row r="226" ht="15.75" hidden="1" customHeight="1">
      <c r="A226" s="18"/>
      <c r="B226" s="135">
        <v>44414.0</v>
      </c>
      <c r="C226" s="285"/>
      <c r="D226" s="285"/>
      <c r="E226" s="285"/>
      <c r="F226" s="311"/>
      <c r="G226" s="285"/>
      <c r="H226" s="285"/>
      <c r="I226" s="285"/>
      <c r="J226" s="285"/>
      <c r="K226" s="285"/>
      <c r="L226" s="285"/>
      <c r="M226" s="285"/>
      <c r="N226" s="285"/>
      <c r="O226" s="314"/>
    </row>
    <row r="227" ht="15.75" hidden="1" customHeight="1">
      <c r="A227" s="326" t="s">
        <v>4852</v>
      </c>
      <c r="B227" s="39"/>
      <c r="C227" s="285"/>
      <c r="D227" s="310"/>
      <c r="E227" s="310"/>
      <c r="F227" s="311"/>
      <c r="G227" s="285"/>
      <c r="H227" s="285"/>
      <c r="I227" s="285"/>
      <c r="J227" s="285"/>
      <c r="K227" s="285"/>
      <c r="L227" s="285"/>
      <c r="M227" s="285"/>
      <c r="N227" s="285"/>
      <c r="O227" s="314"/>
    </row>
    <row r="228" ht="15.75" hidden="1" customHeight="1">
      <c r="A228" s="28"/>
      <c r="B228" s="137" t="s">
        <v>4853</v>
      </c>
      <c r="C228" s="285"/>
      <c r="D228" s="310"/>
      <c r="E228" s="310" t="s">
        <v>5050</v>
      </c>
      <c r="F228" s="311"/>
      <c r="G228" s="285"/>
      <c r="H228" s="285"/>
      <c r="I228" s="285"/>
      <c r="J228" s="285"/>
      <c r="K228" s="285"/>
      <c r="L228" s="285"/>
      <c r="M228" s="285"/>
      <c r="N228" s="285"/>
      <c r="O228" s="314"/>
    </row>
    <row r="229" ht="15.75" hidden="1" customHeight="1">
      <c r="A229" s="28"/>
      <c r="B229" s="137" t="s">
        <v>4853</v>
      </c>
      <c r="C229" s="285"/>
      <c r="D229" s="310"/>
      <c r="E229" s="310"/>
      <c r="F229" s="311"/>
      <c r="G229" s="285"/>
      <c r="H229" s="285"/>
      <c r="I229" s="285"/>
      <c r="J229" s="285"/>
      <c r="K229" s="285"/>
      <c r="L229" s="285"/>
      <c r="M229" s="285"/>
      <c r="N229" s="285"/>
      <c r="O229" s="314"/>
    </row>
    <row r="230" ht="15.75" hidden="1" customHeight="1">
      <c r="A230" s="28"/>
      <c r="B230" s="137" t="s">
        <v>4853</v>
      </c>
      <c r="C230" s="285"/>
      <c r="D230" s="310"/>
      <c r="E230" s="310"/>
      <c r="F230" s="311"/>
      <c r="G230" s="285"/>
      <c r="H230" s="285"/>
      <c r="I230" s="285"/>
      <c r="J230" s="285"/>
      <c r="K230" s="285"/>
      <c r="L230" s="285"/>
      <c r="M230" s="285"/>
      <c r="N230" s="285"/>
      <c r="O230" s="314"/>
    </row>
    <row r="231" ht="15.75" hidden="1" customHeight="1">
      <c r="A231" s="28"/>
      <c r="B231" s="137" t="s">
        <v>4853</v>
      </c>
      <c r="C231" s="285"/>
      <c r="D231" s="310"/>
      <c r="E231" s="310"/>
      <c r="F231" s="311"/>
      <c r="G231" s="285"/>
      <c r="H231" s="285"/>
      <c r="I231" s="285"/>
      <c r="J231" s="285"/>
      <c r="K231" s="285"/>
      <c r="L231" s="285"/>
      <c r="M231" s="285"/>
      <c r="N231" s="285"/>
      <c r="O231" s="314"/>
    </row>
    <row r="232" ht="15.75" hidden="1" customHeight="1">
      <c r="A232" s="28"/>
      <c r="B232" s="137" t="s">
        <v>4853</v>
      </c>
      <c r="C232" s="285"/>
      <c r="D232" s="285"/>
      <c r="E232" s="285"/>
      <c r="F232" s="311"/>
      <c r="G232" s="285"/>
      <c r="H232" s="285"/>
      <c r="I232" s="285"/>
      <c r="J232" s="285"/>
      <c r="K232" s="285"/>
      <c r="L232" s="285"/>
      <c r="M232" s="285"/>
      <c r="N232" s="285"/>
      <c r="O232" s="314"/>
    </row>
    <row r="233" ht="15.75" hidden="1" customHeight="1">
      <c r="A233" s="44"/>
      <c r="B233" s="137"/>
      <c r="C233" s="285"/>
      <c r="D233" s="285"/>
      <c r="E233" s="285"/>
      <c r="F233" s="311"/>
      <c r="G233" s="285"/>
      <c r="H233" s="285"/>
      <c r="I233" s="285"/>
      <c r="J233" s="285"/>
      <c r="K233" s="285"/>
      <c r="L233" s="285"/>
      <c r="M233" s="285"/>
      <c r="N233" s="285"/>
      <c r="O233" s="314"/>
    </row>
    <row r="234" ht="15.75" hidden="1" customHeight="1">
      <c r="A234" s="18"/>
      <c r="B234" s="135">
        <v>44417.0</v>
      </c>
      <c r="C234" s="285"/>
      <c r="D234" s="285"/>
      <c r="E234" s="285"/>
      <c r="F234" s="311"/>
      <c r="G234" s="285"/>
      <c r="H234" s="285"/>
      <c r="I234" s="285"/>
      <c r="J234" s="285"/>
      <c r="K234" s="285"/>
      <c r="L234" s="285"/>
      <c r="M234" s="285"/>
      <c r="N234" s="285"/>
      <c r="O234" s="314"/>
    </row>
    <row r="235" ht="15.75" hidden="1" customHeight="1">
      <c r="A235" s="326"/>
      <c r="B235" s="137" t="s">
        <v>4853</v>
      </c>
      <c r="D235" s="27"/>
      <c r="E235" s="27"/>
      <c r="F235" s="74"/>
      <c r="H235" s="27"/>
      <c r="I235" s="27"/>
      <c r="L235" s="285"/>
      <c r="M235" s="285"/>
      <c r="N235" s="285"/>
      <c r="O235" s="314"/>
    </row>
    <row r="236" ht="15.75" hidden="1" customHeight="1">
      <c r="A236" s="326"/>
      <c r="B236" s="137" t="s">
        <v>4853</v>
      </c>
      <c r="C236" s="285" t="s">
        <v>845</v>
      </c>
      <c r="D236" s="66" t="s">
        <v>4833</v>
      </c>
      <c r="E236" s="66" t="s">
        <v>4834</v>
      </c>
      <c r="F236" s="322">
        <v>0.5833333333333334</v>
      </c>
      <c r="G236" s="285" t="s">
        <v>4788</v>
      </c>
      <c r="H236" s="285" t="s">
        <v>5051</v>
      </c>
      <c r="I236" s="285" t="s">
        <v>4837</v>
      </c>
      <c r="J236" s="285"/>
      <c r="K236" s="285"/>
      <c r="L236" s="285"/>
      <c r="M236" s="285"/>
      <c r="N236" s="285"/>
      <c r="O236" s="314"/>
    </row>
    <row r="237" ht="15.75" hidden="1" customHeight="1">
      <c r="A237" s="326"/>
      <c r="B237" s="137" t="s">
        <v>4853</v>
      </c>
      <c r="C237" s="285" t="s">
        <v>5022</v>
      </c>
      <c r="D237" s="285" t="s">
        <v>5023</v>
      </c>
      <c r="E237" s="285" t="s">
        <v>5024</v>
      </c>
      <c r="F237" s="322">
        <v>0.6666666666666666</v>
      </c>
      <c r="G237" s="285" t="s">
        <v>4841</v>
      </c>
      <c r="H237" s="285" t="s">
        <v>5025</v>
      </c>
      <c r="I237" s="285" t="s">
        <v>5026</v>
      </c>
      <c r="J237" s="285"/>
      <c r="K237" s="285"/>
      <c r="L237" s="285" t="s">
        <v>3585</v>
      </c>
      <c r="M237" s="285"/>
      <c r="N237" s="285"/>
      <c r="O237" s="314"/>
    </row>
    <row r="238" ht="15.75" hidden="1" customHeight="1">
      <c r="A238" s="326"/>
      <c r="B238" s="137" t="s">
        <v>4853</v>
      </c>
      <c r="C238" s="285" t="s">
        <v>5052</v>
      </c>
      <c r="D238" s="66" t="s">
        <v>4931</v>
      </c>
      <c r="E238" s="66" t="s">
        <v>4932</v>
      </c>
      <c r="F238" s="322">
        <v>0.75</v>
      </c>
      <c r="G238" s="285" t="s">
        <v>5053</v>
      </c>
      <c r="H238" s="285" t="s">
        <v>5054</v>
      </c>
      <c r="I238" s="66" t="s">
        <v>4934</v>
      </c>
      <c r="J238" s="285" t="s">
        <v>255</v>
      </c>
      <c r="K238" s="285" t="s">
        <v>5055</v>
      </c>
      <c r="L238" s="285"/>
      <c r="M238" s="285"/>
      <c r="N238" s="285"/>
      <c r="O238" s="314"/>
    </row>
    <row r="239" ht="15.75" hidden="1" customHeight="1">
      <c r="A239" s="330"/>
      <c r="B239" s="137"/>
      <c r="C239" s="285" t="s">
        <v>5056</v>
      </c>
      <c r="D239" s="66" t="s">
        <v>5057</v>
      </c>
      <c r="E239" s="66" t="s">
        <v>5058</v>
      </c>
      <c r="F239" s="322">
        <v>0.8333333333333334</v>
      </c>
      <c r="G239" s="285" t="s">
        <v>5059</v>
      </c>
      <c r="H239" s="285" t="s">
        <v>5060</v>
      </c>
      <c r="I239" s="66" t="s">
        <v>5061</v>
      </c>
      <c r="J239" s="285"/>
      <c r="K239" s="285"/>
      <c r="L239" s="285"/>
      <c r="M239" s="285"/>
      <c r="N239" s="285"/>
      <c r="O239" s="314"/>
    </row>
    <row r="240" ht="15.75" hidden="1" customHeight="1">
      <c r="A240" s="18"/>
      <c r="B240" s="135">
        <v>44418.0</v>
      </c>
      <c r="C240" s="285"/>
      <c r="D240" s="285"/>
      <c r="E240" s="285"/>
      <c r="F240" s="311"/>
      <c r="G240" s="285"/>
      <c r="H240" s="285"/>
      <c r="I240" s="285"/>
      <c r="J240" s="285"/>
      <c r="K240" s="285"/>
      <c r="L240" s="285"/>
      <c r="M240" s="285"/>
      <c r="N240" s="285"/>
      <c r="O240" s="314"/>
    </row>
    <row r="241" ht="15.75" hidden="1" customHeight="1">
      <c r="A241" s="326"/>
      <c r="B241" s="137" t="s">
        <v>4853</v>
      </c>
      <c r="C241" s="285"/>
      <c r="D241" s="310"/>
      <c r="E241" s="310"/>
      <c r="F241" s="311"/>
      <c r="G241" s="285"/>
      <c r="H241" s="285"/>
      <c r="I241" s="285"/>
      <c r="J241" s="285"/>
      <c r="K241" s="285"/>
      <c r="L241" s="285"/>
      <c r="M241" s="285"/>
      <c r="N241" s="285"/>
      <c r="O241" s="314"/>
    </row>
    <row r="242" ht="15.75" hidden="1" customHeight="1">
      <c r="A242" s="326"/>
      <c r="B242" s="137" t="s">
        <v>4853</v>
      </c>
      <c r="C242" s="285"/>
      <c r="D242" s="310"/>
      <c r="E242" s="310" t="s">
        <v>5050</v>
      </c>
      <c r="F242" s="311"/>
      <c r="G242" s="285"/>
      <c r="H242" s="285"/>
      <c r="I242" s="285"/>
      <c r="J242" s="285"/>
      <c r="K242" s="285"/>
      <c r="L242" s="285"/>
      <c r="M242" s="285"/>
      <c r="N242" s="285"/>
      <c r="O242" s="314"/>
    </row>
    <row r="243" ht="15.75" hidden="1" customHeight="1">
      <c r="A243" s="326"/>
      <c r="B243" s="137" t="s">
        <v>4853</v>
      </c>
      <c r="C243" s="285"/>
      <c r="D243" s="310"/>
      <c r="E243" s="310"/>
      <c r="F243" s="311"/>
      <c r="G243" s="285"/>
      <c r="H243" s="285"/>
      <c r="I243" s="285"/>
      <c r="J243" s="285"/>
      <c r="K243" s="285"/>
      <c r="L243" s="285"/>
      <c r="M243" s="285"/>
      <c r="N243" s="285"/>
      <c r="O243" s="314"/>
    </row>
    <row r="244" ht="15.75" hidden="1" customHeight="1">
      <c r="A244" s="326"/>
      <c r="B244" s="137" t="s">
        <v>4853</v>
      </c>
      <c r="C244" s="285"/>
      <c r="D244" s="285"/>
      <c r="E244" s="285"/>
      <c r="F244" s="311"/>
      <c r="G244" s="285"/>
      <c r="H244" s="285"/>
      <c r="I244" s="285"/>
      <c r="J244" s="285"/>
      <c r="K244" s="285"/>
      <c r="L244" s="285"/>
      <c r="M244" s="285"/>
      <c r="N244" s="285"/>
      <c r="O244" s="314"/>
    </row>
    <row r="245" ht="15.75" hidden="1" customHeight="1">
      <c r="A245" s="18"/>
      <c r="B245" s="135">
        <v>44419.0</v>
      </c>
      <c r="C245" s="285"/>
      <c r="D245" s="285"/>
      <c r="E245" s="285"/>
      <c r="F245" s="322"/>
      <c r="G245" s="285"/>
      <c r="H245" s="285"/>
      <c r="I245" s="285"/>
      <c r="J245" s="285"/>
      <c r="K245" s="285"/>
      <c r="L245" s="285"/>
      <c r="M245" s="285"/>
      <c r="N245" s="285"/>
      <c r="O245" s="314"/>
    </row>
    <row r="246" ht="15.75" hidden="1" customHeight="1">
      <c r="A246" s="331"/>
      <c r="B246" s="29" t="s">
        <v>4853</v>
      </c>
      <c r="C246" s="27"/>
      <c r="D246" s="27"/>
      <c r="E246" s="27"/>
      <c r="F246" s="74"/>
      <c r="G246" s="27"/>
      <c r="H246" s="27"/>
      <c r="I246" s="27"/>
      <c r="J246" s="27"/>
      <c r="K246" s="285"/>
      <c r="L246" s="285"/>
      <c r="M246" s="285"/>
      <c r="N246" s="285"/>
      <c r="O246" s="285"/>
      <c r="P246" s="27"/>
      <c r="Q246" s="27"/>
      <c r="R246" s="27"/>
      <c r="S246" s="27"/>
      <c r="T246" s="27"/>
      <c r="U246" s="27"/>
      <c r="V246" s="27"/>
      <c r="W246" s="27"/>
      <c r="X246" s="27"/>
      <c r="Y246" s="27"/>
      <c r="Z246" s="27"/>
      <c r="AA246" s="27"/>
      <c r="AB246" s="27"/>
      <c r="AC246" s="27"/>
      <c r="AD246" s="27"/>
      <c r="AE246" s="27"/>
      <c r="AF246" s="27"/>
    </row>
    <row r="247" ht="15.75" hidden="1" customHeight="1">
      <c r="A247" s="331"/>
      <c r="B247" s="29" t="s">
        <v>4853</v>
      </c>
      <c r="C247" s="27"/>
      <c r="D247" s="27"/>
      <c r="E247" s="27"/>
      <c r="F247" s="74"/>
      <c r="G247" s="27"/>
      <c r="H247" s="27"/>
      <c r="I247" s="27"/>
      <c r="J247" s="27"/>
      <c r="K247" s="285"/>
      <c r="L247" s="285"/>
      <c r="M247" s="285"/>
      <c r="N247" s="285"/>
      <c r="O247" s="285"/>
      <c r="P247" s="27"/>
      <c r="Q247" s="27"/>
      <c r="R247" s="27"/>
      <c r="S247" s="27"/>
      <c r="T247" s="27"/>
      <c r="U247" s="27"/>
      <c r="V247" s="27"/>
      <c r="W247" s="27"/>
      <c r="X247" s="27"/>
      <c r="Y247" s="27"/>
      <c r="Z247" s="27"/>
      <c r="AA247" s="27"/>
      <c r="AB247" s="27"/>
      <c r="AC247" s="27"/>
      <c r="AD247" s="27"/>
      <c r="AE247" s="27"/>
      <c r="AF247" s="27"/>
    </row>
    <row r="248" ht="15.75" hidden="1" customHeight="1">
      <c r="A248" s="331"/>
      <c r="B248" s="29" t="s">
        <v>4853</v>
      </c>
      <c r="C248" s="27"/>
      <c r="D248" s="27"/>
      <c r="E248" s="27"/>
      <c r="F248" s="74"/>
      <c r="G248" s="27"/>
      <c r="H248" s="27"/>
      <c r="I248" s="27"/>
      <c r="J248" s="27"/>
      <c r="K248" s="27"/>
      <c r="L248" s="285"/>
      <c r="M248" s="285"/>
      <c r="N248" s="285"/>
      <c r="O248" s="285"/>
      <c r="P248" s="27"/>
      <c r="Q248" s="27"/>
      <c r="R248" s="27"/>
      <c r="S248" s="27"/>
      <c r="T248" s="27"/>
      <c r="U248" s="27"/>
      <c r="V248" s="27"/>
      <c r="W248" s="27"/>
      <c r="X248" s="27"/>
      <c r="Y248" s="27"/>
      <c r="Z248" s="27"/>
      <c r="AA248" s="27"/>
      <c r="AB248" s="27"/>
      <c r="AC248" s="27"/>
      <c r="AD248" s="27"/>
      <c r="AE248" s="27"/>
      <c r="AF248" s="27"/>
    </row>
    <row r="249" ht="15.75" hidden="1" customHeight="1">
      <c r="A249" s="331"/>
      <c r="B249" s="29" t="s">
        <v>4853</v>
      </c>
      <c r="C249" s="27"/>
      <c r="D249" s="27"/>
      <c r="E249" s="27"/>
      <c r="F249" s="74"/>
      <c r="G249" s="27"/>
      <c r="H249" s="27"/>
      <c r="I249" s="27"/>
      <c r="J249" s="27"/>
      <c r="K249" s="285"/>
      <c r="L249" s="285"/>
      <c r="M249" s="285"/>
      <c r="N249" s="285"/>
      <c r="O249" s="285"/>
      <c r="P249" s="27"/>
      <c r="Q249" s="27"/>
      <c r="R249" s="27"/>
      <c r="S249" s="27"/>
      <c r="T249" s="27"/>
      <c r="U249" s="27"/>
      <c r="V249" s="27"/>
      <c r="W249" s="27"/>
      <c r="X249" s="27"/>
      <c r="Y249" s="27"/>
      <c r="Z249" s="27"/>
      <c r="AA249" s="27"/>
      <c r="AB249" s="27"/>
      <c r="AC249" s="27"/>
      <c r="AD249" s="27"/>
      <c r="AE249" s="27"/>
      <c r="AF249" s="27"/>
    </row>
    <row r="250" ht="15.75" hidden="1" customHeight="1">
      <c r="A250" s="18"/>
      <c r="B250" s="29" t="s">
        <v>4853</v>
      </c>
      <c r="C250" s="285"/>
      <c r="D250" s="285"/>
      <c r="E250" s="285"/>
      <c r="F250" s="311"/>
      <c r="G250" s="285"/>
      <c r="H250" s="285"/>
      <c r="I250" s="285"/>
      <c r="J250" s="285"/>
      <c r="K250" s="285"/>
      <c r="L250" s="285"/>
      <c r="M250" s="285"/>
      <c r="N250" s="285"/>
      <c r="O250" s="285"/>
      <c r="P250" s="27"/>
      <c r="Q250" s="27"/>
      <c r="R250" s="27"/>
      <c r="S250" s="27"/>
      <c r="T250" s="27"/>
      <c r="U250" s="27"/>
      <c r="V250" s="27"/>
      <c r="W250" s="27"/>
      <c r="X250" s="27"/>
      <c r="Y250" s="27"/>
      <c r="Z250" s="27"/>
      <c r="AA250" s="27"/>
      <c r="AB250" s="27"/>
      <c r="AC250" s="27"/>
      <c r="AD250" s="27"/>
      <c r="AE250" s="27"/>
      <c r="AF250" s="27"/>
    </row>
    <row r="251" ht="15.75" hidden="1" customHeight="1">
      <c r="A251" s="18"/>
      <c r="B251" s="135">
        <v>44420.0</v>
      </c>
      <c r="C251" s="285"/>
      <c r="D251" s="310"/>
      <c r="E251" s="310"/>
      <c r="F251" s="311"/>
      <c r="G251" s="285"/>
      <c r="H251" s="285"/>
      <c r="I251" s="285"/>
      <c r="J251" s="285"/>
      <c r="K251" s="285"/>
      <c r="L251" s="285"/>
      <c r="M251" s="285"/>
      <c r="N251" s="285"/>
      <c r="O251" s="314"/>
    </row>
    <row r="252" ht="15.75" hidden="1" customHeight="1">
      <c r="A252" s="326"/>
      <c r="B252" s="137" t="s">
        <v>4853</v>
      </c>
      <c r="C252" s="285"/>
      <c r="D252" s="310"/>
      <c r="E252" s="310" t="s">
        <v>5050</v>
      </c>
      <c r="F252" s="311"/>
      <c r="G252" s="285"/>
      <c r="H252" s="285"/>
      <c r="I252" s="285"/>
      <c r="J252" s="285"/>
      <c r="K252" s="285"/>
      <c r="L252" s="285"/>
      <c r="M252" s="285"/>
      <c r="N252" s="285"/>
      <c r="O252" s="314"/>
    </row>
    <row r="253" ht="15.75" hidden="1" customHeight="1">
      <c r="A253" s="326"/>
      <c r="B253" s="137" t="s">
        <v>4853</v>
      </c>
      <c r="C253" s="285"/>
      <c r="D253" s="310"/>
      <c r="E253" s="310"/>
      <c r="F253" s="311"/>
      <c r="G253" s="285"/>
      <c r="H253" s="285"/>
      <c r="I253" s="285"/>
      <c r="J253" s="285"/>
      <c r="K253" s="285"/>
      <c r="L253" s="285"/>
      <c r="M253" s="285"/>
      <c r="N253" s="285"/>
      <c r="O253" s="314"/>
    </row>
    <row r="254" ht="15.75" hidden="1" customHeight="1">
      <c r="A254" s="326"/>
      <c r="B254" s="137" t="s">
        <v>4853</v>
      </c>
      <c r="C254" s="285"/>
      <c r="D254" s="310"/>
      <c r="E254" s="310"/>
      <c r="F254" s="311"/>
      <c r="G254" s="285"/>
      <c r="H254" s="285"/>
      <c r="I254" s="285"/>
      <c r="J254" s="285"/>
      <c r="K254" s="285"/>
      <c r="L254" s="285"/>
      <c r="M254" s="285"/>
      <c r="N254" s="285"/>
      <c r="O254" s="314"/>
    </row>
    <row r="255" ht="15.75" hidden="1" customHeight="1">
      <c r="A255" s="326"/>
      <c r="B255" s="137" t="s">
        <v>4853</v>
      </c>
      <c r="C255" s="285"/>
      <c r="D255" s="285"/>
      <c r="E255" s="285"/>
      <c r="F255" s="311"/>
      <c r="G255" s="285"/>
      <c r="H255" s="285"/>
      <c r="I255" s="285"/>
      <c r="J255" s="285"/>
      <c r="K255" s="285"/>
      <c r="L255" s="285"/>
      <c r="M255" s="285"/>
      <c r="N255" s="285"/>
      <c r="O255" s="314"/>
    </row>
    <row r="256" ht="15.75" hidden="1" customHeight="1">
      <c r="A256" s="18"/>
      <c r="B256" s="135">
        <v>44421.0</v>
      </c>
      <c r="C256" s="285"/>
      <c r="D256" s="285"/>
      <c r="E256" s="285"/>
      <c r="F256" s="311"/>
      <c r="G256" s="285"/>
      <c r="H256" s="285"/>
      <c r="I256" s="285"/>
      <c r="J256" s="285"/>
      <c r="K256" s="285"/>
      <c r="L256" s="285"/>
      <c r="M256" s="285"/>
      <c r="N256" s="285"/>
      <c r="O256" s="314"/>
    </row>
    <row r="257" ht="15.75" hidden="1" customHeight="1">
      <c r="A257" s="326"/>
      <c r="B257" s="137" t="s">
        <v>4853</v>
      </c>
      <c r="C257" s="285"/>
      <c r="D257" s="310"/>
      <c r="E257" s="310"/>
      <c r="F257" s="311"/>
      <c r="G257" s="285"/>
      <c r="H257" s="285"/>
      <c r="I257" s="285"/>
      <c r="J257" s="285"/>
      <c r="K257" s="285"/>
      <c r="L257" s="285"/>
      <c r="M257" s="285"/>
      <c r="N257" s="285"/>
      <c r="O257" s="314"/>
    </row>
    <row r="258" ht="15.75" hidden="1" customHeight="1">
      <c r="A258" s="326"/>
      <c r="B258" s="137" t="s">
        <v>4853</v>
      </c>
      <c r="C258" s="285"/>
      <c r="D258" s="310"/>
      <c r="E258" s="310" t="s">
        <v>5050</v>
      </c>
      <c r="F258" s="311"/>
      <c r="G258" s="285"/>
      <c r="H258" s="285"/>
      <c r="I258" s="285"/>
      <c r="J258" s="285"/>
      <c r="K258" s="285"/>
      <c r="L258" s="285"/>
      <c r="M258" s="285"/>
      <c r="N258" s="285"/>
      <c r="O258" s="314"/>
    </row>
    <row r="259" ht="15.75" hidden="1" customHeight="1">
      <c r="A259" s="326"/>
      <c r="B259" s="137" t="s">
        <v>4853</v>
      </c>
      <c r="C259" s="285"/>
      <c r="D259" s="310"/>
      <c r="E259" s="310"/>
      <c r="F259" s="311"/>
      <c r="G259" s="285"/>
      <c r="H259" s="285"/>
      <c r="I259" s="285"/>
      <c r="J259" s="285"/>
      <c r="K259" s="285"/>
      <c r="L259" s="285"/>
      <c r="M259" s="285"/>
      <c r="N259" s="285"/>
      <c r="O259" s="314"/>
    </row>
    <row r="260" ht="15.75" hidden="1" customHeight="1">
      <c r="A260" s="326"/>
      <c r="B260" s="137" t="s">
        <v>4853</v>
      </c>
      <c r="C260" s="285"/>
      <c r="D260" s="310"/>
      <c r="E260" s="310"/>
      <c r="F260" s="311"/>
      <c r="G260" s="285"/>
      <c r="H260" s="285"/>
      <c r="I260" s="285"/>
      <c r="J260" s="285"/>
      <c r="K260" s="285"/>
      <c r="L260" s="285"/>
      <c r="M260" s="285"/>
      <c r="N260" s="285"/>
      <c r="O260" s="314"/>
    </row>
    <row r="261" ht="15.75" hidden="1" customHeight="1">
      <c r="A261" s="18"/>
      <c r="B261" s="135">
        <v>44424.0</v>
      </c>
      <c r="F261" s="8"/>
      <c r="L261" s="285"/>
      <c r="M261" s="285"/>
      <c r="N261" s="285"/>
      <c r="O261" s="314"/>
    </row>
    <row r="262" ht="15.75" hidden="1" customHeight="1">
      <c r="A262" s="326"/>
      <c r="B262" s="137" t="s">
        <v>4853</v>
      </c>
      <c r="C262" s="285" t="s">
        <v>5062</v>
      </c>
      <c r="D262" s="56" t="s">
        <v>5063</v>
      </c>
      <c r="E262" s="56" t="s">
        <v>5064</v>
      </c>
      <c r="F262" s="322">
        <v>0.4583333333333333</v>
      </c>
      <c r="G262" s="285" t="s">
        <v>5065</v>
      </c>
      <c r="H262" s="285" t="s">
        <v>5066</v>
      </c>
      <c r="I262" s="56" t="s">
        <v>5067</v>
      </c>
      <c r="J262" s="285"/>
      <c r="K262" s="285"/>
      <c r="L262" s="285"/>
      <c r="M262" s="285"/>
      <c r="N262" s="285"/>
      <c r="O262" s="314"/>
    </row>
    <row r="263" ht="15.75" hidden="1" customHeight="1">
      <c r="A263" s="326"/>
      <c r="B263" s="137" t="s">
        <v>4853</v>
      </c>
      <c r="C263" s="285" t="s">
        <v>5068</v>
      </c>
      <c r="D263" s="56" t="s">
        <v>4848</v>
      </c>
      <c r="E263" s="56" t="s">
        <v>4849</v>
      </c>
      <c r="F263" s="322">
        <v>0.5416666666666666</v>
      </c>
      <c r="G263" s="285" t="s">
        <v>5069</v>
      </c>
      <c r="H263" s="285" t="s">
        <v>5070</v>
      </c>
      <c r="I263" s="56" t="s">
        <v>4851</v>
      </c>
      <c r="J263" s="285" t="s">
        <v>5071</v>
      </c>
      <c r="K263" s="285" t="s">
        <v>5072</v>
      </c>
      <c r="L263" s="285"/>
      <c r="M263" s="285"/>
      <c r="N263" s="285"/>
      <c r="O263" s="314"/>
    </row>
    <row r="264" ht="15.75" hidden="1" customHeight="1">
      <c r="A264" s="326"/>
      <c r="B264" s="137" t="s">
        <v>4853</v>
      </c>
      <c r="C264" s="285" t="s">
        <v>5062</v>
      </c>
      <c r="D264" s="56" t="s">
        <v>5073</v>
      </c>
      <c r="E264" s="56" t="s">
        <v>5074</v>
      </c>
      <c r="F264" s="322">
        <v>0.625</v>
      </c>
      <c r="G264" s="285" t="s">
        <v>5075</v>
      </c>
      <c r="H264" s="285" t="s">
        <v>5076</v>
      </c>
      <c r="I264" s="56" t="s">
        <v>5077</v>
      </c>
      <c r="J264" s="285"/>
      <c r="M264" s="285"/>
      <c r="N264" s="285"/>
      <c r="O264" s="314"/>
    </row>
    <row r="265" ht="15.75" hidden="1" customHeight="1">
      <c r="A265" s="326"/>
      <c r="B265" s="137" t="s">
        <v>4853</v>
      </c>
      <c r="C265" s="285" t="s">
        <v>5078</v>
      </c>
      <c r="D265" s="285" t="s">
        <v>5079</v>
      </c>
      <c r="E265" s="285" t="s">
        <v>5080</v>
      </c>
      <c r="F265" s="322">
        <v>0.7083333333333334</v>
      </c>
      <c r="G265" s="285" t="s">
        <v>5081</v>
      </c>
      <c r="H265" s="285" t="s">
        <v>5082</v>
      </c>
      <c r="I265" s="285" t="s">
        <v>5083</v>
      </c>
      <c r="J265" s="285"/>
      <c r="K265" s="285"/>
      <c r="L265" s="285"/>
      <c r="M265" s="285"/>
      <c r="N265" s="285"/>
      <c r="O265" s="314"/>
    </row>
    <row r="266" ht="15.75" hidden="1" customHeight="1">
      <c r="A266" s="18"/>
      <c r="B266" s="135">
        <v>44425.0</v>
      </c>
      <c r="C266" s="285"/>
      <c r="D266" s="285"/>
      <c r="E266" s="285"/>
      <c r="F266" s="311"/>
      <c r="G266" s="285"/>
      <c r="H266" s="285"/>
      <c r="I266" s="285"/>
      <c r="J266" s="285"/>
      <c r="K266" s="285"/>
      <c r="L266" s="285"/>
      <c r="M266" s="285"/>
      <c r="N266" s="285"/>
      <c r="O266" s="314"/>
    </row>
    <row r="267" ht="15.75" hidden="1" customHeight="1">
      <c r="A267" s="332"/>
      <c r="B267" s="137" t="s">
        <v>4853</v>
      </c>
      <c r="C267" s="310" t="s">
        <v>5084</v>
      </c>
      <c r="D267" s="310" t="s">
        <v>5085</v>
      </c>
      <c r="E267" s="310" t="s">
        <v>5086</v>
      </c>
      <c r="F267" s="324">
        <v>0.4791666666666667</v>
      </c>
      <c r="G267" s="310" t="s">
        <v>5087</v>
      </c>
      <c r="H267" s="310" t="s">
        <v>5088</v>
      </c>
      <c r="I267" s="310" t="s">
        <v>5089</v>
      </c>
      <c r="J267" s="310" t="s">
        <v>5090</v>
      </c>
      <c r="K267" s="310"/>
      <c r="L267" s="285"/>
      <c r="M267" s="285"/>
      <c r="N267" s="285"/>
      <c r="O267" s="314"/>
    </row>
    <row r="268" ht="15.75" hidden="1" customHeight="1">
      <c r="A268" s="332"/>
      <c r="B268" s="137" t="s">
        <v>4853</v>
      </c>
      <c r="C268" s="285" t="s">
        <v>5091</v>
      </c>
      <c r="D268" s="56" t="s">
        <v>4829</v>
      </c>
      <c r="E268" s="285" t="s">
        <v>4830</v>
      </c>
      <c r="F268" s="322">
        <v>0.5416666666666666</v>
      </c>
      <c r="G268" s="285" t="s">
        <v>5092</v>
      </c>
      <c r="H268" s="285" t="s">
        <v>5093</v>
      </c>
      <c r="I268" s="56" t="s">
        <v>4832</v>
      </c>
      <c r="J268" s="285" t="s">
        <v>5071</v>
      </c>
      <c r="K268" s="285"/>
      <c r="L268" s="285"/>
      <c r="M268" s="285"/>
      <c r="N268" s="285"/>
      <c r="O268" s="314"/>
    </row>
    <row r="269" ht="15.75" hidden="1" customHeight="1">
      <c r="A269" s="332"/>
      <c r="B269" s="137" t="s">
        <v>4853</v>
      </c>
      <c r="C269" s="285" t="s">
        <v>5084</v>
      </c>
      <c r="D269" s="285" t="s">
        <v>4957</v>
      </c>
      <c r="E269" s="285" t="s">
        <v>4958</v>
      </c>
      <c r="F269" s="322">
        <v>0.625</v>
      </c>
      <c r="G269" s="285" t="s">
        <v>4788</v>
      </c>
      <c r="H269" s="285" t="s">
        <v>5094</v>
      </c>
      <c r="I269" s="285" t="s">
        <v>4960</v>
      </c>
      <c r="J269" s="285"/>
      <c r="K269" s="285"/>
      <c r="L269" s="285"/>
      <c r="M269" s="285"/>
      <c r="N269" s="285"/>
      <c r="O269" s="314"/>
    </row>
    <row r="270" ht="25.5" hidden="1" customHeight="1">
      <c r="A270" s="332"/>
      <c r="B270" s="137" t="s">
        <v>4853</v>
      </c>
      <c r="C270" s="285" t="s">
        <v>5084</v>
      </c>
      <c r="D270" s="285" t="s">
        <v>5095</v>
      </c>
      <c r="E270" s="285" t="s">
        <v>5096</v>
      </c>
      <c r="F270" s="322">
        <v>0.7083333333333334</v>
      </c>
      <c r="G270" s="285" t="s">
        <v>4904</v>
      </c>
      <c r="H270" s="285" t="s">
        <v>5097</v>
      </c>
      <c r="I270" s="285" t="s">
        <v>5098</v>
      </c>
      <c r="J270" s="285"/>
      <c r="K270" s="285"/>
      <c r="L270" s="285"/>
      <c r="M270" s="285"/>
      <c r="N270" s="285"/>
      <c r="O270" s="314"/>
    </row>
    <row r="271" ht="15.75" hidden="1" customHeight="1">
      <c r="A271" s="332"/>
      <c r="B271" s="137" t="s">
        <v>4853</v>
      </c>
      <c r="F271" s="8"/>
      <c r="K271" s="285"/>
      <c r="L271" s="285"/>
      <c r="M271" s="285"/>
      <c r="N271" s="285"/>
      <c r="O271" s="314"/>
    </row>
    <row r="272" ht="15.75" hidden="1" customHeight="1">
      <c r="A272" s="18"/>
      <c r="B272" s="135">
        <v>44426.0</v>
      </c>
      <c r="F272" s="8"/>
      <c r="K272" s="285"/>
      <c r="L272" s="285"/>
      <c r="M272" s="285"/>
      <c r="N272" s="285"/>
      <c r="O272" s="314"/>
    </row>
    <row r="273" ht="15.75" hidden="1" customHeight="1">
      <c r="A273" s="332"/>
      <c r="B273" s="137" t="s">
        <v>4853</v>
      </c>
      <c r="C273" s="285"/>
      <c r="D273" s="333" t="s">
        <v>5099</v>
      </c>
      <c r="F273" s="113"/>
      <c r="G273" s="285"/>
      <c r="H273" s="285"/>
      <c r="I273" s="285"/>
      <c r="J273" s="285"/>
      <c r="K273" s="285"/>
      <c r="L273" s="285"/>
      <c r="M273" s="285"/>
      <c r="N273" s="285"/>
      <c r="O273" s="314"/>
    </row>
    <row r="274" ht="15.75" hidden="1" customHeight="1">
      <c r="A274" s="332"/>
      <c r="B274" s="137" t="s">
        <v>4853</v>
      </c>
      <c r="C274" s="285"/>
      <c r="F274" s="113"/>
      <c r="G274" s="285"/>
      <c r="H274" s="285"/>
      <c r="I274" s="285"/>
      <c r="J274" s="285"/>
      <c r="K274" s="285"/>
      <c r="L274" s="285"/>
      <c r="M274" s="285"/>
      <c r="N274" s="285"/>
      <c r="O274" s="314"/>
    </row>
    <row r="275" ht="15.75" hidden="1" customHeight="1">
      <c r="A275" s="332"/>
      <c r="B275" s="137" t="s">
        <v>4853</v>
      </c>
      <c r="C275" s="285"/>
      <c r="F275" s="113"/>
      <c r="G275" s="285"/>
      <c r="H275" s="285"/>
      <c r="I275" s="285"/>
      <c r="J275" s="285"/>
      <c r="K275" s="285"/>
      <c r="L275" s="285"/>
      <c r="M275" s="285"/>
      <c r="N275" s="285"/>
      <c r="O275" s="314"/>
    </row>
    <row r="276" ht="15.75" hidden="1" customHeight="1">
      <c r="A276" s="332"/>
      <c r="B276" s="137" t="s">
        <v>4853</v>
      </c>
      <c r="C276" s="285"/>
      <c r="D276" s="125"/>
      <c r="E276" s="125"/>
      <c r="F276" s="115"/>
      <c r="G276" s="285"/>
      <c r="H276" s="285"/>
      <c r="I276" s="285"/>
      <c r="J276" s="285"/>
      <c r="K276" s="285"/>
      <c r="L276" s="285"/>
      <c r="M276" s="285"/>
      <c r="N276" s="285"/>
      <c r="O276" s="314"/>
    </row>
    <row r="277" ht="15.75" hidden="1" customHeight="1">
      <c r="A277" s="18"/>
      <c r="B277" s="135">
        <v>44427.0</v>
      </c>
      <c r="C277" s="285"/>
      <c r="F277" s="8"/>
      <c r="G277" s="285"/>
      <c r="H277" s="285"/>
      <c r="I277" s="285"/>
      <c r="J277" s="285"/>
      <c r="K277" s="285"/>
      <c r="L277" s="285"/>
      <c r="M277" s="285"/>
      <c r="N277" s="285"/>
      <c r="O277" s="314"/>
    </row>
    <row r="278" ht="15.75" hidden="1" customHeight="1">
      <c r="A278" s="332"/>
      <c r="B278" s="137" t="s">
        <v>4853</v>
      </c>
      <c r="C278" s="285" t="s">
        <v>5100</v>
      </c>
      <c r="D278" s="285" t="s">
        <v>4902</v>
      </c>
      <c r="E278" s="285" t="s">
        <v>4903</v>
      </c>
      <c r="F278" s="322">
        <v>0.4791666666666667</v>
      </c>
      <c r="G278" s="285" t="s">
        <v>4904</v>
      </c>
      <c r="H278" s="285" t="s">
        <v>5101</v>
      </c>
      <c r="I278" s="285" t="s">
        <v>4906</v>
      </c>
      <c r="J278" s="285" t="s">
        <v>5071</v>
      </c>
      <c r="K278" s="285"/>
      <c r="L278" s="285"/>
      <c r="M278" s="285"/>
      <c r="N278" s="285"/>
      <c r="O278" s="314"/>
    </row>
    <row r="279" ht="15.75" hidden="1" customHeight="1">
      <c r="A279" s="332"/>
      <c r="B279" s="137" t="s">
        <v>4853</v>
      </c>
      <c r="C279" s="285" t="s">
        <v>5102</v>
      </c>
      <c r="D279" s="56" t="s">
        <v>5103</v>
      </c>
      <c r="E279" s="56" t="s">
        <v>5104</v>
      </c>
      <c r="F279" s="322">
        <v>0.6041666666666666</v>
      </c>
      <c r="G279" s="285" t="s">
        <v>4835</v>
      </c>
      <c r="H279" s="56" t="s">
        <v>5105</v>
      </c>
      <c r="I279" s="56" t="s">
        <v>5106</v>
      </c>
      <c r="J279" s="285"/>
      <c r="K279" s="285"/>
      <c r="L279" s="285"/>
      <c r="M279" s="285"/>
      <c r="N279" s="285"/>
      <c r="O279" s="314"/>
    </row>
    <row r="280" ht="15.75" hidden="1" customHeight="1">
      <c r="A280" s="332"/>
      <c r="B280" s="137" t="s">
        <v>4853</v>
      </c>
      <c r="C280" s="285" t="s">
        <v>5107</v>
      </c>
      <c r="D280" s="56" t="s">
        <v>5108</v>
      </c>
      <c r="E280" s="56" t="s">
        <v>5109</v>
      </c>
      <c r="F280" s="322">
        <v>0.7083333333333334</v>
      </c>
      <c r="G280" s="285" t="s">
        <v>4771</v>
      </c>
      <c r="H280" s="1" t="s">
        <v>5110</v>
      </c>
      <c r="I280" s="56" t="s">
        <v>5111</v>
      </c>
      <c r="J280" s="285"/>
      <c r="K280" s="285"/>
      <c r="L280" s="285"/>
      <c r="M280" s="285"/>
      <c r="N280" s="285"/>
      <c r="O280" s="314"/>
    </row>
    <row r="281" ht="15.75" hidden="1" customHeight="1">
      <c r="A281" s="332"/>
      <c r="B281" s="137" t="s">
        <v>4853</v>
      </c>
      <c r="C281" s="285" t="s">
        <v>5084</v>
      </c>
      <c r="D281" s="285" t="s">
        <v>4889</v>
      </c>
      <c r="E281" s="285" t="s">
        <v>4890</v>
      </c>
      <c r="F281" s="322">
        <v>0.7916666666666666</v>
      </c>
      <c r="G281" s="285" t="s">
        <v>4798</v>
      </c>
      <c r="H281" s="285" t="s">
        <v>5112</v>
      </c>
      <c r="I281" s="285" t="s">
        <v>4892</v>
      </c>
      <c r="J281" s="285" t="s">
        <v>5071</v>
      </c>
      <c r="K281" s="285"/>
      <c r="L281" s="285"/>
      <c r="M281" s="285"/>
      <c r="N281" s="285"/>
      <c r="O281" s="314"/>
    </row>
    <row r="282" ht="15.75" hidden="1" customHeight="1">
      <c r="A282" s="18"/>
      <c r="B282" s="135">
        <v>44428.0</v>
      </c>
      <c r="C282" s="285"/>
      <c r="D282" s="285"/>
      <c r="E282" s="285"/>
      <c r="F282" s="311"/>
      <c r="G282" s="285"/>
      <c r="H282" s="285"/>
      <c r="I282" s="285"/>
      <c r="J282" s="285"/>
      <c r="K282" s="285"/>
      <c r="L282" s="285"/>
      <c r="M282" s="285"/>
      <c r="N282" s="285"/>
      <c r="O282" s="314"/>
    </row>
    <row r="283" ht="15.75" hidden="1" customHeight="1">
      <c r="A283" s="332"/>
      <c r="B283" s="137" t="s">
        <v>4853</v>
      </c>
      <c r="C283" s="285"/>
      <c r="D283" s="333" t="s">
        <v>5099</v>
      </c>
      <c r="F283" s="113"/>
      <c r="G283" s="285"/>
      <c r="H283" s="285"/>
      <c r="I283" s="285"/>
      <c r="J283" s="285"/>
      <c r="K283" s="285"/>
      <c r="L283" s="285"/>
      <c r="M283" s="285"/>
      <c r="N283" s="285"/>
      <c r="O283" s="314"/>
    </row>
    <row r="284" ht="15.75" hidden="1" customHeight="1">
      <c r="A284" s="332"/>
      <c r="B284" s="137" t="s">
        <v>4853</v>
      </c>
      <c r="C284" s="285"/>
      <c r="F284" s="113"/>
      <c r="G284" s="285"/>
      <c r="H284" s="285"/>
      <c r="I284" s="285"/>
      <c r="J284" s="285"/>
      <c r="K284" s="285"/>
      <c r="L284" s="285"/>
      <c r="M284" s="285"/>
      <c r="N284" s="285"/>
      <c r="O284" s="314"/>
    </row>
    <row r="285" ht="15.75" hidden="1" customHeight="1">
      <c r="A285" s="332"/>
      <c r="B285" s="137" t="s">
        <v>4853</v>
      </c>
      <c r="C285" s="285"/>
      <c r="F285" s="113"/>
      <c r="G285" s="285"/>
      <c r="H285" s="285"/>
      <c r="I285" s="285"/>
      <c r="J285" s="285"/>
      <c r="K285" s="285"/>
      <c r="L285" s="285"/>
      <c r="M285" s="285"/>
      <c r="N285" s="285"/>
      <c r="O285" s="314"/>
    </row>
    <row r="286" ht="15.75" hidden="1" customHeight="1">
      <c r="A286" s="332"/>
      <c r="B286" s="137" t="s">
        <v>4853</v>
      </c>
      <c r="C286" s="285"/>
      <c r="D286" s="125"/>
      <c r="E286" s="125"/>
      <c r="F286" s="115"/>
      <c r="G286" s="285"/>
      <c r="H286" s="285"/>
      <c r="I286" s="285"/>
      <c r="J286" s="285"/>
      <c r="K286" s="285"/>
      <c r="L286" s="285"/>
      <c r="M286" s="285"/>
      <c r="N286" s="285"/>
      <c r="O286" s="314"/>
    </row>
    <row r="287" ht="15.75" hidden="1" customHeight="1">
      <c r="A287" s="18"/>
      <c r="B287" s="135">
        <v>44431.0</v>
      </c>
      <c r="C287" s="285"/>
      <c r="D287" s="285"/>
      <c r="E287" s="285"/>
      <c r="F287" s="311"/>
      <c r="G287" s="285"/>
      <c r="H287" s="285"/>
      <c r="I287" s="285"/>
      <c r="J287" s="285"/>
      <c r="K287" s="285"/>
      <c r="L287" s="285"/>
      <c r="M287" s="285"/>
      <c r="N287" s="285"/>
      <c r="O287" s="314"/>
    </row>
    <row r="288" ht="15.75" hidden="1" customHeight="1">
      <c r="A288" s="332"/>
      <c r="B288" s="137" t="s">
        <v>4853</v>
      </c>
      <c r="C288" s="285" t="s">
        <v>5113</v>
      </c>
      <c r="D288" s="66" t="s">
        <v>5114</v>
      </c>
      <c r="E288" s="66" t="s">
        <v>5115</v>
      </c>
      <c r="F288" s="322">
        <v>0.5</v>
      </c>
      <c r="G288" s="285" t="s">
        <v>5116</v>
      </c>
      <c r="H288" s="285" t="s">
        <v>5117</v>
      </c>
      <c r="I288" s="285" t="s">
        <v>5118</v>
      </c>
      <c r="J288" s="285"/>
      <c r="K288" s="285"/>
      <c r="L288" s="285"/>
      <c r="M288" s="285"/>
      <c r="N288" s="285"/>
      <c r="O288" s="314"/>
    </row>
    <row r="289" ht="15.75" hidden="1" customHeight="1">
      <c r="A289" s="332"/>
      <c r="B289" s="137" t="s">
        <v>4853</v>
      </c>
      <c r="C289" s="285" t="s">
        <v>5119</v>
      </c>
      <c r="D289" s="66" t="s">
        <v>5120</v>
      </c>
      <c r="E289" s="66" t="s">
        <v>5121</v>
      </c>
      <c r="F289" s="311" t="s">
        <v>136</v>
      </c>
      <c r="G289" s="66" t="s">
        <v>5122</v>
      </c>
      <c r="H289" s="66" t="s">
        <v>5123</v>
      </c>
      <c r="I289" s="66" t="s">
        <v>5124</v>
      </c>
      <c r="J289" s="285"/>
      <c r="K289" s="285"/>
      <c r="L289" s="285"/>
      <c r="M289" s="285"/>
      <c r="N289" s="285"/>
      <c r="O289" s="314"/>
    </row>
    <row r="290" ht="15.75" hidden="1" customHeight="1">
      <c r="A290" s="332"/>
      <c r="B290" s="137" t="s">
        <v>4853</v>
      </c>
      <c r="C290" s="51" t="s">
        <v>5119</v>
      </c>
      <c r="D290" s="31" t="s">
        <v>5125</v>
      </c>
      <c r="E290" s="31" t="s">
        <v>5126</v>
      </c>
      <c r="F290" s="324">
        <v>0.7083333333333334</v>
      </c>
      <c r="G290" s="31" t="s">
        <v>5127</v>
      </c>
      <c r="H290" s="31" t="s">
        <v>5128</v>
      </c>
      <c r="I290" s="31" t="s">
        <v>5129</v>
      </c>
      <c r="J290" s="310"/>
      <c r="K290" s="285"/>
      <c r="L290" s="285"/>
      <c r="M290" s="285"/>
      <c r="N290" s="285"/>
      <c r="O290" s="314"/>
    </row>
    <row r="291" ht="15.75" hidden="1" customHeight="1">
      <c r="A291" s="332"/>
      <c r="B291" s="137" t="s">
        <v>4853</v>
      </c>
      <c r="C291" s="285" t="s">
        <v>5119</v>
      </c>
      <c r="D291" s="66" t="s">
        <v>5130</v>
      </c>
      <c r="E291" s="66" t="s">
        <v>5131</v>
      </c>
      <c r="F291" s="311" t="s">
        <v>3399</v>
      </c>
      <c r="G291" s="66" t="s">
        <v>4798</v>
      </c>
      <c r="H291" s="66" t="s">
        <v>5132</v>
      </c>
      <c r="I291" s="66" t="s">
        <v>5133</v>
      </c>
      <c r="J291" s="285"/>
      <c r="K291" s="285"/>
      <c r="L291" s="285"/>
      <c r="M291" s="285"/>
      <c r="N291" s="285"/>
      <c r="O291" s="314"/>
    </row>
    <row r="292" ht="15.75" hidden="1" customHeight="1">
      <c r="B292" s="27"/>
      <c r="D292" s="27"/>
      <c r="E292" s="27"/>
      <c r="F292" s="74"/>
      <c r="G292" s="27"/>
      <c r="H292" s="27"/>
      <c r="I292" s="27"/>
      <c r="K292" s="285"/>
      <c r="L292" s="285"/>
      <c r="M292" s="285"/>
      <c r="N292" s="285"/>
      <c r="O292" s="314"/>
    </row>
    <row r="293" ht="15.75" hidden="1" customHeight="1">
      <c r="A293" s="18"/>
      <c r="B293" s="135">
        <v>44432.0</v>
      </c>
      <c r="C293" s="285"/>
      <c r="D293" s="285"/>
      <c r="E293" s="285"/>
      <c r="F293" s="322"/>
      <c r="G293" s="285"/>
      <c r="H293" s="285"/>
      <c r="I293" s="285"/>
      <c r="J293" s="285"/>
      <c r="K293" s="285"/>
      <c r="L293" s="285"/>
      <c r="M293" s="285"/>
      <c r="N293" s="285"/>
      <c r="O293" s="314"/>
    </row>
    <row r="294" ht="15.75" hidden="1" customHeight="1">
      <c r="A294" s="332"/>
      <c r="B294" s="137" t="s">
        <v>4853</v>
      </c>
      <c r="C294" s="285" t="s">
        <v>5113</v>
      </c>
      <c r="D294" s="51" t="s">
        <v>5085</v>
      </c>
      <c r="E294" s="51" t="s">
        <v>5086</v>
      </c>
      <c r="F294" s="313" t="s">
        <v>298</v>
      </c>
      <c r="G294" s="310" t="s">
        <v>5134</v>
      </c>
      <c r="H294" s="310" t="s">
        <v>5088</v>
      </c>
      <c r="I294" s="310" t="s">
        <v>5089</v>
      </c>
      <c r="J294" s="310"/>
      <c r="K294" s="285"/>
      <c r="L294" s="285"/>
      <c r="M294" s="285"/>
      <c r="N294" s="285"/>
      <c r="O294" s="314"/>
    </row>
    <row r="295" ht="15.75" hidden="1" customHeight="1">
      <c r="A295" s="332"/>
      <c r="B295" s="137" t="s">
        <v>4853</v>
      </c>
      <c r="C295" s="285" t="s">
        <v>5091</v>
      </c>
      <c r="D295" s="51" t="s">
        <v>4883</v>
      </c>
      <c r="E295" s="51" t="s">
        <v>4884</v>
      </c>
      <c r="F295" s="313" t="s">
        <v>352</v>
      </c>
      <c r="G295" s="310" t="s">
        <v>5135</v>
      </c>
      <c r="H295" s="310" t="s">
        <v>5136</v>
      </c>
      <c r="I295" s="310" t="s">
        <v>5137</v>
      </c>
      <c r="J295" s="310"/>
      <c r="K295" s="310" t="s">
        <v>255</v>
      </c>
      <c r="L295" s="285" t="s">
        <v>5138</v>
      </c>
      <c r="M295" s="285"/>
      <c r="N295" s="285"/>
      <c r="O295" s="314"/>
    </row>
    <row r="296" ht="15.75" hidden="1" customHeight="1">
      <c r="A296" s="332"/>
      <c r="B296" s="137" t="s">
        <v>4853</v>
      </c>
      <c r="C296" s="126" t="s">
        <v>5084</v>
      </c>
      <c r="D296" s="51" t="s">
        <v>5125</v>
      </c>
      <c r="E296" s="51" t="s">
        <v>5126</v>
      </c>
      <c r="F296" s="324">
        <v>0.7083333333333334</v>
      </c>
      <c r="G296" s="51" t="s">
        <v>5127</v>
      </c>
      <c r="H296" s="51" t="s">
        <v>5128</v>
      </c>
      <c r="I296" s="51" t="s">
        <v>5129</v>
      </c>
      <c r="J296" s="310"/>
      <c r="K296" s="310"/>
      <c r="L296" s="285"/>
      <c r="M296" s="285"/>
      <c r="N296" s="285"/>
      <c r="O296" s="314"/>
    </row>
    <row r="297" ht="15.75" hidden="1" customHeight="1">
      <c r="A297" s="332"/>
      <c r="B297" s="334" t="s">
        <v>4853</v>
      </c>
      <c r="C297" s="51" t="s">
        <v>5084</v>
      </c>
      <c r="D297" s="51" t="s">
        <v>4995</v>
      </c>
      <c r="E297" s="310" t="s">
        <v>4996</v>
      </c>
      <c r="F297" s="324">
        <v>0.75</v>
      </c>
      <c r="G297" s="310" t="s">
        <v>4857</v>
      </c>
      <c r="H297" s="310" t="s">
        <v>5139</v>
      </c>
      <c r="I297" s="310" t="s">
        <v>4998</v>
      </c>
      <c r="J297" s="310"/>
      <c r="K297" s="285">
        <v>5.327123449E9</v>
      </c>
      <c r="L297" s="285"/>
      <c r="M297" s="285"/>
      <c r="N297" s="285"/>
      <c r="O297" s="314"/>
    </row>
    <row r="298" ht="15.75" hidden="1" customHeight="1">
      <c r="B298" s="27"/>
      <c r="C298" s="285" t="s">
        <v>5091</v>
      </c>
      <c r="D298" s="66" t="s">
        <v>5140</v>
      </c>
      <c r="E298" s="66" t="s">
        <v>5141</v>
      </c>
      <c r="F298" s="311" t="s">
        <v>298</v>
      </c>
      <c r="G298" s="285" t="s">
        <v>5015</v>
      </c>
      <c r="H298" s="285" t="s">
        <v>5142</v>
      </c>
      <c r="I298" s="285" t="s">
        <v>5143</v>
      </c>
      <c r="J298" s="285"/>
      <c r="K298" s="285"/>
      <c r="L298" s="285"/>
      <c r="M298" s="285"/>
      <c r="N298" s="285"/>
      <c r="O298" s="314"/>
    </row>
    <row r="299" ht="15.75" hidden="1" customHeight="1">
      <c r="A299" s="18"/>
      <c r="B299" s="335">
        <v>44497.0</v>
      </c>
      <c r="C299" s="285"/>
      <c r="D299" s="285"/>
      <c r="E299" s="285"/>
      <c r="F299" s="322"/>
      <c r="G299" s="285"/>
      <c r="H299" s="285"/>
      <c r="I299" s="285"/>
      <c r="J299" s="285"/>
      <c r="K299" s="285"/>
      <c r="L299" s="285"/>
      <c r="M299" s="285"/>
      <c r="N299" s="285"/>
      <c r="O299" s="314"/>
    </row>
    <row r="300" ht="15.75" hidden="1" customHeight="1">
      <c r="A300" s="332"/>
      <c r="B300" s="137" t="s">
        <v>4853</v>
      </c>
      <c r="C300" s="285" t="s">
        <v>5102</v>
      </c>
      <c r="D300" s="66" t="s">
        <v>5144</v>
      </c>
      <c r="E300" s="66" t="s">
        <v>5145</v>
      </c>
      <c r="F300" s="322">
        <v>0.5833333333333334</v>
      </c>
      <c r="G300" s="285" t="s">
        <v>4746</v>
      </c>
      <c r="H300" s="285" t="s">
        <v>5146</v>
      </c>
      <c r="I300" s="66" t="s">
        <v>5147</v>
      </c>
      <c r="K300" s="285"/>
      <c r="L300" s="285"/>
      <c r="M300" s="285"/>
      <c r="N300" s="285"/>
      <c r="O300" s="314"/>
    </row>
    <row r="301" ht="15.75" hidden="1" customHeight="1">
      <c r="A301" s="332"/>
      <c r="B301" s="137" t="s">
        <v>4853</v>
      </c>
      <c r="C301" s="285" t="s">
        <v>5102</v>
      </c>
      <c r="D301" s="66" t="s">
        <v>5148</v>
      </c>
      <c r="E301" s="66" t="s">
        <v>5149</v>
      </c>
      <c r="F301" s="322">
        <v>0.6666666666666666</v>
      </c>
      <c r="G301" s="285" t="s">
        <v>4841</v>
      </c>
      <c r="H301" s="285" t="s">
        <v>5150</v>
      </c>
      <c r="I301" s="66" t="s">
        <v>5151</v>
      </c>
      <c r="J301" s="285"/>
      <c r="K301" s="285"/>
      <c r="L301" s="285"/>
      <c r="M301" s="285"/>
      <c r="N301" s="285"/>
      <c r="O301" s="314"/>
    </row>
    <row r="302" ht="15.75" hidden="1" customHeight="1">
      <c r="A302" s="332"/>
      <c r="B302" s="137" t="s">
        <v>4853</v>
      </c>
      <c r="C302" s="285" t="s">
        <v>5102</v>
      </c>
      <c r="D302" s="66" t="s">
        <v>5152</v>
      </c>
      <c r="E302" s="66" t="s">
        <v>5153</v>
      </c>
      <c r="F302" s="322">
        <v>0.75</v>
      </c>
      <c r="G302" s="285" t="s">
        <v>4788</v>
      </c>
      <c r="H302" s="285" t="s">
        <v>5154</v>
      </c>
      <c r="I302" s="66" t="s">
        <v>5155</v>
      </c>
      <c r="J302" s="285"/>
      <c r="K302" s="285"/>
      <c r="L302" s="285"/>
      <c r="M302" s="285"/>
      <c r="N302" s="285"/>
      <c r="O302" s="314"/>
    </row>
    <row r="303" ht="15.75" hidden="1" customHeight="1">
      <c r="A303" s="332"/>
      <c r="B303" s="137" t="s">
        <v>4853</v>
      </c>
      <c r="C303" s="285" t="s">
        <v>5102</v>
      </c>
      <c r="D303" s="66" t="s">
        <v>5156</v>
      </c>
      <c r="E303" s="66" t="s">
        <v>5157</v>
      </c>
      <c r="F303" s="78">
        <v>0.8125</v>
      </c>
      <c r="G303" s="27" t="s">
        <v>4788</v>
      </c>
      <c r="H303" s="27" t="s">
        <v>5158</v>
      </c>
      <c r="I303" s="66" t="s">
        <v>5159</v>
      </c>
      <c r="K303" s="285"/>
      <c r="L303" s="285"/>
      <c r="M303" s="285"/>
      <c r="N303" s="285"/>
      <c r="O303" s="314"/>
    </row>
    <row r="304" ht="15.75" hidden="1" customHeight="1">
      <c r="A304" s="18"/>
      <c r="B304" s="335">
        <v>44501.0</v>
      </c>
      <c r="D304" s="27"/>
      <c r="E304" s="27"/>
      <c r="F304" s="74"/>
      <c r="G304" s="27"/>
      <c r="H304" s="27"/>
      <c r="I304" s="27"/>
      <c r="J304" s="285"/>
      <c r="K304" s="285"/>
      <c r="L304" s="285"/>
      <c r="M304" s="285"/>
      <c r="N304" s="285"/>
      <c r="O304" s="314"/>
    </row>
    <row r="305" ht="15.75" hidden="1" customHeight="1">
      <c r="A305" s="332"/>
      <c r="B305" s="137" t="s">
        <v>4853</v>
      </c>
      <c r="C305" s="285"/>
      <c r="D305" s="336" t="s">
        <v>5099</v>
      </c>
      <c r="E305" s="111"/>
      <c r="F305" s="311"/>
      <c r="G305" s="285"/>
      <c r="H305" s="285"/>
      <c r="I305" s="285"/>
      <c r="J305" s="285"/>
      <c r="K305" s="285"/>
      <c r="L305" s="285"/>
      <c r="M305" s="285"/>
      <c r="N305" s="285"/>
      <c r="O305" s="314"/>
    </row>
    <row r="306" ht="15.75" hidden="1" customHeight="1">
      <c r="A306" s="332"/>
      <c r="B306" s="137" t="s">
        <v>4853</v>
      </c>
      <c r="C306" s="285"/>
      <c r="D306" s="112"/>
      <c r="E306" s="113"/>
      <c r="F306" s="311"/>
      <c r="G306" s="285"/>
      <c r="H306" s="285"/>
      <c r="I306" s="285"/>
      <c r="J306" s="285"/>
      <c r="K306" s="285"/>
      <c r="L306" s="285"/>
      <c r="M306" s="285"/>
      <c r="N306" s="285"/>
      <c r="O306" s="314"/>
    </row>
    <row r="307" ht="15.75" hidden="1" customHeight="1">
      <c r="A307" s="332"/>
      <c r="B307" s="137" t="s">
        <v>4853</v>
      </c>
      <c r="C307" s="285"/>
      <c r="D307" s="114"/>
      <c r="E307" s="115"/>
      <c r="F307" s="311"/>
      <c r="G307" s="285"/>
      <c r="H307" s="285"/>
      <c r="I307" s="285"/>
      <c r="J307" s="285"/>
      <c r="K307" s="285"/>
      <c r="L307" s="285"/>
      <c r="M307" s="285"/>
      <c r="N307" s="285"/>
      <c r="O307" s="314"/>
    </row>
    <row r="308" ht="15.75" hidden="1" customHeight="1">
      <c r="A308" s="332"/>
      <c r="B308" s="137" t="s">
        <v>4853</v>
      </c>
      <c r="C308" s="285"/>
      <c r="D308" s="285"/>
      <c r="E308" s="285"/>
      <c r="F308" s="311"/>
      <c r="G308" s="285"/>
      <c r="H308" s="285"/>
      <c r="I308" s="285"/>
      <c r="J308" s="285"/>
      <c r="K308" s="285"/>
      <c r="L308" s="285"/>
      <c r="M308" s="285"/>
      <c r="N308" s="285"/>
      <c r="O308" s="314"/>
    </row>
    <row r="309" ht="15.75" hidden="1" customHeight="1">
      <c r="A309" s="18"/>
      <c r="B309" s="335">
        <v>44502.0</v>
      </c>
      <c r="C309" s="285"/>
      <c r="D309" s="285"/>
      <c r="E309" s="285"/>
      <c r="F309" s="311"/>
      <c r="G309" s="285"/>
      <c r="H309" s="285"/>
      <c r="I309" s="285"/>
      <c r="J309" s="285"/>
      <c r="K309" s="285"/>
      <c r="L309" s="285"/>
      <c r="M309" s="285"/>
      <c r="N309" s="285"/>
      <c r="O309" s="314"/>
    </row>
    <row r="310" ht="15.75" hidden="1" customHeight="1">
      <c r="A310" s="332"/>
      <c r="B310" s="137" t="s">
        <v>4853</v>
      </c>
      <c r="C310" s="285"/>
      <c r="D310" s="285"/>
      <c r="E310" s="285"/>
      <c r="F310" s="311"/>
      <c r="G310" s="285"/>
      <c r="H310" s="285"/>
      <c r="I310" s="285"/>
      <c r="J310" s="285"/>
      <c r="K310" s="285"/>
      <c r="L310" s="285"/>
      <c r="M310" s="285"/>
      <c r="N310" s="285"/>
      <c r="O310" s="314"/>
    </row>
    <row r="311" ht="15.75" hidden="1" customHeight="1">
      <c r="A311" s="332"/>
      <c r="B311" s="137" t="s">
        <v>4853</v>
      </c>
      <c r="C311" s="310" t="s">
        <v>156</v>
      </c>
      <c r="D311" s="51" t="s">
        <v>5160</v>
      </c>
      <c r="E311" s="51" t="s">
        <v>5161</v>
      </c>
      <c r="F311" s="313" t="s">
        <v>5162</v>
      </c>
      <c r="G311" s="310" t="s">
        <v>4904</v>
      </c>
      <c r="H311" s="310" t="s">
        <v>5163</v>
      </c>
      <c r="I311" s="310" t="s">
        <v>5164</v>
      </c>
      <c r="J311" s="310"/>
      <c r="K311" s="327" t="s">
        <v>5165</v>
      </c>
      <c r="L311" s="327"/>
      <c r="M311" s="327"/>
      <c r="N311" s="285"/>
      <c r="O311" s="314"/>
    </row>
    <row r="312" ht="15.75" hidden="1" customHeight="1">
      <c r="A312" s="332"/>
      <c r="B312" s="137" t="s">
        <v>4853</v>
      </c>
      <c r="E312" s="225" t="s">
        <v>4996</v>
      </c>
      <c r="F312" s="337">
        <v>0.5625</v>
      </c>
      <c r="J312" s="310"/>
      <c r="K312" s="285" t="s">
        <v>5166</v>
      </c>
      <c r="L312" s="285"/>
      <c r="M312" s="285"/>
      <c r="N312" s="285"/>
      <c r="O312" s="314"/>
    </row>
    <row r="313" ht="15.75" hidden="1" customHeight="1">
      <c r="A313" s="332"/>
      <c r="B313" s="137" t="s">
        <v>4853</v>
      </c>
      <c r="C313" s="285" t="s">
        <v>156</v>
      </c>
      <c r="D313" s="56" t="s">
        <v>5167</v>
      </c>
      <c r="E313" s="56" t="s">
        <v>5168</v>
      </c>
      <c r="F313" s="311" t="s">
        <v>5169</v>
      </c>
      <c r="G313" s="285" t="s">
        <v>5170</v>
      </c>
      <c r="H313" s="285" t="s">
        <v>5171</v>
      </c>
      <c r="I313" s="285" t="s">
        <v>5172</v>
      </c>
      <c r="J313" s="285"/>
      <c r="K313" s="285"/>
      <c r="L313" s="285"/>
      <c r="M313" s="285"/>
      <c r="N313" s="285"/>
      <c r="O313" s="314"/>
    </row>
    <row r="314" ht="15.75" hidden="1" customHeight="1">
      <c r="A314" s="332"/>
      <c r="B314" s="137" t="s">
        <v>4853</v>
      </c>
      <c r="C314" s="285" t="s">
        <v>156</v>
      </c>
      <c r="D314" s="56" t="s">
        <v>5173</v>
      </c>
      <c r="E314" s="56" t="s">
        <v>5174</v>
      </c>
      <c r="F314" s="311" t="s">
        <v>5175</v>
      </c>
      <c r="G314" s="285" t="s">
        <v>5176</v>
      </c>
      <c r="H314" s="285" t="s">
        <v>5177</v>
      </c>
      <c r="I314" s="285" t="s">
        <v>5178</v>
      </c>
      <c r="J314" s="285"/>
      <c r="K314" s="285"/>
      <c r="L314" s="285"/>
      <c r="M314" s="285"/>
      <c r="N314" s="285"/>
      <c r="O314" s="314"/>
    </row>
    <row r="315" ht="15.75" hidden="1" customHeight="1">
      <c r="A315" s="18"/>
      <c r="B315" s="335">
        <v>44503.0</v>
      </c>
      <c r="C315" s="285"/>
      <c r="D315" s="285"/>
      <c r="E315" s="285"/>
      <c r="F315" s="311"/>
      <c r="G315" s="285"/>
      <c r="H315" s="285"/>
      <c r="I315" s="285"/>
      <c r="J315" s="285"/>
      <c r="K315" s="285"/>
      <c r="L315" s="285"/>
      <c r="M315" s="285"/>
      <c r="N315" s="285"/>
      <c r="O315" s="314"/>
    </row>
    <row r="316" ht="15.75" hidden="1" customHeight="1">
      <c r="A316" s="332"/>
      <c r="B316" s="137" t="s">
        <v>4853</v>
      </c>
      <c r="C316" s="285"/>
      <c r="D316" s="336" t="s">
        <v>5099</v>
      </c>
      <c r="E316" s="111"/>
      <c r="F316" s="311"/>
      <c r="G316" s="285"/>
      <c r="H316" s="285"/>
      <c r="I316" s="285"/>
      <c r="J316" s="285"/>
      <c r="K316" s="285"/>
      <c r="L316" s="285"/>
      <c r="M316" s="285"/>
      <c r="N316" s="285"/>
      <c r="O316" s="314"/>
    </row>
    <row r="317" ht="15.75" hidden="1" customHeight="1">
      <c r="A317" s="332"/>
      <c r="B317" s="137" t="s">
        <v>4853</v>
      </c>
      <c r="C317" s="285"/>
      <c r="D317" s="112"/>
      <c r="E317" s="113"/>
      <c r="F317" s="311"/>
      <c r="G317" s="285"/>
      <c r="H317" s="285"/>
      <c r="I317" s="285"/>
      <c r="J317" s="285"/>
      <c r="K317" s="285"/>
      <c r="L317" s="285"/>
      <c r="M317" s="285"/>
      <c r="N317" s="285"/>
      <c r="O317" s="314"/>
    </row>
    <row r="318" ht="15.75" hidden="1" customHeight="1">
      <c r="A318" s="332"/>
      <c r="B318" s="137" t="s">
        <v>4853</v>
      </c>
      <c r="C318" s="285"/>
      <c r="D318" s="114"/>
      <c r="E318" s="115"/>
      <c r="F318" s="311"/>
      <c r="G318" s="285"/>
      <c r="H318" s="285"/>
      <c r="I318" s="285"/>
      <c r="J318" s="285"/>
      <c r="K318" s="285"/>
      <c r="L318" s="285"/>
      <c r="M318" s="285"/>
      <c r="N318" s="285"/>
      <c r="O318" s="314"/>
    </row>
    <row r="319" ht="15.75" hidden="1" customHeight="1">
      <c r="A319" s="332"/>
      <c r="B319" s="137" t="s">
        <v>4853</v>
      </c>
      <c r="C319" s="285"/>
      <c r="D319" s="285"/>
      <c r="E319" s="285"/>
      <c r="F319" s="311"/>
      <c r="G319" s="285"/>
      <c r="H319" s="285"/>
      <c r="I319" s="285"/>
      <c r="J319" s="285"/>
      <c r="K319" s="285"/>
      <c r="L319" s="285"/>
      <c r="M319" s="285"/>
      <c r="N319" s="285"/>
      <c r="O319" s="314"/>
    </row>
    <row r="320" ht="15.75" hidden="1" customHeight="1">
      <c r="A320" s="18"/>
      <c r="B320" s="135">
        <v>44504.0</v>
      </c>
      <c r="C320" s="283"/>
      <c r="D320" s="282" t="s">
        <v>5179</v>
      </c>
      <c r="E320" s="23"/>
      <c r="F320" s="311"/>
      <c r="G320" s="285"/>
      <c r="H320" s="285"/>
      <c r="I320" s="285"/>
      <c r="J320" s="285"/>
      <c r="K320" s="285"/>
      <c r="L320" s="285"/>
      <c r="M320" s="285"/>
      <c r="N320" s="285"/>
      <c r="O320" s="314"/>
    </row>
    <row r="321" ht="15.75" hidden="1" customHeight="1">
      <c r="A321" s="332"/>
      <c r="B321" s="137" t="s">
        <v>4853</v>
      </c>
      <c r="C321" s="283" t="s">
        <v>100</v>
      </c>
      <c r="D321" s="328" t="s">
        <v>5160</v>
      </c>
      <c r="E321" s="328" t="s">
        <v>5161</v>
      </c>
      <c r="F321" s="329">
        <v>0.4791666666666667</v>
      </c>
      <c r="G321" s="327" t="s">
        <v>4904</v>
      </c>
      <c r="H321" s="327" t="s">
        <v>5163</v>
      </c>
      <c r="I321" s="327" t="s">
        <v>5164</v>
      </c>
      <c r="J321" s="285"/>
      <c r="K321" s="285"/>
      <c r="L321" s="285"/>
      <c r="M321" s="285"/>
      <c r="N321" s="285"/>
      <c r="O321" s="314"/>
    </row>
    <row r="322" ht="15.75" hidden="1" customHeight="1">
      <c r="A322" s="332"/>
      <c r="B322" s="137" t="s">
        <v>4853</v>
      </c>
      <c r="C322" s="310" t="s">
        <v>5180</v>
      </c>
      <c r="D322" s="31" t="s">
        <v>5181</v>
      </c>
      <c r="E322" s="31" t="s">
        <v>4903</v>
      </c>
      <c r="F322" s="324">
        <v>0.5625</v>
      </c>
      <c r="G322" s="310" t="s">
        <v>5182</v>
      </c>
      <c r="H322" s="310" t="s">
        <v>5183</v>
      </c>
      <c r="I322" s="310" t="s">
        <v>5184</v>
      </c>
      <c r="J322" s="285" t="s">
        <v>5185</v>
      </c>
      <c r="K322" s="327"/>
      <c r="L322" s="327"/>
      <c r="M322" s="327"/>
      <c r="N322" s="285"/>
      <c r="O322" s="314"/>
    </row>
    <row r="323" ht="15.75" hidden="1" customHeight="1">
      <c r="A323" s="332"/>
      <c r="B323" s="137" t="s">
        <v>4853</v>
      </c>
      <c r="C323" s="285" t="s">
        <v>5180</v>
      </c>
      <c r="D323" s="66" t="s">
        <v>5186</v>
      </c>
      <c r="E323" s="66" t="s">
        <v>5187</v>
      </c>
      <c r="F323" s="322">
        <v>0.6666666666666666</v>
      </c>
      <c r="G323" s="285" t="s">
        <v>5182</v>
      </c>
      <c r="H323" s="285" t="s">
        <v>5188</v>
      </c>
      <c r="I323" s="285" t="s">
        <v>5189</v>
      </c>
      <c r="J323" s="285"/>
      <c r="K323" s="285"/>
      <c r="L323" s="285"/>
      <c r="M323" s="285"/>
      <c r="N323" s="285"/>
      <c r="O323" s="314"/>
    </row>
    <row r="324" ht="15.75" hidden="1" customHeight="1">
      <c r="A324" s="332"/>
      <c r="B324" s="137" t="s">
        <v>4853</v>
      </c>
      <c r="C324" s="285" t="s">
        <v>5180</v>
      </c>
      <c r="D324" s="66" t="s">
        <v>5190</v>
      </c>
      <c r="E324" s="66" t="s">
        <v>5191</v>
      </c>
      <c r="F324" s="322">
        <v>0.75</v>
      </c>
      <c r="G324" s="285" t="s">
        <v>5192</v>
      </c>
      <c r="H324" s="285" t="s">
        <v>5193</v>
      </c>
      <c r="I324" s="285" t="s">
        <v>5194</v>
      </c>
      <c r="J324" s="285"/>
      <c r="K324" s="285"/>
      <c r="L324" s="285"/>
      <c r="M324" s="285"/>
      <c r="N324" s="285"/>
      <c r="O324" s="314"/>
    </row>
    <row r="325" ht="15.75" hidden="1" customHeight="1">
      <c r="A325" s="18"/>
      <c r="B325" s="135">
        <v>44505.0</v>
      </c>
      <c r="C325" s="283"/>
      <c r="D325" s="285"/>
      <c r="E325" s="285"/>
      <c r="F325" s="311"/>
      <c r="G325" s="285"/>
      <c r="H325" s="285"/>
      <c r="I325" s="285"/>
      <c r="J325" s="285"/>
      <c r="K325" s="285"/>
      <c r="L325" s="285"/>
      <c r="M325" s="285"/>
      <c r="N325" s="285"/>
      <c r="O325" s="314"/>
    </row>
    <row r="326" ht="15.75" hidden="1" customHeight="1">
      <c r="A326" s="332"/>
      <c r="B326" s="137" t="s">
        <v>4853</v>
      </c>
      <c r="C326" s="283"/>
      <c r="D326" s="336" t="s">
        <v>5099</v>
      </c>
      <c r="E326" s="111"/>
      <c r="F326" s="311"/>
      <c r="G326" s="285"/>
      <c r="H326" s="285"/>
      <c r="I326" s="285"/>
      <c r="J326" s="285"/>
      <c r="K326" s="285"/>
      <c r="L326" s="285"/>
      <c r="M326" s="285"/>
      <c r="N326" s="285"/>
      <c r="O326" s="314"/>
    </row>
    <row r="327" ht="15.75" hidden="1" customHeight="1">
      <c r="A327" s="332"/>
      <c r="B327" s="137" t="s">
        <v>4853</v>
      </c>
      <c r="C327" s="283"/>
      <c r="D327" s="112"/>
      <c r="E327" s="113"/>
      <c r="F327" s="311"/>
      <c r="G327" s="285"/>
      <c r="H327" s="285"/>
      <c r="I327" s="285"/>
      <c r="J327" s="285"/>
      <c r="K327" s="285"/>
      <c r="L327" s="285"/>
      <c r="M327" s="285"/>
      <c r="N327" s="285"/>
      <c r="O327" s="314"/>
    </row>
    <row r="328" ht="15.75" hidden="1" customHeight="1">
      <c r="A328" s="332"/>
      <c r="B328" s="137" t="s">
        <v>4853</v>
      </c>
      <c r="C328" s="283"/>
      <c r="D328" s="114"/>
      <c r="E328" s="115"/>
      <c r="F328" s="311"/>
      <c r="G328" s="285"/>
      <c r="H328" s="285"/>
      <c r="I328" s="285"/>
      <c r="J328" s="285"/>
      <c r="K328" s="285"/>
      <c r="L328" s="285"/>
      <c r="M328" s="285"/>
      <c r="N328" s="285"/>
      <c r="O328" s="314"/>
    </row>
    <row r="329" ht="15.75" hidden="1" customHeight="1">
      <c r="A329" s="332"/>
      <c r="B329" s="137" t="s">
        <v>4853</v>
      </c>
      <c r="C329" s="283"/>
      <c r="D329" s="285"/>
      <c r="E329" s="285"/>
      <c r="F329" s="311"/>
      <c r="G329" s="285"/>
      <c r="H329" s="285"/>
      <c r="I329" s="285"/>
      <c r="J329" s="285"/>
      <c r="K329" s="285"/>
      <c r="L329" s="285"/>
      <c r="M329" s="285"/>
      <c r="N329" s="285"/>
      <c r="O329" s="314"/>
    </row>
    <row r="330" ht="15.75" hidden="1" customHeight="1">
      <c r="A330" s="18"/>
      <c r="B330" s="135">
        <v>44508.0</v>
      </c>
      <c r="C330" s="283"/>
      <c r="D330" s="285"/>
      <c r="E330" s="285"/>
      <c r="F330" s="311"/>
      <c r="G330" s="285"/>
      <c r="H330" s="285"/>
      <c r="I330" s="285"/>
      <c r="J330" s="285"/>
      <c r="K330" s="285"/>
      <c r="L330" s="285"/>
      <c r="M330" s="285"/>
      <c r="N330" s="285"/>
      <c r="O330" s="314"/>
    </row>
    <row r="331" ht="15.75" hidden="1" customHeight="1">
      <c r="A331" s="332"/>
      <c r="B331" s="137" t="s">
        <v>4853</v>
      </c>
      <c r="C331" s="283"/>
      <c r="D331" s="336" t="s">
        <v>5099</v>
      </c>
      <c r="E331" s="111"/>
      <c r="F331" s="311"/>
      <c r="G331" s="285"/>
      <c r="H331" s="285"/>
      <c r="I331" s="285"/>
      <c r="J331" s="285"/>
      <c r="K331" s="285"/>
      <c r="L331" s="285"/>
      <c r="M331" s="285"/>
      <c r="N331" s="285"/>
      <c r="O331" s="314"/>
    </row>
    <row r="332" ht="15.75" hidden="1" customHeight="1">
      <c r="A332" s="332"/>
      <c r="B332" s="137" t="s">
        <v>4853</v>
      </c>
      <c r="C332" s="283"/>
      <c r="D332" s="112"/>
      <c r="E332" s="113"/>
      <c r="F332" s="311"/>
      <c r="G332" s="285"/>
      <c r="H332" s="285"/>
      <c r="I332" s="285"/>
      <c r="J332" s="285"/>
      <c r="K332" s="285"/>
      <c r="L332" s="285"/>
      <c r="M332" s="285"/>
      <c r="N332" s="285"/>
      <c r="O332" s="314"/>
    </row>
    <row r="333" ht="15.75" hidden="1" customHeight="1">
      <c r="A333" s="332"/>
      <c r="B333" s="137" t="s">
        <v>4853</v>
      </c>
      <c r="C333" s="283"/>
      <c r="D333" s="114"/>
      <c r="E333" s="115"/>
      <c r="F333" s="311"/>
      <c r="G333" s="285"/>
      <c r="H333" s="285"/>
      <c r="I333" s="285"/>
      <c r="J333" s="285"/>
      <c r="K333" s="285"/>
      <c r="L333" s="285"/>
      <c r="M333" s="285"/>
      <c r="N333" s="285"/>
      <c r="O333" s="314"/>
    </row>
    <row r="334" ht="15.75" hidden="1" customHeight="1">
      <c r="A334" s="332"/>
      <c r="B334" s="137" t="s">
        <v>4853</v>
      </c>
      <c r="C334" s="283"/>
      <c r="D334" s="285"/>
      <c r="E334" s="285"/>
      <c r="F334" s="311"/>
      <c r="G334" s="285"/>
      <c r="H334" s="285"/>
      <c r="I334" s="285"/>
      <c r="J334" s="285"/>
      <c r="K334" s="285"/>
      <c r="L334" s="285"/>
      <c r="M334" s="285"/>
      <c r="N334" s="285"/>
      <c r="O334" s="314"/>
    </row>
    <row r="335" ht="15.75" hidden="1" customHeight="1">
      <c r="A335" s="18"/>
      <c r="B335" s="135">
        <v>44509.0</v>
      </c>
      <c r="C335" s="283"/>
      <c r="D335" s="285"/>
      <c r="E335" s="285"/>
      <c r="F335" s="311"/>
      <c r="G335" s="285"/>
      <c r="H335" s="285"/>
      <c r="I335" s="285"/>
      <c r="J335" s="285"/>
      <c r="K335" s="285"/>
      <c r="L335" s="285"/>
      <c r="M335" s="285"/>
      <c r="N335" s="285"/>
      <c r="O335" s="314"/>
    </row>
    <row r="336" ht="15.75" hidden="1" customHeight="1">
      <c r="A336" s="332"/>
      <c r="B336" s="137" t="s">
        <v>4853</v>
      </c>
      <c r="C336" s="283"/>
      <c r="D336" s="285"/>
      <c r="E336" s="285"/>
      <c r="F336" s="311"/>
      <c r="G336" s="285"/>
      <c r="H336" s="285"/>
      <c r="I336" s="285"/>
      <c r="J336" s="285"/>
      <c r="K336" s="285"/>
      <c r="L336" s="285"/>
      <c r="M336" s="285"/>
      <c r="N336" s="285"/>
      <c r="O336" s="314"/>
    </row>
    <row r="337" ht="15.75" hidden="1" customHeight="1">
      <c r="A337" s="332"/>
      <c r="B337" s="137" t="s">
        <v>4853</v>
      </c>
      <c r="C337" s="27" t="s">
        <v>128</v>
      </c>
      <c r="D337" s="56" t="s">
        <v>5195</v>
      </c>
      <c r="E337" s="56" t="s">
        <v>5196</v>
      </c>
      <c r="F337" s="311" t="s">
        <v>131</v>
      </c>
      <c r="G337" s="338" t="s">
        <v>4876</v>
      </c>
      <c r="H337" s="285" t="s">
        <v>5197</v>
      </c>
      <c r="I337" s="323" t="s">
        <v>5198</v>
      </c>
      <c r="J337" s="285"/>
      <c r="K337" s="285"/>
      <c r="L337" s="285"/>
      <c r="M337" s="285"/>
      <c r="N337" s="285"/>
      <c r="O337" s="314"/>
    </row>
    <row r="338" ht="15.75" hidden="1" customHeight="1">
      <c r="A338" s="332"/>
      <c r="B338" s="137" t="s">
        <v>4853</v>
      </c>
      <c r="C338" s="81" t="s">
        <v>128</v>
      </c>
      <c r="D338" s="31" t="s">
        <v>5199</v>
      </c>
      <c r="E338" s="31" t="s">
        <v>5200</v>
      </c>
      <c r="F338" s="313" t="s">
        <v>352</v>
      </c>
      <c r="G338" s="339" t="s">
        <v>4771</v>
      </c>
      <c r="H338" s="310" t="s">
        <v>5201</v>
      </c>
      <c r="I338" s="63" t="s">
        <v>5202</v>
      </c>
      <c r="J338" s="310"/>
      <c r="K338" s="285" t="s">
        <v>5203</v>
      </c>
      <c r="L338" s="285"/>
      <c r="M338" s="285"/>
      <c r="N338" s="285"/>
      <c r="O338" s="314"/>
    </row>
    <row r="339" ht="15.75" hidden="1" customHeight="1">
      <c r="A339" s="332"/>
      <c r="B339" s="137" t="s">
        <v>4853</v>
      </c>
      <c r="C339" s="27" t="s">
        <v>128</v>
      </c>
      <c r="D339" s="66" t="s">
        <v>5204</v>
      </c>
      <c r="E339" s="66" t="s">
        <v>5205</v>
      </c>
      <c r="F339" s="311" t="s">
        <v>372</v>
      </c>
      <c r="G339" s="285" t="s">
        <v>5206</v>
      </c>
      <c r="H339" s="285" t="s">
        <v>5207</v>
      </c>
      <c r="I339" s="338" t="s">
        <v>5208</v>
      </c>
      <c r="J339" s="285"/>
      <c r="K339" s="285"/>
      <c r="L339" s="285"/>
      <c r="M339" s="285"/>
      <c r="N339" s="285"/>
      <c r="O339" s="314"/>
    </row>
    <row r="340" ht="15.75" hidden="1" customHeight="1">
      <c r="A340" s="340"/>
      <c r="B340" s="341"/>
      <c r="C340" s="81" t="s">
        <v>128</v>
      </c>
      <c r="D340" s="31" t="s">
        <v>5209</v>
      </c>
      <c r="E340" s="31" t="s">
        <v>5210</v>
      </c>
      <c r="F340" s="313" t="s">
        <v>1261</v>
      </c>
      <c r="G340" s="310" t="s">
        <v>5211</v>
      </c>
      <c r="H340" s="310" t="s">
        <v>5212</v>
      </c>
      <c r="I340" s="342" t="s">
        <v>5213</v>
      </c>
      <c r="J340" s="285" t="s">
        <v>5214</v>
      </c>
      <c r="K340" s="285"/>
      <c r="L340" s="285"/>
      <c r="M340" s="285"/>
      <c r="N340" s="285"/>
      <c r="O340" s="314"/>
    </row>
    <row r="341" ht="15.75" hidden="1" customHeight="1">
      <c r="A341" s="18"/>
      <c r="B341" s="135">
        <v>44510.0</v>
      </c>
      <c r="C341" s="283"/>
      <c r="D341" s="285"/>
      <c r="E341" s="285"/>
      <c r="F341" s="311"/>
      <c r="G341" s="285"/>
      <c r="H341" s="285"/>
      <c r="I341" s="285"/>
      <c r="J341" s="285"/>
      <c r="K341" s="285"/>
      <c r="L341" s="285"/>
      <c r="M341" s="285"/>
      <c r="N341" s="285"/>
      <c r="O341" s="314"/>
    </row>
    <row r="342" ht="15.75" hidden="1" customHeight="1">
      <c r="A342" s="332"/>
      <c r="B342" s="137" t="s">
        <v>4853</v>
      </c>
      <c r="C342" s="283" t="s">
        <v>100</v>
      </c>
      <c r="D342" s="66" t="s">
        <v>5215</v>
      </c>
      <c r="E342" s="66" t="s">
        <v>5216</v>
      </c>
      <c r="F342" s="322">
        <v>0.4166666666666667</v>
      </c>
      <c r="G342" s="285" t="s">
        <v>5217</v>
      </c>
      <c r="H342" s="285" t="s">
        <v>5218</v>
      </c>
      <c r="I342" s="66" t="s">
        <v>5219</v>
      </c>
      <c r="J342" s="285"/>
      <c r="K342" s="285"/>
      <c r="L342" s="285"/>
      <c r="M342" s="285"/>
      <c r="N342" s="285"/>
      <c r="O342" s="314"/>
    </row>
    <row r="343" ht="15.75" hidden="1" customHeight="1">
      <c r="A343" s="332"/>
      <c r="B343" s="137" t="s">
        <v>4853</v>
      </c>
      <c r="C343" s="285" t="s">
        <v>73</v>
      </c>
      <c r="D343" s="66" t="s">
        <v>4855</v>
      </c>
      <c r="E343" s="66" t="s">
        <v>4856</v>
      </c>
      <c r="F343" s="322">
        <v>0.5416666666666666</v>
      </c>
      <c r="G343" s="285" t="s">
        <v>5220</v>
      </c>
      <c r="H343" s="285" t="s">
        <v>5221</v>
      </c>
      <c r="I343" s="66" t="s">
        <v>4859</v>
      </c>
      <c r="J343" s="285" t="s">
        <v>5222</v>
      </c>
      <c r="K343" s="285"/>
      <c r="L343" s="285"/>
      <c r="M343" s="285"/>
      <c r="N343" s="285"/>
      <c r="O343" s="314"/>
    </row>
    <row r="344" ht="15.75" hidden="1" customHeight="1">
      <c r="A344" s="332"/>
      <c r="B344" s="137" t="s">
        <v>4853</v>
      </c>
      <c r="C344" s="283" t="s">
        <v>100</v>
      </c>
      <c r="D344" s="66" t="s">
        <v>5223</v>
      </c>
      <c r="E344" s="66" t="s">
        <v>5224</v>
      </c>
      <c r="F344" s="322">
        <v>0.6458333333333334</v>
      </c>
      <c r="G344" s="285" t="s">
        <v>5225</v>
      </c>
      <c r="H344" s="66" t="s">
        <v>5226</v>
      </c>
      <c r="I344" s="343" t="s">
        <v>5227</v>
      </c>
      <c r="J344" s="285"/>
      <c r="K344" s="285"/>
      <c r="L344" s="285"/>
      <c r="M344" s="285"/>
      <c r="N344" s="285"/>
      <c r="O344" s="314"/>
    </row>
    <row r="345" ht="15.75" hidden="1" customHeight="1">
      <c r="A345" s="332"/>
      <c r="B345" s="137" t="s">
        <v>4853</v>
      </c>
      <c r="C345" s="285" t="s">
        <v>5062</v>
      </c>
      <c r="D345" s="328" t="s">
        <v>4995</v>
      </c>
      <c r="E345" s="328" t="s">
        <v>4996</v>
      </c>
      <c r="F345" s="329">
        <v>0.7083333333333334</v>
      </c>
      <c r="G345" s="327" t="s">
        <v>5228</v>
      </c>
      <c r="H345" s="327" t="s">
        <v>5139</v>
      </c>
      <c r="I345" s="327" t="s">
        <v>4998</v>
      </c>
      <c r="J345" s="285"/>
      <c r="K345" s="285"/>
      <c r="L345" s="285"/>
      <c r="M345" s="285"/>
      <c r="N345" s="285"/>
      <c r="O345" s="314"/>
    </row>
    <row r="346" ht="15.75" hidden="1" customHeight="1">
      <c r="A346" s="18"/>
      <c r="B346" s="135">
        <v>44511.0</v>
      </c>
      <c r="C346" s="283"/>
      <c r="D346" s="285"/>
      <c r="E346" s="285"/>
      <c r="F346" s="322"/>
      <c r="G346" s="285"/>
      <c r="H346" s="285"/>
      <c r="I346" s="285"/>
      <c r="J346" s="285"/>
      <c r="K346" s="285"/>
      <c r="L346" s="285"/>
      <c r="M346" s="285"/>
      <c r="N346" s="285"/>
      <c r="O346" s="314"/>
    </row>
    <row r="347" ht="15.75" hidden="1" customHeight="1">
      <c r="A347" s="332"/>
      <c r="B347" s="137" t="s">
        <v>4853</v>
      </c>
      <c r="C347" s="283"/>
      <c r="D347" s="336" t="s">
        <v>5099</v>
      </c>
      <c r="E347" s="111"/>
      <c r="F347" s="311"/>
      <c r="G347" s="285"/>
      <c r="H347" s="285"/>
      <c r="I347" s="285"/>
      <c r="J347" s="285"/>
      <c r="K347" s="285"/>
      <c r="L347" s="285"/>
      <c r="M347" s="285"/>
      <c r="N347" s="285"/>
      <c r="O347" s="314"/>
    </row>
    <row r="348" ht="15.75" hidden="1" customHeight="1">
      <c r="A348" s="332"/>
      <c r="B348" s="137" t="s">
        <v>4853</v>
      </c>
      <c r="C348" s="283"/>
      <c r="D348" s="112"/>
      <c r="E348" s="113"/>
      <c r="F348" s="311"/>
      <c r="G348" s="285"/>
      <c r="H348" s="285"/>
      <c r="I348" s="285"/>
      <c r="J348" s="285"/>
      <c r="K348" s="285"/>
      <c r="L348" s="285"/>
      <c r="M348" s="285"/>
      <c r="N348" s="285"/>
      <c r="O348" s="314"/>
    </row>
    <row r="349" ht="15.75" hidden="1" customHeight="1">
      <c r="A349" s="332"/>
      <c r="B349" s="137" t="s">
        <v>4853</v>
      </c>
      <c r="C349" s="283"/>
      <c r="D349" s="114"/>
      <c r="E349" s="115"/>
      <c r="F349" s="311"/>
      <c r="G349" s="285"/>
      <c r="H349" s="285"/>
      <c r="I349" s="285"/>
      <c r="J349" s="285"/>
      <c r="K349" s="285"/>
      <c r="L349" s="285"/>
      <c r="M349" s="285"/>
      <c r="N349" s="285"/>
      <c r="O349" s="314"/>
    </row>
    <row r="350" ht="15.75" hidden="1" customHeight="1">
      <c r="A350" s="332"/>
      <c r="B350" s="137" t="s">
        <v>4853</v>
      </c>
      <c r="C350" s="283"/>
      <c r="D350" s="285"/>
      <c r="E350" s="285"/>
      <c r="F350" s="311"/>
      <c r="G350" s="285"/>
      <c r="H350" s="285"/>
      <c r="I350" s="285"/>
      <c r="J350" s="285"/>
      <c r="K350" s="285"/>
      <c r="L350" s="285"/>
      <c r="M350" s="285"/>
      <c r="N350" s="285"/>
      <c r="O350" s="314"/>
    </row>
    <row r="351" ht="15.75" hidden="1" customHeight="1">
      <c r="A351" s="18"/>
      <c r="B351" s="135">
        <v>44512.0</v>
      </c>
      <c r="C351" s="283"/>
      <c r="D351" s="285"/>
      <c r="E351" s="285"/>
      <c r="F351" s="311"/>
      <c r="G351" s="285"/>
      <c r="H351" s="285"/>
      <c r="I351" s="285"/>
      <c r="J351" s="285"/>
      <c r="K351" s="285"/>
      <c r="L351" s="285"/>
      <c r="M351" s="285"/>
      <c r="N351" s="285"/>
      <c r="O351" s="314"/>
    </row>
    <row r="352" ht="15.75" hidden="1" customHeight="1">
      <c r="A352" s="332"/>
      <c r="B352" s="137" t="s">
        <v>4853</v>
      </c>
      <c r="C352" s="283"/>
      <c r="D352" s="336" t="s">
        <v>5099</v>
      </c>
      <c r="E352" s="111"/>
      <c r="F352" s="311"/>
      <c r="G352" s="285"/>
      <c r="H352" s="285"/>
      <c r="I352" s="285"/>
      <c r="J352" s="285"/>
      <c r="K352" s="285"/>
      <c r="L352" s="285"/>
      <c r="M352" s="285"/>
      <c r="N352" s="285"/>
      <c r="O352" s="314"/>
    </row>
    <row r="353" ht="15.75" hidden="1" customHeight="1">
      <c r="A353" s="332"/>
      <c r="B353" s="137" t="s">
        <v>4853</v>
      </c>
      <c r="C353" s="283"/>
      <c r="D353" s="112"/>
      <c r="E353" s="113"/>
      <c r="F353" s="311"/>
      <c r="G353" s="285"/>
      <c r="H353" s="285"/>
      <c r="I353" s="285"/>
      <c r="J353" s="285"/>
      <c r="K353" s="285"/>
      <c r="L353" s="285"/>
      <c r="M353" s="285"/>
      <c r="N353" s="285"/>
      <c r="O353" s="314"/>
    </row>
    <row r="354" ht="15.75" hidden="1" customHeight="1">
      <c r="A354" s="332"/>
      <c r="B354" s="137" t="s">
        <v>4853</v>
      </c>
      <c r="C354" s="283"/>
      <c r="D354" s="114"/>
      <c r="E354" s="115"/>
      <c r="F354" s="311"/>
      <c r="G354" s="285"/>
      <c r="H354" s="285"/>
      <c r="I354" s="285"/>
      <c r="J354" s="285"/>
      <c r="K354" s="285"/>
      <c r="L354" s="285"/>
      <c r="M354" s="285"/>
      <c r="N354" s="285"/>
      <c r="O354" s="314"/>
    </row>
    <row r="355" ht="15.75" hidden="1" customHeight="1">
      <c r="A355" s="332"/>
      <c r="B355" s="137" t="s">
        <v>4853</v>
      </c>
      <c r="C355" s="283"/>
      <c r="D355" s="285"/>
      <c r="E355" s="285"/>
      <c r="F355" s="311"/>
      <c r="G355" s="285"/>
      <c r="H355" s="285"/>
      <c r="I355" s="285"/>
      <c r="J355" s="285"/>
      <c r="K355" s="285"/>
      <c r="L355" s="285"/>
      <c r="M355" s="285"/>
      <c r="N355" s="285"/>
      <c r="O355" s="314"/>
    </row>
    <row r="356" ht="15.75" hidden="1" customHeight="1">
      <c r="A356" s="18"/>
      <c r="B356" s="135">
        <v>44515.0</v>
      </c>
      <c r="C356" s="283"/>
      <c r="D356" s="285"/>
      <c r="E356" s="285"/>
      <c r="F356" s="311"/>
      <c r="G356" s="285"/>
      <c r="H356" s="285"/>
      <c r="I356" s="285"/>
      <c r="J356" s="285"/>
      <c r="K356" s="285"/>
      <c r="L356" s="285"/>
      <c r="M356" s="285"/>
      <c r="N356" s="285"/>
      <c r="O356" s="314"/>
    </row>
    <row r="357" ht="15.75" hidden="1" customHeight="1">
      <c r="A357" s="332"/>
      <c r="B357" s="137" t="s">
        <v>4853</v>
      </c>
      <c r="C357" s="283"/>
      <c r="D357" s="56"/>
      <c r="E357" s="56"/>
      <c r="F357" s="322"/>
      <c r="G357" s="285"/>
      <c r="H357" s="56"/>
      <c r="I357" s="56"/>
      <c r="J357" s="285"/>
      <c r="K357" s="285"/>
      <c r="L357" s="285"/>
      <c r="M357" s="285"/>
      <c r="N357" s="285"/>
      <c r="O357" s="314"/>
    </row>
    <row r="358" ht="15.75" hidden="1" customHeight="1">
      <c r="A358" s="332"/>
      <c r="B358" s="137" t="s">
        <v>4853</v>
      </c>
      <c r="C358" s="283"/>
      <c r="D358" s="336" t="s">
        <v>5099</v>
      </c>
      <c r="E358" s="111"/>
      <c r="F358" s="322"/>
      <c r="G358" s="285"/>
      <c r="H358" s="285"/>
      <c r="I358" s="285"/>
      <c r="J358" s="285"/>
      <c r="K358" s="285"/>
      <c r="L358" s="285"/>
      <c r="M358" s="285"/>
      <c r="N358" s="285"/>
      <c r="O358" s="314"/>
    </row>
    <row r="359" ht="15.75" hidden="1" customHeight="1">
      <c r="A359" s="332"/>
      <c r="B359" s="137" t="s">
        <v>4853</v>
      </c>
      <c r="C359" s="283"/>
      <c r="D359" s="112"/>
      <c r="E359" s="113"/>
      <c r="F359" s="322"/>
      <c r="G359" s="285"/>
      <c r="H359" s="285"/>
      <c r="I359" s="285"/>
      <c r="J359" s="285"/>
      <c r="K359" s="285"/>
      <c r="L359" s="285"/>
      <c r="M359" s="285"/>
      <c r="N359" s="285"/>
      <c r="O359" s="314"/>
    </row>
    <row r="360" ht="15.75" hidden="1" customHeight="1">
      <c r="A360" s="332"/>
      <c r="B360" s="137" t="s">
        <v>4853</v>
      </c>
      <c r="C360" s="283"/>
      <c r="D360" s="114"/>
      <c r="E360" s="115"/>
      <c r="F360" s="322"/>
      <c r="G360" s="285"/>
      <c r="H360" s="285"/>
      <c r="I360" s="285"/>
      <c r="J360" s="285"/>
      <c r="K360" s="285"/>
      <c r="L360" s="285"/>
      <c r="M360" s="285"/>
      <c r="N360" s="285"/>
      <c r="O360" s="314"/>
    </row>
    <row r="361" ht="15.75" hidden="1" customHeight="1">
      <c r="A361" s="18"/>
      <c r="B361" s="135">
        <v>44516.0</v>
      </c>
      <c r="C361" s="283"/>
      <c r="D361" s="285"/>
      <c r="E361" s="285"/>
      <c r="F361" s="311"/>
      <c r="G361" s="285"/>
      <c r="H361" s="285"/>
      <c r="I361" s="285"/>
      <c r="J361" s="285"/>
      <c r="K361" s="285"/>
      <c r="L361" s="285"/>
      <c r="M361" s="285"/>
      <c r="N361" s="285"/>
      <c r="O361" s="314"/>
    </row>
    <row r="362" ht="15.75" hidden="1" customHeight="1">
      <c r="A362" s="332"/>
      <c r="B362" s="137" t="s">
        <v>4853</v>
      </c>
      <c r="C362" s="285" t="s">
        <v>5229</v>
      </c>
      <c r="D362" s="66" t="s">
        <v>5209</v>
      </c>
      <c r="E362" s="66" t="s">
        <v>5210</v>
      </c>
      <c r="F362" s="322">
        <v>0.4583333333333333</v>
      </c>
      <c r="G362" s="285" t="s">
        <v>5230</v>
      </c>
      <c r="H362" s="285" t="s">
        <v>5231</v>
      </c>
      <c r="I362" s="66" t="s">
        <v>5213</v>
      </c>
      <c r="J362" s="285"/>
      <c r="K362" s="285"/>
      <c r="L362" s="285"/>
      <c r="M362" s="285"/>
      <c r="N362" s="285"/>
      <c r="O362" s="314"/>
    </row>
    <row r="363" ht="15.75" hidden="1" customHeight="1">
      <c r="A363" s="332"/>
      <c r="B363" s="137" t="s">
        <v>4853</v>
      </c>
      <c r="C363" s="285" t="s">
        <v>416</v>
      </c>
      <c r="D363" s="66" t="s">
        <v>5232</v>
      </c>
      <c r="E363" s="66" t="s">
        <v>5233</v>
      </c>
      <c r="F363" s="322">
        <v>0.5416666666666666</v>
      </c>
      <c r="G363" s="285" t="s">
        <v>5230</v>
      </c>
      <c r="H363" s="285" t="s">
        <v>5234</v>
      </c>
      <c r="I363" s="343" t="s">
        <v>5235</v>
      </c>
      <c r="J363" s="285"/>
      <c r="K363" s="285"/>
      <c r="L363" s="285"/>
      <c r="M363" s="285"/>
      <c r="N363" s="285"/>
      <c r="O363" s="314"/>
    </row>
    <row r="364" ht="15.75" hidden="1" customHeight="1">
      <c r="A364" s="332"/>
      <c r="B364" s="137" t="s">
        <v>4853</v>
      </c>
      <c r="C364" s="283" t="s">
        <v>232</v>
      </c>
      <c r="D364" s="66" t="s">
        <v>4749</v>
      </c>
      <c r="E364" s="66" t="s">
        <v>4750</v>
      </c>
      <c r="F364" s="322">
        <v>0.625</v>
      </c>
      <c r="G364" s="285" t="s">
        <v>5236</v>
      </c>
      <c r="H364" s="1" t="s">
        <v>5237</v>
      </c>
      <c r="I364" s="66" t="s">
        <v>4754</v>
      </c>
      <c r="J364" s="285" t="s">
        <v>255</v>
      </c>
      <c r="K364" s="285"/>
      <c r="L364" s="285"/>
      <c r="M364" s="285"/>
      <c r="N364" s="285"/>
      <c r="O364" s="314"/>
    </row>
    <row r="365" ht="15.75" hidden="1" customHeight="1">
      <c r="A365" s="332"/>
      <c r="B365" s="137" t="s">
        <v>4853</v>
      </c>
      <c r="C365" s="283"/>
      <c r="D365" s="285"/>
      <c r="E365" s="285"/>
      <c r="F365" s="311"/>
      <c r="G365" s="285"/>
      <c r="H365" s="285"/>
      <c r="I365" s="285"/>
      <c r="J365" s="285"/>
      <c r="K365" s="285"/>
      <c r="L365" s="285"/>
      <c r="M365" s="285"/>
      <c r="N365" s="285"/>
      <c r="O365" s="314"/>
    </row>
    <row r="366" ht="15.75" hidden="1" customHeight="1">
      <c r="A366" s="18"/>
      <c r="B366" s="335">
        <v>44517.0</v>
      </c>
      <c r="C366" s="283"/>
      <c r="D366" s="285"/>
      <c r="E366" s="285"/>
      <c r="F366" s="311"/>
      <c r="G366" s="285"/>
      <c r="H366" s="285"/>
      <c r="I366" s="285"/>
      <c r="J366" s="285"/>
      <c r="K366" s="285"/>
      <c r="L366" s="285"/>
      <c r="M366" s="285"/>
      <c r="N366" s="285"/>
      <c r="O366" s="314"/>
    </row>
    <row r="367" ht="15.75" hidden="1" customHeight="1">
      <c r="A367" s="332"/>
      <c r="B367" s="137" t="s">
        <v>4853</v>
      </c>
      <c r="C367" s="283"/>
      <c r="D367" s="285"/>
      <c r="E367" s="285"/>
      <c r="F367" s="311"/>
      <c r="G367" s="285"/>
      <c r="H367" s="285"/>
      <c r="I367" s="285"/>
      <c r="J367" s="285"/>
      <c r="K367" s="285"/>
      <c r="L367" s="285"/>
      <c r="M367" s="285"/>
      <c r="N367" s="285"/>
      <c r="O367" s="314"/>
    </row>
    <row r="368" ht="15.75" hidden="1" customHeight="1">
      <c r="A368" s="332"/>
      <c r="B368" s="137" t="s">
        <v>4853</v>
      </c>
      <c r="C368" s="283"/>
      <c r="D368" s="336" t="s">
        <v>5099</v>
      </c>
      <c r="E368" s="111"/>
      <c r="F368" s="311"/>
      <c r="G368" s="285"/>
      <c r="H368" s="285"/>
      <c r="I368" s="285"/>
      <c r="J368" s="285"/>
      <c r="K368" s="285"/>
      <c r="L368" s="285"/>
      <c r="M368" s="285"/>
      <c r="N368" s="285"/>
      <c r="O368" s="314"/>
    </row>
    <row r="369" ht="15.75" hidden="1" customHeight="1">
      <c r="A369" s="332"/>
      <c r="B369" s="137" t="s">
        <v>4853</v>
      </c>
      <c r="C369" s="283"/>
      <c r="D369" s="112"/>
      <c r="E369" s="113"/>
      <c r="F369" s="311"/>
      <c r="G369" s="285"/>
      <c r="H369" s="285"/>
      <c r="I369" s="285"/>
      <c r="J369" s="285"/>
      <c r="K369" s="285"/>
      <c r="L369" s="285"/>
      <c r="M369" s="285"/>
      <c r="N369" s="285"/>
      <c r="O369" s="314"/>
    </row>
    <row r="370" ht="15.75" hidden="1" customHeight="1">
      <c r="A370" s="332"/>
      <c r="B370" s="137" t="s">
        <v>4853</v>
      </c>
      <c r="C370" s="283"/>
      <c r="D370" s="114"/>
      <c r="E370" s="115"/>
      <c r="F370" s="311"/>
      <c r="G370" s="285"/>
      <c r="H370" s="285"/>
      <c r="I370" s="285"/>
      <c r="J370" s="285"/>
      <c r="K370" s="285"/>
      <c r="L370" s="285"/>
      <c r="M370" s="285"/>
      <c r="N370" s="285"/>
      <c r="O370" s="314"/>
    </row>
    <row r="371" ht="15.75" hidden="1" customHeight="1">
      <c r="A371" s="18"/>
      <c r="B371" s="335">
        <v>44518.0</v>
      </c>
      <c r="C371" s="285"/>
      <c r="D371" s="285"/>
      <c r="E371" s="285"/>
      <c r="F371" s="311"/>
      <c r="G371" s="285"/>
      <c r="H371" s="285"/>
      <c r="I371" s="285"/>
      <c r="J371" s="285"/>
      <c r="K371" s="285"/>
      <c r="L371" s="285"/>
      <c r="M371" s="285"/>
      <c r="N371" s="285"/>
      <c r="O371" s="314"/>
    </row>
    <row r="372" ht="15.75" hidden="1" customHeight="1">
      <c r="A372" s="332"/>
      <c r="B372" s="137" t="s">
        <v>4853</v>
      </c>
      <c r="C372" s="27"/>
      <c r="D372" s="285"/>
      <c r="E372" s="285"/>
      <c r="F372" s="311"/>
      <c r="G372" s="285"/>
      <c r="H372" s="285"/>
      <c r="I372" s="285"/>
      <c r="J372" s="285"/>
      <c r="K372" s="285"/>
      <c r="L372" s="285"/>
      <c r="M372" s="285"/>
      <c r="N372" s="285"/>
      <c r="O372" s="314"/>
    </row>
    <row r="373" ht="15.75" hidden="1" customHeight="1">
      <c r="A373" s="332"/>
      <c r="B373" s="137" t="s">
        <v>4853</v>
      </c>
      <c r="C373" s="27"/>
      <c r="D373" s="285"/>
      <c r="E373" s="285"/>
      <c r="F373" s="311"/>
      <c r="G373" s="285"/>
      <c r="H373" s="285"/>
      <c r="I373" s="285"/>
      <c r="J373" s="285"/>
      <c r="K373" s="285"/>
      <c r="L373" s="285"/>
      <c r="M373" s="285"/>
      <c r="N373" s="285"/>
      <c r="O373" s="314"/>
    </row>
    <row r="374" ht="15.75" hidden="1" customHeight="1">
      <c r="A374" s="332"/>
      <c r="B374" s="137" t="s">
        <v>4853</v>
      </c>
      <c r="C374" s="269" t="s">
        <v>128</v>
      </c>
      <c r="D374" s="344" t="s">
        <v>4979</v>
      </c>
      <c r="E374" s="344" t="s">
        <v>4980</v>
      </c>
      <c r="F374" s="345" t="s">
        <v>136</v>
      </c>
      <c r="G374" s="346" t="s">
        <v>4771</v>
      </c>
      <c r="H374" s="347" t="s">
        <v>5238</v>
      </c>
      <c r="I374" s="348" t="s">
        <v>4982</v>
      </c>
      <c r="J374" s="285" t="s">
        <v>528</v>
      </c>
      <c r="K374" s="285"/>
      <c r="L374" s="285"/>
      <c r="M374" s="285"/>
      <c r="N374" s="285"/>
      <c r="O374" s="314"/>
    </row>
    <row r="375" ht="15.75" hidden="1" customHeight="1">
      <c r="A375" s="332"/>
      <c r="B375" s="137" t="s">
        <v>4853</v>
      </c>
      <c r="C375" s="269" t="s">
        <v>128</v>
      </c>
      <c r="D375" s="344" t="s">
        <v>4931</v>
      </c>
      <c r="E375" s="344" t="s">
        <v>4932</v>
      </c>
      <c r="F375" s="345" t="s">
        <v>375</v>
      </c>
      <c r="G375" s="346" t="s">
        <v>5239</v>
      </c>
      <c r="H375" s="347" t="s">
        <v>5240</v>
      </c>
      <c r="I375" s="348" t="s">
        <v>4934</v>
      </c>
      <c r="J375" s="285" t="s">
        <v>528</v>
      </c>
      <c r="K375" s="285"/>
      <c r="L375" s="285"/>
      <c r="M375" s="285"/>
      <c r="N375" s="285"/>
      <c r="O375" s="314"/>
    </row>
    <row r="376" ht="15.75" hidden="1" customHeight="1">
      <c r="A376" s="349"/>
      <c r="B376" s="137" t="s">
        <v>4853</v>
      </c>
      <c r="C376" s="27"/>
      <c r="D376" s="66"/>
      <c r="E376" s="66"/>
      <c r="F376" s="311"/>
      <c r="G376" s="338"/>
      <c r="H376" s="285"/>
      <c r="I376" s="343"/>
      <c r="J376" s="285"/>
      <c r="K376" s="285"/>
      <c r="L376" s="285"/>
      <c r="M376" s="285"/>
      <c r="N376" s="285"/>
      <c r="O376" s="314"/>
    </row>
    <row r="377" ht="15.75" hidden="1" customHeight="1">
      <c r="A377" s="18"/>
      <c r="B377" s="335">
        <v>44519.0</v>
      </c>
      <c r="C377" s="283"/>
      <c r="D377" s="285"/>
      <c r="E377" s="285"/>
      <c r="F377" s="311"/>
      <c r="G377" s="285"/>
      <c r="H377" s="285"/>
      <c r="I377" s="285"/>
      <c r="J377" s="285"/>
      <c r="K377" s="285"/>
      <c r="L377" s="285"/>
      <c r="M377" s="285"/>
      <c r="N377" s="285"/>
      <c r="O377" s="314"/>
    </row>
    <row r="378" ht="15.75" hidden="1" customHeight="1">
      <c r="A378" s="332"/>
      <c r="B378" s="137" t="s">
        <v>4853</v>
      </c>
      <c r="C378" s="283"/>
      <c r="D378" s="285"/>
      <c r="E378" s="285"/>
      <c r="F378" s="311"/>
      <c r="G378" s="285"/>
      <c r="H378" s="285"/>
      <c r="I378" s="285"/>
      <c r="J378" s="285"/>
      <c r="K378" s="285"/>
      <c r="L378" s="285"/>
      <c r="M378" s="285"/>
      <c r="N378" s="285"/>
      <c r="O378" s="314"/>
    </row>
    <row r="379" ht="15.75" hidden="1" customHeight="1">
      <c r="A379" s="332"/>
      <c r="B379" s="137" t="s">
        <v>4853</v>
      </c>
      <c r="C379" s="283"/>
      <c r="D379" s="336" t="s">
        <v>5099</v>
      </c>
      <c r="E379" s="111"/>
      <c r="F379" s="311"/>
      <c r="G379" s="285"/>
      <c r="H379" s="285"/>
      <c r="I379" s="285"/>
      <c r="J379" s="285"/>
      <c r="K379" s="285"/>
      <c r="L379" s="285"/>
      <c r="M379" s="285"/>
      <c r="N379" s="285"/>
      <c r="O379" s="314"/>
    </row>
    <row r="380" ht="15.75" hidden="1" customHeight="1">
      <c r="A380" s="332"/>
      <c r="B380" s="137" t="s">
        <v>4853</v>
      </c>
      <c r="C380" s="283"/>
      <c r="D380" s="112"/>
      <c r="E380" s="113"/>
      <c r="F380" s="311"/>
      <c r="G380" s="285"/>
      <c r="H380" s="285"/>
      <c r="I380" s="285"/>
      <c r="J380" s="285"/>
      <c r="K380" s="285"/>
      <c r="L380" s="285"/>
      <c r="M380" s="285"/>
      <c r="N380" s="285"/>
      <c r="O380" s="314"/>
    </row>
    <row r="381" ht="15.75" hidden="1" customHeight="1">
      <c r="A381" s="332"/>
      <c r="B381" s="137" t="s">
        <v>4853</v>
      </c>
      <c r="C381" s="283"/>
      <c r="D381" s="114"/>
      <c r="E381" s="115"/>
      <c r="F381" s="311"/>
      <c r="G381" s="285"/>
      <c r="H381" s="285"/>
      <c r="I381" s="285"/>
      <c r="J381" s="285"/>
      <c r="K381" s="285"/>
      <c r="L381" s="285"/>
      <c r="M381" s="285"/>
      <c r="N381" s="285"/>
      <c r="O381" s="314"/>
    </row>
    <row r="382" ht="15.75" hidden="1" customHeight="1">
      <c r="A382" s="18"/>
      <c r="B382" s="335">
        <v>44522.0</v>
      </c>
      <c r="C382" s="285"/>
      <c r="D382" s="285"/>
      <c r="E382" s="285"/>
      <c r="F382" s="311"/>
      <c r="G382" s="285"/>
      <c r="H382" s="285"/>
      <c r="I382" s="285"/>
      <c r="J382" s="285"/>
      <c r="K382" s="285"/>
      <c r="L382" s="285"/>
      <c r="M382" s="285"/>
      <c r="N382" s="285"/>
      <c r="O382" s="314"/>
    </row>
    <row r="383" ht="15.75" hidden="1" customHeight="1">
      <c r="A383" s="332"/>
      <c r="B383" s="137" t="s">
        <v>4853</v>
      </c>
      <c r="C383" s="285"/>
      <c r="D383" s="336" t="s">
        <v>5099</v>
      </c>
      <c r="E383" s="111"/>
      <c r="F383" s="311"/>
      <c r="G383" s="285"/>
      <c r="H383" s="285"/>
      <c r="I383" s="285"/>
      <c r="J383" s="285"/>
      <c r="K383" s="285"/>
      <c r="L383" s="285"/>
      <c r="M383" s="285"/>
      <c r="N383" s="285"/>
      <c r="O383" s="314"/>
    </row>
    <row r="384" ht="15.75" hidden="1" customHeight="1">
      <c r="A384" s="332"/>
      <c r="B384" s="137" t="s">
        <v>4853</v>
      </c>
      <c r="C384" s="285"/>
      <c r="D384" s="112"/>
      <c r="E384" s="113"/>
      <c r="F384" s="311"/>
      <c r="G384" s="285"/>
      <c r="H384" s="285"/>
      <c r="I384" s="285"/>
      <c r="J384" s="285"/>
      <c r="K384" s="285"/>
      <c r="L384" s="285"/>
      <c r="M384" s="285"/>
      <c r="N384" s="285"/>
      <c r="O384" s="314"/>
    </row>
    <row r="385" ht="15.75" hidden="1" customHeight="1">
      <c r="A385" s="332"/>
      <c r="B385" s="137" t="s">
        <v>4853</v>
      </c>
      <c r="C385" s="285"/>
      <c r="D385" s="114"/>
      <c r="E385" s="115"/>
      <c r="F385" s="311"/>
      <c r="G385" s="285"/>
      <c r="H385" s="285"/>
      <c r="I385" s="285"/>
      <c r="J385" s="285"/>
      <c r="K385" s="285"/>
      <c r="L385" s="285"/>
      <c r="M385" s="285"/>
      <c r="N385" s="285"/>
      <c r="O385" s="314"/>
    </row>
    <row r="386" ht="15.75" hidden="1" customHeight="1">
      <c r="A386" s="332"/>
      <c r="B386" s="137" t="s">
        <v>4853</v>
      </c>
      <c r="C386" s="285"/>
      <c r="D386" s="285"/>
      <c r="E386" s="285"/>
      <c r="F386" s="311"/>
      <c r="G386" s="285"/>
      <c r="H386" s="285"/>
      <c r="I386" s="285"/>
      <c r="J386" s="285"/>
      <c r="K386" s="285"/>
      <c r="L386" s="285"/>
      <c r="M386" s="285"/>
      <c r="N386" s="285"/>
      <c r="O386" s="314"/>
    </row>
    <row r="387" ht="15.75" hidden="1" customHeight="1">
      <c r="A387" s="18"/>
      <c r="B387" s="335">
        <v>44523.0</v>
      </c>
      <c r="C387" s="285"/>
      <c r="D387" s="285"/>
      <c r="E387" s="285"/>
      <c r="F387" s="311"/>
      <c r="G387" s="285"/>
      <c r="H387" s="285"/>
      <c r="I387" s="285"/>
      <c r="J387" s="285"/>
      <c r="K387" s="285"/>
      <c r="L387" s="285"/>
      <c r="M387" s="285"/>
      <c r="N387" s="285"/>
      <c r="O387" s="314"/>
    </row>
    <row r="388" ht="15.75" hidden="1" customHeight="1">
      <c r="A388" s="332"/>
      <c r="B388" s="137" t="s">
        <v>4853</v>
      </c>
      <c r="C388" s="77" t="s">
        <v>128</v>
      </c>
      <c r="D388" s="36" t="s">
        <v>5085</v>
      </c>
      <c r="E388" s="36" t="s">
        <v>5086</v>
      </c>
      <c r="F388" s="350" t="s">
        <v>131</v>
      </c>
      <c r="G388" s="351" t="s">
        <v>5241</v>
      </c>
      <c r="H388" s="352" t="s">
        <v>5242</v>
      </c>
      <c r="I388" s="58" t="s">
        <v>5089</v>
      </c>
      <c r="J388" s="352"/>
      <c r="K388" s="352"/>
      <c r="L388" s="285"/>
      <c r="M388" s="285"/>
      <c r="N388" s="285"/>
      <c r="O388" s="314"/>
    </row>
    <row r="389" ht="15.75" hidden="1" customHeight="1">
      <c r="A389" s="332"/>
      <c r="B389" s="137" t="s">
        <v>4853</v>
      </c>
      <c r="C389" s="352" t="s">
        <v>416</v>
      </c>
      <c r="D389" s="36" t="s">
        <v>5243</v>
      </c>
      <c r="E389" s="36" t="s">
        <v>5244</v>
      </c>
      <c r="F389" s="350" t="s">
        <v>1144</v>
      </c>
      <c r="G389" s="352" t="s">
        <v>5245</v>
      </c>
      <c r="H389" s="352" t="s">
        <v>5246</v>
      </c>
      <c r="I389" s="36" t="s">
        <v>5247</v>
      </c>
      <c r="J389" s="352"/>
      <c r="K389" s="352"/>
      <c r="L389" s="285"/>
      <c r="M389" s="285"/>
      <c r="N389" s="285"/>
      <c r="O389" s="314"/>
    </row>
    <row r="390" ht="15.75" hidden="1" customHeight="1">
      <c r="A390" s="332"/>
      <c r="B390" s="137" t="s">
        <v>4853</v>
      </c>
      <c r="C390" s="77" t="s">
        <v>128</v>
      </c>
      <c r="D390" s="42" t="s">
        <v>4744</v>
      </c>
      <c r="E390" s="42" t="s">
        <v>4745</v>
      </c>
      <c r="F390" s="353" t="s">
        <v>3399</v>
      </c>
      <c r="G390" s="354" t="s">
        <v>5248</v>
      </c>
      <c r="H390" s="354" t="s">
        <v>5249</v>
      </c>
      <c r="I390" s="355" t="s">
        <v>4748</v>
      </c>
      <c r="J390" s="352"/>
      <c r="K390" s="352"/>
      <c r="L390" s="285"/>
      <c r="M390" s="285"/>
      <c r="N390" s="285"/>
      <c r="O390" s="314"/>
    </row>
    <row r="391" ht="15.75" hidden="1" customHeight="1">
      <c r="A391" s="18"/>
      <c r="B391" s="335">
        <v>44524.0</v>
      </c>
      <c r="C391" s="285"/>
      <c r="D391" s="285"/>
      <c r="E391" s="285"/>
      <c r="F391" s="311"/>
      <c r="G391" s="285"/>
      <c r="H391" s="285"/>
      <c r="I391" s="285"/>
      <c r="J391" s="285"/>
      <c r="K391" s="285"/>
      <c r="L391" s="285"/>
      <c r="M391" s="285"/>
      <c r="N391" s="285"/>
      <c r="O391" s="314"/>
    </row>
    <row r="392" ht="15.75" hidden="1" customHeight="1">
      <c r="A392" s="332"/>
      <c r="B392" s="137" t="s">
        <v>4853</v>
      </c>
      <c r="C392" s="285"/>
      <c r="D392" s="285"/>
      <c r="E392" s="285"/>
      <c r="F392" s="311"/>
      <c r="G392" s="285"/>
      <c r="H392" s="285"/>
      <c r="I392" s="285"/>
      <c r="J392" s="285"/>
      <c r="K392" s="285"/>
      <c r="L392" s="285"/>
      <c r="M392" s="285"/>
      <c r="N392" s="285"/>
      <c r="O392" s="314"/>
    </row>
    <row r="393" ht="15.75" hidden="1" customHeight="1">
      <c r="A393" s="332"/>
      <c r="B393" s="137" t="s">
        <v>4853</v>
      </c>
      <c r="C393" s="285"/>
      <c r="D393" s="336" t="s">
        <v>5099</v>
      </c>
      <c r="E393" s="111"/>
      <c r="F393" s="311"/>
      <c r="G393" s="285"/>
      <c r="H393" s="285"/>
      <c r="I393" s="285"/>
      <c r="J393" s="285"/>
      <c r="K393" s="285"/>
      <c r="L393" s="285"/>
      <c r="M393" s="285"/>
      <c r="N393" s="285"/>
      <c r="O393" s="314"/>
    </row>
    <row r="394" ht="15.75" hidden="1" customHeight="1">
      <c r="A394" s="332"/>
      <c r="B394" s="137" t="s">
        <v>4853</v>
      </c>
      <c r="C394" s="285"/>
      <c r="D394" s="112"/>
      <c r="E394" s="113"/>
      <c r="F394" s="311"/>
      <c r="G394" s="285"/>
      <c r="H394" s="285"/>
      <c r="I394" s="285"/>
      <c r="J394" s="285"/>
      <c r="K394" s="285"/>
      <c r="L394" s="285"/>
      <c r="M394" s="285"/>
      <c r="N394" s="285"/>
      <c r="O394" s="314"/>
    </row>
    <row r="395" ht="15.75" hidden="1" customHeight="1">
      <c r="A395" s="332"/>
      <c r="B395" s="137" t="s">
        <v>4853</v>
      </c>
      <c r="C395" s="285"/>
      <c r="D395" s="114"/>
      <c r="E395" s="115"/>
      <c r="F395" s="311"/>
      <c r="G395" s="285"/>
      <c r="H395" s="285"/>
      <c r="I395" s="285"/>
      <c r="J395" s="285"/>
      <c r="K395" s="285"/>
      <c r="L395" s="285"/>
      <c r="M395" s="285"/>
      <c r="N395" s="285"/>
      <c r="O395" s="314"/>
    </row>
    <row r="396" ht="15.75" hidden="1" customHeight="1">
      <c r="A396" s="18"/>
      <c r="B396" s="335">
        <v>44525.0</v>
      </c>
      <c r="C396" s="285"/>
      <c r="D396" s="285"/>
      <c r="E396" s="285"/>
      <c r="F396" s="311"/>
      <c r="G396" s="285"/>
      <c r="H396" s="285"/>
      <c r="I396" s="285"/>
      <c r="J396" s="285"/>
      <c r="K396" s="285"/>
      <c r="L396" s="285"/>
      <c r="M396" s="285"/>
      <c r="N396" s="285"/>
      <c r="O396" s="314"/>
    </row>
    <row r="397" ht="15.75" hidden="1" customHeight="1">
      <c r="A397" s="332"/>
      <c r="B397" s="137" t="s">
        <v>4853</v>
      </c>
      <c r="C397" s="285"/>
      <c r="D397" s="336" t="s">
        <v>5099</v>
      </c>
      <c r="E397" s="111"/>
      <c r="F397" s="311"/>
      <c r="G397" s="285"/>
      <c r="H397" s="285"/>
      <c r="I397" s="285"/>
      <c r="J397" s="285"/>
      <c r="K397" s="285"/>
      <c r="L397" s="285"/>
      <c r="M397" s="285"/>
      <c r="N397" s="285"/>
      <c r="O397" s="314"/>
    </row>
    <row r="398" ht="15.75" hidden="1" customHeight="1">
      <c r="A398" s="332"/>
      <c r="B398" s="137" t="s">
        <v>4853</v>
      </c>
      <c r="C398" s="285"/>
      <c r="D398" s="112"/>
      <c r="E398" s="113"/>
      <c r="F398" s="311"/>
      <c r="G398" s="285"/>
      <c r="H398" s="285"/>
      <c r="I398" s="285"/>
      <c r="J398" s="285"/>
      <c r="K398" s="285"/>
      <c r="L398" s="285"/>
      <c r="M398" s="285"/>
      <c r="N398" s="285"/>
      <c r="O398" s="314"/>
    </row>
    <row r="399" ht="15.75" hidden="1" customHeight="1">
      <c r="A399" s="332"/>
      <c r="B399" s="137" t="s">
        <v>4853</v>
      </c>
      <c r="C399" s="285"/>
      <c r="D399" s="114"/>
      <c r="E399" s="115"/>
      <c r="F399" s="311"/>
      <c r="G399" s="285"/>
      <c r="H399" s="285"/>
      <c r="I399" s="285"/>
      <c r="J399" s="285"/>
      <c r="K399" s="285"/>
      <c r="L399" s="285"/>
      <c r="M399" s="285"/>
      <c r="N399" s="285"/>
      <c r="O399" s="314"/>
    </row>
    <row r="400" ht="15.75" hidden="1" customHeight="1">
      <c r="A400" s="332"/>
      <c r="B400" s="137" t="s">
        <v>4853</v>
      </c>
      <c r="C400" s="285"/>
      <c r="D400" s="285"/>
      <c r="E400" s="285"/>
      <c r="F400" s="311"/>
      <c r="G400" s="285"/>
      <c r="H400" s="285"/>
      <c r="I400" s="285"/>
      <c r="J400" s="285"/>
      <c r="K400" s="285"/>
      <c r="L400" s="285"/>
      <c r="M400" s="285"/>
      <c r="N400" s="285"/>
      <c r="O400" s="314"/>
    </row>
    <row r="401" ht="15.75" hidden="1" customHeight="1">
      <c r="A401" s="18"/>
      <c r="B401" s="335">
        <v>44526.0</v>
      </c>
      <c r="C401" s="285"/>
      <c r="D401" s="285" t="s">
        <v>5250</v>
      </c>
      <c r="E401" s="285"/>
      <c r="F401" s="311"/>
      <c r="G401" s="285"/>
      <c r="H401" s="285"/>
      <c r="I401" s="285"/>
      <c r="J401" s="285"/>
      <c r="K401" s="285"/>
      <c r="L401" s="285"/>
      <c r="M401" s="285"/>
      <c r="N401" s="285"/>
      <c r="O401" s="314"/>
    </row>
    <row r="402" ht="15.75" hidden="1" customHeight="1">
      <c r="A402" s="332"/>
      <c r="B402" s="137" t="s">
        <v>4853</v>
      </c>
      <c r="C402" s="285"/>
      <c r="D402" s="285"/>
      <c r="E402" s="285"/>
      <c r="F402" s="311"/>
      <c r="G402" s="285"/>
      <c r="H402" s="285"/>
      <c r="I402" s="285"/>
      <c r="J402" s="285"/>
      <c r="K402" s="285"/>
      <c r="L402" s="285"/>
      <c r="M402" s="285"/>
      <c r="N402" s="285"/>
      <c r="O402" s="314"/>
    </row>
    <row r="403" ht="15.75" hidden="1" customHeight="1">
      <c r="A403" s="332"/>
      <c r="B403" s="137" t="s">
        <v>4853</v>
      </c>
      <c r="C403" s="285"/>
      <c r="D403" s="336" t="s">
        <v>5099</v>
      </c>
      <c r="E403" s="111"/>
      <c r="F403" s="311"/>
      <c r="G403" s="285"/>
      <c r="H403" s="285"/>
      <c r="I403" s="285"/>
      <c r="J403" s="285"/>
      <c r="K403" s="285"/>
      <c r="L403" s="285"/>
      <c r="M403" s="285"/>
      <c r="N403" s="285"/>
      <c r="O403" s="314"/>
    </row>
    <row r="404" ht="15.75" hidden="1" customHeight="1">
      <c r="A404" s="332"/>
      <c r="B404" s="137" t="s">
        <v>4853</v>
      </c>
      <c r="C404" s="285"/>
      <c r="D404" s="112"/>
      <c r="E404" s="113"/>
      <c r="F404" s="311"/>
      <c r="G404" s="285"/>
      <c r="H404" s="285"/>
      <c r="I404" s="285"/>
      <c r="J404" s="285"/>
      <c r="K404" s="285"/>
      <c r="L404" s="285"/>
      <c r="M404" s="285"/>
      <c r="N404" s="285"/>
      <c r="O404" s="314"/>
    </row>
    <row r="405" ht="15.75" hidden="1" customHeight="1">
      <c r="A405" s="332"/>
      <c r="B405" s="137" t="s">
        <v>4853</v>
      </c>
      <c r="C405" s="285"/>
      <c r="D405" s="114"/>
      <c r="E405" s="115"/>
      <c r="F405" s="311"/>
      <c r="G405" s="285"/>
      <c r="H405" s="285"/>
      <c r="I405" s="285"/>
      <c r="J405" s="285"/>
      <c r="K405" s="285"/>
      <c r="L405" s="285"/>
      <c r="M405" s="285"/>
      <c r="N405" s="285"/>
      <c r="O405" s="314"/>
    </row>
    <row r="406" ht="15.75" hidden="1" customHeight="1">
      <c r="A406" s="18"/>
      <c r="B406" s="335">
        <v>44530.0</v>
      </c>
      <c r="C406" s="285"/>
      <c r="D406" s="285"/>
      <c r="E406" s="285"/>
      <c r="F406" s="311"/>
      <c r="G406" s="285"/>
      <c r="H406" s="285"/>
      <c r="I406" s="285"/>
      <c r="J406" s="285"/>
      <c r="K406" s="285"/>
      <c r="L406" s="285"/>
      <c r="M406" s="285"/>
      <c r="N406" s="285"/>
      <c r="O406" s="314"/>
    </row>
    <row r="407" ht="15.75" hidden="1" customHeight="1">
      <c r="A407" s="332"/>
      <c r="B407" s="137" t="s">
        <v>4853</v>
      </c>
      <c r="C407" s="285"/>
      <c r="D407" s="285"/>
      <c r="E407" s="285"/>
      <c r="F407" s="311"/>
      <c r="G407" s="285"/>
      <c r="H407" s="285"/>
      <c r="I407" s="285"/>
      <c r="J407" s="285"/>
      <c r="K407" s="285"/>
      <c r="L407" s="285"/>
      <c r="M407" s="285"/>
      <c r="N407" s="285"/>
      <c r="O407" s="314"/>
    </row>
    <row r="408" ht="15.75" hidden="1" customHeight="1">
      <c r="A408" s="332"/>
      <c r="B408" s="137" t="s">
        <v>4853</v>
      </c>
      <c r="C408" s="285"/>
      <c r="D408" s="336" t="s">
        <v>5099</v>
      </c>
      <c r="E408" s="111"/>
      <c r="F408" s="311"/>
      <c r="G408" s="285"/>
      <c r="H408" s="285"/>
      <c r="I408" s="285"/>
      <c r="J408" s="285"/>
      <c r="K408" s="285"/>
      <c r="L408" s="285"/>
      <c r="M408" s="285"/>
      <c r="N408" s="285"/>
      <c r="O408" s="314"/>
    </row>
    <row r="409" ht="15.75" hidden="1" customHeight="1">
      <c r="A409" s="332"/>
      <c r="B409" s="137" t="s">
        <v>4853</v>
      </c>
      <c r="C409" s="285"/>
      <c r="D409" s="112"/>
      <c r="E409" s="113"/>
      <c r="F409" s="311"/>
      <c r="G409" s="285"/>
      <c r="H409" s="285"/>
      <c r="I409" s="285"/>
      <c r="J409" s="285"/>
      <c r="K409" s="285"/>
      <c r="L409" s="285"/>
      <c r="M409" s="285"/>
      <c r="N409" s="285"/>
      <c r="O409" s="314"/>
    </row>
    <row r="410" ht="15.75" hidden="1" customHeight="1">
      <c r="A410" s="332"/>
      <c r="B410" s="137" t="s">
        <v>4853</v>
      </c>
      <c r="C410" s="285"/>
      <c r="D410" s="114"/>
      <c r="E410" s="115"/>
      <c r="F410" s="311"/>
      <c r="G410" s="285"/>
      <c r="H410" s="285"/>
      <c r="I410" s="285"/>
      <c r="J410" s="285"/>
      <c r="K410" s="285"/>
      <c r="L410" s="285"/>
      <c r="M410" s="285"/>
      <c r="N410" s="285"/>
      <c r="O410" s="314"/>
    </row>
    <row r="411" ht="15.75" customHeight="1">
      <c r="A411" s="18"/>
      <c r="B411" s="135">
        <v>44627.0</v>
      </c>
      <c r="C411" s="285"/>
      <c r="D411" s="285"/>
      <c r="E411" s="285"/>
      <c r="F411" s="311"/>
      <c r="G411" s="285"/>
      <c r="H411" s="285"/>
      <c r="I411" s="285"/>
      <c r="J411" s="285"/>
      <c r="K411" s="285"/>
      <c r="L411" s="285"/>
      <c r="M411" s="285"/>
      <c r="N411" s="285"/>
      <c r="O411" s="314"/>
    </row>
    <row r="412" ht="15.75" customHeight="1">
      <c r="A412" s="356" t="s">
        <v>1350</v>
      </c>
      <c r="B412" s="137" t="s">
        <v>5251</v>
      </c>
      <c r="C412" s="154"/>
      <c r="D412" s="357" t="s">
        <v>5252</v>
      </c>
      <c r="E412" s="22"/>
      <c r="F412" s="22"/>
      <c r="G412" s="22"/>
      <c r="H412" s="23"/>
      <c r="I412" s="285"/>
      <c r="J412" s="285"/>
      <c r="K412" s="285"/>
      <c r="L412" s="285"/>
      <c r="M412" s="285"/>
      <c r="N412" s="285"/>
      <c r="O412" s="314"/>
    </row>
    <row r="413" ht="15.75" customHeight="1">
      <c r="A413" s="28"/>
      <c r="B413" s="137" t="s">
        <v>5251</v>
      </c>
      <c r="C413" s="154"/>
      <c r="D413" s="285"/>
      <c r="E413" s="285"/>
      <c r="F413" s="311" t="s">
        <v>626</v>
      </c>
      <c r="G413" s="285"/>
      <c r="H413" s="285"/>
      <c r="I413" s="285"/>
      <c r="J413" s="285"/>
      <c r="K413" s="285"/>
      <c r="L413" s="285"/>
      <c r="M413" s="285"/>
      <c r="N413" s="285"/>
      <c r="O413" s="314"/>
    </row>
    <row r="414" ht="15.75" customHeight="1">
      <c r="A414" s="28"/>
      <c r="B414" s="137" t="s">
        <v>5251</v>
      </c>
      <c r="C414" s="182" t="s">
        <v>149</v>
      </c>
      <c r="D414" s="47" t="s">
        <v>5253</v>
      </c>
      <c r="E414" s="47" t="s">
        <v>5254</v>
      </c>
      <c r="F414" s="350" t="s">
        <v>131</v>
      </c>
      <c r="G414" s="358" t="s">
        <v>5255</v>
      </c>
      <c r="H414" s="358" t="s">
        <v>5256</v>
      </c>
      <c r="I414" s="47" t="s">
        <v>5257</v>
      </c>
      <c r="J414" s="285"/>
      <c r="K414" s="285"/>
      <c r="L414" s="285"/>
      <c r="M414" s="285"/>
      <c r="N414" s="285"/>
      <c r="O414" s="314"/>
    </row>
    <row r="415" ht="15.75" customHeight="1">
      <c r="A415" s="28"/>
      <c r="B415" s="137" t="s">
        <v>5251</v>
      </c>
      <c r="C415" s="165" t="s">
        <v>149</v>
      </c>
      <c r="D415" s="31" t="s">
        <v>5258</v>
      </c>
      <c r="E415" s="31" t="s">
        <v>5259</v>
      </c>
      <c r="F415" s="313" t="s">
        <v>136</v>
      </c>
      <c r="G415" s="359" t="s">
        <v>5255</v>
      </c>
      <c r="H415" s="359" t="s">
        <v>5260</v>
      </c>
      <c r="I415" s="31" t="s">
        <v>5261</v>
      </c>
      <c r="J415" s="310"/>
      <c r="K415" s="285" t="s">
        <v>5262</v>
      </c>
      <c r="L415" s="285"/>
      <c r="M415" s="285"/>
      <c r="N415" s="285"/>
      <c r="O415" s="314"/>
    </row>
    <row r="416" ht="15.75" customHeight="1">
      <c r="A416" s="28"/>
      <c r="B416" s="137" t="s">
        <v>5251</v>
      </c>
      <c r="C416" s="165" t="s">
        <v>149</v>
      </c>
      <c r="D416" s="31" t="s">
        <v>5263</v>
      </c>
      <c r="E416" s="31" t="s">
        <v>5264</v>
      </c>
      <c r="F416" s="313" t="s">
        <v>375</v>
      </c>
      <c r="G416" s="359" t="s">
        <v>5265</v>
      </c>
      <c r="H416" s="359" t="s">
        <v>5266</v>
      </c>
      <c r="I416" s="31" t="s">
        <v>5267</v>
      </c>
      <c r="J416" s="310"/>
      <c r="K416" s="285" t="s">
        <v>5268</v>
      </c>
      <c r="L416" s="285"/>
      <c r="M416" s="285"/>
      <c r="N416" s="285"/>
      <c r="O416" s="314"/>
    </row>
    <row r="417" ht="15.75" customHeight="1">
      <c r="A417" s="28"/>
      <c r="B417" s="137" t="s">
        <v>5251</v>
      </c>
      <c r="C417" s="154"/>
      <c r="D417" s="285"/>
      <c r="E417" s="285"/>
      <c r="F417" s="311"/>
      <c r="G417" s="285"/>
      <c r="H417" s="285"/>
      <c r="I417" s="285"/>
      <c r="J417" s="285"/>
      <c r="K417" s="285"/>
      <c r="L417" s="285"/>
      <c r="M417" s="285"/>
      <c r="N417" s="285"/>
      <c r="O417" s="314"/>
    </row>
    <row r="418" ht="15.75" customHeight="1">
      <c r="A418" s="28"/>
      <c r="B418" s="137" t="s">
        <v>5251</v>
      </c>
      <c r="C418" s="154"/>
      <c r="D418" s="285"/>
      <c r="E418" s="285"/>
      <c r="F418" s="311"/>
      <c r="G418" s="285"/>
      <c r="H418" s="285"/>
      <c r="I418" s="285"/>
      <c r="J418" s="285"/>
      <c r="K418" s="285"/>
      <c r="L418" s="285"/>
      <c r="M418" s="285"/>
      <c r="N418" s="285"/>
      <c r="O418" s="314"/>
    </row>
    <row r="419" ht="15.75" customHeight="1">
      <c r="A419" s="18"/>
      <c r="B419" s="135">
        <v>44628.0</v>
      </c>
      <c r="C419" s="285"/>
      <c r="D419" s="285"/>
      <c r="E419" s="285"/>
      <c r="F419" s="311"/>
      <c r="G419" s="285"/>
      <c r="H419" s="285"/>
      <c r="I419" s="285"/>
      <c r="J419" s="285"/>
      <c r="K419" s="285"/>
      <c r="L419" s="285"/>
      <c r="M419" s="285"/>
      <c r="N419" s="285"/>
      <c r="O419" s="314"/>
    </row>
    <row r="420" ht="15.75" customHeight="1">
      <c r="A420" s="356" t="s">
        <v>1350</v>
      </c>
      <c r="B420" s="137" t="s">
        <v>5251</v>
      </c>
      <c r="C420" s="154"/>
      <c r="D420" s="285"/>
      <c r="E420" s="285"/>
      <c r="F420" s="311"/>
      <c r="G420" s="285"/>
      <c r="H420" s="285"/>
      <c r="I420" s="285"/>
      <c r="J420" s="285"/>
      <c r="K420" s="285"/>
      <c r="L420" s="285"/>
      <c r="M420" s="285"/>
      <c r="N420" s="285"/>
      <c r="O420" s="314"/>
    </row>
    <row r="421" ht="15.75" customHeight="1">
      <c r="A421" s="28"/>
      <c r="B421" s="137" t="s">
        <v>5251</v>
      </c>
      <c r="C421" s="77" t="s">
        <v>167</v>
      </c>
      <c r="D421" s="36" t="s">
        <v>5269</v>
      </c>
      <c r="E421" s="36" t="s">
        <v>5270</v>
      </c>
      <c r="F421" s="360">
        <v>0.5</v>
      </c>
      <c r="G421" s="352" t="s">
        <v>5271</v>
      </c>
      <c r="H421" s="352" t="s">
        <v>5272</v>
      </c>
      <c r="I421" s="36" t="s">
        <v>5273</v>
      </c>
      <c r="J421" s="285"/>
      <c r="K421" s="285"/>
      <c r="L421" s="285"/>
      <c r="M421" s="285"/>
      <c r="N421" s="285"/>
      <c r="O421" s="314"/>
    </row>
    <row r="422" ht="15.75" customHeight="1">
      <c r="A422" s="28"/>
      <c r="B422" s="137" t="s">
        <v>5251</v>
      </c>
      <c r="C422" s="81" t="s">
        <v>167</v>
      </c>
      <c r="D422" s="31" t="s">
        <v>5274</v>
      </c>
      <c r="E422" s="31" t="s">
        <v>5275</v>
      </c>
      <c r="F422" s="324">
        <v>0.5833333333333334</v>
      </c>
      <c r="G422" s="310" t="s">
        <v>5276</v>
      </c>
      <c r="H422" s="310" t="s">
        <v>5277</v>
      </c>
      <c r="I422" s="31" t="s">
        <v>5278</v>
      </c>
      <c r="J422" s="285" t="s">
        <v>5279</v>
      </c>
      <c r="K422" s="285"/>
      <c r="L422" s="285"/>
      <c r="M422" s="285"/>
      <c r="N422" s="285"/>
      <c r="O422" s="314"/>
    </row>
    <row r="423" ht="15.75" customHeight="1">
      <c r="A423" s="28"/>
      <c r="B423" s="137" t="s">
        <v>5251</v>
      </c>
      <c r="C423" s="77" t="s">
        <v>167</v>
      </c>
      <c r="D423" s="36" t="s">
        <v>5280</v>
      </c>
      <c r="E423" s="36" t="s">
        <v>5281</v>
      </c>
      <c r="F423" s="360">
        <v>0.6666666666666666</v>
      </c>
      <c r="G423" s="352" t="s">
        <v>5282</v>
      </c>
      <c r="H423" s="352" t="s">
        <v>5283</v>
      </c>
      <c r="I423" s="36" t="s">
        <v>5284</v>
      </c>
      <c r="J423" s="285"/>
      <c r="K423" s="285"/>
      <c r="L423" s="285"/>
      <c r="M423" s="285"/>
      <c r="N423" s="285"/>
      <c r="O423" s="314"/>
    </row>
    <row r="424" ht="15.75" customHeight="1">
      <c r="A424" s="28"/>
      <c r="B424" s="137" t="s">
        <v>5251</v>
      </c>
      <c r="C424" s="77" t="s">
        <v>167</v>
      </c>
      <c r="D424" s="36" t="s">
        <v>5285</v>
      </c>
      <c r="E424" s="36" t="s">
        <v>5286</v>
      </c>
      <c r="F424" s="360">
        <v>0.75</v>
      </c>
      <c r="G424" s="352" t="s">
        <v>5282</v>
      </c>
      <c r="H424" s="352" t="s">
        <v>5287</v>
      </c>
      <c r="I424" s="36" t="s">
        <v>5288</v>
      </c>
      <c r="J424" s="285"/>
      <c r="K424" s="285"/>
      <c r="L424" s="285"/>
      <c r="M424" s="285"/>
      <c r="N424" s="285"/>
      <c r="O424" s="314"/>
    </row>
    <row r="425" ht="15.75" customHeight="1">
      <c r="A425" s="28"/>
      <c r="B425" s="137" t="s">
        <v>5251</v>
      </c>
      <c r="C425" s="154"/>
      <c r="D425" s="285"/>
      <c r="E425" s="285"/>
      <c r="F425" s="311"/>
      <c r="G425" s="285"/>
      <c r="H425" s="285"/>
      <c r="I425" s="285"/>
      <c r="J425" s="285"/>
      <c r="K425" s="285"/>
      <c r="L425" s="285"/>
      <c r="M425" s="285"/>
      <c r="N425" s="285"/>
      <c r="O425" s="314"/>
    </row>
    <row r="426" ht="15.75" customHeight="1">
      <c r="A426" s="28"/>
      <c r="B426" s="137" t="s">
        <v>5251</v>
      </c>
      <c r="C426" s="154"/>
      <c r="D426" s="357" t="s">
        <v>5252</v>
      </c>
      <c r="E426" s="22"/>
      <c r="F426" s="22"/>
      <c r="G426" s="22"/>
      <c r="H426" s="23"/>
      <c r="I426" s="285"/>
      <c r="J426" s="285"/>
      <c r="K426" s="285"/>
      <c r="L426" s="285"/>
      <c r="M426" s="285"/>
      <c r="N426" s="285"/>
      <c r="O426" s="314"/>
    </row>
    <row r="427" ht="15.75" customHeight="1">
      <c r="A427" s="18"/>
      <c r="B427" s="135">
        <v>44629.0</v>
      </c>
      <c r="C427" s="154"/>
      <c r="D427" s="285"/>
      <c r="E427" s="285"/>
      <c r="F427" s="311"/>
      <c r="G427" s="285"/>
      <c r="H427" s="285"/>
      <c r="I427" s="285"/>
      <c r="J427" s="285"/>
      <c r="K427" s="285"/>
      <c r="L427" s="285"/>
      <c r="M427" s="285"/>
      <c r="N427" s="285"/>
      <c r="O427" s="314"/>
    </row>
    <row r="428" ht="15.75" customHeight="1">
      <c r="A428" s="356" t="s">
        <v>1350</v>
      </c>
      <c r="B428" s="137" t="s">
        <v>5251</v>
      </c>
      <c r="C428" s="154" t="s">
        <v>363</v>
      </c>
      <c r="D428" s="285"/>
      <c r="E428" s="285"/>
      <c r="F428" s="311"/>
      <c r="G428" s="285"/>
      <c r="H428" s="285"/>
      <c r="I428" s="285"/>
      <c r="J428" s="285"/>
      <c r="K428" s="285"/>
      <c r="L428" s="285"/>
      <c r="M428" s="285"/>
      <c r="N428" s="285"/>
      <c r="O428" s="314"/>
    </row>
    <row r="429" ht="15.75" customHeight="1">
      <c r="A429" s="28"/>
      <c r="B429" s="137" t="s">
        <v>5251</v>
      </c>
      <c r="C429" s="77" t="s">
        <v>128</v>
      </c>
      <c r="D429" s="36" t="s">
        <v>5289</v>
      </c>
      <c r="E429" s="36" t="s">
        <v>5290</v>
      </c>
      <c r="F429" s="350" t="s">
        <v>131</v>
      </c>
      <c r="G429" s="351" t="s">
        <v>5241</v>
      </c>
      <c r="H429" s="352" t="s">
        <v>5291</v>
      </c>
      <c r="I429" s="58" t="s">
        <v>5292</v>
      </c>
      <c r="J429" s="285"/>
      <c r="K429" s="285"/>
      <c r="L429" s="285"/>
      <c r="M429" s="285"/>
      <c r="N429" s="285"/>
      <c r="O429" s="314"/>
    </row>
    <row r="430" ht="15.75" customHeight="1">
      <c r="A430" s="28"/>
      <c r="B430" s="137" t="s">
        <v>5251</v>
      </c>
      <c r="C430" s="77" t="s">
        <v>128</v>
      </c>
      <c r="D430" s="36" t="s">
        <v>5293</v>
      </c>
      <c r="E430" s="36" t="s">
        <v>5294</v>
      </c>
      <c r="F430" s="350" t="s">
        <v>352</v>
      </c>
      <c r="G430" s="351" t="s">
        <v>5295</v>
      </c>
      <c r="H430" s="352" t="s">
        <v>5296</v>
      </c>
      <c r="I430" s="58" t="s">
        <v>5297</v>
      </c>
      <c r="J430" s="285"/>
      <c r="K430" s="285"/>
      <c r="L430" s="285"/>
      <c r="M430" s="285"/>
      <c r="N430" s="285"/>
      <c r="O430" s="314"/>
    </row>
    <row r="431" ht="15.75" customHeight="1">
      <c r="A431" s="28"/>
      <c r="B431" s="137" t="s">
        <v>5251</v>
      </c>
      <c r="C431" s="77" t="s">
        <v>128</v>
      </c>
      <c r="D431" s="36" t="s">
        <v>5298</v>
      </c>
      <c r="E431" s="36" t="s">
        <v>5299</v>
      </c>
      <c r="F431" s="350" t="s">
        <v>136</v>
      </c>
      <c r="G431" s="351" t="s">
        <v>5300</v>
      </c>
      <c r="H431" s="352" t="s">
        <v>5301</v>
      </c>
      <c r="I431" s="58" t="s">
        <v>5302</v>
      </c>
      <c r="J431" s="285"/>
      <c r="K431" s="285"/>
      <c r="L431" s="285"/>
      <c r="M431" s="285"/>
      <c r="N431" s="285"/>
      <c r="O431" s="314"/>
    </row>
    <row r="432" ht="15.75" customHeight="1">
      <c r="A432" s="28"/>
      <c r="B432" s="137" t="s">
        <v>5251</v>
      </c>
      <c r="C432" s="77" t="s">
        <v>128</v>
      </c>
      <c r="D432" s="36" t="s">
        <v>5303</v>
      </c>
      <c r="E432" s="36" t="s">
        <v>5304</v>
      </c>
      <c r="F432" s="350" t="s">
        <v>375</v>
      </c>
      <c r="G432" s="351" t="s">
        <v>5305</v>
      </c>
      <c r="H432" s="352" t="s">
        <v>5306</v>
      </c>
      <c r="I432" s="58" t="s">
        <v>5307</v>
      </c>
      <c r="J432" s="285"/>
      <c r="K432" s="285"/>
      <c r="L432" s="285"/>
      <c r="M432" s="285"/>
      <c r="N432" s="285"/>
      <c r="O432" s="314"/>
    </row>
    <row r="433" ht="15.75" customHeight="1">
      <c r="A433" s="28"/>
      <c r="B433" s="137" t="s">
        <v>5251</v>
      </c>
      <c r="C433" s="154"/>
      <c r="D433" s="285"/>
      <c r="E433" s="285"/>
      <c r="F433" s="311"/>
      <c r="G433" s="285"/>
      <c r="H433" s="285"/>
      <c r="I433" s="285"/>
      <c r="J433" s="285"/>
      <c r="K433" s="285"/>
      <c r="L433" s="285"/>
      <c r="M433" s="285"/>
      <c r="N433" s="285"/>
      <c r="O433" s="314"/>
    </row>
    <row r="434" ht="15.75" customHeight="1">
      <c r="A434" s="28"/>
      <c r="B434" s="137" t="s">
        <v>5251</v>
      </c>
      <c r="C434" s="154"/>
      <c r="D434" s="285"/>
      <c r="E434" s="285"/>
      <c r="F434" s="311"/>
      <c r="G434" s="285"/>
      <c r="H434" s="285"/>
      <c r="I434" s="285"/>
      <c r="J434" s="285"/>
      <c r="K434" s="285"/>
      <c r="L434" s="285"/>
      <c r="M434" s="285"/>
      <c r="N434" s="285"/>
      <c r="O434" s="314"/>
    </row>
    <row r="435" ht="15.75" customHeight="1">
      <c r="A435" s="28"/>
      <c r="B435" s="137" t="s">
        <v>5251</v>
      </c>
      <c r="C435" s="154"/>
      <c r="D435" s="285"/>
      <c r="E435" s="285"/>
      <c r="F435" s="311"/>
      <c r="G435" s="285"/>
      <c r="H435" s="285"/>
      <c r="I435" s="285"/>
      <c r="J435" s="285"/>
      <c r="K435" s="285"/>
      <c r="L435" s="285"/>
      <c r="M435" s="285"/>
      <c r="N435" s="285"/>
      <c r="O435" s="314"/>
    </row>
    <row r="436" ht="15.75" customHeight="1">
      <c r="A436" s="18"/>
      <c r="B436" s="135">
        <v>44631.0</v>
      </c>
      <c r="C436" s="285"/>
      <c r="D436" s="285"/>
      <c r="E436" s="285"/>
      <c r="F436" s="311"/>
      <c r="G436" s="285"/>
      <c r="H436" s="285"/>
      <c r="I436" s="285"/>
      <c r="J436" s="285"/>
      <c r="K436" s="285"/>
      <c r="L436" s="285"/>
      <c r="M436" s="285"/>
      <c r="N436" s="285"/>
      <c r="O436" s="314"/>
    </row>
    <row r="437" ht="15.75" customHeight="1">
      <c r="A437" s="356" t="s">
        <v>1350</v>
      </c>
      <c r="B437" s="137" t="s">
        <v>5251</v>
      </c>
      <c r="C437" s="154"/>
      <c r="D437" s="285"/>
      <c r="E437" s="285"/>
      <c r="F437" s="311"/>
      <c r="G437" s="285"/>
      <c r="H437" s="285"/>
      <c r="I437" s="285"/>
      <c r="J437" s="285"/>
      <c r="K437" s="285"/>
      <c r="L437" s="285"/>
      <c r="M437" s="285"/>
      <c r="N437" s="285"/>
      <c r="O437" s="314"/>
    </row>
    <row r="438" ht="15.75" customHeight="1">
      <c r="A438" s="28"/>
      <c r="B438" s="137" t="s">
        <v>5251</v>
      </c>
      <c r="C438" s="154"/>
      <c r="D438" s="285"/>
      <c r="E438" s="285"/>
      <c r="F438" s="311"/>
      <c r="G438" s="285"/>
      <c r="H438" s="285"/>
      <c r="I438" s="285"/>
      <c r="J438" s="285"/>
      <c r="K438" s="285"/>
      <c r="L438" s="285"/>
      <c r="M438" s="285"/>
      <c r="N438" s="285"/>
      <c r="O438" s="314"/>
    </row>
    <row r="439" ht="15.75" customHeight="1">
      <c r="A439" s="28"/>
      <c r="B439" s="137" t="s">
        <v>5251</v>
      </c>
      <c r="C439" s="154"/>
      <c r="D439" s="285"/>
      <c r="E439" s="285"/>
      <c r="F439" s="311"/>
      <c r="G439" s="285"/>
      <c r="H439" s="285"/>
      <c r="I439" s="285"/>
      <c r="J439" s="285"/>
      <c r="K439" s="285"/>
      <c r="L439" s="285"/>
      <c r="M439" s="285"/>
      <c r="N439" s="285"/>
      <c r="O439" s="314"/>
    </row>
    <row r="440" ht="15.75" customHeight="1">
      <c r="A440" s="28"/>
      <c r="B440" s="137" t="s">
        <v>5251</v>
      </c>
      <c r="C440" s="165" t="s">
        <v>149</v>
      </c>
      <c r="D440" s="31" t="s">
        <v>5258</v>
      </c>
      <c r="E440" s="31" t="s">
        <v>5259</v>
      </c>
      <c r="F440" s="313" t="s">
        <v>5308</v>
      </c>
      <c r="G440" s="359" t="s">
        <v>5255</v>
      </c>
      <c r="H440" s="359" t="s">
        <v>5260</v>
      </c>
      <c r="I440" s="31" t="s">
        <v>5261</v>
      </c>
      <c r="J440" s="310"/>
      <c r="K440" s="285" t="s">
        <v>5309</v>
      </c>
      <c r="L440" s="285"/>
      <c r="M440" s="285"/>
      <c r="N440" s="285"/>
      <c r="O440" s="314"/>
    </row>
    <row r="441" ht="15.75" customHeight="1">
      <c r="A441" s="28"/>
      <c r="B441" s="137" t="s">
        <v>5251</v>
      </c>
      <c r="C441" s="154"/>
      <c r="D441" s="285"/>
      <c r="E441" s="285"/>
      <c r="F441" s="311"/>
      <c r="G441" s="285"/>
      <c r="H441" s="285"/>
      <c r="I441" s="285"/>
      <c r="J441" s="285"/>
      <c r="K441" s="285"/>
      <c r="L441" s="285"/>
      <c r="M441" s="285"/>
      <c r="N441" s="285"/>
      <c r="O441" s="314"/>
    </row>
    <row r="442" ht="15.75" customHeight="1">
      <c r="A442" s="28"/>
      <c r="B442" s="137" t="s">
        <v>5251</v>
      </c>
      <c r="C442" s="154"/>
      <c r="D442" s="285"/>
      <c r="E442" s="285"/>
      <c r="F442" s="311"/>
      <c r="G442" s="285"/>
      <c r="H442" s="285"/>
      <c r="I442" s="285"/>
      <c r="J442" s="285"/>
      <c r="K442" s="285"/>
      <c r="L442" s="285"/>
      <c r="M442" s="285"/>
      <c r="N442" s="285"/>
      <c r="O442" s="314"/>
    </row>
    <row r="443" ht="15.75" customHeight="1">
      <c r="A443" s="28"/>
      <c r="B443" s="137" t="s">
        <v>5251</v>
      </c>
      <c r="C443" s="154"/>
      <c r="D443" s="285"/>
      <c r="E443" s="285"/>
      <c r="F443" s="311"/>
      <c r="G443" s="285"/>
      <c r="H443" s="285"/>
      <c r="I443" s="285"/>
      <c r="J443" s="285"/>
      <c r="K443" s="285"/>
      <c r="L443" s="285"/>
      <c r="M443" s="285"/>
      <c r="N443" s="285"/>
      <c r="O443" s="314"/>
    </row>
    <row r="444" ht="15.75" customHeight="1">
      <c r="A444" s="18"/>
      <c r="B444" s="135">
        <v>44634.0</v>
      </c>
      <c r="C444" s="285"/>
      <c r="D444" s="285"/>
      <c r="E444" s="285"/>
      <c r="F444" s="311"/>
      <c r="G444" s="285"/>
      <c r="H444" s="285"/>
      <c r="I444" s="285"/>
      <c r="J444" s="285"/>
      <c r="K444" s="285"/>
      <c r="L444" s="285"/>
      <c r="M444" s="285"/>
      <c r="N444" s="285"/>
      <c r="O444" s="314"/>
    </row>
    <row r="445" ht="15.75" customHeight="1">
      <c r="A445" s="356" t="s">
        <v>1350</v>
      </c>
      <c r="B445" s="137" t="s">
        <v>5251</v>
      </c>
      <c r="C445" s="285"/>
      <c r="D445" s="285"/>
      <c r="E445" s="285"/>
      <c r="F445" s="311"/>
      <c r="G445" s="285"/>
      <c r="H445" s="285"/>
      <c r="I445" s="285"/>
      <c r="J445" s="285"/>
      <c r="K445" s="285"/>
      <c r="L445" s="285"/>
      <c r="M445" s="285"/>
      <c r="N445" s="285"/>
      <c r="O445" s="314"/>
    </row>
    <row r="446" ht="15.75" customHeight="1">
      <c r="A446" s="28"/>
      <c r="B446" s="137" t="s">
        <v>5251</v>
      </c>
      <c r="C446" s="81" t="s">
        <v>128</v>
      </c>
      <c r="D446" s="31" t="s">
        <v>5310</v>
      </c>
      <c r="E446" s="31" t="s">
        <v>5311</v>
      </c>
      <c r="F446" s="313" t="s">
        <v>131</v>
      </c>
      <c r="G446" s="310" t="s">
        <v>5239</v>
      </c>
      <c r="H446" s="310" t="s">
        <v>5312</v>
      </c>
      <c r="I446" s="342" t="s">
        <v>5313</v>
      </c>
      <c r="J446" s="285" t="s">
        <v>5314</v>
      </c>
      <c r="K446" s="285"/>
      <c r="L446" s="285"/>
      <c r="M446" s="285"/>
      <c r="N446" s="285"/>
      <c r="O446" s="314"/>
    </row>
    <row r="447" ht="15.75" customHeight="1">
      <c r="A447" s="28"/>
      <c r="B447" s="137" t="s">
        <v>5251</v>
      </c>
      <c r="C447" s="182" t="s">
        <v>106</v>
      </c>
      <c r="D447" s="36" t="s">
        <v>5315</v>
      </c>
      <c r="E447" s="36" t="s">
        <v>5316</v>
      </c>
      <c r="F447" s="360">
        <v>0.625</v>
      </c>
      <c r="G447" s="47" t="s">
        <v>4771</v>
      </c>
      <c r="H447" s="36" t="s">
        <v>5317</v>
      </c>
      <c r="I447" s="47" t="s">
        <v>5318</v>
      </c>
      <c r="J447" s="285"/>
      <c r="K447" s="285"/>
      <c r="L447" s="285"/>
      <c r="M447" s="285"/>
      <c r="N447" s="285"/>
      <c r="O447" s="314"/>
    </row>
    <row r="448" ht="15.75" customHeight="1">
      <c r="A448" s="28"/>
      <c r="B448" s="137" t="s">
        <v>5251</v>
      </c>
      <c r="C448" s="182" t="s">
        <v>106</v>
      </c>
      <c r="D448" s="36" t="s">
        <v>5319</v>
      </c>
      <c r="E448" s="36" t="s">
        <v>5320</v>
      </c>
      <c r="F448" s="350" t="s">
        <v>375</v>
      </c>
      <c r="G448" s="36" t="s">
        <v>4771</v>
      </c>
      <c r="H448" s="36" t="s">
        <v>5321</v>
      </c>
      <c r="I448" s="361" t="s">
        <v>5322</v>
      </c>
      <c r="J448" s="285"/>
      <c r="K448" s="285"/>
      <c r="L448" s="285"/>
      <c r="M448" s="285"/>
      <c r="N448" s="285"/>
      <c r="O448" s="314"/>
    </row>
    <row r="449" ht="15.75" customHeight="1">
      <c r="A449" s="28"/>
      <c r="B449" s="137" t="s">
        <v>5251</v>
      </c>
      <c r="C449" s="81" t="s">
        <v>128</v>
      </c>
      <c r="D449" s="51" t="s">
        <v>5057</v>
      </c>
      <c r="E449" s="51" t="s">
        <v>5058</v>
      </c>
      <c r="F449" s="313" t="s">
        <v>3399</v>
      </c>
      <c r="G449" s="342" t="s">
        <v>5236</v>
      </c>
      <c r="H449" s="310" t="s">
        <v>5323</v>
      </c>
      <c r="I449" s="93" t="s">
        <v>5061</v>
      </c>
      <c r="J449" s="285" t="s">
        <v>5324</v>
      </c>
      <c r="K449" s="285"/>
      <c r="L449" s="285"/>
      <c r="M449" s="285"/>
      <c r="N449" s="285"/>
      <c r="O449" s="314"/>
    </row>
    <row r="450" ht="15.75" customHeight="1">
      <c r="A450" s="28"/>
      <c r="B450" s="137" t="s">
        <v>5251</v>
      </c>
      <c r="C450" s="285"/>
      <c r="D450" s="285"/>
      <c r="E450" s="285"/>
      <c r="F450" s="311"/>
      <c r="G450" s="285"/>
      <c r="H450" s="285"/>
      <c r="I450" s="285"/>
      <c r="J450" s="285"/>
      <c r="K450" s="285"/>
      <c r="L450" s="285"/>
      <c r="M450" s="285"/>
      <c r="N450" s="285"/>
      <c r="O450" s="314"/>
    </row>
    <row r="451" ht="15.75" customHeight="1">
      <c r="A451" s="28"/>
      <c r="B451" s="137" t="s">
        <v>5251</v>
      </c>
      <c r="C451" s="285"/>
      <c r="D451" s="285"/>
      <c r="E451" s="285"/>
      <c r="F451" s="311"/>
      <c r="G451" s="285"/>
      <c r="H451" s="285"/>
      <c r="I451" s="285"/>
      <c r="J451" s="285"/>
      <c r="K451" s="285"/>
      <c r="L451" s="285"/>
      <c r="M451" s="285"/>
      <c r="N451" s="285"/>
      <c r="O451" s="314"/>
    </row>
    <row r="452" ht="15.75" customHeight="1">
      <c r="A452" s="18"/>
      <c r="B452" s="135">
        <v>44635.0</v>
      </c>
      <c r="C452" s="285"/>
      <c r="D452" s="285"/>
      <c r="E452" s="285"/>
      <c r="F452" s="311"/>
      <c r="G452" s="285"/>
      <c r="H452" s="285"/>
      <c r="I452" s="285"/>
      <c r="J452" s="285"/>
      <c r="K452" s="285"/>
      <c r="L452" s="285"/>
      <c r="M452" s="285"/>
      <c r="N452" s="285"/>
      <c r="O452" s="314"/>
    </row>
    <row r="453" ht="15.75" customHeight="1">
      <c r="A453" s="356" t="s">
        <v>1350</v>
      </c>
      <c r="B453" s="137" t="s">
        <v>5251</v>
      </c>
      <c r="C453" s="285"/>
      <c r="D453" s="285"/>
      <c r="E453" s="285"/>
      <c r="F453" s="311"/>
      <c r="G453" s="285"/>
      <c r="H453" s="285"/>
      <c r="I453" s="285"/>
      <c r="J453" s="285"/>
      <c r="K453" s="285"/>
      <c r="L453" s="285"/>
      <c r="M453" s="285"/>
      <c r="N453" s="285"/>
      <c r="O453" s="314"/>
    </row>
    <row r="454" ht="15.75" customHeight="1">
      <c r="A454" s="28"/>
      <c r="B454" s="137" t="s">
        <v>5251</v>
      </c>
      <c r="C454" s="285"/>
      <c r="D454" s="285"/>
      <c r="E454" s="285"/>
      <c r="F454" s="311"/>
      <c r="G454" s="285"/>
      <c r="H454" s="285"/>
      <c r="I454" s="285"/>
      <c r="J454" s="285"/>
      <c r="K454" s="285"/>
      <c r="L454" s="285"/>
      <c r="M454" s="285"/>
      <c r="N454" s="285"/>
      <c r="O454" s="314"/>
    </row>
    <row r="455" ht="15.75" customHeight="1">
      <c r="A455" s="28"/>
      <c r="B455" s="137" t="s">
        <v>5251</v>
      </c>
      <c r="C455" s="81" t="s">
        <v>128</v>
      </c>
      <c r="D455" s="51" t="s">
        <v>4987</v>
      </c>
      <c r="E455" s="51" t="s">
        <v>4988</v>
      </c>
      <c r="F455" s="313" t="s">
        <v>298</v>
      </c>
      <c r="G455" s="342" t="s">
        <v>5300</v>
      </c>
      <c r="H455" s="310" t="s">
        <v>5325</v>
      </c>
      <c r="I455" s="93" t="s">
        <v>5326</v>
      </c>
      <c r="J455" s="285" t="s">
        <v>5327</v>
      </c>
      <c r="K455" s="285"/>
      <c r="L455" s="285"/>
      <c r="M455" s="285"/>
      <c r="N455" s="285"/>
      <c r="O455" s="314"/>
    </row>
    <row r="456" ht="15.75" customHeight="1">
      <c r="A456" s="28"/>
      <c r="B456" s="137" t="s">
        <v>5251</v>
      </c>
      <c r="C456" s="81" t="s">
        <v>128</v>
      </c>
      <c r="D456" s="31" t="s">
        <v>5328</v>
      </c>
      <c r="E456" s="31" t="s">
        <v>5329</v>
      </c>
      <c r="F456" s="313" t="s">
        <v>352</v>
      </c>
      <c r="G456" s="59" t="s">
        <v>5330</v>
      </c>
      <c r="H456" s="81" t="s">
        <v>5331</v>
      </c>
      <c r="I456" s="63" t="s">
        <v>5332</v>
      </c>
      <c r="J456" s="285"/>
      <c r="K456" s="285"/>
      <c r="L456" s="285"/>
      <c r="M456" s="285"/>
      <c r="N456" s="285"/>
      <c r="O456" s="314"/>
    </row>
    <row r="457" ht="15.75" customHeight="1">
      <c r="A457" s="28"/>
      <c r="B457" s="137" t="s">
        <v>5251</v>
      </c>
      <c r="C457" s="81" t="s">
        <v>128</v>
      </c>
      <c r="D457" s="31" t="s">
        <v>5333</v>
      </c>
      <c r="E457" s="31" t="s">
        <v>5334</v>
      </c>
      <c r="F457" s="313" t="s">
        <v>372</v>
      </c>
      <c r="G457" s="339" t="s">
        <v>4771</v>
      </c>
      <c r="H457" s="310" t="s">
        <v>5335</v>
      </c>
      <c r="I457" s="63" t="s">
        <v>5336</v>
      </c>
      <c r="J457" s="285" t="s">
        <v>5337</v>
      </c>
      <c r="K457" s="285"/>
      <c r="L457" s="285"/>
      <c r="M457" s="285"/>
      <c r="N457" s="285"/>
      <c r="O457" s="314"/>
    </row>
    <row r="458" ht="15.75" customHeight="1">
      <c r="A458" s="28"/>
      <c r="B458" s="137" t="s">
        <v>5251</v>
      </c>
      <c r="C458" s="81" t="s">
        <v>128</v>
      </c>
      <c r="D458" s="31" t="s">
        <v>5338</v>
      </c>
      <c r="E458" s="31" t="s">
        <v>5339</v>
      </c>
      <c r="F458" s="313" t="s">
        <v>3399</v>
      </c>
      <c r="G458" s="339" t="s">
        <v>5236</v>
      </c>
      <c r="H458" s="310" t="s">
        <v>5340</v>
      </c>
      <c r="I458" s="63" t="s">
        <v>5341</v>
      </c>
      <c r="J458" s="285"/>
      <c r="K458" s="285"/>
      <c r="L458" s="285"/>
      <c r="M458" s="285"/>
      <c r="N458" s="285"/>
      <c r="O458" s="314"/>
    </row>
    <row r="459" ht="15.75" customHeight="1">
      <c r="A459" s="18"/>
      <c r="B459" s="135">
        <v>44636.0</v>
      </c>
      <c r="C459" s="285"/>
      <c r="D459" s="285"/>
      <c r="E459" s="285"/>
      <c r="F459" s="311"/>
      <c r="G459" s="285"/>
      <c r="H459" s="285"/>
      <c r="I459" s="285"/>
      <c r="J459" s="285"/>
      <c r="K459" s="285"/>
      <c r="L459" s="285"/>
      <c r="M459" s="285"/>
      <c r="N459" s="285"/>
      <c r="O459" s="314"/>
    </row>
    <row r="460" ht="15.75" customHeight="1">
      <c r="A460" s="136" t="s">
        <v>1350</v>
      </c>
      <c r="B460" s="137" t="s">
        <v>5251</v>
      </c>
      <c r="C460" s="285"/>
      <c r="D460" s="285"/>
      <c r="E460" s="285"/>
      <c r="F460" s="311"/>
      <c r="G460" s="285"/>
      <c r="H460" s="285"/>
      <c r="I460" s="285"/>
      <c r="J460" s="285"/>
      <c r="K460" s="285"/>
      <c r="L460" s="285"/>
      <c r="M460" s="285"/>
      <c r="N460" s="285"/>
      <c r="O460" s="314"/>
    </row>
    <row r="461" ht="15.75" customHeight="1">
      <c r="A461" s="28"/>
      <c r="B461" s="137" t="s">
        <v>5251</v>
      </c>
      <c r="C461" s="285" t="s">
        <v>0</v>
      </c>
      <c r="D461" s="285"/>
      <c r="E461" s="285"/>
      <c r="F461" s="311"/>
      <c r="G461" s="285"/>
      <c r="H461" s="285"/>
      <c r="I461" s="285"/>
      <c r="J461" s="285"/>
      <c r="K461" s="285"/>
      <c r="L461" s="285"/>
      <c r="M461" s="285"/>
      <c r="N461" s="285"/>
      <c r="O461" s="314"/>
    </row>
    <row r="462" ht="15.75" customHeight="1">
      <c r="A462" s="28"/>
      <c r="B462" s="137" t="s">
        <v>5251</v>
      </c>
      <c r="C462" s="77" t="s">
        <v>128</v>
      </c>
      <c r="D462" s="47" t="s">
        <v>4987</v>
      </c>
      <c r="E462" s="47" t="s">
        <v>4988</v>
      </c>
      <c r="F462" s="350" t="s">
        <v>298</v>
      </c>
      <c r="G462" s="362" t="s">
        <v>5300</v>
      </c>
      <c r="H462" s="352" t="s">
        <v>5325</v>
      </c>
      <c r="I462" s="96" t="s">
        <v>5326</v>
      </c>
      <c r="J462" s="285"/>
      <c r="K462" s="285"/>
      <c r="L462" s="285"/>
      <c r="M462" s="285"/>
      <c r="N462" s="285"/>
      <c r="O462" s="314"/>
    </row>
    <row r="463" ht="15.75" customHeight="1">
      <c r="A463" s="28"/>
      <c r="B463" s="137" t="s">
        <v>5251</v>
      </c>
      <c r="C463" s="77" t="s">
        <v>128</v>
      </c>
      <c r="D463" s="36" t="s">
        <v>5328</v>
      </c>
      <c r="E463" s="36" t="s">
        <v>5329</v>
      </c>
      <c r="F463" s="350" t="s">
        <v>352</v>
      </c>
      <c r="G463" s="57" t="s">
        <v>5330</v>
      </c>
      <c r="H463" s="77" t="s">
        <v>5331</v>
      </c>
      <c r="I463" s="58" t="s">
        <v>5332</v>
      </c>
      <c r="J463" s="285"/>
      <c r="K463" s="285"/>
      <c r="L463" s="285"/>
      <c r="M463" s="285"/>
      <c r="N463" s="285"/>
      <c r="O463" s="314"/>
    </row>
    <row r="464" ht="15.75" customHeight="1">
      <c r="A464" s="28"/>
      <c r="B464" s="137" t="s">
        <v>5251</v>
      </c>
      <c r="C464" s="81" t="s">
        <v>128</v>
      </c>
      <c r="D464" s="31" t="s">
        <v>5338</v>
      </c>
      <c r="E464" s="31" t="s">
        <v>5339</v>
      </c>
      <c r="F464" s="313" t="s">
        <v>372</v>
      </c>
      <c r="G464" s="339" t="s">
        <v>5236</v>
      </c>
      <c r="H464" s="310" t="s">
        <v>5340</v>
      </c>
      <c r="I464" s="63" t="s">
        <v>5341</v>
      </c>
      <c r="J464" s="310"/>
      <c r="K464" s="285" t="s">
        <v>5342</v>
      </c>
      <c r="L464" s="285"/>
      <c r="M464" s="285"/>
      <c r="N464" s="285"/>
      <c r="O464" s="314"/>
    </row>
    <row r="465" ht="15.75" customHeight="1">
      <c r="A465" s="28"/>
      <c r="B465" s="137" t="s">
        <v>5251</v>
      </c>
      <c r="C465" s="285"/>
      <c r="D465" s="285"/>
      <c r="E465" s="285"/>
      <c r="F465" s="311"/>
      <c r="G465" s="285"/>
      <c r="H465" s="285"/>
      <c r="I465" s="285"/>
      <c r="J465" s="285"/>
      <c r="K465" s="285"/>
      <c r="L465" s="285"/>
      <c r="M465" s="285"/>
      <c r="N465" s="285"/>
      <c r="O465" s="314"/>
    </row>
    <row r="466" ht="15.75" customHeight="1">
      <c r="A466" s="18"/>
      <c r="B466" s="135">
        <v>44637.0</v>
      </c>
      <c r="C466" s="285"/>
      <c r="D466" s="285"/>
      <c r="E466" s="285"/>
      <c r="F466" s="311"/>
      <c r="G466" s="285"/>
      <c r="H466" s="285"/>
      <c r="I466" s="285"/>
      <c r="J466" s="285"/>
      <c r="K466" s="285"/>
      <c r="L466" s="285"/>
      <c r="M466" s="285"/>
      <c r="N466" s="285"/>
      <c r="O466" s="314"/>
    </row>
    <row r="467" ht="15.75" customHeight="1">
      <c r="A467" s="136" t="s">
        <v>1350</v>
      </c>
      <c r="B467" s="137" t="s">
        <v>5251</v>
      </c>
      <c r="C467" s="285"/>
      <c r="D467" s="285"/>
      <c r="E467" s="285"/>
      <c r="F467" s="311"/>
      <c r="G467" s="285"/>
      <c r="H467" s="285"/>
      <c r="I467" s="285"/>
      <c r="J467" s="285"/>
      <c r="K467" s="285"/>
      <c r="L467" s="285"/>
      <c r="M467" s="285"/>
      <c r="N467" s="285"/>
      <c r="O467" s="314"/>
    </row>
    <row r="468" ht="15.75" customHeight="1">
      <c r="A468" s="28"/>
      <c r="B468" s="137" t="s">
        <v>5251</v>
      </c>
      <c r="C468" s="285"/>
      <c r="D468" s="285"/>
      <c r="E468" s="285"/>
      <c r="F468" s="322"/>
      <c r="G468" s="285"/>
      <c r="H468" s="285"/>
      <c r="I468" s="285"/>
      <c r="J468" s="285"/>
      <c r="K468" s="285"/>
      <c r="L468" s="285"/>
      <c r="M468" s="285"/>
      <c r="N468" s="285"/>
      <c r="O468" s="314"/>
    </row>
    <row r="469" ht="15.75" customHeight="1">
      <c r="A469" s="28"/>
      <c r="B469" s="137" t="s">
        <v>5251</v>
      </c>
      <c r="C469" s="87" t="s">
        <v>106</v>
      </c>
      <c r="D469" s="36" t="s">
        <v>5343</v>
      </c>
      <c r="E469" s="36" t="s">
        <v>5344</v>
      </c>
      <c r="F469" s="360">
        <v>0.625</v>
      </c>
      <c r="G469" s="36" t="s">
        <v>5239</v>
      </c>
      <c r="H469" s="36" t="s">
        <v>5345</v>
      </c>
      <c r="I469" s="36" t="s">
        <v>5346</v>
      </c>
      <c r="J469" s="285"/>
      <c r="K469" s="285"/>
      <c r="L469" s="285"/>
      <c r="M469" s="285"/>
      <c r="N469" s="285"/>
      <c r="O469" s="314"/>
    </row>
    <row r="470" ht="15.75" customHeight="1">
      <c r="A470" s="28"/>
      <c r="B470" s="137" t="s">
        <v>5251</v>
      </c>
      <c r="C470" s="77" t="s">
        <v>128</v>
      </c>
      <c r="D470" s="36" t="s">
        <v>5338</v>
      </c>
      <c r="E470" s="36" t="s">
        <v>5339</v>
      </c>
      <c r="F470" s="350" t="s">
        <v>372</v>
      </c>
      <c r="G470" s="351" t="s">
        <v>5236</v>
      </c>
      <c r="H470" s="352" t="s">
        <v>5340</v>
      </c>
      <c r="I470" s="58" t="s">
        <v>5341</v>
      </c>
      <c r="J470" s="285"/>
      <c r="K470" s="285"/>
      <c r="L470" s="285"/>
      <c r="M470" s="285"/>
      <c r="N470" s="285"/>
      <c r="O470" s="314"/>
    </row>
    <row r="471" ht="15.75" customHeight="1">
      <c r="A471" s="28"/>
      <c r="B471" s="137" t="s">
        <v>5251</v>
      </c>
      <c r="C471" s="138" t="s">
        <v>106</v>
      </c>
      <c r="D471" s="31" t="s">
        <v>5347</v>
      </c>
      <c r="E471" s="31" t="s">
        <v>5348</v>
      </c>
      <c r="F471" s="313" t="s">
        <v>1261</v>
      </c>
      <c r="G471" s="51" t="s">
        <v>4910</v>
      </c>
      <c r="H471" s="31" t="s">
        <v>5349</v>
      </c>
      <c r="I471" s="51" t="s">
        <v>5350</v>
      </c>
      <c r="J471" s="285" t="s">
        <v>5351</v>
      </c>
      <c r="K471" s="285"/>
      <c r="L471" s="285"/>
      <c r="M471" s="285"/>
      <c r="N471" s="285"/>
      <c r="O471" s="314"/>
    </row>
    <row r="472" ht="15.75" customHeight="1">
      <c r="A472" s="28"/>
      <c r="B472" s="137" t="s">
        <v>5251</v>
      </c>
      <c r="C472" s="285"/>
      <c r="D472" s="285"/>
      <c r="E472" s="285"/>
      <c r="F472" s="311"/>
      <c r="G472" s="285"/>
      <c r="H472" s="285"/>
      <c r="I472" s="285"/>
      <c r="J472" s="285"/>
      <c r="K472" s="285"/>
      <c r="L472" s="285"/>
      <c r="M472" s="285"/>
      <c r="N472" s="285"/>
      <c r="O472" s="314"/>
    </row>
    <row r="473" ht="15.75" customHeight="1">
      <c r="A473" s="28"/>
      <c r="B473" s="137" t="s">
        <v>5251</v>
      </c>
      <c r="C473" s="285"/>
      <c r="D473" s="285"/>
      <c r="E473" s="285"/>
      <c r="F473" s="311"/>
      <c r="G473" s="285"/>
      <c r="H473" s="285"/>
      <c r="I473" s="285"/>
      <c r="J473" s="285"/>
      <c r="K473" s="285"/>
      <c r="L473" s="285"/>
      <c r="M473" s="285"/>
      <c r="N473" s="285"/>
      <c r="O473" s="314"/>
    </row>
    <row r="474" ht="15.75" customHeight="1">
      <c r="A474" s="18"/>
      <c r="B474" s="135">
        <v>44638.0</v>
      </c>
      <c r="C474" s="285"/>
      <c r="D474" s="285"/>
      <c r="E474" s="285"/>
      <c r="F474" s="311"/>
      <c r="G474" s="285"/>
      <c r="H474" s="285"/>
      <c r="I474" s="285"/>
      <c r="J474" s="285"/>
      <c r="K474" s="285"/>
      <c r="L474" s="285"/>
      <c r="M474" s="285"/>
      <c r="N474" s="285"/>
      <c r="O474" s="314"/>
    </row>
    <row r="475" ht="15.75" customHeight="1">
      <c r="A475" s="136" t="s">
        <v>1350</v>
      </c>
      <c r="B475" s="137" t="s">
        <v>5251</v>
      </c>
      <c r="C475" s="285"/>
      <c r="D475" s="285"/>
      <c r="E475" s="285"/>
      <c r="F475" s="311"/>
      <c r="G475" s="285"/>
      <c r="H475" s="285"/>
      <c r="I475" s="285"/>
      <c r="J475" s="285"/>
      <c r="K475" s="285"/>
      <c r="L475" s="285"/>
      <c r="M475" s="285"/>
      <c r="N475" s="285"/>
      <c r="O475" s="314"/>
    </row>
    <row r="476" ht="15.75" customHeight="1">
      <c r="A476" s="28"/>
      <c r="B476" s="137" t="s">
        <v>5251</v>
      </c>
      <c r="C476" s="285"/>
      <c r="D476" s="285"/>
      <c r="E476" s="285"/>
      <c r="F476" s="311"/>
      <c r="G476" s="285"/>
      <c r="H476" s="285"/>
      <c r="I476" s="285"/>
      <c r="J476" s="285"/>
      <c r="K476" s="285"/>
      <c r="L476" s="285"/>
      <c r="M476" s="285"/>
      <c r="N476" s="285"/>
      <c r="O476" s="314"/>
    </row>
    <row r="477" ht="15.75" customHeight="1">
      <c r="A477" s="28"/>
      <c r="B477" s="137" t="s">
        <v>5251</v>
      </c>
      <c r="C477" s="285"/>
      <c r="D477" s="271" t="s">
        <v>3505</v>
      </c>
      <c r="E477" s="111"/>
      <c r="F477" s="311"/>
      <c r="G477" s="285"/>
      <c r="H477" s="285"/>
      <c r="I477" s="285"/>
      <c r="J477" s="285"/>
      <c r="K477" s="285"/>
      <c r="L477" s="285"/>
      <c r="M477" s="285"/>
      <c r="N477" s="285"/>
      <c r="O477" s="314"/>
    </row>
    <row r="478" ht="15.75" customHeight="1">
      <c r="A478" s="28"/>
      <c r="B478" s="137" t="s">
        <v>5251</v>
      </c>
      <c r="C478" s="285"/>
      <c r="D478" s="112"/>
      <c r="E478" s="113"/>
      <c r="F478" s="311"/>
      <c r="G478" s="285"/>
      <c r="H478" s="285"/>
      <c r="I478" s="285"/>
      <c r="J478" s="285"/>
      <c r="K478" s="285"/>
      <c r="L478" s="285"/>
      <c r="M478" s="285"/>
      <c r="N478" s="285"/>
      <c r="O478" s="314"/>
    </row>
    <row r="479" ht="15.75" customHeight="1">
      <c r="A479" s="28"/>
      <c r="B479" s="137" t="s">
        <v>5251</v>
      </c>
      <c r="C479" s="285"/>
      <c r="D479" s="112"/>
      <c r="E479" s="113"/>
      <c r="F479" s="311"/>
      <c r="G479" s="285"/>
      <c r="H479" s="285"/>
      <c r="I479" s="285"/>
      <c r="J479" s="285"/>
      <c r="K479" s="285"/>
      <c r="L479" s="285"/>
      <c r="M479" s="285"/>
      <c r="N479" s="285"/>
      <c r="O479" s="314"/>
    </row>
    <row r="480" ht="15.75" customHeight="1">
      <c r="A480" s="28"/>
      <c r="B480" s="137" t="s">
        <v>5251</v>
      </c>
      <c r="C480" s="285"/>
      <c r="D480" s="114"/>
      <c r="E480" s="115"/>
      <c r="F480" s="311"/>
      <c r="G480" s="285"/>
      <c r="H480" s="285"/>
      <c r="I480" s="285"/>
      <c r="J480" s="285"/>
      <c r="K480" s="285"/>
      <c r="L480" s="285"/>
      <c r="M480" s="285"/>
      <c r="N480" s="285"/>
      <c r="O480" s="314"/>
    </row>
    <row r="481" ht="15.75" customHeight="1">
      <c r="A481" s="28"/>
      <c r="B481" s="137" t="s">
        <v>5251</v>
      </c>
      <c r="C481" s="285"/>
      <c r="D481" s="285"/>
      <c r="E481" s="285"/>
      <c r="F481" s="311"/>
      <c r="G481" s="285"/>
      <c r="H481" s="285"/>
      <c r="I481" s="285"/>
      <c r="J481" s="285"/>
      <c r="K481" s="285"/>
      <c r="L481" s="285"/>
      <c r="M481" s="285"/>
      <c r="N481" s="285"/>
      <c r="O481" s="314"/>
    </row>
    <row r="482" ht="15.75" customHeight="1">
      <c r="B482" s="27"/>
      <c r="C482" s="285"/>
      <c r="D482" s="285"/>
      <c r="E482" s="285"/>
      <c r="F482" s="311"/>
      <c r="G482" s="285"/>
      <c r="H482" s="285"/>
      <c r="I482" s="285"/>
      <c r="J482" s="285"/>
      <c r="K482" s="285"/>
      <c r="L482" s="285"/>
      <c r="M482" s="285"/>
      <c r="N482" s="285"/>
      <c r="O482" s="314"/>
    </row>
    <row r="483" ht="15.75" customHeight="1">
      <c r="B483" s="27"/>
      <c r="C483" s="285"/>
      <c r="D483" s="285"/>
      <c r="E483" s="285"/>
      <c r="F483" s="311"/>
      <c r="G483" s="285"/>
      <c r="H483" s="285"/>
      <c r="I483" s="285"/>
      <c r="J483" s="285"/>
      <c r="K483" s="285"/>
      <c r="L483" s="285"/>
      <c r="M483" s="285"/>
      <c r="N483" s="285"/>
      <c r="O483" s="314"/>
    </row>
    <row r="484" ht="15.75" customHeight="1">
      <c r="B484" s="27"/>
      <c r="C484" s="285"/>
      <c r="D484" s="285"/>
      <c r="E484" s="285"/>
      <c r="F484" s="311"/>
      <c r="G484" s="285"/>
      <c r="H484" s="285"/>
      <c r="I484" s="285"/>
      <c r="J484" s="285"/>
      <c r="K484" s="285"/>
      <c r="L484" s="285"/>
      <c r="M484" s="285"/>
      <c r="N484" s="285"/>
      <c r="O484" s="314"/>
    </row>
    <row r="485" ht="15.75" customHeight="1">
      <c r="B485" s="27"/>
      <c r="C485" s="285"/>
      <c r="D485" s="285"/>
      <c r="E485" s="285"/>
      <c r="F485" s="311"/>
      <c r="G485" s="285"/>
      <c r="H485" s="285"/>
      <c r="I485" s="285"/>
      <c r="J485" s="285"/>
      <c r="K485" s="285"/>
      <c r="L485" s="285"/>
      <c r="M485" s="285"/>
      <c r="N485" s="285"/>
      <c r="O485" s="314"/>
    </row>
    <row r="486" ht="15.75" customHeight="1">
      <c r="B486" s="27"/>
      <c r="C486" s="285"/>
      <c r="D486" s="285"/>
      <c r="E486" s="285"/>
      <c r="F486" s="311"/>
      <c r="G486" s="285"/>
      <c r="H486" s="285"/>
      <c r="I486" s="285"/>
      <c r="J486" s="285"/>
      <c r="K486" s="285"/>
      <c r="L486" s="285"/>
      <c r="M486" s="285"/>
      <c r="N486" s="285"/>
      <c r="O486" s="314"/>
    </row>
    <row r="487" ht="15.75" customHeight="1">
      <c r="B487" s="27"/>
      <c r="C487" s="285"/>
      <c r="D487" s="285"/>
      <c r="E487" s="285"/>
      <c r="F487" s="311"/>
      <c r="G487" s="285"/>
      <c r="H487" s="285"/>
      <c r="I487" s="285"/>
      <c r="J487" s="285"/>
      <c r="K487" s="285"/>
      <c r="L487" s="285"/>
      <c r="M487" s="285"/>
      <c r="N487" s="285"/>
      <c r="O487" s="314"/>
    </row>
    <row r="488" ht="15.75" customHeight="1">
      <c r="B488" s="27"/>
      <c r="C488" s="285"/>
      <c r="D488" s="285"/>
      <c r="E488" s="285"/>
      <c r="F488" s="311"/>
      <c r="G488" s="285"/>
      <c r="H488" s="285"/>
      <c r="I488" s="285"/>
      <c r="J488" s="285"/>
      <c r="K488" s="285"/>
      <c r="L488" s="285"/>
      <c r="M488" s="285"/>
      <c r="N488" s="285"/>
      <c r="O488" s="314"/>
    </row>
    <row r="489" ht="15.75" customHeight="1">
      <c r="B489" s="27"/>
      <c r="C489" s="285"/>
      <c r="D489" s="285"/>
      <c r="E489" s="285"/>
      <c r="F489" s="311"/>
      <c r="G489" s="285"/>
      <c r="H489" s="285"/>
      <c r="I489" s="285"/>
      <c r="J489" s="285"/>
      <c r="K489" s="285"/>
      <c r="L489" s="285"/>
      <c r="M489" s="285"/>
      <c r="N489" s="285"/>
      <c r="O489" s="314"/>
    </row>
    <row r="490" ht="15.75" customHeight="1">
      <c r="B490" s="27"/>
      <c r="C490" s="285"/>
      <c r="D490" s="285"/>
      <c r="E490" s="285"/>
      <c r="F490" s="311"/>
      <c r="G490" s="285"/>
      <c r="H490" s="285"/>
      <c r="I490" s="285"/>
      <c r="J490" s="285"/>
      <c r="K490" s="285"/>
      <c r="L490" s="285"/>
      <c r="M490" s="285"/>
      <c r="N490" s="285"/>
      <c r="O490" s="314"/>
    </row>
    <row r="491" ht="15.75" customHeight="1">
      <c r="B491" s="27"/>
      <c r="C491" s="285"/>
      <c r="D491" s="285"/>
      <c r="E491" s="285"/>
      <c r="F491" s="311"/>
      <c r="G491" s="285"/>
      <c r="H491" s="285"/>
      <c r="I491" s="285"/>
      <c r="J491" s="285"/>
      <c r="K491" s="285"/>
      <c r="L491" s="285"/>
      <c r="M491" s="285"/>
      <c r="N491" s="285"/>
      <c r="O491" s="314"/>
    </row>
    <row r="492" ht="15.75" customHeight="1">
      <c r="B492" s="27"/>
      <c r="C492" s="285"/>
      <c r="D492" s="285"/>
      <c r="E492" s="285"/>
      <c r="F492" s="311"/>
      <c r="G492" s="285"/>
      <c r="H492" s="285"/>
      <c r="I492" s="285"/>
      <c r="J492" s="285"/>
      <c r="K492" s="285"/>
      <c r="L492" s="285"/>
      <c r="M492" s="285"/>
      <c r="N492" s="285"/>
      <c r="O492" s="314"/>
    </row>
    <row r="493" ht="15.75" customHeight="1">
      <c r="B493" s="27"/>
      <c r="C493" s="285"/>
      <c r="D493" s="285"/>
      <c r="E493" s="285"/>
      <c r="F493" s="311"/>
      <c r="G493" s="285"/>
      <c r="H493" s="285"/>
      <c r="I493" s="285"/>
      <c r="J493" s="285"/>
      <c r="K493" s="285"/>
      <c r="L493" s="285"/>
      <c r="M493" s="285"/>
      <c r="N493" s="285"/>
      <c r="O493" s="314"/>
    </row>
    <row r="494" ht="15.75" customHeight="1">
      <c r="B494" s="27"/>
      <c r="C494" s="285"/>
      <c r="D494" s="285"/>
      <c r="E494" s="285"/>
      <c r="F494" s="311"/>
      <c r="G494" s="285"/>
      <c r="H494" s="285"/>
      <c r="I494" s="285"/>
      <c r="J494" s="285"/>
      <c r="K494" s="285"/>
      <c r="L494" s="285"/>
      <c r="M494" s="285"/>
      <c r="N494" s="285"/>
      <c r="O494" s="314"/>
    </row>
    <row r="495" ht="15.75" customHeight="1">
      <c r="B495" s="27"/>
      <c r="C495" s="285"/>
      <c r="D495" s="285"/>
      <c r="E495" s="285"/>
      <c r="F495" s="311"/>
      <c r="G495" s="285"/>
      <c r="H495" s="285"/>
      <c r="I495" s="285"/>
      <c r="J495" s="285"/>
      <c r="K495" s="285"/>
      <c r="L495" s="285"/>
      <c r="M495" s="285"/>
      <c r="N495" s="285"/>
      <c r="O495" s="314"/>
    </row>
    <row r="496" ht="15.75" customHeight="1">
      <c r="B496" s="27"/>
      <c r="C496" s="285"/>
      <c r="D496" s="285"/>
      <c r="E496" s="285"/>
      <c r="F496" s="311"/>
      <c r="G496" s="285"/>
      <c r="H496" s="285"/>
      <c r="I496" s="285"/>
      <c r="J496" s="285"/>
      <c r="K496" s="285"/>
      <c r="L496" s="285"/>
      <c r="M496" s="285"/>
      <c r="N496" s="285"/>
      <c r="O496" s="314"/>
    </row>
    <row r="497" ht="15.75" customHeight="1">
      <c r="B497" s="27"/>
      <c r="C497" s="285"/>
      <c r="D497" s="285"/>
      <c r="E497" s="285"/>
      <c r="F497" s="311"/>
      <c r="G497" s="285"/>
      <c r="H497" s="285"/>
      <c r="I497" s="285"/>
      <c r="J497" s="285"/>
      <c r="K497" s="285"/>
      <c r="L497" s="285"/>
      <c r="M497" s="285"/>
      <c r="N497" s="285"/>
      <c r="O497" s="314"/>
    </row>
    <row r="498" ht="15.75" customHeight="1">
      <c r="B498" s="27"/>
      <c r="C498" s="285"/>
      <c r="D498" s="285"/>
      <c r="E498" s="285"/>
      <c r="F498" s="311"/>
      <c r="G498" s="285"/>
      <c r="H498" s="285"/>
      <c r="I498" s="285"/>
      <c r="J498" s="285"/>
      <c r="K498" s="285"/>
      <c r="L498" s="285"/>
      <c r="M498" s="285"/>
      <c r="N498" s="285"/>
      <c r="O498" s="314"/>
    </row>
    <row r="499" ht="15.75" customHeight="1">
      <c r="B499" s="27"/>
      <c r="C499" s="285"/>
      <c r="D499" s="285"/>
      <c r="E499" s="285"/>
      <c r="F499" s="311"/>
      <c r="G499" s="285"/>
      <c r="H499" s="285"/>
      <c r="I499" s="285"/>
      <c r="J499" s="285"/>
      <c r="K499" s="285"/>
      <c r="L499" s="285"/>
      <c r="M499" s="285"/>
      <c r="N499" s="285"/>
      <c r="O499" s="314"/>
    </row>
    <row r="500" ht="15.75" customHeight="1">
      <c r="B500" s="27"/>
      <c r="C500" s="285"/>
      <c r="D500" s="285"/>
      <c r="E500" s="285"/>
      <c r="F500" s="311"/>
      <c r="G500" s="285"/>
      <c r="H500" s="285"/>
      <c r="I500" s="285"/>
      <c r="J500" s="285"/>
      <c r="K500" s="285"/>
      <c r="L500" s="285"/>
      <c r="M500" s="285"/>
      <c r="N500" s="285"/>
      <c r="O500" s="314"/>
    </row>
    <row r="501" ht="15.75" customHeight="1">
      <c r="B501" s="27"/>
      <c r="C501" s="285"/>
      <c r="D501" s="285"/>
      <c r="E501" s="285"/>
      <c r="F501" s="311"/>
      <c r="G501" s="285"/>
      <c r="H501" s="285"/>
      <c r="I501" s="285"/>
      <c r="J501" s="285"/>
      <c r="K501" s="285"/>
      <c r="L501" s="285"/>
      <c r="M501" s="285"/>
      <c r="N501" s="285"/>
      <c r="O501" s="314"/>
    </row>
    <row r="502" ht="15.75" customHeight="1">
      <c r="B502" s="27"/>
      <c r="C502" s="285"/>
      <c r="D502" s="285"/>
      <c r="E502" s="285"/>
      <c r="F502" s="311"/>
      <c r="G502" s="285"/>
      <c r="H502" s="285"/>
      <c r="I502" s="285"/>
      <c r="J502" s="285"/>
      <c r="K502" s="285"/>
      <c r="L502" s="285"/>
      <c r="M502" s="285"/>
      <c r="N502" s="285"/>
      <c r="O502" s="314"/>
    </row>
    <row r="503" ht="15.75" customHeight="1">
      <c r="B503" s="27"/>
      <c r="C503" s="285"/>
      <c r="D503" s="285"/>
      <c r="E503" s="285"/>
      <c r="F503" s="311"/>
      <c r="G503" s="285"/>
      <c r="H503" s="285"/>
      <c r="I503" s="285"/>
      <c r="J503" s="285"/>
      <c r="K503" s="285"/>
      <c r="L503" s="285"/>
      <c r="M503" s="285"/>
      <c r="N503" s="285"/>
      <c r="O503" s="314"/>
    </row>
    <row r="504" ht="15.75" customHeight="1">
      <c r="B504" s="27"/>
      <c r="C504" s="285"/>
      <c r="D504" s="285"/>
      <c r="E504" s="285"/>
      <c r="F504" s="311"/>
      <c r="G504" s="285"/>
      <c r="H504" s="285"/>
      <c r="I504" s="285"/>
      <c r="J504" s="285"/>
      <c r="K504" s="285"/>
      <c r="L504" s="285"/>
      <c r="M504" s="285"/>
      <c r="N504" s="285"/>
      <c r="O504" s="314"/>
    </row>
    <row r="505" ht="15.75" customHeight="1">
      <c r="B505" s="27"/>
      <c r="C505" s="285"/>
      <c r="D505" s="285"/>
      <c r="E505" s="285"/>
      <c r="F505" s="311"/>
      <c r="G505" s="285"/>
      <c r="H505" s="285"/>
      <c r="I505" s="285"/>
      <c r="J505" s="285"/>
      <c r="K505" s="285"/>
      <c r="L505" s="285"/>
      <c r="M505" s="285"/>
      <c r="N505" s="285"/>
      <c r="O505" s="314"/>
    </row>
    <row r="506" ht="15.75" customHeight="1">
      <c r="B506" s="27"/>
      <c r="C506" s="285"/>
      <c r="D506" s="285"/>
      <c r="E506" s="285"/>
      <c r="F506" s="311"/>
      <c r="G506" s="285"/>
      <c r="H506" s="285"/>
      <c r="I506" s="285"/>
      <c r="J506" s="285"/>
      <c r="K506" s="285"/>
      <c r="L506" s="285"/>
      <c r="M506" s="285"/>
      <c r="N506" s="285"/>
      <c r="O506" s="314"/>
    </row>
    <row r="507" ht="15.75" customHeight="1">
      <c r="B507" s="27"/>
      <c r="C507" s="285"/>
      <c r="D507" s="285"/>
      <c r="E507" s="285"/>
      <c r="F507" s="311"/>
      <c r="G507" s="285"/>
      <c r="H507" s="285"/>
      <c r="I507" s="285"/>
      <c r="J507" s="285"/>
      <c r="K507" s="285"/>
      <c r="L507" s="285"/>
      <c r="M507" s="285"/>
      <c r="N507" s="285"/>
      <c r="O507" s="314"/>
    </row>
    <row r="508" ht="15.75" customHeight="1">
      <c r="B508" s="27"/>
      <c r="C508" s="285"/>
      <c r="D508" s="285"/>
      <c r="E508" s="285"/>
      <c r="F508" s="311"/>
      <c r="G508" s="285"/>
      <c r="H508" s="285"/>
      <c r="I508" s="285"/>
      <c r="J508" s="285"/>
      <c r="K508" s="285"/>
      <c r="L508" s="285"/>
      <c r="M508" s="285"/>
      <c r="N508" s="285"/>
      <c r="O508" s="314"/>
    </row>
    <row r="509" ht="15.75" customHeight="1">
      <c r="B509" s="27"/>
      <c r="C509" s="285"/>
      <c r="D509" s="285"/>
      <c r="E509" s="285"/>
      <c r="F509" s="311"/>
      <c r="G509" s="285"/>
      <c r="H509" s="285"/>
      <c r="I509" s="285"/>
      <c r="J509" s="285"/>
      <c r="K509" s="285"/>
      <c r="L509" s="285"/>
      <c r="M509" s="285"/>
      <c r="N509" s="285"/>
      <c r="O509" s="314"/>
    </row>
    <row r="510" ht="15.75" customHeight="1">
      <c r="B510" s="27"/>
      <c r="C510" s="285"/>
      <c r="D510" s="285"/>
      <c r="E510" s="285"/>
      <c r="F510" s="311"/>
      <c r="G510" s="285"/>
      <c r="H510" s="285"/>
      <c r="I510" s="285"/>
      <c r="J510" s="285"/>
      <c r="K510" s="285"/>
      <c r="L510" s="285"/>
      <c r="M510" s="285"/>
      <c r="N510" s="285"/>
      <c r="O510" s="314"/>
    </row>
    <row r="511" ht="15.75" customHeight="1">
      <c r="B511" s="27"/>
      <c r="C511" s="285"/>
      <c r="D511" s="285"/>
      <c r="E511" s="285"/>
      <c r="F511" s="311"/>
      <c r="G511" s="285"/>
      <c r="H511" s="285"/>
      <c r="I511" s="285"/>
      <c r="J511" s="285"/>
      <c r="K511" s="285"/>
      <c r="L511" s="285"/>
      <c r="M511" s="285"/>
      <c r="N511" s="285"/>
      <c r="O511" s="314"/>
    </row>
    <row r="512" ht="15.75" customHeight="1">
      <c r="B512" s="27"/>
      <c r="C512" s="285"/>
      <c r="D512" s="285"/>
      <c r="E512" s="285"/>
      <c r="F512" s="311"/>
      <c r="G512" s="285"/>
      <c r="H512" s="285"/>
      <c r="I512" s="285"/>
      <c r="J512" s="285"/>
      <c r="K512" s="285"/>
      <c r="L512" s="285"/>
      <c r="M512" s="285"/>
      <c r="N512" s="285"/>
      <c r="O512" s="314"/>
    </row>
    <row r="513" ht="15.75" customHeight="1">
      <c r="B513" s="27"/>
      <c r="C513" s="285"/>
      <c r="D513" s="285"/>
      <c r="E513" s="285"/>
      <c r="F513" s="311"/>
      <c r="G513" s="285"/>
      <c r="H513" s="285"/>
      <c r="I513" s="285"/>
      <c r="J513" s="285"/>
      <c r="K513" s="285"/>
      <c r="L513" s="285"/>
      <c r="M513" s="285"/>
      <c r="N513" s="285"/>
      <c r="O513" s="314"/>
    </row>
    <row r="514" ht="15.75" customHeight="1">
      <c r="B514" s="27"/>
      <c r="C514" s="285"/>
      <c r="D514" s="285"/>
      <c r="E514" s="285"/>
      <c r="F514" s="311"/>
      <c r="G514" s="285"/>
      <c r="H514" s="285"/>
      <c r="I514" s="285"/>
      <c r="J514" s="285"/>
      <c r="K514" s="285"/>
      <c r="L514" s="285"/>
      <c r="M514" s="285"/>
      <c r="N514" s="285"/>
      <c r="O514" s="314"/>
    </row>
    <row r="515" ht="15.75" customHeight="1">
      <c r="B515" s="27"/>
      <c r="C515" s="285"/>
      <c r="D515" s="285"/>
      <c r="E515" s="285"/>
      <c r="F515" s="311"/>
      <c r="G515" s="285"/>
      <c r="H515" s="285"/>
      <c r="I515" s="285"/>
      <c r="J515" s="285"/>
      <c r="K515" s="285"/>
      <c r="L515" s="285"/>
      <c r="M515" s="285"/>
      <c r="N515" s="285"/>
      <c r="O515" s="314"/>
    </row>
    <row r="516" ht="15.75" customHeight="1">
      <c r="B516" s="27"/>
      <c r="C516" s="285"/>
      <c r="D516" s="285"/>
      <c r="E516" s="285"/>
      <c r="F516" s="311"/>
      <c r="G516" s="285"/>
      <c r="H516" s="285"/>
      <c r="I516" s="285"/>
      <c r="J516" s="285"/>
      <c r="K516" s="285"/>
      <c r="L516" s="285"/>
      <c r="M516" s="285"/>
      <c r="N516" s="285"/>
      <c r="O516" s="314"/>
    </row>
    <row r="517" ht="15.75" customHeight="1">
      <c r="B517" s="27"/>
      <c r="C517" s="285"/>
      <c r="D517" s="285"/>
      <c r="E517" s="285"/>
      <c r="F517" s="311"/>
      <c r="G517" s="285"/>
      <c r="H517" s="285"/>
      <c r="I517" s="285"/>
      <c r="J517" s="285"/>
      <c r="K517" s="285"/>
      <c r="L517" s="285"/>
      <c r="M517" s="285"/>
      <c r="N517" s="285"/>
      <c r="O517" s="314"/>
    </row>
    <row r="518" ht="15.75" customHeight="1">
      <c r="B518" s="27"/>
      <c r="C518" s="285"/>
      <c r="D518" s="285"/>
      <c r="E518" s="285"/>
      <c r="F518" s="311"/>
      <c r="G518" s="285"/>
      <c r="H518" s="285"/>
      <c r="I518" s="285"/>
      <c r="J518" s="285"/>
      <c r="K518" s="285"/>
      <c r="L518" s="285"/>
      <c r="M518" s="285"/>
      <c r="N518" s="285"/>
      <c r="O518" s="314"/>
    </row>
    <row r="519" ht="15.75" customHeight="1">
      <c r="B519" s="27"/>
      <c r="C519" s="285"/>
      <c r="D519" s="285"/>
      <c r="E519" s="285"/>
      <c r="F519" s="311"/>
      <c r="G519" s="285"/>
      <c r="H519" s="285"/>
      <c r="I519" s="285"/>
      <c r="J519" s="285"/>
      <c r="K519" s="285"/>
      <c r="L519" s="285"/>
      <c r="M519" s="285"/>
      <c r="N519" s="285"/>
      <c r="O519" s="314"/>
    </row>
    <row r="520" ht="15.75" customHeight="1">
      <c r="B520" s="27"/>
      <c r="C520" s="285"/>
      <c r="D520" s="285"/>
      <c r="E520" s="285"/>
      <c r="F520" s="311"/>
      <c r="G520" s="285"/>
      <c r="H520" s="285"/>
      <c r="I520" s="285"/>
      <c r="J520" s="285"/>
      <c r="K520" s="285"/>
      <c r="L520" s="285"/>
      <c r="M520" s="285"/>
      <c r="N520" s="285"/>
      <c r="O520" s="314"/>
    </row>
    <row r="521" ht="15.75" customHeight="1">
      <c r="B521" s="27"/>
      <c r="C521" s="285"/>
      <c r="D521" s="285"/>
      <c r="E521" s="285"/>
      <c r="F521" s="311"/>
      <c r="G521" s="285"/>
      <c r="H521" s="285"/>
      <c r="I521" s="285"/>
      <c r="J521" s="285"/>
      <c r="K521" s="285"/>
      <c r="L521" s="285"/>
      <c r="M521" s="285"/>
      <c r="N521" s="285"/>
      <c r="O521" s="314"/>
    </row>
    <row r="522" ht="15.75" customHeight="1">
      <c r="B522" s="27"/>
      <c r="C522" s="285"/>
      <c r="D522" s="285"/>
      <c r="E522" s="285"/>
      <c r="F522" s="311"/>
      <c r="G522" s="285"/>
      <c r="H522" s="285"/>
      <c r="I522" s="285"/>
      <c r="J522" s="285"/>
      <c r="K522" s="285"/>
      <c r="L522" s="285"/>
      <c r="M522" s="285"/>
      <c r="N522" s="285"/>
      <c r="O522" s="314"/>
    </row>
    <row r="523" ht="15.75" customHeight="1">
      <c r="B523" s="27"/>
      <c r="C523" s="285"/>
      <c r="D523" s="285"/>
      <c r="E523" s="285"/>
      <c r="F523" s="311"/>
      <c r="G523" s="285"/>
      <c r="H523" s="285"/>
      <c r="I523" s="285"/>
      <c r="J523" s="285"/>
      <c r="K523" s="285"/>
      <c r="L523" s="285"/>
      <c r="M523" s="285"/>
      <c r="N523" s="285"/>
      <c r="O523" s="314"/>
    </row>
    <row r="524" ht="15.75" customHeight="1">
      <c r="B524" s="27"/>
      <c r="C524" s="285"/>
      <c r="D524" s="285"/>
      <c r="E524" s="285"/>
      <c r="F524" s="311"/>
      <c r="G524" s="285"/>
      <c r="H524" s="285"/>
      <c r="I524" s="285"/>
      <c r="J524" s="285"/>
      <c r="K524" s="285"/>
      <c r="L524" s="285"/>
      <c r="M524" s="285"/>
      <c r="N524" s="285"/>
      <c r="O524" s="314"/>
    </row>
    <row r="525" ht="15.75" customHeight="1">
      <c r="B525" s="27"/>
      <c r="C525" s="285"/>
      <c r="D525" s="285"/>
      <c r="E525" s="285"/>
      <c r="F525" s="311"/>
      <c r="G525" s="285"/>
      <c r="H525" s="285"/>
      <c r="I525" s="285"/>
      <c r="J525" s="285"/>
      <c r="K525" s="285"/>
      <c r="L525" s="285"/>
      <c r="M525" s="285"/>
      <c r="N525" s="285"/>
      <c r="O525" s="314"/>
    </row>
    <row r="526" ht="15.75" customHeight="1">
      <c r="B526" s="27"/>
      <c r="C526" s="285"/>
      <c r="D526" s="285"/>
      <c r="E526" s="285"/>
      <c r="F526" s="311"/>
      <c r="G526" s="285"/>
      <c r="H526" s="285"/>
      <c r="I526" s="285"/>
      <c r="J526" s="285"/>
      <c r="K526" s="285"/>
      <c r="L526" s="285"/>
      <c r="M526" s="285"/>
      <c r="N526" s="285"/>
      <c r="O526" s="314"/>
    </row>
    <row r="527" ht="15.75" customHeight="1">
      <c r="B527" s="27"/>
      <c r="C527" s="285"/>
      <c r="D527" s="285"/>
      <c r="E527" s="285"/>
      <c r="F527" s="311"/>
      <c r="G527" s="285"/>
      <c r="H527" s="285"/>
      <c r="I527" s="285"/>
      <c r="J527" s="285"/>
      <c r="K527" s="285"/>
      <c r="L527" s="285"/>
      <c r="M527" s="285"/>
      <c r="N527" s="285"/>
      <c r="O527" s="314"/>
    </row>
    <row r="528" ht="15.75" customHeight="1">
      <c r="B528" s="27"/>
      <c r="C528" s="285"/>
      <c r="D528" s="285"/>
      <c r="E528" s="285"/>
      <c r="F528" s="311"/>
      <c r="G528" s="285"/>
      <c r="H528" s="285"/>
      <c r="I528" s="285"/>
      <c r="J528" s="285"/>
      <c r="K528" s="285"/>
      <c r="L528" s="285"/>
      <c r="M528" s="285"/>
      <c r="N528" s="285"/>
      <c r="O528" s="314"/>
    </row>
    <row r="529" ht="15.75" customHeight="1">
      <c r="B529" s="27"/>
      <c r="C529" s="285"/>
      <c r="D529" s="285"/>
      <c r="E529" s="285"/>
      <c r="F529" s="311"/>
      <c r="G529" s="285"/>
      <c r="H529" s="285"/>
      <c r="I529" s="285"/>
      <c r="J529" s="285"/>
      <c r="K529" s="285"/>
      <c r="L529" s="285"/>
      <c r="M529" s="285"/>
      <c r="N529" s="285"/>
      <c r="O529" s="314"/>
    </row>
    <row r="530" ht="15.75" customHeight="1">
      <c r="B530" s="27"/>
      <c r="C530" s="285"/>
      <c r="D530" s="285"/>
      <c r="E530" s="285"/>
      <c r="F530" s="311"/>
      <c r="G530" s="285"/>
      <c r="H530" s="285"/>
      <c r="I530" s="285"/>
      <c r="J530" s="285"/>
      <c r="K530" s="285"/>
      <c r="L530" s="285"/>
      <c r="M530" s="285"/>
      <c r="N530" s="285"/>
      <c r="O530" s="314"/>
    </row>
    <row r="531" ht="15.75" customHeight="1">
      <c r="B531" s="27"/>
      <c r="C531" s="285"/>
      <c r="D531" s="285"/>
      <c r="E531" s="285"/>
      <c r="F531" s="311"/>
      <c r="G531" s="285"/>
      <c r="H531" s="285"/>
      <c r="I531" s="285"/>
      <c r="J531" s="285"/>
      <c r="K531" s="285"/>
      <c r="L531" s="285"/>
      <c r="M531" s="285"/>
      <c r="N531" s="285"/>
      <c r="O531" s="314"/>
    </row>
    <row r="532" ht="15.75" customHeight="1">
      <c r="B532" s="27"/>
      <c r="C532" s="285"/>
      <c r="D532" s="285"/>
      <c r="E532" s="285"/>
      <c r="F532" s="311"/>
      <c r="G532" s="285"/>
      <c r="H532" s="285"/>
      <c r="I532" s="285"/>
      <c r="J532" s="285"/>
      <c r="K532" s="285"/>
      <c r="L532" s="285"/>
      <c r="M532" s="285"/>
      <c r="N532" s="285"/>
      <c r="O532" s="314"/>
    </row>
    <row r="533" ht="15.75" customHeight="1">
      <c r="B533" s="27"/>
      <c r="C533" s="285"/>
      <c r="D533" s="285"/>
      <c r="E533" s="285"/>
      <c r="F533" s="311"/>
      <c r="G533" s="285"/>
      <c r="H533" s="285"/>
      <c r="I533" s="285"/>
      <c r="J533" s="285"/>
      <c r="K533" s="285"/>
      <c r="L533" s="285"/>
      <c r="M533" s="285"/>
      <c r="N533" s="285"/>
      <c r="O533" s="314"/>
    </row>
    <row r="534" ht="15.75" customHeight="1">
      <c r="B534" s="27"/>
      <c r="C534" s="285"/>
      <c r="D534" s="285"/>
      <c r="E534" s="285"/>
      <c r="F534" s="311"/>
      <c r="G534" s="285"/>
      <c r="H534" s="285"/>
      <c r="I534" s="285"/>
      <c r="J534" s="285"/>
      <c r="K534" s="285"/>
      <c r="L534" s="285"/>
      <c r="M534" s="285"/>
      <c r="N534" s="285"/>
      <c r="O534" s="314"/>
    </row>
    <row r="535" ht="15.75" customHeight="1">
      <c r="B535" s="27"/>
      <c r="C535" s="285"/>
      <c r="D535" s="285"/>
      <c r="E535" s="285"/>
      <c r="F535" s="311"/>
      <c r="G535" s="285"/>
      <c r="H535" s="285"/>
      <c r="I535" s="285"/>
      <c r="J535" s="285"/>
      <c r="K535" s="285"/>
      <c r="L535" s="285"/>
      <c r="M535" s="285"/>
      <c r="N535" s="285"/>
      <c r="O535" s="314"/>
    </row>
    <row r="536" ht="15.75" customHeight="1">
      <c r="B536" s="27"/>
      <c r="C536" s="285"/>
      <c r="D536" s="285"/>
      <c r="E536" s="285"/>
      <c r="F536" s="311"/>
      <c r="G536" s="285"/>
      <c r="H536" s="285"/>
      <c r="I536" s="285"/>
      <c r="J536" s="285"/>
      <c r="K536" s="285"/>
      <c r="L536" s="285"/>
      <c r="M536" s="285"/>
      <c r="N536" s="285"/>
      <c r="O536" s="314"/>
    </row>
    <row r="537" ht="15.75" customHeight="1">
      <c r="B537" s="27"/>
      <c r="C537" s="285"/>
      <c r="D537" s="285"/>
      <c r="E537" s="285"/>
      <c r="F537" s="311"/>
      <c r="G537" s="285"/>
      <c r="H537" s="285"/>
      <c r="I537" s="285"/>
      <c r="J537" s="285"/>
      <c r="K537" s="285"/>
      <c r="L537" s="285"/>
      <c r="M537" s="285"/>
      <c r="N537" s="285"/>
      <c r="O537" s="314"/>
    </row>
    <row r="538" ht="15.75" customHeight="1">
      <c r="B538" s="27"/>
      <c r="C538" s="285"/>
      <c r="D538" s="285"/>
      <c r="E538" s="285"/>
      <c r="F538" s="311"/>
      <c r="G538" s="285"/>
      <c r="H538" s="285"/>
      <c r="I538" s="285"/>
      <c r="J538" s="285"/>
      <c r="K538" s="285"/>
      <c r="L538" s="285"/>
      <c r="M538" s="285"/>
      <c r="N538" s="285"/>
      <c r="O538" s="314"/>
    </row>
    <row r="539" ht="15.75" customHeight="1">
      <c r="B539" s="27"/>
      <c r="C539" s="285"/>
      <c r="D539" s="285"/>
      <c r="E539" s="285"/>
      <c r="F539" s="311"/>
      <c r="G539" s="285"/>
      <c r="H539" s="285"/>
      <c r="I539" s="285"/>
      <c r="J539" s="285"/>
      <c r="K539" s="285"/>
      <c r="L539" s="285"/>
      <c r="M539" s="285"/>
      <c r="N539" s="285"/>
      <c r="O539" s="314"/>
    </row>
    <row r="540" ht="15.75" customHeight="1">
      <c r="B540" s="27"/>
      <c r="C540" s="285"/>
      <c r="D540" s="285"/>
      <c r="E540" s="285"/>
      <c r="F540" s="311"/>
      <c r="G540" s="285"/>
      <c r="H540" s="285"/>
      <c r="I540" s="285"/>
      <c r="J540" s="285"/>
      <c r="K540" s="285"/>
      <c r="L540" s="285"/>
      <c r="M540" s="285"/>
      <c r="N540" s="285"/>
      <c r="O540" s="314"/>
    </row>
    <row r="541" ht="15.75" customHeight="1">
      <c r="B541" s="27"/>
      <c r="C541" s="285"/>
      <c r="D541" s="285"/>
      <c r="E541" s="285"/>
      <c r="F541" s="311"/>
      <c r="G541" s="285"/>
      <c r="H541" s="285"/>
      <c r="I541" s="285"/>
      <c r="J541" s="285"/>
      <c r="K541" s="285"/>
      <c r="L541" s="285"/>
      <c r="M541" s="285"/>
      <c r="N541" s="285"/>
      <c r="O541" s="314"/>
    </row>
    <row r="542" ht="15.75" customHeight="1">
      <c r="B542" s="27"/>
      <c r="C542" s="285"/>
      <c r="D542" s="285"/>
      <c r="E542" s="285"/>
      <c r="F542" s="311"/>
      <c r="G542" s="285"/>
      <c r="H542" s="285"/>
      <c r="I542" s="285"/>
      <c r="J542" s="285"/>
      <c r="K542" s="285"/>
      <c r="L542" s="285"/>
      <c r="M542" s="285"/>
      <c r="N542" s="285"/>
      <c r="O542" s="314"/>
    </row>
    <row r="543" ht="15.75" customHeight="1">
      <c r="B543" s="27"/>
      <c r="C543" s="285"/>
      <c r="D543" s="285"/>
      <c r="E543" s="285"/>
      <c r="F543" s="311"/>
      <c r="G543" s="285"/>
      <c r="H543" s="285"/>
      <c r="I543" s="285"/>
      <c r="J543" s="285"/>
      <c r="K543" s="285"/>
      <c r="L543" s="285"/>
      <c r="M543" s="285"/>
      <c r="N543" s="285"/>
      <c r="O543" s="314"/>
    </row>
    <row r="544" ht="15.75" customHeight="1">
      <c r="B544" s="27"/>
      <c r="C544" s="285"/>
      <c r="D544" s="285"/>
      <c r="E544" s="285"/>
      <c r="F544" s="311"/>
      <c r="G544" s="285"/>
      <c r="H544" s="285"/>
      <c r="I544" s="285"/>
      <c r="J544" s="285"/>
      <c r="K544" s="285"/>
      <c r="L544" s="285"/>
      <c r="M544" s="285"/>
      <c r="N544" s="285"/>
      <c r="O544" s="314"/>
    </row>
    <row r="545" ht="15.75" customHeight="1">
      <c r="B545" s="27"/>
      <c r="C545" s="285"/>
      <c r="D545" s="285"/>
      <c r="E545" s="285"/>
      <c r="F545" s="311"/>
      <c r="G545" s="285"/>
      <c r="H545" s="285"/>
      <c r="I545" s="285"/>
      <c r="J545" s="285"/>
      <c r="K545" s="285"/>
      <c r="L545" s="285"/>
      <c r="M545" s="285"/>
      <c r="N545" s="285"/>
      <c r="O545" s="314"/>
    </row>
    <row r="546" ht="15.75" customHeight="1">
      <c r="B546" s="27"/>
      <c r="C546" s="285"/>
      <c r="D546" s="285"/>
      <c r="E546" s="285"/>
      <c r="F546" s="311"/>
      <c r="G546" s="285"/>
      <c r="H546" s="285"/>
      <c r="I546" s="285"/>
      <c r="J546" s="285"/>
      <c r="K546" s="285"/>
      <c r="L546" s="285"/>
      <c r="M546" s="285"/>
      <c r="N546" s="285"/>
      <c r="O546" s="314"/>
    </row>
    <row r="547" ht="15.75" customHeight="1">
      <c r="B547" s="27"/>
      <c r="C547" s="285"/>
      <c r="D547" s="285"/>
      <c r="E547" s="285"/>
      <c r="F547" s="311"/>
      <c r="G547" s="285"/>
      <c r="H547" s="285"/>
      <c r="I547" s="285"/>
      <c r="J547" s="285"/>
      <c r="K547" s="285"/>
      <c r="L547" s="285"/>
      <c r="M547" s="285"/>
      <c r="N547" s="285"/>
      <c r="O547" s="314"/>
    </row>
    <row r="548" ht="15.75" customHeight="1">
      <c r="B548" s="27"/>
      <c r="C548" s="285"/>
      <c r="D548" s="285"/>
      <c r="E548" s="285"/>
      <c r="F548" s="311"/>
      <c r="G548" s="285"/>
      <c r="H548" s="285"/>
      <c r="I548" s="285"/>
      <c r="J548" s="285"/>
      <c r="K548" s="285"/>
      <c r="L548" s="285"/>
      <c r="M548" s="285"/>
      <c r="N548" s="285"/>
      <c r="O548" s="314"/>
    </row>
    <row r="549" ht="15.75" customHeight="1">
      <c r="B549" s="27"/>
      <c r="C549" s="285"/>
      <c r="D549" s="285"/>
      <c r="E549" s="285"/>
      <c r="F549" s="311"/>
      <c r="G549" s="285"/>
      <c r="H549" s="285"/>
      <c r="I549" s="285"/>
      <c r="J549" s="285"/>
      <c r="K549" s="285"/>
      <c r="L549" s="285"/>
      <c r="M549" s="285"/>
      <c r="N549" s="285"/>
      <c r="O549" s="314"/>
    </row>
    <row r="550" ht="15.75" customHeight="1">
      <c r="B550" s="27"/>
      <c r="C550" s="285"/>
      <c r="D550" s="285"/>
      <c r="E550" s="285"/>
      <c r="F550" s="311"/>
      <c r="G550" s="285"/>
      <c r="H550" s="285"/>
      <c r="I550" s="285"/>
      <c r="J550" s="285"/>
      <c r="K550" s="285"/>
      <c r="L550" s="285"/>
      <c r="M550" s="285"/>
      <c r="N550" s="285"/>
      <c r="O550" s="314"/>
    </row>
    <row r="551" ht="15.75" customHeight="1">
      <c r="B551" s="27"/>
      <c r="C551" s="285"/>
      <c r="D551" s="285"/>
      <c r="E551" s="285"/>
      <c r="F551" s="311"/>
      <c r="G551" s="285"/>
      <c r="H551" s="285"/>
      <c r="I551" s="285"/>
      <c r="J551" s="285"/>
      <c r="K551" s="285"/>
      <c r="L551" s="285"/>
      <c r="M551" s="285"/>
      <c r="N551" s="285"/>
      <c r="O551" s="314"/>
    </row>
    <row r="552" ht="15.75" customHeight="1">
      <c r="B552" s="27"/>
      <c r="C552" s="285"/>
      <c r="D552" s="285"/>
      <c r="E552" s="285"/>
      <c r="F552" s="311"/>
      <c r="G552" s="285"/>
      <c r="H552" s="285"/>
      <c r="I552" s="285"/>
      <c r="J552" s="285"/>
      <c r="K552" s="285"/>
      <c r="L552" s="285"/>
      <c r="M552" s="285"/>
      <c r="N552" s="285"/>
      <c r="O552" s="314"/>
    </row>
    <row r="553" ht="15.75" customHeight="1">
      <c r="B553" s="27"/>
      <c r="C553" s="285"/>
      <c r="D553" s="285"/>
      <c r="E553" s="285"/>
      <c r="F553" s="311"/>
      <c r="G553" s="285"/>
      <c r="H553" s="285"/>
      <c r="I553" s="285"/>
      <c r="J553" s="285"/>
      <c r="K553" s="285"/>
      <c r="L553" s="285"/>
      <c r="M553" s="285"/>
      <c r="N553" s="285"/>
      <c r="O553" s="314"/>
    </row>
    <row r="554" ht="15.75" customHeight="1">
      <c r="B554" s="27"/>
      <c r="C554" s="285"/>
      <c r="D554" s="285"/>
      <c r="E554" s="285"/>
      <c r="F554" s="311"/>
      <c r="G554" s="285"/>
      <c r="H554" s="285"/>
      <c r="I554" s="285"/>
      <c r="J554" s="285"/>
      <c r="K554" s="285"/>
      <c r="L554" s="285"/>
      <c r="M554" s="285"/>
      <c r="N554" s="285"/>
      <c r="O554" s="314"/>
    </row>
    <row r="555" ht="15.75" customHeight="1">
      <c r="B555" s="27"/>
      <c r="C555" s="285"/>
      <c r="D555" s="285"/>
      <c r="E555" s="285"/>
      <c r="F555" s="311"/>
      <c r="G555" s="285"/>
      <c r="H555" s="285"/>
      <c r="I555" s="285"/>
      <c r="J555" s="285"/>
      <c r="K555" s="285"/>
      <c r="L555" s="285"/>
      <c r="M555" s="285"/>
      <c r="N555" s="285"/>
      <c r="O555" s="314"/>
    </row>
    <row r="556" ht="15.75" customHeight="1">
      <c r="B556" s="27"/>
      <c r="C556" s="285"/>
      <c r="D556" s="285"/>
      <c r="E556" s="285"/>
      <c r="F556" s="311"/>
      <c r="G556" s="285"/>
      <c r="H556" s="285"/>
      <c r="I556" s="285"/>
      <c r="J556" s="285"/>
      <c r="K556" s="285"/>
      <c r="L556" s="285"/>
      <c r="M556" s="285"/>
      <c r="N556" s="285"/>
      <c r="O556" s="314"/>
    </row>
    <row r="557" ht="15.75" customHeight="1">
      <c r="B557" s="27"/>
      <c r="C557" s="285"/>
      <c r="D557" s="285"/>
      <c r="E557" s="285"/>
      <c r="F557" s="311"/>
      <c r="G557" s="285"/>
      <c r="H557" s="285"/>
      <c r="I557" s="285"/>
      <c r="J557" s="285"/>
      <c r="K557" s="285"/>
      <c r="L557" s="285"/>
      <c r="M557" s="285"/>
      <c r="N557" s="285"/>
      <c r="O557" s="314"/>
    </row>
    <row r="558" ht="15.75" customHeight="1">
      <c r="B558" s="27"/>
      <c r="C558" s="285"/>
      <c r="D558" s="285"/>
      <c r="E558" s="285"/>
      <c r="F558" s="311"/>
      <c r="G558" s="285"/>
      <c r="H558" s="285"/>
      <c r="I558" s="285"/>
      <c r="J558" s="285"/>
      <c r="K558" s="285"/>
      <c r="L558" s="285"/>
      <c r="M558" s="285"/>
      <c r="N558" s="285"/>
      <c r="O558" s="314"/>
    </row>
    <row r="559" ht="15.75" customHeight="1">
      <c r="B559" s="27"/>
      <c r="C559" s="285"/>
      <c r="D559" s="285"/>
      <c r="E559" s="285"/>
      <c r="F559" s="311"/>
      <c r="G559" s="285"/>
      <c r="H559" s="285"/>
      <c r="I559" s="285"/>
      <c r="J559" s="285"/>
      <c r="K559" s="285"/>
      <c r="L559" s="285"/>
      <c r="M559" s="285"/>
      <c r="N559" s="285"/>
      <c r="O559" s="314"/>
    </row>
    <row r="560" ht="15.75" customHeight="1">
      <c r="B560" s="27"/>
      <c r="C560" s="285"/>
      <c r="D560" s="285"/>
      <c r="E560" s="285"/>
      <c r="F560" s="311"/>
      <c r="G560" s="285"/>
      <c r="H560" s="285"/>
      <c r="I560" s="285"/>
      <c r="J560" s="285"/>
      <c r="K560" s="285"/>
      <c r="L560" s="285"/>
      <c r="M560" s="285"/>
      <c r="N560" s="285"/>
      <c r="O560" s="314"/>
    </row>
    <row r="561" ht="15.75" customHeight="1">
      <c r="B561" s="27"/>
      <c r="C561" s="285"/>
      <c r="D561" s="285"/>
      <c r="E561" s="285"/>
      <c r="F561" s="311"/>
      <c r="G561" s="285"/>
      <c r="H561" s="285"/>
      <c r="I561" s="285"/>
      <c r="J561" s="285"/>
      <c r="K561" s="285"/>
      <c r="L561" s="285"/>
      <c r="M561" s="285"/>
      <c r="N561" s="285"/>
      <c r="O561" s="314"/>
    </row>
    <row r="562" ht="15.75" customHeight="1">
      <c r="B562" s="27"/>
      <c r="C562" s="285"/>
      <c r="D562" s="285"/>
      <c r="E562" s="285"/>
      <c r="F562" s="311"/>
      <c r="G562" s="285"/>
      <c r="H562" s="285"/>
      <c r="I562" s="285"/>
      <c r="J562" s="285"/>
      <c r="K562" s="285"/>
      <c r="L562" s="285"/>
      <c r="M562" s="285"/>
      <c r="N562" s="285"/>
      <c r="O562" s="314"/>
    </row>
    <row r="563" ht="15.75" customHeight="1">
      <c r="B563" s="27"/>
      <c r="C563" s="285"/>
      <c r="D563" s="285"/>
      <c r="E563" s="285"/>
      <c r="F563" s="311"/>
      <c r="G563" s="285"/>
      <c r="H563" s="285"/>
      <c r="I563" s="285"/>
      <c r="J563" s="285"/>
      <c r="K563" s="285"/>
      <c r="L563" s="285"/>
      <c r="M563" s="285"/>
      <c r="N563" s="285"/>
      <c r="O563" s="314"/>
    </row>
    <row r="564" ht="15.75" customHeight="1">
      <c r="B564" s="27"/>
      <c r="C564" s="285"/>
      <c r="D564" s="285"/>
      <c r="E564" s="285"/>
      <c r="F564" s="311"/>
      <c r="G564" s="285"/>
      <c r="H564" s="285"/>
      <c r="I564" s="285"/>
      <c r="J564" s="285"/>
      <c r="K564" s="285"/>
      <c r="L564" s="285"/>
      <c r="M564" s="285"/>
      <c r="N564" s="285"/>
      <c r="O564" s="314"/>
    </row>
    <row r="565" ht="15.75" customHeight="1">
      <c r="B565" s="27"/>
      <c r="C565" s="285"/>
      <c r="D565" s="285"/>
      <c r="E565" s="285"/>
      <c r="F565" s="311"/>
      <c r="G565" s="285"/>
      <c r="H565" s="285"/>
      <c r="I565" s="285"/>
      <c r="J565" s="285"/>
      <c r="K565" s="285"/>
      <c r="L565" s="285"/>
      <c r="M565" s="285"/>
      <c r="N565" s="285"/>
      <c r="O565" s="314"/>
    </row>
    <row r="566" ht="15.75" customHeight="1">
      <c r="B566" s="27"/>
      <c r="C566" s="285"/>
      <c r="D566" s="285"/>
      <c r="E566" s="285"/>
      <c r="F566" s="311"/>
      <c r="G566" s="285"/>
      <c r="H566" s="285"/>
      <c r="I566" s="285"/>
      <c r="J566" s="285"/>
      <c r="K566" s="285"/>
      <c r="L566" s="285"/>
      <c r="M566" s="285"/>
      <c r="N566" s="285"/>
      <c r="O566" s="314"/>
    </row>
    <row r="567" ht="15.75" customHeight="1">
      <c r="B567" s="27"/>
      <c r="C567" s="285"/>
      <c r="D567" s="285"/>
      <c r="E567" s="285"/>
      <c r="F567" s="311"/>
      <c r="G567" s="285"/>
      <c r="H567" s="285"/>
      <c r="I567" s="285"/>
      <c r="J567" s="285"/>
      <c r="K567" s="285"/>
      <c r="L567" s="285"/>
      <c r="M567" s="285"/>
      <c r="N567" s="285"/>
      <c r="O567" s="314"/>
    </row>
    <row r="568" ht="15.75" customHeight="1">
      <c r="B568" s="27"/>
      <c r="C568" s="285"/>
      <c r="D568" s="285"/>
      <c r="E568" s="285"/>
      <c r="F568" s="311"/>
      <c r="G568" s="285"/>
      <c r="H568" s="285"/>
      <c r="I568" s="285"/>
      <c r="J568" s="285"/>
      <c r="K568" s="285"/>
      <c r="L568" s="285"/>
      <c r="M568" s="285"/>
      <c r="N568" s="285"/>
      <c r="O568" s="314"/>
    </row>
    <row r="569" ht="15.75" customHeight="1">
      <c r="B569" s="27"/>
      <c r="C569" s="285"/>
      <c r="D569" s="285"/>
      <c r="E569" s="285"/>
      <c r="F569" s="311"/>
      <c r="G569" s="285"/>
      <c r="H569" s="285"/>
      <c r="I569" s="285"/>
      <c r="J569" s="285"/>
      <c r="K569" s="285"/>
      <c r="L569" s="285"/>
      <c r="M569" s="285"/>
      <c r="N569" s="285"/>
      <c r="O569" s="314"/>
    </row>
    <row r="570" ht="15.75" customHeight="1">
      <c r="B570" s="27"/>
      <c r="C570" s="285"/>
      <c r="D570" s="285"/>
      <c r="E570" s="285"/>
      <c r="F570" s="311"/>
      <c r="G570" s="285"/>
      <c r="H570" s="285"/>
      <c r="I570" s="285"/>
      <c r="J570" s="285"/>
      <c r="K570" s="285"/>
      <c r="L570" s="285"/>
      <c r="M570" s="285"/>
      <c r="N570" s="285"/>
      <c r="O570" s="314"/>
    </row>
    <row r="571" ht="15.75" customHeight="1">
      <c r="B571" s="27"/>
      <c r="C571" s="285"/>
      <c r="D571" s="285"/>
      <c r="E571" s="285"/>
      <c r="F571" s="311"/>
      <c r="G571" s="285"/>
      <c r="H571" s="285"/>
      <c r="I571" s="285"/>
      <c r="J571" s="285"/>
      <c r="K571" s="285"/>
      <c r="L571" s="285"/>
      <c r="M571" s="285"/>
      <c r="N571" s="285"/>
      <c r="O571" s="314"/>
    </row>
    <row r="572" ht="15.75" customHeight="1">
      <c r="B572" s="27"/>
      <c r="C572" s="285"/>
      <c r="D572" s="285"/>
      <c r="E572" s="285"/>
      <c r="F572" s="311"/>
      <c r="G572" s="285"/>
      <c r="H572" s="285"/>
      <c r="I572" s="285"/>
      <c r="J572" s="285"/>
      <c r="K572" s="285"/>
      <c r="L572" s="285"/>
      <c r="M572" s="285"/>
      <c r="N572" s="285"/>
      <c r="O572" s="314"/>
    </row>
    <row r="573" ht="15.75" customHeight="1">
      <c r="B573" s="27"/>
      <c r="C573" s="285"/>
      <c r="D573" s="285"/>
      <c r="E573" s="285"/>
      <c r="F573" s="311"/>
      <c r="G573" s="285"/>
      <c r="H573" s="285"/>
      <c r="I573" s="285"/>
      <c r="J573" s="285"/>
      <c r="K573" s="285"/>
      <c r="L573" s="285"/>
      <c r="M573" s="285"/>
      <c r="N573" s="285"/>
      <c r="O573" s="314"/>
    </row>
    <row r="574" ht="15.75" customHeight="1">
      <c r="B574" s="27"/>
      <c r="C574" s="285"/>
      <c r="D574" s="285"/>
      <c r="E574" s="285"/>
      <c r="F574" s="311"/>
      <c r="G574" s="285"/>
      <c r="H574" s="285"/>
      <c r="I574" s="285"/>
      <c r="J574" s="285"/>
      <c r="K574" s="285"/>
      <c r="L574" s="285"/>
      <c r="M574" s="285"/>
      <c r="N574" s="285"/>
      <c r="O574" s="314"/>
    </row>
    <row r="575" ht="15.75" customHeight="1">
      <c r="B575" s="27"/>
      <c r="C575" s="285"/>
      <c r="D575" s="285"/>
      <c r="E575" s="285"/>
      <c r="F575" s="311"/>
      <c r="G575" s="285"/>
      <c r="H575" s="285"/>
      <c r="I575" s="285"/>
      <c r="J575" s="285"/>
      <c r="K575" s="285"/>
      <c r="L575" s="285"/>
      <c r="M575" s="285"/>
      <c r="N575" s="285"/>
      <c r="O575" s="314"/>
    </row>
    <row r="576" ht="15.75" customHeight="1">
      <c r="B576" s="27"/>
      <c r="C576" s="285"/>
      <c r="D576" s="285"/>
      <c r="E576" s="285"/>
      <c r="F576" s="311"/>
      <c r="G576" s="285"/>
      <c r="H576" s="285"/>
      <c r="I576" s="285"/>
      <c r="J576" s="285"/>
      <c r="K576" s="285"/>
      <c r="L576" s="285"/>
      <c r="M576" s="285"/>
      <c r="N576" s="285"/>
      <c r="O576" s="314"/>
    </row>
    <row r="577" ht="15.75" customHeight="1">
      <c r="B577" s="27"/>
      <c r="C577" s="285"/>
      <c r="D577" s="285"/>
      <c r="E577" s="285"/>
      <c r="F577" s="311"/>
      <c r="G577" s="285"/>
      <c r="H577" s="285"/>
      <c r="I577" s="285"/>
      <c r="J577" s="285"/>
      <c r="K577" s="285"/>
      <c r="L577" s="285"/>
      <c r="M577" s="285"/>
      <c r="N577" s="285"/>
      <c r="O577" s="314"/>
    </row>
    <row r="578" ht="15.75" customHeight="1">
      <c r="B578" s="27"/>
      <c r="C578" s="285"/>
      <c r="D578" s="285"/>
      <c r="E578" s="285"/>
      <c r="F578" s="311"/>
      <c r="G578" s="285"/>
      <c r="H578" s="285"/>
      <c r="I578" s="285"/>
      <c r="J578" s="285"/>
      <c r="K578" s="285"/>
      <c r="L578" s="285"/>
      <c r="M578" s="285"/>
      <c r="N578" s="285"/>
      <c r="O578" s="314"/>
    </row>
    <row r="579" ht="15.75" customHeight="1">
      <c r="B579" s="27"/>
      <c r="C579" s="285"/>
      <c r="D579" s="285"/>
      <c r="E579" s="285"/>
      <c r="F579" s="311"/>
      <c r="G579" s="285"/>
      <c r="H579" s="285"/>
      <c r="I579" s="285"/>
      <c r="J579" s="285"/>
      <c r="K579" s="285"/>
      <c r="L579" s="285"/>
      <c r="M579" s="285"/>
      <c r="N579" s="285"/>
      <c r="O579" s="314"/>
    </row>
    <row r="580" ht="15.75" customHeight="1">
      <c r="B580" s="27"/>
      <c r="C580" s="285"/>
      <c r="D580" s="285"/>
      <c r="E580" s="285"/>
      <c r="F580" s="311"/>
      <c r="G580" s="285"/>
      <c r="H580" s="285"/>
      <c r="I580" s="285"/>
      <c r="J580" s="285"/>
      <c r="K580" s="285"/>
      <c r="L580" s="285"/>
      <c r="M580" s="285"/>
      <c r="N580" s="285"/>
      <c r="O580" s="314"/>
    </row>
    <row r="581" ht="15.75" customHeight="1">
      <c r="B581" s="27"/>
      <c r="C581" s="285"/>
      <c r="D581" s="285"/>
      <c r="E581" s="285"/>
      <c r="F581" s="311"/>
      <c r="G581" s="285"/>
      <c r="H581" s="285"/>
      <c r="I581" s="285"/>
      <c r="J581" s="285"/>
      <c r="K581" s="285"/>
      <c r="L581" s="285"/>
      <c r="M581" s="285"/>
      <c r="N581" s="285"/>
      <c r="O581" s="314"/>
    </row>
    <row r="582" ht="15.75" customHeight="1">
      <c r="B582" s="27"/>
      <c r="C582" s="285"/>
      <c r="D582" s="285"/>
      <c r="E582" s="285"/>
      <c r="F582" s="311"/>
      <c r="G582" s="285"/>
      <c r="H582" s="285"/>
      <c r="I582" s="285"/>
      <c r="J582" s="285"/>
      <c r="K582" s="285"/>
      <c r="L582" s="285"/>
      <c r="M582" s="285"/>
      <c r="N582" s="285"/>
      <c r="O582" s="314"/>
    </row>
    <row r="583" ht="15.75" customHeight="1">
      <c r="B583" s="27"/>
      <c r="C583" s="285"/>
      <c r="D583" s="285"/>
      <c r="E583" s="285"/>
      <c r="F583" s="311"/>
      <c r="G583" s="285"/>
      <c r="H583" s="285"/>
      <c r="I583" s="285"/>
      <c r="J583" s="285"/>
      <c r="K583" s="285"/>
      <c r="L583" s="285"/>
      <c r="M583" s="285"/>
      <c r="N583" s="285"/>
      <c r="O583" s="314"/>
    </row>
    <row r="584" ht="15.75" customHeight="1">
      <c r="B584" s="27"/>
      <c r="C584" s="285"/>
      <c r="D584" s="285"/>
      <c r="E584" s="285"/>
      <c r="F584" s="311"/>
      <c r="G584" s="285"/>
      <c r="H584" s="285"/>
      <c r="I584" s="285"/>
      <c r="J584" s="285"/>
      <c r="K584" s="285"/>
      <c r="L584" s="285"/>
      <c r="M584" s="285"/>
      <c r="N584" s="285"/>
      <c r="O584" s="314"/>
    </row>
    <row r="585" ht="15.75" customHeight="1">
      <c r="B585" s="27"/>
      <c r="C585" s="285"/>
      <c r="D585" s="285"/>
      <c r="E585" s="285"/>
      <c r="F585" s="311"/>
      <c r="G585" s="285"/>
      <c r="H585" s="285"/>
      <c r="I585" s="285"/>
      <c r="J585" s="285"/>
      <c r="K585" s="285"/>
      <c r="L585" s="285"/>
      <c r="M585" s="285"/>
      <c r="N585" s="285"/>
      <c r="O585" s="314"/>
    </row>
    <row r="586" ht="15.75" customHeight="1">
      <c r="B586" s="27"/>
      <c r="C586" s="285"/>
      <c r="D586" s="285"/>
      <c r="E586" s="285"/>
      <c r="F586" s="311"/>
      <c r="G586" s="285"/>
      <c r="H586" s="285"/>
      <c r="I586" s="285"/>
      <c r="J586" s="285"/>
      <c r="K586" s="285"/>
      <c r="L586" s="285"/>
      <c r="M586" s="285"/>
      <c r="N586" s="285"/>
      <c r="O586" s="314"/>
    </row>
    <row r="587" ht="15.75" customHeight="1">
      <c r="B587" s="27"/>
      <c r="C587" s="285"/>
      <c r="D587" s="285"/>
      <c r="E587" s="285"/>
      <c r="F587" s="311"/>
      <c r="G587" s="285"/>
      <c r="H587" s="285"/>
      <c r="I587" s="285"/>
      <c r="J587" s="285"/>
      <c r="K587" s="285"/>
      <c r="L587" s="285"/>
      <c r="M587" s="285"/>
      <c r="N587" s="285"/>
      <c r="O587" s="314"/>
    </row>
    <row r="588" ht="15.75" customHeight="1">
      <c r="B588" s="27"/>
      <c r="C588" s="285"/>
      <c r="D588" s="285"/>
      <c r="E588" s="285"/>
      <c r="F588" s="311"/>
      <c r="G588" s="285"/>
      <c r="H588" s="285"/>
      <c r="I588" s="285"/>
      <c r="J588" s="285"/>
      <c r="K588" s="285"/>
      <c r="L588" s="285"/>
      <c r="M588" s="285"/>
      <c r="N588" s="285"/>
      <c r="O588" s="314"/>
    </row>
    <row r="589" ht="15.75" customHeight="1">
      <c r="B589" s="27"/>
      <c r="C589" s="285"/>
      <c r="D589" s="285"/>
      <c r="E589" s="285"/>
      <c r="F589" s="311"/>
      <c r="G589" s="285"/>
      <c r="H589" s="285"/>
      <c r="I589" s="285"/>
      <c r="J589" s="285"/>
      <c r="K589" s="285"/>
      <c r="L589" s="285"/>
      <c r="M589" s="285"/>
      <c r="N589" s="285"/>
      <c r="O589" s="314"/>
    </row>
    <row r="590" ht="15.75" customHeight="1">
      <c r="B590" s="27"/>
      <c r="C590" s="285"/>
      <c r="D590" s="285"/>
      <c r="E590" s="285"/>
      <c r="F590" s="311"/>
      <c r="G590" s="285"/>
      <c r="H590" s="285"/>
      <c r="I590" s="285"/>
      <c r="J590" s="285"/>
      <c r="K590" s="285"/>
      <c r="L590" s="285"/>
      <c r="M590" s="285"/>
      <c r="N590" s="285"/>
      <c r="O590" s="314"/>
    </row>
    <row r="591" ht="15.75" customHeight="1">
      <c r="B591" s="27"/>
      <c r="C591" s="285"/>
      <c r="D591" s="285"/>
      <c r="E591" s="285"/>
      <c r="F591" s="311"/>
      <c r="G591" s="285"/>
      <c r="H591" s="285"/>
      <c r="I591" s="285"/>
      <c r="J591" s="285"/>
      <c r="K591" s="285"/>
      <c r="L591" s="285"/>
      <c r="M591" s="285"/>
      <c r="N591" s="285"/>
      <c r="O591" s="314"/>
    </row>
    <row r="592" ht="15.75" customHeight="1">
      <c r="B592" s="27"/>
      <c r="C592" s="285"/>
      <c r="D592" s="285"/>
      <c r="E592" s="285"/>
      <c r="F592" s="311"/>
      <c r="G592" s="285"/>
      <c r="H592" s="285"/>
      <c r="I592" s="285"/>
      <c r="J592" s="285"/>
      <c r="K592" s="285"/>
      <c r="L592" s="285"/>
      <c r="M592" s="285"/>
      <c r="N592" s="285"/>
      <c r="O592" s="314"/>
    </row>
    <row r="593" ht="15.75" customHeight="1">
      <c r="B593" s="27"/>
      <c r="C593" s="285"/>
      <c r="D593" s="285"/>
      <c r="E593" s="285"/>
      <c r="F593" s="311"/>
      <c r="G593" s="285"/>
      <c r="H593" s="285"/>
      <c r="I593" s="285"/>
      <c r="J593" s="285"/>
      <c r="K593" s="285"/>
      <c r="L593" s="285"/>
      <c r="M593" s="285"/>
      <c r="N593" s="285"/>
      <c r="O593" s="314"/>
    </row>
    <row r="594" ht="15.75" customHeight="1">
      <c r="B594" s="27"/>
      <c r="C594" s="285"/>
      <c r="D594" s="285"/>
      <c r="E594" s="285"/>
      <c r="F594" s="311"/>
      <c r="G594" s="285"/>
      <c r="H594" s="285"/>
      <c r="I594" s="285"/>
      <c r="J594" s="285"/>
      <c r="K594" s="285"/>
      <c r="L594" s="285"/>
      <c r="M594" s="285"/>
      <c r="N594" s="285"/>
      <c r="O594" s="314"/>
    </row>
    <row r="595" ht="15.75" customHeight="1">
      <c r="B595" s="27"/>
      <c r="C595" s="285"/>
      <c r="D595" s="285"/>
      <c r="E595" s="285"/>
      <c r="F595" s="311"/>
      <c r="G595" s="285"/>
      <c r="H595" s="285"/>
      <c r="I595" s="285"/>
      <c r="J595" s="285"/>
      <c r="K595" s="285"/>
      <c r="L595" s="285"/>
      <c r="M595" s="285"/>
      <c r="N595" s="285"/>
      <c r="O595" s="314"/>
    </row>
    <row r="596" ht="15.75" customHeight="1">
      <c r="B596" s="27"/>
      <c r="C596" s="285"/>
      <c r="D596" s="285"/>
      <c r="E596" s="285"/>
      <c r="F596" s="311"/>
      <c r="G596" s="285"/>
      <c r="H596" s="285"/>
      <c r="I596" s="285"/>
      <c r="J596" s="285"/>
      <c r="K596" s="285"/>
      <c r="L596" s="285"/>
      <c r="M596" s="285"/>
      <c r="N596" s="285"/>
      <c r="O596" s="314"/>
    </row>
    <row r="597" ht="15.75" customHeight="1">
      <c r="B597" s="27"/>
      <c r="C597" s="285"/>
      <c r="D597" s="285"/>
      <c r="E597" s="285"/>
      <c r="F597" s="311"/>
      <c r="G597" s="285"/>
      <c r="H597" s="285"/>
      <c r="I597" s="285"/>
      <c r="J597" s="285"/>
      <c r="K597" s="285"/>
      <c r="L597" s="285"/>
      <c r="M597" s="285"/>
      <c r="N597" s="285"/>
      <c r="O597" s="314"/>
    </row>
    <row r="598" ht="15.75" customHeight="1">
      <c r="B598" s="27"/>
      <c r="C598" s="285"/>
      <c r="D598" s="285"/>
      <c r="E598" s="285"/>
      <c r="F598" s="311"/>
      <c r="G598" s="285"/>
      <c r="H598" s="285"/>
      <c r="I598" s="285"/>
      <c r="J598" s="285"/>
      <c r="K598" s="285"/>
      <c r="L598" s="285"/>
      <c r="M598" s="285"/>
      <c r="N598" s="285"/>
      <c r="O598" s="314"/>
    </row>
    <row r="599" ht="15.75" customHeight="1">
      <c r="B599" s="27"/>
      <c r="C599" s="285"/>
      <c r="D599" s="285"/>
      <c r="E599" s="285"/>
      <c r="F599" s="311"/>
      <c r="G599" s="285"/>
      <c r="H599" s="285"/>
      <c r="I599" s="285"/>
      <c r="J599" s="285"/>
      <c r="K599" s="285"/>
      <c r="L599" s="285"/>
      <c r="M599" s="285"/>
      <c r="N599" s="285"/>
      <c r="O599" s="314"/>
    </row>
    <row r="600" ht="15.75" customHeight="1">
      <c r="B600" s="27"/>
      <c r="C600" s="285"/>
      <c r="D600" s="285"/>
      <c r="E600" s="285"/>
      <c r="F600" s="311"/>
      <c r="G600" s="285"/>
      <c r="H600" s="285"/>
      <c r="I600" s="285"/>
      <c r="J600" s="285"/>
      <c r="K600" s="285"/>
      <c r="L600" s="285"/>
      <c r="M600" s="285"/>
      <c r="N600" s="285"/>
      <c r="O600" s="314"/>
    </row>
    <row r="601" ht="15.75" customHeight="1">
      <c r="B601" s="27"/>
      <c r="C601" s="285"/>
      <c r="D601" s="285"/>
      <c r="E601" s="285"/>
      <c r="F601" s="311"/>
      <c r="G601" s="285"/>
      <c r="H601" s="285"/>
      <c r="I601" s="285"/>
      <c r="J601" s="285"/>
      <c r="K601" s="285"/>
      <c r="L601" s="285"/>
      <c r="M601" s="285"/>
      <c r="N601" s="285"/>
      <c r="O601" s="314"/>
    </row>
    <row r="602" ht="15.75" customHeight="1">
      <c r="B602" s="27"/>
      <c r="C602" s="285"/>
      <c r="D602" s="285"/>
      <c r="E602" s="285"/>
      <c r="F602" s="311"/>
      <c r="G602" s="285"/>
      <c r="H602" s="285"/>
      <c r="I602" s="285"/>
      <c r="J602" s="285"/>
      <c r="K602" s="285"/>
      <c r="L602" s="285"/>
      <c r="M602" s="285"/>
      <c r="N602" s="285"/>
      <c r="O602" s="314"/>
    </row>
    <row r="603" ht="15.75" customHeight="1">
      <c r="B603" s="27"/>
      <c r="C603" s="285"/>
      <c r="D603" s="285"/>
      <c r="E603" s="285"/>
      <c r="F603" s="311"/>
      <c r="G603" s="285"/>
      <c r="H603" s="285"/>
      <c r="I603" s="285"/>
      <c r="J603" s="285"/>
      <c r="K603" s="285"/>
      <c r="L603" s="285"/>
      <c r="M603" s="285"/>
      <c r="N603" s="285"/>
      <c r="O603" s="314"/>
    </row>
    <row r="604" ht="15.75" customHeight="1">
      <c r="B604" s="27"/>
      <c r="C604" s="285"/>
      <c r="D604" s="285"/>
      <c r="E604" s="285"/>
      <c r="F604" s="311"/>
      <c r="G604" s="285"/>
      <c r="H604" s="285"/>
      <c r="I604" s="285"/>
      <c r="J604" s="285"/>
      <c r="K604" s="285"/>
      <c r="L604" s="285"/>
      <c r="M604" s="285"/>
      <c r="N604" s="285"/>
      <c r="O604" s="314"/>
    </row>
    <row r="605" ht="15.75" customHeight="1">
      <c r="B605" s="27"/>
      <c r="C605" s="285"/>
      <c r="D605" s="285"/>
      <c r="E605" s="285"/>
      <c r="F605" s="311"/>
      <c r="G605" s="285"/>
      <c r="H605" s="285"/>
      <c r="I605" s="285"/>
      <c r="J605" s="285"/>
      <c r="K605" s="285"/>
      <c r="L605" s="285"/>
      <c r="M605" s="285"/>
      <c r="N605" s="285"/>
      <c r="O605" s="314"/>
    </row>
    <row r="606" ht="15.75" customHeight="1">
      <c r="B606" s="27"/>
      <c r="C606" s="285"/>
      <c r="D606" s="285"/>
      <c r="E606" s="285"/>
      <c r="F606" s="311"/>
      <c r="G606" s="285"/>
      <c r="H606" s="285"/>
      <c r="I606" s="285"/>
      <c r="J606" s="285"/>
      <c r="K606" s="285"/>
      <c r="L606" s="285"/>
      <c r="M606" s="285"/>
      <c r="N606" s="285"/>
      <c r="O606" s="314"/>
    </row>
    <row r="607" ht="15.75" customHeight="1">
      <c r="B607" s="27"/>
      <c r="C607" s="285"/>
      <c r="D607" s="285"/>
      <c r="E607" s="285"/>
      <c r="F607" s="311"/>
      <c r="G607" s="285"/>
      <c r="H607" s="285"/>
      <c r="I607" s="285"/>
      <c r="J607" s="285"/>
      <c r="K607" s="285"/>
      <c r="L607" s="285"/>
      <c r="M607" s="285"/>
      <c r="N607" s="285"/>
      <c r="O607" s="314"/>
    </row>
    <row r="608" ht="15.75" customHeight="1">
      <c r="B608" s="27"/>
      <c r="C608" s="285"/>
      <c r="D608" s="285"/>
      <c r="E608" s="285"/>
      <c r="F608" s="311"/>
      <c r="G608" s="285"/>
      <c r="H608" s="285"/>
      <c r="I608" s="285"/>
      <c r="J608" s="285"/>
      <c r="K608" s="285"/>
      <c r="L608" s="285"/>
      <c r="M608" s="285"/>
      <c r="N608" s="285"/>
      <c r="O608" s="314"/>
    </row>
    <row r="609" ht="15.75" customHeight="1">
      <c r="B609" s="27"/>
      <c r="C609" s="285"/>
      <c r="D609" s="285"/>
      <c r="E609" s="285"/>
      <c r="F609" s="311"/>
      <c r="G609" s="285"/>
      <c r="H609" s="285"/>
      <c r="I609" s="285"/>
      <c r="J609" s="285"/>
      <c r="K609" s="285"/>
      <c r="L609" s="285"/>
      <c r="M609" s="285"/>
      <c r="N609" s="285"/>
      <c r="O609" s="314"/>
    </row>
    <row r="610" ht="15.75" customHeight="1">
      <c r="B610" s="27"/>
      <c r="C610" s="285"/>
      <c r="D610" s="285"/>
      <c r="E610" s="285"/>
      <c r="F610" s="311"/>
      <c r="G610" s="285"/>
      <c r="H610" s="285"/>
      <c r="I610" s="285"/>
      <c r="J610" s="285"/>
      <c r="K610" s="285"/>
      <c r="L610" s="285"/>
      <c r="M610" s="285"/>
      <c r="N610" s="285"/>
      <c r="O610" s="314"/>
    </row>
    <row r="611" ht="15.75" customHeight="1">
      <c r="B611" s="27"/>
      <c r="C611" s="285"/>
      <c r="D611" s="285"/>
      <c r="E611" s="285"/>
      <c r="F611" s="311"/>
      <c r="G611" s="285"/>
      <c r="H611" s="285"/>
      <c r="I611" s="285"/>
      <c r="J611" s="285"/>
      <c r="K611" s="285"/>
      <c r="L611" s="285"/>
      <c r="M611" s="285"/>
      <c r="N611" s="285"/>
      <c r="O611" s="314"/>
    </row>
    <row r="612" ht="15.75" customHeight="1">
      <c r="B612" s="27"/>
      <c r="C612" s="285"/>
      <c r="D612" s="285"/>
      <c r="E612" s="285"/>
      <c r="F612" s="311"/>
      <c r="G612" s="285"/>
      <c r="H612" s="285"/>
      <c r="I612" s="285"/>
      <c r="J612" s="285"/>
      <c r="K612" s="285"/>
      <c r="L612" s="285"/>
      <c r="M612" s="285"/>
      <c r="N612" s="285"/>
      <c r="O612" s="314"/>
    </row>
    <row r="613" ht="15.75" customHeight="1">
      <c r="B613" s="27"/>
      <c r="C613" s="285"/>
      <c r="D613" s="285"/>
      <c r="E613" s="285"/>
      <c r="F613" s="311"/>
      <c r="G613" s="285"/>
      <c r="H613" s="285"/>
      <c r="I613" s="285"/>
      <c r="J613" s="285"/>
      <c r="K613" s="285"/>
      <c r="L613" s="285"/>
      <c r="M613" s="285"/>
      <c r="N613" s="285"/>
      <c r="O613" s="314"/>
    </row>
    <row r="614" ht="15.75" customHeight="1">
      <c r="B614" s="27"/>
      <c r="C614" s="285"/>
      <c r="D614" s="285"/>
      <c r="E614" s="285"/>
      <c r="F614" s="311"/>
      <c r="G614" s="285"/>
      <c r="H614" s="285"/>
      <c r="I614" s="285"/>
      <c r="J614" s="285"/>
      <c r="K614" s="285"/>
      <c r="L614" s="285"/>
      <c r="M614" s="285"/>
      <c r="N614" s="285"/>
      <c r="O614" s="314"/>
    </row>
    <row r="615" ht="15.75" customHeight="1">
      <c r="B615" s="27"/>
      <c r="C615" s="285"/>
      <c r="D615" s="285"/>
      <c r="E615" s="285"/>
      <c r="F615" s="311"/>
      <c r="G615" s="285"/>
      <c r="H615" s="285"/>
      <c r="I615" s="285"/>
      <c r="J615" s="285"/>
      <c r="K615" s="285"/>
      <c r="L615" s="285"/>
      <c r="M615" s="285"/>
      <c r="N615" s="285"/>
      <c r="O615" s="314"/>
    </row>
    <row r="616" ht="15.75" customHeight="1">
      <c r="B616" s="27"/>
      <c r="C616" s="285"/>
      <c r="D616" s="285"/>
      <c r="E616" s="285"/>
      <c r="F616" s="311"/>
      <c r="G616" s="285"/>
      <c r="H616" s="285"/>
      <c r="I616" s="285"/>
      <c r="J616" s="285"/>
      <c r="K616" s="285"/>
      <c r="L616" s="285"/>
      <c r="M616" s="285"/>
      <c r="N616" s="285"/>
      <c r="O616" s="314"/>
    </row>
    <row r="617" ht="15.75" customHeight="1">
      <c r="B617" s="27"/>
      <c r="C617" s="285"/>
      <c r="D617" s="285"/>
      <c r="E617" s="285"/>
      <c r="F617" s="311"/>
      <c r="G617" s="285"/>
      <c r="H617" s="285"/>
      <c r="I617" s="285"/>
      <c r="J617" s="285"/>
      <c r="K617" s="285"/>
      <c r="L617" s="285"/>
      <c r="M617" s="285"/>
      <c r="N617" s="285"/>
      <c r="O617" s="314"/>
    </row>
    <row r="618" ht="15.75" customHeight="1">
      <c r="B618" s="27"/>
      <c r="C618" s="285"/>
      <c r="D618" s="285"/>
      <c r="E618" s="285"/>
      <c r="F618" s="311"/>
      <c r="G618" s="285"/>
      <c r="H618" s="285"/>
      <c r="I618" s="285"/>
      <c r="J618" s="285"/>
      <c r="K618" s="285"/>
      <c r="L618" s="285"/>
      <c r="M618" s="285"/>
      <c r="N618" s="285"/>
      <c r="O618" s="314"/>
    </row>
    <row r="619" ht="15.75" customHeight="1">
      <c r="B619" s="27"/>
      <c r="C619" s="285"/>
      <c r="D619" s="285"/>
      <c r="E619" s="285"/>
      <c r="F619" s="311"/>
      <c r="G619" s="285"/>
      <c r="H619" s="285"/>
      <c r="I619" s="285"/>
      <c r="J619" s="285"/>
      <c r="K619" s="285"/>
      <c r="L619" s="285"/>
      <c r="M619" s="285"/>
      <c r="N619" s="285"/>
      <c r="O619" s="314"/>
    </row>
    <row r="620" ht="15.75" customHeight="1">
      <c r="B620" s="27"/>
      <c r="C620" s="285"/>
      <c r="D620" s="285"/>
      <c r="E620" s="285"/>
      <c r="F620" s="311"/>
      <c r="G620" s="285"/>
      <c r="H620" s="285"/>
      <c r="I620" s="285"/>
      <c r="J620" s="285"/>
      <c r="K620" s="285"/>
      <c r="L620" s="285"/>
      <c r="M620" s="285"/>
      <c r="N620" s="285"/>
      <c r="O620" s="314"/>
    </row>
    <row r="621" ht="15.75" customHeight="1">
      <c r="B621" s="27"/>
      <c r="C621" s="285"/>
      <c r="D621" s="285"/>
      <c r="E621" s="285"/>
      <c r="F621" s="311"/>
      <c r="G621" s="285"/>
      <c r="H621" s="285"/>
      <c r="I621" s="285"/>
      <c r="J621" s="285"/>
      <c r="K621" s="285"/>
      <c r="L621" s="285"/>
      <c r="M621" s="285"/>
      <c r="N621" s="285"/>
      <c r="O621" s="314"/>
    </row>
    <row r="622" ht="15.75" customHeight="1">
      <c r="B622" s="27"/>
      <c r="C622" s="285"/>
      <c r="D622" s="285"/>
      <c r="E622" s="285"/>
      <c r="F622" s="311"/>
      <c r="G622" s="285"/>
      <c r="H622" s="285"/>
      <c r="I622" s="285"/>
      <c r="J622" s="285"/>
      <c r="K622" s="285"/>
      <c r="L622" s="285"/>
      <c r="M622" s="285"/>
      <c r="N622" s="285"/>
      <c r="O622" s="314"/>
    </row>
    <row r="623" ht="15.75" customHeight="1">
      <c r="B623" s="27"/>
      <c r="C623" s="285"/>
      <c r="D623" s="285"/>
      <c r="E623" s="285"/>
      <c r="F623" s="311"/>
      <c r="G623" s="285"/>
      <c r="H623" s="285"/>
      <c r="I623" s="285"/>
      <c r="J623" s="285"/>
      <c r="K623" s="285"/>
      <c r="L623" s="285"/>
      <c r="M623" s="285"/>
      <c r="N623" s="285"/>
      <c r="O623" s="314"/>
    </row>
    <row r="624" ht="15.75" customHeight="1">
      <c r="B624" s="27"/>
      <c r="C624" s="285"/>
      <c r="D624" s="285"/>
      <c r="E624" s="285"/>
      <c r="F624" s="311"/>
      <c r="G624" s="285"/>
      <c r="H624" s="285"/>
      <c r="I624" s="285"/>
      <c r="J624" s="285"/>
      <c r="K624" s="285"/>
      <c r="L624" s="285"/>
      <c r="M624" s="285"/>
      <c r="N624" s="285"/>
      <c r="O624" s="314"/>
    </row>
    <row r="625" ht="15.75" customHeight="1">
      <c r="B625" s="27"/>
      <c r="C625" s="285"/>
      <c r="D625" s="285"/>
      <c r="E625" s="285"/>
      <c r="F625" s="311"/>
      <c r="G625" s="285"/>
      <c r="H625" s="285"/>
      <c r="I625" s="285"/>
      <c r="J625" s="285"/>
      <c r="K625" s="285"/>
      <c r="L625" s="285"/>
      <c r="M625" s="285"/>
      <c r="N625" s="285"/>
      <c r="O625" s="314"/>
    </row>
    <row r="626" ht="15.75" customHeight="1">
      <c r="B626" s="27"/>
      <c r="C626" s="285"/>
      <c r="D626" s="285"/>
      <c r="E626" s="285"/>
      <c r="F626" s="311"/>
      <c r="G626" s="285"/>
      <c r="H626" s="285"/>
      <c r="I626" s="285"/>
      <c r="J626" s="285"/>
      <c r="K626" s="285"/>
      <c r="L626" s="285"/>
      <c r="M626" s="285"/>
      <c r="N626" s="285"/>
      <c r="O626" s="314"/>
    </row>
    <row r="627" ht="15.75" customHeight="1">
      <c r="B627" s="27"/>
      <c r="C627" s="285"/>
      <c r="D627" s="285"/>
      <c r="E627" s="285"/>
      <c r="F627" s="311"/>
      <c r="G627" s="285"/>
      <c r="H627" s="285"/>
      <c r="I627" s="285"/>
      <c r="J627" s="285"/>
      <c r="K627" s="285"/>
      <c r="L627" s="285"/>
      <c r="M627" s="285"/>
      <c r="N627" s="285"/>
      <c r="O627" s="314"/>
    </row>
    <row r="628" ht="15.75" customHeight="1">
      <c r="B628" s="27"/>
      <c r="C628" s="285"/>
      <c r="D628" s="285"/>
      <c r="E628" s="285"/>
      <c r="F628" s="311"/>
      <c r="G628" s="285"/>
      <c r="H628" s="285"/>
      <c r="I628" s="285"/>
      <c r="J628" s="285"/>
      <c r="K628" s="285"/>
      <c r="L628" s="285"/>
      <c r="M628" s="285"/>
      <c r="N628" s="285"/>
      <c r="O628" s="314"/>
    </row>
    <row r="629" ht="15.75" customHeight="1">
      <c r="B629" s="27"/>
      <c r="C629" s="285"/>
      <c r="D629" s="285"/>
      <c r="E629" s="285"/>
      <c r="F629" s="311"/>
      <c r="G629" s="285"/>
      <c r="H629" s="285"/>
      <c r="I629" s="285"/>
      <c r="J629" s="285"/>
      <c r="K629" s="285"/>
      <c r="L629" s="285"/>
      <c r="M629" s="285"/>
      <c r="N629" s="285"/>
      <c r="O629" s="314"/>
    </row>
    <row r="630" ht="15.75" customHeight="1">
      <c r="B630" s="27"/>
      <c r="C630" s="285"/>
      <c r="D630" s="285"/>
      <c r="E630" s="285"/>
      <c r="F630" s="311"/>
      <c r="G630" s="285"/>
      <c r="H630" s="285"/>
      <c r="I630" s="285"/>
      <c r="J630" s="285"/>
      <c r="K630" s="285"/>
      <c r="L630" s="285"/>
      <c r="M630" s="285"/>
      <c r="N630" s="285"/>
      <c r="O630" s="314"/>
    </row>
    <row r="631" ht="15.75" customHeight="1">
      <c r="B631" s="27"/>
      <c r="C631" s="285"/>
      <c r="D631" s="285"/>
      <c r="E631" s="285"/>
      <c r="F631" s="311"/>
      <c r="G631" s="285"/>
      <c r="H631" s="285"/>
      <c r="I631" s="285"/>
      <c r="J631" s="285"/>
      <c r="K631" s="285"/>
      <c r="L631" s="285"/>
      <c r="M631" s="285"/>
      <c r="N631" s="285"/>
      <c r="O631" s="314"/>
    </row>
    <row r="632" ht="15.75" customHeight="1">
      <c r="B632" s="27"/>
      <c r="C632" s="285"/>
      <c r="D632" s="285"/>
      <c r="E632" s="285"/>
      <c r="F632" s="311"/>
      <c r="G632" s="285"/>
      <c r="H632" s="285"/>
      <c r="I632" s="285"/>
      <c r="J632" s="285"/>
      <c r="K632" s="285"/>
      <c r="L632" s="285"/>
      <c r="M632" s="285"/>
      <c r="N632" s="285"/>
      <c r="O632" s="314"/>
    </row>
    <row r="633" ht="15.75" customHeight="1">
      <c r="B633" s="27"/>
      <c r="C633" s="285"/>
      <c r="D633" s="285"/>
      <c r="E633" s="285"/>
      <c r="F633" s="311"/>
      <c r="G633" s="285"/>
      <c r="H633" s="285"/>
      <c r="I633" s="285"/>
      <c r="J633" s="285"/>
      <c r="K633" s="285"/>
      <c r="L633" s="285"/>
      <c r="M633" s="285"/>
      <c r="N633" s="285"/>
      <c r="O633" s="314"/>
    </row>
    <row r="634" ht="15.75" customHeight="1">
      <c r="B634" s="27"/>
      <c r="C634" s="285"/>
      <c r="D634" s="285"/>
      <c r="E634" s="285"/>
      <c r="F634" s="311"/>
      <c r="G634" s="285"/>
      <c r="H634" s="285"/>
      <c r="I634" s="285"/>
      <c r="J634" s="285"/>
      <c r="K634" s="285"/>
      <c r="L634" s="285"/>
      <c r="M634" s="285"/>
      <c r="N634" s="285"/>
      <c r="O634" s="314"/>
    </row>
    <row r="635" ht="15.75" customHeight="1">
      <c r="B635" s="27"/>
      <c r="C635" s="285"/>
      <c r="D635" s="285"/>
      <c r="E635" s="285"/>
      <c r="F635" s="311"/>
      <c r="G635" s="285"/>
      <c r="H635" s="285"/>
      <c r="I635" s="285"/>
      <c r="J635" s="285"/>
      <c r="K635" s="285"/>
      <c r="L635" s="285"/>
      <c r="M635" s="285"/>
      <c r="N635" s="285"/>
      <c r="O635" s="314"/>
    </row>
    <row r="636" ht="15.75" customHeight="1">
      <c r="B636" s="27"/>
      <c r="C636" s="285"/>
      <c r="D636" s="285"/>
      <c r="E636" s="285"/>
      <c r="F636" s="311"/>
      <c r="G636" s="285"/>
      <c r="H636" s="285"/>
      <c r="I636" s="285"/>
      <c r="J636" s="285"/>
      <c r="K636" s="285"/>
      <c r="L636" s="285"/>
      <c r="M636" s="285"/>
      <c r="N636" s="285"/>
      <c r="O636" s="314"/>
    </row>
    <row r="637" ht="15.75" customHeight="1">
      <c r="B637" s="27"/>
      <c r="C637" s="285"/>
      <c r="D637" s="285"/>
      <c r="E637" s="285"/>
      <c r="F637" s="311"/>
      <c r="G637" s="285"/>
      <c r="H637" s="285"/>
      <c r="I637" s="285"/>
      <c r="J637" s="285"/>
      <c r="K637" s="285"/>
      <c r="L637" s="285"/>
      <c r="M637" s="285"/>
      <c r="N637" s="285"/>
      <c r="O637" s="314"/>
    </row>
    <row r="638" ht="15.75" customHeight="1">
      <c r="B638" s="27"/>
      <c r="C638" s="285"/>
      <c r="D638" s="285"/>
      <c r="E638" s="285"/>
      <c r="F638" s="311"/>
      <c r="G638" s="285"/>
      <c r="H638" s="285"/>
      <c r="I638" s="285"/>
      <c r="J638" s="285"/>
      <c r="K638" s="285"/>
      <c r="L638" s="285"/>
      <c r="M638" s="285"/>
      <c r="N638" s="285"/>
      <c r="O638" s="314"/>
    </row>
    <row r="639" ht="15.75" customHeight="1">
      <c r="B639" s="27"/>
      <c r="C639" s="285"/>
      <c r="D639" s="285"/>
      <c r="E639" s="285"/>
      <c r="F639" s="311"/>
      <c r="G639" s="285"/>
      <c r="H639" s="285"/>
      <c r="I639" s="285"/>
      <c r="J639" s="285"/>
      <c r="K639" s="285"/>
      <c r="L639" s="285"/>
      <c r="M639" s="285"/>
      <c r="N639" s="285"/>
      <c r="O639" s="314"/>
    </row>
    <row r="640" ht="15.75" customHeight="1">
      <c r="B640" s="27"/>
      <c r="C640" s="285"/>
      <c r="D640" s="285"/>
      <c r="E640" s="285"/>
      <c r="F640" s="311"/>
      <c r="G640" s="285"/>
      <c r="H640" s="285"/>
      <c r="I640" s="285"/>
      <c r="J640" s="285"/>
      <c r="K640" s="285"/>
      <c r="L640" s="285"/>
      <c r="M640" s="285"/>
      <c r="N640" s="285"/>
      <c r="O640" s="314"/>
    </row>
    <row r="641" ht="15.75" customHeight="1">
      <c r="B641" s="27"/>
      <c r="C641" s="285"/>
      <c r="D641" s="285"/>
      <c r="E641" s="285"/>
      <c r="F641" s="311"/>
      <c r="G641" s="285"/>
      <c r="H641" s="285"/>
      <c r="I641" s="285"/>
      <c r="J641" s="285"/>
      <c r="K641" s="285"/>
      <c r="L641" s="285"/>
      <c r="M641" s="285"/>
      <c r="N641" s="285"/>
      <c r="O641" s="314"/>
    </row>
    <row r="642" ht="15.75" customHeight="1">
      <c r="B642" s="27"/>
      <c r="C642" s="285"/>
      <c r="D642" s="285"/>
      <c r="E642" s="285"/>
      <c r="F642" s="311"/>
      <c r="G642" s="285"/>
      <c r="H642" s="285"/>
      <c r="I642" s="285"/>
      <c r="J642" s="285"/>
      <c r="K642" s="285"/>
      <c r="L642" s="285"/>
      <c r="M642" s="285"/>
      <c r="N642" s="285"/>
      <c r="O642" s="314"/>
    </row>
    <row r="643" ht="15.75" customHeight="1">
      <c r="B643" s="27"/>
      <c r="C643" s="285"/>
      <c r="D643" s="285"/>
      <c r="E643" s="285"/>
      <c r="F643" s="311"/>
      <c r="G643" s="285"/>
      <c r="H643" s="285"/>
      <c r="I643" s="285"/>
      <c r="J643" s="285"/>
      <c r="K643" s="285"/>
      <c r="L643" s="285"/>
      <c r="M643" s="285"/>
      <c r="N643" s="285"/>
      <c r="O643" s="314"/>
    </row>
    <row r="644" ht="15.75" customHeight="1">
      <c r="B644" s="27"/>
      <c r="C644" s="285"/>
      <c r="D644" s="285"/>
      <c r="E644" s="285"/>
      <c r="F644" s="311"/>
      <c r="G644" s="285"/>
      <c r="H644" s="285"/>
      <c r="I644" s="285"/>
      <c r="J644" s="285"/>
      <c r="K644" s="285"/>
      <c r="L644" s="285"/>
      <c r="M644" s="285"/>
      <c r="N644" s="285"/>
      <c r="O644" s="314"/>
    </row>
    <row r="645" ht="15.75" customHeight="1">
      <c r="B645" s="27"/>
      <c r="C645" s="285"/>
      <c r="D645" s="285"/>
      <c r="E645" s="285"/>
      <c r="F645" s="311"/>
      <c r="G645" s="285"/>
      <c r="H645" s="285"/>
      <c r="I645" s="285"/>
      <c r="J645" s="285"/>
      <c r="K645" s="285"/>
      <c r="L645" s="285"/>
      <c r="M645" s="285"/>
      <c r="N645" s="285"/>
      <c r="O645" s="314"/>
    </row>
    <row r="646" ht="15.75" customHeight="1">
      <c r="B646" s="27"/>
      <c r="C646" s="285"/>
      <c r="D646" s="285"/>
      <c r="E646" s="285"/>
      <c r="F646" s="311"/>
      <c r="G646" s="285"/>
      <c r="H646" s="285"/>
      <c r="I646" s="285"/>
      <c r="J646" s="285"/>
      <c r="K646" s="285"/>
      <c r="L646" s="285"/>
      <c r="M646" s="285"/>
      <c r="N646" s="285"/>
      <c r="O646" s="314"/>
    </row>
    <row r="647" ht="15.75" customHeight="1">
      <c r="B647" s="27"/>
      <c r="C647" s="285"/>
      <c r="D647" s="285"/>
      <c r="E647" s="285"/>
      <c r="F647" s="311"/>
      <c r="G647" s="285"/>
      <c r="H647" s="285"/>
      <c r="I647" s="285"/>
      <c r="J647" s="285"/>
      <c r="K647" s="285"/>
      <c r="L647" s="285"/>
      <c r="M647" s="285"/>
      <c r="N647" s="285"/>
      <c r="O647" s="314"/>
    </row>
    <row r="648" ht="15.75" customHeight="1">
      <c r="B648" s="27"/>
      <c r="C648" s="285"/>
      <c r="D648" s="285"/>
      <c r="E648" s="285"/>
      <c r="F648" s="311"/>
      <c r="G648" s="285"/>
      <c r="H648" s="285"/>
      <c r="I648" s="285"/>
      <c r="J648" s="285"/>
      <c r="K648" s="285"/>
      <c r="L648" s="285"/>
      <c r="M648" s="285"/>
      <c r="N648" s="285"/>
      <c r="O648" s="314"/>
    </row>
    <row r="649" ht="15.75" customHeight="1">
      <c r="B649" s="27"/>
      <c r="C649" s="285"/>
      <c r="D649" s="285"/>
      <c r="E649" s="285"/>
      <c r="F649" s="311"/>
      <c r="G649" s="285"/>
      <c r="H649" s="285"/>
      <c r="I649" s="285"/>
      <c r="J649" s="285"/>
      <c r="K649" s="285"/>
      <c r="L649" s="285"/>
      <c r="M649" s="285"/>
      <c r="N649" s="285"/>
      <c r="O649" s="314"/>
    </row>
    <row r="650" ht="15.75" customHeight="1">
      <c r="B650" s="27"/>
      <c r="C650" s="285"/>
      <c r="D650" s="285"/>
      <c r="E650" s="285"/>
      <c r="F650" s="311"/>
      <c r="G650" s="285"/>
      <c r="H650" s="285"/>
      <c r="I650" s="285"/>
      <c r="J650" s="285"/>
      <c r="K650" s="285"/>
      <c r="L650" s="285"/>
      <c r="M650" s="285"/>
      <c r="N650" s="285"/>
      <c r="O650" s="314"/>
    </row>
    <row r="651" ht="15.75" customHeight="1">
      <c r="B651" s="27"/>
      <c r="C651" s="285"/>
      <c r="D651" s="285"/>
      <c r="E651" s="285"/>
      <c r="F651" s="311"/>
      <c r="G651" s="285"/>
      <c r="H651" s="285"/>
      <c r="I651" s="285"/>
      <c r="J651" s="285"/>
      <c r="K651" s="285"/>
      <c r="L651" s="285"/>
      <c r="M651" s="285"/>
      <c r="N651" s="285"/>
      <c r="O651" s="314"/>
    </row>
    <row r="652" ht="15.75" customHeight="1">
      <c r="B652" s="27"/>
      <c r="C652" s="285"/>
      <c r="D652" s="285"/>
      <c r="E652" s="285"/>
      <c r="F652" s="311"/>
      <c r="G652" s="285"/>
      <c r="H652" s="285"/>
      <c r="I652" s="285"/>
      <c r="J652" s="285"/>
      <c r="K652" s="285"/>
      <c r="L652" s="285"/>
      <c r="M652" s="285"/>
      <c r="N652" s="285"/>
      <c r="O652" s="314"/>
    </row>
    <row r="653" ht="15.75" customHeight="1">
      <c r="B653" s="27"/>
      <c r="C653" s="285"/>
      <c r="D653" s="285"/>
      <c r="E653" s="285"/>
      <c r="F653" s="311"/>
      <c r="G653" s="285"/>
      <c r="H653" s="285"/>
      <c r="I653" s="285"/>
      <c r="J653" s="285"/>
      <c r="K653" s="285"/>
      <c r="L653" s="285"/>
      <c r="M653" s="285"/>
      <c r="N653" s="285"/>
      <c r="O653" s="314"/>
    </row>
    <row r="654" ht="15.75" customHeight="1">
      <c r="B654" s="27"/>
      <c r="C654" s="285"/>
      <c r="D654" s="285"/>
      <c r="E654" s="285"/>
      <c r="F654" s="311"/>
      <c r="G654" s="285"/>
      <c r="H654" s="285"/>
      <c r="I654" s="285"/>
      <c r="J654" s="285"/>
      <c r="K654" s="285"/>
      <c r="L654" s="285"/>
      <c r="M654" s="285"/>
      <c r="N654" s="285"/>
      <c r="O654" s="314"/>
    </row>
    <row r="655" ht="15.75" customHeight="1">
      <c r="B655" s="27"/>
      <c r="C655" s="285"/>
      <c r="D655" s="285"/>
      <c r="E655" s="285"/>
      <c r="F655" s="311"/>
      <c r="G655" s="285"/>
      <c r="H655" s="285"/>
      <c r="I655" s="285"/>
      <c r="J655" s="285"/>
      <c r="K655" s="285"/>
      <c r="L655" s="285"/>
      <c r="M655" s="285"/>
      <c r="N655" s="285"/>
      <c r="O655" s="314"/>
    </row>
    <row r="656" ht="15.75" customHeight="1">
      <c r="B656" s="27"/>
      <c r="C656" s="285"/>
      <c r="D656" s="285"/>
      <c r="E656" s="285"/>
      <c r="F656" s="311"/>
      <c r="G656" s="285"/>
      <c r="H656" s="285"/>
      <c r="I656" s="285"/>
      <c r="J656" s="285"/>
      <c r="K656" s="285"/>
      <c r="L656" s="285"/>
      <c r="M656" s="285"/>
      <c r="N656" s="285"/>
      <c r="O656" s="314"/>
    </row>
    <row r="657" ht="15.75" customHeight="1">
      <c r="B657" s="27"/>
      <c r="C657" s="285"/>
      <c r="D657" s="285"/>
      <c r="E657" s="285"/>
      <c r="F657" s="311"/>
      <c r="G657" s="285"/>
      <c r="H657" s="285"/>
      <c r="I657" s="285"/>
      <c r="J657" s="285"/>
      <c r="K657" s="285"/>
      <c r="L657" s="285"/>
      <c r="M657" s="285"/>
      <c r="N657" s="285"/>
      <c r="O657" s="314"/>
    </row>
    <row r="658" ht="15.75" customHeight="1">
      <c r="B658" s="27"/>
      <c r="C658" s="285"/>
      <c r="D658" s="285"/>
      <c r="E658" s="285"/>
      <c r="F658" s="311"/>
      <c r="G658" s="285"/>
      <c r="H658" s="285"/>
      <c r="I658" s="285"/>
      <c r="J658" s="285"/>
      <c r="K658" s="285"/>
      <c r="L658" s="285"/>
      <c r="M658" s="285"/>
      <c r="N658" s="285"/>
      <c r="O658" s="314"/>
    </row>
    <row r="659" ht="15.75" customHeight="1">
      <c r="B659" s="27"/>
      <c r="C659" s="285"/>
      <c r="D659" s="285"/>
      <c r="E659" s="285"/>
      <c r="F659" s="311"/>
      <c r="G659" s="285"/>
      <c r="H659" s="285"/>
      <c r="I659" s="285"/>
      <c r="J659" s="285"/>
      <c r="K659" s="285"/>
      <c r="L659" s="285"/>
      <c r="M659" s="285"/>
      <c r="N659" s="285"/>
      <c r="O659" s="314"/>
    </row>
    <row r="660" ht="15.75" customHeight="1">
      <c r="B660" s="27"/>
      <c r="C660" s="285"/>
      <c r="D660" s="285"/>
      <c r="E660" s="285"/>
      <c r="F660" s="311"/>
      <c r="G660" s="285"/>
      <c r="H660" s="285"/>
      <c r="I660" s="285"/>
      <c r="J660" s="285"/>
      <c r="K660" s="285"/>
      <c r="L660" s="285"/>
      <c r="M660" s="285"/>
      <c r="N660" s="285"/>
      <c r="O660" s="314"/>
    </row>
    <row r="661" ht="15.75" customHeight="1">
      <c r="B661" s="27"/>
      <c r="C661" s="285"/>
      <c r="D661" s="285"/>
      <c r="E661" s="285"/>
      <c r="F661" s="311"/>
      <c r="G661" s="285"/>
      <c r="H661" s="285"/>
      <c r="I661" s="285"/>
      <c r="J661" s="285"/>
      <c r="K661" s="285"/>
      <c r="L661" s="285"/>
      <c r="M661" s="285"/>
      <c r="N661" s="285"/>
      <c r="O661" s="314"/>
    </row>
    <row r="662" ht="15.75" customHeight="1">
      <c r="B662" s="27"/>
      <c r="C662" s="285"/>
      <c r="D662" s="285"/>
      <c r="E662" s="285"/>
      <c r="F662" s="311"/>
      <c r="G662" s="285"/>
      <c r="H662" s="285"/>
      <c r="I662" s="285"/>
      <c r="J662" s="285"/>
      <c r="K662" s="285"/>
      <c r="L662" s="285"/>
      <c r="M662" s="285"/>
      <c r="N662" s="285"/>
      <c r="O662" s="314"/>
    </row>
    <row r="663" ht="15.75" customHeight="1">
      <c r="B663" s="27"/>
      <c r="C663" s="285"/>
      <c r="D663" s="285"/>
      <c r="E663" s="285"/>
      <c r="F663" s="311"/>
      <c r="G663" s="285"/>
      <c r="H663" s="285"/>
      <c r="I663" s="285"/>
      <c r="J663" s="285"/>
      <c r="K663" s="285"/>
      <c r="L663" s="285"/>
      <c r="M663" s="285"/>
      <c r="N663" s="285"/>
      <c r="O663" s="314"/>
    </row>
    <row r="664" ht="15.75" customHeight="1">
      <c r="B664" s="27"/>
      <c r="C664" s="285"/>
      <c r="D664" s="285"/>
      <c r="E664" s="285"/>
      <c r="F664" s="311"/>
      <c r="G664" s="285"/>
      <c r="H664" s="285"/>
      <c r="I664" s="285"/>
      <c r="J664" s="285"/>
      <c r="K664" s="285"/>
      <c r="L664" s="285"/>
      <c r="M664" s="285"/>
      <c r="N664" s="285"/>
      <c r="O664" s="314"/>
    </row>
    <row r="665" ht="15.75" customHeight="1">
      <c r="B665" s="27"/>
      <c r="C665" s="285"/>
      <c r="D665" s="285"/>
      <c r="E665" s="285"/>
      <c r="F665" s="311"/>
      <c r="G665" s="285"/>
      <c r="H665" s="285"/>
      <c r="I665" s="285"/>
      <c r="J665" s="285"/>
      <c r="K665" s="285"/>
      <c r="L665" s="285"/>
      <c r="M665" s="285"/>
      <c r="N665" s="285"/>
      <c r="O665" s="314"/>
    </row>
    <row r="666" ht="15.75" customHeight="1">
      <c r="B666" s="27"/>
      <c r="C666" s="285"/>
      <c r="D666" s="285"/>
      <c r="E666" s="285"/>
      <c r="F666" s="311"/>
      <c r="G666" s="285"/>
      <c r="H666" s="285"/>
      <c r="I666" s="285"/>
      <c r="J666" s="285"/>
      <c r="K666" s="285"/>
      <c r="L666" s="285"/>
      <c r="M666" s="285"/>
      <c r="N666" s="285"/>
      <c r="O666" s="314"/>
    </row>
    <row r="667" ht="15.75" customHeight="1">
      <c r="B667" s="27"/>
      <c r="C667" s="285"/>
      <c r="D667" s="285"/>
      <c r="E667" s="285"/>
      <c r="F667" s="311"/>
      <c r="G667" s="285"/>
      <c r="H667" s="285"/>
      <c r="I667" s="285"/>
      <c r="J667" s="285"/>
      <c r="K667" s="285"/>
      <c r="L667" s="285"/>
      <c r="M667" s="285"/>
      <c r="N667" s="285"/>
      <c r="O667" s="314"/>
    </row>
    <row r="668" ht="15.75" customHeight="1">
      <c r="B668" s="27"/>
      <c r="C668" s="285"/>
      <c r="D668" s="285"/>
      <c r="E668" s="285"/>
      <c r="F668" s="311"/>
      <c r="G668" s="285"/>
      <c r="H668" s="285"/>
      <c r="I668" s="285"/>
      <c r="J668" s="285"/>
      <c r="K668" s="285"/>
      <c r="L668" s="285"/>
      <c r="M668" s="285"/>
      <c r="N668" s="285"/>
      <c r="O668" s="314"/>
    </row>
    <row r="669" ht="15.75" customHeight="1">
      <c r="B669" s="27"/>
      <c r="C669" s="285"/>
      <c r="D669" s="285"/>
      <c r="E669" s="285"/>
      <c r="F669" s="311"/>
      <c r="G669" s="285"/>
      <c r="H669" s="285"/>
      <c r="I669" s="285"/>
      <c r="J669" s="285"/>
      <c r="K669" s="285"/>
      <c r="L669" s="285"/>
      <c r="M669" s="285"/>
      <c r="N669" s="285"/>
      <c r="O669" s="314"/>
    </row>
    <row r="670" ht="15.75" customHeight="1">
      <c r="B670" s="27"/>
      <c r="C670" s="285"/>
      <c r="D670" s="285"/>
      <c r="E670" s="285"/>
      <c r="F670" s="311"/>
      <c r="G670" s="285"/>
      <c r="H670" s="285"/>
      <c r="I670" s="285"/>
      <c r="J670" s="285"/>
      <c r="K670" s="285"/>
      <c r="L670" s="285"/>
      <c r="M670" s="285"/>
      <c r="N670" s="285"/>
      <c r="O670" s="314"/>
    </row>
    <row r="671" ht="15.75" customHeight="1">
      <c r="B671" s="27"/>
      <c r="C671" s="285"/>
      <c r="D671" s="285"/>
      <c r="E671" s="285"/>
      <c r="F671" s="311"/>
      <c r="G671" s="285"/>
      <c r="H671" s="285"/>
      <c r="I671" s="285"/>
      <c r="J671" s="285"/>
      <c r="K671" s="285"/>
      <c r="L671" s="285"/>
      <c r="M671" s="285"/>
      <c r="N671" s="285"/>
      <c r="O671" s="314"/>
    </row>
    <row r="672" ht="15.75" customHeight="1">
      <c r="B672" s="27"/>
      <c r="C672" s="285"/>
      <c r="D672" s="285"/>
      <c r="E672" s="285"/>
      <c r="F672" s="311"/>
      <c r="G672" s="285"/>
      <c r="H672" s="285"/>
      <c r="I672" s="285"/>
      <c r="J672" s="285"/>
      <c r="K672" s="285"/>
      <c r="L672" s="285"/>
      <c r="M672" s="285"/>
      <c r="N672" s="285"/>
      <c r="O672" s="314"/>
    </row>
    <row r="673" ht="15.75" customHeight="1">
      <c r="B673" s="27"/>
      <c r="C673" s="285"/>
      <c r="D673" s="285"/>
      <c r="E673" s="285"/>
      <c r="F673" s="311"/>
      <c r="G673" s="285"/>
      <c r="H673" s="285"/>
      <c r="I673" s="285"/>
      <c r="J673" s="285"/>
      <c r="K673" s="285"/>
      <c r="L673" s="285"/>
      <c r="M673" s="285"/>
      <c r="N673" s="285"/>
      <c r="O673" s="314"/>
    </row>
    <row r="674" ht="15.75" customHeight="1">
      <c r="B674" s="27"/>
      <c r="C674" s="285"/>
      <c r="D674" s="285"/>
      <c r="E674" s="285"/>
      <c r="F674" s="311"/>
      <c r="G674" s="285"/>
      <c r="H674" s="285"/>
      <c r="I674" s="285"/>
      <c r="J674" s="285"/>
      <c r="K674" s="285"/>
      <c r="L674" s="285"/>
      <c r="M674" s="285"/>
      <c r="N674" s="285"/>
      <c r="O674" s="314"/>
    </row>
    <row r="675" ht="15.75" customHeight="1">
      <c r="B675" s="27"/>
      <c r="C675" s="285"/>
      <c r="D675" s="285"/>
      <c r="E675" s="285"/>
      <c r="F675" s="311"/>
      <c r="G675" s="285"/>
      <c r="H675" s="285"/>
      <c r="I675" s="285"/>
      <c r="J675" s="285"/>
      <c r="K675" s="285"/>
      <c r="L675" s="285"/>
      <c r="M675" s="285"/>
      <c r="N675" s="285"/>
      <c r="O675" s="314"/>
    </row>
    <row r="676" ht="15.75" customHeight="1">
      <c r="B676" s="27"/>
      <c r="C676" s="285"/>
      <c r="D676" s="285"/>
      <c r="E676" s="285"/>
      <c r="F676" s="311"/>
      <c r="G676" s="285"/>
      <c r="H676" s="285"/>
      <c r="I676" s="285"/>
      <c r="J676" s="285"/>
      <c r="K676" s="285"/>
      <c r="L676" s="285"/>
      <c r="M676" s="285"/>
      <c r="N676" s="285"/>
      <c r="O676" s="314"/>
    </row>
    <row r="677" ht="15.75" customHeight="1">
      <c r="B677" s="27"/>
      <c r="C677" s="285"/>
      <c r="D677" s="285"/>
      <c r="E677" s="285"/>
      <c r="F677" s="311"/>
      <c r="G677" s="285"/>
      <c r="H677" s="285"/>
      <c r="I677" s="285"/>
      <c r="J677" s="285"/>
      <c r="K677" s="285"/>
      <c r="L677" s="285"/>
      <c r="M677" s="285"/>
      <c r="N677" s="285"/>
      <c r="O677" s="314"/>
    </row>
    <row r="678" ht="15.75" customHeight="1">
      <c r="B678" s="27"/>
      <c r="C678" s="285"/>
      <c r="D678" s="285"/>
      <c r="E678" s="285"/>
      <c r="F678" s="311"/>
      <c r="G678" s="285"/>
      <c r="H678" s="285"/>
      <c r="I678" s="285"/>
      <c r="J678" s="285"/>
      <c r="K678" s="285"/>
      <c r="L678" s="285"/>
      <c r="M678" s="285"/>
      <c r="N678" s="285"/>
      <c r="O678" s="314"/>
    </row>
    <row r="679" ht="15.75" customHeight="1">
      <c r="B679" s="27"/>
      <c r="C679" s="285"/>
      <c r="D679" s="285"/>
      <c r="E679" s="285"/>
      <c r="F679" s="311"/>
      <c r="G679" s="285"/>
      <c r="H679" s="285"/>
      <c r="I679" s="285"/>
      <c r="J679" s="285"/>
      <c r="K679" s="285"/>
      <c r="L679" s="285"/>
      <c r="M679" s="285"/>
      <c r="N679" s="285"/>
      <c r="O679" s="314"/>
    </row>
    <row r="680" ht="15.75" customHeight="1">
      <c r="B680" s="27"/>
      <c r="C680" s="285"/>
      <c r="D680" s="285"/>
      <c r="E680" s="285"/>
      <c r="F680" s="311"/>
      <c r="G680" s="285"/>
      <c r="H680" s="285"/>
      <c r="I680" s="285"/>
      <c r="J680" s="285"/>
      <c r="K680" s="285"/>
      <c r="L680" s="285"/>
      <c r="M680" s="285"/>
      <c r="N680" s="285"/>
      <c r="O680" s="314"/>
    </row>
    <row r="681" ht="15.75" customHeight="1">
      <c r="B681" s="27"/>
      <c r="C681" s="285"/>
      <c r="D681" s="285"/>
      <c r="E681" s="285"/>
      <c r="F681" s="311"/>
      <c r="G681" s="285"/>
      <c r="H681" s="285"/>
      <c r="I681" s="285"/>
      <c r="J681" s="285"/>
      <c r="K681" s="285"/>
      <c r="L681" s="285"/>
      <c r="M681" s="285"/>
      <c r="N681" s="285"/>
      <c r="O681" s="314"/>
    </row>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D326:E328"/>
    <mergeCell ref="D331:E333"/>
    <mergeCell ref="D347:E349"/>
    <mergeCell ref="D352:E354"/>
    <mergeCell ref="D358:E360"/>
    <mergeCell ref="D368:E370"/>
    <mergeCell ref="D379:E381"/>
    <mergeCell ref="D383:E385"/>
    <mergeCell ref="D393:E395"/>
    <mergeCell ref="D397:E399"/>
    <mergeCell ref="D403:E405"/>
    <mergeCell ref="D408:E410"/>
    <mergeCell ref="A412:A418"/>
    <mergeCell ref="D412:H412"/>
    <mergeCell ref="A467:A473"/>
    <mergeCell ref="A475:A481"/>
    <mergeCell ref="D477:E480"/>
    <mergeCell ref="A420:A426"/>
    <mergeCell ref="D426:H426"/>
    <mergeCell ref="A428:A435"/>
    <mergeCell ref="A437:A443"/>
    <mergeCell ref="A445:A451"/>
    <mergeCell ref="A453:A458"/>
    <mergeCell ref="A460:A465"/>
    <mergeCell ref="D25:K25"/>
    <mergeCell ref="D32:K32"/>
    <mergeCell ref="D2:K2"/>
    <mergeCell ref="A3:A9"/>
    <mergeCell ref="D10:K10"/>
    <mergeCell ref="A11:A16"/>
    <mergeCell ref="D17:K17"/>
    <mergeCell ref="A18:A23"/>
    <mergeCell ref="A26:A31"/>
    <mergeCell ref="A33:A38"/>
    <mergeCell ref="D41:K41"/>
    <mergeCell ref="A42:A47"/>
    <mergeCell ref="D49:K49"/>
    <mergeCell ref="A50:A55"/>
    <mergeCell ref="D56:K56"/>
    <mergeCell ref="D63:K63"/>
    <mergeCell ref="D70:K70"/>
    <mergeCell ref="A57:A62"/>
    <mergeCell ref="A64:A69"/>
    <mergeCell ref="A71:A76"/>
    <mergeCell ref="A78:A83"/>
    <mergeCell ref="A85:A90"/>
    <mergeCell ref="A92:A97"/>
    <mergeCell ref="A99:A104"/>
    <mergeCell ref="A106:A112"/>
    <mergeCell ref="A115:A121"/>
    <mergeCell ref="A123:A129"/>
    <mergeCell ref="A131:A137"/>
    <mergeCell ref="A139:A145"/>
    <mergeCell ref="A147:A153"/>
    <mergeCell ref="A155:A161"/>
    <mergeCell ref="A163:A169"/>
    <mergeCell ref="A171:A177"/>
    <mergeCell ref="A179:A185"/>
    <mergeCell ref="A187:A193"/>
    <mergeCell ref="A195:A201"/>
    <mergeCell ref="A203:A209"/>
    <mergeCell ref="A211:A217"/>
    <mergeCell ref="A219:A225"/>
    <mergeCell ref="A227:A233"/>
    <mergeCell ref="D273:F276"/>
    <mergeCell ref="D283:F286"/>
    <mergeCell ref="D305:E307"/>
    <mergeCell ref="D316:E318"/>
    <mergeCell ref="D320:E320"/>
  </mergeCells>
  <dataValidations>
    <dataValidation type="list" allowBlank="1" showErrorMessage="1" sqref="C3 C5:C9 C11:C16 C18 C20:C23 C26:C47 C49:C96 C98:C110 C133 C164:C165 C167:C168 C173 C320:C321 C325:C336 C341:C342 C344 C346:C361 C364:C370 C377:C381 C412:C418 C420 C425:C428 C433:C435 C437:C443 C447:C448">
      <formula1>'Durum Parametreler'!$H$2:$H$28</formula1>
    </dataValidation>
    <dataValidation type="list" allowBlank="1" showErrorMessage="1" sqref="C337:C340 C372:C376 C388 C390 C421:C424 C429:C432 C446 C449 C455:C458 C462:C464 C469:C471">
      <formula1>'Durum Parametreler'!$L$2:$L$31</formula1>
    </dataValidation>
  </dataValidations>
  <printOptions gridLines="1" horizontalCentered="1"/>
  <pageMargins bottom="0.75" footer="0.0" header="0.0" left="0.7" right="0.7" top="0.75"/>
  <pageSetup fitToWidth="0" paperSize="9"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04" t="s">
        <v>1343</v>
      </c>
      <c r="AJ1" s="204" t="s">
        <v>1344</v>
      </c>
      <c r="AK1" s="204" t="s">
        <v>1345</v>
      </c>
      <c r="AL1" s="204" t="s">
        <v>1346</v>
      </c>
      <c r="AM1" s="204" t="s">
        <v>1347</v>
      </c>
    </row>
    <row r="2" ht="15.75" customHeight="1">
      <c r="A2" s="56" t="s">
        <v>4995</v>
      </c>
      <c r="B2" s="56" t="s">
        <v>4996</v>
      </c>
      <c r="C2" s="56" t="str">
        <f>VLOOKUP(A2,'import Diyarbakır'!A:J,3,0)</f>
        <v>DOĞRU</v>
      </c>
      <c r="D2" s="56" t="s">
        <v>1493</v>
      </c>
      <c r="E2" s="56" t="str">
        <f>VLOOKUP(A2,'import Diyarbakır'!A:J,5,0)</f>
        <v>MUHAMMED İPEKYÜZ</v>
      </c>
      <c r="F2" s="56">
        <f>VLOOKUP(A2,'import Diyarbakır'!A:J,6,0)</f>
        <v>5332333867</v>
      </c>
      <c r="G2" s="56" t="str">
        <f>VLOOKUP(A2,'import Diyarbakır'!A:J,7,0)</f>
        <v>Yenişehir</v>
      </c>
      <c r="H2" s="56" t="str">
        <f>VLOOKUP(A2,'import Diyarbakır'!A:J,8,0)</f>
        <v>Kooperatifler</v>
      </c>
      <c r="I2" s="56" t="str">
        <f>VLOOKUP(A2,'import Diyarbakır'!A:J,9,0)</f>
        <v>Kooperatifler Mah. Gevran Cad. No:7/A Yenişehir/Diyarbakır</v>
      </c>
      <c r="J2" s="216" t="str">
        <f>VLOOKUP(A2,'import Diyarbakır'!A:J,10,0)</f>
        <v>Geleneksel</v>
      </c>
      <c r="K2" s="56" t="s">
        <v>5352</v>
      </c>
      <c r="L2" s="56">
        <v>5.332333867E9</v>
      </c>
      <c r="M2" s="56" t="s">
        <v>5353</v>
      </c>
      <c r="N2" s="56" t="s">
        <v>5354</v>
      </c>
      <c r="O2" s="56" t="s">
        <v>4998</v>
      </c>
      <c r="P2" s="230" t="str">
        <f>VLOOKUP(A2,'import Diyarbakır'!A:J,16,0)</f>
        <v>#REF!</v>
      </c>
      <c r="Q2" s="1" t="b">
        <v>0</v>
      </c>
      <c r="R2" s="1" t="s">
        <v>38</v>
      </c>
      <c r="S2" s="1" t="s">
        <v>167</v>
      </c>
      <c r="T2" s="1" t="s">
        <v>4853</v>
      </c>
      <c r="U2" s="1" t="s">
        <v>5355</v>
      </c>
      <c r="V2" s="208">
        <v>44509.0</v>
      </c>
      <c r="W2" s="208">
        <v>44510.0</v>
      </c>
      <c r="X2" s="1"/>
      <c r="Y2" s="1" t="b">
        <v>1</v>
      </c>
      <c r="Z2" s="363">
        <v>44404.0</v>
      </c>
      <c r="AA2" s="1" t="s">
        <v>43</v>
      </c>
      <c r="AB2" s="363">
        <v>44405.0</v>
      </c>
      <c r="AC2" s="1" t="s">
        <v>1353</v>
      </c>
      <c r="AD2" s="363">
        <v>44405.0</v>
      </c>
      <c r="AE2" s="1" t="s">
        <v>1353</v>
      </c>
      <c r="AF2" s="363">
        <v>44426.0</v>
      </c>
      <c r="AG2" s="1" t="s">
        <v>1353</v>
      </c>
      <c r="AH2" s="363">
        <v>44509.0</v>
      </c>
      <c r="AI2" s="1" t="s">
        <v>4973</v>
      </c>
      <c r="AJ2" s="1"/>
      <c r="AK2" s="1"/>
      <c r="AL2" s="1" t="s">
        <v>5356</v>
      </c>
      <c r="AM2" s="1" t="s">
        <v>167</v>
      </c>
    </row>
    <row r="3" ht="15.75" customHeight="1">
      <c r="A3" s="56" t="s">
        <v>5357</v>
      </c>
      <c r="B3" s="56" t="s">
        <v>5358</v>
      </c>
      <c r="C3" s="56" t="str">
        <f>VLOOKUP(A3,'import Diyarbakır'!A:J,3,0)</f>
        <v>DOĞRU</v>
      </c>
      <c r="D3" s="56" t="s">
        <v>1370</v>
      </c>
      <c r="E3" s="56" t="str">
        <f>VLOOKUP(A3,'import Diyarbakır'!A:J,5,0)</f>
        <v>CUMACAN AKDAL</v>
      </c>
      <c r="F3" s="56">
        <f>VLOOKUP(A3,'import Diyarbakır'!A:J,6,0)</f>
        <v>5464046093</v>
      </c>
      <c r="G3" s="56" t="str">
        <f>VLOOKUP(A3,'import Diyarbakır'!A:J,7,0)</f>
        <v>Kayapınar</v>
      </c>
      <c r="H3" s="56" t="str">
        <f>VLOOKUP(A3,'import Diyarbakır'!A:J,8,0)</f>
        <v>Fırat</v>
      </c>
      <c r="I3" s="56" t="str">
        <f>VLOOKUP(A3,'import Diyarbakır'!A:J,9,0)</f>
        <v>Fırat Mah. Mezopotamya Blv. No:21/AC Kayapınar/Diyarbakır</v>
      </c>
      <c r="J3" s="216" t="str">
        <f>VLOOKUP(A3,'import Diyarbakır'!A:J,10,0)</f>
        <v>Geleneksel</v>
      </c>
      <c r="K3" s="56" t="s">
        <v>5359</v>
      </c>
      <c r="L3" s="56">
        <v>5.464046093E9</v>
      </c>
      <c r="M3" s="56" t="s">
        <v>5360</v>
      </c>
      <c r="N3" s="56" t="s">
        <v>2358</v>
      </c>
      <c r="O3" s="56" t="s">
        <v>5361</v>
      </c>
      <c r="P3" s="230" t="str">
        <f>VLOOKUP(A3,'import Diyarbakır'!A:J,16,0)</f>
        <v>#REF!</v>
      </c>
      <c r="Q3" s="1" t="b">
        <v>0</v>
      </c>
      <c r="R3" s="1" t="s">
        <v>29</v>
      </c>
      <c r="S3" s="1"/>
      <c r="T3" s="1"/>
      <c r="U3" s="27" t="s">
        <v>5362</v>
      </c>
      <c r="V3" s="208"/>
      <c r="W3" s="208"/>
      <c r="X3" s="1"/>
      <c r="Y3" s="1" t="s">
        <v>1353</v>
      </c>
      <c r="Z3" s="363">
        <v>44508.0</v>
      </c>
      <c r="AA3" s="1"/>
      <c r="AB3" s="363"/>
      <c r="AC3" s="1"/>
      <c r="AD3" s="363"/>
      <c r="AE3" s="1"/>
      <c r="AF3" s="1"/>
      <c r="AG3" s="1"/>
      <c r="AH3" s="1"/>
      <c r="AI3" s="1" t="s">
        <v>128</v>
      </c>
      <c r="AJ3" s="1"/>
      <c r="AK3" s="1"/>
      <c r="AL3" s="1"/>
      <c r="AM3" s="1"/>
    </row>
    <row r="4" ht="15.75" customHeight="1">
      <c r="A4" s="56" t="s">
        <v>5363</v>
      </c>
      <c r="B4" s="56" t="s">
        <v>5364</v>
      </c>
      <c r="C4" s="56" t="str">
        <f>VLOOKUP(A4,'import Diyarbakır'!A:J,3,0)</f>
        <v>DOĞRU</v>
      </c>
      <c r="D4" s="56" t="s">
        <v>1507</v>
      </c>
      <c r="E4" s="56" t="str">
        <f>VLOOKUP(A4,'import Diyarbakır'!A:J,5,0)</f>
        <v>Sibel Altunhan</v>
      </c>
      <c r="F4" s="56">
        <f>VLOOKUP(A4,'import Diyarbakır'!A:J,6,0)</f>
        <v>5352363737</v>
      </c>
      <c r="G4" s="56" t="str">
        <f>VLOOKUP(A4,'import Diyarbakır'!A:J,7,0)</f>
        <v>Kayapınar</v>
      </c>
      <c r="H4" s="56" t="str">
        <f>VLOOKUP(A4,'import Diyarbakır'!A:J,8,0)</f>
        <v>Diclekent</v>
      </c>
      <c r="I4" s="56" t="str">
        <f>VLOOKUP(A4,'import Diyarbakır'!A:J,9,0)</f>
        <v>DİCLEKENT MAHALLESİ DİCLEKENT BULVARI SEYİT MELİK SİTESİ ALTI NO:103/BA KAYAPINAR/DİYARBAKIR</v>
      </c>
      <c r="J4" s="216" t="str">
        <f>VLOOKUP(A4,'import Diyarbakır'!A:J,10,0)</f>
        <v>Geleneksel</v>
      </c>
      <c r="K4" s="56" t="s">
        <v>5365</v>
      </c>
      <c r="L4" s="56">
        <v>5.352363737E9</v>
      </c>
      <c r="M4" s="56" t="s">
        <v>5360</v>
      </c>
      <c r="N4" s="56" t="s">
        <v>5366</v>
      </c>
      <c r="O4" s="56" t="s">
        <v>5367</v>
      </c>
      <c r="P4" s="230" t="str">
        <f>VLOOKUP(A4,'import Diyarbakır'!A:J,16,0)</f>
        <v>#REF!</v>
      </c>
      <c r="Q4" s="1" t="b">
        <v>0</v>
      </c>
      <c r="R4" s="1" t="s">
        <v>32</v>
      </c>
      <c r="S4" s="1"/>
      <c r="T4" s="1"/>
      <c r="V4" s="208"/>
      <c r="W4" s="208"/>
      <c r="X4" s="1"/>
      <c r="Y4" s="1" t="b">
        <v>1</v>
      </c>
      <c r="Z4" s="363"/>
      <c r="AA4" s="1" t="s">
        <v>1475</v>
      </c>
      <c r="AB4" s="363">
        <v>44391.0</v>
      </c>
      <c r="AC4" s="1" t="s">
        <v>43</v>
      </c>
      <c r="AD4" s="363">
        <v>44393.0</v>
      </c>
      <c r="AE4" s="1" t="s">
        <v>1475</v>
      </c>
      <c r="AF4" s="363">
        <v>44405.0</v>
      </c>
      <c r="AG4" s="1"/>
      <c r="AH4" s="1"/>
      <c r="AI4" s="1"/>
      <c r="AJ4" s="1" t="s">
        <v>4838</v>
      </c>
      <c r="AK4" s="1"/>
      <c r="AL4" s="1" t="s">
        <v>984</v>
      </c>
      <c r="AM4" s="1"/>
    </row>
    <row r="5" ht="15.75" customHeight="1">
      <c r="A5" s="56" t="s">
        <v>5298</v>
      </c>
      <c r="B5" s="56" t="s">
        <v>5299</v>
      </c>
      <c r="C5" s="56" t="str">
        <f>VLOOKUP(A5,'import Diyarbakır'!A:J,3,0)</f>
        <v>DOĞRU</v>
      </c>
      <c r="D5" s="56" t="s">
        <v>1507</v>
      </c>
      <c r="E5" s="56" t="str">
        <f>VLOOKUP(A5,'import Diyarbakır'!A:J,5,0)</f>
        <v>vedat kara</v>
      </c>
      <c r="F5" s="56">
        <f>VLOOKUP(A5,'import Diyarbakır'!A:J,6,0)</f>
        <v>4122244064</v>
      </c>
      <c r="G5" s="56" t="str">
        <f>VLOOKUP(A5,'import Diyarbakır'!A:J,7,0)</f>
        <v>Yenişehir</v>
      </c>
      <c r="H5" s="56" t="str">
        <f>VLOOKUP(A5,'import Diyarbakır'!A:J,8,0)</f>
        <v>Kooperatifler</v>
      </c>
      <c r="I5" s="56" t="str">
        <f>VLOOKUP(A5,'import Diyarbakır'!A:J,9,0)</f>
        <v>Kooperatifler Mah., Gevran Cad., No:35, Yenişehir, Diyarbakır, Türkiye,</v>
      </c>
      <c r="J5" s="216" t="str">
        <f>VLOOKUP(A5,'import Diyarbakır'!A:J,10,0)</f>
        <v>Geleneksel</v>
      </c>
      <c r="K5" s="56" t="s">
        <v>5368</v>
      </c>
      <c r="L5" s="56">
        <v>4.122244064E9</v>
      </c>
      <c r="M5" s="56" t="s">
        <v>5353</v>
      </c>
      <c r="N5" s="56" t="s">
        <v>5354</v>
      </c>
      <c r="O5" s="56" t="s">
        <v>5369</v>
      </c>
      <c r="P5" s="230" t="str">
        <f>VLOOKUP(A5,'import Diyarbakır'!A:J,16,0)</f>
        <v>#REF!</v>
      </c>
      <c r="Q5" s="1" t="b">
        <v>0</v>
      </c>
      <c r="R5" s="1" t="s">
        <v>38</v>
      </c>
      <c r="S5" s="1" t="s">
        <v>128</v>
      </c>
      <c r="T5" s="207" t="s">
        <v>5251</v>
      </c>
      <c r="U5" s="1">
        <v>5.453136621E9</v>
      </c>
      <c r="V5" s="208">
        <v>44628.0</v>
      </c>
      <c r="W5" s="208">
        <v>44629.0</v>
      </c>
      <c r="X5" s="1"/>
      <c r="Y5" s="1" t="b">
        <v>1</v>
      </c>
      <c r="Z5" s="363">
        <v>44375.0</v>
      </c>
      <c r="AA5" s="1" t="s">
        <v>1353</v>
      </c>
      <c r="AB5" s="363">
        <v>44376.0</v>
      </c>
      <c r="AC5" s="1" t="s">
        <v>1353</v>
      </c>
      <c r="AD5" s="363">
        <v>44418.0</v>
      </c>
      <c r="AE5" s="1" t="s">
        <v>1506</v>
      </c>
      <c r="AF5" s="363">
        <v>44425.0</v>
      </c>
      <c r="AG5" s="1" t="s">
        <v>1353</v>
      </c>
      <c r="AH5" s="208">
        <v>44628.0</v>
      </c>
      <c r="AI5" s="1"/>
      <c r="AJ5" s="1" t="s">
        <v>929</v>
      </c>
      <c r="AK5" s="1" t="s">
        <v>5370</v>
      </c>
      <c r="AL5" s="1" t="s">
        <v>5371</v>
      </c>
      <c r="AM5" s="1" t="s">
        <v>128</v>
      </c>
    </row>
    <row r="6" ht="15.75" customHeight="1">
      <c r="A6" s="56" t="s">
        <v>5372</v>
      </c>
      <c r="B6" s="56" t="s">
        <v>5373</v>
      </c>
      <c r="C6" s="56" t="str">
        <f>VLOOKUP(A6,'import Diyarbakır'!A:J,3,0)</f>
        <v>DOĞRU</v>
      </c>
      <c r="D6" s="56" t="s">
        <v>1364</v>
      </c>
      <c r="E6" s="56" t="str">
        <f>VLOOKUP(A6,'import Diyarbakır'!A:J,5,0)</f>
        <v>MURAT YÜKSEL</v>
      </c>
      <c r="F6" s="56">
        <f>VLOOKUP(A6,'import Diyarbakır'!A:J,6,0)</f>
        <v>5352847729</v>
      </c>
      <c r="G6" s="56" t="str">
        <f>VLOOKUP(A6,'import Diyarbakır'!A:J,7,0)</f>
        <v>Kayapınar</v>
      </c>
      <c r="H6" s="56" t="str">
        <f>VLOOKUP(A6,'import Diyarbakır'!A:J,8,0)</f>
        <v>Mezopotamya</v>
      </c>
      <c r="I6" s="56" t="str">
        <f>VLOOKUP(A6,'import Diyarbakır'!A:J,9,0)</f>
        <v>Mezopotamya Mah. Fırat Blv. No:94/B Kayapınar/Diyarbakır</v>
      </c>
      <c r="J6" s="216" t="str">
        <f>VLOOKUP(A6,'import Diyarbakır'!A:J,10,0)</f>
        <v>Geleneksel</v>
      </c>
      <c r="K6" s="56" t="s">
        <v>5374</v>
      </c>
      <c r="L6" s="56">
        <v>5.352847729E9</v>
      </c>
      <c r="M6" s="56" t="s">
        <v>5360</v>
      </c>
      <c r="N6" s="56" t="s">
        <v>5375</v>
      </c>
      <c r="O6" s="56" t="s">
        <v>5376</v>
      </c>
      <c r="P6" s="230" t="s">
        <v>2137</v>
      </c>
      <c r="Q6" s="1" t="b">
        <v>0</v>
      </c>
      <c r="R6" s="1" t="s">
        <v>32</v>
      </c>
      <c r="S6" s="1"/>
      <c r="T6" s="1"/>
      <c r="U6" s="56"/>
      <c r="V6" s="208"/>
      <c r="W6" s="208"/>
      <c r="X6" s="1"/>
      <c r="Y6" s="1" t="b">
        <v>0</v>
      </c>
      <c r="Z6" s="363"/>
      <c r="AA6" s="1"/>
      <c r="AB6" s="363"/>
      <c r="AC6" s="1"/>
      <c r="AD6" s="363"/>
      <c r="AE6" s="1"/>
      <c r="AF6" s="1"/>
      <c r="AG6" s="1"/>
      <c r="AH6" s="1"/>
      <c r="AI6" s="1"/>
      <c r="AJ6" s="1"/>
      <c r="AK6" s="1"/>
      <c r="AL6" s="1"/>
      <c r="AM6" s="1"/>
    </row>
    <row r="7" ht="15.75" customHeight="1">
      <c r="A7" s="56" t="s">
        <v>5377</v>
      </c>
      <c r="B7" s="56" t="s">
        <v>5378</v>
      </c>
      <c r="C7" s="56" t="str">
        <f>VLOOKUP(A7,'import Diyarbakır'!A:J,3,0)</f>
        <v>DOĞRU</v>
      </c>
      <c r="D7" s="56" t="s">
        <v>1364</v>
      </c>
      <c r="E7" s="56" t="str">
        <f>VLOOKUP(A7,'import Diyarbakır'!A:J,5,0)</f>
        <v>EYÜP IŞIK</v>
      </c>
      <c r="F7" s="56">
        <f>VLOOKUP(A7,'import Diyarbakır'!A:J,6,0)</f>
        <v>4122284602</v>
      </c>
      <c r="G7" s="56" t="str">
        <f>VLOOKUP(A7,'import Diyarbakır'!A:J,7,0)</f>
        <v>Yenişehir</v>
      </c>
      <c r="H7" s="56" t="str">
        <f>VLOOKUP(A7,'import Diyarbakır'!A:J,8,0)</f>
        <v>Kooperatifler</v>
      </c>
      <c r="I7" s="56" t="str">
        <f>VLOOKUP(A7,'import Diyarbakır'!A:J,9,0)</f>
        <v>Kooperatifler Mah. Gevran Cad. No:8/B Yenişehir/Diyarbakır</v>
      </c>
      <c r="J7" s="216" t="str">
        <f>VLOOKUP(A7,'import Diyarbakır'!A:J,10,0)</f>
        <v>Geleneksel</v>
      </c>
      <c r="K7" s="56" t="s">
        <v>5379</v>
      </c>
      <c r="L7" s="56">
        <v>4.122284602E9</v>
      </c>
      <c r="M7" s="56" t="s">
        <v>5353</v>
      </c>
      <c r="N7" s="56" t="s">
        <v>5354</v>
      </c>
      <c r="O7" s="56" t="s">
        <v>5380</v>
      </c>
      <c r="P7" s="230" t="str">
        <f>VLOOKUP(A7,'import Diyarbakır'!A:J,16,0)</f>
        <v>#REF!</v>
      </c>
      <c r="Q7" s="1" t="b">
        <v>0</v>
      </c>
      <c r="R7" s="1" t="s">
        <v>32</v>
      </c>
      <c r="S7" s="1"/>
      <c r="T7" s="1"/>
      <c r="U7" s="56"/>
      <c r="V7" s="208"/>
      <c r="W7" s="208"/>
      <c r="X7" s="1"/>
      <c r="Y7" s="1" t="b">
        <v>0</v>
      </c>
      <c r="Z7" s="363"/>
      <c r="AA7" s="1"/>
      <c r="AB7" s="363"/>
      <c r="AC7" s="1"/>
      <c r="AD7" s="363"/>
      <c r="AE7" s="1"/>
      <c r="AF7" s="1"/>
      <c r="AG7" s="1"/>
      <c r="AH7" s="1"/>
      <c r="AI7" s="1"/>
      <c r="AJ7" s="1"/>
      <c r="AK7" s="1"/>
      <c r="AL7" s="1"/>
      <c r="AM7" s="1"/>
    </row>
    <row r="8" ht="15.75" customHeight="1">
      <c r="A8" s="211" t="s">
        <v>5381</v>
      </c>
      <c r="B8" s="211" t="s">
        <v>5382</v>
      </c>
      <c r="C8" s="56" t="str">
        <f>VLOOKUP(A8,'import Diyarbakır'!A:J,3,0)</f>
        <v>DOĞRU</v>
      </c>
      <c r="D8" s="211" t="s">
        <v>1364</v>
      </c>
      <c r="E8" s="56" t="str">
        <f>VLOOKUP(A8,'import Diyarbakır'!A:J,5,0)</f>
        <v>Abdullah Tekin</v>
      </c>
      <c r="F8" s="56">
        <f>VLOOKUP(A8,'import Diyarbakır'!A:J,6,0)</f>
        <v>5522070933</v>
      </c>
      <c r="G8" s="56" t="str">
        <f>VLOOKUP(A8,'import Diyarbakır'!A:J,7,0)</f>
        <v>Yenişehir</v>
      </c>
      <c r="H8" s="56" t="str">
        <f>VLOOKUP(A8,'import Diyarbakır'!A:J,8,0)</f>
        <v>Kooperatifler</v>
      </c>
      <c r="I8" s="56" t="str">
        <f>VLOOKUP(A8,'import Diyarbakır'!A:J,9,0)</f>
        <v>Kooperatifler Mah. Kurtismail Paşa 1.Sk No:3/A Yenişehir/Diyarbakır</v>
      </c>
      <c r="J8" s="216" t="str">
        <f>VLOOKUP(A8,'import Diyarbakır'!A:J,10,0)</f>
        <v>Geleneksel</v>
      </c>
      <c r="K8" s="211" t="s">
        <v>5383</v>
      </c>
      <c r="L8" s="211">
        <v>5.522070933E9</v>
      </c>
      <c r="M8" s="211" t="s">
        <v>5353</v>
      </c>
      <c r="N8" s="211" t="s">
        <v>5354</v>
      </c>
      <c r="O8" s="211" t="s">
        <v>5384</v>
      </c>
      <c r="P8" s="230" t="str">
        <f>VLOOKUP(A8,'import Diyarbakır'!A:J,16,0)</f>
        <v>#REF!</v>
      </c>
      <c r="Q8" s="1" t="b">
        <v>0</v>
      </c>
      <c r="R8" s="1"/>
      <c r="S8" s="1"/>
      <c r="T8" s="1"/>
      <c r="U8" s="56"/>
      <c r="V8" s="208"/>
      <c r="W8" s="208"/>
      <c r="X8" s="1"/>
      <c r="Y8" s="1" t="b">
        <v>0</v>
      </c>
      <c r="Z8" s="363"/>
      <c r="AA8" s="1"/>
      <c r="AB8" s="363"/>
      <c r="AC8" s="1"/>
      <c r="AD8" s="363"/>
      <c r="AE8" s="1"/>
      <c r="AF8" s="1"/>
      <c r="AG8" s="1"/>
      <c r="AH8" s="1"/>
      <c r="AI8" s="1"/>
      <c r="AJ8" s="1"/>
      <c r="AK8" s="1"/>
      <c r="AL8" s="1"/>
      <c r="AM8" s="1"/>
    </row>
    <row r="9" ht="15.75" customHeight="1">
      <c r="A9" s="56" t="s">
        <v>5385</v>
      </c>
      <c r="B9" s="56" t="s">
        <v>5386</v>
      </c>
      <c r="C9" s="56" t="str">
        <f>VLOOKUP(A9,'import Diyarbakır'!A:J,3,0)</f>
        <v>YANLIŞ</v>
      </c>
      <c r="D9" s="56" t="s">
        <v>1364</v>
      </c>
      <c r="E9" s="56" t="str">
        <f>VLOOKUP(A9,'import Diyarbakır'!A:J,5,0)</f>
        <v>ZEYNEP ALACA</v>
      </c>
      <c r="F9" s="56">
        <f>VLOOKUP(A9,'import Diyarbakır'!A:J,6,0)</f>
        <v>4125052208</v>
      </c>
      <c r="G9" s="56" t="str">
        <f>VLOOKUP(A9,'import Diyarbakır'!A:J,7,0)</f>
        <v>Yenişehir</v>
      </c>
      <c r="H9" s="56" t="str">
        <f>VLOOKUP(A9,'import Diyarbakır'!A:J,8,0)</f>
        <v>Üçkuyu 1. Bölge</v>
      </c>
      <c r="I9" s="56" t="str">
        <f>VLOOKUP(A9,'import Diyarbakır'!A:J,9,0)</f>
        <v>Üçkuyu Mah. Pasur Cad. Gök Yapı Yaşam City A-4 Blok No:19/DB Yenişehir/Diyarbakır</v>
      </c>
      <c r="J9" s="216" t="str">
        <f>VLOOKUP(A9,'import Diyarbakır'!A:J,10,0)</f>
        <v>Geleneksel</v>
      </c>
      <c r="K9" s="56" t="s">
        <v>5387</v>
      </c>
      <c r="L9" s="56">
        <v>4.125052208E9</v>
      </c>
      <c r="M9" s="56" t="s">
        <v>5353</v>
      </c>
      <c r="N9" s="56" t="s">
        <v>5388</v>
      </c>
      <c r="O9" s="56" t="s">
        <v>5389</v>
      </c>
      <c r="P9" s="230" t="str">
        <f>VLOOKUP(A9,'import Diyarbakır'!A:J,16,0)</f>
        <v>#REF!</v>
      </c>
      <c r="Q9" s="1" t="b">
        <v>0</v>
      </c>
      <c r="R9" s="1" t="s">
        <v>40</v>
      </c>
      <c r="S9" s="1"/>
      <c r="T9" s="1"/>
      <c r="U9" s="1" t="s">
        <v>5390</v>
      </c>
      <c r="V9" s="208"/>
      <c r="W9" s="208"/>
      <c r="X9" s="1"/>
      <c r="Y9" s="1" t="b">
        <v>1</v>
      </c>
      <c r="Z9" s="363">
        <v>44509.0</v>
      </c>
      <c r="AA9" s="1" t="s">
        <v>1475</v>
      </c>
      <c r="AB9" s="363"/>
      <c r="AC9" s="1" t="s">
        <v>1353</v>
      </c>
      <c r="AD9" s="363">
        <v>44517.0</v>
      </c>
      <c r="AE9" s="1"/>
      <c r="AF9" s="1"/>
      <c r="AG9" s="1"/>
      <c r="AH9" s="1"/>
      <c r="AI9" s="1"/>
      <c r="AJ9" s="1"/>
      <c r="AK9" s="1" t="s">
        <v>128</v>
      </c>
      <c r="AL9" s="1"/>
      <c r="AM9" s="1"/>
    </row>
    <row r="10" ht="15.75" customHeight="1">
      <c r="A10" s="56" t="s">
        <v>5391</v>
      </c>
      <c r="B10" s="56" t="s">
        <v>5392</v>
      </c>
      <c r="C10" s="56" t="str">
        <f>VLOOKUP(A10,'import Diyarbakır'!A:J,3,0)</f>
        <v>DOĞRU</v>
      </c>
      <c r="D10" s="56" t="s">
        <v>1507</v>
      </c>
      <c r="E10" s="56" t="str">
        <f>VLOOKUP(A10,'import Diyarbakır'!A:J,5,0)</f>
        <v>ZEHRA CİVAN AYZİT</v>
      </c>
      <c r="F10" s="56">
        <f>VLOOKUP(A10,'import Diyarbakır'!A:J,6,0)</f>
        <v>4125035757</v>
      </c>
      <c r="G10" s="56" t="str">
        <f>VLOOKUP(A10,'import Diyarbakır'!A:J,7,0)</f>
        <v>Bağlar</v>
      </c>
      <c r="H10" s="56" t="str">
        <f>VLOOKUP(A10,'import Diyarbakır'!A:J,8,0)</f>
        <v>Selahattin Eyyubi</v>
      </c>
      <c r="I10" s="56" t="str">
        <f>VLOOKUP(A10,'import Diyarbakır'!A:J,9,0)</f>
        <v>Selahattin Eyyubi Mah. Urfa Blv. Ninova Avm No:13/202 Bağlar/Diyarbakır</v>
      </c>
      <c r="J10" s="216" t="str">
        <f>VLOOKUP(A10,'import Diyarbakır'!A:J,10,0)</f>
        <v>Geleneksel</v>
      </c>
      <c r="K10" s="56" t="s">
        <v>5393</v>
      </c>
      <c r="L10" s="56">
        <v>4.125035757E9</v>
      </c>
      <c r="M10" s="56" t="s">
        <v>5394</v>
      </c>
      <c r="N10" s="56" t="s">
        <v>5395</v>
      </c>
      <c r="O10" s="56" t="s">
        <v>5396</v>
      </c>
      <c r="P10" s="230" t="str">
        <f>VLOOKUP(A10,'import Diyarbakır'!A:J,16,0)</f>
        <v>#REF!</v>
      </c>
      <c r="Q10" s="1" t="b">
        <v>0</v>
      </c>
      <c r="R10" s="1" t="s">
        <v>32</v>
      </c>
      <c r="S10" s="1"/>
      <c r="T10" s="1"/>
      <c r="U10" s="1" t="s">
        <v>5397</v>
      </c>
      <c r="V10" s="208"/>
      <c r="W10" s="208"/>
      <c r="X10" s="1"/>
      <c r="Y10" s="1" t="b">
        <v>1</v>
      </c>
      <c r="Z10" s="363">
        <v>44375.0</v>
      </c>
      <c r="AA10" s="1" t="s">
        <v>1353</v>
      </c>
      <c r="AB10" s="363">
        <v>44379.0</v>
      </c>
      <c r="AC10" s="1" t="s">
        <v>1506</v>
      </c>
      <c r="AD10" s="363">
        <v>44382.0</v>
      </c>
      <c r="AE10" s="1" t="s">
        <v>1353</v>
      </c>
      <c r="AF10" s="363">
        <v>44405.0</v>
      </c>
      <c r="AG10" s="1"/>
      <c r="AH10" s="1"/>
      <c r="AI10" s="1" t="s">
        <v>909</v>
      </c>
      <c r="AJ10" s="1" t="s">
        <v>845</v>
      </c>
      <c r="AK10" s="1" t="s">
        <v>845</v>
      </c>
      <c r="AL10" s="1" t="s">
        <v>984</v>
      </c>
      <c r="AM10" s="1"/>
    </row>
    <row r="11" ht="15.75" customHeight="1">
      <c r="A11" s="56" t="s">
        <v>5398</v>
      </c>
      <c r="B11" s="56" t="s">
        <v>5399</v>
      </c>
      <c r="C11" s="56" t="str">
        <f>VLOOKUP(A11,'import Diyarbakır'!A:J,3,0)</f>
        <v>DOĞRU</v>
      </c>
      <c r="D11" s="56" t="s">
        <v>1370</v>
      </c>
      <c r="E11" s="56" t="str">
        <f>VLOOKUP(A11,'import Diyarbakır'!A:J,5,0)</f>
        <v>ABDULSEMET ADİYAMAN</v>
      </c>
      <c r="F11" s="56">
        <f>VLOOKUP(A11,'import Diyarbakır'!A:J,6,0)</f>
        <v>5362115757</v>
      </c>
      <c r="G11" s="56" t="str">
        <f>VLOOKUP(A11,'import Diyarbakır'!A:J,7,0)</f>
        <v>Kayapınar</v>
      </c>
      <c r="H11" s="56" t="str">
        <f>VLOOKUP(A11,'import Diyarbakır'!A:J,8,0)</f>
        <v>Peyas</v>
      </c>
      <c r="I11" s="56" t="str">
        <f>VLOOKUP(A11,'import Diyarbakır'!A:J,9,0)</f>
        <v>Peyas Mah. Diclekent Blv. No:31/B Kayapınar/Diyarbakır</v>
      </c>
      <c r="J11" s="216" t="str">
        <f>VLOOKUP(A11,'import Diyarbakır'!A:J,10,0)</f>
        <v>Geleneksel</v>
      </c>
      <c r="K11" s="56" t="s">
        <v>5400</v>
      </c>
      <c r="L11" s="56">
        <v>5.362115757E9</v>
      </c>
      <c r="M11" s="56" t="s">
        <v>5360</v>
      </c>
      <c r="N11" s="56" t="s">
        <v>5375</v>
      </c>
      <c r="O11" s="56" t="s">
        <v>5401</v>
      </c>
      <c r="P11" s="230" t="str">
        <f>VLOOKUP(A11,'import Diyarbakır'!A:J,16,0)</f>
        <v>#REF!</v>
      </c>
      <c r="Q11" s="1" t="b">
        <v>1</v>
      </c>
      <c r="R11" s="1"/>
      <c r="S11" s="1"/>
      <c r="T11" s="1"/>
      <c r="U11" s="1" t="s">
        <v>5402</v>
      </c>
      <c r="V11" s="208"/>
      <c r="W11" s="208"/>
      <c r="X11" s="1"/>
      <c r="Y11" s="1" t="b">
        <v>1</v>
      </c>
      <c r="Z11" s="363">
        <v>44393.0</v>
      </c>
      <c r="AA11" s="1" t="s">
        <v>1353</v>
      </c>
      <c r="AB11" s="363">
        <v>44411.0</v>
      </c>
      <c r="AC11" s="1" t="s">
        <v>1353</v>
      </c>
      <c r="AD11" s="363">
        <v>44417.0</v>
      </c>
      <c r="AE11" s="1" t="s">
        <v>1353</v>
      </c>
      <c r="AF11" s="363">
        <v>44418.0</v>
      </c>
      <c r="AG11" s="1" t="s">
        <v>1353</v>
      </c>
      <c r="AH11" s="363">
        <v>44517.0</v>
      </c>
      <c r="AI11" s="1" t="s">
        <v>4838</v>
      </c>
      <c r="AJ11" s="1" t="s">
        <v>845</v>
      </c>
      <c r="AK11" s="1" t="s">
        <v>5371</v>
      </c>
      <c r="AL11" s="1" t="s">
        <v>5370</v>
      </c>
      <c r="AM11" s="1" t="s">
        <v>128</v>
      </c>
    </row>
    <row r="12" ht="15.75" customHeight="1">
      <c r="A12" s="56" t="s">
        <v>5148</v>
      </c>
      <c r="B12" s="56" t="s">
        <v>5149</v>
      </c>
      <c r="C12" s="56" t="str">
        <f>VLOOKUP(A12,'import Diyarbakır'!A:J,3,0)</f>
        <v>DOĞRU</v>
      </c>
      <c r="D12" s="56" t="s">
        <v>1370</v>
      </c>
      <c r="E12" s="56" t="str">
        <f>VLOOKUP(A12,'import Diyarbakır'!A:J,5,0)</f>
        <v>MEHMET ASLAN</v>
      </c>
      <c r="F12" s="56">
        <f>VLOOKUP(A12,'import Diyarbakır'!A:J,6,0)</f>
        <v>5367653830</v>
      </c>
      <c r="G12" s="56" t="str">
        <f>VLOOKUP(A12,'import Diyarbakır'!A:J,7,0)</f>
        <v>Kayapınar</v>
      </c>
      <c r="H12" s="56" t="str">
        <f>VLOOKUP(A12,'import Diyarbakır'!A:J,8,0)</f>
        <v>Huzurevleri</v>
      </c>
      <c r="I12" s="56" t="str">
        <f>VLOOKUP(A12,'import Diyarbakır'!A:J,9,0)</f>
        <v>Medya Mah. Mastfıroş Cad. Kayalar Elysıum Life No:24/BC Kayapınar/Diyarbakır</v>
      </c>
      <c r="J12" s="216" t="str">
        <f>VLOOKUP(A12,'import Diyarbakır'!A:J,10,0)</f>
        <v>Geleneksel</v>
      </c>
      <c r="K12" s="56" t="s">
        <v>5403</v>
      </c>
      <c r="L12" s="56">
        <v>5.36765383E9</v>
      </c>
      <c r="M12" s="56" t="s">
        <v>5360</v>
      </c>
      <c r="N12" s="56" t="s">
        <v>5404</v>
      </c>
      <c r="O12" s="56" t="s">
        <v>5151</v>
      </c>
      <c r="P12" s="230" t="str">
        <f>VLOOKUP(A12,'import Diyarbakır'!A:J,16,0)</f>
        <v>#REF!</v>
      </c>
      <c r="Q12" s="1" t="b">
        <v>0</v>
      </c>
      <c r="R12" s="1" t="s">
        <v>38</v>
      </c>
      <c r="S12" s="1" t="s">
        <v>845</v>
      </c>
      <c r="T12" s="1" t="s">
        <v>4853</v>
      </c>
      <c r="U12" s="1" t="s">
        <v>5405</v>
      </c>
      <c r="V12" s="208">
        <v>44495.0</v>
      </c>
      <c r="W12" s="208">
        <v>44497.0</v>
      </c>
      <c r="X12" s="1"/>
      <c r="Y12" s="1" t="b">
        <v>0</v>
      </c>
      <c r="Z12" s="363"/>
      <c r="AA12" s="1" t="s">
        <v>1353</v>
      </c>
      <c r="AB12" s="363">
        <v>44517.0</v>
      </c>
      <c r="AC12" s="1"/>
      <c r="AD12" s="363"/>
      <c r="AE12" s="1"/>
      <c r="AF12" s="1"/>
      <c r="AG12" s="1"/>
      <c r="AH12" s="1"/>
      <c r="AI12" s="1"/>
      <c r="AJ12" s="1" t="s">
        <v>128</v>
      </c>
      <c r="AK12" s="1"/>
      <c r="AL12" s="1"/>
      <c r="AM12" s="1"/>
    </row>
    <row r="13" ht="15.75" customHeight="1">
      <c r="A13" s="56" t="s">
        <v>5406</v>
      </c>
      <c r="B13" s="56" t="s">
        <v>5407</v>
      </c>
      <c r="C13" s="56" t="str">
        <f>VLOOKUP(A13,'import Diyarbakır'!A:J,3,0)</f>
        <v>DOĞRU</v>
      </c>
      <c r="D13" s="56" t="s">
        <v>1385</v>
      </c>
      <c r="E13" s="56" t="str">
        <f>VLOOKUP(A13,'import Diyarbakır'!A:J,5,0)</f>
        <v>Hasan Asoğlu</v>
      </c>
      <c r="F13" s="56">
        <f>VLOOKUP(A13,'import Diyarbakır'!A:J,6,0)</f>
        <v>5365785501</v>
      </c>
      <c r="G13" s="56" t="str">
        <f>VLOOKUP(A13,'import Diyarbakır'!A:J,7,0)</f>
        <v>Kayapınar</v>
      </c>
      <c r="H13" s="56" t="str">
        <f>VLOOKUP(A13,'import Diyarbakır'!A:J,8,0)</f>
        <v>Fırat</v>
      </c>
      <c r="I13" s="56" t="str">
        <f>VLOOKUP(A13,'import Diyarbakır'!A:J,9,0)</f>
        <v>Mezepotamya Caddesi Tezgel Komplexia, D:F Blok,</v>
      </c>
      <c r="J13" s="216" t="str">
        <f>VLOOKUP(A13,'import Diyarbakır'!A:J,10,0)</f>
        <v>Geleneksel</v>
      </c>
      <c r="K13" s="56" t="s">
        <v>5408</v>
      </c>
      <c r="L13" s="56">
        <v>5.365785501E9</v>
      </c>
      <c r="M13" s="56" t="s">
        <v>5360</v>
      </c>
      <c r="N13" s="56" t="s">
        <v>2358</v>
      </c>
      <c r="O13" s="56" t="s">
        <v>5409</v>
      </c>
      <c r="P13" s="230" t="str">
        <f>VLOOKUP(A13,'import Diyarbakır'!A:J,16,0)</f>
        <v>#REF!</v>
      </c>
      <c r="Q13" s="1" t="b">
        <v>0</v>
      </c>
      <c r="R13" s="1"/>
      <c r="S13" s="1"/>
      <c r="T13" s="1"/>
      <c r="U13" s="56"/>
      <c r="V13" s="208"/>
      <c r="W13" s="208"/>
      <c r="X13" s="1"/>
      <c r="Y13" s="1" t="b">
        <v>0</v>
      </c>
      <c r="Z13" s="363"/>
      <c r="AA13" s="1"/>
      <c r="AB13" s="363"/>
      <c r="AC13" s="1"/>
      <c r="AD13" s="363"/>
      <c r="AE13" s="1"/>
      <c r="AF13" s="1"/>
      <c r="AG13" s="1"/>
      <c r="AH13" s="1"/>
      <c r="AI13" s="1"/>
      <c r="AJ13" s="1"/>
      <c r="AK13" s="1"/>
      <c r="AL13" s="1"/>
      <c r="AM13" s="1"/>
    </row>
    <row r="14" ht="15.75" customHeight="1">
      <c r="A14" s="56" t="s">
        <v>5144</v>
      </c>
      <c r="B14" s="56" t="s">
        <v>5145</v>
      </c>
      <c r="C14" s="56" t="str">
        <f>VLOOKUP(A14,'import Diyarbakır'!A:J,3,0)</f>
        <v>DOĞRU</v>
      </c>
      <c r="D14" s="56" t="s">
        <v>1577</v>
      </c>
      <c r="E14" s="56" t="str">
        <f>VLOOKUP(A14,'import Diyarbakır'!A:J,5,0)</f>
        <v>Felek Bünül</v>
      </c>
      <c r="F14" s="56">
        <f>VLOOKUP(A14,'import Diyarbakır'!A:J,6,0)</f>
        <v>5313045285</v>
      </c>
      <c r="G14" s="56" t="str">
        <f>VLOOKUP(A14,'import Diyarbakır'!A:J,7,0)</f>
        <v>Kayapınar</v>
      </c>
      <c r="H14" s="56" t="str">
        <f>VLOOKUP(A14,'import Diyarbakır'!A:J,8,0)</f>
        <v>Mezopotamya</v>
      </c>
      <c r="I14" s="56" t="str">
        <f>VLOOKUP(A14,'import Diyarbakır'!A:J,9,0)</f>
        <v>Mezopotamya Mah. Selahattin Eyyubi Blv. Azd Green Park 2 Sitesi Altı No:1 Kayapınar/Diyarbakır</v>
      </c>
      <c r="J14" s="216" t="str">
        <f>VLOOKUP(A14,'import Diyarbakır'!A:J,10,0)</f>
        <v>Geleneksel</v>
      </c>
      <c r="K14" s="56" t="s">
        <v>5410</v>
      </c>
      <c r="L14" s="56">
        <v>5.313045285E9</v>
      </c>
      <c r="M14" s="56" t="s">
        <v>5360</v>
      </c>
      <c r="N14" s="56" t="s">
        <v>5411</v>
      </c>
      <c r="O14" s="56" t="s">
        <v>5147</v>
      </c>
      <c r="P14" s="230" t="str">
        <f>VLOOKUP(A14,'import Diyarbakır'!A:J,16,0)</f>
        <v>#REF!</v>
      </c>
      <c r="Q14" s="1" t="b">
        <v>1</v>
      </c>
      <c r="R14" s="1" t="s">
        <v>38</v>
      </c>
      <c r="S14" s="1" t="s">
        <v>845</v>
      </c>
      <c r="T14" s="1" t="s">
        <v>4853</v>
      </c>
      <c r="U14" s="1" t="s">
        <v>5412</v>
      </c>
      <c r="V14" s="208">
        <v>44495.0</v>
      </c>
      <c r="W14" s="208">
        <v>44497.0</v>
      </c>
      <c r="X14" s="1"/>
      <c r="Y14" s="1" t="b">
        <v>1</v>
      </c>
      <c r="Z14" s="363">
        <v>44406.0</v>
      </c>
      <c r="AA14" s="1" t="s">
        <v>43</v>
      </c>
      <c r="AB14" s="363">
        <v>44418.0</v>
      </c>
      <c r="AC14" s="1" t="s">
        <v>43</v>
      </c>
      <c r="AD14" s="363">
        <v>44421.0</v>
      </c>
      <c r="AE14" s="1" t="s">
        <v>43</v>
      </c>
      <c r="AF14" s="363">
        <v>44425.0</v>
      </c>
      <c r="AG14" s="1" t="s">
        <v>1353</v>
      </c>
      <c r="AH14" s="363">
        <v>44522.0</v>
      </c>
      <c r="AI14" s="1" t="s">
        <v>5413</v>
      </c>
      <c r="AJ14" s="1"/>
      <c r="AK14" s="1" t="s">
        <v>5370</v>
      </c>
      <c r="AL14" s="1" t="s">
        <v>5414</v>
      </c>
      <c r="AM14" s="1" t="s">
        <v>128</v>
      </c>
    </row>
    <row r="15" ht="15.75" customHeight="1">
      <c r="A15" s="56" t="s">
        <v>5415</v>
      </c>
      <c r="B15" s="56" t="s">
        <v>5416</v>
      </c>
      <c r="C15" s="56" t="str">
        <f>VLOOKUP(A15,'import Diyarbakır'!A:J,3,0)</f>
        <v>DOĞRU</v>
      </c>
      <c r="D15" s="56" t="s">
        <v>1688</v>
      </c>
      <c r="E15" s="56" t="str">
        <f>VLOOKUP(A15,'import Diyarbakır'!A:J,5,0)</f>
        <v>MEHMET ZEKİ YAZICIOĞLU</v>
      </c>
      <c r="F15" s="56">
        <f>VLOOKUP(A15,'import Diyarbakır'!A:J,6,0)</f>
        <v>5079374132</v>
      </c>
      <c r="G15" s="56" t="str">
        <f>VLOOKUP(A15,'import Diyarbakır'!A:J,7,0)</f>
        <v>Kayapınar</v>
      </c>
      <c r="H15" s="56" t="str">
        <f>VLOOKUP(A15,'import Diyarbakır'!A:J,8,0)</f>
        <v>Fırat</v>
      </c>
      <c r="I15" s="56" t="str">
        <f>VLOOKUP(A15,'import Diyarbakır'!A:J,9,0)</f>
        <v>Fırat Mah. 564. Sok. Yakamoz Evleri No:6/D Kayapınar/Diyarbakır</v>
      </c>
      <c r="J15" s="216" t="str">
        <f>VLOOKUP(A15,'import Diyarbakır'!A:J,10,0)</f>
        <v>Geleneksel</v>
      </c>
      <c r="K15" s="56" t="s">
        <v>5417</v>
      </c>
      <c r="L15" s="56">
        <v>5.079374132E9</v>
      </c>
      <c r="M15" s="56" t="s">
        <v>5360</v>
      </c>
      <c r="N15" s="56" t="s">
        <v>2358</v>
      </c>
      <c r="O15" s="56" t="s">
        <v>5418</v>
      </c>
      <c r="P15" s="230" t="s">
        <v>2137</v>
      </c>
      <c r="Q15" s="1" t="b">
        <v>1</v>
      </c>
      <c r="R15" s="1"/>
      <c r="S15" s="1"/>
      <c r="T15" s="210"/>
      <c r="U15" s="56" t="s">
        <v>1770</v>
      </c>
      <c r="V15" s="208"/>
      <c r="W15" s="208"/>
      <c r="X15" s="1"/>
      <c r="Y15" s="1" t="b">
        <v>1</v>
      </c>
      <c r="Z15" s="363">
        <v>44624.0</v>
      </c>
      <c r="AA15" s="1"/>
      <c r="AB15" s="363"/>
      <c r="AC15" s="1"/>
      <c r="AD15" s="363"/>
      <c r="AE15" s="1"/>
      <c r="AF15" s="1"/>
      <c r="AG15" s="1"/>
      <c r="AH15" s="1"/>
      <c r="AI15" s="1" t="s">
        <v>149</v>
      </c>
      <c r="AJ15" s="1"/>
      <c r="AK15" s="1"/>
      <c r="AL15" s="1"/>
      <c r="AM15" s="1"/>
    </row>
    <row r="16" ht="15.75" customHeight="1">
      <c r="A16" s="56" t="s">
        <v>5419</v>
      </c>
      <c r="B16" s="56" t="s">
        <v>5420</v>
      </c>
      <c r="C16" s="56" t="str">
        <f>VLOOKUP(A16,'import Diyarbakır'!A:J,3,0)</f>
        <v>DOĞRU</v>
      </c>
      <c r="D16" s="56" t="s">
        <v>1364</v>
      </c>
      <c r="E16" s="56" t="str">
        <f>VLOOKUP(A16,'import Diyarbakır'!A:J,5,0)</f>
        <v>HAYRİ ELGİN</v>
      </c>
      <c r="F16" s="56">
        <f>VLOOKUP(A16,'import Diyarbakır'!A:J,6,0)</f>
        <v>5454303397</v>
      </c>
      <c r="G16" s="56" t="str">
        <f>VLOOKUP(A16,'import Diyarbakır'!A:J,7,0)</f>
        <v>Kayapınar</v>
      </c>
      <c r="H16" s="56" t="str">
        <f>VLOOKUP(A16,'import Diyarbakır'!A:J,8,0)</f>
        <v>Fırat</v>
      </c>
      <c r="I16" s="56" t="str">
        <f>VLOOKUP(A16,'import Diyarbakır'!A:J,9,0)</f>
        <v>Fırat Mah. Baba Tahir Cad. Yılsa Elit Sitesi No:8/AB Kayapınar/Diyarbakır</v>
      </c>
      <c r="J16" s="216" t="str">
        <f>VLOOKUP(A16,'import Diyarbakır'!A:J,10,0)</f>
        <v>Geleneksel</v>
      </c>
      <c r="K16" s="56" t="s">
        <v>5421</v>
      </c>
      <c r="L16" s="56">
        <v>5.454303397E9</v>
      </c>
      <c r="M16" s="56" t="s">
        <v>5360</v>
      </c>
      <c r="N16" s="56" t="s">
        <v>2358</v>
      </c>
      <c r="O16" s="56" t="s">
        <v>5422</v>
      </c>
      <c r="P16" s="230" t="str">
        <f>VLOOKUP(A16,'import Diyarbakır'!A:J,16,0)</f>
        <v>#REF!</v>
      </c>
      <c r="Q16" s="1" t="b">
        <v>0</v>
      </c>
      <c r="R16" s="1" t="s">
        <v>32</v>
      </c>
      <c r="S16" s="1"/>
      <c r="T16" s="210"/>
      <c r="U16" s="1"/>
      <c r="V16" s="208"/>
      <c r="W16" s="208"/>
      <c r="X16" s="1"/>
      <c r="Y16" s="1" t="b">
        <v>0</v>
      </c>
      <c r="Z16" s="363"/>
      <c r="AA16" s="1"/>
      <c r="AB16" s="363"/>
      <c r="AC16" s="1"/>
      <c r="AD16" s="1"/>
      <c r="AE16" s="1"/>
      <c r="AF16" s="1"/>
      <c r="AG16" s="1"/>
      <c r="AH16" s="1"/>
      <c r="AI16" s="1"/>
      <c r="AJ16" s="1"/>
      <c r="AK16" s="1"/>
      <c r="AL16" s="1"/>
      <c r="AM16" s="1"/>
    </row>
    <row r="17" ht="15.75" customHeight="1">
      <c r="A17" s="56" t="s">
        <v>5338</v>
      </c>
      <c r="B17" s="56" t="s">
        <v>5339</v>
      </c>
      <c r="C17" s="56" t="str">
        <f>VLOOKUP(A17,'import Diyarbakır'!A:J,3,0)</f>
        <v>DOĞRU</v>
      </c>
      <c r="D17" s="56" t="s">
        <v>1378</v>
      </c>
      <c r="E17" s="56" t="str">
        <f>VLOOKUP(A17,'import Diyarbakır'!A:J,5,0)</f>
        <v>Onur Rohat Aydoğdu</v>
      </c>
      <c r="F17" s="56">
        <f>VLOOKUP(A17,'import Diyarbakır'!A:J,6,0)</f>
        <v>4122376268</v>
      </c>
      <c r="G17" s="56" t="str">
        <f>VLOOKUP(A17,'import Diyarbakır'!A:J,7,0)</f>
        <v>Kayapınar</v>
      </c>
      <c r="H17" s="56" t="str">
        <f>VLOOKUP(A17,'import Diyarbakır'!A:J,8,0)</f>
        <v>Medya</v>
      </c>
      <c r="I17" s="56" t="str">
        <f>VLOOKUP(A17,'import Diyarbakır'!A:J,9,0)</f>
        <v>Huzurevleri Mah. Dr. Sıtkı Göral Cad. Akboğa No:4/C Kayapınar/Diyarbakır</v>
      </c>
      <c r="J17" s="216" t="str">
        <f>VLOOKUP(A17,'import Diyarbakır'!A:J,10,0)</f>
        <v>Geleneksel</v>
      </c>
      <c r="K17" s="56" t="s">
        <v>5423</v>
      </c>
      <c r="L17" s="56">
        <v>4.122376268E9</v>
      </c>
      <c r="M17" s="56" t="s">
        <v>5360</v>
      </c>
      <c r="N17" s="56" t="s">
        <v>5424</v>
      </c>
      <c r="O17" s="56" t="s">
        <v>5341</v>
      </c>
      <c r="P17" s="230" t="str">
        <f>VLOOKUP(A17,'import Diyarbakır'!A:J,16,0)</f>
        <v>#REF!</v>
      </c>
      <c r="Q17" s="1" t="b">
        <v>0</v>
      </c>
      <c r="R17" s="1" t="s">
        <v>38</v>
      </c>
      <c r="S17" s="1" t="s">
        <v>128</v>
      </c>
      <c r="T17" s="207" t="s">
        <v>5251</v>
      </c>
      <c r="U17" s="314">
        <v>5.31318912E9</v>
      </c>
      <c r="V17" s="208">
        <v>44634.0</v>
      </c>
      <c r="W17" s="208">
        <v>44637.0</v>
      </c>
      <c r="X17" s="1"/>
      <c r="Y17" s="1" t="b">
        <v>0</v>
      </c>
      <c r="Z17" s="363"/>
      <c r="AA17" s="1" t="s">
        <v>1353</v>
      </c>
      <c r="AB17" s="363">
        <v>44634.0</v>
      </c>
      <c r="AC17" s="1"/>
      <c r="AD17" s="363"/>
      <c r="AE17" s="1"/>
      <c r="AF17" s="1"/>
      <c r="AG17" s="1"/>
      <c r="AH17" s="1"/>
      <c r="AI17" s="1"/>
      <c r="AJ17" s="1" t="s">
        <v>128</v>
      </c>
      <c r="AK17" s="1"/>
      <c r="AL17" s="1"/>
      <c r="AM17" s="1"/>
    </row>
    <row r="18" ht="15.75" customHeight="1">
      <c r="A18" s="56" t="s">
        <v>5293</v>
      </c>
      <c r="B18" s="56" t="s">
        <v>5294</v>
      </c>
      <c r="C18" s="56" t="str">
        <f>VLOOKUP(A18,'import Diyarbakır'!A:J,3,0)</f>
        <v>DOĞRU</v>
      </c>
      <c r="D18" s="56" t="s">
        <v>1493</v>
      </c>
      <c r="E18" s="56" t="str">
        <f>VLOOKUP(A18,'import Diyarbakır'!A:J,5,0)</f>
        <v>BERFİN ÖZKUL</v>
      </c>
      <c r="F18" s="56">
        <f>VLOOKUP(A18,'import Diyarbakır'!A:J,6,0)</f>
        <v>5517999221</v>
      </c>
      <c r="G18" s="56" t="str">
        <f>VLOOKUP(A18,'import Diyarbakır'!A:J,7,0)</f>
        <v>Yenişehir</v>
      </c>
      <c r="H18" s="56" t="str">
        <f>VLOOKUP(A18,'import Diyarbakır'!A:J,8,0)</f>
        <v>Yenişehir</v>
      </c>
      <c r="I18" s="56" t="str">
        <f>VLOOKUP(A18,'import Diyarbakır'!A:J,9,0)</f>
        <v>VERGİ DAİRESİ SOKAĞI YENİŞEHİR/DİYARBAKIR</v>
      </c>
      <c r="J18" s="216" t="str">
        <f>VLOOKUP(A18,'import Diyarbakır'!A:J,10,0)</f>
        <v>Geleneksel</v>
      </c>
      <c r="K18" s="56" t="s">
        <v>5425</v>
      </c>
      <c r="L18" s="56">
        <v>5.517999221E9</v>
      </c>
      <c r="M18" s="56" t="s">
        <v>5353</v>
      </c>
      <c r="N18" s="56" t="s">
        <v>5353</v>
      </c>
      <c r="O18" s="56" t="s">
        <v>5297</v>
      </c>
      <c r="P18" s="230" t="str">
        <f>VLOOKUP(A18,'import Diyarbakır'!A:J,16,0)</f>
        <v>#REF!</v>
      </c>
      <c r="Q18" s="1" t="b">
        <v>0</v>
      </c>
      <c r="R18" s="1" t="s">
        <v>38</v>
      </c>
      <c r="S18" s="1" t="s">
        <v>128</v>
      </c>
      <c r="T18" s="137" t="s">
        <v>5251</v>
      </c>
      <c r="U18" s="56"/>
      <c r="V18" s="208">
        <v>44628.0</v>
      </c>
      <c r="W18" s="208">
        <v>44629.0</v>
      </c>
      <c r="X18" s="1"/>
      <c r="Y18" s="1" t="b">
        <v>1</v>
      </c>
      <c r="Z18" s="363">
        <v>44628.0</v>
      </c>
      <c r="AA18" s="1"/>
      <c r="AB18" s="363"/>
      <c r="AC18" s="1"/>
      <c r="AD18" s="363"/>
      <c r="AE18" s="1"/>
      <c r="AF18" s="1"/>
      <c r="AG18" s="1"/>
      <c r="AH18" s="1"/>
      <c r="AI18" s="1" t="s">
        <v>128</v>
      </c>
      <c r="AJ18" s="1"/>
      <c r="AK18" s="1"/>
      <c r="AL18" s="1"/>
      <c r="AM18" s="1"/>
    </row>
    <row r="19" ht="15.75" customHeight="1">
      <c r="A19" s="56" t="s">
        <v>5167</v>
      </c>
      <c r="B19" s="56" t="s">
        <v>5168</v>
      </c>
      <c r="C19" s="56" t="str">
        <f>VLOOKUP(A19,'import Diyarbakır'!A:J,3,0)</f>
        <v>DOĞRU</v>
      </c>
      <c r="D19" s="56" t="s">
        <v>1493</v>
      </c>
      <c r="E19" s="56" t="str">
        <f>VLOOKUP(A19,'import Diyarbakır'!A:J,5,0)</f>
        <v>MEHMET AKIŞ</v>
      </c>
      <c r="F19" s="56">
        <f>VLOOKUP(A19,'import Diyarbakır'!A:J,6,0)</f>
        <v>5343636353</v>
      </c>
      <c r="G19" s="56" t="str">
        <f>VLOOKUP(A19,'import Diyarbakır'!A:J,7,0)</f>
        <v>Sur</v>
      </c>
      <c r="H19" s="56" t="str">
        <f>VLOOKUP(A19,'import Diyarbakır'!A:J,8,0)</f>
        <v>Cami Nebi</v>
      </c>
      <c r="I19" s="56" t="str">
        <f>VLOOKUP(A19,'import Diyarbakır'!A:J,9,0)</f>
        <v>Cami Nebi Mah. Gazi Cad. No:7/B Sur/Diyarbakır</v>
      </c>
      <c r="J19" s="216" t="str">
        <f>VLOOKUP(A19,'import Diyarbakır'!A:J,10,0)</f>
        <v>Geleneksel</v>
      </c>
      <c r="K19" s="56" t="s">
        <v>5426</v>
      </c>
      <c r="L19" s="56">
        <v>5.343636353E9</v>
      </c>
      <c r="M19" s="56" t="s">
        <v>5427</v>
      </c>
      <c r="N19" s="56" t="s">
        <v>5428</v>
      </c>
      <c r="O19" s="56" t="s">
        <v>5172</v>
      </c>
      <c r="P19" s="230" t="str">
        <f>VLOOKUP(A19,'import Diyarbakır'!A:J,16,0)</f>
        <v>#REF!</v>
      </c>
      <c r="Q19" s="1" t="b">
        <v>0</v>
      </c>
      <c r="R19" s="1" t="s">
        <v>38</v>
      </c>
      <c r="S19" s="1" t="s">
        <v>610</v>
      </c>
      <c r="T19" s="1" t="s">
        <v>4853</v>
      </c>
      <c r="U19" s="1" t="s">
        <v>5429</v>
      </c>
      <c r="V19" s="208">
        <v>44501.0</v>
      </c>
      <c r="W19" s="208">
        <v>44502.0</v>
      </c>
      <c r="X19" s="1"/>
      <c r="Y19" s="1" t="b">
        <v>1</v>
      </c>
      <c r="Z19" s="364">
        <v>44375.0</v>
      </c>
      <c r="AA19" s="1" t="s">
        <v>1506</v>
      </c>
      <c r="AB19" s="363">
        <v>44405.0</v>
      </c>
      <c r="AC19" s="1" t="s">
        <v>1475</v>
      </c>
      <c r="AD19" s="363">
        <v>44406.0</v>
      </c>
      <c r="AE19" s="1" t="s">
        <v>1353</v>
      </c>
      <c r="AF19" s="363">
        <v>44501.0</v>
      </c>
      <c r="AG19" s="1"/>
      <c r="AH19" s="1"/>
      <c r="AI19" s="1" t="s">
        <v>909</v>
      </c>
      <c r="AJ19" s="1"/>
      <c r="AK19" s="1"/>
      <c r="AL19" s="1" t="s">
        <v>610</v>
      </c>
      <c r="AM19" s="1"/>
    </row>
    <row r="20" ht="15.75" customHeight="1">
      <c r="A20" s="56" t="s">
        <v>5333</v>
      </c>
      <c r="B20" s="56" t="s">
        <v>5334</v>
      </c>
      <c r="C20" s="56" t="str">
        <f>VLOOKUP(A20,'import Diyarbakır'!A:J,3,0)</f>
        <v>DOĞRU</v>
      </c>
      <c r="D20" s="56" t="s">
        <v>1378</v>
      </c>
      <c r="E20" s="56" t="str">
        <f>VLOOKUP(A20,'import Diyarbakır'!A:J,5,0)</f>
        <v>MUHAMMET ÇAKIRCA</v>
      </c>
      <c r="F20" s="56">
        <f>VLOOKUP(A20,'import Diyarbakır'!A:J,6,0)</f>
        <v>5436478660</v>
      </c>
      <c r="G20" s="56" t="str">
        <f>VLOOKUP(A20,'import Diyarbakır'!A:J,7,0)</f>
        <v>Kayapınar</v>
      </c>
      <c r="H20" s="56" t="str">
        <f>VLOOKUP(A20,'import Diyarbakır'!A:J,8,0)</f>
        <v>Fırat</v>
      </c>
      <c r="I20" s="56" t="str">
        <f>VLOOKUP(A20,'import Diyarbakır'!A:J,9,0)</f>
        <v>Fırat Mah, Nazım Hikmet Cad. No: 18/AC Kayapınar/Diyarbakır</v>
      </c>
      <c r="J20" s="216" t="str">
        <f>VLOOKUP(A20,'import Diyarbakır'!A:J,10,0)</f>
        <v>Geleneksel</v>
      </c>
      <c r="K20" s="56" t="s">
        <v>5430</v>
      </c>
      <c r="L20" s="56">
        <v>5.43647866E9</v>
      </c>
      <c r="M20" s="56" t="s">
        <v>5360</v>
      </c>
      <c r="N20" s="56" t="s">
        <v>2358</v>
      </c>
      <c r="O20" s="56" t="s">
        <v>5336</v>
      </c>
      <c r="P20" s="230" t="str">
        <f>VLOOKUP(A20,'import Diyarbakır'!A:J,16,0)</f>
        <v>#REF!</v>
      </c>
      <c r="Q20" s="1" t="b">
        <v>1</v>
      </c>
      <c r="R20" s="1" t="s">
        <v>38</v>
      </c>
      <c r="S20" s="1" t="s">
        <v>128</v>
      </c>
      <c r="T20" s="207" t="s">
        <v>5251</v>
      </c>
      <c r="U20" s="56" t="s">
        <v>5431</v>
      </c>
      <c r="V20" s="208">
        <v>44634.0</v>
      </c>
      <c r="W20" s="208">
        <v>44635.0</v>
      </c>
      <c r="X20" s="1"/>
      <c r="Y20" s="1" t="b">
        <v>0</v>
      </c>
      <c r="Z20" s="363"/>
      <c r="AA20" s="1" t="s">
        <v>1353</v>
      </c>
      <c r="AB20" s="363">
        <v>44634.0</v>
      </c>
      <c r="AC20" s="1"/>
      <c r="AD20" s="363"/>
      <c r="AE20" s="1"/>
      <c r="AF20" s="1"/>
      <c r="AG20" s="1"/>
      <c r="AH20" s="1"/>
      <c r="AI20" s="1"/>
      <c r="AJ20" s="1" t="s">
        <v>128</v>
      </c>
      <c r="AK20" s="1"/>
      <c r="AL20" s="1"/>
      <c r="AM20" s="1"/>
    </row>
    <row r="21" ht="15.75" customHeight="1">
      <c r="A21" s="56" t="s">
        <v>5033</v>
      </c>
      <c r="B21" s="56" t="s">
        <v>5034</v>
      </c>
      <c r="C21" s="56" t="str">
        <f>VLOOKUP(A21,'import Diyarbakır'!A:J,3,0)</f>
        <v>DOĞRU</v>
      </c>
      <c r="D21" s="56" t="s">
        <v>1348</v>
      </c>
      <c r="E21" s="56" t="str">
        <f>VLOOKUP(A21,'import Diyarbakır'!A:J,5,0)</f>
        <v>ENGİN KAHRAMAN</v>
      </c>
      <c r="F21" s="56">
        <f>VLOOKUP(A21,'import Diyarbakır'!A:J,6,0)</f>
        <v>4125032013</v>
      </c>
      <c r="G21" s="56" t="str">
        <f>VLOOKUP(A21,'import Diyarbakır'!A:J,7,0)</f>
        <v>Kayapınar</v>
      </c>
      <c r="H21" s="56" t="str">
        <f>VLOOKUP(A21,'import Diyarbakır'!A:J,8,0)</f>
        <v>Mezopotamya</v>
      </c>
      <c r="I21" s="56" t="str">
        <f>VLOOKUP(A21,'import Diyarbakır'!A:J,9,0)</f>
        <v>Mezopotamya Mah. Mahabad Bulv. Miss İstanbul 1 No: 50/2C Kayapınar / Diyarbakır</v>
      </c>
      <c r="J21" s="216" t="str">
        <f>VLOOKUP(A21,'import Diyarbakır'!A:J,10,0)</f>
        <v>Geleneksel</v>
      </c>
      <c r="K21" s="56" t="s">
        <v>5432</v>
      </c>
      <c r="L21" s="56">
        <v>4.125032013E9</v>
      </c>
      <c r="M21" s="56" t="s">
        <v>5360</v>
      </c>
      <c r="N21" s="56" t="s">
        <v>5411</v>
      </c>
      <c r="O21" s="56" t="s">
        <v>5036</v>
      </c>
      <c r="P21" s="230" t="str">
        <f>VLOOKUP(A21,'import Diyarbakır'!A:J,16,0)</f>
        <v>#REF!</v>
      </c>
      <c r="Q21" s="1" t="b">
        <v>0</v>
      </c>
      <c r="R21" s="1" t="s">
        <v>38</v>
      </c>
      <c r="S21" s="1" t="s">
        <v>984</v>
      </c>
      <c r="T21" s="1" t="s">
        <v>4853</v>
      </c>
      <c r="U21" s="1" t="s">
        <v>5433</v>
      </c>
      <c r="V21" s="208">
        <v>44410.0</v>
      </c>
      <c r="W21" s="208">
        <v>44412.0</v>
      </c>
      <c r="X21" s="1"/>
      <c r="Y21" s="1" t="b">
        <v>1</v>
      </c>
      <c r="Z21" s="363">
        <v>44410.0</v>
      </c>
      <c r="AA21" s="1" t="s">
        <v>1353</v>
      </c>
      <c r="AB21" s="363">
        <v>44422.0</v>
      </c>
      <c r="AC21" s="1"/>
      <c r="AD21" s="1"/>
      <c r="AE21" s="1"/>
      <c r="AF21" s="1"/>
      <c r="AG21" s="1"/>
      <c r="AH21" s="1"/>
      <c r="AI21" s="1" t="s">
        <v>4973</v>
      </c>
      <c r="AJ21" s="1" t="s">
        <v>5371</v>
      </c>
      <c r="AK21" s="1"/>
      <c r="AL21" s="1"/>
      <c r="AM21" s="1"/>
    </row>
    <row r="22" ht="15.75" customHeight="1">
      <c r="A22" s="56" t="s">
        <v>5156</v>
      </c>
      <c r="B22" s="56" t="s">
        <v>5157</v>
      </c>
      <c r="C22" s="56" t="str">
        <f>VLOOKUP(A22,'import Diyarbakır'!A:J,3,0)</f>
        <v>DOĞRU</v>
      </c>
      <c r="D22" s="56" t="s">
        <v>1493</v>
      </c>
      <c r="E22" s="56" t="str">
        <f>VLOOKUP(A22,'import Diyarbakır'!A:J,5,0)</f>
        <v>GÜLSEHER SEYREK</v>
      </c>
      <c r="F22" s="56">
        <f>VLOOKUP(A22,'import Diyarbakır'!A:J,6,0)</f>
        <v>5367990595</v>
      </c>
      <c r="G22" s="56">
        <v>4.0</v>
      </c>
      <c r="H22" s="56">
        <v>40.0</v>
      </c>
      <c r="I22" s="56" t="str">
        <f>VLOOKUP(A22,'import Diyarbakır'!A:J,9,0)</f>
        <v>Fırat Mah. 507. Sok. No:9/B Kayapınar/Diyarbakır</v>
      </c>
      <c r="J22" s="216" t="str">
        <f>G22/I22</f>
        <v>#VALUE!</v>
      </c>
      <c r="K22" s="56" t="s">
        <v>5434</v>
      </c>
      <c r="L22" s="56">
        <v>5.367990595E9</v>
      </c>
      <c r="M22" s="56" t="s">
        <v>5360</v>
      </c>
      <c r="N22" s="56" t="s">
        <v>2358</v>
      </c>
      <c r="O22" s="56" t="s">
        <v>5159</v>
      </c>
      <c r="P22" s="230" t="str">
        <f>VLOOKUP(A22,'import Diyarbakır'!A:J,16,0)</f>
        <v>#REF!</v>
      </c>
      <c r="Q22" s="1" t="b">
        <v>0</v>
      </c>
      <c r="R22" s="1" t="s">
        <v>38</v>
      </c>
      <c r="S22" s="1" t="s">
        <v>845</v>
      </c>
      <c r="T22" s="1" t="s">
        <v>4853</v>
      </c>
      <c r="U22" s="1" t="s">
        <v>5435</v>
      </c>
      <c r="V22" s="208">
        <v>44495.0</v>
      </c>
      <c r="W22" s="208">
        <v>44497.0</v>
      </c>
      <c r="X22" s="1"/>
      <c r="Y22" s="1" t="b">
        <v>1</v>
      </c>
      <c r="Z22" s="1"/>
      <c r="AA22" s="1" t="s">
        <v>1353</v>
      </c>
      <c r="AB22" s="363">
        <v>44406.0</v>
      </c>
      <c r="AC22" s="1" t="s">
        <v>1353</v>
      </c>
      <c r="AD22" s="363">
        <v>44421.0</v>
      </c>
      <c r="AE22" s="1" t="s">
        <v>1506</v>
      </c>
      <c r="AF22" s="363">
        <v>44425.0</v>
      </c>
      <c r="AG22" s="1" t="s">
        <v>1353</v>
      </c>
      <c r="AH22" s="363">
        <v>44513.0</v>
      </c>
      <c r="AI22" s="1"/>
      <c r="AJ22" s="1" t="s">
        <v>5413</v>
      </c>
      <c r="AK22" s="1" t="s">
        <v>5414</v>
      </c>
      <c r="AL22" s="1" t="s">
        <v>5371</v>
      </c>
      <c r="AM22" s="1" t="s">
        <v>73</v>
      </c>
    </row>
    <row r="23" ht="15.75" customHeight="1">
      <c r="A23" s="56" t="s">
        <v>5436</v>
      </c>
      <c r="B23" s="56" t="s">
        <v>5437</v>
      </c>
      <c r="C23" s="56" t="str">
        <f>VLOOKUP(A23,'import Diyarbakır'!A:J,3,0)</f>
        <v>DOĞRU</v>
      </c>
      <c r="D23" s="56" t="s">
        <v>1348</v>
      </c>
      <c r="E23" s="56" t="str">
        <f>VLOOKUP(A23,'import Diyarbakır'!A:J,5,0)</f>
        <v>MAKSUT ÇAĞIRAN</v>
      </c>
      <c r="F23" s="56">
        <f>VLOOKUP(A23,'import Diyarbakır'!A:J,6,0)</f>
        <v>4125026700</v>
      </c>
      <c r="G23" s="56" t="str">
        <f>VLOOKUP(A23,'import Diyarbakır'!A:J,7,0)</f>
        <v>Kayapınar</v>
      </c>
      <c r="H23" s="56" t="str">
        <f>VLOOKUP(A23,'import Diyarbakır'!A:J,8,0)</f>
        <v>Fırat</v>
      </c>
      <c r="I23" s="56" t="str">
        <f>VLOOKUP(A23,'import Diyarbakır'!A:J,9,0)</f>
        <v>Fırat Mah. Urfa Blv. Ceylan Karavil Avm No:130/2012 Kayapınar/Diyarbakır</v>
      </c>
      <c r="J23" s="216" t="str">
        <f>VLOOKUP(A23,'import Diyarbakır'!A:J,10,0)</f>
        <v>Geleneksel</v>
      </c>
      <c r="K23" s="56" t="s">
        <v>5438</v>
      </c>
      <c r="L23" s="56">
        <v>4.1250267E9</v>
      </c>
      <c r="M23" s="56" t="s">
        <v>5360</v>
      </c>
      <c r="N23" s="56" t="s">
        <v>2358</v>
      </c>
      <c r="O23" s="56" t="s">
        <v>5439</v>
      </c>
      <c r="P23" s="230" t="str">
        <f>VLOOKUP(A23,'import Diyarbakır'!A:J,16,0)</f>
        <v>#REF!</v>
      </c>
      <c r="Q23" s="1" t="b">
        <v>1</v>
      </c>
      <c r="R23" s="1"/>
      <c r="S23" s="1"/>
      <c r="T23" s="1"/>
      <c r="U23" s="56" t="s">
        <v>5440</v>
      </c>
      <c r="V23" s="208"/>
      <c r="W23" s="208"/>
      <c r="X23" s="1"/>
      <c r="Y23" s="1" t="b">
        <v>1</v>
      </c>
      <c r="Z23" s="363">
        <v>44624.0</v>
      </c>
      <c r="AA23" s="1"/>
      <c r="AB23" s="363"/>
      <c r="AC23" s="1"/>
      <c r="AD23" s="363"/>
      <c r="AE23" s="1"/>
      <c r="AF23" s="1"/>
      <c r="AG23" s="1"/>
      <c r="AH23" s="1"/>
      <c r="AI23" s="1" t="s">
        <v>149</v>
      </c>
      <c r="AJ23" s="1"/>
      <c r="AK23" s="1"/>
      <c r="AL23" s="1"/>
      <c r="AM23" s="1"/>
    </row>
    <row r="24" ht="15.75" customHeight="1">
      <c r="A24" s="56" t="s">
        <v>5199</v>
      </c>
      <c r="B24" s="56" t="s">
        <v>5200</v>
      </c>
      <c r="C24" s="56" t="str">
        <f>VLOOKUP(A24,'import Diyarbakır'!A:J,3,0)</f>
        <v>YANLIŞ</v>
      </c>
      <c r="D24" s="56" t="s">
        <v>1827</v>
      </c>
      <c r="E24" s="56" t="str">
        <f>VLOOKUP(A24,'import Diyarbakır'!A:J,5,0)</f>
        <v>ATİLLA BULĞAK</v>
      </c>
      <c r="F24" s="56">
        <f>VLOOKUP(A24,'import Diyarbakır'!A:J,6,0)</f>
        <v>4122511110</v>
      </c>
      <c r="G24" s="56" t="str">
        <f>VLOOKUP(A24,'import Diyarbakır'!A:J,7,0)</f>
        <v>Kayapınar</v>
      </c>
      <c r="H24" s="56" t="str">
        <f>VLOOKUP(A24,'import Diyarbakır'!A:J,8,0)</f>
        <v>Fırat</v>
      </c>
      <c r="I24" s="56" t="str">
        <f>VLOOKUP(A24,'import Diyarbakır'!A:J,9,0)</f>
        <v>Fırat Mah. Nazım Hikmet Cad. No:8/A Kayapınar/Diyarbakır</v>
      </c>
      <c r="J24" s="216" t="str">
        <f>VLOOKUP(A24,'import Diyarbakır'!A:J,10,0)</f>
        <v>Geleneksel</v>
      </c>
      <c r="K24" s="56" t="s">
        <v>5441</v>
      </c>
      <c r="L24" s="56">
        <v>4.12251111E9</v>
      </c>
      <c r="M24" s="56" t="s">
        <v>5360</v>
      </c>
      <c r="N24" s="56" t="s">
        <v>2358</v>
      </c>
      <c r="O24" s="56" t="s">
        <v>5202</v>
      </c>
      <c r="P24" s="230" t="str">
        <f>VLOOKUP(A24,'import Diyarbakır'!A:J,16,0)</f>
        <v>#REF!</v>
      </c>
      <c r="Q24" s="1" t="b">
        <v>1</v>
      </c>
      <c r="R24" s="1"/>
      <c r="S24" s="1" t="s">
        <v>128</v>
      </c>
      <c r="T24" s="210" t="s">
        <v>4853</v>
      </c>
      <c r="U24" s="1" t="s">
        <v>5442</v>
      </c>
      <c r="V24" s="208">
        <v>44508.0</v>
      </c>
      <c r="W24" s="208">
        <v>44509.0</v>
      </c>
      <c r="X24" s="1"/>
      <c r="Y24" s="1" t="s">
        <v>1353</v>
      </c>
      <c r="Z24" s="363">
        <v>44508.0</v>
      </c>
      <c r="AA24" s="1" t="s">
        <v>1353</v>
      </c>
      <c r="AB24" s="363">
        <v>44522.0</v>
      </c>
      <c r="AC24" s="1"/>
      <c r="AD24" s="363"/>
      <c r="AE24" s="1"/>
      <c r="AF24" s="1"/>
      <c r="AG24" s="1"/>
      <c r="AH24" s="1"/>
      <c r="AI24" s="1" t="s">
        <v>128</v>
      </c>
      <c r="AJ24" s="1" t="s">
        <v>128</v>
      </c>
      <c r="AK24" s="1"/>
      <c r="AL24" s="1"/>
      <c r="AM24" s="1"/>
    </row>
    <row r="25" ht="15.75" customHeight="1">
      <c r="A25" s="56" t="s">
        <v>4908</v>
      </c>
      <c r="B25" s="56" t="s">
        <v>4909</v>
      </c>
      <c r="C25" s="56" t="str">
        <f>VLOOKUP(A25,'import Diyarbakır'!A:J,3,0)</f>
        <v>DOĞRU</v>
      </c>
      <c r="D25" s="56" t="s">
        <v>1378</v>
      </c>
      <c r="E25" s="56" t="str">
        <f>VLOOKUP(A25,'import Diyarbakır'!A:J,5,0)</f>
        <v>HAKAN ONCAR</v>
      </c>
      <c r="F25" s="56">
        <f>VLOOKUP(A25,'import Diyarbakır'!A:J,6,0)</f>
        <v>4125048716</v>
      </c>
      <c r="G25" s="56" t="str">
        <f>VLOOKUP(A25,'import Diyarbakır'!A:J,7,0)</f>
        <v>Bağlar</v>
      </c>
      <c r="H25" s="56" t="str">
        <f>VLOOKUP(A25,'import Diyarbakır'!A:J,8,0)</f>
        <v>Bağcılar 3. Bölge</v>
      </c>
      <c r="I25" s="56" t="str">
        <f>VLOOKUP(A25,'import Diyarbakır'!A:J,9,0)</f>
        <v>bağcılar mah evrim alataş cad florya evleri 7 blok no:6 gb bağlar diyarbakır</v>
      </c>
      <c r="J25" s="216" t="str">
        <f>VLOOKUP(A25,'import Diyarbakır'!A:J,10,0)</f>
        <v>Geleneksel</v>
      </c>
      <c r="K25" s="56" t="s">
        <v>5443</v>
      </c>
      <c r="L25" s="56">
        <v>4.125048716E9</v>
      </c>
      <c r="M25" s="56" t="s">
        <v>5394</v>
      </c>
      <c r="N25" s="56" t="s">
        <v>5444</v>
      </c>
      <c r="O25" s="56" t="s">
        <v>4912</v>
      </c>
      <c r="P25" s="230" t="str">
        <f>VLOOKUP(A25,'import Diyarbakır'!A:J,16,0)</f>
        <v>#REF!</v>
      </c>
      <c r="Q25" s="1" t="b">
        <v>0</v>
      </c>
      <c r="R25" s="1" t="s">
        <v>38</v>
      </c>
      <c r="S25" s="1" t="s">
        <v>4907</v>
      </c>
      <c r="T25" s="1" t="s">
        <v>4853</v>
      </c>
      <c r="U25" s="1" t="s">
        <v>5445</v>
      </c>
      <c r="V25" s="208">
        <v>44383.0</v>
      </c>
      <c r="W25" s="208">
        <v>44385.0</v>
      </c>
      <c r="X25" s="1"/>
      <c r="Y25" s="1" t="b">
        <v>1</v>
      </c>
      <c r="Z25" s="363">
        <v>44383.0</v>
      </c>
      <c r="AA25" s="1" t="s">
        <v>1353</v>
      </c>
      <c r="AB25" s="363">
        <v>44422.0</v>
      </c>
      <c r="AC25" s="1" t="s">
        <v>1353</v>
      </c>
      <c r="AD25" s="363">
        <v>44508.0</v>
      </c>
      <c r="AE25" s="1"/>
      <c r="AF25" s="1"/>
      <c r="AG25" s="1"/>
      <c r="AH25" s="1"/>
      <c r="AI25" s="1" t="s">
        <v>4907</v>
      </c>
      <c r="AJ25" s="1" t="s">
        <v>5371</v>
      </c>
      <c r="AK25" s="1" t="s">
        <v>128</v>
      </c>
      <c r="AL25" s="1"/>
      <c r="AM25" s="1"/>
    </row>
    <row r="26" ht="15.75" customHeight="1">
      <c r="A26" s="211" t="s">
        <v>5446</v>
      </c>
      <c r="B26" s="211" t="s">
        <v>5447</v>
      </c>
      <c r="C26" s="56" t="str">
        <f>VLOOKUP(A26,'import Diyarbakır'!A:J,3,0)</f>
        <v>DOĞRU</v>
      </c>
      <c r="D26" s="211" t="s">
        <v>1443</v>
      </c>
      <c r="E26" s="56" t="str">
        <f>VLOOKUP(A26,'import Diyarbakır'!A:J,5,0)</f>
        <v>ALİ YILDIRIM</v>
      </c>
      <c r="F26" s="56">
        <f>VLOOKUP(A26,'import Diyarbakır'!A:J,6,0)</f>
        <v>5528782499</v>
      </c>
      <c r="G26" s="56" t="str">
        <f>VLOOKUP(A26,'import Diyarbakır'!A:J,7,0)</f>
        <v>Yenişehir</v>
      </c>
      <c r="H26" s="56" t="str">
        <f>VLOOKUP(A26,'import Diyarbakır'!A:J,8,0)</f>
        <v>Kooperatifler</v>
      </c>
      <c r="I26" s="56" t="str">
        <f>VLOOKUP(A26,'import Diyarbakır'!A:J,9,0)</f>
        <v>kooparatifler mah. yaşar kemal cad. 412 yapı no 27/B yenişehir diyarbakır</v>
      </c>
      <c r="J26" s="216" t="str">
        <f>VLOOKUP(A26,'import Diyarbakır'!A:J,10,0)</f>
        <v>Geleneksel</v>
      </c>
      <c r="K26" s="211" t="s">
        <v>5448</v>
      </c>
      <c r="L26" s="211">
        <v>5.528782499E9</v>
      </c>
      <c r="M26" s="211" t="s">
        <v>5353</v>
      </c>
      <c r="N26" s="211" t="s">
        <v>5354</v>
      </c>
      <c r="O26" s="211" t="s">
        <v>5449</v>
      </c>
      <c r="P26" s="230" t="str">
        <f>VLOOKUP(A26,'import Diyarbakır'!A:J,16,0)</f>
        <v>#REF!</v>
      </c>
      <c r="Q26" s="1" t="b">
        <v>0</v>
      </c>
      <c r="R26" s="1"/>
      <c r="S26" s="1"/>
      <c r="T26" s="1"/>
      <c r="U26" s="56"/>
      <c r="V26" s="208"/>
      <c r="W26" s="208"/>
      <c r="X26" s="1"/>
      <c r="Y26" s="1" t="b">
        <v>0</v>
      </c>
      <c r="Z26" s="363"/>
      <c r="AA26" s="1"/>
      <c r="AB26" s="363"/>
      <c r="AC26" s="1"/>
      <c r="AD26" s="363"/>
      <c r="AE26" s="1"/>
      <c r="AF26" s="1"/>
      <c r="AG26" s="1"/>
      <c r="AH26" s="1"/>
      <c r="AI26" s="1"/>
      <c r="AJ26" s="1"/>
      <c r="AK26" s="1"/>
      <c r="AL26" s="1"/>
      <c r="AM26" s="1"/>
    </row>
    <row r="27" ht="15.75" customHeight="1">
      <c r="A27" s="56" t="s">
        <v>5258</v>
      </c>
      <c r="B27" s="56" t="s">
        <v>5259</v>
      </c>
      <c r="C27" s="56" t="str">
        <f>VLOOKUP(A27,'import Diyarbakır'!A:J,3,0)</f>
        <v>DOĞRU</v>
      </c>
      <c r="D27" s="56" t="s">
        <v>1378</v>
      </c>
      <c r="E27" s="56" t="str">
        <f>VLOOKUP(A27,'import Diyarbakır'!A:J,5,0)</f>
        <v>YAŞAR BİÇER</v>
      </c>
      <c r="F27" s="56">
        <f>VLOOKUP(A27,'import Diyarbakır'!A:J,6,0)</f>
        <v>4122511110</v>
      </c>
      <c r="G27" s="56" t="str">
        <f>VLOOKUP(A27,'import Diyarbakır'!A:J,7,0)</f>
        <v>Kayapınar</v>
      </c>
      <c r="H27" s="56" t="str">
        <f>VLOOKUP(A27,'import Diyarbakır'!A:J,8,0)</f>
        <v>Fırat</v>
      </c>
      <c r="I27" s="56" t="str">
        <f>VLOOKUP(A27,'import Diyarbakır'!A:J,9,0)</f>
        <v>FIRAT MAHALLESİ NAZIM HİKMET CADDESİ NO 8/A KAYAPINAR DİYARBAKIR</v>
      </c>
      <c r="J27" s="216" t="str">
        <f>VLOOKUP(A27,'import Diyarbakır'!A:J,10,0)</f>
        <v>Geleneksel</v>
      </c>
      <c r="K27" s="56" t="s">
        <v>5450</v>
      </c>
      <c r="L27" s="56">
        <v>4.12251111E9</v>
      </c>
      <c r="M27" s="56" t="s">
        <v>5360</v>
      </c>
      <c r="N27" s="56" t="s">
        <v>2358</v>
      </c>
      <c r="O27" s="56" t="s">
        <v>5261</v>
      </c>
      <c r="P27" s="230" t="str">
        <f>VLOOKUP(A27,'import Diyarbakır'!A:J,16,0)</f>
        <v>#REF!</v>
      </c>
      <c r="Q27" s="1" t="b">
        <v>0</v>
      </c>
      <c r="R27" s="1" t="s">
        <v>33</v>
      </c>
      <c r="S27" s="1" t="s">
        <v>149</v>
      </c>
      <c r="T27" s="207" t="s">
        <v>5251</v>
      </c>
      <c r="U27" s="56" t="s">
        <v>5451</v>
      </c>
      <c r="V27" s="208">
        <v>44628.0</v>
      </c>
      <c r="W27" s="208">
        <v>44631.0</v>
      </c>
      <c r="X27" s="1"/>
      <c r="Y27" s="1" t="b">
        <v>1</v>
      </c>
      <c r="Z27" s="363">
        <v>44624.0</v>
      </c>
      <c r="AA27" s="1" t="s">
        <v>1353</v>
      </c>
      <c r="AB27" s="363">
        <v>44628.0</v>
      </c>
      <c r="AC27" s="1" t="s">
        <v>1506</v>
      </c>
      <c r="AD27" s="363">
        <v>44636.0</v>
      </c>
      <c r="AE27" s="1"/>
      <c r="AF27" s="1"/>
      <c r="AG27" s="1"/>
      <c r="AH27" s="1"/>
      <c r="AI27" s="1" t="s">
        <v>149</v>
      </c>
      <c r="AJ27" s="1" t="s">
        <v>149</v>
      </c>
      <c r="AK27" s="1" t="s">
        <v>106</v>
      </c>
      <c r="AL27" s="1"/>
      <c r="AM27" s="1"/>
    </row>
    <row r="28" ht="15.75" customHeight="1">
      <c r="A28" s="56" t="s">
        <v>4761</v>
      </c>
      <c r="B28" s="56" t="s">
        <v>4762</v>
      </c>
      <c r="C28" s="56" t="str">
        <f>VLOOKUP(A28,'import Diyarbakır'!A:J,3,0)</f>
        <v>DOĞRU</v>
      </c>
      <c r="D28" s="56" t="s">
        <v>1378</v>
      </c>
      <c r="E28" s="56" t="str">
        <f>VLOOKUP(A28,'import Diyarbakır'!A:J,5,0)</f>
        <v>AZİZ FİDAN</v>
      </c>
      <c r="F28" s="56">
        <f>VLOOKUP(A28,'import Diyarbakır'!A:J,6,0)</f>
        <v>4122572018</v>
      </c>
      <c r="G28" s="56" t="str">
        <f>VLOOKUP(A28,'import Diyarbakır'!A:J,7,0)</f>
        <v>Kayapınar</v>
      </c>
      <c r="H28" s="56" t="str">
        <f>VLOOKUP(A28,'import Diyarbakır'!A:J,8,0)</f>
        <v>Diclekent</v>
      </c>
      <c r="I28" s="56" t="str">
        <f>VLOOKUP(A28,'import Diyarbakır'!A:J,9,0)</f>
        <v>Diclekent Mah. 252. Sok. No:12 Kayapınar/Diyarbakır</v>
      </c>
      <c r="J28" s="216" t="str">
        <f>VLOOKUP(A28,'import Diyarbakır'!A:J,10,0)</f>
        <v>Geleneksel</v>
      </c>
      <c r="K28" s="56" t="s">
        <v>5452</v>
      </c>
      <c r="L28" s="56">
        <v>4.122572018E9</v>
      </c>
      <c r="M28" s="56" t="s">
        <v>5360</v>
      </c>
      <c r="N28" s="56" t="s">
        <v>5366</v>
      </c>
      <c r="O28" s="56" t="s">
        <v>4764</v>
      </c>
      <c r="P28" s="230" t="str">
        <f>VLOOKUP(A28,'import Diyarbakır'!A:J,16,0)</f>
        <v>#REF!</v>
      </c>
      <c r="Q28" s="1" t="b">
        <v>0</v>
      </c>
      <c r="R28" s="1" t="s">
        <v>38</v>
      </c>
      <c r="S28" s="1" t="s">
        <v>929</v>
      </c>
      <c r="T28" s="1"/>
      <c r="U28" s="1" t="s">
        <v>5453</v>
      </c>
      <c r="V28" s="208">
        <v>44376.0</v>
      </c>
      <c r="W28" s="208">
        <v>44378.0</v>
      </c>
      <c r="X28" s="1"/>
      <c r="Y28" s="1" t="b">
        <v>1</v>
      </c>
      <c r="Z28" s="1"/>
      <c r="AA28" s="1" t="s">
        <v>1506</v>
      </c>
      <c r="AB28" s="365">
        <v>44517.0</v>
      </c>
      <c r="AC28" s="1" t="s">
        <v>1353</v>
      </c>
      <c r="AD28" s="365">
        <v>44517.0</v>
      </c>
      <c r="AE28" s="1"/>
      <c r="AF28" s="1"/>
      <c r="AG28" s="1"/>
      <c r="AH28" s="1"/>
      <c r="AI28" s="1"/>
      <c r="AJ28" s="1" t="s">
        <v>128</v>
      </c>
      <c r="AK28" s="1" t="s">
        <v>128</v>
      </c>
      <c r="AL28" s="1"/>
      <c r="AM28" s="1"/>
    </row>
    <row r="29" ht="15.75" customHeight="1">
      <c r="A29" s="56" t="s">
        <v>5073</v>
      </c>
      <c r="B29" s="56" t="s">
        <v>5074</v>
      </c>
      <c r="C29" s="56" t="str">
        <f>VLOOKUP(A29,'import Diyarbakır'!A:J,3,0)</f>
        <v>DOĞRU</v>
      </c>
      <c r="D29" s="56" t="s">
        <v>1827</v>
      </c>
      <c r="E29" s="56" t="str">
        <f>VLOOKUP(A29,'import Diyarbakır'!A:J,5,0)</f>
        <v>Miran Temizlik Gıda Lmt. Şti.</v>
      </c>
      <c r="F29" s="56">
        <f>VLOOKUP(A29,'import Diyarbakır'!A:J,6,0)</f>
        <v>4125022517</v>
      </c>
      <c r="G29" s="56" t="str">
        <f>VLOOKUP(A29,'import Diyarbakır'!A:J,7,0)</f>
        <v>Yenişehir</v>
      </c>
      <c r="H29" s="56" t="str">
        <f>VLOOKUP(A29,'import Diyarbakır'!A:J,8,0)</f>
        <v>Fabrika</v>
      </c>
      <c r="I29" s="56" t="str">
        <f>VLOOKUP(A29,'import Diyarbakır'!A:J,9,0)</f>
        <v>Fabrika mahallesi Elazığ bulvarı forum Avm 2 kat Buket lahmacun</v>
      </c>
      <c r="J29" s="216" t="str">
        <f>VLOOKUP(A29,'import Diyarbakır'!A:J,10,0)</f>
        <v>Geleneksel</v>
      </c>
      <c r="K29" s="56" t="s">
        <v>5454</v>
      </c>
      <c r="L29" s="56">
        <v>4.125022517E9</v>
      </c>
      <c r="M29" s="56" t="s">
        <v>5353</v>
      </c>
      <c r="N29" s="56" t="s">
        <v>5455</v>
      </c>
      <c r="O29" s="56" t="s">
        <v>5077</v>
      </c>
      <c r="P29" s="230" t="str">
        <f>VLOOKUP(A29,'import Diyarbakır'!A:J,16,0)</f>
        <v>#REF!</v>
      </c>
      <c r="Q29" s="1" t="b">
        <v>0</v>
      </c>
      <c r="R29" s="1" t="s">
        <v>38</v>
      </c>
      <c r="S29" s="1" t="s">
        <v>5371</v>
      </c>
      <c r="T29" s="1" t="s">
        <v>4853</v>
      </c>
      <c r="V29" s="208">
        <v>44417.0</v>
      </c>
      <c r="W29" s="208">
        <v>44419.0</v>
      </c>
      <c r="X29" s="1"/>
      <c r="Y29" s="1" t="b">
        <v>0</v>
      </c>
      <c r="Z29" s="1"/>
      <c r="AA29" s="1" t="s">
        <v>1353</v>
      </c>
      <c r="AB29" s="363">
        <v>44417.0</v>
      </c>
      <c r="AC29" s="1"/>
      <c r="AD29" s="1"/>
      <c r="AE29" s="1"/>
      <c r="AF29" s="1"/>
      <c r="AG29" s="1"/>
      <c r="AH29" s="1"/>
      <c r="AI29" s="1"/>
      <c r="AJ29" s="1" t="s">
        <v>5371</v>
      </c>
      <c r="AK29" s="1"/>
      <c r="AL29" s="1"/>
      <c r="AM29" s="1"/>
    </row>
    <row r="30" ht="15.75" customHeight="1">
      <c r="A30" s="56" t="s">
        <v>5456</v>
      </c>
      <c r="B30" s="56" t="s">
        <v>5457</v>
      </c>
      <c r="C30" s="56" t="str">
        <f>VLOOKUP(A30,'import Diyarbakır'!A:J,3,0)</f>
        <v>DOĞRU</v>
      </c>
      <c r="D30" s="56" t="s">
        <v>1827</v>
      </c>
      <c r="E30" s="56" t="str">
        <f>VLOOKUP(A30,'import Diyarbakır'!A:J,5,0)</f>
        <v>BÜLENT FİDAN</v>
      </c>
      <c r="F30" s="56">
        <f>VLOOKUP(A30,'import Diyarbakır'!A:J,6,0)</f>
        <v>4122236366</v>
      </c>
      <c r="G30" s="56" t="str">
        <f>VLOOKUP(A30,'import Diyarbakır'!A:J,7,0)</f>
        <v>Yenişehir</v>
      </c>
      <c r="H30" s="56" t="str">
        <f>VLOOKUP(A30,'import Diyarbakır'!A:J,8,0)</f>
        <v>Kooperatifler</v>
      </c>
      <c r="I30" s="56" t="str">
        <f>VLOOKUP(A30,'import Diyarbakır'!A:J,9,0)</f>
        <v>Kooperatifler Mah. Gevran Cad. Akkoyunlu Sok. Zafer Apt. No:12/A Yenişehir/Diyarbakır</v>
      </c>
      <c r="J30" s="216" t="str">
        <f>VLOOKUP(A30,'import Diyarbakır'!A:J,10,0)</f>
        <v>Geleneksel</v>
      </c>
      <c r="K30" s="56" t="s">
        <v>5458</v>
      </c>
      <c r="L30" s="56">
        <v>4.122236366E9</v>
      </c>
      <c r="M30" s="56" t="s">
        <v>5353</v>
      </c>
      <c r="N30" s="56" t="s">
        <v>5354</v>
      </c>
      <c r="O30" s="56" t="s">
        <v>5459</v>
      </c>
      <c r="P30" s="230" t="str">
        <f>VLOOKUP(A30,'import Diyarbakır'!A:J,16,0)</f>
        <v>#REF!</v>
      </c>
      <c r="Q30" s="1" t="b">
        <v>1</v>
      </c>
      <c r="R30" s="1"/>
      <c r="S30" s="1"/>
      <c r="T30" s="1"/>
      <c r="U30" s="1" t="s">
        <v>5460</v>
      </c>
      <c r="V30" s="208"/>
      <c r="W30" s="208"/>
      <c r="X30" s="1"/>
      <c r="Y30" s="1" t="b">
        <v>1</v>
      </c>
      <c r="Z30" s="363">
        <v>44375.0</v>
      </c>
      <c r="AA30" s="1" t="s">
        <v>1506</v>
      </c>
      <c r="AB30" s="363">
        <v>44376.0</v>
      </c>
      <c r="AC30" s="1" t="s">
        <v>1475</v>
      </c>
      <c r="AD30" s="364">
        <v>44376.0</v>
      </c>
      <c r="AE30" s="1" t="s">
        <v>43</v>
      </c>
      <c r="AF30" s="363">
        <v>44376.0</v>
      </c>
      <c r="AG30" s="1" t="s">
        <v>31</v>
      </c>
      <c r="AH30" s="363">
        <v>44522.0</v>
      </c>
      <c r="AI30" s="1"/>
      <c r="AJ30" s="1" t="s">
        <v>4973</v>
      </c>
      <c r="AK30" s="1" t="s">
        <v>909</v>
      </c>
      <c r="AL30" s="1" t="s">
        <v>929</v>
      </c>
      <c r="AM30" s="1" t="s">
        <v>416</v>
      </c>
    </row>
    <row r="31" ht="15.75" customHeight="1">
      <c r="A31" s="56" t="s">
        <v>4833</v>
      </c>
      <c r="B31" s="56" t="s">
        <v>4834</v>
      </c>
      <c r="C31" s="56" t="str">
        <f>VLOOKUP(A31,'import Diyarbakır'!A:J,3,0)</f>
        <v>DOĞRU</v>
      </c>
      <c r="D31" s="56" t="s">
        <v>1370</v>
      </c>
      <c r="E31" s="56" t="str">
        <f>VLOOKUP(A31,'import Diyarbakır'!A:J,5,0)</f>
        <v>MEHMET CAN SENİM</v>
      </c>
      <c r="F31" s="56">
        <f>VLOOKUP(A31,'import Diyarbakır'!A:J,6,0)</f>
        <v>4129994317</v>
      </c>
      <c r="G31" s="56" t="str">
        <f>VLOOKUP(A31,'import Diyarbakır'!A:J,7,0)</f>
        <v>Kayapınar</v>
      </c>
      <c r="H31" s="56" t="str">
        <f>VLOOKUP(A31,'import Diyarbakır'!A:J,8,0)</f>
        <v>Fırat</v>
      </c>
      <c r="I31" s="56" t="str">
        <f>VLOOKUP(A31,'import Diyarbakır'!A:J,9,0)</f>
        <v>Fırat Mah. Jiyan Cad. No:6 Kayapınar/Diyarbakır</v>
      </c>
      <c r="J31" s="216" t="str">
        <f>VLOOKUP(A31,'import Diyarbakır'!A:J,10,0)</f>
        <v>Geleneksel</v>
      </c>
      <c r="K31" s="56" t="s">
        <v>5461</v>
      </c>
      <c r="L31" s="56">
        <v>4.129994317E9</v>
      </c>
      <c r="M31" s="56" t="s">
        <v>5360</v>
      </c>
      <c r="N31" s="56" t="s">
        <v>2358</v>
      </c>
      <c r="O31" s="56" t="s">
        <v>4837</v>
      </c>
      <c r="P31" s="230" t="str">
        <f>VLOOKUP(A31,'import Diyarbakır'!A:J,16,0)</f>
        <v>#REF!</v>
      </c>
      <c r="Q31" s="1" t="b">
        <v>0</v>
      </c>
      <c r="R31" s="1" t="s">
        <v>38</v>
      </c>
      <c r="S31" s="1" t="s">
        <v>845</v>
      </c>
      <c r="T31" s="1" t="s">
        <v>4853</v>
      </c>
      <c r="U31" s="1">
        <v>5.373758081E9</v>
      </c>
      <c r="V31" s="208">
        <v>44348.0</v>
      </c>
      <c r="W31" s="208">
        <v>44417.0</v>
      </c>
      <c r="X31" s="1"/>
      <c r="Y31" s="1" t="b">
        <v>1</v>
      </c>
      <c r="Z31" s="1"/>
      <c r="AA31" s="1" t="s">
        <v>1353</v>
      </c>
      <c r="AB31" s="363">
        <v>44348.0</v>
      </c>
      <c r="AC31" s="1" t="s">
        <v>1506</v>
      </c>
      <c r="AD31" s="363">
        <v>44377.0</v>
      </c>
      <c r="AE31" s="1" t="s">
        <v>1475</v>
      </c>
      <c r="AF31" s="363">
        <v>44403.0</v>
      </c>
      <c r="AG31" s="1" t="s">
        <v>1506</v>
      </c>
      <c r="AH31" s="363">
        <v>44406.0</v>
      </c>
      <c r="AI31" s="1"/>
      <c r="AJ31" s="1" t="s">
        <v>1510</v>
      </c>
      <c r="AK31" s="1"/>
      <c r="AL31" s="1" t="s">
        <v>4973</v>
      </c>
      <c r="AM31" s="1" t="s">
        <v>845</v>
      </c>
    </row>
    <row r="32" ht="15.75" customHeight="1">
      <c r="A32" s="56" t="s">
        <v>5263</v>
      </c>
      <c r="B32" s="56" t="s">
        <v>5264</v>
      </c>
      <c r="C32" s="56" t="str">
        <f>VLOOKUP(A32,'import Diyarbakır'!A:J,3,0)</f>
        <v>DOĞRU</v>
      </c>
      <c r="D32" s="56" t="s">
        <v>1827</v>
      </c>
      <c r="E32" s="56" t="str">
        <f>VLOOKUP(A32,'import Diyarbakır'!A:J,5,0)</f>
        <v>Mehmet calişci</v>
      </c>
      <c r="F32" s="56">
        <f>VLOOKUP(A32,'import Diyarbakır'!A:J,6,0)</f>
        <v>4122370055</v>
      </c>
      <c r="G32" s="56" t="str">
        <f>VLOOKUP(A32,'import Diyarbakır'!A:J,7,0)</f>
        <v>Kayapınar</v>
      </c>
      <c r="H32" s="56" t="str">
        <f>VLOOKUP(A32,'import Diyarbakır'!A:J,8,0)</f>
        <v>Medya</v>
      </c>
      <c r="I32" s="56" t="str">
        <f>VLOOKUP(A32,'import Diyarbakır'!A:J,9,0)</f>
        <v>Huzurevleri Mah. Diclekent Blv. NO:8/D Merkez/Diyarbakır</v>
      </c>
      <c r="J32" s="216" t="str">
        <f>VLOOKUP(A32,'import Diyarbakır'!A:J,10,0)</f>
        <v>Geleneksel</v>
      </c>
      <c r="K32" s="56" t="s">
        <v>5462</v>
      </c>
      <c r="L32" s="56">
        <v>4.122370055E9</v>
      </c>
      <c r="M32" s="56" t="s">
        <v>5360</v>
      </c>
      <c r="N32" s="56" t="s">
        <v>5424</v>
      </c>
      <c r="O32" s="56" t="s">
        <v>5267</v>
      </c>
      <c r="P32" s="230" t="str">
        <f>VLOOKUP(A32,'import Diyarbakır'!A:J,16,0)</f>
        <v>#REF!</v>
      </c>
      <c r="Q32" s="1" t="b">
        <v>0</v>
      </c>
      <c r="R32" s="1" t="s">
        <v>29</v>
      </c>
      <c r="S32" s="1" t="s">
        <v>149</v>
      </c>
      <c r="T32" s="137" t="s">
        <v>5251</v>
      </c>
      <c r="U32" s="56" t="s">
        <v>5463</v>
      </c>
      <c r="V32" s="208">
        <v>44624.0</v>
      </c>
      <c r="W32" s="208">
        <v>44627.0</v>
      </c>
      <c r="X32" s="1"/>
      <c r="Y32" s="1" t="b">
        <v>1</v>
      </c>
      <c r="Z32" s="363">
        <v>44624.0</v>
      </c>
      <c r="AA32" s="1" t="s">
        <v>1353</v>
      </c>
      <c r="AB32" s="363">
        <v>44628.0</v>
      </c>
      <c r="AC32" s="1"/>
      <c r="AD32" s="363"/>
      <c r="AE32" s="1"/>
      <c r="AF32" s="1"/>
      <c r="AG32" s="1"/>
      <c r="AH32" s="1"/>
      <c r="AI32" s="1" t="s">
        <v>149</v>
      </c>
      <c r="AJ32" s="1" t="s">
        <v>149</v>
      </c>
      <c r="AK32" s="1"/>
      <c r="AL32" s="1"/>
      <c r="AM32" s="1"/>
    </row>
    <row r="33" ht="15.75" customHeight="1">
      <c r="A33" s="56" t="s">
        <v>4962</v>
      </c>
      <c r="B33" s="56" t="s">
        <v>4963</v>
      </c>
      <c r="C33" s="56" t="str">
        <f>VLOOKUP(A33,'import Diyarbakır'!A:J,3,0)</f>
        <v>DOĞRU</v>
      </c>
      <c r="D33" s="56" t="s">
        <v>1378</v>
      </c>
      <c r="E33" s="56" t="str">
        <f>VLOOKUP(A33,'import Diyarbakır'!A:J,5,0)</f>
        <v>TALİE YAKUT</v>
      </c>
      <c r="F33" s="56">
        <f>VLOOKUP(A33,'import Diyarbakır'!A:J,6,0)</f>
        <v>5386442157</v>
      </c>
      <c r="G33" s="56" t="str">
        <f>VLOOKUP(A33,'import Diyarbakır'!A:J,7,0)</f>
        <v>Kayapınar</v>
      </c>
      <c r="H33" s="56" t="str">
        <f>VLOOKUP(A33,'import Diyarbakır'!A:J,8,0)</f>
        <v>Fırat</v>
      </c>
      <c r="I33" s="56" t="str">
        <f>VLOOKUP(A33,'import Diyarbakır'!A:J,9,0)</f>
        <v>Fırat Mah. 508. Sok. Sayın 2 Sitesi E/Blok No:4/EA Kayapınar/Diyarbakır</v>
      </c>
      <c r="J33" s="216" t="str">
        <f>VLOOKUP(A33,'import Diyarbakır'!A:J,10,0)</f>
        <v>Geleneksel</v>
      </c>
      <c r="K33" s="56" t="s">
        <v>5464</v>
      </c>
      <c r="L33" s="56">
        <v>5.386442157E9</v>
      </c>
      <c r="M33" s="56" t="s">
        <v>5360</v>
      </c>
      <c r="N33" s="56" t="s">
        <v>2358</v>
      </c>
      <c r="O33" s="56" t="s">
        <v>4965</v>
      </c>
      <c r="P33" s="230" t="str">
        <f>VLOOKUP(A33,'import Diyarbakır'!A:J,16,0)</f>
        <v>#REF!</v>
      </c>
      <c r="Q33" s="1" t="b">
        <v>0</v>
      </c>
      <c r="R33" s="1" t="s">
        <v>29</v>
      </c>
      <c r="S33" s="1" t="s">
        <v>845</v>
      </c>
      <c r="T33" s="1" t="s">
        <v>4853</v>
      </c>
      <c r="U33" s="314" t="s">
        <v>5465</v>
      </c>
      <c r="V33" s="208">
        <v>44411.0</v>
      </c>
      <c r="W33" s="208">
        <v>44413.0</v>
      </c>
      <c r="X33" s="1"/>
      <c r="Y33" s="1" t="b">
        <v>1</v>
      </c>
      <c r="Z33" s="363">
        <v>44393.0</v>
      </c>
      <c r="AA33" s="1" t="s">
        <v>1353</v>
      </c>
      <c r="AB33" s="363">
        <v>44411.0</v>
      </c>
      <c r="AC33" s="1" t="s">
        <v>1353</v>
      </c>
      <c r="AD33" s="363">
        <v>44411.0</v>
      </c>
      <c r="AE33" s="1" t="s">
        <v>1353</v>
      </c>
      <c r="AF33" s="363">
        <v>44421.0</v>
      </c>
      <c r="AG33" s="1" t="s">
        <v>1353</v>
      </c>
      <c r="AH33" s="363">
        <v>44513.0</v>
      </c>
      <c r="AI33" s="1" t="s">
        <v>4838</v>
      </c>
      <c r="AJ33" s="1" t="s">
        <v>5356</v>
      </c>
      <c r="AK33" s="1" t="s">
        <v>845</v>
      </c>
      <c r="AL33" s="1" t="s">
        <v>5414</v>
      </c>
      <c r="AM33" s="1" t="s">
        <v>73</v>
      </c>
    </row>
    <row r="34" ht="15.75" customHeight="1">
      <c r="A34" s="56" t="s">
        <v>5046</v>
      </c>
      <c r="B34" s="56" t="s">
        <v>5047</v>
      </c>
      <c r="C34" s="56" t="str">
        <f>VLOOKUP(A34,'import Diyarbakır'!A:J,3,0)</f>
        <v>DOĞRU</v>
      </c>
      <c r="D34" s="56" t="s">
        <v>1507</v>
      </c>
      <c r="E34" s="56" t="str">
        <f>VLOOKUP(A34,'import Diyarbakır'!A:J,5,0)</f>
        <v>PELDA TALAY</v>
      </c>
      <c r="F34" s="56">
        <f>VLOOKUP(A34,'import Diyarbakır'!A:J,6,0)</f>
        <v>5380303423</v>
      </c>
      <c r="G34" s="56" t="str">
        <f>VLOOKUP(A34,'import Diyarbakır'!A:J,7,0)</f>
        <v>Kayapınar</v>
      </c>
      <c r="H34" s="56" t="str">
        <f>VLOOKUP(A34,'import Diyarbakır'!A:J,8,0)</f>
        <v>Fırat</v>
      </c>
      <c r="I34" s="56" t="str">
        <f>VLOOKUP(A34,'import Diyarbakır'!A:J,9,0)</f>
        <v>Fırat Mah. Mezopotamya Blv. Mer Sitesi A3 No:26/2D Kayapınar/Diyarbakır</v>
      </c>
      <c r="J34" s="216" t="str">
        <f>VLOOKUP(A34,'import Diyarbakır'!A:J,10,0)</f>
        <v>Geleneksel</v>
      </c>
      <c r="K34" s="56" t="s">
        <v>5466</v>
      </c>
      <c r="L34" s="56">
        <v>5.380303423E9</v>
      </c>
      <c r="M34" s="56" t="s">
        <v>5360</v>
      </c>
      <c r="N34" s="56" t="s">
        <v>2358</v>
      </c>
      <c r="O34" s="56" t="s">
        <v>5049</v>
      </c>
      <c r="P34" s="230" t="str">
        <f>VLOOKUP(A34,'import Diyarbakır'!A:J,16,0)</f>
        <v>#REF!</v>
      </c>
      <c r="Q34" s="1" t="b">
        <v>0</v>
      </c>
      <c r="R34" s="1" t="s">
        <v>38</v>
      </c>
      <c r="S34" s="1" t="s">
        <v>5356</v>
      </c>
      <c r="T34" s="1" t="s">
        <v>4853</v>
      </c>
      <c r="U34" s="1" t="s">
        <v>5467</v>
      </c>
      <c r="V34" s="208">
        <v>44412.0</v>
      </c>
      <c r="W34" s="208">
        <v>44413.0</v>
      </c>
      <c r="X34" s="1"/>
      <c r="Y34" s="1" t="b">
        <v>1</v>
      </c>
      <c r="Z34" s="363">
        <v>44410.0</v>
      </c>
      <c r="AA34" s="1" t="s">
        <v>43</v>
      </c>
      <c r="AB34" s="363">
        <v>44410.0</v>
      </c>
      <c r="AC34" s="1" t="s">
        <v>43</v>
      </c>
      <c r="AD34" s="363">
        <v>44411.0</v>
      </c>
      <c r="AE34" s="1" t="s">
        <v>1353</v>
      </c>
      <c r="AF34" s="363"/>
      <c r="AG34" s="1" t="s">
        <v>1353</v>
      </c>
      <c r="AH34" s="363">
        <v>44422.0</v>
      </c>
      <c r="AI34" s="1"/>
      <c r="AJ34" s="1" t="s">
        <v>4973</v>
      </c>
      <c r="AK34" s="1" t="s">
        <v>845</v>
      </c>
      <c r="AL34" s="1" t="s">
        <v>5356</v>
      </c>
      <c r="AM34" s="1" t="s">
        <v>5371</v>
      </c>
    </row>
    <row r="35" ht="15.75" customHeight="1">
      <c r="A35" s="211" t="s">
        <v>5468</v>
      </c>
      <c r="B35" s="211" t="s">
        <v>5469</v>
      </c>
      <c r="C35" s="56" t="str">
        <f>VLOOKUP(A35,'import Diyarbakır'!A:J,3,0)</f>
        <v>DOĞRU</v>
      </c>
      <c r="D35" s="211" t="s">
        <v>1443</v>
      </c>
      <c r="E35" s="56" t="str">
        <f>VLOOKUP(A35,'import Diyarbakır'!A:J,5,0)</f>
        <v>Melike Çaça</v>
      </c>
      <c r="F35" s="56">
        <f>VLOOKUP(A35,'import Diyarbakır'!A:J,6,0)</f>
        <v>5528478724</v>
      </c>
      <c r="G35" s="56" t="str">
        <f>VLOOKUP(A35,'import Diyarbakır'!A:J,7,0)</f>
        <v>Yenişehir</v>
      </c>
      <c r="H35" s="56" t="str">
        <f>VLOOKUP(A35,'import Diyarbakır'!A:J,8,0)</f>
        <v>Kooperatifler</v>
      </c>
      <c r="I35" s="56" t="str">
        <f>VLOOKUP(A35,'import Diyarbakır'!A:J,9,0)</f>
        <v>Kooparatifler Mahallesi Öğretmenler 1.Sokak Gençoğlu Apartmanı Altı Ofis Yenişehir Diyarbakır 21100 Diyarbakır</v>
      </c>
      <c r="J35" s="216" t="str">
        <f>VLOOKUP(A35,'import Diyarbakır'!A:J,10,0)</f>
        <v>Geleneksel</v>
      </c>
      <c r="K35" s="211" t="s">
        <v>5470</v>
      </c>
      <c r="L35" s="211">
        <v>5.528478724E9</v>
      </c>
      <c r="M35" s="211" t="s">
        <v>5353</v>
      </c>
      <c r="N35" s="211" t="s">
        <v>5354</v>
      </c>
      <c r="O35" s="211" t="s">
        <v>5471</v>
      </c>
      <c r="P35" s="230" t="str">
        <f>VLOOKUP(A35,'import Diyarbakır'!A:J,16,0)</f>
        <v>#REF!</v>
      </c>
      <c r="Q35" s="1" t="b">
        <v>0</v>
      </c>
      <c r="R35" s="1"/>
      <c r="S35" s="1"/>
      <c r="T35" s="210"/>
      <c r="U35" s="56"/>
      <c r="V35" s="208"/>
      <c r="W35" s="208"/>
      <c r="X35" s="1"/>
      <c r="Y35" s="1" t="b">
        <v>0</v>
      </c>
      <c r="Z35" s="363"/>
      <c r="AA35" s="1"/>
      <c r="AB35" s="363"/>
      <c r="AC35" s="1"/>
      <c r="AD35" s="363"/>
      <c r="AE35" s="1"/>
      <c r="AF35" s="1"/>
      <c r="AG35" s="1"/>
      <c r="AH35" s="1"/>
      <c r="AI35" s="1"/>
      <c r="AJ35" s="1"/>
      <c r="AK35" s="1"/>
      <c r="AL35" s="1"/>
      <c r="AM35" s="1"/>
    </row>
    <row r="36" ht="15.75" customHeight="1">
      <c r="A36" s="56" t="s">
        <v>5181</v>
      </c>
      <c r="B36" s="56" t="s">
        <v>4903</v>
      </c>
      <c r="C36" s="56" t="str">
        <f>VLOOKUP(A36,'import Diyarbakır'!A:J,3,0)</f>
        <v>DOĞRU</v>
      </c>
      <c r="D36" s="56" t="s">
        <v>1378</v>
      </c>
      <c r="E36" s="56" t="str">
        <f>VLOOKUP(A36,'import Diyarbakır'!A:J,5,0)</f>
        <v>MEHMET AKDOĞAN</v>
      </c>
      <c r="F36" s="56">
        <f>VLOOKUP(A36,'import Diyarbakır'!A:J,6,0)</f>
        <v>5352301790</v>
      </c>
      <c r="G36" s="56" t="str">
        <f>VLOOKUP(A36,'import Diyarbakır'!A:J,7,0)</f>
        <v>Bağlar</v>
      </c>
      <c r="H36" s="56" t="str">
        <f>VLOOKUP(A36,'import Diyarbakır'!A:J,8,0)</f>
        <v>Bağcılar 3. Bölge</v>
      </c>
      <c r="I36" s="56" t="str">
        <f>VLOOKUP(A36,'import Diyarbakır'!A:J,9,0)</f>
        <v>Bağcılar, Urfa yolu üzeri kadın doğum hastanesi acilin karşısı kız yurdu altı, no, D:193, 21000 Bağcılar/Diyarbakır</v>
      </c>
      <c r="J36" s="216" t="str">
        <f>VLOOKUP(A36,'import Diyarbakır'!A:J,10,0)</f>
        <v>Geleneksel</v>
      </c>
      <c r="K36" s="56" t="s">
        <v>5472</v>
      </c>
      <c r="L36" s="56">
        <v>5.35230179E9</v>
      </c>
      <c r="M36" s="56" t="s">
        <v>5394</v>
      </c>
      <c r="N36" s="56" t="s">
        <v>5473</v>
      </c>
      <c r="O36" s="56" t="s">
        <v>5184</v>
      </c>
      <c r="P36" s="230" t="str">
        <f>VLOOKUP(A36,'import Diyarbakır'!A:J,16,0)</f>
        <v>#REF!</v>
      </c>
      <c r="Q36" s="1" t="b">
        <v>1</v>
      </c>
      <c r="R36" s="1"/>
      <c r="S36" s="1" t="s">
        <v>610</v>
      </c>
      <c r="T36" s="1" t="s">
        <v>4853</v>
      </c>
      <c r="U36" s="1"/>
      <c r="V36" s="208">
        <v>44503.0</v>
      </c>
      <c r="W36" s="208">
        <v>44504.0</v>
      </c>
      <c r="X36" s="1"/>
      <c r="Y36" s="1" t="b">
        <v>1</v>
      </c>
      <c r="Z36" s="363">
        <v>44503.0</v>
      </c>
      <c r="AA36" s="1"/>
      <c r="AB36" s="363"/>
      <c r="AC36" s="1"/>
      <c r="AD36" s="363"/>
      <c r="AE36" s="1"/>
      <c r="AF36" s="1"/>
      <c r="AG36" s="1"/>
      <c r="AH36" s="1"/>
      <c r="AI36" s="1" t="s">
        <v>610</v>
      </c>
      <c r="AJ36" s="1"/>
      <c r="AK36" s="1"/>
      <c r="AL36" s="1"/>
      <c r="AM36" s="1"/>
    </row>
    <row r="37" ht="15.75" customHeight="1">
      <c r="A37" s="211" t="s">
        <v>5474</v>
      </c>
      <c r="B37" s="211" t="s">
        <v>5475</v>
      </c>
      <c r="C37" s="56" t="str">
        <f>VLOOKUP(A37,'import Diyarbakır'!A:J,3,0)</f>
        <v>DOĞRU</v>
      </c>
      <c r="D37" s="211" t="s">
        <v>1378</v>
      </c>
      <c r="E37" s="56" t="str">
        <f>VLOOKUP(A37,'import Diyarbakır'!A:J,5,0)</f>
        <v>Sadiye Yılmaz</v>
      </c>
      <c r="F37" s="56">
        <f>VLOOKUP(A37,'import Diyarbakır'!A:J,6,0)</f>
        <v>5318634778</v>
      </c>
      <c r="G37" s="56" t="str">
        <f>VLOOKUP(A37,'import Diyarbakır'!A:J,7,0)</f>
        <v>Bağlar</v>
      </c>
      <c r="H37" s="56" t="str">
        <f>VLOOKUP(A37,'import Diyarbakır'!A:J,8,0)</f>
        <v>Bağcılar 2. Bölge</v>
      </c>
      <c r="I37" s="56" t="str">
        <f>VLOOKUP(A37,'import Diyarbakır'!A:J,9,0)</f>
        <v>BAĞCILAR MAH. 1208 SOK. KAYA PARADİSE EVLERİ C BLOK NO 55 CC BAĞLAR DİYARBAKIR</v>
      </c>
      <c r="J37" s="216" t="str">
        <f>VLOOKUP(A37,'import Diyarbakır'!A:J,10,0)</f>
        <v>Geleneksel</v>
      </c>
      <c r="K37" s="211" t="s">
        <v>5476</v>
      </c>
      <c r="L37" s="211">
        <v>5.318634778E9</v>
      </c>
      <c r="M37" s="211" t="s">
        <v>5394</v>
      </c>
      <c r="N37" s="211" t="s">
        <v>5477</v>
      </c>
      <c r="O37" s="211" t="s">
        <v>5478</v>
      </c>
      <c r="P37" s="230" t="str">
        <f>VLOOKUP(A37,'import Diyarbakır'!A:J,16,0)</f>
        <v>#REF!</v>
      </c>
      <c r="Q37" s="1" t="b">
        <v>0</v>
      </c>
      <c r="R37" s="1"/>
      <c r="S37" s="1"/>
      <c r="T37" s="1"/>
      <c r="U37" s="56"/>
      <c r="V37" s="208"/>
      <c r="W37" s="208"/>
      <c r="X37" s="1"/>
      <c r="Y37" s="1" t="b">
        <v>0</v>
      </c>
      <c r="Z37" s="363"/>
      <c r="AA37" s="1"/>
      <c r="AB37" s="363"/>
      <c r="AC37" s="1"/>
      <c r="AD37" s="363"/>
      <c r="AE37" s="1"/>
      <c r="AF37" s="1"/>
      <c r="AG37" s="1"/>
      <c r="AH37" s="1"/>
      <c r="AI37" s="1"/>
      <c r="AJ37" s="1"/>
      <c r="AK37" s="1"/>
      <c r="AL37" s="1"/>
      <c r="AM37" s="1"/>
    </row>
    <row r="38" ht="15.75" customHeight="1">
      <c r="A38" s="56" t="s">
        <v>4893</v>
      </c>
      <c r="B38" s="56" t="s">
        <v>4894</v>
      </c>
      <c r="C38" s="56" t="str">
        <f>VLOOKUP(A38,'import Diyarbakır'!A:J,3,0)</f>
        <v>DOĞRU</v>
      </c>
      <c r="D38" s="56" t="s">
        <v>1378</v>
      </c>
      <c r="E38" s="56" t="str">
        <f>VLOOKUP(A38,'import Diyarbakır'!A:J,5,0)</f>
        <v>Abdurrahman Çoban</v>
      </c>
      <c r="F38" s="56">
        <f>VLOOKUP(A38,'import Diyarbakır'!A:J,6,0)</f>
        <v>4129990616</v>
      </c>
      <c r="G38" s="56" t="str">
        <f>VLOOKUP(A38,'import Diyarbakır'!A:J,7,0)</f>
        <v>Kayapınar</v>
      </c>
      <c r="H38" s="56" t="str">
        <f>VLOOKUP(A38,'import Diyarbakır'!A:J,8,0)</f>
        <v>Fırat</v>
      </c>
      <c r="I38" s="56" t="str">
        <f>VLOOKUP(A38,'import Diyarbakır'!A:J,9,0)</f>
        <v>Fırat Mah. Nazım Hikmet Cad. Or Çelik Sitesi Altı No:22/CC Kayapınar / Diyarbakır</v>
      </c>
      <c r="J38" s="216" t="str">
        <f>VLOOKUP(A38,'import Diyarbakır'!A:J,10,0)</f>
        <v>Geleneksel</v>
      </c>
      <c r="K38" s="56" t="s">
        <v>5479</v>
      </c>
      <c r="L38" s="56">
        <v>4.129990616E9</v>
      </c>
      <c r="M38" s="56" t="s">
        <v>5360</v>
      </c>
      <c r="N38" s="56" t="s">
        <v>2358</v>
      </c>
      <c r="O38" s="56" t="s">
        <v>4897</v>
      </c>
      <c r="P38" s="230" t="str">
        <f>VLOOKUP(A38,'import Diyarbakır'!A:J,16,0)</f>
        <v>#REF!</v>
      </c>
      <c r="Q38" s="1" t="b">
        <v>0</v>
      </c>
      <c r="R38" s="1" t="s">
        <v>38</v>
      </c>
      <c r="S38" s="1" t="s">
        <v>5413</v>
      </c>
      <c r="T38" s="1" t="s">
        <v>4853</v>
      </c>
      <c r="U38" s="1" t="s">
        <v>5480</v>
      </c>
      <c r="V38" s="208">
        <v>44407.0</v>
      </c>
      <c r="W38" s="208">
        <v>44411.0</v>
      </c>
      <c r="X38" s="1"/>
      <c r="Y38" s="1" t="b">
        <v>1</v>
      </c>
      <c r="Z38" s="363"/>
      <c r="AA38" s="1" t="s">
        <v>1353</v>
      </c>
      <c r="AB38" s="363">
        <v>44379.0</v>
      </c>
      <c r="AC38" s="1" t="s">
        <v>1353</v>
      </c>
      <c r="AD38" s="363">
        <v>44407.0</v>
      </c>
      <c r="AE38" s="1" t="s">
        <v>1353</v>
      </c>
      <c r="AF38" s="363">
        <v>44422.0</v>
      </c>
      <c r="AG38" s="1"/>
      <c r="AH38" s="1"/>
      <c r="AI38" s="1"/>
      <c r="AJ38" s="1" t="s">
        <v>845</v>
      </c>
      <c r="AK38" s="1" t="s">
        <v>5413</v>
      </c>
      <c r="AL38" s="1" t="s">
        <v>5371</v>
      </c>
      <c r="AM38" s="1"/>
    </row>
    <row r="39" ht="15.75" customHeight="1">
      <c r="A39" s="56" t="s">
        <v>5481</v>
      </c>
      <c r="B39" s="56" t="s">
        <v>5482</v>
      </c>
      <c r="C39" s="56" t="str">
        <f>VLOOKUP(A39,'import Diyarbakır'!A:J,3,0)</f>
        <v>DOĞRU</v>
      </c>
      <c r="D39" s="56" t="s">
        <v>1378</v>
      </c>
      <c r="E39" s="56" t="str">
        <f>VLOOKUP(A39,'import Diyarbakır'!A:J,5,0)</f>
        <v>Hamit Çoban</v>
      </c>
      <c r="F39" s="56">
        <f>VLOOKUP(A39,'import Diyarbakır'!A:J,6,0)</f>
        <v>4122904222</v>
      </c>
      <c r="G39" s="56" t="str">
        <f>VLOOKUP(A39,'import Diyarbakır'!A:J,7,0)</f>
        <v>Kayapınar</v>
      </c>
      <c r="H39" s="56" t="str">
        <f>VLOOKUP(A39,'import Diyarbakır'!A:J,8,0)</f>
        <v>Fırat</v>
      </c>
      <c r="I39" s="56" t="str">
        <f>VLOOKUP(A39,'import Diyarbakır'!A:J,9,0)</f>
        <v>Urfa Yolu Üzeri 5.Km Ceylan Karavil Park Avm Kat:2 No:33 Kayapınar/Diyarbakır</v>
      </c>
      <c r="J39" s="216" t="str">
        <f>VLOOKUP(A39,'import Diyarbakır'!A:J,10,0)</f>
        <v>Geleneksel</v>
      </c>
      <c r="K39" s="56" t="s">
        <v>5483</v>
      </c>
      <c r="L39" s="56">
        <v>4.122904222E9</v>
      </c>
      <c r="M39" s="56" t="s">
        <v>5360</v>
      </c>
      <c r="N39" s="56" t="s">
        <v>2358</v>
      </c>
      <c r="O39" s="56" t="s">
        <v>5484</v>
      </c>
      <c r="P39" s="230" t="str">
        <f>VLOOKUP(A39,'import Diyarbakır'!A:J,16,0)</f>
        <v>#REF!</v>
      </c>
      <c r="Q39" s="1" t="b">
        <v>0</v>
      </c>
      <c r="R39" s="1" t="s">
        <v>27</v>
      </c>
      <c r="S39" s="1"/>
      <c r="T39" s="1"/>
      <c r="U39" s="366" t="s">
        <v>5485</v>
      </c>
      <c r="V39" s="208"/>
      <c r="W39" s="208"/>
      <c r="X39" s="1"/>
      <c r="Y39" s="1" t="b">
        <v>1</v>
      </c>
      <c r="Z39" s="1"/>
      <c r="AA39" s="1" t="s">
        <v>1475</v>
      </c>
      <c r="AB39" s="363">
        <v>44406.0</v>
      </c>
      <c r="AC39" s="1" t="s">
        <v>1353</v>
      </c>
      <c r="AD39" s="365">
        <v>44522.0</v>
      </c>
      <c r="AE39" s="1"/>
      <c r="AF39" s="1"/>
      <c r="AG39" s="1"/>
      <c r="AH39" s="1"/>
      <c r="AI39" s="1"/>
      <c r="AJ39" s="1" t="s">
        <v>5413</v>
      </c>
      <c r="AK39" s="1" t="s">
        <v>416</v>
      </c>
      <c r="AL39" s="1"/>
      <c r="AM39" s="1"/>
    </row>
    <row r="40" ht="15.75" customHeight="1">
      <c r="A40" s="56" t="s">
        <v>4871</v>
      </c>
      <c r="B40" s="56" t="s">
        <v>4872</v>
      </c>
      <c r="C40" s="56" t="str">
        <f>VLOOKUP(A40,'import Diyarbakır'!A:J,3,0)</f>
        <v>DOĞRU</v>
      </c>
      <c r="D40" s="56" t="s">
        <v>1827</v>
      </c>
      <c r="E40" s="56" t="str">
        <f>VLOOKUP(A40,'import Diyarbakır'!A:J,5,0)</f>
        <v>KEMAL ERDİNÇ</v>
      </c>
      <c r="F40" s="56">
        <f>VLOOKUP(A40,'import Diyarbakır'!A:J,6,0)</f>
        <v>4122244149</v>
      </c>
      <c r="G40" s="56" t="str">
        <f>VLOOKUP(A40,'import Diyarbakır'!A:J,7,0)</f>
        <v>Yenişehir</v>
      </c>
      <c r="H40" s="56" t="str">
        <f>VLOOKUP(A40,'import Diyarbakır'!A:J,8,0)</f>
        <v>Kooperatifler</v>
      </c>
      <c r="I40" s="56" t="str">
        <f>VLOOKUP(A40,'import Diyarbakır'!A:J,9,0)</f>
        <v>Kooperatifler Mah. Gevran Cad. No:31/B Yenişehir/Diyarbakır</v>
      </c>
      <c r="J40" s="216" t="str">
        <f>VLOOKUP(A40,'import Diyarbakır'!A:J,10,0)</f>
        <v>Geleneksel</v>
      </c>
      <c r="K40" s="56" t="s">
        <v>5486</v>
      </c>
      <c r="L40" s="56">
        <v>4.122244149E9</v>
      </c>
      <c r="M40" s="56" t="s">
        <v>5353</v>
      </c>
      <c r="N40" s="56" t="s">
        <v>5354</v>
      </c>
      <c r="O40" s="56" t="s">
        <v>4874</v>
      </c>
      <c r="P40" s="230" t="str">
        <f>VLOOKUP(A40,'import Diyarbakır'!A:J,16,0)</f>
        <v>#REF!</v>
      </c>
      <c r="Q40" s="1" t="b">
        <v>0</v>
      </c>
      <c r="R40" s="1" t="s">
        <v>38</v>
      </c>
      <c r="S40" s="1" t="s">
        <v>909</v>
      </c>
      <c r="T40" s="207" t="s">
        <v>4853</v>
      </c>
      <c r="U40" s="27" t="s">
        <v>5487</v>
      </c>
      <c r="V40" s="208">
        <v>44375.0</v>
      </c>
      <c r="W40" s="208">
        <v>44376.0</v>
      </c>
      <c r="X40" s="1"/>
      <c r="Y40" s="1" t="b">
        <v>1</v>
      </c>
      <c r="Z40" s="364">
        <v>44375.0</v>
      </c>
      <c r="AA40" s="1" t="s">
        <v>1353</v>
      </c>
      <c r="AB40" s="363">
        <v>44422.0</v>
      </c>
      <c r="AC40" s="1"/>
      <c r="AD40" s="1"/>
      <c r="AE40" s="1"/>
      <c r="AF40" s="1"/>
      <c r="AG40" s="1"/>
      <c r="AH40" s="1"/>
      <c r="AI40" s="1" t="s">
        <v>909</v>
      </c>
      <c r="AJ40" s="1" t="s">
        <v>5371</v>
      </c>
      <c r="AK40" s="1"/>
      <c r="AL40" s="1"/>
      <c r="AM40" s="1"/>
    </row>
    <row r="41" ht="15.75" customHeight="1">
      <c r="A41" s="56" t="s">
        <v>5488</v>
      </c>
      <c r="B41" s="56" t="s">
        <v>5489</v>
      </c>
      <c r="C41" s="56" t="str">
        <f>VLOOKUP(A41,'import Diyarbakır'!A:J,3,0)</f>
        <v>DOĞRU</v>
      </c>
      <c r="D41" s="56" t="s">
        <v>1364</v>
      </c>
      <c r="E41" s="56" t="str">
        <f>VLOOKUP(A41,'import Diyarbakır'!A:J,5,0)</f>
        <v>ÖMER TİNTE</v>
      </c>
      <c r="F41" s="56">
        <f>VLOOKUP(A41,'import Diyarbakır'!A:J,6,0)</f>
        <v>4122575859</v>
      </c>
      <c r="G41" s="56" t="str">
        <f>VLOOKUP(A41,'import Diyarbakır'!A:J,7,0)</f>
        <v>Kayapınar</v>
      </c>
      <c r="H41" s="56" t="str">
        <f>VLOOKUP(A41,'import Diyarbakır'!A:J,8,0)</f>
        <v>Diclekent</v>
      </c>
      <c r="I41" s="56" t="str">
        <f>VLOOKUP(A41,'import Diyarbakır'!A:J,9,0)</f>
        <v>Diclekent Mah. Metropol Bulvarı Gündoğan Sitesi Altı no 111/D KAYAPINAR / DİYARBAKIR</v>
      </c>
      <c r="J41" s="216" t="str">
        <f>VLOOKUP(A41,'import Diyarbakır'!A:J,10,0)</f>
        <v>Geleneksel</v>
      </c>
      <c r="K41" s="56" t="s">
        <v>5490</v>
      </c>
      <c r="L41" s="56">
        <v>4.122575859E9</v>
      </c>
      <c r="M41" s="56" t="s">
        <v>5360</v>
      </c>
      <c r="N41" s="56" t="s">
        <v>5366</v>
      </c>
      <c r="O41" s="56" t="s">
        <v>5491</v>
      </c>
      <c r="P41" s="230" t="str">
        <f>VLOOKUP(A41,'import Diyarbakır'!A:J,16,0)</f>
        <v>#REF!</v>
      </c>
      <c r="Q41" s="1" t="b">
        <v>1</v>
      </c>
      <c r="R41" s="87" t="s">
        <v>32</v>
      </c>
      <c r="S41" s="1"/>
      <c r="T41" s="1"/>
      <c r="U41" s="1" t="s">
        <v>5492</v>
      </c>
      <c r="V41" s="208"/>
      <c r="W41" s="208"/>
      <c r="X41" s="1"/>
      <c r="Y41" s="1" t="b">
        <v>0</v>
      </c>
      <c r="Z41" s="363"/>
      <c r="AA41" s="1" t="s">
        <v>1353</v>
      </c>
      <c r="AB41" s="363">
        <v>44539.0</v>
      </c>
      <c r="AC41" s="1"/>
      <c r="AD41" s="363"/>
      <c r="AE41" s="1"/>
      <c r="AF41" s="1"/>
      <c r="AG41" s="1"/>
      <c r="AH41" s="1"/>
      <c r="AI41" s="1" t="s">
        <v>128</v>
      </c>
      <c r="AJ41" s="1"/>
      <c r="AK41" s="1"/>
      <c r="AL41" s="1"/>
      <c r="AM41" s="1"/>
    </row>
    <row r="42" ht="15.75" customHeight="1">
      <c r="A42" s="56" t="s">
        <v>5493</v>
      </c>
      <c r="B42" s="56" t="s">
        <v>5494</v>
      </c>
      <c r="C42" s="56" t="str">
        <f>VLOOKUP(A42,'import Diyarbakır'!A:J,3,0)</f>
        <v>DOĞRU</v>
      </c>
      <c r="D42" s="56" t="s">
        <v>1364</v>
      </c>
      <c r="E42" s="56" t="str">
        <f>VLOOKUP(A42,'import Diyarbakır'!A:J,5,0)</f>
        <v>ÖMER TİNTE</v>
      </c>
      <c r="F42" s="56">
        <f>VLOOKUP(A42,'import Diyarbakır'!A:J,6,0)</f>
        <v>4122575860</v>
      </c>
      <c r="G42" s="56" t="str">
        <f>VLOOKUP(A42,'import Diyarbakır'!A:J,7,0)</f>
        <v>Kayapınar</v>
      </c>
      <c r="H42" s="56" t="str">
        <f>VLOOKUP(A42,'import Diyarbakır'!A:J,8,0)</f>
        <v>Fırat</v>
      </c>
      <c r="I42" s="56" t="str">
        <f>VLOOKUP(A42,'import Diyarbakır'!A:J,9,0)</f>
        <v>Fırat Mah. Nazım Hikmet Cad. Via Amar Sitesi Altı KAYAPINAR / DİYARBAKIR</v>
      </c>
      <c r="J42" s="216" t="str">
        <f>VLOOKUP(A42,'import Diyarbakır'!A:J,10,0)</f>
        <v>Geleneksel</v>
      </c>
      <c r="K42" s="56" t="s">
        <v>5490</v>
      </c>
      <c r="L42" s="56">
        <v>4.12257586E9</v>
      </c>
      <c r="M42" s="56" t="s">
        <v>5360</v>
      </c>
      <c r="N42" s="56" t="s">
        <v>2358</v>
      </c>
      <c r="O42" s="56" t="s">
        <v>5495</v>
      </c>
      <c r="P42" s="230" t="str">
        <f>VLOOKUP(A42,'import Diyarbakır'!A:J,16,0)</f>
        <v>#REF!</v>
      </c>
      <c r="Q42" s="1" t="b">
        <v>1</v>
      </c>
      <c r="R42" s="87" t="s">
        <v>32</v>
      </c>
      <c r="S42" s="1"/>
      <c r="T42" s="1"/>
      <c r="U42" s="1" t="s">
        <v>5492</v>
      </c>
      <c r="V42" s="208"/>
      <c r="W42" s="208"/>
      <c r="X42" s="1"/>
      <c r="Y42" s="1" t="b">
        <v>0</v>
      </c>
      <c r="Z42" s="363"/>
      <c r="AA42" s="1" t="s">
        <v>1353</v>
      </c>
      <c r="AB42" s="363">
        <v>44539.0</v>
      </c>
      <c r="AC42" s="1"/>
      <c r="AD42" s="363"/>
      <c r="AE42" s="1"/>
      <c r="AF42" s="1"/>
      <c r="AG42" s="1"/>
      <c r="AH42" s="1"/>
      <c r="AI42" s="1" t="s">
        <v>273</v>
      </c>
      <c r="AJ42" s="1"/>
      <c r="AK42" s="1"/>
      <c r="AL42" s="1"/>
      <c r="AM42" s="1"/>
    </row>
    <row r="43" ht="15.75" customHeight="1">
      <c r="A43" s="56" t="s">
        <v>5496</v>
      </c>
      <c r="B43" s="56" t="s">
        <v>5497</v>
      </c>
      <c r="C43" s="56" t="str">
        <f>VLOOKUP(A43,'import Diyarbakır'!A:J,3,0)</f>
        <v>DOĞRU</v>
      </c>
      <c r="D43" s="56" t="s">
        <v>1364</v>
      </c>
      <c r="E43" s="56" t="str">
        <f>VLOOKUP(A43,'import Diyarbakır'!A:J,5,0)</f>
        <v>AYŞE ARAS</v>
      </c>
      <c r="F43" s="56">
        <f>VLOOKUP(A43,'import Diyarbakır'!A:J,6,0)</f>
        <v>5374242696</v>
      </c>
      <c r="G43" s="56" t="str">
        <f>VLOOKUP(A43,'import Diyarbakır'!A:J,7,0)</f>
        <v>Yenişehir</v>
      </c>
      <c r="H43" s="56" t="str">
        <f>VLOOKUP(A43,'import Diyarbakır'!A:J,8,0)</f>
        <v>Yenişehir</v>
      </c>
      <c r="I43" s="56" t="str">
        <f>VLOOKUP(A43,'import Diyarbakır'!A:J,9,0)</f>
        <v>Yenişehir Mah. Lise Cad. No:6/D Yenişehir/Diyarbakır</v>
      </c>
      <c r="J43" s="216" t="str">
        <f>VLOOKUP(A43,'import Diyarbakır'!A:J,10,0)</f>
        <v>Geleneksel</v>
      </c>
      <c r="K43" s="56" t="s">
        <v>5498</v>
      </c>
      <c r="L43" s="56">
        <v>5.374242696E9</v>
      </c>
      <c r="M43" s="56" t="s">
        <v>5353</v>
      </c>
      <c r="N43" s="56" t="s">
        <v>5353</v>
      </c>
      <c r="O43" s="56" t="s">
        <v>5499</v>
      </c>
      <c r="P43" s="230" t="str">
        <f>VLOOKUP(A43,'import Diyarbakır'!A:J,16,0)</f>
        <v>#REF!</v>
      </c>
      <c r="Q43" s="1" t="b">
        <v>0</v>
      </c>
      <c r="R43" s="1" t="s">
        <v>31</v>
      </c>
      <c r="S43" s="1"/>
      <c r="T43" s="1"/>
      <c r="U43" s="1" t="s">
        <v>5500</v>
      </c>
      <c r="V43" s="208"/>
      <c r="W43" s="208"/>
      <c r="X43" s="1"/>
      <c r="Y43" s="1" t="b">
        <v>1</v>
      </c>
      <c r="Z43" s="363">
        <v>44509.0</v>
      </c>
      <c r="AA43" s="1" t="s">
        <v>1475</v>
      </c>
      <c r="AB43" s="363">
        <v>44513.0</v>
      </c>
      <c r="AC43" s="1" t="s">
        <v>1506</v>
      </c>
      <c r="AD43" s="363"/>
      <c r="AE43" s="1"/>
      <c r="AF43" s="1"/>
      <c r="AG43" s="1"/>
      <c r="AH43" s="1"/>
      <c r="AI43" s="1" t="s">
        <v>5371</v>
      </c>
      <c r="AJ43" s="1" t="s">
        <v>73</v>
      </c>
      <c r="AK43" s="1"/>
      <c r="AL43" s="1"/>
      <c r="AM43" s="1"/>
    </row>
    <row r="44" ht="15.75" customHeight="1">
      <c r="A44" s="56" t="s">
        <v>5501</v>
      </c>
      <c r="B44" s="56" t="s">
        <v>5502</v>
      </c>
      <c r="C44" s="56" t="str">
        <f>VLOOKUP(A44,'import Diyarbakır'!A:J,3,0)</f>
        <v>DOĞRU</v>
      </c>
      <c r="D44" s="56" t="s">
        <v>1364</v>
      </c>
      <c r="E44" s="56" t="str">
        <f>VLOOKUP(A44,'import Diyarbakır'!A:J,5,0)</f>
        <v>ÖMER KARAKOÇ</v>
      </c>
      <c r="F44" s="56">
        <f>VLOOKUP(A44,'import Diyarbakır'!A:J,6,0)</f>
        <v>5526202321</v>
      </c>
      <c r="G44" s="56" t="str">
        <f>VLOOKUP(A44,'import Diyarbakır'!A:J,7,0)</f>
        <v>Kayapınar</v>
      </c>
      <c r="H44" s="56" t="str">
        <f>VLOOKUP(A44,'import Diyarbakır'!A:J,8,0)</f>
        <v>Fırat</v>
      </c>
      <c r="I44" s="56" t="str">
        <f>VLOOKUP(A44,'import Diyarbakır'!A:J,9,0)</f>
        <v>Fırat mah. Sipan cad. Sipan 2 sitesi altı No:88/C Kayapınar/Diyarbakır</v>
      </c>
      <c r="J44" s="216" t="str">
        <f>VLOOKUP(A44,'import Diyarbakır'!A:J,10,0)</f>
        <v>Geleneksel</v>
      </c>
      <c r="K44" s="56" t="s">
        <v>5503</v>
      </c>
      <c r="L44" s="56">
        <v>5.526202321E9</v>
      </c>
      <c r="M44" s="56" t="s">
        <v>5360</v>
      </c>
      <c r="N44" s="56" t="s">
        <v>2358</v>
      </c>
      <c r="O44" s="56" t="s">
        <v>5504</v>
      </c>
      <c r="P44" s="230" t="str">
        <f>VLOOKUP(A44,'import Diyarbakır'!A:J,16,0)</f>
        <v>#REF!</v>
      </c>
      <c r="Q44" s="1" t="b">
        <v>0</v>
      </c>
      <c r="R44" s="1" t="s">
        <v>32</v>
      </c>
      <c r="S44" s="1"/>
      <c r="T44" s="1"/>
      <c r="V44" s="208"/>
      <c r="W44" s="208"/>
      <c r="X44" s="1"/>
      <c r="Y44" s="1" t="b">
        <v>1</v>
      </c>
      <c r="Z44" s="1"/>
      <c r="AA44" s="1"/>
      <c r="AB44" s="1"/>
      <c r="AC44" s="1"/>
      <c r="AD44" s="1"/>
      <c r="AE44" s="1"/>
      <c r="AF44" s="1"/>
      <c r="AG44" s="1"/>
      <c r="AH44" s="1"/>
      <c r="AI44" s="1"/>
      <c r="AJ44" s="1"/>
      <c r="AK44" s="1"/>
      <c r="AL44" s="1"/>
      <c r="AM44" s="1"/>
    </row>
    <row r="45" ht="15.75" customHeight="1">
      <c r="A45" s="211" t="s">
        <v>5505</v>
      </c>
      <c r="B45" s="211" t="s">
        <v>5506</v>
      </c>
      <c r="C45" s="56" t="str">
        <f>VLOOKUP(A45,'import Diyarbakır'!A:J,3,0)</f>
        <v>DOĞRU</v>
      </c>
      <c r="D45" s="211" t="s">
        <v>1364</v>
      </c>
      <c r="E45" s="56" t="str">
        <f>VLOOKUP(A45,'import Diyarbakır'!A:J,5,0)</f>
        <v>KADİRCAN BİNGÖL</v>
      </c>
      <c r="F45" s="56">
        <f>VLOOKUP(A45,'import Diyarbakır'!A:J,6,0)</f>
        <v>5377991464</v>
      </c>
      <c r="G45" s="56" t="str">
        <f>VLOOKUP(A45,'import Diyarbakır'!A:J,7,0)</f>
        <v>Kayapınar</v>
      </c>
      <c r="H45" s="56" t="str">
        <f>VLOOKUP(A45,'import Diyarbakır'!A:J,8,0)</f>
        <v>Huzurevleri</v>
      </c>
      <c r="I45" s="56" t="str">
        <f>VLOOKUP(A45,'import Diyarbakır'!A:J,9,0)</f>
        <v>tekel caddesi medya mahalesi sipan 1 sitesi altı no 19AD Kayapınar/Diyarbakır</v>
      </c>
      <c r="J45" s="216" t="str">
        <f>VLOOKUP(A45,'import Diyarbakır'!A:J,10,0)</f>
        <v>Geleneksel</v>
      </c>
      <c r="K45" s="211" t="s">
        <v>5507</v>
      </c>
      <c r="L45" s="211">
        <v>5.377991464E9</v>
      </c>
      <c r="M45" s="211" t="s">
        <v>5360</v>
      </c>
      <c r="N45" s="211" t="s">
        <v>5404</v>
      </c>
      <c r="O45" s="211" t="s">
        <v>5508</v>
      </c>
      <c r="P45" s="230" t="str">
        <f>VLOOKUP(A45,'import Diyarbakır'!A:J,16,0)</f>
        <v>#REF!</v>
      </c>
      <c r="Q45" s="1" t="b">
        <v>0</v>
      </c>
      <c r="R45" s="1"/>
      <c r="S45" s="1"/>
      <c r="T45" s="1"/>
      <c r="U45" s="56"/>
      <c r="V45" s="208"/>
      <c r="W45" s="208"/>
      <c r="X45" s="1"/>
      <c r="Y45" s="1" t="b">
        <v>0</v>
      </c>
      <c r="Z45" s="363"/>
      <c r="AA45" s="1"/>
      <c r="AB45" s="363"/>
      <c r="AC45" s="1"/>
      <c r="AD45" s="363"/>
      <c r="AE45" s="1"/>
      <c r="AF45" s="1"/>
      <c r="AG45" s="1"/>
      <c r="AH45" s="1"/>
      <c r="AI45" s="1"/>
      <c r="AJ45" s="1"/>
      <c r="AK45" s="1"/>
      <c r="AL45" s="1"/>
      <c r="AM45" s="1"/>
    </row>
    <row r="46" ht="15.75" customHeight="1">
      <c r="A46" s="56" t="s">
        <v>5509</v>
      </c>
      <c r="B46" s="56" t="s">
        <v>5510</v>
      </c>
      <c r="C46" s="56" t="str">
        <f>VLOOKUP(A46,'import Diyarbakır'!A:J,3,0)</f>
        <v>DOĞRU</v>
      </c>
      <c r="D46" s="56" t="s">
        <v>1364</v>
      </c>
      <c r="E46" s="56" t="str">
        <f>VLOOKUP(A46,'import Diyarbakır'!A:J,5,0)</f>
        <v>MEHMET YÜKSEL</v>
      </c>
      <c r="F46" s="56">
        <f>VLOOKUP(A46,'import Diyarbakır'!A:J,6,0)</f>
        <v>5531809489</v>
      </c>
      <c r="G46" s="56" t="str">
        <f>VLOOKUP(A46,'import Diyarbakır'!A:J,7,0)</f>
        <v>Yenişehir</v>
      </c>
      <c r="H46" s="56" t="str">
        <f>VLOOKUP(A46,'import Diyarbakır'!A:J,8,0)</f>
        <v>Şehitlik</v>
      </c>
      <c r="I46" s="56" t="str">
        <f>VLOOKUP(A46,'import Diyarbakır'!A:J,9,0)</f>
        <v>Şehitlik Mah. M.Akif Ersoy Blv. Engin 24/A Yenişehir/Diyarbakır</v>
      </c>
      <c r="J46" s="216" t="str">
        <f>VLOOKUP(A46,'import Diyarbakır'!A:J,10,0)</f>
        <v>Geleneksel</v>
      </c>
      <c r="K46" s="56" t="s">
        <v>5511</v>
      </c>
      <c r="L46" s="56">
        <v>5.531809489E9</v>
      </c>
      <c r="M46" s="56" t="s">
        <v>5353</v>
      </c>
      <c r="N46" s="56" t="s">
        <v>5512</v>
      </c>
      <c r="O46" s="56" t="s">
        <v>5513</v>
      </c>
      <c r="P46" s="230" t="str">
        <f>VLOOKUP(A46,'import Diyarbakır'!A:J,16,0)</f>
        <v>#REF!</v>
      </c>
      <c r="Q46" s="1" t="b">
        <v>0</v>
      </c>
      <c r="R46" s="1"/>
      <c r="S46" s="1"/>
      <c r="T46" s="1"/>
      <c r="U46" s="56"/>
      <c r="V46" s="208"/>
      <c r="W46" s="208"/>
      <c r="X46" s="1"/>
      <c r="Y46" s="1" t="b">
        <v>0</v>
      </c>
      <c r="Z46" s="363"/>
      <c r="AA46" s="1"/>
      <c r="AB46" s="363"/>
      <c r="AC46" s="1"/>
      <c r="AD46" s="363"/>
      <c r="AE46" s="1"/>
      <c r="AF46" s="1"/>
      <c r="AG46" s="1"/>
      <c r="AH46" s="1"/>
      <c r="AI46" s="1"/>
      <c r="AJ46" s="1"/>
      <c r="AK46" s="1"/>
      <c r="AL46" s="1"/>
      <c r="AM46" s="1"/>
    </row>
    <row r="47" ht="15.75" customHeight="1">
      <c r="A47" s="56" t="s">
        <v>4811</v>
      </c>
      <c r="B47" s="56" t="s">
        <v>4812</v>
      </c>
      <c r="C47" s="56" t="str">
        <f>VLOOKUP(A47,'import Diyarbakır'!A:J,3,0)</f>
        <v>DOĞRU</v>
      </c>
      <c r="D47" s="56" t="s">
        <v>1378</v>
      </c>
      <c r="E47" s="56" t="str">
        <f>VLOOKUP(A47,'import Diyarbakır'!A:J,5,0)</f>
        <v>Cafer Pekdemir</v>
      </c>
      <c r="F47" s="56">
        <f>VLOOKUP(A47,'import Diyarbakır'!A:J,6,0)</f>
        <v>4122572424</v>
      </c>
      <c r="G47" s="56" t="str">
        <f>VLOOKUP(A47,'import Diyarbakır'!A:J,7,0)</f>
        <v>Kayapınar</v>
      </c>
      <c r="H47" s="56" t="str">
        <f>VLOOKUP(A47,'import Diyarbakır'!A:J,8,0)</f>
        <v>Diclekent</v>
      </c>
      <c r="I47" s="56" t="str">
        <f>VLOOKUP(A47,'import Diyarbakır'!A:J,9,0)</f>
        <v>Peyas Mah. 249. Sok. No:4 Diclekent Villaları Kayapınar/Diyarbakır</v>
      </c>
      <c r="J47" s="216" t="str">
        <f>VLOOKUP(A47,'import Diyarbakır'!A:J,10,0)</f>
        <v>Geleneksel</v>
      </c>
      <c r="K47" s="56" t="s">
        <v>5514</v>
      </c>
      <c r="L47" s="56">
        <v>4.122572424E9</v>
      </c>
      <c r="M47" s="56" t="s">
        <v>5360</v>
      </c>
      <c r="N47" s="56" t="s">
        <v>5375</v>
      </c>
      <c r="O47" s="56" t="s">
        <v>4815</v>
      </c>
      <c r="P47" s="230" t="str">
        <f>VLOOKUP(A47,'import Diyarbakır'!A:J,16,0)</f>
        <v>#REF!</v>
      </c>
      <c r="Q47" s="1" t="b">
        <v>0</v>
      </c>
      <c r="R47" s="1" t="s">
        <v>38</v>
      </c>
      <c r="S47" s="1" t="s">
        <v>4756</v>
      </c>
      <c r="T47" s="1" t="s">
        <v>4734</v>
      </c>
      <c r="U47" s="1" t="s">
        <v>5515</v>
      </c>
      <c r="V47" s="208">
        <v>44343.0</v>
      </c>
      <c r="W47" s="208">
        <v>44348.0</v>
      </c>
      <c r="X47" s="1"/>
      <c r="Y47" s="1" t="b">
        <v>1</v>
      </c>
      <c r="Z47" s="1"/>
      <c r="AA47" s="1" t="s">
        <v>1475</v>
      </c>
      <c r="AB47" s="363">
        <v>44406.0</v>
      </c>
      <c r="AC47" s="1"/>
      <c r="AD47" s="363"/>
      <c r="AE47" s="1"/>
      <c r="AF47" s="1"/>
      <c r="AG47" s="1"/>
      <c r="AH47" s="1"/>
      <c r="AI47" s="1"/>
      <c r="AJ47" s="1"/>
      <c r="AK47" s="1" t="s">
        <v>5413</v>
      </c>
      <c r="AL47" s="1"/>
      <c r="AM47" s="1"/>
    </row>
    <row r="48" ht="15.75" customHeight="1">
      <c r="A48" s="56" t="s">
        <v>5516</v>
      </c>
      <c r="B48" s="56" t="s">
        <v>5517</v>
      </c>
      <c r="C48" s="56" t="str">
        <f>VLOOKUP(A48,'import Diyarbakır'!A:J,3,0)</f>
        <v>DOĞRU</v>
      </c>
      <c r="D48" s="56" t="s">
        <v>1356</v>
      </c>
      <c r="E48" s="56" t="str">
        <f>VLOOKUP(A48,'import Diyarbakır'!A:J,5,0)</f>
        <v>ÖZGÜR KAYA</v>
      </c>
      <c r="F48" s="56">
        <f>VLOOKUP(A48,'import Diyarbakır'!A:J,6,0)</f>
        <v>5443448521</v>
      </c>
      <c r="G48" s="56" t="str">
        <f>VLOOKUP(A48,'import Diyarbakır'!A:J,7,0)</f>
        <v>Kayapınar</v>
      </c>
      <c r="H48" s="56" t="str">
        <f>VLOOKUP(A48,'import Diyarbakır'!A:J,8,0)</f>
        <v>Diclekent</v>
      </c>
      <c r="I48" s="56" t="str">
        <f>VLOOKUP(A48,'import Diyarbakır'!A:J,9,0)</f>
        <v>Medya Mahallesi Diclekent Bulvarı Fem-Sat 7 Apartmanı Altı, 21000 Kayapınar/Diyarbakır</v>
      </c>
      <c r="J48" s="216" t="str">
        <f>VLOOKUP(A48,'import Diyarbakır'!A:J,10,0)</f>
        <v>Geleneksel</v>
      </c>
      <c r="K48" s="56" t="s">
        <v>5518</v>
      </c>
      <c r="L48" s="56">
        <v>5.443448521E9</v>
      </c>
      <c r="M48" s="56" t="s">
        <v>5360</v>
      </c>
      <c r="N48" s="56" t="s">
        <v>5366</v>
      </c>
      <c r="O48" s="56" t="s">
        <v>5519</v>
      </c>
      <c r="P48" s="230" t="str">
        <f>VLOOKUP(A48,'import Diyarbakır'!A:J,16,0)</f>
        <v>#REF!</v>
      </c>
      <c r="Q48" s="1" t="b">
        <v>1</v>
      </c>
      <c r="R48" s="1"/>
      <c r="S48" s="1"/>
      <c r="T48" s="1"/>
      <c r="U48" s="1" t="s">
        <v>5520</v>
      </c>
      <c r="V48" s="208"/>
      <c r="W48" s="208"/>
      <c r="X48" s="1"/>
      <c r="Y48" s="1" t="b">
        <v>1</v>
      </c>
      <c r="Z48" s="363">
        <v>44405.0</v>
      </c>
      <c r="AA48" s="1" t="s">
        <v>43</v>
      </c>
      <c r="AB48" s="363">
        <v>44417.0</v>
      </c>
      <c r="AC48" s="1" t="s">
        <v>43</v>
      </c>
      <c r="AD48" s="363">
        <v>44418.0</v>
      </c>
      <c r="AE48" s="1"/>
      <c r="AF48" s="1"/>
      <c r="AG48" s="1"/>
      <c r="AH48" s="1"/>
      <c r="AI48" s="1" t="s">
        <v>984</v>
      </c>
      <c r="AJ48" s="1" t="s">
        <v>5371</v>
      </c>
      <c r="AK48" s="1" t="s">
        <v>5370</v>
      </c>
      <c r="AL48" s="1"/>
      <c r="AM48" s="1"/>
    </row>
    <row r="49" ht="15.75" customHeight="1">
      <c r="A49" s="56" t="s">
        <v>5521</v>
      </c>
      <c r="B49" s="56" t="s">
        <v>5522</v>
      </c>
      <c r="C49" s="56" t="str">
        <f>VLOOKUP(A49,'import Diyarbakır'!A:J,3,0)</f>
        <v>DOĞRU</v>
      </c>
      <c r="D49" s="56" t="s">
        <v>1364</v>
      </c>
      <c r="E49" s="56" t="str">
        <f>VLOOKUP(A49,'import Diyarbakır'!A:J,5,0)</f>
        <v>Ramazan Aydoğan</v>
      </c>
      <c r="F49" s="56">
        <f>VLOOKUP(A49,'import Diyarbakır'!A:J,6,0)</f>
        <v>5366708270</v>
      </c>
      <c r="G49" s="56" t="str">
        <f>VLOOKUP(A49,'import Diyarbakır'!A:J,7,0)</f>
        <v>Ergani</v>
      </c>
      <c r="H49" s="56" t="str">
        <f>VLOOKUP(A49,'import Diyarbakır'!A:J,8,0)</f>
        <v>Kıralan</v>
      </c>
      <c r="I49" s="56" t="str">
        <f>VLOOKUP(A49,'import Diyarbakır'!A:J,9,0)</f>
        <v>Adnan Menderes Mah. Orhan Doğan Cad. Ergani/Diyarbakır</v>
      </c>
      <c r="J49" s="216" t="str">
        <f>VLOOKUP(A49,'import Diyarbakır'!A:J,10,0)</f>
        <v>Geleneksel</v>
      </c>
      <c r="K49" s="56" t="s">
        <v>5523</v>
      </c>
      <c r="L49" s="56">
        <v>5.36670827E9</v>
      </c>
      <c r="M49" s="56" t="s">
        <v>5524</v>
      </c>
      <c r="N49" s="56" t="s">
        <v>5525</v>
      </c>
      <c r="O49" s="56" t="s">
        <v>5526</v>
      </c>
      <c r="P49" s="230" t="str">
        <f>VLOOKUP(A49,'import Diyarbakır'!A:J,16,0)</f>
        <v>#REF!</v>
      </c>
      <c r="Q49" s="1" t="b">
        <v>0</v>
      </c>
      <c r="R49" s="1" t="s">
        <v>34</v>
      </c>
      <c r="S49" s="1"/>
      <c r="T49" s="1"/>
      <c r="V49" s="208"/>
      <c r="W49" s="208"/>
      <c r="X49" s="1"/>
      <c r="Y49" s="1" t="b">
        <v>0</v>
      </c>
      <c r="Z49" s="1"/>
      <c r="AA49" s="1"/>
      <c r="AB49" s="1"/>
      <c r="AC49" s="1"/>
      <c r="AD49" s="1"/>
      <c r="AE49" s="1"/>
      <c r="AF49" s="1"/>
      <c r="AG49" s="1"/>
      <c r="AH49" s="1"/>
      <c r="AI49" s="1"/>
      <c r="AJ49" s="1"/>
      <c r="AK49" s="1"/>
      <c r="AL49" s="1"/>
      <c r="AM49" s="1"/>
    </row>
    <row r="50" ht="15.75" customHeight="1">
      <c r="A50" s="56" t="s">
        <v>5328</v>
      </c>
      <c r="B50" s="56" t="s">
        <v>5329</v>
      </c>
      <c r="C50" s="56" t="str">
        <f>VLOOKUP(A50,'import Diyarbakır'!A:J,3,0)</f>
        <v>DOĞRU</v>
      </c>
      <c r="D50" s="56" t="s">
        <v>1378</v>
      </c>
      <c r="E50" s="56" t="str">
        <f>VLOOKUP(A50,'import Diyarbakır'!A:J,5,0)</f>
        <v>SALİH KUPIK</v>
      </c>
      <c r="F50" s="56">
        <f>VLOOKUP(A50,'import Diyarbakır'!A:J,6,0)</f>
        <v>4125052112</v>
      </c>
      <c r="G50" s="56" t="str">
        <f>VLOOKUP(A50,'import Diyarbakır'!A:J,7,0)</f>
        <v>Yenişehir</v>
      </c>
      <c r="H50" s="56" t="str">
        <f>VLOOKUP(A50,'import Diyarbakır'!A:J,8,0)</f>
        <v>Kooperatifler</v>
      </c>
      <c r="I50" s="56" t="str">
        <f>VLOOKUP(A50,'import Diyarbakır'!A:J,9,0)</f>
        <v>Kooperatifler Mah. Kurtismail Paşa 4. Sok. No:17 Yenişehir/Diyarbakır</v>
      </c>
      <c r="J50" s="216" t="str">
        <f>VLOOKUP(A50,'import Diyarbakır'!A:J,10,0)</f>
        <v>Geleneksel</v>
      </c>
      <c r="K50" s="56" t="s">
        <v>5527</v>
      </c>
      <c r="L50" s="56">
        <v>4.125052112E9</v>
      </c>
      <c r="M50" s="56" t="s">
        <v>5353</v>
      </c>
      <c r="N50" s="56" t="s">
        <v>5354</v>
      </c>
      <c r="O50" s="56" t="s">
        <v>5332</v>
      </c>
      <c r="P50" s="230" t="str">
        <f>VLOOKUP(A50,'import Diyarbakır'!A:J,16,0)</f>
        <v>#REF!</v>
      </c>
      <c r="Q50" s="1" t="b">
        <v>0</v>
      </c>
      <c r="R50" s="1" t="s">
        <v>38</v>
      </c>
      <c r="S50" s="1" t="s">
        <v>128</v>
      </c>
      <c r="T50" s="1"/>
      <c r="U50" s="56">
        <v>5.33280289E9</v>
      </c>
      <c r="V50" s="208">
        <v>44634.0</v>
      </c>
      <c r="W50" s="208">
        <v>44635.0</v>
      </c>
      <c r="X50" s="1"/>
      <c r="Y50" s="1" t="b">
        <v>1</v>
      </c>
      <c r="Z50" s="363"/>
      <c r="AA50" s="1" t="s">
        <v>1353</v>
      </c>
      <c r="AB50" s="363">
        <v>44634.0</v>
      </c>
      <c r="AC50" s="1"/>
      <c r="AD50" s="363"/>
      <c r="AE50" s="1"/>
      <c r="AF50" s="1"/>
      <c r="AG50" s="1"/>
      <c r="AH50" s="1"/>
      <c r="AI50" s="1"/>
      <c r="AJ50" s="1" t="s">
        <v>128</v>
      </c>
      <c r="AK50" s="1"/>
      <c r="AL50" s="1"/>
      <c r="AM50" s="1"/>
    </row>
    <row r="51" ht="15.75" customHeight="1">
      <c r="A51" s="56" t="s">
        <v>5152</v>
      </c>
      <c r="B51" s="56" t="s">
        <v>5153</v>
      </c>
      <c r="C51" s="56" t="str">
        <f>VLOOKUP(A51,'import Diyarbakır'!A:J,3,0)</f>
        <v>DOĞRU</v>
      </c>
      <c r="D51" s="56" t="s">
        <v>1378</v>
      </c>
      <c r="E51" s="56" t="str">
        <f>VLOOKUP(A51,'import Diyarbakır'!A:J,5,0)</f>
        <v>Uğurcan Akdal</v>
      </c>
      <c r="F51" s="56">
        <f>VLOOKUP(A51,'import Diyarbakır'!A:J,6,0)</f>
        <v>4125043633</v>
      </c>
      <c r="G51" s="56">
        <v>11.0</v>
      </c>
      <c r="H51" s="56">
        <v>7.0</v>
      </c>
      <c r="I51" s="56" t="str">
        <f>VLOOKUP(A51,'import Diyarbakır'!A:J,9,0)</f>
        <v>Fırat Mah. Mezopotamya Bulv. No:21 / AD Kayapınar/Diyarbakır</v>
      </c>
      <c r="J51" s="216" t="str">
        <f>G51/I51</f>
        <v>#VALUE!</v>
      </c>
      <c r="K51" s="56" t="s">
        <v>5528</v>
      </c>
      <c r="L51" s="56">
        <v>4.125043633E9</v>
      </c>
      <c r="M51" s="56" t="s">
        <v>5360</v>
      </c>
      <c r="N51" s="56" t="s">
        <v>2358</v>
      </c>
      <c r="O51" s="56" t="s">
        <v>5155</v>
      </c>
      <c r="P51" s="230" t="str">
        <f>VLOOKUP(A51,'import Diyarbakır'!A:J,16,0)</f>
        <v>#REF!</v>
      </c>
      <c r="Q51" s="1" t="b">
        <v>0</v>
      </c>
      <c r="R51" s="1" t="s">
        <v>38</v>
      </c>
      <c r="S51" s="1" t="s">
        <v>845</v>
      </c>
      <c r="T51" s="1" t="s">
        <v>4853</v>
      </c>
      <c r="U51" s="1" t="s">
        <v>5529</v>
      </c>
      <c r="V51" s="208">
        <v>44495.0</v>
      </c>
      <c r="W51" s="208">
        <v>44497.0</v>
      </c>
      <c r="X51" s="1"/>
      <c r="Y51" s="1" t="b">
        <v>1</v>
      </c>
      <c r="Z51" s="363">
        <v>44378.0</v>
      </c>
      <c r="AA51" s="1" t="s">
        <v>43</v>
      </c>
      <c r="AB51" s="363">
        <v>44379.0</v>
      </c>
      <c r="AC51" s="1" t="s">
        <v>1506</v>
      </c>
      <c r="AD51" s="363">
        <v>44393.0</v>
      </c>
      <c r="AE51" s="1" t="s">
        <v>43</v>
      </c>
      <c r="AF51" s="363">
        <v>44403.0</v>
      </c>
      <c r="AG51" s="1" t="s">
        <v>1353</v>
      </c>
      <c r="AH51" s="363">
        <v>44420.0</v>
      </c>
      <c r="AI51" s="1" t="s">
        <v>845</v>
      </c>
      <c r="AJ51" s="1" t="s">
        <v>845</v>
      </c>
      <c r="AK51" s="1" t="s">
        <v>909</v>
      </c>
      <c r="AL51" s="1" t="s">
        <v>4973</v>
      </c>
      <c r="AM51" s="1" t="s">
        <v>5371</v>
      </c>
    </row>
    <row r="52" ht="15.75" customHeight="1">
      <c r="A52" s="56" t="s">
        <v>5303</v>
      </c>
      <c r="B52" s="56" t="s">
        <v>5304</v>
      </c>
      <c r="C52" s="56" t="str">
        <f>VLOOKUP(A52,'import Diyarbakır'!A:J,3,0)</f>
        <v>DOĞRU</v>
      </c>
      <c r="D52" s="56" t="s">
        <v>1378</v>
      </c>
      <c r="E52" s="56" t="str">
        <f>VLOOKUP(A52,'import Diyarbakır'!A:J,5,0)</f>
        <v>ŞEYMUS AKYOL</v>
      </c>
      <c r="F52" s="56">
        <f>VLOOKUP(A52,'import Diyarbakır'!A:J,6,0)</f>
        <v>4123390606</v>
      </c>
      <c r="G52" s="56" t="str">
        <f>VLOOKUP(A52,'import Diyarbakır'!A:J,7,0)</f>
        <v>Yenişehir</v>
      </c>
      <c r="H52" s="56" t="str">
        <f>VLOOKUP(A52,'import Diyarbakır'!A:J,8,0)</f>
        <v>Fabrika</v>
      </c>
      <c r="I52" s="56" t="str">
        <f>VLOOKUP(A52,'import Diyarbakır'!A:J,9,0)</f>
        <v>Elazığ bulvarı fabrika mah No:180/A Yenişehir Diyarbakır</v>
      </c>
      <c r="J52" s="216" t="str">
        <f>VLOOKUP(A52,'import Diyarbakır'!A:J,10,0)</f>
        <v>Geleneksel</v>
      </c>
      <c r="K52" s="56" t="s">
        <v>5530</v>
      </c>
      <c r="L52" s="56">
        <v>4.123390606E9</v>
      </c>
      <c r="M52" s="56" t="s">
        <v>5353</v>
      </c>
      <c r="N52" s="56" t="s">
        <v>5455</v>
      </c>
      <c r="O52" s="56" t="s">
        <v>5307</v>
      </c>
      <c r="P52" s="230" t="str">
        <f>VLOOKUP(A52,'import Diyarbakır'!A:J,16,0)</f>
        <v>#REF!</v>
      </c>
      <c r="Q52" s="1" t="b">
        <v>0</v>
      </c>
      <c r="R52" s="1" t="s">
        <v>38</v>
      </c>
      <c r="S52" s="1" t="s">
        <v>128</v>
      </c>
      <c r="T52" s="1"/>
      <c r="U52" s="56"/>
      <c r="V52" s="208">
        <v>44628.0</v>
      </c>
      <c r="W52" s="208">
        <v>44629.0</v>
      </c>
      <c r="X52" s="1"/>
      <c r="Y52" s="1" t="b">
        <v>0</v>
      </c>
      <c r="Z52" s="363">
        <v>44628.0</v>
      </c>
      <c r="AA52" s="1"/>
      <c r="AB52" s="363"/>
      <c r="AC52" s="1"/>
      <c r="AD52" s="363"/>
      <c r="AE52" s="1"/>
      <c r="AF52" s="1"/>
      <c r="AG52" s="1"/>
      <c r="AH52" s="1"/>
      <c r="AI52" s="1" t="s">
        <v>128</v>
      </c>
      <c r="AJ52" s="1"/>
      <c r="AK52" s="1"/>
      <c r="AL52" s="1"/>
      <c r="AM52" s="1"/>
    </row>
    <row r="53" ht="15.75" customHeight="1">
      <c r="A53" s="56" t="s">
        <v>4829</v>
      </c>
      <c r="B53" s="56" t="s">
        <v>4830</v>
      </c>
      <c r="C53" s="56" t="str">
        <f>VLOOKUP(A53,'import Diyarbakır'!A:J,3,0)</f>
        <v>DOĞRU</v>
      </c>
      <c r="D53" s="56" t="s">
        <v>1378</v>
      </c>
      <c r="E53" s="56" t="str">
        <f>VLOOKUP(A53,'import Diyarbakır'!A:J,5,0)</f>
        <v>MEHMET ERÇİFTÇİ</v>
      </c>
      <c r="F53" s="56">
        <f>VLOOKUP(A53,'import Diyarbakır'!A:J,6,0)</f>
        <v>5385519856</v>
      </c>
      <c r="G53" s="56" t="str">
        <f>VLOOKUP(A53,'import Diyarbakır'!A:J,7,0)</f>
        <v>Kayapınar</v>
      </c>
      <c r="H53" s="56" t="str">
        <f>VLOOKUP(A53,'import Diyarbakır'!A:J,8,0)</f>
        <v>Peyas</v>
      </c>
      <c r="I53" s="56" t="str">
        <f>VLOOKUP(A53,'import Diyarbakır'!A:J,9,0)</f>
        <v>Peyas m 467 sk halitoglu3 1/ bblok Kayapınar Diyarbakır elit lahmacun</v>
      </c>
      <c r="J53" s="216" t="str">
        <f>VLOOKUP(A53,'import Diyarbakır'!A:J,10,0)</f>
        <v>Geleneksel</v>
      </c>
      <c r="K53" s="56" t="s">
        <v>5531</v>
      </c>
      <c r="L53" s="56">
        <v>5.385519856E9</v>
      </c>
      <c r="M53" s="56" t="s">
        <v>5360</v>
      </c>
      <c r="N53" s="56" t="s">
        <v>5375</v>
      </c>
      <c r="O53" s="56" t="s">
        <v>4832</v>
      </c>
      <c r="P53" s="230" t="str">
        <f>VLOOKUP(A53,'import Diyarbakır'!A:J,16,0)</f>
        <v>#REF!</v>
      </c>
      <c r="Q53" s="1" t="b">
        <v>0</v>
      </c>
      <c r="R53" s="1" t="s">
        <v>38</v>
      </c>
      <c r="S53" s="1" t="s">
        <v>5414</v>
      </c>
      <c r="T53" s="1" t="s">
        <v>4853</v>
      </c>
      <c r="U53" s="1" t="s">
        <v>5532</v>
      </c>
      <c r="V53" s="208">
        <v>44420.0</v>
      </c>
      <c r="W53" s="208">
        <v>44425.0</v>
      </c>
      <c r="X53" s="1"/>
      <c r="Y53" s="1" t="b">
        <v>1</v>
      </c>
      <c r="Z53" s="1"/>
      <c r="AA53" s="1" t="s">
        <v>1353</v>
      </c>
      <c r="AB53" s="363">
        <v>44420.0</v>
      </c>
      <c r="AC53" s="1" t="s">
        <v>1353</v>
      </c>
      <c r="AD53" s="365">
        <v>44517.0</v>
      </c>
      <c r="AE53" s="1"/>
      <c r="AF53" s="1"/>
      <c r="AG53" s="1"/>
      <c r="AH53" s="1"/>
      <c r="AI53" s="1" t="s">
        <v>5414</v>
      </c>
      <c r="AJ53" s="1"/>
      <c r="AK53" s="1" t="s">
        <v>128</v>
      </c>
      <c r="AL53" s="1"/>
      <c r="AM53" s="1"/>
    </row>
    <row r="54" ht="15.75" customHeight="1">
      <c r="A54" s="56" t="s">
        <v>4866</v>
      </c>
      <c r="B54" s="56" t="s">
        <v>4867</v>
      </c>
      <c r="C54" s="56" t="str">
        <f>VLOOKUP(A54,'import Diyarbakır'!A:J,3,0)</f>
        <v>DOĞRU</v>
      </c>
      <c r="D54" s="56" t="s">
        <v>1378</v>
      </c>
      <c r="E54" s="56" t="str">
        <f>VLOOKUP(A54,'import Diyarbakır'!A:J,5,0)</f>
        <v>VEYSEL GÜNEŞ</v>
      </c>
      <c r="F54" s="56">
        <f>VLOOKUP(A54,'import Diyarbakır'!A:J,6,0)</f>
        <v>4122245858</v>
      </c>
      <c r="G54" s="56" t="str">
        <f>VLOOKUP(A54,'import Diyarbakır'!A:J,7,0)</f>
        <v>Yenişehir</v>
      </c>
      <c r="H54" s="56" t="str">
        <f>VLOOKUP(A54,'import Diyarbakır'!A:J,8,0)</f>
        <v>Yenişehir</v>
      </c>
      <c r="I54" s="56" t="str">
        <f>VLOOKUP(A54,'import Diyarbakır'!A:J,9,0)</f>
        <v>Aliemiri cad zemzem apt altı no:24/a 3.noter bitişiği Yenişehir/Diyarbakır</v>
      </c>
      <c r="J54" s="216" t="str">
        <f>VLOOKUP(A54,'import Diyarbakır'!A:J,10,0)</f>
        <v>Geleneksel</v>
      </c>
      <c r="K54" s="56" t="s">
        <v>5533</v>
      </c>
      <c r="L54" s="56">
        <v>4.122245858E9</v>
      </c>
      <c r="M54" s="56" t="s">
        <v>5353</v>
      </c>
      <c r="N54" s="56" t="s">
        <v>5353</v>
      </c>
      <c r="O54" s="56" t="s">
        <v>4870</v>
      </c>
      <c r="P54" s="230" t="str">
        <f>VLOOKUP(A54,'import Diyarbakır'!A:J,16,0)</f>
        <v>#REF!</v>
      </c>
      <c r="Q54" s="1" t="b">
        <v>0</v>
      </c>
      <c r="R54" s="1" t="s">
        <v>38</v>
      </c>
      <c r="S54" s="1" t="s">
        <v>845</v>
      </c>
      <c r="T54" s="1" t="s">
        <v>4853</v>
      </c>
      <c r="V54" s="208">
        <v>44375.0</v>
      </c>
      <c r="W54" s="208">
        <v>44376.0</v>
      </c>
      <c r="X54" s="1"/>
      <c r="Y54" s="1" t="b">
        <v>1</v>
      </c>
      <c r="Z54" s="1"/>
      <c r="AA54" s="1"/>
      <c r="AB54" s="1"/>
      <c r="AC54" s="1"/>
      <c r="AD54" s="1"/>
      <c r="AE54" s="1"/>
      <c r="AF54" s="1"/>
      <c r="AG54" s="1"/>
      <c r="AH54" s="1"/>
      <c r="AI54" s="1"/>
      <c r="AJ54" s="1"/>
      <c r="AK54" s="1"/>
      <c r="AL54" s="1"/>
      <c r="AM54" s="1"/>
    </row>
    <row r="55" ht="15.75" customHeight="1">
      <c r="A55" s="56" t="s">
        <v>5274</v>
      </c>
      <c r="B55" s="56" t="s">
        <v>5275</v>
      </c>
      <c r="C55" s="56" t="str">
        <f>VLOOKUP(A55,'import Diyarbakır'!A:J,3,0)</f>
        <v>DOĞRU</v>
      </c>
      <c r="D55" s="56" t="s">
        <v>1507</v>
      </c>
      <c r="E55" s="56" t="str">
        <f>VLOOKUP(A55,'import Diyarbakır'!A:J,5,0)</f>
        <v>AHMET KAÇICİ</v>
      </c>
      <c r="F55" s="56">
        <f>VLOOKUP(A55,'import Diyarbakır'!A:J,6,0)</f>
        <v>5422411212</v>
      </c>
      <c r="G55" s="56" t="str">
        <f>VLOOKUP(A55,'import Diyarbakır'!A:J,7,0)</f>
        <v>Kayapınar</v>
      </c>
      <c r="H55" s="56" t="str">
        <f>VLOOKUP(A55,'import Diyarbakır'!A:J,8,0)</f>
        <v>Huzurevleri</v>
      </c>
      <c r="I55" s="56" t="str">
        <f>VLOOKUP(A55,'import Diyarbakır'!A:J,9,0)</f>
        <v>Diclekent Mah. Mahabad Blv. Nurçay4 Narin Evleri A/Blok No:32/AB Kayapınar/Diyarbakır</v>
      </c>
      <c r="J55" s="216" t="str">
        <f>VLOOKUP(A55,'import Diyarbakır'!A:J,10,0)</f>
        <v>Geleneksel</v>
      </c>
      <c r="K55" s="56" t="s">
        <v>5534</v>
      </c>
      <c r="L55" s="56">
        <v>5.422411212E9</v>
      </c>
      <c r="M55" s="56" t="s">
        <v>5360</v>
      </c>
      <c r="N55" s="56" t="s">
        <v>5404</v>
      </c>
      <c r="O55" s="56" t="s">
        <v>5278</v>
      </c>
      <c r="P55" s="230" t="str">
        <f>VLOOKUP(A55,'import Diyarbakır'!A:J,16,0)</f>
        <v>#REF!</v>
      </c>
      <c r="Q55" s="1" t="b">
        <v>0</v>
      </c>
      <c r="R55" s="1" t="s">
        <v>29</v>
      </c>
      <c r="S55" s="1" t="s">
        <v>167</v>
      </c>
      <c r="T55" s="207" t="s">
        <v>5251</v>
      </c>
      <c r="U55" s="56"/>
      <c r="V55" s="208">
        <v>44627.0</v>
      </c>
      <c r="W55" s="208">
        <v>44628.0</v>
      </c>
      <c r="X55" s="1"/>
      <c r="Y55" s="1" t="b">
        <v>1</v>
      </c>
      <c r="Z55" s="363">
        <v>44624.0</v>
      </c>
      <c r="AA55" s="1" t="s">
        <v>1353</v>
      </c>
      <c r="AB55" s="363">
        <v>44627.0</v>
      </c>
      <c r="AC55" s="1"/>
      <c r="AD55" s="363"/>
      <c r="AE55" s="1"/>
      <c r="AF55" s="1"/>
      <c r="AG55" s="1"/>
      <c r="AH55" s="1"/>
      <c r="AI55" s="1" t="s">
        <v>149</v>
      </c>
      <c r="AJ55" s="1" t="s">
        <v>167</v>
      </c>
      <c r="AK55" s="1"/>
      <c r="AL55" s="1"/>
      <c r="AM55" s="1"/>
    </row>
    <row r="56" ht="15.75" customHeight="1">
      <c r="A56" s="56" t="s">
        <v>5063</v>
      </c>
      <c r="B56" s="56" t="s">
        <v>5064</v>
      </c>
      <c r="C56" s="56" t="str">
        <f>VLOOKUP(A56,'import Diyarbakır'!A:J,3,0)</f>
        <v>DOĞRU</v>
      </c>
      <c r="D56" s="56" t="s">
        <v>1378</v>
      </c>
      <c r="E56" s="56" t="str">
        <f>VLOOKUP(A56,'import Diyarbakır'!A:J,5,0)</f>
        <v>RAMAZAN POLAT</v>
      </c>
      <c r="F56" s="56">
        <f>VLOOKUP(A56,'import Diyarbakır'!A:J,6,0)</f>
        <v>4129990532</v>
      </c>
      <c r="G56" s="56" t="str">
        <f>VLOOKUP(A56,'import Diyarbakır'!A:J,7,0)</f>
        <v>Kayapınar</v>
      </c>
      <c r="H56" s="56" t="str">
        <f>VLOOKUP(A56,'import Diyarbakır'!A:J,8,0)</f>
        <v>Diclekent</v>
      </c>
      <c r="I56" s="56" t="str">
        <f>VLOOKUP(A56,'import Diyarbakır'!A:J,9,0)</f>
        <v>diclekent mah kayapınar cad diyar-21 vezne bilgisayar bakım onarım no:86 c diyarbakır</v>
      </c>
      <c r="J56" s="216" t="str">
        <f>VLOOKUP(A56,'import Diyarbakır'!A:J,10,0)</f>
        <v>Geleneksel</v>
      </c>
      <c r="K56" s="56" t="s">
        <v>5535</v>
      </c>
      <c r="L56" s="56">
        <v>5.428213221E9</v>
      </c>
      <c r="M56" s="56" t="s">
        <v>5360</v>
      </c>
      <c r="N56" s="56" t="s">
        <v>5366</v>
      </c>
      <c r="O56" s="56" t="s">
        <v>5067</v>
      </c>
      <c r="P56" s="230" t="str">
        <f>VLOOKUP(A56,'import Diyarbakır'!A:J,16,0)</f>
        <v>#REF!</v>
      </c>
      <c r="Q56" s="1" t="b">
        <v>0</v>
      </c>
      <c r="R56" s="1" t="s">
        <v>38</v>
      </c>
      <c r="S56" s="1" t="s">
        <v>5371</v>
      </c>
      <c r="T56" s="1" t="s">
        <v>4853</v>
      </c>
      <c r="U56" s="1"/>
      <c r="V56" s="208">
        <v>44417.0</v>
      </c>
      <c r="W56" s="208">
        <v>44419.0</v>
      </c>
      <c r="X56" s="1"/>
      <c r="Y56" s="1" t="b">
        <v>1</v>
      </c>
      <c r="Z56" s="363">
        <v>44405.0</v>
      </c>
      <c r="AA56" s="1" t="s">
        <v>1353</v>
      </c>
      <c r="AB56" s="363">
        <v>44417.0</v>
      </c>
      <c r="AC56" s="1" t="s">
        <v>1353</v>
      </c>
      <c r="AD56" s="363">
        <v>44417.0</v>
      </c>
      <c r="AE56" s="1"/>
      <c r="AF56" s="1"/>
      <c r="AG56" s="1"/>
      <c r="AH56" s="1"/>
      <c r="AI56" s="1" t="s">
        <v>984</v>
      </c>
      <c r="AJ56" s="1" t="s">
        <v>5371</v>
      </c>
      <c r="AK56" s="1"/>
      <c r="AL56" s="1"/>
      <c r="AM56" s="1"/>
    </row>
    <row r="57" ht="15.75" customHeight="1">
      <c r="A57" s="56" t="s">
        <v>4806</v>
      </c>
      <c r="B57" s="56" t="s">
        <v>4807</v>
      </c>
      <c r="C57" s="56" t="str">
        <f>VLOOKUP(A57,'import Diyarbakır'!A:J,3,0)</f>
        <v>DOĞRU</v>
      </c>
      <c r="D57" s="56" t="s">
        <v>1827</v>
      </c>
      <c r="E57" s="56" t="str">
        <f>VLOOKUP(A57,'import Diyarbakır'!A:J,5,0)</f>
        <v>Ferhat Çelik</v>
      </c>
      <c r="F57" s="56">
        <f>VLOOKUP(A57,'import Diyarbakır'!A:J,6,0)</f>
        <v>5358156731</v>
      </c>
      <c r="G57" s="56" t="str">
        <f>VLOOKUP(A57,'import Diyarbakır'!A:J,7,0)</f>
        <v>Kayapınar</v>
      </c>
      <c r="H57" s="56" t="str">
        <f>VLOOKUP(A57,'import Diyarbakır'!A:J,8,0)</f>
        <v>Peyas</v>
      </c>
      <c r="I57" s="56" t="str">
        <f>VLOOKUP(A57,'import Diyarbakır'!A:J,9,0)</f>
        <v>Peyas mahhallesi 473 sokak No:15/E Kayapınar/Diyarbakır</v>
      </c>
      <c r="J57" s="216" t="str">
        <f>VLOOKUP(A57,'import Diyarbakır'!A:J,10,0)</f>
        <v>Geleneksel</v>
      </c>
      <c r="K57" s="56" t="s">
        <v>5536</v>
      </c>
      <c r="L57" s="56">
        <v>5.358156731E9</v>
      </c>
      <c r="M57" s="56" t="s">
        <v>5360</v>
      </c>
      <c r="N57" s="56" t="s">
        <v>5375</v>
      </c>
      <c r="O57" s="56" t="s">
        <v>4810</v>
      </c>
      <c r="P57" s="230" t="str">
        <f>VLOOKUP(A57,'import Diyarbakır'!A:J,16,0)</f>
        <v>#REF!</v>
      </c>
      <c r="Q57" s="1" t="b">
        <v>0</v>
      </c>
      <c r="R57" s="1" t="s">
        <v>29</v>
      </c>
      <c r="S57" s="1" t="s">
        <v>4756</v>
      </c>
      <c r="T57" s="1" t="s">
        <v>4734</v>
      </c>
      <c r="U57" s="1" t="s">
        <v>5537</v>
      </c>
      <c r="V57" s="208">
        <v>44343.0</v>
      </c>
      <c r="W57" s="208">
        <v>44348.0</v>
      </c>
      <c r="X57" s="1"/>
      <c r="Y57" s="1" t="b">
        <v>1</v>
      </c>
      <c r="Z57" s="1"/>
      <c r="AA57" s="1" t="s">
        <v>1353</v>
      </c>
      <c r="AB57" s="363">
        <v>44420.0</v>
      </c>
      <c r="AC57" s="1" t="s">
        <v>1353</v>
      </c>
      <c r="AD57" s="363">
        <v>44424.0</v>
      </c>
      <c r="AE57" s="1" t="s">
        <v>1353</v>
      </c>
      <c r="AF57" s="365">
        <v>44517.0</v>
      </c>
      <c r="AG57" s="1"/>
      <c r="AH57" s="1"/>
      <c r="AI57" s="1" t="s">
        <v>5414</v>
      </c>
      <c r="AJ57" s="1" t="s">
        <v>5370</v>
      </c>
      <c r="AK57" s="1"/>
      <c r="AL57" s="1" t="s">
        <v>128</v>
      </c>
      <c r="AM57" s="1"/>
    </row>
    <row r="58" ht="15.75" customHeight="1">
      <c r="A58" s="56" t="s">
        <v>5215</v>
      </c>
      <c r="B58" s="56" t="s">
        <v>5216</v>
      </c>
      <c r="C58" s="56" t="str">
        <f>VLOOKUP(A58,'import Diyarbakır'!A:J,3,0)</f>
        <v>DOĞRU</v>
      </c>
      <c r="D58" s="56" t="s">
        <v>1370</v>
      </c>
      <c r="E58" s="56" t="str">
        <f>VLOOKUP(A58,'import Diyarbakır'!A:J,5,0)</f>
        <v>AHMET AYDİN</v>
      </c>
      <c r="F58" s="56">
        <f>VLOOKUP(A58,'import Diyarbakır'!A:J,6,0)</f>
        <v>5397271158</v>
      </c>
      <c r="G58" s="56" t="str">
        <f>VLOOKUP(A58,'import Diyarbakır'!A:J,7,0)</f>
        <v>Yenişehir</v>
      </c>
      <c r="H58" s="56" t="str">
        <f>VLOOKUP(A58,'import Diyarbakır'!A:J,8,0)</f>
        <v>Yenişehir</v>
      </c>
      <c r="I58" s="56" t="str">
        <f>VLOOKUP(A58,'import Diyarbakır'!A:J,9,0)</f>
        <v>Yenişehir Mah. Elazığ Blv. No:17/D Yenişehir/Diyarbakır</v>
      </c>
      <c r="J58" s="216" t="str">
        <f>VLOOKUP(A58,'import Diyarbakır'!A:J,10,0)</f>
        <v>Geleneksel</v>
      </c>
      <c r="K58" s="56" t="s">
        <v>5538</v>
      </c>
      <c r="L58" s="56">
        <v>5.411631812E9</v>
      </c>
      <c r="M58" s="56" t="s">
        <v>5353</v>
      </c>
      <c r="N58" s="56" t="s">
        <v>5353</v>
      </c>
      <c r="O58" s="56" t="s">
        <v>5219</v>
      </c>
      <c r="P58" s="230" t="str">
        <f>VLOOKUP(A58,'import Diyarbakır'!A:J,16,0)</f>
        <v>#REF!</v>
      </c>
      <c r="Q58" s="1" t="b">
        <v>0</v>
      </c>
      <c r="R58" s="1" t="s">
        <v>38</v>
      </c>
      <c r="S58" s="1" t="s">
        <v>100</v>
      </c>
      <c r="T58" s="1" t="s">
        <v>4853</v>
      </c>
      <c r="U58" s="1" t="s">
        <v>1509</v>
      </c>
      <c r="V58" s="208">
        <v>44509.0</v>
      </c>
      <c r="W58" s="208">
        <v>44510.0</v>
      </c>
      <c r="X58" s="1"/>
      <c r="Y58" s="1" t="b">
        <v>1</v>
      </c>
      <c r="Z58" s="363">
        <v>44509.0</v>
      </c>
      <c r="AA58" s="1" t="s">
        <v>1353</v>
      </c>
      <c r="AB58" s="363"/>
      <c r="AC58" s="1"/>
      <c r="AD58" s="363"/>
      <c r="AE58" s="1"/>
      <c r="AF58" s="1"/>
      <c r="AG58" s="1"/>
      <c r="AH58" s="1"/>
      <c r="AI58" s="1" t="s">
        <v>100</v>
      </c>
      <c r="AJ58" s="1"/>
      <c r="AK58" s="1"/>
      <c r="AL58" s="1"/>
      <c r="AM58" s="1"/>
    </row>
    <row r="59" ht="15.75" customHeight="1">
      <c r="A59" s="56" t="s">
        <v>4953</v>
      </c>
      <c r="B59" s="56" t="s">
        <v>4954</v>
      </c>
      <c r="C59" s="56" t="str">
        <f>VLOOKUP(A59,'import Diyarbakır'!A:J,3,0)</f>
        <v>DOĞRU</v>
      </c>
      <c r="D59" s="56" t="s">
        <v>1356</v>
      </c>
      <c r="E59" s="56" t="str">
        <f>VLOOKUP(A59,'import Diyarbakır'!A:J,5,0)</f>
        <v>SÜLEYMAN KARAYEL</v>
      </c>
      <c r="F59" s="56">
        <f>VLOOKUP(A59,'import Diyarbakır'!A:J,6,0)</f>
        <v>4125028283</v>
      </c>
      <c r="G59" s="56" t="str">
        <f>VLOOKUP(A59,'import Diyarbakır'!A:J,7,0)</f>
        <v>Kayapınar</v>
      </c>
      <c r="H59" s="56" t="str">
        <f>VLOOKUP(A59,'import Diyarbakır'!A:J,8,0)</f>
        <v>Fırat</v>
      </c>
      <c r="I59" s="56" t="str">
        <f>VLOOKUP(A59,'import Diyarbakır'!A:J,9,0)</f>
        <v>Fırat mah. 75. Cadde Mahabad bulv. Eta 21 My Town sit, no. 88 bd 21070 Kayapınar/Diyarbakır</v>
      </c>
      <c r="J59" s="216" t="str">
        <f>VLOOKUP(A59,'import Diyarbakır'!A:J,10,0)</f>
        <v>Geleneksel</v>
      </c>
      <c r="K59" s="56" t="s">
        <v>5539</v>
      </c>
      <c r="L59" s="56">
        <v>4.125028283E9</v>
      </c>
      <c r="M59" s="56" t="s">
        <v>5360</v>
      </c>
      <c r="N59" s="56" t="s">
        <v>2358</v>
      </c>
      <c r="O59" s="56" t="s">
        <v>4956</v>
      </c>
      <c r="P59" s="230" t="str">
        <f>VLOOKUP(A59,'import Diyarbakır'!A:J,16,0)</f>
        <v>#REF!</v>
      </c>
      <c r="Q59" s="1" t="b">
        <v>0</v>
      </c>
      <c r="R59" s="1" t="s">
        <v>38</v>
      </c>
      <c r="S59" s="1" t="s">
        <v>4838</v>
      </c>
      <c r="T59" s="1" t="s">
        <v>4853</v>
      </c>
      <c r="U59" s="1">
        <v>-5.385750412E9</v>
      </c>
      <c r="V59" s="208">
        <v>44393.0</v>
      </c>
      <c r="W59" s="208">
        <v>44404.0</v>
      </c>
      <c r="X59" s="1"/>
      <c r="Y59" s="1" t="b">
        <v>1</v>
      </c>
      <c r="Z59" s="363">
        <v>44379.0</v>
      </c>
      <c r="AA59" s="1" t="s">
        <v>1353</v>
      </c>
      <c r="AB59" s="363">
        <v>44393.0</v>
      </c>
      <c r="AC59" s="1"/>
      <c r="AD59" s="1"/>
      <c r="AE59" s="1"/>
      <c r="AF59" s="1"/>
      <c r="AG59" s="1"/>
      <c r="AH59" s="1"/>
      <c r="AI59" s="1" t="s">
        <v>4838</v>
      </c>
      <c r="AJ59" s="1" t="s">
        <v>4838</v>
      </c>
      <c r="AK59" s="1"/>
      <c r="AL59" s="1"/>
      <c r="AM59" s="1"/>
    </row>
    <row r="60" ht="15.75" customHeight="1">
      <c r="A60" s="56" t="s">
        <v>5540</v>
      </c>
      <c r="B60" s="56" t="s">
        <v>5541</v>
      </c>
      <c r="C60" s="56" t="str">
        <f>VLOOKUP(A60,'import Diyarbakır'!A:J,3,0)</f>
        <v>DOĞRU</v>
      </c>
      <c r="D60" s="56" t="s">
        <v>1493</v>
      </c>
      <c r="E60" s="56" t="str">
        <f>VLOOKUP(A60,'import Diyarbakır'!A:J,5,0)</f>
        <v>MEHMET ÇETİNKAYA</v>
      </c>
      <c r="F60" s="56">
        <f>VLOOKUP(A60,'import Diyarbakır'!A:J,6,0)</f>
        <v>5312795752</v>
      </c>
      <c r="G60" s="56" t="str">
        <f>VLOOKUP(A60,'import Diyarbakır'!A:J,7,0)</f>
        <v>Bağlar</v>
      </c>
      <c r="H60" s="56" t="str">
        <f>VLOOKUP(A60,'import Diyarbakır'!A:J,8,0)</f>
        <v>Bağcılar 1. Bölge</v>
      </c>
      <c r="I60" s="56" t="str">
        <f>VLOOKUP(A60,'import Diyarbakır'!A:J,9,0)</f>
        <v>Bağcılar Mah. Orhan Doğan Cad. Mervan Yapı Roz City A Blok No:38/E Bağlar/Diyarbakır</v>
      </c>
      <c r="J60" s="216" t="str">
        <f>VLOOKUP(A60,'import Diyarbakır'!A:J,10,0)</f>
        <v>Geleneksel</v>
      </c>
      <c r="K60" s="56" t="s">
        <v>5542</v>
      </c>
      <c r="L60" s="56">
        <v>5.312795752E9</v>
      </c>
      <c r="M60" s="56" t="s">
        <v>5394</v>
      </c>
      <c r="N60" s="56" t="s">
        <v>5444</v>
      </c>
      <c r="O60" s="56" t="s">
        <v>5543</v>
      </c>
      <c r="P60" s="230" t="str">
        <f>VLOOKUP(A60,'import Diyarbakır'!A:J,16,0)</f>
        <v>#REF!</v>
      </c>
      <c r="Q60" s="1" t="b">
        <v>0</v>
      </c>
      <c r="R60" s="1" t="s">
        <v>29</v>
      </c>
      <c r="S60" s="1"/>
      <c r="T60" s="1"/>
      <c r="U60" s="56" t="s">
        <v>5544</v>
      </c>
      <c r="V60" s="208"/>
      <c r="W60" s="208"/>
      <c r="X60" s="1"/>
      <c r="Y60" s="1" t="b">
        <v>0</v>
      </c>
      <c r="Z60" s="363"/>
      <c r="AA60" s="1"/>
      <c r="AB60" s="363"/>
      <c r="AC60" s="1"/>
      <c r="AD60" s="363"/>
      <c r="AE60" s="1"/>
      <c r="AF60" s="1"/>
      <c r="AG60" s="1"/>
      <c r="AH60" s="1"/>
      <c r="AI60" s="1"/>
      <c r="AJ60" s="1"/>
      <c r="AK60" s="1"/>
      <c r="AL60" s="1"/>
      <c r="AM60" s="1"/>
    </row>
    <row r="61" ht="15.75" customHeight="1">
      <c r="A61" s="56" t="s">
        <v>5004</v>
      </c>
      <c r="B61" s="56" t="s">
        <v>5005</v>
      </c>
      <c r="C61" s="56" t="str">
        <f>VLOOKUP(A61,'import Diyarbakır'!A:J,3,0)</f>
        <v>DOĞRU</v>
      </c>
      <c r="D61" s="56" t="s">
        <v>1378</v>
      </c>
      <c r="E61" s="56" t="str">
        <f>VLOOKUP(A61,'import Diyarbakır'!A:J,5,0)</f>
        <v>Niyazi Yakut</v>
      </c>
      <c r="F61" s="56">
        <f>VLOOKUP(A61,'import Diyarbakır'!A:J,6,0)</f>
        <v>4122625018</v>
      </c>
      <c r="G61" s="56" t="str">
        <f>VLOOKUP(A61,'import Diyarbakır'!A:J,7,0)</f>
        <v>Yenişehir</v>
      </c>
      <c r="H61" s="56" t="str">
        <f>VLOOKUP(A61,'import Diyarbakır'!A:J,8,0)</f>
        <v>Aziziye</v>
      </c>
      <c r="I61" s="56" t="str">
        <f>VLOOKUP(A61,'import Diyarbakır'!A:J,9,0)</f>
        <v>Aziziye Mah. Toki 2. Cad A Plus Seyran Konutları Çarşı No:1 Yenişehir/Diyarbakır</v>
      </c>
      <c r="J61" s="216" t="str">
        <f>VLOOKUP(A61,'import Diyarbakır'!A:J,10,0)</f>
        <v>Geleneksel</v>
      </c>
      <c r="K61" s="56" t="s">
        <v>5545</v>
      </c>
      <c r="L61" s="56">
        <v>4.122625018E9</v>
      </c>
      <c r="M61" s="56" t="s">
        <v>5353</v>
      </c>
      <c r="N61" s="56" t="s">
        <v>5546</v>
      </c>
      <c r="O61" s="56" t="s">
        <v>5008</v>
      </c>
      <c r="P61" s="230" t="str">
        <f>VLOOKUP(A61,'import Diyarbakır'!A:J,16,0)</f>
        <v>#REF!</v>
      </c>
      <c r="Q61" s="1" t="b">
        <v>0</v>
      </c>
      <c r="R61" s="1" t="s">
        <v>38</v>
      </c>
      <c r="S61" s="1" t="s">
        <v>845</v>
      </c>
      <c r="T61" s="1" t="s">
        <v>4853</v>
      </c>
      <c r="U61" s="1" t="s">
        <v>5547</v>
      </c>
      <c r="V61" s="208">
        <v>44405.0</v>
      </c>
      <c r="W61" s="208">
        <v>44407.0</v>
      </c>
      <c r="X61" s="1"/>
      <c r="Y61" s="1" t="b">
        <v>1</v>
      </c>
      <c r="Z61" s="363">
        <v>44375.0</v>
      </c>
      <c r="AA61" s="1" t="s">
        <v>1475</v>
      </c>
      <c r="AB61" s="364">
        <v>44376.0</v>
      </c>
      <c r="AC61" s="1" t="s">
        <v>1506</v>
      </c>
      <c r="AD61" s="363">
        <v>44376.0</v>
      </c>
      <c r="AE61" s="1" t="s">
        <v>43</v>
      </c>
      <c r="AF61" s="363">
        <v>44379.0</v>
      </c>
      <c r="AG61" s="1" t="s">
        <v>1506</v>
      </c>
      <c r="AH61" s="363">
        <v>44522.0</v>
      </c>
      <c r="AI61" s="1"/>
      <c r="AJ61" s="1"/>
      <c r="AK61" s="1" t="s">
        <v>929</v>
      </c>
      <c r="AL61" s="1" t="s">
        <v>845</v>
      </c>
      <c r="AM61" s="1" t="s">
        <v>416</v>
      </c>
    </row>
    <row r="62" ht="15.75" customHeight="1">
      <c r="A62" s="56" t="s">
        <v>5114</v>
      </c>
      <c r="B62" s="56" t="s">
        <v>5115</v>
      </c>
      <c r="C62" s="56" t="str">
        <f>VLOOKUP(A62,'import Diyarbakır'!A:J,3,0)</f>
        <v>DOĞRU</v>
      </c>
      <c r="D62" s="56" t="s">
        <v>2034</v>
      </c>
      <c r="E62" s="56" t="str">
        <f>VLOOKUP(A62,'import Diyarbakır'!A:J,5,0)</f>
        <v>Hamza Aktürk</v>
      </c>
      <c r="F62" s="56">
        <f>VLOOKUP(A62,'import Diyarbakır'!A:J,6,0)</f>
        <v>5372936571</v>
      </c>
      <c r="G62" s="56" t="str">
        <f>VLOOKUP(A62,'import Diyarbakır'!A:J,7,0)</f>
        <v>Bağlar</v>
      </c>
      <c r="H62" s="56" t="str">
        <f>VLOOKUP(A62,'import Diyarbakır'!A:J,8,0)</f>
        <v>Selahattin Eyyubi</v>
      </c>
      <c r="I62" s="56" t="str">
        <f>VLOOKUP(A62,'import Diyarbakır'!A:J,9,0)</f>
        <v>Selahattin Eyyubi Mah. Urfa Blv. Ninova Avm. 116 Bağlar / Diyarbakır</v>
      </c>
      <c r="J62" s="216" t="str">
        <f>VLOOKUP(A62,'import Diyarbakır'!A:J,10,0)</f>
        <v>Geleneksel</v>
      </c>
      <c r="K62" s="56" t="s">
        <v>5548</v>
      </c>
      <c r="L62" s="56">
        <v>5.372936571E9</v>
      </c>
      <c r="M62" s="56" t="s">
        <v>5394</v>
      </c>
      <c r="N62" s="56" t="s">
        <v>5395</v>
      </c>
      <c r="O62" s="56" t="s">
        <v>5118</v>
      </c>
      <c r="P62" s="230" t="str">
        <f>VLOOKUP(A62,'import Diyarbakır'!A:J,16,0)</f>
        <v>#REF!</v>
      </c>
      <c r="Q62" s="1" t="b">
        <v>0</v>
      </c>
      <c r="R62" s="1" t="s">
        <v>29</v>
      </c>
      <c r="S62" s="1" t="s">
        <v>845</v>
      </c>
      <c r="T62" s="1" t="s">
        <v>4853</v>
      </c>
      <c r="U62" s="1" t="s">
        <v>5549</v>
      </c>
      <c r="V62" s="208">
        <v>44427.0</v>
      </c>
      <c r="W62" s="208">
        <v>44432.0</v>
      </c>
      <c r="X62" s="1"/>
      <c r="Y62" s="1" t="b">
        <v>1</v>
      </c>
      <c r="Z62" s="363">
        <v>44404.0</v>
      </c>
      <c r="AA62" s="1" t="s">
        <v>43</v>
      </c>
      <c r="AB62" s="363">
        <v>44405.0</v>
      </c>
      <c r="AC62" s="1" t="s">
        <v>43</v>
      </c>
      <c r="AD62" s="363">
        <v>44424.0</v>
      </c>
      <c r="AE62" s="1" t="s">
        <v>1353</v>
      </c>
      <c r="AF62" s="365">
        <v>44522.0</v>
      </c>
      <c r="AG62" s="1"/>
      <c r="AH62" s="1"/>
      <c r="AI62" s="1"/>
      <c r="AJ62" s="1" t="s">
        <v>984</v>
      </c>
      <c r="AK62" s="1" t="s">
        <v>5371</v>
      </c>
      <c r="AL62" s="1" t="s">
        <v>128</v>
      </c>
      <c r="AM62" s="1"/>
    </row>
    <row r="63" ht="15.75" customHeight="1">
      <c r="A63" s="211" t="s">
        <v>5550</v>
      </c>
      <c r="B63" s="211" t="s">
        <v>5551</v>
      </c>
      <c r="C63" s="56" t="str">
        <f>VLOOKUP(A63,'import Diyarbakır'!A:J,3,0)</f>
        <v>DOĞRU</v>
      </c>
      <c r="D63" s="211" t="s">
        <v>1378</v>
      </c>
      <c r="E63" s="56" t="str">
        <f>VLOOKUP(A63,'import Diyarbakır'!A:J,5,0)</f>
        <v>mustafa güzel</v>
      </c>
      <c r="F63" s="56">
        <f>VLOOKUP(A63,'import Diyarbakır'!A:J,6,0)</f>
        <v>5380327757</v>
      </c>
      <c r="G63" s="56" t="str">
        <f>VLOOKUP(A63,'import Diyarbakır'!A:J,7,0)</f>
        <v>Kayapınar</v>
      </c>
      <c r="H63" s="56" t="str">
        <f>VLOOKUP(A63,'import Diyarbakır'!A:J,8,0)</f>
        <v>Fırat</v>
      </c>
      <c r="I63" s="56" t="str">
        <f>VLOOKUP(A63,'import Diyarbakır'!A:J,9,0)</f>
        <v>fırat mah. 583 sok. mer yapı dorşin sitesi f blok no 3 fa kayapınar diyarbakır</v>
      </c>
      <c r="J63" s="216" t="str">
        <f>VLOOKUP(A63,'import Diyarbakır'!A:J,10,0)</f>
        <v>Geleneksel</v>
      </c>
      <c r="K63" s="211" t="s">
        <v>5552</v>
      </c>
      <c r="L63" s="211">
        <v>5.380327757E9</v>
      </c>
      <c r="M63" s="211" t="s">
        <v>5360</v>
      </c>
      <c r="N63" s="211" t="s">
        <v>2358</v>
      </c>
      <c r="O63" s="211" t="s">
        <v>5553</v>
      </c>
      <c r="P63" s="230" t="str">
        <f>VLOOKUP(A63,'import Diyarbakır'!A:J,16,0)</f>
        <v>#REF!</v>
      </c>
      <c r="Q63" s="1" t="b">
        <v>0</v>
      </c>
      <c r="R63" s="1"/>
      <c r="S63" s="1"/>
      <c r="T63" s="1"/>
      <c r="U63" s="56"/>
      <c r="V63" s="208"/>
      <c r="W63" s="208"/>
      <c r="X63" s="1"/>
      <c r="Y63" s="1" t="b">
        <v>0</v>
      </c>
      <c r="Z63" s="363"/>
      <c r="AA63" s="1"/>
      <c r="AB63" s="363"/>
      <c r="AC63" s="1"/>
      <c r="AD63" s="363"/>
      <c r="AE63" s="1"/>
      <c r="AF63" s="1"/>
      <c r="AG63" s="1"/>
      <c r="AH63" s="1"/>
      <c r="AI63" s="1"/>
      <c r="AJ63" s="1"/>
      <c r="AK63" s="1"/>
      <c r="AL63" s="1"/>
      <c r="AM63" s="1"/>
    </row>
    <row r="64" ht="15.75" customHeight="1">
      <c r="A64" s="56" t="s">
        <v>5554</v>
      </c>
      <c r="B64" s="56" t="s">
        <v>5555</v>
      </c>
      <c r="C64" s="56" t="str">
        <f>VLOOKUP(A64,'import Diyarbakır'!A:J,3,0)</f>
        <v>DOĞRU</v>
      </c>
      <c r="D64" s="56" t="s">
        <v>1507</v>
      </c>
      <c r="E64" s="56" t="str">
        <f>VLOOKUP(A64,'import Diyarbakır'!A:J,5,0)</f>
        <v>MURAT ALTUNHAN</v>
      </c>
      <c r="F64" s="56">
        <f>VLOOKUP(A64,'import Diyarbakır'!A:J,6,0)</f>
        <v>4122576977</v>
      </c>
      <c r="G64" s="56" t="str">
        <f>VLOOKUP(A64,'import Diyarbakır'!A:J,7,0)</f>
        <v>Kayapınar</v>
      </c>
      <c r="H64" s="56" t="str">
        <f>VLOOKUP(A64,'import Diyarbakır'!A:J,8,0)</f>
        <v>Diclekent</v>
      </c>
      <c r="I64" s="56" t="str">
        <f>VLOOKUP(A64,'import Diyarbakır'!A:J,9,0)</f>
        <v>Diclekent Blv 3 Metropol Kavşağı Işık Apt. No:1</v>
      </c>
      <c r="J64" s="216" t="str">
        <f>VLOOKUP(A64,'import Diyarbakır'!A:J,10,0)</f>
        <v>Geleneksel</v>
      </c>
      <c r="K64" s="56" t="s">
        <v>5556</v>
      </c>
      <c r="L64" s="56">
        <v>4.122576977E9</v>
      </c>
      <c r="M64" s="56" t="s">
        <v>5360</v>
      </c>
      <c r="N64" s="56" t="s">
        <v>5366</v>
      </c>
      <c r="O64" s="56" t="s">
        <v>5557</v>
      </c>
      <c r="P64" s="230" t="str">
        <f>VLOOKUP(A64,'import Diyarbakır'!A:J,16,0)</f>
        <v>#REF!</v>
      </c>
      <c r="Q64" s="1" t="b">
        <v>1</v>
      </c>
      <c r="R64" s="1"/>
      <c r="S64" s="1"/>
      <c r="T64" s="1"/>
      <c r="U64" s="1" t="s">
        <v>5558</v>
      </c>
      <c r="V64" s="208"/>
      <c r="W64" s="208"/>
      <c r="X64" s="1"/>
      <c r="Y64" s="1" t="b">
        <v>1</v>
      </c>
      <c r="Z64" s="1"/>
      <c r="AA64" s="1" t="s">
        <v>43</v>
      </c>
      <c r="AB64" s="363">
        <v>44406.0</v>
      </c>
      <c r="AC64" s="1" t="s">
        <v>43</v>
      </c>
      <c r="AD64" s="363">
        <v>44417.0</v>
      </c>
      <c r="AE64" s="1" t="s">
        <v>43</v>
      </c>
      <c r="AF64" s="363">
        <v>44418.0</v>
      </c>
      <c r="AG64" s="1" t="s">
        <v>43</v>
      </c>
      <c r="AH64" s="363">
        <v>44425.0</v>
      </c>
      <c r="AI64" s="1"/>
      <c r="AJ64" s="1" t="s">
        <v>5413</v>
      </c>
      <c r="AK64" s="1" t="s">
        <v>5371</v>
      </c>
      <c r="AL64" s="1" t="s">
        <v>5370</v>
      </c>
      <c r="AM64" s="1" t="s">
        <v>5371</v>
      </c>
    </row>
    <row r="65" ht="15.75" customHeight="1">
      <c r="A65" s="56" t="s">
        <v>5559</v>
      </c>
      <c r="B65" s="56" t="s">
        <v>5560</v>
      </c>
      <c r="C65" s="56" t="str">
        <f>VLOOKUP(A65,'import Diyarbakır'!A:J,3,0)</f>
        <v>DOĞRU</v>
      </c>
      <c r="D65" s="56" t="s">
        <v>1507</v>
      </c>
      <c r="E65" s="56" t="str">
        <f>VLOOKUP(A65,'import Diyarbakır'!A:J,5,0)</f>
        <v>MURAT ALTUNHAN</v>
      </c>
      <c r="F65" s="56">
        <f>VLOOKUP(A65,'import Diyarbakır'!A:J,6,0)</f>
        <v>4125025516</v>
      </c>
      <c r="G65" s="56" t="str">
        <f>VLOOKUP(A65,'import Diyarbakır'!A:J,7,0)</f>
        <v>Kayapınar</v>
      </c>
      <c r="H65" s="56" t="str">
        <f>VLOOKUP(A65,'import Diyarbakır'!A:J,8,0)</f>
        <v>Diclekent</v>
      </c>
      <c r="I65" s="56" t="str">
        <f>VLOOKUP(A65,'import Diyarbakır'!A:J,9,0)</f>
        <v>Peyas Mah. Mahabad Blv. Eta 21 My Town Sit. C Blok Kayapınar, Diyarbakır</v>
      </c>
      <c r="J65" s="216" t="str">
        <f>VLOOKUP(A65,'import Diyarbakır'!A:J,10,0)</f>
        <v>Geleneksel</v>
      </c>
      <c r="K65" s="56" t="s">
        <v>5556</v>
      </c>
      <c r="L65" s="56">
        <v>4.125025516E9</v>
      </c>
      <c r="M65" s="56" t="s">
        <v>5360</v>
      </c>
      <c r="N65" s="56" t="s">
        <v>2358</v>
      </c>
      <c r="O65" s="56" t="s">
        <v>5561</v>
      </c>
      <c r="P65" s="230" t="str">
        <f>VLOOKUP(A65,'import Diyarbakır'!A:J,16,0)</f>
        <v>#REF!</v>
      </c>
      <c r="Q65" s="1" t="b">
        <v>1</v>
      </c>
      <c r="R65" s="1"/>
      <c r="S65" s="1"/>
      <c r="T65" s="1"/>
      <c r="U65" s="1" t="s">
        <v>5562</v>
      </c>
      <c r="V65" s="208"/>
      <c r="W65" s="208"/>
      <c r="X65" s="1"/>
      <c r="Y65" s="1" t="b">
        <v>1</v>
      </c>
      <c r="Z65" s="1"/>
      <c r="AA65" s="1" t="s">
        <v>1506</v>
      </c>
      <c r="AB65" s="363">
        <v>44406.0</v>
      </c>
      <c r="AC65" s="1" t="s">
        <v>1353</v>
      </c>
      <c r="AD65" s="363">
        <v>44418.0</v>
      </c>
      <c r="AE65" s="1" t="s">
        <v>43</v>
      </c>
      <c r="AF65" s="363">
        <v>44425.0</v>
      </c>
      <c r="AG65" s="1"/>
      <c r="AH65" s="1"/>
      <c r="AI65" s="1"/>
      <c r="AJ65" s="1" t="s">
        <v>5413</v>
      </c>
      <c r="AK65" s="1"/>
      <c r="AL65" s="1" t="s">
        <v>5371</v>
      </c>
      <c r="AM65" s="1"/>
    </row>
    <row r="66" ht="15.75" customHeight="1">
      <c r="A66" s="56" t="s">
        <v>5563</v>
      </c>
      <c r="B66" s="56" t="s">
        <v>5564</v>
      </c>
      <c r="C66" s="56" t="str">
        <f>VLOOKUP(A66,'import Diyarbakır'!A:J,3,0)</f>
        <v>DOĞRU</v>
      </c>
      <c r="D66" s="56" t="s">
        <v>1507</v>
      </c>
      <c r="E66" s="56" t="str">
        <f>VLOOKUP(A66,'import Diyarbakır'!A:J,5,0)</f>
        <v>MURAT ALTUNHAN</v>
      </c>
      <c r="F66" s="56">
        <f>VLOOKUP(A66,'import Diyarbakır'!A:J,6,0)</f>
        <v>4122292828</v>
      </c>
      <c r="G66" s="56" t="str">
        <f>VLOOKUP(A66,'import Diyarbakır'!A:J,7,0)</f>
        <v>Yenişehir</v>
      </c>
      <c r="H66" s="56" t="str">
        <f>VLOOKUP(A66,'import Diyarbakır'!A:J,8,0)</f>
        <v>Yenişehir</v>
      </c>
      <c r="I66" s="56" t="str">
        <f>VLOOKUP(A66,'import Diyarbakır'!A:J,9,0)</f>
        <v>ElazığCad. Büyükşehir Belediye Karşısı Zorlu Apt. Altı NO:27/A Çamlıca 21100, 21100 Yenişehir/Diyarbakır</v>
      </c>
      <c r="J66" s="216" t="str">
        <f>VLOOKUP(A66,'import Diyarbakır'!A:J,10,0)</f>
        <v>Geleneksel</v>
      </c>
      <c r="K66" s="56" t="s">
        <v>5556</v>
      </c>
      <c r="L66" s="56">
        <v>4.122292828E9</v>
      </c>
      <c r="M66" s="56" t="s">
        <v>5353</v>
      </c>
      <c r="N66" s="56" t="s">
        <v>5353</v>
      </c>
      <c r="O66" s="56" t="s">
        <v>5565</v>
      </c>
      <c r="P66" s="230" t="str">
        <f>VLOOKUP(A66,'import Diyarbakır'!A:J,16,0)</f>
        <v>#REF!</v>
      </c>
      <c r="Q66" s="1" t="b">
        <v>1</v>
      </c>
      <c r="R66" s="1"/>
      <c r="S66" s="1"/>
      <c r="T66" s="1"/>
      <c r="U66" s="1" t="s">
        <v>5566</v>
      </c>
      <c r="V66" s="208"/>
      <c r="W66" s="208"/>
      <c r="X66" s="1"/>
      <c r="Y66" s="1" t="b">
        <v>1</v>
      </c>
      <c r="Z66" s="363">
        <v>44375.0</v>
      </c>
      <c r="AA66" s="1" t="s">
        <v>1353</v>
      </c>
      <c r="AB66" s="363">
        <v>44405.0</v>
      </c>
      <c r="AC66" s="1" t="s">
        <v>1353</v>
      </c>
      <c r="AD66" s="363">
        <v>44418.0</v>
      </c>
      <c r="AE66" s="1" t="s">
        <v>43</v>
      </c>
      <c r="AF66" s="363">
        <v>44425.0</v>
      </c>
      <c r="AG66" s="1" t="s">
        <v>1353</v>
      </c>
      <c r="AH66" s="363">
        <v>44501.0</v>
      </c>
      <c r="AI66" s="1"/>
      <c r="AJ66" s="1" t="s">
        <v>5413</v>
      </c>
      <c r="AK66" s="1"/>
      <c r="AL66" s="1" t="s">
        <v>5371</v>
      </c>
      <c r="AM66" s="1" t="s">
        <v>610</v>
      </c>
    </row>
    <row r="67" ht="15.75" customHeight="1">
      <c r="A67" s="56" t="s">
        <v>4801</v>
      </c>
      <c r="B67" s="56" t="s">
        <v>4802</v>
      </c>
      <c r="C67" s="56" t="str">
        <f>VLOOKUP(A67,'import Diyarbakır'!A:J,3,0)</f>
        <v>DOĞRU</v>
      </c>
      <c r="D67" s="56" t="s">
        <v>1378</v>
      </c>
      <c r="E67" s="56" t="str">
        <f>VLOOKUP(A67,'import Diyarbakır'!A:J,5,0)</f>
        <v>Mehmet Veysi Yiğit</v>
      </c>
      <c r="F67" s="56">
        <f>VLOOKUP(A67,'import Diyarbakır'!A:J,6,0)</f>
        <v>4122514923</v>
      </c>
      <c r="G67" s="56" t="str">
        <f>VLOOKUP(A67,'import Diyarbakır'!A:J,7,0)</f>
        <v>Kayapınar</v>
      </c>
      <c r="H67" s="56" t="str">
        <f>VLOOKUP(A67,'import Diyarbakır'!A:J,8,0)</f>
        <v>Fırat</v>
      </c>
      <c r="I67" s="56" t="str">
        <f>VLOOKUP(A67,'import Diyarbakır'!A:J,9,0)</f>
        <v>Peyas Mah. 494. Sok. Seval Park Sitesi No:77/E Kayapınar/Diyarbakır</v>
      </c>
      <c r="J67" s="216" t="str">
        <f>VLOOKUP(A67,'import Diyarbakır'!A:J,10,0)</f>
        <v>Geleneksel</v>
      </c>
      <c r="K67" s="56" t="s">
        <v>5567</v>
      </c>
      <c r="L67" s="56">
        <v>4.122514923E9</v>
      </c>
      <c r="M67" s="56" t="s">
        <v>5360</v>
      </c>
      <c r="N67" s="56" t="s">
        <v>5375</v>
      </c>
      <c r="O67" s="56" t="s">
        <v>4805</v>
      </c>
      <c r="P67" s="230" t="str">
        <f>VLOOKUP(A67,'import Diyarbakır'!A:J,16,0)</f>
        <v>#REF!</v>
      </c>
      <c r="Q67" s="1" t="b">
        <v>0</v>
      </c>
      <c r="R67" s="1" t="s">
        <v>38</v>
      </c>
      <c r="S67" s="1" t="s">
        <v>4756</v>
      </c>
      <c r="T67" s="1" t="s">
        <v>4734</v>
      </c>
      <c r="V67" s="208">
        <v>44343.0</v>
      </c>
      <c r="W67" s="208">
        <v>44348.0</v>
      </c>
      <c r="X67" s="1"/>
      <c r="Y67" s="1" t="b">
        <v>1</v>
      </c>
      <c r="Z67" s="1"/>
      <c r="AA67" s="1"/>
      <c r="AB67" s="1"/>
      <c r="AC67" s="1"/>
      <c r="AD67" s="1"/>
      <c r="AE67" s="1"/>
      <c r="AF67" s="1"/>
      <c r="AG67" s="1"/>
      <c r="AH67" s="1"/>
      <c r="AI67" s="1"/>
      <c r="AJ67" s="1"/>
      <c r="AK67" s="1"/>
      <c r="AL67" s="1"/>
      <c r="AM67" s="1"/>
    </row>
    <row r="68" ht="15.75" customHeight="1">
      <c r="A68" s="56" t="s">
        <v>5568</v>
      </c>
      <c r="B68" s="56" t="s">
        <v>5569</v>
      </c>
      <c r="C68" s="56" t="str">
        <f>VLOOKUP(A68,'import Diyarbakır'!A:J,3,0)</f>
        <v>YANLIŞ</v>
      </c>
      <c r="D68" s="56" t="s">
        <v>1507</v>
      </c>
      <c r="E68" s="56" t="str">
        <f>VLOOKUP(A68,'import Diyarbakır'!A:J,5,0)</f>
        <v>YILMAZ ELALDI</v>
      </c>
      <c r="F68" s="56">
        <f>VLOOKUP(A68,'import Diyarbakır'!A:J,6,0)</f>
        <v>4125025801</v>
      </c>
      <c r="G68" s="56" t="str">
        <f>VLOOKUP(A68,'import Diyarbakır'!A:J,7,0)</f>
        <v>Bağlar</v>
      </c>
      <c r="H68" s="56" t="str">
        <f>VLOOKUP(A68,'import Diyarbakır'!A:J,8,0)</f>
        <v>Bağcılar 1. Bölge</v>
      </c>
      <c r="I68" s="56" t="str">
        <f>VLOOKUP(A68,'import Diyarbakır'!A:J,9,0)</f>
        <v>BAĞCILAR MAH. YENİ HAL CAD. ARAM TİGRAN BULVARI NO:5A NO:8/A BAĞLAR / DİYARBAKIR</v>
      </c>
      <c r="J68" s="216" t="str">
        <f>VLOOKUP(A68,'import Diyarbakır'!A:J,10,0)</f>
        <v>Geleneksel</v>
      </c>
      <c r="K68" s="56" t="s">
        <v>5570</v>
      </c>
      <c r="L68" s="56">
        <v>4.125025801E9</v>
      </c>
      <c r="M68" s="56" t="s">
        <v>5394</v>
      </c>
      <c r="N68" s="56" t="s">
        <v>5477</v>
      </c>
      <c r="O68" s="56" t="s">
        <v>5571</v>
      </c>
      <c r="P68" s="230" t="str">
        <f>VLOOKUP(A68,'import Diyarbakır'!A:J,16,0)</f>
        <v>#REF!</v>
      </c>
      <c r="Q68" s="1" t="b">
        <v>0</v>
      </c>
      <c r="R68" s="1" t="s">
        <v>33</v>
      </c>
      <c r="S68" s="1"/>
      <c r="T68" s="210"/>
      <c r="U68" s="56" t="s">
        <v>5572</v>
      </c>
      <c r="V68" s="208"/>
      <c r="W68" s="208"/>
      <c r="X68" s="1"/>
      <c r="Y68" s="1" t="s">
        <v>1353</v>
      </c>
      <c r="Z68" s="363">
        <v>44515.0</v>
      </c>
      <c r="AA68" s="1"/>
      <c r="AB68" s="363"/>
      <c r="AC68" s="1"/>
      <c r="AD68" s="363"/>
      <c r="AE68" s="1"/>
      <c r="AF68" s="1"/>
      <c r="AG68" s="1"/>
      <c r="AH68" s="1"/>
      <c r="AI68" s="1" t="s">
        <v>416</v>
      </c>
      <c r="AJ68" s="1"/>
      <c r="AK68" s="1"/>
      <c r="AL68" s="1"/>
      <c r="AM68" s="1"/>
    </row>
    <row r="69" ht="15.75" customHeight="1">
      <c r="A69" s="56" t="s">
        <v>5573</v>
      </c>
      <c r="B69" s="56" t="s">
        <v>5574</v>
      </c>
      <c r="C69" s="56" t="str">
        <f>VLOOKUP(A69,'import Diyarbakır'!A:J,3,0)</f>
        <v>YANLIŞ</v>
      </c>
      <c r="D69" s="56" t="s">
        <v>1507</v>
      </c>
      <c r="E69" s="56" t="str">
        <f>VLOOKUP(A69,'import Diyarbakır'!A:J,5,0)</f>
        <v>YILMAZ ELALDI</v>
      </c>
      <c r="F69" s="56">
        <f>VLOOKUP(A69,'import Diyarbakır'!A:J,6,0)</f>
        <v>4122521711</v>
      </c>
      <c r="G69" s="56" t="str">
        <f>VLOOKUP(A69,'import Diyarbakır'!A:J,7,0)</f>
        <v>Bağlar</v>
      </c>
      <c r="H69" s="56" t="str">
        <f>VLOOKUP(A69,'import Diyarbakır'!A:J,8,0)</f>
        <v>Bağcılar 1. Bölge</v>
      </c>
      <c r="I69" s="56" t="str">
        <f>VLOOKUP(A69,'import Diyarbakır'!A:J,9,0)</f>
        <v>TOPTANCILAR SİT. ÖZGÜR 2 APT. NO:11/D ( ŞÖLEN DÜĞÜN SALONU YANI ) BAĞLAR / DİYARBAKIR</v>
      </c>
      <c r="J69" s="216" t="str">
        <f>VLOOKUP(A69,'import Diyarbakır'!A:J,10,0)</f>
        <v>Geleneksel</v>
      </c>
      <c r="K69" s="56" t="s">
        <v>5570</v>
      </c>
      <c r="L69" s="56">
        <v>4.122521711E9</v>
      </c>
      <c r="M69" s="56" t="s">
        <v>5394</v>
      </c>
      <c r="N69" s="56" t="s">
        <v>5477</v>
      </c>
      <c r="O69" s="56" t="s">
        <v>5575</v>
      </c>
      <c r="P69" s="230" t="str">
        <f>VLOOKUP(A69,'import Diyarbakır'!A:J,16,0)</f>
        <v>#REF!</v>
      </c>
      <c r="Q69" s="1" t="b">
        <v>0</v>
      </c>
      <c r="R69" s="1" t="s">
        <v>33</v>
      </c>
      <c r="S69" s="1"/>
      <c r="T69" s="1"/>
      <c r="U69" s="56" t="s">
        <v>5572</v>
      </c>
      <c r="V69" s="208"/>
      <c r="W69" s="208"/>
      <c r="X69" s="1"/>
      <c r="Y69" s="1" t="s">
        <v>1353</v>
      </c>
      <c r="Z69" s="363">
        <v>44515.0</v>
      </c>
      <c r="AA69" s="1"/>
      <c r="AB69" s="363"/>
      <c r="AC69" s="1"/>
      <c r="AD69" s="363"/>
      <c r="AE69" s="1"/>
      <c r="AF69" s="1"/>
      <c r="AG69" s="1"/>
      <c r="AH69" s="1"/>
      <c r="AI69" s="1" t="s">
        <v>416</v>
      </c>
      <c r="AJ69" s="1"/>
      <c r="AK69" s="1"/>
      <c r="AL69" s="1"/>
      <c r="AM69" s="1"/>
    </row>
    <row r="70" ht="15.75" customHeight="1">
      <c r="A70" s="56" t="s">
        <v>5576</v>
      </c>
      <c r="B70" s="56" t="s">
        <v>5577</v>
      </c>
      <c r="C70" s="56" t="str">
        <f>VLOOKUP(A70,'import Diyarbakır'!A:J,3,0)</f>
        <v>YANLIŞ</v>
      </c>
      <c r="D70" s="56" t="s">
        <v>1507</v>
      </c>
      <c r="E70" s="56" t="str">
        <f>VLOOKUP(A70,'import Diyarbakır'!A:J,5,0)</f>
        <v>YILMAZ ELALDI</v>
      </c>
      <c r="F70" s="56">
        <f>VLOOKUP(A70,'import Diyarbakır'!A:J,6,0)</f>
        <v>4125025758</v>
      </c>
      <c r="G70" s="56" t="str">
        <f>VLOOKUP(A70,'import Diyarbakır'!A:J,7,0)</f>
        <v>Bağlar</v>
      </c>
      <c r="H70" s="56" t="str">
        <f>VLOOKUP(A70,'import Diyarbakır'!A:J,8,0)</f>
        <v>Bağcılar 1. Bölge</v>
      </c>
      <c r="I70" s="56" t="str">
        <f>VLOOKUP(A70,'import Diyarbakır'!A:J,9,0)</f>
        <v>Bağcılar Mah. Kamışlı Blv. Cudi Yapı B- Blok Altı NO:94/C Bağlar/Diyarbakır</v>
      </c>
      <c r="J70" s="216" t="str">
        <f>VLOOKUP(A70,'import Diyarbakır'!A:J,10,0)</f>
        <v>Geleneksel</v>
      </c>
      <c r="K70" s="56" t="s">
        <v>5570</v>
      </c>
      <c r="L70" s="56">
        <v>4.125025758E9</v>
      </c>
      <c r="M70" s="56" t="s">
        <v>5394</v>
      </c>
      <c r="N70" s="56" t="s">
        <v>5444</v>
      </c>
      <c r="O70" s="56" t="s">
        <v>5578</v>
      </c>
      <c r="P70" s="230" t="str">
        <f>VLOOKUP(A70,'import Diyarbakır'!A:J,16,0)</f>
        <v>#REF!</v>
      </c>
      <c r="Q70" s="1" t="b">
        <v>0</v>
      </c>
      <c r="R70" s="1" t="s">
        <v>33</v>
      </c>
      <c r="S70" s="1"/>
      <c r="T70" s="1"/>
      <c r="U70" s="56" t="s">
        <v>5572</v>
      </c>
      <c r="V70" s="208"/>
      <c r="W70" s="208"/>
      <c r="X70" s="1"/>
      <c r="Y70" s="1" t="s">
        <v>1353</v>
      </c>
      <c r="Z70" s="363">
        <v>44515.0</v>
      </c>
      <c r="AA70" s="1"/>
      <c r="AB70" s="363"/>
      <c r="AC70" s="1"/>
      <c r="AD70" s="363"/>
      <c r="AE70" s="1"/>
      <c r="AF70" s="1"/>
      <c r="AG70" s="1"/>
      <c r="AH70" s="1"/>
      <c r="AI70" s="1" t="s">
        <v>416</v>
      </c>
      <c r="AJ70" s="1"/>
      <c r="AK70" s="1"/>
      <c r="AL70" s="1"/>
      <c r="AM70" s="1"/>
    </row>
    <row r="71" ht="15.75" customHeight="1">
      <c r="A71" s="56" t="s">
        <v>5579</v>
      </c>
      <c r="B71" s="56" t="s">
        <v>5580</v>
      </c>
      <c r="C71" s="56" t="str">
        <f>VLOOKUP(A71,'import Diyarbakır'!A:J,3,0)</f>
        <v>YANLIŞ</v>
      </c>
      <c r="D71" s="56" t="s">
        <v>1507</v>
      </c>
      <c r="E71" s="56" t="str">
        <f>VLOOKUP(A71,'import Diyarbakır'!A:J,5,0)</f>
        <v>YILMAZ ELALDI</v>
      </c>
      <c r="F71" s="56">
        <f>VLOOKUP(A71,'import Diyarbakır'!A:J,6,0)</f>
        <v>4122334537</v>
      </c>
      <c r="G71" s="56" t="str">
        <f>VLOOKUP(A71,'import Diyarbakır'!A:J,7,0)</f>
        <v>Bağlar</v>
      </c>
      <c r="H71" s="56" t="str">
        <f>VLOOKUP(A71,'import Diyarbakır'!A:J,8,0)</f>
        <v>Kaynartepe</v>
      </c>
      <c r="I71" s="56" t="str">
        <f>VLOOKUP(A71,'import Diyarbakır'!A:J,9,0)</f>
        <v>Kaynartepe, 264. Sk., 21090 Bağlar/Diyarbakır</v>
      </c>
      <c r="J71" s="216" t="str">
        <f>VLOOKUP(A71,'import Diyarbakır'!A:J,10,0)</f>
        <v>Geleneksel</v>
      </c>
      <c r="K71" s="56" t="s">
        <v>5570</v>
      </c>
      <c r="L71" s="56">
        <v>4.122334537E9</v>
      </c>
      <c r="M71" s="56" t="s">
        <v>5394</v>
      </c>
      <c r="N71" s="56" t="s">
        <v>5581</v>
      </c>
      <c r="O71" s="56" t="s">
        <v>5582</v>
      </c>
      <c r="P71" s="230" t="str">
        <f>VLOOKUP(A71,'import Diyarbakır'!A:J,16,0)</f>
        <v>#REF!</v>
      </c>
      <c r="Q71" s="1" t="b">
        <v>0</v>
      </c>
      <c r="R71" s="1" t="s">
        <v>33</v>
      </c>
      <c r="S71" s="1"/>
      <c r="T71" s="1"/>
      <c r="U71" s="56" t="s">
        <v>5572</v>
      </c>
      <c r="V71" s="208"/>
      <c r="W71" s="208"/>
      <c r="X71" s="1"/>
      <c r="Y71" s="1" t="s">
        <v>1353</v>
      </c>
      <c r="Z71" s="363">
        <v>44515.0</v>
      </c>
      <c r="AA71" s="1"/>
      <c r="AB71" s="363"/>
      <c r="AC71" s="1"/>
      <c r="AD71" s="363"/>
      <c r="AE71" s="1"/>
      <c r="AF71" s="1"/>
      <c r="AG71" s="1"/>
      <c r="AH71" s="1"/>
      <c r="AI71" s="1" t="s">
        <v>416</v>
      </c>
      <c r="AJ71" s="1"/>
      <c r="AK71" s="1"/>
      <c r="AL71" s="1"/>
      <c r="AM71" s="1"/>
    </row>
    <row r="72" ht="15.75" customHeight="1">
      <c r="A72" s="56" t="s">
        <v>5583</v>
      </c>
      <c r="B72" s="56" t="s">
        <v>5584</v>
      </c>
      <c r="C72" s="56" t="str">
        <f>VLOOKUP(A72,'import Diyarbakır'!A:J,3,0)</f>
        <v>YANLIŞ</v>
      </c>
      <c r="D72" s="56" t="s">
        <v>1507</v>
      </c>
      <c r="E72" s="56" t="str">
        <f>VLOOKUP(A72,'import Diyarbakır'!A:J,5,0)</f>
        <v>YILMAZ ELALDI</v>
      </c>
      <c r="F72" s="56">
        <f>VLOOKUP(A72,'import Diyarbakır'!A:J,6,0)</f>
        <v>4122362387</v>
      </c>
      <c r="G72" s="56" t="str">
        <f>VLOOKUP(A72,'import Diyarbakır'!A:J,7,0)</f>
        <v>Bağlar</v>
      </c>
      <c r="H72" s="56" t="str">
        <f>VLOOKUP(A72,'import Diyarbakır'!A:J,8,0)</f>
        <v>Mevlana Halit</v>
      </c>
      <c r="I72" s="56" t="str">
        <f>VLOOKUP(A72,'import Diyarbakır'!A:J,9,0)</f>
        <v>MEVLANA HALİT MH. DOÇ.DR.AHMET BİLGİN CAD. NO 127 /A NO:8/A BAĞLAR / DİYARBAKIR</v>
      </c>
      <c r="J72" s="216" t="str">
        <f>VLOOKUP(A72,'import Diyarbakır'!A:J,10,0)</f>
        <v>Geleneksel</v>
      </c>
      <c r="K72" s="56" t="s">
        <v>5570</v>
      </c>
      <c r="L72" s="56">
        <v>4.122362387E9</v>
      </c>
      <c r="M72" s="56" t="s">
        <v>5394</v>
      </c>
      <c r="N72" s="56" t="s">
        <v>5585</v>
      </c>
      <c r="O72" s="56" t="s">
        <v>5586</v>
      </c>
      <c r="P72" s="230" t="str">
        <f>VLOOKUP(A72,'import Diyarbakır'!A:J,16,0)</f>
        <v>#REF!</v>
      </c>
      <c r="Q72" s="1" t="b">
        <v>0</v>
      </c>
      <c r="R72" s="1" t="s">
        <v>33</v>
      </c>
      <c r="S72" s="1"/>
      <c r="T72" s="1"/>
      <c r="U72" s="56" t="s">
        <v>5572</v>
      </c>
      <c r="V72" s="208"/>
      <c r="W72" s="208"/>
      <c r="X72" s="1"/>
      <c r="Y72" s="1" t="s">
        <v>1353</v>
      </c>
      <c r="Z72" s="363">
        <v>44515.0</v>
      </c>
      <c r="AA72" s="1"/>
      <c r="AB72" s="363"/>
      <c r="AC72" s="1"/>
      <c r="AD72" s="363"/>
      <c r="AE72" s="1"/>
      <c r="AF72" s="1"/>
      <c r="AG72" s="1"/>
      <c r="AH72" s="1"/>
      <c r="AI72" s="1" t="s">
        <v>416</v>
      </c>
      <c r="AJ72" s="1"/>
      <c r="AK72" s="1"/>
      <c r="AL72" s="1"/>
      <c r="AM72" s="1"/>
    </row>
    <row r="73" ht="15.75" customHeight="1">
      <c r="A73" s="56" t="s">
        <v>5587</v>
      </c>
      <c r="B73" s="56" t="s">
        <v>5588</v>
      </c>
      <c r="C73" s="56" t="str">
        <f>VLOOKUP(A73,'import Diyarbakır'!A:J,3,0)</f>
        <v>YANLIŞ</v>
      </c>
      <c r="D73" s="56" t="s">
        <v>1507</v>
      </c>
      <c r="E73" s="56" t="str">
        <f>VLOOKUP(A73,'import Diyarbakır'!A:J,5,0)</f>
        <v>YILMAZ ELALDI</v>
      </c>
      <c r="F73" s="56">
        <f>VLOOKUP(A73,'import Diyarbakır'!A:J,6,0)</f>
        <v>4122511383</v>
      </c>
      <c r="G73" s="56" t="str">
        <f>VLOOKUP(A73,'import Diyarbakır'!A:J,7,0)</f>
        <v>Kayapınar</v>
      </c>
      <c r="H73" s="56" t="str">
        <f>VLOOKUP(A73,'import Diyarbakır'!A:J,8,0)</f>
        <v>Diclekent</v>
      </c>
      <c r="I73" s="56" t="str">
        <f>VLOOKUP(A73,'import Diyarbakır'!A:J,9,0)</f>
        <v>Diclekent Blv. Özdostlar Yapı Koop. B/Blok Altı Kayapınar/Diyarbakır</v>
      </c>
      <c r="J73" s="216" t="str">
        <f>VLOOKUP(A73,'import Diyarbakır'!A:J,10,0)</f>
        <v>Geleneksel</v>
      </c>
      <c r="K73" s="56" t="s">
        <v>5570</v>
      </c>
      <c r="L73" s="56">
        <v>4.122511383E9</v>
      </c>
      <c r="M73" s="56" t="s">
        <v>5360</v>
      </c>
      <c r="N73" s="56" t="s">
        <v>5366</v>
      </c>
      <c r="O73" s="56" t="s">
        <v>5589</v>
      </c>
      <c r="P73" s="230" t="str">
        <f>VLOOKUP(A73,'import Diyarbakır'!A:J,16,0)</f>
        <v>#REF!</v>
      </c>
      <c r="Q73" s="1" t="b">
        <v>0</v>
      </c>
      <c r="R73" s="1" t="s">
        <v>33</v>
      </c>
      <c r="S73" s="210"/>
      <c r="T73" s="1"/>
      <c r="U73" s="56" t="s">
        <v>5590</v>
      </c>
      <c r="V73" s="208"/>
      <c r="W73" s="208"/>
      <c r="X73" s="1"/>
      <c r="Y73" s="1" t="s">
        <v>1353</v>
      </c>
      <c r="Z73" s="363">
        <v>44515.0</v>
      </c>
      <c r="AA73" s="1"/>
      <c r="AB73" s="363"/>
      <c r="AC73" s="1" t="s">
        <v>1353</v>
      </c>
      <c r="AD73" s="363">
        <v>44634.0</v>
      </c>
      <c r="AE73" s="1"/>
      <c r="AF73" s="1"/>
      <c r="AG73" s="1"/>
      <c r="AH73" s="1"/>
      <c r="AI73" s="1" t="s">
        <v>416</v>
      </c>
      <c r="AJ73" s="1"/>
      <c r="AK73" s="1" t="s">
        <v>128</v>
      </c>
      <c r="AL73" s="1"/>
      <c r="AM73" s="1"/>
    </row>
    <row r="74" ht="15.75" customHeight="1">
      <c r="A74" s="56" t="s">
        <v>5591</v>
      </c>
      <c r="B74" s="56" t="s">
        <v>5592</v>
      </c>
      <c r="C74" s="56" t="str">
        <f>VLOOKUP(A74,'import Diyarbakır'!A:J,3,0)</f>
        <v>YANLIŞ</v>
      </c>
      <c r="D74" s="56" t="s">
        <v>1507</v>
      </c>
      <c r="E74" s="56" t="str">
        <f>VLOOKUP(A74,'import Diyarbakır'!A:J,5,0)</f>
        <v>YILMAZ ELALDI</v>
      </c>
      <c r="F74" s="56">
        <f>VLOOKUP(A74,'import Diyarbakır'!A:J,6,0)</f>
        <v>4122334537</v>
      </c>
      <c r="G74" s="56" t="str">
        <f>VLOOKUP(A74,'import Diyarbakır'!A:J,7,0)</f>
        <v>Kayapınar</v>
      </c>
      <c r="H74" s="56" t="str">
        <f>VLOOKUP(A74,'import Diyarbakır'!A:J,8,0)</f>
        <v>Peyas</v>
      </c>
      <c r="I74" s="56" t="str">
        <f>VLOOKUP(A74,'import Diyarbakır'!A:J,9,0)</f>
        <v>Fırat Mah. Diclekent Blv. Sur Amed Sitesi D Blok No:12/D Kayapınar/Diyarbakır</v>
      </c>
      <c r="J74" s="216" t="str">
        <f>VLOOKUP(A74,'import Diyarbakır'!A:J,10,0)</f>
        <v>Geleneksel</v>
      </c>
      <c r="K74" s="56" t="s">
        <v>5570</v>
      </c>
      <c r="L74" s="56">
        <v>4.122334537E9</v>
      </c>
      <c r="M74" s="56" t="s">
        <v>5360</v>
      </c>
      <c r="N74" s="56" t="s">
        <v>2358</v>
      </c>
      <c r="O74" s="56" t="s">
        <v>5593</v>
      </c>
      <c r="P74" s="230" t="str">
        <f>VLOOKUP(A74,'import Diyarbakır'!A:J,16,0)</f>
        <v>#REF!</v>
      </c>
      <c r="Q74" s="1" t="b">
        <v>0</v>
      </c>
      <c r="R74" s="1" t="s">
        <v>33</v>
      </c>
      <c r="S74" s="1"/>
      <c r="T74" s="1"/>
      <c r="U74" s="56" t="s">
        <v>5590</v>
      </c>
      <c r="V74" s="208"/>
      <c r="W74" s="208"/>
      <c r="X74" s="1"/>
      <c r="Y74" s="1" t="s">
        <v>1353</v>
      </c>
      <c r="Z74" s="363">
        <v>44515.0</v>
      </c>
      <c r="AA74" s="1"/>
      <c r="AB74" s="363"/>
      <c r="AC74" s="1" t="s">
        <v>1353</v>
      </c>
      <c r="AD74" s="363">
        <v>44634.0</v>
      </c>
      <c r="AE74" s="1"/>
      <c r="AF74" s="1"/>
      <c r="AG74" s="1"/>
      <c r="AH74" s="1"/>
      <c r="AI74" s="1" t="s">
        <v>416</v>
      </c>
      <c r="AJ74" s="1"/>
      <c r="AK74" s="1" t="s">
        <v>128</v>
      </c>
      <c r="AL74" s="1"/>
      <c r="AM74" s="1"/>
    </row>
    <row r="75" ht="15.75" customHeight="1">
      <c r="A75" s="56" t="s">
        <v>5594</v>
      </c>
      <c r="B75" s="56" t="s">
        <v>5595</v>
      </c>
      <c r="C75" s="56" t="str">
        <f>VLOOKUP(A75,'import Diyarbakır'!A:J,3,0)</f>
        <v>YANLIŞ</v>
      </c>
      <c r="D75" s="56" t="s">
        <v>1507</v>
      </c>
      <c r="E75" s="56" t="str">
        <f>VLOOKUP(A75,'import Diyarbakır'!A:J,5,0)</f>
        <v>YILMAZ ELALDI</v>
      </c>
      <c r="F75" s="56">
        <f>VLOOKUP(A75,'import Diyarbakır'!A:J,6,0)</f>
        <v>4122521718</v>
      </c>
      <c r="G75" s="56" t="str">
        <f>VLOOKUP(A75,'import Diyarbakır'!A:J,7,0)</f>
        <v>Kayapınar</v>
      </c>
      <c r="H75" s="56" t="str">
        <f>VLOOKUP(A75,'import Diyarbakır'!A:J,8,0)</f>
        <v>Fırat</v>
      </c>
      <c r="I75" s="56" t="str">
        <f>VLOOKUP(A75,'import Diyarbakır'!A:J,9,0)</f>
        <v>Hacibaba, Peyas, 477. Sk., 21070 Kayapınar/Diyarbakır</v>
      </c>
      <c r="J75" s="216" t="str">
        <f>VLOOKUP(A75,'import Diyarbakır'!A:J,10,0)</f>
        <v>Geleneksel</v>
      </c>
      <c r="K75" s="56" t="s">
        <v>5570</v>
      </c>
      <c r="L75" s="56">
        <v>4.122521718E9</v>
      </c>
      <c r="M75" s="56" t="s">
        <v>5360</v>
      </c>
      <c r="N75" s="56" t="s">
        <v>5375</v>
      </c>
      <c r="O75" s="56" t="s">
        <v>5596</v>
      </c>
      <c r="P75" s="230" t="str">
        <f>VLOOKUP(A75,'import Diyarbakır'!A:J,16,0)</f>
        <v>#REF!</v>
      </c>
      <c r="Q75" s="1" t="b">
        <v>0</v>
      </c>
      <c r="R75" s="1" t="s">
        <v>33</v>
      </c>
      <c r="S75" s="1"/>
      <c r="T75" s="1"/>
      <c r="U75" s="56" t="s">
        <v>5590</v>
      </c>
      <c r="V75" s="208"/>
      <c r="W75" s="208"/>
      <c r="X75" s="1"/>
      <c r="Y75" s="1" t="s">
        <v>1353</v>
      </c>
      <c r="Z75" s="363">
        <v>44515.0</v>
      </c>
      <c r="AA75" s="1" t="s">
        <v>1506</v>
      </c>
      <c r="AB75" s="363">
        <v>44624.0</v>
      </c>
      <c r="AC75" s="1" t="s">
        <v>1353</v>
      </c>
      <c r="AD75" s="363">
        <v>44634.0</v>
      </c>
      <c r="AE75" s="1"/>
      <c r="AF75" s="1"/>
      <c r="AG75" s="1"/>
      <c r="AH75" s="1"/>
      <c r="AI75" s="1" t="s">
        <v>416</v>
      </c>
      <c r="AJ75" s="1" t="s">
        <v>149</v>
      </c>
      <c r="AK75" s="1" t="s">
        <v>128</v>
      </c>
      <c r="AL75" s="1"/>
      <c r="AM75" s="1"/>
    </row>
    <row r="76" ht="15.75" customHeight="1">
      <c r="A76" s="56" t="s">
        <v>5597</v>
      </c>
      <c r="B76" s="56" t="s">
        <v>5598</v>
      </c>
      <c r="C76" s="56" t="str">
        <f>VLOOKUP(A76,'import Diyarbakır'!A:J,3,0)</f>
        <v>YANLIŞ</v>
      </c>
      <c r="D76" s="56" t="s">
        <v>1507</v>
      </c>
      <c r="E76" s="56" t="str">
        <f>VLOOKUP(A76,'import Diyarbakır'!A:J,5,0)</f>
        <v>YILMAZ ELALDI</v>
      </c>
      <c r="F76" s="56">
        <f>VLOOKUP(A76,'import Diyarbakır'!A:J,6,0)</f>
        <v>4125025020</v>
      </c>
      <c r="G76" s="56" t="str">
        <f>VLOOKUP(A76,'import Diyarbakır'!A:J,7,0)</f>
        <v>Kayapınar</v>
      </c>
      <c r="H76" s="56" t="str">
        <f>VLOOKUP(A76,'import Diyarbakır'!A:J,8,0)</f>
        <v>Fırat</v>
      </c>
      <c r="I76" s="56" t="str">
        <f>VLOOKUP(A76,'import Diyarbakır'!A:J,9,0)</f>
        <v>Mezopotamya Mah. Fırat Blv. No:190/C Kayapınar/Diyarbakır</v>
      </c>
      <c r="J76" s="216" t="str">
        <f>VLOOKUP(A76,'import Diyarbakır'!A:J,10,0)</f>
        <v>Geleneksel</v>
      </c>
      <c r="K76" s="56" t="s">
        <v>5570</v>
      </c>
      <c r="L76" s="56">
        <v>4.12502502E9</v>
      </c>
      <c r="M76" s="56" t="s">
        <v>5360</v>
      </c>
      <c r="N76" s="56" t="s">
        <v>2358</v>
      </c>
      <c r="O76" s="56" t="s">
        <v>5599</v>
      </c>
      <c r="P76" s="230" t="str">
        <f>VLOOKUP(A76,'import Diyarbakır'!A:J,16,0)</f>
        <v>#REF!</v>
      </c>
      <c r="Q76" s="1" t="b">
        <v>0</v>
      </c>
      <c r="R76" s="1" t="s">
        <v>29</v>
      </c>
      <c r="S76" s="1"/>
      <c r="T76" s="1"/>
      <c r="U76" s="56" t="s">
        <v>5590</v>
      </c>
      <c r="V76" s="208"/>
      <c r="W76" s="208"/>
      <c r="X76" s="1"/>
      <c r="Y76" s="1" t="s">
        <v>1353</v>
      </c>
      <c r="Z76" s="363">
        <v>44515.0</v>
      </c>
      <c r="AA76" s="1" t="s">
        <v>1353</v>
      </c>
      <c r="AB76" s="363">
        <v>44627.0</v>
      </c>
      <c r="AC76" s="1" t="s">
        <v>1353</v>
      </c>
      <c r="AD76" s="363">
        <v>44634.0</v>
      </c>
      <c r="AE76" s="1"/>
      <c r="AF76" s="1"/>
      <c r="AG76" s="1"/>
      <c r="AH76" s="1"/>
      <c r="AI76" s="1" t="s">
        <v>416</v>
      </c>
      <c r="AJ76" s="1" t="s">
        <v>167</v>
      </c>
      <c r="AK76" s="1" t="s">
        <v>128</v>
      </c>
      <c r="AL76" s="1"/>
      <c r="AM76" s="1"/>
    </row>
    <row r="77" ht="15.75" customHeight="1">
      <c r="A77" s="56" t="s">
        <v>5600</v>
      </c>
      <c r="B77" s="56" t="s">
        <v>5601</v>
      </c>
      <c r="C77" s="56" t="str">
        <f>VLOOKUP(A77,'import Diyarbakır'!A:J,3,0)</f>
        <v>YANLIŞ</v>
      </c>
      <c r="D77" s="56" t="s">
        <v>1507</v>
      </c>
      <c r="E77" s="56" t="str">
        <f>VLOOKUP(A77,'import Diyarbakır'!A:J,5,0)</f>
        <v>YILMAZ ELALDI</v>
      </c>
      <c r="F77" s="56">
        <f>VLOOKUP(A77,'import Diyarbakır'!A:J,6,0)</f>
        <v>4122570909</v>
      </c>
      <c r="G77" s="56" t="str">
        <f>VLOOKUP(A77,'import Diyarbakır'!A:J,7,0)</f>
        <v>Kayapınar</v>
      </c>
      <c r="H77" s="56" t="str">
        <f>VLOOKUP(A77,'import Diyarbakır'!A:J,8,0)</f>
        <v>Diclekent</v>
      </c>
      <c r="I77" s="56" t="str">
        <f>VLOOKUP(A77,'import Diyarbakır'!A:J,9,0)</f>
        <v>Peyas Mah. Diclekent Blv. Çelik 4 Sitesi Altı A Blok No:131 Kayapınar/Diyarbakır</v>
      </c>
      <c r="J77" s="216" t="str">
        <f>VLOOKUP(A77,'import Diyarbakır'!A:J,10,0)</f>
        <v>Geleneksel</v>
      </c>
      <c r="K77" s="56" t="s">
        <v>5570</v>
      </c>
      <c r="L77" s="56">
        <v>4.122570909E9</v>
      </c>
      <c r="M77" s="56" t="s">
        <v>5360</v>
      </c>
      <c r="N77" s="56" t="s">
        <v>5375</v>
      </c>
      <c r="O77" s="56" t="s">
        <v>5602</v>
      </c>
      <c r="P77" s="230" t="str">
        <f>VLOOKUP(A77,'import Diyarbakır'!A:J,16,0)</f>
        <v>#REF!</v>
      </c>
      <c r="Q77" s="1" t="b">
        <v>0</v>
      </c>
      <c r="R77" s="1" t="s">
        <v>33</v>
      </c>
      <c r="S77" s="1"/>
      <c r="T77" s="1"/>
      <c r="U77" s="56" t="s">
        <v>5590</v>
      </c>
      <c r="V77" s="208"/>
      <c r="W77" s="208"/>
      <c r="X77" s="1"/>
      <c r="Y77" s="1" t="s">
        <v>1353</v>
      </c>
      <c r="Z77" s="363">
        <v>44515.0</v>
      </c>
      <c r="AA77" s="1"/>
      <c r="AB77" s="363"/>
      <c r="AC77" s="1" t="s">
        <v>1353</v>
      </c>
      <c r="AD77" s="363">
        <v>44634.0</v>
      </c>
      <c r="AE77" s="1"/>
      <c r="AF77" s="1"/>
      <c r="AG77" s="1"/>
      <c r="AH77" s="1"/>
      <c r="AI77" s="1" t="s">
        <v>416</v>
      </c>
      <c r="AJ77" s="1"/>
      <c r="AK77" s="1" t="s">
        <v>128</v>
      </c>
      <c r="AL77" s="1"/>
      <c r="AM77" s="1"/>
    </row>
    <row r="78" ht="15.75" customHeight="1">
      <c r="A78" s="56" t="s">
        <v>5603</v>
      </c>
      <c r="B78" s="56" t="s">
        <v>5604</v>
      </c>
      <c r="C78" s="56" t="str">
        <f>VLOOKUP(A78,'import Diyarbakır'!A:J,3,0)</f>
        <v>YANLIŞ</v>
      </c>
      <c r="D78" s="56" t="s">
        <v>1507</v>
      </c>
      <c r="E78" s="56" t="str">
        <f>VLOOKUP(A78,'import Diyarbakır'!A:J,5,0)</f>
        <v>YILMAZ ELALDI</v>
      </c>
      <c r="F78" s="56">
        <f>VLOOKUP(A78,'import Diyarbakır'!A:J,6,0)</f>
        <v>4125022729</v>
      </c>
      <c r="G78" s="56" t="str">
        <f>VLOOKUP(A78,'import Diyarbakır'!A:J,7,0)</f>
        <v>Sur</v>
      </c>
      <c r="H78" s="56" t="str">
        <f>VLOOKUP(A78,'import Diyarbakır'!A:J,8,0)</f>
        <v>Cami Nebi</v>
      </c>
      <c r="I78" s="56" t="str">
        <f>VLOOKUP(A78,'import Diyarbakır'!A:J,9,0)</f>
        <v>Cami Nebi Mah. İnönü Cad. No:1 Sur/Diyarbakır</v>
      </c>
      <c r="J78" s="216" t="str">
        <f>VLOOKUP(A78,'import Diyarbakır'!A:J,10,0)</f>
        <v>Geleneksel</v>
      </c>
      <c r="K78" s="56" t="s">
        <v>5570</v>
      </c>
      <c r="L78" s="56">
        <v>4.125022729E9</v>
      </c>
      <c r="M78" s="56" t="s">
        <v>5427</v>
      </c>
      <c r="N78" s="56" t="s">
        <v>5428</v>
      </c>
      <c r="O78" s="56" t="s">
        <v>5605</v>
      </c>
      <c r="P78" s="230" t="str">
        <f>VLOOKUP(A78,'import Diyarbakır'!A:J,16,0)</f>
        <v>#REF!</v>
      </c>
      <c r="Q78" s="1" t="b">
        <v>0</v>
      </c>
      <c r="R78" s="1" t="s">
        <v>33</v>
      </c>
      <c r="S78" s="1"/>
      <c r="T78" s="1"/>
      <c r="U78" s="56" t="s">
        <v>5572</v>
      </c>
      <c r="V78" s="208"/>
      <c r="W78" s="208"/>
      <c r="X78" s="1"/>
      <c r="Y78" s="1" t="s">
        <v>1353</v>
      </c>
      <c r="Z78" s="363">
        <v>44515.0</v>
      </c>
      <c r="AA78" s="1"/>
      <c r="AB78" s="363"/>
      <c r="AC78" s="1"/>
      <c r="AD78" s="363"/>
      <c r="AE78" s="1"/>
      <c r="AF78" s="1"/>
      <c r="AG78" s="1"/>
      <c r="AH78" s="1"/>
      <c r="AI78" s="1" t="s">
        <v>416</v>
      </c>
      <c r="AJ78" s="1"/>
      <c r="AK78" s="1"/>
      <c r="AL78" s="1"/>
      <c r="AM78" s="1"/>
    </row>
    <row r="79" ht="15.75" customHeight="1">
      <c r="A79" s="56" t="s">
        <v>5606</v>
      </c>
      <c r="B79" s="56" t="s">
        <v>5607</v>
      </c>
      <c r="C79" s="56" t="str">
        <f>VLOOKUP(A79,'import Diyarbakır'!A:J,3,0)</f>
        <v>YANLIŞ</v>
      </c>
      <c r="D79" s="56" t="s">
        <v>1507</v>
      </c>
      <c r="E79" s="56" t="str">
        <f>VLOOKUP(A79,'import Diyarbakır'!A:J,5,0)</f>
        <v>YILMAZ ELALDI</v>
      </c>
      <c r="F79" s="56">
        <f>VLOOKUP(A79,'import Diyarbakır'!A:J,6,0)</f>
        <v>4122289999</v>
      </c>
      <c r="G79" s="56" t="str">
        <f>VLOOKUP(A79,'import Diyarbakır'!A:J,7,0)</f>
        <v>Yenişehir</v>
      </c>
      <c r="H79" s="56" t="str">
        <f>VLOOKUP(A79,'import Diyarbakır'!A:J,8,0)</f>
        <v>Kooperatifler</v>
      </c>
      <c r="I79" s="56" t="str">
        <f>VLOOKUP(A79,'import Diyarbakır'!A:J,9,0)</f>
        <v>İSTASYON CAD. TMO KRŞ. ŞİLAN APT. ALTI NO:32/D YENİŞEHİR / DİYARBAKIR</v>
      </c>
      <c r="J79" s="216" t="str">
        <f>VLOOKUP(A79,'import Diyarbakır'!A:J,10,0)</f>
        <v>Geleneksel</v>
      </c>
      <c r="K79" s="56" t="s">
        <v>5570</v>
      </c>
      <c r="L79" s="56">
        <v>4.122289999E9</v>
      </c>
      <c r="M79" s="56" t="s">
        <v>5353</v>
      </c>
      <c r="N79" s="56" t="s">
        <v>5353</v>
      </c>
      <c r="O79" s="56" t="s">
        <v>5608</v>
      </c>
      <c r="P79" s="230" t="str">
        <f>VLOOKUP(A79,'import Diyarbakır'!A:J,16,0)</f>
        <v>#REF!</v>
      </c>
      <c r="Q79" s="1" t="b">
        <v>0</v>
      </c>
      <c r="R79" s="1" t="s">
        <v>33</v>
      </c>
      <c r="S79" s="1"/>
      <c r="T79" s="1"/>
      <c r="U79" s="56" t="s">
        <v>5572</v>
      </c>
      <c r="V79" s="208"/>
      <c r="W79" s="208"/>
      <c r="X79" s="1"/>
      <c r="Y79" s="1" t="s">
        <v>1353</v>
      </c>
      <c r="Z79" s="363">
        <v>44515.0</v>
      </c>
      <c r="AA79" s="1" t="s">
        <v>43</v>
      </c>
      <c r="AB79" s="363">
        <v>44631.0</v>
      </c>
      <c r="AC79" s="1"/>
      <c r="AD79" s="363"/>
      <c r="AE79" s="1"/>
      <c r="AF79" s="1"/>
      <c r="AG79" s="1"/>
      <c r="AH79" s="1"/>
      <c r="AI79" s="1" t="s">
        <v>416</v>
      </c>
      <c r="AJ79" s="1" t="s">
        <v>149</v>
      </c>
      <c r="AK79" s="1"/>
      <c r="AL79" s="1"/>
      <c r="AM79" s="1"/>
    </row>
    <row r="80" ht="15.75" customHeight="1">
      <c r="A80" s="56" t="s">
        <v>5609</v>
      </c>
      <c r="B80" s="56" t="s">
        <v>5610</v>
      </c>
      <c r="C80" s="56" t="str">
        <f>VLOOKUP(A80,'import Diyarbakır'!A:J,3,0)</f>
        <v>YANLIŞ</v>
      </c>
      <c r="D80" s="56" t="s">
        <v>1507</v>
      </c>
      <c r="E80" s="56" t="str">
        <f>VLOOKUP(A80,'import Diyarbakır'!A:J,5,0)</f>
        <v>YILMAZ ELALDI</v>
      </c>
      <c r="F80" s="56">
        <f>VLOOKUP(A80,'import Diyarbakır'!A:J,6,0)</f>
        <v>4122288585</v>
      </c>
      <c r="G80" s="56" t="str">
        <f>VLOOKUP(A80,'import Diyarbakır'!A:J,7,0)</f>
        <v>Yenişehir</v>
      </c>
      <c r="H80" s="56" t="str">
        <f>VLOOKUP(A80,'import Diyarbakır'!A:J,8,0)</f>
        <v>Kooperatifler</v>
      </c>
      <c r="I80" s="56" t="str">
        <f>VLOOKUP(A80,'import Diyarbakır'!A:J,9,0)</f>
        <v>KOOP.MAH. GEVRAN CAD. ORYIL APT. ALTI, 21100 Yenişehir/Diyarbakır</v>
      </c>
      <c r="J80" s="216" t="str">
        <f>VLOOKUP(A80,'import Diyarbakır'!A:J,10,0)</f>
        <v>Geleneksel</v>
      </c>
      <c r="K80" s="56" t="s">
        <v>5570</v>
      </c>
      <c r="L80" s="56">
        <v>4.122288585E9</v>
      </c>
      <c r="M80" s="56" t="s">
        <v>5353</v>
      </c>
      <c r="N80" s="56" t="s">
        <v>5354</v>
      </c>
      <c r="O80" s="56" t="s">
        <v>5611</v>
      </c>
      <c r="P80" s="230" t="str">
        <f>VLOOKUP(A80,'import Diyarbakır'!A:J,16,0)</f>
        <v>#REF!</v>
      </c>
      <c r="Q80" s="1" t="b">
        <v>0</v>
      </c>
      <c r="R80" s="1" t="s">
        <v>33</v>
      </c>
      <c r="S80" s="1"/>
      <c r="T80" s="1"/>
      <c r="U80" s="56" t="s">
        <v>5572</v>
      </c>
      <c r="V80" s="208"/>
      <c r="W80" s="208"/>
      <c r="X80" s="1"/>
      <c r="Y80" s="1" t="s">
        <v>1353</v>
      </c>
      <c r="Z80" s="363">
        <v>44515.0</v>
      </c>
      <c r="AA80" s="1" t="s">
        <v>43</v>
      </c>
      <c r="AB80" s="363">
        <v>44631.0</v>
      </c>
      <c r="AC80" s="1"/>
      <c r="AD80" s="363"/>
      <c r="AE80" s="1"/>
      <c r="AF80" s="1"/>
      <c r="AG80" s="1"/>
      <c r="AH80" s="1"/>
      <c r="AI80" s="1" t="s">
        <v>416</v>
      </c>
      <c r="AJ80" s="1" t="s">
        <v>149</v>
      </c>
      <c r="AK80" s="1"/>
      <c r="AL80" s="1"/>
      <c r="AM80" s="1"/>
    </row>
    <row r="81" ht="15.75" customHeight="1">
      <c r="A81" s="56" t="s">
        <v>5612</v>
      </c>
      <c r="B81" s="56" t="s">
        <v>5613</v>
      </c>
      <c r="C81" s="56" t="str">
        <f>VLOOKUP(A81,'import Diyarbakır'!A:J,3,0)</f>
        <v>YANLIŞ</v>
      </c>
      <c r="D81" s="56" t="s">
        <v>1507</v>
      </c>
      <c r="E81" s="56" t="str">
        <f>VLOOKUP(A81,'import Diyarbakır'!A:J,5,0)</f>
        <v>YILMAZ ELALDI</v>
      </c>
      <c r="F81" s="56">
        <f>VLOOKUP(A81,'import Diyarbakır'!A:J,6,0)</f>
        <v>4122621534</v>
      </c>
      <c r="G81" s="56" t="str">
        <f>VLOOKUP(A81,'import Diyarbakır'!A:J,7,0)</f>
        <v>Yenişehir</v>
      </c>
      <c r="H81" s="56" t="str">
        <f>VLOOKUP(A81,'import Diyarbakır'!A:J,8,0)</f>
        <v>Aziziye</v>
      </c>
      <c r="I81" s="56" t="str">
        <f>VLOOKUP(A81,'import Diyarbakır'!A:J,9,0)</f>
        <v>Seyrantepe Mah. Toplukonut Çarmar Karşısı Altınay Apt. Yenişehir/DİYARBAKIR</v>
      </c>
      <c r="J81" s="216" t="str">
        <f>VLOOKUP(A81,'import Diyarbakır'!A:J,10,0)</f>
        <v>Geleneksel</v>
      </c>
      <c r="K81" s="56" t="s">
        <v>5570</v>
      </c>
      <c r="L81" s="56">
        <v>4.122621534E9</v>
      </c>
      <c r="M81" s="56" t="s">
        <v>5353</v>
      </c>
      <c r="N81" s="56" t="s">
        <v>5614</v>
      </c>
      <c r="O81" s="56" t="s">
        <v>5615</v>
      </c>
      <c r="P81" s="230" t="str">
        <f>VLOOKUP(A81,'import Diyarbakır'!A:J,16,0)</f>
        <v>#REF!</v>
      </c>
      <c r="Q81" s="1" t="b">
        <v>0</v>
      </c>
      <c r="R81" s="1" t="s">
        <v>33</v>
      </c>
      <c r="S81" s="1"/>
      <c r="T81" s="1"/>
      <c r="U81" s="56" t="s">
        <v>5572</v>
      </c>
      <c r="V81" s="208"/>
      <c r="W81" s="208"/>
      <c r="X81" s="1"/>
      <c r="Y81" s="1" t="s">
        <v>1353</v>
      </c>
      <c r="Z81" s="363">
        <v>44515.0</v>
      </c>
      <c r="AA81" s="1" t="s">
        <v>43</v>
      </c>
      <c r="AB81" s="363">
        <v>44631.0</v>
      </c>
      <c r="AC81" s="1" t="s">
        <v>1353</v>
      </c>
      <c r="AD81" s="363">
        <v>44637.0</v>
      </c>
      <c r="AE81" s="1"/>
      <c r="AF81" s="1"/>
      <c r="AG81" s="1"/>
      <c r="AH81" s="1"/>
      <c r="AI81" s="1" t="s">
        <v>416</v>
      </c>
      <c r="AJ81" s="1" t="s">
        <v>149</v>
      </c>
      <c r="AK81" s="1" t="s">
        <v>66</v>
      </c>
      <c r="AL81" s="1"/>
      <c r="AM81" s="1"/>
    </row>
    <row r="82" ht="15.75" customHeight="1">
      <c r="A82" s="56" t="s">
        <v>4898</v>
      </c>
      <c r="B82" s="56" t="s">
        <v>4899</v>
      </c>
      <c r="C82" s="56" t="str">
        <f>VLOOKUP(A82,'import Diyarbakır'!A:J,3,0)</f>
        <v>DOĞRU</v>
      </c>
      <c r="D82" s="56" t="s">
        <v>1378</v>
      </c>
      <c r="E82" s="56" t="str">
        <f>VLOOKUP(A82,'import Diyarbakır'!A:J,5,0)</f>
        <v>Mustafa Baykuşak</v>
      </c>
      <c r="F82" s="56">
        <f>VLOOKUP(A82,'import Diyarbakır'!A:J,6,0)</f>
        <v>5306243276</v>
      </c>
      <c r="G82" s="56" t="str">
        <f>VLOOKUP(A82,'import Diyarbakır'!A:J,7,0)</f>
        <v>Bağlar</v>
      </c>
      <c r="H82" s="56" t="str">
        <f>VLOOKUP(A82,'import Diyarbakır'!A:J,8,0)</f>
        <v>Fatih</v>
      </c>
      <c r="I82" s="56" t="str">
        <f>VLOOKUP(A82,'import Diyarbakır'!A:J,9,0)</f>
        <v>cemiloğlu caddesi no 112 A</v>
      </c>
      <c r="J82" s="216" t="str">
        <f>VLOOKUP(A82,'import Diyarbakır'!A:J,10,0)</f>
        <v>Geleneksel</v>
      </c>
      <c r="K82" s="56" t="s">
        <v>5616</v>
      </c>
      <c r="L82" s="56">
        <v>5.306243276E9</v>
      </c>
      <c r="M82" s="56" t="s">
        <v>5353</v>
      </c>
      <c r="N82" s="56" t="s">
        <v>5354</v>
      </c>
      <c r="O82" s="56" t="s">
        <v>4901</v>
      </c>
      <c r="P82" s="230" t="str">
        <f>VLOOKUP(A82,'import Diyarbakır'!A:J,16,0)</f>
        <v>#REF!</v>
      </c>
      <c r="Q82" s="1" t="b">
        <v>0</v>
      </c>
      <c r="R82" s="1" t="s">
        <v>38</v>
      </c>
      <c r="S82" s="1" t="s">
        <v>845</v>
      </c>
      <c r="T82" s="1"/>
      <c r="U82" s="1" t="s">
        <v>5617</v>
      </c>
      <c r="V82" s="208">
        <v>44379.0</v>
      </c>
      <c r="W82" s="208">
        <v>44383.0</v>
      </c>
      <c r="X82" s="1"/>
      <c r="Y82" s="1" t="b">
        <v>1</v>
      </c>
      <c r="Z82" s="363">
        <v>44375.0</v>
      </c>
      <c r="AA82" s="1" t="s">
        <v>1506</v>
      </c>
      <c r="AB82" s="364">
        <v>44376.0</v>
      </c>
      <c r="AC82" s="1" t="s">
        <v>43</v>
      </c>
      <c r="AD82" s="363">
        <v>44426.0</v>
      </c>
      <c r="AE82" s="1"/>
      <c r="AF82" s="1"/>
      <c r="AG82" s="1"/>
      <c r="AH82" s="1"/>
      <c r="AI82" s="1"/>
      <c r="AJ82" s="1" t="s">
        <v>909</v>
      </c>
      <c r="AK82" s="1" t="s">
        <v>5356</v>
      </c>
      <c r="AL82" s="1"/>
      <c r="AM82" s="1"/>
    </row>
    <row r="83" ht="15.75" customHeight="1">
      <c r="A83" s="56" t="s">
        <v>5618</v>
      </c>
      <c r="B83" s="56" t="s">
        <v>5619</v>
      </c>
      <c r="C83" s="56" t="str">
        <f>VLOOKUP(A83,'import Diyarbakır'!A:J,3,0)</f>
        <v>DOĞRU</v>
      </c>
      <c r="D83" s="56" t="s">
        <v>1348</v>
      </c>
      <c r="E83" s="56" t="str">
        <f>VLOOKUP(A83,'import Diyarbakır'!A:J,5,0)</f>
        <v>MEHMET CEMİL ARSLAN</v>
      </c>
      <c r="F83" s="56">
        <f>VLOOKUP(A83,'import Diyarbakır'!A:J,6,0)</f>
        <v>5523951028</v>
      </c>
      <c r="G83" s="56" t="str">
        <f>VLOOKUP(A83,'import Diyarbakır'!A:J,7,0)</f>
        <v>Kayapınar</v>
      </c>
      <c r="H83" s="56" t="str">
        <f>VLOOKUP(A83,'import Diyarbakır'!A:J,8,0)</f>
        <v>Mezopotamya</v>
      </c>
      <c r="I83" s="56" t="str">
        <f>VLOOKUP(A83,'import Diyarbakır'!A:J,9,0)</f>
        <v>Mahabad Blv. Mezopotamya Cad. Pia Royal Sitesi A blok altı No:26 Kayapınar/Diyarbakır</v>
      </c>
      <c r="J83" s="216" t="str">
        <f>VLOOKUP(A83,'import Diyarbakır'!A:J,10,0)</f>
        <v>Geleneksel</v>
      </c>
      <c r="K83" s="56" t="s">
        <v>5620</v>
      </c>
      <c r="L83" s="56">
        <v>5.523951028E9</v>
      </c>
      <c r="M83" s="56" t="s">
        <v>5360</v>
      </c>
      <c r="N83" s="56" t="s">
        <v>2358</v>
      </c>
      <c r="O83" s="56" t="s">
        <v>5621</v>
      </c>
      <c r="P83" s="230" t="str">
        <f>VLOOKUP(A83,'import Diyarbakır'!A:J,16,0)</f>
        <v>#REF!</v>
      </c>
      <c r="Q83" s="1" t="b">
        <v>1</v>
      </c>
      <c r="R83" s="1"/>
      <c r="S83" s="1"/>
      <c r="T83" s="1"/>
      <c r="U83" s="1" t="s">
        <v>5622</v>
      </c>
      <c r="V83" s="208"/>
      <c r="W83" s="208"/>
      <c r="X83" s="1"/>
      <c r="Y83" s="1" t="b">
        <v>1</v>
      </c>
      <c r="Z83" s="363">
        <v>44410.0</v>
      </c>
      <c r="AA83" s="1" t="s">
        <v>43</v>
      </c>
      <c r="AB83" s="363">
        <v>44413.0</v>
      </c>
      <c r="AC83" s="1"/>
      <c r="AD83" s="363">
        <v>44413.0</v>
      </c>
      <c r="AE83" s="1" t="s">
        <v>43</v>
      </c>
      <c r="AF83" s="363">
        <v>44421.0</v>
      </c>
      <c r="AG83" s="1" t="s">
        <v>1353</v>
      </c>
      <c r="AH83" s="363">
        <v>44517.0</v>
      </c>
      <c r="AI83" s="1" t="s">
        <v>4973</v>
      </c>
      <c r="AJ83" s="1" t="s">
        <v>5370</v>
      </c>
      <c r="AK83" s="1" t="s">
        <v>5370</v>
      </c>
      <c r="AL83" s="1" t="s">
        <v>5371</v>
      </c>
      <c r="AM83" s="1" t="s">
        <v>128</v>
      </c>
    </row>
    <row r="84" ht="15.75" customHeight="1">
      <c r="A84" s="211" t="s">
        <v>5623</v>
      </c>
      <c r="B84" s="211" t="s">
        <v>5624</v>
      </c>
      <c r="C84" s="56" t="str">
        <f>VLOOKUP(A84,'import Diyarbakır'!A:J,3,0)</f>
        <v>DOĞRU</v>
      </c>
      <c r="D84" s="211" t="s">
        <v>1378</v>
      </c>
      <c r="E84" s="56" t="str">
        <f>VLOOKUP(A84,'import Diyarbakır'!A:J,5,0)</f>
        <v>Murat Dallı</v>
      </c>
      <c r="F84" s="56">
        <f>VLOOKUP(A84,'import Diyarbakır'!A:J,6,0)</f>
        <v>5457230284</v>
      </c>
      <c r="G84" s="56" t="str">
        <f>VLOOKUP(A84,'import Diyarbakır'!A:J,7,0)</f>
        <v>Kayapınar</v>
      </c>
      <c r="H84" s="56" t="str">
        <f>VLOOKUP(A84,'import Diyarbakır'!A:J,8,0)</f>
        <v>Huzurevleri</v>
      </c>
      <c r="I84" s="56" t="str">
        <f>VLOOKUP(A84,'import Diyarbakır'!A:J,9,0)</f>
        <v>Medya mah. 99. Sok Ömer Faruk 3 sitesi altı kayapınar diyarbakır</v>
      </c>
      <c r="J84" s="216" t="str">
        <f>VLOOKUP(A84,'import Diyarbakır'!A:J,10,0)</f>
        <v>Geleneksel</v>
      </c>
      <c r="K84" s="211" t="s">
        <v>5625</v>
      </c>
      <c r="L84" s="211">
        <v>5.457230284E9</v>
      </c>
      <c r="M84" s="211" t="s">
        <v>5360</v>
      </c>
      <c r="N84" s="211" t="s">
        <v>5404</v>
      </c>
      <c r="O84" s="211" t="s">
        <v>5626</v>
      </c>
      <c r="P84" s="230" t="str">
        <f>VLOOKUP(A84,'import Diyarbakır'!A:J,16,0)</f>
        <v>#REF!</v>
      </c>
      <c r="Q84" s="1" t="b">
        <v>0</v>
      </c>
      <c r="R84" s="1"/>
      <c r="S84" s="1"/>
      <c r="T84" s="1"/>
      <c r="U84" s="56"/>
      <c r="V84" s="208"/>
      <c r="W84" s="208"/>
      <c r="X84" s="1"/>
      <c r="Y84" s="1" t="b">
        <v>0</v>
      </c>
      <c r="Z84" s="363"/>
      <c r="AA84" s="1"/>
      <c r="AB84" s="363"/>
      <c r="AC84" s="1"/>
      <c r="AD84" s="363"/>
      <c r="AE84" s="1"/>
      <c r="AF84" s="1"/>
      <c r="AG84" s="1"/>
      <c r="AH84" s="1"/>
      <c r="AI84" s="1"/>
      <c r="AJ84" s="1"/>
      <c r="AK84" s="1"/>
      <c r="AL84" s="1"/>
      <c r="AM84" s="1"/>
    </row>
    <row r="85" ht="15.75" customHeight="1">
      <c r="A85" s="56" t="s">
        <v>5627</v>
      </c>
      <c r="B85" s="56" t="s">
        <v>5628</v>
      </c>
      <c r="C85" s="56" t="str">
        <f>VLOOKUP(A85,'import Diyarbakır'!A:J,3,0)</f>
        <v>DOĞRU</v>
      </c>
      <c r="D85" s="56" t="s">
        <v>1370</v>
      </c>
      <c r="E85" s="56" t="str">
        <f>VLOOKUP(A85,'import Diyarbakır'!A:J,5,0)</f>
        <v>AYSER BAŞER</v>
      </c>
      <c r="F85" s="56">
        <f>VLOOKUP(A85,'import Diyarbakır'!A:J,6,0)</f>
        <v>5526003435</v>
      </c>
      <c r="G85" s="56" t="str">
        <f>VLOOKUP(A85,'import Diyarbakır'!A:J,7,0)</f>
        <v>Bismil</v>
      </c>
      <c r="H85" s="56" t="str">
        <f>VLOOKUP(A85,'import Diyarbakır'!A:J,8,0)</f>
        <v>Fırat</v>
      </c>
      <c r="I85" s="56" t="str">
        <f>VLOOKUP(A85,'import Diyarbakır'!A:J,9,0)</f>
        <v>Akpınar Mah. Özgürlük Bulv. No:26/E Bismil/Diyarbakır</v>
      </c>
      <c r="J85" s="216" t="str">
        <f>VLOOKUP(A85,'import Diyarbakır'!A:J,10,0)</f>
        <v>Geleneksel</v>
      </c>
      <c r="K85" s="56" t="s">
        <v>5629</v>
      </c>
      <c r="L85" s="56">
        <v>5.526003435E9</v>
      </c>
      <c r="M85" s="56" t="s">
        <v>5630</v>
      </c>
      <c r="N85" s="56" t="s">
        <v>2358</v>
      </c>
      <c r="O85" s="56" t="s">
        <v>5631</v>
      </c>
      <c r="P85" s="230" t="str">
        <f>VLOOKUP(A85,'import Diyarbakır'!A:J,16,0)</f>
        <v>#REF!</v>
      </c>
      <c r="Q85" s="1" t="b">
        <v>0</v>
      </c>
      <c r="R85" s="1" t="s">
        <v>34</v>
      </c>
      <c r="S85" s="1" t="s">
        <v>5356</v>
      </c>
      <c r="T85" s="1" t="s">
        <v>4853</v>
      </c>
      <c r="U85" s="1" t="s">
        <v>5632</v>
      </c>
      <c r="V85" s="208">
        <v>44414.0</v>
      </c>
      <c r="W85" s="208">
        <v>44419.0</v>
      </c>
      <c r="X85" s="1"/>
      <c r="Y85" s="1" t="b">
        <v>1</v>
      </c>
      <c r="Z85" s="363">
        <v>44414.0</v>
      </c>
      <c r="AA85" s="1"/>
      <c r="AB85" s="1"/>
      <c r="AC85" s="1"/>
      <c r="AD85" s="1"/>
      <c r="AE85" s="1"/>
      <c r="AF85" s="1"/>
      <c r="AG85" s="1"/>
      <c r="AH85" s="1"/>
      <c r="AI85" s="1" t="s">
        <v>5356</v>
      </c>
      <c r="AJ85" s="1"/>
      <c r="AK85" s="1"/>
      <c r="AL85" s="1"/>
      <c r="AM85" s="1"/>
    </row>
    <row r="86" ht="15.75" customHeight="1">
      <c r="A86" s="56" t="s">
        <v>4769</v>
      </c>
      <c r="B86" s="56" t="s">
        <v>4770</v>
      </c>
      <c r="C86" s="56" t="str">
        <f>VLOOKUP(A86,'import Diyarbakır'!A:J,3,0)</f>
        <v>DOĞRU</v>
      </c>
      <c r="D86" s="56" t="s">
        <v>1370</v>
      </c>
      <c r="E86" s="56" t="str">
        <f>VLOOKUP(A86,'import Diyarbakır'!A:J,5,0)</f>
        <v>BAYRAM YAKACI</v>
      </c>
      <c r="F86" s="56">
        <f>VLOOKUP(A86,'import Diyarbakır'!A:J,6,0)</f>
        <v>5525697721</v>
      </c>
      <c r="G86" s="56" t="str">
        <f>VLOOKUP(A86,'import Diyarbakır'!A:J,7,0)</f>
        <v>Kayapınar</v>
      </c>
      <c r="H86" s="56" t="str">
        <f>VLOOKUP(A86,'import Diyarbakır'!A:J,8,0)</f>
        <v>Fırat</v>
      </c>
      <c r="I86" s="56" t="str">
        <f>VLOOKUP(A86,'import Diyarbakır'!A:J,9,0)</f>
        <v>Medya Mah. 629. Sok. Urfa Blv. Ceylan Karavil Avm Kat:2 No:3028 Kayapınar/Diyarbakır</v>
      </c>
      <c r="J86" s="216" t="str">
        <f>VLOOKUP(A86,'import Diyarbakır'!A:J,10,0)</f>
        <v>Geleneksel</v>
      </c>
      <c r="K86" s="56" t="s">
        <v>5633</v>
      </c>
      <c r="L86" s="56">
        <v>5.525697721E9</v>
      </c>
      <c r="M86" s="56" t="s">
        <v>5360</v>
      </c>
      <c r="N86" s="56" t="s">
        <v>2358</v>
      </c>
      <c r="O86" s="56" t="s">
        <v>4773</v>
      </c>
      <c r="P86" s="230" t="str">
        <f>VLOOKUP(A86,'import Diyarbakır'!A:J,16,0)</f>
        <v>#REF!</v>
      </c>
      <c r="Q86" s="1" t="b">
        <v>1</v>
      </c>
      <c r="R86" s="1"/>
      <c r="S86" s="1"/>
      <c r="T86" s="1"/>
      <c r="U86" s="1" t="s">
        <v>5634</v>
      </c>
      <c r="V86" s="208"/>
      <c r="W86" s="208"/>
      <c r="X86" s="1"/>
      <c r="Y86" s="1" t="b">
        <v>1</v>
      </c>
      <c r="Z86" s="1"/>
      <c r="AA86" s="1" t="s">
        <v>1353</v>
      </c>
      <c r="AB86" s="363">
        <v>44406.0</v>
      </c>
      <c r="AC86" s="1" t="s">
        <v>1353</v>
      </c>
      <c r="AD86" s="363">
        <v>44418.0</v>
      </c>
      <c r="AE86" s="1" t="s">
        <v>1353</v>
      </c>
      <c r="AF86" s="363">
        <v>44427.0</v>
      </c>
      <c r="AG86" s="1" t="s">
        <v>43</v>
      </c>
      <c r="AH86" s="363">
        <v>44517.0</v>
      </c>
      <c r="AI86" s="1"/>
      <c r="AJ86" s="1"/>
      <c r="AK86" s="1"/>
      <c r="AL86" s="1" t="s">
        <v>5370</v>
      </c>
      <c r="AM86" s="1" t="s">
        <v>128</v>
      </c>
    </row>
    <row r="87" ht="15.75" customHeight="1">
      <c r="A87" s="56" t="s">
        <v>5173</v>
      </c>
      <c r="B87" s="56" t="s">
        <v>5174</v>
      </c>
      <c r="C87" s="56" t="str">
        <f>VLOOKUP(A87,'import Diyarbakır'!A:J,3,0)</f>
        <v>DOĞRU</v>
      </c>
      <c r="D87" s="56" t="s">
        <v>1507</v>
      </c>
      <c r="E87" s="56" t="str">
        <f>VLOOKUP(A87,'import Diyarbakır'!A:J,5,0)</f>
        <v>Filiz Ersöz</v>
      </c>
      <c r="F87" s="56">
        <f>VLOOKUP(A87,'import Diyarbakır'!A:J,6,0)</f>
        <v>5077403011</v>
      </c>
      <c r="G87" s="56" t="str">
        <f>VLOOKUP(A87,'import Diyarbakır'!A:J,7,0)</f>
        <v>Sur</v>
      </c>
      <c r="H87" s="56" t="str">
        <f>VLOOKUP(A87,'import Diyarbakır'!A:J,8,0)</f>
        <v>Dabanoğlu</v>
      </c>
      <c r="I87" s="56" t="str">
        <f>VLOOKUP(A87,'import Diyarbakır'!A:J,9,0)</f>
        <v>ULU CAMİİ KARŞISI HELVACI YAKUB EFENDİ SUR/DİYARBAKIR</v>
      </c>
      <c r="J87" s="216" t="str">
        <f>VLOOKUP(A87,'import Diyarbakır'!A:J,10,0)</f>
        <v>Geleneksel</v>
      </c>
      <c r="K87" s="56" t="s">
        <v>5635</v>
      </c>
      <c r="L87" s="56">
        <v>5.077403011E9</v>
      </c>
      <c r="M87" s="56" t="s">
        <v>5427</v>
      </c>
      <c r="N87" s="56" t="s">
        <v>5636</v>
      </c>
      <c r="O87" s="56" t="s">
        <v>5178</v>
      </c>
      <c r="P87" s="230" t="str">
        <f>VLOOKUP(A87,'import Diyarbakır'!A:J,16,0)</f>
        <v>#REF!</v>
      </c>
      <c r="Q87" s="1" t="b">
        <v>0</v>
      </c>
      <c r="R87" s="1" t="s">
        <v>38</v>
      </c>
      <c r="S87" s="1" t="s">
        <v>610</v>
      </c>
      <c r="T87" s="1" t="s">
        <v>4853</v>
      </c>
      <c r="U87" s="1"/>
      <c r="V87" s="208">
        <v>44501.0</v>
      </c>
      <c r="W87" s="208">
        <v>44502.0</v>
      </c>
      <c r="X87" s="1"/>
      <c r="Y87" s="1" t="b">
        <v>1</v>
      </c>
      <c r="Z87" s="363">
        <v>44501.0</v>
      </c>
      <c r="AA87" s="1"/>
      <c r="AB87" s="363"/>
      <c r="AC87" s="1"/>
      <c r="AD87" s="363"/>
      <c r="AE87" s="1"/>
      <c r="AF87" s="1"/>
      <c r="AG87" s="1"/>
      <c r="AH87" s="1"/>
      <c r="AI87" s="1" t="s">
        <v>610</v>
      </c>
      <c r="AJ87" s="1"/>
      <c r="AK87" s="1"/>
      <c r="AL87" s="1"/>
      <c r="AM87" s="1"/>
    </row>
    <row r="88" ht="15.75" customHeight="1">
      <c r="A88" s="56" t="s">
        <v>5347</v>
      </c>
      <c r="B88" s="56" t="s">
        <v>5348</v>
      </c>
      <c r="C88" s="56" t="str">
        <f>VLOOKUP(A88,'import Diyarbakır'!A:J,3,0)</f>
        <v>DOĞRU</v>
      </c>
      <c r="D88" s="56" t="s">
        <v>1356</v>
      </c>
      <c r="E88" s="56" t="str">
        <f>VLOOKUP(A88,'import Diyarbakır'!A:J,5,0)</f>
        <v>SEVCAN ALÇU</v>
      </c>
      <c r="F88" s="56">
        <f>VLOOKUP(A88,'import Diyarbakır'!A:J,6,0)</f>
        <v>5419799195</v>
      </c>
      <c r="G88" s="56" t="str">
        <f>VLOOKUP(A88,'import Diyarbakır'!A:J,7,0)</f>
        <v>Bağlar</v>
      </c>
      <c r="H88" s="56" t="str">
        <f>VLOOKUP(A88,'import Diyarbakır'!A:J,8,0)</f>
        <v>Bağcılar 1. Bölge</v>
      </c>
      <c r="I88" s="56" t="str">
        <f>VLOOKUP(A88,'import Diyarbakır'!A:J,9,0)</f>
        <v>Bağcılar Mah. Orhan Doğan Cad. No:15/B Bağlar/Diyarbakır</v>
      </c>
      <c r="J88" s="216" t="str">
        <f>VLOOKUP(A88,'import Diyarbakır'!A:J,10,0)</f>
        <v>Geleneksel</v>
      </c>
      <c r="K88" s="56" t="s">
        <v>5637</v>
      </c>
      <c r="L88" s="56">
        <v>5.419799195E9</v>
      </c>
      <c r="M88" s="56" t="s">
        <v>5394</v>
      </c>
      <c r="N88" s="56" t="s">
        <v>5444</v>
      </c>
      <c r="O88" s="56" t="s">
        <v>5350</v>
      </c>
      <c r="P88" s="230" t="str">
        <f>VLOOKUP(A88,'import Diyarbakır'!A:J,16,0)</f>
        <v>#REF!</v>
      </c>
      <c r="Q88" s="1" t="b">
        <v>0</v>
      </c>
      <c r="R88" s="1" t="s">
        <v>33</v>
      </c>
      <c r="S88" s="1" t="s">
        <v>106</v>
      </c>
      <c r="T88" s="207" t="s">
        <v>5251</v>
      </c>
      <c r="U88" s="56" t="s">
        <v>5638</v>
      </c>
      <c r="V88" s="208">
        <v>44636.0</v>
      </c>
      <c r="W88" s="208">
        <v>44637.0</v>
      </c>
      <c r="X88" s="1"/>
      <c r="Y88" s="1" t="b">
        <v>1</v>
      </c>
      <c r="Z88" s="363">
        <v>44631.0</v>
      </c>
      <c r="AA88" s="1" t="s">
        <v>1353</v>
      </c>
      <c r="AB88" s="363">
        <v>44636.0</v>
      </c>
      <c r="AC88" s="1"/>
      <c r="AD88" s="363"/>
      <c r="AE88" s="1"/>
      <c r="AF88" s="1"/>
      <c r="AG88" s="1"/>
      <c r="AH88" s="1"/>
      <c r="AI88" s="1" t="s">
        <v>149</v>
      </c>
      <c r="AJ88" s="1" t="s">
        <v>106</v>
      </c>
      <c r="AK88" s="1"/>
      <c r="AL88" s="1"/>
      <c r="AM88" s="1"/>
    </row>
    <row r="89" ht="15.75" customHeight="1">
      <c r="A89" s="56" t="s">
        <v>5190</v>
      </c>
      <c r="B89" s="56" t="s">
        <v>5191</v>
      </c>
      <c r="C89" s="56" t="str">
        <f>VLOOKUP(A89,'import Diyarbakır'!A:J,3,0)</f>
        <v>DOĞRU</v>
      </c>
      <c r="D89" s="56" t="s">
        <v>1827</v>
      </c>
      <c r="E89" s="56" t="str">
        <f>VLOOKUP(A89,'import Diyarbakır'!A:J,5,0)</f>
        <v>İLHAMİ SÜMER</v>
      </c>
      <c r="F89" s="56">
        <f>VLOOKUP(A89,'import Diyarbakır'!A:J,6,0)</f>
        <v>4122550405</v>
      </c>
      <c r="G89" s="56" t="str">
        <f>VLOOKUP(A89,'import Diyarbakır'!A:J,7,0)</f>
        <v>Kayapınar</v>
      </c>
      <c r="H89" s="56" t="str">
        <f>VLOOKUP(A89,'import Diyarbakır'!A:J,8,0)</f>
        <v>Fırat</v>
      </c>
      <c r="I89" s="56" t="str">
        <f>VLOOKUP(A89,'import Diyarbakır'!A:J,9,0)</f>
        <v>Barış Mah. Urfa Blv. Y.Fidan 5 No:178/B Kayapınar/Diyarbakır</v>
      </c>
      <c r="J89" s="216" t="str">
        <f>VLOOKUP(A89,'import Diyarbakır'!A:J,10,0)</f>
        <v>Geleneksel</v>
      </c>
      <c r="K89" s="56" t="s">
        <v>5639</v>
      </c>
      <c r="L89" s="56">
        <v>4.122550405E9</v>
      </c>
      <c r="M89" s="56" t="s">
        <v>5360</v>
      </c>
      <c r="N89" s="56" t="s">
        <v>5640</v>
      </c>
      <c r="O89" s="56" t="s">
        <v>5194</v>
      </c>
      <c r="P89" s="230" t="str">
        <f>VLOOKUP(A89,'import Diyarbakır'!A:J,16,0)</f>
        <v>#REF!</v>
      </c>
      <c r="Q89" s="1" t="b">
        <v>0</v>
      </c>
      <c r="R89" s="1" t="s">
        <v>38</v>
      </c>
      <c r="S89" s="1" t="s">
        <v>610</v>
      </c>
      <c r="T89" s="1" t="s">
        <v>4853</v>
      </c>
      <c r="U89" s="1"/>
      <c r="V89" s="208">
        <v>44503.0</v>
      </c>
      <c r="W89" s="208">
        <v>44504.0</v>
      </c>
      <c r="X89" s="1"/>
      <c r="Y89" s="1" t="b">
        <v>1</v>
      </c>
      <c r="Z89" s="363">
        <v>44503.0</v>
      </c>
      <c r="AA89" s="1"/>
      <c r="AB89" s="363"/>
      <c r="AC89" s="1"/>
      <c r="AD89" s="363"/>
      <c r="AE89" s="1"/>
      <c r="AF89" s="1"/>
      <c r="AG89" s="1"/>
      <c r="AH89" s="1"/>
      <c r="AI89" s="1" t="s">
        <v>610</v>
      </c>
      <c r="AJ89" s="1"/>
      <c r="AK89" s="1"/>
      <c r="AL89" s="1"/>
      <c r="AM89" s="1"/>
    </row>
    <row r="90" ht="15.75" customHeight="1">
      <c r="A90" s="56" t="s">
        <v>5010</v>
      </c>
      <c r="B90" s="56" t="s">
        <v>5011</v>
      </c>
      <c r="C90" s="56" t="str">
        <f>VLOOKUP(A90,'import Diyarbakır'!A:J,3,0)</f>
        <v>DOĞRU</v>
      </c>
      <c r="D90" s="56" t="s">
        <v>1827</v>
      </c>
      <c r="E90" s="56" t="str">
        <f>VLOOKUP(A90,'import Diyarbakır'!A:J,5,0)</f>
        <v>EYYÜP ÇİFTÇİ</v>
      </c>
      <c r="F90" s="56">
        <f>VLOOKUP(A90,'import Diyarbakır'!A:J,6,0)</f>
        <v>5386495525</v>
      </c>
      <c r="G90" s="56" t="str">
        <f>VLOOKUP(A90,'import Diyarbakır'!A:J,7,0)</f>
        <v>Kayapınar</v>
      </c>
      <c r="H90" s="56" t="str">
        <f>VLOOKUP(A90,'import Diyarbakır'!A:J,8,0)</f>
        <v>Diclekent</v>
      </c>
      <c r="I90" s="56" t="str">
        <f>VLOOKUP(A90,'import Diyarbakır'!A:J,9,0)</f>
        <v>75 Yol Üstü Tekel Cad. Mahabad Bulv. Nurçay4 Narin Evler B Blok Altı No:27 Diclekent/Diyarbakır</v>
      </c>
      <c r="J90" s="216" t="str">
        <f>VLOOKUP(A90,'import Diyarbakır'!A:J,10,0)</f>
        <v>Geleneksel</v>
      </c>
      <c r="K90" s="56" t="s">
        <v>5641</v>
      </c>
      <c r="L90" s="56">
        <v>5.386495525E9</v>
      </c>
      <c r="M90" s="56" t="s">
        <v>5360</v>
      </c>
      <c r="N90" s="56" t="s">
        <v>5366</v>
      </c>
      <c r="O90" s="56" t="s">
        <v>5013</v>
      </c>
      <c r="P90" s="230" t="str">
        <f>VLOOKUP(A90,'import Diyarbakır'!A:J,16,0)</f>
        <v>#REF!</v>
      </c>
      <c r="Q90" s="1" t="b">
        <v>0</v>
      </c>
      <c r="R90" s="1" t="s">
        <v>38</v>
      </c>
      <c r="S90" s="1" t="s">
        <v>984</v>
      </c>
      <c r="T90" s="1" t="s">
        <v>4853</v>
      </c>
      <c r="U90" s="1">
        <v>5.3630161E9</v>
      </c>
      <c r="V90" s="208">
        <v>44405.0</v>
      </c>
      <c r="W90" s="208">
        <v>44410.0</v>
      </c>
      <c r="X90" s="1"/>
      <c r="Y90" s="1" t="b">
        <v>1</v>
      </c>
      <c r="Z90" s="363">
        <v>44405.0</v>
      </c>
      <c r="AA90" s="1"/>
      <c r="AB90" s="1"/>
      <c r="AC90" s="1"/>
      <c r="AD90" s="1"/>
      <c r="AE90" s="1"/>
      <c r="AF90" s="1"/>
      <c r="AG90" s="1"/>
      <c r="AH90" s="1"/>
      <c r="AI90" s="1" t="s">
        <v>984</v>
      </c>
      <c r="AJ90" s="1"/>
      <c r="AK90" s="1"/>
      <c r="AL90" s="1"/>
      <c r="AM90" s="1"/>
    </row>
    <row r="91" ht="15.75" customHeight="1">
      <c r="A91" s="56" t="s">
        <v>5343</v>
      </c>
      <c r="B91" s="56" t="s">
        <v>5344</v>
      </c>
      <c r="C91" s="56" t="str">
        <f>VLOOKUP(A91,'import Diyarbakır'!A:J,3,0)</f>
        <v>DOĞRU</v>
      </c>
      <c r="D91" s="56" t="s">
        <v>1348</v>
      </c>
      <c r="E91" s="56" t="str">
        <f>VLOOKUP(A91,'import Diyarbakır'!A:J,5,0)</f>
        <v>İhsan Yağlı</v>
      </c>
      <c r="F91" s="56">
        <f>VLOOKUP(A91,'import Diyarbakır'!A:J,6,0)</f>
        <v>5350328308</v>
      </c>
      <c r="G91" s="56" t="str">
        <f>VLOOKUP(A91,'import Diyarbakır'!A:J,7,0)</f>
        <v>Kayapınar</v>
      </c>
      <c r="H91" s="56" t="str">
        <f>VLOOKUP(A91,'import Diyarbakır'!A:J,8,0)</f>
        <v>Huzurevleri</v>
      </c>
      <c r="I91" s="56" t="str">
        <f>VLOOKUP(A91,'import Diyarbakır'!A:J,9,0)</f>
        <v>MEDYA MAH. 638. SK. NO: 3 E KAYAPINAR/ DİYARBAKIR</v>
      </c>
      <c r="J91" s="216" t="str">
        <f>VLOOKUP(A91,'import Diyarbakır'!A:J,10,0)</f>
        <v>Geleneksel</v>
      </c>
      <c r="K91" s="56" t="s">
        <v>5642</v>
      </c>
      <c r="L91" s="56">
        <v>5.350328308E9</v>
      </c>
      <c r="M91" s="56" t="s">
        <v>5360</v>
      </c>
      <c r="N91" s="56" t="s">
        <v>5404</v>
      </c>
      <c r="O91" s="56" t="s">
        <v>5346</v>
      </c>
      <c r="P91" s="230" t="str">
        <f>VLOOKUP(A91,'import Diyarbakır'!A:J,16,0)</f>
        <v>#REF!</v>
      </c>
      <c r="Q91" s="1" t="b">
        <v>0</v>
      </c>
      <c r="R91" s="1" t="s">
        <v>38</v>
      </c>
      <c r="S91" s="1" t="s">
        <v>106</v>
      </c>
      <c r="T91" s="207" t="s">
        <v>5251</v>
      </c>
      <c r="U91" s="56"/>
      <c r="V91" s="208">
        <v>44636.0</v>
      </c>
      <c r="W91" s="208">
        <v>44637.0</v>
      </c>
      <c r="X91" s="1"/>
      <c r="Y91" s="1" t="s">
        <v>1353</v>
      </c>
      <c r="Z91" s="363">
        <v>44636.0</v>
      </c>
      <c r="AA91" s="1"/>
      <c r="AB91" s="363"/>
      <c r="AC91" s="1"/>
      <c r="AD91" s="363"/>
      <c r="AE91" s="1"/>
      <c r="AF91" s="1"/>
      <c r="AG91" s="1"/>
      <c r="AH91" s="1"/>
      <c r="AI91" s="1" t="s">
        <v>106</v>
      </c>
      <c r="AJ91" s="1"/>
      <c r="AK91" s="1"/>
      <c r="AL91" s="1"/>
      <c r="AM91" s="1"/>
    </row>
    <row r="92" ht="15.75" customHeight="1">
      <c r="A92" s="211" t="s">
        <v>5643</v>
      </c>
      <c r="B92" s="211" t="s">
        <v>5644</v>
      </c>
      <c r="C92" s="56" t="str">
        <f>VLOOKUP(A92,'import Diyarbakır'!A:J,3,0)</f>
        <v>DOĞRU</v>
      </c>
      <c r="D92" s="211" t="s">
        <v>1507</v>
      </c>
      <c r="E92" s="56" t="str">
        <f>VLOOKUP(A92,'import Diyarbakır'!A:J,5,0)</f>
        <v>RAMAZAN AVŞAR</v>
      </c>
      <c r="F92" s="56">
        <f>VLOOKUP(A92,'import Diyarbakır'!A:J,6,0)</f>
        <v>4122573928</v>
      </c>
      <c r="G92" s="56" t="str">
        <f>VLOOKUP(A92,'import Diyarbakır'!A:J,7,0)</f>
        <v>Kayapınar</v>
      </c>
      <c r="H92" s="56" t="str">
        <f>VLOOKUP(A92,'import Diyarbakır'!A:J,8,0)</f>
        <v>Diclekent</v>
      </c>
      <c r="I92" s="56" t="str">
        <f>VLOOKUP(A92,'import Diyarbakır'!A:J,9,0)</f>
        <v>MEDYA MAH. DİCLEKENT BLV. NO: 140 A KAYAPINAR/ DİYARBAKIR</v>
      </c>
      <c r="J92" s="216" t="str">
        <f>VLOOKUP(A92,'import Diyarbakır'!A:J,10,0)</f>
        <v>Geleneksel</v>
      </c>
      <c r="K92" s="211" t="s">
        <v>5645</v>
      </c>
      <c r="L92" s="211">
        <v>4.122573928E9</v>
      </c>
      <c r="M92" s="211" t="s">
        <v>5360</v>
      </c>
      <c r="N92" s="211" t="s">
        <v>5366</v>
      </c>
      <c r="O92" s="211" t="s">
        <v>5646</v>
      </c>
      <c r="P92" s="230" t="str">
        <f>VLOOKUP(A92,'import Diyarbakır'!A:J,16,0)</f>
        <v>#REF!</v>
      </c>
      <c r="Q92" s="1" t="b">
        <v>0</v>
      </c>
      <c r="R92" s="1"/>
      <c r="S92" s="1"/>
      <c r="T92" s="1"/>
      <c r="U92" s="56"/>
      <c r="V92" s="208"/>
      <c r="W92" s="367"/>
      <c r="X92" s="1"/>
      <c r="Y92" s="1" t="b">
        <v>0</v>
      </c>
      <c r="Z92" s="363"/>
      <c r="AA92" s="1"/>
      <c r="AB92" s="363"/>
      <c r="AC92" s="1"/>
      <c r="AD92" s="363"/>
      <c r="AE92" s="1"/>
      <c r="AF92" s="1"/>
      <c r="AG92" s="1"/>
      <c r="AH92" s="1"/>
      <c r="AI92" s="1"/>
      <c r="AJ92" s="1"/>
      <c r="AK92" s="1"/>
      <c r="AL92" s="1"/>
      <c r="AM92" s="1"/>
    </row>
    <row r="93" ht="15.75" customHeight="1">
      <c r="A93" s="56" t="s">
        <v>5647</v>
      </c>
      <c r="B93" s="56" t="s">
        <v>5648</v>
      </c>
      <c r="C93" s="56" t="str">
        <f>VLOOKUP(A93,'import Diyarbakır'!A:J,3,0)</f>
        <v>DOĞRU</v>
      </c>
      <c r="D93" s="56" t="s">
        <v>1507</v>
      </c>
      <c r="E93" s="56" t="str">
        <f>VLOOKUP(A93,'import Diyarbakır'!A:J,5,0)</f>
        <v>MEHMET EK</v>
      </c>
      <c r="F93" s="56">
        <f>VLOOKUP(A93,'import Diyarbakır'!A:J,6,0)</f>
        <v>4125029705</v>
      </c>
      <c r="G93" s="56" t="str">
        <f>VLOOKUP(A93,'import Diyarbakır'!A:J,7,0)</f>
        <v>Bağlar</v>
      </c>
      <c r="H93" s="56" t="str">
        <f>VLOOKUP(A93,'import Diyarbakır'!A:J,8,0)</f>
        <v>Bağcılar 1. Bölge</v>
      </c>
      <c r="I93" s="56" t="str">
        <f>VLOOKUP(A93,'import Diyarbakır'!A:J,9,0)</f>
        <v>bağcılar mah. kamişlo blv.kom nevroz sıt. altı Bağlar/Diyarbakır</v>
      </c>
      <c r="J93" s="216" t="str">
        <f>VLOOKUP(A93,'import Diyarbakır'!A:J,10,0)</f>
        <v>Geleneksel</v>
      </c>
      <c r="K93" s="56" t="s">
        <v>5649</v>
      </c>
      <c r="L93" s="56">
        <v>4.125029705E9</v>
      </c>
      <c r="M93" s="56" t="s">
        <v>5394</v>
      </c>
      <c r="N93" s="56" t="s">
        <v>5444</v>
      </c>
      <c r="O93" s="56" t="s">
        <v>5650</v>
      </c>
      <c r="P93" s="230" t="str">
        <f>VLOOKUP(A93,'import Diyarbakır'!A:J,16,0)</f>
        <v>#REF!</v>
      </c>
      <c r="Q93" s="1" t="b">
        <v>1</v>
      </c>
      <c r="R93" s="1"/>
      <c r="S93" s="1"/>
      <c r="T93" s="1"/>
      <c r="U93" s="56" t="s">
        <v>5651</v>
      </c>
      <c r="V93" s="208"/>
      <c r="W93" s="208"/>
      <c r="X93" s="1"/>
      <c r="Y93" s="1" t="b">
        <v>1</v>
      </c>
      <c r="Z93" s="363">
        <v>44631.0</v>
      </c>
      <c r="AA93" s="1"/>
      <c r="AB93" s="363"/>
      <c r="AC93" s="1"/>
      <c r="AD93" s="363"/>
      <c r="AE93" s="1"/>
      <c r="AF93" s="1"/>
      <c r="AG93" s="1"/>
      <c r="AH93" s="1"/>
      <c r="AI93" s="1" t="s">
        <v>149</v>
      </c>
      <c r="AJ93" s="1"/>
      <c r="AK93" s="1"/>
      <c r="AL93" s="1"/>
      <c r="AM93" s="1"/>
    </row>
    <row r="94" ht="15.75" customHeight="1">
      <c r="A94" s="56" t="s">
        <v>5652</v>
      </c>
      <c r="B94" s="56" t="s">
        <v>5653</v>
      </c>
      <c r="C94" s="56" t="str">
        <f>VLOOKUP(A94,'import Diyarbakır'!A:J,3,0)</f>
        <v>DOĞRU</v>
      </c>
      <c r="D94" s="56" t="s">
        <v>1507</v>
      </c>
      <c r="E94" s="56" t="str">
        <f>VLOOKUP(A94,'import Diyarbakır'!A:J,5,0)</f>
        <v>MEHMET EK</v>
      </c>
      <c r="F94" s="56">
        <f>VLOOKUP(A94,'import Diyarbakır'!A:J,6,0)</f>
        <v>4125051763</v>
      </c>
      <c r="G94" s="56" t="str">
        <f>VLOOKUP(A94,'import Diyarbakır'!A:J,7,0)</f>
        <v>Kayapınar</v>
      </c>
      <c r="H94" s="56" t="str">
        <f>VLOOKUP(A94,'import Diyarbakır'!A:J,8,0)</f>
        <v>Huzurevleri</v>
      </c>
      <c r="I94" s="56" t="str">
        <f>VLOOKUP(A94,'import Diyarbakır'!A:J,9,0)</f>
        <v>Medya Mah. Tekel Cad. Trend life sitesi E dış kapı No:74/F Kayapınar/Diyarbakır</v>
      </c>
      <c r="J94" s="216" t="str">
        <f>VLOOKUP(A94,'import Diyarbakır'!A:J,10,0)</f>
        <v>Geleneksel</v>
      </c>
      <c r="K94" s="56" t="s">
        <v>5649</v>
      </c>
      <c r="L94" s="56">
        <v>4.125051763E9</v>
      </c>
      <c r="M94" s="56" t="s">
        <v>5360</v>
      </c>
      <c r="N94" s="56" t="s">
        <v>5404</v>
      </c>
      <c r="O94" s="56" t="s">
        <v>5654</v>
      </c>
      <c r="P94" s="230" t="str">
        <f>VLOOKUP(A94,'import Diyarbakır'!A:J,16,0)</f>
        <v>#REF!</v>
      </c>
      <c r="Q94" s="1" t="b">
        <v>1</v>
      </c>
      <c r="R94" s="1"/>
      <c r="S94" s="1"/>
      <c r="T94" s="1"/>
      <c r="U94" s="56" t="s">
        <v>5655</v>
      </c>
      <c r="V94" s="208"/>
      <c r="W94" s="208"/>
      <c r="X94" s="1"/>
      <c r="Y94" s="1" t="b">
        <v>1</v>
      </c>
      <c r="Z94" s="363">
        <v>44624.0</v>
      </c>
      <c r="AA94" s="1" t="s">
        <v>1475</v>
      </c>
      <c r="AB94" s="363">
        <v>44636.0</v>
      </c>
      <c r="AC94" s="1" t="s">
        <v>1353</v>
      </c>
      <c r="AD94" s="363">
        <v>44637.0</v>
      </c>
      <c r="AE94" s="1"/>
      <c r="AF94" s="1"/>
      <c r="AG94" s="1"/>
      <c r="AH94" s="1"/>
      <c r="AI94" s="1" t="s">
        <v>149</v>
      </c>
      <c r="AJ94" s="1" t="s">
        <v>106</v>
      </c>
      <c r="AK94" s="1" t="s">
        <v>66</v>
      </c>
      <c r="AL94" s="1"/>
      <c r="AM94" s="1"/>
    </row>
    <row r="95" ht="15.75" customHeight="1">
      <c r="A95" s="56" t="s">
        <v>5656</v>
      </c>
      <c r="B95" s="56" t="s">
        <v>5657</v>
      </c>
      <c r="C95" s="56" t="str">
        <f>VLOOKUP(A95,'import Diyarbakır'!A:J,3,0)</f>
        <v>DOĞRU</v>
      </c>
      <c r="D95" s="56" t="s">
        <v>1507</v>
      </c>
      <c r="E95" s="56" t="str">
        <f>VLOOKUP(A95,'import Diyarbakır'!A:J,5,0)</f>
        <v>MEHMET EK</v>
      </c>
      <c r="F95" s="56">
        <f>VLOOKUP(A95,'import Diyarbakır'!A:J,6,0)</f>
        <v>4122526475</v>
      </c>
      <c r="G95" s="56" t="str">
        <f>VLOOKUP(A95,'import Diyarbakır'!A:J,7,0)</f>
        <v>Kayapınar</v>
      </c>
      <c r="H95" s="56" t="str">
        <f>VLOOKUP(A95,'import Diyarbakır'!A:J,8,0)</f>
        <v>Fırat</v>
      </c>
      <c r="I95" s="56" t="str">
        <f>VLOOKUP(A95,'import Diyarbakır'!A:J,9,0)</f>
        <v>Fırat mah. Ayşenur Zara Konut Cad. Gaziler son durak çelebi 7 Kayapınar/Diyarbakır</v>
      </c>
      <c r="J95" s="216" t="str">
        <f>VLOOKUP(A95,'import Diyarbakır'!A:J,10,0)</f>
        <v>Geleneksel</v>
      </c>
      <c r="K95" s="56" t="s">
        <v>5649</v>
      </c>
      <c r="L95" s="56">
        <v>4.122526475E9</v>
      </c>
      <c r="M95" s="56" t="s">
        <v>5360</v>
      </c>
      <c r="N95" s="56" t="s">
        <v>2358</v>
      </c>
      <c r="O95" s="56" t="s">
        <v>5658</v>
      </c>
      <c r="P95" s="230" t="str">
        <f>VLOOKUP(A95,'import Diyarbakır'!A:J,16,0)</f>
        <v>#REF!</v>
      </c>
      <c r="Q95" s="1" t="b">
        <v>1</v>
      </c>
      <c r="R95" s="1"/>
      <c r="S95" s="1"/>
      <c r="T95" s="1"/>
      <c r="U95" s="56" t="s">
        <v>5659</v>
      </c>
      <c r="V95" s="208"/>
      <c r="W95" s="208"/>
      <c r="X95" s="1"/>
      <c r="Y95" s="1" t="b">
        <v>1</v>
      </c>
      <c r="Z95" s="363">
        <v>44624.0</v>
      </c>
      <c r="AA95" s="1"/>
      <c r="AB95" s="363"/>
      <c r="AC95" s="1"/>
      <c r="AD95" s="363"/>
      <c r="AE95" s="1"/>
      <c r="AF95" s="1"/>
      <c r="AG95" s="1"/>
      <c r="AH95" s="1"/>
      <c r="AI95" s="1" t="s">
        <v>149</v>
      </c>
      <c r="AJ95" s="1"/>
      <c r="AK95" s="1"/>
      <c r="AL95" s="1"/>
      <c r="AM95" s="1"/>
    </row>
    <row r="96" ht="15.75" customHeight="1">
      <c r="A96" s="56" t="s">
        <v>5253</v>
      </c>
      <c r="B96" s="56" t="s">
        <v>5254</v>
      </c>
      <c r="C96" s="56" t="str">
        <f>VLOOKUP(A96,'import Diyarbakır'!A:J,3,0)</f>
        <v>DOĞRU</v>
      </c>
      <c r="D96" s="56" t="s">
        <v>1507</v>
      </c>
      <c r="E96" s="56" t="str">
        <f>VLOOKUP(A96,'import Diyarbakır'!A:J,5,0)</f>
        <v>ŞABAN ELALTUNTERİN</v>
      </c>
      <c r="F96" s="56">
        <f>VLOOKUP(A96,'import Diyarbakır'!A:J,6,0)</f>
        <v>5324844689</v>
      </c>
      <c r="G96" s="56" t="str">
        <f>VLOOKUP(A96,'import Diyarbakır'!A:J,7,0)</f>
        <v>Kayapınar</v>
      </c>
      <c r="H96" s="56" t="str">
        <f>VLOOKUP(A96,'import Diyarbakır'!A:J,8,0)</f>
        <v>Fırat</v>
      </c>
      <c r="I96" s="56" t="str">
        <f>VLOOKUP(A96,'import Diyarbakır'!A:J,9,0)</f>
        <v>Fırat Mah. Mezopotamya Cad. Mer Sitesi A3 Blok Altı Kayapınar/Diyarbakır</v>
      </c>
      <c r="J96" s="216" t="str">
        <f>VLOOKUP(A96,'import Diyarbakır'!A:J,10,0)</f>
        <v>Geleneksel</v>
      </c>
      <c r="K96" s="56" t="s">
        <v>5660</v>
      </c>
      <c r="L96" s="56">
        <v>5.527204545E9</v>
      </c>
      <c r="M96" s="56" t="s">
        <v>5360</v>
      </c>
      <c r="N96" s="56" t="s">
        <v>2358</v>
      </c>
      <c r="O96" s="56" t="s">
        <v>5257</v>
      </c>
      <c r="P96" s="230" t="str">
        <f>VLOOKUP(A96,'import Diyarbakır'!A:J,16,0)</f>
        <v>#REF!</v>
      </c>
      <c r="Q96" s="1" t="b">
        <v>0</v>
      </c>
      <c r="R96" s="1" t="s">
        <v>38</v>
      </c>
      <c r="S96" s="1" t="s">
        <v>149</v>
      </c>
      <c r="T96" s="207" t="s">
        <v>5251</v>
      </c>
      <c r="U96" s="56" t="s">
        <v>5661</v>
      </c>
      <c r="V96" s="208">
        <v>44624.0</v>
      </c>
      <c r="W96" s="208">
        <v>44627.0</v>
      </c>
      <c r="X96" s="1"/>
      <c r="Y96" s="1" t="b">
        <v>1</v>
      </c>
      <c r="Z96" s="363">
        <v>44624.0</v>
      </c>
      <c r="AA96" s="1"/>
      <c r="AB96" s="363"/>
      <c r="AC96" s="1"/>
      <c r="AD96" s="363"/>
      <c r="AE96" s="1"/>
      <c r="AF96" s="1"/>
      <c r="AG96" s="1"/>
      <c r="AH96" s="1"/>
      <c r="AI96" s="1" t="s">
        <v>149</v>
      </c>
      <c r="AJ96" s="1"/>
      <c r="AK96" s="1"/>
      <c r="AL96" s="1"/>
      <c r="AM96" s="1"/>
    </row>
    <row r="97" ht="15.75" customHeight="1">
      <c r="A97" s="56" t="s">
        <v>5319</v>
      </c>
      <c r="B97" s="56" t="s">
        <v>5320</v>
      </c>
      <c r="C97" s="56" t="str">
        <f>VLOOKUP(A97,'import Diyarbakır'!A:J,3,0)</f>
        <v>DOĞRU</v>
      </c>
      <c r="D97" s="56" t="s">
        <v>1507</v>
      </c>
      <c r="E97" s="56" t="str">
        <f>VLOOKUP(A97,'import Diyarbakır'!A:J,5,0)</f>
        <v>AZİZ AKAN</v>
      </c>
      <c r="F97" s="56">
        <f>VLOOKUP(A97,'import Diyarbakır'!A:J,6,0)</f>
        <v>5331475432</v>
      </c>
      <c r="G97" s="56" t="str">
        <f>VLOOKUP(A97,'import Diyarbakır'!A:J,7,0)</f>
        <v>Kayapınar</v>
      </c>
      <c r="H97" s="56" t="str">
        <f>VLOOKUP(A97,'import Diyarbakır'!A:J,8,0)</f>
        <v>Fırat</v>
      </c>
      <c r="I97" s="56" t="str">
        <f>VLOOKUP(A97,'import Diyarbakır'!A:J,9,0)</f>
        <v>Kadim kent Tatlı salonu</v>
      </c>
      <c r="J97" s="216" t="str">
        <f>VLOOKUP(A97,'import Diyarbakır'!A:J,10,0)</f>
        <v>Geleneksel</v>
      </c>
      <c r="K97" s="56" t="s">
        <v>5662</v>
      </c>
      <c r="L97" s="56">
        <v>5.331475432E9</v>
      </c>
      <c r="M97" s="56" t="s">
        <v>5360</v>
      </c>
      <c r="N97" s="56" t="s">
        <v>2358</v>
      </c>
      <c r="O97" s="56" t="s">
        <v>5663</v>
      </c>
      <c r="P97" s="230" t="str">
        <f>VLOOKUP(A97,'import Diyarbakır'!A:J,16,0)</f>
        <v>#REF!</v>
      </c>
      <c r="Q97" s="1" t="b">
        <v>0</v>
      </c>
      <c r="R97" s="1" t="s">
        <v>38</v>
      </c>
      <c r="S97" s="1" t="s">
        <v>106</v>
      </c>
      <c r="T97" s="207" t="s">
        <v>5251</v>
      </c>
      <c r="U97" s="56" t="s">
        <v>5664</v>
      </c>
      <c r="V97" s="208">
        <v>44631.0</v>
      </c>
      <c r="W97" s="208">
        <v>44634.0</v>
      </c>
      <c r="X97" s="1"/>
      <c r="Y97" s="1" t="s">
        <v>1353</v>
      </c>
      <c r="Z97" s="363">
        <v>44624.0</v>
      </c>
      <c r="AA97" s="1" t="s">
        <v>1353</v>
      </c>
      <c r="AB97" s="363">
        <v>44631.0</v>
      </c>
      <c r="AC97" s="1"/>
      <c r="AD97" s="363"/>
      <c r="AE97" s="1"/>
      <c r="AF97" s="1"/>
      <c r="AG97" s="1"/>
      <c r="AH97" s="1"/>
      <c r="AI97" s="1" t="s">
        <v>149</v>
      </c>
      <c r="AJ97" s="1" t="s">
        <v>106</v>
      </c>
      <c r="AK97" s="1"/>
      <c r="AL97" s="1"/>
      <c r="AM97" s="1"/>
    </row>
    <row r="98" ht="15.75" customHeight="1">
      <c r="A98" s="56" t="s">
        <v>5103</v>
      </c>
      <c r="B98" s="56" t="s">
        <v>5104</v>
      </c>
      <c r="C98" s="56" t="str">
        <f>VLOOKUP(A98,'import Diyarbakır'!A:J,3,0)</f>
        <v>DOĞRU</v>
      </c>
      <c r="D98" s="56" t="s">
        <v>1370</v>
      </c>
      <c r="E98" s="56" t="str">
        <f>VLOOKUP(A98,'import Diyarbakır'!A:J,5,0)</f>
        <v>NURULLAH KALKAN</v>
      </c>
      <c r="F98" s="56">
        <f>VLOOKUP(A98,'import Diyarbakır'!A:J,6,0)</f>
        <v>4125020389</v>
      </c>
      <c r="G98" s="56" t="str">
        <f>VLOOKUP(A98,'import Diyarbakır'!A:J,7,0)</f>
        <v>Kayapınar</v>
      </c>
      <c r="H98" s="56" t="str">
        <f>VLOOKUP(A98,'import Diyarbakır'!A:J,8,0)</f>
        <v>Fırat</v>
      </c>
      <c r="I98" s="56" t="str">
        <f>VLOOKUP(A98,'import Diyarbakır'!A:J,9,0)</f>
        <v>Fırat Mah. Baba Tahir Cad. Çem-5 No:5/AD Kayapınar/Diyarbakır</v>
      </c>
      <c r="J98" s="216" t="str">
        <f>VLOOKUP(A98,'import Diyarbakır'!A:J,10,0)</f>
        <v>Geleneksel</v>
      </c>
      <c r="K98" s="56" t="s">
        <v>5665</v>
      </c>
      <c r="L98" s="56">
        <v>4.125020389E9</v>
      </c>
      <c r="M98" s="56" t="s">
        <v>5360</v>
      </c>
      <c r="N98" s="56" t="s">
        <v>2358</v>
      </c>
      <c r="O98" s="56" t="s">
        <v>5106</v>
      </c>
      <c r="P98" s="230" t="str">
        <f>VLOOKUP(A98,'import Diyarbakır'!A:J,16,0)</f>
        <v>#REF!</v>
      </c>
      <c r="Q98" s="1" t="b">
        <v>0</v>
      </c>
      <c r="R98" s="1" t="s">
        <v>38</v>
      </c>
      <c r="S98" s="1" t="s">
        <v>5370</v>
      </c>
      <c r="T98" s="210" t="s">
        <v>4853</v>
      </c>
      <c r="U98" s="246" t="s">
        <v>5666</v>
      </c>
      <c r="V98" s="208">
        <v>44426.0</v>
      </c>
      <c r="W98" s="208">
        <v>44427.0</v>
      </c>
      <c r="X98" s="1"/>
      <c r="Y98" s="1" t="b">
        <v>0</v>
      </c>
      <c r="Z98" s="363">
        <v>44424.0</v>
      </c>
      <c r="AA98" s="1" t="s">
        <v>1353</v>
      </c>
      <c r="AB98" s="363">
        <v>44522.0</v>
      </c>
      <c r="AC98" s="1"/>
      <c r="AD98" s="363"/>
      <c r="AE98" s="1"/>
      <c r="AF98" s="1"/>
      <c r="AG98" s="1"/>
      <c r="AH98" s="1"/>
      <c r="AI98" s="1" t="s">
        <v>5370</v>
      </c>
      <c r="AJ98" s="1" t="s">
        <v>416</v>
      </c>
      <c r="AK98" s="1"/>
      <c r="AL98" s="1"/>
      <c r="AM98" s="1"/>
    </row>
    <row r="99" ht="15.75" customHeight="1">
      <c r="A99" s="56" t="s">
        <v>4861</v>
      </c>
      <c r="B99" s="56" t="s">
        <v>4862</v>
      </c>
      <c r="C99" s="56" t="str">
        <f>VLOOKUP(A99,'import Diyarbakır'!A:J,3,0)</f>
        <v>DOĞRU</v>
      </c>
      <c r="D99" s="56" t="s">
        <v>1827</v>
      </c>
      <c r="E99" s="56" t="str">
        <f>VLOOKUP(A99,'import Diyarbakır'!A:J,5,0)</f>
        <v>MEVLÜT ODUNKESEN</v>
      </c>
      <c r="F99" s="56">
        <f>VLOOKUP(A99,'import Diyarbakır'!A:J,6,0)</f>
        <v>5324084351</v>
      </c>
      <c r="G99" s="56" t="str">
        <f>VLOOKUP(A99,'import Diyarbakır'!A:J,7,0)</f>
        <v>Yenişehir</v>
      </c>
      <c r="H99" s="56" t="str">
        <f>VLOOKUP(A99,'import Diyarbakır'!A:J,8,0)</f>
        <v>Kooperatifler</v>
      </c>
      <c r="I99" s="56" t="str">
        <f>VLOOKUP(A99,'import Diyarbakır'!A:J,9,0)</f>
        <v>kooperatifler, Şair Sırrı Hanım Sk., 21100 Yenişehir/Diyarbakır</v>
      </c>
      <c r="J99" s="216" t="str">
        <f>VLOOKUP(A99,'import Diyarbakır'!A:J,10,0)</f>
        <v>Geleneksel</v>
      </c>
      <c r="K99" s="56" t="s">
        <v>5667</v>
      </c>
      <c r="L99" s="56">
        <v>5.324084351E9</v>
      </c>
      <c r="M99" s="56" t="s">
        <v>5353</v>
      </c>
      <c r="N99" s="56" t="s">
        <v>5354</v>
      </c>
      <c r="O99" s="56" t="s">
        <v>4864</v>
      </c>
      <c r="P99" s="230" t="str">
        <f>VLOOKUP(A99,'import Diyarbakır'!A:J,16,0)</f>
        <v>#REF!</v>
      </c>
      <c r="Q99" s="1" t="b">
        <v>0</v>
      </c>
      <c r="R99" s="1" t="s">
        <v>38</v>
      </c>
      <c r="S99" s="1" t="s">
        <v>4838</v>
      </c>
      <c r="T99" s="207" t="s">
        <v>4853</v>
      </c>
      <c r="V99" s="208">
        <v>44405.0</v>
      </c>
      <c r="W99" s="208">
        <v>44407.0</v>
      </c>
      <c r="X99" s="1"/>
      <c r="Y99" s="1" t="b">
        <v>1</v>
      </c>
      <c r="Z99" s="363">
        <v>44375.0</v>
      </c>
      <c r="AA99" s="1"/>
      <c r="AB99" s="1"/>
      <c r="AC99" s="1"/>
      <c r="AD99" s="1"/>
      <c r="AE99" s="1"/>
      <c r="AF99" s="1"/>
      <c r="AG99" s="1"/>
      <c r="AH99" s="1"/>
      <c r="AI99" s="1"/>
      <c r="AJ99" s="1"/>
      <c r="AK99" s="1"/>
      <c r="AL99" s="1"/>
      <c r="AM99" s="1"/>
    </row>
    <row r="100" ht="15.75" customHeight="1">
      <c r="A100" s="56" t="s">
        <v>4889</v>
      </c>
      <c r="B100" s="56" t="s">
        <v>4890</v>
      </c>
      <c r="C100" s="56" t="str">
        <f>VLOOKUP(A100,'import Diyarbakır'!A:J,3,0)</f>
        <v>DOĞRU</v>
      </c>
      <c r="D100" s="56" t="s">
        <v>1507</v>
      </c>
      <c r="E100" s="56" t="str">
        <f>VLOOKUP(A100,'import Diyarbakır'!A:J,5,0)</f>
        <v>Hüseyin Börü</v>
      </c>
      <c r="F100" s="56">
        <f>VLOOKUP(A100,'import Diyarbakır'!A:J,6,0)</f>
        <v>5382701221</v>
      </c>
      <c r="G100" s="56" t="str">
        <f>VLOOKUP(A100,'import Diyarbakır'!A:J,7,0)</f>
        <v>Kayapınar</v>
      </c>
      <c r="H100" s="56" t="str">
        <f>VLOOKUP(A100,'import Diyarbakır'!A:J,8,0)</f>
        <v>Fırat</v>
      </c>
      <c r="I100" s="56" t="str">
        <f>VLOOKUP(A100,'import Diyarbakır'!A:J,9,0)</f>
        <v>Peyas Mah. 489. Sok. Dıamond Cıty B1 No:31/A İç Kapı No:25 Kayapınar/Diyarbakır</v>
      </c>
      <c r="J100" s="216" t="str">
        <f>VLOOKUP(A100,'import Diyarbakır'!A:J,10,0)</f>
        <v>Geleneksel</v>
      </c>
      <c r="K100" s="56" t="s">
        <v>5668</v>
      </c>
      <c r="L100" s="56">
        <v>5.382701221E9</v>
      </c>
      <c r="M100" s="56" t="s">
        <v>5360</v>
      </c>
      <c r="N100" s="56" t="s">
        <v>5375</v>
      </c>
      <c r="O100" s="56" t="s">
        <v>4892</v>
      </c>
      <c r="P100" s="230" t="str">
        <f>VLOOKUP(A100,'import Diyarbakır'!A:J,16,0)</f>
        <v>#REF!</v>
      </c>
      <c r="Q100" s="1" t="b">
        <v>0</v>
      </c>
      <c r="R100" s="1" t="s">
        <v>38</v>
      </c>
      <c r="S100" s="1" t="s">
        <v>5356</v>
      </c>
      <c r="T100" s="207" t="s">
        <v>4853</v>
      </c>
      <c r="U100" s="27" t="s">
        <v>5669</v>
      </c>
      <c r="V100" s="367">
        <v>44420.0</v>
      </c>
      <c r="W100" s="208">
        <v>44425.0</v>
      </c>
      <c r="X100" s="1"/>
      <c r="Y100" s="1" t="b">
        <v>1</v>
      </c>
      <c r="Z100" s="363">
        <v>44379.0</v>
      </c>
      <c r="AA100" s="1" t="s">
        <v>43</v>
      </c>
      <c r="AB100" s="1"/>
      <c r="AC100" s="1" t="s">
        <v>43</v>
      </c>
      <c r="AD100" s="1"/>
      <c r="AE100" s="1" t="s">
        <v>1353</v>
      </c>
      <c r="AF100" s="364">
        <v>44410.0</v>
      </c>
      <c r="AG100" s="1" t="s">
        <v>1353</v>
      </c>
      <c r="AH100" s="363">
        <v>44420.0</v>
      </c>
      <c r="AI100" s="1" t="s">
        <v>845</v>
      </c>
      <c r="AJ100" s="1"/>
      <c r="AK100" s="1"/>
      <c r="AL100" s="1" t="s">
        <v>909</v>
      </c>
      <c r="AM100" s="1" t="s">
        <v>5356</v>
      </c>
    </row>
    <row r="101" ht="15.75" customHeight="1">
      <c r="A101" s="56" t="s">
        <v>5209</v>
      </c>
      <c r="B101" s="56" t="s">
        <v>5210</v>
      </c>
      <c r="C101" s="56" t="str">
        <f>VLOOKUP(A101,'import Diyarbakır'!A:J,3,0)</f>
        <v>DOĞRU</v>
      </c>
      <c r="D101" s="56" t="s">
        <v>1827</v>
      </c>
      <c r="E101" s="56" t="str">
        <f>VLOOKUP(A101,'import Diyarbakır'!A:J,5,0)</f>
        <v>PERVİN YUKİ</v>
      </c>
      <c r="F101" s="56">
        <f>VLOOKUP(A101,'import Diyarbakır'!A:J,6,0)</f>
        <v>4125042616</v>
      </c>
      <c r="G101" s="56" t="str">
        <f>VLOOKUP(A101,'import Diyarbakır'!A:J,7,0)</f>
        <v>Bağlar</v>
      </c>
      <c r="H101" s="56" t="str">
        <f>VLOOKUP(A101,'import Diyarbakır'!A:J,8,0)</f>
        <v>Bağcılar 1. Bölge</v>
      </c>
      <c r="I101" s="56" t="str">
        <f>VLOOKUP(A101,'import Diyarbakır'!A:J,9,0)</f>
        <v>Bağcılar Mah. Orhan Doğan Cad. No:15/A Bağlar/Diyarbakır</v>
      </c>
      <c r="J101" s="216" t="str">
        <f>VLOOKUP(A101,'import Diyarbakır'!A:J,10,0)</f>
        <v>Geleneksel</v>
      </c>
      <c r="K101" s="56" t="s">
        <v>5670</v>
      </c>
      <c r="L101" s="56">
        <v>4.125042616E9</v>
      </c>
      <c r="M101" s="56" t="s">
        <v>5394</v>
      </c>
      <c r="N101" s="56" t="s">
        <v>5444</v>
      </c>
      <c r="O101" s="56" t="s">
        <v>5213</v>
      </c>
      <c r="P101" s="230" t="str">
        <f>VLOOKUP(A101,'import Diyarbakır'!A:J,16,0)</f>
        <v>#REF!</v>
      </c>
      <c r="Q101" s="1" t="b">
        <v>0</v>
      </c>
      <c r="R101" s="1" t="s">
        <v>38</v>
      </c>
      <c r="S101" s="1" t="s">
        <v>73</v>
      </c>
      <c r="T101" s="1" t="s">
        <v>4853</v>
      </c>
      <c r="U101" s="1" t="s">
        <v>5671</v>
      </c>
      <c r="V101" s="208">
        <v>44513.0</v>
      </c>
      <c r="W101" s="208">
        <v>44516.0</v>
      </c>
      <c r="X101" s="1"/>
      <c r="Y101" s="1" t="b">
        <v>1</v>
      </c>
      <c r="Z101" s="363">
        <v>44503.0</v>
      </c>
      <c r="AA101" s="1" t="s">
        <v>1353</v>
      </c>
      <c r="AB101" s="363">
        <v>44508.0</v>
      </c>
      <c r="AC101" s="1" t="s">
        <v>1353</v>
      </c>
      <c r="AD101" s="363">
        <v>44513.0</v>
      </c>
      <c r="AE101" s="1"/>
      <c r="AF101" s="1"/>
      <c r="AG101" s="1"/>
      <c r="AH101" s="1"/>
      <c r="AI101" s="1" t="s">
        <v>610</v>
      </c>
      <c r="AJ101" s="1" t="s">
        <v>128</v>
      </c>
      <c r="AK101" s="1" t="s">
        <v>73</v>
      </c>
      <c r="AL101" s="1"/>
      <c r="AM101" s="1"/>
    </row>
    <row r="102" ht="15.75" customHeight="1">
      <c r="A102" s="56" t="s">
        <v>5672</v>
      </c>
      <c r="B102" s="56" t="s">
        <v>5673</v>
      </c>
      <c r="C102" s="56" t="str">
        <f>VLOOKUP(A102,'import Diyarbakır'!A:J,3,0)</f>
        <v>DOĞRU</v>
      </c>
      <c r="D102" s="56" t="s">
        <v>1827</v>
      </c>
      <c r="E102" s="56" t="str">
        <f>VLOOKUP(A102,'import Diyarbakır'!A:J,5,0)</f>
        <v>Emrah Aksoy</v>
      </c>
      <c r="F102" s="56">
        <f>VLOOKUP(A102,'import Diyarbakır'!A:J,6,0)</f>
        <v>4122383417</v>
      </c>
      <c r="G102" s="56" t="str">
        <f>VLOOKUP(A102,'import Diyarbakır'!A:J,7,0)</f>
        <v>Bağlar</v>
      </c>
      <c r="H102" s="56" t="str">
        <f>VLOOKUP(A102,'import Diyarbakır'!A:J,8,0)</f>
        <v>Selahattin Eyyubi</v>
      </c>
      <c r="I102" s="56" t="str">
        <f>VLOOKUP(A102,'import Diyarbakır'!A:J,9,0)</f>
        <v>SELAHATTİN EYYUBİ MAH. 337. SK. NO: 8/b</v>
      </c>
      <c r="J102" s="216" t="str">
        <f>VLOOKUP(A102,'import Diyarbakır'!A:J,10,0)</f>
        <v>Geleneksel</v>
      </c>
      <c r="K102" s="56" t="s">
        <v>5674</v>
      </c>
      <c r="L102" s="56">
        <v>4.122383417E9</v>
      </c>
      <c r="M102" s="56" t="s">
        <v>5394</v>
      </c>
      <c r="N102" s="56" t="s">
        <v>5395</v>
      </c>
      <c r="O102" s="56" t="s">
        <v>4929</v>
      </c>
      <c r="P102" s="230" t="str">
        <f>VLOOKUP(A102,'import Diyarbakır'!A:J,16,0)</f>
        <v>#REF!</v>
      </c>
      <c r="Q102" s="1" t="b">
        <v>0</v>
      </c>
      <c r="R102" s="1" t="s">
        <v>27</v>
      </c>
      <c r="S102" s="1"/>
      <c r="T102" s="1"/>
      <c r="U102" s="56" t="s">
        <v>5675</v>
      </c>
      <c r="V102" s="208"/>
      <c r="W102" s="208"/>
      <c r="X102" s="1"/>
      <c r="Y102" s="1" t="b">
        <v>1</v>
      </c>
      <c r="Z102" s="363">
        <v>44631.0</v>
      </c>
      <c r="AA102" s="1"/>
      <c r="AB102" s="363"/>
      <c r="AC102" s="1"/>
      <c r="AD102" s="363"/>
      <c r="AE102" s="1"/>
      <c r="AF102" s="1"/>
      <c r="AG102" s="1"/>
      <c r="AH102" s="1"/>
      <c r="AI102" s="1" t="s">
        <v>149</v>
      </c>
      <c r="AJ102" s="1"/>
      <c r="AK102" s="1"/>
      <c r="AL102" s="1"/>
      <c r="AM102" s="1"/>
    </row>
    <row r="103" ht="15.75" customHeight="1">
      <c r="A103" s="56" t="s">
        <v>5676</v>
      </c>
      <c r="B103" s="56" t="s">
        <v>5677</v>
      </c>
      <c r="C103" s="56" t="str">
        <f>VLOOKUP(A103,'import Diyarbakır'!A:J,3,0)</f>
        <v>DOĞRU</v>
      </c>
      <c r="D103" s="56" t="s">
        <v>1827</v>
      </c>
      <c r="E103" s="56" t="str">
        <f>VLOOKUP(A103,'import Diyarbakır'!A:J,5,0)</f>
        <v>YEŞİM KARABOĞA</v>
      </c>
      <c r="F103" s="56">
        <f>VLOOKUP(A103,'import Diyarbakır'!A:J,6,0)</f>
        <v>5491442121</v>
      </c>
      <c r="G103" s="56" t="str">
        <f>VLOOKUP(A103,'import Diyarbakır'!A:J,7,0)</f>
        <v>Kayapınar</v>
      </c>
      <c r="H103" s="56" t="str">
        <f>VLOOKUP(A103,'import Diyarbakır'!A:J,8,0)</f>
        <v>Huzurevleri</v>
      </c>
      <c r="I103" s="56" t="str">
        <f>VLOOKUP(A103,'import Diyarbakır'!A:J,9,0)</f>
        <v>Medya Mah. 191. Sok. Işık Sitesi No:19/C Kayapınar/Diyarbakır</v>
      </c>
      <c r="J103" s="216" t="str">
        <f>VLOOKUP(A103,'import Diyarbakır'!A:J,10,0)</f>
        <v>Geleneksel</v>
      </c>
      <c r="K103" s="56" t="s">
        <v>5678</v>
      </c>
      <c r="L103" s="56">
        <v>5.491442121E9</v>
      </c>
      <c r="M103" s="56" t="s">
        <v>5360</v>
      </c>
      <c r="N103" s="56" t="s">
        <v>5404</v>
      </c>
      <c r="O103" s="56" t="s">
        <v>5679</v>
      </c>
      <c r="P103" s="230" t="str">
        <f>VLOOKUP(A103,'import Diyarbakır'!A:J,16,0)</f>
        <v>#REF!</v>
      </c>
      <c r="Q103" s="1" t="b">
        <v>1</v>
      </c>
      <c r="R103" s="1"/>
      <c r="S103" s="1"/>
      <c r="T103" s="1"/>
      <c r="U103" s="1" t="s">
        <v>5680</v>
      </c>
      <c r="V103" s="208"/>
      <c r="W103" s="208"/>
      <c r="X103" s="1"/>
      <c r="Y103" s="1" t="b">
        <v>1</v>
      </c>
      <c r="Z103" s="363">
        <v>44389.0</v>
      </c>
      <c r="AA103" s="1" t="s">
        <v>1353</v>
      </c>
      <c r="AB103" s="1"/>
      <c r="AC103" s="1" t="s">
        <v>1353</v>
      </c>
      <c r="AD103" s="363">
        <v>44418.0</v>
      </c>
      <c r="AE103" s="1" t="s">
        <v>31</v>
      </c>
      <c r="AF103" s="363">
        <v>44425.0</v>
      </c>
      <c r="AG103" s="1" t="s">
        <v>43</v>
      </c>
      <c r="AH103" s="363">
        <v>44517.0</v>
      </c>
      <c r="AI103" s="1" t="s">
        <v>4973</v>
      </c>
      <c r="AJ103" s="1"/>
      <c r="AK103" s="1" t="s">
        <v>5370</v>
      </c>
      <c r="AL103" s="1" t="s">
        <v>5371</v>
      </c>
      <c r="AM103" s="1" t="s">
        <v>128</v>
      </c>
    </row>
    <row r="104" ht="15.75" customHeight="1">
      <c r="A104" s="56" t="s">
        <v>5681</v>
      </c>
      <c r="B104" s="56" t="s">
        <v>5682</v>
      </c>
      <c r="C104" s="56" t="str">
        <f>VLOOKUP(A104,'import Diyarbakır'!A:J,3,0)</f>
        <v>YANLIŞ</v>
      </c>
      <c r="D104" s="56" t="s">
        <v>1378</v>
      </c>
      <c r="E104" s="56" t="str">
        <f>VLOOKUP(A104,'import Diyarbakır'!A:J,5,0)</f>
        <v>Okan ÇEÇENOĞLU</v>
      </c>
      <c r="F104" s="56">
        <f>VLOOKUP(A104,'import Diyarbakır'!A:J,6,0)</f>
        <v>4122289899</v>
      </c>
      <c r="G104" s="56" t="str">
        <f>VLOOKUP(A104,'import Diyarbakır'!A:J,7,0)</f>
        <v>Sur</v>
      </c>
      <c r="H104" s="56" t="str">
        <f>VLOOKUP(A104,'import Diyarbakır'!A:J,8,0)</f>
        <v>Cami Kebir</v>
      </c>
      <c r="I104" s="56" t="str">
        <f>VLOOKUP(A104,'import Diyarbakır'!A:J,9,0)</f>
        <v>Ulu Camii yanı Cahit sıtkı tarancı müze karşısı</v>
      </c>
      <c r="J104" s="216" t="str">
        <f>VLOOKUP(A104,'import Diyarbakır'!A:J,10,0)</f>
        <v>Geleneksel</v>
      </c>
      <c r="K104" s="56" t="s">
        <v>5683</v>
      </c>
      <c r="L104" s="56">
        <v>4.122289899E9</v>
      </c>
      <c r="M104" s="56" t="s">
        <v>5427</v>
      </c>
      <c r="N104" s="56" t="s">
        <v>5684</v>
      </c>
      <c r="O104" s="56" t="s">
        <v>5685</v>
      </c>
      <c r="P104" s="230" t="str">
        <f>VLOOKUP(A104,'import Diyarbakır'!A:J,16,0)</f>
        <v>#REF!</v>
      </c>
      <c r="Q104" s="1" t="b">
        <v>0</v>
      </c>
      <c r="R104" s="1"/>
      <c r="S104" s="1"/>
      <c r="T104" s="1"/>
      <c r="U104" s="56"/>
      <c r="V104" s="208"/>
      <c r="W104" s="208"/>
      <c r="X104" s="1"/>
      <c r="Y104" s="1" t="b">
        <v>0</v>
      </c>
      <c r="Z104" s="363"/>
      <c r="AA104" s="1"/>
      <c r="AB104" s="363"/>
      <c r="AC104" s="1"/>
      <c r="AD104" s="363"/>
      <c r="AE104" s="1"/>
      <c r="AF104" s="1"/>
      <c r="AG104" s="1"/>
      <c r="AH104" s="1"/>
      <c r="AI104" s="1"/>
      <c r="AJ104" s="1"/>
      <c r="AK104" s="1"/>
      <c r="AL104" s="1"/>
      <c r="AM104" s="1"/>
    </row>
    <row r="105" ht="15.75" customHeight="1">
      <c r="A105" s="56" t="s">
        <v>5686</v>
      </c>
      <c r="B105" s="56" t="s">
        <v>5687</v>
      </c>
      <c r="C105" s="56" t="str">
        <f>VLOOKUP(A105,'import Diyarbakır'!A:J,3,0)</f>
        <v>DOĞRU</v>
      </c>
      <c r="D105" s="56" t="s">
        <v>1493</v>
      </c>
      <c r="E105" s="56" t="str">
        <f>VLOOKUP(A105,'import Diyarbakır'!A:J,5,0)</f>
        <v>SEYİT AVCI</v>
      </c>
      <c r="F105" s="56">
        <f>VLOOKUP(A105,'import Diyarbakır'!A:J,6,0)</f>
        <v>5301753721</v>
      </c>
      <c r="G105" s="56" t="str">
        <f>VLOOKUP(A105,'import Diyarbakır'!A:J,7,0)</f>
        <v>Yenişehir</v>
      </c>
      <c r="H105" s="56" t="str">
        <f>VLOOKUP(A105,'import Diyarbakır'!A:J,8,0)</f>
        <v>Fabrika</v>
      </c>
      <c r="I105" s="56" t="str">
        <f>VLOOKUP(A105,'import Diyarbakır'!A:J,9,0)</f>
        <v>Fabrika Mah. 761 Sok. Sunrise 1 Evleri. B-Blok Altı. No:3 Yenişehir/Diyarbakır</v>
      </c>
      <c r="J105" s="216" t="str">
        <f>VLOOKUP(A105,'import Diyarbakır'!A:J,10,0)</f>
        <v>Geleneksel</v>
      </c>
      <c r="K105" s="56" t="s">
        <v>5688</v>
      </c>
      <c r="L105" s="56">
        <v>5.301753721E9</v>
      </c>
      <c r="M105" s="56" t="s">
        <v>5353</v>
      </c>
      <c r="N105" s="56" t="s">
        <v>5455</v>
      </c>
      <c r="O105" s="56" t="s">
        <v>5689</v>
      </c>
      <c r="P105" s="230" t="str">
        <f>VLOOKUP(A105,'import Diyarbakır'!A:J,16,0)</f>
        <v>#REF!</v>
      </c>
      <c r="Q105" s="1" t="b">
        <v>0</v>
      </c>
      <c r="R105" s="1" t="s">
        <v>29</v>
      </c>
      <c r="S105" s="1"/>
      <c r="T105" s="1"/>
      <c r="U105" s="1" t="s">
        <v>5690</v>
      </c>
      <c r="V105" s="208"/>
      <c r="W105" s="208"/>
      <c r="X105" s="1"/>
      <c r="Y105" s="1" t="b">
        <v>1</v>
      </c>
      <c r="Z105" s="363">
        <v>44410.0</v>
      </c>
      <c r="AA105" s="1"/>
      <c r="AB105" s="363"/>
      <c r="AC105" s="1"/>
      <c r="AD105" s="1"/>
      <c r="AE105" s="1"/>
      <c r="AF105" s="1"/>
      <c r="AG105" s="1"/>
      <c r="AH105" s="1"/>
      <c r="AI105" s="1"/>
      <c r="AJ105" s="1"/>
      <c r="AK105" s="1"/>
      <c r="AL105" s="1"/>
      <c r="AM105" s="1"/>
    </row>
    <row r="106" ht="15.75" customHeight="1">
      <c r="A106" s="211" t="s">
        <v>5691</v>
      </c>
      <c r="B106" s="211" t="s">
        <v>5692</v>
      </c>
      <c r="C106" s="56" t="str">
        <f>VLOOKUP(A106,'import Diyarbakır'!A:J,3,0)</f>
        <v>DOĞRU</v>
      </c>
      <c r="D106" s="211" t="s">
        <v>1378</v>
      </c>
      <c r="E106" s="56" t="str">
        <f>VLOOKUP(A106,'import Diyarbakır'!A:J,5,0)</f>
        <v>PELİN FİDAN</v>
      </c>
      <c r="F106" s="56">
        <f>VLOOKUP(A106,'import Diyarbakır'!A:J,6,0)</f>
        <v>4125035233</v>
      </c>
      <c r="G106" s="56" t="str">
        <f>VLOOKUP(A106,'import Diyarbakır'!A:J,7,0)</f>
        <v>Kayapınar</v>
      </c>
      <c r="H106" s="56" t="str">
        <f>VLOOKUP(A106,'import Diyarbakır'!A:J,8,0)</f>
        <v>Fırat</v>
      </c>
      <c r="I106" s="56" t="str">
        <f>VLOOKUP(A106,'import Diyarbakır'!A:J,9,0)</f>
        <v>Fırat Mah. Nazım Hikmet Cad. Şehri Emin Konutları G Blok No: 26 GD Kayapınar/Diyarbakır</v>
      </c>
      <c r="J106" s="216" t="str">
        <f>VLOOKUP(A106,'import Diyarbakır'!A:J,10,0)</f>
        <v>Geleneksel</v>
      </c>
      <c r="K106" s="211" t="s">
        <v>5693</v>
      </c>
      <c r="L106" s="211">
        <v>4.125035233E9</v>
      </c>
      <c r="M106" s="211" t="s">
        <v>5360</v>
      </c>
      <c r="N106" s="211" t="s">
        <v>2358</v>
      </c>
      <c r="O106" s="211" t="s">
        <v>5694</v>
      </c>
      <c r="P106" s="230" t="str">
        <f>VLOOKUP(A106,'import Diyarbakır'!A:J,16,0)</f>
        <v>#REF!</v>
      </c>
      <c r="Q106" s="1" t="b">
        <v>0</v>
      </c>
      <c r="R106" s="1"/>
      <c r="S106" s="1"/>
      <c r="T106" s="1"/>
      <c r="U106" s="56"/>
      <c r="V106" s="208"/>
      <c r="W106" s="208"/>
      <c r="X106" s="1"/>
      <c r="Y106" s="1" t="b">
        <v>0</v>
      </c>
      <c r="Z106" s="363"/>
      <c r="AA106" s="1"/>
      <c r="AB106" s="363"/>
      <c r="AC106" s="1"/>
      <c r="AD106" s="363"/>
      <c r="AE106" s="1"/>
      <c r="AF106" s="1"/>
      <c r="AG106" s="1"/>
      <c r="AH106" s="1"/>
      <c r="AI106" s="1"/>
      <c r="AJ106" s="1"/>
      <c r="AK106" s="1"/>
      <c r="AL106" s="1"/>
      <c r="AM106" s="1"/>
    </row>
    <row r="107" ht="15.75" customHeight="1">
      <c r="A107" s="56" t="s">
        <v>4931</v>
      </c>
      <c r="B107" s="56" t="s">
        <v>4932</v>
      </c>
      <c r="C107" s="56" t="str">
        <f>VLOOKUP(A107,'import Diyarbakır'!A:J,3,0)</f>
        <v>DOĞRU</v>
      </c>
      <c r="D107" s="56" t="s">
        <v>1507</v>
      </c>
      <c r="E107" s="56" t="str">
        <f>VLOOKUP(A107,'import Diyarbakır'!A:J,5,0)</f>
        <v>MEHMET ESEN</v>
      </c>
      <c r="F107" s="56">
        <f>VLOOKUP(A107,'import Diyarbakır'!A:J,6,0)</f>
        <v>5455961847</v>
      </c>
      <c r="G107" s="56" t="str">
        <f>VLOOKUP(A107,'import Diyarbakır'!A:J,7,0)</f>
        <v>Kayapınar</v>
      </c>
      <c r="H107" s="56" t="str">
        <f>VLOOKUP(A107,'import Diyarbakır'!A:J,8,0)</f>
        <v>Huzurevleri</v>
      </c>
      <c r="I107" s="56" t="str">
        <f>VLOOKUP(A107,'import Diyarbakır'!A:J,9,0)</f>
        <v>Medya Mah. Diclekent Blv. No:84/A Kayapınar/Diyarbakır</v>
      </c>
      <c r="J107" s="216" t="str">
        <f>VLOOKUP(A107,'import Diyarbakır'!A:J,10,0)</f>
        <v>Geleneksel</v>
      </c>
      <c r="K107" s="56" t="s">
        <v>5695</v>
      </c>
      <c r="L107" s="56">
        <v>5.455961847E9</v>
      </c>
      <c r="M107" s="56" t="s">
        <v>5360</v>
      </c>
      <c r="N107" s="56" t="s">
        <v>5404</v>
      </c>
      <c r="O107" s="56" t="s">
        <v>4934</v>
      </c>
      <c r="P107" s="230" t="str">
        <f>VLOOKUP(A107,'import Diyarbakır'!A:J,16,0)</f>
        <v>#REF!</v>
      </c>
      <c r="Q107" s="1" t="b">
        <v>0</v>
      </c>
      <c r="R107" s="1" t="s">
        <v>29</v>
      </c>
      <c r="S107" s="1" t="s">
        <v>128</v>
      </c>
      <c r="T107" s="1" t="s">
        <v>4853</v>
      </c>
      <c r="U107" s="1" t="s">
        <v>5696</v>
      </c>
      <c r="V107" s="208"/>
      <c r="W107" s="208"/>
      <c r="X107" s="1"/>
      <c r="Y107" s="1" t="b">
        <v>1</v>
      </c>
      <c r="Z107" s="363">
        <v>44389.0</v>
      </c>
      <c r="AA107" s="1" t="s">
        <v>1353</v>
      </c>
      <c r="AB107" s="363">
        <v>44413.0</v>
      </c>
      <c r="AC107" s="1" t="s">
        <v>1353</v>
      </c>
      <c r="AD107" s="365">
        <v>44517.0</v>
      </c>
      <c r="AE107" s="1"/>
      <c r="AF107" s="1"/>
      <c r="AG107" s="1"/>
      <c r="AH107" s="1"/>
      <c r="AI107" s="1" t="s">
        <v>4973</v>
      </c>
      <c r="AJ107" s="1" t="s">
        <v>5370</v>
      </c>
      <c r="AK107" s="1" t="s">
        <v>128</v>
      </c>
      <c r="AL107" s="1"/>
      <c r="AM107" s="1"/>
    </row>
    <row r="108" ht="15.75" customHeight="1">
      <c r="A108" s="56" t="s">
        <v>4914</v>
      </c>
      <c r="B108" s="56" t="s">
        <v>4915</v>
      </c>
      <c r="C108" s="56" t="str">
        <f>VLOOKUP(A108,'import Diyarbakır'!A:J,3,0)</f>
        <v>DOĞRU</v>
      </c>
      <c r="D108" s="56" t="s">
        <v>1832</v>
      </c>
      <c r="E108" s="56" t="str">
        <f>VLOOKUP(A108,'import Diyarbakır'!A:J,5,0)</f>
        <v>SEMRA KURŞUNLU</v>
      </c>
      <c r="F108" s="56">
        <f>VLOOKUP(A108,'import Diyarbakır'!A:J,6,0)</f>
        <v>5438678086</v>
      </c>
      <c r="G108" s="56" t="str">
        <f>VLOOKUP(A108,'import Diyarbakır'!A:J,7,0)</f>
        <v>Bağlar</v>
      </c>
      <c r="H108" s="56" t="str">
        <f>VLOOKUP(A108,'import Diyarbakır'!A:J,8,0)</f>
        <v>Bağcılar 1. Bölge</v>
      </c>
      <c r="I108" s="56" t="str">
        <f>VLOOKUP(A108,'import Diyarbakır'!A:J,9,0)</f>
        <v>Bağcılar mah. Orhan doğan cad. Şatopark arkası. Ataşehir 2 sitesi a blok altı. LEZZET DURAGI</v>
      </c>
      <c r="J108" s="216" t="str">
        <f>VLOOKUP(A108,'import Diyarbakır'!A:J,10,0)</f>
        <v>Geleneksel</v>
      </c>
      <c r="K108" s="56" t="s">
        <v>5697</v>
      </c>
      <c r="L108" s="56">
        <v>5.438678086E9</v>
      </c>
      <c r="M108" s="56" t="s">
        <v>5394</v>
      </c>
      <c r="N108" s="56" t="s">
        <v>5444</v>
      </c>
      <c r="O108" s="56" t="s">
        <v>5698</v>
      </c>
      <c r="P108" s="230" t="str">
        <f>VLOOKUP(A108,'import Diyarbakır'!A:J,16,0)</f>
        <v>#REF!</v>
      </c>
      <c r="Q108" s="1" t="b">
        <v>0</v>
      </c>
      <c r="R108" s="1" t="s">
        <v>38</v>
      </c>
      <c r="S108" s="1" t="s">
        <v>4907</v>
      </c>
      <c r="T108" s="1" t="s">
        <v>4853</v>
      </c>
      <c r="U108" s="1" t="s">
        <v>5532</v>
      </c>
      <c r="V108" s="208">
        <v>44383.0</v>
      </c>
      <c r="W108" s="208">
        <v>44385.0</v>
      </c>
      <c r="X108" s="1"/>
      <c r="Y108" s="1" t="b">
        <v>1</v>
      </c>
      <c r="Z108" s="363">
        <v>44383.0</v>
      </c>
      <c r="AA108" s="1" t="s">
        <v>1353</v>
      </c>
      <c r="AB108" s="365">
        <v>44517.0</v>
      </c>
      <c r="AC108" s="1"/>
      <c r="AD108" s="1"/>
      <c r="AE108" s="1"/>
      <c r="AF108" s="1"/>
      <c r="AG108" s="1"/>
      <c r="AH108" s="1"/>
      <c r="AI108" s="1" t="s">
        <v>4907</v>
      </c>
      <c r="AJ108" s="1" t="s">
        <v>128</v>
      </c>
      <c r="AK108" s="1"/>
      <c r="AL108" s="1"/>
      <c r="AM108" s="1"/>
    </row>
    <row r="109" ht="15.75" customHeight="1">
      <c r="A109" s="56" t="s">
        <v>5699</v>
      </c>
      <c r="B109" s="56" t="s">
        <v>5700</v>
      </c>
      <c r="C109" s="56" t="str">
        <f>VLOOKUP(A109,'import Diyarbakır'!A:J,3,0)</f>
        <v>DOĞRU</v>
      </c>
      <c r="D109" s="56" t="s">
        <v>1827</v>
      </c>
      <c r="E109" s="56" t="str">
        <f>VLOOKUP(A109,'import Diyarbakır'!A:J,5,0)</f>
        <v>YILMAZ YURGİDEN</v>
      </c>
      <c r="F109" s="56">
        <f>VLOOKUP(A109,'import Diyarbakır'!A:J,6,0)</f>
        <v>5340747959</v>
      </c>
      <c r="G109" s="56" t="str">
        <f>VLOOKUP(A109,'import Diyarbakır'!A:J,7,0)</f>
        <v>Yenişehir</v>
      </c>
      <c r="H109" s="56" t="str">
        <f>VLOOKUP(A109,'import Diyarbakır'!A:J,8,0)</f>
        <v>Fabrika</v>
      </c>
      <c r="I109" s="56" t="str">
        <f>VLOOKUP(A109,'import Diyarbakır'!A:J,9,0)</f>
        <v>Fabrika Mah. Şeyh Bedrettin Cad. Şirin Turan Sitesi No:8/AC Yenişehir/Diyarbakır</v>
      </c>
      <c r="J109" s="216" t="str">
        <f>VLOOKUP(A109,'import Diyarbakır'!A:J,10,0)</f>
        <v>Geleneksel</v>
      </c>
      <c r="K109" s="56" t="s">
        <v>5701</v>
      </c>
      <c r="L109" s="56">
        <v>5.340747959E9</v>
      </c>
      <c r="M109" s="56" t="s">
        <v>5353</v>
      </c>
      <c r="N109" s="56" t="s">
        <v>5455</v>
      </c>
      <c r="O109" s="56" t="s">
        <v>5702</v>
      </c>
      <c r="P109" s="230" t="s">
        <v>2137</v>
      </c>
      <c r="Q109" s="1" t="b">
        <v>1</v>
      </c>
      <c r="R109" s="1"/>
      <c r="S109" s="1"/>
      <c r="T109" s="1"/>
      <c r="U109" s="56" t="s">
        <v>5703</v>
      </c>
      <c r="V109" s="208"/>
      <c r="W109" s="208"/>
      <c r="X109" s="1"/>
      <c r="Y109" s="1" t="b">
        <v>0</v>
      </c>
      <c r="Z109" s="363"/>
      <c r="AA109" s="1"/>
      <c r="AB109" s="363"/>
      <c r="AC109" s="1"/>
      <c r="AD109" s="363"/>
      <c r="AE109" s="1"/>
      <c r="AF109" s="1"/>
      <c r="AG109" s="1"/>
      <c r="AH109" s="1"/>
      <c r="AI109" s="1"/>
      <c r="AJ109" s="1"/>
      <c r="AK109" s="1"/>
      <c r="AL109" s="1"/>
      <c r="AM109" s="1"/>
    </row>
    <row r="110" ht="15.75" customHeight="1">
      <c r="A110" s="56" t="s">
        <v>5704</v>
      </c>
      <c r="B110" s="56" t="s">
        <v>5705</v>
      </c>
      <c r="C110" s="56" t="str">
        <f>VLOOKUP(A110,'import Diyarbakır'!A:J,3,0)</f>
        <v>DOĞRU</v>
      </c>
      <c r="D110" s="56" t="s">
        <v>1493</v>
      </c>
      <c r="E110" s="56" t="str">
        <f>VLOOKUP(A110,'import Diyarbakır'!A:J,5,0)</f>
        <v>IRMAK GÖKBAŞ</v>
      </c>
      <c r="F110" s="56">
        <f>VLOOKUP(A110,'import Diyarbakır'!A:J,6,0)</f>
        <v>5314810969</v>
      </c>
      <c r="G110" s="56" t="str">
        <f>VLOOKUP(A110,'import Diyarbakır'!A:J,7,0)</f>
        <v>Bağlar</v>
      </c>
      <c r="H110" s="56" t="str">
        <f>VLOOKUP(A110,'import Diyarbakır'!A:J,8,0)</f>
        <v>Şeyh Şamil</v>
      </c>
      <c r="I110" s="56" t="str">
        <f>VLOOKUP(A110,'import Diyarbakır'!A:J,9,0)</f>
        <v>Şeyh Şamil Mah. Emek Cad. Hayat Sitesi No:8/C Bağlar/Diyarbakır</v>
      </c>
      <c r="J110" s="216" t="str">
        <f>VLOOKUP(A110,'import Diyarbakır'!A:J,10,0)</f>
        <v>Geleneksel</v>
      </c>
      <c r="K110" s="56" t="s">
        <v>5706</v>
      </c>
      <c r="L110" s="56">
        <v>5.314810969E9</v>
      </c>
      <c r="M110" s="56" t="s">
        <v>5394</v>
      </c>
      <c r="N110" s="56" t="s">
        <v>5707</v>
      </c>
      <c r="O110" s="56" t="s">
        <v>5292</v>
      </c>
      <c r="P110" s="230" t="s">
        <v>2137</v>
      </c>
      <c r="Q110" s="1" t="b">
        <v>0</v>
      </c>
      <c r="R110" s="1" t="s">
        <v>27</v>
      </c>
      <c r="S110" s="1"/>
      <c r="T110" s="1"/>
      <c r="U110" s="219" t="s">
        <v>5289</v>
      </c>
      <c r="V110" s="219" t="s">
        <v>5290</v>
      </c>
      <c r="W110" s="208"/>
      <c r="X110" s="1"/>
      <c r="Y110" s="1" t="b">
        <v>0</v>
      </c>
      <c r="Z110" s="363"/>
      <c r="AA110" s="1"/>
      <c r="AB110" s="363"/>
      <c r="AC110" s="1"/>
      <c r="AD110" s="363"/>
      <c r="AE110" s="1"/>
      <c r="AF110" s="1"/>
      <c r="AG110" s="1"/>
      <c r="AH110" s="1"/>
      <c r="AI110" s="1"/>
      <c r="AJ110" s="1"/>
      <c r="AK110" s="1"/>
      <c r="AL110" s="1"/>
      <c r="AM110" s="1"/>
    </row>
    <row r="111" ht="15.75" customHeight="1">
      <c r="A111" s="56" t="s">
        <v>4825</v>
      </c>
      <c r="B111" s="56" t="s">
        <v>4826</v>
      </c>
      <c r="C111" s="56" t="str">
        <f>VLOOKUP(A111,'import Diyarbakır'!A:J,3,0)</f>
        <v>DOĞRU</v>
      </c>
      <c r="D111" s="56" t="s">
        <v>1507</v>
      </c>
      <c r="E111" s="56" t="str">
        <f>VLOOKUP(A111,'import Diyarbakır'!A:J,5,0)</f>
        <v>TURGUT YILMAZ</v>
      </c>
      <c r="F111" s="56">
        <f>VLOOKUP(A111,'import Diyarbakır'!A:J,6,0)</f>
        <v>5424127221</v>
      </c>
      <c r="G111" s="56" t="str">
        <f>VLOOKUP(A111,'import Diyarbakır'!A:J,7,0)</f>
        <v>Kayapınar</v>
      </c>
      <c r="H111" s="56" t="str">
        <f>VLOOKUP(A111,'import Diyarbakır'!A:J,8,0)</f>
        <v>Diclekent</v>
      </c>
      <c r="I111" s="56" t="str">
        <f>VLOOKUP(A111,'import Diyarbakır'!A:J,9,0)</f>
        <v>Diclekent mah 205 sokak Yalınkılıç 4 apt altı 124/A Kayapınar/DİYARBAKİR</v>
      </c>
      <c r="J111" s="216" t="str">
        <f>VLOOKUP(A111,'import Diyarbakır'!A:J,10,0)</f>
        <v>Geleneksel</v>
      </c>
      <c r="K111" s="56" t="s">
        <v>5708</v>
      </c>
      <c r="L111" s="56">
        <v>5.424127221E9</v>
      </c>
      <c r="M111" s="56" t="s">
        <v>5360</v>
      </c>
      <c r="N111" s="56" t="s">
        <v>5366</v>
      </c>
      <c r="O111" s="56" t="s">
        <v>4828</v>
      </c>
      <c r="P111" s="230" t="str">
        <f>VLOOKUP(A111,'import Diyarbakır'!A:J,16,0)</f>
        <v>#REF!</v>
      </c>
      <c r="Q111" s="1" t="b">
        <v>0</v>
      </c>
      <c r="R111" s="1" t="s">
        <v>38</v>
      </c>
      <c r="S111" s="1" t="s">
        <v>845</v>
      </c>
      <c r="T111" s="1" t="s">
        <v>4734</v>
      </c>
      <c r="V111" s="208">
        <v>44347.0</v>
      </c>
      <c r="W111" s="208">
        <v>44349.0</v>
      </c>
      <c r="X111" s="1"/>
      <c r="Y111" s="1" t="b">
        <v>1</v>
      </c>
      <c r="Z111" s="1"/>
      <c r="AA111" s="1"/>
      <c r="AB111" s="1"/>
      <c r="AC111" s="1"/>
      <c r="AD111" s="1"/>
      <c r="AE111" s="1"/>
      <c r="AF111" s="1"/>
      <c r="AG111" s="1"/>
      <c r="AH111" s="1"/>
      <c r="AI111" s="1"/>
      <c r="AJ111" s="1"/>
      <c r="AK111" s="1"/>
      <c r="AL111" s="1"/>
      <c r="AM111" s="1"/>
    </row>
    <row r="112" ht="15.75" customHeight="1">
      <c r="A112" s="56" t="s">
        <v>4821</v>
      </c>
      <c r="B112" s="56" t="s">
        <v>4822</v>
      </c>
      <c r="C112" s="56" t="str">
        <f>VLOOKUP(A112,'import Diyarbakır'!A:J,3,0)</f>
        <v>DOĞRU</v>
      </c>
      <c r="D112" s="56" t="s">
        <v>1507</v>
      </c>
      <c r="E112" s="56" t="str">
        <f>VLOOKUP(A112,'import Diyarbakır'!A:J,5,0)</f>
        <v>Sevda Yüce</v>
      </c>
      <c r="F112" s="56">
        <f>VLOOKUP(A112,'import Diyarbakır'!A:J,6,0)</f>
        <v>5511936033</v>
      </c>
      <c r="G112" s="56" t="str">
        <f>VLOOKUP(A112,'import Diyarbakır'!A:J,7,0)</f>
        <v>Kayapınar</v>
      </c>
      <c r="H112" s="56" t="str">
        <f>VLOOKUP(A112,'import Diyarbakır'!A:J,8,0)</f>
        <v>Diclekent</v>
      </c>
      <c r="I112" s="56" t="str">
        <f>VLOOKUP(A112,'import Diyarbakır'!A:J,9,0)</f>
        <v>Selahaddin Eyyubi Bulvarı Diclekent Mh
 Diyarpark 3 Sitesi Altı Paçacı Şaban Usta Yanı
 Kayapınar Diyarbakır</v>
      </c>
      <c r="J112" s="216" t="str">
        <f>VLOOKUP(A112,'import Diyarbakır'!A:J,10,0)</f>
        <v>Geleneksel</v>
      </c>
      <c r="K112" s="56" t="s">
        <v>5709</v>
      </c>
      <c r="L112" s="56">
        <v>5.511936033E9</v>
      </c>
      <c r="M112" s="56" t="s">
        <v>5360</v>
      </c>
      <c r="N112" s="56" t="s">
        <v>5366</v>
      </c>
      <c r="O112" s="56" t="s">
        <v>5710</v>
      </c>
      <c r="P112" s="230" t="str">
        <f>VLOOKUP(A112,'import Diyarbakır'!A:J,16,0)</f>
        <v>#REF!</v>
      </c>
      <c r="Q112" s="1" t="b">
        <v>0</v>
      </c>
      <c r="R112" s="1" t="s">
        <v>38</v>
      </c>
      <c r="S112" s="1" t="s">
        <v>845</v>
      </c>
      <c r="T112" s="1" t="s">
        <v>4734</v>
      </c>
      <c r="U112" s="1" t="s">
        <v>5711</v>
      </c>
      <c r="V112" s="208">
        <v>44347.0</v>
      </c>
      <c r="W112" s="208">
        <v>44349.0</v>
      </c>
      <c r="X112" s="1"/>
      <c r="Y112" s="1" t="b">
        <v>1</v>
      </c>
      <c r="Z112" s="363">
        <v>44427.0</v>
      </c>
      <c r="AA112" s="1" t="s">
        <v>1475</v>
      </c>
      <c r="AB112" s="1"/>
      <c r="AC112" s="1"/>
      <c r="AD112" s="1"/>
      <c r="AE112" s="1"/>
      <c r="AF112" s="1"/>
      <c r="AG112" s="1"/>
      <c r="AH112" s="1"/>
      <c r="AI112" s="1" t="s">
        <v>5414</v>
      </c>
      <c r="AJ112" s="1"/>
      <c r="AK112" s="1"/>
      <c r="AL112" s="1"/>
      <c r="AM112" s="1"/>
    </row>
    <row r="113" ht="15.75" customHeight="1">
      <c r="A113" s="56" t="s">
        <v>5085</v>
      </c>
      <c r="B113" s="56" t="s">
        <v>5086</v>
      </c>
      <c r="C113" s="56" t="str">
        <f>VLOOKUP(A113,'import Diyarbakır'!A:J,3,0)</f>
        <v>DOĞRU</v>
      </c>
      <c r="D113" s="56" t="s">
        <v>1385</v>
      </c>
      <c r="E113" s="56" t="str">
        <f>VLOOKUP(A113,'import Diyarbakır'!A:J,5,0)</f>
        <v>VEYSİ ASLAN</v>
      </c>
      <c r="F113" s="56">
        <f>VLOOKUP(A113,'import Diyarbakır'!A:J,6,0)</f>
        <v>5538751245</v>
      </c>
      <c r="G113" s="56" t="str">
        <f>VLOOKUP(A113,'import Diyarbakır'!A:J,7,0)</f>
        <v>Bağlar</v>
      </c>
      <c r="H113" s="56" t="str">
        <f>VLOOKUP(A113,'import Diyarbakır'!A:J,8,0)</f>
        <v>Şeyh Şamil</v>
      </c>
      <c r="I113" s="56" t="str">
        <f>VLOOKUP(A113,'import Diyarbakır'!A:J,9,0)</f>
        <v>Polis okulu kavşağı şeyh şamil mahallesi medine bulvarı 45/E yahya kemal</v>
      </c>
      <c r="J113" s="216" t="str">
        <f>VLOOKUP(A113,'import Diyarbakır'!A:J,10,0)</f>
        <v>Geleneksel</v>
      </c>
      <c r="K113" s="56" t="s">
        <v>5712</v>
      </c>
      <c r="L113" s="56">
        <v>5.538751245E9</v>
      </c>
      <c r="M113" s="56" t="s">
        <v>5394</v>
      </c>
      <c r="N113" s="56" t="s">
        <v>5707</v>
      </c>
      <c r="O113" s="56" t="s">
        <v>5089</v>
      </c>
      <c r="P113" s="230" t="str">
        <f>VLOOKUP(A113,'import Diyarbakır'!A:J,16,0)</f>
        <v>#REF!</v>
      </c>
      <c r="Q113" s="1" t="b">
        <v>0</v>
      </c>
      <c r="R113" s="1" t="s">
        <v>38</v>
      </c>
      <c r="S113" s="1" t="s">
        <v>128</v>
      </c>
      <c r="T113" s="210" t="s">
        <v>4853</v>
      </c>
      <c r="V113" s="208">
        <v>44522.0</v>
      </c>
      <c r="W113" s="208">
        <v>44523.0</v>
      </c>
      <c r="X113" s="1"/>
      <c r="Y113" s="1" t="b">
        <v>1</v>
      </c>
      <c r="Z113" s="363">
        <v>44405.0</v>
      </c>
      <c r="AA113" s="1" t="s">
        <v>43</v>
      </c>
      <c r="AB113" s="364">
        <v>44410.0</v>
      </c>
      <c r="AC113" s="1" t="s">
        <v>1475</v>
      </c>
      <c r="AD113" s="365">
        <v>44513.0</v>
      </c>
      <c r="AE113" s="1" t="s">
        <v>1353</v>
      </c>
      <c r="AF113" s="363">
        <v>44420.0</v>
      </c>
      <c r="AG113" s="1" t="s">
        <v>1353</v>
      </c>
      <c r="AH113" s="363">
        <v>44522.0</v>
      </c>
      <c r="AI113" s="1" t="s">
        <v>984</v>
      </c>
      <c r="AJ113" s="1" t="s">
        <v>909</v>
      </c>
      <c r="AK113" s="1"/>
      <c r="AL113" s="1" t="s">
        <v>5356</v>
      </c>
      <c r="AM113" s="1" t="s">
        <v>128</v>
      </c>
    </row>
    <row r="114" ht="15.75" customHeight="1">
      <c r="A114" s="56" t="s">
        <v>5120</v>
      </c>
      <c r="B114" s="56" t="s">
        <v>5121</v>
      </c>
      <c r="C114" s="56" t="str">
        <f>VLOOKUP(A114,'import Diyarbakır'!A:J,3,0)</f>
        <v>DOĞRU</v>
      </c>
      <c r="D114" s="56" t="s">
        <v>1767</v>
      </c>
      <c r="E114" s="56" t="str">
        <f>VLOOKUP(A114,'import Diyarbakır'!A:J,5,0)</f>
        <v>ZÜMRÜD İREM EZA</v>
      </c>
      <c r="F114" s="56">
        <f>VLOOKUP(A114,'import Diyarbakır'!A:J,6,0)</f>
        <v>4125034168</v>
      </c>
      <c r="G114" s="56" t="str">
        <f>VLOOKUP(A114,'import Diyarbakır'!A:J,7,0)</f>
        <v>Kayapınar</v>
      </c>
      <c r="H114" s="56" t="str">
        <f>VLOOKUP(A114,'import Diyarbakır'!A:J,8,0)</f>
        <v>Diclekent</v>
      </c>
      <c r="I114" s="56" t="str">
        <f>VLOOKUP(A114,'import Diyarbakır'!A:J,9,0)</f>
        <v>Diclekent Mah. Mahabad Blv. Velat Roşna Apt. NO: 30/B Kayapınar/Diyarbakır</v>
      </c>
      <c r="J114" s="216" t="str">
        <f>VLOOKUP(A114,'import Diyarbakır'!A:J,10,0)</f>
        <v>Geleneksel</v>
      </c>
      <c r="K114" s="56" t="s">
        <v>5713</v>
      </c>
      <c r="L114" s="56">
        <v>4.125034168E9</v>
      </c>
      <c r="M114" s="56" t="s">
        <v>5360</v>
      </c>
      <c r="N114" s="56" t="s">
        <v>5366</v>
      </c>
      <c r="O114" s="56" t="s">
        <v>5124</v>
      </c>
      <c r="P114" s="230" t="str">
        <f>VLOOKUP(A114,'import Diyarbakır'!A:J,16,0)</f>
        <v>#REF!</v>
      </c>
      <c r="Q114" s="1" t="b">
        <v>0</v>
      </c>
      <c r="R114" s="1" t="s">
        <v>38</v>
      </c>
      <c r="S114" s="1" t="s">
        <v>5371</v>
      </c>
      <c r="T114" s="1" t="s">
        <v>4853</v>
      </c>
      <c r="U114" s="1" t="s">
        <v>5714</v>
      </c>
      <c r="V114" s="208">
        <v>44424.0</v>
      </c>
      <c r="W114" s="208">
        <v>44431.0</v>
      </c>
      <c r="X114" s="1"/>
      <c r="Y114" s="1" t="b">
        <v>1</v>
      </c>
      <c r="Z114" s="363">
        <v>44405.0</v>
      </c>
      <c r="AA114" s="1" t="s">
        <v>1353</v>
      </c>
      <c r="AB114" s="363">
        <v>44418.0</v>
      </c>
      <c r="AC114" s="1" t="s">
        <v>1353</v>
      </c>
      <c r="AD114" s="363">
        <v>44425.0</v>
      </c>
      <c r="AE114" s="1"/>
      <c r="AF114" s="1"/>
      <c r="AG114" s="1"/>
      <c r="AH114" s="1"/>
      <c r="AI114" s="1" t="s">
        <v>984</v>
      </c>
      <c r="AJ114" s="1" t="s">
        <v>5370</v>
      </c>
      <c r="AK114" s="1" t="s">
        <v>5371</v>
      </c>
      <c r="AL114" s="1"/>
      <c r="AM114" s="1"/>
    </row>
    <row r="115" ht="15.75" customHeight="1">
      <c r="A115" s="56" t="s">
        <v>4983</v>
      </c>
      <c r="B115" s="56" t="s">
        <v>4984</v>
      </c>
      <c r="C115" s="56" t="str">
        <f>VLOOKUP(A115,'import Diyarbakır'!A:J,3,0)</f>
        <v>YANLIŞ</v>
      </c>
      <c r="D115" s="56" t="s">
        <v>1493</v>
      </c>
      <c r="E115" s="56" t="str">
        <f>VLOOKUP(A115,'import Diyarbakır'!A:J,5,0)</f>
        <v>Enise Töre</v>
      </c>
      <c r="F115" s="56">
        <f>VLOOKUP(A115,'import Diyarbakır'!A:J,6,0)</f>
        <v>5379901222</v>
      </c>
      <c r="G115" s="56" t="str">
        <f>VLOOKUP(A115,'import Diyarbakır'!A:J,7,0)</f>
        <v>Yenişehir</v>
      </c>
      <c r="H115" s="56" t="str">
        <f>VLOOKUP(A115,'import Diyarbakır'!A:J,8,0)</f>
        <v>Kooperatifler</v>
      </c>
      <c r="I115" s="56" t="str">
        <f>VLOOKUP(A115,'import Diyarbakır'!A:J,9,0)</f>
        <v>Kooperatifler Mah. Gevran Cad. Akkoyunlu 1. Sok. No:10/C Ofis/Diyarbakır</v>
      </c>
      <c r="J115" s="216" t="str">
        <f>VLOOKUP(A115,'import Diyarbakır'!A:J,10,0)</f>
        <v>Geleneksel</v>
      </c>
      <c r="K115" s="56" t="s">
        <v>5715</v>
      </c>
      <c r="L115" s="56">
        <v>5.379901222E9</v>
      </c>
      <c r="M115" s="56" t="s">
        <v>5353</v>
      </c>
      <c r="N115" s="56" t="s">
        <v>5354</v>
      </c>
      <c r="O115" s="56" t="s">
        <v>4986</v>
      </c>
      <c r="P115" s="230" t="str">
        <f>VLOOKUP(A115,'import Diyarbakır'!A:J,16,0)</f>
        <v>#REF!</v>
      </c>
      <c r="Q115" s="1" t="b">
        <v>0</v>
      </c>
      <c r="R115" s="1" t="s">
        <v>38</v>
      </c>
      <c r="S115" s="1" t="s">
        <v>4973</v>
      </c>
      <c r="T115" s="1" t="s">
        <v>4853</v>
      </c>
      <c r="V115" s="208">
        <v>44404.0</v>
      </c>
      <c r="W115" s="208">
        <v>44406.0</v>
      </c>
      <c r="X115" s="1"/>
      <c r="Y115" s="1" t="b">
        <v>1</v>
      </c>
      <c r="Z115" s="364">
        <v>44376.0</v>
      </c>
      <c r="AA115" s="1" t="s">
        <v>43</v>
      </c>
      <c r="AB115" s="363">
        <v>44376.0</v>
      </c>
      <c r="AC115" s="1" t="s">
        <v>1353</v>
      </c>
      <c r="AD115" s="363">
        <v>44404.0</v>
      </c>
      <c r="AE115" s="1"/>
      <c r="AF115" s="1"/>
      <c r="AG115" s="1"/>
      <c r="AH115" s="1"/>
      <c r="AI115" s="1"/>
      <c r="AJ115" s="1" t="s">
        <v>909</v>
      </c>
      <c r="AK115" s="1" t="s">
        <v>4973</v>
      </c>
      <c r="AL115" s="1"/>
      <c r="AM115" s="1"/>
    </row>
    <row r="116" ht="15.75" customHeight="1">
      <c r="A116" s="211" t="s">
        <v>5716</v>
      </c>
      <c r="B116" s="211" t="s">
        <v>5717</v>
      </c>
      <c r="C116" s="56" t="str">
        <f>VLOOKUP(A116,'import Diyarbakır'!A:J,3,0)</f>
        <v>DOĞRU</v>
      </c>
      <c r="D116" s="211" t="s">
        <v>1364</v>
      </c>
      <c r="E116" s="56" t="str">
        <f>VLOOKUP(A116,'import Diyarbakır'!A:J,5,0)</f>
        <v>Mehmet Alaca</v>
      </c>
      <c r="F116" s="56">
        <f>VLOOKUP(A116,'import Diyarbakır'!A:J,6,0)</f>
        <v>5457207403</v>
      </c>
      <c r="G116" s="56" t="str">
        <f>VLOOKUP(A116,'import Diyarbakır'!A:J,7,0)</f>
        <v>Kayapınar</v>
      </c>
      <c r="H116" s="56" t="str">
        <f>VLOOKUP(A116,'import Diyarbakır'!A:J,8,0)</f>
        <v>Fırat</v>
      </c>
      <c r="I116" s="56" t="str">
        <f>VLOOKUP(A116,'import Diyarbakır'!A:J,9,0)</f>
        <v>Fırat Mah. Nazım Hikmet Cad. Mer Sitesi A5 Blok No31 Diyarbakır/Kayapınar</v>
      </c>
      <c r="J116" s="216" t="str">
        <f>VLOOKUP(A116,'import Diyarbakır'!A:J,10,0)</f>
        <v>Geleneksel</v>
      </c>
      <c r="K116" s="211" t="s">
        <v>5718</v>
      </c>
      <c r="L116" s="211">
        <v>5.457207403E9</v>
      </c>
      <c r="M116" s="211" t="s">
        <v>5360</v>
      </c>
      <c r="N116" s="211" t="s">
        <v>2358</v>
      </c>
      <c r="O116" s="211" t="s">
        <v>5719</v>
      </c>
      <c r="P116" s="230" t="str">
        <f>VLOOKUP(A116,'import Diyarbakır'!A:J,16,0)</f>
        <v>#REF!</v>
      </c>
      <c r="Q116" s="1" t="b">
        <v>0</v>
      </c>
      <c r="R116" s="1"/>
      <c r="S116" s="1"/>
      <c r="T116" s="210"/>
      <c r="U116" s="56"/>
      <c r="V116" s="208"/>
      <c r="W116" s="208"/>
      <c r="X116" s="1"/>
      <c r="Y116" s="1" t="b">
        <v>0</v>
      </c>
      <c r="Z116" s="363"/>
      <c r="AA116" s="1"/>
      <c r="AB116" s="363"/>
      <c r="AC116" s="1"/>
      <c r="AD116" s="363"/>
      <c r="AE116" s="1"/>
      <c r="AF116" s="1"/>
      <c r="AG116" s="1"/>
      <c r="AH116" s="1"/>
      <c r="AI116" s="1"/>
      <c r="AJ116" s="1"/>
      <c r="AK116" s="1"/>
      <c r="AL116" s="1"/>
      <c r="AM116" s="1"/>
    </row>
    <row r="117" ht="15.75" customHeight="1">
      <c r="A117" s="56" t="s">
        <v>5269</v>
      </c>
      <c r="B117" s="56" t="s">
        <v>5270</v>
      </c>
      <c r="C117" s="56" t="str">
        <f>VLOOKUP(A117,'import Diyarbakır'!A:J,3,0)</f>
        <v>DOĞRU</v>
      </c>
      <c r="D117" s="56" t="s">
        <v>1356</v>
      </c>
      <c r="E117" s="56" t="str">
        <f>VLOOKUP(A117,'import Diyarbakır'!A:J,5,0)</f>
        <v>Musa çelebi</v>
      </c>
      <c r="F117" s="56">
        <f>VLOOKUP(A117,'import Diyarbakır'!A:J,6,0)</f>
        <v>5315107010</v>
      </c>
      <c r="G117" s="56" t="str">
        <f>VLOOKUP(A117,'import Diyarbakır'!A:J,7,0)</f>
        <v>Kayapınar</v>
      </c>
      <c r="H117" s="56" t="str">
        <f>VLOOKUP(A117,'import Diyarbakır'!A:J,8,0)</f>
        <v>Mezopotamya</v>
      </c>
      <c r="I117" s="56" t="str">
        <f>VLOOKUP(A117,'import Diyarbakır'!A:J,9,0)</f>
        <v>Mezopotamya, Mahabad Blv No:40 A/B, 21070 Kayapınar/Diyarbakır</v>
      </c>
      <c r="J117" s="216" t="str">
        <f>VLOOKUP(A117,'import Diyarbakır'!A:J,10,0)</f>
        <v>Geleneksel</v>
      </c>
      <c r="K117" s="56" t="s">
        <v>5720</v>
      </c>
      <c r="L117" s="56">
        <v>5.31510701E9</v>
      </c>
      <c r="M117" s="56" t="s">
        <v>5360</v>
      </c>
      <c r="N117" s="56" t="s">
        <v>5411</v>
      </c>
      <c r="O117" s="56" t="s">
        <v>5273</v>
      </c>
      <c r="P117" s="230" t="s">
        <v>2137</v>
      </c>
      <c r="Q117" s="1" t="b">
        <v>0</v>
      </c>
      <c r="R117" s="1" t="s">
        <v>38</v>
      </c>
      <c r="S117" s="1" t="s">
        <v>167</v>
      </c>
      <c r="T117" s="207" t="s">
        <v>5251</v>
      </c>
      <c r="U117" s="56"/>
      <c r="V117" s="208">
        <v>44627.0</v>
      </c>
      <c r="W117" s="208">
        <v>44628.0</v>
      </c>
      <c r="X117" s="1"/>
      <c r="Y117" s="1" t="b">
        <v>1</v>
      </c>
      <c r="Z117" s="363">
        <v>44627.0</v>
      </c>
      <c r="AA117" s="1"/>
      <c r="AB117" s="363"/>
      <c r="AC117" s="1"/>
      <c r="AD117" s="363"/>
      <c r="AE117" s="1"/>
      <c r="AF117" s="1"/>
      <c r="AG117" s="1"/>
      <c r="AH117" s="1"/>
      <c r="AI117" s="1" t="s">
        <v>167</v>
      </c>
      <c r="AJ117" s="1"/>
      <c r="AK117" s="1"/>
      <c r="AL117" s="1"/>
      <c r="AM117" s="1"/>
    </row>
    <row r="118" ht="15.75" customHeight="1">
      <c r="A118" s="56" t="s">
        <v>4844</v>
      </c>
      <c r="B118" s="56" t="s">
        <v>4845</v>
      </c>
      <c r="C118" s="56" t="str">
        <f>VLOOKUP(A118,'import Diyarbakır'!A:J,3,0)</f>
        <v>DOĞRU</v>
      </c>
      <c r="D118" s="56" t="s">
        <v>1356</v>
      </c>
      <c r="E118" s="56" t="str">
        <f>VLOOKUP(A118,'import Diyarbakır'!A:J,5,0)</f>
        <v>Deniz BAKIROĞLU</v>
      </c>
      <c r="F118" s="56">
        <f>VLOOKUP(A118,'import Diyarbakır'!A:J,6,0)</f>
        <v>4122572551</v>
      </c>
      <c r="G118" s="56" t="str">
        <f>VLOOKUP(A118,'import Diyarbakır'!A:J,7,0)</f>
        <v>Kayapınar</v>
      </c>
      <c r="H118" s="56" t="str">
        <f>VLOOKUP(A118,'import Diyarbakır'!A:J,8,0)</f>
        <v>Huzurevleri</v>
      </c>
      <c r="I118" s="56" t="str">
        <f>VLOOKUP(A118,'import Diyarbakır'!A:J,9,0)</f>
        <v>Peyas, Tekel Cd 57 A BLOK, 21070 Kayapınar/Diyarbakır</v>
      </c>
      <c r="J118" s="216" t="str">
        <f>VLOOKUP(A118,'import Diyarbakır'!A:J,10,0)</f>
        <v>Geleneksel</v>
      </c>
      <c r="K118" s="56" t="s">
        <v>5721</v>
      </c>
      <c r="L118" s="56">
        <v>4.122572551E9</v>
      </c>
      <c r="M118" s="56" t="s">
        <v>5360</v>
      </c>
      <c r="N118" s="56" t="s">
        <v>5366</v>
      </c>
      <c r="O118" s="56" t="s">
        <v>5722</v>
      </c>
      <c r="P118" s="230" t="str">
        <f>VLOOKUP(A118,'import Diyarbakır'!A:J,16,0)</f>
        <v>#REF!</v>
      </c>
      <c r="Q118" s="1" t="b">
        <v>0</v>
      </c>
      <c r="R118" s="1" t="s">
        <v>38</v>
      </c>
      <c r="S118" s="1" t="s">
        <v>4838</v>
      </c>
      <c r="T118" s="1" t="s">
        <v>4734</v>
      </c>
      <c r="V118" s="208">
        <v>44348.0</v>
      </c>
      <c r="W118" s="208">
        <v>44350.0</v>
      </c>
      <c r="X118" s="1"/>
      <c r="Y118" s="1" t="b">
        <v>1</v>
      </c>
      <c r="Z118" s="1"/>
      <c r="AA118" s="1"/>
      <c r="AB118" s="1"/>
      <c r="AC118" s="1"/>
      <c r="AD118" s="1"/>
      <c r="AE118" s="1"/>
      <c r="AF118" s="1"/>
      <c r="AG118" s="1"/>
      <c r="AH118" s="1"/>
      <c r="AI118" s="1"/>
      <c r="AJ118" s="1"/>
      <c r="AK118" s="1"/>
      <c r="AL118" s="1"/>
      <c r="AM118" s="1"/>
    </row>
    <row r="119" ht="15.75" customHeight="1">
      <c r="A119" s="56" t="s">
        <v>4941</v>
      </c>
      <c r="B119" s="56" t="s">
        <v>4942</v>
      </c>
      <c r="C119" s="56" t="str">
        <f>VLOOKUP(A119,'import Diyarbakır'!A:J,3,0)</f>
        <v>DOĞRU</v>
      </c>
      <c r="D119" s="56" t="s">
        <v>1370</v>
      </c>
      <c r="E119" s="56" t="str">
        <f>VLOOKUP(A119,'import Diyarbakır'!A:J,5,0)</f>
        <v>Mehmet Atsız</v>
      </c>
      <c r="F119" s="56">
        <f>VLOOKUP(A119,'import Diyarbakır'!A:J,6,0)</f>
        <v>5366078303</v>
      </c>
      <c r="G119" s="56" t="str">
        <f>VLOOKUP(A119,'import Diyarbakır'!A:J,7,0)</f>
        <v>Kayapınar</v>
      </c>
      <c r="H119" s="56" t="str">
        <f>VLOOKUP(A119,'import Diyarbakır'!A:J,8,0)</f>
        <v>Huzurevleri</v>
      </c>
      <c r="I119" s="56" t="str">
        <f>VLOOKUP(A119,'import Diyarbakır'!A:J,9,0)</f>
        <v>Medya Mah. Diclekent Bulv. Hüseyinaga Apt. No:120/D Kayapınar/Diyarbakır</v>
      </c>
      <c r="J119" s="216" t="str">
        <f>VLOOKUP(A119,'import Diyarbakır'!A:J,10,0)</f>
        <v>Geleneksel</v>
      </c>
      <c r="K119" s="56" t="s">
        <v>5723</v>
      </c>
      <c r="L119" s="56">
        <v>5.366078303E9</v>
      </c>
      <c r="M119" s="56" t="s">
        <v>5360</v>
      </c>
      <c r="N119" s="56" t="s">
        <v>5424</v>
      </c>
      <c r="O119" s="56" t="s">
        <v>4944</v>
      </c>
      <c r="P119" s="230" t="str">
        <f>VLOOKUP(A119,'import Diyarbakır'!A:J,16,0)</f>
        <v>#REF!</v>
      </c>
      <c r="Q119" s="1" t="b">
        <v>0</v>
      </c>
      <c r="R119" s="1" t="s">
        <v>38</v>
      </c>
      <c r="S119" s="1" t="s">
        <v>845</v>
      </c>
      <c r="T119" s="1" t="s">
        <v>5724</v>
      </c>
      <c r="V119" s="208">
        <v>44386.0</v>
      </c>
      <c r="W119" s="208">
        <v>44390.0</v>
      </c>
      <c r="X119" s="1"/>
      <c r="Y119" s="1" t="b">
        <v>1</v>
      </c>
      <c r="Z119" s="363">
        <v>44386.0</v>
      </c>
      <c r="AA119" s="1"/>
      <c r="AB119" s="1"/>
      <c r="AC119" s="1"/>
      <c r="AD119" s="1"/>
      <c r="AE119" s="1"/>
      <c r="AF119" s="1"/>
      <c r="AG119" s="1"/>
      <c r="AH119" s="1"/>
      <c r="AI119" s="1" t="s">
        <v>845</v>
      </c>
      <c r="AJ119" s="1"/>
      <c r="AK119" s="1"/>
      <c r="AL119" s="1"/>
      <c r="AM119" s="1"/>
    </row>
    <row r="120" ht="15.75" customHeight="1">
      <c r="A120" s="56" t="s">
        <v>4991</v>
      </c>
      <c r="B120" s="56" t="s">
        <v>4992</v>
      </c>
      <c r="C120" s="56" t="str">
        <f>VLOOKUP(A120,'import Diyarbakır'!A:J,3,0)</f>
        <v>DOĞRU</v>
      </c>
      <c r="D120" s="56" t="s">
        <v>1370</v>
      </c>
      <c r="E120" s="56" t="str">
        <f>VLOOKUP(A120,'import Diyarbakır'!A:J,5,0)</f>
        <v>Ekrem Akış</v>
      </c>
      <c r="F120" s="56">
        <f>VLOOKUP(A120,'import Diyarbakır'!A:J,6,0)</f>
        <v>5308314303</v>
      </c>
      <c r="G120" s="56" t="str">
        <f>VLOOKUP(A120,'import Diyarbakır'!A:J,7,0)</f>
        <v>Yenişehir</v>
      </c>
      <c r="H120" s="56" t="str">
        <f>VLOOKUP(A120,'import Diyarbakır'!A:J,8,0)</f>
        <v>Kooperatifler</v>
      </c>
      <c r="I120" s="56" t="str">
        <f>VLOOKUP(A120,'import Diyarbakır'!A:J,9,0)</f>
        <v>Kooperatifler mah. Yaşar Kemal cad. Kristal no:17\E Yenişehir\DİYARBAKIR</v>
      </c>
      <c r="J120" s="216" t="str">
        <f>VLOOKUP(A120,'import Diyarbakır'!A:J,10,0)</f>
        <v>Geleneksel</v>
      </c>
      <c r="K120" s="56" t="s">
        <v>5725</v>
      </c>
      <c r="L120" s="56">
        <v>5.308314303E9</v>
      </c>
      <c r="M120" s="56" t="s">
        <v>5353</v>
      </c>
      <c r="N120" s="56" t="s">
        <v>5354</v>
      </c>
      <c r="O120" s="56" t="s">
        <v>4994</v>
      </c>
      <c r="P120" s="230" t="str">
        <f>VLOOKUP(A120,'import Diyarbakır'!A:J,16,0)</f>
        <v>#REF!</v>
      </c>
      <c r="Q120" s="1" t="b">
        <v>0</v>
      </c>
      <c r="R120" s="1" t="s">
        <v>38</v>
      </c>
      <c r="S120" s="1" t="s">
        <v>4973</v>
      </c>
      <c r="T120" s="1" t="s">
        <v>4853</v>
      </c>
      <c r="U120" s="1" t="s">
        <v>5726</v>
      </c>
      <c r="V120" s="208">
        <v>44404.0</v>
      </c>
      <c r="W120" s="208">
        <v>44406.0</v>
      </c>
      <c r="X120" s="1"/>
      <c r="Y120" s="1" t="b">
        <v>1</v>
      </c>
      <c r="Z120" s="363">
        <v>44376.0</v>
      </c>
      <c r="AA120" s="1" t="s">
        <v>43</v>
      </c>
      <c r="AB120" s="363">
        <v>44379.0</v>
      </c>
      <c r="AC120" s="1" t="s">
        <v>1353</v>
      </c>
      <c r="AD120" s="363">
        <v>44404.0</v>
      </c>
      <c r="AE120" s="1"/>
      <c r="AF120" s="1"/>
      <c r="AG120" s="1"/>
      <c r="AH120" s="1"/>
      <c r="AI120" s="1" t="s">
        <v>845</v>
      </c>
      <c r="AJ120" s="1" t="s">
        <v>845</v>
      </c>
      <c r="AK120" s="1" t="s">
        <v>4973</v>
      </c>
      <c r="AL120" s="1"/>
      <c r="AM120" s="1"/>
    </row>
    <row r="121" ht="15.75" customHeight="1">
      <c r="A121" s="56" t="s">
        <v>5285</v>
      </c>
      <c r="B121" s="56" t="s">
        <v>5286</v>
      </c>
      <c r="C121" s="56" t="str">
        <f>VLOOKUP(A121,'import Diyarbakır'!A:J,3,0)</f>
        <v>DOĞRU</v>
      </c>
      <c r="D121" s="56" t="s">
        <v>1493</v>
      </c>
      <c r="E121" s="56" t="str">
        <f>VLOOKUP(A121,'import Diyarbakır'!A:J,5,0)</f>
        <v>MEHMET SELİM BARTAN</v>
      </c>
      <c r="F121" s="56">
        <f>VLOOKUP(A121,'import Diyarbakır'!A:J,6,0)</f>
        <v>5319175211</v>
      </c>
      <c r="G121" s="56" t="str">
        <f>VLOOKUP(A121,'import Diyarbakır'!A:J,7,0)</f>
        <v>Kayapınar</v>
      </c>
      <c r="H121" s="56" t="str">
        <f>VLOOKUP(A121,'import Diyarbakır'!A:J,8,0)</f>
        <v>Huzurevleri</v>
      </c>
      <c r="I121" s="56" t="str">
        <f>VLOOKUP(A121,'import Diyarbakır'!A:J,9,0)</f>
        <v>Medya Mah. 634. Sok. No:6/BD Kayapınar/Diyarbakır</v>
      </c>
      <c r="J121" s="216" t="str">
        <f>VLOOKUP(A121,'import Diyarbakır'!A:J,10,0)</f>
        <v>Geleneksel</v>
      </c>
      <c r="K121" s="56" t="s">
        <v>5727</v>
      </c>
      <c r="L121" s="56">
        <v>5.319175211E9</v>
      </c>
      <c r="M121" s="56" t="s">
        <v>5360</v>
      </c>
      <c r="N121" s="56" t="s">
        <v>5404</v>
      </c>
      <c r="O121" s="56" t="s">
        <v>5288</v>
      </c>
      <c r="P121" s="230" t="str">
        <f>VLOOKUP(A121,'import Diyarbakır'!A:J,16,0)</f>
        <v>#REF!</v>
      </c>
      <c r="Q121" s="1" t="b">
        <v>0</v>
      </c>
      <c r="R121" s="1" t="s">
        <v>38</v>
      </c>
      <c r="S121" s="1" t="s">
        <v>167</v>
      </c>
      <c r="T121" s="207" t="s">
        <v>5251</v>
      </c>
      <c r="U121" s="56"/>
      <c r="V121" s="208">
        <v>44627.0</v>
      </c>
      <c r="W121" s="208">
        <v>44628.0</v>
      </c>
      <c r="X121" s="1"/>
      <c r="Y121" s="1" t="b">
        <v>1</v>
      </c>
      <c r="Z121" s="363">
        <v>44627.0</v>
      </c>
      <c r="AA121" s="1"/>
      <c r="AB121" s="363"/>
      <c r="AC121" s="1"/>
      <c r="AD121" s="363"/>
      <c r="AE121" s="1"/>
      <c r="AF121" s="1"/>
      <c r="AG121" s="1"/>
      <c r="AH121" s="1"/>
      <c r="AI121" s="1" t="s">
        <v>167</v>
      </c>
      <c r="AJ121" s="1"/>
      <c r="AK121" s="1"/>
      <c r="AL121" s="1"/>
      <c r="AM121" s="1"/>
    </row>
    <row r="122" ht="15.75" customHeight="1">
      <c r="A122" s="56" t="s">
        <v>5195</v>
      </c>
      <c r="B122" s="56" t="s">
        <v>5196</v>
      </c>
      <c r="C122" s="56" t="str">
        <f>VLOOKUP(A122,'import Diyarbakır'!A:J,3,0)</f>
        <v>DOĞRU</v>
      </c>
      <c r="D122" s="56" t="s">
        <v>1348</v>
      </c>
      <c r="E122" s="56" t="str">
        <f>VLOOKUP(A122,'import Diyarbakır'!A:J,5,0)</f>
        <v>RAMAZAN KAHRAMANER</v>
      </c>
      <c r="F122" s="56">
        <f>VLOOKUP(A122,'import Diyarbakır'!A:J,6,0)</f>
        <v>5321773409</v>
      </c>
      <c r="G122" s="56" t="str">
        <f>VLOOKUP(A122,'import Diyarbakır'!A:J,7,0)</f>
        <v>Kayapınar</v>
      </c>
      <c r="H122" s="56" t="str">
        <f>VLOOKUP(A122,'import Diyarbakır'!A:J,8,0)</f>
        <v>Diclekent</v>
      </c>
      <c r="I122" s="56" t="str">
        <f>VLOOKUP(A122,'import Diyarbakır'!A:J,9,0)</f>
        <v>Diclekent Mah. Diclekent Blv. Centro Plaza No:137/A Kayapınar/Diyarbakır</v>
      </c>
      <c r="J122" s="216" t="str">
        <f>VLOOKUP(A122,'import Diyarbakır'!A:J,10,0)</f>
        <v>Geleneksel</v>
      </c>
      <c r="K122" s="56" t="s">
        <v>5728</v>
      </c>
      <c r="L122" s="56">
        <v>5.321773409E9</v>
      </c>
      <c r="M122" s="56" t="s">
        <v>5360</v>
      </c>
      <c r="N122" s="56" t="s">
        <v>5366</v>
      </c>
      <c r="O122" s="56" t="s">
        <v>5198</v>
      </c>
      <c r="P122" s="230" t="str">
        <f>VLOOKUP(A122,'import Diyarbakır'!A:J,16,0)</f>
        <v>#REF!</v>
      </c>
      <c r="Q122" s="1" t="b">
        <v>0</v>
      </c>
      <c r="R122" s="1" t="s">
        <v>38</v>
      </c>
      <c r="S122" s="1" t="s">
        <v>128</v>
      </c>
      <c r="T122" s="1" t="s">
        <v>4853</v>
      </c>
      <c r="U122" s="1"/>
      <c r="V122" s="208">
        <v>44508.0</v>
      </c>
      <c r="W122" s="208">
        <v>44509.0</v>
      </c>
      <c r="X122" s="1"/>
      <c r="Y122" s="1" t="b">
        <v>1</v>
      </c>
      <c r="Z122" s="363">
        <v>44508.0</v>
      </c>
      <c r="AA122" s="1"/>
      <c r="AB122" s="363"/>
      <c r="AC122" s="1"/>
      <c r="AD122" s="363"/>
      <c r="AE122" s="1"/>
      <c r="AF122" s="1"/>
      <c r="AG122" s="1"/>
      <c r="AH122" s="1"/>
      <c r="AI122" s="1" t="s">
        <v>128</v>
      </c>
      <c r="AJ122" s="1"/>
      <c r="AK122" s="1"/>
      <c r="AL122" s="1"/>
      <c r="AM122" s="1"/>
    </row>
    <row r="123" ht="15.75" customHeight="1">
      <c r="A123" s="56" t="s">
        <v>5280</v>
      </c>
      <c r="B123" s="56" t="s">
        <v>5281</v>
      </c>
      <c r="C123" s="56" t="str">
        <f>VLOOKUP(A123,'import Diyarbakır'!A:J,3,0)</f>
        <v>DOĞRU</v>
      </c>
      <c r="D123" s="56" t="s">
        <v>1827</v>
      </c>
      <c r="E123" s="56" t="str">
        <f>VLOOKUP(A123,'import Diyarbakır'!A:J,5,0)</f>
        <v>VEYSEL BUGUR</v>
      </c>
      <c r="F123" s="56">
        <f>VLOOKUP(A123,'import Diyarbakır'!A:J,6,0)</f>
        <v>4122291110</v>
      </c>
      <c r="G123" s="56" t="str">
        <f>VLOOKUP(A123,'import Diyarbakır'!A:J,7,0)</f>
        <v>Kayapınar</v>
      </c>
      <c r="H123" s="56" t="str">
        <f>VLOOKUP(A123,'import Diyarbakır'!A:J,8,0)</f>
        <v>Diclekent</v>
      </c>
      <c r="I123" s="56" t="str">
        <f>VLOOKUP(A123,'import Diyarbakır'!A:J,9,0)</f>
        <v>Medya Mah. Diclekent Blv. No:126/B Kayapınar/Diyarbakır</v>
      </c>
      <c r="J123" s="216" t="str">
        <f>VLOOKUP(A123,'import Diyarbakır'!A:J,10,0)</f>
        <v>Geleneksel</v>
      </c>
      <c r="K123" s="56" t="s">
        <v>5729</v>
      </c>
      <c r="L123" s="56">
        <v>4.12229111E9</v>
      </c>
      <c r="M123" s="56" t="s">
        <v>5360</v>
      </c>
      <c r="N123" s="56" t="s">
        <v>5366</v>
      </c>
      <c r="O123" s="56" t="s">
        <v>5284</v>
      </c>
      <c r="P123" s="230" t="str">
        <f>VLOOKUP(A123,'import Diyarbakır'!A:J,16,0)</f>
        <v>#REF!</v>
      </c>
      <c r="Q123" s="1" t="b">
        <v>0</v>
      </c>
      <c r="R123" s="1" t="s">
        <v>38</v>
      </c>
      <c r="S123" s="1" t="s">
        <v>167</v>
      </c>
      <c r="T123" s="207" t="s">
        <v>5251</v>
      </c>
      <c r="U123" s="56"/>
      <c r="V123" s="208">
        <v>44627.0</v>
      </c>
      <c r="W123" s="208">
        <v>44628.0</v>
      </c>
      <c r="X123" s="1"/>
      <c r="Y123" s="1" t="b">
        <v>1</v>
      </c>
      <c r="Z123" s="363">
        <v>44627.0</v>
      </c>
      <c r="AA123" s="1"/>
      <c r="AB123" s="363"/>
      <c r="AC123" s="1"/>
      <c r="AD123" s="363"/>
      <c r="AE123" s="1"/>
      <c r="AF123" s="1"/>
      <c r="AG123" s="1"/>
      <c r="AH123" s="1"/>
      <c r="AI123" s="1" t="s">
        <v>167</v>
      </c>
      <c r="AJ123" s="1"/>
      <c r="AK123" s="1"/>
      <c r="AL123" s="1"/>
      <c r="AM123" s="1"/>
    </row>
    <row r="124" ht="15.75" customHeight="1">
      <c r="A124" s="56" t="s">
        <v>5243</v>
      </c>
      <c r="B124" s="56" t="s">
        <v>5244</v>
      </c>
      <c r="C124" s="56" t="str">
        <f>VLOOKUP(A124,'import Diyarbakır'!A:J,3,0)</f>
        <v>DOĞRU</v>
      </c>
      <c r="D124" s="56" t="s">
        <v>1507</v>
      </c>
      <c r="E124" s="56" t="str">
        <f>VLOOKUP(A124,'import Diyarbakır'!A:J,5,0)</f>
        <v>YUNUS ÇETİN</v>
      </c>
      <c r="F124" s="56">
        <f>VLOOKUP(A124,'import Diyarbakır'!A:J,6,0)</f>
        <v>5384428686</v>
      </c>
      <c r="G124" s="56" t="str">
        <f>VLOOKUP(A124,'import Diyarbakır'!A:J,7,0)</f>
        <v>Bağlar</v>
      </c>
      <c r="H124" s="56" t="str">
        <f>VLOOKUP(A124,'import Diyarbakır'!A:J,8,0)</f>
        <v>Kaynartepe</v>
      </c>
      <c r="I124" s="56" t="str">
        <f>VLOOKUP(A124,'import Diyarbakır'!A:J,9,0)</f>
        <v>Koşu yolu Hatboyu cad. No.1 bağlar Diyarbakır</v>
      </c>
      <c r="J124" s="216" t="str">
        <f>VLOOKUP(A124,'import Diyarbakır'!A:J,10,0)</f>
        <v>Geleneksel</v>
      </c>
      <c r="K124" s="56" t="s">
        <v>5730</v>
      </c>
      <c r="L124" s="56">
        <v>5.384428686E9</v>
      </c>
      <c r="M124" s="56" t="s">
        <v>5394</v>
      </c>
      <c r="N124" s="56" t="s">
        <v>5581</v>
      </c>
      <c r="O124" s="56" t="s">
        <v>5247</v>
      </c>
      <c r="P124" s="230" t="str">
        <f>VLOOKUP(A124,'import Diyarbakır'!A:J,16,0)</f>
        <v>#REF!</v>
      </c>
      <c r="Q124" s="1" t="b">
        <v>0</v>
      </c>
      <c r="R124" s="1" t="s">
        <v>38</v>
      </c>
      <c r="S124" s="1" t="s">
        <v>416</v>
      </c>
      <c r="T124" s="1" t="s">
        <v>4853</v>
      </c>
      <c r="U124" s="1" t="s">
        <v>5731</v>
      </c>
      <c r="V124" s="208">
        <v>44522.0</v>
      </c>
      <c r="W124" s="208">
        <v>44523.0</v>
      </c>
      <c r="X124" s="1"/>
      <c r="Y124" s="1" t="b">
        <v>1</v>
      </c>
      <c r="Z124" s="363">
        <v>44503.0</v>
      </c>
      <c r="AA124" s="1" t="s">
        <v>1353</v>
      </c>
      <c r="AB124" s="363">
        <v>44522.0</v>
      </c>
      <c r="AC124" s="1"/>
      <c r="AD124" s="363"/>
      <c r="AE124" s="1"/>
      <c r="AF124" s="1"/>
      <c r="AG124" s="1"/>
      <c r="AH124" s="1"/>
      <c r="AI124" s="1" t="s">
        <v>610</v>
      </c>
      <c r="AJ124" s="1" t="s">
        <v>416</v>
      </c>
      <c r="AK124" s="1"/>
      <c r="AL124" s="1"/>
      <c r="AM124" s="1"/>
    </row>
    <row r="125" ht="15.75" customHeight="1">
      <c r="A125" s="56" t="s">
        <v>5732</v>
      </c>
      <c r="B125" s="56" t="s">
        <v>5733</v>
      </c>
      <c r="C125" s="56" t="str">
        <f>VLOOKUP(A125,'import Diyarbakır'!A:J,3,0)</f>
        <v>DOĞRU</v>
      </c>
      <c r="D125" s="56" t="s">
        <v>1507</v>
      </c>
      <c r="E125" s="56" t="str">
        <f>VLOOKUP(A125,'import Diyarbakır'!A:J,5,0)</f>
        <v>YUNUS ÇETİN</v>
      </c>
      <c r="F125" s="56">
        <f>VLOOKUP(A125,'import Diyarbakır'!A:J,6,0)</f>
        <v>5384428686</v>
      </c>
      <c r="G125" s="56" t="str">
        <f>VLOOKUP(A125,'import Diyarbakır'!A:J,7,0)</f>
        <v>Yenişehir</v>
      </c>
      <c r="H125" s="56" t="str">
        <f>VLOOKUP(A125,'import Diyarbakır'!A:J,8,0)</f>
        <v>Kooperatifler</v>
      </c>
      <c r="I125" s="56" t="str">
        <f>VLOOKUP(A125,'import Diyarbakır'!A:J,9,0)</f>
        <v>Kurt İsmail paşa 1 sokak no:5 C baroğlu apartmanı altı kooperatifler mahallesi</v>
      </c>
      <c r="J125" s="216" t="str">
        <f>VLOOKUP(A125,'import Diyarbakır'!A:J,10,0)</f>
        <v>Geleneksel</v>
      </c>
      <c r="K125" s="56" t="s">
        <v>5730</v>
      </c>
      <c r="L125" s="56">
        <v>5.384428686E9</v>
      </c>
      <c r="M125" s="56" t="s">
        <v>5353</v>
      </c>
      <c r="N125" s="56" t="s">
        <v>5354</v>
      </c>
      <c r="O125" s="56" t="s">
        <v>5734</v>
      </c>
      <c r="P125" s="230" t="str">
        <f>VLOOKUP(A125,'import Diyarbakır'!A:J,16,0)</f>
        <v>#REF!</v>
      </c>
      <c r="Q125" s="1" t="b">
        <v>0</v>
      </c>
      <c r="R125" s="87" t="s">
        <v>27</v>
      </c>
      <c r="S125" s="1"/>
      <c r="T125" s="1"/>
      <c r="U125" s="1" t="s">
        <v>5735</v>
      </c>
      <c r="V125" s="208"/>
      <c r="W125" s="208"/>
      <c r="X125" s="1"/>
      <c r="Y125" s="1" t="b">
        <v>1</v>
      </c>
      <c r="Z125" s="363">
        <v>44509.0</v>
      </c>
      <c r="AA125" s="1" t="s">
        <v>1506</v>
      </c>
      <c r="AB125" s="363">
        <v>44517.0</v>
      </c>
      <c r="AC125" s="1"/>
      <c r="AD125" s="363"/>
      <c r="AE125" s="1"/>
      <c r="AF125" s="1"/>
      <c r="AG125" s="1"/>
      <c r="AH125" s="1"/>
      <c r="AI125" s="1"/>
      <c r="AJ125" s="1" t="s">
        <v>128</v>
      </c>
      <c r="AK125" s="1"/>
      <c r="AL125" s="1"/>
      <c r="AM125" s="1"/>
    </row>
    <row r="126" ht="15.75" customHeight="1">
      <c r="A126" s="56" t="s">
        <v>4967</v>
      </c>
      <c r="B126" s="56" t="s">
        <v>4968</v>
      </c>
      <c r="C126" s="56" t="str">
        <f>VLOOKUP(A126,'import Diyarbakır'!A:J,3,0)</f>
        <v>DOĞRU</v>
      </c>
      <c r="D126" s="56" t="s">
        <v>1493</v>
      </c>
      <c r="E126" s="56" t="str">
        <f>VLOOKUP(A126,'import Diyarbakır'!A:J,5,0)</f>
        <v>YILMAZ TEKKUŞ</v>
      </c>
      <c r="F126" s="56">
        <f>VLOOKUP(A126,'import Diyarbakır'!A:J,6,0)</f>
        <v>5360221234</v>
      </c>
      <c r="G126" s="56" t="str">
        <f>VLOOKUP(A126,'import Diyarbakır'!A:J,7,0)</f>
        <v>Kayapınar</v>
      </c>
      <c r="H126" s="56" t="str">
        <f>VLOOKUP(A126,'import Diyarbakır'!A:J,8,0)</f>
        <v>Fırat</v>
      </c>
      <c r="I126" s="56" t="str">
        <f>VLOOKUP(A126,'import Diyarbakır'!A:J,9,0)</f>
        <v>Fırat Mah. Mezopotamya Blv. Yıldız Kent Sitesi K Blok No:16/BA Kayapınar/Diyarbakır</v>
      </c>
      <c r="J126" s="216" t="str">
        <f>VLOOKUP(A126,'import Diyarbakır'!A:J,10,0)</f>
        <v>Geleneksel</v>
      </c>
      <c r="K126" s="56" t="s">
        <v>5736</v>
      </c>
      <c r="L126" s="56">
        <v>5.360221234E9</v>
      </c>
      <c r="M126" s="56" t="s">
        <v>5360</v>
      </c>
      <c r="N126" s="56" t="s">
        <v>2358</v>
      </c>
      <c r="O126" s="56" t="s">
        <v>4971</v>
      </c>
      <c r="P126" s="230" t="str">
        <f>VLOOKUP(A126,'import Diyarbakır'!A:J,16,0)</f>
        <v>#REF!</v>
      </c>
      <c r="Q126" s="1" t="b">
        <v>0</v>
      </c>
      <c r="R126" s="1" t="s">
        <v>38</v>
      </c>
      <c r="S126" s="1" t="s">
        <v>845</v>
      </c>
      <c r="T126" s="1" t="s">
        <v>4853</v>
      </c>
      <c r="U126" s="1" t="s">
        <v>5737</v>
      </c>
      <c r="V126" s="208">
        <v>44404.0</v>
      </c>
      <c r="W126" s="208">
        <v>44405.0</v>
      </c>
      <c r="X126" s="1"/>
      <c r="Y126" s="1" t="b">
        <v>1</v>
      </c>
      <c r="Z126" s="363">
        <v>44403.0</v>
      </c>
      <c r="AA126" s="1"/>
      <c r="AB126" s="1"/>
      <c r="AC126" s="1"/>
      <c r="AD126" s="1"/>
      <c r="AE126" s="1"/>
      <c r="AF126" s="1"/>
      <c r="AG126" s="1"/>
      <c r="AH126" s="1"/>
      <c r="AI126" s="1" t="s">
        <v>4973</v>
      </c>
      <c r="AJ126" s="1"/>
      <c r="AK126" s="1"/>
      <c r="AL126" s="1"/>
      <c r="AM126" s="1"/>
    </row>
    <row r="127" ht="15.75" customHeight="1">
      <c r="A127" s="56" t="s">
        <v>5223</v>
      </c>
      <c r="B127" s="56" t="s">
        <v>5224</v>
      </c>
      <c r="C127" s="56" t="str">
        <f>VLOOKUP(A127,'import Diyarbakır'!A:J,3,0)</f>
        <v>DOĞRU</v>
      </c>
      <c r="D127" s="56" t="s">
        <v>1507</v>
      </c>
      <c r="E127" s="56" t="str">
        <f>VLOOKUP(A127,'import Diyarbakır'!A:J,5,0)</f>
        <v>Metin çağer</v>
      </c>
      <c r="F127" s="56">
        <f>VLOOKUP(A127,'import Diyarbakır'!A:J,6,0)</f>
        <v>5012495151</v>
      </c>
      <c r="G127" s="56" t="str">
        <f>VLOOKUP(A127,'import Diyarbakır'!A:J,7,0)</f>
        <v>Bağlar</v>
      </c>
      <c r="H127" s="56" t="str">
        <f>VLOOKUP(A127,'import Diyarbakır'!A:J,8,0)</f>
        <v>Bağcılar 1. Bölge</v>
      </c>
      <c r="I127" s="56" t="str">
        <f>VLOOKUP(A127,'import Diyarbakır'!A:J,9,0)</f>
        <v>Ofis, Gevran Cad. Gülaçtı Apt. 13/A, 21100 Yenişehir/Diyarbakır</v>
      </c>
      <c r="J127" s="216" t="str">
        <f>VLOOKUP(A127,'import Diyarbakır'!A:J,10,0)</f>
        <v>Geleneksel</v>
      </c>
      <c r="K127" s="56" t="s">
        <v>5738</v>
      </c>
      <c r="L127" s="56">
        <v>5.012495151E9</v>
      </c>
      <c r="M127" s="56" t="s">
        <v>5353</v>
      </c>
      <c r="N127" s="56" t="s">
        <v>5354</v>
      </c>
      <c r="O127" s="56" t="s">
        <v>5739</v>
      </c>
      <c r="P127" s="230" t="str">
        <f>VLOOKUP(A127,'import Diyarbakır'!A:J,16,0)</f>
        <v>#REF!</v>
      </c>
      <c r="Q127" s="1" t="b">
        <v>0</v>
      </c>
      <c r="R127" s="1" t="s">
        <v>38</v>
      </c>
      <c r="S127" s="1" t="s">
        <v>100</v>
      </c>
      <c r="T127" s="1" t="s">
        <v>4853</v>
      </c>
      <c r="U127" s="1" t="s">
        <v>5740</v>
      </c>
      <c r="V127" s="208">
        <v>44509.0</v>
      </c>
      <c r="W127" s="208">
        <v>44510.0</v>
      </c>
      <c r="X127" s="1"/>
      <c r="Y127" s="1" t="b">
        <v>0</v>
      </c>
      <c r="Z127" s="363">
        <v>44478.0</v>
      </c>
      <c r="AA127" s="1" t="s">
        <v>1353</v>
      </c>
      <c r="AB127" s="363"/>
      <c r="AC127" s="1"/>
      <c r="AD127" s="363"/>
      <c r="AE127" s="1"/>
      <c r="AF127" s="1"/>
      <c r="AG127" s="1"/>
      <c r="AH127" s="1"/>
      <c r="AI127" s="1" t="s">
        <v>100</v>
      </c>
      <c r="AJ127" s="1"/>
      <c r="AK127" s="1"/>
      <c r="AL127" s="1"/>
      <c r="AM127" s="1"/>
    </row>
    <row r="128" ht="15.75" customHeight="1">
      <c r="A128" s="56" t="s">
        <v>5186</v>
      </c>
      <c r="B128" s="56" t="s">
        <v>5187</v>
      </c>
      <c r="C128" s="56" t="str">
        <f>VLOOKUP(A128,'import Diyarbakır'!A:J,3,0)</f>
        <v>DOĞRU</v>
      </c>
      <c r="D128" s="56" t="s">
        <v>1364</v>
      </c>
      <c r="E128" s="56" t="str">
        <f>VLOOKUP(A128,'import Diyarbakır'!A:J,5,0)</f>
        <v>Hava çelik</v>
      </c>
      <c r="F128" s="56">
        <f>VLOOKUP(A128,'import Diyarbakır'!A:J,6,0)</f>
        <v>5308283149</v>
      </c>
      <c r="G128" s="56" t="str">
        <f>VLOOKUP(A128,'import Diyarbakır'!A:J,7,0)</f>
        <v>Bağlar</v>
      </c>
      <c r="H128" s="56" t="str">
        <f>VLOOKUP(A128,'import Diyarbakır'!A:J,8,0)</f>
        <v>Bağcılar 3. Bölge</v>
      </c>
      <c r="I128" s="56" t="str">
        <f>VLOOKUP(A128,'import Diyarbakır'!A:J,9,0)</f>
        <v>Bagcilar mahallesi aram tigran bulvari nurka enç3 sitesi alti 24 AC, diyarbakir</v>
      </c>
      <c r="J128" s="216" t="str">
        <f>VLOOKUP(A128,'import Diyarbakır'!A:J,10,0)</f>
        <v>Geleneksel</v>
      </c>
      <c r="K128" s="56" t="s">
        <v>5741</v>
      </c>
      <c r="L128" s="56">
        <v>5.308283149E9</v>
      </c>
      <c r="M128" s="56" t="s">
        <v>5394</v>
      </c>
      <c r="N128" s="56" t="s">
        <v>5473</v>
      </c>
      <c r="O128" s="56" t="s">
        <v>5189</v>
      </c>
      <c r="P128" s="230" t="str">
        <f>VLOOKUP(A128,'import Diyarbakır'!A:J,16,0)</f>
        <v>#REF!</v>
      </c>
      <c r="Q128" s="1" t="b">
        <v>0</v>
      </c>
      <c r="R128" s="1" t="s">
        <v>38</v>
      </c>
      <c r="S128" s="1" t="s">
        <v>610</v>
      </c>
      <c r="T128" s="1" t="s">
        <v>4853</v>
      </c>
      <c r="U128" s="1"/>
      <c r="V128" s="208">
        <v>44503.0</v>
      </c>
      <c r="W128" s="208">
        <v>44504.0</v>
      </c>
      <c r="X128" s="1"/>
      <c r="Y128" s="1" t="b">
        <v>1</v>
      </c>
      <c r="Z128" s="363">
        <v>44503.0</v>
      </c>
      <c r="AA128" s="1"/>
      <c r="AB128" s="363"/>
      <c r="AC128" s="1"/>
      <c r="AD128" s="363"/>
      <c r="AE128" s="1"/>
      <c r="AF128" s="1"/>
      <c r="AG128" s="1"/>
      <c r="AH128" s="1"/>
      <c r="AI128" s="1" t="s">
        <v>610</v>
      </c>
      <c r="AJ128" s="1"/>
      <c r="AK128" s="1"/>
      <c r="AL128" s="1"/>
      <c r="AM128" s="1"/>
    </row>
    <row r="129" ht="15.75" customHeight="1">
      <c r="A129" s="56" t="s">
        <v>5742</v>
      </c>
      <c r="B129" s="56" t="s">
        <v>5743</v>
      </c>
      <c r="C129" s="56" t="str">
        <f>VLOOKUP(A129,'import Diyarbakır'!A:J,3,0)</f>
        <v>DOĞRU</v>
      </c>
      <c r="D129" s="56" t="s">
        <v>1789</v>
      </c>
      <c r="E129" s="56" t="str">
        <f>VLOOKUP(A129,'import Diyarbakır'!A:J,5,0)</f>
        <v>rohat meşe</v>
      </c>
      <c r="F129" s="56">
        <f>VLOOKUP(A129,'import Diyarbakır'!A:J,6,0)</f>
        <v>4125020200</v>
      </c>
      <c r="G129" s="56" t="str">
        <f>VLOOKUP(A129,'import Diyarbakır'!A:J,7,0)</f>
        <v>Bağlar</v>
      </c>
      <c r="H129" s="56" t="str">
        <f>VLOOKUP(A129,'import Diyarbakır'!A:J,8,0)</f>
        <v>Bağcılar 3. Bölge</v>
      </c>
      <c r="I129" s="56" t="str">
        <f>VLOOKUP(A129,'import Diyarbakır'!A:J,9,0)</f>
        <v>BAĞCILAR Mah. EVRİM ALATAŞ Cad. BIRTANE SITESI 3 Sit. A BLOK Apt. No: 4 AC / MERKEZ</v>
      </c>
      <c r="J129" s="216" t="str">
        <f>VLOOKUP(A129,'import Diyarbakır'!A:J,10,0)</f>
        <v>Geleneksel</v>
      </c>
      <c r="K129" s="56" t="s">
        <v>5744</v>
      </c>
      <c r="L129" s="56">
        <v>4.1250202E9</v>
      </c>
      <c r="M129" s="56" t="s">
        <v>5394</v>
      </c>
      <c r="N129" s="56" t="s">
        <v>5477</v>
      </c>
      <c r="O129" s="56" t="s">
        <v>5745</v>
      </c>
      <c r="P129" s="230" t="str">
        <f>VLOOKUP(A129,'import Diyarbakır'!A:J,16,0)</f>
        <v>#REF!</v>
      </c>
      <c r="Q129" s="1" t="b">
        <v>0</v>
      </c>
      <c r="R129" s="1" t="s">
        <v>29</v>
      </c>
      <c r="S129" s="1"/>
      <c r="T129" s="1"/>
      <c r="U129" s="1" t="s">
        <v>5746</v>
      </c>
      <c r="V129" s="208"/>
      <c r="W129" s="208"/>
      <c r="X129" s="1"/>
      <c r="Y129" s="1" t="b">
        <v>1</v>
      </c>
      <c r="Z129" s="363">
        <v>44386.0</v>
      </c>
      <c r="AA129" s="1" t="s">
        <v>1475</v>
      </c>
      <c r="AB129" s="365">
        <v>44522.0</v>
      </c>
      <c r="AC129" s="1" t="s">
        <v>1353</v>
      </c>
      <c r="AD129" s="365">
        <v>44522.0</v>
      </c>
      <c r="AE129" s="1"/>
      <c r="AF129" s="1"/>
      <c r="AG129" s="1"/>
      <c r="AH129" s="1"/>
      <c r="AI129" s="1" t="s">
        <v>845</v>
      </c>
      <c r="AJ129" s="1" t="s">
        <v>416</v>
      </c>
      <c r="AK129" s="1" t="s">
        <v>128</v>
      </c>
      <c r="AL129" s="1"/>
      <c r="AM129" s="1"/>
    </row>
    <row r="130" ht="15.75" customHeight="1">
      <c r="A130" s="56" t="s">
        <v>4757</v>
      </c>
      <c r="B130" s="56" t="s">
        <v>4758</v>
      </c>
      <c r="C130" s="56" t="str">
        <f>VLOOKUP(A130,'import Diyarbakır'!A:J,3,0)</f>
        <v>DOĞRU</v>
      </c>
      <c r="D130" s="56" t="s">
        <v>1789</v>
      </c>
      <c r="E130" s="56" t="str">
        <f>VLOOKUP(A130,'import Diyarbakır'!A:J,5,0)</f>
        <v>rohat meşe</v>
      </c>
      <c r="F130" s="56">
        <f>VLOOKUP(A130,'import Diyarbakır'!A:J,6,0)</f>
        <v>5325033232</v>
      </c>
      <c r="G130" s="56" t="str">
        <f>VLOOKUP(A130,'import Diyarbakır'!A:J,7,0)</f>
        <v>Kayapınar</v>
      </c>
      <c r="H130" s="56" t="str">
        <f>VLOOKUP(A130,'import Diyarbakır'!A:J,8,0)</f>
        <v>Diclekent</v>
      </c>
      <c r="I130" s="56" t="str">
        <f>VLOOKUP(A130,'import Diyarbakır'!A:J,9,0)</f>
        <v>Diclekent Mah. Yılmaz Güney Cad socesa sitesi b blok altı no: 6b KAYAPINAR Diyarbakır</v>
      </c>
      <c r="J130" s="216" t="str">
        <f>VLOOKUP(A130,'import Diyarbakır'!A:J,10,0)</f>
        <v>Geleneksel</v>
      </c>
      <c r="K130" s="56" t="s">
        <v>5744</v>
      </c>
      <c r="L130" s="56">
        <v>5.325033232E9</v>
      </c>
      <c r="M130" s="56" t="s">
        <v>5360</v>
      </c>
      <c r="N130" s="56" t="s">
        <v>5366</v>
      </c>
      <c r="O130" s="56" t="s">
        <v>4760</v>
      </c>
      <c r="P130" s="230" t="str">
        <f>VLOOKUP(A130,'import Diyarbakır'!A:J,16,0)</f>
        <v>#REF!</v>
      </c>
      <c r="Q130" s="1" t="b">
        <v>0</v>
      </c>
      <c r="R130" s="1" t="s">
        <v>38</v>
      </c>
      <c r="S130" s="1" t="s">
        <v>4756</v>
      </c>
      <c r="T130" s="1" t="s">
        <v>4734</v>
      </c>
      <c r="U130" s="1" t="s">
        <v>5747</v>
      </c>
      <c r="V130" s="208">
        <v>44340.0</v>
      </c>
      <c r="W130" s="208">
        <v>44342.0</v>
      </c>
      <c r="X130" s="1"/>
      <c r="Y130" s="1" t="b">
        <v>1</v>
      </c>
      <c r="Z130" s="1"/>
      <c r="AA130" s="1" t="s">
        <v>1353</v>
      </c>
      <c r="AB130" s="363">
        <v>44508.0</v>
      </c>
      <c r="AC130" s="1"/>
      <c r="AD130" s="1"/>
      <c r="AE130" s="1"/>
      <c r="AF130" s="1"/>
      <c r="AG130" s="1"/>
      <c r="AH130" s="1"/>
      <c r="AI130" s="1"/>
      <c r="AJ130" s="1" t="s">
        <v>128</v>
      </c>
      <c r="AK130" s="1"/>
      <c r="AL130" s="1"/>
      <c r="AM130" s="1"/>
    </row>
    <row r="131" ht="15.75" customHeight="1">
      <c r="A131" s="56" t="s">
        <v>5748</v>
      </c>
      <c r="B131" s="56" t="s">
        <v>5749</v>
      </c>
      <c r="C131" s="56" t="str">
        <f>VLOOKUP(A131,'import Diyarbakır'!A:J,3,0)</f>
        <v>DOĞRU</v>
      </c>
      <c r="D131" s="56" t="s">
        <v>1789</v>
      </c>
      <c r="E131" s="56" t="str">
        <f>VLOOKUP(A131,'import Diyarbakır'!A:J,5,0)</f>
        <v>rohat meşe</v>
      </c>
      <c r="F131" s="56">
        <f>VLOOKUP(A131,'import Diyarbakır'!A:J,6,0)</f>
        <v>5325033232</v>
      </c>
      <c r="G131" s="56" t="str">
        <f>VLOOKUP(A131,'import Diyarbakır'!A:J,7,0)</f>
        <v>Kayapınar</v>
      </c>
      <c r="H131" s="56" t="str">
        <f>VLOOKUP(A131,'import Diyarbakır'!A:J,8,0)</f>
        <v>Peyas</v>
      </c>
      <c r="I131" s="56" t="str">
        <f>VLOOKUP(A131,'import Diyarbakır'!A:J,9,0)</f>
        <v>Peyas mah.Fırat bulvarı 218 s.K Eyüp Andan Sitesi no 2 KAYAPINAR DİYARBAKIR</v>
      </c>
      <c r="J131" s="216" t="str">
        <f>VLOOKUP(A131,'import Diyarbakır'!A:J,10,0)</f>
        <v>Geleneksel</v>
      </c>
      <c r="K131" s="56" t="s">
        <v>5744</v>
      </c>
      <c r="L131" s="56">
        <v>5.325033232E9</v>
      </c>
      <c r="M131" s="56" t="s">
        <v>5360</v>
      </c>
      <c r="N131" s="56" t="s">
        <v>5375</v>
      </c>
      <c r="O131" s="56" t="s">
        <v>5750</v>
      </c>
      <c r="P131" s="230" t="str">
        <f>VLOOKUP(A131,'import Diyarbakır'!A:J,16,0)</f>
        <v>#REF!</v>
      </c>
      <c r="Q131" s="1" t="b">
        <v>0</v>
      </c>
      <c r="R131" s="1" t="s">
        <v>27</v>
      </c>
      <c r="S131" s="1"/>
      <c r="T131" s="1"/>
      <c r="V131" s="208"/>
      <c r="W131" s="208"/>
      <c r="X131" s="1"/>
      <c r="Y131" s="1" t="b">
        <v>0</v>
      </c>
      <c r="Z131" s="1"/>
      <c r="AA131" s="1"/>
      <c r="AB131" s="1"/>
      <c r="AC131" s="1"/>
      <c r="AD131" s="1"/>
      <c r="AE131" s="1"/>
      <c r="AF131" s="1"/>
      <c r="AG131" s="1"/>
      <c r="AH131" s="1"/>
      <c r="AI131" s="1"/>
      <c r="AJ131" s="1"/>
      <c r="AK131" s="1"/>
      <c r="AL131" s="1"/>
      <c r="AM131" s="1"/>
    </row>
    <row r="132" ht="15.75" customHeight="1">
      <c r="A132" s="56" t="s">
        <v>4778</v>
      </c>
      <c r="B132" s="56" t="s">
        <v>4779</v>
      </c>
      <c r="C132" s="56" t="str">
        <f>VLOOKUP(A132,'import Diyarbakır'!A:J,3,0)</f>
        <v>DOĞRU</v>
      </c>
      <c r="D132" s="56" t="s">
        <v>1443</v>
      </c>
      <c r="E132" s="56" t="str">
        <f>VLOOKUP(A132,'import Diyarbakır'!A:J,5,0)</f>
        <v>MAHSUM NARİN</v>
      </c>
      <c r="F132" s="56">
        <f>VLOOKUP(A132,'import Diyarbakır'!A:J,6,0)</f>
        <v>4122239545</v>
      </c>
      <c r="G132" s="56" t="str">
        <f>VLOOKUP(A132,'import Diyarbakır'!A:J,7,0)</f>
        <v>Kayapınar</v>
      </c>
      <c r="H132" s="56" t="str">
        <f>VLOOKUP(A132,'import Diyarbakır'!A:J,8,0)</f>
        <v>Fırat</v>
      </c>
      <c r="I132" s="56" t="str">
        <f>VLOOKUP(A132,'import Diyarbakır'!A:J,9,0)</f>
        <v>Fırat Mah. Nazım Hikmet Cad. Oran E1 No:18/A Kayapınar / Diyarbakır</v>
      </c>
      <c r="J132" s="216" t="str">
        <f>VLOOKUP(A132,'import Diyarbakır'!A:J,10,0)</f>
        <v>Geleneksel</v>
      </c>
      <c r="K132" s="56" t="s">
        <v>5751</v>
      </c>
      <c r="L132" s="56">
        <v>4.122239545E9</v>
      </c>
      <c r="M132" s="56" t="s">
        <v>5360</v>
      </c>
      <c r="N132" s="56" t="s">
        <v>2358</v>
      </c>
      <c r="O132" s="56" t="s">
        <v>4781</v>
      </c>
      <c r="P132" s="230" t="str">
        <f>VLOOKUP(A132,'import Diyarbakır'!A:J,16,0)</f>
        <v>#REF!</v>
      </c>
      <c r="Q132" s="1" t="b">
        <v>0</v>
      </c>
      <c r="R132" s="1" t="s">
        <v>38</v>
      </c>
      <c r="S132" s="1" t="s">
        <v>845</v>
      </c>
      <c r="T132" s="1" t="s">
        <v>4734</v>
      </c>
      <c r="U132" s="1"/>
      <c r="V132" s="208">
        <v>44341.0</v>
      </c>
      <c r="W132" s="208">
        <v>44343.0</v>
      </c>
      <c r="X132" s="1"/>
      <c r="Y132" s="1" t="b">
        <v>1</v>
      </c>
      <c r="Z132" s="1"/>
      <c r="AA132" s="1"/>
      <c r="AB132" s="1"/>
      <c r="AC132" s="1"/>
      <c r="AD132" s="1"/>
      <c r="AE132" s="1"/>
      <c r="AF132" s="1"/>
      <c r="AG132" s="1"/>
      <c r="AH132" s="1"/>
      <c r="AI132" s="1"/>
      <c r="AJ132" s="1"/>
      <c r="AK132" s="1"/>
      <c r="AL132" s="1"/>
      <c r="AM132" s="1"/>
    </row>
    <row r="133" ht="15.75" customHeight="1">
      <c r="A133" s="56" t="s">
        <v>5752</v>
      </c>
      <c r="B133" s="56" t="s">
        <v>5753</v>
      </c>
      <c r="C133" s="56" t="str">
        <f>VLOOKUP(A133,'import Diyarbakır'!A:J,3,0)</f>
        <v>DOĞRU</v>
      </c>
      <c r="D133" s="56" t="s">
        <v>1507</v>
      </c>
      <c r="E133" s="56" t="str">
        <f>VLOOKUP(A133,'import Diyarbakır'!A:J,5,0)</f>
        <v>NURŞİN GEZER</v>
      </c>
      <c r="F133" s="56">
        <f>VLOOKUP(A133,'import Diyarbakır'!A:J,6,0)</f>
        <v>4122570404</v>
      </c>
      <c r="G133" s="56" t="str">
        <f>VLOOKUP(A133,'import Diyarbakır'!A:J,7,0)</f>
        <v>Kayapınar</v>
      </c>
      <c r="H133" s="56" t="str">
        <f>VLOOKUP(A133,'import Diyarbakır'!A:J,8,0)</f>
        <v>Fırat</v>
      </c>
      <c r="I133" s="56" t="str">
        <f>VLOOKUP(A133,'import Diyarbakır'!A:J,9,0)</f>
        <v>fırat mah. mezepotamya caddesi orçelik ctiy altı leman kültür karşısı</v>
      </c>
      <c r="J133" s="216" t="str">
        <f>VLOOKUP(A133,'import Diyarbakır'!A:J,10,0)</f>
        <v>Geleneksel</v>
      </c>
      <c r="K133" s="56" t="s">
        <v>5754</v>
      </c>
      <c r="L133" s="56">
        <v>4.122570404E9</v>
      </c>
      <c r="M133" s="56" t="s">
        <v>5360</v>
      </c>
      <c r="N133" s="56" t="s">
        <v>2358</v>
      </c>
      <c r="O133" s="56" t="s">
        <v>5755</v>
      </c>
      <c r="P133" s="230" t="s">
        <v>2137</v>
      </c>
      <c r="Q133" s="1" t="b">
        <v>0</v>
      </c>
      <c r="R133" s="1" t="s">
        <v>32</v>
      </c>
      <c r="S133" s="1"/>
      <c r="T133" s="210"/>
      <c r="U133" s="56"/>
      <c r="V133" s="208"/>
      <c r="W133" s="208"/>
      <c r="X133" s="1"/>
      <c r="Y133" s="1" t="b">
        <v>1</v>
      </c>
      <c r="Z133" s="363">
        <v>44624.0</v>
      </c>
      <c r="AA133" s="1"/>
      <c r="AB133" s="363"/>
      <c r="AC133" s="1"/>
      <c r="AD133" s="363"/>
      <c r="AE133" s="1"/>
      <c r="AF133" s="1"/>
      <c r="AG133" s="1"/>
      <c r="AH133" s="1"/>
      <c r="AI133" s="1" t="s">
        <v>149</v>
      </c>
      <c r="AJ133" s="1"/>
      <c r="AK133" s="1"/>
      <c r="AL133" s="1"/>
      <c r="AM133" s="1"/>
    </row>
    <row r="134" ht="15.75" customHeight="1">
      <c r="A134" s="56" t="s">
        <v>4735</v>
      </c>
      <c r="B134" s="56" t="s">
        <v>4736</v>
      </c>
      <c r="C134" s="56" t="str">
        <f>VLOOKUP(A134,'import Diyarbakır'!A:J,3,0)</f>
        <v>DOĞRU</v>
      </c>
      <c r="D134" s="56" t="s">
        <v>1832</v>
      </c>
      <c r="E134" s="56" t="str">
        <f>VLOOKUP(A134,'import Diyarbakır'!A:J,5,0)</f>
        <v>MUSTAFA ONUR</v>
      </c>
      <c r="F134" s="56">
        <f>VLOOKUP(A134,'import Diyarbakır'!A:J,6,0)</f>
        <v>4122570021</v>
      </c>
      <c r="G134" s="56" t="str">
        <f>VLOOKUP(A134,'import Diyarbakır'!A:J,7,0)</f>
        <v>Kayapınar</v>
      </c>
      <c r="H134" s="56" t="str">
        <f>VLOOKUP(A134,'import Diyarbakır'!A:J,8,0)</f>
        <v>Diclekent</v>
      </c>
      <c r="I134" s="56" t="str">
        <f>VLOOKUP(A134,'import Diyarbakır'!A:J,9,0)</f>
        <v>Diclekent mah. 257.sok. 2 Kayapınar Diyarbakır</v>
      </c>
      <c r="J134" s="216" t="str">
        <f>VLOOKUP(A134,'import Diyarbakır'!A:J,10,0)</f>
        <v>Geleneksel</v>
      </c>
      <c r="K134" s="56" t="s">
        <v>5756</v>
      </c>
      <c r="L134" s="56">
        <v>4.122570021E9</v>
      </c>
      <c r="M134" s="56" t="s">
        <v>5360</v>
      </c>
      <c r="N134" s="56" t="s">
        <v>5366</v>
      </c>
      <c r="O134" s="56" t="s">
        <v>4739</v>
      </c>
      <c r="P134" s="230" t="str">
        <f>VLOOKUP(A134,'import Diyarbakır'!A:J,16,0)</f>
        <v>#REF!</v>
      </c>
      <c r="Q134" s="1" t="b">
        <v>0</v>
      </c>
      <c r="R134" s="1" t="s">
        <v>38</v>
      </c>
      <c r="S134" s="1" t="s">
        <v>929</v>
      </c>
      <c r="T134" s="1"/>
      <c r="U134" s="1" t="s">
        <v>5757</v>
      </c>
      <c r="V134" s="208">
        <v>44468.0</v>
      </c>
      <c r="W134" s="208">
        <v>44348.0</v>
      </c>
      <c r="X134" s="1"/>
      <c r="Y134" s="1" t="b">
        <v>1</v>
      </c>
      <c r="Z134" s="363"/>
      <c r="AA134" s="1" t="s">
        <v>43</v>
      </c>
      <c r="AB134" s="363">
        <v>44405.0</v>
      </c>
      <c r="AC134" s="1" t="s">
        <v>43</v>
      </c>
      <c r="AD134" s="363">
        <v>44406.0</v>
      </c>
      <c r="AE134" s="1"/>
      <c r="AF134" s="1"/>
      <c r="AG134" s="1"/>
      <c r="AH134" s="1"/>
      <c r="AI134" s="1"/>
      <c r="AJ134" s="1" t="s">
        <v>984</v>
      </c>
      <c r="AK134" s="1" t="s">
        <v>5413</v>
      </c>
      <c r="AL134" s="1"/>
      <c r="AM134" s="1"/>
    </row>
    <row r="135" ht="15.75" customHeight="1">
      <c r="A135" s="56" t="s">
        <v>4974</v>
      </c>
      <c r="B135" s="56" t="s">
        <v>4975</v>
      </c>
      <c r="C135" s="56" t="str">
        <f>VLOOKUP(A135,'import Diyarbakır'!A:J,3,0)</f>
        <v>DOĞRU</v>
      </c>
      <c r="D135" s="56" t="s">
        <v>1378</v>
      </c>
      <c r="E135" s="56" t="str">
        <f>VLOOKUP(A135,'import Diyarbakır'!A:J,5,0)</f>
        <v>MUHAMMED İPEKYÜZ</v>
      </c>
      <c r="F135" s="56">
        <f>VLOOKUP(A135,'import Diyarbakır'!A:J,6,0)</f>
        <v>4125034313</v>
      </c>
      <c r="G135" s="56" t="str">
        <f>VLOOKUP(A135,'import Diyarbakır'!A:J,7,0)</f>
        <v>Kayapınar</v>
      </c>
      <c r="H135" s="56" t="str">
        <f>VLOOKUP(A135,'import Diyarbakır'!A:J,8,0)</f>
        <v>Fırat</v>
      </c>
      <c r="I135" s="56" t="str">
        <f>VLOOKUP(A135,'import Diyarbakır'!A:J,9,0)</f>
        <v>Fırat Mah. Mezopotamya Blv. Arçel Yapı E Blok No:7/B Kayapınar/Diyarbakır</v>
      </c>
      <c r="J135" s="216" t="str">
        <f>VLOOKUP(A135,'import Diyarbakır'!A:J,10,0)</f>
        <v>Geleneksel</v>
      </c>
      <c r="K135" s="56" t="s">
        <v>5352</v>
      </c>
      <c r="L135" s="56">
        <v>4.125034313E9</v>
      </c>
      <c r="M135" s="56" t="s">
        <v>5360</v>
      </c>
      <c r="N135" s="56" t="s">
        <v>2358</v>
      </c>
      <c r="O135" s="56" t="s">
        <v>4978</v>
      </c>
      <c r="P135" s="230" t="str">
        <f>VLOOKUP(A135,'import Diyarbakır'!A:J,16,0)</f>
        <v>#REF!</v>
      </c>
      <c r="Q135" s="1" t="b">
        <v>0</v>
      </c>
      <c r="R135" s="1" t="s">
        <v>38</v>
      </c>
      <c r="S135" s="1" t="s">
        <v>4973</v>
      </c>
      <c r="T135" s="1" t="s">
        <v>4853</v>
      </c>
      <c r="U135" s="1" t="s">
        <v>5758</v>
      </c>
      <c r="V135" s="208">
        <v>44403.0</v>
      </c>
      <c r="W135" s="208">
        <v>44405.0</v>
      </c>
      <c r="X135" s="1"/>
      <c r="Y135" s="1" t="b">
        <v>1</v>
      </c>
      <c r="Z135" s="363">
        <v>44393.0</v>
      </c>
      <c r="AA135" s="1" t="s">
        <v>1475</v>
      </c>
      <c r="AB135" s="363">
        <v>44393.0</v>
      </c>
      <c r="AC135" s="1" t="s">
        <v>1353</v>
      </c>
      <c r="AD135" s="363">
        <v>44403.0</v>
      </c>
      <c r="AE135" s="1" t="s">
        <v>1506</v>
      </c>
      <c r="AF135" s="363">
        <v>44424.0</v>
      </c>
      <c r="AG135" s="1" t="s">
        <v>1475</v>
      </c>
      <c r="AH135" s="363">
        <v>44517.0</v>
      </c>
      <c r="AI135" s="1" t="s">
        <v>4838</v>
      </c>
      <c r="AJ135" s="1" t="s">
        <v>909</v>
      </c>
      <c r="AK135" s="1" t="s">
        <v>4973</v>
      </c>
      <c r="AL135" s="1" t="s">
        <v>5759</v>
      </c>
      <c r="AM135" s="1" t="s">
        <v>128</v>
      </c>
    </row>
    <row r="136" ht="15.75" customHeight="1">
      <c r="A136" s="211" t="s">
        <v>5760</v>
      </c>
      <c r="B136" s="211" t="s">
        <v>5761</v>
      </c>
      <c r="C136" s="56" t="str">
        <f>VLOOKUP(A136,'import Diyarbakır'!A:J,3,0)</f>
        <v>DOĞRU</v>
      </c>
      <c r="D136" s="211" t="s">
        <v>1507</v>
      </c>
      <c r="E136" s="56" t="str">
        <f>VLOOKUP(A136,'import Diyarbakır'!A:J,5,0)</f>
        <v>ÖMER TEKİN</v>
      </c>
      <c r="F136" s="56">
        <f>VLOOKUP(A136,'import Diyarbakır'!A:J,6,0)</f>
        <v>5528119603</v>
      </c>
      <c r="G136" s="56" t="str">
        <f>VLOOKUP(A136,'import Diyarbakır'!A:J,7,0)</f>
        <v>Kayapınar</v>
      </c>
      <c r="H136" s="56" t="str">
        <f>VLOOKUP(A136,'import Diyarbakır'!A:J,8,0)</f>
        <v>Huzurevleri</v>
      </c>
      <c r="I136" s="56" t="str">
        <f>VLOOKUP(A136,'import Diyarbakır'!A:J,9,0)</f>
        <v>Diclekent bulv. Medya mh. No: 98 G kayapınar diyarbakır</v>
      </c>
      <c r="J136" s="216" t="str">
        <f>VLOOKUP(A136,'import Diyarbakır'!A:J,10,0)</f>
        <v>Geleneksel</v>
      </c>
      <c r="K136" s="211" t="s">
        <v>5762</v>
      </c>
      <c r="L136" s="211">
        <v>5.528119603E9</v>
      </c>
      <c r="M136" s="211" t="s">
        <v>5360</v>
      </c>
      <c r="N136" s="211" t="s">
        <v>5404</v>
      </c>
      <c r="O136" s="211" t="s">
        <v>5763</v>
      </c>
      <c r="P136" s="230" t="str">
        <f>VLOOKUP(A136,'import Diyarbakır'!A:J,16,0)</f>
        <v>#REF!</v>
      </c>
      <c r="Q136" s="1" t="b">
        <v>0</v>
      </c>
      <c r="R136" s="1"/>
      <c r="S136" s="1"/>
      <c r="T136" s="1"/>
      <c r="U136" s="56"/>
      <c r="V136" s="208"/>
      <c r="W136" s="208"/>
      <c r="X136" s="1"/>
      <c r="Y136" s="1" t="b">
        <v>0</v>
      </c>
      <c r="Z136" s="363"/>
      <c r="AA136" s="1"/>
      <c r="AB136" s="363"/>
      <c r="AC136" s="1"/>
      <c r="AD136" s="363"/>
      <c r="AE136" s="1"/>
      <c r="AF136" s="1"/>
      <c r="AG136" s="1"/>
      <c r="AH136" s="1"/>
      <c r="AI136" s="1"/>
      <c r="AJ136" s="1"/>
      <c r="AK136" s="1"/>
      <c r="AL136" s="1"/>
      <c r="AM136" s="1"/>
    </row>
    <row r="137" ht="15.75" customHeight="1">
      <c r="A137" s="56" t="s">
        <v>5764</v>
      </c>
      <c r="B137" s="56" t="s">
        <v>5765</v>
      </c>
      <c r="C137" s="56" t="str">
        <f>VLOOKUP(A137,'import Diyarbakır'!A:J,3,0)</f>
        <v>DOĞRU</v>
      </c>
      <c r="D137" s="56" t="s">
        <v>1789</v>
      </c>
      <c r="E137" s="56" t="str">
        <f>VLOOKUP(A137,'import Diyarbakır'!A:J,5,0)</f>
        <v>EMİN DEMİR</v>
      </c>
      <c r="F137" s="56">
        <f>VLOOKUP(A137,'import Diyarbakır'!A:J,6,0)</f>
        <v>5337037235</v>
      </c>
      <c r="G137" s="56" t="str">
        <f>VLOOKUP(A137,'import Diyarbakır'!A:J,7,0)</f>
        <v>Kayapınar</v>
      </c>
      <c r="H137" s="56" t="str">
        <f>VLOOKUP(A137,'import Diyarbakır'!A:J,8,0)</f>
        <v>Huzurevleri</v>
      </c>
      <c r="I137" s="56" t="str">
        <f>VLOOKUP(A137,'import Diyarbakır'!A:J,9,0)</f>
        <v>75.yol Mahabad blv. Çeysa Önya Park B/Blok No:28/A Kayapınar/Diyarbakır</v>
      </c>
      <c r="J137" s="216" t="str">
        <f>VLOOKUP(A137,'import Diyarbakır'!A:J,10,0)</f>
        <v>Geleneksel</v>
      </c>
      <c r="K137" s="56" t="s">
        <v>5766</v>
      </c>
      <c r="L137" s="56">
        <v>5.337037235E9</v>
      </c>
      <c r="M137" s="56" t="s">
        <v>5360</v>
      </c>
      <c r="N137" s="56" t="s">
        <v>5424</v>
      </c>
      <c r="O137" s="56" t="s">
        <v>5767</v>
      </c>
      <c r="P137" s="230" t="str">
        <f>VLOOKUP(A137,'import Diyarbakır'!A:J,16,0)</f>
        <v>#REF!</v>
      </c>
      <c r="Q137" s="1" t="b">
        <v>0</v>
      </c>
      <c r="R137" s="87" t="s">
        <v>27</v>
      </c>
      <c r="S137" s="1"/>
      <c r="T137" s="1"/>
      <c r="U137" s="1" t="s">
        <v>5768</v>
      </c>
      <c r="V137" s="208"/>
      <c r="W137" s="208"/>
      <c r="X137" s="1"/>
      <c r="Y137" s="1" t="b">
        <v>1</v>
      </c>
      <c r="Z137" s="363">
        <v>44508.0</v>
      </c>
      <c r="AA137" s="1" t="s">
        <v>1353</v>
      </c>
      <c r="AB137" s="363">
        <v>44515.0</v>
      </c>
      <c r="AC137" s="1"/>
      <c r="AD137" s="363"/>
      <c r="AE137" s="1"/>
      <c r="AF137" s="1"/>
      <c r="AG137" s="1"/>
      <c r="AH137" s="1"/>
      <c r="AI137" s="1" t="s">
        <v>128</v>
      </c>
      <c r="AJ137" s="1" t="s">
        <v>416</v>
      </c>
      <c r="AK137" s="1"/>
      <c r="AL137" s="1"/>
      <c r="AM137" s="1"/>
    </row>
    <row r="138" ht="15.75" customHeight="1">
      <c r="A138" s="56" t="s">
        <v>5140</v>
      </c>
      <c r="B138" s="56" t="s">
        <v>5141</v>
      </c>
      <c r="C138" s="56" t="str">
        <f>VLOOKUP(A138,'import Diyarbakır'!A:J,3,0)</f>
        <v>DOĞRU</v>
      </c>
      <c r="D138" s="56" t="s">
        <v>1507</v>
      </c>
      <c r="E138" s="56" t="str">
        <f>VLOOKUP(A138,'import Diyarbakır'!A:J,5,0)</f>
        <v>EMİN DEMİR</v>
      </c>
      <c r="F138" s="56">
        <f>VLOOKUP(A138,'import Diyarbakır'!A:J,6,0)</f>
        <v>5394646666</v>
      </c>
      <c r="G138" s="56" t="str">
        <f>VLOOKUP(A138,'import Diyarbakır'!A:J,7,0)</f>
        <v>Kayapınar</v>
      </c>
      <c r="H138" s="56" t="str">
        <f>VLOOKUP(A138,'import Diyarbakır'!A:J,8,0)</f>
        <v>Diclekent</v>
      </c>
      <c r="I138" s="56" t="str">
        <f>VLOOKUP(A138,'import Diyarbakır'!A:J,9,0)</f>
        <v>D.KENT VİLLARI ESKİ ROBERTS KAFENİN YERİ</v>
      </c>
      <c r="J138" s="216" t="str">
        <f>VLOOKUP(A138,'import Diyarbakır'!A:J,10,0)</f>
        <v>Geleneksel</v>
      </c>
      <c r="K138" s="56" t="s">
        <v>5766</v>
      </c>
      <c r="L138" s="56">
        <v>5.394646666E9</v>
      </c>
      <c r="M138" s="56" t="s">
        <v>5360</v>
      </c>
      <c r="N138" s="56" t="s">
        <v>5366</v>
      </c>
      <c r="O138" s="56" t="s">
        <v>5143</v>
      </c>
      <c r="P138" s="230" t="str">
        <f>VLOOKUP(A138,'import Diyarbakır'!A:J,16,0)</f>
        <v>#REF!</v>
      </c>
      <c r="Q138" s="1" t="b">
        <v>1</v>
      </c>
      <c r="R138" s="1"/>
      <c r="S138" s="1" t="s">
        <v>5414</v>
      </c>
      <c r="T138" s="1" t="s">
        <v>4853</v>
      </c>
      <c r="U138" s="1" t="s">
        <v>5769</v>
      </c>
      <c r="V138" s="208">
        <v>44432.0</v>
      </c>
      <c r="W138" s="208">
        <v>44432.0</v>
      </c>
      <c r="X138" s="1"/>
      <c r="Y138" s="1" t="b">
        <v>1</v>
      </c>
      <c r="Z138" s="363">
        <v>44432.0</v>
      </c>
      <c r="AA138" s="1" t="s">
        <v>1353</v>
      </c>
      <c r="AB138" s="363">
        <v>44508.0</v>
      </c>
      <c r="AC138" s="1"/>
      <c r="AD138" s="363"/>
      <c r="AE138" s="1"/>
      <c r="AF138" s="1"/>
      <c r="AG138" s="1"/>
      <c r="AH138" s="1"/>
      <c r="AI138" s="1" t="s">
        <v>5414</v>
      </c>
      <c r="AJ138" s="1" t="s">
        <v>128</v>
      </c>
      <c r="AK138" s="1"/>
      <c r="AL138" s="1"/>
      <c r="AM138" s="1"/>
    </row>
    <row r="139" ht="15.75" customHeight="1">
      <c r="A139" s="56" t="s">
        <v>5770</v>
      </c>
      <c r="B139" s="56" t="s">
        <v>5771</v>
      </c>
      <c r="C139" s="56" t="str">
        <f>VLOOKUP(A139,'import Diyarbakır'!A:J,3,0)</f>
        <v>DOĞRU</v>
      </c>
      <c r="D139" s="56" t="s">
        <v>1507</v>
      </c>
      <c r="E139" s="56" t="str">
        <f>VLOOKUP(A139,'import Diyarbakır'!A:J,5,0)</f>
        <v>EMİN DEMİR</v>
      </c>
      <c r="F139" s="56">
        <f>VLOOKUP(A139,'import Diyarbakır'!A:J,6,0)</f>
        <v>5321521979</v>
      </c>
      <c r="G139" s="56" t="str">
        <f>VLOOKUP(A139,'import Diyarbakır'!A:J,7,0)</f>
        <v>Kayapınar</v>
      </c>
      <c r="H139" s="56" t="str">
        <f>VLOOKUP(A139,'import Diyarbakır'!A:J,8,0)</f>
        <v>Fırat</v>
      </c>
      <c r="I139" s="56" t="str">
        <f>VLOOKUP(A139,'import Diyarbakır'!A:J,9,0)</f>
        <v>Fırat Mah. Mezopotamya Blv. Oryap Petrol Yanı Otogar Karşısı no:4 Kayapınar/Diyarbakır</v>
      </c>
      <c r="J139" s="216" t="str">
        <f>VLOOKUP(A139,'import Diyarbakır'!A:J,10,0)</f>
        <v>Geleneksel</v>
      </c>
      <c r="K139" s="56" t="s">
        <v>5766</v>
      </c>
      <c r="L139" s="56">
        <v>5.321521979E9</v>
      </c>
      <c r="M139" s="56" t="s">
        <v>5360</v>
      </c>
      <c r="N139" s="56" t="s">
        <v>2358</v>
      </c>
      <c r="O139" s="56" t="s">
        <v>5772</v>
      </c>
      <c r="P139" s="230" t="str">
        <f>VLOOKUP(A139,'import Diyarbakır'!A:J,16,0)</f>
        <v>#REF!</v>
      </c>
      <c r="Q139" s="1" t="b">
        <v>0</v>
      </c>
      <c r="R139" s="87" t="s">
        <v>27</v>
      </c>
      <c r="S139" s="1"/>
      <c r="T139" s="1"/>
      <c r="U139" s="56" t="s">
        <v>1738</v>
      </c>
      <c r="V139" s="208"/>
      <c r="W139" s="208"/>
      <c r="X139" s="1"/>
      <c r="Y139" s="1" t="s">
        <v>1506</v>
      </c>
      <c r="Z139" s="363">
        <v>44515.0</v>
      </c>
      <c r="AA139" s="1"/>
      <c r="AB139" s="363"/>
      <c r="AC139" s="1"/>
      <c r="AD139" s="363"/>
      <c r="AE139" s="1"/>
      <c r="AF139" s="1"/>
      <c r="AG139" s="1"/>
      <c r="AH139" s="1"/>
      <c r="AI139" s="1" t="s">
        <v>416</v>
      </c>
      <c r="AJ139" s="1"/>
      <c r="AK139" s="1"/>
      <c r="AL139" s="1"/>
      <c r="AM139" s="1"/>
    </row>
    <row r="140" ht="15.75" customHeight="1">
      <c r="A140" s="56" t="s">
        <v>5232</v>
      </c>
      <c r="B140" s="56" t="s">
        <v>5233</v>
      </c>
      <c r="C140" s="56" t="str">
        <f>VLOOKUP(A140,'import Diyarbakır'!A:J,3,0)</f>
        <v>DOĞRU</v>
      </c>
      <c r="D140" s="56" t="s">
        <v>1577</v>
      </c>
      <c r="E140" s="56" t="str">
        <f>VLOOKUP(A140,'import Diyarbakır'!A:J,5,0)</f>
        <v>ŞABAN MAYDA</v>
      </c>
      <c r="F140" s="56">
        <f>VLOOKUP(A140,'import Diyarbakır'!A:J,6,0)</f>
        <v>4125048004</v>
      </c>
      <c r="G140" s="56" t="str">
        <f>VLOOKUP(A140,'import Diyarbakır'!A:J,7,0)</f>
        <v>Bağlar</v>
      </c>
      <c r="H140" s="56" t="str">
        <f>VLOOKUP(A140,'import Diyarbakır'!A:J,8,0)</f>
        <v>Bağcılar 3. Bölge</v>
      </c>
      <c r="I140" s="56" t="str">
        <f>VLOOKUP(A140,'import Diyarbakır'!A:J,9,0)</f>
        <v>Evrim Alataş Caddesi Sarya Evleri B Blok Altı No: 1 Bağcılar Bağlar/Diyarbakır</v>
      </c>
      <c r="J140" s="216" t="str">
        <f>VLOOKUP(A140,'import Diyarbakır'!A:J,10,0)</f>
        <v>Geleneksel</v>
      </c>
      <c r="K140" s="56" t="s">
        <v>5773</v>
      </c>
      <c r="L140" s="56">
        <v>4.125048004E9</v>
      </c>
      <c r="M140" s="56" t="s">
        <v>5394</v>
      </c>
      <c r="N140" s="56" t="s">
        <v>5444</v>
      </c>
      <c r="O140" s="56" t="s">
        <v>5774</v>
      </c>
      <c r="P140" s="230" t="str">
        <f>VLOOKUP(A140,'import Diyarbakır'!A:J,16,0)</f>
        <v>#REF!</v>
      </c>
      <c r="Q140" s="1" t="b">
        <v>0</v>
      </c>
      <c r="R140" s="1" t="s">
        <v>38</v>
      </c>
      <c r="S140" s="1" t="s">
        <v>416</v>
      </c>
      <c r="T140" s="1" t="s">
        <v>4853</v>
      </c>
      <c r="U140" s="1" t="s">
        <v>5775</v>
      </c>
      <c r="V140" s="208">
        <v>44515.0</v>
      </c>
      <c r="W140" s="208">
        <v>44516.0</v>
      </c>
      <c r="X140" s="1"/>
      <c r="Y140" s="1" t="b">
        <v>1</v>
      </c>
      <c r="Z140" s="363">
        <v>44386.0</v>
      </c>
      <c r="AA140" s="1" t="s">
        <v>1353</v>
      </c>
      <c r="AB140" s="1"/>
      <c r="AC140" s="1" t="s">
        <v>1353</v>
      </c>
      <c r="AD140" s="365">
        <v>44515.0</v>
      </c>
      <c r="AE140" s="1"/>
      <c r="AF140" s="1"/>
      <c r="AG140" s="1"/>
      <c r="AH140" s="1"/>
      <c r="AI140" s="1" t="s">
        <v>845</v>
      </c>
      <c r="AJ140" s="1"/>
      <c r="AK140" s="1" t="s">
        <v>416</v>
      </c>
      <c r="AL140" s="1"/>
      <c r="AM140" s="1"/>
    </row>
    <row r="141" ht="15.75" customHeight="1">
      <c r="A141" s="56" t="s">
        <v>5776</v>
      </c>
      <c r="B141" s="56" t="s">
        <v>5777</v>
      </c>
      <c r="C141" s="56" t="str">
        <f>VLOOKUP(A141,'import Diyarbakır'!A:J,3,0)</f>
        <v>DOĞRU</v>
      </c>
      <c r="D141" s="56" t="s">
        <v>1577</v>
      </c>
      <c r="E141" s="56" t="str">
        <f>VLOOKUP(A141,'import Diyarbakır'!A:J,5,0)</f>
        <v>ŞABAN MAYDA</v>
      </c>
      <c r="F141" s="56">
        <f>VLOOKUP(A141,'import Diyarbakır'!A:J,6,0)</f>
        <v>5312851507</v>
      </c>
      <c r="G141" s="56" t="str">
        <f>VLOOKUP(A141,'import Diyarbakır'!A:J,7,0)</f>
        <v>Kayapınar</v>
      </c>
      <c r="H141" s="56" t="str">
        <f>VLOOKUP(A141,'import Diyarbakır'!A:J,8,0)</f>
        <v>Fırat</v>
      </c>
      <c r="I141" s="56" t="str">
        <f>VLOOKUP(A141,'import Diyarbakır'!A:J,9,0)</f>
        <v>Fırat, Nazım Hikmet Cd. No:21000, 21070 Kayapınar/Diyarbakır</v>
      </c>
      <c r="J141" s="216" t="str">
        <f>VLOOKUP(A141,'import Diyarbakır'!A:J,10,0)</f>
        <v>Geleneksel</v>
      </c>
      <c r="K141" s="56" t="s">
        <v>5773</v>
      </c>
      <c r="L141" s="56">
        <v>5.312851507E9</v>
      </c>
      <c r="M141" s="56" t="s">
        <v>5360</v>
      </c>
      <c r="N141" s="56" t="s">
        <v>2358</v>
      </c>
      <c r="O141" s="56" t="s">
        <v>4795</v>
      </c>
      <c r="P141" s="230" t="str">
        <f>VLOOKUP(A141,'import Diyarbakır'!A:J,16,0)</f>
        <v>#REF!</v>
      </c>
      <c r="Q141" s="1" t="b">
        <v>0</v>
      </c>
      <c r="R141" s="1" t="s">
        <v>27</v>
      </c>
      <c r="S141" s="1"/>
      <c r="T141" s="1"/>
      <c r="U141" s="1" t="s">
        <v>5778</v>
      </c>
      <c r="V141" s="208"/>
      <c r="W141" s="208"/>
      <c r="X141" s="1"/>
      <c r="Y141" s="1" t="b">
        <v>1</v>
      </c>
      <c r="Z141" s="363">
        <v>44386.0</v>
      </c>
      <c r="AA141" s="1" t="s">
        <v>1353</v>
      </c>
      <c r="AB141" s="1"/>
      <c r="AC141" s="1"/>
      <c r="AD141" s="1"/>
      <c r="AE141" s="1"/>
      <c r="AF141" s="1"/>
      <c r="AG141" s="1"/>
      <c r="AH141" s="1"/>
      <c r="AI141" s="1" t="s">
        <v>845</v>
      </c>
      <c r="AJ141" s="1"/>
      <c r="AK141" s="1"/>
      <c r="AL141" s="1"/>
      <c r="AM141" s="1"/>
    </row>
    <row r="142" ht="15.75" customHeight="1">
      <c r="A142" s="56" t="s">
        <v>5779</v>
      </c>
      <c r="B142" s="56" t="s">
        <v>5780</v>
      </c>
      <c r="C142" s="56" t="str">
        <f>VLOOKUP(A142,'import Diyarbakır'!A:J,3,0)</f>
        <v>YANLIŞ</v>
      </c>
      <c r="D142" s="56" t="s">
        <v>1577</v>
      </c>
      <c r="E142" s="56" t="str">
        <f>VLOOKUP(A142,'import Diyarbakır'!A:J,5,0)</f>
        <v>MUHAMMED NERGİZ</v>
      </c>
      <c r="F142" s="56">
        <f>VLOOKUP(A142,'import Diyarbakır'!A:J,6,0)</f>
        <v>5523124350</v>
      </c>
      <c r="G142" s="56" t="str">
        <f>VLOOKUP(A142,'import Diyarbakır'!A:J,7,0)</f>
        <v>Kayapınar</v>
      </c>
      <c r="H142" s="56" t="str">
        <f>VLOOKUP(A142,'import Diyarbakır'!A:J,8,0)</f>
        <v>Medya</v>
      </c>
      <c r="I142" s="56" t="str">
        <f>VLOOKUP(A142,'import Diyarbakır'!A:J,9,0)</f>
        <v>Şanlıurfa Yolu Üzeri Malabadi Otel Karşısı Kayapınar/Diyarbakır</v>
      </c>
      <c r="J142" s="216" t="str">
        <f>VLOOKUP(A142,'import Diyarbakır'!A:J,10,0)</f>
        <v>Geleneksel</v>
      </c>
      <c r="K142" s="56" t="s">
        <v>5781</v>
      </c>
      <c r="L142" s="56">
        <v>5.52312435E9</v>
      </c>
      <c r="M142" s="56" t="s">
        <v>5360</v>
      </c>
      <c r="N142" s="56" t="s">
        <v>5366</v>
      </c>
      <c r="O142" s="56" t="s">
        <v>5782</v>
      </c>
      <c r="P142" s="230" t="str">
        <f>VLOOKUP(A142,'import Diyarbakır'!A:J,16,0)</f>
        <v>#REF!</v>
      </c>
      <c r="Q142" s="1" t="b">
        <v>0</v>
      </c>
      <c r="R142" s="1" t="s">
        <v>27</v>
      </c>
      <c r="S142" s="1"/>
      <c r="T142" s="1"/>
      <c r="U142" s="1">
        <v>5.373202626E9</v>
      </c>
      <c r="V142" s="208"/>
      <c r="W142" s="208"/>
      <c r="X142" s="1"/>
      <c r="Y142" s="1" t="b">
        <v>1</v>
      </c>
      <c r="Z142" s="363">
        <v>44350.0</v>
      </c>
      <c r="AA142" s="1" t="s">
        <v>43</v>
      </c>
      <c r="AB142" s="1"/>
      <c r="AC142" s="1" t="s">
        <v>43</v>
      </c>
      <c r="AD142" s="364">
        <v>44384.0</v>
      </c>
      <c r="AE142" s="1" t="s">
        <v>1353</v>
      </c>
      <c r="AF142" s="363">
        <v>44386.0</v>
      </c>
      <c r="AG142" s="1"/>
      <c r="AH142" s="1"/>
      <c r="AI142" s="1" t="s">
        <v>4838</v>
      </c>
      <c r="AJ142" s="1"/>
      <c r="AK142" s="1" t="s">
        <v>909</v>
      </c>
      <c r="AL142" s="1" t="s">
        <v>845</v>
      </c>
      <c r="AM142" s="1"/>
    </row>
    <row r="143" ht="15.75" customHeight="1">
      <c r="A143" s="56" t="s">
        <v>4883</v>
      </c>
      <c r="B143" s="56" t="s">
        <v>4884</v>
      </c>
      <c r="C143" s="56" t="str">
        <f>VLOOKUP(A143,'import Diyarbakır'!A:J,3,0)</f>
        <v>DOĞRU</v>
      </c>
      <c r="D143" s="56" t="s">
        <v>1577</v>
      </c>
      <c r="E143" s="56" t="str">
        <f>VLOOKUP(A143,'import Diyarbakır'!A:J,5,0)</f>
        <v>Mahmut Buğur</v>
      </c>
      <c r="F143" s="56">
        <f>VLOOKUP(A143,'import Diyarbakır'!A:J,6,0)</f>
        <v>5322447630</v>
      </c>
      <c r="G143" s="56" t="str">
        <f>VLOOKUP(A143,'import Diyarbakır'!A:J,7,0)</f>
        <v>Yenişehir</v>
      </c>
      <c r="H143" s="56" t="str">
        <f>VLOOKUP(A143,'import Diyarbakır'!A:J,8,0)</f>
        <v>Aziziye</v>
      </c>
      <c r="I143" s="56" t="str">
        <f>VLOOKUP(A143,'import Diyarbakır'!A:J,9,0)</f>
        <v>Seyrantepe tokikonut aziziye mah. atulasçarşı no:14 Yenişehir\DİYARBAKIR</v>
      </c>
      <c r="J143" s="216" t="str">
        <f>VLOOKUP(A143,'import Diyarbakır'!A:J,10,0)</f>
        <v>Geleneksel</v>
      </c>
      <c r="K143" s="56" t="s">
        <v>5783</v>
      </c>
      <c r="L143" s="56">
        <v>5.32244763E9</v>
      </c>
      <c r="M143" s="56" t="s">
        <v>5353</v>
      </c>
      <c r="N143" s="56" t="s">
        <v>5546</v>
      </c>
      <c r="O143" s="56" t="s">
        <v>5137</v>
      </c>
      <c r="P143" s="230" t="str">
        <f>VLOOKUP(A143,'import Diyarbakır'!A:J,16,0)</f>
        <v>#REF!</v>
      </c>
      <c r="Q143" s="1" t="b">
        <v>0</v>
      </c>
      <c r="R143" s="1" t="s">
        <v>29</v>
      </c>
      <c r="S143" s="1" t="s">
        <v>5414</v>
      </c>
      <c r="T143" s="207" t="s">
        <v>4880</v>
      </c>
      <c r="U143" s="1" t="s">
        <v>5784</v>
      </c>
      <c r="V143" s="208">
        <v>44427.0</v>
      </c>
      <c r="W143" s="208">
        <v>44432.0</v>
      </c>
      <c r="X143" s="1"/>
      <c r="Y143" s="1" t="b">
        <v>1</v>
      </c>
      <c r="Z143" s="364">
        <v>44376.0</v>
      </c>
      <c r="AA143" s="1"/>
      <c r="AB143" s="363">
        <v>44427.0</v>
      </c>
      <c r="AC143" s="1" t="s">
        <v>1353</v>
      </c>
      <c r="AD143" s="363">
        <v>44501.0</v>
      </c>
      <c r="AE143" s="1"/>
      <c r="AF143" s="1"/>
      <c r="AG143" s="1"/>
      <c r="AH143" s="1"/>
      <c r="AI143" s="1" t="s">
        <v>909</v>
      </c>
      <c r="AJ143" s="1" t="s">
        <v>5414</v>
      </c>
      <c r="AK143" s="1" t="s">
        <v>610</v>
      </c>
      <c r="AL143" s="1"/>
      <c r="AM143" s="1"/>
    </row>
    <row r="144" ht="15.75" customHeight="1">
      <c r="A144" s="56" t="s">
        <v>5785</v>
      </c>
      <c r="B144" s="56" t="s">
        <v>5786</v>
      </c>
      <c r="C144" s="56" t="str">
        <f>VLOOKUP(A144,'import Diyarbakır'!A:J,3,0)</f>
        <v>DOĞRU</v>
      </c>
      <c r="D144" s="56" t="s">
        <v>1577</v>
      </c>
      <c r="E144" s="56" t="str">
        <f>VLOOKUP(A144,'import Diyarbakır'!A:J,5,0)</f>
        <v>Mehmet Salih Demirtaş</v>
      </c>
      <c r="F144" s="56">
        <f>VLOOKUP(A144,'import Diyarbakır'!A:J,6,0)</f>
        <v>4122572027</v>
      </c>
      <c r="G144" s="56" t="str">
        <f>VLOOKUP(A144,'import Diyarbakır'!A:J,7,0)</f>
        <v>Kayapınar</v>
      </c>
      <c r="H144" s="56" t="str">
        <f>VLOOKUP(A144,'import Diyarbakır'!A:J,8,0)</f>
        <v>Huzurevleri</v>
      </c>
      <c r="I144" s="56" t="str">
        <f>VLOOKUP(A144,'import Diyarbakır'!A:J,9,0)</f>
        <v>Diclekent Mah. Diclekent Blv. Eto 21 Murat Sitesi A Blok Altı No:91 Kayapınar/Diyarbakır</v>
      </c>
      <c r="J144" s="216" t="str">
        <f>VLOOKUP(A144,'import Diyarbakır'!A:J,10,0)</f>
        <v>Geleneksel</v>
      </c>
      <c r="K144" s="56" t="s">
        <v>5787</v>
      </c>
      <c r="L144" s="56">
        <v>5.395105727E9</v>
      </c>
      <c r="M144" s="56" t="s">
        <v>5360</v>
      </c>
      <c r="N144" s="56" t="s">
        <v>5366</v>
      </c>
      <c r="O144" s="56" t="s">
        <v>5788</v>
      </c>
      <c r="P144" s="230" t="str">
        <f>VLOOKUP(A144,'import Diyarbakır'!A:J,16,0)</f>
        <v>#REF!</v>
      </c>
      <c r="Q144" s="1" t="b">
        <v>0</v>
      </c>
      <c r="R144" s="1" t="s">
        <v>41</v>
      </c>
      <c r="S144" s="1"/>
      <c r="T144" s="1"/>
      <c r="U144" s="1" t="s">
        <v>5789</v>
      </c>
      <c r="V144" s="208"/>
      <c r="W144" s="208"/>
      <c r="X144" s="1"/>
      <c r="Y144" s="1" t="b">
        <v>1</v>
      </c>
      <c r="Z144" s="363">
        <v>44379.0</v>
      </c>
      <c r="AA144" s="1" t="s">
        <v>1506</v>
      </c>
      <c r="AB144" s="363">
        <v>44391.0</v>
      </c>
      <c r="AC144" s="1" t="s">
        <v>43</v>
      </c>
      <c r="AD144" s="363">
        <v>44406.0</v>
      </c>
      <c r="AE144" s="1" t="s">
        <v>1475</v>
      </c>
      <c r="AF144" s="363">
        <v>44417.0</v>
      </c>
      <c r="AG144" s="1" t="s">
        <v>1353</v>
      </c>
      <c r="AH144" s="363">
        <v>44424.0</v>
      </c>
      <c r="AI144" s="1" t="s">
        <v>845</v>
      </c>
      <c r="AJ144" s="1" t="s">
        <v>984</v>
      </c>
      <c r="AK144" s="1" t="s">
        <v>5413</v>
      </c>
      <c r="AL144" s="1" t="s">
        <v>5371</v>
      </c>
      <c r="AM144" s="1" t="s">
        <v>5371</v>
      </c>
    </row>
    <row r="145" ht="15.75" customHeight="1">
      <c r="A145" s="56" t="s">
        <v>5790</v>
      </c>
      <c r="B145" s="56" t="s">
        <v>5791</v>
      </c>
      <c r="C145" s="56" t="str">
        <f>VLOOKUP(A145,'import Diyarbakır'!A:J,3,0)</f>
        <v>DOĞRU</v>
      </c>
      <c r="D145" s="56" t="s">
        <v>1356</v>
      </c>
      <c r="E145" s="56" t="str">
        <f>VLOOKUP(A145,'import Diyarbakır'!A:J,5,0)</f>
        <v>Şiyar Sadık Miran</v>
      </c>
      <c r="F145" s="56">
        <f>VLOOKUP(A145,'import Diyarbakır'!A:J,6,0)</f>
        <v>4125022555</v>
      </c>
      <c r="G145" s="56" t="str">
        <f>VLOOKUP(A145,'import Diyarbakır'!A:J,7,0)</f>
        <v>Yenişehir</v>
      </c>
      <c r="H145" s="56" t="str">
        <f>VLOOKUP(A145,'import Diyarbakır'!A:J,8,0)</f>
        <v>Fabrika</v>
      </c>
      <c r="I145" s="56" t="str">
        <f>VLOOKUP(A145,'import Diyarbakır'!A:J,9,0)</f>
        <v>Fabrika Mah. Elazığ Bulv. Forum Avm No:155/1 Yenişehir/Diyarbakır</v>
      </c>
      <c r="J145" s="216" t="str">
        <f>VLOOKUP(A145,'import Diyarbakır'!A:J,10,0)</f>
        <v>Geleneksel</v>
      </c>
      <c r="K145" s="56" t="s">
        <v>5792</v>
      </c>
      <c r="L145" s="56">
        <v>4.125022555E9</v>
      </c>
      <c r="M145" s="56" t="s">
        <v>5353</v>
      </c>
      <c r="N145" s="56" t="s">
        <v>5455</v>
      </c>
      <c r="O145" s="56" t="s">
        <v>5793</v>
      </c>
      <c r="P145" s="230" t="str">
        <f>VLOOKUP(A145,'import Diyarbakır'!A:J,16,0)</f>
        <v>#REF!</v>
      </c>
      <c r="Q145" s="1" t="b">
        <v>0</v>
      </c>
      <c r="R145" s="1" t="s">
        <v>27</v>
      </c>
      <c r="S145" s="1"/>
      <c r="T145" s="1"/>
      <c r="V145" s="208"/>
      <c r="W145" s="208"/>
      <c r="X145" s="1"/>
      <c r="Y145" s="1" t="b">
        <v>1</v>
      </c>
      <c r="Z145" s="363">
        <v>44376.0</v>
      </c>
      <c r="AA145" s="1" t="s">
        <v>1475</v>
      </c>
      <c r="AB145" s="363">
        <v>44379.0</v>
      </c>
      <c r="AC145" s="1" t="s">
        <v>1353</v>
      </c>
      <c r="AD145" s="363">
        <v>44393.0</v>
      </c>
      <c r="AE145" s="1"/>
      <c r="AF145" s="1"/>
      <c r="AG145" s="1"/>
      <c r="AH145" s="1"/>
      <c r="AI145" s="1" t="s">
        <v>929</v>
      </c>
      <c r="AJ145" s="1" t="s">
        <v>845</v>
      </c>
      <c r="AK145" s="1" t="s">
        <v>4838</v>
      </c>
      <c r="AL145" s="1"/>
      <c r="AM145" s="1"/>
    </row>
    <row r="146" ht="15.75" customHeight="1">
      <c r="A146" s="56" t="s">
        <v>5130</v>
      </c>
      <c r="B146" s="56" t="s">
        <v>5131</v>
      </c>
      <c r="C146" s="56" t="str">
        <f>VLOOKUP(A146,'import Diyarbakır'!A:J,3,0)</f>
        <v>DOĞRU</v>
      </c>
      <c r="D146" s="56" t="s">
        <v>1507</v>
      </c>
      <c r="E146" s="56" t="str">
        <f>VLOOKUP(A146,'import Diyarbakır'!A:J,5,0)</f>
        <v>AHMET YUSUF ALTUNBAY</v>
      </c>
      <c r="F146" s="56">
        <f>VLOOKUP(A146,'import Diyarbakır'!A:J,6,0)</f>
        <v>4122575656</v>
      </c>
      <c r="G146" s="56" t="str">
        <f>VLOOKUP(A146,'import Diyarbakır'!A:J,7,0)</f>
        <v>Kayapınar</v>
      </c>
      <c r="H146" s="56" t="str">
        <f>VLOOKUP(A146,'import Diyarbakır'!A:J,8,0)</f>
        <v>Diclekent</v>
      </c>
      <c r="I146" s="56" t="str">
        <f>VLOOKUP(A146,'import Diyarbakır'!A:J,9,0)</f>
        <v>Kayapınar cad diclekent villaları no 96 sadık künefe kayapınar diyarbakır</v>
      </c>
      <c r="J146" s="216" t="str">
        <f>VLOOKUP(A146,'import Diyarbakır'!A:J,10,0)</f>
        <v>Geleneksel</v>
      </c>
      <c r="K146" s="56" t="s">
        <v>5794</v>
      </c>
      <c r="L146" s="56">
        <v>4.122575656E9</v>
      </c>
      <c r="M146" s="56" t="s">
        <v>5360</v>
      </c>
      <c r="N146" s="56" t="s">
        <v>5375</v>
      </c>
      <c r="O146" s="56" t="s">
        <v>5133</v>
      </c>
      <c r="P146" s="230" t="str">
        <f>VLOOKUP(A146,'import Diyarbakır'!A:J,16,0)</f>
        <v>#REF!</v>
      </c>
      <c r="Q146" s="1" t="b">
        <v>0</v>
      </c>
      <c r="R146" s="1" t="s">
        <v>38</v>
      </c>
      <c r="S146" s="1" t="s">
        <v>5371</v>
      </c>
      <c r="T146" s="1" t="s">
        <v>4853</v>
      </c>
      <c r="U146" s="1" t="s">
        <v>5795</v>
      </c>
      <c r="V146" s="208">
        <v>44427.0</v>
      </c>
      <c r="W146" s="208">
        <v>44431.0</v>
      </c>
      <c r="X146" s="1"/>
      <c r="Y146" s="1" t="b">
        <v>1</v>
      </c>
      <c r="Z146" s="1"/>
      <c r="AA146" s="1" t="s">
        <v>43</v>
      </c>
      <c r="AB146" s="1"/>
      <c r="AC146" s="1" t="s">
        <v>1353</v>
      </c>
      <c r="AD146" s="1"/>
      <c r="AE146" s="1" t="s">
        <v>43</v>
      </c>
      <c r="AF146" s="363">
        <v>44406.0</v>
      </c>
      <c r="AG146" s="1" t="s">
        <v>43</v>
      </c>
      <c r="AH146" s="363">
        <v>44425.0</v>
      </c>
      <c r="AI146" s="1"/>
      <c r="AJ146" s="1"/>
      <c r="AK146" s="1"/>
      <c r="AL146" s="1" t="s">
        <v>5413</v>
      </c>
      <c r="AM146" s="1" t="s">
        <v>5371</v>
      </c>
    </row>
    <row r="147" ht="15.75" customHeight="1">
      <c r="A147" s="56" t="s">
        <v>5796</v>
      </c>
      <c r="B147" s="56" t="s">
        <v>5797</v>
      </c>
      <c r="C147" s="56" t="str">
        <f>VLOOKUP(A147,'import Diyarbakır'!A:J,3,0)</f>
        <v>DOĞRU</v>
      </c>
      <c r="D147" s="56" t="s">
        <v>1507</v>
      </c>
      <c r="E147" s="56" t="str">
        <f>VLOOKUP(A147,'import Diyarbakır'!A:J,5,0)</f>
        <v>AHMET YUSUF ALTUNBAY</v>
      </c>
      <c r="F147" s="56">
        <f>VLOOKUP(A147,'import Diyarbakır'!A:J,6,0)</f>
        <v>5326100331</v>
      </c>
      <c r="G147" s="56" t="str">
        <f>VLOOKUP(A147,'import Diyarbakır'!A:J,7,0)</f>
        <v>Yenişehir</v>
      </c>
      <c r="H147" s="56" t="str">
        <f>VLOOKUP(A147,'import Diyarbakır'!A:J,8,0)</f>
        <v>Kooperatifler</v>
      </c>
      <c r="I147" s="56" t="str">
        <f>VLOOKUP(A147,'import Diyarbakır'!A:J,9,0)</f>
        <v>Kooperatifler, Gevran Cd. no 32/A, 21070 Yenişehir/Diyarbakır</v>
      </c>
      <c r="J147" s="216" t="str">
        <f>VLOOKUP(A147,'import Diyarbakır'!A:J,10,0)</f>
        <v>Geleneksel</v>
      </c>
      <c r="K147" s="56" t="s">
        <v>5794</v>
      </c>
      <c r="L147" s="56">
        <v>5.326100331E9</v>
      </c>
      <c r="M147" s="56" t="s">
        <v>5353</v>
      </c>
      <c r="N147" s="56" t="s">
        <v>5354</v>
      </c>
      <c r="O147" s="56" t="s">
        <v>5798</v>
      </c>
      <c r="P147" s="230" t="str">
        <f>VLOOKUP(A147,'import Diyarbakır'!A:J,16,0)</f>
        <v>#REF!</v>
      </c>
      <c r="Q147" s="1" t="b">
        <v>0</v>
      </c>
      <c r="R147" s="87" t="s">
        <v>27</v>
      </c>
      <c r="S147" s="1"/>
      <c r="T147" s="1"/>
      <c r="U147" s="1" t="s">
        <v>5799</v>
      </c>
      <c r="V147" s="208"/>
      <c r="W147" s="208"/>
      <c r="X147" s="1"/>
      <c r="Y147" s="1" t="b">
        <v>1</v>
      </c>
      <c r="Z147" s="363">
        <v>44375.0</v>
      </c>
      <c r="AA147" s="1" t="s">
        <v>1475</v>
      </c>
      <c r="AB147" s="363">
        <v>44375.0</v>
      </c>
      <c r="AC147" s="1" t="s">
        <v>43</v>
      </c>
      <c r="AD147" s="363">
        <v>44376.0</v>
      </c>
      <c r="AE147" s="1" t="s">
        <v>1353</v>
      </c>
      <c r="AF147" s="363">
        <v>44376.0</v>
      </c>
      <c r="AG147" s="1" t="s">
        <v>43</v>
      </c>
      <c r="AH147" s="363">
        <v>44417.0</v>
      </c>
      <c r="AI147" s="1"/>
      <c r="AJ147" s="1"/>
      <c r="AK147" s="1" t="s">
        <v>4973</v>
      </c>
      <c r="AL147" s="1" t="s">
        <v>929</v>
      </c>
      <c r="AM147" s="1" t="s">
        <v>5371</v>
      </c>
    </row>
    <row r="148" ht="15.75" customHeight="1">
      <c r="A148" s="56" t="s">
        <v>4987</v>
      </c>
      <c r="B148" s="56" t="s">
        <v>4988</v>
      </c>
      <c r="C148" s="56" t="str">
        <f>VLOOKUP(A148,'import Diyarbakır'!A:J,3,0)</f>
        <v>DOĞRU</v>
      </c>
      <c r="D148" s="56" t="s">
        <v>1789</v>
      </c>
      <c r="E148" s="56" t="str">
        <f>VLOOKUP(A148,'import Diyarbakır'!A:J,5,0)</f>
        <v>Mücahit Çimen</v>
      </c>
      <c r="F148" s="56">
        <f>VLOOKUP(A148,'import Diyarbakır'!A:J,6,0)</f>
        <v>4122243773</v>
      </c>
      <c r="G148" s="56" t="str">
        <f>VLOOKUP(A148,'import Diyarbakır'!A:J,7,0)</f>
        <v>Yenişehir</v>
      </c>
      <c r="H148" s="56" t="str">
        <f>VLOOKUP(A148,'import Diyarbakır'!A:J,8,0)</f>
        <v>Kooperatifler</v>
      </c>
      <c r="I148" s="56" t="str">
        <f>VLOOKUP(A148,'import Diyarbakır'!A:J,9,0)</f>
        <v>Kooperatifler Mah. Yaşar Kemal Cad. No:22/A Yenişehir/Diyarbakır</v>
      </c>
      <c r="J148" s="216" t="str">
        <f>VLOOKUP(A148,'import Diyarbakır'!A:J,10,0)</f>
        <v>Geleneksel</v>
      </c>
      <c r="K148" s="56" t="s">
        <v>5800</v>
      </c>
      <c r="L148" s="56">
        <v>4.122243773E9</v>
      </c>
      <c r="M148" s="56" t="s">
        <v>5353</v>
      </c>
      <c r="N148" s="56" t="s">
        <v>5354</v>
      </c>
      <c r="O148" s="56" t="s">
        <v>5326</v>
      </c>
      <c r="P148" s="230" t="str">
        <f>VLOOKUP(A148,'import Diyarbakır'!A:J,16,0)</f>
        <v>#REF!</v>
      </c>
      <c r="Q148" s="1" t="b">
        <v>0</v>
      </c>
      <c r="R148" s="1" t="s">
        <v>38</v>
      </c>
      <c r="S148" s="1" t="s">
        <v>128</v>
      </c>
      <c r="T148" s="1"/>
      <c r="U148" s="1" t="s">
        <v>5801</v>
      </c>
      <c r="V148" s="208">
        <v>44634.0</v>
      </c>
      <c r="W148" s="208">
        <v>44635.0</v>
      </c>
      <c r="X148" s="1"/>
      <c r="Y148" s="1" t="b">
        <v>1</v>
      </c>
      <c r="Z148" s="363">
        <v>44376.0</v>
      </c>
      <c r="AA148" s="1" t="s">
        <v>1475</v>
      </c>
      <c r="AB148" s="363">
        <v>44379.0</v>
      </c>
      <c r="AC148" s="1" t="s">
        <v>43</v>
      </c>
      <c r="AD148" s="363">
        <v>44393.0</v>
      </c>
      <c r="AE148" s="1" t="s">
        <v>1353</v>
      </c>
      <c r="AF148" s="363">
        <v>44404.0</v>
      </c>
      <c r="AG148" s="1" t="s">
        <v>1353</v>
      </c>
      <c r="AH148" s="363">
        <v>44634.0</v>
      </c>
      <c r="AI148" s="1" t="s">
        <v>4973</v>
      </c>
      <c r="AJ148" s="1" t="s">
        <v>845</v>
      </c>
      <c r="AK148" s="1" t="s">
        <v>4838</v>
      </c>
      <c r="AL148" s="1" t="s">
        <v>4973</v>
      </c>
      <c r="AM148" s="1" t="s">
        <v>128</v>
      </c>
    </row>
    <row r="149" ht="15.75" customHeight="1">
      <c r="A149" s="56" t="s">
        <v>5802</v>
      </c>
      <c r="B149" s="56" t="s">
        <v>5803</v>
      </c>
      <c r="C149" s="56" t="str">
        <f>VLOOKUP(A149,'import Diyarbakır'!A:J,3,0)</f>
        <v>DOĞRU</v>
      </c>
      <c r="D149" s="56" t="s">
        <v>1507</v>
      </c>
      <c r="E149" s="56" t="str">
        <f>VLOOKUP(A149,'import Diyarbakır'!A:J,5,0)</f>
        <v>Ömer Altunbay</v>
      </c>
      <c r="F149" s="56">
        <f>VLOOKUP(A149,'import Diyarbakır'!A:J,6,0)</f>
        <v>4122287070</v>
      </c>
      <c r="G149" s="56" t="str">
        <f>VLOOKUP(A149,'import Diyarbakır'!A:J,7,0)</f>
        <v>Bağlar</v>
      </c>
      <c r="H149" s="56" t="str">
        <f>VLOOKUP(A149,'import Diyarbakır'!A:J,8,0)</f>
        <v>Bağcılar 1. Bölge</v>
      </c>
      <c r="I149" s="56" t="str">
        <f>VLOOKUP(A149,'import Diyarbakır'!A:J,9,0)</f>
        <v>Yeni Havaalanı Yolu Üzeri, No: 21050 Bağlar/Diyarbakır</v>
      </c>
      <c r="J149" s="216" t="str">
        <f>VLOOKUP(A149,'import Diyarbakır'!A:J,10,0)</f>
        <v>Geleneksel</v>
      </c>
      <c r="K149" s="56" t="s">
        <v>5804</v>
      </c>
      <c r="L149" s="56">
        <v>4.12228707E9</v>
      </c>
      <c r="M149" s="56" t="s">
        <v>5394</v>
      </c>
      <c r="N149" s="56" t="s">
        <v>5477</v>
      </c>
      <c r="O149" s="56" t="s">
        <v>5805</v>
      </c>
      <c r="P149" s="230" t="str">
        <f>VLOOKUP(A149,'import Diyarbakır'!A:J,16,0)</f>
        <v>#REF!</v>
      </c>
      <c r="Q149" s="1" t="b">
        <v>0</v>
      </c>
      <c r="R149" s="87" t="s">
        <v>32</v>
      </c>
      <c r="S149" s="1"/>
      <c r="T149" s="1"/>
      <c r="U149" s="1" t="s">
        <v>5806</v>
      </c>
      <c r="V149" s="208"/>
      <c r="W149" s="208"/>
      <c r="X149" s="1"/>
      <c r="Z149" s="363">
        <v>44503.0</v>
      </c>
      <c r="AA149" s="1"/>
      <c r="AB149" s="1"/>
      <c r="AC149" s="1"/>
      <c r="AD149" s="1"/>
      <c r="AE149" s="1"/>
      <c r="AF149" s="1"/>
      <c r="AG149" s="1"/>
      <c r="AH149" s="1"/>
      <c r="AI149" s="1" t="s">
        <v>610</v>
      </c>
      <c r="AJ149" s="1"/>
      <c r="AK149" s="1"/>
      <c r="AL149" s="1"/>
      <c r="AM149" s="1"/>
    </row>
    <row r="150" ht="15.75" customHeight="1">
      <c r="A150" s="56" t="s">
        <v>5204</v>
      </c>
      <c r="B150" s="56" t="s">
        <v>5205</v>
      </c>
      <c r="C150" s="56" t="str">
        <f>VLOOKUP(A150,'import Diyarbakır'!A:J,3,0)</f>
        <v>DOĞRU</v>
      </c>
      <c r="D150" s="56" t="s">
        <v>1507</v>
      </c>
      <c r="E150" s="56" t="str">
        <f>VLOOKUP(A150,'import Diyarbakır'!A:J,5,0)</f>
        <v>ÖMER ALTUNBAY</v>
      </c>
      <c r="F150" s="56">
        <f>VLOOKUP(A150,'import Diyarbakır'!A:J,6,0)</f>
        <v>4122362121</v>
      </c>
      <c r="G150" s="56" t="str">
        <f>VLOOKUP(A150,'import Diyarbakır'!A:J,7,0)</f>
        <v>Kayapınar</v>
      </c>
      <c r="H150" s="56" t="str">
        <f>VLOOKUP(A150,'import Diyarbakır'!A:J,8,0)</f>
        <v>Diclekent</v>
      </c>
      <c r="I150" s="56" t="str">
        <f>VLOOKUP(A150,'import Diyarbakır'!A:J,9,0)</f>
        <v>DİCLEKENT MAHALLESİ DİCLEKENT VİLLALARI 257.SOK.NO:1 KAYAPINAR/DİYARBAKIR</v>
      </c>
      <c r="J150" s="216" t="str">
        <f>VLOOKUP(A150,'import Diyarbakır'!A:J,10,0)</f>
        <v>Geleneksel</v>
      </c>
      <c r="K150" s="56" t="s">
        <v>5807</v>
      </c>
      <c r="L150" s="56">
        <v>4.122362121E9</v>
      </c>
      <c r="M150" s="56" t="s">
        <v>5360</v>
      </c>
      <c r="N150" s="56" t="s">
        <v>5366</v>
      </c>
      <c r="O150" s="56" t="s">
        <v>5208</v>
      </c>
      <c r="P150" s="230" t="str">
        <f>VLOOKUP(A150,'import Diyarbakır'!A:J,16,0)</f>
        <v>#REF!</v>
      </c>
      <c r="Q150" s="1" t="b">
        <v>0</v>
      </c>
      <c r="R150" s="1" t="s">
        <v>38</v>
      </c>
      <c r="S150" s="1" t="s">
        <v>128</v>
      </c>
      <c r="T150" s="1" t="s">
        <v>4853</v>
      </c>
      <c r="U150" s="1" t="s">
        <v>5808</v>
      </c>
      <c r="V150" s="208">
        <v>44508.0</v>
      </c>
      <c r="W150" s="208">
        <v>44509.0</v>
      </c>
      <c r="X150" s="1"/>
      <c r="Y150" s="1" t="b">
        <v>1</v>
      </c>
      <c r="Z150" s="1"/>
      <c r="AA150" s="1" t="s">
        <v>43</v>
      </c>
      <c r="AB150" s="363">
        <v>44405.0</v>
      </c>
      <c r="AC150" s="1" t="s">
        <v>43</v>
      </c>
      <c r="AD150" s="363">
        <v>44417.0</v>
      </c>
      <c r="AE150" s="1" t="s">
        <v>43</v>
      </c>
      <c r="AF150" s="363">
        <v>44425.0</v>
      </c>
      <c r="AG150" s="1" t="s">
        <v>1353</v>
      </c>
      <c r="AH150" s="363">
        <v>44508.0</v>
      </c>
      <c r="AI150" s="1"/>
      <c r="AJ150" s="1" t="s">
        <v>984</v>
      </c>
      <c r="AK150" s="1" t="s">
        <v>5371</v>
      </c>
      <c r="AL150" s="1" t="s">
        <v>5371</v>
      </c>
      <c r="AM150" s="1" t="s">
        <v>128</v>
      </c>
    </row>
    <row r="151" ht="15.75" customHeight="1">
      <c r="A151" s="56" t="s">
        <v>5809</v>
      </c>
      <c r="B151" s="56" t="s">
        <v>5810</v>
      </c>
      <c r="C151" s="56" t="str">
        <f>VLOOKUP(A151,'import Diyarbakır'!A:J,3,0)</f>
        <v>DOĞRU</v>
      </c>
      <c r="D151" s="56" t="s">
        <v>1507</v>
      </c>
      <c r="E151" s="56" t="str">
        <f>VLOOKUP(A151,'import Diyarbakır'!A:J,5,0)</f>
        <v>Ömer Altunbay</v>
      </c>
      <c r="F151" s="56">
        <f>VLOOKUP(A151,'import Diyarbakır'!A:J,6,0)</f>
        <v>4122362121</v>
      </c>
      <c r="G151" s="56" t="str">
        <f>VLOOKUP(A151,'import Diyarbakır'!A:J,7,0)</f>
        <v>Kayapınar</v>
      </c>
      <c r="H151" s="56" t="str">
        <f>VLOOKUP(A151,'import Diyarbakır'!A:J,8,0)</f>
        <v>Fırat</v>
      </c>
      <c r="I151" s="56" t="str">
        <f>VLOOKUP(A151,'import Diyarbakır'!A:J,9,0)</f>
        <v>Fırat Mah, Nazım Hikmet Cd. No: 35/A, 21070 Kayapınar/Diyarbakır</v>
      </c>
      <c r="J151" s="216" t="str">
        <f>VLOOKUP(A151,'import Diyarbakır'!A:J,10,0)</f>
        <v>Geleneksel</v>
      </c>
      <c r="K151" s="56" t="s">
        <v>5804</v>
      </c>
      <c r="L151" s="56">
        <v>5.058321323E9</v>
      </c>
      <c r="M151" s="56" t="s">
        <v>5360</v>
      </c>
      <c r="N151" s="56" t="s">
        <v>2358</v>
      </c>
      <c r="O151" s="56" t="s">
        <v>5811</v>
      </c>
      <c r="P151" s="230" t="str">
        <f>VLOOKUP(A151,'import Diyarbakır'!A:J,16,0)</f>
        <v>#REF!</v>
      </c>
      <c r="Q151" s="1" t="b">
        <v>0</v>
      </c>
      <c r="R151" s="87" t="s">
        <v>27</v>
      </c>
      <c r="S151" s="1"/>
      <c r="T151" s="1"/>
      <c r="U151" s="1" t="s">
        <v>5812</v>
      </c>
      <c r="V151" s="208"/>
      <c r="W151" s="208"/>
      <c r="X151" s="1"/>
      <c r="Z151" s="1"/>
      <c r="AA151" s="1"/>
      <c r="AB151" s="1"/>
      <c r="AC151" s="1"/>
      <c r="AD151" s="1"/>
      <c r="AE151" s="1"/>
      <c r="AF151" s="1"/>
      <c r="AG151" s="1"/>
      <c r="AH151" s="1"/>
      <c r="AI151" s="1"/>
      <c r="AJ151" s="1"/>
      <c r="AK151" s="1"/>
      <c r="AL151" s="1"/>
      <c r="AM151" s="1"/>
    </row>
    <row r="152" ht="15.75" customHeight="1">
      <c r="A152" s="56" t="s">
        <v>5813</v>
      </c>
      <c r="B152" s="56" t="s">
        <v>5814</v>
      </c>
      <c r="C152" s="56" t="str">
        <f>VLOOKUP(A152,'import Diyarbakır'!A:J,3,0)</f>
        <v>DOĞRU</v>
      </c>
      <c r="D152" s="56" t="s">
        <v>1507</v>
      </c>
      <c r="E152" s="56" t="str">
        <f>VLOOKUP(A152,'import Diyarbakır'!A:J,5,0)</f>
        <v>Ömer Altunbay</v>
      </c>
      <c r="F152" s="56">
        <f>VLOOKUP(A152,'import Diyarbakır'!A:J,6,0)</f>
        <v>4122362121</v>
      </c>
      <c r="G152" s="56" t="str">
        <f>VLOOKUP(A152,'import Diyarbakır'!A:J,7,0)</f>
        <v>Sur</v>
      </c>
      <c r="H152" s="56" t="str">
        <f>VLOOKUP(A152,'import Diyarbakır'!A:J,8,0)</f>
        <v>Cami Kebir</v>
      </c>
      <c r="I152" s="56" t="str">
        <f>VLOOKUP(A152,'import Diyarbakır'!A:J,9,0)</f>
        <v>Dabanoğlu Mh. Gazi Cad. No:43/C Sur Diyarbakır</v>
      </c>
      <c r="J152" s="216" t="str">
        <f>VLOOKUP(A152,'import Diyarbakır'!A:J,10,0)</f>
        <v>Geleneksel</v>
      </c>
      <c r="K152" s="56" t="s">
        <v>5804</v>
      </c>
      <c r="L152" s="56">
        <v>4.122285555E9</v>
      </c>
      <c r="M152" s="56" t="s">
        <v>5427</v>
      </c>
      <c r="N152" s="56" t="s">
        <v>5636</v>
      </c>
      <c r="O152" s="56" t="s">
        <v>5815</v>
      </c>
      <c r="P152" s="230" t="str">
        <f>VLOOKUP(A152,'import Diyarbakır'!A:J,16,0)</f>
        <v>#REF!</v>
      </c>
      <c r="Q152" s="1" t="b">
        <v>0</v>
      </c>
      <c r="R152" s="87" t="s">
        <v>27</v>
      </c>
      <c r="S152" s="1"/>
      <c r="T152" s="1"/>
      <c r="U152" s="1" t="s">
        <v>532</v>
      </c>
      <c r="V152" s="208"/>
      <c r="W152" s="208"/>
      <c r="X152" s="1"/>
      <c r="Y152" s="1" t="b">
        <v>1</v>
      </c>
      <c r="Z152" s="363">
        <v>44501.0</v>
      </c>
      <c r="AA152" s="1" t="s">
        <v>1506</v>
      </c>
      <c r="AB152" s="363">
        <v>44417.0</v>
      </c>
      <c r="AC152" s="1"/>
      <c r="AD152" s="1"/>
      <c r="AE152" s="1"/>
      <c r="AF152" s="1"/>
      <c r="AG152" s="1"/>
      <c r="AH152" s="1"/>
      <c r="AI152" s="1" t="s">
        <v>610</v>
      </c>
      <c r="AJ152" s="1"/>
      <c r="AK152" s="1" t="s">
        <v>5371</v>
      </c>
      <c r="AL152" s="1"/>
      <c r="AM152" s="1"/>
    </row>
    <row r="153" ht="15.75" customHeight="1">
      <c r="A153" s="56" t="s">
        <v>5816</v>
      </c>
      <c r="B153" s="56" t="s">
        <v>5817</v>
      </c>
      <c r="C153" s="56" t="str">
        <f>VLOOKUP(A153,'import Diyarbakır'!A:J,3,0)</f>
        <v>DOĞRU</v>
      </c>
      <c r="D153" s="56" t="s">
        <v>1507</v>
      </c>
      <c r="E153" s="56" t="str">
        <f>VLOOKUP(A153,'import Diyarbakır'!A:J,5,0)</f>
        <v>Ömer Altunbay</v>
      </c>
      <c r="F153" s="56">
        <f>VLOOKUP(A153,'import Diyarbakır'!A:J,6,0)</f>
        <v>4122288080</v>
      </c>
      <c r="G153" s="56" t="str">
        <f>VLOOKUP(A153,'import Diyarbakır'!A:J,7,0)</f>
        <v>Yenişehir</v>
      </c>
      <c r="H153" s="56" t="str">
        <f>VLOOKUP(A153,'import Diyarbakır'!A:J,8,0)</f>
        <v>Yenişehir</v>
      </c>
      <c r="I153" s="56" t="str">
        <f>VLOOKUP(A153,'import Diyarbakır'!A:J,9,0)</f>
        <v>Çamlıca Mah. Yenişehir, Lise Cad. No:21100 Yenişehir/Diyarbakır</v>
      </c>
      <c r="J153" s="216" t="str">
        <f>VLOOKUP(A153,'import Diyarbakır'!A:J,10,0)</f>
        <v>Geleneksel</v>
      </c>
      <c r="K153" s="56" t="s">
        <v>5804</v>
      </c>
      <c r="L153" s="56">
        <v>4.12228808E9</v>
      </c>
      <c r="M153" s="56" t="s">
        <v>5353</v>
      </c>
      <c r="N153" s="56" t="s">
        <v>5353</v>
      </c>
      <c r="O153" s="56" t="s">
        <v>5818</v>
      </c>
      <c r="P153" s="230" t="str">
        <f>VLOOKUP(A153,'import Diyarbakır'!A:J,16,0)</f>
        <v>#REF!</v>
      </c>
      <c r="Q153" s="1" t="b">
        <v>0</v>
      </c>
      <c r="R153" s="1" t="s">
        <v>27</v>
      </c>
      <c r="S153" s="1"/>
      <c r="T153" s="1"/>
      <c r="V153" s="208"/>
      <c r="W153" s="208"/>
      <c r="X153" s="1"/>
      <c r="Y153" s="1" t="b">
        <v>1</v>
      </c>
      <c r="Z153" s="1"/>
      <c r="AA153" s="1"/>
      <c r="AB153" s="1"/>
      <c r="AC153" s="1"/>
      <c r="AD153" s="1"/>
      <c r="AE153" s="1"/>
      <c r="AF153" s="1"/>
      <c r="AG153" s="1"/>
      <c r="AH153" s="1"/>
      <c r="AI153" s="1"/>
      <c r="AJ153" s="1"/>
      <c r="AK153" s="1"/>
      <c r="AL153" s="1"/>
      <c r="AM153" s="1"/>
    </row>
    <row r="154" ht="15.75" customHeight="1">
      <c r="A154" s="56" t="s">
        <v>5819</v>
      </c>
      <c r="B154" s="56" t="s">
        <v>5820</v>
      </c>
      <c r="C154" s="56" t="str">
        <f>VLOOKUP(A154,'import Diyarbakır'!A:J,3,0)</f>
        <v>DOĞRU</v>
      </c>
      <c r="D154" s="56" t="s">
        <v>1507</v>
      </c>
      <c r="E154" s="56" t="str">
        <f>VLOOKUP(A154,'import Diyarbakır'!A:J,5,0)</f>
        <v>Ömer Altunbay</v>
      </c>
      <c r="F154" s="56">
        <f>VLOOKUP(A154,'import Diyarbakır'!A:J,6,0)</f>
        <v>4122362121</v>
      </c>
      <c r="G154" s="56" t="str">
        <f>VLOOKUP(A154,'import Diyarbakır'!A:J,7,0)</f>
        <v>Yenişehir</v>
      </c>
      <c r="H154" s="56" t="str">
        <f>VLOOKUP(A154,'import Diyarbakır'!A:J,8,0)</f>
        <v>Kooperatifler</v>
      </c>
      <c r="I154" s="56" t="str">
        <f>VLOOKUP(A154,'import Diyarbakır'!A:J,9,0)</f>
        <v>Gevran cd. Ülker Aptartmanaltı No:20/D Yenişehir/Diyarbakır</v>
      </c>
      <c r="J154" s="216" t="str">
        <f>VLOOKUP(A154,'import Diyarbakır'!A:J,10,0)</f>
        <v>Geleneksel</v>
      </c>
      <c r="K154" s="56" t="s">
        <v>5804</v>
      </c>
      <c r="L154" s="56">
        <v>5.455683037E9</v>
      </c>
      <c r="M154" s="56" t="s">
        <v>5353</v>
      </c>
      <c r="N154" s="56" t="s">
        <v>5821</v>
      </c>
      <c r="O154" s="56" t="s">
        <v>5822</v>
      </c>
      <c r="P154" s="230" t="str">
        <f>VLOOKUP(A154,'import Diyarbakır'!A:J,16,0)</f>
        <v>#REF!</v>
      </c>
      <c r="Q154" s="1" t="b">
        <v>0</v>
      </c>
      <c r="R154" s="1" t="s">
        <v>27</v>
      </c>
      <c r="S154" s="1"/>
      <c r="T154" s="1"/>
      <c r="V154" s="208"/>
      <c r="W154" s="208"/>
      <c r="X154" s="1"/>
      <c r="Y154" s="1" t="b">
        <v>1</v>
      </c>
      <c r="Z154" s="1"/>
      <c r="AA154" s="1"/>
      <c r="AB154" s="1"/>
      <c r="AC154" s="1"/>
      <c r="AD154" s="1"/>
      <c r="AE154" s="1"/>
      <c r="AF154" s="1"/>
      <c r="AG154" s="1"/>
      <c r="AH154" s="1"/>
      <c r="AI154" s="1"/>
      <c r="AJ154" s="1"/>
      <c r="AK154" s="1"/>
      <c r="AL154" s="1"/>
      <c r="AM154" s="1"/>
    </row>
    <row r="155" ht="15.75" customHeight="1">
      <c r="A155" s="211" t="s">
        <v>5823</v>
      </c>
      <c r="B155" s="211" t="s">
        <v>5824</v>
      </c>
      <c r="C155" s="56" t="str">
        <f>VLOOKUP(A155,'import Diyarbakır'!A:J,3,0)</f>
        <v>DOĞRU</v>
      </c>
      <c r="D155" s="211" t="s">
        <v>1507</v>
      </c>
      <c r="E155" s="56" t="str">
        <f>VLOOKUP(A155,'import Diyarbakır'!A:J,5,0)</f>
        <v>ELDAR GIDA DIŞ TİCARET LTD ŞTİ</v>
      </c>
      <c r="F155" s="56">
        <f>VLOOKUP(A155,'import Diyarbakır'!A:J,6,0)</f>
        <v>4125025136</v>
      </c>
      <c r="G155" s="56" t="str">
        <f>VLOOKUP(A155,'import Diyarbakır'!A:J,7,0)</f>
        <v>Kayapınar</v>
      </c>
      <c r="H155" s="56" t="str">
        <f>VLOOKUP(A155,'import Diyarbakır'!A:J,8,0)</f>
        <v>Mezopotamya</v>
      </c>
      <c r="I155" s="56" t="str">
        <f>VLOOKUP(A155,'import Diyarbakır'!A:J,9,0)</f>
        <v>Mezopotamya Mah. Mahabad Bulvarı Misistanbul 1 Sitesi no:64/A Kayapınar/Diyarbakır</v>
      </c>
      <c r="J155" s="216" t="str">
        <f>VLOOKUP(A155,'import Diyarbakır'!A:J,10,0)</f>
        <v>Geleneksel</v>
      </c>
      <c r="K155" s="211" t="s">
        <v>5825</v>
      </c>
      <c r="L155" s="211">
        <v>4.125025136E9</v>
      </c>
      <c r="M155" s="211" t="s">
        <v>5360</v>
      </c>
      <c r="N155" s="211" t="s">
        <v>5411</v>
      </c>
      <c r="O155" s="211" t="s">
        <v>5826</v>
      </c>
      <c r="P155" s="230" t="str">
        <f>VLOOKUP(A155,'import Diyarbakır'!A:J,16,0)</f>
        <v>#REF!</v>
      </c>
      <c r="Q155" s="1" t="b">
        <v>0</v>
      </c>
      <c r="R155" s="1"/>
      <c r="S155" s="1"/>
      <c r="T155" s="1"/>
      <c r="U155" s="56"/>
      <c r="V155" s="208"/>
      <c r="W155" s="208"/>
      <c r="X155" s="1"/>
      <c r="Y155" s="1" t="b">
        <v>0</v>
      </c>
      <c r="Z155" s="363"/>
      <c r="AA155" s="1"/>
      <c r="AB155" s="363"/>
      <c r="AC155" s="1"/>
      <c r="AD155" s="363"/>
      <c r="AE155" s="1"/>
      <c r="AF155" s="1"/>
      <c r="AG155" s="1"/>
      <c r="AH155" s="1"/>
      <c r="AI155" s="1"/>
      <c r="AJ155" s="1"/>
      <c r="AK155" s="1"/>
      <c r="AL155" s="1"/>
      <c r="AM155" s="1"/>
    </row>
    <row r="156" ht="15.75" customHeight="1">
      <c r="A156" s="56" t="s">
        <v>5057</v>
      </c>
      <c r="B156" s="56" t="s">
        <v>5058</v>
      </c>
      <c r="C156" s="56" t="str">
        <f>VLOOKUP(A156,'import Diyarbakır'!A:J,3,0)</f>
        <v>DOĞRU</v>
      </c>
      <c r="D156" s="56" t="s">
        <v>1378</v>
      </c>
      <c r="E156" s="56" t="str">
        <f>VLOOKUP(A156,'import Diyarbakır'!A:J,5,0)</f>
        <v>RAMAZAN GÜLDAĞ</v>
      </c>
      <c r="F156" s="56">
        <f>VLOOKUP(A156,'import Diyarbakır'!A:J,6,0)</f>
        <v>4129994431</v>
      </c>
      <c r="G156" s="56" t="str">
        <f>VLOOKUP(A156,'import Diyarbakır'!A:J,7,0)</f>
        <v>Kayapınar</v>
      </c>
      <c r="H156" s="56" t="str">
        <f>VLOOKUP(A156,'import Diyarbakır'!A:J,8,0)</f>
        <v>Huzurevleri</v>
      </c>
      <c r="I156" s="56" t="str">
        <f>VLOOKUP(A156,'import Diyarbakır'!A:J,9,0)</f>
        <v>MEDYA MAHALLESİ MAHABAD BULVARI (TEKEL KAVŞAĞI TOTAL ĞETROL KARŞISI) ANS PARK YAPI NO:10/A KAYAPINAR/DİYARBAKIR</v>
      </c>
      <c r="J156" s="216" t="str">
        <f>VLOOKUP(A156,'import Diyarbakır'!A:J,10,0)</f>
        <v>Geleneksel</v>
      </c>
      <c r="K156" s="56" t="s">
        <v>5827</v>
      </c>
      <c r="L156" s="56">
        <v>4.129994431E9</v>
      </c>
      <c r="M156" s="56" t="s">
        <v>5360</v>
      </c>
      <c r="N156" s="56" t="s">
        <v>5424</v>
      </c>
      <c r="O156" s="56" t="s">
        <v>5061</v>
      </c>
      <c r="P156" s="230" t="str">
        <f>VLOOKUP(A156,'import Diyarbakır'!A:J,16,0)</f>
        <v>#REF!</v>
      </c>
      <c r="Q156" s="1" t="b">
        <v>0</v>
      </c>
      <c r="R156" s="1" t="s">
        <v>29</v>
      </c>
      <c r="S156" s="1" t="s">
        <v>128</v>
      </c>
      <c r="T156" s="1"/>
      <c r="U156" s="1" t="s">
        <v>5828</v>
      </c>
      <c r="V156" s="208">
        <v>44631.0</v>
      </c>
      <c r="W156" s="208">
        <v>44634.0</v>
      </c>
      <c r="X156" s="1"/>
      <c r="Y156" s="1" t="b">
        <v>1</v>
      </c>
      <c r="Z156" s="363">
        <v>44378.0</v>
      </c>
      <c r="AA156" s="1" t="s">
        <v>1353</v>
      </c>
      <c r="AB156" s="1"/>
      <c r="AC156" s="1" t="s">
        <v>43</v>
      </c>
      <c r="AD156" s="363">
        <v>44406.0</v>
      </c>
      <c r="AE156" s="1" t="s">
        <v>1353</v>
      </c>
      <c r="AF156" s="363">
        <v>44417.0</v>
      </c>
      <c r="AG156" s="1" t="s">
        <v>1353</v>
      </c>
      <c r="AH156" s="363">
        <v>44631.0</v>
      </c>
      <c r="AI156" s="1" t="s">
        <v>845</v>
      </c>
      <c r="AJ156" s="1"/>
      <c r="AK156" s="1" t="s">
        <v>5413</v>
      </c>
      <c r="AL156" s="1" t="s">
        <v>5371</v>
      </c>
      <c r="AM156" s="1" t="s">
        <v>128</v>
      </c>
    </row>
    <row r="157" ht="15.75" customHeight="1">
      <c r="A157" s="56" t="s">
        <v>4979</v>
      </c>
      <c r="B157" s="56" t="s">
        <v>4980</v>
      </c>
      <c r="C157" s="56" t="str">
        <f>VLOOKUP(A157,'import Diyarbakır'!A:J,3,0)</f>
        <v>DOĞRU</v>
      </c>
      <c r="D157" s="56" t="s">
        <v>1378</v>
      </c>
      <c r="E157" s="56" t="str">
        <f>VLOOKUP(A157,'import Diyarbakır'!A:J,5,0)</f>
        <v>Mehmet Ergen</v>
      </c>
      <c r="F157" s="56">
        <f>VLOOKUP(A157,'import Diyarbakır'!A:J,6,0)</f>
        <v>5386961111</v>
      </c>
      <c r="G157" s="56" t="str">
        <f>VLOOKUP(A157,'import Diyarbakır'!A:J,7,0)</f>
        <v>Kayapınar</v>
      </c>
      <c r="H157" s="56" t="str">
        <f>VLOOKUP(A157,'import Diyarbakır'!A:J,8,0)</f>
        <v>Fırat</v>
      </c>
      <c r="I157" s="56" t="str">
        <f>VLOOKUP(A157,'import Diyarbakır'!A:J,9,0)</f>
        <v>Fırat Mah. Sipan Cad. Mervan Nurşin Evleri Altı No:85/A Kayapınar / Diyarbakır</v>
      </c>
      <c r="J157" s="216" t="str">
        <f>VLOOKUP(A157,'import Diyarbakır'!A:J,10,0)</f>
        <v>Geleneksel</v>
      </c>
      <c r="K157" s="56" t="s">
        <v>5829</v>
      </c>
      <c r="L157" s="56">
        <v>5.386961111E9</v>
      </c>
      <c r="M157" s="56" t="s">
        <v>5360</v>
      </c>
      <c r="N157" s="56" t="s">
        <v>2358</v>
      </c>
      <c r="O157" s="56" t="s">
        <v>4982</v>
      </c>
      <c r="P157" s="230" t="str">
        <f>VLOOKUP(A157,'import Diyarbakır'!A:J,16,0)</f>
        <v>#REF!</v>
      </c>
      <c r="Q157" s="1" t="b">
        <v>0</v>
      </c>
      <c r="R157" s="1" t="s">
        <v>29</v>
      </c>
      <c r="S157" s="1" t="s">
        <v>128</v>
      </c>
      <c r="T157" s="1" t="s">
        <v>4853</v>
      </c>
      <c r="U157" s="1" t="s">
        <v>5830</v>
      </c>
      <c r="V157" s="208"/>
      <c r="W157" s="208"/>
      <c r="X157" s="1"/>
      <c r="Y157" s="1" t="b">
        <v>1</v>
      </c>
      <c r="Z157" s="1"/>
      <c r="AA157" s="1" t="s">
        <v>1506</v>
      </c>
      <c r="AB157" s="363">
        <v>44379.0</v>
      </c>
      <c r="AC157" s="1" t="s">
        <v>1506</v>
      </c>
      <c r="AD157" s="363">
        <v>44393.0</v>
      </c>
      <c r="AE157" s="1" t="s">
        <v>1353</v>
      </c>
      <c r="AF157" s="363">
        <v>44403.0</v>
      </c>
      <c r="AG157" s="1" t="s">
        <v>1353</v>
      </c>
      <c r="AH157" s="363">
        <v>44517.0</v>
      </c>
      <c r="AI157" s="1"/>
      <c r="AJ157" s="1" t="s">
        <v>845</v>
      </c>
      <c r="AK157" s="1" t="s">
        <v>909</v>
      </c>
      <c r="AL157" s="1" t="s">
        <v>4973</v>
      </c>
      <c r="AM157" s="1" t="s">
        <v>128</v>
      </c>
    </row>
    <row r="158" ht="15.75" customHeight="1">
      <c r="A158" s="56" t="s">
        <v>5315</v>
      </c>
      <c r="B158" s="56" t="s">
        <v>5316</v>
      </c>
      <c r="C158" s="56" t="str">
        <f>VLOOKUP(A158,'import Diyarbakır'!A:J,3,0)</f>
        <v>DOĞRU</v>
      </c>
      <c r="D158" s="56" t="s">
        <v>1364</v>
      </c>
      <c r="E158" s="56" t="str">
        <f>VLOOKUP(A158,'import Diyarbakır'!A:J,5,0)</f>
        <v>MEHMET NAFİ CİHAN</v>
      </c>
      <c r="F158" s="56">
        <f>VLOOKUP(A158,'import Diyarbakır'!A:J,6,0)</f>
        <v>5325465263</v>
      </c>
      <c r="G158" s="56" t="str">
        <f>VLOOKUP(A158,'import Diyarbakır'!A:J,7,0)</f>
        <v>Kayapınar</v>
      </c>
      <c r="H158" s="56" t="str">
        <f>VLOOKUP(A158,'import Diyarbakır'!A:J,8,0)</f>
        <v>Fırat</v>
      </c>
      <c r="I158" s="56" t="str">
        <f>VLOOKUP(A158,'import Diyarbakır'!A:J,9,0)</f>
        <v>Fırat Mah. Mezopotamya Blv. Mer Sitesi A4 No:26/3A Kayapınar/Diyarbakır</v>
      </c>
      <c r="J158" s="216" t="str">
        <f>VLOOKUP(A158,'import Diyarbakır'!A:J,10,0)</f>
        <v>Geleneksel</v>
      </c>
      <c r="K158" s="56" t="s">
        <v>5831</v>
      </c>
      <c r="L158" s="56">
        <v>5.325465263E9</v>
      </c>
      <c r="M158" s="56" t="s">
        <v>5360</v>
      </c>
      <c r="N158" s="56" t="s">
        <v>2358</v>
      </c>
      <c r="O158" s="56" t="s">
        <v>5832</v>
      </c>
      <c r="P158" s="230" t="str">
        <f>VLOOKUP(A158,'import Diyarbakır'!A:J,16,0)</f>
        <v>#REF!</v>
      </c>
      <c r="Q158" s="1" t="b">
        <v>0</v>
      </c>
      <c r="R158" s="1" t="s">
        <v>38</v>
      </c>
      <c r="S158" s="1" t="s">
        <v>106</v>
      </c>
      <c r="T158" s="207" t="s">
        <v>5251</v>
      </c>
      <c r="U158" s="56" t="s">
        <v>5833</v>
      </c>
      <c r="V158" s="208">
        <v>44631.0</v>
      </c>
      <c r="W158" s="208">
        <v>44634.0</v>
      </c>
      <c r="X158" s="1"/>
      <c r="Y158" s="1" t="s">
        <v>1353</v>
      </c>
      <c r="Z158" s="363">
        <v>44631.0</v>
      </c>
      <c r="AA158" s="1"/>
      <c r="AB158" s="363"/>
      <c r="AC158" s="1"/>
      <c r="AD158" s="363"/>
      <c r="AE158" s="1"/>
      <c r="AF158" s="1"/>
      <c r="AG158" s="1"/>
      <c r="AH158" s="1"/>
      <c r="AI158" s="1" t="s">
        <v>106</v>
      </c>
      <c r="AJ158" s="1"/>
      <c r="AK158" s="1"/>
      <c r="AL158" s="1"/>
      <c r="AM158" s="1"/>
    </row>
    <row r="159" ht="15.75" customHeight="1">
      <c r="A159" s="211" t="s">
        <v>5834</v>
      </c>
      <c r="B159" s="211" t="s">
        <v>5835</v>
      </c>
      <c r="C159" s="56" t="str">
        <f>VLOOKUP(A159,'import Diyarbakır'!A:J,3,0)</f>
        <v>DOĞRU</v>
      </c>
      <c r="D159" s="211" t="s">
        <v>1507</v>
      </c>
      <c r="E159" s="56" t="str">
        <f>VLOOKUP(A159,'import Diyarbakır'!A:J,5,0)</f>
        <v>SÜLEYMAN BORU</v>
      </c>
      <c r="F159" s="56">
        <f>VLOOKUP(A159,'import Diyarbakır'!A:J,6,0)</f>
        <v>5421452121</v>
      </c>
      <c r="G159" s="56" t="str">
        <f>VLOOKUP(A159,'import Diyarbakır'!A:J,7,0)</f>
        <v>Kayapınar</v>
      </c>
      <c r="H159" s="56" t="str">
        <f>VLOOKUP(A159,'import Diyarbakır'!A:J,8,0)</f>
        <v>Fırat</v>
      </c>
      <c r="I159" s="56" t="str">
        <f>VLOOKUP(A159,'import Diyarbakır'!A:J,9,0)</f>
        <v>Fırat mah. Ahmede Hani Cad. Sozer Yapı No: 3 B Kayapınar/Diyarbakır</v>
      </c>
      <c r="J159" s="216" t="str">
        <f>VLOOKUP(A159,'import Diyarbakır'!A:J,10,0)</f>
        <v>Geleneksel</v>
      </c>
      <c r="K159" s="211" t="s">
        <v>5836</v>
      </c>
      <c r="L159" s="211">
        <v>5.421452121E9</v>
      </c>
      <c r="M159" s="211" t="s">
        <v>5360</v>
      </c>
      <c r="N159" s="211" t="s">
        <v>2358</v>
      </c>
      <c r="O159" s="211" t="s">
        <v>5837</v>
      </c>
      <c r="P159" s="230" t="str">
        <f>VLOOKUP(A159,'import Diyarbakır'!A:J,16,0)</f>
        <v>#REF!</v>
      </c>
      <c r="Q159" s="1" t="b">
        <v>0</v>
      </c>
      <c r="R159" s="1"/>
      <c r="S159" s="1"/>
      <c r="T159" s="1"/>
      <c r="U159" s="56"/>
      <c r="V159" s="208"/>
      <c r="W159" s="208"/>
      <c r="X159" s="1"/>
      <c r="Y159" s="1" t="b">
        <v>0</v>
      </c>
      <c r="Z159" s="363"/>
      <c r="AA159" s="1"/>
      <c r="AB159" s="363"/>
      <c r="AC159" s="1"/>
      <c r="AD159" s="363"/>
      <c r="AE159" s="1"/>
      <c r="AF159" s="1"/>
      <c r="AG159" s="1"/>
      <c r="AH159" s="1"/>
      <c r="AI159" s="1"/>
      <c r="AJ159" s="1"/>
      <c r="AK159" s="1"/>
      <c r="AL159" s="1"/>
      <c r="AM159" s="1"/>
    </row>
    <row r="160" ht="15.75" customHeight="1">
      <c r="A160" s="56" t="s">
        <v>5838</v>
      </c>
      <c r="B160" s="56" t="s">
        <v>5839</v>
      </c>
      <c r="C160" s="56" t="str">
        <f>VLOOKUP(A160,'import Diyarbakır'!A:J,3,0)</f>
        <v>DOĞRU</v>
      </c>
      <c r="D160" s="56" t="s">
        <v>1507</v>
      </c>
      <c r="E160" s="56" t="str">
        <f>VLOOKUP(A160,'import Diyarbakır'!A:J,5,0)</f>
        <v>ŞEHMUS ALTO</v>
      </c>
      <c r="F160" s="56">
        <f>VLOOKUP(A160,'import Diyarbakır'!A:J,6,0)</f>
        <v>4122521727</v>
      </c>
      <c r="G160" s="56" t="str">
        <f>VLOOKUP(A160,'import Diyarbakır'!A:J,7,0)</f>
        <v>Sur</v>
      </c>
      <c r="H160" s="56" t="str">
        <f>VLOOKUP(A160,'import Diyarbakır'!A:J,8,0)</f>
        <v>Yeşilvadi</v>
      </c>
      <c r="I160" s="56" t="str">
        <f>VLOOKUP(A160,'import Diyarbakır'!A:J,9,0)</f>
        <v>Alipınar Mah. Sento Cad. Alay Kav. Yüksel Ap. Altı Bağlar/Diyarbakır</v>
      </c>
      <c r="J160" s="216" t="str">
        <f>VLOOKUP(A160,'import Diyarbakır'!A:J,10,0)</f>
        <v>Geleneksel</v>
      </c>
      <c r="K160" s="56" t="s">
        <v>5840</v>
      </c>
      <c r="L160" s="56">
        <v>4.122521727E9</v>
      </c>
      <c r="M160" s="56" t="s">
        <v>5394</v>
      </c>
      <c r="N160" s="56" t="s">
        <v>5841</v>
      </c>
      <c r="O160" s="56" t="s">
        <v>5842</v>
      </c>
      <c r="P160" s="230" t="str">
        <f>VLOOKUP(A160,'import Diyarbakır'!A:J,16,0)</f>
        <v>#REF!</v>
      </c>
      <c r="Q160" s="1" t="b">
        <v>1</v>
      </c>
      <c r="R160" s="1"/>
      <c r="S160" s="1"/>
      <c r="T160" s="1"/>
      <c r="U160" s="1" t="s">
        <v>5843</v>
      </c>
      <c r="V160" s="208"/>
      <c r="W160" s="208"/>
      <c r="X160" s="1"/>
      <c r="Y160" s="1" t="b">
        <v>1</v>
      </c>
      <c r="Z160" s="363">
        <v>44386.0</v>
      </c>
      <c r="AA160" s="1" t="s">
        <v>1506</v>
      </c>
      <c r="AB160" s="1"/>
      <c r="AC160" s="1" t="s">
        <v>1353</v>
      </c>
      <c r="AD160" s="365">
        <v>44515.0</v>
      </c>
      <c r="AE160" s="1"/>
      <c r="AF160" s="1"/>
      <c r="AG160" s="1" t="s">
        <v>43</v>
      </c>
      <c r="AH160" s="363">
        <v>44425.0</v>
      </c>
      <c r="AI160" s="1"/>
      <c r="AJ160" s="1"/>
      <c r="AK160" s="1" t="s">
        <v>416</v>
      </c>
      <c r="AL160" s="1"/>
      <c r="AM160" s="1" t="s">
        <v>5371</v>
      </c>
    </row>
    <row r="161" ht="15.75" customHeight="1">
      <c r="A161" s="56" t="s">
        <v>5844</v>
      </c>
      <c r="B161" s="56" t="s">
        <v>5845</v>
      </c>
      <c r="C161" s="56" t="str">
        <f>VLOOKUP(A161,'import Diyarbakır'!A:J,3,0)</f>
        <v>DOĞRU</v>
      </c>
      <c r="D161" s="56" t="s">
        <v>1507</v>
      </c>
      <c r="E161" s="56" t="str">
        <f>VLOOKUP(A161,'import Diyarbakır'!A:J,5,0)</f>
        <v>ŞEHMUS ALTO</v>
      </c>
      <c r="F161" s="56">
        <f>VLOOKUP(A161,'import Diyarbakır'!A:J,6,0)</f>
        <v>4125030404</v>
      </c>
      <c r="G161" s="56" t="str">
        <f>VLOOKUP(A161,'import Diyarbakır'!A:J,7,0)</f>
        <v>Bağlar</v>
      </c>
      <c r="H161" s="56" t="str">
        <f>VLOOKUP(A161,'import Diyarbakır'!A:J,8,0)</f>
        <v>Bağcılar 3. Bölge</v>
      </c>
      <c r="I161" s="56" t="str">
        <f>VLOOKUP(A161,'import Diyarbakır'!A:J,9,0)</f>
        <v>Bağcılar Mah., Aram Tigran Cad., No:12/A10, Bağlar, Diyarbakır</v>
      </c>
      <c r="J161" s="216" t="str">
        <f>VLOOKUP(A161,'import Diyarbakır'!A:J,10,0)</f>
        <v>Geleneksel</v>
      </c>
      <c r="K161" s="56" t="s">
        <v>5840</v>
      </c>
      <c r="L161" s="56">
        <v>4.125030404E9</v>
      </c>
      <c r="M161" s="56" t="s">
        <v>5394</v>
      </c>
      <c r="N161" s="56" t="s">
        <v>5444</v>
      </c>
      <c r="O161" s="56" t="s">
        <v>5846</v>
      </c>
      <c r="P161" s="230" t="str">
        <f>VLOOKUP(A161,'import Diyarbakır'!A:J,16,0)</f>
        <v>#REF!</v>
      </c>
      <c r="Q161" s="1" t="b">
        <v>1</v>
      </c>
      <c r="R161" s="1"/>
      <c r="S161" s="1"/>
      <c r="T161" s="1"/>
      <c r="U161" s="1" t="s">
        <v>5847</v>
      </c>
      <c r="V161" s="208"/>
      <c r="W161" s="208"/>
      <c r="X161" s="1"/>
      <c r="Y161" s="1" t="b">
        <v>1</v>
      </c>
      <c r="Z161" s="363">
        <v>44383.0</v>
      </c>
      <c r="AA161" s="1" t="s">
        <v>1506</v>
      </c>
      <c r="AB161" s="363">
        <v>44386.0</v>
      </c>
      <c r="AC161" s="1" t="s">
        <v>1353</v>
      </c>
      <c r="AD161" s="365">
        <v>44515.0</v>
      </c>
      <c r="AE161" s="1"/>
      <c r="AF161" s="1"/>
      <c r="AG161" s="1" t="s">
        <v>43</v>
      </c>
      <c r="AH161" s="363">
        <v>44425.0</v>
      </c>
      <c r="AI161" s="1" t="s">
        <v>4907</v>
      </c>
      <c r="AJ161" s="1" t="s">
        <v>845</v>
      </c>
      <c r="AK161" s="1" t="s">
        <v>416</v>
      </c>
      <c r="AL161" s="1"/>
      <c r="AM161" s="1" t="s">
        <v>5371</v>
      </c>
    </row>
    <row r="162" ht="15.75" customHeight="1">
      <c r="A162" s="56" t="s">
        <v>5848</v>
      </c>
      <c r="B162" s="56" t="s">
        <v>5849</v>
      </c>
      <c r="C162" s="56" t="str">
        <f>VLOOKUP(A162,'import Diyarbakır'!A:J,3,0)</f>
        <v>DOĞRU</v>
      </c>
      <c r="D162" s="56" t="s">
        <v>1507</v>
      </c>
      <c r="E162" s="56" t="str">
        <f>VLOOKUP(A162,'import Diyarbakır'!A:J,5,0)</f>
        <v>ŞEHMUS ALTO</v>
      </c>
      <c r="F162" s="56">
        <f>VLOOKUP(A162,'import Diyarbakır'!A:J,6,0)</f>
        <v>4122524949</v>
      </c>
      <c r="G162" s="56" t="str">
        <f>VLOOKUP(A162,'import Diyarbakır'!A:J,7,0)</f>
        <v>Bağlar</v>
      </c>
      <c r="H162" s="56" t="str">
        <f>VLOOKUP(A162,'import Diyarbakır'!A:J,8,0)</f>
        <v>Ağaçgeçit</v>
      </c>
      <c r="I162" s="56" t="str">
        <f>VLOOKUP(A162,'import Diyarbakır'!A:J,9,0)</f>
        <v>Yeni Mardin Yolu, Kamışlı Blv, 21090 Bağlar/Diyarbakır</v>
      </c>
      <c r="J162" s="216" t="str">
        <f>VLOOKUP(A162,'import Diyarbakır'!A:J,10,0)</f>
        <v>Geleneksel</v>
      </c>
      <c r="K162" s="56" t="s">
        <v>5840</v>
      </c>
      <c r="L162" s="56">
        <v>4.122524949E9</v>
      </c>
      <c r="M162" s="56" t="s">
        <v>5394</v>
      </c>
      <c r="N162" s="56" t="s">
        <v>5850</v>
      </c>
      <c r="O162" s="56" t="s">
        <v>5851</v>
      </c>
      <c r="P162" s="230" t="str">
        <f>VLOOKUP(A162,'import Diyarbakır'!A:J,16,0)</f>
        <v>#REF!</v>
      </c>
      <c r="Q162" s="1" t="b">
        <v>1</v>
      </c>
      <c r="R162" s="1"/>
      <c r="S162" s="1"/>
      <c r="T162" s="1"/>
      <c r="U162" s="1" t="s">
        <v>5843</v>
      </c>
      <c r="V162" s="208"/>
      <c r="W162" s="208"/>
      <c r="X162" s="1"/>
      <c r="Y162" s="1" t="b">
        <v>0</v>
      </c>
      <c r="Z162" s="1"/>
      <c r="AA162" s="1" t="s">
        <v>1353</v>
      </c>
      <c r="AB162" s="365">
        <v>44515.0</v>
      </c>
      <c r="AC162" s="1"/>
      <c r="AD162" s="1"/>
      <c r="AE162" s="1"/>
      <c r="AF162" s="1"/>
      <c r="AG162" s="1" t="s">
        <v>43</v>
      </c>
      <c r="AH162" s="363">
        <v>44425.0</v>
      </c>
      <c r="AI162" s="1"/>
      <c r="AJ162" s="1" t="s">
        <v>416</v>
      </c>
      <c r="AK162" s="1"/>
      <c r="AL162" s="1"/>
      <c r="AM162" s="1" t="s">
        <v>5371</v>
      </c>
    </row>
    <row r="163" ht="15.75" customHeight="1">
      <c r="A163" s="56" t="s">
        <v>5852</v>
      </c>
      <c r="B163" s="56" t="s">
        <v>5853</v>
      </c>
      <c r="C163" s="56" t="str">
        <f>VLOOKUP(A163,'import Diyarbakır'!A:J,3,0)</f>
        <v>DOĞRU</v>
      </c>
      <c r="D163" s="56" t="s">
        <v>1507</v>
      </c>
      <c r="E163" s="56" t="str">
        <f>VLOOKUP(A163,'import Diyarbakır'!A:J,5,0)</f>
        <v>ŞEHMUS ALTO</v>
      </c>
      <c r="F163" s="56">
        <f>VLOOKUP(A163,'import Diyarbakır'!A:J,6,0)</f>
        <v>4122355101</v>
      </c>
      <c r="G163" s="56" t="str">
        <f>VLOOKUP(A163,'import Diyarbakır'!A:J,7,0)</f>
        <v>Bağlar</v>
      </c>
      <c r="H163" s="368">
        <f>VLOOKUP(A163,'import Diyarbakır'!A:J,8,0)</f>
        <v>44656</v>
      </c>
      <c r="I163" s="56" t="str">
        <f>VLOOKUP(A163,'import Diyarbakır'!A:J,9,0)</f>
        <v>Yunus Emre Mahallesi, Sento Caddesi Konak Apt Altı No:67, Bağlar/Diyarbakır</v>
      </c>
      <c r="J163" s="216" t="str">
        <f>VLOOKUP(A163,'import Diyarbakır'!A:J,10,0)</f>
        <v>Geleneksel</v>
      </c>
      <c r="K163" s="56" t="s">
        <v>5840</v>
      </c>
      <c r="L163" s="56">
        <v>4.122355101E9</v>
      </c>
      <c r="M163" s="56" t="s">
        <v>5394</v>
      </c>
      <c r="N163" s="56" t="s">
        <v>3069</v>
      </c>
      <c r="O163" s="56" t="s">
        <v>5854</v>
      </c>
      <c r="P163" s="230" t="str">
        <f>VLOOKUP(A163,'import Diyarbakır'!A:J,16,0)</f>
        <v>#REF!</v>
      </c>
      <c r="Q163" s="1" t="b">
        <v>1</v>
      </c>
      <c r="R163" s="1"/>
      <c r="S163" s="1"/>
      <c r="T163" s="1"/>
      <c r="U163" s="1" t="s">
        <v>5843</v>
      </c>
      <c r="V163" s="208"/>
      <c r="W163" s="208"/>
      <c r="X163" s="1"/>
      <c r="Y163" s="1" t="b">
        <v>0</v>
      </c>
      <c r="Z163" s="1"/>
      <c r="AA163" s="1" t="s">
        <v>1353</v>
      </c>
      <c r="AB163" s="365">
        <v>44515.0</v>
      </c>
      <c r="AC163" s="1"/>
      <c r="AD163" s="1"/>
      <c r="AE163" s="1"/>
      <c r="AF163" s="1"/>
      <c r="AG163" s="1" t="s">
        <v>43</v>
      </c>
      <c r="AH163" s="363">
        <v>44425.0</v>
      </c>
      <c r="AI163" s="1"/>
      <c r="AJ163" s="1" t="s">
        <v>416</v>
      </c>
      <c r="AK163" s="1"/>
      <c r="AL163" s="1"/>
      <c r="AM163" s="1" t="s">
        <v>5371</v>
      </c>
    </row>
    <row r="164" ht="15.75" customHeight="1">
      <c r="A164" s="56" t="s">
        <v>5855</v>
      </c>
      <c r="B164" s="56" t="s">
        <v>5856</v>
      </c>
      <c r="C164" s="56" t="str">
        <f>VLOOKUP(A164,'import Diyarbakır'!A:J,3,0)</f>
        <v>DOĞRU</v>
      </c>
      <c r="D164" s="56" t="s">
        <v>1507</v>
      </c>
      <c r="E164" s="56" t="str">
        <f>VLOOKUP(A164,'import Diyarbakır'!A:J,5,0)</f>
        <v>ŞEHMUS ALTO</v>
      </c>
      <c r="F164" s="56">
        <f>VLOOKUP(A164,'import Diyarbakır'!A:J,6,0)</f>
        <v>4122373713</v>
      </c>
      <c r="G164" s="56" t="str">
        <f>VLOOKUP(A164,'import Diyarbakır'!A:J,7,0)</f>
        <v>Kayapınar</v>
      </c>
      <c r="H164" s="56" t="str">
        <f>VLOOKUP(A164,'import Diyarbakır'!A:J,8,0)</f>
        <v>Medya</v>
      </c>
      <c r="I164" s="56" t="str">
        <f>VLOOKUP(A164,'import Diyarbakır'!A:J,9,0)</f>
        <v>Diclekent Mah. Tesisler Kavşağı Gündoğan Petrol Karşısı Kayapınar/Diyarbakır</v>
      </c>
      <c r="J164" s="216" t="str">
        <f>VLOOKUP(A164,'import Diyarbakır'!A:J,10,0)</f>
        <v>Geleneksel</v>
      </c>
      <c r="K164" s="56" t="s">
        <v>5840</v>
      </c>
      <c r="L164" s="56">
        <v>4.122373713E9</v>
      </c>
      <c r="M164" s="56" t="s">
        <v>5360</v>
      </c>
      <c r="N164" s="56" t="s">
        <v>5366</v>
      </c>
      <c r="O164" s="56" t="s">
        <v>5857</v>
      </c>
      <c r="P164" s="230" t="str">
        <f>VLOOKUP(A164,'import Diyarbakır'!A:J,16,0)</f>
        <v>#REF!</v>
      </c>
      <c r="Q164" s="1" t="b">
        <v>1</v>
      </c>
      <c r="R164" s="1"/>
      <c r="S164" s="1"/>
      <c r="T164" s="1"/>
      <c r="U164" s="1" t="s">
        <v>5858</v>
      </c>
      <c r="V164" s="208"/>
      <c r="W164" s="208"/>
      <c r="X164" s="1"/>
      <c r="Y164" s="1" t="b">
        <v>1</v>
      </c>
      <c r="Z164" s="1"/>
      <c r="AA164" s="1"/>
      <c r="AB164" s="1"/>
      <c r="AC164" s="1"/>
      <c r="AD164" s="1"/>
      <c r="AE164" s="1"/>
      <c r="AF164" s="1"/>
      <c r="AG164" s="1" t="s">
        <v>43</v>
      </c>
      <c r="AH164" s="363">
        <v>44425.0</v>
      </c>
      <c r="AI164" s="1"/>
      <c r="AJ164" s="1"/>
      <c r="AK164" s="1"/>
      <c r="AL164" s="1"/>
      <c r="AM164" s="1" t="s">
        <v>5371</v>
      </c>
    </row>
    <row r="165" ht="15.75" customHeight="1">
      <c r="A165" s="56" t="s">
        <v>5859</v>
      </c>
      <c r="B165" s="56" t="s">
        <v>5860</v>
      </c>
      <c r="C165" s="56" t="str">
        <f>VLOOKUP(A165,'import Diyarbakır'!A:J,3,0)</f>
        <v>DOĞRU</v>
      </c>
      <c r="D165" s="56" t="s">
        <v>1507</v>
      </c>
      <c r="E165" s="56" t="str">
        <f>VLOOKUP(A165,'import Diyarbakır'!A:J,5,0)</f>
        <v>ŞEHMUS ALTO</v>
      </c>
      <c r="F165" s="56">
        <f>VLOOKUP(A165,'import Diyarbakır'!A:J,6,0)</f>
        <v>4122571040</v>
      </c>
      <c r="G165" s="56" t="str">
        <f>VLOOKUP(A165,'import Diyarbakır'!A:J,7,0)</f>
        <v>Kayapınar</v>
      </c>
      <c r="H165" s="56" t="str">
        <f>VLOOKUP(A165,'import Diyarbakır'!A:J,8,0)</f>
        <v>Diclekent</v>
      </c>
      <c r="I165" s="56" t="str">
        <f>VLOOKUP(A165,'import Diyarbakır'!A:J,9,0)</f>
        <v>Diclekent, Kayapınar Cad. Diclekent Bulv. No:81 Diyarbakır</v>
      </c>
      <c r="J165" s="216" t="str">
        <f>VLOOKUP(A165,'import Diyarbakır'!A:J,10,0)</f>
        <v>Geleneksel</v>
      </c>
      <c r="K165" s="56" t="s">
        <v>5840</v>
      </c>
      <c r="L165" s="56">
        <v>4.12257104E9</v>
      </c>
      <c r="M165" s="56" t="s">
        <v>5360</v>
      </c>
      <c r="N165" s="56" t="s">
        <v>5366</v>
      </c>
      <c r="O165" s="56" t="s">
        <v>5861</v>
      </c>
      <c r="P165" s="230" t="str">
        <f>VLOOKUP(A165,'import Diyarbakır'!A:J,16,0)</f>
        <v>#REF!</v>
      </c>
      <c r="Q165" s="1" t="b">
        <v>1</v>
      </c>
      <c r="R165" s="1"/>
      <c r="S165" s="1"/>
      <c r="T165" s="1"/>
      <c r="U165" s="1" t="s">
        <v>5858</v>
      </c>
      <c r="V165" s="208"/>
      <c r="W165" s="208"/>
      <c r="X165" s="1"/>
      <c r="Y165" s="1" t="b">
        <v>1</v>
      </c>
      <c r="Z165" s="1"/>
      <c r="AA165" s="1"/>
      <c r="AB165" s="1"/>
      <c r="AC165" s="1"/>
      <c r="AD165" s="1"/>
      <c r="AE165" s="1"/>
      <c r="AF165" s="1"/>
      <c r="AG165" s="1" t="s">
        <v>43</v>
      </c>
      <c r="AH165" s="363">
        <v>44425.0</v>
      </c>
      <c r="AI165" s="1"/>
      <c r="AJ165" s="1"/>
      <c r="AK165" s="1"/>
      <c r="AL165" s="1"/>
      <c r="AM165" s="1" t="s">
        <v>5371</v>
      </c>
    </row>
    <row r="166" ht="15.75" customHeight="1">
      <c r="A166" s="56" t="s">
        <v>5862</v>
      </c>
      <c r="B166" s="56" t="s">
        <v>5863</v>
      </c>
      <c r="C166" s="56" t="str">
        <f>VLOOKUP(A166,'import Diyarbakır'!A:J,3,0)</f>
        <v>DOĞRU</v>
      </c>
      <c r="D166" s="56" t="s">
        <v>1507</v>
      </c>
      <c r="E166" s="56" t="str">
        <f>VLOOKUP(A166,'import Diyarbakır'!A:J,5,0)</f>
        <v>ŞEHMUS ALTO</v>
      </c>
      <c r="F166" s="56">
        <f>VLOOKUP(A166,'import Diyarbakır'!A:J,6,0)</f>
        <v>4125048367</v>
      </c>
      <c r="G166" s="56" t="str">
        <f>VLOOKUP(A166,'import Diyarbakır'!A:J,7,0)</f>
        <v>Kayapınar</v>
      </c>
      <c r="H166" s="56" t="str">
        <f>VLOOKUP(A166,'import Diyarbakır'!A:J,8,0)</f>
        <v>Fırat</v>
      </c>
      <c r="I166" s="56" t="str">
        <f>VLOOKUP(A166,'import Diyarbakır'!A:J,9,0)</f>
        <v>FIRAT MAH. MEZOPOTAMYA BULV. NO 27 Kayapınar/Diyarbakır</v>
      </c>
      <c r="J166" s="216" t="str">
        <f>VLOOKUP(A166,'import Diyarbakır'!A:J,10,0)</f>
        <v>Geleneksel</v>
      </c>
      <c r="K166" s="56" t="s">
        <v>5840</v>
      </c>
      <c r="L166" s="56">
        <v>4.125048367E9</v>
      </c>
      <c r="M166" s="56" t="s">
        <v>5360</v>
      </c>
      <c r="N166" s="56" t="s">
        <v>2358</v>
      </c>
      <c r="O166" s="56" t="s">
        <v>5864</v>
      </c>
      <c r="P166" s="230" t="str">
        <f>VLOOKUP(A166,'import Diyarbakır'!A:J,16,0)</f>
        <v>#REF!</v>
      </c>
      <c r="Q166" s="1" t="b">
        <v>1</v>
      </c>
      <c r="R166" s="1"/>
      <c r="S166" s="1"/>
      <c r="T166" s="1"/>
      <c r="U166" s="1" t="s">
        <v>5865</v>
      </c>
      <c r="V166" s="208"/>
      <c r="W166" s="208"/>
      <c r="X166" s="1"/>
      <c r="Y166" s="1" t="b">
        <v>1</v>
      </c>
      <c r="Z166" s="363">
        <v>44350.0</v>
      </c>
      <c r="AA166" s="1" t="s">
        <v>1353</v>
      </c>
      <c r="AB166" s="1"/>
      <c r="AC166" s="1" t="s">
        <v>1353</v>
      </c>
      <c r="AD166" s="363">
        <v>44417.0</v>
      </c>
      <c r="AE166" s="1"/>
      <c r="AF166" s="1"/>
      <c r="AG166" s="1" t="s">
        <v>43</v>
      </c>
      <c r="AH166" s="363">
        <v>44425.0</v>
      </c>
      <c r="AI166" s="1" t="s">
        <v>4838</v>
      </c>
      <c r="AJ166" s="1"/>
      <c r="AK166" s="1" t="s">
        <v>5371</v>
      </c>
      <c r="AL166" s="1"/>
      <c r="AM166" s="1" t="s">
        <v>5371</v>
      </c>
    </row>
    <row r="167" ht="15.75" customHeight="1">
      <c r="A167" s="56" t="s">
        <v>5866</v>
      </c>
      <c r="B167" s="56" t="s">
        <v>5867</v>
      </c>
      <c r="C167" s="56" t="str">
        <f>VLOOKUP(A167,'import Diyarbakır'!A:J,3,0)</f>
        <v>DOĞRU</v>
      </c>
      <c r="D167" s="56" t="s">
        <v>1507</v>
      </c>
      <c r="E167" s="56" t="str">
        <f>VLOOKUP(A167,'import Diyarbakır'!A:J,5,0)</f>
        <v>ŞEHMUS ALTO</v>
      </c>
      <c r="F167" s="56">
        <f>VLOOKUP(A167,'import Diyarbakır'!A:J,6,0)</f>
        <v>4122517374</v>
      </c>
      <c r="G167" s="56" t="str">
        <f>VLOOKUP(A167,'import Diyarbakır'!A:J,7,0)</f>
        <v>Kayapınar</v>
      </c>
      <c r="H167" s="56" t="str">
        <f>VLOOKUP(A167,'import Diyarbakır'!A:J,8,0)</f>
        <v>Peyas</v>
      </c>
      <c r="I167" s="56" t="str">
        <f>VLOOKUP(A167,'import Diyarbakır'!A:J,9,0)</f>
        <v>Peyas Mah. Gaziler Bulv. Heval Apt. Altı Kayapınar/Diyarbakır</v>
      </c>
      <c r="J167" s="216" t="str">
        <f>VLOOKUP(A167,'import Diyarbakır'!A:J,10,0)</f>
        <v>Geleneksel</v>
      </c>
      <c r="K167" s="56" t="s">
        <v>5840</v>
      </c>
      <c r="L167" s="56">
        <v>4.152517374E9</v>
      </c>
      <c r="M167" s="56" t="s">
        <v>5360</v>
      </c>
      <c r="N167" s="56" t="s">
        <v>5375</v>
      </c>
      <c r="O167" s="56" t="s">
        <v>5868</v>
      </c>
      <c r="P167" s="230" t="str">
        <f>VLOOKUP(A167,'import Diyarbakır'!A:J,16,0)</f>
        <v>#REF!</v>
      </c>
      <c r="Q167" s="1" t="b">
        <v>1</v>
      </c>
      <c r="R167" s="1"/>
      <c r="S167" s="1"/>
      <c r="T167" s="1"/>
      <c r="U167" s="1" t="s">
        <v>5869</v>
      </c>
      <c r="V167" s="208"/>
      <c r="W167" s="208"/>
      <c r="X167" s="1"/>
      <c r="Y167" s="1" t="b">
        <v>1</v>
      </c>
      <c r="Z167" s="1"/>
      <c r="AA167" s="1"/>
      <c r="AB167" s="1"/>
      <c r="AC167" s="1"/>
      <c r="AD167" s="1"/>
      <c r="AE167" s="1"/>
      <c r="AF167" s="1"/>
      <c r="AG167" s="1" t="s">
        <v>43</v>
      </c>
      <c r="AH167" s="363">
        <v>44425.0</v>
      </c>
      <c r="AI167" s="1"/>
      <c r="AJ167" s="1"/>
      <c r="AK167" s="1"/>
      <c r="AL167" s="1"/>
      <c r="AM167" s="1" t="s">
        <v>5371</v>
      </c>
    </row>
    <row r="168" ht="15.75" customHeight="1">
      <c r="A168" s="56" t="s">
        <v>5870</v>
      </c>
      <c r="B168" s="56" t="s">
        <v>5871</v>
      </c>
      <c r="C168" s="56" t="str">
        <f>VLOOKUP(A168,'import Diyarbakır'!A:J,3,0)</f>
        <v>DOĞRU</v>
      </c>
      <c r="D168" s="56" t="s">
        <v>1507</v>
      </c>
      <c r="E168" s="56" t="str">
        <f>VLOOKUP(A168,'import Diyarbakır'!A:J,5,0)</f>
        <v>ŞEHMUS ALTO</v>
      </c>
      <c r="F168" s="56">
        <f>VLOOKUP(A168,'import Diyarbakır'!A:J,6,0)</f>
        <v>4122353531</v>
      </c>
      <c r="G168" s="56" t="str">
        <f>VLOOKUP(A168,'import Diyarbakır'!A:J,7,0)</f>
        <v>Kayapınar</v>
      </c>
      <c r="H168" s="56" t="str">
        <f>VLOOKUP(A168,'import Diyarbakır'!A:J,8,0)</f>
        <v>Fırat</v>
      </c>
      <c r="I168" s="56" t="str">
        <f>VLOOKUP(A168,'import Diyarbakır'!A:J,9,0)</f>
        <v>Talaytepe Mah. Urfa Yolu Üzeri , Otogar Kayapınar/Diyarbakır</v>
      </c>
      <c r="J168" s="216" t="str">
        <f>VLOOKUP(A168,'import Diyarbakır'!A:J,10,0)</f>
        <v>Geleneksel</v>
      </c>
      <c r="K168" s="56" t="s">
        <v>5840</v>
      </c>
      <c r="L168" s="56">
        <v>4.122353531E9</v>
      </c>
      <c r="M168" s="56" t="s">
        <v>5360</v>
      </c>
      <c r="N168" s="56" t="s">
        <v>5872</v>
      </c>
      <c r="O168" s="56" t="s">
        <v>5873</v>
      </c>
      <c r="P168" s="230" t="str">
        <f>VLOOKUP(A168,'import Diyarbakır'!A:J,16,0)</f>
        <v>#REF!</v>
      </c>
      <c r="Q168" s="1" t="b">
        <v>1</v>
      </c>
      <c r="R168" s="1"/>
      <c r="S168" s="1"/>
      <c r="T168" s="1"/>
      <c r="U168" s="1" t="s">
        <v>5858</v>
      </c>
      <c r="V168" s="208"/>
      <c r="W168" s="208"/>
      <c r="X168" s="1"/>
      <c r="Y168" s="1" t="b">
        <v>1</v>
      </c>
      <c r="Z168" s="1"/>
      <c r="AA168" s="1" t="s">
        <v>1506</v>
      </c>
      <c r="AB168" s="363">
        <v>44404.0</v>
      </c>
      <c r="AC168" s="1"/>
      <c r="AD168" s="1"/>
      <c r="AE168" s="1"/>
      <c r="AF168" s="1"/>
      <c r="AG168" s="1" t="s">
        <v>43</v>
      </c>
      <c r="AH168" s="363">
        <v>44425.0</v>
      </c>
      <c r="AI168" s="1"/>
      <c r="AJ168" s="1"/>
      <c r="AK168" s="1"/>
      <c r="AL168" s="1"/>
      <c r="AM168" s="1" t="s">
        <v>5371</v>
      </c>
    </row>
    <row r="169" ht="15.75" customHeight="1">
      <c r="A169" s="56" t="s">
        <v>5874</v>
      </c>
      <c r="B169" s="56" t="s">
        <v>5875</v>
      </c>
      <c r="C169" s="56" t="str">
        <f>VLOOKUP(A169,'import Diyarbakır'!A:J,3,0)</f>
        <v>DOĞRU</v>
      </c>
      <c r="D169" s="56" t="s">
        <v>1507</v>
      </c>
      <c r="E169" s="56" t="str">
        <f>VLOOKUP(A169,'import Diyarbakır'!A:J,5,0)</f>
        <v>ŞEHMUS ALTO</v>
      </c>
      <c r="F169" s="56">
        <f>VLOOKUP(A169,'import Diyarbakır'!A:J,6,0)</f>
        <v>4122236523</v>
      </c>
      <c r="G169" s="56" t="str">
        <f>VLOOKUP(A169,'import Diyarbakır'!A:J,7,0)</f>
        <v>Yenişehir</v>
      </c>
      <c r="H169" s="56" t="str">
        <f>VLOOKUP(A169,'import Diyarbakır'!A:J,8,0)</f>
        <v>Kooperatifler</v>
      </c>
      <c r="I169" s="56" t="str">
        <f>VLOOKUP(A169,'import Diyarbakır'!A:J,9,0)</f>
        <v>Kooperatifler Mah. Gevran Cad. Taksim Apt. Altı No:1 Yenişehir/Diyarbakır</v>
      </c>
      <c r="J169" s="216" t="str">
        <f>VLOOKUP(A169,'import Diyarbakır'!A:J,10,0)</f>
        <v>Geleneksel</v>
      </c>
      <c r="K169" s="56" t="s">
        <v>5840</v>
      </c>
      <c r="L169" s="56">
        <v>4.122236523E9</v>
      </c>
      <c r="M169" s="56" t="s">
        <v>5353</v>
      </c>
      <c r="N169" s="56" t="s">
        <v>5354</v>
      </c>
      <c r="O169" s="56" t="s">
        <v>5876</v>
      </c>
      <c r="P169" s="230" t="str">
        <f>VLOOKUP(A169,'import Diyarbakır'!A:J,16,0)</f>
        <v>#REF!</v>
      </c>
      <c r="Q169" s="1" t="b">
        <v>1</v>
      </c>
      <c r="R169" s="1"/>
      <c r="S169" s="1"/>
      <c r="T169" s="1"/>
      <c r="U169" s="1" t="s">
        <v>5877</v>
      </c>
      <c r="V169" s="208"/>
      <c r="W169" s="208"/>
      <c r="X169" s="1"/>
      <c r="Y169" s="1" t="b">
        <v>1</v>
      </c>
      <c r="Z169" s="363">
        <v>44376.0</v>
      </c>
      <c r="AA169" s="1" t="s">
        <v>43</v>
      </c>
      <c r="AB169" s="363">
        <v>44376.0</v>
      </c>
      <c r="AC169" s="1" t="s">
        <v>1506</v>
      </c>
      <c r="AD169" s="363">
        <v>44405.0</v>
      </c>
      <c r="AE169" s="1" t="s">
        <v>1506</v>
      </c>
      <c r="AF169" s="365">
        <v>44522.0</v>
      </c>
      <c r="AG169" s="1" t="s">
        <v>43</v>
      </c>
      <c r="AH169" s="363">
        <v>44425.0</v>
      </c>
      <c r="AI169" s="1" t="s">
        <v>4973</v>
      </c>
      <c r="AJ169" s="1" t="s">
        <v>929</v>
      </c>
      <c r="AK169" s="1" t="s">
        <v>5413</v>
      </c>
      <c r="AL169" s="1" t="s">
        <v>128</v>
      </c>
      <c r="AM169" s="1" t="s">
        <v>5371</v>
      </c>
    </row>
    <row r="170" ht="15.75" customHeight="1">
      <c r="A170" s="56" t="s">
        <v>5878</v>
      </c>
      <c r="B170" s="56" t="s">
        <v>5879</v>
      </c>
      <c r="C170" s="56" t="str">
        <f>VLOOKUP(A170,'import Diyarbakır'!A:J,3,0)</f>
        <v>DOĞRU</v>
      </c>
      <c r="D170" s="56" t="s">
        <v>1507</v>
      </c>
      <c r="E170" s="56" t="str">
        <f>VLOOKUP(A170,'import Diyarbakır'!A:J,5,0)</f>
        <v>ŞEHMUS ALTO</v>
      </c>
      <c r="F170" s="56">
        <f>VLOOKUP(A170,'import Diyarbakır'!A:J,6,0)</f>
        <v>4122232340</v>
      </c>
      <c r="G170" s="56" t="str">
        <f>VLOOKUP(A170,'import Diyarbakır'!A:J,7,0)</f>
        <v>Sur</v>
      </c>
      <c r="H170" s="56" t="str">
        <f>VLOOKUP(A170,'import Diyarbakır'!A:J,8,0)</f>
        <v>Cami Nebi</v>
      </c>
      <c r="I170" s="56" t="str">
        <f>VLOOKUP(A170,'import Diyarbakır'!A:J,9,0)</f>
        <v>GAZİ CAD NO:21 A GÜRHANİ İŞ MRKEZİ ALTI SUR DİYARBAKIR</v>
      </c>
      <c r="J170" s="216" t="str">
        <f>VLOOKUP(A170,'import Diyarbakır'!A:J,10,0)</f>
        <v>Geleneksel</v>
      </c>
      <c r="K170" s="56" t="s">
        <v>5840</v>
      </c>
      <c r="L170" s="56">
        <v>4.12223234E9</v>
      </c>
      <c r="M170" s="56" t="s">
        <v>5353</v>
      </c>
      <c r="N170" s="56" t="s">
        <v>5546</v>
      </c>
      <c r="O170" s="56" t="s">
        <v>5880</v>
      </c>
      <c r="P170" s="230" t="str">
        <f>VLOOKUP(A170,'import Diyarbakır'!A:J,16,0)</f>
        <v>#REF!</v>
      </c>
      <c r="Q170" s="1" t="b">
        <v>1</v>
      </c>
      <c r="R170" s="1"/>
      <c r="S170" s="1"/>
      <c r="T170" s="1"/>
      <c r="V170" s="208"/>
      <c r="W170" s="208"/>
      <c r="X170" s="1"/>
      <c r="Y170" s="1" t="b">
        <v>1</v>
      </c>
      <c r="Z170" s="363">
        <v>44375.0</v>
      </c>
      <c r="AA170" s="1" t="s">
        <v>1475</v>
      </c>
      <c r="AB170" s="363">
        <v>44379.0</v>
      </c>
      <c r="AC170" s="1" t="s">
        <v>1506</v>
      </c>
      <c r="AD170" s="363">
        <v>44379.0</v>
      </c>
      <c r="AE170" s="1" t="s">
        <v>1353</v>
      </c>
      <c r="AF170" s="363">
        <v>44405.0</v>
      </c>
      <c r="AG170" s="1" t="s">
        <v>43</v>
      </c>
      <c r="AH170" s="363">
        <v>44425.0</v>
      </c>
      <c r="AI170" s="1"/>
      <c r="AJ170" s="1" t="s">
        <v>845</v>
      </c>
      <c r="AK170" s="1" t="s">
        <v>4838</v>
      </c>
      <c r="AL170" s="1" t="s">
        <v>984</v>
      </c>
      <c r="AM170" s="1" t="s">
        <v>5371</v>
      </c>
    </row>
    <row r="171" ht="15.75" customHeight="1">
      <c r="A171" s="56" t="s">
        <v>5881</v>
      </c>
      <c r="B171" s="56" t="s">
        <v>5882</v>
      </c>
      <c r="C171" s="56" t="str">
        <f>VLOOKUP(A171,'import Diyarbakır'!A:J,3,0)</f>
        <v>DOĞRU</v>
      </c>
      <c r="D171" s="56" t="s">
        <v>1507</v>
      </c>
      <c r="E171" s="56" t="str">
        <f>VLOOKUP(A171,'import Diyarbakır'!A:J,5,0)</f>
        <v>ŞEHMUS ALTO</v>
      </c>
      <c r="F171" s="56">
        <f>VLOOKUP(A171,'import Diyarbakır'!A:J,6,0)</f>
        <v>4122294749</v>
      </c>
      <c r="G171" s="56" t="str">
        <f>VLOOKUP(A171,'import Diyarbakır'!A:J,7,0)</f>
        <v>Sur</v>
      </c>
      <c r="H171" s="56" t="str">
        <f>VLOOKUP(A171,'import Diyarbakır'!A:J,8,0)</f>
        <v>Cami Nebi</v>
      </c>
      <c r="I171" s="56" t="str">
        <f>VLOOKUP(A171,'import Diyarbakır'!A:J,9,0)</f>
        <v>Cami Nebi Mah. Kıbrıs Cad. Balkar Otel Altı No:39/F Sur/Diyarbakır</v>
      </c>
      <c r="J171" s="216" t="str">
        <f>VLOOKUP(A171,'import Diyarbakır'!A:J,10,0)</f>
        <v>Geleneksel</v>
      </c>
      <c r="K171" s="56" t="s">
        <v>5840</v>
      </c>
      <c r="L171" s="56">
        <v>4.122294749E9</v>
      </c>
      <c r="M171" s="56" t="s">
        <v>5427</v>
      </c>
      <c r="N171" s="56" t="s">
        <v>5883</v>
      </c>
      <c r="O171" s="56" t="s">
        <v>5884</v>
      </c>
      <c r="P171" s="230" t="str">
        <f>VLOOKUP(A171,'import Diyarbakır'!A:J,16,0)</f>
        <v>#REF!</v>
      </c>
      <c r="Q171" s="1" t="b">
        <v>0</v>
      </c>
      <c r="R171" s="1" t="s">
        <v>34</v>
      </c>
      <c r="S171" s="1"/>
      <c r="T171" s="1"/>
      <c r="U171" s="1" t="s">
        <v>5885</v>
      </c>
      <c r="V171" s="208"/>
      <c r="W171" s="208"/>
      <c r="X171" s="1"/>
      <c r="Y171" s="1" t="b">
        <v>1</v>
      </c>
      <c r="Z171" s="363">
        <v>44501.0</v>
      </c>
      <c r="AA171" s="1"/>
      <c r="AB171" s="1"/>
      <c r="AC171" s="1"/>
      <c r="AD171" s="1"/>
      <c r="AE171" s="1"/>
      <c r="AF171" s="1"/>
      <c r="AG171" s="1"/>
      <c r="AH171" s="1"/>
      <c r="AI171" s="1" t="s">
        <v>610</v>
      </c>
      <c r="AJ171" s="1"/>
      <c r="AK171" s="1"/>
      <c r="AL171" s="1"/>
      <c r="AM171" s="1"/>
    </row>
    <row r="172" ht="15.75" customHeight="1">
      <c r="A172" s="211" t="s">
        <v>5886</v>
      </c>
      <c r="B172" s="211" t="s">
        <v>5887</v>
      </c>
      <c r="C172" s="56" t="str">
        <f>VLOOKUP(A172,'import Diyarbakır'!A:J,3,0)</f>
        <v>DOĞRU</v>
      </c>
      <c r="D172" s="211" t="s">
        <v>1385</v>
      </c>
      <c r="E172" s="56" t="str">
        <f>VLOOKUP(A172,'import Diyarbakır'!A:J,5,0)</f>
        <v>VEYSEL ONUR</v>
      </c>
      <c r="F172" s="56">
        <f>VLOOKUP(A172,'import Diyarbakır'!A:J,6,0)</f>
        <v>5373636851</v>
      </c>
      <c r="G172" s="56" t="str">
        <f>VLOOKUP(A172,'import Diyarbakır'!A:J,7,0)</f>
        <v>Yenişehir</v>
      </c>
      <c r="H172" s="56" t="str">
        <f>VLOOKUP(A172,'import Diyarbakır'!A:J,8,0)</f>
        <v>Kooperatifler</v>
      </c>
      <c r="I172" s="56" t="str">
        <f>VLOOKUP(A172,'import Diyarbakır'!A:J,9,0)</f>
        <v>Kooperatifler Mah. Kurtismail Paşa 1. Sok. No:5/A Yenişehir/Diyarbakır</v>
      </c>
      <c r="J172" s="216" t="str">
        <f>VLOOKUP(A172,'import Diyarbakır'!A:J,10,0)</f>
        <v>Geleneksel</v>
      </c>
      <c r="K172" s="211" t="s">
        <v>5888</v>
      </c>
      <c r="L172" s="211">
        <v>5.373636851E9</v>
      </c>
      <c r="M172" s="211" t="s">
        <v>5353</v>
      </c>
      <c r="N172" s="211" t="s">
        <v>5354</v>
      </c>
      <c r="O172" s="211" t="s">
        <v>5889</v>
      </c>
      <c r="P172" s="230" t="str">
        <f>VLOOKUP(A172,'import Diyarbakır'!A:J,16,0)</f>
        <v>#REF!</v>
      </c>
      <c r="Q172" s="1" t="b">
        <v>0</v>
      </c>
      <c r="R172" s="1" t="s">
        <v>43</v>
      </c>
      <c r="S172" s="1"/>
      <c r="T172" s="1"/>
      <c r="U172" s="56"/>
      <c r="V172" s="208"/>
      <c r="W172" s="208"/>
      <c r="X172" s="1"/>
      <c r="Y172" s="1" t="b">
        <v>0</v>
      </c>
      <c r="Z172" s="363"/>
      <c r="AA172" s="1"/>
      <c r="AB172" s="363"/>
      <c r="AC172" s="1"/>
      <c r="AD172" s="363"/>
      <c r="AE172" s="1"/>
      <c r="AF172" s="1"/>
      <c r="AG172" s="1"/>
      <c r="AH172" s="1"/>
      <c r="AI172" s="1"/>
      <c r="AJ172" s="1"/>
      <c r="AK172" s="1"/>
      <c r="AL172" s="1"/>
      <c r="AM172" s="1"/>
    </row>
    <row r="173" ht="15.75" customHeight="1">
      <c r="A173" s="56" t="s">
        <v>4792</v>
      </c>
      <c r="B173" s="56" t="s">
        <v>4793</v>
      </c>
      <c r="C173" s="56" t="str">
        <f>VLOOKUP(A173,'import Diyarbakır'!A:J,3,0)</f>
        <v>DOĞRU</v>
      </c>
      <c r="D173" s="56" t="s">
        <v>1493</v>
      </c>
      <c r="E173" s="56" t="str">
        <f>VLOOKUP(A173,'import Diyarbakır'!A:J,5,0)</f>
        <v>Zeynep Tunç</v>
      </c>
      <c r="F173" s="56">
        <f>VLOOKUP(A173,'import Diyarbakır'!A:J,6,0)</f>
        <v>5437823978</v>
      </c>
      <c r="G173" s="56" t="str">
        <f>VLOOKUP(A173,'import Diyarbakır'!A:J,7,0)</f>
        <v>Kayapınar</v>
      </c>
      <c r="H173" s="56" t="str">
        <f>VLOOKUP(A173,'import Diyarbakır'!A:J,8,0)</f>
        <v>Fırat</v>
      </c>
      <c r="I173" s="56" t="str">
        <f>VLOOKUP(A173,'import Diyarbakır'!A:J,9,0)</f>
        <v>Fırat, Nazım Hikmet Cd. No:21000, 21070 Kayapınar/Diyarbakır</v>
      </c>
      <c r="J173" s="216" t="str">
        <f>VLOOKUP(A173,'import Diyarbakır'!A:J,10,0)</f>
        <v>Geleneksel</v>
      </c>
      <c r="K173" s="56" t="s">
        <v>5890</v>
      </c>
      <c r="L173" s="56">
        <v>5.437823978E9</v>
      </c>
      <c r="M173" s="56" t="s">
        <v>5360</v>
      </c>
      <c r="N173" s="56" t="s">
        <v>2358</v>
      </c>
      <c r="O173" s="56" t="s">
        <v>4795</v>
      </c>
      <c r="P173" s="230" t="str">
        <f>VLOOKUP(A173,'import Diyarbakır'!A:J,16,0)</f>
        <v>#REF!</v>
      </c>
      <c r="Q173" s="1" t="b">
        <v>0</v>
      </c>
      <c r="R173" s="1" t="s">
        <v>38</v>
      </c>
      <c r="S173" s="1" t="s">
        <v>845</v>
      </c>
      <c r="T173" s="1" t="s">
        <v>4853</v>
      </c>
      <c r="V173" s="208">
        <v>44411.0</v>
      </c>
      <c r="W173" s="208">
        <v>44413.0</v>
      </c>
      <c r="X173" s="1"/>
      <c r="Y173" s="1" t="b">
        <v>1</v>
      </c>
      <c r="Z173" s="363">
        <v>44377.0</v>
      </c>
      <c r="AA173" s="1" t="s">
        <v>1353</v>
      </c>
      <c r="AB173" s="1"/>
      <c r="AC173" s="1"/>
      <c r="AD173" s="1"/>
      <c r="AE173" s="1"/>
      <c r="AF173" s="1"/>
      <c r="AG173" s="1"/>
      <c r="AH173" s="1"/>
      <c r="AI173" s="1" t="s">
        <v>845</v>
      </c>
      <c r="AJ173" s="1"/>
      <c r="AK173" s="1"/>
      <c r="AL173" s="1"/>
      <c r="AM173" s="1"/>
    </row>
    <row r="174" ht="15.75" customHeight="1">
      <c r="A174" s="56" t="s">
        <v>4744</v>
      </c>
      <c r="B174" s="56" t="s">
        <v>4745</v>
      </c>
      <c r="C174" s="56" t="str">
        <f>VLOOKUP(A174,'import Diyarbakır'!A:J,3,0)</f>
        <v>DOĞRU</v>
      </c>
      <c r="D174" s="56" t="s">
        <v>1378</v>
      </c>
      <c r="E174" s="56" t="str">
        <f>VLOOKUP(A174,'import Diyarbakır'!A:J,5,0)</f>
        <v>ŞEYHMUS YILDIZ</v>
      </c>
      <c r="F174" s="56">
        <f>VLOOKUP(A174,'import Diyarbakır'!A:J,6,0)</f>
        <v>5312112179</v>
      </c>
      <c r="G174" s="56" t="str">
        <f>VLOOKUP(A174,'import Diyarbakır'!A:J,7,0)</f>
        <v>Kayapınar</v>
      </c>
      <c r="H174" s="56" t="str">
        <f>VLOOKUP(A174,'import Diyarbakır'!A:J,8,0)</f>
        <v>Mezopotamya</v>
      </c>
      <c r="I174" s="56" t="str">
        <f>VLOOKUP(A174,'import Diyarbakır'!A:J,9,0)</f>
        <v>Mezopotamya Mah. Fırat Blv. No:130/B Kayapınar/Diyarbakır</v>
      </c>
      <c r="J174" s="216" t="str">
        <f>VLOOKUP(A174,'import Diyarbakır'!A:J,10,0)</f>
        <v>Geleneksel</v>
      </c>
      <c r="K174" s="56" t="s">
        <v>5891</v>
      </c>
      <c r="L174" s="56">
        <v>5.312112179E9</v>
      </c>
      <c r="M174" s="56" t="s">
        <v>5360</v>
      </c>
      <c r="N174" s="56" t="s">
        <v>5411</v>
      </c>
      <c r="O174" s="56" t="s">
        <v>4748</v>
      </c>
      <c r="P174" s="230" t="str">
        <f>VLOOKUP(A174,'import Diyarbakır'!A:J,16,0)</f>
        <v>#REF!</v>
      </c>
      <c r="Q174" s="1" t="b">
        <v>0</v>
      </c>
      <c r="R174" s="1" t="s">
        <v>39</v>
      </c>
      <c r="S174" s="1" t="s">
        <v>128</v>
      </c>
      <c r="T174" s="1" t="s">
        <v>4853</v>
      </c>
      <c r="U174" s="1">
        <v>5.3650944E9</v>
      </c>
      <c r="V174" s="208">
        <v>44517.0</v>
      </c>
      <c r="W174" s="208">
        <v>44518.0</v>
      </c>
      <c r="X174" s="1"/>
      <c r="Y174" s="1" t="b">
        <v>1</v>
      </c>
      <c r="Z174" s="363">
        <v>44377.0</v>
      </c>
      <c r="AA174" s="1" t="s">
        <v>1353</v>
      </c>
      <c r="AB174" s="1"/>
      <c r="AC174" s="1" t="s">
        <v>1353</v>
      </c>
      <c r="AD174" s="363">
        <v>44406.0</v>
      </c>
      <c r="AE174" s="1" t="s">
        <v>43</v>
      </c>
      <c r="AF174" s="363">
        <v>44407.0</v>
      </c>
      <c r="AG174" s="1" t="s">
        <v>1353</v>
      </c>
      <c r="AH174" s="363">
        <v>44517.0</v>
      </c>
      <c r="AI174" s="1" t="s">
        <v>845</v>
      </c>
      <c r="AJ174" s="1"/>
      <c r="AK174" s="1" t="s">
        <v>5413</v>
      </c>
      <c r="AL174" s="1" t="s">
        <v>5413</v>
      </c>
      <c r="AM174" s="1" t="s">
        <v>128</v>
      </c>
    </row>
    <row r="175" ht="15.75" customHeight="1">
      <c r="A175" s="56" t="s">
        <v>5892</v>
      </c>
      <c r="B175" s="56" t="s">
        <v>5893</v>
      </c>
      <c r="C175" s="56" t="str">
        <f>VLOOKUP(A175,'import Diyarbakır'!A:J,3,0)</f>
        <v>DOĞRU</v>
      </c>
      <c r="D175" s="56" t="s">
        <v>1493</v>
      </c>
      <c r="E175" s="56" t="str">
        <f>VLOOKUP(A175,'import Diyarbakır'!A:J,5,0)</f>
        <v>OZAN KIRAN</v>
      </c>
      <c r="F175" s="56">
        <f>VLOOKUP(A175,'import Diyarbakır'!A:J,6,0)</f>
        <v>5469504177</v>
      </c>
      <c r="G175" s="56" t="str">
        <f>VLOOKUP(A175,'import Diyarbakır'!A:J,7,0)</f>
        <v>Kayapınar</v>
      </c>
      <c r="H175" s="56" t="str">
        <f>VLOOKUP(A175,'import Diyarbakır'!A:J,8,0)</f>
        <v>Fırat</v>
      </c>
      <c r="I175" s="56" t="str">
        <f>VLOOKUP(A175,'import Diyarbakır'!A:J,9,0)</f>
        <v>Fırat Mah. Urfa Blv. Ceylan Karavil Avm No:130/2012 Kayapınar/Diyarbakır</v>
      </c>
      <c r="J175" s="216" t="str">
        <f>VLOOKUP(A175,'import Diyarbakır'!A:J,10,0)</f>
        <v>Geleneksel</v>
      </c>
      <c r="K175" s="56" t="s">
        <v>5894</v>
      </c>
      <c r="L175" s="56">
        <v>5.469504177E9</v>
      </c>
      <c r="M175" s="56" t="s">
        <v>5360</v>
      </c>
      <c r="N175" s="56" t="s">
        <v>2358</v>
      </c>
      <c r="O175" s="56" t="s">
        <v>5439</v>
      </c>
      <c r="P175" s="230" t="str">
        <f>VLOOKUP(A175,'import Diyarbakır'!A:J,16,0)</f>
        <v>#REF!</v>
      </c>
      <c r="Q175" s="1" t="b">
        <v>0</v>
      </c>
      <c r="R175" s="1" t="s">
        <v>32</v>
      </c>
      <c r="S175" s="1"/>
      <c r="T175" s="1"/>
      <c r="U175" s="56"/>
      <c r="V175" s="208"/>
      <c r="W175" s="208"/>
      <c r="X175" s="1"/>
      <c r="Y175" s="1" t="b">
        <v>0</v>
      </c>
      <c r="Z175" s="363"/>
      <c r="AA175" s="1"/>
      <c r="AB175" s="363"/>
      <c r="AC175" s="1"/>
      <c r="AD175" s="363"/>
      <c r="AE175" s="1"/>
      <c r="AF175" s="1"/>
      <c r="AG175" s="1"/>
      <c r="AH175" s="1"/>
      <c r="AI175" s="1"/>
      <c r="AJ175" s="1"/>
      <c r="AK175" s="1"/>
      <c r="AL175" s="1"/>
      <c r="AM175" s="1"/>
    </row>
    <row r="176" ht="15.75" customHeight="1">
      <c r="A176" s="56" t="s">
        <v>4855</v>
      </c>
      <c r="B176" s="56" t="s">
        <v>4856</v>
      </c>
      <c r="C176" s="56" t="str">
        <f>VLOOKUP(A176,'import Diyarbakır'!A:J,3,0)</f>
        <v>DOĞRU</v>
      </c>
      <c r="D176" s="56" t="s">
        <v>1370</v>
      </c>
      <c r="E176" s="56" t="str">
        <f>VLOOKUP(A176,'import Diyarbakır'!A:J,5,0)</f>
        <v>Ağa Ali Tayfun Yılmaz</v>
      </c>
      <c r="F176" s="56">
        <f>VLOOKUP(A176,'import Diyarbakır'!A:J,6,0)</f>
        <v>5523229571</v>
      </c>
      <c r="G176" s="56" t="str">
        <f>VLOOKUP(A176,'import Diyarbakır'!A:J,7,0)</f>
        <v>Yenişehir</v>
      </c>
      <c r="H176" s="56" t="str">
        <f>VLOOKUP(A176,'import Diyarbakır'!A:J,8,0)</f>
        <v>Kooperatifler</v>
      </c>
      <c r="I176" s="56" t="str">
        <f>VLOOKUP(A176,'import Diyarbakır'!A:J,9,0)</f>
        <v>Kooperatifler Mah. Yaşar Kemal Cad. No:12/A Yenişehir/Diyarbakır</v>
      </c>
      <c r="J176" s="216" t="str">
        <f>VLOOKUP(A176,'import Diyarbakır'!A:J,10,0)</f>
        <v>Geleneksel</v>
      </c>
      <c r="K176" s="56" t="s">
        <v>5895</v>
      </c>
      <c r="L176" s="56">
        <v>5.523229571E9</v>
      </c>
      <c r="M176" s="56" t="s">
        <v>5353</v>
      </c>
      <c r="N176" s="56" t="s">
        <v>5354</v>
      </c>
      <c r="O176" s="56" t="s">
        <v>4859</v>
      </c>
      <c r="P176" s="230" t="str">
        <f>VLOOKUP(A176,'import Diyarbakır'!A:J,16,0)</f>
        <v>#REF!</v>
      </c>
      <c r="Q176" s="1" t="b">
        <v>0</v>
      </c>
      <c r="R176" s="1" t="s">
        <v>38</v>
      </c>
      <c r="S176" s="1" t="s">
        <v>73</v>
      </c>
      <c r="T176" s="207" t="s">
        <v>4853</v>
      </c>
      <c r="U176" s="1" t="s">
        <v>5896</v>
      </c>
      <c r="V176" s="208">
        <v>44509.0</v>
      </c>
      <c r="W176" s="208">
        <v>44510.0</v>
      </c>
      <c r="X176" s="1"/>
      <c r="Y176" s="1" t="b">
        <v>1</v>
      </c>
      <c r="Z176" s="363">
        <v>44375.0</v>
      </c>
      <c r="AA176" s="1" t="s">
        <v>1353</v>
      </c>
      <c r="AB176" s="363">
        <v>44412.0</v>
      </c>
      <c r="AC176" s="1" t="s">
        <v>1353</v>
      </c>
      <c r="AD176" s="363">
        <v>44417.0</v>
      </c>
      <c r="AE176" s="1" t="s">
        <v>43</v>
      </c>
      <c r="AF176" s="363">
        <v>44501.0</v>
      </c>
      <c r="AG176" s="1" t="s">
        <v>1353</v>
      </c>
      <c r="AH176" s="363">
        <v>44509.0</v>
      </c>
      <c r="AI176" s="1" t="s">
        <v>845</v>
      </c>
      <c r="AJ176" s="1"/>
      <c r="AK176" s="1" t="s">
        <v>5371</v>
      </c>
      <c r="AL176" s="1"/>
      <c r="AM176" s="1" t="s">
        <v>73</v>
      </c>
    </row>
    <row r="177" ht="15.75" customHeight="1">
      <c r="A177" s="56" t="s">
        <v>5897</v>
      </c>
      <c r="B177" s="56" t="s">
        <v>5898</v>
      </c>
      <c r="C177" s="56" t="str">
        <f>VLOOKUP(A177,'import Diyarbakır'!A:J,3,0)</f>
        <v>DOĞRU</v>
      </c>
      <c r="D177" s="56" t="s">
        <v>1443</v>
      </c>
      <c r="E177" s="56" t="str">
        <f>VLOOKUP(A177,'import Diyarbakır'!A:J,5,0)</f>
        <v>VEDAT KARA</v>
      </c>
      <c r="F177" s="56">
        <f>VLOOKUP(A177,'import Diyarbakır'!A:J,6,0)</f>
        <v>4122244064</v>
      </c>
      <c r="G177" s="56" t="str">
        <f>VLOOKUP(A177,'import Diyarbakır'!A:J,7,0)</f>
        <v>Yenişehir</v>
      </c>
      <c r="H177" s="56" t="str">
        <f>VLOOKUP(A177,'import Diyarbakır'!A:J,8,0)</f>
        <v>Kooperatifler</v>
      </c>
      <c r="I177" s="56" t="str">
        <f>VLOOKUP(A177,'import Diyarbakır'!A:J,9,0)</f>
        <v>Kooperatifler Mah., Gevran Cad., No:35, Yenişehir/Diyarbakır</v>
      </c>
      <c r="J177" s="216" t="str">
        <f>VLOOKUP(A177,'import Diyarbakır'!A:J,10,0)</f>
        <v>Geleneksel</v>
      </c>
      <c r="K177" s="56" t="s">
        <v>5899</v>
      </c>
      <c r="L177" s="56">
        <v>4.122244064E9</v>
      </c>
      <c r="M177" s="56" t="s">
        <v>5353</v>
      </c>
      <c r="N177" s="56" t="s">
        <v>5354</v>
      </c>
      <c r="O177" s="56" t="s">
        <v>5302</v>
      </c>
      <c r="P177" s="230" t="str">
        <f>VLOOKUP(A177,'import Diyarbakır'!A:J,16,0)</f>
        <v>#REF!</v>
      </c>
      <c r="Q177" s="1" t="b">
        <v>0</v>
      </c>
      <c r="R177" s="1" t="s">
        <v>33</v>
      </c>
      <c r="S177" s="1"/>
      <c r="T177" s="1"/>
      <c r="U177" s="56" t="s">
        <v>5900</v>
      </c>
      <c r="V177" s="208"/>
      <c r="W177" s="208"/>
      <c r="X177" s="1"/>
      <c r="Y177" s="1" t="b">
        <v>0</v>
      </c>
      <c r="Z177" s="363"/>
      <c r="AA177" s="1" t="s">
        <v>1506</v>
      </c>
      <c r="AB177" s="363">
        <v>44631.0</v>
      </c>
      <c r="AC177" s="1" t="s">
        <v>1353</v>
      </c>
      <c r="AD177" s="363">
        <v>44634.0</v>
      </c>
      <c r="AE177" s="1"/>
      <c r="AF177" s="1"/>
      <c r="AG177" s="1"/>
      <c r="AH177" s="1"/>
      <c r="AI177" s="1" t="s">
        <v>128</v>
      </c>
      <c r="AJ177" s="1" t="s">
        <v>149</v>
      </c>
      <c r="AK177" s="1" t="s">
        <v>128</v>
      </c>
      <c r="AL177" s="1"/>
      <c r="AM177" s="1"/>
    </row>
    <row r="178" ht="15.75" customHeight="1">
      <c r="A178" s="56" t="s">
        <v>5160</v>
      </c>
      <c r="B178" s="56" t="s">
        <v>5161</v>
      </c>
      <c r="C178" s="56" t="str">
        <f>VLOOKUP(A178,'import Diyarbakır'!A:J,3,0)</f>
        <v>DOĞRU</v>
      </c>
      <c r="D178" s="56" t="s">
        <v>1378</v>
      </c>
      <c r="E178" s="56" t="str">
        <f>VLOOKUP(A178,'import Diyarbakır'!A:J,5,0)</f>
        <v>SEYİD MÜCAHİT DİRİ</v>
      </c>
      <c r="F178" s="56">
        <f>VLOOKUP(A178,'import Diyarbakır'!A:J,6,0)</f>
        <v>4122520541</v>
      </c>
      <c r="G178" s="56" t="str">
        <f>VLOOKUP(A178,'import Diyarbakır'!A:J,7,0)</f>
        <v>Bağlar</v>
      </c>
      <c r="H178" s="56" t="str">
        <f>VLOOKUP(A178,'import Diyarbakır'!A:J,8,0)</f>
        <v>Bağcılar 1. Bölge</v>
      </c>
      <c r="I178" s="56" t="str">
        <f>VLOOKUP(A178,'import Diyarbakır'!A:J,9,0)</f>
        <v>GIDA TOPTANCILAR SİTESİ R BLOK NO:1-2 BAĞLAR DİYARBAKIR</v>
      </c>
      <c r="J178" s="216" t="str">
        <f>VLOOKUP(A178,'import Diyarbakır'!A:J,10,0)</f>
        <v>Geleneksel</v>
      </c>
      <c r="K178" s="56" t="s">
        <v>5901</v>
      </c>
      <c r="L178" s="56">
        <v>4.122520541E9</v>
      </c>
      <c r="M178" s="56" t="s">
        <v>5394</v>
      </c>
      <c r="N178" s="56" t="s">
        <v>5444</v>
      </c>
      <c r="O178" s="56" t="s">
        <v>5164</v>
      </c>
      <c r="P178" s="230" t="str">
        <f>VLOOKUP(A178,'import Diyarbakır'!A:J,16,0)</f>
        <v>#REF!</v>
      </c>
      <c r="Q178" s="1" t="b">
        <v>0</v>
      </c>
      <c r="R178" s="1" t="s">
        <v>38</v>
      </c>
      <c r="S178" s="1" t="s">
        <v>100</v>
      </c>
      <c r="T178" s="207" t="s">
        <v>4853</v>
      </c>
      <c r="U178" s="1"/>
      <c r="V178" s="208">
        <v>44502.0</v>
      </c>
      <c r="W178" s="208">
        <v>44504.0</v>
      </c>
      <c r="X178" s="1" t="s">
        <v>5902</v>
      </c>
      <c r="Y178" s="1" t="b">
        <v>1</v>
      </c>
      <c r="Z178" s="363">
        <v>44383.0</v>
      </c>
      <c r="AA178" s="1" t="s">
        <v>1475</v>
      </c>
      <c r="AB178" s="363">
        <v>44386.0</v>
      </c>
      <c r="AC178" s="1" t="s">
        <v>43</v>
      </c>
      <c r="AD178" s="363">
        <v>44425.0</v>
      </c>
      <c r="AE178" s="1" t="s">
        <v>1353</v>
      </c>
      <c r="AF178" s="363">
        <v>44502.0</v>
      </c>
      <c r="AG178" s="1" t="s">
        <v>1353</v>
      </c>
      <c r="AH178" s="363">
        <v>44501.0</v>
      </c>
      <c r="AI178" s="1" t="s">
        <v>4907</v>
      </c>
      <c r="AJ178" s="1" t="s">
        <v>845</v>
      </c>
      <c r="AK178" s="1" t="s">
        <v>5371</v>
      </c>
      <c r="AL178" s="1" t="s">
        <v>100</v>
      </c>
      <c r="AM178" s="1" t="s">
        <v>610</v>
      </c>
    </row>
    <row r="179" ht="15.75" customHeight="1">
      <c r="A179" s="56" t="s">
        <v>5903</v>
      </c>
      <c r="B179" s="56" t="s">
        <v>5904</v>
      </c>
      <c r="C179" s="56" t="str">
        <f>VLOOKUP(A179,'import Diyarbakır'!A:J,3,0)</f>
        <v>DOĞRU</v>
      </c>
      <c r="D179" s="56" t="s">
        <v>1507</v>
      </c>
      <c r="E179" s="56" t="str">
        <f>VLOOKUP(A179,'import Diyarbakır'!A:J,5,0)</f>
        <v>Zeki Alakuş</v>
      </c>
      <c r="F179" s="56">
        <f>VLOOKUP(A179,'import Diyarbakır'!A:J,6,0)</f>
        <v>4125051721</v>
      </c>
      <c r="G179" s="56" t="str">
        <f>VLOOKUP(A179,'import Diyarbakır'!A:J,7,0)</f>
        <v>Kayapınar</v>
      </c>
      <c r="H179" s="56" t="str">
        <f>VLOOKUP(A179,'import Diyarbakır'!A:J,8,0)</f>
        <v>Fırat</v>
      </c>
      <c r="I179" s="56" t="str">
        <f>VLOOKUP(A179,'import Diyarbakır'!A:J,9,0)</f>
        <v>Fırat Mah. Mahabad Blv. Nurçay 4 Serin Sitesi No:40 Diclekent Kayapınar/Diyarbakır</v>
      </c>
      <c r="J179" s="216" t="str">
        <f>VLOOKUP(A179,'import Diyarbakır'!A:J,10,0)</f>
        <v>Geleneksel</v>
      </c>
      <c r="K179" s="56" t="s">
        <v>5905</v>
      </c>
      <c r="L179" s="56">
        <v>4.125051721E9</v>
      </c>
      <c r="M179" s="56" t="s">
        <v>5360</v>
      </c>
      <c r="N179" s="56" t="s">
        <v>2358</v>
      </c>
      <c r="O179" s="56" t="s">
        <v>5906</v>
      </c>
      <c r="P179" s="230" t="str">
        <f>VLOOKUP(A179,'import Diyarbakır'!A:J,16,0)</f>
        <v>#REF!</v>
      </c>
      <c r="Q179" s="1" t="b">
        <v>0</v>
      </c>
      <c r="R179" s="1" t="s">
        <v>27</v>
      </c>
      <c r="S179" s="1"/>
      <c r="T179" s="1"/>
      <c r="U179" s="1"/>
      <c r="V179" s="208"/>
      <c r="W179" s="208"/>
      <c r="X179" s="1"/>
      <c r="Y179" s="1" t="b">
        <v>1</v>
      </c>
      <c r="Z179" s="363">
        <v>44424.0</v>
      </c>
      <c r="AA179" s="1"/>
      <c r="AB179" s="363"/>
      <c r="AC179" s="1"/>
      <c r="AD179" s="363"/>
      <c r="AE179" s="1"/>
      <c r="AF179" s="1"/>
      <c r="AG179" s="1"/>
      <c r="AH179" s="1"/>
      <c r="AI179" s="1" t="s">
        <v>5356</v>
      </c>
      <c r="AJ179" s="1"/>
      <c r="AK179" s="1"/>
      <c r="AL179" s="1"/>
      <c r="AM179" s="1"/>
    </row>
    <row r="180" ht="15.75" customHeight="1">
      <c r="A180" s="56" t="s">
        <v>4786</v>
      </c>
      <c r="B180" s="56" t="s">
        <v>4787</v>
      </c>
      <c r="C180" s="56" t="str">
        <f>VLOOKUP(A180,'import Diyarbakır'!A:J,3,0)</f>
        <v>DOĞRU</v>
      </c>
      <c r="D180" s="56" t="s">
        <v>1507</v>
      </c>
      <c r="E180" s="56" t="str">
        <f>VLOOKUP(A180,'import Diyarbakır'!A:J,5,0)</f>
        <v>Zeki alakuş</v>
      </c>
      <c r="F180" s="56">
        <f>VLOOKUP(A180,'import Diyarbakır'!A:J,6,0)</f>
        <v>4125029383</v>
      </c>
      <c r="G180" s="56" t="str">
        <f>VLOOKUP(A180,'import Diyarbakır'!A:J,7,0)</f>
        <v>Kayapınar</v>
      </c>
      <c r="H180" s="56" t="str">
        <f>VLOOKUP(A180,'import Diyarbakır'!A:J,8,0)</f>
        <v>Fırat</v>
      </c>
      <c r="I180" s="56" t="str">
        <f>VLOOKUP(A180,'import Diyarbakır'!A:J,9,0)</f>
        <v>FIRAT MAHALLESİ MAHABAD BULVARI NO.62/6B</v>
      </c>
      <c r="J180" s="216" t="str">
        <f>VLOOKUP(A180,'import Diyarbakır'!A:J,10,0)</f>
        <v>Geleneksel</v>
      </c>
      <c r="K180" s="56" t="s">
        <v>5907</v>
      </c>
      <c r="L180" s="56">
        <v>4.125029383E9</v>
      </c>
      <c r="M180" s="56" t="s">
        <v>5360</v>
      </c>
      <c r="N180" s="56" t="s">
        <v>2358</v>
      </c>
      <c r="O180" s="56" t="s">
        <v>4790</v>
      </c>
      <c r="P180" s="230" t="str">
        <f>VLOOKUP(A180,'import Diyarbakır'!A:J,16,0)</f>
        <v>#REF!</v>
      </c>
      <c r="Q180" s="1" t="b">
        <v>0</v>
      </c>
      <c r="R180" s="1" t="s">
        <v>38</v>
      </c>
      <c r="S180" s="1" t="s">
        <v>5413</v>
      </c>
      <c r="T180" s="1" t="s">
        <v>4853</v>
      </c>
      <c r="U180" s="1" t="s">
        <v>5908</v>
      </c>
      <c r="V180" s="208">
        <v>44407.0</v>
      </c>
      <c r="W180" s="208">
        <v>44411.0</v>
      </c>
      <c r="X180" s="1"/>
      <c r="Y180" s="1" t="b">
        <v>1</v>
      </c>
      <c r="Z180" s="1"/>
      <c r="AA180" s="1" t="s">
        <v>31</v>
      </c>
      <c r="AB180" s="363">
        <v>44406.0</v>
      </c>
      <c r="AC180" s="1" t="s">
        <v>1353</v>
      </c>
      <c r="AD180" s="363">
        <v>44407.0</v>
      </c>
      <c r="AE180" s="1" t="s">
        <v>1353</v>
      </c>
      <c r="AF180" s="363">
        <v>44427.0</v>
      </c>
      <c r="AG180" s="1" t="s">
        <v>1353</v>
      </c>
      <c r="AH180" s="365">
        <v>44517.0</v>
      </c>
      <c r="AI180" s="1"/>
      <c r="AJ180" s="1" t="s">
        <v>5413</v>
      </c>
      <c r="AK180" s="1" t="s">
        <v>5413</v>
      </c>
      <c r="AL180" s="1" t="s">
        <v>5414</v>
      </c>
      <c r="AM180" s="1" t="s">
        <v>128</v>
      </c>
    </row>
    <row r="181" ht="15.75" customHeight="1">
      <c r="A181" s="56" t="s">
        <v>4740</v>
      </c>
      <c r="B181" s="56" t="s">
        <v>4741</v>
      </c>
      <c r="C181" s="56" t="str">
        <f>VLOOKUP(A181,'import Diyarbakır'!A:J,3,0)</f>
        <v>DOĞRU</v>
      </c>
      <c r="D181" s="56" t="s">
        <v>1356</v>
      </c>
      <c r="E181" s="56" t="str">
        <f>VLOOKUP(A181,'import Diyarbakır'!A:J,5,0)</f>
        <v>Seher Südemir</v>
      </c>
      <c r="F181" s="56">
        <f>VLOOKUP(A181,'import Diyarbakır'!A:J,6,0)</f>
        <v>4122575353</v>
      </c>
      <c r="G181" s="56" t="str">
        <f>VLOOKUP(A181,'import Diyarbakır'!A:J,7,0)</f>
        <v>Kayapınar</v>
      </c>
      <c r="H181" s="56" t="str">
        <f>VLOOKUP(A181,'import Diyarbakır'!A:J,8,0)</f>
        <v>Huzurevleri</v>
      </c>
      <c r="I181" s="56" t="str">
        <f>VLOOKUP(A181,'import Diyarbakır'!A:J,9,0)</f>
        <v>Diclekent Mah. Diclekent Blv. Baran Sitesi No:111/AB Kayapınar/Diyarbakır</v>
      </c>
      <c r="J181" s="216" t="str">
        <f>VLOOKUP(A181,'import Diyarbakır'!A:J,10,0)</f>
        <v>Geleneksel</v>
      </c>
      <c r="K181" s="56" t="s">
        <v>5909</v>
      </c>
      <c r="L181" s="56">
        <v>4.122575353E9</v>
      </c>
      <c r="M181" s="56" t="s">
        <v>5360</v>
      </c>
      <c r="N181" s="56" t="s">
        <v>5366</v>
      </c>
      <c r="O181" s="56" t="s">
        <v>4743</v>
      </c>
      <c r="P181" s="230" t="str">
        <f>VLOOKUP(A181,'import Diyarbakır'!A:J,16,0)</f>
        <v>#REF!</v>
      </c>
      <c r="Q181" s="1" t="b">
        <v>0</v>
      </c>
      <c r="R181" s="1" t="s">
        <v>29</v>
      </c>
      <c r="S181" s="1" t="s">
        <v>984</v>
      </c>
      <c r="T181" s="1" t="s">
        <v>4734</v>
      </c>
      <c r="U181" s="1" t="s">
        <v>5910</v>
      </c>
      <c r="V181" s="208">
        <v>44340.0</v>
      </c>
      <c r="W181" s="208">
        <v>44341.0</v>
      </c>
      <c r="X181" s="1"/>
      <c r="Y181" s="1" t="b">
        <v>1</v>
      </c>
      <c r="Z181" s="363">
        <v>44377.0</v>
      </c>
      <c r="AA181" s="1" t="s">
        <v>1353</v>
      </c>
      <c r="AB181" s="1"/>
      <c r="AC181" s="1" t="s">
        <v>1353</v>
      </c>
      <c r="AD181" s="363">
        <v>44379.0</v>
      </c>
      <c r="AE181" s="1" t="s">
        <v>1353</v>
      </c>
      <c r="AF181" s="363">
        <v>44382.0</v>
      </c>
      <c r="AG181" s="1" t="s">
        <v>1353</v>
      </c>
      <c r="AH181" s="363">
        <v>44427.0</v>
      </c>
      <c r="AI181" s="1" t="s">
        <v>845</v>
      </c>
      <c r="AJ181" s="1"/>
      <c r="AK181" s="1" t="s">
        <v>845</v>
      </c>
      <c r="AL181" s="1" t="s">
        <v>984</v>
      </c>
      <c r="AM181" s="1" t="s">
        <v>845</v>
      </c>
    </row>
    <row r="182" ht="15.75" customHeight="1">
      <c r="A182" s="56" t="s">
        <v>5911</v>
      </c>
      <c r="B182" s="56" t="s">
        <v>5912</v>
      </c>
      <c r="C182" s="56" t="str">
        <f>VLOOKUP(A182,'import Diyarbakır'!A:J,3,0)</f>
        <v>YANLIŞ</v>
      </c>
      <c r="D182" s="56" t="s">
        <v>1827</v>
      </c>
      <c r="E182" s="56" t="str">
        <f>VLOOKUP(A182,'import Diyarbakır'!A:J,5,0)</f>
        <v>ZÜLKİF DÖNMEZ</v>
      </c>
      <c r="F182" s="56">
        <f>VLOOKUP(A182,'import Diyarbakır'!A:J,6,0)</f>
        <v>5331529483</v>
      </c>
      <c r="G182" s="56" t="str">
        <f>VLOOKUP(A182,'import Diyarbakır'!A:J,7,0)</f>
        <v>Bağlar</v>
      </c>
      <c r="H182" s="56" t="str">
        <f>VLOOKUP(A182,'import Diyarbakır'!A:J,8,0)</f>
        <v>Bağcılar 1. Bölge</v>
      </c>
      <c r="I182" s="56" t="str">
        <f>VLOOKUP(A182,'import Diyarbakır'!A:J,9,0)</f>
        <v>Bağlar Mah. Orhan Doğan Cad. Yunus Apt. No:1 Bağcılar/Diyarbakır</v>
      </c>
      <c r="J182" s="216" t="str">
        <f>VLOOKUP(A182,'import Diyarbakır'!A:J,10,0)</f>
        <v>Geleneksel</v>
      </c>
      <c r="K182" s="56" t="s">
        <v>5913</v>
      </c>
      <c r="L182" s="56">
        <v>5.331529483E9</v>
      </c>
      <c r="M182" s="56" t="s">
        <v>5394</v>
      </c>
      <c r="N182" s="56" t="s">
        <v>5444</v>
      </c>
      <c r="O182" s="56" t="s">
        <v>5914</v>
      </c>
      <c r="P182" s="230" t="str">
        <f>VLOOKUP(A182,'import Diyarbakır'!A:J,16,0)</f>
        <v>#REF!</v>
      </c>
      <c r="Q182" s="1" t="b">
        <v>0</v>
      </c>
      <c r="R182" s="1" t="s">
        <v>29</v>
      </c>
      <c r="S182" s="1" t="s">
        <v>845</v>
      </c>
      <c r="T182" s="1"/>
      <c r="U182" s="1" t="s">
        <v>5915</v>
      </c>
      <c r="V182" s="208">
        <v>44386.0</v>
      </c>
      <c r="W182" s="208">
        <v>44390.0</v>
      </c>
      <c r="X182" s="1"/>
      <c r="Y182" s="1" t="b">
        <v>1</v>
      </c>
      <c r="Z182" s="363">
        <v>44386.0</v>
      </c>
      <c r="AA182" s="1" t="s">
        <v>1353</v>
      </c>
      <c r="AB182" s="363">
        <v>44389.0</v>
      </c>
      <c r="AC182" s="1" t="s">
        <v>1506</v>
      </c>
      <c r="AD182" s="363">
        <v>44404.0</v>
      </c>
      <c r="AE182" s="1" t="s">
        <v>1353</v>
      </c>
      <c r="AF182" s="363">
        <v>44405.0</v>
      </c>
      <c r="AG182" s="1" t="s">
        <v>1353</v>
      </c>
      <c r="AH182" s="364">
        <v>44509.0</v>
      </c>
      <c r="AI182" s="1"/>
      <c r="AJ182" s="1" t="s">
        <v>4973</v>
      </c>
      <c r="AK182" s="1"/>
      <c r="AL182" s="1"/>
      <c r="AM182" s="1" t="s">
        <v>73</v>
      </c>
    </row>
    <row r="183" ht="15.75" customHeight="1">
      <c r="A183" s="56" t="s">
        <v>5916</v>
      </c>
      <c r="B183" s="56" t="s">
        <v>5917</v>
      </c>
      <c r="C183" s="56" t="str">
        <f>VLOOKUP(A183,'import Diyarbakır'!A:J,3,0)</f>
        <v>DOĞRU</v>
      </c>
      <c r="D183" s="56" t="s">
        <v>1348</v>
      </c>
      <c r="E183" s="56" t="str">
        <f>VLOOKUP(A183,'import Diyarbakır'!A:J,5,0)</f>
        <v>İslam deniz</v>
      </c>
      <c r="F183" s="56">
        <f>VLOOKUP(A183,'import Diyarbakır'!A:J,6,0)</f>
        <v>5366948501</v>
      </c>
      <c r="G183" s="56" t="str">
        <f>VLOOKUP(A183,'import Diyarbakır'!A:J,7,0)</f>
        <v>Kayapınar</v>
      </c>
      <c r="H183" s="56" t="str">
        <f>VLOOKUP(A183,'import Diyarbakır'!A:J,8,0)</f>
        <v>Fırat</v>
      </c>
      <c r="I183" s="56" t="str">
        <f>VLOOKUP(A183,'import Diyarbakır'!A:J,9,0)</f>
        <v>Fırat mah. Sipan cad. 579.sok. bulutbey rönesas sitesi H blok altı Kayapınar / Diyarbakır</v>
      </c>
      <c r="J183" s="216" t="str">
        <f>VLOOKUP(A183,'import Diyarbakır'!A:J,10,0)</f>
        <v>Geleneksel</v>
      </c>
      <c r="K183" s="56" t="s">
        <v>5918</v>
      </c>
      <c r="L183" s="56">
        <v>5.366948501E9</v>
      </c>
      <c r="M183" s="56" t="s">
        <v>5360</v>
      </c>
      <c r="N183" s="56" t="s">
        <v>2358</v>
      </c>
      <c r="O183" s="56" t="s">
        <v>5919</v>
      </c>
      <c r="P183" s="230" t="str">
        <f>VLOOKUP(A183,'import Diyarbakır'!A:J,16,0)</f>
        <v>#REF!</v>
      </c>
      <c r="Q183" s="1" t="b">
        <v>0</v>
      </c>
      <c r="R183" s="1" t="s">
        <v>29</v>
      </c>
      <c r="S183" s="1"/>
      <c r="T183" s="1"/>
      <c r="U183" s="1" t="s">
        <v>5920</v>
      </c>
      <c r="V183" s="208"/>
      <c r="W183" s="208"/>
      <c r="X183" s="1"/>
      <c r="Y183" s="1" t="b">
        <v>1</v>
      </c>
      <c r="Z183" s="1"/>
      <c r="AA183" s="1" t="s">
        <v>1475</v>
      </c>
      <c r="AB183" s="363">
        <v>44393.0</v>
      </c>
      <c r="AC183" s="1" t="s">
        <v>31</v>
      </c>
      <c r="AD183" s="363">
        <v>44404.0</v>
      </c>
      <c r="AE183" s="1" t="s">
        <v>1506</v>
      </c>
      <c r="AF183" s="363">
        <v>44405.0</v>
      </c>
      <c r="AG183" s="1" t="s">
        <v>1353</v>
      </c>
      <c r="AH183" s="364">
        <v>44510.0</v>
      </c>
      <c r="AI183" s="1"/>
      <c r="AJ183" s="1" t="s">
        <v>909</v>
      </c>
      <c r="AK183" s="1"/>
      <c r="AL183" s="1"/>
      <c r="AM183" s="1" t="s">
        <v>100</v>
      </c>
    </row>
    <row r="184" ht="15.75" customHeight="1">
      <c r="A184" s="56" t="s">
        <v>4749</v>
      </c>
      <c r="B184" s="56" t="s">
        <v>4750</v>
      </c>
      <c r="C184" s="56" t="str">
        <f>VLOOKUP(A184,'import Diyarbakır'!A:J,3,0)</f>
        <v>DOĞRU</v>
      </c>
      <c r="D184" s="56" t="s">
        <v>1443</v>
      </c>
      <c r="E184" s="56" t="str">
        <f>VLOOKUP(A184,'import Diyarbakır'!A:J,5,0)</f>
        <v>mustafa ekinci</v>
      </c>
      <c r="F184" s="56">
        <f>VLOOKUP(A184,'import Diyarbakır'!A:J,6,0)</f>
        <v>5388261668</v>
      </c>
      <c r="G184" s="56" t="str">
        <f>VLOOKUP(A184,'import Diyarbakır'!A:J,7,0)</f>
        <v>Kayapınar</v>
      </c>
      <c r="H184" s="56" t="str">
        <f>VLOOKUP(A184,'import Diyarbakır'!A:J,8,0)</f>
        <v>Huzurevleri</v>
      </c>
      <c r="I184" s="56" t="str">
        <f>VLOOKUP(A184,'import Diyarbakır'!A:J,9,0)</f>
        <v>Medya mahallesi 259.sokak no. 8b kayar 3 sitesi</v>
      </c>
      <c r="J184" s="216" t="str">
        <f>VLOOKUP(A184,'import Diyarbakır'!A:J,10,0)</f>
        <v>Geleneksel</v>
      </c>
      <c r="K184" s="56" t="s">
        <v>5921</v>
      </c>
      <c r="L184" s="56">
        <v>5.388261668E9</v>
      </c>
      <c r="M184" s="56" t="s">
        <v>5360</v>
      </c>
      <c r="N184" s="56" t="s">
        <v>5424</v>
      </c>
      <c r="O184" s="56" t="s">
        <v>4754</v>
      </c>
      <c r="P184" s="230" t="str">
        <f>VLOOKUP(A184,'import Diyarbakır'!A:J,16,0)</f>
        <v>#REF!</v>
      </c>
      <c r="Q184" s="1" t="b">
        <v>0</v>
      </c>
      <c r="R184" s="1" t="s">
        <v>38</v>
      </c>
      <c r="S184" s="1" t="s">
        <v>416</v>
      </c>
      <c r="T184" s="207" t="s">
        <v>4853</v>
      </c>
      <c r="U184" s="1" t="s">
        <v>5922</v>
      </c>
      <c r="V184" s="208">
        <v>44515.0</v>
      </c>
      <c r="W184" s="208">
        <v>44516.0</v>
      </c>
      <c r="X184" s="1"/>
      <c r="Y184" s="1" t="b">
        <v>1</v>
      </c>
      <c r="Z184" s="1"/>
      <c r="AA184" s="1" t="s">
        <v>1353</v>
      </c>
      <c r="AB184" s="365">
        <v>44515.0</v>
      </c>
      <c r="AC184" s="1"/>
      <c r="AD184" s="1"/>
      <c r="AE184" s="1"/>
      <c r="AF184" s="1"/>
      <c r="AG184" s="1"/>
      <c r="AH184" s="1"/>
      <c r="AI184" s="1"/>
      <c r="AJ184" s="1" t="s">
        <v>416</v>
      </c>
      <c r="AK184" s="1"/>
      <c r="AL184" s="1"/>
      <c r="AM184" s="1"/>
    </row>
    <row r="185" ht="15.75" customHeight="1">
      <c r="A185" s="56" t="s">
        <v>5923</v>
      </c>
      <c r="B185" s="56" t="s">
        <v>5924</v>
      </c>
      <c r="C185" s="56" t="str">
        <f>VLOOKUP(A185,'import Diyarbakır'!A:J,3,0)</f>
        <v>DOĞRU</v>
      </c>
      <c r="D185" s="56" t="s">
        <v>1356</v>
      </c>
      <c r="E185" s="56" t="str">
        <f>VLOOKUP(A185,'import Diyarbakır'!A:J,5,0)</f>
        <v>HAMDULLAH KAYA</v>
      </c>
      <c r="F185" s="56">
        <f>VLOOKUP(A185,'import Diyarbakır'!A:J,6,0)</f>
        <v>5525026245</v>
      </c>
      <c r="G185" s="56" t="str">
        <f>VLOOKUP(A185,'import Diyarbakır'!A:J,7,0)</f>
        <v>Sur</v>
      </c>
      <c r="H185" s="56" t="str">
        <f>VLOOKUP(A185,'import Diyarbakır'!A:J,8,0)</f>
        <v>Cemal Yılmaz</v>
      </c>
      <c r="I185" s="56" t="str">
        <f>VLOOKUP(A185,'import Diyarbakır'!A:J,9,0)</f>
        <v>kervansaray otel ile peynirciler çarşısı arasında diyarbakır otel</v>
      </c>
      <c r="J185" s="216" t="str">
        <f>VLOOKUP(A185,'import Diyarbakır'!A:J,10,0)</f>
        <v>Geleneksel</v>
      </c>
      <c r="K185" s="56" t="s">
        <v>5925</v>
      </c>
      <c r="L185" s="56">
        <v>5.525026245E9</v>
      </c>
      <c r="M185" s="56" t="s">
        <v>5427</v>
      </c>
      <c r="N185" s="56" t="s">
        <v>5926</v>
      </c>
      <c r="O185" s="56" t="s">
        <v>5927</v>
      </c>
      <c r="P185" s="230" t="str">
        <f>VLOOKUP(A185,'import Diyarbakır'!A:J,16,0)</f>
        <v>#REF!</v>
      </c>
      <c r="Q185" s="1" t="b">
        <v>0</v>
      </c>
      <c r="R185" s="1"/>
      <c r="S185" s="1"/>
      <c r="T185" s="1"/>
      <c r="U185" s="56"/>
      <c r="V185" s="208"/>
      <c r="W185" s="208"/>
      <c r="X185" s="1"/>
      <c r="Y185" s="1" t="b">
        <v>0</v>
      </c>
      <c r="Z185" s="363"/>
      <c r="AA185" s="1"/>
      <c r="AB185" s="363"/>
      <c r="AC185" s="1"/>
      <c r="AD185" s="363"/>
      <c r="AE185" s="1"/>
      <c r="AF185" s="1"/>
      <c r="AG185" s="1"/>
      <c r="AH185" s="1"/>
      <c r="AI185" s="1"/>
      <c r="AJ185" s="1"/>
      <c r="AK185" s="1"/>
      <c r="AL185" s="1"/>
      <c r="AM185" s="1"/>
    </row>
    <row r="186" ht="15.75" customHeight="1">
      <c r="A186" s="56" t="s">
        <v>5310</v>
      </c>
      <c r="B186" s="56" t="s">
        <v>5311</v>
      </c>
      <c r="C186" s="56" t="str">
        <f>VLOOKUP(A186,'import Diyarbakır'!A:J,3,0)</f>
        <v>DOĞRU</v>
      </c>
      <c r="D186" s="56" t="s">
        <v>1370</v>
      </c>
      <c r="E186" s="56" t="str">
        <f>VLOOKUP(A186,'import Diyarbakır'!A:J,5,0)</f>
        <v>MERT KAYA</v>
      </c>
      <c r="F186" s="56">
        <f>VLOOKUP(A186,'import Diyarbakır'!A:J,6,0)</f>
        <v>5524428021</v>
      </c>
      <c r="G186" s="56" t="str">
        <f>VLOOKUP(A186,'import Diyarbakır'!A:J,7,0)</f>
        <v>Kayapınar</v>
      </c>
      <c r="H186" s="56" t="str">
        <f>VLOOKUP(A186,'import Diyarbakır'!A:J,8,0)</f>
        <v>Huzurevleri</v>
      </c>
      <c r="I186" s="56" t="str">
        <f>VLOOKUP(A186,'import Diyarbakır'!A:J,9,0)</f>
        <v>Medya Mah. Mahabad Blv. Çeysa Önya Park Plaza A/Blok No:28/AB Kayapınar/Diyarbakır</v>
      </c>
      <c r="J186" s="216" t="str">
        <f>VLOOKUP(A186,'import Diyarbakır'!A:J,10,0)</f>
        <v>Geleneksel</v>
      </c>
      <c r="K186" s="56" t="s">
        <v>5928</v>
      </c>
      <c r="L186" s="56">
        <v>5.524428021E9</v>
      </c>
      <c r="M186" s="56" t="s">
        <v>5360</v>
      </c>
      <c r="N186" s="56" t="s">
        <v>5404</v>
      </c>
      <c r="O186" s="56" t="s">
        <v>5313</v>
      </c>
      <c r="P186" s="230" t="str">
        <f>VLOOKUP(A186,'import Diyarbakır'!A:J,16,0)</f>
        <v>#REF!</v>
      </c>
      <c r="Q186" s="1" t="b">
        <v>0</v>
      </c>
      <c r="R186" s="1" t="s">
        <v>33</v>
      </c>
      <c r="S186" s="1" t="s">
        <v>128</v>
      </c>
      <c r="T186" s="207" t="s">
        <v>5251</v>
      </c>
      <c r="U186" s="1" t="s">
        <v>5929</v>
      </c>
      <c r="V186" s="208">
        <v>44631.0</v>
      </c>
      <c r="W186" s="208">
        <v>44634.0</v>
      </c>
      <c r="X186" s="1"/>
      <c r="Y186" s="1" t="b">
        <v>1</v>
      </c>
      <c r="Z186" s="363">
        <v>44424.0</v>
      </c>
      <c r="AA186" s="1" t="s">
        <v>1353</v>
      </c>
      <c r="AB186" s="363">
        <v>44512.0</v>
      </c>
      <c r="AC186" s="1" t="s">
        <v>1353</v>
      </c>
      <c r="AD186" s="363">
        <v>44516.0</v>
      </c>
      <c r="AE186" s="1"/>
      <c r="AF186" s="1"/>
      <c r="AG186" s="1"/>
      <c r="AH186" s="1"/>
      <c r="AI186" s="1" t="s">
        <v>5356</v>
      </c>
      <c r="AJ186" s="1" t="s">
        <v>610</v>
      </c>
      <c r="AK186" s="1"/>
      <c r="AL186" s="1"/>
      <c r="AM186" s="1"/>
    </row>
    <row r="187" ht="15.75" customHeight="1">
      <c r="A187" s="56" t="s">
        <v>5930</v>
      </c>
      <c r="B187" s="56" t="s">
        <v>5311</v>
      </c>
      <c r="C187" s="56" t="str">
        <f>VLOOKUP(A187,'import Diyarbakır'!A:J,3,0)</f>
        <v>DOĞRU</v>
      </c>
      <c r="D187" s="56" t="s">
        <v>1370</v>
      </c>
      <c r="E187" s="56" t="str">
        <f>VLOOKUP(A187,'import Diyarbakır'!A:J,5,0)</f>
        <v>Kıvanç kaya</v>
      </c>
      <c r="F187" s="56">
        <f>VLOOKUP(A187,'import Diyarbakır'!A:J,6,0)</f>
        <v>5398953996</v>
      </c>
      <c r="G187" s="56" t="str">
        <f>VLOOKUP(A187,'import Diyarbakır'!A:J,7,0)</f>
        <v>Kayapınar</v>
      </c>
      <c r="H187" s="56" t="str">
        <f>VLOOKUP(A187,'import Diyarbakır'!A:J,8,0)</f>
        <v>Diclekent</v>
      </c>
      <c r="I187" s="56" t="str">
        <f>VLOOKUP(A187,'import Diyarbakır'!A:J,9,0)</f>
        <v>Medya mahallesi Kayapınar DİYARBAKIR</v>
      </c>
      <c r="J187" s="216" t="str">
        <f>VLOOKUP(A187,'import Diyarbakır'!A:J,10,0)</f>
        <v>Geleneksel</v>
      </c>
      <c r="K187" s="56" t="s">
        <v>5931</v>
      </c>
      <c r="L187" s="56">
        <v>5.398953996E9</v>
      </c>
      <c r="M187" s="56" t="s">
        <v>5360</v>
      </c>
      <c r="N187" s="56" t="s">
        <v>5366</v>
      </c>
      <c r="O187" s="56" t="s">
        <v>5932</v>
      </c>
      <c r="P187" s="230" t="str">
        <f>VLOOKUP(A187,'import Diyarbakır'!A:J,16,0)</f>
        <v>#REF!</v>
      </c>
      <c r="Q187" s="1" t="b">
        <v>0</v>
      </c>
      <c r="R187" s="1" t="s">
        <v>27</v>
      </c>
      <c r="S187" s="1"/>
      <c r="T187" s="1"/>
      <c r="U187" s="56" t="s">
        <v>5933</v>
      </c>
      <c r="V187" s="208">
        <v>44510.0</v>
      </c>
      <c r="W187" s="208">
        <v>44515.0</v>
      </c>
      <c r="X187" s="1"/>
      <c r="Y187" s="1" t="b">
        <v>1</v>
      </c>
      <c r="Z187" s="363">
        <v>44508.0</v>
      </c>
      <c r="AA187" s="1" t="s">
        <v>1353</v>
      </c>
      <c r="AB187" s="363">
        <v>44510.0</v>
      </c>
      <c r="AC187" s="1" t="s">
        <v>1506</v>
      </c>
      <c r="AD187" s="363">
        <v>44522.0</v>
      </c>
      <c r="AE187" s="1"/>
      <c r="AF187" s="1"/>
      <c r="AG187" s="1"/>
      <c r="AH187" s="1"/>
      <c r="AI187" s="1" t="s">
        <v>128</v>
      </c>
      <c r="AJ187" s="1"/>
      <c r="AK187" s="1" t="s">
        <v>128</v>
      </c>
      <c r="AL187" s="1"/>
      <c r="AM187" s="1"/>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87">
    <sortState ref="A1:AM187">
      <sortCondition ref="B1:B187"/>
    </sortState>
  </autoFilter>
  <customSheetViews>
    <customSheetView guid="{EB359389-020A-4C7E-A2D9-0BF48F2E3CFD}" filter="1" showAutoFilter="1">
      <autoFilter ref="$A$1:$AM$108">
        <filterColumn colId="23">
          <filters/>
        </filterColumn>
      </autoFilter>
      <extLst>
        <ext uri="GoogleSheetsCustomDataVersion1">
          <go:sheetsCustomData xmlns:go="http://customooxmlschemas.google.com/" filterViewId="1088724410"/>
        </ext>
      </extLst>
    </customSheetView>
    <customSheetView guid="{448896E3-913B-4076-89D1-828E8804560E}" filter="1" showAutoFilter="1">
      <autoFilter ref="$Q$1:$Q$117"/>
      <extLst>
        <ext uri="GoogleSheetsCustomDataVersion1">
          <go:sheetsCustomData xmlns:go="http://customooxmlschemas.google.com/" filterViewId="1204497723"/>
        </ext>
      </extLst>
    </customSheetView>
    <customSheetView guid="{4A8E5BDA-B19B-4EBD-B234-757917CD3F4A}" filter="1" showAutoFilter="1">
      <autoFilter ref="$A$1:$AM$146">
        <filterColumn colId="17">
          <filters>
            <filter val="Restoran Silindi"/>
            <filter val="Randevu Alındı"/>
          </filters>
        </filterColumn>
        <filterColumn colId="9">
          <filters>
            <filter val="#VALUE!"/>
            <filter val="Geleneksel"/>
          </filters>
        </filterColumn>
        <sortState ref="A1:AM146">
          <sortCondition ref="W1:W146"/>
        </sortState>
      </autoFilter>
      <extLst>
        <ext uri="GoogleSheetsCustomDataVersion1">
          <go:sheetsCustomData xmlns:go="http://customooxmlschemas.google.com/" filterViewId="421869657"/>
        </ext>
      </extLst>
    </customSheetView>
  </customSheetViews>
  <conditionalFormatting sqref="C1:C187">
    <cfRule type="cellIs" dxfId="0" priority="1" operator="equal">
      <formula>"TRUE"</formula>
    </cfRule>
  </conditionalFormatting>
  <conditionalFormatting sqref="C1:C187">
    <cfRule type="cellIs" dxfId="1" priority="2" operator="equal">
      <formula>"FALSE"</formula>
    </cfRule>
  </conditionalFormatting>
  <conditionalFormatting sqref="J1:J187">
    <cfRule type="colorScale" priority="3">
      <colorScale>
        <cfvo type="min"/>
        <cfvo type="percentile" val="50"/>
        <cfvo type="max"/>
        <color rgb="FFE67C73"/>
        <color rgb="FFFFFFFF"/>
        <color rgb="FF57BB8A"/>
      </colorScale>
    </cfRule>
  </conditionalFormatting>
  <conditionalFormatting sqref="P2:P187">
    <cfRule type="containsText" dxfId="0" priority="4" operator="containsText" text="Geleneksel">
      <formula>NOT(ISERROR(SEARCH(("Geleneksel"),(P2))))</formula>
    </cfRule>
  </conditionalFormatting>
  <conditionalFormatting sqref="P2:P187">
    <cfRule type="notContainsText" dxfId="2" priority="5" operator="notContains" text="Geleneksel">
      <formula>ISERROR(SEARCH(("Geleneksel"),(P2)))</formula>
    </cfRule>
  </conditionalFormatting>
  <dataValidations>
    <dataValidation type="list" allowBlank="1" showErrorMessage="1" sqref="T2:T4 T6:T16 T19 T21:T24 T26 T28:T31 T33:T39 T41:T54 T56:T87 T89:T90 T92:T95 T98 T101:T107 T109:T116 T118:T120 T122 T124:T142 T144:T157 T159:T175 T177 T179:T183 T185 T187">
      <formula1>'Durum Parametreler'!$F$3:$F$21</formula1>
    </dataValidation>
    <dataValidation type="list" allowBlank="1" showErrorMessage="1" sqref="R2:R187">
      <formula1>'Durum Parametreler'!$C$2:$C$19</formula1>
    </dataValidation>
    <dataValidation type="list" allowBlank="1" showErrorMessage="1" sqref="Y3 Y24 Y68:Y81 Y91 Y97 Y139 Y158 AA2:AA187 AC2:AC187 AE2:AE187 AG2:AG187">
      <formula1>'Durum Parametreler'!$J$2:$J$8</formula1>
    </dataValidation>
    <dataValidation type="list" allowBlank="1" showErrorMessage="1" sqref="AI2:AM187">
      <formula1>'Durum Parametreler'!$L$2:$L$26</formula1>
    </dataValidation>
    <dataValidation type="list" allowBlank="1" showErrorMessage="1" sqref="V2:W109 W110 V111:W187 Z2:Z187 AB2:AB187 AD2:AD187 AF2:AF187 AH2:AH187">
      <formula1>'Durum Parametreler'!$A$1:$A$700</formula1>
    </dataValidation>
    <dataValidation type="list" allowBlank="1" showErrorMessage="1" sqref="X2:X187">
      <formula1>'Durum Parametreler'!$C$22:$C$24</formula1>
    </dataValidation>
    <dataValidation type="list" allowBlank="1" showErrorMessage="1" sqref="S2:S187">
      <formula1>'Durum Parametreler'!$L$2:$L$31</formula1>
    </dataValidation>
  </dataValidations>
  <hyperlinks>
    <hyperlink r:id="rId1" ref="U98"/>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44522.0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hidden="1" customHeight="1">
      <c r="A3" s="24" t="s">
        <v>5934</v>
      </c>
      <c r="B3" s="17"/>
      <c r="C3" s="17"/>
      <c r="D3" s="369" t="s">
        <v>5935</v>
      </c>
      <c r="E3" s="370"/>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hidden="1" customHeight="1">
      <c r="A4" s="28"/>
      <c r="B4" s="29" t="s">
        <v>5936</v>
      </c>
      <c r="C4" s="17"/>
      <c r="D4" s="66"/>
      <c r="E4" s="66"/>
      <c r="F4" s="46"/>
      <c r="G4" s="17"/>
      <c r="H4" s="17"/>
      <c r="I4" s="66"/>
      <c r="J4" s="17"/>
      <c r="K4" s="17"/>
      <c r="L4" s="35"/>
      <c r="M4" s="27"/>
      <c r="N4" s="27"/>
      <c r="O4" s="17"/>
      <c r="P4" s="17"/>
      <c r="Q4" s="17"/>
      <c r="R4" s="17"/>
      <c r="S4" s="17"/>
      <c r="T4" s="17"/>
      <c r="U4" s="17"/>
      <c r="V4" s="17"/>
      <c r="W4" s="17"/>
      <c r="X4" s="17"/>
      <c r="Y4" s="17"/>
      <c r="Z4" s="17"/>
      <c r="AA4" s="17"/>
      <c r="AB4" s="17"/>
      <c r="AC4" s="17"/>
      <c r="AD4" s="17"/>
      <c r="AE4" s="17"/>
      <c r="AF4" s="17"/>
    </row>
    <row r="5" ht="15.75" hidden="1" customHeight="1">
      <c r="A5" s="28"/>
      <c r="B5" s="29" t="s">
        <v>5936</v>
      </c>
      <c r="C5" s="371" t="s">
        <v>100</v>
      </c>
      <c r="D5" s="31" t="s">
        <v>5937</v>
      </c>
      <c r="E5" s="31" t="s">
        <v>5938</v>
      </c>
      <c r="F5" s="372" t="s">
        <v>4364</v>
      </c>
      <c r="G5" s="33" t="s">
        <v>5939</v>
      </c>
      <c r="H5" s="33" t="s">
        <v>5940</v>
      </c>
      <c r="I5" s="31" t="s">
        <v>5941</v>
      </c>
      <c r="J5" s="17" t="s">
        <v>600</v>
      </c>
      <c r="K5" s="17"/>
      <c r="L5" s="39"/>
      <c r="M5" s="27"/>
      <c r="N5" s="27"/>
      <c r="O5" s="17"/>
      <c r="P5" s="17"/>
      <c r="Q5" s="17"/>
      <c r="R5" s="17"/>
      <c r="S5" s="17"/>
      <c r="T5" s="17"/>
      <c r="U5" s="17"/>
      <c r="V5" s="17"/>
      <c r="W5" s="17"/>
      <c r="X5" s="17"/>
      <c r="Y5" s="17"/>
      <c r="Z5" s="17"/>
      <c r="AA5" s="17"/>
      <c r="AB5" s="17"/>
      <c r="AC5" s="17"/>
      <c r="AD5" s="17"/>
      <c r="AE5" s="17"/>
      <c r="AF5" s="17"/>
    </row>
    <row r="6" ht="15.75" hidden="1" customHeight="1">
      <c r="A6" s="28"/>
      <c r="B6" s="29" t="s">
        <v>5936</v>
      </c>
      <c r="C6" s="373" t="s">
        <v>100</v>
      </c>
      <c r="D6" s="36" t="s">
        <v>5942</v>
      </c>
      <c r="E6" s="36" t="s">
        <v>5943</v>
      </c>
      <c r="F6" s="41">
        <v>0.5833333333333334</v>
      </c>
      <c r="G6" s="38" t="s">
        <v>5939</v>
      </c>
      <c r="H6" s="42" t="s">
        <v>5944</v>
      </c>
      <c r="I6" s="36" t="s">
        <v>5945</v>
      </c>
      <c r="J6" s="17"/>
      <c r="K6" s="17"/>
      <c r="L6" s="39"/>
      <c r="M6" s="27"/>
      <c r="N6" s="27"/>
      <c r="O6" s="17"/>
      <c r="P6" s="17"/>
      <c r="Q6" s="17"/>
      <c r="R6" s="17"/>
      <c r="S6" s="17"/>
      <c r="T6" s="17"/>
      <c r="U6" s="17"/>
      <c r="V6" s="17"/>
      <c r="W6" s="17"/>
      <c r="X6" s="17"/>
      <c r="Y6" s="17"/>
      <c r="Z6" s="17"/>
      <c r="AA6" s="17"/>
      <c r="AB6" s="17"/>
      <c r="AC6" s="17"/>
      <c r="AD6" s="17"/>
      <c r="AE6" s="17"/>
      <c r="AF6" s="17"/>
    </row>
    <row r="7" ht="15.75" hidden="1" customHeight="1">
      <c r="A7" s="28"/>
      <c r="B7" s="29" t="s">
        <v>5936</v>
      </c>
      <c r="C7" s="371" t="s">
        <v>100</v>
      </c>
      <c r="D7" s="31" t="s">
        <v>5946</v>
      </c>
      <c r="E7" s="31" t="s">
        <v>5947</v>
      </c>
      <c r="F7" s="32">
        <v>0.6666666666666666</v>
      </c>
      <c r="G7" s="33" t="s">
        <v>5948</v>
      </c>
      <c r="H7" s="62" t="s">
        <v>5949</v>
      </c>
      <c r="I7" s="63" t="s">
        <v>5950</v>
      </c>
      <c r="J7" s="17" t="s">
        <v>5951</v>
      </c>
      <c r="K7" s="17"/>
      <c r="L7" s="39"/>
      <c r="M7" s="27"/>
      <c r="N7" s="27"/>
      <c r="O7" s="17"/>
      <c r="P7" s="17"/>
      <c r="Q7" s="17"/>
      <c r="R7" s="17"/>
      <c r="S7" s="17"/>
      <c r="T7" s="17"/>
      <c r="U7" s="17"/>
      <c r="V7" s="17"/>
      <c r="W7" s="17"/>
      <c r="X7" s="17"/>
      <c r="Y7" s="17"/>
      <c r="Z7" s="17"/>
      <c r="AA7" s="17"/>
      <c r="AB7" s="17"/>
      <c r="AC7" s="17"/>
      <c r="AD7" s="17"/>
      <c r="AE7" s="17"/>
      <c r="AF7" s="17"/>
    </row>
    <row r="8" ht="15.75" hidden="1" customHeight="1">
      <c r="A8" s="28"/>
      <c r="B8" s="29" t="s">
        <v>5936</v>
      </c>
      <c r="C8" s="373" t="s">
        <v>100</v>
      </c>
      <c r="D8" s="36" t="s">
        <v>5952</v>
      </c>
      <c r="E8" s="36" t="s">
        <v>5953</v>
      </c>
      <c r="F8" s="41">
        <v>0.75</v>
      </c>
      <c r="G8" s="38" t="s">
        <v>5948</v>
      </c>
      <c r="H8" s="38" t="s">
        <v>5954</v>
      </c>
      <c r="I8" s="374" t="s">
        <v>5955</v>
      </c>
      <c r="J8" s="38"/>
      <c r="K8" s="38"/>
      <c r="L8" s="39"/>
      <c r="M8" s="27"/>
      <c r="N8" s="27"/>
      <c r="O8" s="17"/>
      <c r="P8" s="17"/>
      <c r="Q8" s="17"/>
      <c r="R8" s="17"/>
      <c r="S8" s="17"/>
      <c r="T8" s="17"/>
      <c r="U8" s="17"/>
      <c r="V8" s="17"/>
      <c r="W8" s="17"/>
      <c r="X8" s="17"/>
      <c r="Y8" s="17"/>
      <c r="Z8" s="17"/>
      <c r="AA8" s="17"/>
      <c r="AB8" s="17"/>
      <c r="AC8" s="17"/>
      <c r="AD8" s="17"/>
      <c r="AE8" s="17"/>
      <c r="AF8" s="17"/>
    </row>
    <row r="9" ht="15.75" hidden="1" customHeight="1">
      <c r="A9" s="44"/>
      <c r="B9" s="29" t="s">
        <v>5936</v>
      </c>
      <c r="C9" s="154"/>
      <c r="D9" s="66"/>
      <c r="E9" s="66"/>
      <c r="F9" s="46"/>
      <c r="G9" s="17"/>
      <c r="H9" s="67"/>
      <c r="I9" s="66"/>
      <c r="J9" s="17"/>
      <c r="K9" s="17"/>
      <c r="L9" s="17"/>
      <c r="M9" s="27"/>
      <c r="N9" s="27"/>
      <c r="O9" s="17"/>
      <c r="P9" s="17"/>
      <c r="Q9" s="17"/>
      <c r="R9" s="17"/>
      <c r="S9" s="17"/>
      <c r="T9" s="17"/>
      <c r="U9" s="17"/>
      <c r="V9" s="17"/>
      <c r="W9" s="17"/>
      <c r="X9" s="17"/>
      <c r="Y9" s="17"/>
      <c r="Z9" s="17"/>
      <c r="AA9" s="17"/>
      <c r="AB9" s="17"/>
      <c r="AC9" s="17"/>
      <c r="AD9" s="17"/>
      <c r="AE9" s="17"/>
      <c r="AF9" s="17"/>
    </row>
    <row r="10" ht="15.75" hidden="1" customHeight="1">
      <c r="A10" s="18"/>
      <c r="B10" s="19">
        <v>44523.0</v>
      </c>
      <c r="C10" s="17"/>
      <c r="D10" s="21"/>
      <c r="E10" s="22"/>
      <c r="F10" s="22"/>
      <c r="G10" s="22"/>
      <c r="H10" s="22"/>
      <c r="I10" s="22"/>
      <c r="J10" s="22"/>
      <c r="K10" s="23"/>
      <c r="L10" s="17"/>
      <c r="M10" s="17"/>
      <c r="N10" s="17"/>
      <c r="O10" s="17"/>
      <c r="P10" s="17"/>
      <c r="Q10" s="17"/>
      <c r="R10" s="17"/>
      <c r="S10" s="17"/>
      <c r="T10" s="17"/>
      <c r="U10" s="17"/>
      <c r="V10" s="17"/>
      <c r="W10" s="17"/>
      <c r="X10" s="17"/>
      <c r="Y10" s="17"/>
      <c r="Z10" s="17"/>
      <c r="AA10" s="17"/>
      <c r="AB10" s="17"/>
      <c r="AC10" s="17"/>
      <c r="AD10" s="17"/>
      <c r="AE10" s="17"/>
      <c r="AF10" s="17"/>
    </row>
    <row r="11" ht="15.75" hidden="1" customHeight="1">
      <c r="A11" s="24" t="s">
        <v>5934</v>
      </c>
      <c r="B11" s="29" t="s">
        <v>5936</v>
      </c>
      <c r="C11" s="17"/>
      <c r="D11" s="375" t="s">
        <v>5956</v>
      </c>
      <c r="E11" s="376"/>
      <c r="F11" s="376"/>
      <c r="G11" s="17"/>
      <c r="H11" s="17"/>
      <c r="I11" s="17"/>
      <c r="J11" s="17"/>
      <c r="K11" s="17"/>
      <c r="L11" s="1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9" t="s">
        <v>5936</v>
      </c>
      <c r="C12" s="17"/>
      <c r="D12" s="45"/>
      <c r="E12" s="45"/>
      <c r="F12" s="46"/>
      <c r="G12" s="17"/>
      <c r="H12" s="17"/>
      <c r="I12" s="45"/>
      <c r="J12" s="17"/>
      <c r="K12" s="17"/>
      <c r="L12" s="35"/>
      <c r="M12" s="27"/>
      <c r="N12" s="27"/>
      <c r="O12" s="17"/>
      <c r="P12" s="17"/>
      <c r="Q12" s="17"/>
      <c r="R12" s="17"/>
      <c r="S12" s="17"/>
      <c r="T12" s="17"/>
      <c r="U12" s="17"/>
      <c r="V12" s="17"/>
      <c r="W12" s="17"/>
      <c r="X12" s="17"/>
      <c r="Y12" s="17"/>
      <c r="Z12" s="17"/>
      <c r="AA12" s="17"/>
      <c r="AB12" s="17"/>
      <c r="AC12" s="17"/>
      <c r="AD12" s="17"/>
      <c r="AE12" s="17"/>
      <c r="AF12" s="17"/>
    </row>
    <row r="13" ht="15.75" hidden="1" customHeight="1">
      <c r="A13" s="28"/>
      <c r="B13" s="29" t="s">
        <v>5936</v>
      </c>
      <c r="C13" s="31" t="s">
        <v>73</v>
      </c>
      <c r="D13" s="51" t="s">
        <v>5957</v>
      </c>
      <c r="E13" s="51" t="s">
        <v>5958</v>
      </c>
      <c r="F13" s="372" t="s">
        <v>131</v>
      </c>
      <c r="G13" s="33" t="s">
        <v>5959</v>
      </c>
      <c r="H13" s="33" t="s">
        <v>5960</v>
      </c>
      <c r="I13" s="51" t="s">
        <v>5961</v>
      </c>
      <c r="J13" s="17" t="s">
        <v>5962</v>
      </c>
      <c r="K13" s="17"/>
      <c r="L13" s="39"/>
      <c r="M13" s="27"/>
      <c r="N13" s="27"/>
      <c r="O13" s="17"/>
      <c r="P13" s="17"/>
      <c r="Q13" s="17"/>
      <c r="R13" s="17"/>
      <c r="S13" s="17"/>
      <c r="T13" s="17"/>
      <c r="U13" s="17"/>
      <c r="V13" s="17"/>
      <c r="W13" s="17"/>
      <c r="X13" s="17"/>
      <c r="Y13" s="17"/>
      <c r="Z13" s="17"/>
      <c r="AA13" s="17"/>
      <c r="AB13" s="17"/>
      <c r="AC13" s="17"/>
      <c r="AD13" s="17"/>
      <c r="AE13" s="17"/>
      <c r="AF13" s="17"/>
    </row>
    <row r="14" ht="15.75" hidden="1" customHeight="1">
      <c r="A14" s="28"/>
      <c r="B14" s="29" t="s">
        <v>5936</v>
      </c>
      <c r="C14" s="60" t="s">
        <v>156</v>
      </c>
      <c r="D14" s="31" t="s">
        <v>5963</v>
      </c>
      <c r="E14" s="31" t="s">
        <v>5964</v>
      </c>
      <c r="F14" s="60" t="s">
        <v>136</v>
      </c>
      <c r="G14" s="33" t="s">
        <v>5965</v>
      </c>
      <c r="H14" s="62" t="s">
        <v>5966</v>
      </c>
      <c r="I14" s="31" t="s">
        <v>5967</v>
      </c>
      <c r="J14" s="17" t="s">
        <v>5968</v>
      </c>
      <c r="K14" s="17"/>
      <c r="L14" s="39"/>
      <c r="M14" s="27"/>
      <c r="N14" s="27"/>
      <c r="O14" s="17"/>
      <c r="P14" s="17"/>
      <c r="Q14" s="17"/>
      <c r="R14" s="17"/>
      <c r="S14" s="17"/>
      <c r="T14" s="17"/>
      <c r="U14" s="17"/>
      <c r="V14" s="17"/>
      <c r="W14" s="17"/>
      <c r="X14" s="17"/>
      <c r="Y14" s="17"/>
      <c r="Z14" s="17"/>
      <c r="AA14" s="17"/>
      <c r="AB14" s="17"/>
      <c r="AC14" s="17"/>
      <c r="AD14" s="17"/>
      <c r="AE14" s="17"/>
      <c r="AF14" s="17"/>
    </row>
    <row r="15" ht="15.75" hidden="1" customHeight="1">
      <c r="A15" s="28"/>
      <c r="B15" s="29" t="s">
        <v>5936</v>
      </c>
      <c r="C15" s="60" t="s">
        <v>156</v>
      </c>
      <c r="D15" s="31" t="s">
        <v>5969</v>
      </c>
      <c r="E15" s="31" t="s">
        <v>5970</v>
      </c>
      <c r="F15" s="60" t="s">
        <v>375</v>
      </c>
      <c r="G15" s="33" t="s">
        <v>5971</v>
      </c>
      <c r="H15" s="62" t="s">
        <v>5972</v>
      </c>
      <c r="I15" s="62" t="s">
        <v>5973</v>
      </c>
      <c r="J15" s="17" t="s">
        <v>5968</v>
      </c>
      <c r="K15" s="17"/>
      <c r="L15" s="39"/>
      <c r="M15" s="27"/>
      <c r="N15" s="27"/>
      <c r="O15" s="17"/>
      <c r="P15" s="17"/>
      <c r="Q15" s="17"/>
      <c r="R15" s="17"/>
      <c r="S15" s="17"/>
      <c r="T15" s="17"/>
      <c r="U15" s="17"/>
      <c r="V15" s="17"/>
      <c r="W15" s="17"/>
      <c r="X15" s="17"/>
      <c r="Y15" s="17"/>
      <c r="Z15" s="17"/>
      <c r="AA15" s="17"/>
      <c r="AB15" s="17"/>
      <c r="AC15" s="17"/>
      <c r="AD15" s="17"/>
      <c r="AE15" s="17"/>
      <c r="AF15" s="17"/>
    </row>
    <row r="16" ht="15.75" hidden="1" customHeight="1">
      <c r="A16" s="28"/>
      <c r="B16" s="29" t="s">
        <v>5936</v>
      </c>
      <c r="C16" s="31" t="s">
        <v>73</v>
      </c>
      <c r="D16" s="51" t="s">
        <v>5974</v>
      </c>
      <c r="E16" s="51" t="s">
        <v>5975</v>
      </c>
      <c r="F16" s="32">
        <v>0.7708333333333334</v>
      </c>
      <c r="G16" s="33" t="s">
        <v>5959</v>
      </c>
      <c r="H16" s="33" t="s">
        <v>5976</v>
      </c>
      <c r="I16" s="51" t="s">
        <v>5977</v>
      </c>
      <c r="J16" s="17" t="s">
        <v>5968</v>
      </c>
      <c r="K16" s="17"/>
      <c r="L16" s="39"/>
      <c r="M16" s="27"/>
      <c r="N16" s="27"/>
      <c r="O16" s="17"/>
      <c r="P16" s="17"/>
      <c r="Q16" s="17"/>
      <c r="R16" s="17"/>
      <c r="S16" s="17"/>
      <c r="T16" s="17"/>
      <c r="U16" s="17"/>
      <c r="V16" s="17"/>
      <c r="W16" s="17"/>
      <c r="X16" s="17"/>
      <c r="Y16" s="17"/>
      <c r="Z16" s="17"/>
      <c r="AA16" s="17"/>
      <c r="AB16" s="17"/>
      <c r="AC16" s="17"/>
      <c r="AD16" s="17"/>
      <c r="AE16" s="17"/>
      <c r="AF16" s="17"/>
    </row>
    <row r="17" ht="15.75" hidden="1" customHeight="1">
      <c r="A17" s="44"/>
      <c r="B17" s="29" t="s">
        <v>5936</v>
      </c>
      <c r="C17" s="154"/>
      <c r="D17" s="66"/>
      <c r="E17" s="66"/>
      <c r="F17" s="46"/>
      <c r="G17" s="17"/>
      <c r="H17" s="67"/>
      <c r="I17" s="66"/>
      <c r="J17" s="17"/>
      <c r="K17" s="17"/>
      <c r="L17" s="17"/>
      <c r="M17" s="27"/>
      <c r="N17" s="27"/>
      <c r="O17" s="17"/>
      <c r="P17" s="17"/>
      <c r="Q17" s="17"/>
      <c r="R17" s="17"/>
      <c r="S17" s="17"/>
      <c r="T17" s="17"/>
      <c r="U17" s="17"/>
      <c r="V17" s="17"/>
      <c r="W17" s="17"/>
      <c r="X17" s="17"/>
      <c r="Y17" s="17"/>
      <c r="Z17" s="17"/>
      <c r="AA17" s="17"/>
      <c r="AB17" s="17"/>
      <c r="AC17" s="17"/>
      <c r="AD17" s="17"/>
      <c r="AE17" s="17"/>
      <c r="AF17" s="17"/>
    </row>
    <row r="18" ht="15.75" hidden="1" customHeight="1">
      <c r="A18" s="18"/>
      <c r="B18" s="19">
        <v>44524.0</v>
      </c>
      <c r="C18" s="17"/>
      <c r="D18" s="21"/>
      <c r="E18" s="22"/>
      <c r="F18" s="22"/>
      <c r="G18" s="22"/>
      <c r="H18" s="22"/>
      <c r="I18" s="22"/>
      <c r="J18" s="22"/>
      <c r="K18" s="23"/>
      <c r="L18" s="17"/>
      <c r="M18" s="17"/>
      <c r="N18" s="17"/>
      <c r="O18" s="17"/>
      <c r="P18" s="17"/>
      <c r="Q18" s="17"/>
      <c r="R18" s="17"/>
      <c r="S18" s="17"/>
      <c r="T18" s="17"/>
      <c r="U18" s="17"/>
      <c r="V18" s="17"/>
      <c r="W18" s="17"/>
      <c r="X18" s="17"/>
      <c r="Y18" s="17"/>
      <c r="Z18" s="17"/>
      <c r="AA18" s="17"/>
      <c r="AB18" s="17"/>
      <c r="AC18" s="17"/>
      <c r="AD18" s="17"/>
      <c r="AE18" s="17"/>
      <c r="AF18" s="17"/>
    </row>
    <row r="19" ht="15.75" hidden="1" customHeight="1">
      <c r="A19" s="24" t="s">
        <v>5934</v>
      </c>
      <c r="B19" s="17"/>
      <c r="C19" s="17"/>
      <c r="D19" s="377"/>
      <c r="E19" s="378"/>
      <c r="F19" s="26"/>
      <c r="G19" s="17"/>
      <c r="H19" s="17"/>
      <c r="I19" s="17"/>
      <c r="J19" s="17"/>
      <c r="K19" s="17"/>
      <c r="L19" s="17"/>
      <c r="M19" s="27"/>
      <c r="N19" s="27"/>
      <c r="O19" s="17"/>
      <c r="P19" s="17"/>
      <c r="Q19" s="17"/>
      <c r="R19" s="17"/>
      <c r="S19" s="17"/>
      <c r="T19" s="17"/>
      <c r="U19" s="17"/>
      <c r="V19" s="17"/>
      <c r="W19" s="17"/>
      <c r="X19" s="17"/>
      <c r="Y19" s="17"/>
      <c r="Z19" s="17"/>
      <c r="AA19" s="17"/>
      <c r="AB19" s="17"/>
      <c r="AC19" s="17"/>
      <c r="AD19" s="17"/>
      <c r="AE19" s="17"/>
      <c r="AF19" s="17"/>
    </row>
    <row r="20" ht="15.75" hidden="1" customHeight="1">
      <c r="A20" s="28"/>
      <c r="B20" s="29" t="s">
        <v>5936</v>
      </c>
      <c r="C20" s="17"/>
      <c r="D20" s="45"/>
      <c r="E20" s="45"/>
      <c r="F20" s="46"/>
      <c r="G20" s="17"/>
      <c r="H20" s="17"/>
      <c r="I20" s="45"/>
      <c r="J20" s="17"/>
      <c r="K20" s="17"/>
      <c r="L20" s="35"/>
      <c r="M20" s="27"/>
      <c r="N20" s="27"/>
      <c r="O20" s="17"/>
      <c r="P20" s="17"/>
      <c r="Q20" s="17"/>
      <c r="R20" s="17"/>
      <c r="S20" s="17"/>
      <c r="T20" s="17"/>
      <c r="U20" s="17"/>
      <c r="V20" s="17"/>
      <c r="W20" s="17"/>
      <c r="X20" s="17"/>
      <c r="Y20" s="17"/>
      <c r="Z20" s="17"/>
      <c r="AA20" s="17"/>
      <c r="AB20" s="17"/>
      <c r="AC20" s="17"/>
      <c r="AD20" s="17"/>
      <c r="AE20" s="17"/>
      <c r="AF20" s="17"/>
    </row>
    <row r="21" ht="15.75" hidden="1" customHeight="1">
      <c r="A21" s="28"/>
      <c r="B21" s="29" t="s">
        <v>5936</v>
      </c>
      <c r="C21" s="62" t="s">
        <v>73</v>
      </c>
      <c r="D21" s="51" t="s">
        <v>5978</v>
      </c>
      <c r="E21" s="51" t="s">
        <v>5979</v>
      </c>
      <c r="F21" s="372" t="s">
        <v>5980</v>
      </c>
      <c r="G21" s="33" t="s">
        <v>5959</v>
      </c>
      <c r="H21" s="33" t="s">
        <v>5981</v>
      </c>
      <c r="I21" s="62" t="s">
        <v>5982</v>
      </c>
      <c r="J21" s="17" t="s">
        <v>5983</v>
      </c>
      <c r="K21" s="17"/>
      <c r="L21" s="39"/>
      <c r="M21" s="27"/>
      <c r="N21" s="27"/>
      <c r="O21" s="17"/>
      <c r="P21" s="17"/>
      <c r="Q21" s="17"/>
      <c r="R21" s="17"/>
      <c r="S21" s="17"/>
      <c r="T21" s="17"/>
      <c r="U21" s="17"/>
      <c r="V21" s="17"/>
      <c r="W21" s="17"/>
      <c r="X21" s="17"/>
      <c r="Y21" s="17"/>
      <c r="Z21" s="17"/>
      <c r="AA21" s="17"/>
      <c r="AB21" s="17"/>
      <c r="AC21" s="17"/>
      <c r="AD21" s="17"/>
      <c r="AE21" s="17"/>
      <c r="AF21" s="17"/>
    </row>
    <row r="22" ht="15.75" hidden="1" customHeight="1">
      <c r="A22" s="28"/>
      <c r="B22" s="29" t="s">
        <v>5936</v>
      </c>
      <c r="C22" s="62" t="s">
        <v>73</v>
      </c>
      <c r="D22" s="51" t="s">
        <v>5984</v>
      </c>
      <c r="E22" s="51" t="s">
        <v>5985</v>
      </c>
      <c r="F22" s="32">
        <v>0.5833333333333334</v>
      </c>
      <c r="G22" s="33" t="s">
        <v>5959</v>
      </c>
      <c r="H22" s="62" t="s">
        <v>5986</v>
      </c>
      <c r="I22" s="51" t="s">
        <v>5987</v>
      </c>
      <c r="J22" s="17" t="s">
        <v>5988</v>
      </c>
      <c r="K22" s="17"/>
      <c r="L22" s="39"/>
      <c r="M22" s="27"/>
      <c r="N22" s="27"/>
      <c r="O22" s="17"/>
      <c r="P22" s="17"/>
      <c r="Q22" s="17"/>
      <c r="R22" s="17"/>
      <c r="S22" s="17"/>
      <c r="T22" s="17"/>
      <c r="U22" s="17"/>
      <c r="V22" s="17"/>
      <c r="W22" s="17"/>
      <c r="X22" s="17"/>
      <c r="Y22" s="17"/>
      <c r="Z22" s="17"/>
      <c r="AA22" s="17"/>
      <c r="AB22" s="17"/>
      <c r="AC22" s="17"/>
      <c r="AD22" s="17"/>
      <c r="AE22" s="17"/>
      <c r="AF22" s="17"/>
    </row>
    <row r="23" ht="15.75" hidden="1" customHeight="1">
      <c r="A23" s="28"/>
      <c r="B23" s="29" t="s">
        <v>5936</v>
      </c>
      <c r="C23" s="62" t="s">
        <v>73</v>
      </c>
      <c r="D23" s="51" t="s">
        <v>5989</v>
      </c>
      <c r="E23" s="51" t="s">
        <v>5990</v>
      </c>
      <c r="F23" s="32">
        <v>0.6666666666666666</v>
      </c>
      <c r="G23" s="33" t="s">
        <v>5959</v>
      </c>
      <c r="H23" s="62" t="s">
        <v>5991</v>
      </c>
      <c r="I23" s="51" t="s">
        <v>5992</v>
      </c>
      <c r="J23" s="17" t="s">
        <v>5988</v>
      </c>
      <c r="K23" s="17"/>
      <c r="L23" s="39"/>
      <c r="M23" s="27"/>
      <c r="N23" s="27"/>
      <c r="O23" s="17"/>
      <c r="P23" s="17"/>
      <c r="Q23" s="17"/>
      <c r="R23" s="17"/>
      <c r="S23" s="17"/>
      <c r="T23" s="17"/>
      <c r="U23" s="17"/>
      <c r="V23" s="17"/>
      <c r="W23" s="17"/>
      <c r="X23" s="17"/>
      <c r="Y23" s="17"/>
      <c r="Z23" s="17"/>
      <c r="AA23" s="17"/>
      <c r="AB23" s="17"/>
      <c r="AC23" s="17"/>
      <c r="AD23" s="17"/>
      <c r="AE23" s="17"/>
      <c r="AF23" s="17"/>
    </row>
    <row r="24" ht="15.75" hidden="1" customHeight="1">
      <c r="A24" s="28"/>
      <c r="B24" s="29" t="s">
        <v>5936</v>
      </c>
      <c r="C24" s="62" t="s">
        <v>73</v>
      </c>
      <c r="D24" s="51" t="s">
        <v>5993</v>
      </c>
      <c r="E24" s="51" t="s">
        <v>5994</v>
      </c>
      <c r="F24" s="32">
        <v>0.75</v>
      </c>
      <c r="G24" s="33" t="s">
        <v>5995</v>
      </c>
      <c r="H24" s="33" t="s">
        <v>5996</v>
      </c>
      <c r="I24" s="31" t="s">
        <v>5997</v>
      </c>
      <c r="J24" s="17" t="s">
        <v>5988</v>
      </c>
      <c r="K24" s="17"/>
      <c r="L24" s="39"/>
      <c r="M24" s="27"/>
      <c r="N24" s="27"/>
      <c r="O24" s="17"/>
      <c r="P24" s="17"/>
      <c r="Q24" s="17"/>
      <c r="R24" s="17"/>
      <c r="S24" s="17"/>
      <c r="T24" s="17"/>
      <c r="U24" s="17"/>
      <c r="V24" s="17"/>
      <c r="W24" s="17"/>
      <c r="X24" s="17"/>
      <c r="Y24" s="17"/>
      <c r="Z24" s="17"/>
      <c r="AA24" s="17"/>
      <c r="AB24" s="17"/>
      <c r="AC24" s="17"/>
      <c r="AD24" s="17"/>
      <c r="AE24" s="17"/>
      <c r="AF24" s="17"/>
    </row>
    <row r="25" ht="15.75" hidden="1" customHeight="1">
      <c r="A25" s="44"/>
      <c r="B25" s="29" t="s">
        <v>5936</v>
      </c>
      <c r="C25" s="154"/>
      <c r="D25" s="66"/>
      <c r="E25" s="66"/>
      <c r="F25" s="46"/>
      <c r="G25" s="17"/>
      <c r="H25" s="67"/>
      <c r="I25" s="66"/>
      <c r="J25" s="17"/>
      <c r="K25" s="17"/>
      <c r="L25" s="17"/>
      <c r="M25" s="27"/>
      <c r="N25" s="27"/>
      <c r="O25" s="17"/>
      <c r="P25" s="17"/>
      <c r="Q25" s="17"/>
      <c r="R25" s="17"/>
      <c r="S25" s="17"/>
      <c r="T25" s="17"/>
      <c r="U25" s="17"/>
      <c r="V25" s="17"/>
      <c r="W25" s="17"/>
      <c r="X25" s="17"/>
      <c r="Y25" s="17"/>
      <c r="Z25" s="17"/>
      <c r="AA25" s="17"/>
      <c r="AB25" s="17"/>
      <c r="AC25" s="17"/>
      <c r="AD25" s="17"/>
      <c r="AE25" s="17"/>
      <c r="AF25" s="17"/>
    </row>
    <row r="26" ht="15.75" hidden="1" customHeight="1">
      <c r="A26" s="18"/>
      <c r="B26" s="19">
        <v>44525.0</v>
      </c>
      <c r="C26" s="17"/>
      <c r="D26" s="21"/>
      <c r="E26" s="22"/>
      <c r="F26" s="22"/>
      <c r="G26" s="22"/>
      <c r="H26" s="22"/>
      <c r="I26" s="22"/>
      <c r="J26" s="22"/>
      <c r="K26" s="23"/>
      <c r="L26" s="17"/>
      <c r="M26" s="17"/>
      <c r="N26" s="17"/>
      <c r="O26" s="17"/>
      <c r="P26" s="17"/>
      <c r="Q26" s="17"/>
      <c r="R26" s="17"/>
      <c r="S26" s="17"/>
      <c r="T26" s="17"/>
      <c r="U26" s="17"/>
      <c r="V26" s="17"/>
      <c r="W26" s="17"/>
      <c r="X26" s="17"/>
      <c r="Y26" s="17"/>
      <c r="Z26" s="17"/>
      <c r="AA26" s="17"/>
      <c r="AB26" s="17"/>
      <c r="AC26" s="17"/>
      <c r="AD26" s="17"/>
      <c r="AE26" s="17"/>
      <c r="AF26" s="17"/>
    </row>
    <row r="27" ht="15.75" hidden="1" customHeight="1">
      <c r="A27" s="24" t="s">
        <v>5934</v>
      </c>
      <c r="B27" s="17"/>
      <c r="C27" s="17"/>
      <c r="D27" s="377"/>
      <c r="E27" s="378"/>
      <c r="F27" s="26"/>
      <c r="G27" s="17"/>
      <c r="H27" s="17"/>
      <c r="I27" s="17"/>
      <c r="J27" s="17"/>
      <c r="K27" s="17"/>
      <c r="L27" s="17"/>
      <c r="M27" s="27"/>
      <c r="N27" s="27"/>
      <c r="O27" s="17"/>
      <c r="P27" s="17"/>
      <c r="Q27" s="17"/>
      <c r="R27" s="17"/>
      <c r="S27" s="17"/>
      <c r="T27" s="17"/>
      <c r="U27" s="17"/>
      <c r="V27" s="17"/>
      <c r="W27" s="17"/>
      <c r="X27" s="17"/>
      <c r="Y27" s="17"/>
      <c r="Z27" s="17"/>
      <c r="AA27" s="17"/>
      <c r="AB27" s="17"/>
      <c r="AC27" s="17"/>
      <c r="AD27" s="17"/>
      <c r="AE27" s="17"/>
      <c r="AF27" s="17"/>
    </row>
    <row r="28" ht="15.75" hidden="1" customHeight="1">
      <c r="A28" s="28"/>
      <c r="B28" s="29" t="s">
        <v>5936</v>
      </c>
      <c r="C28" s="62" t="s">
        <v>73</v>
      </c>
      <c r="D28" s="51" t="s">
        <v>5998</v>
      </c>
      <c r="E28" s="51" t="s">
        <v>5999</v>
      </c>
      <c r="F28" s="32">
        <v>0.5</v>
      </c>
      <c r="G28" s="33" t="s">
        <v>5959</v>
      </c>
      <c r="H28" s="33" t="s">
        <v>6000</v>
      </c>
      <c r="I28" s="51" t="s">
        <v>6001</v>
      </c>
      <c r="J28" s="17" t="s">
        <v>6002</v>
      </c>
      <c r="K28" s="17"/>
      <c r="L28" s="35"/>
      <c r="M28" s="27"/>
      <c r="N28" s="27"/>
      <c r="O28" s="17"/>
      <c r="P28" s="17"/>
      <c r="Q28" s="17"/>
      <c r="R28" s="17"/>
      <c r="S28" s="17"/>
      <c r="T28" s="17"/>
      <c r="U28" s="17"/>
      <c r="V28" s="17"/>
      <c r="W28" s="17"/>
      <c r="X28" s="17"/>
      <c r="Y28" s="17"/>
      <c r="Z28" s="17"/>
      <c r="AA28" s="17"/>
      <c r="AB28" s="17"/>
      <c r="AC28" s="17"/>
      <c r="AD28" s="17"/>
      <c r="AE28" s="17"/>
      <c r="AF28" s="17"/>
    </row>
    <row r="29" ht="15.75" hidden="1" customHeight="1">
      <c r="A29" s="28"/>
      <c r="B29" s="29" t="s">
        <v>5936</v>
      </c>
      <c r="C29" s="371" t="s">
        <v>100</v>
      </c>
      <c r="D29" s="31" t="s">
        <v>5946</v>
      </c>
      <c r="E29" s="31" t="s">
        <v>5947</v>
      </c>
      <c r="F29" s="32">
        <v>0.6666666666666666</v>
      </c>
      <c r="G29" s="33" t="s">
        <v>5948</v>
      </c>
      <c r="H29" s="62" t="s">
        <v>5949</v>
      </c>
      <c r="I29" s="63" t="s">
        <v>5950</v>
      </c>
      <c r="J29" s="17" t="s">
        <v>5988</v>
      </c>
      <c r="K29" s="17"/>
      <c r="L29" s="39"/>
      <c r="M29" s="27"/>
      <c r="N29" s="27"/>
      <c r="O29" s="17"/>
      <c r="P29" s="17"/>
      <c r="Q29" s="17"/>
      <c r="R29" s="17"/>
      <c r="S29" s="17"/>
      <c r="T29" s="17"/>
      <c r="U29" s="17"/>
      <c r="V29" s="17"/>
      <c r="W29" s="17"/>
      <c r="X29" s="17"/>
      <c r="Y29" s="17"/>
      <c r="Z29" s="17"/>
      <c r="AA29" s="17"/>
      <c r="AB29" s="17"/>
      <c r="AC29" s="17"/>
      <c r="AD29" s="17"/>
      <c r="AE29" s="17"/>
      <c r="AF29" s="17"/>
    </row>
    <row r="30" ht="15.75" hidden="1" customHeight="1">
      <c r="A30" s="28"/>
      <c r="B30" s="29" t="s">
        <v>5936</v>
      </c>
      <c r="C30" s="236"/>
      <c r="D30" s="66"/>
      <c r="E30" s="66"/>
      <c r="F30" s="46"/>
      <c r="G30" s="17"/>
      <c r="H30" s="45"/>
      <c r="I30" s="66"/>
      <c r="J30" s="17"/>
      <c r="K30" s="17"/>
      <c r="L30" s="39"/>
      <c r="M30" s="27"/>
      <c r="N30" s="27"/>
      <c r="O30" s="17"/>
      <c r="P30" s="17"/>
      <c r="Q30" s="17"/>
      <c r="R30" s="17"/>
      <c r="S30" s="17"/>
      <c r="T30" s="17"/>
      <c r="U30" s="17"/>
      <c r="V30" s="17"/>
      <c r="W30" s="17"/>
      <c r="X30" s="17"/>
      <c r="Y30" s="17"/>
      <c r="Z30" s="17"/>
      <c r="AA30" s="17"/>
      <c r="AB30" s="17"/>
      <c r="AC30" s="17"/>
      <c r="AD30" s="17"/>
      <c r="AE30" s="17"/>
      <c r="AF30" s="17"/>
    </row>
    <row r="31" ht="15.75" hidden="1" customHeight="1">
      <c r="A31" s="28"/>
      <c r="B31" s="29" t="s">
        <v>5936</v>
      </c>
      <c r="C31" s="379"/>
      <c r="D31" s="317"/>
      <c r="E31" s="317"/>
      <c r="F31" s="162"/>
      <c r="G31" s="164"/>
      <c r="H31" s="377"/>
      <c r="I31" s="343"/>
      <c r="J31" s="17"/>
      <c r="K31" s="17"/>
      <c r="L31" s="39"/>
      <c r="M31" s="27"/>
      <c r="N31" s="27"/>
      <c r="O31" s="17"/>
      <c r="P31" s="17"/>
      <c r="Q31" s="17"/>
      <c r="R31" s="17"/>
      <c r="S31" s="17"/>
      <c r="T31" s="17"/>
      <c r="U31" s="17"/>
      <c r="V31" s="17"/>
      <c r="W31" s="17"/>
      <c r="X31" s="17"/>
      <c r="Y31" s="17"/>
      <c r="Z31" s="17"/>
      <c r="AA31" s="17"/>
      <c r="AB31" s="17"/>
      <c r="AC31" s="17"/>
      <c r="AD31" s="17"/>
      <c r="AE31" s="17"/>
      <c r="AF31" s="17"/>
    </row>
    <row r="32" ht="15.75" hidden="1" customHeight="1">
      <c r="A32" s="28"/>
      <c r="B32" s="29" t="s">
        <v>5936</v>
      </c>
      <c r="C32" s="236"/>
      <c r="D32" s="66"/>
      <c r="E32" s="66"/>
      <c r="F32" s="46"/>
      <c r="G32" s="17"/>
      <c r="H32" s="17"/>
      <c r="I32" s="66"/>
      <c r="J32" s="17"/>
      <c r="K32" s="17"/>
      <c r="L32" s="39"/>
      <c r="M32" s="27"/>
      <c r="N32" s="27"/>
      <c r="O32" s="17"/>
      <c r="P32" s="17"/>
      <c r="Q32" s="17"/>
      <c r="R32" s="17"/>
      <c r="S32" s="17"/>
      <c r="T32" s="17"/>
      <c r="U32" s="17"/>
      <c r="V32" s="17"/>
      <c r="W32" s="17"/>
      <c r="X32" s="17"/>
      <c r="Y32" s="17"/>
      <c r="Z32" s="17"/>
      <c r="AA32" s="17"/>
      <c r="AB32" s="17"/>
      <c r="AC32" s="17"/>
      <c r="AD32" s="17"/>
      <c r="AE32" s="17"/>
      <c r="AF32" s="17"/>
    </row>
    <row r="33" ht="15.75" hidden="1" customHeight="1">
      <c r="A33" s="44"/>
      <c r="B33" s="29" t="s">
        <v>5936</v>
      </c>
      <c r="C33" s="154"/>
      <c r="D33" s="66"/>
      <c r="E33" s="66"/>
      <c r="F33" s="46"/>
      <c r="G33" s="17"/>
      <c r="H33" s="67"/>
      <c r="I33" s="66"/>
      <c r="J33" s="17"/>
      <c r="K33" s="17"/>
      <c r="L33" s="17"/>
      <c r="M33" s="27"/>
      <c r="N33" s="27"/>
      <c r="O33" s="17"/>
      <c r="P33" s="17"/>
      <c r="Q33" s="17"/>
      <c r="R33" s="17"/>
      <c r="S33" s="17"/>
      <c r="T33" s="17"/>
      <c r="U33" s="17"/>
      <c r="V33" s="17"/>
      <c r="W33" s="17"/>
      <c r="X33" s="17"/>
      <c r="Y33" s="17"/>
      <c r="Z33" s="17"/>
      <c r="AA33" s="17"/>
      <c r="AB33" s="17"/>
      <c r="AC33" s="17"/>
      <c r="AD33" s="17"/>
      <c r="AE33" s="17"/>
      <c r="AF33" s="17"/>
    </row>
    <row r="34" ht="15.75" customHeight="1">
      <c r="A34" s="18"/>
      <c r="B34" s="19">
        <v>44623.0</v>
      </c>
      <c r="C34" s="27"/>
      <c r="D34" s="27"/>
      <c r="E34" s="27"/>
      <c r="F34" s="74"/>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24" t="s">
        <v>6003</v>
      </c>
      <c r="B35" s="17"/>
      <c r="C35" s="27"/>
      <c r="D35" s="27"/>
      <c r="E35" s="27"/>
      <c r="F35" s="74"/>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28"/>
      <c r="B36" s="29" t="s">
        <v>6004</v>
      </c>
      <c r="C36" s="27"/>
      <c r="D36" s="269" t="s">
        <v>6005</v>
      </c>
      <c r="E36" s="95"/>
      <c r="F36" s="74"/>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8"/>
      <c r="B37" s="29" t="s">
        <v>6004</v>
      </c>
      <c r="C37" s="81" t="s">
        <v>66</v>
      </c>
      <c r="D37" s="31" t="s">
        <v>6006</v>
      </c>
      <c r="E37" s="31" t="s">
        <v>6007</v>
      </c>
      <c r="F37" s="380">
        <v>0.5833333333333334</v>
      </c>
      <c r="G37" s="81" t="s">
        <v>6008</v>
      </c>
      <c r="H37" s="81" t="s">
        <v>6009</v>
      </c>
      <c r="I37" s="51" t="s">
        <v>6010</v>
      </c>
      <c r="J37" s="27" t="s">
        <v>6011</v>
      </c>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28"/>
      <c r="B38" s="29" t="s">
        <v>6004</v>
      </c>
      <c r="C38" s="81" t="s">
        <v>66</v>
      </c>
      <c r="D38" s="31" t="s">
        <v>6012</v>
      </c>
      <c r="E38" s="31" t="s">
        <v>6013</v>
      </c>
      <c r="F38" s="380">
        <v>0.5833333333333334</v>
      </c>
      <c r="G38" s="81" t="s">
        <v>6008</v>
      </c>
      <c r="H38" s="81" t="s">
        <v>6009</v>
      </c>
      <c r="I38" s="51" t="s">
        <v>6010</v>
      </c>
      <c r="J38" s="27" t="s">
        <v>6011</v>
      </c>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8"/>
      <c r="B39" s="29" t="s">
        <v>6004</v>
      </c>
      <c r="C39" s="81" t="s">
        <v>66</v>
      </c>
      <c r="D39" s="31" t="s">
        <v>6014</v>
      </c>
      <c r="E39" s="31" t="s">
        <v>6015</v>
      </c>
      <c r="F39" s="380">
        <v>0.5833333333333334</v>
      </c>
      <c r="G39" s="81" t="s">
        <v>6008</v>
      </c>
      <c r="H39" s="81" t="s">
        <v>6009</v>
      </c>
      <c r="I39" s="51" t="s">
        <v>6010</v>
      </c>
      <c r="J39" s="27" t="s">
        <v>6011</v>
      </c>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8"/>
      <c r="B40" s="29" t="s">
        <v>6004</v>
      </c>
      <c r="C40" s="154"/>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44"/>
      <c r="B41" s="29" t="s">
        <v>6004</v>
      </c>
      <c r="C41" s="154"/>
      <c r="D41" s="27"/>
      <c r="E41" s="27"/>
      <c r="F41" s="74"/>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18"/>
      <c r="B42" s="19">
        <v>44624.0</v>
      </c>
      <c r="C42" s="154"/>
      <c r="D42" s="27"/>
      <c r="E42" s="27"/>
      <c r="F42" s="74"/>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24" t="s">
        <v>6003</v>
      </c>
      <c r="B43" s="17"/>
      <c r="C43" s="154"/>
      <c r="D43" s="27"/>
      <c r="E43" s="27"/>
      <c r="F43" s="74"/>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28"/>
      <c r="B44" s="29" t="s">
        <v>6004</v>
      </c>
      <c r="C44" s="154"/>
      <c r="D44" s="27"/>
      <c r="E44" s="95"/>
      <c r="F44" s="74"/>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28"/>
      <c r="B45" s="29" t="s">
        <v>6004</v>
      </c>
      <c r="C45" s="154"/>
      <c r="D45" s="269" t="s">
        <v>6005</v>
      </c>
      <c r="E45" s="27"/>
      <c r="F45" s="381"/>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28"/>
      <c r="B46" s="29" t="s">
        <v>6004</v>
      </c>
      <c r="C46" s="182" t="s">
        <v>149</v>
      </c>
      <c r="D46" s="36" t="s">
        <v>6006</v>
      </c>
      <c r="E46" s="36" t="s">
        <v>6007</v>
      </c>
      <c r="F46" s="76">
        <v>0.5833333333333334</v>
      </c>
      <c r="G46" s="77" t="s">
        <v>6008</v>
      </c>
      <c r="H46" s="77" t="s">
        <v>6009</v>
      </c>
      <c r="I46" s="36" t="s">
        <v>6010</v>
      </c>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8"/>
      <c r="B47" s="29" t="s">
        <v>6004</v>
      </c>
      <c r="C47" s="182" t="s">
        <v>149</v>
      </c>
      <c r="D47" s="36" t="s">
        <v>6012</v>
      </c>
      <c r="E47" s="36" t="s">
        <v>6013</v>
      </c>
      <c r="F47" s="76">
        <v>0.5833333333333334</v>
      </c>
      <c r="G47" s="77" t="s">
        <v>6008</v>
      </c>
      <c r="H47" s="77" t="s">
        <v>6009</v>
      </c>
      <c r="I47" s="36" t="s">
        <v>6010</v>
      </c>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8"/>
      <c r="B48" s="29" t="s">
        <v>6004</v>
      </c>
      <c r="C48" s="182" t="s">
        <v>149</v>
      </c>
      <c r="D48" s="36" t="s">
        <v>6014</v>
      </c>
      <c r="E48" s="36" t="s">
        <v>6015</v>
      </c>
      <c r="F48" s="76">
        <v>0.5833333333333334</v>
      </c>
      <c r="G48" s="77" t="s">
        <v>6008</v>
      </c>
      <c r="H48" s="77" t="s">
        <v>6009</v>
      </c>
      <c r="I48" s="36" t="s">
        <v>6010</v>
      </c>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44"/>
      <c r="B49" s="29" t="s">
        <v>6004</v>
      </c>
      <c r="C49" s="154"/>
      <c r="D49" s="27"/>
      <c r="E49" s="27"/>
      <c r="F49" s="381"/>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18"/>
      <c r="B50" s="19">
        <v>44627.0</v>
      </c>
      <c r="C50" s="154"/>
      <c r="D50" s="27"/>
      <c r="E50" s="27"/>
      <c r="F50" s="74"/>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24" t="s">
        <v>6003</v>
      </c>
      <c r="B51" s="17"/>
      <c r="C51" s="154"/>
      <c r="D51" s="27" t="s">
        <v>6016</v>
      </c>
      <c r="E51" s="27"/>
      <c r="F51" s="74"/>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28"/>
      <c r="B52" s="29" t="s">
        <v>6004</v>
      </c>
      <c r="C52" s="165" t="s">
        <v>66</v>
      </c>
      <c r="D52" s="51" t="s">
        <v>5969</v>
      </c>
      <c r="E52" s="51" t="s">
        <v>5970</v>
      </c>
      <c r="F52" s="91" t="s">
        <v>6017</v>
      </c>
      <c r="G52" s="81" t="s">
        <v>1240</v>
      </c>
      <c r="H52" s="81" t="s">
        <v>6018</v>
      </c>
      <c r="I52" s="81" t="s">
        <v>6019</v>
      </c>
      <c r="J52" s="27" t="s">
        <v>6020</v>
      </c>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28"/>
      <c r="B53" s="29" t="s">
        <v>6004</v>
      </c>
      <c r="C53" s="165" t="s">
        <v>66</v>
      </c>
      <c r="D53" s="51" t="s">
        <v>6021</v>
      </c>
      <c r="E53" s="51" t="s">
        <v>6022</v>
      </c>
      <c r="F53" s="80">
        <v>0.5833333333333334</v>
      </c>
      <c r="G53" s="81" t="s">
        <v>1240</v>
      </c>
      <c r="H53" s="81" t="s">
        <v>6023</v>
      </c>
      <c r="I53" s="51" t="s">
        <v>6024</v>
      </c>
      <c r="J53" s="27" t="s">
        <v>6025</v>
      </c>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8"/>
      <c r="B54" s="29" t="s">
        <v>6004</v>
      </c>
      <c r="C54" s="165" t="s">
        <v>66</v>
      </c>
      <c r="D54" s="51" t="s">
        <v>6026</v>
      </c>
      <c r="E54" s="51" t="s">
        <v>6027</v>
      </c>
      <c r="F54" s="80">
        <v>0.5833333333333334</v>
      </c>
      <c r="G54" s="81" t="s">
        <v>1240</v>
      </c>
      <c r="H54" s="81" t="s">
        <v>6023</v>
      </c>
      <c r="I54" s="51" t="s">
        <v>6024</v>
      </c>
      <c r="J54" s="27" t="s">
        <v>6025</v>
      </c>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28"/>
      <c r="B55" s="29" t="s">
        <v>6004</v>
      </c>
      <c r="C55" s="165" t="s">
        <v>66</v>
      </c>
      <c r="D55" s="51" t="s">
        <v>6028</v>
      </c>
      <c r="E55" s="51" t="s">
        <v>6029</v>
      </c>
      <c r="F55" s="80">
        <v>0.5833333333333334</v>
      </c>
      <c r="G55" s="81" t="s">
        <v>1240</v>
      </c>
      <c r="H55" s="81" t="s">
        <v>6023</v>
      </c>
      <c r="I55" s="51" t="s">
        <v>6024</v>
      </c>
      <c r="J55" s="27" t="s">
        <v>6025</v>
      </c>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28"/>
      <c r="B56" s="29" t="s">
        <v>6004</v>
      </c>
      <c r="C56" s="154"/>
      <c r="D56" s="27"/>
      <c r="E56" s="27"/>
      <c r="F56" s="78"/>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44"/>
      <c r="B57" s="29" t="s">
        <v>6004</v>
      </c>
      <c r="C57" s="154"/>
      <c r="D57" s="27"/>
      <c r="E57" s="27"/>
      <c r="F57" s="74"/>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18"/>
      <c r="B58" s="135">
        <v>44628.0</v>
      </c>
      <c r="C58" s="154"/>
      <c r="D58" s="27"/>
      <c r="E58" s="27"/>
      <c r="F58" s="74"/>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136" t="s">
        <v>6003</v>
      </c>
      <c r="B59" s="39"/>
      <c r="C59" s="154"/>
      <c r="D59" s="27" t="s">
        <v>6016</v>
      </c>
      <c r="E59" s="27"/>
      <c r="F59" s="74"/>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28"/>
      <c r="B60" s="137" t="s">
        <v>6004</v>
      </c>
      <c r="C60" s="165" t="s">
        <v>66</v>
      </c>
      <c r="D60" s="51" t="s">
        <v>6030</v>
      </c>
      <c r="E60" s="51" t="s">
        <v>6031</v>
      </c>
      <c r="F60" s="80">
        <v>0.4375</v>
      </c>
      <c r="G60" s="81" t="s">
        <v>1240</v>
      </c>
      <c r="H60" s="109" t="s">
        <v>6032</v>
      </c>
      <c r="I60" s="51" t="s">
        <v>6033</v>
      </c>
      <c r="J60" s="27" t="s">
        <v>6034</v>
      </c>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8"/>
      <c r="B61" s="137" t="s">
        <v>6004</v>
      </c>
      <c r="C61" s="154"/>
      <c r="D61" s="27"/>
      <c r="E61" s="27"/>
      <c r="F61" s="74"/>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8"/>
      <c r="B62" s="137" t="s">
        <v>6004</v>
      </c>
      <c r="C62" s="154"/>
      <c r="D62" s="27"/>
      <c r="E62" s="27"/>
      <c r="F62" s="74"/>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28"/>
      <c r="B63" s="137" t="s">
        <v>6004</v>
      </c>
      <c r="C63" s="154"/>
      <c r="D63" s="27"/>
      <c r="E63" s="27"/>
      <c r="F63" s="74"/>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28"/>
      <c r="B64" s="137" t="s">
        <v>6004</v>
      </c>
      <c r="C64" s="154"/>
      <c r="D64" s="27"/>
      <c r="E64" s="27"/>
      <c r="F64" s="74"/>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44"/>
      <c r="B65" s="137" t="s">
        <v>6004</v>
      </c>
      <c r="C65" s="154"/>
      <c r="D65" s="27"/>
      <c r="E65" s="27"/>
      <c r="F65" s="74"/>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18"/>
      <c r="B66" s="135">
        <v>44629.0</v>
      </c>
      <c r="C66" s="154"/>
      <c r="D66" s="27"/>
      <c r="E66" s="27"/>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136" t="s">
        <v>6003</v>
      </c>
      <c r="B67" s="39"/>
      <c r="C67" s="154"/>
      <c r="D67" s="27"/>
      <c r="E67" s="27"/>
      <c r="F67" s="74"/>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8"/>
      <c r="B68" s="137" t="s">
        <v>6004</v>
      </c>
      <c r="C68" s="154"/>
      <c r="D68" s="27"/>
      <c r="E68" s="27"/>
      <c r="F68" s="74"/>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8"/>
      <c r="B69" s="137" t="s">
        <v>6004</v>
      </c>
      <c r="C69" s="154"/>
      <c r="D69" s="271" t="s">
        <v>3505</v>
      </c>
      <c r="E69" s="111"/>
      <c r="F69" s="74"/>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8"/>
      <c r="B70" s="137" t="s">
        <v>6004</v>
      </c>
      <c r="C70" s="154"/>
      <c r="D70" s="112"/>
      <c r="E70" s="113"/>
      <c r="F70" s="74"/>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28"/>
      <c r="B71" s="137" t="s">
        <v>6004</v>
      </c>
      <c r="C71" s="154"/>
      <c r="D71" s="112"/>
      <c r="E71" s="113"/>
      <c r="F71" s="74"/>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28"/>
      <c r="B72" s="137" t="s">
        <v>6004</v>
      </c>
      <c r="C72" s="154"/>
      <c r="D72" s="114"/>
      <c r="E72" s="115"/>
      <c r="F72" s="74"/>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44"/>
      <c r="B73" s="137" t="s">
        <v>6004</v>
      </c>
      <c r="C73" s="154"/>
      <c r="D73" s="27"/>
      <c r="E73" s="27"/>
      <c r="F73" s="74"/>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18"/>
      <c r="B74" s="135">
        <v>44630.0</v>
      </c>
      <c r="C74" s="154"/>
      <c r="D74" s="27"/>
      <c r="E74" s="27"/>
      <c r="F74" s="74"/>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136" t="s">
        <v>6003</v>
      </c>
      <c r="B75" s="39"/>
      <c r="C75" s="154"/>
      <c r="D75" s="27"/>
      <c r="E75" s="27"/>
      <c r="F75" s="74"/>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8"/>
      <c r="B76" s="137" t="s">
        <v>6004</v>
      </c>
      <c r="C76" s="154"/>
      <c r="D76" s="271" t="s">
        <v>3505</v>
      </c>
      <c r="E76" s="111"/>
      <c r="F76" s="74"/>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8"/>
      <c r="B77" s="137" t="s">
        <v>6004</v>
      </c>
      <c r="C77" s="154"/>
      <c r="D77" s="112"/>
      <c r="E77" s="113"/>
      <c r="F77" s="74"/>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28"/>
      <c r="B78" s="137" t="s">
        <v>6004</v>
      </c>
      <c r="C78" s="154"/>
      <c r="D78" s="112"/>
      <c r="E78" s="113"/>
      <c r="F78" s="74"/>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28"/>
      <c r="B79" s="137" t="s">
        <v>6004</v>
      </c>
      <c r="C79" s="154"/>
      <c r="D79" s="114"/>
      <c r="E79" s="115"/>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28"/>
      <c r="B80" s="137" t="s">
        <v>6004</v>
      </c>
      <c r="C80" s="154"/>
      <c r="D80" s="27"/>
      <c r="E80" s="27"/>
      <c r="F80" s="74"/>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44"/>
      <c r="B81" s="137" t="s">
        <v>6004</v>
      </c>
      <c r="C81" s="154"/>
      <c r="D81" s="27"/>
      <c r="E81" s="27"/>
      <c r="F81" s="74"/>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18"/>
      <c r="B82" s="135">
        <v>44631.0</v>
      </c>
      <c r="C82" s="154"/>
      <c r="D82" s="27"/>
      <c r="E82" s="27"/>
      <c r="F82" s="74"/>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136" t="s">
        <v>6003</v>
      </c>
      <c r="B83" s="39"/>
      <c r="C83" s="154"/>
      <c r="D83" s="27"/>
      <c r="E83" s="27"/>
      <c r="F83" s="74"/>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8"/>
      <c r="B84" s="137" t="s">
        <v>6004</v>
      </c>
      <c r="C84" s="154"/>
      <c r="D84" s="27"/>
      <c r="E84" s="27"/>
      <c r="F84" s="74"/>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8"/>
      <c r="B85" s="137" t="s">
        <v>6004</v>
      </c>
      <c r="C85" s="154"/>
      <c r="D85" s="271" t="s">
        <v>3505</v>
      </c>
      <c r="E85" s="111"/>
      <c r="F85" s="74"/>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8"/>
      <c r="B86" s="137" t="s">
        <v>6004</v>
      </c>
      <c r="C86" s="154"/>
      <c r="D86" s="112"/>
      <c r="E86" s="113"/>
      <c r="F86" s="74"/>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28"/>
      <c r="B87" s="137" t="s">
        <v>6004</v>
      </c>
      <c r="C87" s="154"/>
      <c r="D87" s="112"/>
      <c r="E87" s="113"/>
      <c r="F87" s="74"/>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28"/>
      <c r="B88" s="137" t="s">
        <v>6004</v>
      </c>
      <c r="C88" s="154"/>
      <c r="D88" s="114"/>
      <c r="E88" s="115"/>
      <c r="F88" s="74"/>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44"/>
      <c r="B89" s="137" t="s">
        <v>6004</v>
      </c>
      <c r="C89" s="154"/>
      <c r="D89" s="27"/>
      <c r="E89" s="27"/>
      <c r="F89" s="74"/>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18"/>
      <c r="B90" s="135">
        <v>44643.0</v>
      </c>
      <c r="C90" s="154"/>
      <c r="D90" s="27"/>
      <c r="E90" s="27"/>
      <c r="F90" s="74"/>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136" t="s">
        <v>6003</v>
      </c>
      <c r="B91" s="39"/>
      <c r="C91" s="154"/>
      <c r="D91" s="27"/>
      <c r="E91" s="95"/>
      <c r="F91" s="74"/>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8"/>
      <c r="B92" s="137" t="s">
        <v>6004</v>
      </c>
      <c r="C92" s="154"/>
      <c r="D92" s="27"/>
      <c r="E92" s="75" t="s">
        <v>6035</v>
      </c>
      <c r="F92" s="74"/>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8"/>
      <c r="B93" s="137" t="s">
        <v>6004</v>
      </c>
      <c r="C93" s="182" t="s">
        <v>66</v>
      </c>
      <c r="D93" s="47" t="s">
        <v>6030</v>
      </c>
      <c r="E93" s="47" t="s">
        <v>6031</v>
      </c>
      <c r="F93" s="76">
        <v>0.5</v>
      </c>
      <c r="G93" s="77" t="s">
        <v>1240</v>
      </c>
      <c r="H93" s="97" t="s">
        <v>6032</v>
      </c>
      <c r="I93" s="47" t="s">
        <v>6033</v>
      </c>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8"/>
      <c r="B94" s="137" t="s">
        <v>6004</v>
      </c>
      <c r="C94" s="182" t="s">
        <v>66</v>
      </c>
      <c r="D94" s="47" t="s">
        <v>5969</v>
      </c>
      <c r="E94" s="47" t="s">
        <v>5970</v>
      </c>
      <c r="F94" s="76">
        <v>0.5833333333333334</v>
      </c>
      <c r="G94" s="77" t="s">
        <v>1240</v>
      </c>
      <c r="H94" s="77" t="s">
        <v>6018</v>
      </c>
      <c r="I94" s="77" t="s">
        <v>6019</v>
      </c>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8"/>
      <c r="B95" s="137" t="s">
        <v>6004</v>
      </c>
      <c r="C95" s="154"/>
      <c r="D95" s="27"/>
      <c r="E95" s="27"/>
      <c r="F95" s="78"/>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28"/>
      <c r="B96" s="137" t="s">
        <v>6004</v>
      </c>
      <c r="C96" s="154"/>
      <c r="D96" s="27"/>
      <c r="E96" s="27"/>
      <c r="F96" s="74"/>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44"/>
      <c r="B97" s="137" t="s">
        <v>6004</v>
      </c>
      <c r="C97" s="154"/>
      <c r="D97" s="27"/>
      <c r="E97" s="27"/>
      <c r="F97" s="74"/>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18"/>
      <c r="B98" s="135">
        <v>44644.0</v>
      </c>
      <c r="C98" s="154"/>
      <c r="D98" s="27"/>
      <c r="E98" s="27"/>
      <c r="F98" s="74"/>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149" t="s">
        <v>6003</v>
      </c>
      <c r="B99" s="39"/>
      <c r="C99" s="154"/>
      <c r="D99" s="75" t="s">
        <v>6036</v>
      </c>
      <c r="E99" s="27"/>
      <c r="F99" s="74"/>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8"/>
      <c r="B100" s="137" t="s">
        <v>6004</v>
      </c>
      <c r="C100" s="165" t="s">
        <v>66</v>
      </c>
      <c r="D100" s="51" t="s">
        <v>6037</v>
      </c>
      <c r="E100" s="51" t="s">
        <v>6038</v>
      </c>
      <c r="F100" s="80">
        <v>0.7083333333333334</v>
      </c>
      <c r="G100" s="81" t="s">
        <v>6039</v>
      </c>
      <c r="H100" s="81" t="s">
        <v>6040</v>
      </c>
      <c r="I100" s="51" t="s">
        <v>6041</v>
      </c>
      <c r="J100" s="27" t="s">
        <v>6042</v>
      </c>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8"/>
      <c r="B101" s="137" t="s">
        <v>6004</v>
      </c>
      <c r="C101" s="182" t="s">
        <v>66</v>
      </c>
      <c r="D101" s="47" t="s">
        <v>6043</v>
      </c>
      <c r="E101" s="47" t="s">
        <v>6044</v>
      </c>
      <c r="F101" s="76">
        <v>0.7708333333333334</v>
      </c>
      <c r="G101" s="77" t="s">
        <v>6039</v>
      </c>
      <c r="H101" s="97" t="s">
        <v>6045</v>
      </c>
      <c r="I101" s="47" t="s">
        <v>6046</v>
      </c>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8"/>
      <c r="B102" s="137" t="s">
        <v>6004</v>
      </c>
      <c r="C102" s="154"/>
      <c r="D102" s="27"/>
      <c r="E102" s="27"/>
      <c r="F102" s="78"/>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8"/>
      <c r="B103" s="137" t="s">
        <v>6004</v>
      </c>
      <c r="C103" s="154"/>
      <c r="D103" s="27"/>
      <c r="E103" s="27"/>
      <c r="F103" s="74"/>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8"/>
      <c r="B104" s="137" t="s">
        <v>6004</v>
      </c>
      <c r="C104" s="154"/>
      <c r="D104" s="27"/>
      <c r="E104" s="27"/>
      <c r="F104" s="74"/>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44"/>
      <c r="B105" s="137" t="s">
        <v>6004</v>
      </c>
      <c r="C105" s="154"/>
      <c r="D105" s="27"/>
      <c r="E105" s="27"/>
      <c r="F105" s="74"/>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18"/>
      <c r="B106" s="135">
        <v>44645.0</v>
      </c>
      <c r="C106" s="154"/>
      <c r="D106" s="27"/>
      <c r="E106" s="27"/>
      <c r="F106" s="74"/>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149" t="s">
        <v>6003</v>
      </c>
      <c r="B107" s="39"/>
      <c r="C107" s="154"/>
      <c r="D107" s="27"/>
      <c r="E107" s="27"/>
      <c r="F107" s="74"/>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8"/>
      <c r="B108" s="137" t="s">
        <v>6004</v>
      </c>
      <c r="C108" s="154"/>
      <c r="D108" s="75" t="s">
        <v>6036</v>
      </c>
      <c r="E108" s="27"/>
      <c r="F108" s="74"/>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8"/>
      <c r="B109" s="137" t="s">
        <v>6004</v>
      </c>
      <c r="C109" s="182" t="s">
        <v>66</v>
      </c>
      <c r="D109" s="47" t="s">
        <v>6047</v>
      </c>
      <c r="E109" s="47" t="s">
        <v>6048</v>
      </c>
      <c r="F109" s="76">
        <v>0.7083333333333334</v>
      </c>
      <c r="G109" s="77" t="s">
        <v>6049</v>
      </c>
      <c r="H109" s="77" t="s">
        <v>6050</v>
      </c>
      <c r="I109" s="47" t="s">
        <v>6051</v>
      </c>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8"/>
      <c r="B110" s="137" t="s">
        <v>6004</v>
      </c>
      <c r="C110" s="182" t="s">
        <v>66</v>
      </c>
      <c r="D110" s="47" t="s">
        <v>6052</v>
      </c>
      <c r="E110" s="47" t="s">
        <v>6053</v>
      </c>
      <c r="F110" s="76">
        <v>0.7708333333333334</v>
      </c>
      <c r="G110" s="77" t="s">
        <v>6049</v>
      </c>
      <c r="H110" s="77" t="s">
        <v>6054</v>
      </c>
      <c r="I110" s="47" t="s">
        <v>6055</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8"/>
      <c r="B111" s="137" t="s">
        <v>6004</v>
      </c>
      <c r="C111" s="154"/>
      <c r="D111" s="27"/>
      <c r="E111" s="27"/>
      <c r="F111" s="74"/>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8"/>
      <c r="B112" s="137" t="s">
        <v>6004</v>
      </c>
      <c r="C112" s="154"/>
      <c r="D112" s="27"/>
      <c r="E112" s="27"/>
      <c r="F112" s="74"/>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44"/>
      <c r="B113" s="137" t="s">
        <v>6004</v>
      </c>
      <c r="C113" s="154"/>
      <c r="D113" s="27"/>
      <c r="E113" s="27"/>
      <c r="F113" s="74"/>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18"/>
      <c r="B114" s="135">
        <v>44646.0</v>
      </c>
      <c r="C114" s="27"/>
      <c r="D114" s="27"/>
      <c r="E114" s="27"/>
      <c r="F114" s="74"/>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149" t="s">
        <v>6003</v>
      </c>
      <c r="B115" s="39"/>
      <c r="C115" s="27"/>
      <c r="D115" s="75" t="s">
        <v>6056</v>
      </c>
      <c r="E115" s="27"/>
      <c r="F115" s="74"/>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8"/>
      <c r="B116" s="137" t="s">
        <v>6004</v>
      </c>
      <c r="C116" s="187"/>
      <c r="D116" s="56"/>
      <c r="E116" s="56"/>
      <c r="F116" s="74"/>
      <c r="G116" s="27"/>
      <c r="H116" s="27"/>
      <c r="I116" s="56"/>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8"/>
      <c r="B117" s="137" t="s">
        <v>6004</v>
      </c>
      <c r="C117" s="165" t="s">
        <v>66</v>
      </c>
      <c r="D117" s="51" t="s">
        <v>6021</v>
      </c>
      <c r="E117" s="51" t="s">
        <v>6022</v>
      </c>
      <c r="F117" s="80">
        <v>0.625</v>
      </c>
      <c r="G117" s="81" t="s">
        <v>1240</v>
      </c>
      <c r="H117" s="81" t="s">
        <v>6023</v>
      </c>
      <c r="I117" s="51" t="s">
        <v>6024</v>
      </c>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8"/>
      <c r="B118" s="137" t="s">
        <v>6004</v>
      </c>
      <c r="C118" s="165" t="s">
        <v>66</v>
      </c>
      <c r="D118" s="51" t="s">
        <v>6026</v>
      </c>
      <c r="E118" s="51" t="s">
        <v>6027</v>
      </c>
      <c r="F118" s="80">
        <v>0.625</v>
      </c>
      <c r="G118" s="81" t="s">
        <v>1240</v>
      </c>
      <c r="H118" s="81" t="s">
        <v>6023</v>
      </c>
      <c r="I118" s="51" t="s">
        <v>6024</v>
      </c>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8"/>
      <c r="B119" s="137" t="s">
        <v>6004</v>
      </c>
      <c r="C119" s="165" t="s">
        <v>66</v>
      </c>
      <c r="D119" s="51" t="s">
        <v>6028</v>
      </c>
      <c r="E119" s="51" t="s">
        <v>6029</v>
      </c>
      <c r="F119" s="80">
        <v>0.625</v>
      </c>
      <c r="G119" s="81" t="s">
        <v>1240</v>
      </c>
      <c r="H119" s="81" t="s">
        <v>6023</v>
      </c>
      <c r="I119" s="51" t="s">
        <v>6024</v>
      </c>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8"/>
      <c r="B120" s="137" t="s">
        <v>6004</v>
      </c>
      <c r="C120" s="27"/>
      <c r="D120" s="27"/>
      <c r="E120" s="27"/>
      <c r="F120" s="74"/>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44"/>
      <c r="B121" s="137" t="s">
        <v>6004</v>
      </c>
      <c r="C121" s="27"/>
      <c r="D121" s="27"/>
      <c r="E121" s="27"/>
      <c r="F121" s="74"/>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18"/>
      <c r="B122" s="135">
        <v>44660.0</v>
      </c>
      <c r="C122" s="27"/>
      <c r="D122" s="27"/>
      <c r="E122" s="27"/>
      <c r="F122" s="74"/>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149" t="s">
        <v>6003</v>
      </c>
      <c r="B123" s="39"/>
      <c r="C123" s="27"/>
      <c r="D123" s="27"/>
      <c r="E123" s="27"/>
      <c r="F123" s="74"/>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8"/>
      <c r="B124" s="137" t="s">
        <v>6004</v>
      </c>
      <c r="C124" s="27"/>
      <c r="D124" s="75" t="s">
        <v>6056</v>
      </c>
      <c r="E124" s="27"/>
      <c r="F124" s="74"/>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8"/>
      <c r="B125" s="137" t="s">
        <v>6004</v>
      </c>
      <c r="C125" s="187" t="s">
        <v>106</v>
      </c>
      <c r="D125" s="211" t="s">
        <v>6057</v>
      </c>
      <c r="E125" s="382" t="s">
        <v>6058</v>
      </c>
      <c r="F125" s="78">
        <v>0.5625</v>
      </c>
      <c r="G125" s="211" t="s">
        <v>6059</v>
      </c>
      <c r="H125" s="382" t="s">
        <v>6060</v>
      </c>
      <c r="I125" s="211" t="s">
        <v>6061</v>
      </c>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8"/>
      <c r="B126" s="137" t="s">
        <v>6004</v>
      </c>
      <c r="C126" s="187" t="s">
        <v>149</v>
      </c>
      <c r="D126" s="66" t="s">
        <v>6062</v>
      </c>
      <c r="E126" s="66" t="s">
        <v>6063</v>
      </c>
      <c r="F126" s="78">
        <v>0.625</v>
      </c>
      <c r="G126" s="27" t="s">
        <v>6064</v>
      </c>
      <c r="H126" s="27" t="s">
        <v>6065</v>
      </c>
      <c r="I126" s="66" t="s">
        <v>6066</v>
      </c>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8"/>
      <c r="B127" s="137" t="s">
        <v>6004</v>
      </c>
      <c r="C127" s="187" t="s">
        <v>149</v>
      </c>
      <c r="D127" s="66" t="s">
        <v>6067</v>
      </c>
      <c r="E127" s="66" t="s">
        <v>6068</v>
      </c>
      <c r="F127" s="78">
        <v>0.7083333333333334</v>
      </c>
      <c r="G127" s="27" t="s">
        <v>6064</v>
      </c>
      <c r="H127" s="27" t="s">
        <v>6069</v>
      </c>
      <c r="I127" s="66" t="s">
        <v>6070</v>
      </c>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28"/>
      <c r="B128" s="137" t="s">
        <v>6004</v>
      </c>
      <c r="C128" s="27"/>
      <c r="D128" s="27"/>
      <c r="E128" s="27"/>
      <c r="F128" s="74"/>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44"/>
      <c r="B129" s="137" t="s">
        <v>6004</v>
      </c>
      <c r="C129" s="27"/>
      <c r="D129" s="27"/>
      <c r="E129" s="27"/>
      <c r="F129" s="74"/>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18"/>
      <c r="B130" s="135">
        <v>44662.0</v>
      </c>
      <c r="C130" s="27"/>
      <c r="D130" s="27"/>
      <c r="E130" s="27"/>
      <c r="F130" s="74"/>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149" t="s">
        <v>6003</v>
      </c>
      <c r="B131" s="39"/>
      <c r="C131" s="27"/>
      <c r="D131" s="27"/>
      <c r="E131" s="27"/>
      <c r="F131" s="74"/>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8"/>
      <c r="B132" s="137" t="s">
        <v>6004</v>
      </c>
      <c r="C132" s="27"/>
      <c r="D132" s="75" t="s">
        <v>6056</v>
      </c>
      <c r="E132" s="27"/>
      <c r="F132" s="74"/>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8"/>
      <c r="B133" s="137" t="s">
        <v>6004</v>
      </c>
      <c r="C133" s="81" t="s">
        <v>66</v>
      </c>
      <c r="D133" s="51" t="s">
        <v>6071</v>
      </c>
      <c r="E133" s="51" t="s">
        <v>6072</v>
      </c>
      <c r="F133" s="80">
        <v>0.5416666666666666</v>
      </c>
      <c r="G133" s="81" t="s">
        <v>6073</v>
      </c>
      <c r="H133" s="81" t="s">
        <v>6074</v>
      </c>
      <c r="I133" s="51" t="s">
        <v>6075</v>
      </c>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8"/>
      <c r="B134" s="137" t="s">
        <v>6004</v>
      </c>
      <c r="C134" s="81" t="s">
        <v>66</v>
      </c>
      <c r="D134" s="51" t="s">
        <v>6076</v>
      </c>
      <c r="E134" s="51" t="s">
        <v>6077</v>
      </c>
      <c r="F134" s="80">
        <v>0.625</v>
      </c>
      <c r="G134" s="81" t="s">
        <v>6078</v>
      </c>
      <c r="H134" s="81" t="s">
        <v>6079</v>
      </c>
      <c r="I134" s="51" t="s">
        <v>6080</v>
      </c>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8"/>
      <c r="B135" s="137" t="s">
        <v>6004</v>
      </c>
      <c r="C135" s="77" t="s">
        <v>518</v>
      </c>
      <c r="D135" s="47" t="s">
        <v>6081</v>
      </c>
      <c r="E135" s="47" t="s">
        <v>6082</v>
      </c>
      <c r="F135" s="89" t="s">
        <v>1144</v>
      </c>
      <c r="G135" s="77" t="s">
        <v>6083</v>
      </c>
      <c r="H135" s="77" t="s">
        <v>6084</v>
      </c>
      <c r="I135" s="47" t="s">
        <v>6085</v>
      </c>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28"/>
      <c r="B136" s="137" t="s">
        <v>6004</v>
      </c>
      <c r="C136" s="27"/>
      <c r="D136" s="27"/>
      <c r="E136" s="27"/>
      <c r="F136" s="74"/>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44"/>
      <c r="B137" s="137" t="s">
        <v>6004</v>
      </c>
      <c r="C137" s="27"/>
      <c r="D137" s="27"/>
      <c r="E137" s="27"/>
      <c r="F137" s="74"/>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18"/>
      <c r="B138" s="135">
        <v>44663.0</v>
      </c>
      <c r="C138" s="27"/>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149" t="s">
        <v>6003</v>
      </c>
      <c r="B139" s="39"/>
      <c r="C139" s="27"/>
      <c r="D139" s="271" t="s">
        <v>3505</v>
      </c>
      <c r="E139" s="111"/>
      <c r="F139" s="74"/>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8"/>
      <c r="B140" s="137" t="s">
        <v>6004</v>
      </c>
      <c r="C140" s="27"/>
      <c r="D140" s="112"/>
      <c r="E140" s="113"/>
      <c r="F140" s="74"/>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8"/>
      <c r="B141" s="137" t="s">
        <v>6004</v>
      </c>
      <c r="C141" s="27"/>
      <c r="D141" s="112"/>
      <c r="E141" s="113"/>
      <c r="F141" s="74"/>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8"/>
      <c r="B142" s="137" t="s">
        <v>6004</v>
      </c>
      <c r="C142" s="27"/>
      <c r="D142" s="114"/>
      <c r="E142" s="115"/>
      <c r="F142" s="74"/>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8"/>
      <c r="B143" s="137" t="s">
        <v>6004</v>
      </c>
      <c r="C143" s="27"/>
      <c r="D143" s="27"/>
      <c r="E143" s="27"/>
      <c r="F143" s="74"/>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8"/>
      <c r="B144" s="137" t="s">
        <v>6004</v>
      </c>
      <c r="C144" s="27"/>
      <c r="D144" s="27"/>
      <c r="E144" s="27"/>
      <c r="F144" s="74"/>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44"/>
      <c r="B145" s="137" t="s">
        <v>6004</v>
      </c>
      <c r="C145" s="27"/>
      <c r="D145" s="27"/>
      <c r="E145" s="27"/>
      <c r="F145" s="74"/>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18"/>
      <c r="B146" s="135">
        <v>44664.0</v>
      </c>
      <c r="C146" s="27"/>
      <c r="D146" s="271" t="s">
        <v>3505</v>
      </c>
      <c r="E146" s="111"/>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149" t="s">
        <v>6003</v>
      </c>
      <c r="B147" s="39"/>
      <c r="C147" s="27"/>
      <c r="D147" s="112"/>
      <c r="E147" s="113"/>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8"/>
      <c r="B148" s="137" t="s">
        <v>6004</v>
      </c>
      <c r="C148" s="27"/>
      <c r="D148" s="112"/>
      <c r="E148" s="113"/>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8"/>
      <c r="B149" s="137" t="s">
        <v>6004</v>
      </c>
      <c r="C149" s="27"/>
      <c r="D149" s="114"/>
      <c r="E149" s="115"/>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8"/>
      <c r="B150" s="137" t="s">
        <v>6004</v>
      </c>
      <c r="C150" s="27"/>
      <c r="D150" s="27"/>
      <c r="E150" s="27"/>
      <c r="F150" s="74"/>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8"/>
      <c r="B151" s="137" t="s">
        <v>6004</v>
      </c>
      <c r="C151" s="27"/>
      <c r="D151" s="27"/>
      <c r="E151" s="27"/>
      <c r="F151" s="74"/>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8"/>
      <c r="B152" s="137" t="s">
        <v>6004</v>
      </c>
      <c r="C152" s="27"/>
      <c r="D152" s="27"/>
      <c r="E152" s="27"/>
      <c r="F152" s="74"/>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44"/>
      <c r="B153" s="137" t="s">
        <v>6004</v>
      </c>
      <c r="C153" s="27"/>
      <c r="D153" s="27"/>
      <c r="E153" s="27"/>
      <c r="F153" s="74"/>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7"/>
      <c r="B154" s="27"/>
      <c r="C154" s="27"/>
      <c r="D154" s="27"/>
      <c r="E154" s="27"/>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7"/>
      <c r="B155" s="27"/>
      <c r="C155" s="27"/>
      <c r="D155" s="27"/>
      <c r="E155" s="27"/>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7"/>
      <c r="B156" s="27"/>
      <c r="C156" s="27"/>
      <c r="D156" s="27"/>
      <c r="E156" s="27"/>
      <c r="F156" s="74"/>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7"/>
      <c r="B157" s="27"/>
      <c r="C157" s="27"/>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27"/>
      <c r="B158" s="27"/>
      <c r="C158" s="27"/>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7"/>
      <c r="B159" s="27"/>
      <c r="C159" s="27"/>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7"/>
      <c r="B160" s="27"/>
      <c r="C160" s="27"/>
      <c r="D160" s="27"/>
      <c r="E160" s="27"/>
      <c r="F160" s="74"/>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7"/>
      <c r="B161" s="27"/>
      <c r="C161" s="27"/>
      <c r="D161" s="27"/>
      <c r="E161" s="27"/>
      <c r="F161" s="74"/>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7"/>
      <c r="B162" s="27"/>
      <c r="C162" s="27"/>
      <c r="D162" s="27"/>
      <c r="E162" s="27"/>
      <c r="F162" s="74"/>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7"/>
      <c r="B163" s="27"/>
      <c r="C163" s="27"/>
      <c r="D163" s="27"/>
      <c r="E163" s="27"/>
      <c r="F163" s="74"/>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7"/>
      <c r="B164" s="27"/>
      <c r="C164" s="27"/>
      <c r="D164" s="27"/>
      <c r="E164" s="27"/>
      <c r="F164" s="74"/>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7"/>
      <c r="B165" s="27"/>
      <c r="C165" s="27"/>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7"/>
      <c r="B166" s="27"/>
      <c r="C166" s="27"/>
      <c r="D166" s="27"/>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7"/>
      <c r="B167" s="27"/>
      <c r="C167" s="27"/>
      <c r="D167" s="27"/>
      <c r="E167" s="27"/>
      <c r="F167" s="74"/>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7"/>
      <c r="B168" s="27"/>
      <c r="C168" s="27"/>
      <c r="D168" s="27"/>
      <c r="E168" s="27"/>
      <c r="F168" s="74"/>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7"/>
      <c r="B169" s="27"/>
      <c r="C169" s="27"/>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7"/>
      <c r="B170" s="27"/>
      <c r="C170" s="27"/>
      <c r="D170" s="27"/>
      <c r="E170" s="27"/>
      <c r="F170" s="74"/>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7"/>
      <c r="B171" s="27"/>
      <c r="C171" s="27"/>
      <c r="D171" s="27"/>
      <c r="E171" s="27"/>
      <c r="F171" s="74"/>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7"/>
      <c r="B172" s="27"/>
      <c r="C172" s="27"/>
      <c r="D172" s="27"/>
      <c r="E172" s="27"/>
      <c r="F172" s="74"/>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7"/>
      <c r="B173" s="27"/>
      <c r="C173" s="27"/>
      <c r="D173" s="27"/>
      <c r="E173" s="27"/>
      <c r="F173" s="74"/>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7"/>
      <c r="B174" s="27"/>
      <c r="C174" s="27"/>
      <c r="D174" s="27"/>
      <c r="E174" s="27"/>
      <c r="F174" s="74"/>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7"/>
      <c r="B175" s="27"/>
      <c r="C175" s="27"/>
      <c r="D175" s="27"/>
      <c r="E175" s="27"/>
      <c r="F175" s="74"/>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7"/>
      <c r="B176" s="27"/>
      <c r="C176" s="27"/>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7"/>
      <c r="B177" s="27"/>
      <c r="C177" s="27"/>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7"/>
      <c r="B178" s="27"/>
      <c r="C178" s="27"/>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7"/>
      <c r="B179" s="27"/>
      <c r="C179" s="27"/>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27"/>
      <c r="B180" s="27"/>
      <c r="C180" s="27"/>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7"/>
      <c r="B181" s="27"/>
      <c r="C181" s="27"/>
      <c r="D181" s="27"/>
      <c r="E181" s="27"/>
      <c r="F181" s="74"/>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7"/>
      <c r="B182" s="27"/>
      <c r="C182" s="27"/>
      <c r="D182" s="27"/>
      <c r="E182" s="27"/>
      <c r="F182" s="74"/>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7"/>
      <c r="B183" s="27"/>
      <c r="C183" s="27"/>
      <c r="D183" s="27"/>
      <c r="E183" s="27"/>
      <c r="F183" s="74"/>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7"/>
      <c r="B184" s="27"/>
      <c r="C184" s="27"/>
      <c r="D184" s="27"/>
      <c r="E184" s="27"/>
      <c r="F184" s="74"/>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7"/>
      <c r="B185" s="27"/>
      <c r="C185" s="27"/>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7"/>
      <c r="B186" s="27"/>
      <c r="C186" s="27"/>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7"/>
      <c r="B187" s="27"/>
      <c r="C187" s="27"/>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27"/>
      <c r="B188" s="27"/>
      <c r="C188" s="27"/>
      <c r="D188" s="27"/>
      <c r="E188" s="27"/>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27"/>
      <c r="B189" s="27"/>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7"/>
      <c r="B190" s="27"/>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7"/>
      <c r="B191" s="27"/>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7"/>
      <c r="B192" s="27"/>
      <c r="C192" s="27"/>
      <c r="D192" s="27"/>
      <c r="E192" s="27"/>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7"/>
      <c r="B193" s="27"/>
      <c r="C193" s="27"/>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7"/>
      <c r="B194" s="27"/>
      <c r="C194" s="27"/>
      <c r="D194" s="27"/>
      <c r="E194" s="27"/>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7"/>
      <c r="B195" s="27"/>
      <c r="C195" s="27"/>
      <c r="D195" s="27"/>
      <c r="E195" s="27"/>
      <c r="F195" s="74"/>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7"/>
      <c r="B196" s="27"/>
      <c r="C196" s="27"/>
      <c r="D196" s="27"/>
      <c r="E196" s="27"/>
      <c r="F196" s="74"/>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7"/>
      <c r="B197" s="27"/>
      <c r="C197" s="27"/>
      <c r="D197" s="27"/>
      <c r="E197" s="27"/>
      <c r="F197" s="74"/>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7"/>
      <c r="B198" s="27"/>
      <c r="C198" s="27"/>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27"/>
      <c r="B199" s="27"/>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7"/>
      <c r="B200" s="27"/>
      <c r="C200" s="27"/>
      <c r="D200" s="27"/>
      <c r="E200" s="27"/>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7"/>
      <c r="B201" s="27"/>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7"/>
      <c r="B202" s="27"/>
      <c r="C202" s="27"/>
      <c r="D202" s="27"/>
      <c r="E202" s="27"/>
      <c r="F202" s="74"/>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7"/>
      <c r="B203" s="27"/>
      <c r="C203" s="27"/>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7"/>
      <c r="B204" s="27"/>
      <c r="C204" s="27"/>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7"/>
      <c r="B205" s="27"/>
      <c r="C205" s="27"/>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7"/>
      <c r="B206" s="27"/>
      <c r="C206" s="27"/>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7"/>
      <c r="B207" s="27"/>
      <c r="C207" s="27"/>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7"/>
      <c r="B208" s="27"/>
      <c r="C208" s="27"/>
      <c r="D208" s="27"/>
      <c r="E208" s="27"/>
      <c r="F208" s="74"/>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27"/>
      <c r="B209" s="27"/>
      <c r="C209" s="27"/>
      <c r="D209" s="27"/>
      <c r="E209" s="27"/>
      <c r="F209" s="74"/>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7"/>
      <c r="B210" s="27"/>
      <c r="C210" s="27"/>
      <c r="D210" s="27"/>
      <c r="E210" s="27"/>
      <c r="F210" s="74"/>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7"/>
      <c r="B211" s="27"/>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7"/>
      <c r="B212" s="27"/>
      <c r="C212" s="27"/>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7"/>
      <c r="B213" s="27"/>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7"/>
      <c r="B214" s="27"/>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7"/>
      <c r="B215" s="27"/>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7"/>
      <c r="B216" s="27"/>
      <c r="C216" s="27"/>
      <c r="D216" s="27"/>
      <c r="E216" s="27"/>
      <c r="F216" s="74"/>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7"/>
      <c r="B217" s="27"/>
      <c r="C217" s="27"/>
      <c r="D217" s="27"/>
      <c r="E217" s="27"/>
      <c r="F217" s="74"/>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7"/>
      <c r="B218" s="27"/>
      <c r="C218" s="27"/>
      <c r="D218" s="27"/>
      <c r="E218" s="27"/>
      <c r="F218" s="74"/>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7"/>
      <c r="B219" s="27"/>
      <c r="C219" s="27"/>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7"/>
      <c r="B220" s="27"/>
      <c r="C220" s="27"/>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7"/>
      <c r="B221" s="27"/>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7"/>
      <c r="B222" s="27"/>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7"/>
      <c r="B223" s="27"/>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7"/>
      <c r="B224" s="27"/>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7"/>
      <c r="B225" s="27"/>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7"/>
      <c r="B226" s="27"/>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7"/>
      <c r="B227" s="27"/>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7"/>
      <c r="B228" s="2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7"/>
      <c r="B229" s="27"/>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7"/>
      <c r="B230" s="27"/>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7"/>
      <c r="B231" s="27"/>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7"/>
      <c r="B232" s="27"/>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7"/>
      <c r="B233" s="27"/>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7"/>
      <c r="B234" s="27"/>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7"/>
      <c r="B235" s="27"/>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7"/>
      <c r="B236" s="27"/>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7"/>
      <c r="B237" s="2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7"/>
      <c r="B238" s="27"/>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7"/>
      <c r="B239" s="27"/>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7"/>
      <c r="B240" s="27"/>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7"/>
      <c r="B241" s="27"/>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7"/>
      <c r="B242" s="27"/>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7"/>
      <c r="B243" s="27"/>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7"/>
      <c r="B244" s="27"/>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7"/>
      <c r="B245" s="27"/>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7"/>
      <c r="B246" s="2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7"/>
      <c r="B247" s="27"/>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7"/>
      <c r="B248" s="27"/>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7"/>
      <c r="B249" s="27"/>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7"/>
      <c r="B250" s="27"/>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7"/>
      <c r="B251" s="27"/>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7"/>
      <c r="B252" s="27"/>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7"/>
      <c r="B253" s="27"/>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7"/>
      <c r="B254" s="27"/>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7"/>
      <c r="B255" s="27"/>
      <c r="C255" s="27"/>
      <c r="D255" s="27"/>
      <c r="E255" s="27"/>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7"/>
      <c r="B256" s="27"/>
      <c r="C256" s="27"/>
      <c r="D256" s="27"/>
      <c r="E256" s="27"/>
      <c r="F256" s="74"/>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7"/>
      <c r="B257" s="27"/>
      <c r="C257" s="27"/>
      <c r="D257" s="27"/>
      <c r="E257" s="27"/>
      <c r="F257" s="74"/>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7"/>
      <c r="B258" s="27"/>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7"/>
      <c r="B259" s="27"/>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7"/>
      <c r="B260" s="27"/>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7"/>
      <c r="B261" s="27"/>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7"/>
      <c r="B262" s="27"/>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7"/>
      <c r="B269" s="27"/>
      <c r="C269" s="27"/>
      <c r="D269" s="27"/>
      <c r="E269" s="27"/>
      <c r="F269" s="74"/>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7"/>
      <c r="B270" s="27"/>
      <c r="C270" s="27"/>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7"/>
      <c r="B271" s="27"/>
      <c r="C271" s="27"/>
      <c r="D271" s="27"/>
      <c r="E271" s="27"/>
      <c r="F271" s="74"/>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7"/>
      <c r="B272" s="27"/>
      <c r="C272" s="27"/>
      <c r="D272" s="27"/>
      <c r="E272" s="27"/>
      <c r="F272" s="74"/>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7"/>
      <c r="B273" s="27"/>
      <c r="C273" s="27"/>
      <c r="D273" s="27"/>
      <c r="E273" s="27"/>
      <c r="F273" s="74"/>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7"/>
      <c r="B274" s="27"/>
      <c r="C274" s="27"/>
      <c r="D274" s="27"/>
      <c r="E274" s="27"/>
      <c r="F274" s="74"/>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7"/>
      <c r="B275" s="27"/>
      <c r="C275" s="27"/>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7"/>
      <c r="B276" s="27"/>
      <c r="C276" s="27"/>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7"/>
      <c r="B277" s="27"/>
      <c r="C277" s="27"/>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7"/>
      <c r="B278" s="27"/>
      <c r="C278" s="27"/>
      <c r="D278" s="27"/>
      <c r="E278" s="27"/>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7"/>
      <c r="B279" s="27"/>
      <c r="C279" s="27"/>
      <c r="D279" s="27"/>
      <c r="E279" s="27"/>
      <c r="F279" s="74"/>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7"/>
      <c r="B280" s="27"/>
      <c r="C280" s="27"/>
      <c r="D280" s="27"/>
      <c r="E280" s="27"/>
      <c r="F280" s="74"/>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7"/>
      <c r="B281" s="27"/>
      <c r="C281" s="27"/>
      <c r="D281" s="27"/>
      <c r="E281" s="27"/>
      <c r="F281" s="74"/>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7"/>
      <c r="B282" s="27"/>
      <c r="C282" s="27"/>
      <c r="D282" s="27"/>
      <c r="E282" s="27"/>
      <c r="F282" s="74"/>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7"/>
      <c r="B283" s="27"/>
      <c r="C283" s="27"/>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7"/>
      <c r="B284" s="27"/>
      <c r="C284" s="27"/>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7"/>
      <c r="B285" s="27"/>
      <c r="C285" s="27"/>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7"/>
      <c r="B286" s="27"/>
      <c r="C286" s="27"/>
      <c r="D286" s="27"/>
      <c r="E286" s="27"/>
      <c r="F286" s="74"/>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7"/>
      <c r="B287" s="27"/>
      <c r="C287" s="27"/>
      <c r="D287" s="27"/>
      <c r="E287" s="27"/>
      <c r="F287" s="74"/>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7"/>
      <c r="B288" s="27"/>
      <c r="C288" s="27"/>
      <c r="D288" s="27"/>
      <c r="E288" s="27"/>
      <c r="F288" s="74"/>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7"/>
      <c r="B289" s="27"/>
      <c r="C289" s="27"/>
      <c r="D289" s="27"/>
      <c r="E289" s="27"/>
      <c r="F289" s="74"/>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B290" s="27"/>
      <c r="C290" s="27"/>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7"/>
      <c r="B291" s="27"/>
      <c r="C291" s="27"/>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7"/>
      <c r="B292" s="27"/>
      <c r="C292" s="27"/>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7"/>
      <c r="B293" s="27"/>
      <c r="C293" s="27"/>
      <c r="D293" s="27"/>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7"/>
      <c r="B294" s="27"/>
      <c r="C294" s="27"/>
      <c r="D294" s="27"/>
      <c r="E294" s="27"/>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7"/>
      <c r="B295" s="27"/>
      <c r="C295" s="27"/>
      <c r="D295" s="27"/>
      <c r="E295" s="27"/>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7"/>
      <c r="B296" s="27"/>
      <c r="C296" s="27"/>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27"/>
      <c r="B297" s="27"/>
      <c r="C297" s="27"/>
      <c r="D297" s="27"/>
      <c r="E297" s="27"/>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7"/>
      <c r="B298" s="27"/>
      <c r="C298" s="27"/>
      <c r="D298" s="27"/>
      <c r="E298" s="27"/>
      <c r="F298" s="74"/>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7"/>
      <c r="B299" s="27"/>
      <c r="C299" s="27"/>
      <c r="D299" s="27"/>
      <c r="E299" s="27"/>
      <c r="F299" s="74"/>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7"/>
      <c r="B300" s="27"/>
      <c r="C300" s="27"/>
      <c r="D300" s="27"/>
      <c r="E300" s="27"/>
      <c r="F300" s="74"/>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7"/>
      <c r="B301" s="27"/>
      <c r="C301" s="27"/>
      <c r="D301" s="27"/>
      <c r="E301" s="27"/>
      <c r="F301" s="74"/>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7"/>
      <c r="B302" s="27"/>
      <c r="C302" s="27"/>
      <c r="D302" s="27"/>
      <c r="E302" s="27"/>
      <c r="F302" s="74"/>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7"/>
      <c r="B303" s="27"/>
      <c r="C303" s="27"/>
      <c r="D303" s="27"/>
      <c r="E303" s="27"/>
      <c r="F303" s="74"/>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7"/>
      <c r="B304" s="27"/>
      <c r="C304" s="27"/>
      <c r="D304" s="27"/>
      <c r="E304" s="27"/>
      <c r="F304" s="74"/>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7"/>
      <c r="B305" s="27"/>
      <c r="C305" s="27"/>
      <c r="D305" s="27"/>
      <c r="E305" s="27"/>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7"/>
      <c r="B306" s="27"/>
      <c r="C306" s="27"/>
      <c r="D306" s="27"/>
      <c r="E306" s="27"/>
      <c r="F306" s="74"/>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7"/>
      <c r="B307" s="27"/>
      <c r="C307" s="27"/>
      <c r="D307" s="27"/>
      <c r="E307" s="27"/>
      <c r="F307" s="74"/>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7"/>
      <c r="B308" s="27"/>
      <c r="C308" s="27"/>
      <c r="D308" s="27"/>
      <c r="E308" s="27"/>
      <c r="F308" s="74"/>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7"/>
      <c r="B309" s="27"/>
      <c r="C309" s="27"/>
      <c r="D309" s="27"/>
      <c r="E309" s="27"/>
      <c r="F309" s="74"/>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7"/>
      <c r="B310" s="27"/>
      <c r="C310" s="27"/>
      <c r="D310" s="27"/>
      <c r="E310" s="27"/>
      <c r="F310" s="74"/>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7"/>
      <c r="B311" s="27"/>
      <c r="C311" s="27"/>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7"/>
      <c r="B312" s="27"/>
      <c r="C312" s="27"/>
      <c r="D312" s="27"/>
      <c r="E312" s="27"/>
      <c r="F312" s="74"/>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7"/>
      <c r="B313" s="27"/>
      <c r="C313" s="27"/>
      <c r="D313" s="27"/>
      <c r="E313" s="27"/>
      <c r="F313" s="74"/>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7"/>
      <c r="B314" s="27"/>
      <c r="C314" s="27"/>
      <c r="D314" s="27"/>
      <c r="E314" s="27"/>
      <c r="F314" s="74"/>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7"/>
      <c r="B315" s="27"/>
      <c r="C315" s="27"/>
      <c r="D315" s="27"/>
      <c r="E315" s="27"/>
      <c r="F315" s="74"/>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27"/>
      <c r="B316" s="27"/>
      <c r="C316" s="27"/>
      <c r="D316" s="27"/>
      <c r="E316" s="27"/>
      <c r="F316" s="74"/>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27"/>
      <c r="B317" s="27"/>
      <c r="C317" s="27"/>
      <c r="D317" s="27"/>
      <c r="E317" s="27"/>
      <c r="F317" s="74"/>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27"/>
      <c r="B318" s="27"/>
      <c r="C318" s="27"/>
      <c r="D318" s="27"/>
      <c r="E318" s="27"/>
      <c r="F318" s="74"/>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27"/>
      <c r="B319" s="27"/>
      <c r="C319" s="27"/>
      <c r="D319" s="27"/>
      <c r="E319" s="27"/>
      <c r="F319" s="74"/>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7"/>
      <c r="B320" s="27"/>
      <c r="C320" s="27"/>
      <c r="D320" s="27"/>
      <c r="E320" s="27"/>
      <c r="F320" s="74"/>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7"/>
      <c r="B321" s="27"/>
      <c r="C321" s="27"/>
      <c r="D321" s="27"/>
      <c r="E321" s="27"/>
      <c r="F321" s="74"/>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27"/>
      <c r="B322" s="27"/>
      <c r="C322" s="27"/>
      <c r="D322" s="27"/>
      <c r="E322" s="27"/>
      <c r="F322" s="74"/>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27"/>
      <c r="B323" s="27"/>
      <c r="C323" s="27"/>
      <c r="D323" s="27"/>
      <c r="E323" s="27"/>
      <c r="F323" s="74"/>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27"/>
      <c r="B324" s="27"/>
      <c r="C324" s="27"/>
      <c r="D324" s="27"/>
      <c r="E324" s="27"/>
      <c r="F324" s="74"/>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7"/>
      <c r="B325" s="27"/>
      <c r="C325" s="27"/>
      <c r="D325" s="27"/>
      <c r="E325" s="27"/>
      <c r="F325" s="74"/>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27"/>
      <c r="B326" s="27"/>
      <c r="C326" s="27"/>
      <c r="D326" s="27"/>
      <c r="E326" s="27"/>
      <c r="F326" s="74"/>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27"/>
      <c r="B327" s="27"/>
      <c r="C327" s="27"/>
      <c r="D327" s="27"/>
      <c r="E327" s="27"/>
      <c r="F327" s="74"/>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27"/>
      <c r="B328" s="27"/>
      <c r="C328" s="27"/>
      <c r="D328" s="27"/>
      <c r="E328" s="27"/>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27"/>
      <c r="B329" s="27"/>
      <c r="C329" s="27"/>
      <c r="D329" s="27"/>
      <c r="E329" s="27"/>
      <c r="F329" s="74"/>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7"/>
      <c r="B330" s="27"/>
      <c r="C330" s="27"/>
      <c r="D330" s="27"/>
      <c r="E330" s="27"/>
      <c r="F330" s="74"/>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7"/>
      <c r="B331" s="27"/>
      <c r="C331" s="27"/>
      <c r="D331" s="27"/>
      <c r="E331" s="27"/>
      <c r="F331" s="74"/>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7"/>
      <c r="B332" s="27"/>
      <c r="C332" s="27"/>
      <c r="D332" s="27"/>
      <c r="E332" s="27"/>
      <c r="F332" s="74"/>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27"/>
      <c r="B333" s="27"/>
      <c r="C333" s="27"/>
      <c r="D333" s="27"/>
      <c r="E333" s="27"/>
      <c r="F333" s="74"/>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27"/>
      <c r="B334" s="27"/>
      <c r="C334" s="27"/>
      <c r="D334" s="27"/>
      <c r="E334" s="27"/>
      <c r="F334" s="74"/>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27"/>
      <c r="B335" s="27"/>
      <c r="C335" s="27"/>
      <c r="D335" s="27"/>
      <c r="E335" s="27"/>
      <c r="F335" s="74"/>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7"/>
      <c r="B336" s="27"/>
      <c r="C336" s="27"/>
      <c r="D336" s="27"/>
      <c r="E336" s="27"/>
      <c r="F336" s="74"/>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7"/>
      <c r="B337" s="27"/>
      <c r="C337" s="27"/>
      <c r="D337" s="27"/>
      <c r="E337" s="27"/>
      <c r="F337" s="74"/>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7"/>
      <c r="B338" s="27"/>
      <c r="C338" s="27"/>
      <c r="D338" s="27"/>
      <c r="E338" s="27"/>
      <c r="F338" s="74"/>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27"/>
      <c r="B339" s="27"/>
      <c r="C339" s="27"/>
      <c r="D339" s="27"/>
      <c r="E339" s="27"/>
      <c r="F339" s="74"/>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27"/>
      <c r="B340" s="27"/>
      <c r="C340" s="27"/>
      <c r="D340" s="27"/>
      <c r="E340" s="27"/>
      <c r="F340" s="74"/>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27"/>
      <c r="B341" s="27"/>
      <c r="C341" s="27"/>
      <c r="D341" s="27"/>
      <c r="E341" s="27"/>
      <c r="F341" s="74"/>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7"/>
      <c r="B342" s="27"/>
      <c r="C342" s="27"/>
      <c r="D342" s="27"/>
      <c r="E342" s="27"/>
      <c r="F342" s="74"/>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7"/>
      <c r="B343" s="27"/>
      <c r="C343" s="27"/>
      <c r="D343" s="27"/>
      <c r="E343" s="27"/>
      <c r="F343" s="74"/>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27"/>
      <c r="B344" s="27"/>
      <c r="C344" s="27"/>
      <c r="D344" s="27"/>
      <c r="E344" s="27"/>
      <c r="F344" s="74"/>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7"/>
      <c r="B345" s="27"/>
      <c r="C345" s="27"/>
      <c r="D345" s="27"/>
      <c r="E345" s="27"/>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27"/>
      <c r="B346" s="27"/>
      <c r="C346" s="27"/>
      <c r="D346" s="27"/>
      <c r="E346" s="27"/>
      <c r="F346" s="74"/>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27"/>
      <c r="B347" s="27"/>
      <c r="C347" s="27"/>
      <c r="D347" s="27"/>
      <c r="E347" s="27"/>
      <c r="F347" s="74"/>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27"/>
      <c r="B348" s="27"/>
      <c r="C348" s="27"/>
      <c r="D348" s="27"/>
      <c r="E348" s="27"/>
      <c r="F348" s="74"/>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7"/>
      <c r="B349" s="27"/>
      <c r="C349" s="27"/>
      <c r="D349" s="27"/>
      <c r="E349" s="27"/>
      <c r="F349" s="74"/>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7"/>
      <c r="B350" s="27"/>
      <c r="C350" s="27"/>
      <c r="D350" s="27"/>
      <c r="E350" s="27"/>
      <c r="F350" s="74"/>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7"/>
      <c r="B351" s="27"/>
      <c r="C351" s="27"/>
      <c r="D351" s="27"/>
      <c r="E351" s="27"/>
      <c r="F351" s="74"/>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27"/>
      <c r="B352" s="27"/>
      <c r="C352" s="27"/>
      <c r="D352" s="27"/>
      <c r="E352" s="27"/>
      <c r="F352" s="74"/>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27"/>
      <c r="B353" s="27"/>
      <c r="C353" s="27"/>
      <c r="D353" s="27"/>
      <c r="E353" s="27"/>
      <c r="F353" s="74"/>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D2:K2"/>
    <mergeCell ref="A3:A9"/>
    <mergeCell ref="D10:K10"/>
    <mergeCell ref="A11:A17"/>
    <mergeCell ref="D18:K18"/>
    <mergeCell ref="A19:A25"/>
    <mergeCell ref="D26:K26"/>
    <mergeCell ref="D69:E72"/>
    <mergeCell ref="D76:E79"/>
    <mergeCell ref="D85:E88"/>
    <mergeCell ref="D139:E142"/>
    <mergeCell ref="D146:E149"/>
    <mergeCell ref="A27:A33"/>
    <mergeCell ref="A35:A41"/>
    <mergeCell ref="A43:A49"/>
    <mergeCell ref="A51:A57"/>
    <mergeCell ref="A59:A65"/>
    <mergeCell ref="A67:A73"/>
    <mergeCell ref="A75:A81"/>
    <mergeCell ref="A139:A145"/>
    <mergeCell ref="A147:A153"/>
    <mergeCell ref="A83:A89"/>
    <mergeCell ref="A91:A97"/>
    <mergeCell ref="A99:A105"/>
    <mergeCell ref="A107:A113"/>
    <mergeCell ref="A115:A121"/>
    <mergeCell ref="A123:A129"/>
    <mergeCell ref="A131:A137"/>
  </mergeCells>
  <dataValidations>
    <dataValidation type="list" allowBlank="1" showErrorMessage="1" sqref="C4:C9 C12 C17 C20 C25 C29:C33 C40:C113 C116:C119 C125:C127">
      <formula1>'Durum Parametreler'!$H$2:$H$28</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4" width="12.63"/>
  </cols>
  <sheetData>
    <row r="1" ht="15.75" customHeight="1">
      <c r="A1" s="199" t="s">
        <v>1311</v>
      </c>
      <c r="B1" s="199" t="s">
        <v>1312</v>
      </c>
      <c r="C1" s="199" t="s">
        <v>1313</v>
      </c>
      <c r="D1" s="199" t="s">
        <v>1314</v>
      </c>
      <c r="E1" s="199" t="s">
        <v>1321</v>
      </c>
      <c r="F1" s="199" t="s">
        <v>1322</v>
      </c>
      <c r="G1" s="199" t="s">
        <v>1323</v>
      </c>
      <c r="H1" s="199" t="s">
        <v>1324</v>
      </c>
      <c r="I1" s="199" t="s">
        <v>57</v>
      </c>
      <c r="J1" s="199" t="s">
        <v>1325</v>
      </c>
      <c r="K1" s="199" t="s">
        <v>2136</v>
      </c>
    </row>
    <row r="2" ht="15.75" hidden="1" customHeight="1">
      <c r="A2" s="211" t="s">
        <v>5204</v>
      </c>
      <c r="B2" s="211" t="s">
        <v>5205</v>
      </c>
      <c r="C2" s="212" t="s">
        <v>2897</v>
      </c>
      <c r="D2" s="211" t="s">
        <v>1507</v>
      </c>
      <c r="E2" s="211" t="s">
        <v>5807</v>
      </c>
      <c r="F2" s="211">
        <v>4.122362121E9</v>
      </c>
      <c r="G2" s="211" t="s">
        <v>5360</v>
      </c>
      <c r="H2" s="211" t="s">
        <v>5366</v>
      </c>
      <c r="I2" s="211" t="s">
        <v>5208</v>
      </c>
      <c r="J2" s="211" t="s">
        <v>2137</v>
      </c>
      <c r="K2" s="230">
        <f>COUNTIF('Hedef Liste Diyarbakır'!A:A,A2)</f>
        <v>1</v>
      </c>
    </row>
    <row r="3" ht="15.75" customHeight="1">
      <c r="A3" s="211" t="s">
        <v>4914</v>
      </c>
      <c r="B3" s="211" t="s">
        <v>6086</v>
      </c>
      <c r="C3" s="212" t="s">
        <v>2897</v>
      </c>
      <c r="D3" s="211" t="s">
        <v>1832</v>
      </c>
      <c r="E3" s="211" t="s">
        <v>5697</v>
      </c>
      <c r="F3" s="211">
        <v>5.438678086E9</v>
      </c>
      <c r="G3" s="211" t="s">
        <v>5394</v>
      </c>
      <c r="H3" s="211" t="s">
        <v>5444</v>
      </c>
      <c r="I3" s="211" t="s">
        <v>5698</v>
      </c>
      <c r="J3" s="211" t="s">
        <v>2137</v>
      </c>
      <c r="K3" s="230">
        <f>COUNTIF('Hedef Liste Diyarbakır'!A:A,A3)</f>
        <v>1</v>
      </c>
    </row>
    <row r="4" ht="15.75" customHeight="1">
      <c r="A4" s="211" t="s">
        <v>6087</v>
      </c>
      <c r="B4" s="211" t="s">
        <v>6088</v>
      </c>
      <c r="C4" s="212" t="s">
        <v>2897</v>
      </c>
      <c r="D4" s="211" t="s">
        <v>1364</v>
      </c>
      <c r="E4" s="211" t="s">
        <v>2216</v>
      </c>
      <c r="F4" s="211">
        <v>4.129991809E9</v>
      </c>
      <c r="G4" s="211" t="s">
        <v>5360</v>
      </c>
      <c r="H4" s="211" t="s">
        <v>2358</v>
      </c>
      <c r="I4" s="211" t="s">
        <v>6089</v>
      </c>
      <c r="J4" s="211" t="s">
        <v>2165</v>
      </c>
      <c r="K4" s="230">
        <f>COUNTIF('Hedef Liste Diyarbakır'!A:A,A4)</f>
        <v>0</v>
      </c>
    </row>
    <row r="5" ht="15.75" customHeight="1">
      <c r="A5" s="211" t="s">
        <v>4866</v>
      </c>
      <c r="B5" s="211" t="s">
        <v>4867</v>
      </c>
      <c r="C5" s="212" t="s">
        <v>2897</v>
      </c>
      <c r="D5" s="211" t="s">
        <v>1378</v>
      </c>
      <c r="E5" s="211" t="s">
        <v>5533</v>
      </c>
      <c r="F5" s="211">
        <v>4.122245858E9</v>
      </c>
      <c r="G5" s="211" t="s">
        <v>5353</v>
      </c>
      <c r="H5" s="211" t="s">
        <v>5353</v>
      </c>
      <c r="I5" s="211" t="s">
        <v>4870</v>
      </c>
      <c r="J5" s="211" t="s">
        <v>2137</v>
      </c>
      <c r="K5" s="230">
        <f>COUNTIF('Hedef Liste Diyarbakır'!A:A,A5)</f>
        <v>1</v>
      </c>
    </row>
    <row r="6" ht="15.75" customHeight="1">
      <c r="A6" s="211" t="s">
        <v>5796</v>
      </c>
      <c r="B6" s="211" t="s">
        <v>5797</v>
      </c>
      <c r="C6" s="212" t="s">
        <v>2897</v>
      </c>
      <c r="D6" s="211" t="s">
        <v>1507</v>
      </c>
      <c r="E6" s="211" t="s">
        <v>5794</v>
      </c>
      <c r="F6" s="211">
        <v>5.326100331E9</v>
      </c>
      <c r="G6" s="211" t="s">
        <v>5353</v>
      </c>
      <c r="H6" s="211" t="s">
        <v>5354</v>
      </c>
      <c r="I6" s="211" t="s">
        <v>5798</v>
      </c>
      <c r="J6" s="211" t="s">
        <v>2137</v>
      </c>
      <c r="K6" s="230">
        <f>COUNTIF('Hedef Liste Diyarbakır'!A:A,A6)</f>
        <v>1</v>
      </c>
    </row>
    <row r="7" ht="15.75" customHeight="1">
      <c r="A7" s="211" t="s">
        <v>5130</v>
      </c>
      <c r="B7" s="211" t="s">
        <v>5131</v>
      </c>
      <c r="C7" s="212" t="s">
        <v>2897</v>
      </c>
      <c r="D7" s="211" t="s">
        <v>1507</v>
      </c>
      <c r="E7" s="211" t="s">
        <v>5794</v>
      </c>
      <c r="F7" s="211">
        <v>4.122575656E9</v>
      </c>
      <c r="G7" s="211" t="s">
        <v>5360</v>
      </c>
      <c r="H7" s="211" t="s">
        <v>5366</v>
      </c>
      <c r="I7" s="211" t="s">
        <v>5133</v>
      </c>
      <c r="J7" s="211" t="s">
        <v>2137</v>
      </c>
      <c r="K7" s="230">
        <f>COUNTIF('Hedef Liste Diyarbakır'!A:A,A7)</f>
        <v>1</v>
      </c>
    </row>
    <row r="8" ht="15.75" customHeight="1">
      <c r="A8" s="211" t="s">
        <v>6090</v>
      </c>
      <c r="B8" s="211" t="s">
        <v>6091</v>
      </c>
      <c r="C8" s="212" t="s">
        <v>2897</v>
      </c>
      <c r="D8" s="211" t="s">
        <v>1364</v>
      </c>
      <c r="E8" s="211" t="s">
        <v>2216</v>
      </c>
      <c r="F8" s="211">
        <v>5.424214421E9</v>
      </c>
      <c r="G8" s="211" t="s">
        <v>5360</v>
      </c>
      <c r="H8" s="211" t="s">
        <v>5375</v>
      </c>
      <c r="I8" s="211" t="s">
        <v>6092</v>
      </c>
      <c r="J8" s="211" t="s">
        <v>2165</v>
      </c>
      <c r="K8" s="230">
        <f>COUNTIF('Hedef Liste Diyarbakır'!A:A,A8)</f>
        <v>0</v>
      </c>
    </row>
    <row r="9" ht="15.75" customHeight="1">
      <c r="A9" s="211" t="s">
        <v>5114</v>
      </c>
      <c r="B9" s="211" t="s">
        <v>5115</v>
      </c>
      <c r="C9" s="212" t="s">
        <v>2897</v>
      </c>
      <c r="D9" s="211" t="s">
        <v>2034</v>
      </c>
      <c r="E9" s="211" t="s">
        <v>5548</v>
      </c>
      <c r="F9" s="211">
        <v>5.372936571E9</v>
      </c>
      <c r="G9" s="211" t="s">
        <v>5394</v>
      </c>
      <c r="H9" s="211" t="s">
        <v>5395</v>
      </c>
      <c r="I9" s="211" t="s">
        <v>5118</v>
      </c>
      <c r="J9" s="211" t="s">
        <v>2137</v>
      </c>
      <c r="K9" s="230">
        <f>COUNTIF('Hedef Liste Diyarbakır'!A:A,A9)</f>
        <v>1</v>
      </c>
    </row>
    <row r="10" ht="15.75" customHeight="1">
      <c r="A10" s="211" t="s">
        <v>5085</v>
      </c>
      <c r="B10" s="211" t="s">
        <v>5086</v>
      </c>
      <c r="C10" s="212" t="s">
        <v>2897</v>
      </c>
      <c r="D10" s="211" t="s">
        <v>1385</v>
      </c>
      <c r="E10" s="211" t="s">
        <v>5712</v>
      </c>
      <c r="F10" s="211">
        <v>5.538751245E9</v>
      </c>
      <c r="G10" s="211" t="s">
        <v>5394</v>
      </c>
      <c r="H10" s="211" t="s">
        <v>5707</v>
      </c>
      <c r="I10" s="211" t="s">
        <v>5089</v>
      </c>
      <c r="J10" s="211" t="s">
        <v>2137</v>
      </c>
      <c r="K10" s="230">
        <f>COUNTIF('Hedef Liste Diyarbakır'!A:A,A10)</f>
        <v>1</v>
      </c>
    </row>
    <row r="11" ht="15.75" hidden="1" customHeight="1">
      <c r="A11" s="211" t="s">
        <v>4898</v>
      </c>
      <c r="B11" s="211" t="s">
        <v>4899</v>
      </c>
      <c r="C11" s="212" t="s">
        <v>2897</v>
      </c>
      <c r="D11" s="211" t="s">
        <v>1378</v>
      </c>
      <c r="E11" s="211" t="s">
        <v>5616</v>
      </c>
      <c r="F11" s="211">
        <v>5.306243276E9</v>
      </c>
      <c r="G11" s="211" t="s">
        <v>5394</v>
      </c>
      <c r="H11" s="211" t="s">
        <v>1592</v>
      </c>
      <c r="I11" s="211" t="s">
        <v>4901</v>
      </c>
      <c r="J11" s="211" t="s">
        <v>2137</v>
      </c>
      <c r="K11" s="230">
        <f>COUNTIF('Hedef Liste Diyarbakır'!A:A,A11)</f>
        <v>1</v>
      </c>
    </row>
    <row r="12" ht="15.75" customHeight="1">
      <c r="A12" s="211" t="s">
        <v>4861</v>
      </c>
      <c r="B12" s="211" t="s">
        <v>4862</v>
      </c>
      <c r="C12" s="212" t="s">
        <v>2897</v>
      </c>
      <c r="D12" s="211" t="s">
        <v>1827</v>
      </c>
      <c r="E12" s="211" t="s">
        <v>5667</v>
      </c>
      <c r="F12" s="211">
        <v>5.324084351E9</v>
      </c>
      <c r="G12" s="211" t="s">
        <v>5353</v>
      </c>
      <c r="H12" s="211" t="s">
        <v>5354</v>
      </c>
      <c r="I12" s="211" t="s">
        <v>4864</v>
      </c>
      <c r="J12" s="211" t="s">
        <v>2137</v>
      </c>
      <c r="K12" s="230">
        <f>COUNTIF('Hedef Liste Diyarbakır'!A:A,A12)</f>
        <v>1</v>
      </c>
    </row>
    <row r="13" ht="15.75" customHeight="1">
      <c r="A13" s="211" t="s">
        <v>6093</v>
      </c>
      <c r="B13" s="211" t="s">
        <v>6094</v>
      </c>
      <c r="C13" s="212" t="s">
        <v>2897</v>
      </c>
      <c r="D13" s="211" t="s">
        <v>1364</v>
      </c>
      <c r="E13" s="211" t="s">
        <v>2216</v>
      </c>
      <c r="F13" s="211">
        <v>5.550878021E9</v>
      </c>
      <c r="G13" s="211" t="s">
        <v>5353</v>
      </c>
      <c r="H13" s="211" t="s">
        <v>5354</v>
      </c>
      <c r="I13" s="211" t="s">
        <v>6095</v>
      </c>
      <c r="J13" s="211" t="s">
        <v>2165</v>
      </c>
      <c r="K13" s="230">
        <f>COUNTIF('Hedef Liste Diyarbakır'!A:A,A13)</f>
        <v>0</v>
      </c>
    </row>
    <row r="14" ht="15.75" customHeight="1">
      <c r="A14" s="211" t="s">
        <v>6096</v>
      </c>
      <c r="B14" s="211" t="s">
        <v>6097</v>
      </c>
      <c r="C14" s="212" t="s">
        <v>2897</v>
      </c>
      <c r="D14" s="211" t="s">
        <v>1364</v>
      </c>
      <c r="E14" s="211" t="s">
        <v>2216</v>
      </c>
      <c r="F14" s="211">
        <v>5.55753306E9</v>
      </c>
      <c r="G14" s="211" t="s">
        <v>5360</v>
      </c>
      <c r="H14" s="211" t="s">
        <v>5404</v>
      </c>
      <c r="I14" s="211" t="s">
        <v>6098</v>
      </c>
      <c r="J14" s="211" t="s">
        <v>2165</v>
      </c>
      <c r="K14" s="230">
        <f>COUNTIF('Hedef Liste Diyarbakır'!A:A,A14)</f>
        <v>0</v>
      </c>
    </row>
    <row r="15" ht="15.75" customHeight="1">
      <c r="A15" s="211" t="s">
        <v>5563</v>
      </c>
      <c r="B15" s="211" t="s">
        <v>5564</v>
      </c>
      <c r="C15" s="212" t="s">
        <v>2897</v>
      </c>
      <c r="D15" s="211" t="s">
        <v>1507</v>
      </c>
      <c r="E15" s="211" t="s">
        <v>5556</v>
      </c>
      <c r="F15" s="211">
        <v>4.122292828E9</v>
      </c>
      <c r="G15" s="211" t="s">
        <v>5353</v>
      </c>
      <c r="H15" s="211" t="s">
        <v>5353</v>
      </c>
      <c r="I15" s="211" t="s">
        <v>5565</v>
      </c>
      <c r="J15" s="211" t="s">
        <v>2137</v>
      </c>
      <c r="K15" s="230">
        <f>COUNTIF('Hedef Liste Diyarbakır'!A:A,A15)</f>
        <v>1</v>
      </c>
    </row>
    <row r="16" ht="15.75" customHeight="1">
      <c r="A16" s="211" t="s">
        <v>6099</v>
      </c>
      <c r="B16" s="211" t="s">
        <v>6100</v>
      </c>
      <c r="C16" s="212" t="s">
        <v>2897</v>
      </c>
      <c r="D16" s="211" t="s">
        <v>1364</v>
      </c>
      <c r="E16" s="211" t="s">
        <v>2216</v>
      </c>
      <c r="F16" s="211">
        <v>5.346617979E9</v>
      </c>
      <c r="G16" s="211" t="s">
        <v>5360</v>
      </c>
      <c r="H16" s="211" t="s">
        <v>2358</v>
      </c>
      <c r="I16" s="211" t="s">
        <v>6101</v>
      </c>
      <c r="J16" s="211" t="s">
        <v>2165</v>
      </c>
      <c r="K16" s="230">
        <f>COUNTIF('Hedef Liste Diyarbakır'!A:A,A16)</f>
        <v>0</v>
      </c>
    </row>
    <row r="17" ht="15.75" customHeight="1">
      <c r="A17" s="211" t="s">
        <v>6102</v>
      </c>
      <c r="B17" s="211" t="s">
        <v>6103</v>
      </c>
      <c r="C17" s="212" t="s">
        <v>2897</v>
      </c>
      <c r="D17" s="211" t="s">
        <v>1577</v>
      </c>
      <c r="E17" s="211" t="s">
        <v>2311</v>
      </c>
      <c r="F17" s="211">
        <v>4.125026664E9</v>
      </c>
      <c r="G17" s="211" t="s">
        <v>5360</v>
      </c>
      <c r="H17" s="211" t="s">
        <v>2358</v>
      </c>
      <c r="I17" s="211" t="s">
        <v>6104</v>
      </c>
      <c r="J17" s="211" t="s">
        <v>2165</v>
      </c>
      <c r="K17" s="230">
        <f>COUNTIF('Hedef Liste Diyarbakır'!A:A,A17)</f>
        <v>0</v>
      </c>
    </row>
    <row r="18" ht="15.75" customHeight="1">
      <c r="A18" s="211" t="s">
        <v>5819</v>
      </c>
      <c r="B18" s="211" t="s">
        <v>5820</v>
      </c>
      <c r="C18" s="212" t="s">
        <v>2897</v>
      </c>
      <c r="D18" s="211" t="s">
        <v>1507</v>
      </c>
      <c r="E18" s="211" t="s">
        <v>5804</v>
      </c>
      <c r="F18" s="211">
        <v>4.122362121E9</v>
      </c>
      <c r="G18" s="211" t="s">
        <v>5353</v>
      </c>
      <c r="H18" s="211" t="s">
        <v>5354</v>
      </c>
      <c r="I18" s="211" t="s">
        <v>5822</v>
      </c>
      <c r="J18" s="211" t="s">
        <v>2137</v>
      </c>
      <c r="K18" s="230">
        <f>COUNTIF('Hedef Liste Diyarbakır'!A:A,A18)</f>
        <v>1</v>
      </c>
    </row>
    <row r="19" ht="15.75" hidden="1" customHeight="1">
      <c r="A19" s="211" t="s">
        <v>5120</v>
      </c>
      <c r="B19" s="211" t="s">
        <v>6105</v>
      </c>
      <c r="C19" s="212" t="s">
        <v>2897</v>
      </c>
      <c r="D19" s="211" t="s">
        <v>1507</v>
      </c>
      <c r="E19" s="211" t="s">
        <v>5713</v>
      </c>
      <c r="F19" s="211">
        <v>4.125034168E9</v>
      </c>
      <c r="G19" s="211" t="s">
        <v>5360</v>
      </c>
      <c r="H19" s="211" t="s">
        <v>5366</v>
      </c>
      <c r="I19" s="211" t="s">
        <v>5124</v>
      </c>
      <c r="J19" s="211" t="s">
        <v>2137</v>
      </c>
      <c r="K19" s="230">
        <f>COUNTIF('Hedef Liste Diyarbakır'!A:A,A19)</f>
        <v>1</v>
      </c>
    </row>
    <row r="20" ht="15.75" customHeight="1">
      <c r="A20" s="211" t="s">
        <v>5802</v>
      </c>
      <c r="B20" s="211" t="s">
        <v>5803</v>
      </c>
      <c r="C20" s="212" t="s">
        <v>2897</v>
      </c>
      <c r="D20" s="211" t="s">
        <v>1507</v>
      </c>
      <c r="E20" s="211" t="s">
        <v>5804</v>
      </c>
      <c r="F20" s="211">
        <v>4.12228707E9</v>
      </c>
      <c r="G20" s="211" t="s">
        <v>5394</v>
      </c>
      <c r="H20" s="211" t="s">
        <v>5444</v>
      </c>
      <c r="I20" s="211" t="s">
        <v>5805</v>
      </c>
      <c r="J20" s="211" t="s">
        <v>2137</v>
      </c>
      <c r="K20" s="230">
        <f>COUNTIF('Hedef Liste Diyarbakır'!A:A,A20)</f>
        <v>1</v>
      </c>
    </row>
    <row r="21" ht="15.75" customHeight="1">
      <c r="A21" s="211" t="s">
        <v>5010</v>
      </c>
      <c r="B21" s="211" t="s">
        <v>5011</v>
      </c>
      <c r="C21" s="212" t="s">
        <v>2897</v>
      </c>
      <c r="D21" s="211" t="s">
        <v>1827</v>
      </c>
      <c r="E21" s="211" t="s">
        <v>5641</v>
      </c>
      <c r="F21" s="211">
        <v>5.386495525E9</v>
      </c>
      <c r="G21" s="211" t="s">
        <v>5360</v>
      </c>
      <c r="H21" s="211" t="s">
        <v>5366</v>
      </c>
      <c r="I21" s="211" t="s">
        <v>5013</v>
      </c>
      <c r="J21" s="211" t="s">
        <v>2137</v>
      </c>
      <c r="K21" s="230">
        <f>COUNTIF('Hedef Liste Diyarbakır'!A:A,A21)</f>
        <v>1</v>
      </c>
    </row>
    <row r="22" ht="15.75" hidden="1" customHeight="1">
      <c r="A22" s="211" t="s">
        <v>4786</v>
      </c>
      <c r="B22" s="211" t="s">
        <v>6106</v>
      </c>
      <c r="C22" s="212" t="s">
        <v>2897</v>
      </c>
      <c r="D22" s="211" t="s">
        <v>1507</v>
      </c>
      <c r="E22" s="211" t="s">
        <v>5907</v>
      </c>
      <c r="F22" s="211">
        <v>4.125029383E9</v>
      </c>
      <c r="G22" s="211" t="s">
        <v>5360</v>
      </c>
      <c r="H22" s="211" t="s">
        <v>2358</v>
      </c>
      <c r="I22" s="211" t="s">
        <v>4790</v>
      </c>
      <c r="J22" s="211" t="s">
        <v>2137</v>
      </c>
      <c r="K22" s="230">
        <f>COUNTIF('Hedef Liste Diyarbakır'!A:A,A22)</f>
        <v>1</v>
      </c>
    </row>
    <row r="23" ht="15.75" hidden="1" customHeight="1">
      <c r="A23" s="211" t="s">
        <v>5073</v>
      </c>
      <c r="B23" s="211" t="s">
        <v>5074</v>
      </c>
      <c r="C23" s="212" t="s">
        <v>2897</v>
      </c>
      <c r="D23" s="211" t="s">
        <v>1827</v>
      </c>
      <c r="E23" s="211" t="s">
        <v>5454</v>
      </c>
      <c r="F23" s="211">
        <v>4.125022517E9</v>
      </c>
      <c r="G23" s="211" t="s">
        <v>5353</v>
      </c>
      <c r="H23" s="211" t="s">
        <v>5455</v>
      </c>
      <c r="I23" s="211" t="s">
        <v>5077</v>
      </c>
      <c r="J23" s="211" t="s">
        <v>2137</v>
      </c>
      <c r="K23" s="230">
        <f>COUNTIF('Hedef Liste Diyarbakır'!A:A,A23)</f>
        <v>1</v>
      </c>
    </row>
    <row r="24" ht="15.75" customHeight="1">
      <c r="A24" s="211" t="s">
        <v>5559</v>
      </c>
      <c r="B24" s="211" t="s">
        <v>5560</v>
      </c>
      <c r="C24" s="212" t="s">
        <v>2897</v>
      </c>
      <c r="D24" s="211" t="s">
        <v>1507</v>
      </c>
      <c r="E24" s="211" t="s">
        <v>5556</v>
      </c>
      <c r="F24" s="211">
        <v>4.125025516E9</v>
      </c>
      <c r="G24" s="211" t="s">
        <v>5360</v>
      </c>
      <c r="H24" s="211" t="s">
        <v>5366</v>
      </c>
      <c r="I24" s="211" t="s">
        <v>5561</v>
      </c>
      <c r="J24" s="211" t="s">
        <v>2137</v>
      </c>
      <c r="K24" s="230">
        <f>COUNTIF('Hedef Liste Diyarbakır'!A:A,A24)</f>
        <v>1</v>
      </c>
    </row>
    <row r="25" ht="15.75" customHeight="1">
      <c r="A25" s="211" t="s">
        <v>4893</v>
      </c>
      <c r="B25" s="211" t="s">
        <v>6107</v>
      </c>
      <c r="C25" s="212" t="s">
        <v>2897</v>
      </c>
      <c r="D25" s="211" t="s">
        <v>1378</v>
      </c>
      <c r="E25" s="211" t="s">
        <v>5479</v>
      </c>
      <c r="F25" s="211">
        <v>4.129990616E9</v>
      </c>
      <c r="G25" s="211" t="s">
        <v>5360</v>
      </c>
      <c r="H25" s="211" t="s">
        <v>2358</v>
      </c>
      <c r="I25" s="211" t="s">
        <v>4897</v>
      </c>
      <c r="J25" s="211" t="s">
        <v>2137</v>
      </c>
      <c r="K25" s="230">
        <f>COUNTIF('Hedef Liste Diyarbakır'!A:A,A25)</f>
        <v>1</v>
      </c>
    </row>
    <row r="26" ht="15.75" customHeight="1">
      <c r="A26" s="211" t="s">
        <v>5004</v>
      </c>
      <c r="B26" s="211" t="s">
        <v>5005</v>
      </c>
      <c r="C26" s="212" t="s">
        <v>2897</v>
      </c>
      <c r="D26" s="211" t="s">
        <v>1378</v>
      </c>
      <c r="E26" s="211" t="s">
        <v>5545</v>
      </c>
      <c r="F26" s="211">
        <v>4.122625018E9</v>
      </c>
      <c r="G26" s="211" t="s">
        <v>5353</v>
      </c>
      <c r="H26" s="211" t="s">
        <v>5546</v>
      </c>
      <c r="I26" s="211" t="s">
        <v>5008</v>
      </c>
      <c r="J26" s="211" t="s">
        <v>2137</v>
      </c>
      <c r="K26" s="230">
        <f>COUNTIF('Hedef Liste Diyarbakır'!A:A,A26)</f>
        <v>1</v>
      </c>
    </row>
    <row r="27" ht="15.75" customHeight="1">
      <c r="A27" s="211" t="s">
        <v>4883</v>
      </c>
      <c r="B27" s="211" t="s">
        <v>4884</v>
      </c>
      <c r="C27" s="212" t="s">
        <v>2897</v>
      </c>
      <c r="D27" s="211" t="s">
        <v>1577</v>
      </c>
      <c r="E27" s="211" t="s">
        <v>5783</v>
      </c>
      <c r="F27" s="211">
        <v>5.32244763E9</v>
      </c>
      <c r="G27" s="211" t="s">
        <v>5353</v>
      </c>
      <c r="H27" s="211" t="s">
        <v>5546</v>
      </c>
      <c r="I27" s="211" t="s">
        <v>5137</v>
      </c>
      <c r="J27" s="211" t="s">
        <v>2137</v>
      </c>
      <c r="K27" s="230">
        <f>COUNTIF('Hedef Liste Diyarbakır'!A:A,A27)</f>
        <v>1</v>
      </c>
    </row>
    <row r="28" ht="15.75" customHeight="1">
      <c r="A28" s="211" t="s">
        <v>5816</v>
      </c>
      <c r="B28" s="211" t="s">
        <v>5817</v>
      </c>
      <c r="C28" s="212" t="s">
        <v>2897</v>
      </c>
      <c r="D28" s="211" t="s">
        <v>1507</v>
      </c>
      <c r="E28" s="211" t="s">
        <v>5804</v>
      </c>
      <c r="F28" s="211">
        <v>4.12228808E9</v>
      </c>
      <c r="G28" s="211" t="s">
        <v>5353</v>
      </c>
      <c r="H28" s="211" t="s">
        <v>5353</v>
      </c>
      <c r="I28" s="211" t="s">
        <v>5818</v>
      </c>
      <c r="J28" s="211" t="s">
        <v>2137</v>
      </c>
      <c r="K28" s="230">
        <f>COUNTIF('Hedef Liste Diyarbakır'!A:A,A28)</f>
        <v>1</v>
      </c>
    </row>
    <row r="29" ht="15.75" customHeight="1">
      <c r="A29" s="211" t="s">
        <v>4740</v>
      </c>
      <c r="B29" s="211" t="s">
        <v>4741</v>
      </c>
      <c r="C29" s="212" t="s">
        <v>2897</v>
      </c>
      <c r="D29" s="211" t="s">
        <v>1356</v>
      </c>
      <c r="E29" s="211" t="s">
        <v>5909</v>
      </c>
      <c r="F29" s="211">
        <v>4.122575353E9</v>
      </c>
      <c r="G29" s="211" t="s">
        <v>5360</v>
      </c>
      <c r="H29" s="211" t="s">
        <v>5404</v>
      </c>
      <c r="I29" s="211" t="s">
        <v>4743</v>
      </c>
      <c r="J29" s="211" t="s">
        <v>2137</v>
      </c>
      <c r="K29" s="230">
        <f>COUNTIF('Hedef Liste Diyarbakır'!A:A,A29)</f>
        <v>1</v>
      </c>
    </row>
    <row r="30" ht="15.75" customHeight="1">
      <c r="A30" s="211" t="s">
        <v>4979</v>
      </c>
      <c r="B30" s="211" t="s">
        <v>4980</v>
      </c>
      <c r="C30" s="212" t="s">
        <v>2897</v>
      </c>
      <c r="D30" s="211" t="s">
        <v>1378</v>
      </c>
      <c r="E30" s="211" t="s">
        <v>5829</v>
      </c>
      <c r="F30" s="211">
        <v>5.386961111E9</v>
      </c>
      <c r="G30" s="211" t="s">
        <v>5360</v>
      </c>
      <c r="H30" s="211" t="s">
        <v>2358</v>
      </c>
      <c r="I30" s="211" t="s">
        <v>4982</v>
      </c>
      <c r="J30" s="211" t="s">
        <v>2137</v>
      </c>
      <c r="K30" s="230">
        <f>COUNTIF('Hedef Liste Diyarbakır'!A:A,A30)</f>
        <v>1</v>
      </c>
    </row>
    <row r="31" ht="15.75" customHeight="1">
      <c r="A31" s="211" t="s">
        <v>4801</v>
      </c>
      <c r="B31" s="211" t="s">
        <v>4802</v>
      </c>
      <c r="C31" s="212" t="s">
        <v>2897</v>
      </c>
      <c r="D31" s="211" t="s">
        <v>1378</v>
      </c>
      <c r="E31" s="211" t="s">
        <v>5567</v>
      </c>
      <c r="F31" s="211">
        <v>4.122514923E9</v>
      </c>
      <c r="G31" s="211" t="s">
        <v>5360</v>
      </c>
      <c r="H31" s="211" t="s">
        <v>2358</v>
      </c>
      <c r="I31" s="211" t="s">
        <v>4805</v>
      </c>
      <c r="J31" s="211" t="s">
        <v>2137</v>
      </c>
      <c r="K31" s="230">
        <f>COUNTIF('Hedef Liste Diyarbakır'!A:A,A31)</f>
        <v>1</v>
      </c>
    </row>
    <row r="32" ht="15.75" customHeight="1">
      <c r="A32" s="211" t="s">
        <v>4757</v>
      </c>
      <c r="B32" s="211" t="s">
        <v>4758</v>
      </c>
      <c r="C32" s="212" t="s">
        <v>2897</v>
      </c>
      <c r="D32" s="211" t="s">
        <v>1789</v>
      </c>
      <c r="E32" s="211" t="s">
        <v>5744</v>
      </c>
      <c r="F32" s="211">
        <v>5.325033232E9</v>
      </c>
      <c r="G32" s="211" t="s">
        <v>5360</v>
      </c>
      <c r="H32" s="211" t="s">
        <v>5366</v>
      </c>
      <c r="I32" s="211" t="s">
        <v>4760</v>
      </c>
      <c r="J32" s="211" t="s">
        <v>2137</v>
      </c>
      <c r="K32" s="230">
        <f>COUNTIF('Hedef Liste Diyarbakır'!A:A,A32)</f>
        <v>1</v>
      </c>
    </row>
    <row r="33" ht="15.75" customHeight="1">
      <c r="A33" s="211" t="s">
        <v>6108</v>
      </c>
      <c r="B33" s="211" t="s">
        <v>6109</v>
      </c>
      <c r="C33" s="212" t="s">
        <v>2897</v>
      </c>
      <c r="D33" s="211" t="s">
        <v>1348</v>
      </c>
      <c r="E33" s="211" t="s">
        <v>2163</v>
      </c>
      <c r="F33" s="211">
        <v>9.999999999E9</v>
      </c>
      <c r="G33" s="211" t="s">
        <v>5360</v>
      </c>
      <c r="H33" s="211" t="s">
        <v>2358</v>
      </c>
      <c r="I33" s="211" t="s">
        <v>6110</v>
      </c>
      <c r="J33" s="211" t="s">
        <v>2165</v>
      </c>
      <c r="K33" s="230">
        <f>COUNTIF('Hedef Liste Diyarbakır'!A:A,A33)</f>
        <v>0</v>
      </c>
    </row>
    <row r="34" ht="15.75" customHeight="1">
      <c r="A34" s="211" t="s">
        <v>6111</v>
      </c>
      <c r="B34" s="211" t="s">
        <v>6112</v>
      </c>
      <c r="C34" s="212" t="s">
        <v>2897</v>
      </c>
      <c r="D34" s="211" t="s">
        <v>1493</v>
      </c>
      <c r="E34" s="211" t="s">
        <v>2163</v>
      </c>
      <c r="F34" s="211">
        <v>9.999999999E9</v>
      </c>
      <c r="G34" s="211" t="s">
        <v>5360</v>
      </c>
      <c r="H34" s="211" t="s">
        <v>2358</v>
      </c>
      <c r="I34" s="211" t="s">
        <v>6113</v>
      </c>
      <c r="J34" s="211" t="s">
        <v>2165</v>
      </c>
      <c r="K34" s="230">
        <f>COUNTIF('Hedef Liste Diyarbakır'!A:A,A34)</f>
        <v>0</v>
      </c>
    </row>
    <row r="35" ht="15.75" customHeight="1">
      <c r="A35" s="211" t="s">
        <v>6114</v>
      </c>
      <c r="B35" s="211" t="s">
        <v>6115</v>
      </c>
      <c r="C35" s="212" t="s">
        <v>2897</v>
      </c>
      <c r="D35" s="211" t="s">
        <v>1493</v>
      </c>
      <c r="E35" s="211" t="s">
        <v>2163</v>
      </c>
      <c r="F35" s="211">
        <v>9.999999999E9</v>
      </c>
      <c r="G35" s="211" t="s">
        <v>5394</v>
      </c>
      <c r="H35" s="211" t="s">
        <v>5395</v>
      </c>
      <c r="I35" s="211" t="s">
        <v>6116</v>
      </c>
      <c r="J35" s="211" t="s">
        <v>2165</v>
      </c>
      <c r="K35" s="230">
        <f>COUNTIF('Hedef Liste Diyarbakır'!A:A,A35)</f>
        <v>0</v>
      </c>
    </row>
    <row r="36" ht="15.75" customHeight="1">
      <c r="A36" s="211" t="s">
        <v>6117</v>
      </c>
      <c r="B36" s="211" t="s">
        <v>6118</v>
      </c>
      <c r="C36" s="212" t="s">
        <v>2897</v>
      </c>
      <c r="D36" s="211" t="s">
        <v>1348</v>
      </c>
      <c r="E36" s="211" t="s">
        <v>2163</v>
      </c>
      <c r="F36" s="211">
        <v>9.999999999E9</v>
      </c>
      <c r="G36" s="211" t="s">
        <v>5353</v>
      </c>
      <c r="H36" s="211" t="s">
        <v>5455</v>
      </c>
      <c r="I36" s="211" t="s">
        <v>6119</v>
      </c>
      <c r="J36" s="211" t="s">
        <v>2165</v>
      </c>
      <c r="K36" s="230">
        <f>COUNTIF('Hedef Liste Diyarbakır'!A:A,A36)</f>
        <v>0</v>
      </c>
    </row>
    <row r="37" ht="15.75" customHeight="1">
      <c r="A37" s="211" t="s">
        <v>5790</v>
      </c>
      <c r="B37" s="211" t="s">
        <v>5791</v>
      </c>
      <c r="C37" s="212" t="s">
        <v>2897</v>
      </c>
      <c r="D37" s="211" t="s">
        <v>1356</v>
      </c>
      <c r="E37" s="211" t="s">
        <v>5792</v>
      </c>
      <c r="F37" s="211">
        <v>4.125022555E9</v>
      </c>
      <c r="G37" s="211" t="s">
        <v>5353</v>
      </c>
      <c r="H37" s="211" t="s">
        <v>5455</v>
      </c>
      <c r="I37" s="211" t="s">
        <v>5793</v>
      </c>
      <c r="J37" s="211" t="s">
        <v>2137</v>
      </c>
      <c r="K37" s="230">
        <f>COUNTIF('Hedef Liste Diyarbakır'!A:A,A37)</f>
        <v>1</v>
      </c>
    </row>
    <row r="38" ht="15.75" customHeight="1">
      <c r="A38" s="211" t="s">
        <v>6120</v>
      </c>
      <c r="B38" s="211" t="s">
        <v>6121</v>
      </c>
      <c r="C38" s="212" t="s">
        <v>2897</v>
      </c>
      <c r="D38" s="211" t="s">
        <v>1493</v>
      </c>
      <c r="E38" s="211" t="s">
        <v>2163</v>
      </c>
      <c r="F38" s="211">
        <v>9.999999999E9</v>
      </c>
      <c r="G38" s="211" t="s">
        <v>5353</v>
      </c>
      <c r="H38" s="211" t="s">
        <v>5455</v>
      </c>
      <c r="I38" s="211" t="s">
        <v>6122</v>
      </c>
      <c r="J38" s="211" t="s">
        <v>2165</v>
      </c>
      <c r="K38" s="230">
        <f>COUNTIF('Hedef Liste Diyarbakır'!A:A,A38)</f>
        <v>0</v>
      </c>
    </row>
    <row r="39" ht="15.75" customHeight="1">
      <c r="A39" s="211" t="s">
        <v>4983</v>
      </c>
      <c r="B39" s="211" t="s">
        <v>4984</v>
      </c>
      <c r="C39" s="212" t="s">
        <v>2909</v>
      </c>
      <c r="D39" s="211" t="s">
        <v>1493</v>
      </c>
      <c r="E39" s="211" t="s">
        <v>5715</v>
      </c>
      <c r="F39" s="211">
        <v>5.379901222E9</v>
      </c>
      <c r="G39" s="211" t="s">
        <v>5353</v>
      </c>
      <c r="H39" s="211" t="s">
        <v>5354</v>
      </c>
      <c r="I39" s="211" t="s">
        <v>4986</v>
      </c>
      <c r="J39" s="211" t="s">
        <v>2137</v>
      </c>
      <c r="K39" s="230">
        <f>COUNTIF('Hedef Liste Diyarbakır'!A:A,A39)</f>
        <v>1</v>
      </c>
    </row>
    <row r="40" ht="15.75" customHeight="1">
      <c r="A40" s="211" t="s">
        <v>5144</v>
      </c>
      <c r="B40" s="211" t="s">
        <v>5145</v>
      </c>
      <c r="C40" s="212" t="s">
        <v>2897</v>
      </c>
      <c r="D40" s="211" t="s">
        <v>1577</v>
      </c>
      <c r="E40" s="211" t="s">
        <v>5410</v>
      </c>
      <c r="F40" s="211">
        <v>5.313045285E9</v>
      </c>
      <c r="G40" s="211" t="s">
        <v>5360</v>
      </c>
      <c r="H40" s="211" t="s">
        <v>5411</v>
      </c>
      <c r="I40" s="211" t="s">
        <v>5147</v>
      </c>
      <c r="J40" s="211" t="s">
        <v>2137</v>
      </c>
      <c r="K40" s="230">
        <f>COUNTIF('Hedef Liste Diyarbakır'!A:A,A40)</f>
        <v>1</v>
      </c>
    </row>
    <row r="41" ht="15.75" customHeight="1">
      <c r="A41" s="211" t="s">
        <v>4987</v>
      </c>
      <c r="B41" s="211" t="s">
        <v>6123</v>
      </c>
      <c r="C41" s="212" t="s">
        <v>2897</v>
      </c>
      <c r="D41" s="211" t="s">
        <v>1789</v>
      </c>
      <c r="E41" s="211" t="s">
        <v>5800</v>
      </c>
      <c r="F41" s="211">
        <v>4.122243773E9</v>
      </c>
      <c r="G41" s="211" t="s">
        <v>5353</v>
      </c>
      <c r="H41" s="211" t="s">
        <v>5354</v>
      </c>
      <c r="I41" s="211" t="s">
        <v>5326</v>
      </c>
      <c r="J41" s="211" t="s">
        <v>2137</v>
      </c>
      <c r="K41" s="230">
        <f>COUNTIF('Hedef Liste Diyarbakır'!A:A,A41)</f>
        <v>1</v>
      </c>
    </row>
    <row r="42" ht="15.75" customHeight="1">
      <c r="A42" s="211" t="s">
        <v>5742</v>
      </c>
      <c r="B42" s="211" t="s">
        <v>5743</v>
      </c>
      <c r="C42" s="212" t="s">
        <v>2897</v>
      </c>
      <c r="D42" s="211" t="s">
        <v>1789</v>
      </c>
      <c r="E42" s="211" t="s">
        <v>5744</v>
      </c>
      <c r="F42" s="211">
        <v>4.1250202E9</v>
      </c>
      <c r="G42" s="211" t="s">
        <v>5394</v>
      </c>
      <c r="H42" s="211" t="s">
        <v>5473</v>
      </c>
      <c r="I42" s="211" t="s">
        <v>5745</v>
      </c>
      <c r="J42" s="211" t="s">
        <v>2137</v>
      </c>
      <c r="K42" s="230">
        <f>COUNTIF('Hedef Liste Diyarbakır'!A:A,A42)</f>
        <v>1</v>
      </c>
    </row>
    <row r="43" ht="15.75" customHeight="1">
      <c r="A43" s="211" t="s">
        <v>5748</v>
      </c>
      <c r="B43" s="211" t="s">
        <v>5749</v>
      </c>
      <c r="C43" s="212" t="s">
        <v>2897</v>
      </c>
      <c r="D43" s="211" t="s">
        <v>1789</v>
      </c>
      <c r="E43" s="211" t="s">
        <v>5744</v>
      </c>
      <c r="F43" s="211">
        <v>5.325033232E9</v>
      </c>
      <c r="G43" s="211" t="s">
        <v>5360</v>
      </c>
      <c r="H43" s="211" t="s">
        <v>5375</v>
      </c>
      <c r="I43" s="211" t="s">
        <v>5750</v>
      </c>
      <c r="J43" s="211" t="s">
        <v>2137</v>
      </c>
      <c r="K43" s="230">
        <f>COUNTIF('Hedef Liste Diyarbakır'!A:A,A43)</f>
        <v>1</v>
      </c>
    </row>
    <row r="44" ht="15.75" customHeight="1">
      <c r="A44" s="211" t="s">
        <v>6124</v>
      </c>
      <c r="B44" s="211" t="s">
        <v>6125</v>
      </c>
      <c r="C44" s="212" t="s">
        <v>2897</v>
      </c>
      <c r="D44" s="211" t="s">
        <v>1348</v>
      </c>
      <c r="E44" s="211" t="s">
        <v>2163</v>
      </c>
      <c r="F44" s="211">
        <v>9.999999999E9</v>
      </c>
      <c r="G44" s="211" t="s">
        <v>5360</v>
      </c>
      <c r="H44" s="211" t="s">
        <v>5404</v>
      </c>
      <c r="I44" s="211" t="s">
        <v>6126</v>
      </c>
      <c r="J44" s="211" t="s">
        <v>2165</v>
      </c>
      <c r="K44" s="230">
        <f>COUNTIF('Hedef Liste Diyarbakır'!A:A,A44)</f>
        <v>0</v>
      </c>
    </row>
    <row r="45" ht="15.75" customHeight="1">
      <c r="A45" s="211" t="s">
        <v>6127</v>
      </c>
      <c r="B45" s="211" t="s">
        <v>6128</v>
      </c>
      <c r="C45" s="212" t="s">
        <v>2897</v>
      </c>
      <c r="D45" s="211" t="s">
        <v>1348</v>
      </c>
      <c r="E45" s="211" t="s">
        <v>2163</v>
      </c>
      <c r="F45" s="211">
        <v>9.999999999E9</v>
      </c>
      <c r="G45" s="211" t="s">
        <v>5360</v>
      </c>
      <c r="H45" s="211" t="s">
        <v>5375</v>
      </c>
      <c r="I45" s="211" t="s">
        <v>6129</v>
      </c>
      <c r="J45" s="211" t="s">
        <v>2165</v>
      </c>
      <c r="K45" s="230">
        <f>COUNTIF('Hedef Liste Diyarbakır'!A:A,A45)</f>
        <v>0</v>
      </c>
    </row>
    <row r="46" ht="15.75" customHeight="1">
      <c r="A46" s="211" t="s">
        <v>4889</v>
      </c>
      <c r="B46" s="211" t="s">
        <v>4890</v>
      </c>
      <c r="C46" s="212" t="s">
        <v>2897</v>
      </c>
      <c r="D46" s="211" t="s">
        <v>1507</v>
      </c>
      <c r="E46" s="211" t="s">
        <v>5668</v>
      </c>
      <c r="F46" s="211">
        <v>5.382701221E9</v>
      </c>
      <c r="G46" s="211" t="s">
        <v>5360</v>
      </c>
      <c r="H46" s="211" t="s">
        <v>2358</v>
      </c>
      <c r="I46" s="211" t="s">
        <v>4892</v>
      </c>
      <c r="J46" s="211" t="s">
        <v>2137</v>
      </c>
      <c r="K46" s="230">
        <f>COUNTIF('Hedef Liste Diyarbakır'!A:A,A46)</f>
        <v>1</v>
      </c>
    </row>
    <row r="47" ht="15.75" customHeight="1">
      <c r="A47" s="211" t="s">
        <v>6130</v>
      </c>
      <c r="B47" s="211" t="s">
        <v>6131</v>
      </c>
      <c r="C47" s="212" t="s">
        <v>2897</v>
      </c>
      <c r="D47" s="211" t="s">
        <v>1348</v>
      </c>
      <c r="E47" s="211" t="s">
        <v>2163</v>
      </c>
      <c r="F47" s="211">
        <v>9.999999999E9</v>
      </c>
      <c r="G47" s="211" t="s">
        <v>5353</v>
      </c>
      <c r="H47" s="211" t="s">
        <v>5354</v>
      </c>
      <c r="I47" s="211" t="s">
        <v>6132</v>
      </c>
      <c r="J47" s="211" t="s">
        <v>2165</v>
      </c>
      <c r="K47" s="230">
        <f>COUNTIF('Hedef Liste Diyarbakır'!A:A,A47)</f>
        <v>0</v>
      </c>
    </row>
    <row r="48" ht="15.75" customHeight="1">
      <c r="A48" s="211" t="s">
        <v>6133</v>
      </c>
      <c r="B48" s="211" t="s">
        <v>6134</v>
      </c>
      <c r="C48" s="212" t="s">
        <v>2897</v>
      </c>
      <c r="D48" s="211" t="s">
        <v>1577</v>
      </c>
      <c r="E48" s="211" t="s">
        <v>2186</v>
      </c>
      <c r="F48" s="211">
        <v>4.12224E9</v>
      </c>
      <c r="G48" s="211" t="s">
        <v>5353</v>
      </c>
      <c r="H48" s="211" t="s">
        <v>5354</v>
      </c>
      <c r="I48" s="211" t="s">
        <v>6135</v>
      </c>
      <c r="J48" s="211" t="s">
        <v>2165</v>
      </c>
      <c r="K48" s="230">
        <f>COUNTIF('Hedef Liste Diyarbakır'!A:A,A48)</f>
        <v>0</v>
      </c>
    </row>
    <row r="49" ht="15.75" customHeight="1">
      <c r="A49" s="211" t="s">
        <v>4792</v>
      </c>
      <c r="B49" s="211" t="s">
        <v>4793</v>
      </c>
      <c r="C49" s="212" t="s">
        <v>2897</v>
      </c>
      <c r="D49" s="211" t="s">
        <v>1493</v>
      </c>
      <c r="E49" s="211" t="s">
        <v>5890</v>
      </c>
      <c r="F49" s="211">
        <v>5.437823978E9</v>
      </c>
      <c r="G49" s="211" t="s">
        <v>5360</v>
      </c>
      <c r="H49" s="211" t="s">
        <v>2358</v>
      </c>
      <c r="I49" s="211" t="s">
        <v>4795</v>
      </c>
      <c r="J49" s="211" t="s">
        <v>2137</v>
      </c>
      <c r="K49" s="230">
        <f>COUNTIF('Hedef Liste Diyarbakır'!A:A,A49)</f>
        <v>1</v>
      </c>
    </row>
    <row r="50" ht="15.75" customHeight="1">
      <c r="A50" s="211" t="s">
        <v>5057</v>
      </c>
      <c r="B50" s="211" t="s">
        <v>5058</v>
      </c>
      <c r="C50" s="212" t="s">
        <v>2897</v>
      </c>
      <c r="D50" s="211" t="s">
        <v>1378</v>
      </c>
      <c r="E50" s="211" t="s">
        <v>5827</v>
      </c>
      <c r="F50" s="211">
        <v>4.129994431E9</v>
      </c>
      <c r="G50" s="211" t="s">
        <v>5360</v>
      </c>
      <c r="H50" s="211" t="s">
        <v>5404</v>
      </c>
      <c r="I50" s="211" t="s">
        <v>5061</v>
      </c>
      <c r="J50" s="211" t="s">
        <v>2137</v>
      </c>
      <c r="K50" s="230">
        <f>COUNTIF('Hedef Liste Diyarbakır'!A:A,A50)</f>
        <v>1</v>
      </c>
    </row>
    <row r="51" ht="15.75" customHeight="1">
      <c r="A51" s="211" t="s">
        <v>6136</v>
      </c>
      <c r="B51" s="211" t="s">
        <v>6137</v>
      </c>
      <c r="C51" s="212" t="s">
        <v>2897</v>
      </c>
      <c r="D51" s="211" t="s">
        <v>1370</v>
      </c>
      <c r="E51" s="211" t="s">
        <v>6138</v>
      </c>
      <c r="F51" s="211">
        <v>5.526726789E9</v>
      </c>
      <c r="G51" s="211" t="s">
        <v>5360</v>
      </c>
      <c r="H51" s="211" t="s">
        <v>2358</v>
      </c>
      <c r="I51" s="211" t="s">
        <v>6139</v>
      </c>
      <c r="J51" s="211" t="s">
        <v>2165</v>
      </c>
      <c r="K51" s="230">
        <f>COUNTIF('Hedef Liste Diyarbakır'!A:A,A51)</f>
        <v>0</v>
      </c>
    </row>
    <row r="52" ht="15.75" customHeight="1">
      <c r="A52" s="211" t="s">
        <v>5676</v>
      </c>
      <c r="B52" s="211" t="s">
        <v>6140</v>
      </c>
      <c r="C52" s="212" t="s">
        <v>2897</v>
      </c>
      <c r="D52" s="211" t="s">
        <v>1827</v>
      </c>
      <c r="E52" s="211" t="s">
        <v>5678</v>
      </c>
      <c r="F52" s="211">
        <v>5.491442121E9</v>
      </c>
      <c r="G52" s="211" t="s">
        <v>5360</v>
      </c>
      <c r="H52" s="211" t="s">
        <v>5404</v>
      </c>
      <c r="I52" s="211" t="s">
        <v>5679</v>
      </c>
      <c r="J52" s="211" t="s">
        <v>2137</v>
      </c>
      <c r="K52" s="230">
        <f>COUNTIF('Hedef Liste Diyarbakır'!A:A,A52)</f>
        <v>1</v>
      </c>
    </row>
    <row r="53" ht="15.75" customHeight="1">
      <c r="A53" s="211" t="s">
        <v>6141</v>
      </c>
      <c r="B53" s="211" t="s">
        <v>6142</v>
      </c>
      <c r="C53" s="212" t="s">
        <v>2909</v>
      </c>
      <c r="D53" s="211" t="s">
        <v>1577</v>
      </c>
      <c r="E53" s="211" t="s">
        <v>2186</v>
      </c>
      <c r="F53" s="211">
        <v>4.122233434E9</v>
      </c>
      <c r="G53" s="211" t="s">
        <v>5353</v>
      </c>
      <c r="H53" s="211" t="s">
        <v>5455</v>
      </c>
      <c r="I53" s="211" t="s">
        <v>6143</v>
      </c>
      <c r="J53" s="211" t="s">
        <v>2165</v>
      </c>
      <c r="K53" s="230">
        <f>COUNTIF('Hedef Liste Diyarbakır'!A:A,A53)</f>
        <v>0</v>
      </c>
    </row>
    <row r="54" ht="15.75" customHeight="1">
      <c r="A54" s="211" t="s">
        <v>6144</v>
      </c>
      <c r="B54" s="211" t="s">
        <v>6145</v>
      </c>
      <c r="C54" s="212" t="s">
        <v>2897</v>
      </c>
      <c r="D54" s="211" t="s">
        <v>1577</v>
      </c>
      <c r="E54" s="211" t="s">
        <v>2186</v>
      </c>
      <c r="F54" s="211">
        <v>4.122904545E9</v>
      </c>
      <c r="G54" s="211" t="s">
        <v>5360</v>
      </c>
      <c r="H54" s="211" t="s">
        <v>2358</v>
      </c>
      <c r="I54" s="211" t="s">
        <v>6146</v>
      </c>
      <c r="J54" s="211" t="s">
        <v>2165</v>
      </c>
      <c r="K54" s="230">
        <f>COUNTIF('Hedef Liste Diyarbakır'!A:A,A54)</f>
        <v>0</v>
      </c>
    </row>
    <row r="55" ht="15.75" customHeight="1">
      <c r="A55" s="211" t="s">
        <v>6147</v>
      </c>
      <c r="B55" s="211" t="s">
        <v>6148</v>
      </c>
      <c r="C55" s="212" t="s">
        <v>2897</v>
      </c>
      <c r="D55" s="211" t="s">
        <v>1577</v>
      </c>
      <c r="E55" s="211" t="s">
        <v>2186</v>
      </c>
      <c r="F55" s="211">
        <v>4.12257257E9</v>
      </c>
      <c r="G55" s="211" t="s">
        <v>5360</v>
      </c>
      <c r="H55" s="211" t="s">
        <v>5404</v>
      </c>
      <c r="I55" s="211" t="s">
        <v>6149</v>
      </c>
      <c r="J55" s="211" t="s">
        <v>2165</v>
      </c>
      <c r="K55" s="230">
        <f>COUNTIF('Hedef Liste Diyarbakır'!A:A,A55)</f>
        <v>0</v>
      </c>
    </row>
    <row r="56" ht="15.75" customHeight="1">
      <c r="A56" s="211" t="s">
        <v>4806</v>
      </c>
      <c r="B56" s="211" t="s">
        <v>4807</v>
      </c>
      <c r="C56" s="212" t="s">
        <v>2897</v>
      </c>
      <c r="D56" s="211" t="s">
        <v>1827</v>
      </c>
      <c r="E56" s="211" t="s">
        <v>5536</v>
      </c>
      <c r="F56" s="211">
        <v>5.358156731E9</v>
      </c>
      <c r="G56" s="211" t="s">
        <v>5360</v>
      </c>
      <c r="H56" s="211" t="s">
        <v>5375</v>
      </c>
      <c r="I56" s="211" t="s">
        <v>4810</v>
      </c>
      <c r="J56" s="211" t="s">
        <v>2137</v>
      </c>
      <c r="K56" s="230">
        <f>COUNTIF('Hedef Liste Diyarbakır'!A:A,A56)</f>
        <v>1</v>
      </c>
    </row>
    <row r="57" ht="15.75" customHeight="1">
      <c r="A57" s="211" t="s">
        <v>5406</v>
      </c>
      <c r="B57" s="211" t="s">
        <v>5407</v>
      </c>
      <c r="C57" s="212" t="s">
        <v>2897</v>
      </c>
      <c r="D57" s="211" t="s">
        <v>1385</v>
      </c>
      <c r="E57" s="211" t="s">
        <v>5408</v>
      </c>
      <c r="F57" s="211">
        <v>5.365785501E9</v>
      </c>
      <c r="G57" s="211" t="s">
        <v>5360</v>
      </c>
      <c r="H57" s="211" t="s">
        <v>2358</v>
      </c>
      <c r="I57" s="211" t="s">
        <v>5409</v>
      </c>
      <c r="J57" s="211" t="s">
        <v>2137</v>
      </c>
      <c r="K57" s="230">
        <f>COUNTIF('Hedef Liste Diyarbakır'!A:A,A57)</f>
        <v>1</v>
      </c>
    </row>
    <row r="58" ht="15.75" customHeight="1">
      <c r="A58" s="211" t="s">
        <v>5391</v>
      </c>
      <c r="B58" s="211" t="s">
        <v>5392</v>
      </c>
      <c r="C58" s="212" t="s">
        <v>2897</v>
      </c>
      <c r="D58" s="211" t="s">
        <v>1507</v>
      </c>
      <c r="E58" s="211" t="s">
        <v>5393</v>
      </c>
      <c r="F58" s="211">
        <v>4.125035757E9</v>
      </c>
      <c r="G58" s="211" t="s">
        <v>5394</v>
      </c>
      <c r="H58" s="211" t="s">
        <v>5395</v>
      </c>
      <c r="I58" s="211" t="s">
        <v>5396</v>
      </c>
      <c r="J58" s="211" t="s">
        <v>2137</v>
      </c>
      <c r="K58" s="230">
        <f>COUNTIF('Hedef Liste Diyarbakır'!A:A,A58)</f>
        <v>1</v>
      </c>
    </row>
    <row r="59" ht="15.75" customHeight="1">
      <c r="A59" s="211" t="s">
        <v>5156</v>
      </c>
      <c r="B59" s="211" t="s">
        <v>5157</v>
      </c>
      <c r="C59" s="212" t="s">
        <v>2897</v>
      </c>
      <c r="D59" s="211" t="s">
        <v>1493</v>
      </c>
      <c r="E59" s="211" t="s">
        <v>5434</v>
      </c>
      <c r="F59" s="211">
        <v>5.367990595E9</v>
      </c>
      <c r="G59" s="211" t="s">
        <v>5360</v>
      </c>
      <c r="H59" s="211" t="s">
        <v>2358</v>
      </c>
      <c r="I59" s="211" t="s">
        <v>5159</v>
      </c>
      <c r="J59" s="211" t="s">
        <v>2137</v>
      </c>
      <c r="K59" s="230">
        <f>COUNTIF('Hedef Liste Diyarbakır'!A:A,A59)</f>
        <v>1</v>
      </c>
    </row>
    <row r="60" ht="15.75" customHeight="1">
      <c r="A60" s="211" t="s">
        <v>5398</v>
      </c>
      <c r="B60" s="211" t="s">
        <v>5399</v>
      </c>
      <c r="C60" s="212" t="s">
        <v>2897</v>
      </c>
      <c r="D60" s="211" t="s">
        <v>1370</v>
      </c>
      <c r="E60" s="211" t="s">
        <v>5400</v>
      </c>
      <c r="F60" s="211">
        <v>5.362115757E9</v>
      </c>
      <c r="G60" s="211" t="s">
        <v>5360</v>
      </c>
      <c r="H60" s="211" t="s">
        <v>5375</v>
      </c>
      <c r="I60" s="211" t="s">
        <v>5401</v>
      </c>
      <c r="J60" s="211" t="s">
        <v>2137</v>
      </c>
      <c r="K60" s="230">
        <f>COUNTIF('Hedef Liste Diyarbakır'!A:A,A60)</f>
        <v>1</v>
      </c>
    </row>
    <row r="61" ht="15.75" customHeight="1">
      <c r="A61" s="211" t="s">
        <v>5838</v>
      </c>
      <c r="B61" s="211" t="s">
        <v>5839</v>
      </c>
      <c r="C61" s="212" t="s">
        <v>2897</v>
      </c>
      <c r="D61" s="211" t="s">
        <v>1507</v>
      </c>
      <c r="E61" s="211" t="s">
        <v>5840</v>
      </c>
      <c r="F61" s="211">
        <v>4.122521727E9</v>
      </c>
      <c r="G61" s="211" t="s">
        <v>5427</v>
      </c>
      <c r="H61" s="211" t="s">
        <v>6150</v>
      </c>
      <c r="I61" s="211" t="s">
        <v>5842</v>
      </c>
      <c r="J61" s="211" t="s">
        <v>2137</v>
      </c>
      <c r="K61" s="230">
        <f>COUNTIF('Hedef Liste Diyarbakır'!A:A,A61)</f>
        <v>1</v>
      </c>
    </row>
    <row r="62" ht="15.75" customHeight="1">
      <c r="A62" s="211" t="s">
        <v>5911</v>
      </c>
      <c r="B62" s="211" t="s">
        <v>5912</v>
      </c>
      <c r="C62" s="212" t="s">
        <v>2909</v>
      </c>
      <c r="D62" s="211" t="s">
        <v>1827</v>
      </c>
      <c r="E62" s="211" t="s">
        <v>5913</v>
      </c>
      <c r="F62" s="211">
        <v>5.331529483E9</v>
      </c>
      <c r="G62" s="211" t="s">
        <v>5394</v>
      </c>
      <c r="H62" s="211" t="s">
        <v>5444</v>
      </c>
      <c r="I62" s="211" t="s">
        <v>5914</v>
      </c>
      <c r="J62" s="211" t="s">
        <v>2137</v>
      </c>
      <c r="K62" s="230">
        <f>COUNTIF('Hedef Liste Diyarbakır'!A:A,A62)</f>
        <v>1</v>
      </c>
    </row>
    <row r="63" ht="15.75" customHeight="1">
      <c r="A63" s="211" t="s">
        <v>4769</v>
      </c>
      <c r="B63" s="211" t="s">
        <v>4770</v>
      </c>
      <c r="C63" s="212" t="s">
        <v>2897</v>
      </c>
      <c r="D63" s="211" t="s">
        <v>1370</v>
      </c>
      <c r="E63" s="211" t="s">
        <v>5633</v>
      </c>
      <c r="F63" s="211">
        <v>5.525697721E9</v>
      </c>
      <c r="G63" s="211" t="s">
        <v>5360</v>
      </c>
      <c r="H63" s="211" t="s">
        <v>2358</v>
      </c>
      <c r="I63" s="211" t="s">
        <v>4773</v>
      </c>
      <c r="J63" s="211" t="s">
        <v>2137</v>
      </c>
      <c r="K63" s="230">
        <f>COUNTIF('Hedef Liste Diyarbakır'!A:A,A63)</f>
        <v>1</v>
      </c>
    </row>
    <row r="64" ht="15.75" customHeight="1">
      <c r="A64" s="211" t="s">
        <v>5167</v>
      </c>
      <c r="B64" s="211" t="s">
        <v>5168</v>
      </c>
      <c r="C64" s="212" t="s">
        <v>2897</v>
      </c>
      <c r="D64" s="211" t="s">
        <v>1493</v>
      </c>
      <c r="E64" s="211" t="s">
        <v>5426</v>
      </c>
      <c r="F64" s="211">
        <v>5.343636353E9</v>
      </c>
      <c r="G64" s="211" t="s">
        <v>5427</v>
      </c>
      <c r="H64" s="211" t="s">
        <v>5428</v>
      </c>
      <c r="I64" s="211" t="s">
        <v>5172</v>
      </c>
      <c r="J64" s="211" t="s">
        <v>2137</v>
      </c>
      <c r="K64" s="230">
        <f>COUNTIF('Hedef Liste Diyarbakır'!A:A,A64)</f>
        <v>1</v>
      </c>
    </row>
    <row r="65" ht="15.75" customHeight="1">
      <c r="A65" s="211" t="s">
        <v>5916</v>
      </c>
      <c r="B65" s="211" t="s">
        <v>5917</v>
      </c>
      <c r="C65" s="212" t="s">
        <v>2897</v>
      </c>
      <c r="D65" s="211" t="s">
        <v>1348</v>
      </c>
      <c r="E65" s="211" t="s">
        <v>5918</v>
      </c>
      <c r="F65" s="211">
        <v>5.366948501E9</v>
      </c>
      <c r="G65" s="211" t="s">
        <v>5360</v>
      </c>
      <c r="H65" s="211" t="s">
        <v>2358</v>
      </c>
      <c r="I65" s="211" t="s">
        <v>5919</v>
      </c>
      <c r="J65" s="211" t="s">
        <v>2137</v>
      </c>
      <c r="K65" s="230">
        <f>COUNTIF('Hedef Liste Diyarbakır'!A:A,A65)</f>
        <v>1</v>
      </c>
    </row>
    <row r="66" ht="15.75" hidden="1" customHeight="1">
      <c r="A66" s="211" t="s">
        <v>6151</v>
      </c>
      <c r="B66" s="211" t="s">
        <v>6152</v>
      </c>
      <c r="C66" s="212" t="s">
        <v>2897</v>
      </c>
      <c r="D66" s="211" t="s">
        <v>1370</v>
      </c>
      <c r="E66" s="211" t="s">
        <v>6153</v>
      </c>
      <c r="F66" s="211">
        <v>4.122243004E9</v>
      </c>
      <c r="G66" s="211" t="s">
        <v>5353</v>
      </c>
      <c r="H66" s="211" t="s">
        <v>5354</v>
      </c>
      <c r="I66" s="211" t="s">
        <v>6154</v>
      </c>
      <c r="J66" s="211" t="s">
        <v>2137</v>
      </c>
      <c r="K66" s="230">
        <f>COUNTIF('Hedef Liste Diyarbakır'!A:A,A66)</f>
        <v>0</v>
      </c>
    </row>
    <row r="67" ht="15.75" customHeight="1">
      <c r="A67" s="211" t="s">
        <v>5501</v>
      </c>
      <c r="B67" s="211" t="s">
        <v>5502</v>
      </c>
      <c r="C67" s="212" t="s">
        <v>2897</v>
      </c>
      <c r="D67" s="211" t="s">
        <v>1364</v>
      </c>
      <c r="E67" s="211" t="s">
        <v>5503</v>
      </c>
      <c r="F67" s="211">
        <v>5.526202321E9</v>
      </c>
      <c r="G67" s="211" t="s">
        <v>5360</v>
      </c>
      <c r="H67" s="211" t="s">
        <v>2358</v>
      </c>
      <c r="I67" s="211" t="s">
        <v>5504</v>
      </c>
      <c r="J67" s="211" t="s">
        <v>2137</v>
      </c>
      <c r="K67" s="230">
        <f>COUNTIF('Hedef Liste Diyarbakır'!A:A,A67)</f>
        <v>1</v>
      </c>
    </row>
    <row r="68" ht="15.75" customHeight="1">
      <c r="A68" s="211" t="s">
        <v>5852</v>
      </c>
      <c r="B68" s="211" t="s">
        <v>5853</v>
      </c>
      <c r="C68" s="212" t="s">
        <v>2897</v>
      </c>
      <c r="D68" s="211" t="s">
        <v>1507</v>
      </c>
      <c r="E68" s="211" t="s">
        <v>5840</v>
      </c>
      <c r="F68" s="211">
        <v>4.122355101E9</v>
      </c>
      <c r="G68" s="211" t="s">
        <v>5394</v>
      </c>
      <c r="H68" s="275">
        <v>44656.0</v>
      </c>
      <c r="I68" s="211" t="s">
        <v>5854</v>
      </c>
      <c r="J68" s="211" t="s">
        <v>2137</v>
      </c>
      <c r="K68" s="230">
        <f>COUNTIF('Hedef Liste Diyarbakır'!A:A,A68)</f>
        <v>1</v>
      </c>
    </row>
    <row r="69" ht="15.75" customHeight="1">
      <c r="A69" s="211" t="s">
        <v>4761</v>
      </c>
      <c r="B69" s="211" t="s">
        <v>4762</v>
      </c>
      <c r="C69" s="212" t="s">
        <v>2897</v>
      </c>
      <c r="D69" s="211" t="s">
        <v>1378</v>
      </c>
      <c r="E69" s="211" t="s">
        <v>5452</v>
      </c>
      <c r="F69" s="211">
        <v>4.122572018E9</v>
      </c>
      <c r="G69" s="211" t="s">
        <v>5360</v>
      </c>
      <c r="H69" s="211" t="s">
        <v>5366</v>
      </c>
      <c r="I69" s="211" t="s">
        <v>4764</v>
      </c>
      <c r="J69" s="211" t="s">
        <v>2137</v>
      </c>
      <c r="K69" s="230">
        <f>COUNTIF('Hedef Liste Diyarbakır'!A:A,A69)</f>
        <v>1</v>
      </c>
    </row>
    <row r="70" ht="15.75" customHeight="1">
      <c r="A70" s="211" t="s">
        <v>4811</v>
      </c>
      <c r="B70" s="211" t="s">
        <v>4812</v>
      </c>
      <c r="C70" s="212" t="s">
        <v>2897</v>
      </c>
      <c r="D70" s="211" t="s">
        <v>1378</v>
      </c>
      <c r="E70" s="211" t="s">
        <v>5514</v>
      </c>
      <c r="F70" s="211">
        <v>4.122572424E9</v>
      </c>
      <c r="G70" s="211" t="s">
        <v>5360</v>
      </c>
      <c r="H70" s="211" t="s">
        <v>5366</v>
      </c>
      <c r="I70" s="211" t="s">
        <v>4815</v>
      </c>
      <c r="J70" s="211" t="s">
        <v>2137</v>
      </c>
      <c r="K70" s="230">
        <f>COUNTIF('Hedef Liste Diyarbakır'!A:A,A70)</f>
        <v>1</v>
      </c>
    </row>
    <row r="71" ht="15.75" customHeight="1">
      <c r="A71" s="211" t="s">
        <v>6155</v>
      </c>
      <c r="B71" s="211" t="s">
        <v>6156</v>
      </c>
      <c r="C71" s="212" t="s">
        <v>2897</v>
      </c>
      <c r="D71" s="211" t="s">
        <v>1364</v>
      </c>
      <c r="E71" s="211" t="s">
        <v>2216</v>
      </c>
      <c r="F71" s="211">
        <v>5.512718821E9</v>
      </c>
      <c r="G71" s="211" t="s">
        <v>5394</v>
      </c>
      <c r="H71" s="211" t="s">
        <v>5444</v>
      </c>
      <c r="I71" s="211" t="s">
        <v>6157</v>
      </c>
      <c r="J71" s="211" t="s">
        <v>2165</v>
      </c>
      <c r="K71" s="230">
        <f>COUNTIF('Hedef Liste Diyarbakır'!A:A,A71)</f>
        <v>0</v>
      </c>
    </row>
    <row r="72" ht="15.75" customHeight="1">
      <c r="A72" s="211" t="s">
        <v>6158</v>
      </c>
      <c r="B72" s="211" t="s">
        <v>6159</v>
      </c>
      <c r="C72" s="212" t="s">
        <v>2909</v>
      </c>
      <c r="D72" s="211" t="s">
        <v>1519</v>
      </c>
      <c r="E72" s="211" t="s">
        <v>2306</v>
      </c>
      <c r="F72" s="211">
        <v>4.122370237E9</v>
      </c>
      <c r="G72" s="211" t="s">
        <v>5394</v>
      </c>
      <c r="H72" s="211" t="s">
        <v>5395</v>
      </c>
      <c r="I72" s="211" t="s">
        <v>6160</v>
      </c>
      <c r="J72" s="211" t="s">
        <v>2165</v>
      </c>
      <c r="K72" s="230">
        <f>COUNTIF('Hedef Liste Diyarbakır'!A:A,A72)</f>
        <v>0</v>
      </c>
    </row>
    <row r="73" ht="15.75" customHeight="1">
      <c r="A73" s="211" t="s">
        <v>5866</v>
      </c>
      <c r="B73" s="211" t="s">
        <v>5867</v>
      </c>
      <c r="C73" s="212" t="s">
        <v>2897</v>
      </c>
      <c r="D73" s="211" t="s">
        <v>1507</v>
      </c>
      <c r="E73" s="211" t="s">
        <v>5840</v>
      </c>
      <c r="F73" s="211">
        <v>4.122517374E9</v>
      </c>
      <c r="G73" s="211" t="s">
        <v>5360</v>
      </c>
      <c r="H73" s="211" t="s">
        <v>5375</v>
      </c>
      <c r="I73" s="211" t="s">
        <v>5868</v>
      </c>
      <c r="J73" s="211" t="s">
        <v>2137</v>
      </c>
      <c r="K73" s="230">
        <f>COUNTIF('Hedef Liste Diyarbakır'!A:A,A73)</f>
        <v>1</v>
      </c>
    </row>
    <row r="74" ht="15.75" customHeight="1">
      <c r="A74" s="211" t="s">
        <v>5859</v>
      </c>
      <c r="B74" s="211" t="s">
        <v>5860</v>
      </c>
      <c r="C74" s="212" t="s">
        <v>2897</v>
      </c>
      <c r="D74" s="211" t="s">
        <v>1507</v>
      </c>
      <c r="E74" s="211" t="s">
        <v>5840</v>
      </c>
      <c r="F74" s="211">
        <v>4.12257104E9</v>
      </c>
      <c r="G74" s="211" t="s">
        <v>5360</v>
      </c>
      <c r="H74" s="211" t="s">
        <v>5366</v>
      </c>
      <c r="I74" s="211" t="s">
        <v>5861</v>
      </c>
      <c r="J74" s="211" t="s">
        <v>2137</v>
      </c>
      <c r="K74" s="230">
        <f>COUNTIF('Hedef Liste Diyarbakır'!A:A,A74)</f>
        <v>1</v>
      </c>
    </row>
    <row r="75" ht="15.75" customHeight="1">
      <c r="A75" s="211" t="s">
        <v>5855</v>
      </c>
      <c r="B75" s="211" t="s">
        <v>5856</v>
      </c>
      <c r="C75" s="212" t="s">
        <v>2897</v>
      </c>
      <c r="D75" s="211" t="s">
        <v>1507</v>
      </c>
      <c r="E75" s="211" t="s">
        <v>5840</v>
      </c>
      <c r="F75" s="211">
        <v>4.122373713E9</v>
      </c>
      <c r="G75" s="211" t="s">
        <v>5360</v>
      </c>
      <c r="H75" s="211" t="s">
        <v>5424</v>
      </c>
      <c r="I75" s="211" t="s">
        <v>5857</v>
      </c>
      <c r="J75" s="211" t="s">
        <v>2137</v>
      </c>
      <c r="K75" s="230">
        <f>COUNTIF('Hedef Liste Diyarbakır'!A:A,A75)</f>
        <v>1</v>
      </c>
    </row>
    <row r="76" ht="15.75" customHeight="1">
      <c r="A76" s="211" t="s">
        <v>5844</v>
      </c>
      <c r="B76" s="211" t="s">
        <v>5845</v>
      </c>
      <c r="C76" s="212" t="s">
        <v>2897</v>
      </c>
      <c r="D76" s="211" t="s">
        <v>1507</v>
      </c>
      <c r="E76" s="211" t="s">
        <v>5840</v>
      </c>
      <c r="F76" s="211">
        <v>4.125030404E9</v>
      </c>
      <c r="G76" s="211" t="s">
        <v>5394</v>
      </c>
      <c r="H76" s="211" t="s">
        <v>5473</v>
      </c>
      <c r="I76" s="211" t="s">
        <v>5846</v>
      </c>
      <c r="J76" s="211" t="s">
        <v>2137</v>
      </c>
      <c r="K76" s="230">
        <f>COUNTIF('Hedef Liste Diyarbakır'!A:A,A76)</f>
        <v>1</v>
      </c>
    </row>
    <row r="77" ht="15.75" customHeight="1">
      <c r="A77" s="211" t="s">
        <v>4844</v>
      </c>
      <c r="B77" s="211" t="s">
        <v>4845</v>
      </c>
      <c r="C77" s="212" t="s">
        <v>2897</v>
      </c>
      <c r="D77" s="211" t="s">
        <v>1356</v>
      </c>
      <c r="E77" s="211" t="s">
        <v>5721</v>
      </c>
      <c r="F77" s="211">
        <v>4.122572551E9</v>
      </c>
      <c r="G77" s="211" t="s">
        <v>5360</v>
      </c>
      <c r="H77" s="211" t="s">
        <v>5404</v>
      </c>
      <c r="I77" s="211" t="s">
        <v>5722</v>
      </c>
      <c r="J77" s="211" t="s">
        <v>2137</v>
      </c>
      <c r="K77" s="230">
        <f>COUNTIF('Hedef Liste Diyarbakır'!A:A,A77)</f>
        <v>1</v>
      </c>
    </row>
    <row r="78" ht="15.75" hidden="1" customHeight="1">
      <c r="A78" s="211" t="s">
        <v>5554</v>
      </c>
      <c r="B78" s="211" t="s">
        <v>5555</v>
      </c>
      <c r="C78" s="212" t="s">
        <v>2897</v>
      </c>
      <c r="D78" s="211" t="s">
        <v>1507</v>
      </c>
      <c r="E78" s="211" t="s">
        <v>5556</v>
      </c>
      <c r="F78" s="211">
        <v>4.122576977E9</v>
      </c>
      <c r="G78" s="211" t="s">
        <v>5360</v>
      </c>
      <c r="H78" s="211" t="s">
        <v>5366</v>
      </c>
      <c r="I78" s="211" t="s">
        <v>5557</v>
      </c>
      <c r="J78" s="211" t="s">
        <v>2137</v>
      </c>
      <c r="K78" s="230">
        <f>COUNTIF('Hedef Liste Diyarbakır'!A:A,A78)</f>
        <v>1</v>
      </c>
    </row>
    <row r="79" ht="15.75" customHeight="1">
      <c r="A79" s="211" t="s">
        <v>5809</v>
      </c>
      <c r="B79" s="211" t="s">
        <v>5810</v>
      </c>
      <c r="C79" s="212" t="s">
        <v>2897</v>
      </c>
      <c r="D79" s="211" t="s">
        <v>1507</v>
      </c>
      <c r="E79" s="211" t="s">
        <v>5804</v>
      </c>
      <c r="F79" s="211">
        <v>4.122362121E9</v>
      </c>
      <c r="G79" s="211" t="s">
        <v>5360</v>
      </c>
      <c r="H79" s="211" t="s">
        <v>2358</v>
      </c>
      <c r="I79" s="211" t="s">
        <v>5811</v>
      </c>
      <c r="J79" s="211" t="s">
        <v>2137</v>
      </c>
      <c r="K79" s="230">
        <f>COUNTIF('Hedef Liste Diyarbakır'!A:A,A79)</f>
        <v>1</v>
      </c>
    </row>
    <row r="80" ht="15.75" customHeight="1">
      <c r="A80" s="211" t="s">
        <v>5627</v>
      </c>
      <c r="B80" s="211" t="s">
        <v>5628</v>
      </c>
      <c r="C80" s="212" t="s">
        <v>2897</v>
      </c>
      <c r="D80" s="211" t="s">
        <v>1370</v>
      </c>
      <c r="E80" s="211" t="s">
        <v>5629</v>
      </c>
      <c r="F80" s="211">
        <v>5.526003435E9</v>
      </c>
      <c r="G80" s="211" t="s">
        <v>5630</v>
      </c>
      <c r="H80" s="211" t="s">
        <v>2358</v>
      </c>
      <c r="I80" s="211" t="s">
        <v>5631</v>
      </c>
      <c r="J80" s="211" t="s">
        <v>2137</v>
      </c>
      <c r="K80" s="230">
        <f>COUNTIF('Hedef Liste Diyarbakır'!A:A,A80)</f>
        <v>1</v>
      </c>
    </row>
    <row r="81" ht="15.75" customHeight="1">
      <c r="A81" s="211" t="s">
        <v>6161</v>
      </c>
      <c r="B81" s="211" t="s">
        <v>6162</v>
      </c>
      <c r="C81" s="212" t="s">
        <v>2897</v>
      </c>
      <c r="D81" s="211" t="s">
        <v>1507</v>
      </c>
      <c r="E81" s="211" t="s">
        <v>6163</v>
      </c>
      <c r="F81" s="211">
        <v>5.550046236E9</v>
      </c>
      <c r="G81" s="211" t="s">
        <v>5360</v>
      </c>
      <c r="H81" s="211" t="s">
        <v>2358</v>
      </c>
      <c r="I81" s="211" t="s">
        <v>6164</v>
      </c>
      <c r="J81" s="211" t="s">
        <v>2165</v>
      </c>
      <c r="K81" s="230">
        <f>COUNTIF('Hedef Liste Diyarbakır'!A:A,A81)</f>
        <v>0</v>
      </c>
    </row>
    <row r="82" ht="15.75" customHeight="1">
      <c r="A82" s="211" t="s">
        <v>4825</v>
      </c>
      <c r="B82" s="211" t="s">
        <v>4826</v>
      </c>
      <c r="C82" s="212" t="s">
        <v>2897</v>
      </c>
      <c r="D82" s="211" t="s">
        <v>1507</v>
      </c>
      <c r="E82" s="211" t="s">
        <v>5708</v>
      </c>
      <c r="F82" s="211">
        <v>5.424127221E9</v>
      </c>
      <c r="G82" s="211" t="s">
        <v>5360</v>
      </c>
      <c r="H82" s="211" t="s">
        <v>5366</v>
      </c>
      <c r="I82" s="211" t="s">
        <v>4828</v>
      </c>
      <c r="J82" s="211" t="s">
        <v>2137</v>
      </c>
      <c r="K82" s="230">
        <f>COUNTIF('Hedef Liste Diyarbakır'!A:A,A82)</f>
        <v>1</v>
      </c>
    </row>
    <row r="83" ht="15.75" customHeight="1">
      <c r="A83" s="211" t="s">
        <v>5813</v>
      </c>
      <c r="B83" s="211" t="s">
        <v>6165</v>
      </c>
      <c r="C83" s="212" t="s">
        <v>2897</v>
      </c>
      <c r="D83" s="211" t="s">
        <v>1507</v>
      </c>
      <c r="E83" s="211" t="s">
        <v>5804</v>
      </c>
      <c r="F83" s="211">
        <v>4.122362121E9</v>
      </c>
      <c r="G83" s="211" t="s">
        <v>5427</v>
      </c>
      <c r="H83" s="211" t="s">
        <v>5684</v>
      </c>
      <c r="I83" s="211" t="s">
        <v>5815</v>
      </c>
      <c r="J83" s="211" t="s">
        <v>2137</v>
      </c>
      <c r="K83" s="230">
        <f>COUNTIF('Hedef Liste Diyarbakır'!A:A,A83)</f>
        <v>1</v>
      </c>
    </row>
    <row r="84" ht="15.75" customHeight="1">
      <c r="A84" s="211" t="s">
        <v>5456</v>
      </c>
      <c r="B84" s="211" t="s">
        <v>5457</v>
      </c>
      <c r="C84" s="212" t="s">
        <v>2897</v>
      </c>
      <c r="D84" s="211" t="s">
        <v>1827</v>
      </c>
      <c r="E84" s="211" t="s">
        <v>5458</v>
      </c>
      <c r="F84" s="211">
        <v>4.122236366E9</v>
      </c>
      <c r="G84" s="211" t="s">
        <v>5353</v>
      </c>
      <c r="H84" s="211" t="s">
        <v>5354</v>
      </c>
      <c r="I84" s="211" t="s">
        <v>5459</v>
      </c>
      <c r="J84" s="211" t="s">
        <v>2137</v>
      </c>
      <c r="K84" s="230">
        <f>COUNTIF('Hedef Liste Diyarbakır'!A:A,A84)</f>
        <v>1</v>
      </c>
    </row>
    <row r="85" ht="15.75" customHeight="1">
      <c r="A85" s="211" t="s">
        <v>6166</v>
      </c>
      <c r="B85" s="211" t="s">
        <v>6167</v>
      </c>
      <c r="C85" s="212" t="s">
        <v>2897</v>
      </c>
      <c r="D85" s="211" t="s">
        <v>1364</v>
      </c>
      <c r="E85" s="211" t="s">
        <v>2216</v>
      </c>
      <c r="F85" s="211">
        <v>5.461460021E9</v>
      </c>
      <c r="G85" s="211" t="s">
        <v>5394</v>
      </c>
      <c r="H85" s="211" t="s">
        <v>5473</v>
      </c>
      <c r="I85" s="211" t="s">
        <v>6168</v>
      </c>
      <c r="J85" s="211" t="s">
        <v>2165</v>
      </c>
      <c r="K85" s="230">
        <f>COUNTIF('Hedef Liste Diyarbakır'!A:A,A85)</f>
        <v>0</v>
      </c>
    </row>
    <row r="86" ht="15.75" customHeight="1">
      <c r="A86" s="211" t="s">
        <v>4829</v>
      </c>
      <c r="B86" s="211" t="s">
        <v>4830</v>
      </c>
      <c r="C86" s="212" t="s">
        <v>2897</v>
      </c>
      <c r="D86" s="211" t="s">
        <v>1378</v>
      </c>
      <c r="E86" s="211" t="s">
        <v>5531</v>
      </c>
      <c r="F86" s="211">
        <v>5.385519856E9</v>
      </c>
      <c r="G86" s="211" t="s">
        <v>5360</v>
      </c>
      <c r="H86" s="211" t="s">
        <v>5375</v>
      </c>
      <c r="I86" s="211" t="s">
        <v>4832</v>
      </c>
      <c r="J86" s="211" t="s">
        <v>2137</v>
      </c>
      <c r="K86" s="230">
        <f>COUNTIF('Hedef Liste Diyarbakır'!A:A,A86)</f>
        <v>1</v>
      </c>
    </row>
    <row r="87" ht="15.75" customHeight="1">
      <c r="A87" s="211" t="s">
        <v>4962</v>
      </c>
      <c r="B87" s="211" t="s">
        <v>6169</v>
      </c>
      <c r="C87" s="212" t="s">
        <v>2897</v>
      </c>
      <c r="D87" s="211" t="s">
        <v>1378</v>
      </c>
      <c r="E87" s="211" t="s">
        <v>5464</v>
      </c>
      <c r="F87" s="211">
        <v>5.386442157E9</v>
      </c>
      <c r="G87" s="211" t="s">
        <v>5360</v>
      </c>
      <c r="H87" s="211" t="s">
        <v>2358</v>
      </c>
      <c r="I87" s="211" t="s">
        <v>4965</v>
      </c>
      <c r="J87" s="211" t="s">
        <v>2137</v>
      </c>
      <c r="K87" s="230">
        <f>COUNTIF('Hedef Liste Diyarbakır'!A:A,A87)</f>
        <v>1</v>
      </c>
    </row>
    <row r="88" ht="15.75" customHeight="1">
      <c r="A88" s="211" t="s">
        <v>6170</v>
      </c>
      <c r="B88" s="211" t="s">
        <v>6171</v>
      </c>
      <c r="C88" s="212" t="s">
        <v>2897</v>
      </c>
      <c r="D88" s="211" t="s">
        <v>1364</v>
      </c>
      <c r="E88" s="211" t="s">
        <v>2216</v>
      </c>
      <c r="F88" s="211">
        <v>5.52024489E9</v>
      </c>
      <c r="G88" s="211" t="s">
        <v>5394</v>
      </c>
      <c r="H88" s="211" t="s">
        <v>5444</v>
      </c>
      <c r="I88" s="211" t="s">
        <v>6172</v>
      </c>
      <c r="J88" s="211" t="s">
        <v>2165</v>
      </c>
      <c r="K88" s="230">
        <f>COUNTIF('Hedef Liste Diyarbakır'!A:A,A88)</f>
        <v>0</v>
      </c>
    </row>
    <row r="89" ht="15.75" customHeight="1">
      <c r="A89" s="211" t="s">
        <v>5363</v>
      </c>
      <c r="B89" s="211" t="s">
        <v>5364</v>
      </c>
      <c r="C89" s="212" t="s">
        <v>2897</v>
      </c>
      <c r="D89" s="211" t="s">
        <v>1507</v>
      </c>
      <c r="E89" s="211" t="s">
        <v>5365</v>
      </c>
      <c r="F89" s="211">
        <v>5.352363737E9</v>
      </c>
      <c r="G89" s="211" t="s">
        <v>5360</v>
      </c>
      <c r="H89" s="211" t="s">
        <v>5366</v>
      </c>
      <c r="I89" s="211" t="s">
        <v>5367</v>
      </c>
      <c r="J89" s="211" t="s">
        <v>2137</v>
      </c>
      <c r="K89" s="230">
        <f>COUNTIF('Hedef Liste Diyarbakır'!A:A,A89)</f>
        <v>1</v>
      </c>
    </row>
    <row r="90" ht="15.75" customHeight="1">
      <c r="A90" s="211" t="s">
        <v>5618</v>
      </c>
      <c r="B90" s="211" t="s">
        <v>5619</v>
      </c>
      <c r="C90" s="212" t="s">
        <v>2897</v>
      </c>
      <c r="D90" s="211" t="s">
        <v>1348</v>
      </c>
      <c r="E90" s="211" t="s">
        <v>5620</v>
      </c>
      <c r="F90" s="211">
        <v>5.523951028E9</v>
      </c>
      <c r="G90" s="211" t="s">
        <v>5360</v>
      </c>
      <c r="H90" s="211" t="s">
        <v>5411</v>
      </c>
      <c r="I90" s="211" t="s">
        <v>5621</v>
      </c>
      <c r="J90" s="211" t="s">
        <v>2137</v>
      </c>
      <c r="K90" s="230">
        <f>COUNTIF('Hedef Liste Diyarbakır'!A:A,A90)</f>
        <v>1</v>
      </c>
    </row>
    <row r="91" ht="15.75" customHeight="1">
      <c r="A91" s="211" t="s">
        <v>5509</v>
      </c>
      <c r="B91" s="211" t="s">
        <v>5510</v>
      </c>
      <c r="C91" s="212" t="s">
        <v>2897</v>
      </c>
      <c r="D91" s="211" t="s">
        <v>1364</v>
      </c>
      <c r="E91" s="211" t="s">
        <v>5511</v>
      </c>
      <c r="F91" s="211">
        <v>5.531809489E9</v>
      </c>
      <c r="G91" s="211" t="s">
        <v>5353</v>
      </c>
      <c r="H91" s="211" t="s">
        <v>5512</v>
      </c>
      <c r="I91" s="211" t="s">
        <v>5513</v>
      </c>
      <c r="J91" s="211" t="s">
        <v>2137</v>
      </c>
      <c r="K91" s="230">
        <f>COUNTIF('Hedef Liste Diyarbakır'!A:A,A91)</f>
        <v>1</v>
      </c>
    </row>
    <row r="92" ht="15.75" customHeight="1">
      <c r="A92" s="211" t="s">
        <v>4744</v>
      </c>
      <c r="B92" s="211" t="s">
        <v>6173</v>
      </c>
      <c r="C92" s="212" t="s">
        <v>2897</v>
      </c>
      <c r="D92" s="211" t="s">
        <v>1378</v>
      </c>
      <c r="E92" s="211" t="s">
        <v>5891</v>
      </c>
      <c r="F92" s="211">
        <v>5.312112179E9</v>
      </c>
      <c r="G92" s="211" t="s">
        <v>5360</v>
      </c>
      <c r="H92" s="211" t="s">
        <v>5411</v>
      </c>
      <c r="I92" s="211" t="s">
        <v>4748</v>
      </c>
      <c r="J92" s="211" t="s">
        <v>2137</v>
      </c>
      <c r="K92" s="230">
        <f>COUNTIF('Hedef Liste Diyarbakır'!A:A,A92)</f>
        <v>1</v>
      </c>
    </row>
    <row r="93" ht="15.75" hidden="1" customHeight="1">
      <c r="A93" s="211" t="s">
        <v>6174</v>
      </c>
      <c r="B93" s="211" t="s">
        <v>6175</v>
      </c>
      <c r="C93" s="212" t="s">
        <v>2897</v>
      </c>
      <c r="D93" s="211" t="s">
        <v>1348</v>
      </c>
      <c r="E93" s="211" t="s">
        <v>6176</v>
      </c>
      <c r="F93" s="211">
        <v>4.125027068E9</v>
      </c>
      <c r="G93" s="211" t="s">
        <v>5360</v>
      </c>
      <c r="H93" s="211" t="s">
        <v>2358</v>
      </c>
      <c r="I93" s="211" t="s">
        <v>6177</v>
      </c>
      <c r="J93" s="211" t="s">
        <v>2137</v>
      </c>
      <c r="K93" s="230">
        <f>COUNTIF('Hedef Liste Diyarbakır'!A:A,A93)</f>
        <v>0</v>
      </c>
    </row>
    <row r="94" ht="15.75" customHeight="1">
      <c r="A94" s="211" t="s">
        <v>5103</v>
      </c>
      <c r="B94" s="211" t="s">
        <v>5104</v>
      </c>
      <c r="C94" s="212" t="s">
        <v>2897</v>
      </c>
      <c r="D94" s="211" t="s">
        <v>1370</v>
      </c>
      <c r="E94" s="211" t="s">
        <v>5665</v>
      </c>
      <c r="F94" s="211">
        <v>4.125020389E9</v>
      </c>
      <c r="G94" s="211" t="s">
        <v>5360</v>
      </c>
      <c r="H94" s="211" t="s">
        <v>2358</v>
      </c>
      <c r="I94" s="211" t="s">
        <v>5106</v>
      </c>
      <c r="J94" s="211" t="s">
        <v>2137</v>
      </c>
      <c r="K94" s="230">
        <f>COUNTIF('Hedef Liste Diyarbakır'!A:A,A94)</f>
        <v>1</v>
      </c>
    </row>
    <row r="95" ht="15.75" customHeight="1">
      <c r="A95" s="211" t="s">
        <v>5903</v>
      </c>
      <c r="B95" s="211" t="s">
        <v>6178</v>
      </c>
      <c r="C95" s="212" t="s">
        <v>2897</v>
      </c>
      <c r="D95" s="211" t="s">
        <v>1507</v>
      </c>
      <c r="E95" s="211" t="s">
        <v>5905</v>
      </c>
      <c r="F95" s="211">
        <v>4.125051721E9</v>
      </c>
      <c r="G95" s="211" t="s">
        <v>5360</v>
      </c>
      <c r="H95" s="211" t="s">
        <v>2358</v>
      </c>
      <c r="I95" s="211" t="s">
        <v>5906</v>
      </c>
      <c r="J95" s="211" t="s">
        <v>2137</v>
      </c>
      <c r="K95" s="230">
        <f>COUNTIF('Hedef Liste Diyarbakır'!A:A,A95)</f>
        <v>1</v>
      </c>
    </row>
    <row r="96" ht="15.75" customHeight="1">
      <c r="A96" s="211" t="s">
        <v>4974</v>
      </c>
      <c r="B96" s="211" t="s">
        <v>4975</v>
      </c>
      <c r="C96" s="212" t="s">
        <v>2897</v>
      </c>
      <c r="D96" s="211" t="s">
        <v>1378</v>
      </c>
      <c r="E96" s="211" t="s">
        <v>5352</v>
      </c>
      <c r="F96" s="211">
        <v>4.125034313E9</v>
      </c>
      <c r="G96" s="211" t="s">
        <v>5360</v>
      </c>
      <c r="H96" s="211" t="s">
        <v>2358</v>
      </c>
      <c r="I96" s="211" t="s">
        <v>4978</v>
      </c>
      <c r="J96" s="211" t="s">
        <v>2137</v>
      </c>
      <c r="K96" s="230">
        <f>COUNTIF('Hedef Liste Diyarbakır'!A:A,A96)</f>
        <v>1</v>
      </c>
    </row>
    <row r="97" ht="15.75" customHeight="1">
      <c r="A97" s="211" t="s">
        <v>4871</v>
      </c>
      <c r="B97" s="211" t="s">
        <v>4872</v>
      </c>
      <c r="C97" s="212" t="s">
        <v>2897</v>
      </c>
      <c r="D97" s="211" t="s">
        <v>1827</v>
      </c>
      <c r="E97" s="211" t="s">
        <v>5486</v>
      </c>
      <c r="F97" s="211">
        <v>4.122244149E9</v>
      </c>
      <c r="G97" s="211" t="s">
        <v>5353</v>
      </c>
      <c r="H97" s="211" t="s">
        <v>5354</v>
      </c>
      <c r="I97" s="211" t="s">
        <v>4874</v>
      </c>
      <c r="J97" s="211" t="s">
        <v>2137</v>
      </c>
      <c r="K97" s="230">
        <f>COUNTIF('Hedef Liste Diyarbakır'!A:A,A97)</f>
        <v>1</v>
      </c>
    </row>
    <row r="98" ht="15.75" hidden="1" customHeight="1">
      <c r="A98" s="211" t="s">
        <v>4967</v>
      </c>
      <c r="B98" s="211" t="s">
        <v>4968</v>
      </c>
      <c r="C98" s="212" t="s">
        <v>2897</v>
      </c>
      <c r="D98" s="211" t="s">
        <v>1493</v>
      </c>
      <c r="E98" s="211" t="s">
        <v>5736</v>
      </c>
      <c r="F98" s="211">
        <v>5.360221234E9</v>
      </c>
      <c r="G98" s="211" t="s">
        <v>5360</v>
      </c>
      <c r="H98" s="211" t="s">
        <v>2358</v>
      </c>
      <c r="I98" s="211" t="s">
        <v>4971</v>
      </c>
      <c r="J98" s="211" t="s">
        <v>2137</v>
      </c>
      <c r="K98" s="230">
        <f>COUNTIF('Hedef Liste Diyarbakır'!A:A,A98)</f>
        <v>1</v>
      </c>
    </row>
    <row r="99" ht="15.75" customHeight="1">
      <c r="A99" s="211" t="s">
        <v>5488</v>
      </c>
      <c r="B99" s="211" t="s">
        <v>5489</v>
      </c>
      <c r="C99" s="212" t="s">
        <v>2897</v>
      </c>
      <c r="D99" s="211" t="s">
        <v>1364</v>
      </c>
      <c r="E99" s="211" t="s">
        <v>5490</v>
      </c>
      <c r="F99" s="211">
        <v>4.122575859E9</v>
      </c>
      <c r="G99" s="211" t="s">
        <v>5360</v>
      </c>
      <c r="H99" s="211" t="s">
        <v>5366</v>
      </c>
      <c r="I99" s="211" t="s">
        <v>5491</v>
      </c>
      <c r="J99" s="211" t="s">
        <v>2137</v>
      </c>
      <c r="K99" s="230">
        <f>COUNTIF('Hedef Liste Diyarbakır'!A:A,A99)</f>
        <v>1</v>
      </c>
    </row>
    <row r="100" ht="15.75" customHeight="1">
      <c r="A100" s="211" t="s">
        <v>5764</v>
      </c>
      <c r="B100" s="211" t="s">
        <v>5765</v>
      </c>
      <c r="C100" s="212" t="s">
        <v>2897</v>
      </c>
      <c r="D100" s="211" t="s">
        <v>1789</v>
      </c>
      <c r="E100" s="211" t="s">
        <v>5766</v>
      </c>
      <c r="F100" s="211">
        <v>5.337037235E9</v>
      </c>
      <c r="G100" s="211" t="s">
        <v>5360</v>
      </c>
      <c r="H100" s="211" t="s">
        <v>5404</v>
      </c>
      <c r="I100" s="211" t="s">
        <v>5767</v>
      </c>
      <c r="J100" s="211" t="s">
        <v>2137</v>
      </c>
      <c r="K100" s="230">
        <f>COUNTIF('Hedef Liste Diyarbakır'!A:A,A100)</f>
        <v>1</v>
      </c>
    </row>
    <row r="101" ht="15.75" customHeight="1">
      <c r="A101" s="211" t="s">
        <v>5232</v>
      </c>
      <c r="B101" s="211" t="s">
        <v>5233</v>
      </c>
      <c r="C101" s="212" t="s">
        <v>2897</v>
      </c>
      <c r="D101" s="211" t="s">
        <v>1577</v>
      </c>
      <c r="E101" s="211" t="s">
        <v>5773</v>
      </c>
      <c r="F101" s="211">
        <v>4.125048004E9</v>
      </c>
      <c r="G101" s="211" t="s">
        <v>5394</v>
      </c>
      <c r="H101" s="211" t="s">
        <v>5473</v>
      </c>
      <c r="I101" s="211" t="s">
        <v>5774</v>
      </c>
      <c r="J101" s="211" t="s">
        <v>2137</v>
      </c>
      <c r="K101" s="230">
        <f>COUNTIF('Hedef Liste Diyarbakır'!A:A,A101)</f>
        <v>1</v>
      </c>
    </row>
    <row r="102" ht="15.75" customHeight="1">
      <c r="A102" s="211" t="s">
        <v>5779</v>
      </c>
      <c r="B102" s="211" t="s">
        <v>5780</v>
      </c>
      <c r="C102" s="212" t="s">
        <v>2909</v>
      </c>
      <c r="D102" s="211" t="s">
        <v>1577</v>
      </c>
      <c r="E102" s="211" t="s">
        <v>5781</v>
      </c>
      <c r="F102" s="211">
        <v>5.52312435E9</v>
      </c>
      <c r="G102" s="211" t="s">
        <v>5360</v>
      </c>
      <c r="H102" s="211" t="s">
        <v>5424</v>
      </c>
      <c r="I102" s="211" t="s">
        <v>5782</v>
      </c>
      <c r="J102" s="211" t="s">
        <v>2137</v>
      </c>
      <c r="K102" s="230">
        <f>COUNTIF('Hedef Liste Diyarbakır'!A:A,A102)</f>
        <v>1</v>
      </c>
    </row>
    <row r="103" ht="15.75" hidden="1" customHeight="1">
      <c r="A103" s="211" t="s">
        <v>4995</v>
      </c>
      <c r="B103" s="211" t="s">
        <v>6179</v>
      </c>
      <c r="C103" s="212" t="s">
        <v>2897</v>
      </c>
      <c r="D103" s="211" t="s">
        <v>1493</v>
      </c>
      <c r="E103" s="211" t="s">
        <v>5352</v>
      </c>
      <c r="F103" s="211">
        <v>5.332333867E9</v>
      </c>
      <c r="G103" s="211" t="s">
        <v>5353</v>
      </c>
      <c r="H103" s="211" t="s">
        <v>5354</v>
      </c>
      <c r="I103" s="211" t="s">
        <v>4998</v>
      </c>
      <c r="J103" s="211" t="s">
        <v>2137</v>
      </c>
      <c r="K103" s="230">
        <f>COUNTIF('Hedef Liste Diyarbakır'!A:A,A103)</f>
        <v>1</v>
      </c>
    </row>
    <row r="104" ht="15.75" customHeight="1">
      <c r="A104" s="211" t="s">
        <v>5686</v>
      </c>
      <c r="B104" s="211" t="s">
        <v>5687</v>
      </c>
      <c r="C104" s="212" t="s">
        <v>2897</v>
      </c>
      <c r="D104" s="211" t="s">
        <v>1493</v>
      </c>
      <c r="E104" s="211" t="s">
        <v>5688</v>
      </c>
      <c r="F104" s="211">
        <v>5.301753721E9</v>
      </c>
      <c r="G104" s="211" t="s">
        <v>5353</v>
      </c>
      <c r="H104" s="211" t="s">
        <v>5455</v>
      </c>
      <c r="I104" s="211" t="s">
        <v>5689</v>
      </c>
      <c r="J104" s="211" t="s">
        <v>2137</v>
      </c>
      <c r="K104" s="230">
        <f>COUNTIF('Hedef Liste Diyarbakır'!A:A,A104)</f>
        <v>1</v>
      </c>
    </row>
    <row r="105" ht="15.75" customHeight="1">
      <c r="A105" s="211" t="s">
        <v>5493</v>
      </c>
      <c r="B105" s="211" t="s">
        <v>5494</v>
      </c>
      <c r="C105" s="212" t="s">
        <v>2897</v>
      </c>
      <c r="D105" s="211" t="s">
        <v>1364</v>
      </c>
      <c r="E105" s="211" t="s">
        <v>5490</v>
      </c>
      <c r="F105" s="211">
        <v>4.12257586E9</v>
      </c>
      <c r="G105" s="211" t="s">
        <v>5360</v>
      </c>
      <c r="H105" s="211" t="s">
        <v>2358</v>
      </c>
      <c r="I105" s="211" t="s">
        <v>5495</v>
      </c>
      <c r="J105" s="211" t="s">
        <v>2137</v>
      </c>
      <c r="K105" s="230">
        <f>COUNTIF('Hedef Liste Diyarbakır'!A:A,A105)</f>
        <v>1</v>
      </c>
    </row>
    <row r="106" ht="15.75" customHeight="1">
      <c r="A106" s="211" t="s">
        <v>5140</v>
      </c>
      <c r="B106" s="211" t="s">
        <v>6180</v>
      </c>
      <c r="C106" s="212" t="s">
        <v>2897</v>
      </c>
      <c r="D106" s="211" t="s">
        <v>1507</v>
      </c>
      <c r="E106" s="211" t="s">
        <v>5766</v>
      </c>
      <c r="F106" s="211">
        <v>5.394646666E9</v>
      </c>
      <c r="G106" s="211" t="s">
        <v>5360</v>
      </c>
      <c r="H106" s="211" t="s">
        <v>5366</v>
      </c>
      <c r="I106" s="211" t="s">
        <v>5143</v>
      </c>
      <c r="J106" s="211" t="s">
        <v>2137</v>
      </c>
      <c r="K106" s="230">
        <f>COUNTIF('Hedef Liste Diyarbakır'!A:A,A106)</f>
        <v>1</v>
      </c>
    </row>
    <row r="107" ht="15.75" customHeight="1">
      <c r="A107" s="211" t="s">
        <v>5930</v>
      </c>
      <c r="B107" s="211" t="s">
        <v>5311</v>
      </c>
      <c r="C107" s="212" t="s">
        <v>2897</v>
      </c>
      <c r="D107" s="211" t="s">
        <v>1370</v>
      </c>
      <c r="E107" s="211" t="s">
        <v>5931</v>
      </c>
      <c r="F107" s="211">
        <v>5.398953996E9</v>
      </c>
      <c r="G107" s="211" t="s">
        <v>5360</v>
      </c>
      <c r="H107" s="211" t="s">
        <v>5366</v>
      </c>
      <c r="I107" s="211" t="s">
        <v>5932</v>
      </c>
      <c r="J107" s="211" t="s">
        <v>2137</v>
      </c>
      <c r="K107" s="230">
        <f>COUNTIF('Hedef Liste Diyarbakır'!A:A,A107)</f>
        <v>1</v>
      </c>
    </row>
    <row r="108" ht="15.75" customHeight="1">
      <c r="A108" s="211" t="s">
        <v>5209</v>
      </c>
      <c r="B108" s="211" t="s">
        <v>5210</v>
      </c>
      <c r="C108" s="212" t="s">
        <v>2897</v>
      </c>
      <c r="D108" s="211" t="s">
        <v>1827</v>
      </c>
      <c r="E108" s="211" t="s">
        <v>5670</v>
      </c>
      <c r="F108" s="211">
        <v>4.125042616E9</v>
      </c>
      <c r="G108" s="211" t="s">
        <v>5394</v>
      </c>
      <c r="H108" s="211" t="s">
        <v>5444</v>
      </c>
      <c r="I108" s="211" t="s">
        <v>5213</v>
      </c>
      <c r="J108" s="211" t="s">
        <v>2137</v>
      </c>
      <c r="K108" s="230">
        <f>COUNTIF('Hedef Liste Diyarbakır'!A:A,A108)</f>
        <v>1</v>
      </c>
    </row>
    <row r="109" ht="15.75" customHeight="1">
      <c r="A109" s="211" t="s">
        <v>5181</v>
      </c>
      <c r="B109" s="211" t="s">
        <v>4903</v>
      </c>
      <c r="C109" s="212" t="s">
        <v>2897</v>
      </c>
      <c r="D109" s="211" t="s">
        <v>1378</v>
      </c>
      <c r="E109" s="211" t="s">
        <v>5472</v>
      </c>
      <c r="F109" s="211">
        <v>5.35230179E9</v>
      </c>
      <c r="G109" s="211" t="s">
        <v>5394</v>
      </c>
      <c r="H109" s="211" t="s">
        <v>5473</v>
      </c>
      <c r="I109" s="211" t="s">
        <v>5184</v>
      </c>
      <c r="J109" s="211" t="s">
        <v>2137</v>
      </c>
      <c r="K109" s="230">
        <f>COUNTIF('Hedef Liste Diyarbakır'!A:A,A109)</f>
        <v>1</v>
      </c>
    </row>
    <row r="110" ht="15.75" customHeight="1">
      <c r="A110" s="211" t="s">
        <v>5881</v>
      </c>
      <c r="B110" s="211" t="s">
        <v>5882</v>
      </c>
      <c r="C110" s="212" t="s">
        <v>2897</v>
      </c>
      <c r="D110" s="211" t="s">
        <v>1507</v>
      </c>
      <c r="E110" s="211" t="s">
        <v>5840</v>
      </c>
      <c r="F110" s="211">
        <v>4.122294749E9</v>
      </c>
      <c r="G110" s="211" t="s">
        <v>5427</v>
      </c>
      <c r="H110" s="211" t="s">
        <v>5428</v>
      </c>
      <c r="I110" s="211" t="s">
        <v>5884</v>
      </c>
      <c r="J110" s="211" t="s">
        <v>2137</v>
      </c>
      <c r="K110" s="230">
        <f>COUNTIF('Hedef Liste Diyarbakır'!A:A,A110)</f>
        <v>1</v>
      </c>
    </row>
    <row r="111" ht="15.75" customHeight="1">
      <c r="A111" s="211" t="s">
        <v>5186</v>
      </c>
      <c r="B111" s="211" t="s">
        <v>6181</v>
      </c>
      <c r="C111" s="212" t="s">
        <v>2897</v>
      </c>
      <c r="D111" s="211" t="s">
        <v>1364</v>
      </c>
      <c r="E111" s="211" t="s">
        <v>5741</v>
      </c>
      <c r="F111" s="211">
        <v>5.308283149E9</v>
      </c>
      <c r="G111" s="211" t="s">
        <v>5394</v>
      </c>
      <c r="H111" s="211" t="s">
        <v>5473</v>
      </c>
      <c r="I111" s="211" t="s">
        <v>5189</v>
      </c>
      <c r="J111" s="211" t="s">
        <v>2137</v>
      </c>
      <c r="K111" s="230">
        <f>COUNTIF('Hedef Liste Diyarbakır'!A:A,A111)</f>
        <v>1</v>
      </c>
    </row>
    <row r="112" ht="15.75" customHeight="1">
      <c r="A112" s="211" t="s">
        <v>5223</v>
      </c>
      <c r="B112" s="211" t="s">
        <v>5224</v>
      </c>
      <c r="C112" s="212" t="s">
        <v>2897</v>
      </c>
      <c r="D112" s="211" t="s">
        <v>1507</v>
      </c>
      <c r="E112" s="211" t="s">
        <v>5738</v>
      </c>
      <c r="F112" s="211">
        <v>5.012495151E9</v>
      </c>
      <c r="G112" s="211" t="s">
        <v>5394</v>
      </c>
      <c r="H112" s="211" t="s">
        <v>5444</v>
      </c>
      <c r="I112" s="211" t="s">
        <v>5739</v>
      </c>
      <c r="J112" s="211" t="s">
        <v>2137</v>
      </c>
      <c r="K112" s="230">
        <f>COUNTIF('Hedef Liste Diyarbakır'!A:A,A112)</f>
        <v>1</v>
      </c>
    </row>
    <row r="113" ht="15.75" customHeight="1">
      <c r="A113" s="211" t="s">
        <v>6182</v>
      </c>
      <c r="B113" s="211" t="s">
        <v>6183</v>
      </c>
      <c r="C113" s="212" t="s">
        <v>2897</v>
      </c>
      <c r="D113" s="211" t="s">
        <v>1364</v>
      </c>
      <c r="E113" s="211" t="s">
        <v>2216</v>
      </c>
      <c r="F113" s="211">
        <v>5.464547471E9</v>
      </c>
      <c r="G113" s="211" t="s">
        <v>5394</v>
      </c>
      <c r="H113" s="211" t="s">
        <v>5444</v>
      </c>
      <c r="I113" s="211" t="s">
        <v>6184</v>
      </c>
      <c r="J113" s="211" t="s">
        <v>2165</v>
      </c>
      <c r="K113" s="230">
        <f>COUNTIF('Hedef Liste Diyarbakır'!A:A,A113)</f>
        <v>0</v>
      </c>
    </row>
    <row r="114" ht="15.75" customHeight="1">
      <c r="A114" s="211" t="s">
        <v>5195</v>
      </c>
      <c r="B114" s="211" t="s">
        <v>5196</v>
      </c>
      <c r="C114" s="212" t="s">
        <v>2897</v>
      </c>
      <c r="D114" s="211" t="s">
        <v>1348</v>
      </c>
      <c r="E114" s="211" t="s">
        <v>5728</v>
      </c>
      <c r="F114" s="211">
        <v>5.321773409E9</v>
      </c>
      <c r="G114" s="211" t="s">
        <v>5360</v>
      </c>
      <c r="H114" s="211" t="s">
        <v>5366</v>
      </c>
      <c r="I114" s="211" t="s">
        <v>5198</v>
      </c>
      <c r="J114" s="211" t="s">
        <v>2137</v>
      </c>
      <c r="K114" s="230">
        <f>COUNTIF('Hedef Liste Diyarbakır'!A:A,A114)</f>
        <v>1</v>
      </c>
    </row>
    <row r="115" ht="15.75" customHeight="1">
      <c r="A115" s="211" t="s">
        <v>5776</v>
      </c>
      <c r="B115" s="211" t="s">
        <v>5777</v>
      </c>
      <c r="C115" s="212" t="s">
        <v>2897</v>
      </c>
      <c r="D115" s="211" t="s">
        <v>1577</v>
      </c>
      <c r="E115" s="211" t="s">
        <v>5773</v>
      </c>
      <c r="F115" s="211">
        <v>5.312851507E9</v>
      </c>
      <c r="G115" s="211" t="s">
        <v>5360</v>
      </c>
      <c r="H115" s="211" t="s">
        <v>2358</v>
      </c>
      <c r="I115" s="211" t="s">
        <v>4795</v>
      </c>
      <c r="J115" s="211" t="s">
        <v>2137</v>
      </c>
      <c r="K115" s="230">
        <f>COUNTIF('Hedef Liste Diyarbakır'!A:A,A115)</f>
        <v>1</v>
      </c>
    </row>
    <row r="116" ht="15.75" customHeight="1">
      <c r="A116" s="211" t="s">
        <v>5243</v>
      </c>
      <c r="B116" s="211" t="s">
        <v>5244</v>
      </c>
      <c r="C116" s="212" t="s">
        <v>2897</v>
      </c>
      <c r="D116" s="211" t="s">
        <v>1507</v>
      </c>
      <c r="E116" s="211" t="s">
        <v>5730</v>
      </c>
      <c r="F116" s="211">
        <v>5.384428686E9</v>
      </c>
      <c r="G116" s="211" t="s">
        <v>5394</v>
      </c>
      <c r="H116" s="211" t="s">
        <v>5581</v>
      </c>
      <c r="I116" s="211" t="s">
        <v>5247</v>
      </c>
      <c r="J116" s="211" t="s">
        <v>2137</v>
      </c>
      <c r="K116" s="230">
        <f>COUNTIF('Hedef Liste Diyarbakır'!A:A,A116)</f>
        <v>1</v>
      </c>
    </row>
    <row r="117" ht="15.75" customHeight="1">
      <c r="A117" s="211" t="s">
        <v>5436</v>
      </c>
      <c r="B117" s="211" t="s">
        <v>5437</v>
      </c>
      <c r="C117" s="212" t="s">
        <v>2897</v>
      </c>
      <c r="D117" s="211" t="s">
        <v>1348</v>
      </c>
      <c r="E117" s="211" t="s">
        <v>5438</v>
      </c>
      <c r="F117" s="211">
        <v>4.1250267E9</v>
      </c>
      <c r="G117" s="211" t="s">
        <v>5360</v>
      </c>
      <c r="H117" s="211" t="s">
        <v>2358</v>
      </c>
      <c r="I117" s="211" t="s">
        <v>5439</v>
      </c>
      <c r="J117" s="211" t="s">
        <v>2137</v>
      </c>
      <c r="K117" s="230">
        <f>COUNTIF('Hedef Liste Diyarbakır'!A:A,A117)</f>
        <v>1</v>
      </c>
    </row>
    <row r="118" ht="15.75" customHeight="1">
      <c r="A118" s="211" t="s">
        <v>6185</v>
      </c>
      <c r="B118" s="211" t="s">
        <v>6186</v>
      </c>
      <c r="C118" s="212" t="s">
        <v>2897</v>
      </c>
      <c r="D118" s="211" t="s">
        <v>1364</v>
      </c>
      <c r="E118" s="211" t="s">
        <v>2216</v>
      </c>
      <c r="F118" s="211">
        <v>5.318688388E9</v>
      </c>
      <c r="G118" s="211" t="s">
        <v>5360</v>
      </c>
      <c r="H118" s="211" t="s">
        <v>5375</v>
      </c>
      <c r="I118" s="211" t="s">
        <v>6187</v>
      </c>
      <c r="J118" s="211" t="s">
        <v>2165</v>
      </c>
      <c r="K118" s="230">
        <f>COUNTIF('Hedef Liste Diyarbakır'!A:A,A118)</f>
        <v>0</v>
      </c>
    </row>
    <row r="119" ht="15.75" customHeight="1">
      <c r="A119" s="211" t="s">
        <v>5770</v>
      </c>
      <c r="B119" s="211" t="s">
        <v>5771</v>
      </c>
      <c r="C119" s="212" t="s">
        <v>2897</v>
      </c>
      <c r="D119" s="211" t="s">
        <v>1507</v>
      </c>
      <c r="E119" s="211" t="s">
        <v>5766</v>
      </c>
      <c r="F119" s="211">
        <v>5.321521979E9</v>
      </c>
      <c r="G119" s="211" t="s">
        <v>5360</v>
      </c>
      <c r="H119" s="211" t="s">
        <v>2358</v>
      </c>
      <c r="I119" s="211" t="s">
        <v>5772</v>
      </c>
      <c r="J119" s="211" t="s">
        <v>2137</v>
      </c>
      <c r="K119" s="230">
        <f>COUNTIF('Hedef Liste Diyarbakır'!A:A,A119)</f>
        <v>1</v>
      </c>
    </row>
    <row r="120" ht="15.75" customHeight="1">
      <c r="A120" s="211" t="s">
        <v>5587</v>
      </c>
      <c r="B120" s="211" t="s">
        <v>5588</v>
      </c>
      <c r="C120" s="212" t="s">
        <v>2909</v>
      </c>
      <c r="D120" s="211" t="s">
        <v>1507</v>
      </c>
      <c r="E120" s="211" t="s">
        <v>5570</v>
      </c>
      <c r="F120" s="211">
        <v>4.122511383E9</v>
      </c>
      <c r="G120" s="211" t="s">
        <v>5360</v>
      </c>
      <c r="H120" s="211" t="s">
        <v>5366</v>
      </c>
      <c r="I120" s="211" t="s">
        <v>5589</v>
      </c>
      <c r="J120" s="211" t="s">
        <v>2137</v>
      </c>
      <c r="K120" s="230">
        <f>COUNTIF('Hedef Liste Diyarbakır'!A:A,A120)</f>
        <v>1</v>
      </c>
    </row>
    <row r="121" ht="15.75" customHeight="1">
      <c r="A121" s="211" t="s">
        <v>5160</v>
      </c>
      <c r="B121" s="211" t="s">
        <v>5161</v>
      </c>
      <c r="C121" s="212" t="s">
        <v>2897</v>
      </c>
      <c r="D121" s="211" t="s">
        <v>1378</v>
      </c>
      <c r="E121" s="211" t="s">
        <v>5901</v>
      </c>
      <c r="F121" s="211">
        <v>4.122520541E9</v>
      </c>
      <c r="G121" s="211" t="s">
        <v>5394</v>
      </c>
      <c r="H121" s="211" t="s">
        <v>5444</v>
      </c>
      <c r="I121" s="211" t="s">
        <v>5164</v>
      </c>
      <c r="J121" s="211" t="s">
        <v>2137</v>
      </c>
      <c r="K121" s="230">
        <f>COUNTIF('Hedef Liste Diyarbakır'!A:A,A121)</f>
        <v>1</v>
      </c>
    </row>
    <row r="122" ht="15.75" customHeight="1">
      <c r="A122" s="211" t="s">
        <v>5583</v>
      </c>
      <c r="B122" s="211" t="s">
        <v>5584</v>
      </c>
      <c r="C122" s="212" t="s">
        <v>2909</v>
      </c>
      <c r="D122" s="211" t="s">
        <v>1507</v>
      </c>
      <c r="E122" s="211" t="s">
        <v>5570</v>
      </c>
      <c r="F122" s="211">
        <v>4.122362387E9</v>
      </c>
      <c r="G122" s="211" t="s">
        <v>5394</v>
      </c>
      <c r="H122" s="211" t="s">
        <v>5585</v>
      </c>
      <c r="I122" s="211" t="s">
        <v>5586</v>
      </c>
      <c r="J122" s="211" t="s">
        <v>2137</v>
      </c>
      <c r="K122" s="230">
        <f>COUNTIF('Hedef Liste Diyarbakır'!A:A,A122)</f>
        <v>1</v>
      </c>
    </row>
    <row r="123" ht="15.75" customHeight="1">
      <c r="A123" s="211" t="s">
        <v>5870</v>
      </c>
      <c r="B123" s="211" t="s">
        <v>5871</v>
      </c>
      <c r="C123" s="212" t="s">
        <v>2897</v>
      </c>
      <c r="D123" s="211" t="s">
        <v>1507</v>
      </c>
      <c r="E123" s="211" t="s">
        <v>5840</v>
      </c>
      <c r="F123" s="211">
        <v>4.122353531E9</v>
      </c>
      <c r="G123" s="211" t="s">
        <v>5360</v>
      </c>
      <c r="H123" s="211" t="s">
        <v>2358</v>
      </c>
      <c r="I123" s="211" t="s">
        <v>5873</v>
      </c>
      <c r="J123" s="211" t="s">
        <v>2137</v>
      </c>
      <c r="K123" s="230">
        <f>COUNTIF('Hedef Liste Diyarbakır'!A:A,A123)</f>
        <v>1</v>
      </c>
    </row>
    <row r="124" ht="15.75" customHeight="1">
      <c r="A124" s="211" t="s">
        <v>5862</v>
      </c>
      <c r="B124" s="211" t="s">
        <v>6188</v>
      </c>
      <c r="C124" s="212" t="s">
        <v>2897</v>
      </c>
      <c r="D124" s="211" t="s">
        <v>1507</v>
      </c>
      <c r="E124" s="211" t="s">
        <v>5840</v>
      </c>
      <c r="F124" s="211">
        <v>4.125048367E9</v>
      </c>
      <c r="G124" s="211" t="s">
        <v>5360</v>
      </c>
      <c r="H124" s="211" t="s">
        <v>2358</v>
      </c>
      <c r="I124" s="211" t="s">
        <v>5864</v>
      </c>
      <c r="J124" s="211" t="s">
        <v>2137</v>
      </c>
      <c r="K124" s="230">
        <f>COUNTIF('Hedef Liste Diyarbakır'!A:A,A124)</f>
        <v>1</v>
      </c>
    </row>
    <row r="125" ht="15.75" customHeight="1">
      <c r="A125" s="211" t="s">
        <v>5385</v>
      </c>
      <c r="B125" s="211" t="s">
        <v>5386</v>
      </c>
      <c r="C125" s="212" t="s">
        <v>2909</v>
      </c>
      <c r="D125" s="211" t="s">
        <v>1364</v>
      </c>
      <c r="E125" s="211" t="s">
        <v>5387</v>
      </c>
      <c r="F125" s="211">
        <v>4.125052208E9</v>
      </c>
      <c r="G125" s="211" t="s">
        <v>5353</v>
      </c>
      <c r="H125" s="211" t="s">
        <v>5388</v>
      </c>
      <c r="I125" s="211" t="s">
        <v>5389</v>
      </c>
      <c r="J125" s="211" t="s">
        <v>2137</v>
      </c>
      <c r="K125" s="230">
        <f>COUNTIF('Hedef Liste Diyarbakır'!A:A,A125)</f>
        <v>1</v>
      </c>
    </row>
    <row r="126" ht="15.75" hidden="1" customHeight="1">
      <c r="A126" s="211" t="s">
        <v>6189</v>
      </c>
      <c r="B126" s="211" t="s">
        <v>4927</v>
      </c>
      <c r="C126" s="212" t="s">
        <v>2897</v>
      </c>
      <c r="D126" s="211" t="s">
        <v>1827</v>
      </c>
      <c r="E126" s="211" t="s">
        <v>6190</v>
      </c>
      <c r="F126" s="211">
        <v>4.122517746E9</v>
      </c>
      <c r="G126" s="211" t="s">
        <v>5394</v>
      </c>
      <c r="H126" s="211" t="s">
        <v>5444</v>
      </c>
      <c r="I126" s="211" t="s">
        <v>6191</v>
      </c>
      <c r="J126" s="211" t="s">
        <v>2137</v>
      </c>
      <c r="K126" s="230">
        <f>COUNTIF('Hedef Liste Diyarbakır'!A:A,A126)</f>
        <v>0</v>
      </c>
    </row>
    <row r="127" ht="15.75" hidden="1" customHeight="1">
      <c r="A127" s="211" t="s">
        <v>6192</v>
      </c>
      <c r="B127" s="211" t="s">
        <v>4937</v>
      </c>
      <c r="C127" s="212" t="s">
        <v>2897</v>
      </c>
      <c r="D127" s="211" t="s">
        <v>1577</v>
      </c>
      <c r="E127" s="211" t="s">
        <v>6193</v>
      </c>
      <c r="F127" s="211">
        <v>4.125030201E9</v>
      </c>
      <c r="G127" s="211" t="s">
        <v>5360</v>
      </c>
      <c r="H127" s="211" t="s">
        <v>5404</v>
      </c>
      <c r="I127" s="211" t="s">
        <v>4940</v>
      </c>
      <c r="J127" s="211" t="s">
        <v>2137</v>
      </c>
      <c r="K127" s="230">
        <f>COUNTIF('Hedef Liste Diyarbakır'!A:A,A127)</f>
        <v>0</v>
      </c>
    </row>
    <row r="128" ht="15.75" customHeight="1">
      <c r="A128" s="211" t="s">
        <v>4931</v>
      </c>
      <c r="B128" s="211" t="s">
        <v>6194</v>
      </c>
      <c r="C128" s="212" t="s">
        <v>2897</v>
      </c>
      <c r="D128" s="211" t="s">
        <v>1507</v>
      </c>
      <c r="E128" s="211" t="s">
        <v>5695</v>
      </c>
      <c r="F128" s="211">
        <v>5.455961847E9</v>
      </c>
      <c r="G128" s="211" t="s">
        <v>5360</v>
      </c>
      <c r="H128" s="211" t="s">
        <v>5404</v>
      </c>
      <c r="I128" s="211" t="s">
        <v>4934</v>
      </c>
      <c r="J128" s="211" t="s">
        <v>2137</v>
      </c>
      <c r="K128" s="230">
        <f>COUNTIF('Hedef Liste Diyarbakır'!A:A,A128)</f>
        <v>1</v>
      </c>
    </row>
    <row r="129" ht="15.75" customHeight="1">
      <c r="A129" s="211" t="s">
        <v>6195</v>
      </c>
      <c r="B129" s="211" t="s">
        <v>6196</v>
      </c>
      <c r="C129" s="212" t="s">
        <v>2897</v>
      </c>
      <c r="D129" s="211" t="s">
        <v>1364</v>
      </c>
      <c r="E129" s="211" t="s">
        <v>2216</v>
      </c>
      <c r="F129" s="211">
        <v>5.536820321E9</v>
      </c>
      <c r="G129" s="211" t="s">
        <v>5360</v>
      </c>
      <c r="H129" s="211" t="s">
        <v>5366</v>
      </c>
      <c r="I129" s="211" t="s">
        <v>6197</v>
      </c>
      <c r="J129" s="211" t="s">
        <v>2165</v>
      </c>
      <c r="K129" s="230">
        <f>COUNTIF('Hedef Liste Diyarbakır'!A:A,A129)</f>
        <v>0</v>
      </c>
    </row>
    <row r="130" ht="15.75" customHeight="1">
      <c r="A130" s="211" t="s">
        <v>5303</v>
      </c>
      <c r="B130" s="211" t="s">
        <v>5304</v>
      </c>
      <c r="C130" s="212" t="s">
        <v>2897</v>
      </c>
      <c r="D130" s="211" t="s">
        <v>1378</v>
      </c>
      <c r="E130" s="211" t="s">
        <v>5530</v>
      </c>
      <c r="F130" s="211">
        <v>4.123390606E9</v>
      </c>
      <c r="G130" s="211" t="s">
        <v>5353</v>
      </c>
      <c r="H130" s="211" t="s">
        <v>5455</v>
      </c>
      <c r="I130" s="211" t="s">
        <v>5307</v>
      </c>
      <c r="J130" s="211" t="s">
        <v>2137</v>
      </c>
      <c r="K130" s="230">
        <f>COUNTIF('Hedef Liste Diyarbakır'!A:A,A130)</f>
        <v>1</v>
      </c>
    </row>
    <row r="131" ht="15.75" customHeight="1">
      <c r="A131" s="211" t="s">
        <v>5785</v>
      </c>
      <c r="B131" s="211" t="s">
        <v>5786</v>
      </c>
      <c r="C131" s="212" t="s">
        <v>2897</v>
      </c>
      <c r="D131" s="211" t="s">
        <v>1577</v>
      </c>
      <c r="E131" s="211" t="s">
        <v>5787</v>
      </c>
      <c r="F131" s="211">
        <v>4.122572027E9</v>
      </c>
      <c r="G131" s="211" t="s">
        <v>5360</v>
      </c>
      <c r="H131" s="211" t="s">
        <v>5404</v>
      </c>
      <c r="I131" s="211" t="s">
        <v>5788</v>
      </c>
      <c r="J131" s="211" t="s">
        <v>2137</v>
      </c>
      <c r="K131" s="230">
        <f>COUNTIF('Hedef Liste Diyarbakır'!A:A,A131)</f>
        <v>1</v>
      </c>
    </row>
    <row r="132" ht="15.75" customHeight="1">
      <c r="A132" s="211" t="s">
        <v>5848</v>
      </c>
      <c r="B132" s="211" t="s">
        <v>5849</v>
      </c>
      <c r="C132" s="212" t="s">
        <v>2897</v>
      </c>
      <c r="D132" s="211" t="s">
        <v>1507</v>
      </c>
      <c r="E132" s="211" t="s">
        <v>5840</v>
      </c>
      <c r="F132" s="211">
        <v>4.122524949E9</v>
      </c>
      <c r="G132" s="211" t="s">
        <v>5394</v>
      </c>
      <c r="H132" s="211" t="s">
        <v>5850</v>
      </c>
      <c r="I132" s="211" t="s">
        <v>5851</v>
      </c>
      <c r="J132" s="211" t="s">
        <v>2137</v>
      </c>
      <c r="K132" s="230">
        <f>COUNTIF('Hedef Liste Diyarbakır'!A:A,A132)</f>
        <v>1</v>
      </c>
    </row>
    <row r="133" ht="15.75" customHeight="1">
      <c r="A133" s="211" t="s">
        <v>5576</v>
      </c>
      <c r="B133" s="211" t="s">
        <v>5577</v>
      </c>
      <c r="C133" s="212" t="s">
        <v>2909</v>
      </c>
      <c r="D133" s="211" t="s">
        <v>1507</v>
      </c>
      <c r="E133" s="211" t="s">
        <v>5570</v>
      </c>
      <c r="F133" s="211">
        <v>4.125025758E9</v>
      </c>
      <c r="G133" s="211" t="s">
        <v>5394</v>
      </c>
      <c r="H133" s="211" t="s">
        <v>5444</v>
      </c>
      <c r="I133" s="211" t="s">
        <v>5578</v>
      </c>
      <c r="J133" s="211" t="s">
        <v>2137</v>
      </c>
      <c r="K133" s="230">
        <f>COUNTIF('Hedef Liste Diyarbakır'!A:A,A133)</f>
        <v>1</v>
      </c>
    </row>
    <row r="134" ht="15.75" hidden="1" customHeight="1">
      <c r="A134" s="211" t="s">
        <v>4908</v>
      </c>
      <c r="B134" s="211" t="s">
        <v>4909</v>
      </c>
      <c r="C134" s="212" t="s">
        <v>2897</v>
      </c>
      <c r="D134" s="211" t="s">
        <v>1378</v>
      </c>
      <c r="E134" s="211" t="s">
        <v>5443</v>
      </c>
      <c r="F134" s="211">
        <v>4.125048716E9</v>
      </c>
      <c r="G134" s="211" t="s">
        <v>5394</v>
      </c>
      <c r="H134" s="211" t="s">
        <v>5473</v>
      </c>
      <c r="I134" s="211" t="s">
        <v>4912</v>
      </c>
      <c r="J134" s="211" t="s">
        <v>2137</v>
      </c>
      <c r="K134" s="230">
        <f>COUNTIF('Hedef Liste Diyarbakır'!A:A,A134)</f>
        <v>1</v>
      </c>
    </row>
    <row r="135" ht="15.75" customHeight="1">
      <c r="A135" s="211" t="s">
        <v>5874</v>
      </c>
      <c r="B135" s="211" t="s">
        <v>5875</v>
      </c>
      <c r="C135" s="212" t="s">
        <v>2897</v>
      </c>
      <c r="D135" s="211" t="s">
        <v>1507</v>
      </c>
      <c r="E135" s="211" t="s">
        <v>5840</v>
      </c>
      <c r="F135" s="211">
        <v>4.122236523E9</v>
      </c>
      <c r="G135" s="211" t="s">
        <v>5353</v>
      </c>
      <c r="H135" s="211" t="s">
        <v>5354</v>
      </c>
      <c r="I135" s="211" t="s">
        <v>5876</v>
      </c>
      <c r="J135" s="211" t="s">
        <v>2137</v>
      </c>
      <c r="K135" s="230">
        <f>COUNTIF('Hedef Liste Diyarbakır'!A:A,A135)</f>
        <v>1</v>
      </c>
    </row>
    <row r="136" ht="15.75" customHeight="1">
      <c r="A136" s="211" t="s">
        <v>5732</v>
      </c>
      <c r="B136" s="211" t="s">
        <v>6198</v>
      </c>
      <c r="C136" s="212" t="s">
        <v>2897</v>
      </c>
      <c r="D136" s="211" t="s">
        <v>1507</v>
      </c>
      <c r="E136" s="211" t="s">
        <v>5730</v>
      </c>
      <c r="F136" s="211">
        <v>5.384428686E9</v>
      </c>
      <c r="G136" s="211" t="s">
        <v>5353</v>
      </c>
      <c r="H136" s="211" t="s">
        <v>5354</v>
      </c>
      <c r="I136" s="211" t="s">
        <v>5734</v>
      </c>
      <c r="J136" s="211" t="s">
        <v>2137</v>
      </c>
      <c r="K136" s="230">
        <f>COUNTIF('Hedef Liste Diyarbakır'!A:A,A136)</f>
        <v>1</v>
      </c>
    </row>
    <row r="137" ht="15.75" customHeight="1">
      <c r="A137" s="211" t="s">
        <v>5328</v>
      </c>
      <c r="B137" s="211" t="s">
        <v>5329</v>
      </c>
      <c r="C137" s="212" t="s">
        <v>2897</v>
      </c>
      <c r="D137" s="211" t="s">
        <v>1378</v>
      </c>
      <c r="E137" s="211" t="s">
        <v>5527</v>
      </c>
      <c r="F137" s="211">
        <v>4.125052112E9</v>
      </c>
      <c r="G137" s="211" t="s">
        <v>5353</v>
      </c>
      <c r="H137" s="211" t="s">
        <v>5354</v>
      </c>
      <c r="I137" s="211" t="s">
        <v>5332</v>
      </c>
      <c r="J137" s="211" t="s">
        <v>2137</v>
      </c>
      <c r="K137" s="230">
        <f>COUNTIF('Hedef Liste Diyarbakır'!A:A,A137)</f>
        <v>1</v>
      </c>
    </row>
    <row r="138" ht="15.75" hidden="1" customHeight="1">
      <c r="A138" s="211" t="s">
        <v>5046</v>
      </c>
      <c r="B138" s="211" t="s">
        <v>5047</v>
      </c>
      <c r="C138" s="212" t="s">
        <v>2897</v>
      </c>
      <c r="D138" s="211" t="s">
        <v>1507</v>
      </c>
      <c r="E138" s="211" t="s">
        <v>5466</v>
      </c>
      <c r="F138" s="211">
        <v>5.380303423E9</v>
      </c>
      <c r="G138" s="211" t="s">
        <v>5360</v>
      </c>
      <c r="H138" s="211" t="s">
        <v>2358</v>
      </c>
      <c r="I138" s="211" t="s">
        <v>5049</v>
      </c>
      <c r="J138" s="211" t="s">
        <v>2137</v>
      </c>
      <c r="K138" s="230">
        <f>COUNTIF('Hedef Liste Diyarbakır'!A:A,A138)</f>
        <v>1</v>
      </c>
    </row>
    <row r="139" ht="15.75" hidden="1" customHeight="1">
      <c r="A139" s="211" t="s">
        <v>6199</v>
      </c>
      <c r="B139" s="211" t="s">
        <v>6200</v>
      </c>
      <c r="C139" s="212" t="s">
        <v>2897</v>
      </c>
      <c r="D139" s="211" t="s">
        <v>1577</v>
      </c>
      <c r="E139" s="211" t="s">
        <v>5773</v>
      </c>
      <c r="F139" s="211">
        <v>4.125048004E9</v>
      </c>
      <c r="G139" s="211" t="s">
        <v>5394</v>
      </c>
      <c r="H139" s="211" t="s">
        <v>5444</v>
      </c>
      <c r="I139" s="211" t="s">
        <v>6201</v>
      </c>
      <c r="J139" s="211" t="s">
        <v>2137</v>
      </c>
      <c r="K139" s="230">
        <f>COUNTIF('Hedef Liste Diyarbakır'!A:A,A139)</f>
        <v>0</v>
      </c>
    </row>
    <row r="140" ht="15.75" customHeight="1">
      <c r="A140" s="211" t="s">
        <v>5347</v>
      </c>
      <c r="B140" s="211" t="s">
        <v>5348</v>
      </c>
      <c r="C140" s="212" t="s">
        <v>2897</v>
      </c>
      <c r="D140" s="211" t="s">
        <v>1356</v>
      </c>
      <c r="E140" s="211" t="s">
        <v>5637</v>
      </c>
      <c r="F140" s="211">
        <v>5.419799195E9</v>
      </c>
      <c r="G140" s="211" t="s">
        <v>5394</v>
      </c>
      <c r="H140" s="211" t="s">
        <v>5444</v>
      </c>
      <c r="I140" s="211" t="s">
        <v>5350</v>
      </c>
      <c r="J140" s="211" t="s">
        <v>2137</v>
      </c>
      <c r="K140" s="230">
        <f>COUNTIF('Hedef Liste Diyarbakır'!A:A,A140)</f>
        <v>1</v>
      </c>
    </row>
    <row r="141" ht="15.75" customHeight="1">
      <c r="A141" s="211" t="s">
        <v>4855</v>
      </c>
      <c r="B141" s="211" t="s">
        <v>4856</v>
      </c>
      <c r="C141" s="212" t="s">
        <v>2897</v>
      </c>
      <c r="D141" s="211" t="s">
        <v>1370</v>
      </c>
      <c r="E141" s="211" t="s">
        <v>5895</v>
      </c>
      <c r="F141" s="211">
        <v>5.523229571E9</v>
      </c>
      <c r="G141" s="211" t="s">
        <v>5353</v>
      </c>
      <c r="H141" s="211" t="s">
        <v>5354</v>
      </c>
      <c r="I141" s="211" t="s">
        <v>4859</v>
      </c>
      <c r="J141" s="211" t="s">
        <v>2137</v>
      </c>
      <c r="K141" s="230">
        <f>COUNTIF('Hedef Liste Diyarbakır'!A:A,A141)</f>
        <v>1</v>
      </c>
    </row>
    <row r="142" ht="15.75" customHeight="1">
      <c r="A142" s="211" t="s">
        <v>5285</v>
      </c>
      <c r="B142" s="211" t="s">
        <v>6202</v>
      </c>
      <c r="C142" s="212" t="s">
        <v>2897</v>
      </c>
      <c r="D142" s="211" t="s">
        <v>1493</v>
      </c>
      <c r="E142" s="211" t="s">
        <v>5727</v>
      </c>
      <c r="F142" s="211">
        <v>5.319175211E9</v>
      </c>
      <c r="G142" s="211" t="s">
        <v>5360</v>
      </c>
      <c r="H142" s="211" t="s">
        <v>5404</v>
      </c>
      <c r="I142" s="211" t="s">
        <v>5288</v>
      </c>
      <c r="J142" s="211" t="s">
        <v>2137</v>
      </c>
      <c r="K142" s="230">
        <f>COUNTIF('Hedef Liste Diyarbakır'!A:A,A142)</f>
        <v>1</v>
      </c>
    </row>
    <row r="143" ht="15.75" customHeight="1">
      <c r="A143" s="211" t="s">
        <v>6203</v>
      </c>
      <c r="B143" s="211" t="s">
        <v>6204</v>
      </c>
      <c r="C143" s="212" t="s">
        <v>2909</v>
      </c>
      <c r="D143" s="211" t="s">
        <v>1364</v>
      </c>
      <c r="E143" s="211" t="s">
        <v>6205</v>
      </c>
      <c r="F143" s="211">
        <v>5.423279736E9</v>
      </c>
      <c r="G143" s="211" t="s">
        <v>5360</v>
      </c>
      <c r="H143" s="211" t="s">
        <v>5424</v>
      </c>
      <c r="I143" s="211" t="s">
        <v>6206</v>
      </c>
      <c r="J143" s="211" t="s">
        <v>2165</v>
      </c>
      <c r="K143" s="230">
        <f>COUNTIF('Hedef Liste Diyarbakır'!A:A,A143)</f>
        <v>0</v>
      </c>
    </row>
    <row r="144" ht="15.75" customHeight="1">
      <c r="A144" s="211" t="s">
        <v>6207</v>
      </c>
      <c r="B144" s="211" t="s">
        <v>6208</v>
      </c>
      <c r="C144" s="212" t="s">
        <v>2897</v>
      </c>
      <c r="D144" s="211" t="s">
        <v>1364</v>
      </c>
      <c r="E144" s="211" t="s">
        <v>2216</v>
      </c>
      <c r="F144" s="211">
        <v>5.386503995E9</v>
      </c>
      <c r="G144" s="211" t="s">
        <v>5360</v>
      </c>
      <c r="H144" s="211" t="s">
        <v>2358</v>
      </c>
      <c r="I144" s="211" t="s">
        <v>6209</v>
      </c>
      <c r="J144" s="211" t="s">
        <v>2165</v>
      </c>
      <c r="K144" s="230">
        <f>COUNTIF('Hedef Liste Diyarbakır'!A:A,A144)</f>
        <v>0</v>
      </c>
    </row>
    <row r="145" ht="15.75" customHeight="1">
      <c r="A145" s="211" t="s">
        <v>6210</v>
      </c>
      <c r="B145" s="211" t="s">
        <v>6211</v>
      </c>
      <c r="C145" s="212" t="s">
        <v>2897</v>
      </c>
      <c r="D145" s="211" t="s">
        <v>1364</v>
      </c>
      <c r="E145" s="211" t="s">
        <v>2216</v>
      </c>
      <c r="F145" s="211">
        <v>5.392328634E9</v>
      </c>
      <c r="G145" s="211" t="s">
        <v>5394</v>
      </c>
      <c r="H145" s="211" t="s">
        <v>5477</v>
      </c>
      <c r="I145" s="211" t="s">
        <v>6212</v>
      </c>
      <c r="J145" s="211" t="s">
        <v>2165</v>
      </c>
      <c r="K145" s="230">
        <f>COUNTIF('Hedef Liste Diyarbakır'!A:A,A145)</f>
        <v>0</v>
      </c>
    </row>
    <row r="146" ht="15.75" customHeight="1">
      <c r="A146" s="211" t="s">
        <v>6213</v>
      </c>
      <c r="B146" s="211" t="s">
        <v>6214</v>
      </c>
      <c r="C146" s="212" t="s">
        <v>2897</v>
      </c>
      <c r="D146" s="211" t="s">
        <v>1364</v>
      </c>
      <c r="E146" s="211" t="s">
        <v>2216</v>
      </c>
      <c r="F146" s="211">
        <v>5.392486721E9</v>
      </c>
      <c r="G146" s="211" t="s">
        <v>5360</v>
      </c>
      <c r="H146" s="211" t="s">
        <v>5404</v>
      </c>
      <c r="I146" s="211" t="s">
        <v>6215</v>
      </c>
      <c r="J146" s="211" t="s">
        <v>2165</v>
      </c>
      <c r="K146" s="230">
        <f>COUNTIF('Hedef Liste Diyarbakır'!A:A,A146)</f>
        <v>0</v>
      </c>
    </row>
    <row r="147" ht="15.75" customHeight="1">
      <c r="A147" s="211" t="s">
        <v>6216</v>
      </c>
      <c r="B147" s="211" t="s">
        <v>6217</v>
      </c>
      <c r="C147" s="212" t="s">
        <v>2909</v>
      </c>
      <c r="D147" s="211" t="s">
        <v>1789</v>
      </c>
      <c r="E147" s="211" t="s">
        <v>6218</v>
      </c>
      <c r="F147" s="211">
        <v>5.39257909E9</v>
      </c>
      <c r="G147" s="211" t="s">
        <v>5360</v>
      </c>
      <c r="H147" s="211" t="s">
        <v>5375</v>
      </c>
      <c r="I147" s="211" t="s">
        <v>6219</v>
      </c>
      <c r="J147" s="211" t="s">
        <v>2165</v>
      </c>
      <c r="K147" s="230">
        <f>COUNTIF('Hedef Liste Diyarbakır'!A:A,A147)</f>
        <v>0</v>
      </c>
    </row>
    <row r="148" ht="15.75" customHeight="1">
      <c r="A148" s="211" t="s">
        <v>5253</v>
      </c>
      <c r="B148" s="211" t="s">
        <v>5254</v>
      </c>
      <c r="C148" s="212" t="s">
        <v>2897</v>
      </c>
      <c r="D148" s="211" t="s">
        <v>1507</v>
      </c>
      <c r="E148" s="211" t="s">
        <v>5660</v>
      </c>
      <c r="F148" s="211">
        <v>5.324844689E9</v>
      </c>
      <c r="G148" s="211" t="s">
        <v>5360</v>
      </c>
      <c r="H148" s="211" t="s">
        <v>2358</v>
      </c>
      <c r="I148" s="211" t="s">
        <v>5257</v>
      </c>
      <c r="J148" s="211" t="s">
        <v>2137</v>
      </c>
      <c r="K148" s="230">
        <f>COUNTIF('Hedef Liste Diyarbakır'!A:A,A148)</f>
        <v>1</v>
      </c>
    </row>
    <row r="149" ht="15.75" customHeight="1">
      <c r="A149" s="211" t="s">
        <v>6220</v>
      </c>
      <c r="B149" s="211" t="s">
        <v>6221</v>
      </c>
      <c r="C149" s="212" t="s">
        <v>2897</v>
      </c>
      <c r="D149" s="211" t="s">
        <v>1370</v>
      </c>
      <c r="E149" s="211" t="s">
        <v>6222</v>
      </c>
      <c r="F149" s="211">
        <v>5.330319082E9</v>
      </c>
      <c r="G149" s="211" t="s">
        <v>5394</v>
      </c>
      <c r="H149" s="211" t="s">
        <v>5395</v>
      </c>
      <c r="I149" s="211" t="s">
        <v>6223</v>
      </c>
      <c r="J149" s="211" t="s">
        <v>2165</v>
      </c>
      <c r="K149" s="230">
        <f>COUNTIF('Hedef Liste Diyarbakır'!A:A,A149)</f>
        <v>0</v>
      </c>
    </row>
    <row r="150" ht="15.75" customHeight="1">
      <c r="A150" s="211" t="s">
        <v>6224</v>
      </c>
      <c r="B150" s="211" t="s">
        <v>6225</v>
      </c>
      <c r="C150" s="212" t="s">
        <v>2897</v>
      </c>
      <c r="D150" s="211" t="s">
        <v>1364</v>
      </c>
      <c r="E150" s="211" t="s">
        <v>2216</v>
      </c>
      <c r="F150" s="211">
        <v>5.529270649E9</v>
      </c>
      <c r="G150" s="211" t="s">
        <v>5360</v>
      </c>
      <c r="H150" s="211" t="s">
        <v>5411</v>
      </c>
      <c r="I150" s="211" t="s">
        <v>6226</v>
      </c>
      <c r="J150" s="211" t="s">
        <v>2165</v>
      </c>
      <c r="K150" s="230">
        <f>COUNTIF('Hedef Liste Diyarbakır'!A:A,A150)</f>
        <v>0</v>
      </c>
    </row>
    <row r="151" ht="15.75" customHeight="1">
      <c r="A151" s="211" t="s">
        <v>5540</v>
      </c>
      <c r="B151" s="211" t="s">
        <v>5541</v>
      </c>
      <c r="C151" s="212" t="s">
        <v>2897</v>
      </c>
      <c r="D151" s="211" t="s">
        <v>1493</v>
      </c>
      <c r="E151" s="211" t="s">
        <v>5542</v>
      </c>
      <c r="F151" s="211">
        <v>5.312795752E9</v>
      </c>
      <c r="G151" s="211" t="s">
        <v>5394</v>
      </c>
      <c r="H151" s="211" t="s">
        <v>5444</v>
      </c>
      <c r="I151" s="211" t="s">
        <v>5543</v>
      </c>
      <c r="J151" s="211" t="s">
        <v>2137</v>
      </c>
      <c r="K151" s="230">
        <f>COUNTIF('Hedef Liste Diyarbakır'!A:A,A151)</f>
        <v>1</v>
      </c>
    </row>
    <row r="152" ht="15.75" customHeight="1">
      <c r="A152" s="211" t="s">
        <v>6227</v>
      </c>
      <c r="B152" s="211" t="s">
        <v>6228</v>
      </c>
      <c r="C152" s="212" t="s">
        <v>2897</v>
      </c>
      <c r="D152" s="211" t="s">
        <v>1493</v>
      </c>
      <c r="E152" s="211" t="s">
        <v>2958</v>
      </c>
      <c r="F152" s="211">
        <v>1.111111111E9</v>
      </c>
      <c r="G152" s="211" t="s">
        <v>5360</v>
      </c>
      <c r="H152" s="211" t="s">
        <v>2358</v>
      </c>
      <c r="I152" s="211" t="s">
        <v>6229</v>
      </c>
      <c r="J152" s="211" t="s">
        <v>2165</v>
      </c>
      <c r="K152" s="230">
        <f>COUNTIF('Hedef Liste Diyarbakır'!A:A,A152)</f>
        <v>0</v>
      </c>
    </row>
    <row r="153" ht="15.75" customHeight="1">
      <c r="A153" s="211" t="s">
        <v>5173</v>
      </c>
      <c r="B153" s="211" t="s">
        <v>5174</v>
      </c>
      <c r="C153" s="212" t="s">
        <v>2897</v>
      </c>
      <c r="D153" s="211" t="s">
        <v>1507</v>
      </c>
      <c r="E153" s="211" t="s">
        <v>5635</v>
      </c>
      <c r="F153" s="211">
        <v>5.077403011E9</v>
      </c>
      <c r="G153" s="211" t="s">
        <v>5427</v>
      </c>
      <c r="H153" s="211" t="s">
        <v>5636</v>
      </c>
      <c r="I153" s="211" t="s">
        <v>5178</v>
      </c>
      <c r="J153" s="211" t="s">
        <v>2137</v>
      </c>
      <c r="K153" s="230">
        <f>COUNTIF('Hedef Liste Diyarbakır'!A:A,A153)</f>
        <v>1</v>
      </c>
    </row>
    <row r="154" ht="15.75" customHeight="1">
      <c r="A154" s="211" t="s">
        <v>5310</v>
      </c>
      <c r="B154" s="211" t="s">
        <v>6230</v>
      </c>
      <c r="C154" s="212" t="s">
        <v>2897</v>
      </c>
      <c r="D154" s="211" t="s">
        <v>1370</v>
      </c>
      <c r="E154" s="211" t="s">
        <v>5928</v>
      </c>
      <c r="F154" s="211">
        <v>5.524428021E9</v>
      </c>
      <c r="G154" s="211" t="s">
        <v>5360</v>
      </c>
      <c r="H154" s="211" t="s">
        <v>5404</v>
      </c>
      <c r="I154" s="211" t="s">
        <v>5313</v>
      </c>
      <c r="J154" s="211" t="s">
        <v>2137</v>
      </c>
      <c r="K154" s="230">
        <f>COUNTIF('Hedef Liste Diyarbakır'!A:A,A154)</f>
        <v>1</v>
      </c>
    </row>
    <row r="155" ht="15.75" customHeight="1">
      <c r="A155" s="211" t="s">
        <v>5269</v>
      </c>
      <c r="B155" s="211" t="s">
        <v>5270</v>
      </c>
      <c r="C155" s="212" t="s">
        <v>2897</v>
      </c>
      <c r="D155" s="211" t="s">
        <v>1356</v>
      </c>
      <c r="E155" s="211" t="s">
        <v>5720</v>
      </c>
      <c r="F155" s="211">
        <v>5.31510701E9</v>
      </c>
      <c r="G155" s="211" t="s">
        <v>5360</v>
      </c>
      <c r="H155" s="211" t="s">
        <v>5411</v>
      </c>
      <c r="I155" s="211" t="s">
        <v>5273</v>
      </c>
      <c r="J155" s="211" t="s">
        <v>2137</v>
      </c>
      <c r="K155" s="230">
        <f>COUNTIF('Hedef Liste Diyarbakır'!A:A,A155)</f>
        <v>1</v>
      </c>
    </row>
    <row r="156" ht="15.75" hidden="1" customHeight="1">
      <c r="A156" s="211" t="s">
        <v>4821</v>
      </c>
      <c r="B156" s="211" t="s">
        <v>4822</v>
      </c>
      <c r="C156" s="212" t="s">
        <v>2897</v>
      </c>
      <c r="D156" s="211" t="s">
        <v>1507</v>
      </c>
      <c r="E156" s="211" t="s">
        <v>5709</v>
      </c>
      <c r="F156" s="211">
        <v>5.511936033E9</v>
      </c>
      <c r="G156" s="211" t="s">
        <v>5360</v>
      </c>
      <c r="H156" s="211" t="s">
        <v>5366</v>
      </c>
      <c r="I156" s="211" t="s">
        <v>5710</v>
      </c>
      <c r="J156" s="211" t="s">
        <v>2137</v>
      </c>
      <c r="K156" s="230">
        <f>COUNTIF('Hedef Liste Diyarbakır'!A:A,A156)</f>
        <v>1</v>
      </c>
    </row>
    <row r="157" ht="15.75" customHeight="1">
      <c r="A157" s="211" t="s">
        <v>5263</v>
      </c>
      <c r="B157" s="211" t="s">
        <v>5264</v>
      </c>
      <c r="C157" s="212" t="s">
        <v>2897</v>
      </c>
      <c r="D157" s="211" t="s">
        <v>1827</v>
      </c>
      <c r="E157" s="211" t="s">
        <v>5462</v>
      </c>
      <c r="F157" s="211">
        <v>4.122370055E9</v>
      </c>
      <c r="G157" s="211" t="s">
        <v>5360</v>
      </c>
      <c r="H157" s="211" t="s">
        <v>5424</v>
      </c>
      <c r="I157" s="211" t="s">
        <v>5267</v>
      </c>
      <c r="J157" s="211" t="s">
        <v>2137</v>
      </c>
      <c r="K157" s="230">
        <f>COUNTIF('Hedef Liste Diyarbakır'!A:A,A157)</f>
        <v>1</v>
      </c>
    </row>
    <row r="158" ht="15.75" customHeight="1">
      <c r="A158" s="211" t="s">
        <v>5215</v>
      </c>
      <c r="B158" s="211" t="s">
        <v>5216</v>
      </c>
      <c r="C158" s="212" t="s">
        <v>2897</v>
      </c>
      <c r="D158" s="211" t="s">
        <v>1370</v>
      </c>
      <c r="E158" s="211" t="s">
        <v>5538</v>
      </c>
      <c r="F158" s="211">
        <v>5.397271158E9</v>
      </c>
      <c r="G158" s="211" t="s">
        <v>5353</v>
      </c>
      <c r="H158" s="211" t="s">
        <v>5353</v>
      </c>
      <c r="I158" s="211" t="s">
        <v>5219</v>
      </c>
      <c r="J158" s="211" t="s">
        <v>2137</v>
      </c>
      <c r="K158" s="230">
        <f>COUNTIF('Hedef Liste Diyarbakır'!A:A,A158)</f>
        <v>1</v>
      </c>
    </row>
    <row r="159" ht="15.75" customHeight="1">
      <c r="A159" s="211" t="s">
        <v>5190</v>
      </c>
      <c r="B159" s="211" t="s">
        <v>5191</v>
      </c>
      <c r="C159" s="212" t="s">
        <v>2897</v>
      </c>
      <c r="D159" s="211" t="s">
        <v>1827</v>
      </c>
      <c r="E159" s="211" t="s">
        <v>5639</v>
      </c>
      <c r="F159" s="211">
        <v>4.122550405E9</v>
      </c>
      <c r="G159" s="211" t="s">
        <v>5360</v>
      </c>
      <c r="H159" s="211" t="s">
        <v>2358</v>
      </c>
      <c r="I159" s="211" t="s">
        <v>5194</v>
      </c>
      <c r="J159" s="211" t="s">
        <v>2137</v>
      </c>
      <c r="K159" s="230">
        <f>COUNTIF('Hedef Liste Diyarbakır'!A:A,A159)</f>
        <v>1</v>
      </c>
    </row>
    <row r="160" ht="15.75" customHeight="1">
      <c r="A160" s="211" t="s">
        <v>5672</v>
      </c>
      <c r="B160" s="211" t="s">
        <v>5673</v>
      </c>
      <c r="C160" s="212" t="s">
        <v>2897</v>
      </c>
      <c r="D160" s="211" t="s">
        <v>1827</v>
      </c>
      <c r="E160" s="211" t="s">
        <v>5674</v>
      </c>
      <c r="F160" s="211">
        <v>4.122383417E9</v>
      </c>
      <c r="G160" s="211" t="s">
        <v>5394</v>
      </c>
      <c r="H160" s="211" t="s">
        <v>5395</v>
      </c>
      <c r="I160" s="211" t="s">
        <v>6231</v>
      </c>
      <c r="J160" s="211" t="s">
        <v>2137</v>
      </c>
      <c r="K160" s="230">
        <f>COUNTIF('Hedef Liste Diyarbakır'!A:A,A160)</f>
        <v>1</v>
      </c>
    </row>
    <row r="161" ht="15.75" customHeight="1">
      <c r="A161" s="211" t="s">
        <v>5568</v>
      </c>
      <c r="B161" s="211" t="s">
        <v>5569</v>
      </c>
      <c r="C161" s="212" t="s">
        <v>2909</v>
      </c>
      <c r="D161" s="211" t="s">
        <v>1507</v>
      </c>
      <c r="E161" s="211" t="s">
        <v>5570</v>
      </c>
      <c r="F161" s="211">
        <v>4.125025801E9</v>
      </c>
      <c r="G161" s="211" t="s">
        <v>5394</v>
      </c>
      <c r="H161" s="211" t="s">
        <v>5444</v>
      </c>
      <c r="I161" s="211" t="s">
        <v>5571</v>
      </c>
      <c r="J161" s="211" t="s">
        <v>2137</v>
      </c>
      <c r="K161" s="230">
        <f>COUNTIF('Hedef Liste Diyarbakır'!A:A,A161)</f>
        <v>1</v>
      </c>
    </row>
    <row r="162" ht="15.75" customHeight="1">
      <c r="A162" s="211" t="s">
        <v>5148</v>
      </c>
      <c r="B162" s="211" t="s">
        <v>5149</v>
      </c>
      <c r="C162" s="212" t="s">
        <v>2897</v>
      </c>
      <c r="D162" s="211" t="s">
        <v>1370</v>
      </c>
      <c r="E162" s="211" t="s">
        <v>5403</v>
      </c>
      <c r="F162" s="211">
        <v>5.36765383E9</v>
      </c>
      <c r="G162" s="211" t="s">
        <v>5360</v>
      </c>
      <c r="H162" s="211" t="s">
        <v>5404</v>
      </c>
      <c r="I162" s="211" t="s">
        <v>5151</v>
      </c>
      <c r="J162" s="211" t="s">
        <v>2137</v>
      </c>
      <c r="K162" s="230">
        <f>COUNTIF('Hedef Liste Diyarbakır'!A:A,A162)</f>
        <v>1</v>
      </c>
    </row>
    <row r="163" ht="15.75" customHeight="1">
      <c r="A163" s="211" t="s">
        <v>5897</v>
      </c>
      <c r="B163" s="211" t="s">
        <v>5898</v>
      </c>
      <c r="C163" s="212" t="s">
        <v>2897</v>
      </c>
      <c r="D163" s="211" t="s">
        <v>1443</v>
      </c>
      <c r="E163" s="211" t="s">
        <v>5899</v>
      </c>
      <c r="F163" s="211">
        <v>4.122244064E9</v>
      </c>
      <c r="G163" s="211" t="s">
        <v>5353</v>
      </c>
      <c r="H163" s="211" t="s">
        <v>5354</v>
      </c>
      <c r="I163" s="211" t="s">
        <v>5302</v>
      </c>
      <c r="J163" s="211" t="s">
        <v>2137</v>
      </c>
      <c r="K163" s="230">
        <f>COUNTIF('Hedef Liste Diyarbakır'!A:A,A163)</f>
        <v>1</v>
      </c>
    </row>
    <row r="164" ht="15.75" customHeight="1">
      <c r="A164" s="211" t="s">
        <v>6232</v>
      </c>
      <c r="B164" s="211" t="s">
        <v>6233</v>
      </c>
      <c r="C164" s="212" t="s">
        <v>2897</v>
      </c>
      <c r="D164" s="211" t="s">
        <v>1364</v>
      </c>
      <c r="E164" s="211" t="s">
        <v>2216</v>
      </c>
      <c r="F164" s="211">
        <v>5.515984545E9</v>
      </c>
      <c r="G164" s="211" t="s">
        <v>5353</v>
      </c>
      <c r="H164" s="211" t="s">
        <v>6234</v>
      </c>
      <c r="I164" s="211" t="s">
        <v>6235</v>
      </c>
      <c r="J164" s="211" t="s">
        <v>2165</v>
      </c>
      <c r="K164" s="230">
        <f>COUNTIF('Hedef Liste Diyarbakır'!A:A,A164)</f>
        <v>0</v>
      </c>
    </row>
    <row r="165" ht="15.75" hidden="1" customHeight="1">
      <c r="A165" s="211" t="s">
        <v>6236</v>
      </c>
      <c r="B165" s="211" t="s">
        <v>6237</v>
      </c>
      <c r="C165" s="212" t="s">
        <v>2897</v>
      </c>
      <c r="D165" s="211" t="s">
        <v>1493</v>
      </c>
      <c r="E165" s="211" t="s">
        <v>6238</v>
      </c>
      <c r="F165" s="211">
        <v>4.122292939E9</v>
      </c>
      <c r="G165" s="211" t="s">
        <v>5353</v>
      </c>
      <c r="H165" s="211" t="s">
        <v>5354</v>
      </c>
      <c r="I165" s="211" t="s">
        <v>6239</v>
      </c>
      <c r="J165" s="211" t="s">
        <v>2137</v>
      </c>
      <c r="K165" s="230">
        <f>COUNTIF('Hedef Liste Diyarbakır'!A:A,A165)</f>
        <v>0</v>
      </c>
    </row>
    <row r="166" ht="15.75" customHeight="1">
      <c r="A166" s="211" t="s">
        <v>5892</v>
      </c>
      <c r="B166" s="211" t="s">
        <v>5893</v>
      </c>
      <c r="C166" s="212" t="s">
        <v>2897</v>
      </c>
      <c r="D166" s="211" t="s">
        <v>1493</v>
      </c>
      <c r="E166" s="211" t="s">
        <v>5894</v>
      </c>
      <c r="F166" s="211">
        <v>5.469504177E9</v>
      </c>
      <c r="G166" s="211" t="s">
        <v>5360</v>
      </c>
      <c r="H166" s="211" t="s">
        <v>2358</v>
      </c>
      <c r="I166" s="211" t="s">
        <v>5439</v>
      </c>
      <c r="J166" s="211" t="s">
        <v>2137</v>
      </c>
      <c r="K166" s="230">
        <f>COUNTIF('Hedef Liste Diyarbakır'!A:A,A166)</f>
        <v>1</v>
      </c>
    </row>
    <row r="167" ht="15.75" customHeight="1">
      <c r="A167" s="211" t="s">
        <v>6240</v>
      </c>
      <c r="B167" s="211" t="s">
        <v>6241</v>
      </c>
      <c r="C167" s="212" t="s">
        <v>2897</v>
      </c>
      <c r="D167" s="211" t="s">
        <v>1577</v>
      </c>
      <c r="E167" s="211" t="s">
        <v>2291</v>
      </c>
      <c r="F167" s="211">
        <v>4.124153131E9</v>
      </c>
      <c r="G167" s="211" t="s">
        <v>5360</v>
      </c>
      <c r="H167" s="211" t="s">
        <v>5375</v>
      </c>
      <c r="I167" s="211" t="s">
        <v>6242</v>
      </c>
      <c r="J167" s="211" t="s">
        <v>2165</v>
      </c>
      <c r="K167" s="230">
        <f>COUNTIF('Hedef Liste Diyarbakır'!A:A,A167)</f>
        <v>0</v>
      </c>
    </row>
    <row r="168" ht="15.75" customHeight="1">
      <c r="A168" s="211" t="s">
        <v>6243</v>
      </c>
      <c r="B168" s="211" t="s">
        <v>6244</v>
      </c>
      <c r="C168" s="212" t="s">
        <v>2897</v>
      </c>
      <c r="D168" s="211" t="s">
        <v>1577</v>
      </c>
      <c r="E168" s="211" t="s">
        <v>2291</v>
      </c>
      <c r="F168" s="211">
        <v>4.122344444E9</v>
      </c>
      <c r="G168" s="211" t="s">
        <v>5394</v>
      </c>
      <c r="H168" s="211" t="s">
        <v>5444</v>
      </c>
      <c r="I168" s="211" t="s">
        <v>6245</v>
      </c>
      <c r="J168" s="211" t="s">
        <v>2165</v>
      </c>
      <c r="K168" s="230">
        <f>COUNTIF('Hedef Liste Diyarbakır'!A:A,A168)</f>
        <v>0</v>
      </c>
    </row>
    <row r="169" ht="15.75" customHeight="1">
      <c r="A169" s="211" t="s">
        <v>6246</v>
      </c>
      <c r="B169" s="211" t="s">
        <v>6247</v>
      </c>
      <c r="C169" s="212" t="s">
        <v>2897</v>
      </c>
      <c r="D169" s="211" t="s">
        <v>1577</v>
      </c>
      <c r="E169" s="211" t="s">
        <v>2291</v>
      </c>
      <c r="F169" s="211">
        <v>4.12999443E9</v>
      </c>
      <c r="G169" s="211" t="s">
        <v>5360</v>
      </c>
      <c r="H169" s="211" t="s">
        <v>2358</v>
      </c>
      <c r="I169" s="211" t="s">
        <v>6248</v>
      </c>
      <c r="J169" s="211" t="s">
        <v>2165</v>
      </c>
      <c r="K169" s="230">
        <f>COUNTIF('Hedef Liste Diyarbakır'!A:A,A169)</f>
        <v>0</v>
      </c>
    </row>
    <row r="170" ht="15.75" customHeight="1">
      <c r="A170" s="211" t="s">
        <v>4941</v>
      </c>
      <c r="B170" s="211" t="s">
        <v>4942</v>
      </c>
      <c r="C170" s="212" t="s">
        <v>2897</v>
      </c>
      <c r="D170" s="211" t="s">
        <v>1370</v>
      </c>
      <c r="E170" s="211" t="s">
        <v>5723</v>
      </c>
      <c r="F170" s="211">
        <v>5.366078303E9</v>
      </c>
      <c r="G170" s="211" t="s">
        <v>5360</v>
      </c>
      <c r="H170" s="211" t="s">
        <v>5404</v>
      </c>
      <c r="I170" s="211" t="s">
        <v>4944</v>
      </c>
      <c r="J170" s="211" t="s">
        <v>2137</v>
      </c>
      <c r="K170" s="230">
        <f>COUNTIF('Hedef Liste Diyarbakır'!A:A,A170)</f>
        <v>1</v>
      </c>
    </row>
    <row r="171" ht="15.75" customHeight="1">
      <c r="A171" s="211" t="s">
        <v>5280</v>
      </c>
      <c r="B171" s="211" t="s">
        <v>5281</v>
      </c>
      <c r="C171" s="212" t="s">
        <v>2897</v>
      </c>
      <c r="D171" s="211" t="s">
        <v>1827</v>
      </c>
      <c r="E171" s="211" t="s">
        <v>5729</v>
      </c>
      <c r="F171" s="211">
        <v>4.12229111E9</v>
      </c>
      <c r="G171" s="211" t="s">
        <v>5360</v>
      </c>
      <c r="H171" s="211" t="s">
        <v>5366</v>
      </c>
      <c r="I171" s="211" t="s">
        <v>5284</v>
      </c>
      <c r="J171" s="211" t="s">
        <v>2137</v>
      </c>
      <c r="K171" s="230">
        <f>COUNTIF('Hedef Liste Diyarbakır'!A:A,A171)</f>
        <v>1</v>
      </c>
    </row>
    <row r="172" ht="15.75" customHeight="1">
      <c r="A172" s="211" t="s">
        <v>5752</v>
      </c>
      <c r="B172" s="211" t="s">
        <v>5753</v>
      </c>
      <c r="C172" s="212" t="s">
        <v>2897</v>
      </c>
      <c r="D172" s="211" t="s">
        <v>1507</v>
      </c>
      <c r="E172" s="211" t="s">
        <v>5754</v>
      </c>
      <c r="F172" s="211">
        <v>4.122570404E9</v>
      </c>
      <c r="G172" s="211" t="s">
        <v>5360</v>
      </c>
      <c r="H172" s="211" t="s">
        <v>2358</v>
      </c>
      <c r="I172" s="211" t="s">
        <v>5755</v>
      </c>
      <c r="J172" s="211" t="s">
        <v>2137</v>
      </c>
      <c r="K172" s="230">
        <f>COUNTIF('Hedef Liste Diyarbakır'!A:A,A172)</f>
        <v>1</v>
      </c>
    </row>
    <row r="173" ht="15.75" customHeight="1">
      <c r="A173" s="211" t="s">
        <v>5652</v>
      </c>
      <c r="B173" s="211" t="s">
        <v>5653</v>
      </c>
      <c r="C173" s="212" t="s">
        <v>2897</v>
      </c>
      <c r="D173" s="211" t="s">
        <v>1507</v>
      </c>
      <c r="E173" s="211" t="s">
        <v>5649</v>
      </c>
      <c r="F173" s="211">
        <v>4.125051763E9</v>
      </c>
      <c r="G173" s="211" t="s">
        <v>5360</v>
      </c>
      <c r="H173" s="211" t="s">
        <v>5404</v>
      </c>
      <c r="I173" s="211" t="s">
        <v>5654</v>
      </c>
      <c r="J173" s="211" t="s">
        <v>2137</v>
      </c>
      <c r="K173" s="230">
        <f>COUNTIF('Hedef Liste Diyarbakır'!A:A,A173)</f>
        <v>1</v>
      </c>
    </row>
    <row r="174" ht="15.75" customHeight="1">
      <c r="A174" s="211" t="s">
        <v>5704</v>
      </c>
      <c r="B174" s="211" t="s">
        <v>5705</v>
      </c>
      <c r="C174" s="212" t="s">
        <v>2897</v>
      </c>
      <c r="D174" s="211" t="s">
        <v>1493</v>
      </c>
      <c r="E174" s="211" t="s">
        <v>5706</v>
      </c>
      <c r="F174" s="211">
        <v>5.314810969E9</v>
      </c>
      <c r="G174" s="211" t="s">
        <v>5394</v>
      </c>
      <c r="H174" s="211" t="s">
        <v>5707</v>
      </c>
      <c r="I174" s="211" t="s">
        <v>5292</v>
      </c>
      <c r="J174" s="211" t="s">
        <v>2137</v>
      </c>
      <c r="K174" s="230">
        <f>COUNTIF('Hedef Liste Diyarbakır'!A:A,A174)</f>
        <v>1</v>
      </c>
    </row>
    <row r="175" ht="15.75" customHeight="1">
      <c r="A175" s="211" t="s">
        <v>5377</v>
      </c>
      <c r="B175" s="211" t="s">
        <v>5378</v>
      </c>
      <c r="C175" s="212" t="s">
        <v>2897</v>
      </c>
      <c r="D175" s="211" t="s">
        <v>1364</v>
      </c>
      <c r="E175" s="211" t="s">
        <v>5379</v>
      </c>
      <c r="F175" s="211">
        <v>4.122284602E9</v>
      </c>
      <c r="G175" s="211" t="s">
        <v>5353</v>
      </c>
      <c r="H175" s="211" t="s">
        <v>5354</v>
      </c>
      <c r="I175" s="211" t="s">
        <v>5380</v>
      </c>
      <c r="J175" s="211" t="s">
        <v>2137</v>
      </c>
      <c r="K175" s="230">
        <f>COUNTIF('Hedef Liste Diyarbakır'!A:A,A175)</f>
        <v>1</v>
      </c>
    </row>
    <row r="176" ht="15.75" customHeight="1">
      <c r="A176" s="211" t="s">
        <v>5647</v>
      </c>
      <c r="B176" s="211" t="s">
        <v>5648</v>
      </c>
      <c r="C176" s="212" t="s">
        <v>2897</v>
      </c>
      <c r="D176" s="211" t="s">
        <v>1507</v>
      </c>
      <c r="E176" s="211" t="s">
        <v>5649</v>
      </c>
      <c r="F176" s="211">
        <v>4.125029705E9</v>
      </c>
      <c r="G176" s="211" t="s">
        <v>5394</v>
      </c>
      <c r="H176" s="211" t="s">
        <v>5444</v>
      </c>
      <c r="I176" s="211" t="s">
        <v>5650</v>
      </c>
      <c r="J176" s="211" t="s">
        <v>2137</v>
      </c>
      <c r="K176" s="230">
        <f>COUNTIF('Hedef Liste Diyarbakır'!A:A,A176)</f>
        <v>1</v>
      </c>
    </row>
    <row r="177" ht="15.75" customHeight="1">
      <c r="A177" s="211" t="s">
        <v>5699</v>
      </c>
      <c r="B177" s="211" t="s">
        <v>5700</v>
      </c>
      <c r="C177" s="212" t="s">
        <v>2897</v>
      </c>
      <c r="D177" s="211" t="s">
        <v>1827</v>
      </c>
      <c r="E177" s="211" t="s">
        <v>5701</v>
      </c>
      <c r="F177" s="211">
        <v>5.340747959E9</v>
      </c>
      <c r="G177" s="211" t="s">
        <v>5353</v>
      </c>
      <c r="H177" s="211" t="s">
        <v>5455</v>
      </c>
      <c r="I177" s="211" t="s">
        <v>5702</v>
      </c>
      <c r="J177" s="211" t="s">
        <v>2137</v>
      </c>
      <c r="K177" s="230">
        <f>COUNTIF('Hedef Liste Diyarbakır'!A:A,A177)</f>
        <v>1</v>
      </c>
    </row>
    <row r="178" ht="15.75" customHeight="1">
      <c r="A178" s="211" t="s">
        <v>5033</v>
      </c>
      <c r="B178" s="211" t="s">
        <v>5034</v>
      </c>
      <c r="C178" s="212" t="s">
        <v>2897</v>
      </c>
      <c r="D178" s="211" t="s">
        <v>1348</v>
      </c>
      <c r="E178" s="211" t="s">
        <v>5432</v>
      </c>
      <c r="F178" s="211">
        <v>4.125032013E9</v>
      </c>
      <c r="G178" s="211" t="s">
        <v>5360</v>
      </c>
      <c r="H178" s="211" t="s">
        <v>5411</v>
      </c>
      <c r="I178" s="211" t="s">
        <v>5036</v>
      </c>
      <c r="J178" s="211" t="s">
        <v>2137</v>
      </c>
      <c r="K178" s="230">
        <f>COUNTIF('Hedef Liste Diyarbakır'!A:A,A178)</f>
        <v>1</v>
      </c>
    </row>
    <row r="179" ht="15.75" customHeight="1">
      <c r="A179" s="211" t="s">
        <v>5716</v>
      </c>
      <c r="B179" s="211" t="s">
        <v>5717</v>
      </c>
      <c r="C179" s="212" t="s">
        <v>2897</v>
      </c>
      <c r="D179" s="211" t="s">
        <v>1364</v>
      </c>
      <c r="E179" s="211" t="s">
        <v>5718</v>
      </c>
      <c r="F179" s="211">
        <v>5.457207403E9</v>
      </c>
      <c r="G179" s="211" t="s">
        <v>5360</v>
      </c>
      <c r="H179" s="211" t="s">
        <v>2358</v>
      </c>
      <c r="I179" s="211" t="s">
        <v>5719</v>
      </c>
      <c r="J179" s="211" t="s">
        <v>2137</v>
      </c>
      <c r="K179" s="230">
        <f>COUNTIF('Hedef Liste Diyarbakır'!A:A,A179)</f>
        <v>1</v>
      </c>
    </row>
    <row r="180" ht="15.75" customHeight="1">
      <c r="A180" s="211" t="s">
        <v>5343</v>
      </c>
      <c r="B180" s="211" t="s">
        <v>5344</v>
      </c>
      <c r="C180" s="212" t="s">
        <v>2897</v>
      </c>
      <c r="D180" s="211" t="s">
        <v>1348</v>
      </c>
      <c r="E180" s="211" t="s">
        <v>5642</v>
      </c>
      <c r="F180" s="211">
        <v>5.350328308E9</v>
      </c>
      <c r="G180" s="211" t="s">
        <v>5360</v>
      </c>
      <c r="H180" s="211" t="s">
        <v>5404</v>
      </c>
      <c r="I180" s="211" t="s">
        <v>5346</v>
      </c>
      <c r="J180" s="211" t="s">
        <v>2137</v>
      </c>
      <c r="K180" s="230">
        <f>COUNTIF('Hedef Liste Diyarbakır'!A:A,A180)</f>
        <v>1</v>
      </c>
    </row>
    <row r="181" ht="15.75" customHeight="1">
      <c r="A181" s="211" t="s">
        <v>5338</v>
      </c>
      <c r="B181" s="211" t="s">
        <v>5339</v>
      </c>
      <c r="C181" s="212" t="s">
        <v>2897</v>
      </c>
      <c r="D181" s="211" t="s">
        <v>1378</v>
      </c>
      <c r="E181" s="211" t="s">
        <v>5423</v>
      </c>
      <c r="F181" s="211">
        <v>4.122376268E9</v>
      </c>
      <c r="G181" s="211" t="s">
        <v>5360</v>
      </c>
      <c r="H181" s="211" t="s">
        <v>5424</v>
      </c>
      <c r="I181" s="211" t="s">
        <v>5341</v>
      </c>
      <c r="J181" s="211" t="s">
        <v>2137</v>
      </c>
      <c r="K181" s="230">
        <f>COUNTIF('Hedef Liste Diyarbakır'!A:A,A181)</f>
        <v>1</v>
      </c>
    </row>
    <row r="182" ht="15.75" hidden="1" customHeight="1">
      <c r="A182" s="211" t="s">
        <v>6249</v>
      </c>
      <c r="B182" s="211" t="s">
        <v>6250</v>
      </c>
      <c r="C182" s="212" t="s">
        <v>2897</v>
      </c>
      <c r="D182" s="211" t="s">
        <v>1688</v>
      </c>
      <c r="E182" s="211" t="s">
        <v>6251</v>
      </c>
      <c r="F182" s="211">
        <v>4.12502246E9</v>
      </c>
      <c r="G182" s="211" t="s">
        <v>5353</v>
      </c>
      <c r="H182" s="211" t="s">
        <v>5455</v>
      </c>
      <c r="I182" s="211" t="s">
        <v>6252</v>
      </c>
      <c r="J182" s="211" t="s">
        <v>2165</v>
      </c>
      <c r="K182" s="230">
        <f>COUNTIF('Hedef Liste Diyarbakır'!A:A,A182)</f>
        <v>0</v>
      </c>
    </row>
    <row r="183" ht="15.75" customHeight="1">
      <c r="A183" s="211" t="s">
        <v>6253</v>
      </c>
      <c r="B183" s="211" t="s">
        <v>6254</v>
      </c>
      <c r="C183" s="212" t="s">
        <v>2897</v>
      </c>
      <c r="D183" s="211" t="s">
        <v>1519</v>
      </c>
      <c r="E183" s="211" t="s">
        <v>2209</v>
      </c>
      <c r="F183" s="211">
        <v>4.125022438E9</v>
      </c>
      <c r="G183" s="211" t="s">
        <v>5353</v>
      </c>
      <c r="H183" s="211" t="s">
        <v>5455</v>
      </c>
      <c r="I183" s="211" t="s">
        <v>6255</v>
      </c>
      <c r="J183" s="211" t="s">
        <v>2165</v>
      </c>
      <c r="K183" s="230">
        <f>COUNTIF('Hedef Liste Diyarbakır'!A:A,A183)</f>
        <v>0</v>
      </c>
    </row>
    <row r="184" ht="15.75" customHeight="1">
      <c r="A184" s="211" t="s">
        <v>6256</v>
      </c>
      <c r="B184" s="211" t="s">
        <v>6257</v>
      </c>
      <c r="C184" s="212" t="s">
        <v>2909</v>
      </c>
      <c r="D184" s="211" t="s">
        <v>1827</v>
      </c>
      <c r="E184" s="211" t="s">
        <v>6258</v>
      </c>
      <c r="F184" s="211">
        <v>5.306936329E9</v>
      </c>
      <c r="G184" s="211" t="s">
        <v>5360</v>
      </c>
      <c r="H184" s="211" t="s">
        <v>5411</v>
      </c>
      <c r="I184" s="211" t="s">
        <v>6259</v>
      </c>
      <c r="J184" s="211" t="s">
        <v>2137</v>
      </c>
      <c r="K184" s="230">
        <f>COUNTIF('Hedef Liste Diyarbakır'!A:A,A184)</f>
        <v>0</v>
      </c>
    </row>
    <row r="185" ht="15.75" customHeight="1">
      <c r="A185" s="211" t="s">
        <v>6260</v>
      </c>
      <c r="B185" s="211" t="s">
        <v>6261</v>
      </c>
      <c r="C185" s="212" t="s">
        <v>2909</v>
      </c>
      <c r="D185" s="211" t="s">
        <v>1832</v>
      </c>
      <c r="E185" s="211" t="s">
        <v>6262</v>
      </c>
      <c r="F185" s="211">
        <v>5.530261851E9</v>
      </c>
      <c r="G185" s="211" t="s">
        <v>5360</v>
      </c>
      <c r="H185" s="211" t="s">
        <v>2358</v>
      </c>
      <c r="I185" s="211" t="s">
        <v>6263</v>
      </c>
      <c r="J185" s="211" t="s">
        <v>2137</v>
      </c>
      <c r="K185" s="230">
        <f>COUNTIF('Hedef Liste Diyarbakır'!A:A,A185)</f>
        <v>0</v>
      </c>
    </row>
    <row r="186" ht="15.75" customHeight="1">
      <c r="A186" s="211" t="s">
        <v>6264</v>
      </c>
      <c r="B186" s="211" t="s">
        <v>6265</v>
      </c>
      <c r="C186" s="212" t="s">
        <v>2897</v>
      </c>
      <c r="D186" s="211" t="s">
        <v>1577</v>
      </c>
      <c r="E186" s="211" t="s">
        <v>2291</v>
      </c>
      <c r="F186" s="211">
        <v>4.122230223E9</v>
      </c>
      <c r="G186" s="211" t="s">
        <v>5353</v>
      </c>
      <c r="H186" s="211" t="s">
        <v>5354</v>
      </c>
      <c r="I186" s="211" t="s">
        <v>6266</v>
      </c>
      <c r="J186" s="211" t="s">
        <v>2165</v>
      </c>
      <c r="K186" s="230">
        <f>COUNTIF('Hedef Liste Diyarbakır'!A:A,A186)</f>
        <v>0</v>
      </c>
    </row>
    <row r="187" ht="15.75" customHeight="1">
      <c r="A187" s="211" t="s">
        <v>6267</v>
      </c>
      <c r="B187" s="211" t="s">
        <v>6268</v>
      </c>
      <c r="C187" s="212" t="s">
        <v>2897</v>
      </c>
      <c r="D187" s="211" t="s">
        <v>1577</v>
      </c>
      <c r="E187" s="211" t="s">
        <v>2291</v>
      </c>
      <c r="F187" s="211">
        <v>5.524046197E9</v>
      </c>
      <c r="G187" s="211" t="s">
        <v>5524</v>
      </c>
      <c r="H187" s="211" t="s">
        <v>6269</v>
      </c>
      <c r="I187" s="211" t="s">
        <v>6270</v>
      </c>
      <c r="J187" s="211" t="s">
        <v>2165</v>
      </c>
      <c r="K187" s="230">
        <f>COUNTIF('Hedef Liste Diyarbakır'!A:A,A187)</f>
        <v>0</v>
      </c>
    </row>
    <row r="188" ht="15.75" customHeight="1">
      <c r="A188" s="211" t="s">
        <v>5760</v>
      </c>
      <c r="B188" s="211" t="s">
        <v>5761</v>
      </c>
      <c r="C188" s="212" t="s">
        <v>2897</v>
      </c>
      <c r="D188" s="211" t="s">
        <v>1507</v>
      </c>
      <c r="E188" s="211" t="s">
        <v>5762</v>
      </c>
      <c r="F188" s="211">
        <v>5.528119603E9</v>
      </c>
      <c r="G188" s="211" t="s">
        <v>5360</v>
      </c>
      <c r="H188" s="211" t="s">
        <v>5404</v>
      </c>
      <c r="I188" s="211" t="s">
        <v>5763</v>
      </c>
      <c r="J188" s="211" t="s">
        <v>2137</v>
      </c>
      <c r="K188" s="230">
        <f>COUNTIF('Hedef Liste Diyarbakır'!A:A,A188)</f>
        <v>1</v>
      </c>
    </row>
    <row r="189" ht="15.75" customHeight="1">
      <c r="A189" s="211" t="s">
        <v>5656</v>
      </c>
      <c r="B189" s="211" t="s">
        <v>5657</v>
      </c>
      <c r="C189" s="212" t="s">
        <v>2897</v>
      </c>
      <c r="D189" s="211" t="s">
        <v>1507</v>
      </c>
      <c r="E189" s="211" t="s">
        <v>5649</v>
      </c>
      <c r="F189" s="211">
        <v>4.122526475E9</v>
      </c>
      <c r="G189" s="211" t="s">
        <v>5360</v>
      </c>
      <c r="H189" s="211" t="s">
        <v>2358</v>
      </c>
      <c r="I189" s="211" t="s">
        <v>5658</v>
      </c>
      <c r="J189" s="211" t="s">
        <v>2137</v>
      </c>
      <c r="K189" s="230">
        <f>COUNTIF('Hedef Liste Diyarbakır'!A:A,A189)</f>
        <v>1</v>
      </c>
    </row>
    <row r="190" ht="15.75" customHeight="1">
      <c r="A190" s="211" t="s">
        <v>5681</v>
      </c>
      <c r="B190" s="211" t="s">
        <v>5682</v>
      </c>
      <c r="C190" s="212" t="s">
        <v>2909</v>
      </c>
      <c r="D190" s="211" t="s">
        <v>1378</v>
      </c>
      <c r="E190" s="211" t="s">
        <v>5683</v>
      </c>
      <c r="F190" s="211">
        <v>4.122289899E9</v>
      </c>
      <c r="G190" s="211" t="s">
        <v>5427</v>
      </c>
      <c r="H190" s="211" t="s">
        <v>5684</v>
      </c>
      <c r="I190" s="211" t="s">
        <v>5685</v>
      </c>
      <c r="J190" s="211" t="s">
        <v>2137</v>
      </c>
      <c r="K190" s="230">
        <f>COUNTIF('Hedef Liste Diyarbakır'!A:A,A190)</f>
        <v>1</v>
      </c>
    </row>
    <row r="191" ht="15.75" customHeight="1">
      <c r="A191" s="211" t="s">
        <v>5274</v>
      </c>
      <c r="B191" s="211" t="s">
        <v>5275</v>
      </c>
      <c r="C191" s="212" t="s">
        <v>2897</v>
      </c>
      <c r="D191" s="211" t="s">
        <v>1507</v>
      </c>
      <c r="E191" s="211" t="s">
        <v>5534</v>
      </c>
      <c r="F191" s="211">
        <v>5.422411212E9</v>
      </c>
      <c r="G191" s="211" t="s">
        <v>5360</v>
      </c>
      <c r="H191" s="211" t="s">
        <v>5404</v>
      </c>
      <c r="I191" s="211" t="s">
        <v>5278</v>
      </c>
      <c r="J191" s="211" t="s">
        <v>2137</v>
      </c>
      <c r="K191" s="230">
        <f>COUNTIF('Hedef Liste Diyarbakır'!A:A,A191)</f>
        <v>1</v>
      </c>
    </row>
    <row r="192" ht="15.75" hidden="1" customHeight="1">
      <c r="A192" s="211" t="s">
        <v>6271</v>
      </c>
      <c r="B192" s="211" t="s">
        <v>6272</v>
      </c>
      <c r="C192" s="212" t="s">
        <v>2897</v>
      </c>
      <c r="D192" s="211" t="s">
        <v>1507</v>
      </c>
      <c r="E192" s="211" t="s">
        <v>5556</v>
      </c>
      <c r="F192" s="211">
        <v>5.379529007E9</v>
      </c>
      <c r="G192" s="211" t="s">
        <v>5353</v>
      </c>
      <c r="H192" s="211" t="s">
        <v>6273</v>
      </c>
      <c r="I192" s="211" t="s">
        <v>6274</v>
      </c>
      <c r="J192" s="211" t="s">
        <v>2137</v>
      </c>
      <c r="K192" s="230">
        <f>COUNTIF('Hedef Liste Diyarbakır'!A:A,A192)</f>
        <v>0</v>
      </c>
    </row>
    <row r="193" ht="15.75" customHeight="1">
      <c r="A193" s="211" t="s">
        <v>5333</v>
      </c>
      <c r="B193" s="211" t="s">
        <v>5334</v>
      </c>
      <c r="C193" s="212" t="s">
        <v>2897</v>
      </c>
      <c r="D193" s="211" t="s">
        <v>1378</v>
      </c>
      <c r="E193" s="211" t="s">
        <v>5430</v>
      </c>
      <c r="F193" s="211">
        <v>5.43647866E9</v>
      </c>
      <c r="G193" s="211" t="s">
        <v>5360</v>
      </c>
      <c r="H193" s="211" t="s">
        <v>2358</v>
      </c>
      <c r="I193" s="211" t="s">
        <v>5336</v>
      </c>
      <c r="J193" s="211" t="s">
        <v>2137</v>
      </c>
      <c r="K193" s="230">
        <f>COUNTIF('Hedef Liste Diyarbakır'!A:A,A193)</f>
        <v>1</v>
      </c>
    </row>
    <row r="194" ht="15.75" customHeight="1">
      <c r="A194" s="211" t="s">
        <v>6275</v>
      </c>
      <c r="B194" s="211" t="s">
        <v>6276</v>
      </c>
      <c r="C194" s="212" t="s">
        <v>2897</v>
      </c>
      <c r="D194" s="211" t="s">
        <v>1577</v>
      </c>
      <c r="E194" s="211" t="s">
        <v>6277</v>
      </c>
      <c r="F194" s="211">
        <v>8.50214904E9</v>
      </c>
      <c r="G194" s="211" t="s">
        <v>5360</v>
      </c>
      <c r="H194" s="211" t="s">
        <v>5411</v>
      </c>
      <c r="I194" s="211" t="s">
        <v>6278</v>
      </c>
      <c r="J194" s="211" t="s">
        <v>2165</v>
      </c>
      <c r="K194" s="230">
        <f>COUNTIF('Hedef Liste Diyarbakır'!A:A,A194)</f>
        <v>0</v>
      </c>
    </row>
    <row r="195" ht="15.75" customHeight="1">
      <c r="A195" s="211" t="s">
        <v>4735</v>
      </c>
      <c r="B195" s="211" t="s">
        <v>4736</v>
      </c>
      <c r="C195" s="212" t="s">
        <v>2897</v>
      </c>
      <c r="D195" s="211" t="s">
        <v>1832</v>
      </c>
      <c r="E195" s="211" t="s">
        <v>5756</v>
      </c>
      <c r="F195" s="211">
        <v>4.122570021E9</v>
      </c>
      <c r="G195" s="211" t="s">
        <v>5360</v>
      </c>
      <c r="H195" s="211" t="s">
        <v>5366</v>
      </c>
      <c r="I195" s="211" t="s">
        <v>4739</v>
      </c>
      <c r="J195" s="211" t="s">
        <v>2137</v>
      </c>
      <c r="K195" s="230">
        <f>COUNTIF('Hedef Liste Diyarbakır'!A:A,A195)</f>
        <v>1</v>
      </c>
    </row>
    <row r="196" ht="15.75" customHeight="1">
      <c r="A196" s="211" t="s">
        <v>5550</v>
      </c>
      <c r="B196" s="211" t="s">
        <v>5551</v>
      </c>
      <c r="C196" s="212" t="s">
        <v>2897</v>
      </c>
      <c r="D196" s="211" t="s">
        <v>1378</v>
      </c>
      <c r="E196" s="211" t="s">
        <v>5552</v>
      </c>
      <c r="F196" s="211">
        <v>5.380327757E9</v>
      </c>
      <c r="G196" s="211" t="s">
        <v>5360</v>
      </c>
      <c r="H196" s="211" t="s">
        <v>2358</v>
      </c>
      <c r="I196" s="211" t="s">
        <v>5553</v>
      </c>
      <c r="J196" s="211" t="s">
        <v>2137</v>
      </c>
      <c r="K196" s="230">
        <f>COUNTIF('Hedef Liste Diyarbakır'!A:A,A196)</f>
        <v>1</v>
      </c>
    </row>
    <row r="197" ht="15.75" customHeight="1">
      <c r="A197" s="211" t="s">
        <v>5468</v>
      </c>
      <c r="B197" s="211" t="s">
        <v>5469</v>
      </c>
      <c r="C197" s="212" t="s">
        <v>2897</v>
      </c>
      <c r="D197" s="211" t="s">
        <v>1443</v>
      </c>
      <c r="E197" s="211" t="s">
        <v>5470</v>
      </c>
      <c r="F197" s="211">
        <v>5.528478724E9</v>
      </c>
      <c r="G197" s="211" t="s">
        <v>5353</v>
      </c>
      <c r="H197" s="211" t="s">
        <v>5354</v>
      </c>
      <c r="I197" s="211" t="s">
        <v>5471</v>
      </c>
      <c r="J197" s="211" t="s">
        <v>2137</v>
      </c>
      <c r="K197" s="230">
        <f>COUNTIF('Hedef Liste Diyarbakır'!A:A,A197)</f>
        <v>1</v>
      </c>
    </row>
    <row r="198" ht="15.75" customHeight="1">
      <c r="A198" s="211" t="s">
        <v>5319</v>
      </c>
      <c r="B198" s="211" t="s">
        <v>5320</v>
      </c>
      <c r="C198" s="212" t="s">
        <v>2897</v>
      </c>
      <c r="D198" s="211" t="s">
        <v>1507</v>
      </c>
      <c r="E198" s="211" t="s">
        <v>5662</v>
      </c>
      <c r="F198" s="211">
        <v>5.331475432E9</v>
      </c>
      <c r="G198" s="211" t="s">
        <v>5360</v>
      </c>
      <c r="H198" s="211" t="s">
        <v>2358</v>
      </c>
      <c r="I198" s="211" t="s">
        <v>5663</v>
      </c>
      <c r="J198" s="211" t="s">
        <v>2137</v>
      </c>
      <c r="K198" s="230">
        <f>COUNTIF('Hedef Liste Diyarbakır'!A:A,A198)</f>
        <v>1</v>
      </c>
    </row>
    <row r="199" ht="15.75" hidden="1" customHeight="1">
      <c r="A199" s="211" t="s">
        <v>6279</v>
      </c>
      <c r="B199" s="211" t="s">
        <v>6280</v>
      </c>
      <c r="C199" s="212" t="s">
        <v>2897</v>
      </c>
      <c r="D199" s="211" t="s">
        <v>1348</v>
      </c>
      <c r="E199" s="211" t="s">
        <v>6281</v>
      </c>
      <c r="F199" s="211">
        <v>4.12271606E9</v>
      </c>
      <c r="G199" s="211" t="s">
        <v>5360</v>
      </c>
      <c r="H199" s="211" t="s">
        <v>5366</v>
      </c>
      <c r="I199" s="211" t="s">
        <v>6282</v>
      </c>
      <c r="J199" s="211" t="s">
        <v>2137</v>
      </c>
      <c r="K199" s="230">
        <f>COUNTIF('Hedef Liste Diyarbakır'!A:A,A199)</f>
        <v>0</v>
      </c>
    </row>
    <row r="200" ht="15.75" customHeight="1">
      <c r="A200" s="211" t="s">
        <v>5446</v>
      </c>
      <c r="B200" s="211" t="s">
        <v>5447</v>
      </c>
      <c r="C200" s="212" t="s">
        <v>2897</v>
      </c>
      <c r="D200" s="211" t="s">
        <v>1443</v>
      </c>
      <c r="E200" s="211" t="s">
        <v>5448</v>
      </c>
      <c r="F200" s="211">
        <v>5.528782499E9</v>
      </c>
      <c r="G200" s="211" t="s">
        <v>5353</v>
      </c>
      <c r="H200" s="211" t="s">
        <v>5354</v>
      </c>
      <c r="I200" s="211" t="s">
        <v>5449</v>
      </c>
      <c r="J200" s="211" t="s">
        <v>2137</v>
      </c>
      <c r="K200" s="230">
        <f>COUNTIF('Hedef Liste Diyarbakır'!A:A,A200)</f>
        <v>1</v>
      </c>
    </row>
    <row r="201" ht="15.75" customHeight="1">
      <c r="A201" s="211" t="s">
        <v>6283</v>
      </c>
      <c r="B201" s="211" t="s">
        <v>6284</v>
      </c>
      <c r="C201" s="212" t="s">
        <v>2897</v>
      </c>
      <c r="D201" s="211" t="s">
        <v>1364</v>
      </c>
      <c r="E201" s="211" t="s">
        <v>2216</v>
      </c>
      <c r="F201" s="211">
        <v>5.45662436E9</v>
      </c>
      <c r="G201" s="211" t="s">
        <v>5360</v>
      </c>
      <c r="H201" s="211" t="s">
        <v>5366</v>
      </c>
      <c r="I201" s="211" t="s">
        <v>6285</v>
      </c>
      <c r="J201" s="211" t="s">
        <v>2165</v>
      </c>
      <c r="K201" s="230">
        <f>COUNTIF('Hedef Liste Diyarbakır'!A:A,A201)</f>
        <v>0</v>
      </c>
    </row>
    <row r="202" ht="15.75" customHeight="1">
      <c r="A202" s="211" t="s">
        <v>6286</v>
      </c>
      <c r="B202" s="211" t="s">
        <v>6287</v>
      </c>
      <c r="C202" s="212" t="s">
        <v>2897</v>
      </c>
      <c r="D202" s="211" t="s">
        <v>1364</v>
      </c>
      <c r="E202" s="211" t="s">
        <v>2216</v>
      </c>
      <c r="F202" s="211">
        <v>5.439339321E9</v>
      </c>
      <c r="G202" s="211" t="s">
        <v>5353</v>
      </c>
      <c r="H202" s="211" t="s">
        <v>5353</v>
      </c>
      <c r="I202" s="211" t="s">
        <v>6288</v>
      </c>
      <c r="J202" s="211" t="s">
        <v>2165</v>
      </c>
      <c r="K202" s="230">
        <f>COUNTIF('Hedef Liste Diyarbakır'!A:A,A202)</f>
        <v>0</v>
      </c>
    </row>
    <row r="203" ht="15.75" customHeight="1">
      <c r="A203" s="211" t="s">
        <v>5623</v>
      </c>
      <c r="B203" s="211" t="s">
        <v>5624</v>
      </c>
      <c r="C203" s="212" t="s">
        <v>2897</v>
      </c>
      <c r="D203" s="211" t="s">
        <v>1378</v>
      </c>
      <c r="E203" s="211" t="s">
        <v>5625</v>
      </c>
      <c r="F203" s="211">
        <v>5.457230284E9</v>
      </c>
      <c r="G203" s="211" t="s">
        <v>5360</v>
      </c>
      <c r="H203" s="211" t="s">
        <v>5404</v>
      </c>
      <c r="I203" s="211" t="s">
        <v>5626</v>
      </c>
      <c r="J203" s="211" t="s">
        <v>2137</v>
      </c>
      <c r="K203" s="230">
        <f>COUNTIF('Hedef Liste Diyarbakır'!A:A,A203)</f>
        <v>1</v>
      </c>
    </row>
    <row r="204" ht="15.75" customHeight="1">
      <c r="A204" s="211" t="s">
        <v>6289</v>
      </c>
      <c r="B204" s="211" t="s">
        <v>6290</v>
      </c>
      <c r="C204" s="212" t="s">
        <v>2909</v>
      </c>
      <c r="D204" s="211" t="s">
        <v>1493</v>
      </c>
      <c r="E204" s="211" t="s">
        <v>2958</v>
      </c>
      <c r="F204" s="211">
        <v>1.111111111E9</v>
      </c>
      <c r="G204" s="211" t="s">
        <v>5360</v>
      </c>
      <c r="H204" s="211" t="s">
        <v>5411</v>
      </c>
      <c r="I204" s="211" t="s">
        <v>6278</v>
      </c>
      <c r="J204" s="211" t="s">
        <v>2165</v>
      </c>
      <c r="K204" s="230">
        <f>COUNTIF('Hedef Liste Diyarbakır'!A:A,A204)</f>
        <v>0</v>
      </c>
    </row>
    <row r="205" ht="15.75" hidden="1" customHeight="1">
      <c r="A205" s="211" t="s">
        <v>6291</v>
      </c>
      <c r="B205" s="211" t="s">
        <v>6181</v>
      </c>
      <c r="C205" s="212" t="s">
        <v>2897</v>
      </c>
      <c r="D205" s="211" t="s">
        <v>1364</v>
      </c>
      <c r="E205" s="211" t="s">
        <v>6292</v>
      </c>
      <c r="F205" s="211">
        <v>5.308283149E9</v>
      </c>
      <c r="G205" s="211" t="s">
        <v>5394</v>
      </c>
      <c r="H205" s="211" t="s">
        <v>5444</v>
      </c>
      <c r="I205" s="211" t="s">
        <v>6293</v>
      </c>
      <c r="J205" s="211" t="s">
        <v>2137</v>
      </c>
      <c r="K205" s="230">
        <f>COUNTIF('Hedef Liste Diyarbakır'!A:A,A205)</f>
        <v>0</v>
      </c>
    </row>
    <row r="206" ht="15.75" customHeight="1">
      <c r="A206" s="211" t="s">
        <v>6294</v>
      </c>
      <c r="B206" s="211" t="s">
        <v>6295</v>
      </c>
      <c r="C206" s="212" t="s">
        <v>2897</v>
      </c>
      <c r="D206" s="211" t="s">
        <v>1493</v>
      </c>
      <c r="E206" s="211" t="s">
        <v>6296</v>
      </c>
      <c r="F206" s="211">
        <v>5.526580021E9</v>
      </c>
      <c r="G206" s="211" t="s">
        <v>5360</v>
      </c>
      <c r="H206" s="211" t="s">
        <v>5411</v>
      </c>
      <c r="I206" s="211" t="s">
        <v>6297</v>
      </c>
      <c r="J206" s="211" t="s">
        <v>2165</v>
      </c>
      <c r="K206" s="230">
        <f>COUNTIF('Hedef Liste Diyarbakır'!A:A,A206)</f>
        <v>0</v>
      </c>
    </row>
    <row r="207" ht="15.75" customHeight="1">
      <c r="A207" s="211" t="s">
        <v>6298</v>
      </c>
      <c r="B207" s="211" t="s">
        <v>6299</v>
      </c>
      <c r="C207" s="212" t="s">
        <v>2909</v>
      </c>
      <c r="D207" s="211" t="s">
        <v>1577</v>
      </c>
      <c r="E207" s="211" t="s">
        <v>6277</v>
      </c>
      <c r="F207" s="211">
        <v>8.50214904E9</v>
      </c>
      <c r="G207" s="211" t="s">
        <v>5360</v>
      </c>
      <c r="H207" s="211" t="s">
        <v>5366</v>
      </c>
      <c r="I207" s="211" t="s">
        <v>6300</v>
      </c>
      <c r="J207" s="211" t="s">
        <v>2165</v>
      </c>
      <c r="K207" s="230">
        <f>COUNTIF('Hedef Liste Diyarbakır'!A:A,A207)</f>
        <v>0</v>
      </c>
    </row>
    <row r="208" ht="15.75" customHeight="1">
      <c r="A208" s="211" t="s">
        <v>6301</v>
      </c>
      <c r="B208" s="211" t="s">
        <v>6302</v>
      </c>
      <c r="C208" s="212" t="s">
        <v>2909</v>
      </c>
      <c r="D208" s="211" t="s">
        <v>1493</v>
      </c>
      <c r="E208" s="211" t="s">
        <v>2958</v>
      </c>
      <c r="F208" s="211">
        <v>1.111111111E9</v>
      </c>
      <c r="G208" s="211" t="s">
        <v>5360</v>
      </c>
      <c r="H208" s="211" t="s">
        <v>5366</v>
      </c>
      <c r="I208" s="211" t="s">
        <v>6300</v>
      </c>
      <c r="J208" s="211" t="s">
        <v>2165</v>
      </c>
      <c r="K208" s="230">
        <f>COUNTIF('Hedef Liste Diyarbakır'!A:A,A208)</f>
        <v>0</v>
      </c>
    </row>
    <row r="209" ht="15.75" hidden="1" customHeight="1">
      <c r="A209" s="211" t="s">
        <v>6303</v>
      </c>
      <c r="B209" s="211" t="s">
        <v>5780</v>
      </c>
      <c r="C209" s="212" t="s">
        <v>2897</v>
      </c>
      <c r="D209" s="211" t="s">
        <v>1577</v>
      </c>
      <c r="E209" s="211" t="s">
        <v>6304</v>
      </c>
      <c r="F209" s="211">
        <v>5.52312435E9</v>
      </c>
      <c r="G209" s="211" t="s">
        <v>5360</v>
      </c>
      <c r="H209" s="211" t="s">
        <v>5424</v>
      </c>
      <c r="I209" s="211" t="s">
        <v>5782</v>
      </c>
      <c r="J209" s="211" t="s">
        <v>2137</v>
      </c>
      <c r="K209" s="230">
        <f>COUNTIF('Hedef Liste Diyarbakır'!A:A,A209)</f>
        <v>0</v>
      </c>
    </row>
    <row r="210" ht="15.75" customHeight="1">
      <c r="A210" s="211" t="s">
        <v>6305</v>
      </c>
      <c r="B210" s="211" t="s">
        <v>6306</v>
      </c>
      <c r="C210" s="212" t="s">
        <v>2909</v>
      </c>
      <c r="D210" s="211" t="s">
        <v>1577</v>
      </c>
      <c r="E210" s="211" t="s">
        <v>2291</v>
      </c>
      <c r="F210" s="211">
        <v>4.124152101E9</v>
      </c>
      <c r="G210" s="211" t="s">
        <v>5630</v>
      </c>
      <c r="H210" s="211" t="s">
        <v>1592</v>
      </c>
      <c r="I210" s="211" t="s">
        <v>6307</v>
      </c>
      <c r="J210" s="211" t="s">
        <v>2165</v>
      </c>
      <c r="K210" s="230">
        <f>COUNTIF('Hedef Liste Diyarbakır'!A:A,A210)</f>
        <v>0</v>
      </c>
    </row>
    <row r="211" ht="15.75" customHeight="1">
      <c r="A211" s="211" t="s">
        <v>5521</v>
      </c>
      <c r="B211" s="211" t="s">
        <v>5522</v>
      </c>
      <c r="C211" s="212" t="s">
        <v>2897</v>
      </c>
      <c r="D211" s="211" t="s">
        <v>1364</v>
      </c>
      <c r="E211" s="211" t="s">
        <v>5523</v>
      </c>
      <c r="F211" s="211">
        <v>5.36670827E9</v>
      </c>
      <c r="G211" s="211" t="s">
        <v>5524</v>
      </c>
      <c r="H211" s="211" t="s">
        <v>6308</v>
      </c>
      <c r="I211" s="211" t="s">
        <v>5526</v>
      </c>
      <c r="J211" s="211" t="s">
        <v>2137</v>
      </c>
      <c r="K211" s="230">
        <f>COUNTIF('Hedef Liste Diyarbakır'!A:A,A211)</f>
        <v>1</v>
      </c>
    </row>
    <row r="212" ht="15.75" customHeight="1">
      <c r="A212" s="211" t="s">
        <v>5152</v>
      </c>
      <c r="B212" s="211" t="s">
        <v>5153</v>
      </c>
      <c r="C212" s="212" t="s">
        <v>2897</v>
      </c>
      <c r="D212" s="211" t="s">
        <v>1378</v>
      </c>
      <c r="E212" s="211" t="s">
        <v>5528</v>
      </c>
      <c r="F212" s="211">
        <v>4.125043633E9</v>
      </c>
      <c r="G212" s="211" t="s">
        <v>5360</v>
      </c>
      <c r="H212" s="211" t="s">
        <v>2358</v>
      </c>
      <c r="I212" s="211" t="s">
        <v>5155</v>
      </c>
      <c r="J212" s="211" t="s">
        <v>2137</v>
      </c>
      <c r="K212" s="230">
        <f>COUNTIF('Hedef Liste Diyarbakır'!A:A,A212)</f>
        <v>1</v>
      </c>
    </row>
    <row r="213" ht="15.75" customHeight="1">
      <c r="A213" s="211" t="s">
        <v>5357</v>
      </c>
      <c r="B213" s="211" t="s">
        <v>5358</v>
      </c>
      <c r="C213" s="212" t="s">
        <v>2897</v>
      </c>
      <c r="D213" s="211" t="s">
        <v>1370</v>
      </c>
      <c r="E213" s="211" t="s">
        <v>5359</v>
      </c>
      <c r="F213" s="211">
        <v>5.464046093E9</v>
      </c>
      <c r="G213" s="211" t="s">
        <v>5360</v>
      </c>
      <c r="H213" s="211" t="s">
        <v>2358</v>
      </c>
      <c r="I213" s="211" t="s">
        <v>5361</v>
      </c>
      <c r="J213" s="211" t="s">
        <v>2137</v>
      </c>
      <c r="K213" s="230">
        <f>COUNTIF('Hedef Liste Diyarbakır'!A:A,A213)</f>
        <v>1</v>
      </c>
    </row>
    <row r="214" ht="15.75" customHeight="1">
      <c r="A214" s="211" t="s">
        <v>4778</v>
      </c>
      <c r="B214" s="211" t="s">
        <v>6309</v>
      </c>
      <c r="C214" s="212" t="s">
        <v>2897</v>
      </c>
      <c r="D214" s="211" t="s">
        <v>1443</v>
      </c>
      <c r="E214" s="211" t="s">
        <v>5751</v>
      </c>
      <c r="F214" s="211">
        <v>4.122239545E9</v>
      </c>
      <c r="G214" s="211" t="s">
        <v>5360</v>
      </c>
      <c r="H214" s="211" t="s">
        <v>2358</v>
      </c>
      <c r="I214" s="211" t="s">
        <v>4781</v>
      </c>
      <c r="J214" s="211" t="s">
        <v>2137</v>
      </c>
      <c r="K214" s="230">
        <f>COUNTIF('Hedef Liste Diyarbakır'!A:A,A214)</f>
        <v>1</v>
      </c>
    </row>
    <row r="215" ht="15.75" customHeight="1">
      <c r="A215" s="211" t="s">
        <v>6310</v>
      </c>
      <c r="B215" s="211" t="s">
        <v>6311</v>
      </c>
      <c r="C215" s="212" t="s">
        <v>2897</v>
      </c>
      <c r="D215" s="211" t="s">
        <v>1348</v>
      </c>
      <c r="E215" s="211" t="s">
        <v>2163</v>
      </c>
      <c r="F215" s="211">
        <v>9.999999999E9</v>
      </c>
      <c r="G215" s="211" t="s">
        <v>5360</v>
      </c>
      <c r="H215" s="211" t="s">
        <v>2358</v>
      </c>
      <c r="I215" s="211" t="s">
        <v>6312</v>
      </c>
      <c r="J215" s="211" t="s">
        <v>2165</v>
      </c>
      <c r="K215" s="230">
        <f>COUNTIF('Hedef Liste Diyarbakır'!A:A,A215)</f>
        <v>0</v>
      </c>
    </row>
    <row r="216" ht="15.75" customHeight="1">
      <c r="A216" s="211" t="s">
        <v>5481</v>
      </c>
      <c r="B216" s="211" t="s">
        <v>5482</v>
      </c>
      <c r="C216" s="212" t="s">
        <v>2897</v>
      </c>
      <c r="D216" s="211" t="s">
        <v>1378</v>
      </c>
      <c r="E216" s="211" t="s">
        <v>5483</v>
      </c>
      <c r="F216" s="211">
        <v>4.122904222E9</v>
      </c>
      <c r="G216" s="211" t="s">
        <v>5360</v>
      </c>
      <c r="H216" s="211" t="s">
        <v>2358</v>
      </c>
      <c r="I216" s="211" t="s">
        <v>5484</v>
      </c>
      <c r="J216" s="211" t="s">
        <v>2137</v>
      </c>
      <c r="K216" s="230">
        <f>COUNTIF('Hedef Liste Diyarbakır'!A:A,A216)</f>
        <v>1</v>
      </c>
    </row>
    <row r="217" ht="15.75" customHeight="1">
      <c r="A217" s="211" t="s">
        <v>5878</v>
      </c>
      <c r="B217" s="211" t="s">
        <v>5879</v>
      </c>
      <c r="C217" s="212" t="s">
        <v>2897</v>
      </c>
      <c r="D217" s="211" t="s">
        <v>1507</v>
      </c>
      <c r="E217" s="211" t="s">
        <v>5840</v>
      </c>
      <c r="F217" s="211">
        <v>4.12223234E9</v>
      </c>
      <c r="G217" s="211" t="s">
        <v>5427</v>
      </c>
      <c r="H217" s="211" t="s">
        <v>5428</v>
      </c>
      <c r="I217" s="211" t="s">
        <v>5880</v>
      </c>
      <c r="J217" s="211" t="s">
        <v>2137</v>
      </c>
      <c r="K217" s="230">
        <f>COUNTIF('Hedef Liste Diyarbakır'!A:A,A217)</f>
        <v>1</v>
      </c>
    </row>
    <row r="218" ht="15.75" customHeight="1">
      <c r="A218" s="211" t="s">
        <v>6313</v>
      </c>
      <c r="B218" s="211" t="s">
        <v>6314</v>
      </c>
      <c r="C218" s="212" t="s">
        <v>2897</v>
      </c>
      <c r="D218" s="211" t="s">
        <v>1348</v>
      </c>
      <c r="E218" s="211" t="s">
        <v>2163</v>
      </c>
      <c r="F218" s="211">
        <v>9.999999999E9</v>
      </c>
      <c r="G218" s="211" t="s">
        <v>5353</v>
      </c>
      <c r="H218" s="211" t="s">
        <v>5353</v>
      </c>
      <c r="I218" s="211" t="s">
        <v>6315</v>
      </c>
      <c r="J218" s="211" t="s">
        <v>2165</v>
      </c>
      <c r="K218" s="230">
        <f>COUNTIF('Hedef Liste Diyarbakır'!A:A,A218)</f>
        <v>0</v>
      </c>
    </row>
    <row r="219" ht="15.75" customHeight="1">
      <c r="A219" s="211" t="s">
        <v>6316</v>
      </c>
      <c r="B219" s="211" t="s">
        <v>6317</v>
      </c>
      <c r="C219" s="212" t="s">
        <v>2897</v>
      </c>
      <c r="D219" s="211" t="s">
        <v>1370</v>
      </c>
      <c r="E219" s="211" t="s">
        <v>2163</v>
      </c>
      <c r="F219" s="211">
        <v>9.999999999E9</v>
      </c>
      <c r="G219" s="211" t="s">
        <v>5353</v>
      </c>
      <c r="H219" s="211" t="s">
        <v>5455</v>
      </c>
      <c r="I219" s="211" t="s">
        <v>6318</v>
      </c>
      <c r="J219" s="211" t="s">
        <v>2165</v>
      </c>
      <c r="K219" s="230">
        <f>COUNTIF('Hedef Liste Diyarbakır'!A:A,A219)</f>
        <v>0</v>
      </c>
    </row>
    <row r="220" ht="15.75" hidden="1" customHeight="1">
      <c r="A220" s="211" t="s">
        <v>4991</v>
      </c>
      <c r="B220" s="211" t="s">
        <v>4992</v>
      </c>
      <c r="C220" s="212" t="s">
        <v>2897</v>
      </c>
      <c r="D220" s="211" t="s">
        <v>1370</v>
      </c>
      <c r="E220" s="211" t="s">
        <v>5725</v>
      </c>
      <c r="F220" s="211">
        <v>5.308314303E9</v>
      </c>
      <c r="G220" s="211" t="s">
        <v>5353</v>
      </c>
      <c r="H220" s="211" t="s">
        <v>5354</v>
      </c>
      <c r="I220" s="211" t="s">
        <v>4994</v>
      </c>
      <c r="J220" s="211" t="s">
        <v>2137</v>
      </c>
      <c r="K220" s="230">
        <f>COUNTIF('Hedef Liste Diyarbakır'!A:A,A220)</f>
        <v>1</v>
      </c>
    </row>
    <row r="221" ht="15.75" customHeight="1">
      <c r="A221" s="211" t="s">
        <v>5315</v>
      </c>
      <c r="B221" s="211" t="s">
        <v>5316</v>
      </c>
      <c r="C221" s="212" t="s">
        <v>2897</v>
      </c>
      <c r="D221" s="211" t="s">
        <v>1364</v>
      </c>
      <c r="E221" s="211" t="s">
        <v>5831</v>
      </c>
      <c r="F221" s="211">
        <v>5.325465263E9</v>
      </c>
      <c r="G221" s="211" t="s">
        <v>5360</v>
      </c>
      <c r="H221" s="211" t="s">
        <v>2358</v>
      </c>
      <c r="I221" s="211" t="s">
        <v>5832</v>
      </c>
      <c r="J221" s="211" t="s">
        <v>2137</v>
      </c>
      <c r="K221" s="230">
        <f>COUNTIF('Hedef Liste Diyarbakır'!A:A,A221)</f>
        <v>1</v>
      </c>
    </row>
    <row r="222" ht="15.75" customHeight="1">
      <c r="A222" s="211" t="s">
        <v>6319</v>
      </c>
      <c r="B222" s="211" t="s">
        <v>6320</v>
      </c>
      <c r="C222" s="212" t="s">
        <v>2897</v>
      </c>
      <c r="D222" s="211" t="s">
        <v>1385</v>
      </c>
      <c r="E222" s="211" t="s">
        <v>3037</v>
      </c>
      <c r="F222" s="211">
        <v>4.125033607E9</v>
      </c>
      <c r="G222" s="211" t="s">
        <v>5360</v>
      </c>
      <c r="H222" s="211" t="s">
        <v>2358</v>
      </c>
      <c r="I222" s="211" t="s">
        <v>6321</v>
      </c>
      <c r="J222" s="211" t="s">
        <v>2165</v>
      </c>
      <c r="K222" s="230">
        <f>COUNTIF('Hedef Liste Diyarbakır'!A:A,A222)</f>
        <v>0</v>
      </c>
    </row>
    <row r="223" ht="15.75" customHeight="1">
      <c r="A223" s="211" t="s">
        <v>5691</v>
      </c>
      <c r="B223" s="211" t="s">
        <v>5692</v>
      </c>
      <c r="C223" s="212" t="s">
        <v>2897</v>
      </c>
      <c r="D223" s="211" t="s">
        <v>1378</v>
      </c>
      <c r="E223" s="211" t="s">
        <v>5693</v>
      </c>
      <c r="F223" s="211">
        <v>4.125035233E9</v>
      </c>
      <c r="G223" s="211" t="s">
        <v>5360</v>
      </c>
      <c r="H223" s="211" t="s">
        <v>2358</v>
      </c>
      <c r="I223" s="211" t="s">
        <v>5694</v>
      </c>
      <c r="J223" s="211" t="s">
        <v>2137</v>
      </c>
      <c r="K223" s="230">
        <f>COUNTIF('Hedef Liste Diyarbakır'!A:A,A223)</f>
        <v>1</v>
      </c>
    </row>
    <row r="224" ht="15.75" customHeight="1">
      <c r="A224" s="211" t="s">
        <v>5298</v>
      </c>
      <c r="B224" s="211" t="s">
        <v>5299</v>
      </c>
      <c r="C224" s="212" t="s">
        <v>2897</v>
      </c>
      <c r="D224" s="211" t="s">
        <v>1507</v>
      </c>
      <c r="E224" s="211" t="s">
        <v>5368</v>
      </c>
      <c r="F224" s="211">
        <v>4.122244064E9</v>
      </c>
      <c r="G224" s="211" t="s">
        <v>5353</v>
      </c>
      <c r="H224" s="211" t="s">
        <v>5354</v>
      </c>
      <c r="I224" s="211" t="s">
        <v>5369</v>
      </c>
      <c r="J224" s="211" t="s">
        <v>2137</v>
      </c>
      <c r="K224" s="230">
        <f>COUNTIF('Hedef Liste Diyarbakır'!A:A,A224)</f>
        <v>1</v>
      </c>
    </row>
    <row r="225" ht="15.75" customHeight="1">
      <c r="A225" s="211" t="s">
        <v>6322</v>
      </c>
      <c r="B225" s="211" t="s">
        <v>6323</v>
      </c>
      <c r="C225" s="212" t="s">
        <v>2897</v>
      </c>
      <c r="D225" s="211" t="s">
        <v>1370</v>
      </c>
      <c r="E225" s="211" t="s">
        <v>2163</v>
      </c>
      <c r="F225" s="211">
        <v>9.999999999E9</v>
      </c>
      <c r="G225" s="211" t="s">
        <v>5360</v>
      </c>
      <c r="H225" s="211" t="s">
        <v>2358</v>
      </c>
      <c r="I225" s="211" t="s">
        <v>6324</v>
      </c>
      <c r="J225" s="211" t="s">
        <v>2165</v>
      </c>
      <c r="K225" s="230">
        <f>COUNTIF('Hedef Liste Diyarbakır'!A:A,A225)</f>
        <v>0</v>
      </c>
    </row>
    <row r="226" ht="15.75" customHeight="1">
      <c r="A226" s="211" t="s">
        <v>6325</v>
      </c>
      <c r="B226" s="211" t="s">
        <v>6326</v>
      </c>
      <c r="C226" s="212" t="s">
        <v>2897</v>
      </c>
      <c r="D226" s="211" t="s">
        <v>1519</v>
      </c>
      <c r="E226" s="211" t="s">
        <v>2306</v>
      </c>
      <c r="F226" s="211">
        <v>4.125020421E9</v>
      </c>
      <c r="G226" s="211" t="s">
        <v>5360</v>
      </c>
      <c r="H226" s="211" t="s">
        <v>2358</v>
      </c>
      <c r="I226" s="211" t="s">
        <v>6327</v>
      </c>
      <c r="J226" s="211" t="s">
        <v>2165</v>
      </c>
      <c r="K226" s="230">
        <f>COUNTIF('Hedef Liste Diyarbakır'!A:A,A226)</f>
        <v>0</v>
      </c>
    </row>
    <row r="227" ht="15.75" customHeight="1">
      <c r="A227" s="211" t="s">
        <v>6328</v>
      </c>
      <c r="B227" s="211" t="s">
        <v>6329</v>
      </c>
      <c r="C227" s="212" t="s">
        <v>2897</v>
      </c>
      <c r="D227" s="211" t="s">
        <v>1519</v>
      </c>
      <c r="E227" s="211" t="s">
        <v>2306</v>
      </c>
      <c r="F227" s="211">
        <v>4.125034077E9</v>
      </c>
      <c r="G227" s="211" t="s">
        <v>5360</v>
      </c>
      <c r="H227" s="211" t="s">
        <v>2358</v>
      </c>
      <c r="I227" s="211" t="s">
        <v>6330</v>
      </c>
      <c r="J227" s="211" t="s">
        <v>2165</v>
      </c>
      <c r="K227" s="230">
        <f>COUNTIF('Hedef Liste Diyarbakır'!A:A,A227)</f>
        <v>0</v>
      </c>
    </row>
    <row r="228" ht="15.75" customHeight="1">
      <c r="A228" s="211" t="s">
        <v>5372</v>
      </c>
      <c r="B228" s="211" t="s">
        <v>5373</v>
      </c>
      <c r="C228" s="212" t="s">
        <v>2897</v>
      </c>
      <c r="D228" s="211" t="s">
        <v>1364</v>
      </c>
      <c r="E228" s="211" t="s">
        <v>5374</v>
      </c>
      <c r="F228" s="211">
        <v>5.352847729E9</v>
      </c>
      <c r="G228" s="211" t="s">
        <v>5360</v>
      </c>
      <c r="H228" s="211" t="s">
        <v>5411</v>
      </c>
      <c r="I228" s="211" t="s">
        <v>5376</v>
      </c>
      <c r="J228" s="211" t="s">
        <v>2137</v>
      </c>
      <c r="K228" s="230">
        <f>COUNTIF('Hedef Liste Diyarbakır'!A:A,A228)</f>
        <v>1</v>
      </c>
    </row>
    <row r="229" ht="15.75" customHeight="1">
      <c r="A229" s="211" t="s">
        <v>5597</v>
      </c>
      <c r="B229" s="211" t="s">
        <v>5598</v>
      </c>
      <c r="C229" s="212" t="s">
        <v>2909</v>
      </c>
      <c r="D229" s="211" t="s">
        <v>1507</v>
      </c>
      <c r="E229" s="211" t="s">
        <v>5570</v>
      </c>
      <c r="F229" s="211">
        <v>4.12502502E9</v>
      </c>
      <c r="G229" s="211" t="s">
        <v>5360</v>
      </c>
      <c r="H229" s="211" t="s">
        <v>2358</v>
      </c>
      <c r="I229" s="211" t="s">
        <v>5599</v>
      </c>
      <c r="J229" s="211" t="s">
        <v>2137</v>
      </c>
      <c r="K229" s="230">
        <f>COUNTIF('Hedef Liste Diyarbakır'!A:A,A229)</f>
        <v>1</v>
      </c>
    </row>
    <row r="230" ht="15.75" customHeight="1">
      <c r="A230" s="211" t="s">
        <v>5579</v>
      </c>
      <c r="B230" s="211" t="s">
        <v>5580</v>
      </c>
      <c r="C230" s="212" t="s">
        <v>2909</v>
      </c>
      <c r="D230" s="211" t="s">
        <v>1507</v>
      </c>
      <c r="E230" s="211" t="s">
        <v>5570</v>
      </c>
      <c r="F230" s="211">
        <v>4.122334537E9</v>
      </c>
      <c r="G230" s="211" t="s">
        <v>5394</v>
      </c>
      <c r="H230" s="211" t="s">
        <v>5581</v>
      </c>
      <c r="I230" s="211" t="s">
        <v>5582</v>
      </c>
      <c r="J230" s="211" t="s">
        <v>2137</v>
      </c>
      <c r="K230" s="230">
        <f>COUNTIF('Hedef Liste Diyarbakır'!A:A,A230)</f>
        <v>1</v>
      </c>
    </row>
    <row r="231" ht="15.75" customHeight="1">
      <c r="A231" s="211" t="s">
        <v>5606</v>
      </c>
      <c r="B231" s="211" t="s">
        <v>5607</v>
      </c>
      <c r="C231" s="212" t="s">
        <v>2909</v>
      </c>
      <c r="D231" s="211" t="s">
        <v>1507</v>
      </c>
      <c r="E231" s="211" t="s">
        <v>5570</v>
      </c>
      <c r="F231" s="211">
        <v>4.122289999E9</v>
      </c>
      <c r="G231" s="211" t="s">
        <v>5353</v>
      </c>
      <c r="H231" s="211" t="s">
        <v>5354</v>
      </c>
      <c r="I231" s="211" t="s">
        <v>5608</v>
      </c>
      <c r="J231" s="211" t="s">
        <v>2137</v>
      </c>
      <c r="K231" s="230">
        <f>COUNTIF('Hedef Liste Diyarbakır'!A:A,A231)</f>
        <v>1</v>
      </c>
    </row>
    <row r="232" ht="15.75" customHeight="1">
      <c r="A232" s="211" t="s">
        <v>5643</v>
      </c>
      <c r="B232" s="211" t="s">
        <v>5644</v>
      </c>
      <c r="C232" s="212" t="s">
        <v>2897</v>
      </c>
      <c r="D232" s="211" t="s">
        <v>1507</v>
      </c>
      <c r="E232" s="211" t="s">
        <v>5645</v>
      </c>
      <c r="F232" s="211">
        <v>4.122573928E9</v>
      </c>
      <c r="G232" s="211" t="s">
        <v>5360</v>
      </c>
      <c r="H232" s="211" t="s">
        <v>5366</v>
      </c>
      <c r="I232" s="211" t="s">
        <v>5646</v>
      </c>
      <c r="J232" s="211" t="s">
        <v>2137</v>
      </c>
      <c r="K232" s="230">
        <f>COUNTIF('Hedef Liste Diyarbakır'!A:A,A232)</f>
        <v>1</v>
      </c>
    </row>
    <row r="233" ht="15.75" customHeight="1">
      <c r="A233" s="211" t="s">
        <v>5381</v>
      </c>
      <c r="B233" s="211" t="s">
        <v>5382</v>
      </c>
      <c r="C233" s="212" t="s">
        <v>2897</v>
      </c>
      <c r="D233" s="211" t="s">
        <v>1364</v>
      </c>
      <c r="E233" s="211" t="s">
        <v>5383</v>
      </c>
      <c r="F233" s="211">
        <v>5.522070933E9</v>
      </c>
      <c r="G233" s="211" t="s">
        <v>5353</v>
      </c>
      <c r="H233" s="211" t="s">
        <v>5354</v>
      </c>
      <c r="I233" s="211" t="s">
        <v>5384</v>
      </c>
      <c r="J233" s="211" t="s">
        <v>2137</v>
      </c>
      <c r="K233" s="230">
        <f>COUNTIF('Hedef Liste Diyarbakır'!A:A,A233)</f>
        <v>1</v>
      </c>
    </row>
    <row r="234" ht="15.75" customHeight="1">
      <c r="A234" s="211" t="s">
        <v>5505</v>
      </c>
      <c r="B234" s="211" t="s">
        <v>5506</v>
      </c>
      <c r="C234" s="212" t="s">
        <v>2897</v>
      </c>
      <c r="D234" s="211" t="s">
        <v>1364</v>
      </c>
      <c r="E234" s="211" t="s">
        <v>5507</v>
      </c>
      <c r="F234" s="211">
        <v>5.377991464E9</v>
      </c>
      <c r="G234" s="211" t="s">
        <v>5360</v>
      </c>
      <c r="H234" s="211" t="s">
        <v>5404</v>
      </c>
      <c r="I234" s="211" t="s">
        <v>5508</v>
      </c>
      <c r="J234" s="211" t="s">
        <v>2137</v>
      </c>
      <c r="K234" s="230">
        <f>COUNTIF('Hedef Liste Diyarbakır'!A:A,A234)</f>
        <v>1</v>
      </c>
    </row>
    <row r="235" ht="15.75" customHeight="1">
      <c r="A235" s="211" t="s">
        <v>4833</v>
      </c>
      <c r="B235" s="211" t="s">
        <v>6331</v>
      </c>
      <c r="C235" s="212" t="s">
        <v>2897</v>
      </c>
      <c r="D235" s="211" t="s">
        <v>1370</v>
      </c>
      <c r="E235" s="211" t="s">
        <v>5461</v>
      </c>
      <c r="F235" s="211">
        <v>4.129994317E9</v>
      </c>
      <c r="G235" s="211" t="s">
        <v>5360</v>
      </c>
      <c r="H235" s="211" t="s">
        <v>2358</v>
      </c>
      <c r="I235" s="211" t="s">
        <v>4837</v>
      </c>
      <c r="J235" s="211" t="s">
        <v>2137</v>
      </c>
      <c r="K235" s="230">
        <f>COUNTIF('Hedef Liste Diyarbakır'!A:A,A235)</f>
        <v>1</v>
      </c>
    </row>
    <row r="236" ht="15.75" customHeight="1">
      <c r="A236" s="211" t="s">
        <v>5496</v>
      </c>
      <c r="B236" s="211" t="s">
        <v>5497</v>
      </c>
      <c r="C236" s="212" t="s">
        <v>2897</v>
      </c>
      <c r="D236" s="211" t="s">
        <v>1364</v>
      </c>
      <c r="E236" s="211" t="s">
        <v>5498</v>
      </c>
      <c r="F236" s="211">
        <v>5.374242696E9</v>
      </c>
      <c r="G236" s="211" t="s">
        <v>5353</v>
      </c>
      <c r="H236" s="211" t="s">
        <v>5353</v>
      </c>
      <c r="I236" s="211" t="s">
        <v>5499</v>
      </c>
      <c r="J236" s="211" t="s">
        <v>2137</v>
      </c>
      <c r="K236" s="230">
        <f>COUNTIF('Hedef Liste Diyarbakır'!A:A,A236)</f>
        <v>1</v>
      </c>
    </row>
    <row r="237" ht="15.75" customHeight="1">
      <c r="A237" s="211" t="s">
        <v>5415</v>
      </c>
      <c r="B237" s="211" t="s">
        <v>5416</v>
      </c>
      <c r="C237" s="212" t="s">
        <v>2897</v>
      </c>
      <c r="D237" s="211" t="s">
        <v>1688</v>
      </c>
      <c r="E237" s="211" t="s">
        <v>5417</v>
      </c>
      <c r="F237" s="211">
        <v>5.079374132E9</v>
      </c>
      <c r="G237" s="211" t="s">
        <v>5360</v>
      </c>
      <c r="H237" s="211" t="s">
        <v>2358</v>
      </c>
      <c r="I237" s="211" t="s">
        <v>5418</v>
      </c>
      <c r="J237" s="211" t="s">
        <v>2137</v>
      </c>
      <c r="K237" s="230">
        <f>COUNTIF('Hedef Liste Diyarbakır'!A:A,A237)</f>
        <v>1</v>
      </c>
    </row>
    <row r="238" ht="15.75" customHeight="1">
      <c r="A238" s="211" t="s">
        <v>5199</v>
      </c>
      <c r="B238" s="211" t="s">
        <v>6332</v>
      </c>
      <c r="C238" s="212" t="s">
        <v>2909</v>
      </c>
      <c r="D238" s="211" t="s">
        <v>1827</v>
      </c>
      <c r="E238" s="211" t="s">
        <v>5441</v>
      </c>
      <c r="F238" s="211">
        <v>4.12251111E9</v>
      </c>
      <c r="G238" s="211" t="s">
        <v>5360</v>
      </c>
      <c r="H238" s="211" t="s">
        <v>2358</v>
      </c>
      <c r="I238" s="211" t="s">
        <v>5202</v>
      </c>
      <c r="J238" s="211" t="s">
        <v>2137</v>
      </c>
      <c r="K238" s="230">
        <f>COUNTIF('Hedef Liste Diyarbakır'!A:A,A238)</f>
        <v>1</v>
      </c>
    </row>
    <row r="239" ht="15.75" customHeight="1">
      <c r="A239" s="211" t="s">
        <v>5600</v>
      </c>
      <c r="B239" s="211" t="s">
        <v>5601</v>
      </c>
      <c r="C239" s="212" t="s">
        <v>2909</v>
      </c>
      <c r="D239" s="211" t="s">
        <v>1507</v>
      </c>
      <c r="E239" s="211" t="s">
        <v>5570</v>
      </c>
      <c r="F239" s="211">
        <v>4.122570909E9</v>
      </c>
      <c r="G239" s="211" t="s">
        <v>5360</v>
      </c>
      <c r="H239" s="211" t="s">
        <v>5366</v>
      </c>
      <c r="I239" s="211" t="s">
        <v>5602</v>
      </c>
      <c r="J239" s="211" t="s">
        <v>2137</v>
      </c>
      <c r="K239" s="230">
        <f>COUNTIF('Hedef Liste Diyarbakır'!A:A,A239)</f>
        <v>1</v>
      </c>
    </row>
    <row r="240" ht="15.75" customHeight="1">
      <c r="A240" s="211" t="s">
        <v>5516</v>
      </c>
      <c r="B240" s="211" t="s">
        <v>6333</v>
      </c>
      <c r="C240" s="212" t="s">
        <v>2897</v>
      </c>
      <c r="D240" s="211" t="s">
        <v>1356</v>
      </c>
      <c r="E240" s="211" t="s">
        <v>5518</v>
      </c>
      <c r="F240" s="211">
        <v>5.443448521E9</v>
      </c>
      <c r="G240" s="211" t="s">
        <v>5360</v>
      </c>
      <c r="H240" s="211" t="s">
        <v>5366</v>
      </c>
      <c r="I240" s="211" t="s">
        <v>5519</v>
      </c>
      <c r="J240" s="211" t="s">
        <v>2137</v>
      </c>
      <c r="K240" s="230">
        <f>COUNTIF('Hedef Liste Diyarbakır'!A:A,A240)</f>
        <v>1</v>
      </c>
    </row>
    <row r="241" ht="15.75" customHeight="1">
      <c r="A241" s="211" t="s">
        <v>5886</v>
      </c>
      <c r="B241" s="211" t="s">
        <v>5887</v>
      </c>
      <c r="C241" s="212" t="s">
        <v>2897</v>
      </c>
      <c r="D241" s="211" t="s">
        <v>1385</v>
      </c>
      <c r="E241" s="211" t="s">
        <v>5888</v>
      </c>
      <c r="F241" s="211">
        <v>5.373636851E9</v>
      </c>
      <c r="G241" s="211" t="s">
        <v>5353</v>
      </c>
      <c r="H241" s="211" t="s">
        <v>5354</v>
      </c>
      <c r="I241" s="211" t="s">
        <v>5889</v>
      </c>
      <c r="J241" s="211" t="s">
        <v>2137</v>
      </c>
      <c r="K241" s="230">
        <f>COUNTIF('Hedef Liste Diyarbakır'!A:A,A241)</f>
        <v>1</v>
      </c>
    </row>
    <row r="242" ht="15.75" customHeight="1">
      <c r="A242" s="211" t="s">
        <v>5823</v>
      </c>
      <c r="B242" s="211" t="s">
        <v>5824</v>
      </c>
      <c r="C242" s="212" t="s">
        <v>2897</v>
      </c>
      <c r="D242" s="211" t="s">
        <v>1507</v>
      </c>
      <c r="E242" s="211" t="s">
        <v>5825</v>
      </c>
      <c r="F242" s="211">
        <v>4.125025136E9</v>
      </c>
      <c r="G242" s="211" t="s">
        <v>5360</v>
      </c>
      <c r="H242" s="211" t="s">
        <v>5411</v>
      </c>
      <c r="I242" s="211" t="s">
        <v>5826</v>
      </c>
      <c r="J242" s="211" t="s">
        <v>2137</v>
      </c>
      <c r="K242" s="230">
        <f>COUNTIF('Hedef Liste Diyarbakır'!A:A,A242)</f>
        <v>1</v>
      </c>
    </row>
    <row r="243" ht="15.75" customHeight="1">
      <c r="A243" s="211" t="s">
        <v>5834</v>
      </c>
      <c r="B243" s="211" t="s">
        <v>5835</v>
      </c>
      <c r="C243" s="212" t="s">
        <v>2897</v>
      </c>
      <c r="D243" s="211" t="s">
        <v>1507</v>
      </c>
      <c r="E243" s="211" t="s">
        <v>5836</v>
      </c>
      <c r="F243" s="211">
        <v>5.421452121E9</v>
      </c>
      <c r="G243" s="211" t="s">
        <v>5360</v>
      </c>
      <c r="H243" s="211" t="s">
        <v>2358</v>
      </c>
      <c r="I243" s="211" t="s">
        <v>5837</v>
      </c>
      <c r="J243" s="211" t="s">
        <v>2137</v>
      </c>
      <c r="K243" s="230">
        <f>COUNTIF('Hedef Liste Diyarbakır'!A:A,A243)</f>
        <v>1</v>
      </c>
    </row>
    <row r="244" ht="15.75" customHeight="1">
      <c r="A244" s="211" t="s">
        <v>5293</v>
      </c>
      <c r="B244" s="211" t="s">
        <v>5294</v>
      </c>
      <c r="C244" s="212" t="s">
        <v>2897</v>
      </c>
      <c r="D244" s="211" t="s">
        <v>1493</v>
      </c>
      <c r="E244" s="211" t="s">
        <v>5425</v>
      </c>
      <c r="F244" s="211">
        <v>5.517999221E9</v>
      </c>
      <c r="G244" s="211" t="s">
        <v>5353</v>
      </c>
      <c r="H244" s="211" t="s">
        <v>5353</v>
      </c>
      <c r="I244" s="211" t="s">
        <v>5297</v>
      </c>
      <c r="J244" s="211" t="s">
        <v>2137</v>
      </c>
      <c r="K244" s="230">
        <f>COUNTIF('Hedef Liste Diyarbakır'!A:A,A244)</f>
        <v>1</v>
      </c>
    </row>
    <row r="245" ht="15.75" hidden="1" customHeight="1">
      <c r="A245" s="211" t="s">
        <v>6334</v>
      </c>
      <c r="B245" s="211" t="s">
        <v>6335</v>
      </c>
      <c r="C245" s="212" t="s">
        <v>2897</v>
      </c>
      <c r="D245" s="211" t="s">
        <v>1827</v>
      </c>
      <c r="E245" s="211" t="s">
        <v>6336</v>
      </c>
      <c r="F245" s="211">
        <v>4.125031035E9</v>
      </c>
      <c r="G245" s="211" t="s">
        <v>5360</v>
      </c>
      <c r="H245" s="211" t="s">
        <v>5404</v>
      </c>
      <c r="I245" s="211" t="s">
        <v>6337</v>
      </c>
      <c r="J245" s="211" t="s">
        <v>2137</v>
      </c>
      <c r="K245" s="230">
        <f>COUNTIF('Hedef Liste Diyarbakır'!A:A,A245)</f>
        <v>0</v>
      </c>
    </row>
    <row r="246" ht="15.75" customHeight="1">
      <c r="A246" s="211" t="s">
        <v>5591</v>
      </c>
      <c r="B246" s="211" t="s">
        <v>5592</v>
      </c>
      <c r="C246" s="212" t="s">
        <v>2909</v>
      </c>
      <c r="D246" s="211" t="s">
        <v>1507</v>
      </c>
      <c r="E246" s="211" t="s">
        <v>5570</v>
      </c>
      <c r="F246" s="211">
        <v>4.122334537E9</v>
      </c>
      <c r="G246" s="211" t="s">
        <v>5360</v>
      </c>
      <c r="H246" s="211" t="s">
        <v>5375</v>
      </c>
      <c r="I246" s="211" t="s">
        <v>5593</v>
      </c>
      <c r="J246" s="211" t="s">
        <v>2137</v>
      </c>
      <c r="K246" s="230">
        <f>COUNTIF('Hedef Liste Diyarbakır'!A:A,A246)</f>
        <v>1</v>
      </c>
    </row>
    <row r="247" ht="15.75" customHeight="1">
      <c r="A247" s="211" t="s">
        <v>5612</v>
      </c>
      <c r="B247" s="211" t="s">
        <v>5613</v>
      </c>
      <c r="C247" s="212" t="s">
        <v>2909</v>
      </c>
      <c r="D247" s="211" t="s">
        <v>1507</v>
      </c>
      <c r="E247" s="211" t="s">
        <v>5570</v>
      </c>
      <c r="F247" s="211">
        <v>4.122621534E9</v>
      </c>
      <c r="G247" s="211" t="s">
        <v>5353</v>
      </c>
      <c r="H247" s="211" t="s">
        <v>5546</v>
      </c>
      <c r="I247" s="211" t="s">
        <v>5615</v>
      </c>
      <c r="J247" s="211" t="s">
        <v>2137</v>
      </c>
      <c r="K247" s="230">
        <f>COUNTIF('Hedef Liste Diyarbakır'!A:A,A247)</f>
        <v>1</v>
      </c>
    </row>
    <row r="248" ht="15.75" customHeight="1">
      <c r="A248" s="211" t="s">
        <v>5419</v>
      </c>
      <c r="B248" s="211" t="s">
        <v>5420</v>
      </c>
      <c r="C248" s="212" t="s">
        <v>2897</v>
      </c>
      <c r="D248" s="211" t="s">
        <v>1364</v>
      </c>
      <c r="E248" s="211" t="s">
        <v>5421</v>
      </c>
      <c r="F248" s="211">
        <v>5.454303397E9</v>
      </c>
      <c r="G248" s="211" t="s">
        <v>5360</v>
      </c>
      <c r="H248" s="211" t="s">
        <v>2358</v>
      </c>
      <c r="I248" s="211" t="s">
        <v>5422</v>
      </c>
      <c r="J248" s="211" t="s">
        <v>2137</v>
      </c>
      <c r="K248" s="230">
        <f>COUNTIF('Hedef Liste Diyarbakır'!A:A,A248)</f>
        <v>1</v>
      </c>
    </row>
    <row r="249" ht="15.75" customHeight="1">
      <c r="A249" s="211" t="s">
        <v>5063</v>
      </c>
      <c r="B249" s="211" t="s">
        <v>5064</v>
      </c>
      <c r="C249" s="212" t="s">
        <v>2897</v>
      </c>
      <c r="D249" s="211" t="s">
        <v>1378</v>
      </c>
      <c r="E249" s="211" t="s">
        <v>5535</v>
      </c>
      <c r="F249" s="211">
        <v>4.129990532E9</v>
      </c>
      <c r="G249" s="211" t="s">
        <v>5360</v>
      </c>
      <c r="H249" s="211" t="s">
        <v>5366</v>
      </c>
      <c r="I249" s="211" t="s">
        <v>5067</v>
      </c>
      <c r="J249" s="211" t="s">
        <v>2137</v>
      </c>
      <c r="K249" s="230">
        <f>COUNTIF('Hedef Liste Diyarbakır'!A:A,A249)</f>
        <v>1</v>
      </c>
    </row>
    <row r="250" ht="15.75" customHeight="1">
      <c r="A250" s="211" t="s">
        <v>5474</v>
      </c>
      <c r="B250" s="211" t="s">
        <v>5475</v>
      </c>
      <c r="C250" s="212" t="s">
        <v>2897</v>
      </c>
      <c r="D250" s="211" t="s">
        <v>1378</v>
      </c>
      <c r="E250" s="211" t="s">
        <v>5476</v>
      </c>
      <c r="F250" s="211">
        <v>5.318634778E9</v>
      </c>
      <c r="G250" s="211" t="s">
        <v>5394</v>
      </c>
      <c r="H250" s="211" t="s">
        <v>5477</v>
      </c>
      <c r="I250" s="211" t="s">
        <v>5478</v>
      </c>
      <c r="J250" s="211" t="s">
        <v>2137</v>
      </c>
      <c r="K250" s="230">
        <f>COUNTIF('Hedef Liste Diyarbakır'!A:A,A250)</f>
        <v>1</v>
      </c>
    </row>
    <row r="251" ht="15.75" customHeight="1">
      <c r="A251" s="211" t="s">
        <v>5258</v>
      </c>
      <c r="B251" s="211" t="s">
        <v>5259</v>
      </c>
      <c r="C251" s="212" t="s">
        <v>2897</v>
      </c>
      <c r="D251" s="211" t="s">
        <v>1378</v>
      </c>
      <c r="E251" s="211" t="s">
        <v>5450</v>
      </c>
      <c r="F251" s="211">
        <v>4.12251111E9</v>
      </c>
      <c r="G251" s="211" t="s">
        <v>5360</v>
      </c>
      <c r="H251" s="211" t="s">
        <v>2358</v>
      </c>
      <c r="I251" s="211" t="s">
        <v>5261</v>
      </c>
      <c r="J251" s="211" t="s">
        <v>2137</v>
      </c>
      <c r="K251" s="230">
        <f>COUNTIF('Hedef Liste Diyarbakır'!A:A,A251)</f>
        <v>1</v>
      </c>
    </row>
    <row r="252" ht="15.75" customHeight="1">
      <c r="A252" s="211" t="s">
        <v>4749</v>
      </c>
      <c r="B252" s="211" t="s">
        <v>4750</v>
      </c>
      <c r="C252" s="212" t="s">
        <v>2897</v>
      </c>
      <c r="D252" s="211" t="s">
        <v>1443</v>
      </c>
      <c r="E252" s="211" t="s">
        <v>5921</v>
      </c>
      <c r="F252" s="211">
        <v>5.388261668E9</v>
      </c>
      <c r="G252" s="211" t="s">
        <v>5360</v>
      </c>
      <c r="H252" s="211" t="s">
        <v>5404</v>
      </c>
      <c r="I252" s="211" t="s">
        <v>4754</v>
      </c>
      <c r="J252" s="211" t="s">
        <v>2137</v>
      </c>
      <c r="K252" s="230">
        <f>COUNTIF('Hedef Liste Diyarbakır'!A:A,A252)</f>
        <v>1</v>
      </c>
    </row>
    <row r="253" ht="15.75" customHeight="1">
      <c r="A253" s="211" t="s">
        <v>5594</v>
      </c>
      <c r="B253" s="211" t="s">
        <v>5595</v>
      </c>
      <c r="C253" s="212" t="s">
        <v>2909</v>
      </c>
      <c r="D253" s="211" t="s">
        <v>1507</v>
      </c>
      <c r="E253" s="211" t="s">
        <v>5570</v>
      </c>
      <c r="F253" s="211">
        <v>4.122521718E9</v>
      </c>
      <c r="G253" s="211" t="s">
        <v>5360</v>
      </c>
      <c r="H253" s="211" t="s">
        <v>2358</v>
      </c>
      <c r="I253" s="211" t="s">
        <v>5596</v>
      </c>
      <c r="J253" s="211" t="s">
        <v>2137</v>
      </c>
      <c r="K253" s="230">
        <f>COUNTIF('Hedef Liste Diyarbakır'!A:A,A253)</f>
        <v>1</v>
      </c>
    </row>
    <row r="254" ht="15.75" customHeight="1">
      <c r="A254" s="211" t="s">
        <v>4953</v>
      </c>
      <c r="B254" s="211" t="s">
        <v>4954</v>
      </c>
      <c r="C254" s="212" t="s">
        <v>2897</v>
      </c>
      <c r="D254" s="211" t="s">
        <v>1356</v>
      </c>
      <c r="E254" s="211" t="s">
        <v>5539</v>
      </c>
      <c r="F254" s="211">
        <v>4.125028283E9</v>
      </c>
      <c r="G254" s="211" t="s">
        <v>5360</v>
      </c>
      <c r="H254" s="211" t="s">
        <v>2358</v>
      </c>
      <c r="I254" s="211" t="s">
        <v>4956</v>
      </c>
      <c r="J254" s="211" t="s">
        <v>2137</v>
      </c>
      <c r="K254" s="230">
        <f>COUNTIF('Hedef Liste Diyarbakır'!A:A,A254)</f>
        <v>1</v>
      </c>
    </row>
    <row r="255" ht="15.75" customHeight="1">
      <c r="A255" s="211" t="s">
        <v>5603</v>
      </c>
      <c r="B255" s="211" t="s">
        <v>5604</v>
      </c>
      <c r="C255" s="212" t="s">
        <v>2909</v>
      </c>
      <c r="D255" s="211" t="s">
        <v>1507</v>
      </c>
      <c r="E255" s="211" t="s">
        <v>5570</v>
      </c>
      <c r="F255" s="211">
        <v>4.125022729E9</v>
      </c>
      <c r="G255" s="211" t="s">
        <v>5427</v>
      </c>
      <c r="H255" s="211" t="s">
        <v>5428</v>
      </c>
      <c r="I255" s="211" t="s">
        <v>5605</v>
      </c>
      <c r="J255" s="211" t="s">
        <v>2137</v>
      </c>
      <c r="K255" s="230">
        <f>COUNTIF('Hedef Liste Diyarbakır'!A:A,A255)</f>
        <v>1</v>
      </c>
    </row>
    <row r="256" ht="15.75" customHeight="1">
      <c r="A256" s="211" t="s">
        <v>5609</v>
      </c>
      <c r="B256" s="211" t="s">
        <v>5610</v>
      </c>
      <c r="C256" s="212" t="s">
        <v>2909</v>
      </c>
      <c r="D256" s="211" t="s">
        <v>1507</v>
      </c>
      <c r="E256" s="211" t="s">
        <v>5570</v>
      </c>
      <c r="F256" s="211">
        <v>4.122288585E9</v>
      </c>
      <c r="G256" s="211" t="s">
        <v>5353</v>
      </c>
      <c r="H256" s="211" t="s">
        <v>5354</v>
      </c>
      <c r="I256" s="211" t="s">
        <v>5611</v>
      </c>
      <c r="J256" s="211" t="s">
        <v>2137</v>
      </c>
      <c r="K256" s="230">
        <f>COUNTIF('Hedef Liste Diyarbakır'!A:A,A256)</f>
        <v>1</v>
      </c>
    </row>
    <row r="257" ht="15.75" customHeight="1">
      <c r="A257" s="211" t="s">
        <v>5573</v>
      </c>
      <c r="B257" s="211" t="s">
        <v>5574</v>
      </c>
      <c r="C257" s="212" t="s">
        <v>2909</v>
      </c>
      <c r="D257" s="211" t="s">
        <v>1507</v>
      </c>
      <c r="E257" s="211" t="s">
        <v>5570</v>
      </c>
      <c r="F257" s="211">
        <v>4.122521711E9</v>
      </c>
      <c r="G257" s="211" t="s">
        <v>5394</v>
      </c>
      <c r="H257" s="211" t="s">
        <v>5444</v>
      </c>
      <c r="I257" s="211" t="s">
        <v>5575</v>
      </c>
      <c r="J257" s="211" t="s">
        <v>2137</v>
      </c>
      <c r="K257" s="230">
        <f>COUNTIF('Hedef Liste Diyarbakır'!A:A,A257)</f>
        <v>1</v>
      </c>
    </row>
    <row r="258" ht="15.75" customHeight="1">
      <c r="A258" s="211" t="s">
        <v>5923</v>
      </c>
      <c r="B258" s="211" t="s">
        <v>5924</v>
      </c>
      <c r="C258" s="212" t="s">
        <v>2897</v>
      </c>
      <c r="D258" s="211" t="s">
        <v>1356</v>
      </c>
      <c r="E258" s="211" t="s">
        <v>5925</v>
      </c>
      <c r="F258" s="211">
        <v>5.525026245E9</v>
      </c>
      <c r="G258" s="211" t="s">
        <v>5427</v>
      </c>
      <c r="H258" s="211" t="s">
        <v>5926</v>
      </c>
      <c r="I258" s="211" t="s">
        <v>5927</v>
      </c>
      <c r="J258" s="211" t="s">
        <v>2137</v>
      </c>
      <c r="K258" s="230">
        <f>COUNTIF('Hedef Liste Diyarbakır'!A:A,A258)</f>
        <v>1</v>
      </c>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58"/>
  <conditionalFormatting sqref="C1:C258">
    <cfRule type="cellIs" dxfId="0" priority="1" operator="equal">
      <formula>"TRUE"</formula>
    </cfRule>
  </conditionalFormatting>
  <conditionalFormatting sqref="C1:C258">
    <cfRule type="cellIs" dxfId="1" priority="2" operator="equal">
      <formula>"FALSE"</formula>
    </cfRule>
  </conditionalFormatting>
  <dataValidations>
    <dataValidation type="list" allowBlank="1" showErrorMessage="1" sqref="A72">
      <formula1>'Durum Parametreler'!$L$2:$L$37</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6338</v>
      </c>
      <c r="B2" s="211" t="s">
        <v>6339</v>
      </c>
      <c r="C2" s="212" t="s">
        <v>2897</v>
      </c>
      <c r="D2" s="211" t="s">
        <v>2034</v>
      </c>
      <c r="E2" s="213">
        <v>1567.0</v>
      </c>
      <c r="F2" s="213">
        <v>70.0</v>
      </c>
      <c r="G2" s="213">
        <v>0.0</v>
      </c>
      <c r="H2" s="213">
        <v>31.0</v>
      </c>
      <c r="I2" s="213">
        <v>31.0</v>
      </c>
      <c r="J2" s="213">
        <v>0.0</v>
      </c>
      <c r="K2" s="211" t="s">
        <v>6340</v>
      </c>
      <c r="L2" s="211">
        <v>4.24247575E9</v>
      </c>
      <c r="M2" s="211" t="s">
        <v>1350</v>
      </c>
      <c r="N2" s="211" t="s">
        <v>1565</v>
      </c>
      <c r="O2" s="211" t="s">
        <v>6341</v>
      </c>
      <c r="P2" s="211" t="s">
        <v>2137</v>
      </c>
      <c r="Q2" s="230">
        <f>COUNTIF('Hedef Liste Elazığ'!A:A,A2)</f>
        <v>1</v>
      </c>
    </row>
    <row r="3" ht="15.75" hidden="1" customHeight="1">
      <c r="A3" s="211" t="s">
        <v>6342</v>
      </c>
      <c r="B3" s="211" t="s">
        <v>6343</v>
      </c>
      <c r="C3" s="212" t="s">
        <v>2897</v>
      </c>
      <c r="D3" s="211" t="s">
        <v>1378</v>
      </c>
      <c r="E3" s="213">
        <v>2438.0</v>
      </c>
      <c r="F3" s="213">
        <v>56.0</v>
      </c>
      <c r="G3" s="213">
        <v>0.0</v>
      </c>
      <c r="H3" s="213">
        <v>32.0</v>
      </c>
      <c r="I3" s="213">
        <v>32.0</v>
      </c>
      <c r="J3" s="213">
        <v>0.0</v>
      </c>
      <c r="K3" s="211" t="s">
        <v>6344</v>
      </c>
      <c r="L3" s="211">
        <v>5.516530424E9</v>
      </c>
      <c r="M3" s="211" t="s">
        <v>1350</v>
      </c>
      <c r="N3" s="211" t="s">
        <v>6345</v>
      </c>
      <c r="O3" s="211" t="s">
        <v>6346</v>
      </c>
      <c r="P3" s="211" t="s">
        <v>2137</v>
      </c>
      <c r="Q3" s="230">
        <f>COUNTIF('Hedef Liste Elazığ'!A:A,A3)</f>
        <v>1</v>
      </c>
    </row>
    <row r="4" ht="15.75" hidden="1" customHeight="1">
      <c r="A4" s="211" t="s">
        <v>6347</v>
      </c>
      <c r="B4" s="211" t="s">
        <v>6348</v>
      </c>
      <c r="C4" s="212" t="s">
        <v>2897</v>
      </c>
      <c r="D4" s="211" t="s">
        <v>1577</v>
      </c>
      <c r="E4" s="213">
        <v>10637.0</v>
      </c>
      <c r="F4" s="213">
        <v>631.0</v>
      </c>
      <c r="G4" s="213">
        <v>0.0</v>
      </c>
      <c r="H4" s="213">
        <v>149.0</v>
      </c>
      <c r="I4" s="213">
        <v>149.0</v>
      </c>
      <c r="J4" s="213">
        <v>0.0</v>
      </c>
      <c r="K4" s="211" t="s">
        <v>6349</v>
      </c>
      <c r="L4" s="211">
        <v>4.242476647E9</v>
      </c>
      <c r="M4" s="211" t="s">
        <v>1350</v>
      </c>
      <c r="N4" s="211" t="s">
        <v>6350</v>
      </c>
      <c r="O4" s="211" t="s">
        <v>6351</v>
      </c>
      <c r="P4" s="211" t="s">
        <v>2137</v>
      </c>
      <c r="Q4" s="230">
        <f>COUNTIF('Hedef Liste Elazığ'!A:A,A4)</f>
        <v>1</v>
      </c>
    </row>
    <row r="5" ht="15.75" hidden="1" customHeight="1">
      <c r="A5" s="211" t="s">
        <v>6352</v>
      </c>
      <c r="B5" s="211" t="s">
        <v>6353</v>
      </c>
      <c r="C5" s="212" t="s">
        <v>2897</v>
      </c>
      <c r="D5" s="211" t="s">
        <v>1348</v>
      </c>
      <c r="E5" s="213">
        <v>4536.0</v>
      </c>
      <c r="F5" s="213">
        <v>173.0</v>
      </c>
      <c r="G5" s="213">
        <v>0.0</v>
      </c>
      <c r="H5" s="213">
        <v>100.0</v>
      </c>
      <c r="I5" s="213">
        <v>100.0</v>
      </c>
      <c r="J5" s="213">
        <v>0.0</v>
      </c>
      <c r="K5" s="211" t="s">
        <v>6354</v>
      </c>
      <c r="L5" s="211">
        <v>4.242480241E9</v>
      </c>
      <c r="M5" s="211" t="s">
        <v>1350</v>
      </c>
      <c r="N5" s="211" t="s">
        <v>6355</v>
      </c>
      <c r="O5" s="211" t="s">
        <v>6356</v>
      </c>
      <c r="P5" s="211" t="s">
        <v>2137</v>
      </c>
      <c r="Q5" s="230">
        <f>COUNTIF('Hedef Liste Elazığ'!A:A,A5)</f>
        <v>1</v>
      </c>
    </row>
    <row r="6" ht="15.75" hidden="1" customHeight="1">
      <c r="A6" s="211" t="s">
        <v>5998</v>
      </c>
      <c r="B6" s="211" t="s">
        <v>5999</v>
      </c>
      <c r="C6" s="212" t="s">
        <v>2897</v>
      </c>
      <c r="D6" s="211" t="s">
        <v>1356</v>
      </c>
      <c r="E6" s="213">
        <v>1074.0</v>
      </c>
      <c r="F6" s="213">
        <v>41.0</v>
      </c>
      <c r="G6" s="213">
        <v>0.0</v>
      </c>
      <c r="H6" s="213">
        <v>22.0</v>
      </c>
      <c r="I6" s="213">
        <v>22.0</v>
      </c>
      <c r="J6" s="213">
        <v>0.0</v>
      </c>
      <c r="K6" s="211" t="s">
        <v>6357</v>
      </c>
      <c r="L6" s="211">
        <v>4.245022546E9</v>
      </c>
      <c r="M6" s="211" t="s">
        <v>1350</v>
      </c>
      <c r="N6" s="211" t="s">
        <v>6355</v>
      </c>
      <c r="O6" s="211" t="s">
        <v>6001</v>
      </c>
      <c r="P6" s="211" t="s">
        <v>2137</v>
      </c>
      <c r="Q6" s="230">
        <f>COUNTIF('Hedef Liste Elazığ'!A:A,A6)</f>
        <v>1</v>
      </c>
    </row>
    <row r="7" ht="15.75" hidden="1" customHeight="1">
      <c r="A7" s="211" t="s">
        <v>6358</v>
      </c>
      <c r="B7" s="211" t="s">
        <v>6359</v>
      </c>
      <c r="C7" s="212" t="s">
        <v>2897</v>
      </c>
      <c r="D7" s="211" t="s">
        <v>1827</v>
      </c>
      <c r="E7" s="213">
        <v>436.0</v>
      </c>
      <c r="F7" s="213">
        <v>11.0</v>
      </c>
      <c r="G7" s="213">
        <v>0.0</v>
      </c>
      <c r="H7" s="213">
        <v>35.0</v>
      </c>
      <c r="I7" s="213">
        <v>35.0</v>
      </c>
      <c r="J7" s="213">
        <v>0.0</v>
      </c>
      <c r="K7" s="211" t="s">
        <v>6360</v>
      </c>
      <c r="L7" s="211">
        <v>5.394681862E9</v>
      </c>
      <c r="M7" s="211" t="s">
        <v>1350</v>
      </c>
      <c r="N7" s="211" t="s">
        <v>6361</v>
      </c>
      <c r="O7" s="211" t="s">
        <v>6362</v>
      </c>
      <c r="P7" s="211" t="s">
        <v>2137</v>
      </c>
      <c r="Q7" s="230">
        <f>COUNTIF('Hedef Liste Elazığ'!A:A,A7)</f>
        <v>1</v>
      </c>
    </row>
    <row r="8" ht="15.75" hidden="1" customHeight="1">
      <c r="A8" s="211" t="s">
        <v>6363</v>
      </c>
      <c r="B8" s="211" t="s">
        <v>6364</v>
      </c>
      <c r="C8" s="212" t="s">
        <v>2897</v>
      </c>
      <c r="D8" s="211" t="s">
        <v>1378</v>
      </c>
      <c r="E8" s="213">
        <v>9122.0</v>
      </c>
      <c r="F8" s="213">
        <v>498.0</v>
      </c>
      <c r="G8" s="213">
        <v>1.0</v>
      </c>
      <c r="H8" s="213">
        <v>31.0</v>
      </c>
      <c r="I8" s="213">
        <v>32.0</v>
      </c>
      <c r="J8" s="213">
        <v>0.03125</v>
      </c>
      <c r="K8" s="211" t="s">
        <v>6365</v>
      </c>
      <c r="L8" s="211">
        <v>4.242342233E9</v>
      </c>
      <c r="M8" s="211" t="s">
        <v>1350</v>
      </c>
      <c r="N8" s="211" t="s">
        <v>6366</v>
      </c>
      <c r="O8" s="211" t="s">
        <v>6367</v>
      </c>
      <c r="P8" s="211" t="s">
        <v>2137</v>
      </c>
      <c r="Q8" s="230">
        <f>COUNTIF('Hedef Liste Elazığ'!A:A,A8)</f>
        <v>1</v>
      </c>
    </row>
    <row r="9" ht="15.75" hidden="1" customHeight="1">
      <c r="A9" s="211" t="s">
        <v>6368</v>
      </c>
      <c r="B9" s="211" t="s">
        <v>6369</v>
      </c>
      <c r="C9" s="212" t="s">
        <v>2897</v>
      </c>
      <c r="D9" s="211" t="s">
        <v>1507</v>
      </c>
      <c r="E9" s="213">
        <v>290.0</v>
      </c>
      <c r="F9" s="213">
        <v>1.0</v>
      </c>
      <c r="G9" s="213">
        <v>0.0</v>
      </c>
      <c r="H9" s="213">
        <v>22.0</v>
      </c>
      <c r="I9" s="213">
        <v>22.0</v>
      </c>
      <c r="J9" s="213">
        <v>0.0</v>
      </c>
      <c r="K9" s="211" t="s">
        <v>6370</v>
      </c>
      <c r="L9" s="211">
        <v>5.3532155E9</v>
      </c>
      <c r="M9" s="211" t="s">
        <v>1350</v>
      </c>
      <c r="N9" s="211" t="s">
        <v>6371</v>
      </c>
      <c r="O9" s="211" t="s">
        <v>6372</v>
      </c>
      <c r="P9" s="211" t="s">
        <v>2137</v>
      </c>
      <c r="Q9" s="230">
        <f>COUNTIF('Hedef Liste Elazığ'!A:A,A9)</f>
        <v>1</v>
      </c>
    </row>
    <row r="10" ht="15.75" hidden="1" customHeight="1">
      <c r="A10" s="211" t="s">
        <v>6373</v>
      </c>
      <c r="B10" s="211" t="s">
        <v>6374</v>
      </c>
      <c r="C10" s="212" t="s">
        <v>2897</v>
      </c>
      <c r="D10" s="211" t="s">
        <v>1378</v>
      </c>
      <c r="E10" s="213">
        <v>5160.0</v>
      </c>
      <c r="F10" s="213">
        <v>175.0</v>
      </c>
      <c r="G10" s="213">
        <v>0.0</v>
      </c>
      <c r="H10" s="213">
        <v>54.0</v>
      </c>
      <c r="I10" s="213">
        <v>54.0</v>
      </c>
      <c r="J10" s="213">
        <v>0.0</v>
      </c>
      <c r="K10" s="211" t="s">
        <v>6375</v>
      </c>
      <c r="L10" s="211">
        <v>5.52248204E9</v>
      </c>
      <c r="M10" s="211" t="s">
        <v>1350</v>
      </c>
      <c r="N10" s="211" t="s">
        <v>6355</v>
      </c>
      <c r="O10" s="211" t="s">
        <v>6376</v>
      </c>
      <c r="P10" s="211" t="s">
        <v>2137</v>
      </c>
      <c r="Q10" s="230">
        <f>COUNTIF('Hedef Liste Elazığ'!A:A,A10)</f>
        <v>1</v>
      </c>
    </row>
    <row r="11" ht="15.75" hidden="1" customHeight="1">
      <c r="A11" s="211" t="s">
        <v>6377</v>
      </c>
      <c r="B11" s="211" t="s">
        <v>6378</v>
      </c>
      <c r="C11" s="212" t="s">
        <v>2897</v>
      </c>
      <c r="D11" s="211" t="s">
        <v>1827</v>
      </c>
      <c r="E11" s="213">
        <v>331.0</v>
      </c>
      <c r="F11" s="213">
        <v>2.0</v>
      </c>
      <c r="G11" s="213">
        <v>0.0</v>
      </c>
      <c r="H11" s="213">
        <v>63.0</v>
      </c>
      <c r="I11" s="213">
        <v>63.0</v>
      </c>
      <c r="J11" s="213">
        <v>0.0</v>
      </c>
      <c r="K11" s="211" t="s">
        <v>6379</v>
      </c>
      <c r="L11" s="211">
        <v>4.242364626E9</v>
      </c>
      <c r="M11" s="211" t="s">
        <v>1350</v>
      </c>
      <c r="N11" s="211" t="s">
        <v>6380</v>
      </c>
      <c r="O11" s="211" t="s">
        <v>6381</v>
      </c>
      <c r="P11" s="211" t="s">
        <v>2137</v>
      </c>
      <c r="Q11" s="230">
        <f>COUNTIF('Hedef Liste Elazığ'!A:A,A11)</f>
        <v>1</v>
      </c>
    </row>
    <row r="12" ht="15.75" hidden="1" customHeight="1">
      <c r="A12" s="211" t="s">
        <v>6382</v>
      </c>
      <c r="B12" s="211" t="s">
        <v>6383</v>
      </c>
      <c r="C12" s="212" t="s">
        <v>2897</v>
      </c>
      <c r="D12" s="211" t="s">
        <v>1385</v>
      </c>
      <c r="E12" s="213">
        <v>4726.0</v>
      </c>
      <c r="F12" s="213">
        <v>325.0</v>
      </c>
      <c r="G12" s="213">
        <v>0.0</v>
      </c>
      <c r="H12" s="213">
        <v>38.0</v>
      </c>
      <c r="I12" s="213">
        <v>38.0</v>
      </c>
      <c r="J12" s="213">
        <v>0.0</v>
      </c>
      <c r="K12" s="211" t="s">
        <v>6384</v>
      </c>
      <c r="L12" s="211">
        <v>4.242335404E9</v>
      </c>
      <c r="M12" s="211" t="s">
        <v>1350</v>
      </c>
      <c r="N12" s="211" t="s">
        <v>4595</v>
      </c>
      <c r="O12" s="211" t="s">
        <v>6385</v>
      </c>
      <c r="P12" s="211" t="s">
        <v>2137</v>
      </c>
      <c r="Q12" s="230">
        <f>COUNTIF('Hedef Liste Elazığ'!A:A,A12)</f>
        <v>1</v>
      </c>
    </row>
    <row r="13" ht="15.75" hidden="1" customHeight="1">
      <c r="A13" s="211" t="s">
        <v>6386</v>
      </c>
      <c r="B13" s="211" t="s">
        <v>6387</v>
      </c>
      <c r="C13" s="212" t="s">
        <v>2897</v>
      </c>
      <c r="D13" s="211" t="s">
        <v>1597</v>
      </c>
      <c r="E13" s="213">
        <v>336.0</v>
      </c>
      <c r="F13" s="213">
        <v>6.0</v>
      </c>
      <c r="G13" s="213">
        <v>0.0</v>
      </c>
      <c r="H13" s="213">
        <v>37.0</v>
      </c>
      <c r="I13" s="213">
        <v>37.0</v>
      </c>
      <c r="J13" s="213">
        <v>0.0</v>
      </c>
      <c r="K13" s="211" t="s">
        <v>6388</v>
      </c>
      <c r="L13" s="211">
        <v>5.454244523E9</v>
      </c>
      <c r="M13" s="211" t="s">
        <v>1350</v>
      </c>
      <c r="N13" s="211" t="s">
        <v>6389</v>
      </c>
      <c r="O13" s="211" t="s">
        <v>6390</v>
      </c>
      <c r="P13" s="211" t="s">
        <v>2137</v>
      </c>
      <c r="Q13" s="230">
        <f>COUNTIF('Hedef Liste Elazığ'!A:A,A13)</f>
        <v>1</v>
      </c>
    </row>
    <row r="14" ht="15.75" hidden="1" customHeight="1">
      <c r="A14" s="211" t="s">
        <v>5974</v>
      </c>
      <c r="B14" s="211" t="s">
        <v>5975</v>
      </c>
      <c r="C14" s="212" t="s">
        <v>2897</v>
      </c>
      <c r="D14" s="211" t="s">
        <v>1827</v>
      </c>
      <c r="E14" s="213">
        <v>764.0</v>
      </c>
      <c r="F14" s="213">
        <v>25.0</v>
      </c>
      <c r="G14" s="213">
        <v>0.0</v>
      </c>
      <c r="H14" s="213">
        <v>65.0</v>
      </c>
      <c r="I14" s="213">
        <v>65.0</v>
      </c>
      <c r="J14" s="213">
        <v>0.0</v>
      </c>
      <c r="K14" s="211" t="s">
        <v>6379</v>
      </c>
      <c r="L14" s="211">
        <v>5.324847643E9</v>
      </c>
      <c r="M14" s="211" t="s">
        <v>1350</v>
      </c>
      <c r="N14" s="211" t="s">
        <v>6355</v>
      </c>
      <c r="O14" s="211" t="s">
        <v>5977</v>
      </c>
      <c r="P14" s="211" t="s">
        <v>2137</v>
      </c>
      <c r="Q14" s="230">
        <f>COUNTIF('Hedef Liste Elazığ'!A:A,A14)</f>
        <v>1</v>
      </c>
    </row>
    <row r="15" ht="15.75" hidden="1" customHeight="1">
      <c r="A15" s="211" t="s">
        <v>6391</v>
      </c>
      <c r="B15" s="211" t="s">
        <v>6392</v>
      </c>
      <c r="C15" s="212" t="s">
        <v>2897</v>
      </c>
      <c r="D15" s="211" t="s">
        <v>1364</v>
      </c>
      <c r="E15" s="213">
        <v>1279.0</v>
      </c>
      <c r="F15" s="213">
        <v>31.0</v>
      </c>
      <c r="G15" s="213">
        <v>55.0</v>
      </c>
      <c r="H15" s="213">
        <v>2.0</v>
      </c>
      <c r="I15" s="213">
        <v>57.0</v>
      </c>
      <c r="J15" s="213">
        <v>0.964912</v>
      </c>
      <c r="K15" s="211" t="s">
        <v>2216</v>
      </c>
      <c r="L15" s="211">
        <v>5.526070823E9</v>
      </c>
      <c r="M15" s="211" t="s">
        <v>1350</v>
      </c>
      <c r="N15" s="211" t="s">
        <v>6393</v>
      </c>
      <c r="O15" s="211" t="s">
        <v>6394</v>
      </c>
      <c r="P15" s="211" t="s">
        <v>2165</v>
      </c>
      <c r="Q15" s="230">
        <f>COUNTIF('Hedef Liste Elazığ'!A:A,A15)</f>
        <v>0</v>
      </c>
    </row>
    <row r="16" ht="15.75" hidden="1" customHeight="1">
      <c r="A16" s="211" t="s">
        <v>6395</v>
      </c>
      <c r="B16" s="211" t="s">
        <v>6396</v>
      </c>
      <c r="C16" s="212" t="s">
        <v>2897</v>
      </c>
      <c r="D16" s="211" t="s">
        <v>1364</v>
      </c>
      <c r="E16" s="213">
        <v>4496.0</v>
      </c>
      <c r="F16" s="213">
        <v>264.0</v>
      </c>
      <c r="G16" s="213">
        <v>90.0</v>
      </c>
      <c r="H16" s="213">
        <v>9.0</v>
      </c>
      <c r="I16" s="213">
        <v>99.0</v>
      </c>
      <c r="J16" s="213">
        <v>0.909091</v>
      </c>
      <c r="K16" s="211" t="s">
        <v>2216</v>
      </c>
      <c r="L16" s="211">
        <v>5.399853123E9</v>
      </c>
      <c r="M16" s="211" t="s">
        <v>1350</v>
      </c>
      <c r="N16" s="211" t="s">
        <v>6345</v>
      </c>
      <c r="O16" s="211" t="s">
        <v>6397</v>
      </c>
      <c r="P16" s="211" t="s">
        <v>2165</v>
      </c>
      <c r="Q16" s="230">
        <f>COUNTIF('Hedef Liste Elazığ'!A:A,A16)</f>
        <v>0</v>
      </c>
    </row>
    <row r="17" ht="15.75" hidden="1" customHeight="1">
      <c r="A17" s="211" t="s">
        <v>6398</v>
      </c>
      <c r="B17" s="211" t="s">
        <v>6399</v>
      </c>
      <c r="C17" s="212" t="s">
        <v>2897</v>
      </c>
      <c r="D17" s="211" t="s">
        <v>1370</v>
      </c>
      <c r="E17" s="213">
        <v>5801.0</v>
      </c>
      <c r="F17" s="213">
        <v>144.0</v>
      </c>
      <c r="G17" s="213">
        <v>0.0</v>
      </c>
      <c r="H17" s="213">
        <v>10.0</v>
      </c>
      <c r="I17" s="213">
        <v>10.0</v>
      </c>
      <c r="J17" s="213">
        <v>0.0</v>
      </c>
      <c r="K17" s="211" t="s">
        <v>6400</v>
      </c>
      <c r="L17" s="211">
        <v>4.242364242E9</v>
      </c>
      <c r="M17" s="211" t="s">
        <v>1350</v>
      </c>
      <c r="N17" s="211" t="s">
        <v>6380</v>
      </c>
      <c r="O17" s="211" t="s">
        <v>6401</v>
      </c>
      <c r="P17" s="211" t="s">
        <v>2165</v>
      </c>
      <c r="Q17" s="230">
        <f>COUNTIF('Hedef Liste Elazığ'!A:A,A17)</f>
        <v>0</v>
      </c>
    </row>
    <row r="18" ht="15.75" hidden="1" customHeight="1">
      <c r="A18" s="211" t="s">
        <v>6402</v>
      </c>
      <c r="B18" s="211" t="s">
        <v>6403</v>
      </c>
      <c r="C18" s="212" t="s">
        <v>2897</v>
      </c>
      <c r="D18" s="211" t="s">
        <v>1493</v>
      </c>
      <c r="E18" s="213">
        <v>1294.0</v>
      </c>
      <c r="F18" s="213">
        <v>121.0</v>
      </c>
      <c r="G18" s="213">
        <v>0.0</v>
      </c>
      <c r="H18" s="213">
        <v>40.0</v>
      </c>
      <c r="I18" s="213">
        <v>40.0</v>
      </c>
      <c r="J18" s="213">
        <v>0.0</v>
      </c>
      <c r="K18" s="211" t="s">
        <v>6404</v>
      </c>
      <c r="L18" s="211">
        <v>4.242388517E9</v>
      </c>
      <c r="M18" s="211" t="s">
        <v>1350</v>
      </c>
      <c r="N18" s="211" t="s">
        <v>6405</v>
      </c>
      <c r="O18" s="211" t="s">
        <v>6406</v>
      </c>
      <c r="P18" s="211" t="s">
        <v>2137</v>
      </c>
      <c r="Q18" s="230">
        <f>COUNTIF('Hedef Liste Elazığ'!A:A,A18)</f>
        <v>1</v>
      </c>
    </row>
    <row r="19" ht="15.75" hidden="1" customHeight="1">
      <c r="A19" s="211" t="s">
        <v>6407</v>
      </c>
      <c r="B19" s="211" t="s">
        <v>6408</v>
      </c>
      <c r="C19" s="212" t="s">
        <v>2897</v>
      </c>
      <c r="D19" s="211" t="s">
        <v>1597</v>
      </c>
      <c r="E19" s="213">
        <v>737.0</v>
      </c>
      <c r="F19" s="213">
        <v>9.0</v>
      </c>
      <c r="G19" s="213">
        <v>0.0</v>
      </c>
      <c r="H19" s="213">
        <v>24.0</v>
      </c>
      <c r="I19" s="213">
        <v>24.0</v>
      </c>
      <c r="J19" s="213">
        <v>0.0</v>
      </c>
      <c r="K19" s="211" t="s">
        <v>6409</v>
      </c>
      <c r="L19" s="211">
        <v>5.32383384E9</v>
      </c>
      <c r="M19" s="211" t="s">
        <v>1350</v>
      </c>
      <c r="N19" s="211" t="s">
        <v>6410</v>
      </c>
      <c r="O19" s="211" t="s">
        <v>6411</v>
      </c>
      <c r="P19" s="211" t="s">
        <v>2137</v>
      </c>
      <c r="Q19" s="230">
        <f>COUNTIF('Hedef Liste Elazığ'!A:A,A19)</f>
        <v>1</v>
      </c>
    </row>
    <row r="20" ht="15.75" hidden="1" customHeight="1">
      <c r="A20" s="211" t="s">
        <v>6412</v>
      </c>
      <c r="B20" s="211" t="s">
        <v>6413</v>
      </c>
      <c r="C20" s="212" t="s">
        <v>2897</v>
      </c>
      <c r="D20" s="211" t="s">
        <v>1378</v>
      </c>
      <c r="E20" s="213">
        <v>1193.0</v>
      </c>
      <c r="F20" s="213">
        <v>92.0</v>
      </c>
      <c r="G20" s="213">
        <v>0.0</v>
      </c>
      <c r="H20" s="213">
        <v>70.0</v>
      </c>
      <c r="I20" s="213">
        <v>70.0</v>
      </c>
      <c r="J20" s="213">
        <v>0.0</v>
      </c>
      <c r="K20" s="211" t="s">
        <v>6414</v>
      </c>
      <c r="L20" s="211">
        <v>5.394275208E9</v>
      </c>
      <c r="M20" s="211" t="s">
        <v>1350</v>
      </c>
      <c r="N20" s="211" t="s">
        <v>2342</v>
      </c>
      <c r="O20" s="211" t="s">
        <v>6415</v>
      </c>
      <c r="P20" s="211" t="s">
        <v>2137</v>
      </c>
      <c r="Q20" s="230">
        <f>COUNTIF('Hedef Liste Elazığ'!A:A,A20)</f>
        <v>1</v>
      </c>
    </row>
    <row r="21" ht="15.75" hidden="1" customHeight="1">
      <c r="A21" s="211" t="s">
        <v>6081</v>
      </c>
      <c r="B21" s="211" t="s">
        <v>6082</v>
      </c>
      <c r="C21" s="212" t="s">
        <v>2897</v>
      </c>
      <c r="D21" s="211" t="s">
        <v>1364</v>
      </c>
      <c r="E21" s="213">
        <v>807.0</v>
      </c>
      <c r="F21" s="213">
        <v>16.0</v>
      </c>
      <c r="G21" s="213">
        <v>0.0</v>
      </c>
      <c r="H21" s="213">
        <v>6.0</v>
      </c>
      <c r="I21" s="213">
        <v>6.0</v>
      </c>
      <c r="J21" s="213">
        <v>0.0</v>
      </c>
      <c r="K21" s="211" t="s">
        <v>6416</v>
      </c>
      <c r="L21" s="211">
        <v>5.333744218E9</v>
      </c>
      <c r="M21" s="211" t="s">
        <v>1350</v>
      </c>
      <c r="N21" s="211" t="s">
        <v>6389</v>
      </c>
      <c r="O21" s="211" t="s">
        <v>6417</v>
      </c>
      <c r="P21" s="211" t="s">
        <v>2137</v>
      </c>
      <c r="Q21" s="230">
        <f>COUNTIF('Hedef Liste Elazığ'!A:A,A21)</f>
        <v>1</v>
      </c>
    </row>
    <row r="22" ht="15.75" hidden="1" customHeight="1">
      <c r="A22" s="211" t="s">
        <v>6418</v>
      </c>
      <c r="B22" s="211" t="s">
        <v>6419</v>
      </c>
      <c r="C22" s="212" t="s">
        <v>2897</v>
      </c>
      <c r="D22" s="211" t="s">
        <v>1348</v>
      </c>
      <c r="E22" s="213">
        <v>3208.0</v>
      </c>
      <c r="F22" s="213">
        <v>281.0</v>
      </c>
      <c r="G22" s="213">
        <v>0.0</v>
      </c>
      <c r="H22" s="213">
        <v>56.0</v>
      </c>
      <c r="I22" s="213">
        <v>56.0</v>
      </c>
      <c r="J22" s="213">
        <v>0.0</v>
      </c>
      <c r="K22" s="211" t="s">
        <v>6420</v>
      </c>
      <c r="L22" s="211">
        <v>4.242479992E9</v>
      </c>
      <c r="M22" s="211" t="s">
        <v>1350</v>
      </c>
      <c r="N22" s="211" t="s">
        <v>1565</v>
      </c>
      <c r="O22" s="211" t="s">
        <v>6421</v>
      </c>
      <c r="P22" s="211" t="s">
        <v>2137</v>
      </c>
      <c r="Q22" s="230">
        <f>COUNTIF('Hedef Liste Elazığ'!A:A,A22)</f>
        <v>1</v>
      </c>
    </row>
    <row r="23" ht="15.75" hidden="1" customHeight="1">
      <c r="A23" s="211" t="s">
        <v>6422</v>
      </c>
      <c r="B23" s="211" t="s">
        <v>6423</v>
      </c>
      <c r="C23" s="212" t="s">
        <v>2897</v>
      </c>
      <c r="D23" s="211" t="s">
        <v>1950</v>
      </c>
      <c r="E23" s="213">
        <v>696.0</v>
      </c>
      <c r="F23" s="213">
        <v>31.0</v>
      </c>
      <c r="G23" s="213">
        <v>0.0</v>
      </c>
      <c r="H23" s="213">
        <v>70.0</v>
      </c>
      <c r="I23" s="213">
        <v>70.0</v>
      </c>
      <c r="J23" s="213">
        <v>0.0</v>
      </c>
      <c r="K23" s="211" t="s">
        <v>6424</v>
      </c>
      <c r="L23" s="211">
        <v>5.412420523E9</v>
      </c>
      <c r="M23" s="211" t="s">
        <v>1350</v>
      </c>
      <c r="N23" s="211" t="s">
        <v>6361</v>
      </c>
      <c r="O23" s="211" t="s">
        <v>6425</v>
      </c>
      <c r="P23" s="211" t="s">
        <v>2137</v>
      </c>
      <c r="Q23" s="230">
        <f>COUNTIF('Hedef Liste Elazığ'!A:A,A23)</f>
        <v>1</v>
      </c>
    </row>
    <row r="24" ht="15.75" hidden="1" customHeight="1">
      <c r="A24" s="211" t="s">
        <v>6426</v>
      </c>
      <c r="B24" s="211" t="s">
        <v>6427</v>
      </c>
      <c r="C24" s="212" t="s">
        <v>2897</v>
      </c>
      <c r="D24" s="211" t="s">
        <v>1577</v>
      </c>
      <c r="E24" s="213">
        <v>708.0</v>
      </c>
      <c r="F24" s="213">
        <v>20.0</v>
      </c>
      <c r="G24" s="213">
        <v>0.0</v>
      </c>
      <c r="H24" s="213">
        <v>67.0</v>
      </c>
      <c r="I24" s="213">
        <v>67.0</v>
      </c>
      <c r="J24" s="213">
        <v>0.0</v>
      </c>
      <c r="K24" s="211" t="s">
        <v>6428</v>
      </c>
      <c r="L24" s="211">
        <v>4.242473737E9</v>
      </c>
      <c r="M24" s="211" t="s">
        <v>1350</v>
      </c>
      <c r="N24" s="211" t="s">
        <v>6361</v>
      </c>
      <c r="O24" s="211" t="s">
        <v>6429</v>
      </c>
      <c r="P24" s="211" t="s">
        <v>2137</v>
      </c>
      <c r="Q24" s="230">
        <f>COUNTIF('Hedef Liste Elazığ'!A:A,A24)</f>
        <v>1</v>
      </c>
    </row>
    <row r="25" ht="15.75" hidden="1" customHeight="1">
      <c r="A25" s="211" t="s">
        <v>6430</v>
      </c>
      <c r="B25" s="211" t="s">
        <v>6431</v>
      </c>
      <c r="C25" s="212" t="s">
        <v>2897</v>
      </c>
      <c r="D25" s="211" t="s">
        <v>1364</v>
      </c>
      <c r="E25" s="213">
        <v>94.0</v>
      </c>
      <c r="F25" s="213">
        <v>15.0</v>
      </c>
      <c r="G25" s="213">
        <v>96.0</v>
      </c>
      <c r="H25" s="213">
        <v>10.0</v>
      </c>
      <c r="I25" s="213">
        <v>106.0</v>
      </c>
      <c r="J25" s="213">
        <v>0.90566</v>
      </c>
      <c r="K25" s="211" t="s">
        <v>2216</v>
      </c>
      <c r="L25" s="211">
        <v>5.537632723E9</v>
      </c>
      <c r="M25" s="211" t="s">
        <v>1350</v>
      </c>
      <c r="N25" s="211" t="s">
        <v>6350</v>
      </c>
      <c r="O25" s="211" t="s">
        <v>6432</v>
      </c>
      <c r="P25" s="211" t="s">
        <v>2165</v>
      </c>
      <c r="Q25" s="230">
        <f>COUNTIF('Hedef Liste Elazığ'!A:A,A25)</f>
        <v>0</v>
      </c>
    </row>
    <row r="26" ht="15.75" hidden="1" customHeight="1">
      <c r="A26" s="211" t="s">
        <v>6433</v>
      </c>
      <c r="B26" s="211" t="s">
        <v>6434</v>
      </c>
      <c r="C26" s="212" t="s">
        <v>2897</v>
      </c>
      <c r="D26" s="211" t="s">
        <v>1577</v>
      </c>
      <c r="E26" s="213">
        <v>3056.0</v>
      </c>
      <c r="F26" s="213">
        <v>108.0</v>
      </c>
      <c r="G26" s="213">
        <v>91.0</v>
      </c>
      <c r="H26" s="213">
        <v>3.0</v>
      </c>
      <c r="I26" s="213">
        <v>94.0</v>
      </c>
      <c r="J26" s="213">
        <v>0.968085</v>
      </c>
      <c r="K26" s="211" t="s">
        <v>2311</v>
      </c>
      <c r="L26" s="211">
        <v>4.2423788E9</v>
      </c>
      <c r="M26" s="211" t="s">
        <v>1350</v>
      </c>
      <c r="N26" s="211" t="s">
        <v>6371</v>
      </c>
      <c r="O26" s="211" t="s">
        <v>6435</v>
      </c>
      <c r="P26" s="211" t="s">
        <v>2165</v>
      </c>
      <c r="Q26" s="230">
        <f>COUNTIF('Hedef Liste Elazığ'!A:A,A26)</f>
        <v>0</v>
      </c>
    </row>
    <row r="27" ht="15.75" hidden="1" customHeight="1">
      <c r="A27" s="211" t="s">
        <v>6436</v>
      </c>
      <c r="B27" s="211" t="s">
        <v>6437</v>
      </c>
      <c r="C27" s="212" t="s">
        <v>2897</v>
      </c>
      <c r="D27" s="211" t="s">
        <v>1827</v>
      </c>
      <c r="E27" s="213">
        <v>7615.0</v>
      </c>
      <c r="F27" s="213">
        <v>556.0</v>
      </c>
      <c r="G27" s="213">
        <v>0.0</v>
      </c>
      <c r="H27" s="213">
        <v>50.0</v>
      </c>
      <c r="I27" s="213">
        <v>50.0</v>
      </c>
      <c r="J27" s="213">
        <v>0.0</v>
      </c>
      <c r="K27" s="211" t="s">
        <v>6438</v>
      </c>
      <c r="L27" s="211">
        <v>4.242370707E9</v>
      </c>
      <c r="M27" s="211" t="s">
        <v>1350</v>
      </c>
      <c r="N27" s="211" t="s">
        <v>6371</v>
      </c>
      <c r="O27" s="211" t="s">
        <v>6439</v>
      </c>
      <c r="P27" s="211" t="s">
        <v>2137</v>
      </c>
      <c r="Q27" s="230">
        <f>COUNTIF('Hedef Liste Elazığ'!A:A,A27)</f>
        <v>1</v>
      </c>
    </row>
    <row r="28" ht="15.75" hidden="1" customHeight="1">
      <c r="A28" s="211" t="s">
        <v>6440</v>
      </c>
      <c r="B28" s="211" t="s">
        <v>6441</v>
      </c>
      <c r="C28" s="212" t="s">
        <v>2897</v>
      </c>
      <c r="D28" s="211" t="s">
        <v>1364</v>
      </c>
      <c r="E28" s="213">
        <v>102.0</v>
      </c>
      <c r="F28" s="213">
        <v>21.0</v>
      </c>
      <c r="G28" s="213">
        <v>48.0</v>
      </c>
      <c r="H28" s="213">
        <v>3.0</v>
      </c>
      <c r="I28" s="213">
        <v>51.0</v>
      </c>
      <c r="J28" s="213">
        <v>0.941176</v>
      </c>
      <c r="K28" s="211" t="s">
        <v>2216</v>
      </c>
      <c r="L28" s="211">
        <v>5.32774374E9</v>
      </c>
      <c r="M28" s="211" t="s">
        <v>1350</v>
      </c>
      <c r="N28" s="211" t="s">
        <v>6389</v>
      </c>
      <c r="O28" s="211" t="s">
        <v>6442</v>
      </c>
      <c r="P28" s="211" t="s">
        <v>2165</v>
      </c>
      <c r="Q28" s="230">
        <f>COUNTIF('Hedef Liste Elazığ'!A:A,A28)</f>
        <v>0</v>
      </c>
    </row>
    <row r="29" ht="15.75" hidden="1" customHeight="1">
      <c r="A29" s="211" t="s">
        <v>6443</v>
      </c>
      <c r="B29" s="211" t="s">
        <v>6444</v>
      </c>
      <c r="C29" s="212" t="s">
        <v>2897</v>
      </c>
      <c r="D29" s="211" t="s">
        <v>1378</v>
      </c>
      <c r="E29" s="213">
        <v>50.0</v>
      </c>
      <c r="F29" s="213">
        <v>1.0</v>
      </c>
      <c r="G29" s="213">
        <v>0.0</v>
      </c>
      <c r="H29" s="213">
        <v>11.0</v>
      </c>
      <c r="I29" s="213">
        <v>11.0</v>
      </c>
      <c r="J29" s="213">
        <v>0.0</v>
      </c>
      <c r="K29" s="211" t="s">
        <v>6445</v>
      </c>
      <c r="L29" s="211">
        <v>4.242374963E9</v>
      </c>
      <c r="M29" s="211" t="s">
        <v>1350</v>
      </c>
      <c r="N29" s="211" t="s">
        <v>6446</v>
      </c>
      <c r="O29" s="211" t="s">
        <v>6447</v>
      </c>
      <c r="P29" s="211" t="s">
        <v>2137</v>
      </c>
      <c r="Q29" s="230">
        <f>COUNTIF('Hedef Liste Elazığ'!A:A,A29)</f>
        <v>1</v>
      </c>
    </row>
    <row r="30" ht="15.75" hidden="1" customHeight="1">
      <c r="A30" s="211" t="s">
        <v>6448</v>
      </c>
      <c r="B30" s="211" t="s">
        <v>6449</v>
      </c>
      <c r="C30" s="212" t="s">
        <v>2897</v>
      </c>
      <c r="D30" s="211" t="s">
        <v>1378</v>
      </c>
      <c r="E30" s="213">
        <v>1577.0</v>
      </c>
      <c r="F30" s="213">
        <v>23.0</v>
      </c>
      <c r="G30" s="213">
        <v>0.0</v>
      </c>
      <c r="H30" s="213">
        <v>15.0</v>
      </c>
      <c r="I30" s="213">
        <v>15.0</v>
      </c>
      <c r="J30" s="213">
        <v>0.0</v>
      </c>
      <c r="K30" s="211" t="s">
        <v>6450</v>
      </c>
      <c r="L30" s="211">
        <v>5.053878545E9</v>
      </c>
      <c r="M30" s="211" t="s">
        <v>1350</v>
      </c>
      <c r="N30" s="211" t="s">
        <v>6389</v>
      </c>
      <c r="O30" s="211" t="s">
        <v>6451</v>
      </c>
      <c r="P30" s="211" t="s">
        <v>2137</v>
      </c>
      <c r="Q30" s="230">
        <f>COUNTIF('Hedef Liste Elazığ'!A:A,A30)</f>
        <v>1</v>
      </c>
    </row>
    <row r="31" ht="15.75" hidden="1" customHeight="1">
      <c r="A31" s="211" t="s">
        <v>5946</v>
      </c>
      <c r="B31" s="211" t="s">
        <v>5947</v>
      </c>
      <c r="C31" s="212" t="s">
        <v>2909</v>
      </c>
      <c r="D31" s="211" t="s">
        <v>1507</v>
      </c>
      <c r="E31" s="213">
        <v>29.0</v>
      </c>
      <c r="F31" s="211"/>
      <c r="G31" s="213">
        <v>0.0</v>
      </c>
      <c r="H31" s="213">
        <v>9.0</v>
      </c>
      <c r="I31" s="213">
        <v>9.0</v>
      </c>
      <c r="J31" s="213">
        <v>0.0</v>
      </c>
      <c r="K31" s="211" t="s">
        <v>6452</v>
      </c>
      <c r="L31" s="211">
        <v>4.242250517E9</v>
      </c>
      <c r="M31" s="211" t="s">
        <v>1350</v>
      </c>
      <c r="N31" s="211" t="s">
        <v>6366</v>
      </c>
      <c r="O31" s="211" t="s">
        <v>6453</v>
      </c>
      <c r="P31" s="211" t="s">
        <v>2137</v>
      </c>
      <c r="Q31" s="230">
        <f>COUNTIF('Hedef Liste Elazığ'!A:A,A31)</f>
        <v>1</v>
      </c>
    </row>
    <row r="32" ht="15.75" hidden="1" customHeight="1">
      <c r="A32" s="211" t="s">
        <v>6454</v>
      </c>
      <c r="B32" s="211" t="s">
        <v>6455</v>
      </c>
      <c r="C32" s="212" t="s">
        <v>2897</v>
      </c>
      <c r="D32" s="211" t="s">
        <v>1378</v>
      </c>
      <c r="E32" s="213">
        <v>390.0</v>
      </c>
      <c r="F32" s="213">
        <v>8.0</v>
      </c>
      <c r="G32" s="213">
        <v>0.0</v>
      </c>
      <c r="H32" s="213">
        <v>35.0</v>
      </c>
      <c r="I32" s="213">
        <v>35.0</v>
      </c>
      <c r="J32" s="213">
        <v>0.0</v>
      </c>
      <c r="K32" s="211" t="s">
        <v>6456</v>
      </c>
      <c r="L32" s="211">
        <v>4.242410023E9</v>
      </c>
      <c r="M32" s="211" t="s">
        <v>1350</v>
      </c>
      <c r="N32" s="211" t="s">
        <v>6345</v>
      </c>
      <c r="O32" s="211" t="s">
        <v>6457</v>
      </c>
      <c r="P32" s="211" t="s">
        <v>2137</v>
      </c>
      <c r="Q32" s="230">
        <f>COUNTIF('Hedef Liste Elazığ'!A:A,A32)</f>
        <v>1</v>
      </c>
    </row>
    <row r="33" ht="15.75" hidden="1" customHeight="1">
      <c r="A33" s="211" t="s">
        <v>6458</v>
      </c>
      <c r="B33" s="211" t="s">
        <v>6459</v>
      </c>
      <c r="C33" s="212" t="s">
        <v>2897</v>
      </c>
      <c r="D33" s="211" t="s">
        <v>2299</v>
      </c>
      <c r="E33" s="213">
        <v>295.0</v>
      </c>
      <c r="F33" s="213">
        <v>10.0</v>
      </c>
      <c r="G33" s="213">
        <v>0.0</v>
      </c>
      <c r="H33" s="213">
        <v>26.0</v>
      </c>
      <c r="I33" s="213">
        <v>26.0</v>
      </c>
      <c r="J33" s="213">
        <v>0.0</v>
      </c>
      <c r="K33" s="211" t="s">
        <v>6460</v>
      </c>
      <c r="L33" s="211">
        <v>4.245713333E9</v>
      </c>
      <c r="M33" s="211" t="s">
        <v>1350</v>
      </c>
      <c r="N33" s="211" t="s">
        <v>1565</v>
      </c>
      <c r="O33" s="211" t="s">
        <v>6461</v>
      </c>
      <c r="P33" s="211" t="s">
        <v>2137</v>
      </c>
      <c r="Q33" s="230">
        <f>COUNTIF('Hedef Liste Elazığ'!A:A,A33)</f>
        <v>1</v>
      </c>
    </row>
    <row r="34" ht="15.75" hidden="1" customHeight="1">
      <c r="A34" s="211" t="s">
        <v>6462</v>
      </c>
      <c r="B34" s="211" t="s">
        <v>6463</v>
      </c>
      <c r="C34" s="212" t="s">
        <v>2897</v>
      </c>
      <c r="D34" s="211" t="s">
        <v>1827</v>
      </c>
      <c r="E34" s="213">
        <v>411.0</v>
      </c>
      <c r="F34" s="213">
        <v>22.0</v>
      </c>
      <c r="G34" s="213">
        <v>0.0</v>
      </c>
      <c r="H34" s="213">
        <v>33.0</v>
      </c>
      <c r="I34" s="213">
        <v>33.0</v>
      </c>
      <c r="J34" s="213">
        <v>0.0</v>
      </c>
      <c r="K34" s="211" t="s">
        <v>6464</v>
      </c>
      <c r="L34" s="211">
        <v>5.352599466E9</v>
      </c>
      <c r="M34" s="211" t="s">
        <v>1350</v>
      </c>
      <c r="N34" s="211" t="s">
        <v>6405</v>
      </c>
      <c r="O34" s="211" t="s">
        <v>6465</v>
      </c>
      <c r="P34" s="211" t="s">
        <v>2137</v>
      </c>
      <c r="Q34" s="230">
        <f>COUNTIF('Hedef Liste Elazığ'!A:A,A34)</f>
        <v>1</v>
      </c>
    </row>
    <row r="35" ht="15.75" hidden="1" customHeight="1">
      <c r="A35" s="211" t="s">
        <v>6466</v>
      </c>
      <c r="B35" s="211" t="s">
        <v>6467</v>
      </c>
      <c r="C35" s="212" t="s">
        <v>2897</v>
      </c>
      <c r="D35" s="211" t="s">
        <v>1378</v>
      </c>
      <c r="E35" s="213">
        <v>148.0</v>
      </c>
      <c r="F35" s="211"/>
      <c r="G35" s="213">
        <v>0.0</v>
      </c>
      <c r="H35" s="213">
        <v>17.0</v>
      </c>
      <c r="I35" s="213">
        <v>17.0</v>
      </c>
      <c r="J35" s="213">
        <v>0.0</v>
      </c>
      <c r="K35" s="211" t="s">
        <v>6468</v>
      </c>
      <c r="L35" s="211">
        <v>4.242376208E9</v>
      </c>
      <c r="M35" s="211" t="s">
        <v>1350</v>
      </c>
      <c r="N35" s="211" t="s">
        <v>6469</v>
      </c>
      <c r="O35" s="211" t="s">
        <v>6470</v>
      </c>
      <c r="P35" s="211" t="s">
        <v>2137</v>
      </c>
      <c r="Q35" s="230">
        <f>COUNTIF('Hedef Liste Elazığ'!A:A,A35)</f>
        <v>1</v>
      </c>
    </row>
    <row r="36" ht="15.75" hidden="1" customHeight="1">
      <c r="A36" s="211" t="s">
        <v>6471</v>
      </c>
      <c r="B36" s="211" t="s">
        <v>6472</v>
      </c>
      <c r="C36" s="212" t="s">
        <v>2897</v>
      </c>
      <c r="D36" s="211" t="s">
        <v>1378</v>
      </c>
      <c r="E36" s="213">
        <v>2072.0</v>
      </c>
      <c r="F36" s="213">
        <v>135.0</v>
      </c>
      <c r="G36" s="213">
        <v>0.0</v>
      </c>
      <c r="H36" s="213">
        <v>47.0</v>
      </c>
      <c r="I36" s="213">
        <v>47.0</v>
      </c>
      <c r="J36" s="213">
        <v>0.0</v>
      </c>
      <c r="K36" s="211" t="s">
        <v>6473</v>
      </c>
      <c r="L36" s="211">
        <v>4.242480107E9</v>
      </c>
      <c r="M36" s="211" t="s">
        <v>1350</v>
      </c>
      <c r="N36" s="211" t="s">
        <v>6345</v>
      </c>
      <c r="O36" s="211" t="s">
        <v>6474</v>
      </c>
      <c r="P36" s="211" t="s">
        <v>2137</v>
      </c>
      <c r="Q36" s="230">
        <f>COUNTIF('Hedef Liste Elazığ'!A:A,A36)</f>
        <v>1</v>
      </c>
    </row>
    <row r="37" ht="15.75" hidden="1" customHeight="1">
      <c r="A37" s="211" t="s">
        <v>6475</v>
      </c>
      <c r="B37" s="211" t="s">
        <v>6476</v>
      </c>
      <c r="C37" s="212" t="s">
        <v>2897</v>
      </c>
      <c r="D37" s="211" t="s">
        <v>1827</v>
      </c>
      <c r="E37" s="213">
        <v>1545.0</v>
      </c>
      <c r="F37" s="213">
        <v>67.0</v>
      </c>
      <c r="G37" s="213">
        <v>0.0</v>
      </c>
      <c r="H37" s="213">
        <v>37.0</v>
      </c>
      <c r="I37" s="213">
        <v>37.0</v>
      </c>
      <c r="J37" s="213">
        <v>0.0</v>
      </c>
      <c r="K37" s="211" t="s">
        <v>6477</v>
      </c>
      <c r="L37" s="211">
        <v>4.242472525E9</v>
      </c>
      <c r="M37" s="211" t="s">
        <v>1350</v>
      </c>
      <c r="N37" s="211" t="s">
        <v>6350</v>
      </c>
      <c r="O37" s="211" t="s">
        <v>6478</v>
      </c>
      <c r="P37" s="211" t="s">
        <v>2137</v>
      </c>
      <c r="Q37" s="230">
        <f>COUNTIF('Hedef Liste Elazığ'!A:A,A37)</f>
        <v>1</v>
      </c>
    </row>
    <row r="38" ht="15.75" hidden="1" customHeight="1">
      <c r="A38" s="211" t="s">
        <v>5937</v>
      </c>
      <c r="B38" s="211" t="s">
        <v>5938</v>
      </c>
      <c r="C38" s="212" t="s">
        <v>2897</v>
      </c>
      <c r="D38" s="211" t="s">
        <v>1378</v>
      </c>
      <c r="E38" s="213">
        <v>1976.0</v>
      </c>
      <c r="F38" s="213">
        <v>11.0</v>
      </c>
      <c r="G38" s="213">
        <v>0.0</v>
      </c>
      <c r="H38" s="213">
        <v>37.0</v>
      </c>
      <c r="I38" s="213">
        <v>37.0</v>
      </c>
      <c r="J38" s="213">
        <v>0.0</v>
      </c>
      <c r="K38" s="211" t="s">
        <v>6479</v>
      </c>
      <c r="L38" s="211">
        <v>5.363369481E9</v>
      </c>
      <c r="M38" s="211" t="s">
        <v>1350</v>
      </c>
      <c r="N38" s="211" t="s">
        <v>6366</v>
      </c>
      <c r="O38" s="211" t="s">
        <v>5941</v>
      </c>
      <c r="P38" s="211" t="s">
        <v>2137</v>
      </c>
      <c r="Q38" s="230">
        <f>COUNTIF('Hedef Liste Elazığ'!A:A,A38)</f>
        <v>1</v>
      </c>
    </row>
    <row r="39" ht="15.75" hidden="1" customHeight="1">
      <c r="A39" s="211" t="s">
        <v>6480</v>
      </c>
      <c r="B39" s="211" t="s">
        <v>6481</v>
      </c>
      <c r="C39" s="212" t="s">
        <v>2897</v>
      </c>
      <c r="D39" s="211" t="s">
        <v>1577</v>
      </c>
      <c r="E39" s="213">
        <v>5160.0</v>
      </c>
      <c r="F39" s="213">
        <v>264.0</v>
      </c>
      <c r="G39" s="213">
        <v>74.0</v>
      </c>
      <c r="H39" s="213">
        <v>22.0</v>
      </c>
      <c r="I39" s="213">
        <v>96.0</v>
      </c>
      <c r="J39" s="213">
        <v>0.770833</v>
      </c>
      <c r="K39" s="211" t="s">
        <v>2186</v>
      </c>
      <c r="L39" s="211">
        <v>4.242475151E9</v>
      </c>
      <c r="M39" s="211" t="s">
        <v>1350</v>
      </c>
      <c r="N39" s="211" t="s">
        <v>6380</v>
      </c>
      <c r="O39" s="211" t="s">
        <v>6482</v>
      </c>
      <c r="P39" s="211" t="s">
        <v>2165</v>
      </c>
      <c r="Q39" s="230">
        <f>COUNTIF('Hedef Liste Elazığ'!A:A,A39)</f>
        <v>0</v>
      </c>
    </row>
    <row r="40" ht="15.75" hidden="1" customHeight="1">
      <c r="A40" s="211" t="s">
        <v>6483</v>
      </c>
      <c r="B40" s="211" t="s">
        <v>6484</v>
      </c>
      <c r="C40" s="212" t="s">
        <v>2897</v>
      </c>
      <c r="D40" s="211" t="s">
        <v>1370</v>
      </c>
      <c r="E40" s="213">
        <v>2537.0</v>
      </c>
      <c r="F40" s="213">
        <v>87.0</v>
      </c>
      <c r="G40" s="213">
        <v>79.0</v>
      </c>
      <c r="H40" s="213">
        <v>0.0</v>
      </c>
      <c r="I40" s="213">
        <v>79.0</v>
      </c>
      <c r="J40" s="213">
        <v>1.0</v>
      </c>
      <c r="K40" s="211" t="s">
        <v>2163</v>
      </c>
      <c r="L40" s="211">
        <v>9.999999999E9</v>
      </c>
      <c r="M40" s="211" t="s">
        <v>1350</v>
      </c>
      <c r="N40" s="211" t="s">
        <v>6355</v>
      </c>
      <c r="O40" s="211" t="s">
        <v>6485</v>
      </c>
      <c r="P40" s="211" t="s">
        <v>2165</v>
      </c>
      <c r="Q40" s="230">
        <f>COUNTIF('Hedef Liste Elazığ'!A:A,A40)</f>
        <v>0</v>
      </c>
    </row>
    <row r="41" ht="15.75" hidden="1" customHeight="1">
      <c r="A41" s="211" t="s">
        <v>6486</v>
      </c>
      <c r="B41" s="211" t="s">
        <v>6487</v>
      </c>
      <c r="C41" s="212" t="s">
        <v>2897</v>
      </c>
      <c r="D41" s="211" t="s">
        <v>1507</v>
      </c>
      <c r="E41" s="213">
        <v>176.0</v>
      </c>
      <c r="F41" s="213">
        <v>17.0</v>
      </c>
      <c r="G41" s="213">
        <v>5.0</v>
      </c>
      <c r="H41" s="213">
        <v>8.0</v>
      </c>
      <c r="I41" s="213">
        <v>13.0</v>
      </c>
      <c r="J41" s="213">
        <v>0.384615</v>
      </c>
      <c r="K41" s="211" t="s">
        <v>6488</v>
      </c>
      <c r="L41" s="211">
        <v>4.2423823E9</v>
      </c>
      <c r="M41" s="211" t="s">
        <v>1350</v>
      </c>
      <c r="N41" s="211" t="s">
        <v>6389</v>
      </c>
      <c r="O41" s="211" t="s">
        <v>6489</v>
      </c>
      <c r="P41" s="211" t="s">
        <v>2137</v>
      </c>
      <c r="Q41" s="230">
        <f>COUNTIF('Hedef Liste Elazığ'!A:A,A41)</f>
        <v>1</v>
      </c>
    </row>
    <row r="42" ht="15.75" hidden="1" customHeight="1">
      <c r="A42" s="211" t="s">
        <v>6067</v>
      </c>
      <c r="B42" s="211" t="s">
        <v>6068</v>
      </c>
      <c r="C42" s="212" t="s">
        <v>2897</v>
      </c>
      <c r="D42" s="211" t="s">
        <v>1507</v>
      </c>
      <c r="E42" s="213">
        <v>2254.0</v>
      </c>
      <c r="F42" s="213">
        <v>103.0</v>
      </c>
      <c r="G42" s="213">
        <v>0.0</v>
      </c>
      <c r="H42" s="213">
        <v>52.0</v>
      </c>
      <c r="I42" s="213">
        <v>52.0</v>
      </c>
      <c r="J42" s="213">
        <v>0.0</v>
      </c>
      <c r="K42" s="211" t="s">
        <v>6490</v>
      </c>
      <c r="L42" s="211">
        <v>4.242183776E9</v>
      </c>
      <c r="M42" s="211" t="s">
        <v>1350</v>
      </c>
      <c r="N42" s="211" t="s">
        <v>6380</v>
      </c>
      <c r="O42" s="211" t="s">
        <v>6070</v>
      </c>
      <c r="P42" s="211" t="s">
        <v>2137</v>
      </c>
      <c r="Q42" s="230">
        <f>COUNTIF('Hedef Liste Elazığ'!A:A,A42)</f>
        <v>1</v>
      </c>
    </row>
    <row r="43" ht="15.75" hidden="1" customHeight="1">
      <c r="A43" s="211" t="s">
        <v>6047</v>
      </c>
      <c r="B43" s="211" t="s">
        <v>6048</v>
      </c>
      <c r="C43" s="212" t="s">
        <v>2897</v>
      </c>
      <c r="D43" s="211" t="s">
        <v>1364</v>
      </c>
      <c r="E43" s="213">
        <v>88.0</v>
      </c>
      <c r="F43" s="213">
        <v>1.0</v>
      </c>
      <c r="G43" s="213">
        <v>0.0</v>
      </c>
      <c r="H43" s="213">
        <v>8.0</v>
      </c>
      <c r="I43" s="213">
        <v>8.0</v>
      </c>
      <c r="J43" s="213">
        <v>0.0</v>
      </c>
      <c r="K43" s="211" t="s">
        <v>6491</v>
      </c>
      <c r="L43" s="211">
        <v>5.353135619E9</v>
      </c>
      <c r="M43" s="211" t="s">
        <v>1350</v>
      </c>
      <c r="N43" s="211" t="s">
        <v>6361</v>
      </c>
      <c r="O43" s="211" t="s">
        <v>6051</v>
      </c>
      <c r="P43" s="211" t="s">
        <v>2137</v>
      </c>
      <c r="Q43" s="230">
        <f>COUNTIF('Hedef Liste Elazığ'!A:A,A43)</f>
        <v>1</v>
      </c>
    </row>
    <row r="44" ht="15.75" hidden="1" customHeight="1">
      <c r="A44" s="211" t="s">
        <v>6492</v>
      </c>
      <c r="B44" s="211" t="s">
        <v>6493</v>
      </c>
      <c r="C44" s="212" t="s">
        <v>2897</v>
      </c>
      <c r="D44" s="211" t="s">
        <v>1348</v>
      </c>
      <c r="E44" s="213">
        <v>9399.0</v>
      </c>
      <c r="F44" s="213">
        <v>332.0</v>
      </c>
      <c r="G44" s="213">
        <v>166.0</v>
      </c>
      <c r="H44" s="213">
        <v>0.0</v>
      </c>
      <c r="I44" s="213">
        <v>166.0</v>
      </c>
      <c r="J44" s="213">
        <v>1.0</v>
      </c>
      <c r="K44" s="211" t="s">
        <v>2163</v>
      </c>
      <c r="L44" s="211">
        <v>9.999999999E9</v>
      </c>
      <c r="M44" s="211" t="s">
        <v>1350</v>
      </c>
      <c r="N44" s="211" t="s">
        <v>6355</v>
      </c>
      <c r="O44" s="211" t="s">
        <v>6494</v>
      </c>
      <c r="P44" s="211" t="s">
        <v>2165</v>
      </c>
      <c r="Q44" s="230">
        <f>COUNTIF('Hedef Liste Elazığ'!A:A,A44)</f>
        <v>0</v>
      </c>
    </row>
    <row r="45" ht="15.75" hidden="1" customHeight="1">
      <c r="A45" s="211" t="s">
        <v>6495</v>
      </c>
      <c r="B45" s="211" t="s">
        <v>6496</v>
      </c>
      <c r="C45" s="212" t="s">
        <v>2897</v>
      </c>
      <c r="D45" s="211" t="s">
        <v>1348</v>
      </c>
      <c r="E45" s="213">
        <v>8954.0</v>
      </c>
      <c r="F45" s="213">
        <v>380.0</v>
      </c>
      <c r="G45" s="213">
        <v>161.0</v>
      </c>
      <c r="H45" s="213">
        <v>0.0</v>
      </c>
      <c r="I45" s="213">
        <v>161.0</v>
      </c>
      <c r="J45" s="213">
        <v>1.0</v>
      </c>
      <c r="K45" s="211" t="s">
        <v>2163</v>
      </c>
      <c r="L45" s="211">
        <v>9.999999999E9</v>
      </c>
      <c r="M45" s="211" t="s">
        <v>1350</v>
      </c>
      <c r="N45" s="211" t="s">
        <v>6366</v>
      </c>
      <c r="O45" s="211" t="s">
        <v>6497</v>
      </c>
      <c r="P45" s="211" t="s">
        <v>2165</v>
      </c>
      <c r="Q45" s="230">
        <f>COUNTIF('Hedef Liste Elazığ'!A:A,A45)</f>
        <v>0</v>
      </c>
    </row>
    <row r="46" ht="15.75" hidden="1" customHeight="1">
      <c r="A46" s="211" t="s">
        <v>6498</v>
      </c>
      <c r="B46" s="211" t="s">
        <v>6499</v>
      </c>
      <c r="C46" s="212" t="s">
        <v>2897</v>
      </c>
      <c r="D46" s="211" t="s">
        <v>1370</v>
      </c>
      <c r="E46" s="213">
        <v>997.0</v>
      </c>
      <c r="F46" s="213">
        <v>51.0</v>
      </c>
      <c r="G46" s="213">
        <v>0.0</v>
      </c>
      <c r="H46" s="213">
        <v>16.0</v>
      </c>
      <c r="I46" s="213">
        <v>16.0</v>
      </c>
      <c r="J46" s="213">
        <v>0.0</v>
      </c>
      <c r="K46" s="211" t="s">
        <v>6500</v>
      </c>
      <c r="L46" s="211">
        <v>4.242371015E9</v>
      </c>
      <c r="M46" s="211" t="s">
        <v>1350</v>
      </c>
      <c r="N46" s="211" t="s">
        <v>4595</v>
      </c>
      <c r="O46" s="211" t="s">
        <v>6501</v>
      </c>
      <c r="P46" s="211" t="s">
        <v>2137</v>
      </c>
      <c r="Q46" s="230">
        <f>COUNTIF('Hedef Liste Elazığ'!A:A,A46)</f>
        <v>1</v>
      </c>
    </row>
    <row r="47" ht="15.75" hidden="1" customHeight="1">
      <c r="A47" s="211" t="s">
        <v>6502</v>
      </c>
      <c r="B47" s="211" t="s">
        <v>6503</v>
      </c>
      <c r="C47" s="212" t="s">
        <v>2897</v>
      </c>
      <c r="D47" s="211" t="s">
        <v>1493</v>
      </c>
      <c r="E47" s="213">
        <v>178.0</v>
      </c>
      <c r="F47" s="211"/>
      <c r="G47" s="213">
        <v>0.0</v>
      </c>
      <c r="H47" s="213">
        <v>32.0</v>
      </c>
      <c r="I47" s="213">
        <v>32.0</v>
      </c>
      <c r="J47" s="213">
        <v>0.0</v>
      </c>
      <c r="K47" s="211" t="s">
        <v>6504</v>
      </c>
      <c r="L47" s="211">
        <v>4.242477757E9</v>
      </c>
      <c r="M47" s="211" t="s">
        <v>1350</v>
      </c>
      <c r="N47" s="211" t="s">
        <v>6345</v>
      </c>
      <c r="O47" s="211" t="s">
        <v>6505</v>
      </c>
      <c r="P47" s="211" t="s">
        <v>2137</v>
      </c>
      <c r="Q47" s="230">
        <f>COUNTIF('Hedef Liste Elazığ'!A:A,A47)</f>
        <v>1</v>
      </c>
    </row>
    <row r="48" ht="15.75" hidden="1" customHeight="1">
      <c r="A48" s="211" t="s">
        <v>6506</v>
      </c>
      <c r="B48" s="211" t="s">
        <v>6507</v>
      </c>
      <c r="C48" s="212" t="s">
        <v>2897</v>
      </c>
      <c r="D48" s="211" t="s">
        <v>1577</v>
      </c>
      <c r="E48" s="213">
        <v>1088.0</v>
      </c>
      <c r="F48" s="213">
        <v>33.0</v>
      </c>
      <c r="G48" s="213">
        <v>0.0</v>
      </c>
      <c r="H48" s="213">
        <v>61.0</v>
      </c>
      <c r="I48" s="213">
        <v>61.0</v>
      </c>
      <c r="J48" s="213">
        <v>0.0</v>
      </c>
      <c r="K48" s="211" t="s">
        <v>6508</v>
      </c>
      <c r="L48" s="211">
        <v>4.242474242E9</v>
      </c>
      <c r="M48" s="211" t="s">
        <v>1350</v>
      </c>
      <c r="N48" s="211" t="s">
        <v>1565</v>
      </c>
      <c r="O48" s="211" t="s">
        <v>6509</v>
      </c>
      <c r="P48" s="211" t="s">
        <v>2137</v>
      </c>
      <c r="Q48" s="230">
        <f>COUNTIF('Hedef Liste Elazığ'!A:A,A48)</f>
        <v>1</v>
      </c>
    </row>
    <row r="49" ht="15.75" hidden="1" customHeight="1">
      <c r="A49" s="211" t="s">
        <v>6510</v>
      </c>
      <c r="B49" s="211" t="s">
        <v>6511</v>
      </c>
      <c r="C49" s="212" t="s">
        <v>2897</v>
      </c>
      <c r="D49" s="211" t="s">
        <v>1378</v>
      </c>
      <c r="E49" s="213">
        <v>809.0</v>
      </c>
      <c r="F49" s="213">
        <v>20.0</v>
      </c>
      <c r="G49" s="213">
        <v>0.0</v>
      </c>
      <c r="H49" s="213">
        <v>22.0</v>
      </c>
      <c r="I49" s="213">
        <v>22.0</v>
      </c>
      <c r="J49" s="213">
        <v>0.0</v>
      </c>
      <c r="K49" s="211" t="s">
        <v>6512</v>
      </c>
      <c r="L49" s="211">
        <v>4.245022015E9</v>
      </c>
      <c r="M49" s="211" t="s">
        <v>1350</v>
      </c>
      <c r="N49" s="211" t="s">
        <v>6361</v>
      </c>
      <c r="O49" s="211" t="s">
        <v>6513</v>
      </c>
      <c r="P49" s="211" t="s">
        <v>2137</v>
      </c>
      <c r="Q49" s="230">
        <f>COUNTIF('Hedef Liste Elazığ'!A:A,A49)</f>
        <v>1</v>
      </c>
    </row>
    <row r="50" ht="15.75" hidden="1" customHeight="1">
      <c r="A50" s="211" t="s">
        <v>6514</v>
      </c>
      <c r="B50" s="211" t="s">
        <v>6515</v>
      </c>
      <c r="C50" s="212" t="s">
        <v>2897</v>
      </c>
      <c r="D50" s="211" t="s">
        <v>1577</v>
      </c>
      <c r="E50" s="213">
        <v>145.0</v>
      </c>
      <c r="F50" s="213">
        <v>6.0</v>
      </c>
      <c r="G50" s="213">
        <v>0.0</v>
      </c>
      <c r="H50" s="213">
        <v>65.0</v>
      </c>
      <c r="I50" s="213">
        <v>65.0</v>
      </c>
      <c r="J50" s="213">
        <v>0.0</v>
      </c>
      <c r="K50" s="211" t="s">
        <v>6516</v>
      </c>
      <c r="L50" s="211">
        <v>4.242383874E9</v>
      </c>
      <c r="M50" s="211" t="s">
        <v>1350</v>
      </c>
      <c r="N50" s="211" t="s">
        <v>6380</v>
      </c>
      <c r="O50" s="211" t="s">
        <v>6517</v>
      </c>
      <c r="P50" s="211" t="s">
        <v>2137</v>
      </c>
      <c r="Q50" s="230">
        <f>COUNTIF('Hedef Liste Elazığ'!A:A,A50)</f>
        <v>1</v>
      </c>
    </row>
    <row r="51" ht="15.75" hidden="1" customHeight="1">
      <c r="A51" s="211" t="s">
        <v>6518</v>
      </c>
      <c r="B51" s="211" t="s">
        <v>6519</v>
      </c>
      <c r="C51" s="212" t="s">
        <v>2897</v>
      </c>
      <c r="D51" s="211" t="s">
        <v>1493</v>
      </c>
      <c r="E51" s="213">
        <v>316.0</v>
      </c>
      <c r="F51" s="213">
        <v>6.0</v>
      </c>
      <c r="G51" s="213">
        <v>0.0</v>
      </c>
      <c r="H51" s="213">
        <v>31.0</v>
      </c>
      <c r="I51" s="213">
        <v>31.0</v>
      </c>
      <c r="J51" s="213">
        <v>0.0</v>
      </c>
      <c r="K51" s="211" t="s">
        <v>6520</v>
      </c>
      <c r="L51" s="211">
        <v>5.526451223E9</v>
      </c>
      <c r="M51" s="211" t="s">
        <v>1350</v>
      </c>
      <c r="N51" s="211" t="s">
        <v>6521</v>
      </c>
      <c r="O51" s="211" t="s">
        <v>6522</v>
      </c>
      <c r="P51" s="211" t="s">
        <v>2137</v>
      </c>
      <c r="Q51" s="230">
        <f>COUNTIF('Hedef Liste Elazığ'!A:A,A51)</f>
        <v>1</v>
      </c>
    </row>
    <row r="52" ht="15.75" hidden="1" customHeight="1">
      <c r="A52" s="211" t="s">
        <v>6523</v>
      </c>
      <c r="B52" s="211" t="s">
        <v>6524</v>
      </c>
      <c r="C52" s="212" t="s">
        <v>2897</v>
      </c>
      <c r="D52" s="211" t="s">
        <v>1827</v>
      </c>
      <c r="E52" s="213">
        <v>383.0</v>
      </c>
      <c r="F52" s="213">
        <v>12.0</v>
      </c>
      <c r="G52" s="213">
        <v>0.0</v>
      </c>
      <c r="H52" s="213">
        <v>30.0</v>
      </c>
      <c r="I52" s="213">
        <v>30.0</v>
      </c>
      <c r="J52" s="213">
        <v>0.0</v>
      </c>
      <c r="K52" s="211" t="s">
        <v>6525</v>
      </c>
      <c r="L52" s="211">
        <v>4.24238202E9</v>
      </c>
      <c r="M52" s="211" t="s">
        <v>1350</v>
      </c>
      <c r="N52" s="211" t="s">
        <v>1565</v>
      </c>
      <c r="O52" s="211" t="s">
        <v>6526</v>
      </c>
      <c r="P52" s="211" t="s">
        <v>2137</v>
      </c>
      <c r="Q52" s="230">
        <f>COUNTIF('Hedef Liste Elazığ'!A:A,A52)</f>
        <v>1</v>
      </c>
    </row>
    <row r="53" ht="15.75" hidden="1" customHeight="1">
      <c r="A53" s="211" t="s">
        <v>6527</v>
      </c>
      <c r="B53" s="211" t="s">
        <v>6528</v>
      </c>
      <c r="C53" s="212" t="s">
        <v>2897</v>
      </c>
      <c r="D53" s="211" t="s">
        <v>1827</v>
      </c>
      <c r="E53" s="213">
        <v>865.0</v>
      </c>
      <c r="F53" s="213">
        <v>24.0</v>
      </c>
      <c r="G53" s="213">
        <v>0.0</v>
      </c>
      <c r="H53" s="213">
        <v>30.0</v>
      </c>
      <c r="I53" s="213">
        <v>30.0</v>
      </c>
      <c r="J53" s="213">
        <v>0.0</v>
      </c>
      <c r="K53" s="211" t="s">
        <v>6529</v>
      </c>
      <c r="L53" s="211">
        <v>4.242246584E9</v>
      </c>
      <c r="M53" s="211" t="s">
        <v>1350</v>
      </c>
      <c r="N53" s="211" t="s">
        <v>6521</v>
      </c>
      <c r="O53" s="211" t="s">
        <v>6530</v>
      </c>
      <c r="P53" s="211" t="s">
        <v>2137</v>
      </c>
      <c r="Q53" s="230">
        <f>COUNTIF('Hedef Liste Elazığ'!A:A,A53)</f>
        <v>1</v>
      </c>
    </row>
    <row r="54" ht="15.75" hidden="1" customHeight="1">
      <c r="A54" s="211" t="s">
        <v>6531</v>
      </c>
      <c r="B54" s="211" t="s">
        <v>6532</v>
      </c>
      <c r="C54" s="212" t="s">
        <v>2897</v>
      </c>
      <c r="D54" s="211" t="s">
        <v>1370</v>
      </c>
      <c r="E54" s="213">
        <v>1159.0</v>
      </c>
      <c r="F54" s="213">
        <v>71.0</v>
      </c>
      <c r="G54" s="213">
        <v>0.0</v>
      </c>
      <c r="H54" s="213">
        <v>82.0</v>
      </c>
      <c r="I54" s="213">
        <v>82.0</v>
      </c>
      <c r="J54" s="213">
        <v>0.0</v>
      </c>
      <c r="K54" s="211" t="s">
        <v>6533</v>
      </c>
      <c r="L54" s="211">
        <v>5.39209293E9</v>
      </c>
      <c r="M54" s="211" t="s">
        <v>1350</v>
      </c>
      <c r="N54" s="211" t="s">
        <v>6371</v>
      </c>
      <c r="O54" s="211" t="s">
        <v>6534</v>
      </c>
      <c r="P54" s="211" t="s">
        <v>2137</v>
      </c>
      <c r="Q54" s="230">
        <f>COUNTIF('Hedef Liste Elazığ'!A:A,A54)</f>
        <v>1</v>
      </c>
    </row>
    <row r="55" ht="15.75" hidden="1" customHeight="1">
      <c r="A55" s="211" t="s">
        <v>6535</v>
      </c>
      <c r="B55" s="211" t="s">
        <v>6536</v>
      </c>
      <c r="C55" s="212" t="s">
        <v>2897</v>
      </c>
      <c r="D55" s="211" t="s">
        <v>1577</v>
      </c>
      <c r="E55" s="213">
        <v>3641.0</v>
      </c>
      <c r="F55" s="213">
        <v>157.0</v>
      </c>
      <c r="G55" s="213">
        <v>77.0</v>
      </c>
      <c r="H55" s="213">
        <v>24.0</v>
      </c>
      <c r="I55" s="213">
        <v>101.0</v>
      </c>
      <c r="J55" s="213">
        <v>0.762376</v>
      </c>
      <c r="K55" s="211" t="s">
        <v>2186</v>
      </c>
      <c r="L55" s="211">
        <v>4.242901515E9</v>
      </c>
      <c r="M55" s="211" t="s">
        <v>1350</v>
      </c>
      <c r="N55" s="211" t="s">
        <v>1565</v>
      </c>
      <c r="O55" s="211" t="s">
        <v>6537</v>
      </c>
      <c r="P55" s="211" t="s">
        <v>2165</v>
      </c>
      <c r="Q55" s="230">
        <f>COUNTIF('Hedef Liste Elazığ'!A:A,A55)</f>
        <v>0</v>
      </c>
    </row>
    <row r="56" ht="15.75" hidden="1" customHeight="1">
      <c r="A56" s="211" t="s">
        <v>6538</v>
      </c>
      <c r="B56" s="211" t="s">
        <v>6539</v>
      </c>
      <c r="C56" s="212" t="s">
        <v>2897</v>
      </c>
      <c r="D56" s="211" t="s">
        <v>1493</v>
      </c>
      <c r="E56" s="213">
        <v>7995.0</v>
      </c>
      <c r="F56" s="213">
        <v>339.0</v>
      </c>
      <c r="G56" s="213">
        <v>111.0</v>
      </c>
      <c r="H56" s="213">
        <v>0.0</v>
      </c>
      <c r="I56" s="213">
        <v>111.0</v>
      </c>
      <c r="J56" s="213">
        <v>1.0</v>
      </c>
      <c r="K56" s="211" t="s">
        <v>2163</v>
      </c>
      <c r="L56" s="211">
        <v>9.999999999E9</v>
      </c>
      <c r="M56" s="211" t="s">
        <v>1350</v>
      </c>
      <c r="N56" s="211" t="s">
        <v>6355</v>
      </c>
      <c r="O56" s="211" t="s">
        <v>6540</v>
      </c>
      <c r="P56" s="211" t="s">
        <v>2165</v>
      </c>
      <c r="Q56" s="230">
        <f>COUNTIF('Hedef Liste Elazığ'!A:A,A56)</f>
        <v>0</v>
      </c>
    </row>
    <row r="57" ht="15.75" hidden="1" customHeight="1">
      <c r="A57" s="211" t="s">
        <v>6541</v>
      </c>
      <c r="B57" s="211" t="s">
        <v>6542</v>
      </c>
      <c r="C57" s="212" t="s">
        <v>2897</v>
      </c>
      <c r="D57" s="211" t="s">
        <v>1827</v>
      </c>
      <c r="E57" s="213">
        <v>667.0</v>
      </c>
      <c r="F57" s="213">
        <v>21.0</v>
      </c>
      <c r="G57" s="213">
        <v>0.0</v>
      </c>
      <c r="H57" s="213">
        <v>40.0</v>
      </c>
      <c r="I57" s="213">
        <v>40.0</v>
      </c>
      <c r="J57" s="213">
        <v>0.0</v>
      </c>
      <c r="K57" s="211" t="s">
        <v>6543</v>
      </c>
      <c r="L57" s="211">
        <v>4.242185152E9</v>
      </c>
      <c r="M57" s="211" t="s">
        <v>1350</v>
      </c>
      <c r="N57" s="211" t="s">
        <v>6361</v>
      </c>
      <c r="O57" s="211" t="s">
        <v>6544</v>
      </c>
      <c r="P57" s="211" t="s">
        <v>2137</v>
      </c>
      <c r="Q57" s="230">
        <f>COUNTIF('Hedef Liste Elazığ'!A:A,A57)</f>
        <v>1</v>
      </c>
    </row>
    <row r="58" ht="15.75" hidden="1" customHeight="1">
      <c r="A58" s="211" t="s">
        <v>6545</v>
      </c>
      <c r="B58" s="211" t="s">
        <v>6546</v>
      </c>
      <c r="C58" s="212" t="s">
        <v>2897</v>
      </c>
      <c r="D58" s="211" t="s">
        <v>1507</v>
      </c>
      <c r="E58" s="213">
        <v>753.0</v>
      </c>
      <c r="F58" s="213">
        <v>24.0</v>
      </c>
      <c r="G58" s="213">
        <v>0.0</v>
      </c>
      <c r="H58" s="213">
        <v>27.0</v>
      </c>
      <c r="I58" s="213">
        <v>27.0</v>
      </c>
      <c r="J58" s="213">
        <v>0.0</v>
      </c>
      <c r="K58" s="211" t="s">
        <v>5668</v>
      </c>
      <c r="L58" s="211">
        <v>5.397216212E9</v>
      </c>
      <c r="M58" s="211" t="s">
        <v>1350</v>
      </c>
      <c r="N58" s="211" t="s">
        <v>6547</v>
      </c>
      <c r="O58" s="211" t="s">
        <v>6548</v>
      </c>
      <c r="P58" s="211" t="s">
        <v>2137</v>
      </c>
      <c r="Q58" s="230">
        <f>COUNTIF('Hedef Liste Elazığ'!A:A,A58)</f>
        <v>1</v>
      </c>
    </row>
    <row r="59" ht="15.75" hidden="1" customHeight="1">
      <c r="A59" s="211" t="s">
        <v>6549</v>
      </c>
      <c r="B59" s="211" t="s">
        <v>6550</v>
      </c>
      <c r="C59" s="212" t="s">
        <v>2897</v>
      </c>
      <c r="D59" s="211" t="s">
        <v>1789</v>
      </c>
      <c r="E59" s="213">
        <v>3423.0</v>
      </c>
      <c r="F59" s="213">
        <v>108.0</v>
      </c>
      <c r="G59" s="213">
        <v>0.0</v>
      </c>
      <c r="H59" s="213">
        <v>30.0</v>
      </c>
      <c r="I59" s="213">
        <v>30.0</v>
      </c>
      <c r="J59" s="213">
        <v>0.0</v>
      </c>
      <c r="K59" s="211" t="s">
        <v>6551</v>
      </c>
      <c r="L59" s="211">
        <v>4.245024767E9</v>
      </c>
      <c r="M59" s="211" t="s">
        <v>1350</v>
      </c>
      <c r="N59" s="211" t="s">
        <v>1565</v>
      </c>
      <c r="O59" s="211" t="s">
        <v>6552</v>
      </c>
      <c r="P59" s="211" t="s">
        <v>2137</v>
      </c>
      <c r="Q59" s="230">
        <f>COUNTIF('Hedef Liste Elazığ'!A:A,A59)</f>
        <v>1</v>
      </c>
    </row>
    <row r="60" ht="15.75" hidden="1" customHeight="1">
      <c r="A60" s="211" t="s">
        <v>5984</v>
      </c>
      <c r="B60" s="211" t="s">
        <v>5985</v>
      </c>
      <c r="C60" s="212" t="s">
        <v>2897</v>
      </c>
      <c r="D60" s="211" t="s">
        <v>1597</v>
      </c>
      <c r="E60" s="213">
        <v>4941.0</v>
      </c>
      <c r="F60" s="213">
        <v>303.0</v>
      </c>
      <c r="G60" s="213">
        <v>0.0</v>
      </c>
      <c r="H60" s="213">
        <v>34.0</v>
      </c>
      <c r="I60" s="213">
        <v>34.0</v>
      </c>
      <c r="J60" s="213">
        <v>0.0</v>
      </c>
      <c r="K60" s="211" t="s">
        <v>6553</v>
      </c>
      <c r="L60" s="211">
        <v>4.245024545E9</v>
      </c>
      <c r="M60" s="211" t="s">
        <v>1350</v>
      </c>
      <c r="N60" s="211" t="s">
        <v>1565</v>
      </c>
      <c r="O60" s="211" t="s">
        <v>5987</v>
      </c>
      <c r="P60" s="211" t="s">
        <v>2137</v>
      </c>
      <c r="Q60" s="230">
        <f>COUNTIF('Hedef Liste Elazığ'!A:A,A60)</f>
        <v>1</v>
      </c>
    </row>
    <row r="61" ht="15.75" hidden="1" customHeight="1">
      <c r="A61" s="211" t="s">
        <v>6554</v>
      </c>
      <c r="B61" s="211" t="s">
        <v>6555</v>
      </c>
      <c r="C61" s="212" t="s">
        <v>2897</v>
      </c>
      <c r="D61" s="211" t="s">
        <v>1370</v>
      </c>
      <c r="E61" s="213">
        <v>2830.0</v>
      </c>
      <c r="F61" s="213">
        <v>64.0</v>
      </c>
      <c r="G61" s="213">
        <v>8.0</v>
      </c>
      <c r="H61" s="213">
        <v>5.0</v>
      </c>
      <c r="I61" s="213">
        <v>13.0</v>
      </c>
      <c r="J61" s="213">
        <v>0.615385</v>
      </c>
      <c r="K61" s="211" t="s">
        <v>6556</v>
      </c>
      <c r="L61" s="211">
        <v>5.527990423E9</v>
      </c>
      <c r="M61" s="211" t="s">
        <v>1350</v>
      </c>
      <c r="N61" s="211" t="s">
        <v>4595</v>
      </c>
      <c r="O61" s="211" t="s">
        <v>6557</v>
      </c>
      <c r="P61" s="211" t="s">
        <v>2137</v>
      </c>
      <c r="Q61" s="230">
        <f>COUNTIF('Hedef Liste Elazığ'!A:A,A61)</f>
        <v>0</v>
      </c>
    </row>
    <row r="62" ht="15.75" hidden="1" customHeight="1">
      <c r="A62" s="211" t="s">
        <v>5952</v>
      </c>
      <c r="B62" s="211" t="s">
        <v>5953</v>
      </c>
      <c r="C62" s="212" t="s">
        <v>2909</v>
      </c>
      <c r="D62" s="211" t="s">
        <v>1507</v>
      </c>
      <c r="E62" s="213">
        <v>201.0</v>
      </c>
      <c r="F62" s="211"/>
      <c r="G62" s="213">
        <v>0.0</v>
      </c>
      <c r="H62" s="213">
        <v>17.0</v>
      </c>
      <c r="I62" s="213">
        <v>17.0</v>
      </c>
      <c r="J62" s="213">
        <v>0.0</v>
      </c>
      <c r="K62" s="211" t="s">
        <v>6558</v>
      </c>
      <c r="L62" s="211">
        <v>5.53886E9</v>
      </c>
      <c r="M62" s="211" t="s">
        <v>1350</v>
      </c>
      <c r="N62" s="211" t="s">
        <v>6345</v>
      </c>
      <c r="O62" s="211" t="s">
        <v>6559</v>
      </c>
      <c r="P62" s="211" t="s">
        <v>2137</v>
      </c>
      <c r="Q62" s="230">
        <f>COUNTIF('Hedef Liste Elazığ'!A:A,A62)</f>
        <v>1</v>
      </c>
    </row>
    <row r="63" ht="15.75" hidden="1" customHeight="1">
      <c r="A63" s="211" t="s">
        <v>6560</v>
      </c>
      <c r="B63" s="211" t="s">
        <v>6561</v>
      </c>
      <c r="C63" s="212" t="s">
        <v>2897</v>
      </c>
      <c r="D63" s="211" t="s">
        <v>2299</v>
      </c>
      <c r="E63" s="213">
        <v>709.0</v>
      </c>
      <c r="F63" s="211"/>
      <c r="G63" s="213">
        <v>0.0</v>
      </c>
      <c r="H63" s="213">
        <v>25.0</v>
      </c>
      <c r="I63" s="213">
        <v>25.0</v>
      </c>
      <c r="J63" s="213">
        <v>0.0</v>
      </c>
      <c r="K63" s="211" t="s">
        <v>6562</v>
      </c>
      <c r="L63" s="211">
        <v>4.242368023E9</v>
      </c>
      <c r="M63" s="211" t="s">
        <v>1350</v>
      </c>
      <c r="N63" s="211" t="s">
        <v>6371</v>
      </c>
      <c r="O63" s="211" t="s">
        <v>6563</v>
      </c>
      <c r="P63" s="211" t="s">
        <v>2137</v>
      </c>
      <c r="Q63" s="230">
        <f>COUNTIF('Hedef Liste Elazığ'!A:A,A63)</f>
        <v>1</v>
      </c>
    </row>
    <row r="64" ht="15.75" hidden="1" customHeight="1">
      <c r="A64" s="211" t="s">
        <v>6564</v>
      </c>
      <c r="B64" s="211" t="s">
        <v>6565</v>
      </c>
      <c r="C64" s="212" t="s">
        <v>2897</v>
      </c>
      <c r="D64" s="211" t="s">
        <v>1370</v>
      </c>
      <c r="E64" s="213">
        <v>12887.0</v>
      </c>
      <c r="F64" s="213">
        <v>776.0</v>
      </c>
      <c r="G64" s="213">
        <v>1.0</v>
      </c>
      <c r="H64" s="213">
        <v>12.0</v>
      </c>
      <c r="I64" s="213">
        <v>13.0</v>
      </c>
      <c r="J64" s="213">
        <v>0.076923</v>
      </c>
      <c r="K64" s="211" t="s">
        <v>6566</v>
      </c>
      <c r="L64" s="211">
        <v>4.242333131E9</v>
      </c>
      <c r="M64" s="211" t="s">
        <v>1350</v>
      </c>
      <c r="N64" s="211" t="s">
        <v>6380</v>
      </c>
      <c r="O64" s="211" t="s">
        <v>6567</v>
      </c>
      <c r="P64" s="211" t="s">
        <v>2137</v>
      </c>
      <c r="Q64" s="230">
        <f>COUNTIF('Hedef Liste Elazığ'!A:A,A64)</f>
        <v>1</v>
      </c>
    </row>
    <row r="65" ht="15.75" hidden="1" customHeight="1">
      <c r="A65" s="211" t="s">
        <v>6568</v>
      </c>
      <c r="B65" s="211" t="s">
        <v>6569</v>
      </c>
      <c r="C65" s="212" t="s">
        <v>2897</v>
      </c>
      <c r="D65" s="211" t="s">
        <v>1378</v>
      </c>
      <c r="E65" s="213">
        <v>1189.0</v>
      </c>
      <c r="F65" s="213">
        <v>38.0</v>
      </c>
      <c r="G65" s="213">
        <v>0.0</v>
      </c>
      <c r="H65" s="213">
        <v>33.0</v>
      </c>
      <c r="I65" s="213">
        <v>33.0</v>
      </c>
      <c r="J65" s="213">
        <v>0.0</v>
      </c>
      <c r="K65" s="211" t="s">
        <v>6570</v>
      </c>
      <c r="L65" s="211">
        <v>4.242121001E9</v>
      </c>
      <c r="M65" s="211" t="s">
        <v>1350</v>
      </c>
      <c r="N65" s="211" t="s">
        <v>6393</v>
      </c>
      <c r="O65" s="211" t="s">
        <v>6571</v>
      </c>
      <c r="P65" s="211" t="s">
        <v>2137</v>
      </c>
      <c r="Q65" s="230">
        <f>COUNTIF('Hedef Liste Elazığ'!A:A,A65)</f>
        <v>1</v>
      </c>
    </row>
    <row r="66" ht="15.75" hidden="1" customHeight="1">
      <c r="A66" s="211" t="s">
        <v>6572</v>
      </c>
      <c r="B66" s="211" t="s">
        <v>6573</v>
      </c>
      <c r="C66" s="212" t="s">
        <v>2909</v>
      </c>
      <c r="D66" s="211" t="s">
        <v>1370</v>
      </c>
      <c r="E66" s="213">
        <v>410.0</v>
      </c>
      <c r="F66" s="211"/>
      <c r="G66" s="213">
        <v>0.0</v>
      </c>
      <c r="H66" s="213">
        <v>40.0</v>
      </c>
      <c r="I66" s="213">
        <v>40.0</v>
      </c>
      <c r="J66" s="213">
        <v>0.0</v>
      </c>
      <c r="K66" s="211" t="s">
        <v>6574</v>
      </c>
      <c r="L66" s="211">
        <v>5.370603787E9</v>
      </c>
      <c r="M66" s="211" t="s">
        <v>1350</v>
      </c>
      <c r="N66" s="211" t="s">
        <v>6366</v>
      </c>
      <c r="O66" s="211" t="s">
        <v>6575</v>
      </c>
      <c r="P66" s="211" t="s">
        <v>2137</v>
      </c>
      <c r="Q66" s="230">
        <f>COUNTIF('Hedef Liste Elazığ'!A:A,A66)</f>
        <v>1</v>
      </c>
    </row>
    <row r="67" ht="15.75" hidden="1" customHeight="1">
      <c r="A67" s="211" t="s">
        <v>5942</v>
      </c>
      <c r="B67" s="211" t="s">
        <v>5943</v>
      </c>
      <c r="C67" s="212" t="s">
        <v>2897</v>
      </c>
      <c r="D67" s="211" t="s">
        <v>1443</v>
      </c>
      <c r="E67" s="213">
        <v>1580.0</v>
      </c>
      <c r="F67" s="213">
        <v>138.0</v>
      </c>
      <c r="G67" s="213">
        <v>0.0</v>
      </c>
      <c r="H67" s="213">
        <v>51.0</v>
      </c>
      <c r="I67" s="213">
        <v>51.0</v>
      </c>
      <c r="J67" s="213">
        <v>0.0</v>
      </c>
      <c r="K67" s="211" t="s">
        <v>6576</v>
      </c>
      <c r="L67" s="211">
        <v>5.537371726E9</v>
      </c>
      <c r="M67" s="211" t="s">
        <v>1350</v>
      </c>
      <c r="N67" s="211" t="s">
        <v>6371</v>
      </c>
      <c r="O67" s="211" t="s">
        <v>5945</v>
      </c>
      <c r="P67" s="211" t="s">
        <v>2137</v>
      </c>
      <c r="Q67" s="230">
        <f>COUNTIF('Hedef Liste Elazığ'!A:A,A67)</f>
        <v>1</v>
      </c>
    </row>
    <row r="68" ht="15.75" hidden="1" customHeight="1">
      <c r="A68" s="211" t="s">
        <v>6577</v>
      </c>
      <c r="B68" s="211" t="s">
        <v>6578</v>
      </c>
      <c r="C68" s="212" t="s">
        <v>2897</v>
      </c>
      <c r="D68" s="211" t="s">
        <v>1356</v>
      </c>
      <c r="E68" s="213">
        <v>869.0</v>
      </c>
      <c r="F68" s="213">
        <v>32.0</v>
      </c>
      <c r="G68" s="213">
        <v>11.0</v>
      </c>
      <c r="H68" s="213">
        <v>28.0</v>
      </c>
      <c r="I68" s="213">
        <v>39.0</v>
      </c>
      <c r="J68" s="213">
        <v>0.282051</v>
      </c>
      <c r="K68" s="211" t="s">
        <v>6579</v>
      </c>
      <c r="L68" s="211">
        <v>5.551682423E9</v>
      </c>
      <c r="M68" s="211" t="s">
        <v>1350</v>
      </c>
      <c r="N68" s="211" t="s">
        <v>6345</v>
      </c>
      <c r="O68" s="211" t="s">
        <v>6580</v>
      </c>
      <c r="P68" s="211" t="s">
        <v>2137</v>
      </c>
      <c r="Q68" s="230">
        <f>COUNTIF('Hedef Liste Elazığ'!A:A,A68)</f>
        <v>1</v>
      </c>
    </row>
    <row r="69" ht="15.75" hidden="1" customHeight="1">
      <c r="A69" s="211" t="s">
        <v>6581</v>
      </c>
      <c r="B69" s="211" t="s">
        <v>6582</v>
      </c>
      <c r="C69" s="212" t="s">
        <v>2897</v>
      </c>
      <c r="D69" s="211" t="s">
        <v>1370</v>
      </c>
      <c r="E69" s="213">
        <v>3044.0</v>
      </c>
      <c r="F69" s="213">
        <v>116.0</v>
      </c>
      <c r="G69" s="213">
        <v>0.0</v>
      </c>
      <c r="H69" s="213">
        <v>54.0</v>
      </c>
      <c r="I69" s="213">
        <v>54.0</v>
      </c>
      <c r="J69" s="213">
        <v>0.0</v>
      </c>
      <c r="K69" s="211" t="s">
        <v>6583</v>
      </c>
      <c r="L69" s="211">
        <v>5.539552305E9</v>
      </c>
      <c r="M69" s="211" t="s">
        <v>1350</v>
      </c>
      <c r="N69" s="211" t="s">
        <v>6361</v>
      </c>
      <c r="O69" s="211" t="s">
        <v>6584</v>
      </c>
      <c r="P69" s="211" t="s">
        <v>2137</v>
      </c>
      <c r="Q69" s="230">
        <f>COUNTIF('Hedef Liste Elazığ'!A:A,A69)</f>
        <v>1</v>
      </c>
    </row>
    <row r="70" ht="15.75" hidden="1" customHeight="1">
      <c r="A70" s="211" t="s">
        <v>6585</v>
      </c>
      <c r="B70" s="211" t="s">
        <v>6586</v>
      </c>
      <c r="C70" s="212" t="s">
        <v>2897</v>
      </c>
      <c r="D70" s="211" t="s">
        <v>1443</v>
      </c>
      <c r="E70" s="213">
        <v>280.0</v>
      </c>
      <c r="F70" s="211"/>
      <c r="G70" s="213">
        <v>0.0</v>
      </c>
      <c r="H70" s="213">
        <v>41.0</v>
      </c>
      <c r="I70" s="213">
        <v>41.0</v>
      </c>
      <c r="J70" s="213">
        <v>0.0</v>
      </c>
      <c r="K70" s="211" t="s">
        <v>6587</v>
      </c>
      <c r="L70" s="211">
        <v>5.38470414E9</v>
      </c>
      <c r="M70" s="211" t="s">
        <v>1350</v>
      </c>
      <c r="N70" s="211" t="s">
        <v>6355</v>
      </c>
      <c r="O70" s="211" t="s">
        <v>6588</v>
      </c>
      <c r="P70" s="211" t="s">
        <v>2165</v>
      </c>
      <c r="Q70" s="230">
        <f>COUNTIF('Hedef Liste Elazığ'!A:A,A70)</f>
        <v>0</v>
      </c>
    </row>
    <row r="71" ht="15.75" hidden="1" customHeight="1">
      <c r="A71" s="211" t="s">
        <v>6589</v>
      </c>
      <c r="B71" s="211" t="s">
        <v>6590</v>
      </c>
      <c r="C71" s="212" t="s">
        <v>2897</v>
      </c>
      <c r="D71" s="211" t="s">
        <v>1378</v>
      </c>
      <c r="E71" s="213">
        <v>1425.0</v>
      </c>
      <c r="F71" s="213">
        <v>67.0</v>
      </c>
      <c r="G71" s="213">
        <v>0.0</v>
      </c>
      <c r="H71" s="213">
        <v>17.0</v>
      </c>
      <c r="I71" s="213">
        <v>17.0</v>
      </c>
      <c r="J71" s="213">
        <v>0.0</v>
      </c>
      <c r="K71" s="211" t="s">
        <v>6591</v>
      </c>
      <c r="L71" s="211">
        <v>4.242380835E9</v>
      </c>
      <c r="M71" s="211" t="s">
        <v>1350</v>
      </c>
      <c r="N71" s="211" t="s">
        <v>4595</v>
      </c>
      <c r="O71" s="211" t="s">
        <v>6592</v>
      </c>
      <c r="P71" s="211" t="s">
        <v>2137</v>
      </c>
      <c r="Q71" s="230">
        <f>COUNTIF('Hedef Liste Elazığ'!A:A,A71)</f>
        <v>1</v>
      </c>
    </row>
    <row r="72" ht="15.75" hidden="1" customHeight="1">
      <c r="A72" s="211" t="s">
        <v>6052</v>
      </c>
      <c r="B72" s="211" t="s">
        <v>6053</v>
      </c>
      <c r="C72" s="212" t="s">
        <v>2897</v>
      </c>
      <c r="D72" s="211" t="s">
        <v>1364</v>
      </c>
      <c r="E72" s="213">
        <v>425.0</v>
      </c>
      <c r="F72" s="213">
        <v>17.0</v>
      </c>
      <c r="G72" s="213">
        <v>0.0</v>
      </c>
      <c r="H72" s="213">
        <v>5.0</v>
      </c>
      <c r="I72" s="213">
        <v>5.0</v>
      </c>
      <c r="J72" s="213">
        <v>0.0</v>
      </c>
      <c r="K72" s="211" t="s">
        <v>6593</v>
      </c>
      <c r="L72" s="211">
        <v>5.336072384E9</v>
      </c>
      <c r="M72" s="211" t="s">
        <v>1350</v>
      </c>
      <c r="N72" s="211" t="s">
        <v>6547</v>
      </c>
      <c r="O72" s="211" t="s">
        <v>6055</v>
      </c>
      <c r="P72" s="211" t="s">
        <v>2137</v>
      </c>
      <c r="Q72" s="230">
        <f>COUNTIF('Hedef Liste Elazığ'!A:A,A72)</f>
        <v>1</v>
      </c>
    </row>
    <row r="73" ht="15.75" hidden="1" customHeight="1">
      <c r="A73" s="211" t="s">
        <v>6594</v>
      </c>
      <c r="B73" s="211" t="s">
        <v>6595</v>
      </c>
      <c r="C73" s="212" t="s">
        <v>2897</v>
      </c>
      <c r="D73" s="211" t="s">
        <v>1356</v>
      </c>
      <c r="E73" s="213">
        <v>5203.0</v>
      </c>
      <c r="F73" s="213">
        <v>341.0</v>
      </c>
      <c r="G73" s="213">
        <v>0.0</v>
      </c>
      <c r="H73" s="213">
        <v>29.0</v>
      </c>
      <c r="I73" s="213">
        <v>29.0</v>
      </c>
      <c r="J73" s="213">
        <v>0.0</v>
      </c>
      <c r="K73" s="211" t="s">
        <v>6596</v>
      </c>
      <c r="L73" s="211">
        <v>4.244112323E9</v>
      </c>
      <c r="M73" s="211" t="s">
        <v>1350</v>
      </c>
      <c r="N73" s="211" t="s">
        <v>6389</v>
      </c>
      <c r="O73" s="211" t="s">
        <v>6597</v>
      </c>
      <c r="P73" s="211" t="s">
        <v>2137</v>
      </c>
      <c r="Q73" s="230">
        <f>COUNTIF('Hedef Liste Elazığ'!A:A,A73)</f>
        <v>1</v>
      </c>
    </row>
    <row r="74" ht="15.75" hidden="1" customHeight="1">
      <c r="A74" s="211" t="s">
        <v>6598</v>
      </c>
      <c r="B74" s="211" t="s">
        <v>6599</v>
      </c>
      <c r="C74" s="212" t="s">
        <v>2897</v>
      </c>
      <c r="D74" s="211" t="s">
        <v>1356</v>
      </c>
      <c r="E74" s="213">
        <v>10566.0</v>
      </c>
      <c r="F74" s="213">
        <v>567.0</v>
      </c>
      <c r="G74" s="213">
        <v>1.0</v>
      </c>
      <c r="H74" s="213">
        <v>14.0</v>
      </c>
      <c r="I74" s="213">
        <v>15.0</v>
      </c>
      <c r="J74" s="213">
        <v>0.066667</v>
      </c>
      <c r="K74" s="211" t="s">
        <v>6600</v>
      </c>
      <c r="L74" s="211">
        <v>4.245020509E9</v>
      </c>
      <c r="M74" s="211" t="s">
        <v>1350</v>
      </c>
      <c r="N74" s="211" t="s">
        <v>1565</v>
      </c>
      <c r="O74" s="211" t="s">
        <v>6601</v>
      </c>
      <c r="P74" s="211" t="s">
        <v>2137</v>
      </c>
      <c r="Q74" s="230">
        <f>COUNTIF('Hedef Liste Elazığ'!A:A,A74)</f>
        <v>1</v>
      </c>
    </row>
    <row r="75" ht="15.75" hidden="1" customHeight="1">
      <c r="A75" s="211" t="s">
        <v>6602</v>
      </c>
      <c r="B75" s="211" t="s">
        <v>6603</v>
      </c>
      <c r="C75" s="212" t="s">
        <v>2897</v>
      </c>
      <c r="D75" s="211" t="s">
        <v>1507</v>
      </c>
      <c r="E75" s="213">
        <v>1172.0</v>
      </c>
      <c r="F75" s="213">
        <v>57.0</v>
      </c>
      <c r="G75" s="213">
        <v>0.0</v>
      </c>
      <c r="H75" s="213">
        <v>67.0</v>
      </c>
      <c r="I75" s="213">
        <v>67.0</v>
      </c>
      <c r="J75" s="213">
        <v>0.0</v>
      </c>
      <c r="K75" s="211" t="s">
        <v>6604</v>
      </c>
      <c r="L75" s="211">
        <v>4.24247004E9</v>
      </c>
      <c r="M75" s="211" t="s">
        <v>1350</v>
      </c>
      <c r="N75" s="211" t="s">
        <v>6345</v>
      </c>
      <c r="O75" s="211" t="s">
        <v>6605</v>
      </c>
      <c r="P75" s="211" t="s">
        <v>2137</v>
      </c>
      <c r="Q75" s="230">
        <f>COUNTIF('Hedef Liste Elazığ'!A:A,A75)</f>
        <v>1</v>
      </c>
    </row>
    <row r="76" ht="15.75" hidden="1" customHeight="1">
      <c r="A76" s="211" t="s">
        <v>6606</v>
      </c>
      <c r="B76" s="211" t="s">
        <v>6607</v>
      </c>
      <c r="C76" s="212" t="s">
        <v>2909</v>
      </c>
      <c r="D76" s="211" t="s">
        <v>1507</v>
      </c>
      <c r="E76" s="213">
        <v>63.0</v>
      </c>
      <c r="F76" s="211"/>
      <c r="G76" s="213">
        <v>0.0</v>
      </c>
      <c r="H76" s="213">
        <v>25.0</v>
      </c>
      <c r="I76" s="213">
        <v>25.0</v>
      </c>
      <c r="J76" s="213">
        <v>0.0</v>
      </c>
      <c r="K76" s="211" t="s">
        <v>6608</v>
      </c>
      <c r="L76" s="211">
        <v>5.525708223E9</v>
      </c>
      <c r="M76" s="211" t="s">
        <v>1350</v>
      </c>
      <c r="N76" s="211" t="s">
        <v>6371</v>
      </c>
      <c r="O76" s="211" t="s">
        <v>6609</v>
      </c>
      <c r="P76" s="211" t="s">
        <v>2137</v>
      </c>
      <c r="Q76" s="230">
        <f>COUNTIF('Hedef Liste Elazığ'!A:A,A76)</f>
        <v>1</v>
      </c>
    </row>
    <row r="77" ht="15.75" hidden="1" customHeight="1">
      <c r="A77" s="211" t="s">
        <v>6610</v>
      </c>
      <c r="B77" s="211" t="s">
        <v>6611</v>
      </c>
      <c r="C77" s="212" t="s">
        <v>2897</v>
      </c>
      <c r="D77" s="211" t="s">
        <v>1507</v>
      </c>
      <c r="E77" s="213">
        <v>226.0</v>
      </c>
      <c r="F77" s="213">
        <v>25.0</v>
      </c>
      <c r="G77" s="213">
        <v>0.0</v>
      </c>
      <c r="H77" s="213">
        <v>54.0</v>
      </c>
      <c r="I77" s="213">
        <v>54.0</v>
      </c>
      <c r="J77" s="213">
        <v>0.0</v>
      </c>
      <c r="K77" s="211" t="s">
        <v>6612</v>
      </c>
      <c r="L77" s="211">
        <v>5.414262723E9</v>
      </c>
      <c r="M77" s="211" t="s">
        <v>1350</v>
      </c>
      <c r="N77" s="211" t="s">
        <v>1565</v>
      </c>
      <c r="O77" s="211" t="s">
        <v>6613</v>
      </c>
      <c r="P77" s="211" t="s">
        <v>2137</v>
      </c>
      <c r="Q77" s="230">
        <f>COUNTIF('Hedef Liste Elazığ'!A:A,A77)</f>
        <v>1</v>
      </c>
    </row>
    <row r="78" ht="15.75" hidden="1" customHeight="1">
      <c r="A78" s="211" t="s">
        <v>6614</v>
      </c>
      <c r="B78" s="211" t="s">
        <v>6615</v>
      </c>
      <c r="C78" s="212" t="s">
        <v>2909</v>
      </c>
      <c r="D78" s="211" t="s">
        <v>1507</v>
      </c>
      <c r="E78" s="213">
        <v>131.0</v>
      </c>
      <c r="F78" s="211"/>
      <c r="G78" s="213">
        <v>0.0</v>
      </c>
      <c r="H78" s="213">
        <v>26.0</v>
      </c>
      <c r="I78" s="213">
        <v>26.0</v>
      </c>
      <c r="J78" s="213">
        <v>0.0</v>
      </c>
      <c r="K78" s="211" t="s">
        <v>6616</v>
      </c>
      <c r="L78" s="211">
        <v>5.411232623E9</v>
      </c>
      <c r="M78" s="211" t="s">
        <v>1350</v>
      </c>
      <c r="N78" s="211" t="s">
        <v>6366</v>
      </c>
      <c r="O78" s="211" t="s">
        <v>6617</v>
      </c>
      <c r="P78" s="211" t="s">
        <v>2137</v>
      </c>
      <c r="Q78" s="230">
        <f>COUNTIF('Hedef Liste Elazığ'!A:A,A78)</f>
        <v>1</v>
      </c>
    </row>
    <row r="79" ht="15.75" hidden="1" customHeight="1">
      <c r="A79" s="211" t="s">
        <v>6618</v>
      </c>
      <c r="B79" s="211" t="s">
        <v>6619</v>
      </c>
      <c r="C79" s="212" t="s">
        <v>2897</v>
      </c>
      <c r="D79" s="211" t="s">
        <v>1597</v>
      </c>
      <c r="E79" s="213">
        <v>2038.0</v>
      </c>
      <c r="F79" s="213">
        <v>72.0</v>
      </c>
      <c r="G79" s="213">
        <v>0.0</v>
      </c>
      <c r="H79" s="213">
        <v>14.0</v>
      </c>
      <c r="I79" s="213">
        <v>14.0</v>
      </c>
      <c r="J79" s="213">
        <v>0.0</v>
      </c>
      <c r="K79" s="211" t="s">
        <v>6620</v>
      </c>
      <c r="L79" s="211">
        <v>4.242341617E9</v>
      </c>
      <c r="M79" s="211" t="s">
        <v>1350</v>
      </c>
      <c r="N79" s="211" t="s">
        <v>6380</v>
      </c>
      <c r="O79" s="211" t="s">
        <v>6621</v>
      </c>
      <c r="P79" s="211" t="s">
        <v>2137</v>
      </c>
      <c r="Q79" s="230">
        <f>COUNTIF('Hedef Liste Elazığ'!A:A,A79)</f>
        <v>1</v>
      </c>
    </row>
    <row r="80" ht="15.75" hidden="1" customHeight="1">
      <c r="A80" s="211" t="s">
        <v>6622</v>
      </c>
      <c r="B80" s="211" t="s">
        <v>6623</v>
      </c>
      <c r="C80" s="212" t="s">
        <v>2897</v>
      </c>
      <c r="D80" s="211" t="s">
        <v>1370</v>
      </c>
      <c r="E80" s="213">
        <v>419.0</v>
      </c>
      <c r="F80" s="213">
        <v>13.0</v>
      </c>
      <c r="G80" s="213">
        <v>61.0</v>
      </c>
      <c r="H80" s="213">
        <v>7.0</v>
      </c>
      <c r="I80" s="213">
        <v>68.0</v>
      </c>
      <c r="J80" s="213">
        <v>0.897059</v>
      </c>
      <c r="K80" s="211" t="s">
        <v>6624</v>
      </c>
      <c r="L80" s="211">
        <v>5.342415575E9</v>
      </c>
      <c r="M80" s="211" t="s">
        <v>6625</v>
      </c>
      <c r="N80" s="211" t="s">
        <v>6626</v>
      </c>
      <c r="O80" s="211" t="s">
        <v>6627</v>
      </c>
      <c r="P80" s="211" t="s">
        <v>2137</v>
      </c>
      <c r="Q80" s="230">
        <f>COUNTIF('Hedef Liste Elazığ'!A:A,A80)</f>
        <v>0</v>
      </c>
    </row>
    <row r="81" ht="15.75" hidden="1" customHeight="1">
      <c r="A81" s="211" t="s">
        <v>6030</v>
      </c>
      <c r="B81" s="211" t="s">
        <v>6031</v>
      </c>
      <c r="C81" s="212" t="s">
        <v>2897</v>
      </c>
      <c r="D81" s="211" t="s">
        <v>1507</v>
      </c>
      <c r="E81" s="213">
        <v>1064.0</v>
      </c>
      <c r="F81" s="213">
        <v>50.0</v>
      </c>
      <c r="G81" s="213">
        <v>0.0</v>
      </c>
      <c r="H81" s="213">
        <v>29.0</v>
      </c>
      <c r="I81" s="213">
        <v>29.0</v>
      </c>
      <c r="J81" s="213">
        <v>0.0</v>
      </c>
      <c r="K81" s="211" t="s">
        <v>6628</v>
      </c>
      <c r="L81" s="211">
        <v>4.242181832E9</v>
      </c>
      <c r="M81" s="211" t="s">
        <v>1350</v>
      </c>
      <c r="N81" s="211" t="s">
        <v>1565</v>
      </c>
      <c r="O81" s="211" t="s">
        <v>6033</v>
      </c>
      <c r="P81" s="211" t="s">
        <v>2137</v>
      </c>
      <c r="Q81" s="230">
        <f>COUNTIF('Hedef Liste Elazığ'!A:A,A81)</f>
        <v>1</v>
      </c>
    </row>
    <row r="82" ht="15.75" hidden="1" customHeight="1">
      <c r="A82" s="211" t="s">
        <v>5993</v>
      </c>
      <c r="B82" s="211" t="s">
        <v>5994</v>
      </c>
      <c r="C82" s="212" t="s">
        <v>2897</v>
      </c>
      <c r="D82" s="211" t="s">
        <v>1385</v>
      </c>
      <c r="E82" s="213">
        <v>828.0</v>
      </c>
      <c r="F82" s="213">
        <v>67.0</v>
      </c>
      <c r="G82" s="213">
        <v>0.0</v>
      </c>
      <c r="H82" s="213">
        <v>46.0</v>
      </c>
      <c r="I82" s="213">
        <v>46.0</v>
      </c>
      <c r="J82" s="213">
        <v>0.0</v>
      </c>
      <c r="K82" s="211" t="s">
        <v>6629</v>
      </c>
      <c r="L82" s="211">
        <v>4.24247997E9</v>
      </c>
      <c r="M82" s="211" t="s">
        <v>1350</v>
      </c>
      <c r="N82" s="211" t="s">
        <v>1565</v>
      </c>
      <c r="O82" s="211" t="s">
        <v>6630</v>
      </c>
      <c r="P82" s="211" t="s">
        <v>2137</v>
      </c>
      <c r="Q82" s="230">
        <f>COUNTIF('Hedef Liste Elazığ'!A:A,A82)</f>
        <v>1</v>
      </c>
    </row>
    <row r="83" ht="15.75" hidden="1" customHeight="1">
      <c r="A83" s="211" t="s">
        <v>6631</v>
      </c>
      <c r="B83" s="211" t="s">
        <v>6632</v>
      </c>
      <c r="C83" s="212" t="s">
        <v>2897</v>
      </c>
      <c r="D83" s="211" t="s">
        <v>1378</v>
      </c>
      <c r="E83" s="213">
        <v>1952.0</v>
      </c>
      <c r="F83" s="213">
        <v>119.0</v>
      </c>
      <c r="G83" s="213">
        <v>0.0</v>
      </c>
      <c r="H83" s="213">
        <v>38.0</v>
      </c>
      <c r="I83" s="213">
        <v>38.0</v>
      </c>
      <c r="J83" s="213">
        <v>0.0</v>
      </c>
      <c r="K83" s="211" t="s">
        <v>6633</v>
      </c>
      <c r="L83" s="211">
        <v>4.2423369E9</v>
      </c>
      <c r="M83" s="211" t="s">
        <v>1350</v>
      </c>
      <c r="N83" s="211" t="s">
        <v>6366</v>
      </c>
      <c r="O83" s="211" t="s">
        <v>6634</v>
      </c>
      <c r="P83" s="211" t="s">
        <v>2137</v>
      </c>
      <c r="Q83" s="230">
        <f>COUNTIF('Hedef Liste Elazığ'!A:A,A83)</f>
        <v>1</v>
      </c>
    </row>
    <row r="84" ht="15.75" hidden="1" customHeight="1">
      <c r="A84" s="211" t="s">
        <v>6635</v>
      </c>
      <c r="B84" s="211" t="s">
        <v>6636</v>
      </c>
      <c r="C84" s="212" t="s">
        <v>2897</v>
      </c>
      <c r="D84" s="211" t="s">
        <v>1577</v>
      </c>
      <c r="E84" s="213">
        <v>600.0</v>
      </c>
      <c r="F84" s="213">
        <v>21.0</v>
      </c>
      <c r="G84" s="213">
        <v>84.0</v>
      </c>
      <c r="H84" s="213">
        <v>3.0</v>
      </c>
      <c r="I84" s="213">
        <v>87.0</v>
      </c>
      <c r="J84" s="213">
        <v>0.965517</v>
      </c>
      <c r="K84" s="211" t="s">
        <v>2163</v>
      </c>
      <c r="L84" s="211">
        <v>9.999999999E9</v>
      </c>
      <c r="M84" s="211" t="s">
        <v>1350</v>
      </c>
      <c r="N84" s="211" t="s">
        <v>6355</v>
      </c>
      <c r="O84" s="211" t="s">
        <v>6637</v>
      </c>
      <c r="P84" s="211" t="s">
        <v>2165</v>
      </c>
      <c r="Q84" s="230">
        <f>COUNTIF('Hedef Liste Elazığ'!A:A,A84)</f>
        <v>0</v>
      </c>
    </row>
    <row r="85" ht="15.75" hidden="1" customHeight="1">
      <c r="A85" s="211" t="s">
        <v>6638</v>
      </c>
      <c r="B85" s="211" t="s">
        <v>6639</v>
      </c>
      <c r="C85" s="212" t="s">
        <v>2897</v>
      </c>
      <c r="D85" s="211" t="s">
        <v>1356</v>
      </c>
      <c r="E85" s="213">
        <v>804.0</v>
      </c>
      <c r="F85" s="213">
        <v>40.0</v>
      </c>
      <c r="G85" s="213">
        <v>0.0</v>
      </c>
      <c r="H85" s="213">
        <v>13.0</v>
      </c>
      <c r="I85" s="213">
        <v>13.0</v>
      </c>
      <c r="J85" s="213">
        <v>0.0</v>
      </c>
      <c r="K85" s="211" t="s">
        <v>6640</v>
      </c>
      <c r="L85" s="211">
        <v>4.24237303E9</v>
      </c>
      <c r="M85" s="211" t="s">
        <v>1350</v>
      </c>
      <c r="N85" s="211" t="s">
        <v>6371</v>
      </c>
      <c r="O85" s="211" t="s">
        <v>6641</v>
      </c>
      <c r="P85" s="211" t="s">
        <v>2137</v>
      </c>
      <c r="Q85" s="230">
        <f>COUNTIF('Hedef Liste Elazığ'!A:A,A85)</f>
        <v>1</v>
      </c>
    </row>
    <row r="86" ht="15.75" hidden="1" customHeight="1">
      <c r="A86" s="211" t="s">
        <v>5989</v>
      </c>
      <c r="B86" s="211" t="s">
        <v>5990</v>
      </c>
      <c r="C86" s="212" t="s">
        <v>2897</v>
      </c>
      <c r="D86" s="211" t="s">
        <v>1378</v>
      </c>
      <c r="E86" s="213">
        <v>390.0</v>
      </c>
      <c r="F86" s="211"/>
      <c r="G86" s="213">
        <v>0.0</v>
      </c>
      <c r="H86" s="213">
        <v>29.0</v>
      </c>
      <c r="I86" s="213">
        <v>29.0</v>
      </c>
      <c r="J86" s="213">
        <v>0.0</v>
      </c>
      <c r="K86" s="211" t="s">
        <v>6642</v>
      </c>
      <c r="L86" s="211">
        <v>4.242476565E9</v>
      </c>
      <c r="M86" s="211" t="s">
        <v>1350</v>
      </c>
      <c r="N86" s="211" t="s">
        <v>6355</v>
      </c>
      <c r="O86" s="211" t="s">
        <v>5992</v>
      </c>
      <c r="P86" s="211" t="s">
        <v>2137</v>
      </c>
      <c r="Q86" s="230">
        <f>COUNTIF('Hedef Liste Elazığ'!A:A,A86)</f>
        <v>1</v>
      </c>
    </row>
    <row r="87" ht="15.75" hidden="1" customHeight="1">
      <c r="A87" s="211" t="s">
        <v>6643</v>
      </c>
      <c r="B87" s="211" t="s">
        <v>6644</v>
      </c>
      <c r="C87" s="212" t="s">
        <v>2897</v>
      </c>
      <c r="D87" s="211" t="s">
        <v>1385</v>
      </c>
      <c r="E87" s="213">
        <v>342.0</v>
      </c>
      <c r="F87" s="213">
        <v>17.0</v>
      </c>
      <c r="G87" s="213">
        <v>58.0</v>
      </c>
      <c r="H87" s="213">
        <v>0.0</v>
      </c>
      <c r="I87" s="213">
        <v>58.0</v>
      </c>
      <c r="J87" s="213">
        <v>1.0</v>
      </c>
      <c r="K87" s="211" t="s">
        <v>2163</v>
      </c>
      <c r="L87" s="211">
        <v>9.999999999E9</v>
      </c>
      <c r="M87" s="211" t="s">
        <v>1350</v>
      </c>
      <c r="N87" s="211" t="s">
        <v>1565</v>
      </c>
      <c r="O87" s="211" t="s">
        <v>6645</v>
      </c>
      <c r="P87" s="211" t="s">
        <v>2165</v>
      </c>
      <c r="Q87" s="230">
        <f>COUNTIF('Hedef Liste Elazığ'!A:A,A87)</f>
        <v>0</v>
      </c>
    </row>
    <row r="88" ht="15.75" hidden="1" customHeight="1">
      <c r="A88" s="211" t="s">
        <v>6646</v>
      </c>
      <c r="B88" s="211" t="s">
        <v>6647</v>
      </c>
      <c r="C88" s="212" t="s">
        <v>2897</v>
      </c>
      <c r="D88" s="211" t="s">
        <v>1385</v>
      </c>
      <c r="E88" s="213">
        <v>617.0</v>
      </c>
      <c r="F88" s="213">
        <v>12.0</v>
      </c>
      <c r="G88" s="213">
        <v>0.0</v>
      </c>
      <c r="H88" s="213">
        <v>32.0</v>
      </c>
      <c r="I88" s="213">
        <v>32.0</v>
      </c>
      <c r="J88" s="213">
        <v>0.0</v>
      </c>
      <c r="K88" s="211" t="s">
        <v>6648</v>
      </c>
      <c r="L88" s="211">
        <v>4.24999181E9</v>
      </c>
      <c r="M88" s="211" t="s">
        <v>1350</v>
      </c>
      <c r="N88" s="211" t="s">
        <v>2342</v>
      </c>
      <c r="O88" s="211" t="s">
        <v>6649</v>
      </c>
      <c r="P88" s="211" t="s">
        <v>2137</v>
      </c>
      <c r="Q88" s="230">
        <f>COUNTIF('Hedef Liste Elazığ'!A:A,A88)</f>
        <v>1</v>
      </c>
    </row>
    <row r="89" ht="15.75" hidden="1" customHeight="1">
      <c r="A89" s="211" t="s">
        <v>6650</v>
      </c>
      <c r="B89" s="211" t="s">
        <v>6651</v>
      </c>
      <c r="C89" s="212" t="s">
        <v>2897</v>
      </c>
      <c r="D89" s="211" t="s">
        <v>1364</v>
      </c>
      <c r="E89" s="213">
        <v>1402.0</v>
      </c>
      <c r="F89" s="213">
        <v>61.0</v>
      </c>
      <c r="G89" s="213">
        <v>0.0</v>
      </c>
      <c r="H89" s="213">
        <v>16.0</v>
      </c>
      <c r="I89" s="213">
        <v>16.0</v>
      </c>
      <c r="J89" s="213">
        <v>0.0</v>
      </c>
      <c r="K89" s="211" t="s">
        <v>6652</v>
      </c>
      <c r="L89" s="211">
        <v>4.242127744E9</v>
      </c>
      <c r="M89" s="211" t="s">
        <v>1350</v>
      </c>
      <c r="N89" s="211" t="s">
        <v>4595</v>
      </c>
      <c r="O89" s="211" t="s">
        <v>6653</v>
      </c>
      <c r="P89" s="211" t="s">
        <v>2137</v>
      </c>
      <c r="Q89" s="230">
        <f>COUNTIF('Hedef Liste Elazığ'!A:A,A89)</f>
        <v>1</v>
      </c>
    </row>
    <row r="90" ht="15.75" hidden="1" customHeight="1">
      <c r="A90" s="211" t="s">
        <v>5978</v>
      </c>
      <c r="B90" s="211" t="s">
        <v>6654</v>
      </c>
      <c r="C90" s="212" t="s">
        <v>2909</v>
      </c>
      <c r="D90" s="211" t="s">
        <v>1597</v>
      </c>
      <c r="E90" s="213">
        <v>2118.0</v>
      </c>
      <c r="F90" s="211"/>
      <c r="G90" s="213">
        <v>0.0</v>
      </c>
      <c r="H90" s="213">
        <v>30.0</v>
      </c>
      <c r="I90" s="213">
        <v>30.0</v>
      </c>
      <c r="J90" s="213">
        <v>0.0</v>
      </c>
      <c r="K90" s="211" t="s">
        <v>6655</v>
      </c>
      <c r="L90" s="211">
        <v>4.245020108E9</v>
      </c>
      <c r="M90" s="211" t="s">
        <v>1350</v>
      </c>
      <c r="N90" s="211" t="s">
        <v>6345</v>
      </c>
      <c r="O90" s="211" t="s">
        <v>6656</v>
      </c>
      <c r="P90" s="211" t="s">
        <v>2137</v>
      </c>
      <c r="Q90" s="230">
        <f>COUNTIF('Hedef Liste Elazığ'!A:A,A90)</f>
        <v>1</v>
      </c>
    </row>
    <row r="91" ht="15.75" hidden="1" customHeight="1">
      <c r="A91" s="211" t="s">
        <v>6657</v>
      </c>
      <c r="B91" s="211" t="s">
        <v>6658</v>
      </c>
      <c r="C91" s="212" t="s">
        <v>2909</v>
      </c>
      <c r="D91" s="211" t="s">
        <v>1370</v>
      </c>
      <c r="E91" s="213">
        <v>586.0</v>
      </c>
      <c r="F91" s="211"/>
      <c r="G91" s="213">
        <v>0.0</v>
      </c>
      <c r="H91" s="213">
        <v>21.0</v>
      </c>
      <c r="I91" s="213">
        <v>21.0</v>
      </c>
      <c r="J91" s="213">
        <v>0.0</v>
      </c>
      <c r="K91" s="211" t="s">
        <v>6659</v>
      </c>
      <c r="L91" s="211">
        <v>5.353920998E9</v>
      </c>
      <c r="M91" s="211" t="s">
        <v>1350</v>
      </c>
      <c r="N91" s="211" t="s">
        <v>6366</v>
      </c>
      <c r="O91" s="211" t="s">
        <v>6660</v>
      </c>
      <c r="P91" s="211" t="s">
        <v>2137</v>
      </c>
      <c r="Q91" s="230">
        <f>COUNTIF('Hedef Liste Elazığ'!A:A,A91)</f>
        <v>1</v>
      </c>
    </row>
    <row r="92" ht="15.75" hidden="1" customHeight="1">
      <c r="A92" s="211" t="s">
        <v>6661</v>
      </c>
      <c r="B92" s="211" t="s">
        <v>6662</v>
      </c>
      <c r="C92" s="212" t="s">
        <v>2897</v>
      </c>
      <c r="D92" s="211" t="s">
        <v>1364</v>
      </c>
      <c r="E92" s="213">
        <v>205.0</v>
      </c>
      <c r="F92" s="213">
        <v>6.0</v>
      </c>
      <c r="G92" s="213">
        <v>0.0</v>
      </c>
      <c r="H92" s="213">
        <v>4.0</v>
      </c>
      <c r="I92" s="213">
        <v>4.0</v>
      </c>
      <c r="J92" s="213">
        <v>0.0</v>
      </c>
      <c r="K92" s="211" t="s">
        <v>6663</v>
      </c>
      <c r="L92" s="211">
        <v>4.242472345E9</v>
      </c>
      <c r="M92" s="211" t="s">
        <v>1350</v>
      </c>
      <c r="N92" s="211" t="s">
        <v>1565</v>
      </c>
      <c r="O92" s="211" t="s">
        <v>6664</v>
      </c>
      <c r="P92" s="211" t="s">
        <v>2137</v>
      </c>
      <c r="Q92" s="230">
        <f>COUNTIF('Hedef Liste Elazığ'!A:A,A92)</f>
        <v>1</v>
      </c>
    </row>
    <row r="93" ht="15.75" hidden="1" customHeight="1">
      <c r="A93" s="211" t="s">
        <v>6071</v>
      </c>
      <c r="B93" s="211" t="s">
        <v>6072</v>
      </c>
      <c r="C93" s="212" t="s">
        <v>2897</v>
      </c>
      <c r="D93" s="211" t="s">
        <v>1789</v>
      </c>
      <c r="E93" s="213">
        <v>498.0</v>
      </c>
      <c r="F93" s="213">
        <v>25.0</v>
      </c>
      <c r="G93" s="213">
        <v>0.0</v>
      </c>
      <c r="H93" s="213">
        <v>11.0</v>
      </c>
      <c r="I93" s="213">
        <v>11.0</v>
      </c>
      <c r="J93" s="213">
        <v>0.0</v>
      </c>
      <c r="K93" s="211" t="s">
        <v>6665</v>
      </c>
      <c r="L93" s="211">
        <v>4.242184318E9</v>
      </c>
      <c r="M93" s="211" t="s">
        <v>1350</v>
      </c>
      <c r="N93" s="211" t="s">
        <v>6547</v>
      </c>
      <c r="O93" s="211" t="s">
        <v>6075</v>
      </c>
      <c r="P93" s="211" t="s">
        <v>2137</v>
      </c>
      <c r="Q93" s="230">
        <f>COUNTIF('Hedef Liste Elazığ'!A:A,A93)</f>
        <v>1</v>
      </c>
    </row>
    <row r="94" ht="15.75" hidden="1" customHeight="1">
      <c r="A94" s="211" t="s">
        <v>6666</v>
      </c>
      <c r="B94" s="211" t="s">
        <v>6667</v>
      </c>
      <c r="C94" s="212" t="s">
        <v>2897</v>
      </c>
      <c r="D94" s="211" t="s">
        <v>1378</v>
      </c>
      <c r="E94" s="213">
        <v>3119.0</v>
      </c>
      <c r="F94" s="213">
        <v>389.0</v>
      </c>
      <c r="G94" s="213">
        <v>0.0</v>
      </c>
      <c r="H94" s="213">
        <v>32.0</v>
      </c>
      <c r="I94" s="213">
        <v>32.0</v>
      </c>
      <c r="J94" s="213">
        <v>0.0</v>
      </c>
      <c r="K94" s="211" t="s">
        <v>6668</v>
      </c>
      <c r="L94" s="211">
        <v>4.242366888E9</v>
      </c>
      <c r="M94" s="211" t="s">
        <v>1350</v>
      </c>
      <c r="N94" s="211" t="s">
        <v>6389</v>
      </c>
      <c r="O94" s="211" t="s">
        <v>6669</v>
      </c>
      <c r="P94" s="211" t="s">
        <v>2137</v>
      </c>
      <c r="Q94" s="230">
        <f>COUNTIF('Hedef Liste Elazığ'!A:A,A94)</f>
        <v>1</v>
      </c>
    </row>
    <row r="95" ht="15.75" hidden="1" customHeight="1">
      <c r="A95" s="211" t="s">
        <v>5963</v>
      </c>
      <c r="B95" s="211" t="s">
        <v>5964</v>
      </c>
      <c r="C95" s="212" t="s">
        <v>2897</v>
      </c>
      <c r="D95" s="211" t="s">
        <v>1507</v>
      </c>
      <c r="E95" s="213">
        <v>172.0</v>
      </c>
      <c r="F95" s="213">
        <v>9.0</v>
      </c>
      <c r="G95" s="213">
        <v>0.0</v>
      </c>
      <c r="H95" s="213">
        <v>59.0</v>
      </c>
      <c r="I95" s="213">
        <v>59.0</v>
      </c>
      <c r="J95" s="213">
        <v>0.0</v>
      </c>
      <c r="K95" s="211" t="s">
        <v>6670</v>
      </c>
      <c r="L95" s="211">
        <v>4.242411698E9</v>
      </c>
      <c r="M95" s="211" t="s">
        <v>1350</v>
      </c>
      <c r="N95" s="211" t="s">
        <v>6355</v>
      </c>
      <c r="O95" s="211" t="s">
        <v>5967</v>
      </c>
      <c r="P95" s="211" t="s">
        <v>2137</v>
      </c>
      <c r="Q95" s="230">
        <f>COUNTIF('Hedef Liste Elazığ'!A:A,A95)</f>
        <v>1</v>
      </c>
    </row>
    <row r="96" ht="15.75" hidden="1" customHeight="1">
      <c r="A96" s="211" t="s">
        <v>6671</v>
      </c>
      <c r="B96" s="211" t="s">
        <v>6672</v>
      </c>
      <c r="C96" s="212" t="s">
        <v>2897</v>
      </c>
      <c r="D96" s="211" t="s">
        <v>1827</v>
      </c>
      <c r="E96" s="213">
        <v>138.0</v>
      </c>
      <c r="F96" s="213">
        <v>6.0</v>
      </c>
      <c r="G96" s="213">
        <v>0.0</v>
      </c>
      <c r="H96" s="213">
        <v>8.0</v>
      </c>
      <c r="I96" s="213">
        <v>8.0</v>
      </c>
      <c r="J96" s="213">
        <v>0.0</v>
      </c>
      <c r="K96" s="211" t="s">
        <v>6673</v>
      </c>
      <c r="L96" s="211">
        <v>4.242473838E9</v>
      </c>
      <c r="M96" s="211" t="s">
        <v>1350</v>
      </c>
      <c r="N96" s="211" t="s">
        <v>6361</v>
      </c>
      <c r="O96" s="211" t="s">
        <v>6674</v>
      </c>
      <c r="P96" s="211" t="s">
        <v>2137</v>
      </c>
      <c r="Q96" s="230">
        <f>COUNTIF('Hedef Liste Elazığ'!A:A,A96)</f>
        <v>1</v>
      </c>
    </row>
    <row r="97" ht="15.75" hidden="1" customHeight="1">
      <c r="A97" s="211" t="s">
        <v>6675</v>
      </c>
      <c r="B97" s="211" t="s">
        <v>6676</v>
      </c>
      <c r="C97" s="212" t="s">
        <v>2897</v>
      </c>
      <c r="D97" s="211" t="s">
        <v>1364</v>
      </c>
      <c r="E97" s="213">
        <v>157.0</v>
      </c>
      <c r="F97" s="213">
        <v>7.0</v>
      </c>
      <c r="G97" s="213">
        <v>11.0</v>
      </c>
      <c r="H97" s="213">
        <v>8.0</v>
      </c>
      <c r="I97" s="213">
        <v>19.0</v>
      </c>
      <c r="J97" s="213">
        <v>0.578947</v>
      </c>
      <c r="K97" s="211" t="s">
        <v>6677</v>
      </c>
      <c r="L97" s="211">
        <v>5.411126219E9</v>
      </c>
      <c r="M97" s="211" t="s">
        <v>1350</v>
      </c>
      <c r="N97" s="211" t="s">
        <v>6361</v>
      </c>
      <c r="O97" s="211" t="s">
        <v>6678</v>
      </c>
      <c r="P97" s="211" t="s">
        <v>2137</v>
      </c>
      <c r="Q97" s="230">
        <f>COUNTIF('Hedef Liste Elazığ'!A:A,A97)</f>
        <v>0</v>
      </c>
    </row>
    <row r="98" ht="15.75" hidden="1" customHeight="1">
      <c r="A98" s="211" t="s">
        <v>6679</v>
      </c>
      <c r="B98" s="211" t="s">
        <v>6680</v>
      </c>
      <c r="C98" s="212" t="s">
        <v>2897</v>
      </c>
      <c r="D98" s="211" t="s">
        <v>1597</v>
      </c>
      <c r="E98" s="213">
        <v>4131.0</v>
      </c>
      <c r="F98" s="213">
        <v>255.0</v>
      </c>
      <c r="G98" s="213">
        <v>0.0</v>
      </c>
      <c r="H98" s="213">
        <v>37.0</v>
      </c>
      <c r="I98" s="213">
        <v>37.0</v>
      </c>
      <c r="J98" s="213">
        <v>0.0</v>
      </c>
      <c r="K98" s="211" t="s">
        <v>6681</v>
      </c>
      <c r="L98" s="211">
        <v>4.242372872E9</v>
      </c>
      <c r="M98" s="211" t="s">
        <v>1350</v>
      </c>
      <c r="N98" s="211" t="s">
        <v>6380</v>
      </c>
      <c r="O98" s="211" t="s">
        <v>6682</v>
      </c>
      <c r="P98" s="211" t="s">
        <v>2137</v>
      </c>
      <c r="Q98" s="230">
        <f>COUNTIF('Hedef Liste Elazığ'!A:A,A98)</f>
        <v>1</v>
      </c>
    </row>
    <row r="99" ht="15.75" hidden="1" customHeight="1">
      <c r="A99" s="211" t="s">
        <v>6683</v>
      </c>
      <c r="B99" s="211" t="s">
        <v>6684</v>
      </c>
      <c r="C99" s="212" t="s">
        <v>2897</v>
      </c>
      <c r="D99" s="211" t="s">
        <v>1507</v>
      </c>
      <c r="E99" s="213">
        <v>301.0</v>
      </c>
      <c r="F99" s="213">
        <v>9.0</v>
      </c>
      <c r="G99" s="213">
        <v>0.0</v>
      </c>
      <c r="H99" s="213">
        <v>67.0</v>
      </c>
      <c r="I99" s="213">
        <v>67.0</v>
      </c>
      <c r="J99" s="213">
        <v>0.0</v>
      </c>
      <c r="K99" s="211" t="s">
        <v>6670</v>
      </c>
      <c r="L99" s="211">
        <v>4.24237066E9</v>
      </c>
      <c r="M99" s="211" t="s">
        <v>1350</v>
      </c>
      <c r="N99" s="211" t="s">
        <v>6380</v>
      </c>
      <c r="O99" s="211" t="s">
        <v>6685</v>
      </c>
      <c r="P99" s="211" t="s">
        <v>2137</v>
      </c>
      <c r="Q99" s="230">
        <f>COUNTIF('Hedef Liste Elazığ'!A:A,A99)</f>
        <v>1</v>
      </c>
    </row>
    <row r="100" ht="15.75" hidden="1" customHeight="1">
      <c r="A100" s="211" t="s">
        <v>6686</v>
      </c>
      <c r="B100" s="211" t="s">
        <v>6687</v>
      </c>
      <c r="C100" s="212" t="s">
        <v>2909</v>
      </c>
      <c r="D100" s="211" t="s">
        <v>1443</v>
      </c>
      <c r="E100" s="213">
        <v>21.0</v>
      </c>
      <c r="F100" s="211"/>
      <c r="G100" s="213">
        <v>0.0</v>
      </c>
      <c r="H100" s="213">
        <v>22.0</v>
      </c>
      <c r="I100" s="213">
        <v>22.0</v>
      </c>
      <c r="J100" s="213">
        <v>0.0</v>
      </c>
      <c r="K100" s="211" t="s">
        <v>6688</v>
      </c>
      <c r="L100" s="211">
        <v>5.527138823E9</v>
      </c>
      <c r="M100" s="211" t="s">
        <v>1350</v>
      </c>
      <c r="N100" s="211" t="s">
        <v>6345</v>
      </c>
      <c r="O100" s="211" t="s">
        <v>6689</v>
      </c>
      <c r="P100" s="211" t="s">
        <v>2137</v>
      </c>
      <c r="Q100" s="230">
        <f>COUNTIF('Hedef Liste Elazığ'!A:A,A100)</f>
        <v>1</v>
      </c>
    </row>
    <row r="101" ht="15.75" hidden="1" customHeight="1">
      <c r="A101" s="211" t="s">
        <v>6690</v>
      </c>
      <c r="B101" s="211" t="s">
        <v>6691</v>
      </c>
      <c r="C101" s="212" t="s">
        <v>2897</v>
      </c>
      <c r="D101" s="211" t="s">
        <v>1688</v>
      </c>
      <c r="E101" s="213">
        <v>132.0</v>
      </c>
      <c r="F101" s="213">
        <v>5.0</v>
      </c>
      <c r="G101" s="213">
        <v>0.0</v>
      </c>
      <c r="H101" s="213">
        <v>30.0</v>
      </c>
      <c r="I101" s="213">
        <v>30.0</v>
      </c>
      <c r="J101" s="213">
        <v>0.0</v>
      </c>
      <c r="K101" s="211" t="s">
        <v>6692</v>
      </c>
      <c r="L101" s="211">
        <v>4.242181323E9</v>
      </c>
      <c r="M101" s="211" t="s">
        <v>1350</v>
      </c>
      <c r="N101" s="211" t="s">
        <v>6366</v>
      </c>
      <c r="O101" s="211" t="s">
        <v>6693</v>
      </c>
      <c r="P101" s="211" t="s">
        <v>2137</v>
      </c>
      <c r="Q101" s="230">
        <f>COUNTIF('Hedef Liste Elazığ'!A:A,A101)</f>
        <v>1</v>
      </c>
    </row>
    <row r="102" ht="15.75" hidden="1" customHeight="1">
      <c r="A102" s="211" t="s">
        <v>5969</v>
      </c>
      <c r="B102" s="211" t="s">
        <v>5970</v>
      </c>
      <c r="C102" s="212" t="s">
        <v>2897</v>
      </c>
      <c r="D102" s="211" t="s">
        <v>1507</v>
      </c>
      <c r="E102" s="213">
        <v>197.0</v>
      </c>
      <c r="F102" s="213">
        <v>3.0</v>
      </c>
      <c r="G102" s="213">
        <v>0.0</v>
      </c>
      <c r="H102" s="213">
        <v>27.0</v>
      </c>
      <c r="I102" s="213">
        <v>27.0</v>
      </c>
      <c r="J102" s="213">
        <v>0.0</v>
      </c>
      <c r="K102" s="211" t="s">
        <v>6694</v>
      </c>
      <c r="L102" s="211">
        <v>5.388308184E9</v>
      </c>
      <c r="M102" s="211" t="s">
        <v>1350</v>
      </c>
      <c r="N102" s="211" t="s">
        <v>6695</v>
      </c>
      <c r="O102" s="211" t="s">
        <v>6696</v>
      </c>
      <c r="P102" s="211" t="s">
        <v>2137</v>
      </c>
      <c r="Q102" s="230">
        <f>COUNTIF('Hedef Liste Elazığ'!A:A,A102)</f>
        <v>1</v>
      </c>
    </row>
    <row r="103" ht="15.75" hidden="1" customHeight="1">
      <c r="A103" s="211" t="s">
        <v>6697</v>
      </c>
      <c r="B103" s="211" t="s">
        <v>6698</v>
      </c>
      <c r="C103" s="212" t="s">
        <v>2897</v>
      </c>
      <c r="D103" s="211" t="s">
        <v>1385</v>
      </c>
      <c r="E103" s="213">
        <v>73.0</v>
      </c>
      <c r="F103" s="213">
        <v>2.0</v>
      </c>
      <c r="G103" s="213">
        <v>0.0</v>
      </c>
      <c r="H103" s="213">
        <v>30.0</v>
      </c>
      <c r="I103" s="213">
        <v>30.0</v>
      </c>
      <c r="J103" s="213">
        <v>0.0</v>
      </c>
      <c r="K103" s="211" t="s">
        <v>6699</v>
      </c>
      <c r="L103" s="211">
        <v>4.242481323E9</v>
      </c>
      <c r="M103" s="211" t="s">
        <v>1350</v>
      </c>
      <c r="N103" s="211" t="s">
        <v>1565</v>
      </c>
      <c r="O103" s="211" t="s">
        <v>6700</v>
      </c>
      <c r="P103" s="211" t="s">
        <v>2137</v>
      </c>
      <c r="Q103" s="230">
        <f>COUNTIF('Hedef Liste Elazığ'!A:A,A103)</f>
        <v>1</v>
      </c>
    </row>
    <row r="104" ht="15.75" hidden="1" customHeight="1">
      <c r="A104" s="211" t="s">
        <v>6701</v>
      </c>
      <c r="B104" s="211" t="s">
        <v>6702</v>
      </c>
      <c r="C104" s="212" t="s">
        <v>2897</v>
      </c>
      <c r="D104" s="211" t="s">
        <v>1507</v>
      </c>
      <c r="E104" s="213">
        <v>196.0</v>
      </c>
      <c r="F104" s="213">
        <v>33.0</v>
      </c>
      <c r="G104" s="213">
        <v>0.0</v>
      </c>
      <c r="H104" s="213">
        <v>29.0</v>
      </c>
      <c r="I104" s="213">
        <v>29.0</v>
      </c>
      <c r="J104" s="213">
        <v>0.0</v>
      </c>
      <c r="K104" s="211" t="s">
        <v>6703</v>
      </c>
      <c r="L104" s="211">
        <v>5.377375379E9</v>
      </c>
      <c r="M104" s="211" t="s">
        <v>1350</v>
      </c>
      <c r="N104" s="211" t="s">
        <v>6355</v>
      </c>
      <c r="O104" s="211" t="s">
        <v>6704</v>
      </c>
      <c r="P104" s="211" t="s">
        <v>2137</v>
      </c>
      <c r="Q104" s="230">
        <f>COUNTIF('Hedef Liste Elazığ'!A:A,A104)</f>
        <v>1</v>
      </c>
    </row>
    <row r="105" ht="15.75" hidden="1" customHeight="1">
      <c r="A105" s="211" t="s">
        <v>6705</v>
      </c>
      <c r="B105" s="211" t="s">
        <v>6706</v>
      </c>
      <c r="C105" s="212" t="s">
        <v>2897</v>
      </c>
      <c r="D105" s="211" t="s">
        <v>1827</v>
      </c>
      <c r="E105" s="213">
        <v>263.0</v>
      </c>
      <c r="F105" s="213">
        <v>21.0</v>
      </c>
      <c r="G105" s="213">
        <v>0.0</v>
      </c>
      <c r="H105" s="213">
        <v>35.0</v>
      </c>
      <c r="I105" s="213">
        <v>35.0</v>
      </c>
      <c r="J105" s="213">
        <v>0.0</v>
      </c>
      <c r="K105" s="211" t="s">
        <v>6707</v>
      </c>
      <c r="L105" s="211">
        <v>4.245026293E9</v>
      </c>
      <c r="M105" s="211" t="s">
        <v>1350</v>
      </c>
      <c r="N105" s="211" t="s">
        <v>6521</v>
      </c>
      <c r="O105" s="211" t="s">
        <v>6708</v>
      </c>
      <c r="P105" s="211" t="s">
        <v>2137</v>
      </c>
      <c r="Q105" s="230">
        <f>COUNTIF('Hedef Liste Elazığ'!A:A,A105)</f>
        <v>1</v>
      </c>
    </row>
    <row r="106" ht="15.75" hidden="1" customHeight="1">
      <c r="A106" s="211" t="s">
        <v>6709</v>
      </c>
      <c r="B106" s="211" t="s">
        <v>6710</v>
      </c>
      <c r="C106" s="212" t="s">
        <v>2897</v>
      </c>
      <c r="D106" s="211" t="s">
        <v>1378</v>
      </c>
      <c r="E106" s="213">
        <v>1170.0</v>
      </c>
      <c r="F106" s="213">
        <v>64.0</v>
      </c>
      <c r="G106" s="213">
        <v>0.0</v>
      </c>
      <c r="H106" s="213">
        <v>94.0</v>
      </c>
      <c r="I106" s="213">
        <v>94.0</v>
      </c>
      <c r="J106" s="213">
        <v>0.0</v>
      </c>
      <c r="K106" s="211" t="s">
        <v>6711</v>
      </c>
      <c r="L106" s="211">
        <v>4.24247105E9</v>
      </c>
      <c r="M106" s="211" t="s">
        <v>1350</v>
      </c>
      <c r="N106" s="211" t="s">
        <v>6345</v>
      </c>
      <c r="O106" s="211" t="s">
        <v>6712</v>
      </c>
      <c r="P106" s="211" t="s">
        <v>2137</v>
      </c>
      <c r="Q106" s="230">
        <f>COUNTIF('Hedef Liste Elazığ'!A:A,A106)</f>
        <v>1</v>
      </c>
    </row>
    <row r="107" ht="15.75" hidden="1" customHeight="1">
      <c r="A107" s="211" t="s">
        <v>6713</v>
      </c>
      <c r="B107" s="211" t="s">
        <v>6714</v>
      </c>
      <c r="C107" s="212" t="s">
        <v>2897</v>
      </c>
      <c r="D107" s="211" t="s">
        <v>1493</v>
      </c>
      <c r="E107" s="213">
        <v>253.0</v>
      </c>
      <c r="F107" s="213">
        <v>95.0</v>
      </c>
      <c r="G107" s="213">
        <v>0.0</v>
      </c>
      <c r="H107" s="213">
        <v>14.0</v>
      </c>
      <c r="I107" s="213">
        <v>14.0</v>
      </c>
      <c r="J107" s="213">
        <v>0.0</v>
      </c>
      <c r="K107" s="211" t="s">
        <v>6715</v>
      </c>
      <c r="L107" s="211">
        <v>5.451912323E9</v>
      </c>
      <c r="M107" s="211" t="s">
        <v>1350</v>
      </c>
      <c r="N107" s="211" t="s">
        <v>6361</v>
      </c>
      <c r="O107" s="211" t="s">
        <v>6716</v>
      </c>
      <c r="P107" s="211" t="s">
        <v>2137</v>
      </c>
      <c r="Q107" s="230">
        <f>COUNTIF('Hedef Liste Elazığ'!A:A,A107)</f>
        <v>1</v>
      </c>
    </row>
    <row r="108" ht="15.75" hidden="1" customHeight="1">
      <c r="A108" s="211" t="s">
        <v>6717</v>
      </c>
      <c r="B108" s="211" t="s">
        <v>6718</v>
      </c>
      <c r="C108" s="212" t="s">
        <v>2897</v>
      </c>
      <c r="D108" s="211" t="s">
        <v>1364</v>
      </c>
      <c r="E108" s="213">
        <v>140.0</v>
      </c>
      <c r="F108" s="213">
        <v>17.0</v>
      </c>
      <c r="G108" s="213">
        <v>0.0</v>
      </c>
      <c r="H108" s="213">
        <v>8.0</v>
      </c>
      <c r="I108" s="213">
        <v>8.0</v>
      </c>
      <c r="J108" s="213">
        <v>0.0</v>
      </c>
      <c r="K108" s="211" t="s">
        <v>6719</v>
      </c>
      <c r="L108" s="211">
        <v>5.322073809E9</v>
      </c>
      <c r="M108" s="211" t="s">
        <v>1350</v>
      </c>
      <c r="N108" s="211" t="s">
        <v>6469</v>
      </c>
      <c r="O108" s="211" t="s">
        <v>6720</v>
      </c>
      <c r="P108" s="211" t="s">
        <v>2137</v>
      </c>
      <c r="Q108" s="230">
        <f>COUNTIF('Hedef Liste Elazığ'!A:A,A108)</f>
        <v>1</v>
      </c>
    </row>
    <row r="109" ht="15.75" hidden="1" customHeight="1">
      <c r="A109" s="211" t="s">
        <v>6721</v>
      </c>
      <c r="B109" s="211" t="s">
        <v>6722</v>
      </c>
      <c r="C109" s="212" t="s">
        <v>2897</v>
      </c>
      <c r="D109" s="211" t="s">
        <v>1577</v>
      </c>
      <c r="E109" s="213">
        <v>110.0</v>
      </c>
      <c r="F109" s="211"/>
      <c r="G109" s="213">
        <v>0.0</v>
      </c>
      <c r="H109" s="213">
        <v>45.0</v>
      </c>
      <c r="I109" s="213">
        <v>45.0</v>
      </c>
      <c r="J109" s="213">
        <v>0.0</v>
      </c>
      <c r="K109" s="211" t="s">
        <v>6723</v>
      </c>
      <c r="L109" s="211">
        <v>5.385009618E9</v>
      </c>
      <c r="M109" s="211" t="s">
        <v>1350</v>
      </c>
      <c r="N109" s="211" t="s">
        <v>6380</v>
      </c>
      <c r="O109" s="211" t="s">
        <v>6724</v>
      </c>
      <c r="P109" s="211" t="s">
        <v>2137</v>
      </c>
      <c r="Q109" s="230">
        <f>COUNTIF('Hedef Liste Elazığ'!A:A,A109)</f>
        <v>1</v>
      </c>
    </row>
    <row r="110" ht="15.75" hidden="1" customHeight="1">
      <c r="A110" s="211" t="s">
        <v>6725</v>
      </c>
      <c r="B110" s="211" t="s">
        <v>6726</v>
      </c>
      <c r="C110" s="212" t="s">
        <v>2897</v>
      </c>
      <c r="D110" s="211" t="s">
        <v>1789</v>
      </c>
      <c r="E110" s="213">
        <v>1556.0</v>
      </c>
      <c r="F110" s="213">
        <v>320.0</v>
      </c>
      <c r="G110" s="213">
        <v>0.0</v>
      </c>
      <c r="H110" s="213">
        <v>18.0</v>
      </c>
      <c r="I110" s="213">
        <v>18.0</v>
      </c>
      <c r="J110" s="213">
        <v>0.0</v>
      </c>
      <c r="K110" s="211" t="s">
        <v>6727</v>
      </c>
      <c r="L110" s="211">
        <v>4.242382223E9</v>
      </c>
      <c r="M110" s="211" t="s">
        <v>1350</v>
      </c>
      <c r="N110" s="211" t="s">
        <v>6366</v>
      </c>
      <c r="O110" s="211" t="s">
        <v>6728</v>
      </c>
      <c r="P110" s="211" t="s">
        <v>2137</v>
      </c>
      <c r="Q110" s="230">
        <f>COUNTIF('Hedef Liste Elazığ'!A:A,A110)</f>
        <v>1</v>
      </c>
    </row>
    <row r="111" ht="15.75" hidden="1" customHeight="1">
      <c r="A111" s="211" t="s">
        <v>6729</v>
      </c>
      <c r="B111" s="211" t="s">
        <v>6730</v>
      </c>
      <c r="C111" s="212" t="s">
        <v>2909</v>
      </c>
      <c r="D111" s="211" t="s">
        <v>1443</v>
      </c>
      <c r="E111" s="213">
        <v>167.0</v>
      </c>
      <c r="F111" s="211"/>
      <c r="G111" s="213">
        <v>0.0</v>
      </c>
      <c r="H111" s="213">
        <v>72.0</v>
      </c>
      <c r="I111" s="213">
        <v>72.0</v>
      </c>
      <c r="J111" s="213">
        <v>0.0</v>
      </c>
      <c r="K111" s="211" t="s">
        <v>6731</v>
      </c>
      <c r="L111" s="211">
        <v>5.524209423E9</v>
      </c>
      <c r="M111" s="211" t="s">
        <v>1350</v>
      </c>
      <c r="N111" s="211" t="s">
        <v>6366</v>
      </c>
      <c r="O111" s="211" t="s">
        <v>6732</v>
      </c>
      <c r="P111" s="211" t="s">
        <v>2137</v>
      </c>
      <c r="Q111" s="230">
        <f>COUNTIF('Hedef Liste Elazığ'!A:A,A111)</f>
        <v>1</v>
      </c>
    </row>
    <row r="112" ht="15.75" hidden="1" customHeight="1">
      <c r="A112" s="211" t="s">
        <v>6733</v>
      </c>
      <c r="B112" s="211" t="s">
        <v>6734</v>
      </c>
      <c r="C112" s="212" t="s">
        <v>2897</v>
      </c>
      <c r="D112" s="211" t="s">
        <v>1597</v>
      </c>
      <c r="E112" s="213">
        <v>1014.0</v>
      </c>
      <c r="F112" s="213">
        <v>129.0</v>
      </c>
      <c r="G112" s="213">
        <v>0.0</v>
      </c>
      <c r="H112" s="213">
        <v>28.0</v>
      </c>
      <c r="I112" s="213">
        <v>28.0</v>
      </c>
      <c r="J112" s="213">
        <v>0.0</v>
      </c>
      <c r="K112" s="211" t="s">
        <v>6735</v>
      </c>
      <c r="L112" s="211">
        <v>4.24233185E9</v>
      </c>
      <c r="M112" s="211" t="s">
        <v>1350</v>
      </c>
      <c r="N112" s="211" t="s">
        <v>6389</v>
      </c>
      <c r="O112" s="211" t="s">
        <v>6736</v>
      </c>
      <c r="P112" s="211" t="s">
        <v>2137</v>
      </c>
      <c r="Q112" s="230">
        <f>COUNTIF('Hedef Liste Elazığ'!A:A,A112)</f>
        <v>1</v>
      </c>
    </row>
    <row r="113" ht="15.75" hidden="1" customHeight="1">
      <c r="A113" s="211" t="s">
        <v>6737</v>
      </c>
      <c r="B113" s="211" t="s">
        <v>6738</v>
      </c>
      <c r="C113" s="212" t="s">
        <v>2897</v>
      </c>
      <c r="D113" s="211" t="s">
        <v>1364</v>
      </c>
      <c r="E113" s="213">
        <v>272.0</v>
      </c>
      <c r="F113" s="213">
        <v>21.0</v>
      </c>
      <c r="G113" s="213">
        <v>8.0</v>
      </c>
      <c r="H113" s="213">
        <v>21.0</v>
      </c>
      <c r="I113" s="213">
        <v>29.0</v>
      </c>
      <c r="J113" s="213">
        <v>0.275862</v>
      </c>
      <c r="K113" s="211" t="s">
        <v>6739</v>
      </c>
      <c r="L113" s="211">
        <v>5.464787896E9</v>
      </c>
      <c r="M113" s="211" t="s">
        <v>1350</v>
      </c>
      <c r="N113" s="211" t="s">
        <v>6350</v>
      </c>
      <c r="O113" s="211" t="s">
        <v>6740</v>
      </c>
      <c r="P113" s="211" t="s">
        <v>2137</v>
      </c>
      <c r="Q113" s="230">
        <f>COUNTIF('Hedef Liste Elazığ'!A:A,A113)</f>
        <v>1</v>
      </c>
    </row>
    <row r="114" ht="15.75" hidden="1" customHeight="1">
      <c r="A114" s="211" t="s">
        <v>6741</v>
      </c>
      <c r="B114" s="211" t="s">
        <v>6742</v>
      </c>
      <c r="C114" s="212" t="s">
        <v>2897</v>
      </c>
      <c r="D114" s="211" t="s">
        <v>1370</v>
      </c>
      <c r="E114" s="213">
        <v>454.0</v>
      </c>
      <c r="F114" s="213">
        <v>22.0</v>
      </c>
      <c r="G114" s="213">
        <v>0.0</v>
      </c>
      <c r="H114" s="213">
        <v>33.0</v>
      </c>
      <c r="I114" s="213">
        <v>33.0</v>
      </c>
      <c r="J114" s="213">
        <v>0.0</v>
      </c>
      <c r="K114" s="211" t="s">
        <v>6743</v>
      </c>
      <c r="L114" s="211">
        <v>5.383686925E9</v>
      </c>
      <c r="M114" s="211" t="s">
        <v>1350</v>
      </c>
      <c r="N114" s="211" t="s">
        <v>6744</v>
      </c>
      <c r="O114" s="211" t="s">
        <v>6745</v>
      </c>
      <c r="P114" s="211" t="s">
        <v>2137</v>
      </c>
      <c r="Q114" s="230">
        <f>COUNTIF('Hedef Liste Elazığ'!A:A,A114)</f>
        <v>1</v>
      </c>
    </row>
    <row r="115" ht="15.75" hidden="1" customHeight="1">
      <c r="A115" s="211" t="s">
        <v>6746</v>
      </c>
      <c r="B115" s="211" t="s">
        <v>6747</v>
      </c>
      <c r="C115" s="212" t="s">
        <v>2897</v>
      </c>
      <c r="D115" s="211" t="s">
        <v>1688</v>
      </c>
      <c r="E115" s="213">
        <v>276.0</v>
      </c>
      <c r="F115" s="213">
        <v>92.0</v>
      </c>
      <c r="G115" s="213">
        <v>0.0</v>
      </c>
      <c r="H115" s="213">
        <v>85.0</v>
      </c>
      <c r="I115" s="213">
        <v>85.0</v>
      </c>
      <c r="J115" s="213">
        <v>0.0</v>
      </c>
      <c r="K115" s="211" t="s">
        <v>6748</v>
      </c>
      <c r="L115" s="211">
        <v>5.317224333E9</v>
      </c>
      <c r="M115" s="211" t="s">
        <v>1350</v>
      </c>
      <c r="N115" s="211" t="s">
        <v>6361</v>
      </c>
      <c r="O115" s="211" t="s">
        <v>6749</v>
      </c>
      <c r="P115" s="211" t="s">
        <v>2137</v>
      </c>
      <c r="Q115" s="230">
        <f>COUNTIF('Hedef Liste Elazığ'!A:A,A115)</f>
        <v>1</v>
      </c>
    </row>
    <row r="116" ht="15.75" hidden="1" customHeight="1">
      <c r="A116" s="211" t="s">
        <v>6750</v>
      </c>
      <c r="B116" s="211" t="s">
        <v>6751</v>
      </c>
      <c r="C116" s="212" t="s">
        <v>2897</v>
      </c>
      <c r="D116" s="211" t="s">
        <v>1364</v>
      </c>
      <c r="E116" s="213">
        <v>258.0</v>
      </c>
      <c r="F116" s="213">
        <v>37.0</v>
      </c>
      <c r="G116" s="213">
        <v>61.0</v>
      </c>
      <c r="H116" s="213">
        <v>7.0</v>
      </c>
      <c r="I116" s="213">
        <v>68.0</v>
      </c>
      <c r="J116" s="213">
        <v>0.897059</v>
      </c>
      <c r="K116" s="211" t="s">
        <v>2216</v>
      </c>
      <c r="L116" s="211">
        <v>5.350483123E9</v>
      </c>
      <c r="M116" s="211" t="s">
        <v>1350</v>
      </c>
      <c r="N116" s="211" t="s">
        <v>6521</v>
      </c>
      <c r="O116" s="211" t="s">
        <v>6752</v>
      </c>
      <c r="P116" s="211" t="s">
        <v>2165</v>
      </c>
      <c r="Q116" s="230">
        <f>COUNTIF('Hedef Liste Elazığ'!A:A,A116)</f>
        <v>0</v>
      </c>
    </row>
    <row r="117" ht="15.75" hidden="1" customHeight="1">
      <c r="A117" s="211" t="s">
        <v>6753</v>
      </c>
      <c r="B117" s="211" t="s">
        <v>6754</v>
      </c>
      <c r="C117" s="212" t="s">
        <v>2897</v>
      </c>
      <c r="D117" s="211" t="s">
        <v>1789</v>
      </c>
      <c r="E117" s="213">
        <v>31.0</v>
      </c>
      <c r="F117" s="211"/>
      <c r="G117" s="213">
        <v>152.0</v>
      </c>
      <c r="H117" s="213">
        <v>36.0</v>
      </c>
      <c r="I117" s="213">
        <v>188.0</v>
      </c>
      <c r="J117" s="213">
        <v>0.808511</v>
      </c>
      <c r="K117" s="211" t="s">
        <v>6755</v>
      </c>
      <c r="L117" s="211">
        <v>4.245028037E9</v>
      </c>
      <c r="M117" s="211" t="s">
        <v>1350</v>
      </c>
      <c r="N117" s="211" t="s">
        <v>6361</v>
      </c>
      <c r="O117" s="211" t="s">
        <v>6756</v>
      </c>
      <c r="P117" s="211" t="s">
        <v>2165</v>
      </c>
      <c r="Q117" s="230">
        <f>COUNTIF('Hedef Liste Elazığ'!A:A,A117)</f>
        <v>0</v>
      </c>
    </row>
    <row r="118" ht="15.75" hidden="1" customHeight="1">
      <c r="A118" s="211" t="s">
        <v>6757</v>
      </c>
      <c r="B118" s="211" t="s">
        <v>6758</v>
      </c>
      <c r="C118" s="212" t="s">
        <v>2897</v>
      </c>
      <c r="D118" s="211" t="s">
        <v>1348</v>
      </c>
      <c r="E118" s="213">
        <v>5580.0</v>
      </c>
      <c r="F118" s="213">
        <v>176.0</v>
      </c>
      <c r="G118" s="213">
        <v>96.0</v>
      </c>
      <c r="H118" s="213">
        <v>1.0</v>
      </c>
      <c r="I118" s="213">
        <v>97.0</v>
      </c>
      <c r="J118" s="213">
        <v>0.989691</v>
      </c>
      <c r="K118" s="211" t="s">
        <v>3443</v>
      </c>
      <c r="L118" s="211">
        <v>2.123363575E9</v>
      </c>
      <c r="M118" s="211" t="s">
        <v>1350</v>
      </c>
      <c r="N118" s="211" t="s">
        <v>1565</v>
      </c>
      <c r="O118" s="211" t="s">
        <v>6759</v>
      </c>
      <c r="P118" s="211" t="s">
        <v>2165</v>
      </c>
      <c r="Q118" s="230">
        <f>COUNTIF('Hedef Liste Elazığ'!A:A,A118)</f>
        <v>0</v>
      </c>
    </row>
    <row r="119" ht="15.75" hidden="1" customHeight="1">
      <c r="A119" s="211" t="s">
        <v>6760</v>
      </c>
      <c r="B119" s="211" t="s">
        <v>6761</v>
      </c>
      <c r="C119" s="212" t="s">
        <v>2897</v>
      </c>
      <c r="D119" s="211" t="s">
        <v>1370</v>
      </c>
      <c r="E119" s="213">
        <v>165.0</v>
      </c>
      <c r="F119" s="213">
        <v>9.0</v>
      </c>
      <c r="G119" s="213">
        <v>0.0</v>
      </c>
      <c r="H119" s="213">
        <v>22.0</v>
      </c>
      <c r="I119" s="213">
        <v>22.0</v>
      </c>
      <c r="J119" s="213">
        <v>0.0</v>
      </c>
      <c r="K119" s="211" t="s">
        <v>6762</v>
      </c>
      <c r="L119" s="211">
        <v>5.013452323E9</v>
      </c>
      <c r="M119" s="211" t="s">
        <v>1350</v>
      </c>
      <c r="N119" s="211" t="s">
        <v>6521</v>
      </c>
      <c r="O119" s="211" t="s">
        <v>6763</v>
      </c>
      <c r="P119" s="211" t="s">
        <v>2137</v>
      </c>
      <c r="Q119" s="230">
        <f>COUNTIF('Hedef Liste Elazığ'!A:A,A119)</f>
        <v>1</v>
      </c>
    </row>
    <row r="120" ht="15.75" hidden="1" customHeight="1">
      <c r="A120" s="211" t="s">
        <v>6764</v>
      </c>
      <c r="B120" s="211" t="s">
        <v>6765</v>
      </c>
      <c r="C120" s="212" t="s">
        <v>2897</v>
      </c>
      <c r="D120" s="211" t="s">
        <v>1789</v>
      </c>
      <c r="E120" s="213">
        <v>568.0</v>
      </c>
      <c r="F120" s="213">
        <v>35.0</v>
      </c>
      <c r="G120" s="213">
        <v>40.0</v>
      </c>
      <c r="H120" s="213">
        <v>3.0</v>
      </c>
      <c r="I120" s="213">
        <v>43.0</v>
      </c>
      <c r="J120" s="213">
        <v>0.930233</v>
      </c>
      <c r="K120" s="211" t="s">
        <v>6755</v>
      </c>
      <c r="L120" s="211">
        <v>4.245022016E9</v>
      </c>
      <c r="M120" s="211" t="s">
        <v>1350</v>
      </c>
      <c r="N120" s="211" t="s">
        <v>1565</v>
      </c>
      <c r="O120" s="211" t="s">
        <v>6766</v>
      </c>
      <c r="P120" s="211" t="s">
        <v>2165</v>
      </c>
      <c r="Q120" s="230">
        <f>COUNTIF('Hedef Liste Elazığ'!A:A,A120)</f>
        <v>0</v>
      </c>
    </row>
    <row r="121" ht="15.75" hidden="1" customHeight="1">
      <c r="A121" s="211" t="s">
        <v>6014</v>
      </c>
      <c r="B121" s="211" t="s">
        <v>6015</v>
      </c>
      <c r="C121" s="212" t="s">
        <v>2897</v>
      </c>
      <c r="D121" s="211" t="s">
        <v>1364</v>
      </c>
      <c r="E121" s="213">
        <v>61.0</v>
      </c>
      <c r="F121" s="211"/>
      <c r="G121" s="213">
        <v>7.0</v>
      </c>
      <c r="H121" s="213">
        <v>15.0</v>
      </c>
      <c r="I121" s="213">
        <v>22.0</v>
      </c>
      <c r="J121" s="213">
        <v>0.318182</v>
      </c>
      <c r="K121" s="211" t="s">
        <v>6767</v>
      </c>
      <c r="L121" s="211">
        <v>5.331206325E9</v>
      </c>
      <c r="M121" s="211" t="s">
        <v>1350</v>
      </c>
      <c r="N121" s="211" t="s">
        <v>6393</v>
      </c>
      <c r="O121" s="211" t="s">
        <v>6768</v>
      </c>
      <c r="P121" s="211" t="s">
        <v>2137</v>
      </c>
      <c r="Q121" s="230">
        <f>COUNTIF('Hedef Liste Elazığ'!A:A,A121)</f>
        <v>1</v>
      </c>
    </row>
    <row r="122" ht="15.75" hidden="1" customHeight="1">
      <c r="A122" s="211" t="s">
        <v>6769</v>
      </c>
      <c r="B122" s="211" t="s">
        <v>6770</v>
      </c>
      <c r="C122" s="212" t="s">
        <v>2897</v>
      </c>
      <c r="D122" s="211" t="s">
        <v>1364</v>
      </c>
      <c r="E122" s="213">
        <v>278.0</v>
      </c>
      <c r="F122" s="213">
        <v>41.0</v>
      </c>
      <c r="G122" s="213">
        <v>86.0</v>
      </c>
      <c r="H122" s="213">
        <v>9.0</v>
      </c>
      <c r="I122" s="213">
        <v>95.0</v>
      </c>
      <c r="J122" s="213">
        <v>0.905263</v>
      </c>
      <c r="K122" s="211" t="s">
        <v>2216</v>
      </c>
      <c r="L122" s="211">
        <v>5.424375743E9</v>
      </c>
      <c r="M122" s="211" t="s">
        <v>1350</v>
      </c>
      <c r="N122" s="211" t="s">
        <v>6469</v>
      </c>
      <c r="O122" s="211" t="s">
        <v>6771</v>
      </c>
      <c r="P122" s="211" t="s">
        <v>2165</v>
      </c>
      <c r="Q122" s="230">
        <f>COUNTIF('Hedef Liste Elazığ'!A:A,A122)</f>
        <v>0</v>
      </c>
    </row>
    <row r="123" ht="15.75" hidden="1" customHeight="1">
      <c r="A123" s="211" t="s">
        <v>6006</v>
      </c>
      <c r="B123" s="211" t="s">
        <v>6007</v>
      </c>
      <c r="C123" s="212" t="s">
        <v>2897</v>
      </c>
      <c r="D123" s="211" t="s">
        <v>1507</v>
      </c>
      <c r="E123" s="213">
        <v>15.0</v>
      </c>
      <c r="F123" s="211"/>
      <c r="G123" s="213">
        <v>0.0</v>
      </c>
      <c r="H123" s="213">
        <v>18.0</v>
      </c>
      <c r="I123" s="213">
        <v>18.0</v>
      </c>
      <c r="J123" s="213">
        <v>0.0</v>
      </c>
      <c r="K123" s="211" t="s">
        <v>6767</v>
      </c>
      <c r="L123" s="211">
        <v>5.331206325E9</v>
      </c>
      <c r="M123" s="211" t="s">
        <v>1350</v>
      </c>
      <c r="N123" s="211" t="s">
        <v>6393</v>
      </c>
      <c r="O123" s="211" t="s">
        <v>6768</v>
      </c>
      <c r="P123" s="211" t="s">
        <v>2137</v>
      </c>
      <c r="Q123" s="230">
        <f>COUNTIF('Hedef Liste Elazığ'!A:A,A123)</f>
        <v>1</v>
      </c>
    </row>
    <row r="124" ht="15.75" hidden="1" customHeight="1">
      <c r="A124" s="211" t="s">
        <v>6772</v>
      </c>
      <c r="B124" s="211" t="s">
        <v>6773</v>
      </c>
      <c r="C124" s="212" t="s">
        <v>2897</v>
      </c>
      <c r="D124" s="211" t="s">
        <v>1385</v>
      </c>
      <c r="E124" s="213">
        <v>332.0</v>
      </c>
      <c r="F124" s="213">
        <v>119.0</v>
      </c>
      <c r="G124" s="213">
        <v>0.0</v>
      </c>
      <c r="H124" s="213">
        <v>30.0</v>
      </c>
      <c r="I124" s="213">
        <v>30.0</v>
      </c>
      <c r="J124" s="213">
        <v>0.0</v>
      </c>
      <c r="K124" s="211" t="s">
        <v>6774</v>
      </c>
      <c r="L124" s="211">
        <v>5.351057723E9</v>
      </c>
      <c r="M124" s="211" t="s">
        <v>1350</v>
      </c>
      <c r="N124" s="211" t="s">
        <v>1565</v>
      </c>
      <c r="O124" s="211" t="s">
        <v>6775</v>
      </c>
      <c r="P124" s="211" t="s">
        <v>2137</v>
      </c>
      <c r="Q124" s="230">
        <f>COUNTIF('Hedef Liste Elazığ'!A:A,A124)</f>
        <v>1</v>
      </c>
    </row>
    <row r="125" ht="15.75" hidden="1" customHeight="1">
      <c r="A125" s="211" t="s">
        <v>6776</v>
      </c>
      <c r="B125" s="211" t="s">
        <v>6777</v>
      </c>
      <c r="C125" s="212" t="s">
        <v>2897</v>
      </c>
      <c r="D125" s="211" t="s">
        <v>1378</v>
      </c>
      <c r="E125" s="213">
        <v>186.0</v>
      </c>
      <c r="F125" s="213">
        <v>38.0</v>
      </c>
      <c r="G125" s="213">
        <v>0.0</v>
      </c>
      <c r="H125" s="213">
        <v>28.0</v>
      </c>
      <c r="I125" s="213">
        <v>28.0</v>
      </c>
      <c r="J125" s="213">
        <v>0.0</v>
      </c>
      <c r="K125" s="211" t="s">
        <v>6778</v>
      </c>
      <c r="L125" s="211">
        <v>4.245024344E9</v>
      </c>
      <c r="M125" s="211" t="s">
        <v>1350</v>
      </c>
      <c r="N125" s="211" t="s">
        <v>6744</v>
      </c>
      <c r="O125" s="211" t="s">
        <v>6779</v>
      </c>
      <c r="P125" s="211" t="s">
        <v>2137</v>
      </c>
      <c r="Q125" s="230">
        <f>COUNTIF('Hedef Liste Elazığ'!A:A,A125)</f>
        <v>1</v>
      </c>
    </row>
    <row r="126" ht="15.75" hidden="1" customHeight="1">
      <c r="A126" s="211" t="s">
        <v>6780</v>
      </c>
      <c r="B126" s="211" t="s">
        <v>6781</v>
      </c>
      <c r="C126" s="212" t="s">
        <v>2897</v>
      </c>
      <c r="D126" s="211" t="s">
        <v>1493</v>
      </c>
      <c r="E126" s="213">
        <v>505.0</v>
      </c>
      <c r="F126" s="213">
        <v>88.0</v>
      </c>
      <c r="G126" s="213">
        <v>0.0</v>
      </c>
      <c r="H126" s="213">
        <v>23.0</v>
      </c>
      <c r="I126" s="213">
        <v>23.0</v>
      </c>
      <c r="J126" s="213">
        <v>0.0</v>
      </c>
      <c r="K126" s="211" t="s">
        <v>6782</v>
      </c>
      <c r="L126" s="211">
        <v>4.245021093E9</v>
      </c>
      <c r="M126" s="211" t="s">
        <v>1350</v>
      </c>
      <c r="N126" s="211" t="s">
        <v>6361</v>
      </c>
      <c r="O126" s="211" t="s">
        <v>6783</v>
      </c>
      <c r="P126" s="211" t="s">
        <v>2137</v>
      </c>
      <c r="Q126" s="230">
        <f>COUNTIF('Hedef Liste Elazığ'!A:A,A126)</f>
        <v>1</v>
      </c>
    </row>
    <row r="127" ht="15.75" hidden="1" customHeight="1">
      <c r="A127" s="211" t="s">
        <v>6784</v>
      </c>
      <c r="B127" s="211" t="s">
        <v>6785</v>
      </c>
      <c r="C127" s="212" t="s">
        <v>2897</v>
      </c>
      <c r="D127" s="211" t="s">
        <v>1348</v>
      </c>
      <c r="E127" s="213">
        <v>90.0</v>
      </c>
      <c r="F127" s="213">
        <v>6.0</v>
      </c>
      <c r="G127" s="213">
        <v>0.0</v>
      </c>
      <c r="H127" s="213">
        <v>48.0</v>
      </c>
      <c r="I127" s="213">
        <v>48.0</v>
      </c>
      <c r="J127" s="213">
        <v>0.0</v>
      </c>
      <c r="K127" s="211" t="s">
        <v>6786</v>
      </c>
      <c r="L127" s="211">
        <v>4.245029111E9</v>
      </c>
      <c r="M127" s="211" t="s">
        <v>1350</v>
      </c>
      <c r="N127" s="211" t="s">
        <v>6787</v>
      </c>
      <c r="O127" s="211" t="s">
        <v>6788</v>
      </c>
      <c r="P127" s="211" t="s">
        <v>2137</v>
      </c>
      <c r="Q127" s="230">
        <f>COUNTIF('Hedef Liste Elazığ'!A:A,A127)</f>
        <v>1</v>
      </c>
    </row>
    <row r="128" ht="15.75" hidden="1" customHeight="1">
      <c r="A128" s="211" t="s">
        <v>6026</v>
      </c>
      <c r="B128" s="211" t="s">
        <v>6027</v>
      </c>
      <c r="C128" s="212" t="s">
        <v>2897</v>
      </c>
      <c r="D128" s="211" t="s">
        <v>1507</v>
      </c>
      <c r="E128" s="213">
        <v>13.0</v>
      </c>
      <c r="F128" s="213">
        <v>2.0</v>
      </c>
      <c r="G128" s="213">
        <v>0.0</v>
      </c>
      <c r="H128" s="213">
        <v>13.0</v>
      </c>
      <c r="I128" s="213">
        <v>13.0</v>
      </c>
      <c r="J128" s="213">
        <v>0.0</v>
      </c>
      <c r="K128" s="211" t="s">
        <v>6739</v>
      </c>
      <c r="L128" s="211">
        <v>5.464787896E9</v>
      </c>
      <c r="M128" s="211" t="s">
        <v>1350</v>
      </c>
      <c r="N128" s="211" t="s">
        <v>6350</v>
      </c>
      <c r="O128" s="211" t="s">
        <v>6024</v>
      </c>
      <c r="P128" s="211" t="s">
        <v>2137</v>
      </c>
      <c r="Q128" s="230">
        <f>COUNTIF('Hedef Liste Elazığ'!A:A,A128)</f>
        <v>1</v>
      </c>
    </row>
    <row r="129" ht="15.75" hidden="1" customHeight="1">
      <c r="A129" s="211" t="s">
        <v>6012</v>
      </c>
      <c r="B129" s="211" t="s">
        <v>6013</v>
      </c>
      <c r="C129" s="212" t="s">
        <v>2897</v>
      </c>
      <c r="D129" s="211" t="s">
        <v>1364</v>
      </c>
      <c r="E129" s="213">
        <v>2.0</v>
      </c>
      <c r="F129" s="211"/>
      <c r="G129" s="213">
        <v>7.0</v>
      </c>
      <c r="H129" s="213">
        <v>18.0</v>
      </c>
      <c r="I129" s="213">
        <v>25.0</v>
      </c>
      <c r="J129" s="213">
        <v>0.28</v>
      </c>
      <c r="K129" s="211" t="s">
        <v>6767</v>
      </c>
      <c r="L129" s="211">
        <v>5.331206325E9</v>
      </c>
      <c r="M129" s="211" t="s">
        <v>1350</v>
      </c>
      <c r="N129" s="211" t="s">
        <v>6393</v>
      </c>
      <c r="O129" s="211" t="s">
        <v>6010</v>
      </c>
      <c r="P129" s="211" t="s">
        <v>2137</v>
      </c>
      <c r="Q129" s="230">
        <f>COUNTIF('Hedef Liste Elazığ'!A:A,A129)</f>
        <v>1</v>
      </c>
    </row>
    <row r="130" ht="15.75" hidden="1" customHeight="1">
      <c r="A130" s="211" t="s">
        <v>6789</v>
      </c>
      <c r="B130" s="211" t="s">
        <v>6790</v>
      </c>
      <c r="C130" s="212" t="s">
        <v>2897</v>
      </c>
      <c r="D130" s="211" t="s">
        <v>1370</v>
      </c>
      <c r="E130" s="213">
        <v>2.0</v>
      </c>
      <c r="F130" s="211"/>
      <c r="G130" s="213">
        <v>0.0</v>
      </c>
      <c r="H130" s="213">
        <v>16.0</v>
      </c>
      <c r="I130" s="213">
        <v>16.0</v>
      </c>
      <c r="J130" s="213">
        <v>0.0</v>
      </c>
      <c r="K130" s="211" t="s">
        <v>6791</v>
      </c>
      <c r="L130" s="211">
        <v>4.242185464E9</v>
      </c>
      <c r="M130" s="211" t="s">
        <v>1350</v>
      </c>
      <c r="N130" s="211" t="s">
        <v>6547</v>
      </c>
      <c r="O130" s="211" t="s">
        <v>6792</v>
      </c>
      <c r="P130" s="211" t="s">
        <v>2137</v>
      </c>
      <c r="Q130" s="230">
        <f>COUNTIF('Hedef Liste Elazığ'!A:A,A130)</f>
        <v>1</v>
      </c>
    </row>
    <row r="131" ht="15.75" hidden="1" customHeight="1">
      <c r="A131" s="211" t="s">
        <v>6062</v>
      </c>
      <c r="B131" s="211" t="s">
        <v>6063</v>
      </c>
      <c r="C131" s="212" t="s">
        <v>2897</v>
      </c>
      <c r="D131" s="211" t="s">
        <v>1493</v>
      </c>
      <c r="E131" s="213">
        <v>1756.0</v>
      </c>
      <c r="F131" s="213">
        <v>452.0</v>
      </c>
      <c r="G131" s="213">
        <v>0.0</v>
      </c>
      <c r="H131" s="213">
        <v>24.0</v>
      </c>
      <c r="I131" s="213">
        <v>24.0</v>
      </c>
      <c r="J131" s="213">
        <v>0.0</v>
      </c>
      <c r="K131" s="211" t="s">
        <v>6793</v>
      </c>
      <c r="L131" s="211">
        <v>4.242129393E9</v>
      </c>
      <c r="M131" s="211" t="s">
        <v>1350</v>
      </c>
      <c r="N131" s="211" t="s">
        <v>6380</v>
      </c>
      <c r="O131" s="211" t="s">
        <v>6066</v>
      </c>
      <c r="P131" s="211" t="s">
        <v>2137</v>
      </c>
      <c r="Q131" s="230">
        <f>COUNTIF('Hedef Liste Elazığ'!A:A,A131)</f>
        <v>1</v>
      </c>
    </row>
    <row r="132" ht="15.75" hidden="1" customHeight="1">
      <c r="A132" s="211" t="s">
        <v>6794</v>
      </c>
      <c r="B132" s="211" t="s">
        <v>6795</v>
      </c>
      <c r="C132" s="212" t="s">
        <v>2897</v>
      </c>
      <c r="D132" s="211" t="s">
        <v>1832</v>
      </c>
      <c r="E132" s="213">
        <v>6.0</v>
      </c>
      <c r="F132" s="211"/>
      <c r="G132" s="213">
        <v>0.0</v>
      </c>
      <c r="H132" s="213">
        <v>41.0</v>
      </c>
      <c r="I132" s="213">
        <v>41.0</v>
      </c>
      <c r="J132" s="213">
        <v>0.0</v>
      </c>
      <c r="K132" s="211" t="s">
        <v>6796</v>
      </c>
      <c r="L132" s="211">
        <v>5.441992323E9</v>
      </c>
      <c r="M132" s="211" t="s">
        <v>1350</v>
      </c>
      <c r="N132" s="211" t="s">
        <v>1565</v>
      </c>
      <c r="O132" s="211" t="s">
        <v>6797</v>
      </c>
      <c r="P132" s="211" t="s">
        <v>2137</v>
      </c>
      <c r="Q132" s="230">
        <f>COUNTIF('Hedef Liste Elazığ'!A:A,A132)</f>
        <v>1</v>
      </c>
    </row>
    <row r="133" ht="15.75" hidden="1" customHeight="1">
      <c r="A133" s="211" t="s">
        <v>6798</v>
      </c>
      <c r="B133" s="211" t="s">
        <v>6799</v>
      </c>
      <c r="C133" s="212" t="s">
        <v>2897</v>
      </c>
      <c r="D133" s="211" t="s">
        <v>1827</v>
      </c>
      <c r="E133" s="211"/>
      <c r="F133" s="211"/>
      <c r="G133" s="213">
        <v>0.0</v>
      </c>
      <c r="H133" s="213">
        <v>13.0</v>
      </c>
      <c r="I133" s="213">
        <v>13.0</v>
      </c>
      <c r="J133" s="213">
        <v>0.0</v>
      </c>
      <c r="K133" s="211" t="s">
        <v>6800</v>
      </c>
      <c r="L133" s="211">
        <v>5.423673186E9</v>
      </c>
      <c r="M133" s="211" t="s">
        <v>1350</v>
      </c>
      <c r="N133" s="211" t="s">
        <v>6361</v>
      </c>
      <c r="O133" s="211" t="s">
        <v>6801</v>
      </c>
      <c r="P133" s="211" t="s">
        <v>2137</v>
      </c>
      <c r="Q133" s="230">
        <f>COUNTIF('Hedef Liste Elazığ'!A:A,A133)</f>
        <v>1</v>
      </c>
    </row>
    <row r="134" ht="15.75" hidden="1" customHeight="1">
      <c r="A134" s="211" t="s">
        <v>6802</v>
      </c>
      <c r="B134" s="211" t="s">
        <v>6803</v>
      </c>
      <c r="C134" s="212" t="s">
        <v>2897</v>
      </c>
      <c r="D134" s="211" t="s">
        <v>1597</v>
      </c>
      <c r="E134" s="213">
        <v>5.0</v>
      </c>
      <c r="F134" s="211"/>
      <c r="G134" s="213">
        <v>0.0</v>
      </c>
      <c r="H134" s="213">
        <v>32.0</v>
      </c>
      <c r="I134" s="213">
        <v>32.0</v>
      </c>
      <c r="J134" s="213">
        <v>0.0</v>
      </c>
      <c r="K134" s="211" t="s">
        <v>6804</v>
      </c>
      <c r="L134" s="211">
        <v>5.353738938E9</v>
      </c>
      <c r="M134" s="211" t="s">
        <v>1350</v>
      </c>
      <c r="N134" s="211" t="s">
        <v>1565</v>
      </c>
      <c r="O134" s="211" t="s">
        <v>6805</v>
      </c>
      <c r="P134" s="211" t="s">
        <v>2137</v>
      </c>
      <c r="Q134" s="230">
        <f>COUNTIF('Hedef Liste Elazığ'!A:A,A134)</f>
        <v>1</v>
      </c>
    </row>
    <row r="135" ht="15.75" hidden="1" customHeight="1">
      <c r="A135" s="211" t="s">
        <v>6806</v>
      </c>
      <c r="B135" s="211" t="s">
        <v>6807</v>
      </c>
      <c r="C135" s="212" t="s">
        <v>2897</v>
      </c>
      <c r="D135" s="211" t="s">
        <v>1364</v>
      </c>
      <c r="E135" s="213">
        <v>149.0</v>
      </c>
      <c r="F135" s="213">
        <v>57.0</v>
      </c>
      <c r="G135" s="213">
        <v>0.0</v>
      </c>
      <c r="H135" s="213">
        <v>11.0</v>
      </c>
      <c r="I135" s="213">
        <v>11.0</v>
      </c>
      <c r="J135" s="213">
        <v>0.0</v>
      </c>
      <c r="K135" s="211" t="s">
        <v>6808</v>
      </c>
      <c r="L135" s="211">
        <v>5.352909501E9</v>
      </c>
      <c r="M135" s="211" t="s">
        <v>1350</v>
      </c>
      <c r="N135" s="211" t="s">
        <v>6366</v>
      </c>
      <c r="O135" s="211" t="s">
        <v>6809</v>
      </c>
      <c r="P135" s="211" t="s">
        <v>2137</v>
      </c>
      <c r="Q135" s="230">
        <f>COUNTIF('Hedef Liste Elazığ'!A:A,A135)</f>
        <v>1</v>
      </c>
    </row>
    <row r="136" ht="15.75" hidden="1" customHeight="1">
      <c r="A136" s="211" t="s">
        <v>6810</v>
      </c>
      <c r="B136" s="211" t="s">
        <v>6811</v>
      </c>
      <c r="C136" s="212" t="s">
        <v>2897</v>
      </c>
      <c r="D136" s="211" t="s">
        <v>1378</v>
      </c>
      <c r="E136" s="213">
        <v>124.0</v>
      </c>
      <c r="F136" s="213">
        <v>46.0</v>
      </c>
      <c r="G136" s="213">
        <v>0.0</v>
      </c>
      <c r="H136" s="213">
        <v>23.0</v>
      </c>
      <c r="I136" s="213">
        <v>23.0</v>
      </c>
      <c r="J136" s="213">
        <v>0.0</v>
      </c>
      <c r="K136" s="211" t="s">
        <v>6812</v>
      </c>
      <c r="L136" s="211">
        <v>4.24236428E9</v>
      </c>
      <c r="M136" s="211" t="s">
        <v>1350</v>
      </c>
      <c r="N136" s="211" t="s">
        <v>1652</v>
      </c>
      <c r="O136" s="211" t="s">
        <v>6813</v>
      </c>
      <c r="P136" s="211" t="s">
        <v>2137</v>
      </c>
      <c r="Q136" s="230">
        <f>COUNTIF('Hedef Liste Elazığ'!A:A,A136)</f>
        <v>1</v>
      </c>
    </row>
    <row r="137" ht="15.75" hidden="1" customHeight="1">
      <c r="A137" s="211" t="s">
        <v>6814</v>
      </c>
      <c r="B137" s="211" t="s">
        <v>6815</v>
      </c>
      <c r="C137" s="212" t="s">
        <v>2897</v>
      </c>
      <c r="D137" s="211" t="s">
        <v>1378</v>
      </c>
      <c r="E137" s="213">
        <v>53.0</v>
      </c>
      <c r="F137" s="213">
        <v>23.0</v>
      </c>
      <c r="G137" s="213">
        <v>0.0</v>
      </c>
      <c r="H137" s="213">
        <v>30.0</v>
      </c>
      <c r="I137" s="213">
        <v>30.0</v>
      </c>
      <c r="J137" s="213">
        <v>0.0</v>
      </c>
      <c r="K137" s="211" t="s">
        <v>6816</v>
      </c>
      <c r="L137" s="211">
        <v>4.242380044E9</v>
      </c>
      <c r="M137" s="211" t="s">
        <v>1350</v>
      </c>
      <c r="N137" s="211" t="s">
        <v>6389</v>
      </c>
      <c r="O137" s="211" t="s">
        <v>6817</v>
      </c>
      <c r="P137" s="211" t="s">
        <v>2137</v>
      </c>
      <c r="Q137" s="230">
        <f>COUNTIF('Hedef Liste Elazığ'!A:A,A137)</f>
        <v>1</v>
      </c>
    </row>
    <row r="138" ht="15.75" hidden="1" customHeight="1">
      <c r="A138" s="211" t="s">
        <v>6818</v>
      </c>
      <c r="B138" s="211" t="s">
        <v>6819</v>
      </c>
      <c r="C138" s="212" t="s">
        <v>2897</v>
      </c>
      <c r="D138" s="211" t="s">
        <v>1378</v>
      </c>
      <c r="E138" s="213">
        <v>570.0</v>
      </c>
      <c r="F138" s="211"/>
      <c r="G138" s="213">
        <v>0.0</v>
      </c>
      <c r="H138" s="213">
        <v>10.0</v>
      </c>
      <c r="I138" s="213">
        <v>10.0</v>
      </c>
      <c r="J138" s="213">
        <v>0.0</v>
      </c>
      <c r="K138" s="211" t="s">
        <v>6820</v>
      </c>
      <c r="L138" s="211">
        <v>4.242120713E9</v>
      </c>
      <c r="M138" s="211" t="s">
        <v>1350</v>
      </c>
      <c r="N138" s="211" t="s">
        <v>6405</v>
      </c>
      <c r="O138" s="211" t="s">
        <v>6821</v>
      </c>
      <c r="P138" s="211" t="s">
        <v>2137</v>
      </c>
      <c r="Q138" s="230">
        <f>COUNTIF('Hedef Liste Elazığ'!A:A,A138)</f>
        <v>1</v>
      </c>
    </row>
    <row r="139" ht="15.75" hidden="1" customHeight="1">
      <c r="A139" s="211" t="s">
        <v>6822</v>
      </c>
      <c r="B139" s="211" t="s">
        <v>6823</v>
      </c>
      <c r="C139" s="212" t="s">
        <v>2897</v>
      </c>
      <c r="D139" s="211" t="s">
        <v>1789</v>
      </c>
      <c r="E139" s="213">
        <v>1712.0</v>
      </c>
      <c r="F139" s="213">
        <v>65.0</v>
      </c>
      <c r="G139" s="213">
        <v>0.0</v>
      </c>
      <c r="H139" s="213">
        <v>38.0</v>
      </c>
      <c r="I139" s="213">
        <v>38.0</v>
      </c>
      <c r="J139" s="213">
        <v>0.0</v>
      </c>
      <c r="K139" s="211" t="s">
        <v>6824</v>
      </c>
      <c r="L139" s="211">
        <v>4.242341823E9</v>
      </c>
      <c r="M139" s="211" t="s">
        <v>1350</v>
      </c>
      <c r="N139" s="211" t="s">
        <v>4595</v>
      </c>
      <c r="O139" s="211" t="s">
        <v>6825</v>
      </c>
      <c r="P139" s="211" t="s">
        <v>2137</v>
      </c>
      <c r="Q139" s="230">
        <f>COUNTIF('Hedef Liste Elazığ'!A:A,A139)</f>
        <v>1</v>
      </c>
    </row>
    <row r="140" ht="15.75" hidden="1" customHeight="1">
      <c r="A140" s="211" t="s">
        <v>6826</v>
      </c>
      <c r="B140" s="211" t="s">
        <v>6827</v>
      </c>
      <c r="C140" s="212" t="s">
        <v>2897</v>
      </c>
      <c r="D140" s="211" t="s">
        <v>1832</v>
      </c>
      <c r="E140" s="213">
        <v>54.0</v>
      </c>
      <c r="F140" s="213">
        <v>19.0</v>
      </c>
      <c r="G140" s="213">
        <v>0.0</v>
      </c>
      <c r="H140" s="213">
        <v>14.0</v>
      </c>
      <c r="I140" s="213">
        <v>14.0</v>
      </c>
      <c r="J140" s="213">
        <v>0.0</v>
      </c>
      <c r="K140" s="211" t="s">
        <v>6828</v>
      </c>
      <c r="L140" s="211">
        <v>5.331336589E9</v>
      </c>
      <c r="M140" s="211" t="s">
        <v>1350</v>
      </c>
      <c r="N140" s="211" t="s">
        <v>6829</v>
      </c>
      <c r="O140" s="211" t="s">
        <v>6830</v>
      </c>
      <c r="P140" s="211" t="s">
        <v>2137</v>
      </c>
      <c r="Q140" s="230">
        <f>COUNTIF('Hedef Liste Elazığ'!A:A,A140)</f>
        <v>1</v>
      </c>
    </row>
    <row r="141" ht="15.75" hidden="1" customHeight="1">
      <c r="A141" s="211" t="s">
        <v>6028</v>
      </c>
      <c r="B141" s="211" t="s">
        <v>6029</v>
      </c>
      <c r="C141" s="212" t="s">
        <v>2897</v>
      </c>
      <c r="D141" s="211" t="s">
        <v>1364</v>
      </c>
      <c r="E141" s="211"/>
      <c r="F141" s="211"/>
      <c r="G141" s="213">
        <v>0.0</v>
      </c>
      <c r="H141" s="213">
        <v>19.0</v>
      </c>
      <c r="I141" s="213">
        <v>19.0</v>
      </c>
      <c r="J141" s="213">
        <v>0.0</v>
      </c>
      <c r="K141" s="211" t="s">
        <v>6739</v>
      </c>
      <c r="L141" s="211">
        <v>5.464787896E9</v>
      </c>
      <c r="M141" s="211" t="s">
        <v>1350</v>
      </c>
      <c r="N141" s="211" t="s">
        <v>6350</v>
      </c>
      <c r="O141" s="211" t="s">
        <v>6740</v>
      </c>
      <c r="P141" s="211" t="s">
        <v>2137</v>
      </c>
      <c r="Q141" s="230">
        <f>COUNTIF('Hedef Liste Elazığ'!A:A,A141)</f>
        <v>1</v>
      </c>
    </row>
    <row r="142" ht="15.75" hidden="1" customHeight="1">
      <c r="A142" s="211" t="s">
        <v>6831</v>
      </c>
      <c r="B142" s="211" t="s">
        <v>6832</v>
      </c>
      <c r="C142" s="212" t="s">
        <v>2897</v>
      </c>
      <c r="D142" s="211" t="s">
        <v>1507</v>
      </c>
      <c r="E142" s="213">
        <v>57.0</v>
      </c>
      <c r="F142" s="213">
        <v>12.0</v>
      </c>
      <c r="G142" s="213">
        <v>0.0</v>
      </c>
      <c r="H142" s="213">
        <v>20.0</v>
      </c>
      <c r="I142" s="213">
        <v>20.0</v>
      </c>
      <c r="J142" s="213">
        <v>0.0</v>
      </c>
      <c r="K142" s="211" t="s">
        <v>6833</v>
      </c>
      <c r="L142" s="211">
        <v>4.242412068E9</v>
      </c>
      <c r="M142" s="211" t="s">
        <v>1350</v>
      </c>
      <c r="N142" s="211" t="s">
        <v>6345</v>
      </c>
      <c r="O142" s="211" t="s">
        <v>6834</v>
      </c>
      <c r="P142" s="211" t="s">
        <v>2137</v>
      </c>
      <c r="Q142" s="230">
        <f>COUNTIF('Hedef Liste Elazığ'!A:A,A142)</f>
        <v>1</v>
      </c>
    </row>
    <row r="143" ht="15.75" hidden="1" customHeight="1">
      <c r="A143" s="211" t="s">
        <v>6835</v>
      </c>
      <c r="B143" s="211" t="s">
        <v>6836</v>
      </c>
      <c r="C143" s="212" t="s">
        <v>2897</v>
      </c>
      <c r="D143" s="211" t="s">
        <v>1577</v>
      </c>
      <c r="E143" s="213">
        <v>12.0</v>
      </c>
      <c r="F143" s="213">
        <v>2.0</v>
      </c>
      <c r="G143" s="213">
        <v>5.0</v>
      </c>
      <c r="H143" s="213">
        <v>57.0</v>
      </c>
      <c r="I143" s="213">
        <v>62.0</v>
      </c>
      <c r="J143" s="213">
        <v>0.080645</v>
      </c>
      <c r="K143" s="211" t="s">
        <v>6837</v>
      </c>
      <c r="L143" s="211">
        <v>5.453742323E9</v>
      </c>
      <c r="M143" s="211" t="s">
        <v>1350</v>
      </c>
      <c r="N143" s="211" t="s">
        <v>6521</v>
      </c>
      <c r="O143" s="211" t="s">
        <v>6838</v>
      </c>
      <c r="P143" s="211" t="s">
        <v>2137</v>
      </c>
      <c r="Q143" s="230">
        <f>COUNTIF('Hedef Liste Elazığ'!A:A,A143)</f>
        <v>1</v>
      </c>
    </row>
    <row r="144" ht="15.75" hidden="1" customHeight="1">
      <c r="A144" s="211" t="s">
        <v>6839</v>
      </c>
      <c r="B144" s="211" t="s">
        <v>6840</v>
      </c>
      <c r="C144" s="212" t="s">
        <v>2897</v>
      </c>
      <c r="D144" s="211" t="s">
        <v>1370</v>
      </c>
      <c r="E144" s="211"/>
      <c r="F144" s="211"/>
      <c r="G144" s="213">
        <v>0.0</v>
      </c>
      <c r="H144" s="213">
        <v>6.0</v>
      </c>
      <c r="I144" s="213">
        <v>6.0</v>
      </c>
      <c r="J144" s="213">
        <v>0.0</v>
      </c>
      <c r="K144" s="211" t="s">
        <v>6841</v>
      </c>
      <c r="L144" s="211">
        <v>5.524730012E9</v>
      </c>
      <c r="M144" s="211" t="s">
        <v>1350</v>
      </c>
      <c r="N144" s="211" t="s">
        <v>6371</v>
      </c>
      <c r="O144" s="211" t="s">
        <v>6842</v>
      </c>
      <c r="P144" s="211" t="s">
        <v>2137</v>
      </c>
      <c r="Q144" s="230">
        <f>COUNTIF('Hedef Liste Elazığ'!A:A,A144)</f>
        <v>1</v>
      </c>
    </row>
    <row r="145" ht="15.75" hidden="1" customHeight="1">
      <c r="A145" s="211" t="s">
        <v>6021</v>
      </c>
      <c r="B145" s="211" t="s">
        <v>6022</v>
      </c>
      <c r="C145" s="212" t="s">
        <v>2897</v>
      </c>
      <c r="D145" s="211" t="s">
        <v>1507</v>
      </c>
      <c r="E145" s="213">
        <v>293.0</v>
      </c>
      <c r="F145" s="213">
        <v>75.0</v>
      </c>
      <c r="G145" s="213">
        <v>0.0</v>
      </c>
      <c r="H145" s="213">
        <v>18.0</v>
      </c>
      <c r="I145" s="213">
        <v>18.0</v>
      </c>
      <c r="J145" s="213">
        <v>0.0</v>
      </c>
      <c r="K145" s="211" t="s">
        <v>6739</v>
      </c>
      <c r="L145" s="211">
        <v>5.464787896E9</v>
      </c>
      <c r="M145" s="211" t="s">
        <v>1350</v>
      </c>
      <c r="N145" s="211" t="s">
        <v>6350</v>
      </c>
      <c r="O145" s="211" t="s">
        <v>6740</v>
      </c>
      <c r="P145" s="211" t="s">
        <v>2137</v>
      </c>
      <c r="Q145" s="230">
        <f>COUNTIF('Hedef Liste Elazığ'!A:A,A145)</f>
        <v>1</v>
      </c>
    </row>
    <row r="146" ht="15.75" hidden="1" customHeight="1">
      <c r="A146" s="211" t="s">
        <v>6043</v>
      </c>
      <c r="B146" s="211" t="s">
        <v>6044</v>
      </c>
      <c r="C146" s="212" t="s">
        <v>2897</v>
      </c>
      <c r="D146" s="211" t="s">
        <v>1507</v>
      </c>
      <c r="E146" s="213">
        <v>27.0</v>
      </c>
      <c r="F146" s="211"/>
      <c r="G146" s="213">
        <v>0.0</v>
      </c>
      <c r="H146" s="213">
        <v>28.0</v>
      </c>
      <c r="I146" s="213">
        <v>28.0</v>
      </c>
      <c r="J146" s="213">
        <v>0.0</v>
      </c>
      <c r="K146" s="211" t="s">
        <v>6843</v>
      </c>
      <c r="L146" s="211">
        <v>4.242186981E9</v>
      </c>
      <c r="M146" s="211" t="s">
        <v>1350</v>
      </c>
      <c r="N146" s="211" t="s">
        <v>6389</v>
      </c>
      <c r="O146" s="211" t="s">
        <v>6046</v>
      </c>
      <c r="P146" s="211" t="s">
        <v>2137</v>
      </c>
      <c r="Q146" s="230">
        <f>COUNTIF('Hedef Liste Elazığ'!A:A,A146)</f>
        <v>1</v>
      </c>
    </row>
    <row r="147" ht="15.75" hidden="1" customHeight="1">
      <c r="A147" s="211" t="s">
        <v>6844</v>
      </c>
      <c r="B147" s="211" t="s">
        <v>6845</v>
      </c>
      <c r="C147" s="212" t="s">
        <v>2897</v>
      </c>
      <c r="D147" s="211" t="s">
        <v>1493</v>
      </c>
      <c r="E147" s="213">
        <v>33.0</v>
      </c>
      <c r="F147" s="213">
        <v>4.0</v>
      </c>
      <c r="G147" s="213">
        <v>0.0</v>
      </c>
      <c r="H147" s="213">
        <v>15.0</v>
      </c>
      <c r="I147" s="213">
        <v>15.0</v>
      </c>
      <c r="J147" s="213">
        <v>0.0</v>
      </c>
      <c r="K147" s="211" t="s">
        <v>6846</v>
      </c>
      <c r="L147" s="211">
        <v>5.330499023E9</v>
      </c>
      <c r="M147" s="211" t="s">
        <v>1350</v>
      </c>
      <c r="N147" s="211" t="s">
        <v>6410</v>
      </c>
      <c r="O147" s="211" t="s">
        <v>6847</v>
      </c>
      <c r="P147" s="211" t="s">
        <v>2137</v>
      </c>
      <c r="Q147" s="230">
        <f>COUNTIF('Hedef Liste Elazığ'!A:A,A147)</f>
        <v>1</v>
      </c>
    </row>
    <row r="148" ht="15.75" hidden="1" customHeight="1">
      <c r="A148" s="211" t="s">
        <v>6848</v>
      </c>
      <c r="B148" s="211" t="s">
        <v>6849</v>
      </c>
      <c r="C148" s="212" t="s">
        <v>2897</v>
      </c>
      <c r="D148" s="211" t="s">
        <v>1827</v>
      </c>
      <c r="E148" s="213">
        <v>315.0</v>
      </c>
      <c r="F148" s="213">
        <v>73.0</v>
      </c>
      <c r="G148" s="213">
        <v>0.0</v>
      </c>
      <c r="H148" s="213">
        <v>8.0</v>
      </c>
      <c r="I148" s="213">
        <v>8.0</v>
      </c>
      <c r="J148" s="213">
        <v>0.0</v>
      </c>
      <c r="K148" s="211" t="s">
        <v>6673</v>
      </c>
      <c r="L148" s="211">
        <v>5.335454555E9</v>
      </c>
      <c r="M148" s="211" t="s">
        <v>1350</v>
      </c>
      <c r="N148" s="211" t="s">
        <v>6350</v>
      </c>
      <c r="O148" s="211" t="s">
        <v>6850</v>
      </c>
      <c r="P148" s="211" t="s">
        <v>2137</v>
      </c>
      <c r="Q148" s="230">
        <f>COUNTIF('Hedef Liste Elazığ'!A:A,A148)</f>
        <v>1</v>
      </c>
    </row>
    <row r="149" ht="15.75" hidden="1" customHeight="1">
      <c r="A149" s="211" t="s">
        <v>6057</v>
      </c>
      <c r="B149" s="211" t="s">
        <v>6058</v>
      </c>
      <c r="C149" s="212" t="s">
        <v>2897</v>
      </c>
      <c r="D149" s="211" t="s">
        <v>1507</v>
      </c>
      <c r="E149" s="213">
        <v>74.0</v>
      </c>
      <c r="F149" s="213">
        <v>60.0</v>
      </c>
      <c r="G149" s="213">
        <v>0.0</v>
      </c>
      <c r="H149" s="213">
        <v>38.0</v>
      </c>
      <c r="I149" s="213">
        <v>38.0</v>
      </c>
      <c r="J149" s="213">
        <v>0.0</v>
      </c>
      <c r="K149" s="211" t="s">
        <v>6851</v>
      </c>
      <c r="L149" s="211">
        <v>5.426427105E9</v>
      </c>
      <c r="M149" s="211" t="s">
        <v>1350</v>
      </c>
      <c r="N149" s="211" t="s">
        <v>6446</v>
      </c>
      <c r="O149" s="211" t="s">
        <v>6061</v>
      </c>
      <c r="P149" s="211" t="s">
        <v>2137</v>
      </c>
      <c r="Q149" s="230">
        <f>COUNTIF('Hedef Liste Elazığ'!A:A,A149)</f>
        <v>1</v>
      </c>
    </row>
    <row r="150" ht="15.75" hidden="1" customHeight="1">
      <c r="A150" s="211" t="s">
        <v>6037</v>
      </c>
      <c r="B150" s="211" t="s">
        <v>6038</v>
      </c>
      <c r="C150" s="212" t="s">
        <v>2897</v>
      </c>
      <c r="D150" s="211" t="s">
        <v>1364</v>
      </c>
      <c r="E150" s="213">
        <v>573.0</v>
      </c>
      <c r="F150" s="213">
        <v>56.0</v>
      </c>
      <c r="G150" s="213">
        <v>0.0</v>
      </c>
      <c r="H150" s="213">
        <v>11.0</v>
      </c>
      <c r="I150" s="213">
        <v>11.0</v>
      </c>
      <c r="J150" s="213">
        <v>0.0</v>
      </c>
      <c r="K150" s="211" t="s">
        <v>6852</v>
      </c>
      <c r="L150" s="211">
        <v>5.31366891E9</v>
      </c>
      <c r="M150" s="211" t="s">
        <v>1350</v>
      </c>
      <c r="N150" s="211" t="s">
        <v>6389</v>
      </c>
      <c r="O150" s="211" t="s">
        <v>6041</v>
      </c>
      <c r="P150" s="211" t="s">
        <v>2137</v>
      </c>
      <c r="Q150" s="230">
        <f>COUNTIF('Hedef Liste Elazığ'!A:A,A150)</f>
        <v>1</v>
      </c>
    </row>
    <row r="151" ht="15.75" hidden="1" customHeight="1">
      <c r="A151" s="211" t="s">
        <v>6853</v>
      </c>
      <c r="B151" s="211" t="s">
        <v>6854</v>
      </c>
      <c r="C151" s="212" t="s">
        <v>2897</v>
      </c>
      <c r="D151" s="211" t="s">
        <v>1493</v>
      </c>
      <c r="E151" s="213">
        <v>176.0</v>
      </c>
      <c r="F151" s="213">
        <v>18.0</v>
      </c>
      <c r="G151" s="213">
        <v>0.0</v>
      </c>
      <c r="H151" s="213">
        <v>8.0</v>
      </c>
      <c r="I151" s="213">
        <v>8.0</v>
      </c>
      <c r="J151" s="213">
        <v>0.0</v>
      </c>
      <c r="K151" s="211" t="s">
        <v>6855</v>
      </c>
      <c r="L151" s="211">
        <v>5.380526565E9</v>
      </c>
      <c r="M151" s="211" t="s">
        <v>1350</v>
      </c>
      <c r="N151" s="211" t="s">
        <v>6350</v>
      </c>
      <c r="O151" s="211" t="s">
        <v>6856</v>
      </c>
      <c r="P151" s="211" t="s">
        <v>2137</v>
      </c>
      <c r="Q151" s="230">
        <f>COUNTIF('Hedef Liste Elazığ'!A:A,A151)</f>
        <v>1</v>
      </c>
    </row>
    <row r="152" ht="15.75" hidden="1" customHeight="1">
      <c r="A152" s="211" t="s">
        <v>6857</v>
      </c>
      <c r="B152" s="211" t="s">
        <v>6858</v>
      </c>
      <c r="C152" s="212" t="s">
        <v>2897</v>
      </c>
      <c r="D152" s="211" t="s">
        <v>1827</v>
      </c>
      <c r="E152" s="213">
        <v>70.0</v>
      </c>
      <c r="F152" s="213">
        <v>28.0</v>
      </c>
      <c r="G152" s="213">
        <v>0.0</v>
      </c>
      <c r="H152" s="213">
        <v>82.0</v>
      </c>
      <c r="I152" s="213">
        <v>82.0</v>
      </c>
      <c r="J152" s="213">
        <v>0.0</v>
      </c>
      <c r="K152" s="211" t="s">
        <v>6859</v>
      </c>
      <c r="L152" s="211">
        <v>4.242330102E9</v>
      </c>
      <c r="M152" s="211" t="s">
        <v>1350</v>
      </c>
      <c r="N152" s="211" t="s">
        <v>6380</v>
      </c>
      <c r="O152" s="211" t="s">
        <v>6860</v>
      </c>
      <c r="P152" s="211" t="s">
        <v>2137</v>
      </c>
      <c r="Q152" s="230">
        <f>COUNTIF('Hedef Liste Elazığ'!A:A,A152)</f>
        <v>1</v>
      </c>
    </row>
    <row r="153" ht="15.75" hidden="1" customHeight="1">
      <c r="A153" s="211" t="s">
        <v>6861</v>
      </c>
      <c r="B153" s="211" t="s">
        <v>6862</v>
      </c>
      <c r="C153" s="212" t="s">
        <v>2897</v>
      </c>
      <c r="D153" s="211" t="s">
        <v>1364</v>
      </c>
      <c r="E153" s="213">
        <v>45.0</v>
      </c>
      <c r="F153" s="213">
        <v>18.0</v>
      </c>
      <c r="G153" s="213">
        <v>0.0</v>
      </c>
      <c r="H153" s="213">
        <v>25.0</v>
      </c>
      <c r="I153" s="213">
        <v>25.0</v>
      </c>
      <c r="J153" s="213">
        <v>0.0</v>
      </c>
      <c r="K153" s="211" t="s">
        <v>6863</v>
      </c>
      <c r="L153" s="211">
        <v>4.2450366E9</v>
      </c>
      <c r="M153" s="211" t="s">
        <v>1350</v>
      </c>
      <c r="N153" s="211" t="s">
        <v>6744</v>
      </c>
      <c r="O153" s="211" t="s">
        <v>6864</v>
      </c>
      <c r="P153" s="211" t="s">
        <v>2137</v>
      </c>
      <c r="Q153" s="230">
        <f>COUNTIF('Hedef Liste Elazığ'!A:A,A153)</f>
        <v>1</v>
      </c>
    </row>
    <row r="154" ht="15.75" hidden="1" customHeight="1">
      <c r="A154" s="211" t="s">
        <v>6865</v>
      </c>
      <c r="B154" s="211" t="s">
        <v>6866</v>
      </c>
      <c r="C154" s="212" t="s">
        <v>2897</v>
      </c>
      <c r="D154" s="211" t="s">
        <v>1378</v>
      </c>
      <c r="E154" s="213">
        <v>9.0</v>
      </c>
      <c r="F154" s="211"/>
      <c r="G154" s="213">
        <v>0.0</v>
      </c>
      <c r="H154" s="213">
        <v>10.0</v>
      </c>
      <c r="I154" s="213">
        <v>10.0</v>
      </c>
      <c r="J154" s="213">
        <v>0.0</v>
      </c>
      <c r="K154" s="211" t="s">
        <v>6867</v>
      </c>
      <c r="L154" s="211">
        <v>4.245027465E9</v>
      </c>
      <c r="M154" s="211" t="s">
        <v>1350</v>
      </c>
      <c r="N154" s="211" t="s">
        <v>6355</v>
      </c>
      <c r="O154" s="211" t="s">
        <v>6868</v>
      </c>
      <c r="P154" s="211" t="s">
        <v>2137</v>
      </c>
      <c r="Q154" s="230">
        <f>COUNTIF('Hedef Liste Elazığ'!A:A,A154)</f>
        <v>1</v>
      </c>
    </row>
    <row r="155" ht="15.75" hidden="1" customHeight="1">
      <c r="A155" s="211" t="s">
        <v>6869</v>
      </c>
      <c r="B155" s="211" t="s">
        <v>6870</v>
      </c>
      <c r="C155" s="212" t="s">
        <v>2897</v>
      </c>
      <c r="D155" s="211" t="s">
        <v>1364</v>
      </c>
      <c r="E155" s="213">
        <v>103.0</v>
      </c>
      <c r="F155" s="213">
        <v>8.0</v>
      </c>
      <c r="G155" s="213">
        <v>0.0</v>
      </c>
      <c r="H155" s="213">
        <v>8.0</v>
      </c>
      <c r="I155" s="213">
        <v>8.0</v>
      </c>
      <c r="J155" s="213">
        <v>0.0</v>
      </c>
      <c r="K155" s="211" t="s">
        <v>6871</v>
      </c>
      <c r="L155" s="211">
        <v>5.510659782E9</v>
      </c>
      <c r="M155" s="211" t="s">
        <v>1350</v>
      </c>
      <c r="N155" s="211" t="s">
        <v>6744</v>
      </c>
      <c r="O155" s="211" t="s">
        <v>6872</v>
      </c>
      <c r="P155" s="211" t="s">
        <v>2137</v>
      </c>
      <c r="Q155" s="230">
        <f>COUNTIF('Hedef Liste Elazığ'!A:A,A155)</f>
        <v>1</v>
      </c>
    </row>
    <row r="156" ht="15.75" hidden="1" customHeight="1">
      <c r="A156" s="211" t="s">
        <v>6873</v>
      </c>
      <c r="B156" s="211" t="s">
        <v>6874</v>
      </c>
      <c r="C156" s="212" t="s">
        <v>2897</v>
      </c>
      <c r="D156" s="211" t="s">
        <v>1370</v>
      </c>
      <c r="E156" s="213">
        <v>174.0</v>
      </c>
      <c r="F156" s="213">
        <v>12.0</v>
      </c>
      <c r="G156" s="213">
        <v>0.0</v>
      </c>
      <c r="H156" s="213">
        <v>10.0</v>
      </c>
      <c r="I156" s="213">
        <v>10.0</v>
      </c>
      <c r="J156" s="213">
        <v>0.0</v>
      </c>
      <c r="K156" s="211" t="s">
        <v>6875</v>
      </c>
      <c r="L156" s="211">
        <v>4.245036721E9</v>
      </c>
      <c r="M156" s="211" t="s">
        <v>1350</v>
      </c>
      <c r="N156" s="211" t="s">
        <v>6371</v>
      </c>
      <c r="O156" s="211" t="s">
        <v>6876</v>
      </c>
      <c r="P156" s="211" t="s">
        <v>2137</v>
      </c>
      <c r="Q156" s="230">
        <f>COUNTIF('Hedef Liste Elazığ'!A:A,A156)</f>
        <v>1</v>
      </c>
    </row>
    <row r="157" ht="15.75" hidden="1" customHeight="1">
      <c r="A157" s="211" t="s">
        <v>6877</v>
      </c>
      <c r="B157" s="211" t="s">
        <v>6654</v>
      </c>
      <c r="C157" s="212" t="s">
        <v>2897</v>
      </c>
      <c r="D157" s="211" t="s">
        <v>1597</v>
      </c>
      <c r="E157" s="213">
        <v>438.0</v>
      </c>
      <c r="F157" s="213">
        <v>140.0</v>
      </c>
      <c r="G157" s="213">
        <v>0.0</v>
      </c>
      <c r="H157" s="213">
        <v>30.0</v>
      </c>
      <c r="I157" s="213">
        <v>30.0</v>
      </c>
      <c r="J157" s="213">
        <v>0.0</v>
      </c>
      <c r="K157" s="211" t="s">
        <v>6878</v>
      </c>
      <c r="L157" s="211">
        <v>4.245020108E9</v>
      </c>
      <c r="M157" s="211" t="s">
        <v>1350</v>
      </c>
      <c r="N157" s="211" t="s">
        <v>6355</v>
      </c>
      <c r="O157" s="211" t="s">
        <v>6879</v>
      </c>
      <c r="P157" s="211" t="s">
        <v>2137</v>
      </c>
      <c r="Q157" s="230">
        <f>COUNTIF('Hedef Liste Elazığ'!A:A,A157)</f>
        <v>1</v>
      </c>
    </row>
    <row r="158" ht="15.75" hidden="1" customHeight="1">
      <c r="A158" s="211" t="s">
        <v>6880</v>
      </c>
      <c r="B158" s="211" t="s">
        <v>6015</v>
      </c>
      <c r="C158" s="212" t="s">
        <v>2897</v>
      </c>
      <c r="D158" s="211" t="s">
        <v>1364</v>
      </c>
      <c r="E158" s="213">
        <v>2.0</v>
      </c>
      <c r="F158" s="213">
        <v>1.0</v>
      </c>
      <c r="G158" s="213">
        <v>8.0</v>
      </c>
      <c r="H158" s="213">
        <v>7.0</v>
      </c>
      <c r="I158" s="213">
        <v>15.0</v>
      </c>
      <c r="J158" s="213">
        <v>0.533333</v>
      </c>
      <c r="K158" s="211" t="s">
        <v>6739</v>
      </c>
      <c r="L158" s="211">
        <v>5.331206325E9</v>
      </c>
      <c r="M158" s="211" t="s">
        <v>1350</v>
      </c>
      <c r="N158" s="211" t="s">
        <v>6393</v>
      </c>
      <c r="O158" s="211" t="s">
        <v>6010</v>
      </c>
      <c r="P158" s="211" t="s">
        <v>2137</v>
      </c>
      <c r="Q158" s="230">
        <f>COUNTIF('Hedef Liste Elazığ'!A:A,A158)</f>
        <v>0</v>
      </c>
    </row>
    <row r="159" ht="15.75" hidden="1" customHeight="1">
      <c r="A159" s="211" t="s">
        <v>6881</v>
      </c>
      <c r="B159" s="211" t="s">
        <v>6882</v>
      </c>
      <c r="C159" s="212" t="s">
        <v>2897</v>
      </c>
      <c r="D159" s="211" t="s">
        <v>1348</v>
      </c>
      <c r="E159" s="213">
        <v>41.0</v>
      </c>
      <c r="F159" s="213">
        <v>25.0</v>
      </c>
      <c r="G159" s="213">
        <v>0.0</v>
      </c>
      <c r="H159" s="213">
        <v>29.0</v>
      </c>
      <c r="I159" s="213">
        <v>29.0</v>
      </c>
      <c r="J159" s="213">
        <v>0.0</v>
      </c>
      <c r="K159" s="211" t="s">
        <v>6883</v>
      </c>
      <c r="L159" s="211">
        <v>5.458902323E9</v>
      </c>
      <c r="M159" s="211" t="s">
        <v>1350</v>
      </c>
      <c r="N159" s="211" t="s">
        <v>6345</v>
      </c>
      <c r="O159" s="211" t="s">
        <v>6884</v>
      </c>
      <c r="P159" s="211" t="s">
        <v>2137</v>
      </c>
      <c r="Q159" s="230">
        <f>COUNTIF('Hedef Liste Elazığ'!A:A,A159)</f>
        <v>1</v>
      </c>
    </row>
    <row r="160" ht="15.75" hidden="1" customHeight="1">
      <c r="A160" s="211" t="s">
        <v>6885</v>
      </c>
      <c r="B160" s="211" t="s">
        <v>6886</v>
      </c>
      <c r="C160" s="212" t="s">
        <v>2897</v>
      </c>
      <c r="D160" s="211" t="s">
        <v>1493</v>
      </c>
      <c r="E160" s="213">
        <v>550.0</v>
      </c>
      <c r="F160" s="213">
        <v>314.0</v>
      </c>
      <c r="G160" s="213">
        <v>0.0</v>
      </c>
      <c r="H160" s="213">
        <v>15.0</v>
      </c>
      <c r="I160" s="213">
        <v>15.0</v>
      </c>
      <c r="J160" s="213">
        <v>0.0</v>
      </c>
      <c r="K160" s="211" t="s">
        <v>2525</v>
      </c>
      <c r="L160" s="211">
        <v>4.242123636E9</v>
      </c>
      <c r="M160" s="211" t="s">
        <v>1350</v>
      </c>
      <c r="N160" s="211" t="s">
        <v>6371</v>
      </c>
      <c r="O160" s="211" t="s">
        <v>6887</v>
      </c>
      <c r="P160" s="211" t="s">
        <v>2137</v>
      </c>
      <c r="Q160" s="230">
        <f>COUNTIF('Hedef Liste Elazığ'!A:A,A160)</f>
        <v>1</v>
      </c>
    </row>
    <row r="161" ht="15.75" hidden="1" customHeight="1">
      <c r="A161" s="211" t="s">
        <v>6888</v>
      </c>
      <c r="B161" s="211" t="s">
        <v>6889</v>
      </c>
      <c r="C161" s="212" t="s">
        <v>2897</v>
      </c>
      <c r="D161" s="211" t="s">
        <v>1577</v>
      </c>
      <c r="E161" s="213">
        <v>66.0</v>
      </c>
      <c r="F161" s="213">
        <v>20.0</v>
      </c>
      <c r="G161" s="213">
        <v>0.0</v>
      </c>
      <c r="H161" s="213">
        <v>79.0</v>
      </c>
      <c r="I161" s="213">
        <v>79.0</v>
      </c>
      <c r="J161" s="213">
        <v>0.0</v>
      </c>
      <c r="K161" s="211" t="s">
        <v>6890</v>
      </c>
      <c r="L161" s="211">
        <v>4.2423888E9</v>
      </c>
      <c r="M161" s="211" t="s">
        <v>1350</v>
      </c>
      <c r="N161" s="211" t="s">
        <v>6521</v>
      </c>
      <c r="O161" s="211" t="s">
        <v>6891</v>
      </c>
      <c r="P161" s="211" t="s">
        <v>2137</v>
      </c>
      <c r="Q161" s="230">
        <f>COUNTIF('Hedef Liste Elazığ'!A:A,A161)</f>
        <v>1</v>
      </c>
    </row>
    <row r="162" ht="15.75" hidden="1" customHeight="1">
      <c r="A162" s="211" t="s">
        <v>6892</v>
      </c>
      <c r="B162" s="211" t="s">
        <v>6893</v>
      </c>
      <c r="C162" s="212" t="s">
        <v>2897</v>
      </c>
      <c r="D162" s="211" t="s">
        <v>1370</v>
      </c>
      <c r="E162" s="213">
        <v>386.0</v>
      </c>
      <c r="F162" s="213">
        <v>223.0</v>
      </c>
      <c r="G162" s="213">
        <v>0.0</v>
      </c>
      <c r="H162" s="213">
        <v>16.0</v>
      </c>
      <c r="I162" s="213">
        <v>16.0</v>
      </c>
      <c r="J162" s="213">
        <v>0.0</v>
      </c>
      <c r="K162" s="211" t="s">
        <v>2525</v>
      </c>
      <c r="L162" s="211">
        <v>4.242121811E9</v>
      </c>
      <c r="M162" s="211" t="s">
        <v>1350</v>
      </c>
      <c r="N162" s="211" t="s">
        <v>6380</v>
      </c>
      <c r="O162" s="211" t="s">
        <v>6894</v>
      </c>
      <c r="P162" s="211" t="s">
        <v>2137</v>
      </c>
      <c r="Q162" s="230">
        <f>COUNTIF('Hedef Liste Elazığ'!A:A,A162)</f>
        <v>1</v>
      </c>
    </row>
    <row r="163" ht="15.75" hidden="1" customHeight="1">
      <c r="A163" s="211" t="s">
        <v>6895</v>
      </c>
      <c r="B163" s="211" t="s">
        <v>6896</v>
      </c>
      <c r="C163" s="212" t="s">
        <v>2897</v>
      </c>
      <c r="D163" s="211" t="s">
        <v>1364</v>
      </c>
      <c r="E163" s="213">
        <v>8.0</v>
      </c>
      <c r="F163" s="213">
        <v>8.0</v>
      </c>
      <c r="G163" s="213">
        <v>41.0</v>
      </c>
      <c r="H163" s="213">
        <v>3.0</v>
      </c>
      <c r="I163" s="213">
        <v>44.0</v>
      </c>
      <c r="J163" s="213">
        <v>0.931818</v>
      </c>
      <c r="K163" s="211" t="s">
        <v>2216</v>
      </c>
      <c r="L163" s="211">
        <v>4.242337476E9</v>
      </c>
      <c r="M163" s="211" t="s">
        <v>1350</v>
      </c>
      <c r="N163" s="211" t="s">
        <v>6371</v>
      </c>
      <c r="O163" s="211" t="s">
        <v>6897</v>
      </c>
      <c r="P163" s="211" t="s">
        <v>2165</v>
      </c>
      <c r="Q163" s="230">
        <f>COUNTIF('Hedef Liste Elazığ'!A:A,A163)</f>
        <v>0</v>
      </c>
    </row>
    <row r="164" ht="15.75" hidden="1" customHeight="1">
      <c r="A164" s="211" t="s">
        <v>6898</v>
      </c>
      <c r="B164" s="211" t="s">
        <v>6899</v>
      </c>
      <c r="C164" s="212" t="s">
        <v>2897</v>
      </c>
      <c r="D164" s="211" t="s">
        <v>1507</v>
      </c>
      <c r="E164" s="213">
        <v>15.0</v>
      </c>
      <c r="F164" s="213">
        <v>10.0</v>
      </c>
      <c r="G164" s="213">
        <v>0.0</v>
      </c>
      <c r="H164" s="213">
        <v>65.0</v>
      </c>
      <c r="I164" s="213">
        <v>65.0</v>
      </c>
      <c r="J164" s="213">
        <v>0.0</v>
      </c>
      <c r="K164" s="211" t="s">
        <v>6900</v>
      </c>
      <c r="L164" s="211">
        <v>5.383812026E9</v>
      </c>
      <c r="M164" s="211" t="s">
        <v>1350</v>
      </c>
      <c r="N164" s="211" t="s">
        <v>6787</v>
      </c>
      <c r="O164" s="211" t="s">
        <v>6901</v>
      </c>
      <c r="P164" s="211" t="s">
        <v>2137</v>
      </c>
      <c r="Q164" s="230">
        <f>COUNTIF('Hedef Liste Elazığ'!A:A,A164)</f>
        <v>1</v>
      </c>
    </row>
    <row r="165" ht="15.75" hidden="1" customHeight="1">
      <c r="A165" s="211" t="s">
        <v>6902</v>
      </c>
      <c r="B165" s="211" t="s">
        <v>6903</v>
      </c>
      <c r="C165" s="212" t="s">
        <v>2897</v>
      </c>
      <c r="D165" s="211" t="s">
        <v>1577</v>
      </c>
      <c r="E165" s="213">
        <v>4707.0</v>
      </c>
      <c r="F165" s="213">
        <v>153.0</v>
      </c>
      <c r="G165" s="213">
        <v>134.0</v>
      </c>
      <c r="H165" s="213">
        <v>16.0</v>
      </c>
      <c r="I165" s="213">
        <v>150.0</v>
      </c>
      <c r="J165" s="213">
        <v>0.893333</v>
      </c>
      <c r="K165" s="211" t="s">
        <v>2291</v>
      </c>
      <c r="L165" s="211">
        <v>4.245022565E9</v>
      </c>
      <c r="M165" s="211" t="s">
        <v>1350</v>
      </c>
      <c r="N165" s="211" t="s">
        <v>6361</v>
      </c>
      <c r="O165" s="211" t="s">
        <v>6904</v>
      </c>
      <c r="P165" s="211" t="s">
        <v>2165</v>
      </c>
      <c r="Q165" s="230">
        <f>COUNTIF('Hedef Liste Elazığ'!A:A,A165)</f>
        <v>0</v>
      </c>
    </row>
    <row r="166" ht="15.75" hidden="1" customHeight="1">
      <c r="A166" s="211" t="s">
        <v>6905</v>
      </c>
      <c r="B166" s="211" t="s">
        <v>6906</v>
      </c>
      <c r="C166" s="212" t="s">
        <v>2897</v>
      </c>
      <c r="D166" s="211" t="s">
        <v>1364</v>
      </c>
      <c r="E166" s="213">
        <v>3.0</v>
      </c>
      <c r="F166" s="213">
        <v>2.0</v>
      </c>
      <c r="G166" s="213">
        <v>0.0</v>
      </c>
      <c r="H166" s="213">
        <v>37.0</v>
      </c>
      <c r="I166" s="213">
        <v>37.0</v>
      </c>
      <c r="J166" s="213">
        <v>0.0</v>
      </c>
      <c r="K166" s="211" t="s">
        <v>6907</v>
      </c>
      <c r="L166" s="211">
        <v>5.511933218E9</v>
      </c>
      <c r="M166" s="211" t="s">
        <v>1350</v>
      </c>
      <c r="N166" s="211" t="s">
        <v>6380</v>
      </c>
      <c r="O166" s="211" t="s">
        <v>6908</v>
      </c>
      <c r="P166" s="211" t="s">
        <v>2137</v>
      </c>
      <c r="Q166" s="230">
        <f>COUNTIF('Hedef Liste Elazığ'!A:A,A166)</f>
        <v>1</v>
      </c>
    </row>
    <row r="167" ht="15.75" hidden="1" customHeight="1">
      <c r="A167" s="211" t="s">
        <v>6909</v>
      </c>
      <c r="B167" s="211" t="s">
        <v>6910</v>
      </c>
      <c r="C167" s="212" t="s">
        <v>2897</v>
      </c>
      <c r="D167" s="211" t="s">
        <v>1507</v>
      </c>
      <c r="F167" s="211"/>
      <c r="G167" s="213">
        <v>0.0</v>
      </c>
      <c r="H167" s="213">
        <v>27.0</v>
      </c>
      <c r="I167" s="213">
        <v>27.0</v>
      </c>
      <c r="J167" s="213">
        <v>0.0</v>
      </c>
      <c r="K167" s="211" t="s">
        <v>6911</v>
      </c>
      <c r="L167" s="211">
        <v>5.316692774E9</v>
      </c>
      <c r="M167" s="211" t="s">
        <v>1350</v>
      </c>
      <c r="N167" s="211" t="s">
        <v>1565</v>
      </c>
      <c r="O167" s="211" t="s">
        <v>6912</v>
      </c>
      <c r="P167" s="211" t="s">
        <v>2137</v>
      </c>
      <c r="Q167" s="230">
        <f>COUNTIF('Hedef Liste Elazığ'!A:A,A167)</f>
        <v>1</v>
      </c>
    </row>
    <row r="168" ht="15.75" hidden="1" customHeight="1">
      <c r="A168" s="211" t="s">
        <v>6913</v>
      </c>
      <c r="B168" s="211" t="s">
        <v>6914</v>
      </c>
      <c r="C168" s="212" t="s">
        <v>2897</v>
      </c>
      <c r="D168" s="211" t="s">
        <v>1443</v>
      </c>
      <c r="E168" s="213">
        <v>9.0</v>
      </c>
      <c r="F168" s="213">
        <v>7.0</v>
      </c>
      <c r="G168" s="213">
        <v>0.0</v>
      </c>
      <c r="H168" s="213">
        <v>23.0</v>
      </c>
      <c r="I168" s="213">
        <v>23.0</v>
      </c>
      <c r="J168" s="213">
        <v>0.0</v>
      </c>
      <c r="K168" s="211" t="s">
        <v>6915</v>
      </c>
      <c r="L168" s="211">
        <v>5.383777423E9</v>
      </c>
      <c r="M168" s="211" t="s">
        <v>1350</v>
      </c>
      <c r="N168" s="211" t="s">
        <v>6389</v>
      </c>
      <c r="O168" s="211" t="s">
        <v>6916</v>
      </c>
      <c r="P168" s="211" t="s">
        <v>2137</v>
      </c>
      <c r="Q168" s="230">
        <f>COUNTIF('Hedef Liste Elazığ'!A:A,A168)</f>
        <v>1</v>
      </c>
    </row>
    <row r="169" ht="15.75" hidden="1" customHeight="1">
      <c r="A169" s="211" t="s">
        <v>6917</v>
      </c>
      <c r="B169" s="211" t="s">
        <v>6918</v>
      </c>
      <c r="C169" s="212" t="s">
        <v>2897</v>
      </c>
      <c r="D169" s="211" t="s">
        <v>1507</v>
      </c>
      <c r="E169" s="213">
        <v>6.0</v>
      </c>
      <c r="F169" s="213">
        <v>2.0</v>
      </c>
      <c r="G169" s="213">
        <v>0.0</v>
      </c>
      <c r="H169" s="213">
        <v>46.0</v>
      </c>
      <c r="I169" s="213">
        <v>46.0</v>
      </c>
      <c r="J169" s="213">
        <v>0.0</v>
      </c>
      <c r="K169" s="211" t="s">
        <v>6919</v>
      </c>
      <c r="L169" s="211">
        <v>5.383133923E9</v>
      </c>
      <c r="M169" s="211" t="s">
        <v>1350</v>
      </c>
      <c r="N169" s="211" t="s">
        <v>6355</v>
      </c>
      <c r="O169" s="211" t="s">
        <v>6920</v>
      </c>
      <c r="P169" s="211" t="s">
        <v>2137</v>
      </c>
      <c r="Q169" s="230">
        <f>COUNTIF('Hedef Liste Elazığ'!A:A,A169)</f>
        <v>1</v>
      </c>
    </row>
    <row r="170" ht="15.75" hidden="1" customHeight="1">
      <c r="A170" s="211" t="s">
        <v>6921</v>
      </c>
      <c r="B170" s="211" t="s">
        <v>6922</v>
      </c>
      <c r="C170" s="212" t="s">
        <v>2897</v>
      </c>
      <c r="D170" s="211" t="s">
        <v>1832</v>
      </c>
      <c r="E170" s="213">
        <v>2.0</v>
      </c>
      <c r="F170" s="213">
        <v>2.0</v>
      </c>
      <c r="G170" s="213">
        <v>0.0</v>
      </c>
      <c r="H170" s="213">
        <v>43.0</v>
      </c>
      <c r="I170" s="213">
        <v>43.0</v>
      </c>
      <c r="J170" s="213">
        <v>0.0</v>
      </c>
      <c r="K170" s="211" t="s">
        <v>6923</v>
      </c>
      <c r="L170" s="211">
        <v>5.076037221E9</v>
      </c>
      <c r="M170" s="211" t="s">
        <v>1350</v>
      </c>
      <c r="N170" s="211" t="s">
        <v>6393</v>
      </c>
      <c r="O170" s="211" t="s">
        <v>6924</v>
      </c>
      <c r="P170" s="211" t="s">
        <v>2137</v>
      </c>
      <c r="Q170" s="230">
        <f>COUNTIF('Hedef Liste Elazığ'!A:A,A170)</f>
        <v>1</v>
      </c>
    </row>
    <row r="171" ht="15.75" hidden="1" customHeight="1">
      <c r="A171" s="211" t="s">
        <v>6925</v>
      </c>
      <c r="B171" s="211" t="s">
        <v>6926</v>
      </c>
      <c r="C171" s="212" t="s">
        <v>2897</v>
      </c>
      <c r="D171" s="211" t="s">
        <v>1378</v>
      </c>
      <c r="E171" s="213">
        <v>78.0</v>
      </c>
      <c r="F171" s="213">
        <v>60.0</v>
      </c>
      <c r="G171" s="213">
        <v>0.0</v>
      </c>
      <c r="H171" s="213">
        <v>47.0</v>
      </c>
      <c r="I171" s="213">
        <v>47.0</v>
      </c>
      <c r="J171" s="213">
        <v>0.0</v>
      </c>
      <c r="K171" s="211" t="s">
        <v>6927</v>
      </c>
      <c r="L171" s="211">
        <v>4.242410101E9</v>
      </c>
      <c r="M171" s="211" t="s">
        <v>1350</v>
      </c>
      <c r="N171" s="211" t="s">
        <v>6355</v>
      </c>
      <c r="O171" s="211" t="s">
        <v>6928</v>
      </c>
      <c r="P171" s="211" t="s">
        <v>2137</v>
      </c>
      <c r="Q171" s="230">
        <f>COUNTIF('Hedef Liste Elazığ'!A:A,A171)</f>
        <v>1</v>
      </c>
    </row>
    <row r="172" ht="15.75" hidden="1" customHeight="1">
      <c r="A172" s="211" t="s">
        <v>6929</v>
      </c>
      <c r="B172" s="211" t="s">
        <v>6007</v>
      </c>
      <c r="C172" s="212" t="s">
        <v>2897</v>
      </c>
      <c r="D172" s="211" t="s">
        <v>1507</v>
      </c>
      <c r="E172" s="213">
        <v>22.0</v>
      </c>
      <c r="F172" s="213">
        <v>22.0</v>
      </c>
      <c r="G172" s="213">
        <v>0.0</v>
      </c>
      <c r="H172" s="213">
        <v>24.0</v>
      </c>
      <c r="I172" s="213">
        <v>24.0</v>
      </c>
      <c r="J172" s="213">
        <v>0.0</v>
      </c>
      <c r="K172" s="211" t="s">
        <v>6739</v>
      </c>
      <c r="L172" s="211">
        <v>5.331206325E9</v>
      </c>
      <c r="M172" s="211" t="s">
        <v>1350</v>
      </c>
      <c r="N172" s="211" t="s">
        <v>6393</v>
      </c>
      <c r="O172" s="211" t="s">
        <v>6010</v>
      </c>
      <c r="P172" s="211" t="s">
        <v>2137</v>
      </c>
      <c r="Q172" s="230">
        <f>COUNTIF('Hedef Liste Elazığ'!A:A,A172)</f>
        <v>1</v>
      </c>
    </row>
    <row r="173" ht="15.75" hidden="1" customHeight="1">
      <c r="A173" s="211" t="s">
        <v>6930</v>
      </c>
      <c r="B173" s="211" t="s">
        <v>6931</v>
      </c>
      <c r="C173" s="212" t="s">
        <v>2897</v>
      </c>
      <c r="D173" s="211" t="s">
        <v>1507</v>
      </c>
      <c r="E173" s="213">
        <v>20.0</v>
      </c>
      <c r="F173" s="213">
        <v>20.0</v>
      </c>
      <c r="G173" s="213">
        <v>0.0</v>
      </c>
      <c r="H173" s="213">
        <v>17.0</v>
      </c>
      <c r="I173" s="213">
        <v>17.0</v>
      </c>
      <c r="J173" s="213">
        <v>0.0</v>
      </c>
      <c r="K173" s="211" t="s">
        <v>6932</v>
      </c>
      <c r="L173" s="211">
        <v>5.465909475E9</v>
      </c>
      <c r="M173" s="211" t="s">
        <v>1350</v>
      </c>
      <c r="N173" s="211" t="s">
        <v>6933</v>
      </c>
      <c r="O173" s="211" t="s">
        <v>6934</v>
      </c>
      <c r="P173" s="211" t="s">
        <v>2137</v>
      </c>
      <c r="Q173" s="230">
        <f>COUNTIF('Hedef Liste Elazığ'!A:A,A173)</f>
        <v>1</v>
      </c>
    </row>
    <row r="174" ht="15.75" hidden="1" customHeight="1">
      <c r="A174" s="211" t="s">
        <v>6935</v>
      </c>
      <c r="B174" s="211" t="s">
        <v>6936</v>
      </c>
      <c r="C174" s="212" t="s">
        <v>2897</v>
      </c>
      <c r="D174" s="211" t="s">
        <v>1493</v>
      </c>
      <c r="E174" s="213">
        <v>1076.0</v>
      </c>
      <c r="F174" s="213">
        <v>33.0</v>
      </c>
      <c r="G174" s="213">
        <v>38.0</v>
      </c>
      <c r="H174" s="213">
        <v>0.0</v>
      </c>
      <c r="I174" s="213">
        <v>38.0</v>
      </c>
      <c r="J174" s="213">
        <v>1.0</v>
      </c>
      <c r="K174" s="211" t="s">
        <v>6937</v>
      </c>
      <c r="L174" s="211">
        <v>5.465423444E9</v>
      </c>
      <c r="M174" s="211" t="s">
        <v>1350</v>
      </c>
      <c r="N174" s="211" t="s">
        <v>6380</v>
      </c>
      <c r="O174" s="211" t="s">
        <v>6938</v>
      </c>
      <c r="P174" s="211" t="s">
        <v>2165</v>
      </c>
      <c r="Q174" s="230">
        <f>COUNTIF('Hedef Liste Elazığ'!A:A,A174)</f>
        <v>0</v>
      </c>
    </row>
    <row r="175" ht="15.75" hidden="1" customHeight="1">
      <c r="A175" s="211" t="s">
        <v>6939</v>
      </c>
      <c r="B175" s="211" t="s">
        <v>6940</v>
      </c>
      <c r="C175" s="212" t="s">
        <v>2897</v>
      </c>
      <c r="D175" s="211" t="s">
        <v>1507</v>
      </c>
      <c r="F175" s="211"/>
      <c r="G175" s="213">
        <v>0.0</v>
      </c>
      <c r="H175" s="213">
        <v>76.0</v>
      </c>
      <c r="I175" s="213">
        <v>76.0</v>
      </c>
      <c r="J175" s="213">
        <v>0.0</v>
      </c>
      <c r="K175" s="211" t="s">
        <v>6941</v>
      </c>
      <c r="L175" s="211">
        <v>4.24471101E9</v>
      </c>
      <c r="M175" s="211" t="s">
        <v>1350</v>
      </c>
      <c r="N175" s="211" t="s">
        <v>6345</v>
      </c>
      <c r="O175" s="211" t="s">
        <v>6942</v>
      </c>
      <c r="P175" s="211" t="s">
        <v>2137</v>
      </c>
      <c r="Q175" s="230">
        <f>COUNTIF('Hedef Liste Elazığ'!A:A,A175)</f>
        <v>1</v>
      </c>
    </row>
    <row r="176" ht="15.75" hidden="1" customHeight="1">
      <c r="A176" s="211" t="s">
        <v>6943</v>
      </c>
      <c r="B176" s="211" t="s">
        <v>6944</v>
      </c>
      <c r="C176" s="212" t="s">
        <v>2897</v>
      </c>
      <c r="D176" s="211" t="s">
        <v>1364</v>
      </c>
      <c r="E176" s="211"/>
      <c r="F176" s="211"/>
      <c r="G176" s="213">
        <v>66.0</v>
      </c>
      <c r="H176" s="213">
        <v>26.0</v>
      </c>
      <c r="I176" s="213">
        <v>92.0</v>
      </c>
      <c r="J176" s="213">
        <v>0.717391</v>
      </c>
      <c r="K176" s="211" t="s">
        <v>6945</v>
      </c>
      <c r="L176" s="211">
        <v>4.245039837E9</v>
      </c>
      <c r="M176" s="211" t="s">
        <v>1350</v>
      </c>
      <c r="N176" s="211" t="s">
        <v>6946</v>
      </c>
      <c r="O176" s="211" t="s">
        <v>6947</v>
      </c>
      <c r="P176" s="212" t="s">
        <v>4724</v>
      </c>
      <c r="Q176" s="230">
        <f>COUNTIF('Hedef Liste Elazığ'!A:A,A176)</f>
        <v>0</v>
      </c>
    </row>
    <row r="177" ht="15.75" hidden="1" customHeight="1">
      <c r="A177" s="211" t="s">
        <v>6948</v>
      </c>
      <c r="B177" s="211" t="s">
        <v>6949</v>
      </c>
      <c r="C177" s="212" t="s">
        <v>2897</v>
      </c>
      <c r="D177" s="211" t="s">
        <v>1364</v>
      </c>
      <c r="E177" s="213">
        <v>7.0</v>
      </c>
      <c r="F177" s="213">
        <v>7.0</v>
      </c>
      <c r="G177" s="213">
        <v>6.0</v>
      </c>
      <c r="H177" s="213">
        <v>6.0</v>
      </c>
      <c r="I177" s="213">
        <v>12.0</v>
      </c>
      <c r="J177" s="213">
        <v>0.5</v>
      </c>
      <c r="K177" s="211" t="s">
        <v>6932</v>
      </c>
      <c r="L177" s="211">
        <v>5.465909475E9</v>
      </c>
      <c r="M177" s="211" t="s">
        <v>1350</v>
      </c>
      <c r="N177" s="211" t="s">
        <v>6933</v>
      </c>
      <c r="O177" s="211" t="s">
        <v>6934</v>
      </c>
      <c r="P177" s="211" t="s">
        <v>2137</v>
      </c>
      <c r="Q177" s="230">
        <f>COUNTIF('Hedef Liste Elazığ'!A:A,A177)</f>
        <v>0</v>
      </c>
    </row>
    <row r="178" ht="15.75" hidden="1" customHeight="1">
      <c r="A178" s="211" t="s">
        <v>6950</v>
      </c>
      <c r="B178" s="211" t="s">
        <v>6951</v>
      </c>
      <c r="C178" s="212" t="s">
        <v>2909</v>
      </c>
      <c r="D178" s="211" t="s">
        <v>1832</v>
      </c>
      <c r="F178" s="211"/>
      <c r="G178" s="213">
        <v>0.0</v>
      </c>
      <c r="H178" s="213">
        <v>36.0</v>
      </c>
      <c r="I178" s="213">
        <v>36.0</v>
      </c>
      <c r="J178" s="213">
        <v>0.0</v>
      </c>
      <c r="K178" s="211" t="s">
        <v>6525</v>
      </c>
      <c r="L178" s="211">
        <v>4.24238501E9</v>
      </c>
      <c r="M178" s="211" t="s">
        <v>1350</v>
      </c>
      <c r="N178" s="211" t="s">
        <v>4595</v>
      </c>
      <c r="O178" s="211" t="s">
        <v>6952</v>
      </c>
      <c r="P178" s="211" t="s">
        <v>2137</v>
      </c>
      <c r="Q178" s="230">
        <f>COUNTIF('Hedef Liste Elazığ'!A:A,A178)</f>
        <v>0</v>
      </c>
    </row>
    <row r="179" ht="15.75" hidden="1" customHeight="1">
      <c r="A179" s="211" t="s">
        <v>6953</v>
      </c>
      <c r="B179" s="211" t="s">
        <v>6954</v>
      </c>
      <c r="C179" s="212" t="s">
        <v>2897</v>
      </c>
      <c r="D179" s="211" t="s">
        <v>1827</v>
      </c>
      <c r="E179" s="213">
        <v>156.0</v>
      </c>
      <c r="F179" s="213">
        <v>29.0</v>
      </c>
      <c r="G179" s="213">
        <v>0.0</v>
      </c>
      <c r="H179" s="213">
        <v>62.0</v>
      </c>
      <c r="I179" s="213">
        <v>62.0</v>
      </c>
      <c r="J179" s="213">
        <v>0.0</v>
      </c>
      <c r="K179" s="211" t="s">
        <v>6955</v>
      </c>
      <c r="L179" s="211">
        <v>4.24238887E9</v>
      </c>
      <c r="M179" s="211" t="s">
        <v>1350</v>
      </c>
      <c r="N179" s="211" t="s">
        <v>6389</v>
      </c>
      <c r="O179" s="211" t="s">
        <v>6956</v>
      </c>
      <c r="P179" s="211" t="s">
        <v>2137</v>
      </c>
      <c r="Q179" s="230">
        <f>COUNTIF('Hedef Liste Elazığ'!A:A,A179)</f>
        <v>1</v>
      </c>
    </row>
    <row r="180" ht="15.75" hidden="1" customHeight="1">
      <c r="A180" s="211" t="s">
        <v>6957</v>
      </c>
      <c r="B180" s="211" t="s">
        <v>6958</v>
      </c>
      <c r="C180" s="212" t="s">
        <v>2897</v>
      </c>
      <c r="D180" s="211" t="s">
        <v>1348</v>
      </c>
      <c r="E180" s="213">
        <v>286.0</v>
      </c>
      <c r="F180" s="213">
        <v>71.0</v>
      </c>
      <c r="G180" s="213">
        <v>0.0</v>
      </c>
      <c r="H180" s="213">
        <v>42.0</v>
      </c>
      <c r="I180" s="213">
        <v>42.0</v>
      </c>
      <c r="J180" s="213">
        <v>0.0</v>
      </c>
      <c r="K180" s="211" t="s">
        <v>6828</v>
      </c>
      <c r="L180" s="211">
        <v>5.331336589E9</v>
      </c>
      <c r="M180" s="211" t="s">
        <v>1350</v>
      </c>
      <c r="N180" s="211" t="s">
        <v>6829</v>
      </c>
      <c r="O180" s="211" t="s">
        <v>6830</v>
      </c>
      <c r="P180" s="211" t="s">
        <v>2137</v>
      </c>
      <c r="Q180" s="230">
        <f>COUNTIF('Hedef Liste Elazığ'!A:A,A180)</f>
        <v>1</v>
      </c>
    </row>
    <row r="181" ht="15.75" hidden="1" customHeight="1">
      <c r="A181" s="211" t="s">
        <v>6959</v>
      </c>
      <c r="B181" s="211" t="s">
        <v>6960</v>
      </c>
      <c r="C181" s="212" t="s">
        <v>2897</v>
      </c>
      <c r="D181" s="211" t="s">
        <v>1597</v>
      </c>
      <c r="E181" s="213">
        <v>74.0</v>
      </c>
      <c r="F181" s="213">
        <v>10.0</v>
      </c>
      <c r="G181" s="213">
        <v>0.0</v>
      </c>
      <c r="H181" s="213">
        <v>15.0</v>
      </c>
      <c r="I181" s="213">
        <v>15.0</v>
      </c>
      <c r="J181" s="213">
        <v>0.0</v>
      </c>
      <c r="K181" s="211" t="s">
        <v>6961</v>
      </c>
      <c r="L181" s="211">
        <v>4.242479222E9</v>
      </c>
      <c r="M181" s="211" t="s">
        <v>1350</v>
      </c>
      <c r="N181" s="211" t="s">
        <v>6355</v>
      </c>
      <c r="O181" s="211" t="s">
        <v>6962</v>
      </c>
      <c r="P181" s="211" t="s">
        <v>2137</v>
      </c>
      <c r="Q181" s="230">
        <f>COUNTIF('Hedef Liste Elazığ'!A:A,A181)</f>
        <v>1</v>
      </c>
    </row>
    <row r="182" ht="15.75" hidden="1" customHeight="1">
      <c r="A182" s="211" t="s">
        <v>6963</v>
      </c>
      <c r="B182" s="211" t="s">
        <v>6964</v>
      </c>
      <c r="C182" s="212" t="s">
        <v>2897</v>
      </c>
      <c r="D182" s="211" t="s">
        <v>1370</v>
      </c>
      <c r="E182" s="211"/>
      <c r="F182" s="211"/>
      <c r="G182" s="213">
        <v>0.0</v>
      </c>
      <c r="H182" s="213">
        <v>13.0</v>
      </c>
      <c r="I182" s="213">
        <v>13.0</v>
      </c>
      <c r="J182" s="213">
        <v>0.0</v>
      </c>
      <c r="K182" s="211" t="s">
        <v>6955</v>
      </c>
      <c r="L182" s="211">
        <v>4.24503606E9</v>
      </c>
      <c r="M182" s="211" t="s">
        <v>1350</v>
      </c>
      <c r="N182" s="211" t="s">
        <v>6355</v>
      </c>
      <c r="O182" s="211" t="s">
        <v>6965</v>
      </c>
      <c r="P182" s="211" t="s">
        <v>2137</v>
      </c>
      <c r="Q182" s="230">
        <f>COUNTIF('Hedef Liste Elazığ'!A:A,A182)</f>
        <v>1</v>
      </c>
    </row>
    <row r="183" ht="15.75" hidden="1" customHeight="1">
      <c r="A183" s="211" t="s">
        <v>6076</v>
      </c>
      <c r="B183" s="211" t="s">
        <v>6077</v>
      </c>
      <c r="C183" s="212" t="s">
        <v>2897</v>
      </c>
      <c r="D183" s="211" t="s">
        <v>1364</v>
      </c>
      <c r="E183" s="213">
        <v>811.0</v>
      </c>
      <c r="F183" s="213">
        <v>63.0</v>
      </c>
      <c r="G183" s="213">
        <v>0.0</v>
      </c>
      <c r="H183" s="213">
        <v>6.0</v>
      </c>
      <c r="I183" s="213">
        <v>6.0</v>
      </c>
      <c r="J183" s="213">
        <v>0.0</v>
      </c>
      <c r="K183" s="211" t="s">
        <v>6966</v>
      </c>
      <c r="L183" s="211">
        <v>5.514151228E9</v>
      </c>
      <c r="M183" s="211" t="s">
        <v>1350</v>
      </c>
      <c r="N183" s="211" t="s">
        <v>6366</v>
      </c>
      <c r="O183" s="211" t="s">
        <v>6080</v>
      </c>
      <c r="P183" s="211" t="s">
        <v>2137</v>
      </c>
      <c r="Q183" s="230">
        <f>COUNTIF('Hedef Liste Elazığ'!A:A,A183)</f>
        <v>1</v>
      </c>
    </row>
    <row r="184" ht="15.75" hidden="1" customHeight="1">
      <c r="A184" s="211" t="s">
        <v>6967</v>
      </c>
      <c r="B184" s="211" t="s">
        <v>6968</v>
      </c>
      <c r="C184" s="212" t="s">
        <v>2897</v>
      </c>
      <c r="D184" s="211" t="s">
        <v>1443</v>
      </c>
      <c r="E184" s="213">
        <v>48.0</v>
      </c>
      <c r="F184" s="213">
        <v>40.0</v>
      </c>
      <c r="G184" s="213">
        <v>0.0</v>
      </c>
      <c r="H184" s="213">
        <v>12.0</v>
      </c>
      <c r="I184" s="213">
        <v>12.0</v>
      </c>
      <c r="J184" s="213">
        <v>0.0</v>
      </c>
      <c r="K184" s="211" t="s">
        <v>6969</v>
      </c>
      <c r="L184" s="211">
        <v>5.447335313E9</v>
      </c>
      <c r="M184" s="211" t="s">
        <v>1350</v>
      </c>
      <c r="N184" s="211" t="s">
        <v>6371</v>
      </c>
      <c r="O184" s="211" t="s">
        <v>6970</v>
      </c>
      <c r="P184" s="211" t="s">
        <v>2137</v>
      </c>
      <c r="Q184" s="230">
        <f>COUNTIF('Hedef Liste Elazığ'!A:A,A184)</f>
        <v>1</v>
      </c>
    </row>
    <row r="185" ht="15.75" hidden="1" customHeight="1">
      <c r="A185" s="211" t="s">
        <v>6971</v>
      </c>
      <c r="B185" s="211" t="s">
        <v>6972</v>
      </c>
      <c r="C185" s="212" t="s">
        <v>2897</v>
      </c>
      <c r="D185" s="211" t="s">
        <v>1597</v>
      </c>
      <c r="E185" s="213">
        <v>416.0</v>
      </c>
      <c r="F185" s="213">
        <v>10.0</v>
      </c>
      <c r="G185" s="213">
        <v>0.0</v>
      </c>
      <c r="H185" s="213">
        <v>11.0</v>
      </c>
      <c r="I185" s="213">
        <v>11.0</v>
      </c>
      <c r="J185" s="213">
        <v>0.0</v>
      </c>
      <c r="K185" s="211" t="s">
        <v>6973</v>
      </c>
      <c r="L185" s="211">
        <v>5.345896523E9</v>
      </c>
      <c r="M185" s="211" t="s">
        <v>1350</v>
      </c>
      <c r="N185" s="211" t="s">
        <v>6946</v>
      </c>
      <c r="O185" s="211" t="s">
        <v>6974</v>
      </c>
      <c r="P185" s="211" t="s">
        <v>2137</v>
      </c>
      <c r="Q185" s="230">
        <f>COUNTIF('Hedef Liste Elazığ'!A:A,A185)</f>
        <v>1</v>
      </c>
    </row>
    <row r="186" ht="15.75" hidden="1" customHeight="1">
      <c r="A186" s="211" t="s">
        <v>6975</v>
      </c>
      <c r="B186" s="211" t="s">
        <v>6976</v>
      </c>
      <c r="C186" s="212" t="s">
        <v>2897</v>
      </c>
      <c r="D186" s="211" t="s">
        <v>1370</v>
      </c>
      <c r="E186" s="213">
        <v>1295.0</v>
      </c>
      <c r="F186" s="213">
        <v>19.0</v>
      </c>
      <c r="G186" s="213">
        <v>0.0</v>
      </c>
      <c r="H186" s="213">
        <v>3.0</v>
      </c>
      <c r="I186" s="213">
        <v>3.0</v>
      </c>
      <c r="J186" s="213">
        <v>0.0</v>
      </c>
      <c r="K186" s="211" t="s">
        <v>6961</v>
      </c>
      <c r="L186" s="211">
        <v>4.242470606E9</v>
      </c>
      <c r="M186" s="211" t="s">
        <v>1350</v>
      </c>
      <c r="N186" s="211" t="s">
        <v>6355</v>
      </c>
      <c r="O186" s="211" t="s">
        <v>6962</v>
      </c>
      <c r="P186" s="211" t="s">
        <v>2137</v>
      </c>
      <c r="Q186" s="230">
        <f>COUNTIF('Hedef Liste Elazığ'!A:A,A186)</f>
        <v>1</v>
      </c>
    </row>
    <row r="187" ht="15.75" hidden="1" customHeight="1">
      <c r="A187" s="211" t="s">
        <v>6977</v>
      </c>
      <c r="B187" s="211" t="s">
        <v>6978</v>
      </c>
      <c r="C187" s="212" t="s">
        <v>2897</v>
      </c>
      <c r="D187" s="211" t="s">
        <v>1443</v>
      </c>
      <c r="E187" s="213">
        <v>68.0</v>
      </c>
      <c r="F187" s="213">
        <v>14.0</v>
      </c>
      <c r="G187" s="213">
        <v>0.0</v>
      </c>
      <c r="H187" s="213">
        <v>15.0</v>
      </c>
      <c r="I187" s="213">
        <v>15.0</v>
      </c>
      <c r="J187" s="213">
        <v>0.0</v>
      </c>
      <c r="K187" s="211" t="s">
        <v>6979</v>
      </c>
      <c r="L187" s="211">
        <v>5.424523886E9</v>
      </c>
      <c r="M187" s="211" t="s">
        <v>1350</v>
      </c>
      <c r="N187" s="211" t="s">
        <v>6980</v>
      </c>
      <c r="O187" s="211" t="s">
        <v>6981</v>
      </c>
      <c r="P187" s="211" t="s">
        <v>2137</v>
      </c>
      <c r="Q187" s="230">
        <f>COUNTIF('Hedef Liste Elazığ'!A:A,A187)</f>
        <v>1</v>
      </c>
    </row>
    <row r="188" ht="15.75" hidden="1" customHeight="1">
      <c r="A188" s="211" t="s">
        <v>6982</v>
      </c>
      <c r="B188" s="211" t="s">
        <v>6983</v>
      </c>
      <c r="C188" s="212" t="s">
        <v>2897</v>
      </c>
      <c r="D188" s="211" t="s">
        <v>1378</v>
      </c>
      <c r="E188" s="213">
        <v>1.0</v>
      </c>
      <c r="F188" s="211"/>
      <c r="G188" s="213">
        <v>0.0</v>
      </c>
      <c r="H188" s="213">
        <v>2.0</v>
      </c>
      <c r="I188" s="213">
        <v>2.0</v>
      </c>
      <c r="J188" s="213">
        <v>0.0</v>
      </c>
      <c r="K188" s="211" t="s">
        <v>6984</v>
      </c>
      <c r="L188" s="211">
        <v>5.385713323E9</v>
      </c>
      <c r="M188" s="211" t="s">
        <v>1350</v>
      </c>
      <c r="N188" s="211" t="s">
        <v>6345</v>
      </c>
      <c r="O188" s="211" t="s">
        <v>6985</v>
      </c>
      <c r="P188" s="211" t="s">
        <v>2137</v>
      </c>
      <c r="Q188" s="230">
        <f>COUNTIF('Hedef Liste Elazığ'!A:A,A188)</f>
        <v>1</v>
      </c>
    </row>
    <row r="189" ht="15.75" hidden="1" customHeight="1">
      <c r="A189" s="211" t="s">
        <v>6986</v>
      </c>
      <c r="B189" s="211" t="s">
        <v>6987</v>
      </c>
      <c r="C189" s="212" t="s">
        <v>2897</v>
      </c>
      <c r="D189" s="211" t="s">
        <v>1507</v>
      </c>
      <c r="E189" s="213">
        <v>27.0</v>
      </c>
      <c r="F189" s="213">
        <v>7.0</v>
      </c>
      <c r="G189" s="213">
        <v>0.0</v>
      </c>
      <c r="H189" s="213">
        <v>9.0</v>
      </c>
      <c r="I189" s="213">
        <v>9.0</v>
      </c>
      <c r="J189" s="213">
        <v>0.0</v>
      </c>
      <c r="K189" s="211" t="s">
        <v>6828</v>
      </c>
      <c r="L189" s="211">
        <v>5.331336589E9</v>
      </c>
      <c r="M189" s="211" t="s">
        <v>1350</v>
      </c>
      <c r="N189" s="211" t="s">
        <v>6829</v>
      </c>
      <c r="O189" s="211" t="s">
        <v>6830</v>
      </c>
      <c r="P189" s="211" t="s">
        <v>2137</v>
      </c>
      <c r="Q189" s="230">
        <f>COUNTIF('Hedef Liste Elazığ'!A:A,A189)</f>
        <v>1</v>
      </c>
    </row>
    <row r="190" ht="15.75" hidden="1" customHeight="1">
      <c r="A190" s="211" t="s">
        <v>6988</v>
      </c>
      <c r="B190" s="211" t="s">
        <v>6989</v>
      </c>
      <c r="C190" s="212" t="s">
        <v>2897</v>
      </c>
      <c r="D190" s="211" t="s">
        <v>1370</v>
      </c>
      <c r="E190" s="213">
        <v>1134.0</v>
      </c>
      <c r="F190" s="213">
        <v>104.0</v>
      </c>
      <c r="G190" s="213">
        <v>0.0</v>
      </c>
      <c r="H190" s="213">
        <v>2.0</v>
      </c>
      <c r="I190" s="213">
        <v>2.0</v>
      </c>
      <c r="J190" s="213">
        <v>0.0</v>
      </c>
      <c r="K190" s="211" t="s">
        <v>6990</v>
      </c>
      <c r="L190" s="211">
        <v>5.399356025E9</v>
      </c>
      <c r="M190" s="211" t="s">
        <v>1350</v>
      </c>
      <c r="N190" s="211" t="s">
        <v>6380</v>
      </c>
      <c r="O190" s="211" t="s">
        <v>6991</v>
      </c>
      <c r="P190" s="211" t="s">
        <v>2137</v>
      </c>
      <c r="Q190" s="230">
        <f>COUNTIF('Hedef Liste Elazığ'!A:A,A190)</f>
        <v>1</v>
      </c>
    </row>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90">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190">
        <filterColumn colId="16">
          <filters>
            <filter val="0"/>
          </filters>
        </filterColumn>
        <filterColumn colId="15">
          <filters>
            <filter val="#YOK"/>
            <filter val="Geleneksel"/>
          </filters>
        </filterColumn>
      </autoFilter>
      <extLst>
        <ext uri="GoogleSheetsCustomDataVersion1">
          <go:sheetsCustomData xmlns:go="http://customooxmlschemas.google.com/" filterViewId="1803921997"/>
        </ext>
      </extLst>
    </customSheetView>
  </customSheetViews>
  <mergeCells count="3">
    <mergeCell ref="D167:E167"/>
    <mergeCell ref="D175:E175"/>
    <mergeCell ref="D178:E178"/>
  </mergeCells>
  <conditionalFormatting sqref="C1:C190">
    <cfRule type="cellIs" dxfId="0" priority="1" operator="equal">
      <formula>"TRUE"</formula>
    </cfRule>
  </conditionalFormatting>
  <conditionalFormatting sqref="C1:C190">
    <cfRule type="cellIs" dxfId="1" priority="2" operator="equal">
      <formula>"FALSE"</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6062</v>
      </c>
      <c r="B2" s="56" t="s">
        <v>6063</v>
      </c>
      <c r="C2" s="56" t="str">
        <f>VLOOKUP(A2,'import Elazığ'!A:P,3,0)</f>
        <v>DOĞRU</v>
      </c>
      <c r="D2" s="56" t="s">
        <v>1493</v>
      </c>
      <c r="E2" s="56">
        <f>VLOOKUP(A2,'import Elazığ'!A:P,5,0)</f>
        <v>1756</v>
      </c>
      <c r="F2" s="56">
        <f>VLOOKUP(A2,'import Elazığ'!A:P,6,0)</f>
        <v>452</v>
      </c>
      <c r="G2" s="56">
        <f>VLOOKUP(A2,'import Elazığ'!A:P,7,0)</f>
        <v>0</v>
      </c>
      <c r="H2" s="56">
        <f>VLOOKUP(A2,'import Elazığ'!A:P,8,0)</f>
        <v>24</v>
      </c>
      <c r="I2" s="56">
        <f>VLOOKUP(A2,'import Elazığ'!A:P,9,0)</f>
        <v>24</v>
      </c>
      <c r="J2" s="216">
        <f>VLOOKUP(A2,'import Elazığ'!A:P,10,0)</f>
        <v>0</v>
      </c>
      <c r="K2" s="56" t="s">
        <v>6793</v>
      </c>
      <c r="L2" s="56">
        <v>4.242129393E9</v>
      </c>
      <c r="M2" s="56" t="s">
        <v>1350</v>
      </c>
      <c r="N2" s="56" t="s">
        <v>6380</v>
      </c>
      <c r="O2" s="56" t="s">
        <v>6066</v>
      </c>
      <c r="P2" s="217" t="str">
        <f>VLOOKUP(A2,'import Elazığ'!A:P,16,0)</f>
        <v>Geleneksel</v>
      </c>
      <c r="Q2" s="218" t="b">
        <v>0</v>
      </c>
      <c r="R2" s="218" t="s">
        <v>38</v>
      </c>
      <c r="S2" s="218" t="s">
        <v>149</v>
      </c>
      <c r="T2" s="29" t="s">
        <v>6004</v>
      </c>
      <c r="U2" s="218">
        <v>5.317411304E9</v>
      </c>
      <c r="V2" s="220">
        <v>44658.0</v>
      </c>
      <c r="W2" s="220">
        <v>44660.0</v>
      </c>
      <c r="X2" s="218"/>
      <c r="Y2" s="218" t="s">
        <v>1353</v>
      </c>
      <c r="Z2" s="220">
        <v>44658.0</v>
      </c>
      <c r="AA2" s="218"/>
      <c r="AB2" s="221"/>
      <c r="AC2" s="218"/>
      <c r="AD2" s="221"/>
      <c r="AE2" s="218"/>
      <c r="AF2" s="218"/>
      <c r="AG2" s="218"/>
      <c r="AH2" s="218"/>
      <c r="AI2" s="218" t="s">
        <v>149</v>
      </c>
      <c r="AJ2" s="218"/>
      <c r="AK2" s="218"/>
      <c r="AL2" s="218"/>
      <c r="AM2" s="218"/>
    </row>
    <row r="3" ht="15.75" customHeight="1">
      <c r="A3" s="56" t="s">
        <v>5998</v>
      </c>
      <c r="B3" s="56" t="s">
        <v>5999</v>
      </c>
      <c r="C3" s="56" t="str">
        <f>VLOOKUP(A3,'import Elazığ'!A:P,3,0)</f>
        <v>DOĞRU</v>
      </c>
      <c r="D3" s="56" t="s">
        <v>1356</v>
      </c>
      <c r="E3" s="56">
        <f>VLOOKUP(A3,'import Elazığ'!A:P,5,0)</f>
        <v>1074</v>
      </c>
      <c r="F3" s="56">
        <f>VLOOKUP(A3,'import Elazığ'!A:P,6,0)</f>
        <v>41</v>
      </c>
      <c r="G3" s="56">
        <f>VLOOKUP(A3,'import Elazığ'!A:P,7,0)</f>
        <v>0</v>
      </c>
      <c r="H3" s="56">
        <f>VLOOKUP(A3,'import Elazığ'!A:P,8,0)</f>
        <v>22</v>
      </c>
      <c r="I3" s="56">
        <f>VLOOKUP(A3,'import Elazığ'!A:P,9,0)</f>
        <v>22</v>
      </c>
      <c r="J3" s="216">
        <f>VLOOKUP(A3,'import Elazığ'!A:P,10,0)</f>
        <v>0</v>
      </c>
      <c r="K3" s="56" t="s">
        <v>6357</v>
      </c>
      <c r="L3" s="56">
        <v>4.245022546E9</v>
      </c>
      <c r="M3" s="56" t="s">
        <v>1350</v>
      </c>
      <c r="N3" s="56" t="s">
        <v>6355</v>
      </c>
      <c r="O3" s="56" t="s">
        <v>6001</v>
      </c>
      <c r="P3" s="217" t="str">
        <f>VLOOKUP(A3,'import Elazığ'!A:P,16,0)</f>
        <v>Geleneksel</v>
      </c>
      <c r="Q3" s="218" t="b">
        <v>0</v>
      </c>
      <c r="R3" s="218" t="s">
        <v>39</v>
      </c>
      <c r="S3" s="218" t="s">
        <v>73</v>
      </c>
      <c r="T3" s="207" t="s">
        <v>5936</v>
      </c>
      <c r="U3" s="218">
        <v>5.300931183E9</v>
      </c>
      <c r="V3" s="220">
        <v>44522.0</v>
      </c>
      <c r="W3" s="220">
        <v>44525.0</v>
      </c>
      <c r="X3" s="218"/>
      <c r="Y3" s="218" t="s">
        <v>1353</v>
      </c>
      <c r="Z3" s="220">
        <v>44522.0</v>
      </c>
      <c r="AA3" s="218"/>
      <c r="AB3" s="221"/>
      <c r="AC3" s="218"/>
      <c r="AD3" s="221"/>
      <c r="AE3" s="218"/>
      <c r="AF3" s="218"/>
      <c r="AG3" s="218"/>
      <c r="AH3" s="218"/>
      <c r="AI3" s="218" t="s">
        <v>73</v>
      </c>
      <c r="AJ3" s="218"/>
      <c r="AK3" s="218"/>
      <c r="AL3" s="218"/>
      <c r="AM3" s="218"/>
    </row>
    <row r="4" ht="15.75" customHeight="1">
      <c r="A4" s="56" t="s">
        <v>6338</v>
      </c>
      <c r="B4" s="56" t="s">
        <v>6339</v>
      </c>
      <c r="C4" s="56" t="str">
        <f>VLOOKUP(A4,'import Elazığ'!A:P,3,0)</f>
        <v>DOĞRU</v>
      </c>
      <c r="D4" s="56" t="s">
        <v>2034</v>
      </c>
      <c r="E4" s="56">
        <f>VLOOKUP(A4,'import Elazığ'!A:P,5,0)</f>
        <v>1567</v>
      </c>
      <c r="F4" s="56">
        <f>VLOOKUP(A4,'import Elazığ'!A:P,6,0)</f>
        <v>70</v>
      </c>
      <c r="G4" s="56">
        <f>VLOOKUP(A4,'import Elazığ'!A:P,7,0)</f>
        <v>0</v>
      </c>
      <c r="H4" s="56">
        <f>VLOOKUP(A4,'import Elazığ'!A:P,8,0)</f>
        <v>31</v>
      </c>
      <c r="I4" s="56">
        <f>VLOOKUP(A4,'import Elazığ'!A:P,9,0)</f>
        <v>31</v>
      </c>
      <c r="J4" s="216">
        <f>VLOOKUP(A4,'import Elazığ'!A:P,10,0)</f>
        <v>0</v>
      </c>
      <c r="K4" s="56" t="s">
        <v>6340</v>
      </c>
      <c r="L4" s="56">
        <v>4.24247575E9</v>
      </c>
      <c r="M4" s="56" t="s">
        <v>1350</v>
      </c>
      <c r="N4" s="56" t="s">
        <v>2128</v>
      </c>
      <c r="O4" s="56" t="s">
        <v>6341</v>
      </c>
      <c r="P4" s="217" t="str">
        <f>VLOOKUP(A4,'import Elazığ'!A:P,16,0)</f>
        <v>Geleneksel</v>
      </c>
      <c r="Q4" s="218" t="b">
        <v>0</v>
      </c>
      <c r="R4" s="218"/>
      <c r="S4" s="218"/>
      <c r="T4" s="223"/>
      <c r="U4" s="218" t="s">
        <v>6992</v>
      </c>
      <c r="V4" s="220"/>
      <c r="W4" s="220"/>
      <c r="X4" s="218"/>
      <c r="Y4" s="218" t="s">
        <v>1506</v>
      </c>
      <c r="Z4" s="220">
        <v>44522.0</v>
      </c>
      <c r="AA4" s="218"/>
      <c r="AB4" s="221"/>
      <c r="AC4" s="218"/>
      <c r="AD4" s="221"/>
      <c r="AE4" s="218"/>
      <c r="AF4" s="218"/>
      <c r="AG4" s="218"/>
      <c r="AH4" s="218"/>
      <c r="AI4" s="218" t="s">
        <v>73</v>
      </c>
      <c r="AJ4" s="218"/>
      <c r="AK4" s="218"/>
      <c r="AL4" s="218"/>
      <c r="AM4" s="218"/>
    </row>
    <row r="5" ht="15.75" customHeight="1">
      <c r="A5" s="56" t="s">
        <v>6498</v>
      </c>
      <c r="B5" s="56" t="s">
        <v>6499</v>
      </c>
      <c r="C5" s="56" t="str">
        <f>VLOOKUP(A5,'import Elazığ'!A:P,3,0)</f>
        <v>DOĞRU</v>
      </c>
      <c r="D5" s="56" t="s">
        <v>1370</v>
      </c>
      <c r="E5" s="56">
        <f>VLOOKUP(A5,'import Elazığ'!A:P,5,0)</f>
        <v>997</v>
      </c>
      <c r="F5" s="56">
        <f>VLOOKUP(A5,'import Elazığ'!A:P,6,0)</f>
        <v>51</v>
      </c>
      <c r="G5" s="56">
        <f>VLOOKUP(A5,'import Elazığ'!A:P,7,0)</f>
        <v>0</v>
      </c>
      <c r="H5" s="56">
        <f>VLOOKUP(A5,'import Elazığ'!A:P,8,0)</f>
        <v>16</v>
      </c>
      <c r="I5" s="56">
        <f>VLOOKUP(A5,'import Elazığ'!A:P,9,0)</f>
        <v>16</v>
      </c>
      <c r="J5" s="216">
        <f>VLOOKUP(A5,'import Elazığ'!A:P,10,0)</f>
        <v>0</v>
      </c>
      <c r="K5" s="56" t="s">
        <v>6500</v>
      </c>
      <c r="L5" s="56">
        <v>4.242371015E9</v>
      </c>
      <c r="M5" s="56" t="s">
        <v>1350</v>
      </c>
      <c r="N5" s="56" t="s">
        <v>6405</v>
      </c>
      <c r="O5" s="56" t="s">
        <v>6501</v>
      </c>
      <c r="P5" s="217" t="str">
        <f>VLOOKUP(A5,'import Elazığ'!A:P,16,0)</f>
        <v>Geleneksel</v>
      </c>
      <c r="Q5" s="218" t="b">
        <v>0</v>
      </c>
      <c r="R5" s="218"/>
      <c r="S5" s="218"/>
      <c r="T5" s="223"/>
      <c r="U5" s="218"/>
      <c r="V5" s="220"/>
      <c r="W5" s="220"/>
      <c r="X5" s="218"/>
      <c r="Y5" s="218"/>
      <c r="Z5" s="220"/>
      <c r="AA5" s="218"/>
      <c r="AB5" s="221"/>
      <c r="AC5" s="218"/>
      <c r="AD5" s="221"/>
      <c r="AE5" s="218"/>
      <c r="AF5" s="218"/>
      <c r="AG5" s="218"/>
      <c r="AH5" s="218"/>
      <c r="AI5" s="218"/>
      <c r="AJ5" s="218"/>
      <c r="AK5" s="218"/>
      <c r="AL5" s="218"/>
      <c r="AM5" s="218"/>
    </row>
    <row r="6" ht="15.75" customHeight="1">
      <c r="A6" s="56" t="s">
        <v>6697</v>
      </c>
      <c r="B6" s="56" t="s">
        <v>6698</v>
      </c>
      <c r="C6" s="56" t="str">
        <f>VLOOKUP(A6,'import Elazığ'!A:P,3,0)</f>
        <v>DOĞRU</v>
      </c>
      <c r="D6" s="56" t="s">
        <v>1385</v>
      </c>
      <c r="E6" s="56">
        <f>VLOOKUP(A6,'import Elazığ'!A:P,5,0)</f>
        <v>73</v>
      </c>
      <c r="F6" s="56">
        <f>VLOOKUP(A6,'import Elazığ'!A:P,6,0)</f>
        <v>2</v>
      </c>
      <c r="G6" s="56">
        <f>VLOOKUP(A6,'import Elazığ'!A:P,7,0)</f>
        <v>0</v>
      </c>
      <c r="H6" s="56">
        <f>VLOOKUP(A6,'import Elazığ'!A:P,8,0)</f>
        <v>30</v>
      </c>
      <c r="I6" s="56">
        <f>VLOOKUP(A6,'import Elazığ'!A:P,9,0)</f>
        <v>30</v>
      </c>
      <c r="J6" s="216">
        <f>VLOOKUP(A6,'import Elazığ'!A:P,10,0)</f>
        <v>0</v>
      </c>
      <c r="K6" s="56" t="s">
        <v>6699</v>
      </c>
      <c r="L6" s="56">
        <v>4.242481323E9</v>
      </c>
      <c r="M6" s="56" t="s">
        <v>1350</v>
      </c>
      <c r="N6" s="56" t="s">
        <v>2128</v>
      </c>
      <c r="O6" s="56" t="s">
        <v>6700</v>
      </c>
      <c r="P6" s="217" t="str">
        <f>VLOOKUP(A6,'import Elazığ'!A:P,16,0)</f>
        <v>Geleneksel</v>
      </c>
      <c r="Q6" s="218" t="b">
        <v>0</v>
      </c>
      <c r="R6" s="218" t="s">
        <v>31</v>
      </c>
      <c r="S6" s="218"/>
      <c r="T6" s="17"/>
      <c r="U6" s="223" t="s">
        <v>6993</v>
      </c>
      <c r="V6" s="220"/>
      <c r="W6" s="220"/>
      <c r="X6" s="218"/>
      <c r="Y6" s="218" t="s">
        <v>1353</v>
      </c>
      <c r="Z6" s="220">
        <v>44520.0</v>
      </c>
      <c r="AA6" s="218"/>
      <c r="AB6" s="221"/>
      <c r="AC6" s="218"/>
      <c r="AD6" s="221"/>
      <c r="AE6" s="218"/>
      <c r="AF6" s="218"/>
      <c r="AG6" s="218"/>
      <c r="AH6" s="218"/>
      <c r="AI6" s="218" t="s">
        <v>73</v>
      </c>
      <c r="AJ6" s="218"/>
      <c r="AK6" s="218"/>
      <c r="AL6" s="218"/>
      <c r="AM6" s="218"/>
    </row>
    <row r="7" ht="15.75" customHeight="1">
      <c r="A7" s="56" t="s">
        <v>6776</v>
      </c>
      <c r="B7" s="56" t="s">
        <v>6777</v>
      </c>
      <c r="C7" s="56" t="str">
        <f>VLOOKUP(A7,'import Elazığ'!A:P,3,0)</f>
        <v>DOĞRU</v>
      </c>
      <c r="D7" s="56" t="s">
        <v>1378</v>
      </c>
      <c r="E7" s="56">
        <f>VLOOKUP(A7,'import Elazığ'!A:P,5,0)</f>
        <v>186</v>
      </c>
      <c r="F7" s="56">
        <f>VLOOKUP(A7,'import Elazığ'!A:P,6,0)</f>
        <v>38</v>
      </c>
      <c r="G7" s="56">
        <f>VLOOKUP(A7,'import Elazığ'!A:P,7,0)</f>
        <v>0</v>
      </c>
      <c r="H7" s="56">
        <f>VLOOKUP(A7,'import Elazığ'!A:P,8,0)</f>
        <v>28</v>
      </c>
      <c r="I7" s="56">
        <f>VLOOKUP(A7,'import Elazığ'!A:P,9,0)</f>
        <v>28</v>
      </c>
      <c r="J7" s="216">
        <f>VLOOKUP(A7,'import Elazığ'!A:P,10,0)</f>
        <v>0</v>
      </c>
      <c r="K7" s="56" t="s">
        <v>6778</v>
      </c>
      <c r="L7" s="56">
        <v>4.245024344E9</v>
      </c>
      <c r="M7" s="56" t="s">
        <v>1350</v>
      </c>
      <c r="N7" s="56" t="s">
        <v>6744</v>
      </c>
      <c r="O7" s="56" t="s">
        <v>6779</v>
      </c>
      <c r="P7" s="217" t="str">
        <f>VLOOKUP(A7,'import Elazığ'!A:P,16,0)</f>
        <v>Geleneksel</v>
      </c>
      <c r="Q7" s="218" t="b">
        <v>0</v>
      </c>
      <c r="R7" s="218"/>
      <c r="S7" s="218"/>
      <c r="T7" s="29"/>
      <c r="U7" s="218"/>
      <c r="V7" s="220"/>
      <c r="W7" s="220"/>
      <c r="X7" s="218"/>
      <c r="Y7" s="218"/>
      <c r="Z7" s="220"/>
      <c r="AA7" s="218"/>
      <c r="AB7" s="221"/>
      <c r="AC7" s="218"/>
      <c r="AD7" s="221"/>
      <c r="AE7" s="218"/>
      <c r="AF7" s="218"/>
      <c r="AG7" s="218"/>
      <c r="AH7" s="218"/>
      <c r="AI7" s="218"/>
      <c r="AJ7" s="218"/>
      <c r="AK7" s="218"/>
      <c r="AL7" s="218"/>
      <c r="AM7" s="218"/>
    </row>
    <row r="8" ht="15.75" customHeight="1">
      <c r="A8" s="56" t="s">
        <v>6541</v>
      </c>
      <c r="B8" s="56" t="s">
        <v>6542</v>
      </c>
      <c r="C8" s="56" t="str">
        <f>VLOOKUP(A8,'import Elazığ'!A:P,3,0)</f>
        <v>DOĞRU</v>
      </c>
      <c r="D8" s="56" t="s">
        <v>1827</v>
      </c>
      <c r="E8" s="56">
        <f>VLOOKUP(A8,'import Elazığ'!A:P,5,0)</f>
        <v>667</v>
      </c>
      <c r="F8" s="56">
        <f>VLOOKUP(A8,'import Elazığ'!A:P,6,0)</f>
        <v>21</v>
      </c>
      <c r="G8" s="56">
        <f>VLOOKUP(A8,'import Elazığ'!A:P,7,0)</f>
        <v>0</v>
      </c>
      <c r="H8" s="56">
        <f>VLOOKUP(A8,'import Elazığ'!A:P,8,0)</f>
        <v>40</v>
      </c>
      <c r="I8" s="56">
        <f>VLOOKUP(A8,'import Elazığ'!A:P,9,0)</f>
        <v>40</v>
      </c>
      <c r="J8" s="216">
        <f>VLOOKUP(A8,'import Elazığ'!A:P,10,0)</f>
        <v>0</v>
      </c>
      <c r="K8" s="56" t="s">
        <v>6543</v>
      </c>
      <c r="L8" s="56">
        <v>4.242185152E9</v>
      </c>
      <c r="M8" s="56" t="s">
        <v>1350</v>
      </c>
      <c r="N8" s="56" t="s">
        <v>6361</v>
      </c>
      <c r="O8" s="56" t="s">
        <v>6544</v>
      </c>
      <c r="P8" s="217" t="str">
        <f>VLOOKUP(A8,'import Elazığ'!A:P,16,0)</f>
        <v>Geleneksel</v>
      </c>
      <c r="Q8" s="218" t="b">
        <v>0</v>
      </c>
      <c r="R8" s="218"/>
      <c r="S8" s="218"/>
      <c r="T8" s="223"/>
      <c r="U8" s="218"/>
      <c r="V8" s="220"/>
      <c r="W8" s="220"/>
      <c r="X8" s="218"/>
      <c r="Y8" s="218"/>
      <c r="Z8" s="220"/>
      <c r="AA8" s="218"/>
      <c r="AB8" s="221"/>
      <c r="AC8" s="218"/>
      <c r="AD8" s="221"/>
      <c r="AE8" s="218"/>
      <c r="AF8" s="218"/>
      <c r="AG8" s="218"/>
      <c r="AH8" s="218"/>
      <c r="AI8" s="218"/>
      <c r="AJ8" s="218"/>
      <c r="AK8" s="218"/>
      <c r="AL8" s="218"/>
      <c r="AM8" s="218"/>
    </row>
    <row r="9" ht="15.75" customHeight="1">
      <c r="A9" s="56" t="s">
        <v>6454</v>
      </c>
      <c r="B9" s="56" t="s">
        <v>6455</v>
      </c>
      <c r="C9" s="56" t="str">
        <f>VLOOKUP(A9,'import Elazığ'!A:P,3,0)</f>
        <v>DOĞRU</v>
      </c>
      <c r="D9" s="56" t="s">
        <v>1378</v>
      </c>
      <c r="E9" s="56">
        <f>VLOOKUP(A9,'import Elazığ'!A:P,5,0)</f>
        <v>390</v>
      </c>
      <c r="F9" s="56">
        <f>VLOOKUP(A9,'import Elazığ'!A:P,6,0)</f>
        <v>8</v>
      </c>
      <c r="G9" s="56">
        <f>VLOOKUP(A9,'import Elazığ'!A:P,7,0)</f>
        <v>0</v>
      </c>
      <c r="H9" s="56">
        <f>VLOOKUP(A9,'import Elazığ'!A:P,8,0)</f>
        <v>35</v>
      </c>
      <c r="I9" s="56">
        <f>VLOOKUP(A9,'import Elazığ'!A:P,9,0)</f>
        <v>35</v>
      </c>
      <c r="J9" s="216">
        <f>VLOOKUP(A9,'import Elazığ'!A:P,10,0)</f>
        <v>0</v>
      </c>
      <c r="K9" s="56" t="s">
        <v>6456</v>
      </c>
      <c r="L9" s="56">
        <v>4.242410023E9</v>
      </c>
      <c r="M9" s="56" t="s">
        <v>1350</v>
      </c>
      <c r="N9" s="56" t="s">
        <v>6345</v>
      </c>
      <c r="O9" s="56" t="s">
        <v>6457</v>
      </c>
      <c r="P9" s="217" t="str">
        <f>VLOOKUP(A9,'import Elazığ'!A:P,16,0)</f>
        <v>Geleneksel</v>
      </c>
      <c r="Q9" s="218" t="b">
        <v>0</v>
      </c>
      <c r="R9" s="218" t="s">
        <v>42</v>
      </c>
      <c r="S9" s="218"/>
      <c r="T9" s="218"/>
      <c r="U9" s="218" t="s">
        <v>6994</v>
      </c>
      <c r="V9" s="220"/>
      <c r="W9" s="220"/>
      <c r="X9" s="218"/>
      <c r="Y9" s="218" t="s">
        <v>1353</v>
      </c>
      <c r="Z9" s="220">
        <v>44520.0</v>
      </c>
      <c r="AA9" s="218"/>
      <c r="AB9" s="221"/>
      <c r="AC9" s="218"/>
      <c r="AD9" s="221"/>
      <c r="AE9" s="218"/>
      <c r="AF9" s="218"/>
      <c r="AG9" s="218"/>
      <c r="AH9" s="218"/>
      <c r="AI9" s="218" t="s">
        <v>73</v>
      </c>
      <c r="AJ9" s="218"/>
      <c r="AK9" s="218"/>
      <c r="AL9" s="218"/>
      <c r="AM9" s="218"/>
    </row>
    <row r="10" ht="15.75" customHeight="1">
      <c r="A10" s="56" t="s">
        <v>6733</v>
      </c>
      <c r="B10" s="56" t="s">
        <v>6734</v>
      </c>
      <c r="C10" s="56" t="str">
        <f>VLOOKUP(A10,'import Elazığ'!A:P,3,0)</f>
        <v>DOĞRU</v>
      </c>
      <c r="D10" s="56" t="s">
        <v>1597</v>
      </c>
      <c r="E10" s="56">
        <f>VLOOKUP(A10,'import Elazığ'!A:P,5,0)</f>
        <v>1014</v>
      </c>
      <c r="F10" s="56">
        <f>VLOOKUP(A10,'import Elazığ'!A:P,6,0)</f>
        <v>129</v>
      </c>
      <c r="G10" s="56">
        <f>VLOOKUP(A10,'import Elazığ'!A:P,7,0)</f>
        <v>0</v>
      </c>
      <c r="H10" s="56">
        <f>VLOOKUP(A10,'import Elazığ'!A:P,8,0)</f>
        <v>28</v>
      </c>
      <c r="I10" s="56">
        <f>VLOOKUP(A10,'import Elazığ'!A:P,9,0)</f>
        <v>28</v>
      </c>
      <c r="J10" s="216">
        <f>VLOOKUP(A10,'import Elazığ'!A:P,10,0)</f>
        <v>0</v>
      </c>
      <c r="K10" s="56" t="s">
        <v>6735</v>
      </c>
      <c r="L10" s="56">
        <v>4.24233185E9</v>
      </c>
      <c r="M10" s="56" t="s">
        <v>1350</v>
      </c>
      <c r="N10" s="56" t="s">
        <v>6389</v>
      </c>
      <c r="O10" s="56" t="s">
        <v>6736</v>
      </c>
      <c r="P10" s="217" t="str">
        <f>VLOOKUP(A10,'import Elazığ'!A:P,16,0)</f>
        <v>Geleneksel</v>
      </c>
      <c r="Q10" s="218" t="b">
        <v>0</v>
      </c>
      <c r="R10" s="218"/>
      <c r="S10" s="218"/>
      <c r="T10" s="207"/>
      <c r="U10" s="218"/>
      <c r="V10" s="220"/>
      <c r="W10" s="220"/>
      <c r="X10" s="218"/>
      <c r="Y10" s="218"/>
      <c r="Z10" s="220"/>
      <c r="AA10" s="218"/>
      <c r="AB10" s="221"/>
      <c r="AC10" s="218"/>
      <c r="AD10" s="221"/>
      <c r="AE10" s="218"/>
      <c r="AF10" s="218"/>
      <c r="AG10" s="218"/>
      <c r="AH10" s="218"/>
      <c r="AI10" s="218"/>
      <c r="AJ10" s="218"/>
      <c r="AK10" s="218"/>
      <c r="AL10" s="218"/>
      <c r="AM10" s="218"/>
    </row>
    <row r="11" ht="15.75" customHeight="1">
      <c r="A11" s="56" t="s">
        <v>6422</v>
      </c>
      <c r="B11" s="56" t="s">
        <v>6423</v>
      </c>
      <c r="C11" s="56" t="str">
        <f>VLOOKUP(A11,'import Elazığ'!A:P,3,0)</f>
        <v>DOĞRU</v>
      </c>
      <c r="D11" s="56" t="s">
        <v>1950</v>
      </c>
      <c r="E11" s="56">
        <f>VLOOKUP(A11,'import Elazığ'!A:P,5,0)</f>
        <v>696</v>
      </c>
      <c r="F11" s="56">
        <f>VLOOKUP(A11,'import Elazığ'!A:P,6,0)</f>
        <v>31</v>
      </c>
      <c r="G11" s="56">
        <f>VLOOKUP(A11,'import Elazığ'!A:P,7,0)</f>
        <v>0</v>
      </c>
      <c r="H11" s="56">
        <f>VLOOKUP(A11,'import Elazığ'!A:P,8,0)</f>
        <v>70</v>
      </c>
      <c r="I11" s="56">
        <f>VLOOKUP(A11,'import Elazığ'!A:P,9,0)</f>
        <v>70</v>
      </c>
      <c r="J11" s="216">
        <f>VLOOKUP(A11,'import Elazığ'!A:P,10,0)</f>
        <v>0</v>
      </c>
      <c r="K11" s="56" t="s">
        <v>6424</v>
      </c>
      <c r="L11" s="56">
        <v>5.412420523E9</v>
      </c>
      <c r="M11" s="56" t="s">
        <v>1350</v>
      </c>
      <c r="N11" s="56" t="s">
        <v>6361</v>
      </c>
      <c r="O11" s="56" t="s">
        <v>6425</v>
      </c>
      <c r="P11" s="217" t="str">
        <f>VLOOKUP(A11,'import Elazığ'!A:P,16,0)</f>
        <v>Geleneksel</v>
      </c>
      <c r="Q11" s="218" t="b">
        <v>0</v>
      </c>
      <c r="R11" s="218"/>
      <c r="S11" s="218"/>
      <c r="T11" s="218"/>
      <c r="U11" s="218"/>
      <c r="V11" s="220"/>
      <c r="W11" s="220"/>
      <c r="X11" s="218"/>
      <c r="Y11" s="218"/>
      <c r="Z11" s="220"/>
      <c r="AA11" s="218"/>
      <c r="AB11" s="221"/>
      <c r="AC11" s="218"/>
      <c r="AD11" s="221"/>
      <c r="AE11" s="218"/>
      <c r="AF11" s="218"/>
      <c r="AG11" s="218"/>
      <c r="AH11" s="218"/>
      <c r="AI11" s="218"/>
      <c r="AJ11" s="218"/>
      <c r="AK11" s="218"/>
      <c r="AL11" s="218"/>
      <c r="AM11" s="218"/>
    </row>
    <row r="12" ht="15.75" customHeight="1">
      <c r="A12" s="56" t="s">
        <v>6342</v>
      </c>
      <c r="B12" s="56" t="s">
        <v>6343</v>
      </c>
      <c r="C12" s="56" t="str">
        <f>VLOOKUP(A12,'import Elazığ'!A:P,3,0)</f>
        <v>DOĞRU</v>
      </c>
      <c r="D12" s="56" t="s">
        <v>1378</v>
      </c>
      <c r="E12" s="56">
        <f>VLOOKUP(A12,'import Elazığ'!A:P,5,0)</f>
        <v>2438</v>
      </c>
      <c r="F12" s="56">
        <f>VLOOKUP(A12,'import Elazığ'!A:P,6,0)</f>
        <v>56</v>
      </c>
      <c r="G12" s="56">
        <f>VLOOKUP(A12,'import Elazığ'!A:P,7,0)</f>
        <v>0</v>
      </c>
      <c r="H12" s="56">
        <f>VLOOKUP(A12,'import Elazığ'!A:P,8,0)</f>
        <v>32</v>
      </c>
      <c r="I12" s="56">
        <f>VLOOKUP(A12,'import Elazığ'!A:P,9,0)</f>
        <v>32</v>
      </c>
      <c r="J12" s="216">
        <f>VLOOKUP(A12,'import Elazığ'!A:P,10,0)</f>
        <v>0</v>
      </c>
      <c r="K12" s="56" t="s">
        <v>6344</v>
      </c>
      <c r="L12" s="56">
        <v>5.516530424E9</v>
      </c>
      <c r="M12" s="56" t="s">
        <v>1350</v>
      </c>
      <c r="N12" s="56" t="s">
        <v>6345</v>
      </c>
      <c r="O12" s="56" t="s">
        <v>6346</v>
      </c>
      <c r="P12" s="217" t="str">
        <f>VLOOKUP(A12,'import Elazığ'!A:P,16,0)</f>
        <v>Geleneksel</v>
      </c>
      <c r="Q12" s="218" t="b">
        <v>0</v>
      </c>
      <c r="R12" s="218"/>
      <c r="S12" s="218"/>
      <c r="T12" s="207"/>
      <c r="U12" s="218"/>
      <c r="V12" s="220"/>
      <c r="W12" s="220"/>
      <c r="X12" s="218"/>
      <c r="Y12" s="218"/>
      <c r="Z12" s="220"/>
      <c r="AA12" s="218"/>
      <c r="AB12" s="221"/>
      <c r="AC12" s="218"/>
      <c r="AD12" s="221"/>
      <c r="AE12" s="218"/>
      <c r="AF12" s="218"/>
      <c r="AG12" s="218"/>
      <c r="AH12" s="218"/>
      <c r="AI12" s="218"/>
      <c r="AJ12" s="218"/>
      <c r="AK12" s="218"/>
      <c r="AL12" s="218"/>
      <c r="AM12" s="218"/>
    </row>
    <row r="13" ht="15.75" customHeight="1">
      <c r="A13" s="56" t="s">
        <v>6690</v>
      </c>
      <c r="B13" s="56" t="s">
        <v>6691</v>
      </c>
      <c r="C13" s="56" t="str">
        <f>VLOOKUP(A13,'import Elazığ'!A:P,3,0)</f>
        <v>DOĞRU</v>
      </c>
      <c r="D13" s="56" t="s">
        <v>1688</v>
      </c>
      <c r="E13" s="56">
        <f>VLOOKUP(A13,'import Elazığ'!A:P,5,0)</f>
        <v>132</v>
      </c>
      <c r="F13" s="56">
        <f>VLOOKUP(A13,'import Elazığ'!A:P,6,0)</f>
        <v>5</v>
      </c>
      <c r="G13" s="56">
        <f>VLOOKUP(A13,'import Elazığ'!A:P,7,0)</f>
        <v>0</v>
      </c>
      <c r="H13" s="56">
        <f>VLOOKUP(A13,'import Elazığ'!A:P,8,0)</f>
        <v>30</v>
      </c>
      <c r="I13" s="56">
        <f>VLOOKUP(A13,'import Elazığ'!A:P,9,0)</f>
        <v>30</v>
      </c>
      <c r="J13" s="216">
        <f>VLOOKUP(A13,'import Elazığ'!A:P,10,0)</f>
        <v>0</v>
      </c>
      <c r="K13" s="56" t="s">
        <v>6692</v>
      </c>
      <c r="L13" s="56">
        <v>4.242181323E9</v>
      </c>
      <c r="M13" s="56" t="s">
        <v>1350</v>
      </c>
      <c r="N13" s="56" t="s">
        <v>6366</v>
      </c>
      <c r="O13" s="56" t="s">
        <v>6693</v>
      </c>
      <c r="P13" s="217" t="str">
        <f>VLOOKUP(A13,'import Elazığ'!A:P,16,0)</f>
        <v>Geleneksel</v>
      </c>
      <c r="Q13" s="218" t="b">
        <v>0</v>
      </c>
      <c r="R13" s="218"/>
      <c r="S13" s="218"/>
      <c r="T13" s="218"/>
      <c r="U13" s="218"/>
      <c r="V13" s="220"/>
      <c r="W13" s="220"/>
      <c r="X13" s="218"/>
      <c r="Y13" s="218"/>
      <c r="Z13" s="220"/>
      <c r="AA13" s="218"/>
      <c r="AB13" s="221"/>
      <c r="AC13" s="218"/>
      <c r="AD13" s="221"/>
      <c r="AE13" s="218"/>
      <c r="AF13" s="218"/>
      <c r="AG13" s="218"/>
      <c r="AH13" s="218"/>
      <c r="AI13" s="218"/>
      <c r="AJ13" s="218"/>
      <c r="AK13" s="218"/>
      <c r="AL13" s="218"/>
      <c r="AM13" s="218"/>
    </row>
    <row r="14" ht="15.75" customHeight="1">
      <c r="A14" s="211" t="s">
        <v>6913</v>
      </c>
      <c r="B14" s="211" t="s">
        <v>6914</v>
      </c>
      <c r="C14" s="56" t="str">
        <f>VLOOKUP(A14,'import Elazığ'!A:P,3,0)</f>
        <v>DOĞRU</v>
      </c>
      <c r="D14" s="211" t="s">
        <v>1443</v>
      </c>
      <c r="E14" s="56">
        <f>VLOOKUP(A14,'import Elazığ'!A:P,5,0)</f>
        <v>9</v>
      </c>
      <c r="F14" s="56">
        <f>VLOOKUP(A14,'import Elazığ'!A:P,6,0)</f>
        <v>7</v>
      </c>
      <c r="G14" s="56">
        <f>VLOOKUP(A14,'import Elazığ'!A:P,7,0)</f>
        <v>0</v>
      </c>
      <c r="H14" s="56">
        <f>VLOOKUP(A14,'import Elazığ'!A:P,8,0)</f>
        <v>23</v>
      </c>
      <c r="I14" s="56">
        <f>VLOOKUP(A14,'import Elazığ'!A:P,9,0)</f>
        <v>23</v>
      </c>
      <c r="J14" s="216">
        <f>VLOOKUP(A14,'import Elazığ'!A:P,10,0)</f>
        <v>0</v>
      </c>
      <c r="K14" s="211" t="s">
        <v>6915</v>
      </c>
      <c r="L14" s="211">
        <v>5.383777423E9</v>
      </c>
      <c r="M14" s="211" t="s">
        <v>1350</v>
      </c>
      <c r="N14" s="211" t="s">
        <v>6389</v>
      </c>
      <c r="O14" s="211" t="s">
        <v>6916</v>
      </c>
      <c r="P14" s="217" t="str">
        <f>VLOOKUP(A14,'import Elazığ'!A:P,16,0)</f>
        <v>Geleneksel</v>
      </c>
      <c r="Q14" s="218" t="b">
        <v>0</v>
      </c>
      <c r="R14" s="218"/>
      <c r="S14" s="218"/>
      <c r="T14" s="1"/>
      <c r="U14" s="218"/>
      <c r="V14" s="220"/>
      <c r="W14" s="220"/>
      <c r="X14" s="218"/>
      <c r="Y14" s="218"/>
      <c r="Z14" s="220"/>
      <c r="AA14" s="218"/>
      <c r="AB14" s="221"/>
      <c r="AC14" s="218"/>
      <c r="AD14" s="221"/>
      <c r="AE14" s="218"/>
      <c r="AF14" s="218"/>
      <c r="AG14" s="218"/>
      <c r="AH14" s="218"/>
      <c r="AI14" s="218"/>
      <c r="AJ14" s="218"/>
      <c r="AK14" s="218"/>
      <c r="AL14" s="218"/>
      <c r="AM14" s="218"/>
    </row>
    <row r="15" ht="15.75" customHeight="1">
      <c r="A15" s="56" t="s">
        <v>6986</v>
      </c>
      <c r="B15" s="56" t="s">
        <v>6987</v>
      </c>
      <c r="C15" s="56" t="str">
        <f>VLOOKUP(A15,'import Elazığ'!A:P,3,0)</f>
        <v>DOĞRU</v>
      </c>
      <c r="D15" s="56" t="s">
        <v>1507</v>
      </c>
      <c r="E15" s="56">
        <f>VLOOKUP(A15,'import Elazığ'!A:P,5,0)</f>
        <v>27</v>
      </c>
      <c r="F15" s="56">
        <f>VLOOKUP(A15,'import Elazığ'!A:P,6,0)</f>
        <v>7</v>
      </c>
      <c r="G15" s="56">
        <f>VLOOKUP(A15,'import Elazığ'!A:P,7,0)</f>
        <v>0</v>
      </c>
      <c r="H15" s="56">
        <f>VLOOKUP(A15,'import Elazığ'!A:P,8,0)</f>
        <v>9</v>
      </c>
      <c r="I15" s="56">
        <f>VLOOKUP(A15,'import Elazığ'!A:P,9,0)</f>
        <v>9</v>
      </c>
      <c r="J15" s="216">
        <f>VLOOKUP(A15,'import Elazığ'!A:P,10,0)</f>
        <v>0</v>
      </c>
      <c r="K15" s="56" t="s">
        <v>6828</v>
      </c>
      <c r="L15" s="56">
        <v>5.331336589E9</v>
      </c>
      <c r="M15" s="56" t="s">
        <v>1350</v>
      </c>
      <c r="N15" s="56" t="s">
        <v>6829</v>
      </c>
      <c r="O15" s="56" t="s">
        <v>6830</v>
      </c>
      <c r="P15" s="217" t="str">
        <f>VLOOKUP(A15,'import Elazığ'!A:P,16,0)</f>
        <v>Geleneksel</v>
      </c>
      <c r="Q15" s="218" t="b">
        <v>0</v>
      </c>
      <c r="R15" s="218"/>
      <c r="S15" s="218"/>
      <c r="T15" s="29"/>
      <c r="U15" s="218"/>
      <c r="V15" s="220"/>
      <c r="W15" s="220"/>
      <c r="X15" s="218"/>
      <c r="Y15" s="218"/>
      <c r="Z15" s="220"/>
      <c r="AA15" s="218"/>
      <c r="AB15" s="221"/>
      <c r="AC15" s="218"/>
      <c r="AD15" s="221"/>
      <c r="AE15" s="218"/>
      <c r="AF15" s="218"/>
      <c r="AG15" s="218"/>
      <c r="AH15" s="218"/>
      <c r="AI15" s="218"/>
      <c r="AJ15" s="218"/>
      <c r="AK15" s="218"/>
      <c r="AL15" s="218"/>
      <c r="AM15" s="218"/>
    </row>
    <row r="16" ht="15.75" customHeight="1">
      <c r="A16" s="56" t="s">
        <v>6666</v>
      </c>
      <c r="B16" s="56" t="s">
        <v>6667</v>
      </c>
      <c r="C16" s="56" t="str">
        <f>VLOOKUP(A16,'import Elazığ'!A:P,3,0)</f>
        <v>DOĞRU</v>
      </c>
      <c r="D16" s="56" t="s">
        <v>1378</v>
      </c>
      <c r="E16" s="56">
        <f>VLOOKUP(A16,'import Elazığ'!A:P,5,0)</f>
        <v>3119</v>
      </c>
      <c r="F16" s="56">
        <f>VLOOKUP(A16,'import Elazığ'!A:P,6,0)</f>
        <v>389</v>
      </c>
      <c r="G16" s="56">
        <f>VLOOKUP(A16,'import Elazığ'!A:P,7,0)</f>
        <v>0</v>
      </c>
      <c r="H16" s="56">
        <f>VLOOKUP(A16,'import Elazığ'!A:P,8,0)</f>
        <v>32</v>
      </c>
      <c r="I16" s="56">
        <f>VLOOKUP(A16,'import Elazığ'!A:P,9,0)</f>
        <v>32</v>
      </c>
      <c r="J16" s="216">
        <f>VLOOKUP(A16,'import Elazığ'!A:P,10,0)</f>
        <v>0</v>
      </c>
      <c r="K16" s="56" t="s">
        <v>6668</v>
      </c>
      <c r="L16" s="56">
        <v>4.242366888E9</v>
      </c>
      <c r="M16" s="56" t="s">
        <v>1350</v>
      </c>
      <c r="N16" s="56" t="s">
        <v>6389</v>
      </c>
      <c r="O16" s="56" t="s">
        <v>6669</v>
      </c>
      <c r="P16" s="217" t="str">
        <f>VLOOKUP(A16,'import Elazığ'!A:P,16,0)</f>
        <v>Geleneksel</v>
      </c>
      <c r="Q16" s="218" t="b">
        <v>0</v>
      </c>
      <c r="R16" s="218"/>
      <c r="S16" s="218"/>
      <c r="T16" s="218"/>
      <c r="U16" s="218"/>
      <c r="V16" s="220"/>
      <c r="W16" s="220"/>
      <c r="X16" s="218"/>
      <c r="Y16" s="218"/>
      <c r="Z16" s="220"/>
      <c r="AA16" s="218"/>
      <c r="AB16" s="221"/>
      <c r="AC16" s="218"/>
      <c r="AD16" s="221"/>
      <c r="AE16" s="218"/>
      <c r="AF16" s="218"/>
      <c r="AG16" s="218"/>
      <c r="AH16" s="218"/>
      <c r="AI16" s="218"/>
      <c r="AJ16" s="218"/>
      <c r="AK16" s="218"/>
      <c r="AL16" s="218"/>
      <c r="AM16" s="218"/>
    </row>
    <row r="17" ht="15.75" customHeight="1">
      <c r="A17" s="56" t="s">
        <v>6021</v>
      </c>
      <c r="B17" s="56" t="s">
        <v>6022</v>
      </c>
      <c r="C17" s="56" t="str">
        <f>VLOOKUP(A17,'import Elazığ'!A:P,3,0)</f>
        <v>DOĞRU</v>
      </c>
      <c r="D17" s="56" t="s">
        <v>1507</v>
      </c>
      <c r="E17" s="56">
        <f>VLOOKUP(A17,'import Elazığ'!A:P,5,0)</f>
        <v>293</v>
      </c>
      <c r="F17" s="56">
        <f>VLOOKUP(A17,'import Elazığ'!A:P,6,0)</f>
        <v>75</v>
      </c>
      <c r="G17" s="56">
        <f>VLOOKUP(A17,'import Elazığ'!A:P,7,0)</f>
        <v>0</v>
      </c>
      <c r="H17" s="56">
        <f>VLOOKUP(A17,'import Elazığ'!A:P,8,0)</f>
        <v>18</v>
      </c>
      <c r="I17" s="56">
        <f>VLOOKUP(A17,'import Elazığ'!A:P,9,0)</f>
        <v>18</v>
      </c>
      <c r="J17" s="216">
        <f>VLOOKUP(A17,'import Elazığ'!A:P,10,0)</f>
        <v>0</v>
      </c>
      <c r="K17" s="56" t="s">
        <v>6739</v>
      </c>
      <c r="L17" s="56">
        <v>5.464787896E9</v>
      </c>
      <c r="M17" s="56" t="s">
        <v>1350</v>
      </c>
      <c r="N17" s="56" t="s">
        <v>6350</v>
      </c>
      <c r="O17" s="56" t="s">
        <v>6740</v>
      </c>
      <c r="P17" s="217" t="str">
        <f>VLOOKUP(A17,'import Elazığ'!A:P,16,0)</f>
        <v>Geleneksel</v>
      </c>
      <c r="Q17" s="218" t="b">
        <v>0</v>
      </c>
      <c r="R17" s="218" t="s">
        <v>38</v>
      </c>
      <c r="S17" s="218" t="s">
        <v>66</v>
      </c>
      <c r="T17" s="207" t="s">
        <v>6004</v>
      </c>
      <c r="U17" s="218">
        <v>5.308173444E9</v>
      </c>
      <c r="V17" s="220">
        <v>44642.0</v>
      </c>
      <c r="W17" s="220">
        <v>44646.0</v>
      </c>
      <c r="X17" s="218"/>
      <c r="Y17" s="218" t="s">
        <v>1353</v>
      </c>
      <c r="Z17" s="220">
        <v>44642.0</v>
      </c>
      <c r="AA17" s="218"/>
      <c r="AB17" s="221"/>
      <c r="AC17" s="218"/>
      <c r="AD17" s="221"/>
      <c r="AE17" s="218"/>
      <c r="AF17" s="218"/>
      <c r="AG17" s="218"/>
      <c r="AH17" s="218"/>
      <c r="AI17" s="218" t="s">
        <v>66</v>
      </c>
      <c r="AJ17" s="218"/>
      <c r="AK17" s="218"/>
      <c r="AL17" s="218"/>
      <c r="AM17" s="218"/>
    </row>
    <row r="18" ht="15.75" customHeight="1">
      <c r="A18" s="211" t="s">
        <v>6930</v>
      </c>
      <c r="B18" s="211" t="s">
        <v>6931</v>
      </c>
      <c r="C18" s="56" t="str">
        <f>VLOOKUP(A18,'import Elazığ'!A:P,3,0)</f>
        <v>DOĞRU</v>
      </c>
      <c r="D18" s="211" t="s">
        <v>1507</v>
      </c>
      <c r="E18" s="56">
        <f>VLOOKUP(A18,'import Elazığ'!A:P,5,0)</f>
        <v>20</v>
      </c>
      <c r="F18" s="56">
        <f>VLOOKUP(A18,'import Elazığ'!A:P,6,0)</f>
        <v>20</v>
      </c>
      <c r="G18" s="56">
        <f>VLOOKUP(A18,'import Elazığ'!A:P,7,0)</f>
        <v>0</v>
      </c>
      <c r="H18" s="56">
        <f>VLOOKUP(A18,'import Elazığ'!A:P,8,0)</f>
        <v>17</v>
      </c>
      <c r="I18" s="56">
        <f>VLOOKUP(A18,'import Elazığ'!A:P,9,0)</f>
        <v>17</v>
      </c>
      <c r="J18" s="216">
        <f>VLOOKUP(A18,'import Elazığ'!A:P,10,0)</f>
        <v>0</v>
      </c>
      <c r="K18" s="211" t="s">
        <v>6932</v>
      </c>
      <c r="L18" s="211">
        <v>5.465909475E9</v>
      </c>
      <c r="M18" s="211" t="s">
        <v>1350</v>
      </c>
      <c r="N18" s="211" t="s">
        <v>6933</v>
      </c>
      <c r="O18" s="211" t="s">
        <v>6934</v>
      </c>
      <c r="P18" s="217" t="str">
        <f>VLOOKUP(A18,'import Elazığ'!A:P,16,0)</f>
        <v>Geleneksel</v>
      </c>
      <c r="Q18" s="218" t="b">
        <v>0</v>
      </c>
      <c r="R18" s="218"/>
      <c r="S18" s="218"/>
      <c r="T18" s="1"/>
      <c r="U18" s="218"/>
      <c r="V18" s="220"/>
      <c r="W18" s="220"/>
      <c r="X18" s="218"/>
      <c r="Y18" s="218"/>
      <c r="Z18" s="220"/>
      <c r="AA18" s="218"/>
      <c r="AB18" s="221"/>
      <c r="AC18" s="218"/>
      <c r="AD18" s="221"/>
      <c r="AE18" s="218"/>
      <c r="AF18" s="218"/>
      <c r="AG18" s="218"/>
      <c r="AH18" s="218"/>
      <c r="AI18" s="218"/>
      <c r="AJ18" s="218"/>
      <c r="AK18" s="218"/>
      <c r="AL18" s="218"/>
      <c r="AM18" s="218"/>
    </row>
    <row r="19" ht="15.75" customHeight="1">
      <c r="A19" s="56" t="s">
        <v>6006</v>
      </c>
      <c r="B19" s="56" t="s">
        <v>6007</v>
      </c>
      <c r="C19" s="56" t="str">
        <f>VLOOKUP(A19,'import Elazığ'!A:P,3,0)</f>
        <v>DOĞRU</v>
      </c>
      <c r="D19" s="56" t="s">
        <v>1507</v>
      </c>
      <c r="E19" s="56">
        <f>VLOOKUP(A19,'import Elazığ'!A:P,5,0)</f>
        <v>15</v>
      </c>
      <c r="F19" s="56" t="str">
        <f>VLOOKUP(A19,'import Elazığ'!A:P,6,0)</f>
        <v/>
      </c>
      <c r="G19" s="56">
        <f>VLOOKUP(A19,'import Elazığ'!A:P,7,0)</f>
        <v>0</v>
      </c>
      <c r="H19" s="56">
        <f>VLOOKUP(A19,'import Elazığ'!A:P,8,0)</f>
        <v>18</v>
      </c>
      <c r="I19" s="56">
        <f>VLOOKUP(A19,'import Elazığ'!A:P,9,0)</f>
        <v>18</v>
      </c>
      <c r="J19" s="216">
        <f>VLOOKUP(A19,'import Elazığ'!A:P,10,0)</f>
        <v>0</v>
      </c>
      <c r="K19" s="56" t="s">
        <v>6767</v>
      </c>
      <c r="L19" s="56">
        <v>5.331206325E9</v>
      </c>
      <c r="M19" s="56" t="s">
        <v>1350</v>
      </c>
      <c r="N19" s="56" t="s">
        <v>6393</v>
      </c>
      <c r="O19" s="56" t="s">
        <v>6768</v>
      </c>
      <c r="P19" s="217" t="str">
        <f>VLOOKUP(A19,'import Elazığ'!A:P,16,0)</f>
        <v>Geleneksel</v>
      </c>
      <c r="Q19" s="218" t="b">
        <v>0</v>
      </c>
      <c r="R19" s="218" t="s">
        <v>38</v>
      </c>
      <c r="S19" s="218" t="s">
        <v>149</v>
      </c>
      <c r="T19" s="29" t="s">
        <v>6004</v>
      </c>
      <c r="U19" s="218" t="s">
        <v>6995</v>
      </c>
      <c r="V19" s="220">
        <v>44623.0</v>
      </c>
      <c r="W19" s="220">
        <v>44624.0</v>
      </c>
      <c r="X19" s="218"/>
      <c r="Y19" s="218" t="s">
        <v>1353</v>
      </c>
      <c r="Z19" s="220">
        <v>44621.0</v>
      </c>
      <c r="AA19" s="218" t="s">
        <v>1353</v>
      </c>
      <c r="AB19" s="221">
        <v>44623.0</v>
      </c>
      <c r="AC19" s="218"/>
      <c r="AD19" s="221"/>
      <c r="AE19" s="218"/>
      <c r="AF19" s="218"/>
      <c r="AG19" s="218"/>
      <c r="AH19" s="218"/>
      <c r="AI19" s="218" t="s">
        <v>66</v>
      </c>
      <c r="AJ19" s="218" t="s">
        <v>149</v>
      </c>
      <c r="AK19" s="218"/>
      <c r="AL19" s="218"/>
      <c r="AM19" s="218"/>
    </row>
    <row r="20" ht="15.75" customHeight="1">
      <c r="A20" s="211" t="s">
        <v>6929</v>
      </c>
      <c r="B20" s="211" t="s">
        <v>6007</v>
      </c>
      <c r="C20" s="56" t="str">
        <f>VLOOKUP(A20,'import Elazığ'!A:P,3,0)</f>
        <v>DOĞRU</v>
      </c>
      <c r="D20" s="211" t="s">
        <v>1507</v>
      </c>
      <c r="E20" s="56">
        <f>VLOOKUP(A20,'import Elazığ'!A:P,5,0)</f>
        <v>22</v>
      </c>
      <c r="F20" s="56">
        <f>VLOOKUP(A20,'import Elazığ'!A:P,6,0)</f>
        <v>22</v>
      </c>
      <c r="G20" s="56">
        <f>VLOOKUP(A20,'import Elazığ'!A:P,7,0)</f>
        <v>0</v>
      </c>
      <c r="H20" s="56">
        <f>VLOOKUP(A20,'import Elazığ'!A:P,8,0)</f>
        <v>24</v>
      </c>
      <c r="I20" s="56">
        <f>VLOOKUP(A20,'import Elazığ'!A:P,9,0)</f>
        <v>24</v>
      </c>
      <c r="J20" s="216">
        <f>VLOOKUP(A20,'import Elazığ'!A:P,10,0)</f>
        <v>0</v>
      </c>
      <c r="K20" s="211" t="s">
        <v>6739</v>
      </c>
      <c r="L20" s="211">
        <v>5.331206325E9</v>
      </c>
      <c r="M20" s="211" t="s">
        <v>1350</v>
      </c>
      <c r="N20" s="211" t="s">
        <v>6393</v>
      </c>
      <c r="O20" s="211" t="s">
        <v>6010</v>
      </c>
      <c r="P20" s="217" t="str">
        <f>VLOOKUP(A20,'import Elazığ'!A:P,16,0)</f>
        <v>Geleneksel</v>
      </c>
      <c r="Q20" s="218" t="b">
        <v>0</v>
      </c>
      <c r="R20" s="218"/>
      <c r="S20" s="218"/>
      <c r="T20" s="1"/>
      <c r="U20" s="218"/>
      <c r="V20" s="220"/>
      <c r="W20" s="220"/>
      <c r="X20" s="218"/>
      <c r="Y20" s="218"/>
      <c r="Z20" s="220"/>
      <c r="AA20" s="218"/>
      <c r="AB20" s="221"/>
      <c r="AC20" s="218"/>
      <c r="AD20" s="221"/>
      <c r="AE20" s="218"/>
      <c r="AF20" s="218"/>
      <c r="AG20" s="218"/>
      <c r="AH20" s="218"/>
      <c r="AI20" s="218"/>
      <c r="AJ20" s="218"/>
      <c r="AK20" s="218"/>
      <c r="AL20" s="218"/>
      <c r="AM20" s="218"/>
    </row>
    <row r="21" ht="15.75" customHeight="1">
      <c r="A21" s="56" t="s">
        <v>6026</v>
      </c>
      <c r="B21" s="56" t="s">
        <v>6027</v>
      </c>
      <c r="C21" s="56" t="str">
        <f>VLOOKUP(A21,'import Elazığ'!A:P,3,0)</f>
        <v>DOĞRU</v>
      </c>
      <c r="D21" s="56" t="s">
        <v>1507</v>
      </c>
      <c r="E21" s="56">
        <f>VLOOKUP(A21,'import Elazığ'!A:P,5,0)</f>
        <v>13</v>
      </c>
      <c r="F21" s="56">
        <f>VLOOKUP(A21,'import Elazığ'!A:P,6,0)</f>
        <v>2</v>
      </c>
      <c r="G21" s="56">
        <f>VLOOKUP(A21,'import Elazığ'!A:P,7,0)</f>
        <v>0</v>
      </c>
      <c r="H21" s="56">
        <f>VLOOKUP(A21,'import Elazığ'!A:P,8,0)</f>
        <v>13</v>
      </c>
      <c r="I21" s="56">
        <f>VLOOKUP(A21,'import Elazığ'!A:P,9,0)</f>
        <v>13</v>
      </c>
      <c r="J21" s="216">
        <f>VLOOKUP(A21,'import Elazığ'!A:P,10,0)</f>
        <v>0</v>
      </c>
      <c r="K21" s="56" t="s">
        <v>6739</v>
      </c>
      <c r="L21" s="56">
        <v>5.464787896E9</v>
      </c>
      <c r="M21" s="56" t="s">
        <v>1350</v>
      </c>
      <c r="N21" s="56" t="s">
        <v>6350</v>
      </c>
      <c r="O21" s="56" t="s">
        <v>6024</v>
      </c>
      <c r="P21" s="217" t="str">
        <f>VLOOKUP(A21,'import Elazığ'!A:P,16,0)</f>
        <v>Geleneksel</v>
      </c>
      <c r="Q21" s="218" t="b">
        <v>0</v>
      </c>
      <c r="R21" s="218" t="s">
        <v>38</v>
      </c>
      <c r="S21" s="218" t="s">
        <v>66</v>
      </c>
      <c r="T21" s="207" t="s">
        <v>6004</v>
      </c>
      <c r="U21" s="218"/>
      <c r="V21" s="220">
        <v>44642.0</v>
      </c>
      <c r="W21" s="220">
        <v>44646.0</v>
      </c>
      <c r="X21" s="218"/>
      <c r="Y21" s="218" t="s">
        <v>1353</v>
      </c>
      <c r="Z21" s="220">
        <v>44642.0</v>
      </c>
      <c r="AA21" s="218"/>
      <c r="AB21" s="221"/>
      <c r="AC21" s="218"/>
      <c r="AD21" s="221"/>
      <c r="AE21" s="218"/>
      <c r="AF21" s="218"/>
      <c r="AG21" s="218"/>
      <c r="AH21" s="218"/>
      <c r="AI21" s="218" t="s">
        <v>66</v>
      </c>
      <c r="AJ21" s="218"/>
      <c r="AK21" s="218"/>
      <c r="AL21" s="218"/>
      <c r="AM21" s="218"/>
    </row>
    <row r="22" ht="15.75" customHeight="1">
      <c r="A22" s="56" t="s">
        <v>6368</v>
      </c>
      <c r="B22" s="56" t="s">
        <v>6369</v>
      </c>
      <c r="C22" s="56" t="str">
        <f>VLOOKUP(A22,'import Elazığ'!A:P,3,0)</f>
        <v>DOĞRU</v>
      </c>
      <c r="D22" s="56" t="s">
        <v>1507</v>
      </c>
      <c r="E22" s="56">
        <f>VLOOKUP(A22,'import Elazığ'!A:P,5,0)</f>
        <v>290</v>
      </c>
      <c r="F22" s="56">
        <f>VLOOKUP(A22,'import Elazığ'!A:P,6,0)</f>
        <v>1</v>
      </c>
      <c r="G22" s="56">
        <f>VLOOKUP(A22,'import Elazığ'!A:P,7,0)</f>
        <v>0</v>
      </c>
      <c r="H22" s="56">
        <f>VLOOKUP(A22,'import Elazığ'!A:P,8,0)</f>
        <v>22</v>
      </c>
      <c r="I22" s="56">
        <f>VLOOKUP(A22,'import Elazığ'!A:P,9,0)</f>
        <v>22</v>
      </c>
      <c r="J22" s="216">
        <f>VLOOKUP(A22,'import Elazığ'!A:P,10,0)</f>
        <v>0</v>
      </c>
      <c r="K22" s="56" t="s">
        <v>6370</v>
      </c>
      <c r="L22" s="56">
        <v>5.3532155E9</v>
      </c>
      <c r="M22" s="56" t="s">
        <v>1350</v>
      </c>
      <c r="N22" s="56" t="s">
        <v>6380</v>
      </c>
      <c r="O22" s="56" t="s">
        <v>6372</v>
      </c>
      <c r="P22" s="217" t="str">
        <f>VLOOKUP(A22,'import Elazığ'!A:P,16,0)</f>
        <v>Geleneksel</v>
      </c>
      <c r="Q22" s="218" t="b">
        <v>0</v>
      </c>
      <c r="R22" s="218" t="s">
        <v>33</v>
      </c>
      <c r="S22" s="218" t="s">
        <v>66</v>
      </c>
      <c r="T22" s="207" t="s">
        <v>6004</v>
      </c>
      <c r="U22" s="56">
        <v>5.445314108E9</v>
      </c>
      <c r="V22" s="383">
        <v>44643.0</v>
      </c>
      <c r="W22" s="220">
        <v>44646.0</v>
      </c>
      <c r="X22" s="218"/>
      <c r="Y22" s="218" t="s">
        <v>1353</v>
      </c>
      <c r="Z22" s="220">
        <v>44643.0</v>
      </c>
      <c r="AA22" s="218"/>
      <c r="AB22" s="221"/>
      <c r="AC22" s="218"/>
      <c r="AD22" s="221"/>
      <c r="AE22" s="218"/>
      <c r="AF22" s="218"/>
      <c r="AG22" s="218"/>
      <c r="AH22" s="218"/>
      <c r="AI22" s="218" t="s">
        <v>66</v>
      </c>
      <c r="AJ22" s="218"/>
      <c r="AK22" s="218"/>
      <c r="AL22" s="218"/>
      <c r="AM22" s="218"/>
    </row>
    <row r="23" ht="15.75" customHeight="1">
      <c r="A23" s="211" t="s">
        <v>6898</v>
      </c>
      <c r="B23" s="211" t="s">
        <v>6899</v>
      </c>
      <c r="C23" s="56" t="str">
        <f>VLOOKUP(A23,'import Elazığ'!A:P,3,0)</f>
        <v>DOĞRU</v>
      </c>
      <c r="D23" s="211" t="s">
        <v>1507</v>
      </c>
      <c r="E23" s="56">
        <f>VLOOKUP(A23,'import Elazığ'!A:P,5,0)</f>
        <v>15</v>
      </c>
      <c r="F23" s="56">
        <f>VLOOKUP(A23,'import Elazığ'!A:P,6,0)</f>
        <v>10</v>
      </c>
      <c r="G23" s="56">
        <f>VLOOKUP(A23,'import Elazığ'!A:P,7,0)</f>
        <v>0</v>
      </c>
      <c r="H23" s="56">
        <f>VLOOKUP(A23,'import Elazığ'!A:P,8,0)</f>
        <v>65</v>
      </c>
      <c r="I23" s="56">
        <f>VLOOKUP(A23,'import Elazığ'!A:P,9,0)</f>
        <v>65</v>
      </c>
      <c r="J23" s="216">
        <f>VLOOKUP(A23,'import Elazığ'!A:P,10,0)</f>
        <v>0</v>
      </c>
      <c r="K23" s="211" t="s">
        <v>6900</v>
      </c>
      <c r="L23" s="211">
        <v>5.383812026E9</v>
      </c>
      <c r="M23" s="211" t="s">
        <v>1350</v>
      </c>
      <c r="N23" s="211" t="s">
        <v>6787</v>
      </c>
      <c r="O23" s="211" t="s">
        <v>6901</v>
      </c>
      <c r="P23" s="217" t="str">
        <f>VLOOKUP(A23,'import Elazığ'!A:P,16,0)</f>
        <v>Geleneksel</v>
      </c>
      <c r="Q23" s="218" t="b">
        <v>0</v>
      </c>
      <c r="R23" s="218"/>
      <c r="S23" s="218"/>
      <c r="T23" s="1"/>
      <c r="U23" s="218"/>
      <c r="V23" s="220"/>
      <c r="W23" s="220"/>
      <c r="X23" s="218"/>
      <c r="Y23" s="218"/>
      <c r="Z23" s="220"/>
      <c r="AA23" s="218"/>
      <c r="AB23" s="221"/>
      <c r="AC23" s="218"/>
      <c r="AD23" s="221"/>
      <c r="AE23" s="218"/>
      <c r="AF23" s="218"/>
      <c r="AG23" s="218"/>
      <c r="AH23" s="218"/>
      <c r="AI23" s="218"/>
      <c r="AJ23" s="218"/>
      <c r="AK23" s="218"/>
      <c r="AL23" s="218"/>
      <c r="AM23" s="218"/>
    </row>
    <row r="24" ht="15.75" customHeight="1">
      <c r="A24" s="56" t="s">
        <v>6012</v>
      </c>
      <c r="B24" s="56" t="s">
        <v>6013</v>
      </c>
      <c r="C24" s="56" t="str">
        <f>VLOOKUP(A24,'import Elazığ'!A:P,3,0)</f>
        <v>DOĞRU</v>
      </c>
      <c r="D24" s="56" t="s">
        <v>1364</v>
      </c>
      <c r="E24" s="56">
        <f>VLOOKUP(A24,'import Elazığ'!A:P,5,0)</f>
        <v>2</v>
      </c>
      <c r="F24" s="56" t="str">
        <f>VLOOKUP(A24,'import Elazığ'!A:P,6,0)</f>
        <v/>
      </c>
      <c r="G24" s="56">
        <f>VLOOKUP(A24,'import Elazığ'!A:P,7,0)</f>
        <v>7</v>
      </c>
      <c r="H24" s="56">
        <f>VLOOKUP(A24,'import Elazığ'!A:P,8,0)</f>
        <v>18</v>
      </c>
      <c r="I24" s="56">
        <f>VLOOKUP(A24,'import Elazığ'!A:P,9,0)</f>
        <v>25</v>
      </c>
      <c r="J24" s="216">
        <f>VLOOKUP(A24,'import Elazığ'!A:P,10,0)</f>
        <v>0.28</v>
      </c>
      <c r="K24" s="56" t="s">
        <v>6767</v>
      </c>
      <c r="L24" s="56">
        <v>5.331206325E9</v>
      </c>
      <c r="M24" s="56" t="s">
        <v>1350</v>
      </c>
      <c r="N24" s="56" t="s">
        <v>6393</v>
      </c>
      <c r="O24" s="56" t="s">
        <v>6010</v>
      </c>
      <c r="P24" s="217" t="str">
        <f>VLOOKUP(A24,'import Elazığ'!A:P,16,0)</f>
        <v>Geleneksel</v>
      </c>
      <c r="Q24" s="218" t="b">
        <v>0</v>
      </c>
      <c r="R24" s="218" t="s">
        <v>38</v>
      </c>
      <c r="S24" s="218" t="s">
        <v>149</v>
      </c>
      <c r="T24" s="207" t="s">
        <v>6004</v>
      </c>
      <c r="U24" s="218" t="s">
        <v>6995</v>
      </c>
      <c r="V24" s="220">
        <v>44623.0</v>
      </c>
      <c r="W24" s="220">
        <v>44624.0</v>
      </c>
      <c r="X24" s="218"/>
      <c r="Y24" s="218" t="s">
        <v>1353</v>
      </c>
      <c r="Z24" s="220">
        <v>44621.0</v>
      </c>
      <c r="AA24" s="218" t="s">
        <v>1353</v>
      </c>
      <c r="AB24" s="221">
        <v>44623.0</v>
      </c>
      <c r="AC24" s="218"/>
      <c r="AD24" s="221"/>
      <c r="AE24" s="218"/>
      <c r="AF24" s="218"/>
      <c r="AG24" s="218"/>
      <c r="AH24" s="218"/>
      <c r="AI24" s="218" t="s">
        <v>66</v>
      </c>
      <c r="AJ24" s="218" t="s">
        <v>149</v>
      </c>
      <c r="AK24" s="218"/>
      <c r="AL24" s="218"/>
      <c r="AM24" s="218"/>
    </row>
    <row r="25" ht="15.75" customHeight="1">
      <c r="A25" s="56" t="s">
        <v>6737</v>
      </c>
      <c r="B25" s="56" t="s">
        <v>6738</v>
      </c>
      <c r="C25" s="56" t="str">
        <f>VLOOKUP(A25,'import Elazığ'!A:P,3,0)</f>
        <v>DOĞRU</v>
      </c>
      <c r="D25" s="56" t="s">
        <v>1364</v>
      </c>
      <c r="E25" s="56">
        <f>VLOOKUP(A25,'import Elazığ'!A:P,5,0)</f>
        <v>272</v>
      </c>
      <c r="F25" s="56">
        <f>VLOOKUP(A25,'import Elazığ'!A:P,6,0)</f>
        <v>21</v>
      </c>
      <c r="G25" s="56">
        <f>VLOOKUP(A25,'import Elazığ'!A:P,7,0)</f>
        <v>8</v>
      </c>
      <c r="H25" s="56">
        <f>VLOOKUP(A25,'import Elazığ'!A:P,8,0)</f>
        <v>21</v>
      </c>
      <c r="I25" s="56">
        <f>VLOOKUP(A25,'import Elazığ'!A:P,9,0)</f>
        <v>29</v>
      </c>
      <c r="J25" s="216">
        <f>VLOOKUP(A25,'import Elazığ'!A:P,10,0)</f>
        <v>0.275862</v>
      </c>
      <c r="K25" s="56" t="s">
        <v>6739</v>
      </c>
      <c r="L25" s="56">
        <v>5.464787896E9</v>
      </c>
      <c r="M25" s="56" t="s">
        <v>1350</v>
      </c>
      <c r="N25" s="56" t="s">
        <v>6350</v>
      </c>
      <c r="O25" s="56" t="s">
        <v>6740</v>
      </c>
      <c r="P25" s="217" t="str">
        <f>VLOOKUP(A25,'import Elazığ'!A:P,16,0)</f>
        <v>Geleneksel</v>
      </c>
      <c r="Q25" s="218" t="b">
        <v>0</v>
      </c>
      <c r="R25" s="218" t="s">
        <v>38</v>
      </c>
      <c r="S25" s="218" t="s">
        <v>66</v>
      </c>
      <c r="T25" s="137" t="s">
        <v>6004</v>
      </c>
      <c r="U25" s="218"/>
      <c r="V25" s="220">
        <v>44642.0</v>
      </c>
      <c r="W25" s="220">
        <v>44643.0</v>
      </c>
      <c r="X25" s="218"/>
      <c r="Y25" s="218" t="s">
        <v>1353</v>
      </c>
      <c r="Z25" s="220">
        <v>44642.0</v>
      </c>
      <c r="AA25" s="218"/>
      <c r="AB25" s="221"/>
      <c r="AC25" s="218"/>
      <c r="AD25" s="221"/>
      <c r="AE25" s="218"/>
      <c r="AF25" s="218"/>
      <c r="AG25" s="218"/>
      <c r="AH25" s="218"/>
      <c r="AI25" s="218" t="s">
        <v>66</v>
      </c>
      <c r="AJ25" s="218"/>
      <c r="AK25" s="218"/>
      <c r="AL25" s="218"/>
      <c r="AM25" s="218"/>
    </row>
    <row r="26" ht="15.75" customHeight="1">
      <c r="A26" s="56" t="s">
        <v>6826</v>
      </c>
      <c r="B26" s="56" t="s">
        <v>6827</v>
      </c>
      <c r="C26" s="56" t="str">
        <f>VLOOKUP(A26,'import Elazığ'!A:P,3,0)</f>
        <v>DOĞRU</v>
      </c>
      <c r="D26" s="56" t="s">
        <v>1832</v>
      </c>
      <c r="E26" s="56">
        <f>VLOOKUP(A26,'import Elazığ'!A:P,5,0)</f>
        <v>54</v>
      </c>
      <c r="F26" s="56">
        <f>VLOOKUP(A26,'import Elazığ'!A:P,6,0)</f>
        <v>19</v>
      </c>
      <c r="G26" s="56">
        <f>VLOOKUP(A26,'import Elazığ'!A:P,7,0)</f>
        <v>0</v>
      </c>
      <c r="H26" s="56">
        <f>VLOOKUP(A26,'import Elazığ'!A:P,8,0)</f>
        <v>14</v>
      </c>
      <c r="I26" s="56">
        <f>VLOOKUP(A26,'import Elazığ'!A:P,9,0)</f>
        <v>14</v>
      </c>
      <c r="J26" s="216">
        <f>VLOOKUP(A26,'import Elazığ'!A:P,10,0)</f>
        <v>0</v>
      </c>
      <c r="K26" s="56" t="s">
        <v>6828</v>
      </c>
      <c r="L26" s="56">
        <v>5.331336589E9</v>
      </c>
      <c r="M26" s="56" t="s">
        <v>1350</v>
      </c>
      <c r="N26" s="56" t="s">
        <v>6829</v>
      </c>
      <c r="O26" s="56" t="s">
        <v>6830</v>
      </c>
      <c r="P26" s="217" t="str">
        <f>VLOOKUP(A26,'import Elazığ'!A:P,16,0)</f>
        <v>Geleneksel</v>
      </c>
      <c r="Q26" s="218" t="b">
        <v>0</v>
      </c>
      <c r="R26" s="218"/>
      <c r="S26" s="218"/>
      <c r="T26" s="137"/>
      <c r="U26" s="218"/>
      <c r="V26" s="220"/>
      <c r="W26" s="220"/>
      <c r="X26" s="218"/>
      <c r="Y26" s="218"/>
      <c r="Z26" s="220"/>
      <c r="AA26" s="218"/>
      <c r="AB26" s="221"/>
      <c r="AC26" s="218"/>
      <c r="AD26" s="221"/>
      <c r="AE26" s="218"/>
      <c r="AF26" s="218"/>
      <c r="AG26" s="218"/>
      <c r="AH26" s="218"/>
      <c r="AI26" s="218"/>
      <c r="AJ26" s="218"/>
      <c r="AK26" s="218"/>
      <c r="AL26" s="218"/>
      <c r="AM26" s="218"/>
    </row>
    <row r="27" ht="15.75" customHeight="1">
      <c r="A27" s="56" t="s">
        <v>6957</v>
      </c>
      <c r="B27" s="56" t="s">
        <v>6958</v>
      </c>
      <c r="C27" s="56" t="str">
        <f>VLOOKUP(A27,'import Elazığ'!A:P,3,0)</f>
        <v>DOĞRU</v>
      </c>
      <c r="D27" s="56" t="s">
        <v>1348</v>
      </c>
      <c r="E27" s="56">
        <f>VLOOKUP(A27,'import Elazığ'!A:P,5,0)</f>
        <v>286</v>
      </c>
      <c r="F27" s="56">
        <f>VLOOKUP(A27,'import Elazığ'!A:P,6,0)</f>
        <v>71</v>
      </c>
      <c r="G27" s="56">
        <f>VLOOKUP(A27,'import Elazığ'!A:P,7,0)</f>
        <v>0</v>
      </c>
      <c r="H27" s="56">
        <f>VLOOKUP(A27,'import Elazığ'!A:P,8,0)</f>
        <v>42</v>
      </c>
      <c r="I27" s="56">
        <f>VLOOKUP(A27,'import Elazığ'!A:P,9,0)</f>
        <v>42</v>
      </c>
      <c r="J27" s="216">
        <f>VLOOKUP(A27,'import Elazığ'!A:P,10,0)</f>
        <v>0</v>
      </c>
      <c r="K27" s="56" t="s">
        <v>6828</v>
      </c>
      <c r="L27" s="56">
        <v>5.331336589E9</v>
      </c>
      <c r="M27" s="56" t="s">
        <v>1350</v>
      </c>
      <c r="N27" s="56" t="s">
        <v>6829</v>
      </c>
      <c r="O27" s="56" t="s">
        <v>6830</v>
      </c>
      <c r="P27" s="217" t="str">
        <f>VLOOKUP(A27,'import Elazığ'!A:P,16,0)</f>
        <v>Geleneksel</v>
      </c>
      <c r="Q27" s="218" t="b">
        <v>0</v>
      </c>
      <c r="R27" s="218"/>
      <c r="S27" s="218"/>
      <c r="T27" s="137"/>
      <c r="U27" s="218"/>
      <c r="V27" s="220"/>
      <c r="W27" s="220"/>
      <c r="X27" s="218"/>
      <c r="Y27" s="218"/>
      <c r="Z27" s="220"/>
      <c r="AA27" s="218"/>
      <c r="AB27" s="221"/>
      <c r="AC27" s="218"/>
      <c r="AD27" s="221"/>
      <c r="AE27" s="218"/>
      <c r="AF27" s="218"/>
      <c r="AG27" s="218"/>
      <c r="AH27" s="218"/>
      <c r="AI27" s="218"/>
      <c r="AJ27" s="218"/>
      <c r="AK27" s="218"/>
      <c r="AL27" s="218"/>
      <c r="AM27" s="218"/>
    </row>
    <row r="28" ht="15.75" customHeight="1">
      <c r="A28" s="56" t="s">
        <v>6657</v>
      </c>
      <c r="B28" s="56" t="s">
        <v>6658</v>
      </c>
      <c r="C28" s="56" t="str">
        <f>VLOOKUP(A28,'import Elazığ'!A:P,3,0)</f>
        <v>YANLIŞ</v>
      </c>
      <c r="D28" s="56" t="s">
        <v>1370</v>
      </c>
      <c r="E28" s="56">
        <f>VLOOKUP(A28,'import Elazığ'!A:P,5,0)</f>
        <v>586</v>
      </c>
      <c r="F28" s="56" t="str">
        <f>VLOOKUP(A28,'import Elazığ'!A:P,6,0)</f>
        <v/>
      </c>
      <c r="G28" s="56">
        <f>VLOOKUP(A28,'import Elazığ'!A:P,7,0)</f>
        <v>0</v>
      </c>
      <c r="H28" s="56">
        <f>VLOOKUP(A28,'import Elazığ'!A:P,8,0)</f>
        <v>21</v>
      </c>
      <c r="I28" s="56">
        <f>VLOOKUP(A28,'import Elazığ'!A:P,9,0)</f>
        <v>21</v>
      </c>
      <c r="J28" s="216">
        <f>VLOOKUP(A28,'import Elazığ'!A:P,10,0)</f>
        <v>0</v>
      </c>
      <c r="K28" s="56" t="s">
        <v>6659</v>
      </c>
      <c r="L28" s="56">
        <v>5.353920998E9</v>
      </c>
      <c r="M28" s="56" t="s">
        <v>1350</v>
      </c>
      <c r="N28" s="56" t="s">
        <v>6366</v>
      </c>
      <c r="O28" s="56" t="s">
        <v>6660</v>
      </c>
      <c r="P28" s="217" t="str">
        <f>VLOOKUP(A28,'import Elazığ'!A:P,16,0)</f>
        <v>Geleneksel</v>
      </c>
      <c r="Q28" s="218" t="b">
        <v>0</v>
      </c>
      <c r="R28" s="218"/>
      <c r="S28" s="218"/>
      <c r="T28" s="218"/>
      <c r="U28" s="218" t="s">
        <v>6996</v>
      </c>
      <c r="V28" s="220"/>
      <c r="W28" s="220"/>
      <c r="X28" s="218"/>
      <c r="Y28" s="218" t="s">
        <v>1475</v>
      </c>
      <c r="Z28" s="220">
        <v>44518.0</v>
      </c>
      <c r="AA28" s="218"/>
      <c r="AB28" s="221"/>
      <c r="AC28" s="218"/>
      <c r="AD28" s="221"/>
      <c r="AE28" s="218"/>
      <c r="AF28" s="218"/>
      <c r="AG28" s="218"/>
      <c r="AH28" s="218"/>
      <c r="AI28" s="218" t="s">
        <v>100</v>
      </c>
      <c r="AJ28" s="218"/>
      <c r="AK28" s="218"/>
      <c r="AL28" s="218"/>
      <c r="AM28" s="218"/>
    </row>
    <row r="29" ht="15.75" customHeight="1">
      <c r="A29" s="56" t="s">
        <v>6839</v>
      </c>
      <c r="B29" s="56" t="s">
        <v>6840</v>
      </c>
      <c r="C29" s="56" t="str">
        <f>VLOOKUP(A29,'import Elazığ'!A:P,3,0)</f>
        <v>DOĞRU</v>
      </c>
      <c r="D29" s="56" t="s">
        <v>1370</v>
      </c>
      <c r="E29" s="56" t="str">
        <f>VLOOKUP(A29,'import Elazığ'!A:P,5,0)</f>
        <v/>
      </c>
      <c r="F29" s="56" t="str">
        <f>VLOOKUP(A29,'import Elazığ'!A:P,6,0)</f>
        <v/>
      </c>
      <c r="G29" s="56">
        <f>VLOOKUP(A29,'import Elazığ'!A:P,7,0)</f>
        <v>0</v>
      </c>
      <c r="H29" s="56">
        <f>VLOOKUP(A29,'import Elazığ'!A:P,8,0)</f>
        <v>6</v>
      </c>
      <c r="I29" s="56">
        <f>VLOOKUP(A29,'import Elazığ'!A:P,9,0)</f>
        <v>6</v>
      </c>
      <c r="J29" s="216">
        <f>VLOOKUP(A29,'import Elazığ'!A:P,10,0)</f>
        <v>0</v>
      </c>
      <c r="K29" s="56" t="s">
        <v>6841</v>
      </c>
      <c r="L29" s="56">
        <v>5.524730012E9</v>
      </c>
      <c r="M29" s="56" t="s">
        <v>1350</v>
      </c>
      <c r="N29" s="56" t="s">
        <v>6371</v>
      </c>
      <c r="O29" s="56" t="s">
        <v>6842</v>
      </c>
      <c r="P29" s="217" t="str">
        <f>VLOOKUP(A29,'import Elazığ'!A:P,16,0)</f>
        <v>Geleneksel</v>
      </c>
      <c r="Q29" s="218" t="b">
        <v>0</v>
      </c>
      <c r="R29" s="218"/>
      <c r="S29" s="218"/>
      <c r="T29" s="137"/>
      <c r="U29" s="218"/>
      <c r="V29" s="220"/>
      <c r="W29" s="220"/>
      <c r="X29" s="218"/>
      <c r="Y29" s="218"/>
      <c r="Z29" s="220"/>
      <c r="AA29" s="218"/>
      <c r="AB29" s="221"/>
      <c r="AC29" s="218"/>
      <c r="AD29" s="221"/>
      <c r="AE29" s="218"/>
      <c r="AF29" s="218"/>
      <c r="AG29" s="218"/>
      <c r="AH29" s="218"/>
      <c r="AI29" s="218"/>
      <c r="AJ29" s="218"/>
      <c r="AK29" s="218"/>
      <c r="AL29" s="218"/>
      <c r="AM29" s="218"/>
    </row>
    <row r="30" ht="15.75" customHeight="1">
      <c r="A30" s="56" t="s">
        <v>6638</v>
      </c>
      <c r="B30" s="56" t="s">
        <v>6639</v>
      </c>
      <c r="C30" s="56" t="str">
        <f>VLOOKUP(A30,'import Elazığ'!A:P,3,0)</f>
        <v>DOĞRU</v>
      </c>
      <c r="D30" s="56" t="s">
        <v>1356</v>
      </c>
      <c r="E30" s="56">
        <f>VLOOKUP(A30,'import Elazığ'!A:P,5,0)</f>
        <v>804</v>
      </c>
      <c r="F30" s="56">
        <f>VLOOKUP(A30,'import Elazığ'!A:P,6,0)</f>
        <v>40</v>
      </c>
      <c r="G30" s="56">
        <f>VLOOKUP(A30,'import Elazığ'!A:P,7,0)</f>
        <v>0</v>
      </c>
      <c r="H30" s="56">
        <f>VLOOKUP(A30,'import Elazığ'!A:P,8,0)</f>
        <v>13</v>
      </c>
      <c r="I30" s="56">
        <f>VLOOKUP(A30,'import Elazığ'!A:P,9,0)</f>
        <v>13</v>
      </c>
      <c r="J30" s="216">
        <f>VLOOKUP(A30,'import Elazığ'!A:P,10,0)</f>
        <v>0</v>
      </c>
      <c r="K30" s="56" t="s">
        <v>6640</v>
      </c>
      <c r="L30" s="56">
        <v>4.24237303E9</v>
      </c>
      <c r="M30" s="56" t="s">
        <v>1350</v>
      </c>
      <c r="N30" s="56" t="s">
        <v>6371</v>
      </c>
      <c r="O30" s="56" t="s">
        <v>6641</v>
      </c>
      <c r="P30" s="217" t="str">
        <f>VLOOKUP(A30,'import Elazığ'!A:P,16,0)</f>
        <v>Geleneksel</v>
      </c>
      <c r="Q30" s="218" t="b">
        <v>0</v>
      </c>
      <c r="R30" s="218"/>
      <c r="S30" s="218"/>
      <c r="T30" s="224"/>
      <c r="U30" s="218"/>
      <c r="V30" s="220"/>
      <c r="W30" s="220"/>
      <c r="X30" s="218"/>
      <c r="Y30" s="218"/>
      <c r="Z30" s="220"/>
      <c r="AA30" s="218"/>
      <c r="AB30" s="221"/>
      <c r="AC30" s="218"/>
      <c r="AD30" s="221"/>
      <c r="AE30" s="218"/>
      <c r="AF30" s="218"/>
      <c r="AG30" s="218"/>
      <c r="AH30" s="218"/>
      <c r="AI30" s="218"/>
      <c r="AJ30" s="218"/>
      <c r="AK30" s="218"/>
      <c r="AL30" s="218"/>
      <c r="AM30" s="218"/>
    </row>
    <row r="31" ht="15.75" customHeight="1">
      <c r="A31" s="56" t="s">
        <v>6067</v>
      </c>
      <c r="B31" s="56" t="s">
        <v>6068</v>
      </c>
      <c r="C31" s="56" t="str">
        <f>VLOOKUP(A31,'import Elazığ'!A:P,3,0)</f>
        <v>DOĞRU</v>
      </c>
      <c r="D31" s="56" t="s">
        <v>1507</v>
      </c>
      <c r="E31" s="56">
        <f>VLOOKUP(A31,'import Elazığ'!A:P,5,0)</f>
        <v>2254</v>
      </c>
      <c r="F31" s="56">
        <f>VLOOKUP(A31,'import Elazığ'!A:P,6,0)</f>
        <v>103</v>
      </c>
      <c r="G31" s="56">
        <f>VLOOKUP(A31,'import Elazığ'!A:P,7,0)</f>
        <v>0</v>
      </c>
      <c r="H31" s="56">
        <f>VLOOKUP(A31,'import Elazığ'!A:P,8,0)</f>
        <v>52</v>
      </c>
      <c r="I31" s="56">
        <f>VLOOKUP(A31,'import Elazığ'!A:P,9,0)</f>
        <v>52</v>
      </c>
      <c r="J31" s="216">
        <f>VLOOKUP(A31,'import Elazığ'!A:P,10,0)</f>
        <v>0</v>
      </c>
      <c r="K31" s="56" t="s">
        <v>6490</v>
      </c>
      <c r="L31" s="56">
        <v>4.242183776E9</v>
      </c>
      <c r="M31" s="56" t="s">
        <v>1350</v>
      </c>
      <c r="N31" s="56" t="s">
        <v>6380</v>
      </c>
      <c r="O31" s="56" t="s">
        <v>6070</v>
      </c>
      <c r="P31" s="217" t="str">
        <f>VLOOKUP(A31,'import Elazığ'!A:P,16,0)</f>
        <v>Geleneksel</v>
      </c>
      <c r="Q31" s="218" t="b">
        <v>0</v>
      </c>
      <c r="R31" s="218" t="s">
        <v>38</v>
      </c>
      <c r="S31" s="218" t="s">
        <v>149</v>
      </c>
      <c r="T31" s="29" t="s">
        <v>6004</v>
      </c>
      <c r="U31" s="218">
        <v>5.326435055E9</v>
      </c>
      <c r="V31" s="220">
        <v>44658.0</v>
      </c>
      <c r="W31" s="220">
        <v>44660.0</v>
      </c>
      <c r="X31" s="218"/>
      <c r="Y31" s="218" t="s">
        <v>1353</v>
      </c>
      <c r="Z31" s="220">
        <v>44658.0</v>
      </c>
      <c r="AA31" s="218"/>
      <c r="AB31" s="221"/>
      <c r="AC31" s="218"/>
      <c r="AD31" s="221"/>
      <c r="AE31" s="218"/>
      <c r="AF31" s="218"/>
      <c r="AG31" s="218"/>
      <c r="AH31" s="218"/>
      <c r="AI31" s="218" t="s">
        <v>149</v>
      </c>
      <c r="AJ31" s="218"/>
      <c r="AK31" s="218"/>
      <c r="AL31" s="218"/>
      <c r="AM31" s="218"/>
    </row>
    <row r="32" ht="15.75" customHeight="1">
      <c r="A32" s="56" t="s">
        <v>6418</v>
      </c>
      <c r="B32" s="56" t="s">
        <v>6419</v>
      </c>
      <c r="C32" s="56" t="str">
        <f>VLOOKUP(A32,'import Elazığ'!A:P,3,0)</f>
        <v>DOĞRU</v>
      </c>
      <c r="D32" s="56" t="s">
        <v>1348</v>
      </c>
      <c r="E32" s="56">
        <f>VLOOKUP(A32,'import Elazığ'!A:P,5,0)</f>
        <v>3208</v>
      </c>
      <c r="F32" s="56">
        <f>VLOOKUP(A32,'import Elazığ'!A:P,6,0)</f>
        <v>281</v>
      </c>
      <c r="G32" s="56">
        <f>VLOOKUP(A32,'import Elazığ'!A:P,7,0)</f>
        <v>0</v>
      </c>
      <c r="H32" s="56">
        <f>VLOOKUP(A32,'import Elazığ'!A:P,8,0)</f>
        <v>56</v>
      </c>
      <c r="I32" s="56">
        <f>VLOOKUP(A32,'import Elazığ'!A:P,9,0)</f>
        <v>56</v>
      </c>
      <c r="J32" s="216">
        <f>VLOOKUP(A32,'import Elazığ'!A:P,10,0)</f>
        <v>0</v>
      </c>
      <c r="K32" s="56" t="s">
        <v>6420</v>
      </c>
      <c r="L32" s="56">
        <v>4.242479992E9</v>
      </c>
      <c r="M32" s="56" t="s">
        <v>1350</v>
      </c>
      <c r="N32" s="56" t="s">
        <v>1565</v>
      </c>
      <c r="O32" s="56" t="s">
        <v>6421</v>
      </c>
      <c r="P32" s="217" t="str">
        <f>VLOOKUP(A32,'import Elazığ'!A:P,16,0)</f>
        <v>Geleneksel</v>
      </c>
      <c r="Q32" s="218" t="b">
        <v>0</v>
      </c>
      <c r="R32" s="218"/>
      <c r="S32" s="218"/>
      <c r="T32" s="224"/>
      <c r="U32" s="218"/>
      <c r="V32" s="220"/>
      <c r="W32" s="220"/>
      <c r="X32" s="218"/>
      <c r="Y32" s="218"/>
      <c r="Z32" s="220"/>
      <c r="AA32" s="218"/>
      <c r="AB32" s="221"/>
      <c r="AC32" s="218"/>
      <c r="AD32" s="221"/>
      <c r="AE32" s="218"/>
      <c r="AF32" s="218"/>
      <c r="AG32" s="218"/>
      <c r="AH32" s="218"/>
      <c r="AI32" s="218"/>
      <c r="AJ32" s="218"/>
      <c r="AK32" s="218"/>
      <c r="AL32" s="218"/>
      <c r="AM32" s="218"/>
    </row>
    <row r="33" ht="15.75" customHeight="1">
      <c r="A33" s="211" t="s">
        <v>6925</v>
      </c>
      <c r="B33" s="211" t="s">
        <v>6926</v>
      </c>
      <c r="C33" s="56" t="str">
        <f>VLOOKUP(A33,'import Elazığ'!A:P,3,0)</f>
        <v>DOĞRU</v>
      </c>
      <c r="D33" s="211" t="s">
        <v>1378</v>
      </c>
      <c r="E33" s="56">
        <f>VLOOKUP(A33,'import Elazığ'!A:P,5,0)</f>
        <v>78</v>
      </c>
      <c r="F33" s="56">
        <f>VLOOKUP(A33,'import Elazığ'!A:P,6,0)</f>
        <v>60</v>
      </c>
      <c r="G33" s="56">
        <f>VLOOKUP(A33,'import Elazığ'!A:P,7,0)</f>
        <v>0</v>
      </c>
      <c r="H33" s="56">
        <f>VLOOKUP(A33,'import Elazığ'!A:P,8,0)</f>
        <v>47</v>
      </c>
      <c r="I33" s="56">
        <f>VLOOKUP(A33,'import Elazığ'!A:P,9,0)</f>
        <v>47</v>
      </c>
      <c r="J33" s="216">
        <f>VLOOKUP(A33,'import Elazığ'!A:P,10,0)</f>
        <v>0</v>
      </c>
      <c r="K33" s="211" t="s">
        <v>6927</v>
      </c>
      <c r="L33" s="211">
        <v>4.242410101E9</v>
      </c>
      <c r="M33" s="211" t="s">
        <v>1350</v>
      </c>
      <c r="N33" s="211" t="s">
        <v>6355</v>
      </c>
      <c r="O33" s="211" t="s">
        <v>6928</v>
      </c>
      <c r="P33" s="217" t="str">
        <f>VLOOKUP(A33,'import Elazığ'!A:P,16,0)</f>
        <v>Geleneksel</v>
      </c>
      <c r="Q33" s="218" t="b">
        <v>0</v>
      </c>
      <c r="R33" s="218"/>
      <c r="S33" s="218"/>
      <c r="T33" s="210"/>
      <c r="U33" s="218"/>
      <c r="V33" s="220"/>
      <c r="W33" s="220"/>
      <c r="X33" s="218"/>
      <c r="Y33" s="218"/>
      <c r="Z33" s="220"/>
      <c r="AA33" s="218"/>
      <c r="AB33" s="221"/>
      <c r="AC33" s="218"/>
      <c r="AD33" s="221"/>
      <c r="AE33" s="218"/>
      <c r="AF33" s="218"/>
      <c r="AG33" s="218"/>
      <c r="AH33" s="218"/>
      <c r="AI33" s="218"/>
      <c r="AJ33" s="218"/>
      <c r="AK33" s="218"/>
      <c r="AL33" s="218"/>
      <c r="AM33" s="218"/>
    </row>
    <row r="34" ht="15.75" customHeight="1">
      <c r="A34" s="56" t="s">
        <v>6594</v>
      </c>
      <c r="B34" s="56" t="s">
        <v>6595</v>
      </c>
      <c r="C34" s="56" t="str">
        <f>VLOOKUP(A34,'import Elazığ'!A:P,3,0)</f>
        <v>DOĞRU</v>
      </c>
      <c r="D34" s="56" t="s">
        <v>1356</v>
      </c>
      <c r="E34" s="56">
        <f>VLOOKUP(A34,'import Elazığ'!A:P,5,0)</f>
        <v>5203</v>
      </c>
      <c r="F34" s="56">
        <f>VLOOKUP(A34,'import Elazığ'!A:P,6,0)</f>
        <v>341</v>
      </c>
      <c r="G34" s="56">
        <f>VLOOKUP(A34,'import Elazığ'!A:P,7,0)</f>
        <v>0</v>
      </c>
      <c r="H34" s="56">
        <f>VLOOKUP(A34,'import Elazığ'!A:P,8,0)</f>
        <v>29</v>
      </c>
      <c r="I34" s="56">
        <f>VLOOKUP(A34,'import Elazığ'!A:P,9,0)</f>
        <v>29</v>
      </c>
      <c r="J34" s="216">
        <f>VLOOKUP(A34,'import Elazığ'!A:P,10,0)</f>
        <v>0</v>
      </c>
      <c r="K34" s="56" t="s">
        <v>6596</v>
      </c>
      <c r="L34" s="56">
        <v>4.244112323E9</v>
      </c>
      <c r="M34" s="56" t="s">
        <v>1350</v>
      </c>
      <c r="N34" s="56" t="s">
        <v>6997</v>
      </c>
      <c r="O34" s="56" t="s">
        <v>6597</v>
      </c>
      <c r="P34" s="217" t="str">
        <f>VLOOKUP(A34,'import Elazığ'!A:P,16,0)</f>
        <v>Geleneksel</v>
      </c>
      <c r="Q34" s="218" t="b">
        <v>0</v>
      </c>
      <c r="R34" s="218"/>
      <c r="S34" s="218"/>
      <c r="T34" s="207"/>
      <c r="U34" s="2"/>
      <c r="V34" s="220"/>
      <c r="W34" s="220"/>
      <c r="X34" s="218"/>
      <c r="Y34" s="218"/>
      <c r="Z34" s="220"/>
      <c r="AA34" s="218"/>
      <c r="AB34" s="221"/>
      <c r="AC34" s="218"/>
      <c r="AD34" s="221"/>
      <c r="AE34" s="218"/>
      <c r="AF34" s="221"/>
      <c r="AG34" s="218"/>
      <c r="AH34" s="218"/>
      <c r="AI34" s="218"/>
      <c r="AJ34" s="218"/>
      <c r="AK34" s="218"/>
      <c r="AL34" s="218"/>
      <c r="AM34" s="218"/>
    </row>
    <row r="35" ht="15.75" customHeight="1">
      <c r="A35" s="56" t="s">
        <v>6352</v>
      </c>
      <c r="B35" s="56" t="s">
        <v>6353</v>
      </c>
      <c r="C35" s="56" t="str">
        <f>VLOOKUP(A35,'import Elazığ'!A:P,3,0)</f>
        <v>DOĞRU</v>
      </c>
      <c r="D35" s="56" t="s">
        <v>1348</v>
      </c>
      <c r="E35" s="56">
        <f>VLOOKUP(A35,'import Elazığ'!A:P,5,0)</f>
        <v>4536</v>
      </c>
      <c r="F35" s="56">
        <f>VLOOKUP(A35,'import Elazığ'!A:P,6,0)</f>
        <v>173</v>
      </c>
      <c r="G35" s="56">
        <f>VLOOKUP(A35,'import Elazığ'!A:P,7,0)</f>
        <v>0</v>
      </c>
      <c r="H35" s="56">
        <f>VLOOKUP(A35,'import Elazığ'!A:P,8,0)</f>
        <v>100</v>
      </c>
      <c r="I35" s="56">
        <f>VLOOKUP(A35,'import Elazığ'!A:P,9,0)</f>
        <v>100</v>
      </c>
      <c r="J35" s="216">
        <f>VLOOKUP(A35,'import Elazığ'!A:P,10,0)</f>
        <v>0</v>
      </c>
      <c r="K35" s="56" t="s">
        <v>6354</v>
      </c>
      <c r="L35" s="56">
        <v>4.242480241E9</v>
      </c>
      <c r="M35" s="56" t="s">
        <v>1350</v>
      </c>
      <c r="N35" s="56" t="s">
        <v>6355</v>
      </c>
      <c r="O35" s="56" t="s">
        <v>6356</v>
      </c>
      <c r="P35" s="217" t="str">
        <f>VLOOKUP(A35,'import Elazığ'!A:P,16,0)</f>
        <v>Geleneksel</v>
      </c>
      <c r="Q35" s="218" t="b">
        <v>1</v>
      </c>
      <c r="R35" s="218"/>
      <c r="S35" s="218"/>
      <c r="T35" s="224"/>
      <c r="U35" s="218" t="s">
        <v>6998</v>
      </c>
      <c r="V35" s="220"/>
      <c r="W35" s="220"/>
      <c r="X35" s="218"/>
      <c r="Y35" s="218" t="s">
        <v>1353</v>
      </c>
      <c r="Z35" s="220">
        <v>44520.0</v>
      </c>
      <c r="AA35" s="218"/>
      <c r="AB35" s="221"/>
      <c r="AC35" s="218"/>
      <c r="AD35" s="221"/>
      <c r="AE35" s="218"/>
      <c r="AF35" s="218"/>
      <c r="AG35" s="218"/>
      <c r="AH35" s="218"/>
      <c r="AI35" s="218" t="s">
        <v>610</v>
      </c>
      <c r="AJ35" s="218"/>
      <c r="AK35" s="218"/>
      <c r="AL35" s="218"/>
      <c r="AM35" s="218"/>
    </row>
    <row r="36" ht="15.75" customHeight="1">
      <c r="A36" s="56" t="s">
        <v>6789</v>
      </c>
      <c r="B36" s="56" t="s">
        <v>6790</v>
      </c>
      <c r="C36" s="56" t="str">
        <f>VLOOKUP(A36,'import Elazığ'!A:P,3,0)</f>
        <v>DOĞRU</v>
      </c>
      <c r="D36" s="56" t="s">
        <v>1370</v>
      </c>
      <c r="E36" s="56">
        <f>VLOOKUP(A36,'import Elazığ'!A:P,5,0)</f>
        <v>2</v>
      </c>
      <c r="F36" s="56" t="str">
        <f>VLOOKUP(A36,'import Elazığ'!A:P,6,0)</f>
        <v/>
      </c>
      <c r="G36" s="56">
        <f>VLOOKUP(A36,'import Elazığ'!A:P,7,0)</f>
        <v>0</v>
      </c>
      <c r="H36" s="56">
        <f>VLOOKUP(A36,'import Elazığ'!A:P,8,0)</f>
        <v>16</v>
      </c>
      <c r="I36" s="56">
        <f>VLOOKUP(A36,'import Elazığ'!A:P,9,0)</f>
        <v>16</v>
      </c>
      <c r="J36" s="216">
        <f>VLOOKUP(A36,'import Elazığ'!A:P,10,0)</f>
        <v>0</v>
      </c>
      <c r="K36" s="56" t="s">
        <v>6791</v>
      </c>
      <c r="L36" s="56">
        <v>4.242185464E9</v>
      </c>
      <c r="M36" s="56" t="s">
        <v>1350</v>
      </c>
      <c r="N36" s="56" t="s">
        <v>6371</v>
      </c>
      <c r="O36" s="56" t="s">
        <v>6792</v>
      </c>
      <c r="P36" s="217" t="str">
        <f>VLOOKUP(A36,'import Elazığ'!A:P,16,0)</f>
        <v>Geleneksel</v>
      </c>
      <c r="Q36" s="218" t="b">
        <v>0</v>
      </c>
      <c r="R36" s="218"/>
      <c r="S36" s="218"/>
      <c r="T36" s="207"/>
      <c r="U36" s="218"/>
      <c r="V36" s="220"/>
      <c r="W36" s="220"/>
      <c r="X36" s="218"/>
      <c r="Y36" s="218"/>
      <c r="Z36" s="220"/>
      <c r="AA36" s="218"/>
      <c r="AB36" s="221"/>
      <c r="AC36" s="218"/>
      <c r="AD36" s="221"/>
      <c r="AE36" s="218"/>
      <c r="AF36" s="218"/>
      <c r="AG36" s="218"/>
      <c r="AH36" s="218"/>
      <c r="AI36" s="218"/>
      <c r="AJ36" s="218"/>
      <c r="AK36" s="218"/>
      <c r="AL36" s="218"/>
      <c r="AM36" s="218"/>
    </row>
    <row r="37" ht="15.75" customHeight="1">
      <c r="A37" s="56" t="s">
        <v>6402</v>
      </c>
      <c r="B37" s="56" t="s">
        <v>6403</v>
      </c>
      <c r="C37" s="56" t="str">
        <f>VLOOKUP(A37,'import Elazığ'!A:P,3,0)</f>
        <v>DOĞRU</v>
      </c>
      <c r="D37" s="56" t="s">
        <v>1493</v>
      </c>
      <c r="E37" s="56">
        <f>VLOOKUP(A37,'import Elazığ'!A:P,5,0)</f>
        <v>1294</v>
      </c>
      <c r="F37" s="56">
        <f>VLOOKUP(A37,'import Elazığ'!A:P,6,0)</f>
        <v>121</v>
      </c>
      <c r="G37" s="56">
        <f>VLOOKUP(A37,'import Elazığ'!A:P,7,0)</f>
        <v>0</v>
      </c>
      <c r="H37" s="56">
        <f>VLOOKUP(A37,'import Elazığ'!A:P,8,0)</f>
        <v>40</v>
      </c>
      <c r="I37" s="56">
        <f>VLOOKUP(A37,'import Elazığ'!A:P,9,0)</f>
        <v>40</v>
      </c>
      <c r="J37" s="216">
        <f>VLOOKUP(A37,'import Elazığ'!A:P,10,0)</f>
        <v>0</v>
      </c>
      <c r="K37" s="56" t="s">
        <v>6404</v>
      </c>
      <c r="L37" s="56">
        <v>4.242388517E9</v>
      </c>
      <c r="M37" s="56" t="s">
        <v>1350</v>
      </c>
      <c r="N37" s="56" t="s">
        <v>6469</v>
      </c>
      <c r="O37" s="56" t="s">
        <v>6406</v>
      </c>
      <c r="P37" s="217" t="str">
        <f>VLOOKUP(A37,'import Elazığ'!A:P,16,0)</f>
        <v>Geleneksel</v>
      </c>
      <c r="Q37" s="218" t="b">
        <v>0</v>
      </c>
      <c r="R37" s="218"/>
      <c r="S37" s="218"/>
      <c r="T37" s="207"/>
      <c r="U37" s="218"/>
      <c r="V37" s="220"/>
      <c r="W37" s="220"/>
      <c r="X37" s="218"/>
      <c r="Y37" s="218"/>
      <c r="Z37" s="220"/>
      <c r="AA37" s="218"/>
      <c r="AB37" s="221"/>
      <c r="AC37" s="218"/>
      <c r="AD37" s="221"/>
      <c r="AE37" s="218"/>
      <c r="AF37" s="218"/>
      <c r="AG37" s="218"/>
      <c r="AH37" s="218"/>
      <c r="AI37" s="218"/>
      <c r="AJ37" s="218"/>
      <c r="AK37" s="218"/>
      <c r="AL37" s="218"/>
      <c r="AM37" s="218"/>
    </row>
    <row r="38" ht="15.75" customHeight="1">
      <c r="A38" s="211" t="s">
        <v>6802</v>
      </c>
      <c r="B38" s="211" t="s">
        <v>6803</v>
      </c>
      <c r="C38" s="56" t="str">
        <f>VLOOKUP(A38,'import Elazığ'!A:P,3,0)</f>
        <v>DOĞRU</v>
      </c>
      <c r="D38" s="211" t="s">
        <v>1597</v>
      </c>
      <c r="E38" s="56">
        <f>VLOOKUP(A38,'import Elazığ'!A:P,5,0)</f>
        <v>5</v>
      </c>
      <c r="F38" s="56" t="str">
        <f>VLOOKUP(A38,'import Elazığ'!A:P,6,0)</f>
        <v/>
      </c>
      <c r="G38" s="56">
        <f>VLOOKUP(A38,'import Elazığ'!A:P,7,0)</f>
        <v>0</v>
      </c>
      <c r="H38" s="56">
        <f>VLOOKUP(A38,'import Elazığ'!A:P,8,0)</f>
        <v>32</v>
      </c>
      <c r="I38" s="56">
        <f>VLOOKUP(A38,'import Elazığ'!A:P,9,0)</f>
        <v>32</v>
      </c>
      <c r="J38" s="216">
        <f>VLOOKUP(A38,'import Elazığ'!A:P,10,0)</f>
        <v>0</v>
      </c>
      <c r="K38" s="211" t="s">
        <v>6804</v>
      </c>
      <c r="L38" s="211">
        <v>5.353738938E9</v>
      </c>
      <c r="M38" s="211" t="s">
        <v>1350</v>
      </c>
      <c r="N38" s="211" t="s">
        <v>1565</v>
      </c>
      <c r="O38" s="211" t="s">
        <v>6805</v>
      </c>
      <c r="P38" s="217" t="str">
        <f>VLOOKUP(A38,'import Elazığ'!A:P,16,0)</f>
        <v>Geleneksel</v>
      </c>
      <c r="Q38" s="218" t="b">
        <v>0</v>
      </c>
      <c r="R38" s="218"/>
      <c r="S38" s="218"/>
      <c r="T38" s="207"/>
      <c r="U38" s="218"/>
      <c r="V38" s="220"/>
      <c r="W38" s="220"/>
      <c r="X38" s="218"/>
      <c r="Y38" s="218"/>
      <c r="Z38" s="220"/>
      <c r="AA38" s="218"/>
      <c r="AB38" s="221"/>
      <c r="AC38" s="218"/>
      <c r="AD38" s="221"/>
      <c r="AE38" s="218"/>
      <c r="AF38" s="218"/>
      <c r="AG38" s="218"/>
      <c r="AH38" s="218"/>
      <c r="AI38" s="218"/>
      <c r="AJ38" s="218"/>
      <c r="AK38" s="218"/>
      <c r="AL38" s="218"/>
      <c r="AM38" s="218"/>
    </row>
    <row r="39" ht="15.75" customHeight="1">
      <c r="A39" s="56" t="s">
        <v>6076</v>
      </c>
      <c r="B39" s="56" t="s">
        <v>6077</v>
      </c>
      <c r="C39" s="56" t="str">
        <f>VLOOKUP(A39,'import Elazığ'!A:P,3,0)</f>
        <v>DOĞRU</v>
      </c>
      <c r="D39" s="56" t="s">
        <v>1364</v>
      </c>
      <c r="E39" s="56">
        <f>VLOOKUP(A39,'import Elazığ'!A:P,5,0)</f>
        <v>811</v>
      </c>
      <c r="F39" s="56">
        <f>VLOOKUP(A39,'import Elazığ'!A:P,6,0)</f>
        <v>63</v>
      </c>
      <c r="G39" s="56">
        <f>VLOOKUP(A39,'import Elazığ'!A:P,7,0)</f>
        <v>0</v>
      </c>
      <c r="H39" s="56">
        <f>VLOOKUP(A39,'import Elazığ'!A:P,8,0)</f>
        <v>6</v>
      </c>
      <c r="I39" s="56">
        <f>VLOOKUP(A39,'import Elazığ'!A:P,9,0)</f>
        <v>6</v>
      </c>
      <c r="J39" s="216">
        <f>VLOOKUP(A39,'import Elazığ'!A:P,10,0)</f>
        <v>0</v>
      </c>
      <c r="K39" s="56" t="s">
        <v>6966</v>
      </c>
      <c r="L39" s="56">
        <v>5.514151228E9</v>
      </c>
      <c r="M39" s="56" t="s">
        <v>1350</v>
      </c>
      <c r="N39" s="56" t="s">
        <v>6366</v>
      </c>
      <c r="O39" s="56" t="s">
        <v>6080</v>
      </c>
      <c r="P39" s="217" t="str">
        <f>VLOOKUP(A39,'import Elazığ'!A:P,16,0)</f>
        <v>Geleneksel</v>
      </c>
      <c r="Q39" s="218" t="b">
        <v>0</v>
      </c>
      <c r="R39" s="218" t="s">
        <v>38</v>
      </c>
      <c r="S39" s="218" t="s">
        <v>66</v>
      </c>
      <c r="T39" s="207" t="s">
        <v>6004</v>
      </c>
      <c r="U39" s="218" t="s">
        <v>6999</v>
      </c>
      <c r="V39" s="220">
        <v>44659.0</v>
      </c>
      <c r="W39" s="220">
        <v>44662.0</v>
      </c>
      <c r="X39" s="218"/>
      <c r="Y39" s="218" t="s">
        <v>1353</v>
      </c>
      <c r="Z39" s="220">
        <v>44659.0</v>
      </c>
      <c r="AA39" s="218"/>
      <c r="AB39" s="221"/>
      <c r="AC39" s="218"/>
      <c r="AD39" s="221"/>
      <c r="AE39" s="218"/>
      <c r="AF39" s="218"/>
      <c r="AG39" s="218"/>
      <c r="AH39" s="218"/>
      <c r="AI39" s="218" t="s">
        <v>66</v>
      </c>
      <c r="AJ39" s="218"/>
      <c r="AK39" s="218"/>
      <c r="AL39" s="218"/>
      <c r="AM39" s="218"/>
    </row>
    <row r="40" ht="15.75" customHeight="1">
      <c r="A40" s="56" t="s">
        <v>6650</v>
      </c>
      <c r="B40" s="56" t="s">
        <v>6651</v>
      </c>
      <c r="C40" s="56" t="str">
        <f>VLOOKUP(A40,'import Elazığ'!A:P,3,0)</f>
        <v>DOĞRU</v>
      </c>
      <c r="D40" s="56" t="s">
        <v>1364</v>
      </c>
      <c r="E40" s="56">
        <f>VLOOKUP(A40,'import Elazığ'!A:P,5,0)</f>
        <v>1402</v>
      </c>
      <c r="F40" s="56">
        <f>VLOOKUP(A40,'import Elazığ'!A:P,6,0)</f>
        <v>61</v>
      </c>
      <c r="G40" s="56">
        <f>VLOOKUP(A40,'import Elazığ'!A:P,7,0)</f>
        <v>0</v>
      </c>
      <c r="H40" s="56">
        <f>VLOOKUP(A40,'import Elazığ'!A:P,8,0)</f>
        <v>16</v>
      </c>
      <c r="I40" s="56">
        <f>VLOOKUP(A40,'import Elazığ'!A:P,9,0)</f>
        <v>16</v>
      </c>
      <c r="J40" s="216">
        <f>VLOOKUP(A40,'import Elazığ'!A:P,10,0)</f>
        <v>0</v>
      </c>
      <c r="K40" s="56" t="s">
        <v>6652</v>
      </c>
      <c r="L40" s="56">
        <v>4.242127744E9</v>
      </c>
      <c r="M40" s="56" t="s">
        <v>1350</v>
      </c>
      <c r="N40" s="56" t="s">
        <v>4595</v>
      </c>
      <c r="O40" s="56" t="s">
        <v>6653</v>
      </c>
      <c r="P40" s="217" t="str">
        <f>VLOOKUP(A40,'import Elazığ'!A:P,16,0)</f>
        <v>Geleneksel</v>
      </c>
      <c r="Q40" s="218" t="b">
        <v>0</v>
      </c>
      <c r="R40" s="218"/>
      <c r="S40" s="218"/>
      <c r="T40" s="2"/>
      <c r="U40" s="218" t="s">
        <v>7000</v>
      </c>
      <c r="V40" s="220"/>
      <c r="W40" s="220"/>
      <c r="X40" s="218"/>
      <c r="Y40" s="218" t="s">
        <v>1353</v>
      </c>
      <c r="Z40" s="220">
        <v>44518.0</v>
      </c>
      <c r="AA40" s="218"/>
      <c r="AB40" s="221"/>
      <c r="AC40" s="218"/>
      <c r="AD40" s="221"/>
      <c r="AE40" s="218"/>
      <c r="AF40" s="218"/>
      <c r="AG40" s="218"/>
      <c r="AH40" s="218"/>
      <c r="AI40" s="218" t="s">
        <v>100</v>
      </c>
      <c r="AJ40" s="218"/>
      <c r="AK40" s="218"/>
      <c r="AL40" s="218"/>
      <c r="AM40" s="218"/>
    </row>
    <row r="41" ht="15.75" customHeight="1">
      <c r="A41" s="56" t="s">
        <v>6784</v>
      </c>
      <c r="B41" s="56" t="s">
        <v>6785</v>
      </c>
      <c r="C41" s="56" t="str">
        <f>VLOOKUP(A41,'import Elazığ'!A:P,3,0)</f>
        <v>DOĞRU</v>
      </c>
      <c r="D41" s="56" t="s">
        <v>1348</v>
      </c>
      <c r="E41" s="56">
        <f>VLOOKUP(A41,'import Elazığ'!A:P,5,0)</f>
        <v>90</v>
      </c>
      <c r="F41" s="56">
        <f>VLOOKUP(A41,'import Elazığ'!A:P,6,0)</f>
        <v>6</v>
      </c>
      <c r="G41" s="56">
        <f>VLOOKUP(A41,'import Elazığ'!A:P,7,0)</f>
        <v>0</v>
      </c>
      <c r="H41" s="56">
        <f>VLOOKUP(A41,'import Elazığ'!A:P,8,0)</f>
        <v>48</v>
      </c>
      <c r="I41" s="56">
        <f>VLOOKUP(A41,'import Elazığ'!A:P,9,0)</f>
        <v>48</v>
      </c>
      <c r="J41" s="216">
        <f>VLOOKUP(A41,'import Elazığ'!A:P,10,0)</f>
        <v>0</v>
      </c>
      <c r="K41" s="56" t="s">
        <v>6786</v>
      </c>
      <c r="L41" s="56">
        <v>4.245029111E9</v>
      </c>
      <c r="M41" s="56" t="s">
        <v>1350</v>
      </c>
      <c r="N41" s="56" t="s">
        <v>6787</v>
      </c>
      <c r="O41" s="56" t="s">
        <v>6788</v>
      </c>
      <c r="P41" s="217" t="str">
        <f>VLOOKUP(A41,'import Elazığ'!A:P,16,0)</f>
        <v>Geleneksel</v>
      </c>
      <c r="Q41" s="218" t="b">
        <v>0</v>
      </c>
      <c r="R41" s="218"/>
      <c r="S41" s="218"/>
      <c r="T41" s="207"/>
      <c r="U41" s="218"/>
      <c r="V41" s="220"/>
      <c r="W41" s="220"/>
      <c r="X41" s="218"/>
      <c r="Y41" s="218"/>
      <c r="Z41" s="220"/>
      <c r="AA41" s="218"/>
      <c r="AB41" s="221"/>
      <c r="AC41" s="218"/>
      <c r="AD41" s="221"/>
      <c r="AE41" s="218"/>
      <c r="AF41" s="218"/>
      <c r="AG41" s="218"/>
      <c r="AH41" s="218"/>
      <c r="AI41" s="218"/>
      <c r="AJ41" s="218"/>
      <c r="AK41" s="218"/>
      <c r="AL41" s="218"/>
      <c r="AM41" s="218"/>
    </row>
    <row r="42" ht="15.75" customHeight="1">
      <c r="A42" s="56" t="s">
        <v>6510</v>
      </c>
      <c r="B42" s="56" t="s">
        <v>6511</v>
      </c>
      <c r="C42" s="56" t="str">
        <f>VLOOKUP(A42,'import Elazığ'!A:P,3,0)</f>
        <v>DOĞRU</v>
      </c>
      <c r="D42" s="56" t="s">
        <v>1378</v>
      </c>
      <c r="E42" s="56">
        <f>VLOOKUP(A42,'import Elazığ'!A:P,5,0)</f>
        <v>809</v>
      </c>
      <c r="F42" s="56">
        <f>VLOOKUP(A42,'import Elazığ'!A:P,6,0)</f>
        <v>20</v>
      </c>
      <c r="G42" s="56">
        <f>VLOOKUP(A42,'import Elazığ'!A:P,7,0)</f>
        <v>0</v>
      </c>
      <c r="H42" s="56">
        <f>VLOOKUP(A42,'import Elazığ'!A:P,8,0)</f>
        <v>22</v>
      </c>
      <c r="I42" s="56">
        <f>VLOOKUP(A42,'import Elazığ'!A:P,9,0)</f>
        <v>22</v>
      </c>
      <c r="J42" s="216">
        <f>VLOOKUP(A42,'import Elazığ'!A:P,10,0)</f>
        <v>0</v>
      </c>
      <c r="K42" s="56" t="s">
        <v>6512</v>
      </c>
      <c r="L42" s="56">
        <v>4.245022015E9</v>
      </c>
      <c r="M42" s="56" t="s">
        <v>1350</v>
      </c>
      <c r="N42" s="56" t="s">
        <v>6361</v>
      </c>
      <c r="O42" s="56" t="s">
        <v>6513</v>
      </c>
      <c r="P42" s="217" t="str">
        <f>VLOOKUP(A42,'import Elazığ'!A:P,16,0)</f>
        <v>Geleneksel</v>
      </c>
      <c r="Q42" s="218" t="b">
        <v>0</v>
      </c>
      <c r="R42" s="218"/>
      <c r="S42" s="218"/>
      <c r="T42" s="218"/>
      <c r="U42" s="218"/>
      <c r="V42" s="220"/>
      <c r="W42" s="220"/>
      <c r="X42" s="218"/>
      <c r="Y42" s="218"/>
      <c r="Z42" s="220"/>
      <c r="AA42" s="218"/>
      <c r="AB42" s="221"/>
      <c r="AC42" s="218"/>
      <c r="AD42" s="221"/>
      <c r="AE42" s="218"/>
      <c r="AF42" s="218"/>
      <c r="AG42" s="218"/>
      <c r="AH42" s="218"/>
      <c r="AI42" s="218"/>
      <c r="AJ42" s="218"/>
      <c r="AK42" s="218"/>
      <c r="AL42" s="218"/>
      <c r="AM42" s="218"/>
    </row>
    <row r="43" ht="15.75" customHeight="1">
      <c r="A43" s="56" t="s">
        <v>6471</v>
      </c>
      <c r="B43" s="56" t="s">
        <v>6472</v>
      </c>
      <c r="C43" s="56" t="str">
        <f>VLOOKUP(A43,'import Elazığ'!A:P,3,0)</f>
        <v>DOĞRU</v>
      </c>
      <c r="D43" s="56" t="s">
        <v>1378</v>
      </c>
      <c r="E43" s="56">
        <f>VLOOKUP(A43,'import Elazığ'!A:P,5,0)</f>
        <v>2072</v>
      </c>
      <c r="F43" s="56">
        <f>VLOOKUP(A43,'import Elazığ'!A:P,6,0)</f>
        <v>135</v>
      </c>
      <c r="G43" s="56">
        <f>VLOOKUP(A43,'import Elazığ'!A:P,7,0)</f>
        <v>0</v>
      </c>
      <c r="H43" s="56">
        <f>VLOOKUP(A43,'import Elazığ'!A:P,8,0)</f>
        <v>47</v>
      </c>
      <c r="I43" s="56">
        <f>VLOOKUP(A43,'import Elazığ'!A:P,9,0)</f>
        <v>47</v>
      </c>
      <c r="J43" s="216">
        <f>VLOOKUP(A43,'import Elazığ'!A:P,10,0)</f>
        <v>0</v>
      </c>
      <c r="K43" s="56" t="s">
        <v>6473</v>
      </c>
      <c r="L43" s="56">
        <v>4.242480107E9</v>
      </c>
      <c r="M43" s="56" t="s">
        <v>1350</v>
      </c>
      <c r="N43" s="56" t="s">
        <v>6345</v>
      </c>
      <c r="O43" s="56" t="s">
        <v>6474</v>
      </c>
      <c r="P43" s="217" t="str">
        <f>VLOOKUP(A43,'import Elazığ'!A:P,16,0)</f>
        <v>Geleneksel</v>
      </c>
      <c r="Q43" s="218" t="b">
        <v>0</v>
      </c>
      <c r="R43" s="218"/>
      <c r="S43" s="218"/>
      <c r="T43" s="218"/>
      <c r="U43" s="218"/>
      <c r="V43" s="220"/>
      <c r="W43" s="220"/>
      <c r="X43" s="218"/>
      <c r="Y43" s="218"/>
      <c r="Z43" s="220"/>
      <c r="AA43" s="218"/>
      <c r="AB43" s="221"/>
      <c r="AC43" s="218"/>
      <c r="AD43" s="221"/>
      <c r="AE43" s="218"/>
      <c r="AF43" s="218"/>
      <c r="AG43" s="218"/>
      <c r="AH43" s="218"/>
      <c r="AI43" s="218"/>
      <c r="AJ43" s="218"/>
      <c r="AK43" s="218"/>
      <c r="AL43" s="218"/>
      <c r="AM43" s="218"/>
    </row>
    <row r="44" ht="15.75" customHeight="1">
      <c r="A44" s="56" t="s">
        <v>6818</v>
      </c>
      <c r="B44" s="56" t="s">
        <v>6819</v>
      </c>
      <c r="C44" s="56" t="str">
        <f>VLOOKUP(A44,'import Elazığ'!A:P,3,0)</f>
        <v>DOĞRU</v>
      </c>
      <c r="D44" s="56" t="s">
        <v>1378</v>
      </c>
      <c r="E44" s="56">
        <f>VLOOKUP(A44,'import Elazığ'!A:P,5,0)</f>
        <v>570</v>
      </c>
      <c r="F44" s="56" t="str">
        <f>VLOOKUP(A44,'import Elazığ'!A:P,6,0)</f>
        <v/>
      </c>
      <c r="G44" s="56">
        <f>VLOOKUP(A44,'import Elazığ'!A:P,7,0)</f>
        <v>0</v>
      </c>
      <c r="H44" s="56">
        <f>VLOOKUP(A44,'import Elazığ'!A:P,8,0)</f>
        <v>10</v>
      </c>
      <c r="I44" s="56">
        <f>VLOOKUP(A44,'import Elazığ'!A:P,9,0)</f>
        <v>10</v>
      </c>
      <c r="J44" s="216">
        <f>VLOOKUP(A44,'import Elazığ'!A:P,10,0)</f>
        <v>0</v>
      </c>
      <c r="K44" s="56" t="s">
        <v>6820</v>
      </c>
      <c r="L44" s="56">
        <v>4.242120713E9</v>
      </c>
      <c r="M44" s="56" t="s">
        <v>1350</v>
      </c>
      <c r="N44" s="56" t="s">
        <v>6405</v>
      </c>
      <c r="O44" s="56" t="s">
        <v>6821</v>
      </c>
      <c r="P44" s="217" t="str">
        <f>VLOOKUP(A44,'import Elazığ'!A:P,16,0)</f>
        <v>Geleneksel</v>
      </c>
      <c r="Q44" s="218" t="b">
        <v>0</v>
      </c>
      <c r="R44" s="218"/>
      <c r="S44" s="218"/>
      <c r="T44" s="218"/>
      <c r="U44" s="218"/>
      <c r="V44" s="220"/>
      <c r="W44" s="220"/>
      <c r="X44" s="218"/>
      <c r="Y44" s="218"/>
      <c r="Z44" s="220"/>
      <c r="AA44" s="218"/>
      <c r="AB44" s="221"/>
      <c r="AC44" s="218"/>
      <c r="AD44" s="221"/>
      <c r="AE44" s="218"/>
      <c r="AF44" s="218"/>
      <c r="AG44" s="218"/>
      <c r="AH44" s="218"/>
      <c r="AI44" s="218"/>
      <c r="AJ44" s="218"/>
      <c r="AK44" s="218"/>
      <c r="AL44" s="218"/>
      <c r="AM44" s="218"/>
    </row>
    <row r="45" ht="15.75" customHeight="1">
      <c r="A45" s="211" t="s">
        <v>6967</v>
      </c>
      <c r="B45" s="211" t="s">
        <v>6968</v>
      </c>
      <c r="C45" s="56" t="str">
        <f>VLOOKUP(A45,'import Elazığ'!A:P,3,0)</f>
        <v>DOĞRU</v>
      </c>
      <c r="D45" s="211" t="s">
        <v>1443</v>
      </c>
      <c r="E45" s="56">
        <f>VLOOKUP(A45,'import Elazığ'!A:P,5,0)</f>
        <v>48</v>
      </c>
      <c r="F45" s="56">
        <f>VLOOKUP(A45,'import Elazığ'!A:P,6,0)</f>
        <v>40</v>
      </c>
      <c r="G45" s="56">
        <f>VLOOKUP(A45,'import Elazığ'!A:P,7,0)</f>
        <v>0</v>
      </c>
      <c r="H45" s="56">
        <f>VLOOKUP(A45,'import Elazığ'!A:P,8,0)</f>
        <v>12</v>
      </c>
      <c r="I45" s="56">
        <f>VLOOKUP(A45,'import Elazığ'!A:P,9,0)</f>
        <v>12</v>
      </c>
      <c r="J45" s="216">
        <f>VLOOKUP(A45,'import Elazığ'!A:P,10,0)</f>
        <v>0</v>
      </c>
      <c r="K45" s="211" t="s">
        <v>6969</v>
      </c>
      <c r="L45" s="211">
        <v>5.447335313E9</v>
      </c>
      <c r="M45" s="211" t="s">
        <v>1350</v>
      </c>
      <c r="N45" s="211" t="s">
        <v>6371</v>
      </c>
      <c r="O45" s="211" t="s">
        <v>6970</v>
      </c>
      <c r="P45" s="217" t="str">
        <f>VLOOKUP(A45,'import Elazığ'!A:P,16,0)</f>
        <v>Geleneksel</v>
      </c>
      <c r="Q45" s="218" t="b">
        <v>0</v>
      </c>
      <c r="R45" s="218"/>
      <c r="S45" s="218"/>
      <c r="T45" s="1"/>
      <c r="U45" s="218"/>
      <c r="V45" s="220"/>
      <c r="W45" s="220"/>
      <c r="X45" s="218"/>
      <c r="Y45" s="218"/>
      <c r="Z45" s="220"/>
      <c r="AA45" s="218"/>
      <c r="AB45" s="221"/>
      <c r="AC45" s="218"/>
      <c r="AD45" s="221"/>
      <c r="AE45" s="218"/>
      <c r="AF45" s="218"/>
      <c r="AG45" s="218"/>
      <c r="AH45" s="218"/>
      <c r="AI45" s="218"/>
      <c r="AJ45" s="218"/>
      <c r="AK45" s="218"/>
      <c r="AL45" s="218"/>
      <c r="AM45" s="218"/>
    </row>
    <row r="46" ht="15.75" customHeight="1">
      <c r="A46" s="56" t="s">
        <v>6581</v>
      </c>
      <c r="B46" s="56" t="s">
        <v>6582</v>
      </c>
      <c r="C46" s="56" t="str">
        <f>VLOOKUP(A46,'import Elazığ'!A:P,3,0)</f>
        <v>DOĞRU</v>
      </c>
      <c r="D46" s="56" t="s">
        <v>1370</v>
      </c>
      <c r="E46" s="56">
        <f>VLOOKUP(A46,'import Elazığ'!A:P,5,0)</f>
        <v>3044</v>
      </c>
      <c r="F46" s="56">
        <f>VLOOKUP(A46,'import Elazığ'!A:P,6,0)</f>
        <v>116</v>
      </c>
      <c r="G46" s="56">
        <f>VLOOKUP(A46,'import Elazığ'!A:P,7,0)</f>
        <v>0</v>
      </c>
      <c r="H46" s="56">
        <f>VLOOKUP(A46,'import Elazığ'!A:P,8,0)</f>
        <v>54</v>
      </c>
      <c r="I46" s="56">
        <f>VLOOKUP(A46,'import Elazığ'!A:P,9,0)</f>
        <v>54</v>
      </c>
      <c r="J46" s="216">
        <f>VLOOKUP(A46,'import Elazığ'!A:P,10,0)</f>
        <v>0</v>
      </c>
      <c r="K46" s="56" t="s">
        <v>6583</v>
      </c>
      <c r="L46" s="56">
        <v>5.539552305E9</v>
      </c>
      <c r="M46" s="56" t="s">
        <v>1350</v>
      </c>
      <c r="N46" s="56" t="s">
        <v>6361</v>
      </c>
      <c r="O46" s="56" t="s">
        <v>6584</v>
      </c>
      <c r="P46" s="217" t="str">
        <f>VLOOKUP(A46,'import Elazığ'!A:P,16,0)</f>
        <v>Geleneksel</v>
      </c>
      <c r="Q46" s="218" t="b">
        <v>0</v>
      </c>
      <c r="R46" s="218"/>
      <c r="S46" s="218"/>
      <c r="T46" s="218"/>
      <c r="U46" s="218"/>
      <c r="V46" s="220"/>
      <c r="W46" s="220"/>
      <c r="X46" s="218"/>
      <c r="Y46" s="218"/>
      <c r="Z46" s="220"/>
      <c r="AA46" s="218"/>
      <c r="AB46" s="221"/>
      <c r="AC46" s="218"/>
      <c r="AD46" s="221"/>
      <c r="AE46" s="218"/>
      <c r="AF46" s="218"/>
      <c r="AG46" s="218"/>
      <c r="AH46" s="218"/>
      <c r="AI46" s="218"/>
      <c r="AJ46" s="218"/>
      <c r="AK46" s="218"/>
      <c r="AL46" s="218"/>
      <c r="AM46" s="218"/>
    </row>
    <row r="47" ht="15.75" customHeight="1">
      <c r="A47" s="56" t="s">
        <v>6458</v>
      </c>
      <c r="B47" s="56" t="s">
        <v>6459</v>
      </c>
      <c r="C47" s="56" t="str">
        <f>VLOOKUP(A47,'import Elazığ'!A:P,3,0)</f>
        <v>DOĞRU</v>
      </c>
      <c r="D47" s="56" t="s">
        <v>2038</v>
      </c>
      <c r="E47" s="56">
        <f>VLOOKUP(A47,'import Elazığ'!A:P,5,0)</f>
        <v>295</v>
      </c>
      <c r="F47" s="56">
        <f>VLOOKUP(A47,'import Elazığ'!A:P,6,0)</f>
        <v>10</v>
      </c>
      <c r="G47" s="56">
        <f>VLOOKUP(A47,'import Elazığ'!A:P,7,0)</f>
        <v>0</v>
      </c>
      <c r="H47" s="56">
        <f>VLOOKUP(A47,'import Elazığ'!A:P,8,0)</f>
        <v>26</v>
      </c>
      <c r="I47" s="56">
        <f>VLOOKUP(A47,'import Elazığ'!A:P,9,0)</f>
        <v>26</v>
      </c>
      <c r="J47" s="216">
        <f>VLOOKUP(A47,'import Elazığ'!A:P,10,0)</f>
        <v>0</v>
      </c>
      <c r="K47" s="56" t="s">
        <v>6460</v>
      </c>
      <c r="L47" s="56">
        <v>4.245713333E9</v>
      </c>
      <c r="M47" s="56" t="s">
        <v>1350</v>
      </c>
      <c r="N47" s="56" t="s">
        <v>1565</v>
      </c>
      <c r="O47" s="56" t="s">
        <v>6461</v>
      </c>
      <c r="P47" s="217" t="str">
        <f>VLOOKUP(A47,'import Elazığ'!A:P,16,0)</f>
        <v>Geleneksel</v>
      </c>
      <c r="Q47" s="218" t="b">
        <v>0</v>
      </c>
      <c r="R47" s="218"/>
      <c r="S47" s="218"/>
      <c r="T47" s="218"/>
      <c r="U47" s="218"/>
      <c r="V47" s="220"/>
      <c r="W47" s="220"/>
      <c r="X47" s="218"/>
      <c r="Y47" s="218"/>
      <c r="Z47" s="220"/>
      <c r="AA47" s="218"/>
      <c r="AB47" s="221"/>
      <c r="AC47" s="218"/>
      <c r="AD47" s="221"/>
      <c r="AE47" s="218"/>
      <c r="AF47" s="218"/>
      <c r="AG47" s="218"/>
      <c r="AH47" s="218"/>
      <c r="AI47" s="218"/>
      <c r="AJ47" s="218"/>
      <c r="AK47" s="218"/>
      <c r="AL47" s="218"/>
      <c r="AM47" s="218"/>
    </row>
    <row r="48" ht="15.75" customHeight="1">
      <c r="A48" s="56" t="s">
        <v>6549</v>
      </c>
      <c r="B48" s="56" t="s">
        <v>6550</v>
      </c>
      <c r="C48" s="56" t="str">
        <f>VLOOKUP(A48,'import Elazığ'!A:P,3,0)</f>
        <v>DOĞRU</v>
      </c>
      <c r="D48" s="56" t="s">
        <v>1789</v>
      </c>
      <c r="E48" s="56">
        <f>VLOOKUP(A48,'import Elazığ'!A:P,5,0)</f>
        <v>3423</v>
      </c>
      <c r="F48" s="56">
        <f>VLOOKUP(A48,'import Elazığ'!A:P,6,0)</f>
        <v>108</v>
      </c>
      <c r="G48" s="56">
        <f>VLOOKUP(A48,'import Elazığ'!A:P,7,0)</f>
        <v>0</v>
      </c>
      <c r="H48" s="56">
        <f>VLOOKUP(A48,'import Elazığ'!A:P,8,0)</f>
        <v>30</v>
      </c>
      <c r="I48" s="56">
        <f>VLOOKUP(A48,'import Elazığ'!A:P,9,0)</f>
        <v>30</v>
      </c>
      <c r="J48" s="216">
        <f>VLOOKUP(A48,'import Elazığ'!A:P,10,0)</f>
        <v>0</v>
      </c>
      <c r="K48" s="56" t="s">
        <v>6551</v>
      </c>
      <c r="L48" s="56">
        <v>4.245024767E9</v>
      </c>
      <c r="M48" s="56" t="s">
        <v>1350</v>
      </c>
      <c r="N48" s="56" t="s">
        <v>1565</v>
      </c>
      <c r="O48" s="56" t="s">
        <v>6552</v>
      </c>
      <c r="P48" s="217" t="str">
        <f>VLOOKUP(A48,'import Elazığ'!A:P,16,0)</f>
        <v>Geleneksel</v>
      </c>
      <c r="Q48" s="218" t="b">
        <v>0</v>
      </c>
      <c r="R48" s="218" t="s">
        <v>38</v>
      </c>
      <c r="S48" s="218"/>
      <c r="T48" s="2"/>
      <c r="U48" s="218" t="s">
        <v>7001</v>
      </c>
      <c r="V48" s="220"/>
      <c r="W48" s="220"/>
      <c r="X48" s="218"/>
      <c r="Y48" s="218"/>
      <c r="Z48" s="220"/>
      <c r="AA48" s="218"/>
      <c r="AB48" s="221"/>
      <c r="AC48" s="218"/>
      <c r="AD48" s="221"/>
      <c r="AE48" s="218"/>
      <c r="AF48" s="218"/>
      <c r="AG48" s="218"/>
      <c r="AH48" s="218"/>
      <c r="AI48" s="218"/>
      <c r="AJ48" s="218"/>
      <c r="AK48" s="218"/>
      <c r="AL48" s="218"/>
      <c r="AM48" s="218"/>
    </row>
    <row r="49" ht="15.75" customHeight="1">
      <c r="A49" s="56" t="s">
        <v>6725</v>
      </c>
      <c r="B49" s="56" t="s">
        <v>6726</v>
      </c>
      <c r="C49" s="56" t="str">
        <f>VLOOKUP(A49,'import Elazığ'!A:P,3,0)</f>
        <v>DOĞRU</v>
      </c>
      <c r="D49" s="56" t="s">
        <v>1789</v>
      </c>
      <c r="E49" s="56">
        <f>VLOOKUP(A49,'import Elazığ'!A:P,5,0)</f>
        <v>1556</v>
      </c>
      <c r="F49" s="56">
        <f>VLOOKUP(A49,'import Elazığ'!A:P,6,0)</f>
        <v>320</v>
      </c>
      <c r="G49" s="56">
        <f>VLOOKUP(A49,'import Elazığ'!A:P,7,0)</f>
        <v>0</v>
      </c>
      <c r="H49" s="56">
        <f>VLOOKUP(A49,'import Elazığ'!A:P,8,0)</f>
        <v>18</v>
      </c>
      <c r="I49" s="56">
        <f>VLOOKUP(A49,'import Elazığ'!A:P,9,0)</f>
        <v>18</v>
      </c>
      <c r="J49" s="216">
        <f>VLOOKUP(A49,'import Elazığ'!A:P,10,0)</f>
        <v>0</v>
      </c>
      <c r="K49" s="56" t="s">
        <v>6727</v>
      </c>
      <c r="L49" s="56">
        <v>4.242382223E9</v>
      </c>
      <c r="M49" s="56" t="s">
        <v>1350</v>
      </c>
      <c r="N49" s="56" t="s">
        <v>6366</v>
      </c>
      <c r="O49" s="56" t="s">
        <v>6728</v>
      </c>
      <c r="P49" s="217" t="str">
        <f>VLOOKUP(A49,'import Elazığ'!A:P,16,0)</f>
        <v>Geleneksel</v>
      </c>
      <c r="Q49" s="218" t="b">
        <v>0</v>
      </c>
      <c r="R49" s="218"/>
      <c r="S49" s="218"/>
      <c r="T49" s="207"/>
      <c r="U49" s="218" t="s">
        <v>7002</v>
      </c>
      <c r="V49" s="220"/>
      <c r="W49" s="220"/>
      <c r="X49" s="218"/>
      <c r="Y49" s="218" t="s">
        <v>1506</v>
      </c>
      <c r="Z49" s="220">
        <v>44659.0</v>
      </c>
      <c r="AA49" s="218"/>
      <c r="AB49" s="221"/>
      <c r="AC49" s="218"/>
      <c r="AD49" s="221"/>
      <c r="AE49" s="218"/>
      <c r="AF49" s="218"/>
      <c r="AG49" s="218"/>
      <c r="AH49" s="218"/>
      <c r="AI49" s="218" t="s">
        <v>66</v>
      </c>
      <c r="AJ49" s="218"/>
      <c r="AK49" s="218"/>
      <c r="AL49" s="218"/>
      <c r="AM49" s="218"/>
    </row>
    <row r="50" ht="15.75" customHeight="1">
      <c r="A50" s="56" t="s">
        <v>6014</v>
      </c>
      <c r="B50" s="56" t="s">
        <v>6015</v>
      </c>
      <c r="C50" s="56" t="str">
        <f>VLOOKUP(A50,'import Elazığ'!A:P,3,0)</f>
        <v>DOĞRU</v>
      </c>
      <c r="D50" s="56" t="s">
        <v>1364</v>
      </c>
      <c r="E50" s="56">
        <f>VLOOKUP(A50,'import Elazığ'!A:P,5,0)</f>
        <v>61</v>
      </c>
      <c r="F50" s="56" t="str">
        <f>VLOOKUP(A50,'import Elazığ'!A:P,6,0)</f>
        <v/>
      </c>
      <c r="G50" s="56">
        <f>VLOOKUP(A50,'import Elazığ'!A:P,7,0)</f>
        <v>7</v>
      </c>
      <c r="H50" s="56">
        <f>VLOOKUP(A50,'import Elazığ'!A:P,8,0)</f>
        <v>15</v>
      </c>
      <c r="I50" s="56">
        <f>VLOOKUP(A50,'import Elazığ'!A:P,9,0)</f>
        <v>22</v>
      </c>
      <c r="J50" s="216">
        <f>VLOOKUP(A50,'import Elazığ'!A:P,10,0)</f>
        <v>0.318182</v>
      </c>
      <c r="K50" s="56" t="s">
        <v>6767</v>
      </c>
      <c r="L50" s="56">
        <v>5.331206325E9</v>
      </c>
      <c r="M50" s="56" t="s">
        <v>1350</v>
      </c>
      <c r="N50" s="56" t="s">
        <v>6393</v>
      </c>
      <c r="O50" s="56" t="s">
        <v>6768</v>
      </c>
      <c r="P50" s="217" t="str">
        <f>VLOOKUP(A50,'import Elazığ'!A:P,16,0)</f>
        <v>Geleneksel</v>
      </c>
      <c r="Q50" s="218" t="b">
        <v>0</v>
      </c>
      <c r="R50" s="218" t="s">
        <v>38</v>
      </c>
      <c r="S50" s="218" t="s">
        <v>149</v>
      </c>
      <c r="T50" s="207" t="s">
        <v>6004</v>
      </c>
      <c r="U50" s="218" t="s">
        <v>6995</v>
      </c>
      <c r="V50" s="220">
        <v>44623.0</v>
      </c>
      <c r="W50" s="220">
        <v>44624.0</v>
      </c>
      <c r="X50" s="218"/>
      <c r="Y50" s="218" t="s">
        <v>1353</v>
      </c>
      <c r="Z50" s="220">
        <v>44621.0</v>
      </c>
      <c r="AA50" s="218" t="s">
        <v>1353</v>
      </c>
      <c r="AB50" s="221">
        <v>44623.0</v>
      </c>
      <c r="AC50" s="218"/>
      <c r="AD50" s="221"/>
      <c r="AE50" s="218"/>
      <c r="AF50" s="218"/>
      <c r="AG50" s="218"/>
      <c r="AH50" s="218"/>
      <c r="AI50" s="218" t="s">
        <v>66</v>
      </c>
      <c r="AJ50" s="218" t="s">
        <v>149</v>
      </c>
      <c r="AK50" s="218"/>
      <c r="AL50" s="218"/>
      <c r="AM50" s="218"/>
    </row>
    <row r="51" ht="15.75" customHeight="1">
      <c r="A51" s="56" t="s">
        <v>6028</v>
      </c>
      <c r="B51" s="56" t="s">
        <v>6029</v>
      </c>
      <c r="C51" s="56" t="str">
        <f>VLOOKUP(A51,'import Elazığ'!A:P,3,0)</f>
        <v>DOĞRU</v>
      </c>
      <c r="D51" s="56" t="s">
        <v>1364</v>
      </c>
      <c r="E51" s="56" t="str">
        <f>VLOOKUP(A51,'import Elazığ'!A:P,5,0)</f>
        <v/>
      </c>
      <c r="F51" s="56" t="str">
        <f>VLOOKUP(A51,'import Elazığ'!A:P,6,0)</f>
        <v/>
      </c>
      <c r="G51" s="56">
        <f>VLOOKUP(A51,'import Elazığ'!A:P,7,0)</f>
        <v>0</v>
      </c>
      <c r="H51" s="56">
        <f>VLOOKUP(A51,'import Elazığ'!A:P,8,0)</f>
        <v>19</v>
      </c>
      <c r="I51" s="56">
        <f>VLOOKUP(A51,'import Elazığ'!A:P,9,0)</f>
        <v>19</v>
      </c>
      <c r="J51" s="216">
        <f>VLOOKUP(A51,'import Elazığ'!A:P,10,0)</f>
        <v>0</v>
      </c>
      <c r="K51" s="56" t="s">
        <v>6739</v>
      </c>
      <c r="L51" s="56">
        <v>5.464787896E9</v>
      </c>
      <c r="M51" s="56" t="s">
        <v>1350</v>
      </c>
      <c r="N51" s="56" t="s">
        <v>6350</v>
      </c>
      <c r="O51" s="56" t="s">
        <v>6740</v>
      </c>
      <c r="P51" s="217" t="str">
        <f>VLOOKUP(A51,'import Elazığ'!A:P,16,0)</f>
        <v>Geleneksel</v>
      </c>
      <c r="Q51" s="218" t="b">
        <v>0</v>
      </c>
      <c r="R51" s="218" t="s">
        <v>38</v>
      </c>
      <c r="S51" s="218" t="s">
        <v>66</v>
      </c>
      <c r="T51" s="137" t="s">
        <v>6004</v>
      </c>
      <c r="U51" s="218"/>
      <c r="V51" s="220">
        <v>44642.0</v>
      </c>
      <c r="W51" s="220">
        <v>44646.0</v>
      </c>
      <c r="X51" s="218"/>
      <c r="Y51" s="218" t="s">
        <v>1353</v>
      </c>
      <c r="Z51" s="220">
        <v>44642.0</v>
      </c>
      <c r="AA51" s="218"/>
      <c r="AB51" s="221"/>
      <c r="AC51" s="218"/>
      <c r="AD51" s="221"/>
      <c r="AE51" s="218"/>
      <c r="AF51" s="218"/>
      <c r="AG51" s="218"/>
      <c r="AH51" s="218"/>
      <c r="AI51" s="218" t="s">
        <v>66</v>
      </c>
      <c r="AJ51" s="218"/>
      <c r="AK51" s="218"/>
      <c r="AL51" s="218"/>
      <c r="AM51" s="218"/>
    </row>
    <row r="52" ht="15.75" customHeight="1">
      <c r="A52" s="56" t="s">
        <v>6475</v>
      </c>
      <c r="B52" s="56" t="s">
        <v>6476</v>
      </c>
      <c r="C52" s="56" t="str">
        <f>VLOOKUP(A52,'import Elazığ'!A:P,3,0)</f>
        <v>DOĞRU</v>
      </c>
      <c r="D52" s="56" t="s">
        <v>1827</v>
      </c>
      <c r="E52" s="56">
        <f>VLOOKUP(A52,'import Elazığ'!A:P,5,0)</f>
        <v>1545</v>
      </c>
      <c r="F52" s="56">
        <f>VLOOKUP(A52,'import Elazığ'!A:P,6,0)</f>
        <v>67</v>
      </c>
      <c r="G52" s="56">
        <f>VLOOKUP(A52,'import Elazığ'!A:P,7,0)</f>
        <v>0</v>
      </c>
      <c r="H52" s="56">
        <f>VLOOKUP(A52,'import Elazığ'!A:P,8,0)</f>
        <v>37</v>
      </c>
      <c r="I52" s="56">
        <f>VLOOKUP(A52,'import Elazığ'!A:P,9,0)</f>
        <v>37</v>
      </c>
      <c r="J52" s="216">
        <f>VLOOKUP(A52,'import Elazığ'!A:P,10,0)</f>
        <v>0</v>
      </c>
      <c r="K52" s="56" t="s">
        <v>6477</v>
      </c>
      <c r="L52" s="56">
        <v>4.242472525E9</v>
      </c>
      <c r="M52" s="56" t="s">
        <v>1350</v>
      </c>
      <c r="N52" s="56" t="s">
        <v>1565</v>
      </c>
      <c r="O52" s="56" t="s">
        <v>6478</v>
      </c>
      <c r="P52" s="217" t="str">
        <f>VLOOKUP(A52,'import Elazığ'!A:P,16,0)</f>
        <v>Geleneksel</v>
      </c>
      <c r="Q52" s="218" t="b">
        <v>0</v>
      </c>
      <c r="R52" s="218" t="s">
        <v>31</v>
      </c>
      <c r="S52" s="218"/>
      <c r="T52" s="223"/>
      <c r="U52" s="223" t="s">
        <v>7003</v>
      </c>
      <c r="V52" s="220"/>
      <c r="W52" s="220"/>
      <c r="X52" s="218"/>
      <c r="Y52" s="218" t="s">
        <v>1506</v>
      </c>
      <c r="Z52" s="220">
        <v>44627.0</v>
      </c>
      <c r="AA52" s="218"/>
      <c r="AB52" s="221"/>
      <c r="AC52" s="218"/>
      <c r="AD52" s="221"/>
      <c r="AE52" s="218"/>
      <c r="AF52" s="218"/>
      <c r="AG52" s="218"/>
      <c r="AH52" s="218"/>
      <c r="AI52" s="218" t="s">
        <v>404</v>
      </c>
      <c r="AJ52" s="218"/>
      <c r="AK52" s="218"/>
      <c r="AL52" s="218"/>
      <c r="AM52" s="218"/>
    </row>
    <row r="53" ht="15.75" customHeight="1">
      <c r="A53" s="56" t="s">
        <v>6052</v>
      </c>
      <c r="B53" s="56" t="s">
        <v>6053</v>
      </c>
      <c r="C53" s="56" t="str">
        <f>VLOOKUP(A53,'import Elazığ'!A:P,3,0)</f>
        <v>DOĞRU</v>
      </c>
      <c r="D53" s="56" t="s">
        <v>1364</v>
      </c>
      <c r="E53" s="56">
        <f>VLOOKUP(A53,'import Elazığ'!A:P,5,0)</f>
        <v>425</v>
      </c>
      <c r="F53" s="56">
        <f>VLOOKUP(A53,'import Elazığ'!A:P,6,0)</f>
        <v>17</v>
      </c>
      <c r="G53" s="56">
        <f>VLOOKUP(A53,'import Elazığ'!A:P,7,0)</f>
        <v>0</v>
      </c>
      <c r="H53" s="56">
        <f>VLOOKUP(A53,'import Elazığ'!A:P,8,0)</f>
        <v>5</v>
      </c>
      <c r="I53" s="56">
        <f>VLOOKUP(A53,'import Elazığ'!A:P,9,0)</f>
        <v>5</v>
      </c>
      <c r="J53" s="216">
        <f>VLOOKUP(A53,'import Elazığ'!A:P,10,0)</f>
        <v>0</v>
      </c>
      <c r="K53" s="56" t="s">
        <v>6593</v>
      </c>
      <c r="L53" s="56">
        <v>5.336072384E9</v>
      </c>
      <c r="M53" s="56" t="s">
        <v>1350</v>
      </c>
      <c r="N53" s="56" t="s">
        <v>6361</v>
      </c>
      <c r="O53" s="56" t="s">
        <v>6055</v>
      </c>
      <c r="P53" s="217" t="str">
        <f>VLOOKUP(A53,'import Elazığ'!A:P,16,0)</f>
        <v>Geleneksel</v>
      </c>
      <c r="Q53" s="218" t="b">
        <v>0</v>
      </c>
      <c r="R53" s="218" t="s">
        <v>38</v>
      </c>
      <c r="S53" s="218" t="s">
        <v>66</v>
      </c>
      <c r="T53" s="137" t="s">
        <v>6004</v>
      </c>
      <c r="U53" s="218"/>
      <c r="V53" s="220">
        <v>44643.0</v>
      </c>
      <c r="W53" s="220">
        <v>44645.0</v>
      </c>
      <c r="X53" s="218"/>
      <c r="Y53" s="218" t="s">
        <v>1353</v>
      </c>
      <c r="Z53" s="220">
        <v>44643.0</v>
      </c>
      <c r="AA53" s="218"/>
      <c r="AB53" s="221"/>
      <c r="AC53" s="218"/>
      <c r="AD53" s="221"/>
      <c r="AE53" s="218"/>
      <c r="AF53" s="218"/>
      <c r="AG53" s="218"/>
      <c r="AH53" s="218"/>
      <c r="AI53" s="218" t="s">
        <v>66</v>
      </c>
      <c r="AJ53" s="218"/>
      <c r="AK53" s="218"/>
      <c r="AL53" s="218"/>
      <c r="AM53" s="218"/>
    </row>
    <row r="54" ht="15.75" customHeight="1">
      <c r="A54" s="56" t="s">
        <v>6407</v>
      </c>
      <c r="B54" s="56" t="s">
        <v>6408</v>
      </c>
      <c r="C54" s="56" t="str">
        <f>VLOOKUP(A54,'import Elazığ'!A:P,3,0)</f>
        <v>DOĞRU</v>
      </c>
      <c r="D54" s="56" t="s">
        <v>1597</v>
      </c>
      <c r="E54" s="56">
        <f>VLOOKUP(A54,'import Elazığ'!A:P,5,0)</f>
        <v>737</v>
      </c>
      <c r="F54" s="56">
        <f>VLOOKUP(A54,'import Elazığ'!A:P,6,0)</f>
        <v>9</v>
      </c>
      <c r="G54" s="56">
        <f>VLOOKUP(A54,'import Elazığ'!A:P,7,0)</f>
        <v>0</v>
      </c>
      <c r="H54" s="56">
        <f>VLOOKUP(A54,'import Elazığ'!A:P,8,0)</f>
        <v>24</v>
      </c>
      <c r="I54" s="56">
        <f>VLOOKUP(A54,'import Elazığ'!A:P,9,0)</f>
        <v>24</v>
      </c>
      <c r="J54" s="216">
        <f>VLOOKUP(A54,'import Elazığ'!A:P,10,0)</f>
        <v>0</v>
      </c>
      <c r="K54" s="56" t="s">
        <v>6409</v>
      </c>
      <c r="L54" s="56">
        <v>5.375796371E9</v>
      </c>
      <c r="M54" s="56" t="s">
        <v>1350</v>
      </c>
      <c r="N54" s="56" t="s">
        <v>6410</v>
      </c>
      <c r="O54" s="56" t="s">
        <v>6411</v>
      </c>
      <c r="P54" s="217" t="str">
        <f>VLOOKUP(A54,'import Elazığ'!A:P,16,0)</f>
        <v>Geleneksel</v>
      </c>
      <c r="Q54" s="218" t="b">
        <v>0</v>
      </c>
      <c r="R54" s="218"/>
      <c r="S54" s="218"/>
      <c r="T54" s="224"/>
      <c r="U54" s="218"/>
      <c r="V54" s="220"/>
      <c r="W54" s="220"/>
      <c r="X54" s="218"/>
      <c r="Y54" s="218"/>
      <c r="Z54" s="220"/>
      <c r="AA54" s="218"/>
      <c r="AB54" s="221"/>
      <c r="AC54" s="218"/>
      <c r="AD54" s="221"/>
      <c r="AE54" s="218"/>
      <c r="AF54" s="218"/>
      <c r="AG54" s="218"/>
      <c r="AH54" s="218"/>
      <c r="AI54" s="218"/>
      <c r="AJ54" s="218"/>
      <c r="AK54" s="218"/>
      <c r="AL54" s="218"/>
      <c r="AM54" s="218"/>
    </row>
    <row r="55" ht="15.75" customHeight="1">
      <c r="A55" s="56" t="s">
        <v>6780</v>
      </c>
      <c r="B55" s="56" t="s">
        <v>6781</v>
      </c>
      <c r="C55" s="56" t="str">
        <f>VLOOKUP(A55,'import Elazığ'!A:P,3,0)</f>
        <v>DOĞRU</v>
      </c>
      <c r="D55" s="56" t="s">
        <v>1493</v>
      </c>
      <c r="E55" s="56">
        <f>VLOOKUP(A55,'import Elazığ'!A:P,5,0)</f>
        <v>505</v>
      </c>
      <c r="F55" s="56">
        <f>VLOOKUP(A55,'import Elazığ'!A:P,6,0)</f>
        <v>88</v>
      </c>
      <c r="G55" s="56">
        <f>VLOOKUP(A55,'import Elazığ'!A:P,7,0)</f>
        <v>0</v>
      </c>
      <c r="H55" s="56">
        <f>VLOOKUP(A55,'import Elazığ'!A:P,8,0)</f>
        <v>23</v>
      </c>
      <c r="I55" s="56">
        <f>VLOOKUP(A55,'import Elazığ'!A:P,9,0)</f>
        <v>23</v>
      </c>
      <c r="J55" s="216">
        <f>VLOOKUP(A55,'import Elazığ'!A:P,10,0)</f>
        <v>0</v>
      </c>
      <c r="K55" s="56" t="s">
        <v>6782</v>
      </c>
      <c r="L55" s="56">
        <v>4.245021093E9</v>
      </c>
      <c r="M55" s="56" t="s">
        <v>1350</v>
      </c>
      <c r="N55" s="56" t="s">
        <v>6361</v>
      </c>
      <c r="O55" s="56" t="s">
        <v>6783</v>
      </c>
      <c r="P55" s="217" t="str">
        <f>VLOOKUP(A55,'import Elazığ'!A:P,16,0)</f>
        <v>Geleneksel</v>
      </c>
      <c r="Q55" s="218" t="b">
        <v>0</v>
      </c>
      <c r="R55" s="218"/>
      <c r="S55" s="218"/>
      <c r="T55" s="137"/>
      <c r="U55" s="218"/>
      <c r="V55" s="220"/>
      <c r="W55" s="220"/>
      <c r="X55" s="218"/>
      <c r="Y55" s="218"/>
      <c r="Z55" s="220"/>
      <c r="AA55" s="218"/>
      <c r="AB55" s="221"/>
      <c r="AC55" s="218"/>
      <c r="AD55" s="221"/>
      <c r="AE55" s="218"/>
      <c r="AF55" s="218"/>
      <c r="AG55" s="218"/>
      <c r="AH55" s="218"/>
      <c r="AI55" s="218"/>
      <c r="AJ55" s="218"/>
      <c r="AK55" s="218"/>
      <c r="AL55" s="218"/>
      <c r="AM55" s="218"/>
    </row>
    <row r="56" ht="15.75" customHeight="1">
      <c r="A56" s="56" t="s">
        <v>6448</v>
      </c>
      <c r="B56" s="56" t="s">
        <v>6449</v>
      </c>
      <c r="C56" s="56" t="str">
        <f>VLOOKUP(A56,'import Elazığ'!A:P,3,0)</f>
        <v>DOĞRU</v>
      </c>
      <c r="D56" s="56" t="s">
        <v>1378</v>
      </c>
      <c r="E56" s="56">
        <f>VLOOKUP(A56,'import Elazığ'!A:P,5,0)</f>
        <v>1577</v>
      </c>
      <c r="F56" s="56">
        <f>VLOOKUP(A56,'import Elazığ'!A:P,6,0)</f>
        <v>23</v>
      </c>
      <c r="G56" s="56">
        <f>VLOOKUP(A56,'import Elazığ'!A:P,7,0)</f>
        <v>0</v>
      </c>
      <c r="H56" s="56">
        <f>VLOOKUP(A56,'import Elazığ'!A:P,8,0)</f>
        <v>15</v>
      </c>
      <c r="I56" s="56">
        <f>VLOOKUP(A56,'import Elazığ'!A:P,9,0)</f>
        <v>15</v>
      </c>
      <c r="J56" s="216">
        <f>VLOOKUP(A56,'import Elazığ'!A:P,10,0)</f>
        <v>0</v>
      </c>
      <c r="K56" s="56" t="s">
        <v>6450</v>
      </c>
      <c r="L56" s="56">
        <v>5.053878545E9</v>
      </c>
      <c r="M56" s="56" t="s">
        <v>1350</v>
      </c>
      <c r="N56" s="56" t="s">
        <v>6389</v>
      </c>
      <c r="O56" s="56" t="s">
        <v>6451</v>
      </c>
      <c r="P56" s="217" t="str">
        <f>VLOOKUP(A56,'import Elazığ'!A:P,16,0)</f>
        <v>Geleneksel</v>
      </c>
      <c r="Q56" s="218" t="b">
        <v>0</v>
      </c>
      <c r="R56" s="218"/>
      <c r="S56" s="218"/>
      <c r="T56" s="218"/>
      <c r="U56" s="218"/>
      <c r="V56" s="220"/>
      <c r="W56" s="220"/>
      <c r="X56" s="218"/>
      <c r="Y56" s="218"/>
      <c r="Z56" s="220"/>
      <c r="AA56" s="218"/>
      <c r="AB56" s="221"/>
      <c r="AC56" s="218"/>
      <c r="AD56" s="221"/>
      <c r="AE56" s="218"/>
      <c r="AF56" s="218"/>
      <c r="AG56" s="218"/>
      <c r="AH56" s="218"/>
      <c r="AI56" s="218"/>
      <c r="AJ56" s="218"/>
      <c r="AK56" s="218"/>
      <c r="AL56" s="218"/>
      <c r="AM56" s="218"/>
    </row>
    <row r="57" ht="15.75" customHeight="1">
      <c r="A57" s="56" t="s">
        <v>6869</v>
      </c>
      <c r="B57" s="56" t="s">
        <v>7004</v>
      </c>
      <c r="C57" s="56" t="str">
        <f>VLOOKUP(A57,'import Elazığ'!A:P,3,0)</f>
        <v>DOĞRU</v>
      </c>
      <c r="D57" s="56" t="s">
        <v>1364</v>
      </c>
      <c r="E57" s="56">
        <f>VLOOKUP(A57,'import Elazığ'!A:P,5,0)</f>
        <v>103</v>
      </c>
      <c r="F57" s="56">
        <f>VLOOKUP(A57,'import Elazığ'!A:P,6,0)</f>
        <v>8</v>
      </c>
      <c r="G57" s="56">
        <f>VLOOKUP(A57,'import Elazığ'!A:P,7,0)</f>
        <v>0</v>
      </c>
      <c r="H57" s="56">
        <f>VLOOKUP(A57,'import Elazığ'!A:P,8,0)</f>
        <v>8</v>
      </c>
      <c r="I57" s="56">
        <f>VLOOKUP(A57,'import Elazığ'!A:P,9,0)</f>
        <v>8</v>
      </c>
      <c r="J57" s="216">
        <f>VLOOKUP(A57,'import Elazığ'!A:P,10,0)</f>
        <v>0</v>
      </c>
      <c r="K57" s="56" t="s">
        <v>6871</v>
      </c>
      <c r="L57" s="56">
        <v>5.510659782E9</v>
      </c>
      <c r="M57" s="56" t="s">
        <v>1350</v>
      </c>
      <c r="N57" s="56" t="s">
        <v>6744</v>
      </c>
      <c r="O57" s="56" t="s">
        <v>6872</v>
      </c>
      <c r="P57" s="217" t="str">
        <f>VLOOKUP(A57,'import Elazığ'!A:P,16,0)</f>
        <v>Geleneksel</v>
      </c>
      <c r="Q57" s="218" t="b">
        <v>0</v>
      </c>
      <c r="R57" s="218"/>
      <c r="S57" s="218"/>
      <c r="T57" s="207"/>
      <c r="U57" s="218"/>
      <c r="V57" s="220"/>
      <c r="W57" s="220"/>
      <c r="X57" s="218"/>
      <c r="Y57" s="218"/>
      <c r="Z57" s="220"/>
      <c r="AA57" s="218"/>
      <c r="AB57" s="221"/>
      <c r="AC57" s="218"/>
      <c r="AD57" s="221"/>
      <c r="AE57" s="218"/>
      <c r="AF57" s="218"/>
      <c r="AG57" s="218"/>
      <c r="AH57" s="218"/>
      <c r="AI57" s="218"/>
      <c r="AJ57" s="218"/>
      <c r="AK57" s="218"/>
      <c r="AL57" s="218"/>
      <c r="AM57" s="218"/>
    </row>
    <row r="58" ht="15.75" customHeight="1">
      <c r="A58" s="56" t="s">
        <v>5952</v>
      </c>
      <c r="B58" s="56" t="s">
        <v>5953</v>
      </c>
      <c r="C58" s="56" t="str">
        <f>VLOOKUP(A58,'import Elazığ'!A:P,3,0)</f>
        <v>YANLIŞ</v>
      </c>
      <c r="D58" s="56" t="s">
        <v>1507</v>
      </c>
      <c r="E58" s="56">
        <f>VLOOKUP(A58,'import Elazığ'!A:P,5,0)</f>
        <v>201</v>
      </c>
      <c r="F58" s="56" t="str">
        <f>VLOOKUP(A58,'import Elazığ'!A:P,6,0)</f>
        <v/>
      </c>
      <c r="G58" s="56">
        <f>VLOOKUP(A58,'import Elazığ'!A:P,7,0)</f>
        <v>0</v>
      </c>
      <c r="H58" s="56">
        <f>VLOOKUP(A58,'import Elazığ'!A:P,8,0)</f>
        <v>17</v>
      </c>
      <c r="I58" s="56">
        <f>VLOOKUP(A58,'import Elazığ'!A:P,9,0)</f>
        <v>17</v>
      </c>
      <c r="J58" s="216">
        <f>VLOOKUP(A58,'import Elazığ'!A:P,10,0)</f>
        <v>0</v>
      </c>
      <c r="K58" s="56" t="s">
        <v>6558</v>
      </c>
      <c r="L58" s="56">
        <v>5.53886E9</v>
      </c>
      <c r="M58" s="56" t="s">
        <v>1350</v>
      </c>
      <c r="N58" s="56" t="s">
        <v>6345</v>
      </c>
      <c r="O58" s="56" t="s">
        <v>6559</v>
      </c>
      <c r="P58" s="217" t="str">
        <f>VLOOKUP(A58,'import Elazığ'!A:P,16,0)</f>
        <v>Geleneksel</v>
      </c>
      <c r="Q58" s="218" t="b">
        <v>0</v>
      </c>
      <c r="R58" s="218" t="s">
        <v>39</v>
      </c>
      <c r="S58" s="218" t="s">
        <v>100</v>
      </c>
      <c r="T58" s="2" t="s">
        <v>5936</v>
      </c>
      <c r="U58" s="218" t="s">
        <v>7005</v>
      </c>
      <c r="V58" s="220">
        <v>44518.0</v>
      </c>
      <c r="W58" s="220">
        <v>44522.0</v>
      </c>
      <c r="X58" s="218"/>
      <c r="Y58" s="218" t="s">
        <v>1353</v>
      </c>
      <c r="Z58" s="220">
        <v>44518.0</v>
      </c>
      <c r="AA58" s="218"/>
      <c r="AB58" s="221"/>
      <c r="AC58" s="218"/>
      <c r="AD58" s="221"/>
      <c r="AE58" s="218"/>
      <c r="AF58" s="218"/>
      <c r="AG58" s="218"/>
      <c r="AH58" s="218"/>
      <c r="AI58" s="218" t="s">
        <v>100</v>
      </c>
      <c r="AJ58" s="218"/>
      <c r="AK58" s="218"/>
      <c r="AL58" s="218"/>
      <c r="AM58" s="218"/>
    </row>
    <row r="59" ht="15.75" customHeight="1">
      <c r="A59" s="56" t="s">
        <v>6506</v>
      </c>
      <c r="B59" s="56" t="s">
        <v>6507</v>
      </c>
      <c r="C59" s="56" t="str">
        <f>VLOOKUP(A59,'import Elazığ'!A:P,3,0)</f>
        <v>DOĞRU</v>
      </c>
      <c r="D59" s="56" t="s">
        <v>1577</v>
      </c>
      <c r="E59" s="56">
        <f>VLOOKUP(A59,'import Elazığ'!A:P,5,0)</f>
        <v>1088</v>
      </c>
      <c r="F59" s="56">
        <f>VLOOKUP(A59,'import Elazığ'!A:P,6,0)</f>
        <v>33</v>
      </c>
      <c r="G59" s="56">
        <f>VLOOKUP(A59,'import Elazığ'!A:P,7,0)</f>
        <v>0</v>
      </c>
      <c r="H59" s="56">
        <f>VLOOKUP(A59,'import Elazığ'!A:P,8,0)</f>
        <v>61</v>
      </c>
      <c r="I59" s="56">
        <f>VLOOKUP(A59,'import Elazığ'!A:P,9,0)</f>
        <v>61</v>
      </c>
      <c r="J59" s="216">
        <f>VLOOKUP(A59,'import Elazığ'!A:P,10,0)</f>
        <v>0</v>
      </c>
      <c r="K59" s="56" t="s">
        <v>6508</v>
      </c>
      <c r="L59" s="56">
        <v>4.242474242E9</v>
      </c>
      <c r="M59" s="56" t="s">
        <v>1350</v>
      </c>
      <c r="N59" s="56" t="s">
        <v>1565</v>
      </c>
      <c r="O59" s="56" t="s">
        <v>6509</v>
      </c>
      <c r="P59" s="217" t="str">
        <f>VLOOKUP(A59,'import Elazığ'!A:P,16,0)</f>
        <v>Geleneksel</v>
      </c>
      <c r="Q59" s="218" t="b">
        <v>0</v>
      </c>
      <c r="R59" s="218"/>
      <c r="S59" s="218"/>
      <c r="T59" s="207"/>
      <c r="U59" s="218"/>
      <c r="V59" s="220"/>
      <c r="W59" s="220"/>
      <c r="X59" s="218"/>
      <c r="Y59" s="218"/>
      <c r="Z59" s="220"/>
      <c r="AA59" s="218"/>
      <c r="AB59" s="221"/>
      <c r="AC59" s="218"/>
      <c r="AD59" s="221"/>
      <c r="AE59" s="218"/>
      <c r="AF59" s="218"/>
      <c r="AG59" s="218"/>
      <c r="AH59" s="218"/>
      <c r="AI59" s="218"/>
      <c r="AJ59" s="218"/>
      <c r="AK59" s="218"/>
      <c r="AL59" s="218"/>
      <c r="AM59" s="218"/>
    </row>
    <row r="60" ht="15.75" customHeight="1">
      <c r="A60" s="56" t="s">
        <v>6568</v>
      </c>
      <c r="B60" s="56" t="s">
        <v>6569</v>
      </c>
      <c r="C60" s="56" t="str">
        <f>VLOOKUP(A60,'import Elazığ'!A:P,3,0)</f>
        <v>DOĞRU</v>
      </c>
      <c r="D60" s="56" t="s">
        <v>1378</v>
      </c>
      <c r="E60" s="56">
        <f>VLOOKUP(A60,'import Elazığ'!A:P,5,0)</f>
        <v>1189</v>
      </c>
      <c r="F60" s="56">
        <f>VLOOKUP(A60,'import Elazığ'!A:P,6,0)</f>
        <v>38</v>
      </c>
      <c r="G60" s="56">
        <f>VLOOKUP(A60,'import Elazığ'!A:P,7,0)</f>
        <v>0</v>
      </c>
      <c r="H60" s="56">
        <f>VLOOKUP(A60,'import Elazığ'!A:P,8,0)</f>
        <v>33</v>
      </c>
      <c r="I60" s="56">
        <f>VLOOKUP(A60,'import Elazığ'!A:P,9,0)</f>
        <v>33</v>
      </c>
      <c r="J60" s="216">
        <f>VLOOKUP(A60,'import Elazığ'!A:P,10,0)</f>
        <v>0</v>
      </c>
      <c r="K60" s="56" t="s">
        <v>6570</v>
      </c>
      <c r="L60" s="56">
        <v>4.242121001E9</v>
      </c>
      <c r="M60" s="56" t="s">
        <v>1350</v>
      </c>
      <c r="N60" s="56" t="s">
        <v>6393</v>
      </c>
      <c r="O60" s="56" t="s">
        <v>6571</v>
      </c>
      <c r="P60" s="217" t="str">
        <f>VLOOKUP(A60,'import Elazığ'!A:P,16,0)</f>
        <v>Geleneksel</v>
      </c>
      <c r="Q60" s="218" t="b">
        <v>0</v>
      </c>
      <c r="R60" s="218"/>
      <c r="S60" s="218"/>
      <c r="T60" s="2"/>
      <c r="U60" s="218"/>
      <c r="V60" s="220"/>
      <c r="W60" s="220"/>
      <c r="X60" s="218"/>
      <c r="Y60" s="218"/>
      <c r="Z60" s="220"/>
      <c r="AA60" s="218"/>
      <c r="AB60" s="221"/>
      <c r="AC60" s="218"/>
      <c r="AD60" s="221"/>
      <c r="AE60" s="218"/>
      <c r="AF60" s="218"/>
      <c r="AG60" s="218"/>
      <c r="AH60" s="218"/>
      <c r="AI60" s="218"/>
      <c r="AJ60" s="218"/>
      <c r="AK60" s="218"/>
      <c r="AL60" s="218"/>
      <c r="AM60" s="218"/>
    </row>
    <row r="61" ht="15.75" customHeight="1">
      <c r="A61" s="56" t="s">
        <v>6412</v>
      </c>
      <c r="B61" s="56" t="s">
        <v>6413</v>
      </c>
      <c r="C61" s="56" t="str">
        <f>VLOOKUP(A61,'import Elazığ'!A:P,3,0)</f>
        <v>DOĞRU</v>
      </c>
      <c r="D61" s="56" t="s">
        <v>1378</v>
      </c>
      <c r="E61" s="56">
        <f>VLOOKUP(A61,'import Elazığ'!A:P,5,0)</f>
        <v>1193</v>
      </c>
      <c r="F61" s="56">
        <f>VLOOKUP(A61,'import Elazığ'!A:P,6,0)</f>
        <v>92</v>
      </c>
      <c r="G61" s="56">
        <f>VLOOKUP(A61,'import Elazığ'!A:P,7,0)</f>
        <v>0</v>
      </c>
      <c r="H61" s="56">
        <f>VLOOKUP(A61,'import Elazığ'!A:P,8,0)</f>
        <v>70</v>
      </c>
      <c r="I61" s="56">
        <f>VLOOKUP(A61,'import Elazığ'!A:P,9,0)</f>
        <v>70</v>
      </c>
      <c r="J61" s="216">
        <f>VLOOKUP(A61,'import Elazığ'!A:P,10,0)</f>
        <v>0</v>
      </c>
      <c r="K61" s="56" t="s">
        <v>6414</v>
      </c>
      <c r="L61" s="56">
        <v>5.394275208E9</v>
      </c>
      <c r="M61" s="56" t="s">
        <v>1350</v>
      </c>
      <c r="N61" s="56" t="s">
        <v>2342</v>
      </c>
      <c r="O61" s="56" t="s">
        <v>6415</v>
      </c>
      <c r="P61" s="217" t="str">
        <f>VLOOKUP(A61,'import Elazığ'!A:P,16,0)</f>
        <v>Geleneksel</v>
      </c>
      <c r="Q61" s="218" t="b">
        <v>0</v>
      </c>
      <c r="R61" s="218"/>
      <c r="S61" s="218"/>
      <c r="T61" s="218"/>
      <c r="U61" s="218"/>
      <c r="V61" s="220"/>
      <c r="W61" s="220"/>
      <c r="X61" s="218"/>
      <c r="Y61" s="218"/>
      <c r="Z61" s="220"/>
      <c r="AA61" s="218"/>
      <c r="AB61" s="221"/>
      <c r="AC61" s="218"/>
      <c r="AD61" s="221"/>
      <c r="AE61" s="218"/>
      <c r="AF61" s="218"/>
      <c r="AG61" s="218"/>
      <c r="AH61" s="218"/>
      <c r="AI61" s="218"/>
      <c r="AJ61" s="218"/>
      <c r="AK61" s="218"/>
      <c r="AL61" s="218"/>
      <c r="AM61" s="218"/>
    </row>
    <row r="62" ht="15.75" customHeight="1">
      <c r="A62" s="56" t="s">
        <v>6721</v>
      </c>
      <c r="B62" s="56" t="s">
        <v>6722</v>
      </c>
      <c r="C62" s="56" t="str">
        <f>VLOOKUP(A62,'import Elazığ'!A:P,3,0)</f>
        <v>DOĞRU</v>
      </c>
      <c r="D62" s="56" t="s">
        <v>1577</v>
      </c>
      <c r="E62" s="56">
        <f>VLOOKUP(A62,'import Elazığ'!A:P,5,0)</f>
        <v>110</v>
      </c>
      <c r="F62" s="56" t="str">
        <f>VLOOKUP(A62,'import Elazığ'!A:P,6,0)</f>
        <v/>
      </c>
      <c r="G62" s="56">
        <f>VLOOKUP(A62,'import Elazığ'!A:P,7,0)</f>
        <v>0</v>
      </c>
      <c r="H62" s="56">
        <f>VLOOKUP(A62,'import Elazığ'!A:P,8,0)</f>
        <v>45</v>
      </c>
      <c r="I62" s="56">
        <f>VLOOKUP(A62,'import Elazığ'!A:P,9,0)</f>
        <v>45</v>
      </c>
      <c r="J62" s="216">
        <f>VLOOKUP(A62,'import Elazığ'!A:P,10,0)</f>
        <v>0</v>
      </c>
      <c r="K62" s="56" t="s">
        <v>6723</v>
      </c>
      <c r="L62" s="56">
        <v>5.385009618E9</v>
      </c>
      <c r="M62" s="56" t="s">
        <v>1350</v>
      </c>
      <c r="N62" s="56" t="s">
        <v>6380</v>
      </c>
      <c r="O62" s="56" t="s">
        <v>6724</v>
      </c>
      <c r="P62" s="217" t="str">
        <f>VLOOKUP(A62,'import Elazığ'!A:P,16,0)</f>
        <v>Geleneksel</v>
      </c>
      <c r="Q62" s="218" t="b">
        <v>0</v>
      </c>
      <c r="R62" s="218"/>
      <c r="S62" s="218"/>
      <c r="T62" s="207"/>
      <c r="U62" s="218"/>
      <c r="V62" s="220"/>
      <c r="W62" s="220"/>
      <c r="X62" s="218"/>
      <c r="Y62" s="218" t="s">
        <v>43</v>
      </c>
      <c r="Z62" s="220">
        <v>44658.0</v>
      </c>
      <c r="AA62" s="218"/>
      <c r="AB62" s="221"/>
      <c r="AC62" s="218"/>
      <c r="AD62" s="221"/>
      <c r="AE62" s="218"/>
      <c r="AF62" s="218"/>
      <c r="AG62" s="218"/>
      <c r="AH62" s="218"/>
      <c r="AI62" s="218" t="s">
        <v>149</v>
      </c>
      <c r="AJ62" s="218"/>
      <c r="AK62" s="218"/>
      <c r="AL62" s="218"/>
      <c r="AM62" s="218"/>
    </row>
    <row r="63" ht="15.75" customHeight="1">
      <c r="A63" s="56" t="s">
        <v>6686</v>
      </c>
      <c r="B63" s="56" t="s">
        <v>6687</v>
      </c>
      <c r="C63" s="56" t="str">
        <f>VLOOKUP(A63,'import Elazığ'!A:P,3,0)</f>
        <v>YANLIŞ</v>
      </c>
      <c r="D63" s="56" t="s">
        <v>1443</v>
      </c>
      <c r="E63" s="56">
        <f>VLOOKUP(A63,'import Elazığ'!A:P,5,0)</f>
        <v>21</v>
      </c>
      <c r="F63" s="56" t="str">
        <f>VLOOKUP(A63,'import Elazığ'!A:P,6,0)</f>
        <v/>
      </c>
      <c r="G63" s="56">
        <f>VLOOKUP(A63,'import Elazığ'!A:P,7,0)</f>
        <v>0</v>
      </c>
      <c r="H63" s="56">
        <f>VLOOKUP(A63,'import Elazığ'!A:P,8,0)</f>
        <v>22</v>
      </c>
      <c r="I63" s="56">
        <f>VLOOKUP(A63,'import Elazığ'!A:P,9,0)</f>
        <v>22</v>
      </c>
      <c r="J63" s="216">
        <f>VLOOKUP(A63,'import Elazığ'!A:P,10,0)</f>
        <v>0</v>
      </c>
      <c r="K63" s="56" t="s">
        <v>6688</v>
      </c>
      <c r="L63" s="56">
        <v>5.527138823E9</v>
      </c>
      <c r="M63" s="56" t="s">
        <v>1350</v>
      </c>
      <c r="N63" s="56" t="s">
        <v>6345</v>
      </c>
      <c r="O63" s="56" t="s">
        <v>6689</v>
      </c>
      <c r="P63" s="217" t="str">
        <f>VLOOKUP(A63,'import Elazığ'!A:P,16,0)</f>
        <v>Geleneksel</v>
      </c>
      <c r="Q63" s="218" t="b">
        <v>1</v>
      </c>
      <c r="R63" s="218"/>
      <c r="S63" s="218"/>
      <c r="T63" s="218"/>
      <c r="U63" s="218" t="s">
        <v>7006</v>
      </c>
      <c r="V63" s="220"/>
      <c r="W63" s="220"/>
      <c r="X63" s="218"/>
      <c r="Y63" s="218" t="s">
        <v>1353</v>
      </c>
      <c r="Z63" s="220">
        <v>44520.0</v>
      </c>
      <c r="AA63" s="218"/>
      <c r="AB63" s="221"/>
      <c r="AC63" s="218"/>
      <c r="AD63" s="221"/>
      <c r="AE63" s="218"/>
      <c r="AF63" s="218"/>
      <c r="AG63" s="218"/>
      <c r="AH63" s="218"/>
      <c r="AI63" s="218" t="s">
        <v>73</v>
      </c>
      <c r="AJ63" s="218"/>
      <c r="AK63" s="218"/>
      <c r="AL63" s="218"/>
      <c r="AM63" s="218"/>
    </row>
    <row r="64" ht="15.75" customHeight="1">
      <c r="A64" s="56" t="s">
        <v>6610</v>
      </c>
      <c r="B64" s="56" t="s">
        <v>6611</v>
      </c>
      <c r="C64" s="56" t="str">
        <f>VLOOKUP(A64,'import Elazığ'!A:P,3,0)</f>
        <v>DOĞRU</v>
      </c>
      <c r="D64" s="56" t="s">
        <v>1507</v>
      </c>
      <c r="E64" s="56">
        <f>VLOOKUP(A64,'import Elazığ'!A:P,5,0)</f>
        <v>226</v>
      </c>
      <c r="F64" s="56">
        <f>VLOOKUP(A64,'import Elazığ'!A:P,6,0)</f>
        <v>25</v>
      </c>
      <c r="G64" s="56">
        <f>VLOOKUP(A64,'import Elazığ'!A:P,7,0)</f>
        <v>0</v>
      </c>
      <c r="H64" s="56">
        <f>VLOOKUP(A64,'import Elazığ'!A:P,8,0)</f>
        <v>54</v>
      </c>
      <c r="I64" s="56">
        <f>VLOOKUP(A64,'import Elazığ'!A:P,9,0)</f>
        <v>54</v>
      </c>
      <c r="J64" s="216">
        <f>VLOOKUP(A64,'import Elazığ'!A:P,10,0)</f>
        <v>0</v>
      </c>
      <c r="K64" s="56" t="s">
        <v>6612</v>
      </c>
      <c r="L64" s="56">
        <v>5.414262723E9</v>
      </c>
      <c r="M64" s="56" t="s">
        <v>1350</v>
      </c>
      <c r="N64" s="56" t="s">
        <v>1565</v>
      </c>
      <c r="O64" s="56" t="s">
        <v>6613</v>
      </c>
      <c r="P64" s="217" t="str">
        <f>VLOOKUP(A64,'import Elazığ'!A:P,16,0)</f>
        <v>Geleneksel</v>
      </c>
      <c r="Q64" s="218" t="b">
        <v>0</v>
      </c>
      <c r="R64" s="218" t="s">
        <v>29</v>
      </c>
      <c r="S64" s="218"/>
      <c r="T64" s="218"/>
      <c r="U64" s="218" t="s">
        <v>7007</v>
      </c>
      <c r="V64" s="220"/>
      <c r="W64" s="220"/>
      <c r="X64" s="218"/>
      <c r="Y64" s="218" t="s">
        <v>1353</v>
      </c>
      <c r="Z64" s="220">
        <v>44520.0</v>
      </c>
      <c r="AA64" s="218"/>
      <c r="AB64" s="221"/>
      <c r="AC64" s="218"/>
      <c r="AD64" s="221"/>
      <c r="AE64" s="218"/>
      <c r="AF64" s="218"/>
      <c r="AG64" s="218"/>
      <c r="AH64" s="218"/>
      <c r="AI64" s="218" t="s">
        <v>610</v>
      </c>
      <c r="AJ64" s="218"/>
      <c r="AK64" s="218"/>
      <c r="AL64" s="218"/>
      <c r="AM64" s="218"/>
    </row>
    <row r="65" ht="15.75" customHeight="1">
      <c r="A65" s="56" t="s">
        <v>6977</v>
      </c>
      <c r="B65" s="56" t="s">
        <v>6978</v>
      </c>
      <c r="C65" s="56" t="str">
        <f>VLOOKUP(A65,'import Elazığ'!A:P,3,0)</f>
        <v>DOĞRU</v>
      </c>
      <c r="D65" s="56" t="s">
        <v>1443</v>
      </c>
      <c r="E65" s="56">
        <f>VLOOKUP(A65,'import Elazığ'!A:P,5,0)</f>
        <v>68</v>
      </c>
      <c r="F65" s="56">
        <f>VLOOKUP(A65,'import Elazığ'!A:P,6,0)</f>
        <v>14</v>
      </c>
      <c r="G65" s="56">
        <f>VLOOKUP(A65,'import Elazığ'!A:P,7,0)</f>
        <v>0</v>
      </c>
      <c r="H65" s="56">
        <f>VLOOKUP(A65,'import Elazığ'!A:P,8,0)</f>
        <v>15</v>
      </c>
      <c r="I65" s="56">
        <f>VLOOKUP(A65,'import Elazığ'!A:P,9,0)</f>
        <v>15</v>
      </c>
      <c r="J65" s="216">
        <f>VLOOKUP(A65,'import Elazığ'!A:P,10,0)</f>
        <v>0</v>
      </c>
      <c r="K65" s="56" t="s">
        <v>6979</v>
      </c>
      <c r="L65" s="56">
        <v>5.424523886E9</v>
      </c>
      <c r="M65" s="56" t="s">
        <v>1350</v>
      </c>
      <c r="N65" s="56" t="s">
        <v>6980</v>
      </c>
      <c r="O65" s="56" t="s">
        <v>6981</v>
      </c>
      <c r="P65" s="217" t="str">
        <f>VLOOKUP(A65,'import Elazığ'!A:P,16,0)</f>
        <v>Geleneksel</v>
      </c>
      <c r="Q65" s="218" t="b">
        <v>0</v>
      </c>
      <c r="R65" s="218"/>
      <c r="S65" s="218"/>
      <c r="T65" s="207"/>
      <c r="U65" s="218"/>
      <c r="V65" s="220"/>
      <c r="W65" s="220"/>
      <c r="X65" s="218"/>
      <c r="Y65" s="218"/>
      <c r="Z65" s="220"/>
      <c r="AA65" s="218"/>
      <c r="AB65" s="221"/>
      <c r="AC65" s="218"/>
      <c r="AD65" s="221"/>
      <c r="AE65" s="218"/>
      <c r="AF65" s="218"/>
      <c r="AG65" s="218"/>
      <c r="AH65" s="218"/>
      <c r="AI65" s="218"/>
      <c r="AJ65" s="218"/>
      <c r="AK65" s="218"/>
      <c r="AL65" s="218"/>
      <c r="AM65" s="218"/>
    </row>
    <row r="66" ht="15.75" customHeight="1">
      <c r="A66" s="56" t="s">
        <v>5963</v>
      </c>
      <c r="B66" s="56" t="s">
        <v>5964</v>
      </c>
      <c r="C66" s="56" t="str">
        <f>VLOOKUP(A66,'import Elazığ'!A:P,3,0)</f>
        <v>DOĞRU</v>
      </c>
      <c r="D66" s="56" t="s">
        <v>1507</v>
      </c>
      <c r="E66" s="56">
        <f>VLOOKUP(A66,'import Elazığ'!A:P,5,0)</f>
        <v>172</v>
      </c>
      <c r="F66" s="56">
        <f>VLOOKUP(A66,'import Elazığ'!A:P,6,0)</f>
        <v>9</v>
      </c>
      <c r="G66" s="56">
        <f>VLOOKUP(A66,'import Elazığ'!A:P,7,0)</f>
        <v>0</v>
      </c>
      <c r="H66" s="56">
        <f>VLOOKUP(A66,'import Elazığ'!A:P,8,0)</f>
        <v>59</v>
      </c>
      <c r="I66" s="56">
        <f>VLOOKUP(A66,'import Elazığ'!A:P,9,0)</f>
        <v>59</v>
      </c>
      <c r="J66" s="216">
        <f>VLOOKUP(A66,'import Elazığ'!A:P,10,0)</f>
        <v>0</v>
      </c>
      <c r="K66" s="56" t="s">
        <v>6670</v>
      </c>
      <c r="L66" s="56">
        <v>4.242411698E9</v>
      </c>
      <c r="M66" s="56" t="s">
        <v>1350</v>
      </c>
      <c r="N66" s="56" t="s">
        <v>6345</v>
      </c>
      <c r="O66" s="56" t="s">
        <v>5967</v>
      </c>
      <c r="P66" s="217" t="str">
        <f>VLOOKUP(A66,'import Elazığ'!A:P,16,0)</f>
        <v>Geleneksel</v>
      </c>
      <c r="Q66" s="218" t="b">
        <v>0</v>
      </c>
      <c r="R66" s="218" t="s">
        <v>39</v>
      </c>
      <c r="S66" s="218" t="s">
        <v>610</v>
      </c>
      <c r="T66" s="2" t="s">
        <v>5936</v>
      </c>
      <c r="U66" s="223"/>
      <c r="V66" s="220">
        <v>44520.0</v>
      </c>
      <c r="W66" s="220">
        <v>44523.0</v>
      </c>
      <c r="X66" s="218"/>
      <c r="Y66" s="218" t="s">
        <v>1353</v>
      </c>
      <c r="Z66" s="220">
        <v>44520.0</v>
      </c>
      <c r="AA66" s="218" t="s">
        <v>1353</v>
      </c>
      <c r="AB66" s="221">
        <v>44523.0</v>
      </c>
      <c r="AC66" s="218"/>
      <c r="AD66" s="221"/>
      <c r="AE66" s="218"/>
      <c r="AF66" s="218"/>
      <c r="AG66" s="218"/>
      <c r="AH66" s="218"/>
      <c r="AI66" s="218" t="s">
        <v>610</v>
      </c>
      <c r="AJ66" s="218" t="s">
        <v>73</v>
      </c>
      <c r="AK66" s="218"/>
      <c r="AL66" s="218"/>
      <c r="AM66" s="218"/>
    </row>
    <row r="67" ht="15.75" customHeight="1">
      <c r="A67" s="56" t="s">
        <v>6683</v>
      </c>
      <c r="B67" s="56" t="s">
        <v>6684</v>
      </c>
      <c r="C67" s="56" t="str">
        <f>VLOOKUP(A67,'import Elazığ'!A:P,3,0)</f>
        <v>DOĞRU</v>
      </c>
      <c r="D67" s="56" t="s">
        <v>1507</v>
      </c>
      <c r="E67" s="56">
        <f>VLOOKUP(A67,'import Elazığ'!A:P,5,0)</f>
        <v>301</v>
      </c>
      <c r="F67" s="56">
        <f>VLOOKUP(A67,'import Elazığ'!A:P,6,0)</f>
        <v>9</v>
      </c>
      <c r="G67" s="56">
        <f>VLOOKUP(A67,'import Elazığ'!A:P,7,0)</f>
        <v>0</v>
      </c>
      <c r="H67" s="56">
        <f>VLOOKUP(A67,'import Elazığ'!A:P,8,0)</f>
        <v>67</v>
      </c>
      <c r="I67" s="56">
        <f>VLOOKUP(A67,'import Elazığ'!A:P,9,0)</f>
        <v>67</v>
      </c>
      <c r="J67" s="216">
        <f>VLOOKUP(A67,'import Elazığ'!A:P,10,0)</f>
        <v>0</v>
      </c>
      <c r="K67" s="56" t="s">
        <v>6670</v>
      </c>
      <c r="L67" s="56">
        <v>4.24237066E9</v>
      </c>
      <c r="M67" s="56" t="s">
        <v>1350</v>
      </c>
      <c r="N67" s="56" t="s">
        <v>7008</v>
      </c>
      <c r="O67" s="56" t="s">
        <v>6685</v>
      </c>
      <c r="P67" s="217" t="str">
        <f>VLOOKUP(A67,'import Elazığ'!A:P,16,0)</f>
        <v>Geleneksel</v>
      </c>
      <c r="Q67" s="218" t="b">
        <v>0</v>
      </c>
      <c r="R67" s="218"/>
      <c r="S67" s="218"/>
      <c r="T67" s="218"/>
      <c r="U67" s="218" t="s">
        <v>7009</v>
      </c>
      <c r="V67" s="220"/>
      <c r="W67" s="220"/>
      <c r="X67" s="218"/>
      <c r="Y67" s="218" t="s">
        <v>1506</v>
      </c>
      <c r="Z67" s="220">
        <v>44658.0</v>
      </c>
      <c r="AA67" s="218"/>
      <c r="AB67" s="221"/>
      <c r="AC67" s="218"/>
      <c r="AD67" s="221"/>
      <c r="AE67" s="218"/>
      <c r="AF67" s="218"/>
      <c r="AG67" s="218"/>
      <c r="AH67" s="218"/>
      <c r="AI67" s="218" t="s">
        <v>106</v>
      </c>
      <c r="AJ67" s="218"/>
      <c r="AK67" s="218"/>
      <c r="AL67" s="218"/>
      <c r="AM67" s="218"/>
    </row>
    <row r="68" ht="15.75" customHeight="1">
      <c r="A68" s="56" t="s">
        <v>6043</v>
      </c>
      <c r="B68" s="56" t="s">
        <v>6044</v>
      </c>
      <c r="C68" s="56" t="str">
        <f>VLOOKUP(A68,'import Elazığ'!A:P,3,0)</f>
        <v>DOĞRU</v>
      </c>
      <c r="D68" s="56" t="s">
        <v>1507</v>
      </c>
      <c r="E68" s="56">
        <f>VLOOKUP(A68,'import Elazığ'!A:P,5,0)</f>
        <v>27</v>
      </c>
      <c r="F68" s="56" t="str">
        <f>VLOOKUP(A68,'import Elazığ'!A:P,6,0)</f>
        <v/>
      </c>
      <c r="G68" s="56">
        <f>VLOOKUP(A68,'import Elazığ'!A:P,7,0)</f>
        <v>0</v>
      </c>
      <c r="H68" s="56">
        <f>VLOOKUP(A68,'import Elazığ'!A:P,8,0)</f>
        <v>28</v>
      </c>
      <c r="I68" s="56">
        <f>VLOOKUP(A68,'import Elazığ'!A:P,9,0)</f>
        <v>28</v>
      </c>
      <c r="J68" s="216">
        <f>VLOOKUP(A68,'import Elazığ'!A:P,10,0)</f>
        <v>0</v>
      </c>
      <c r="K68" s="56" t="s">
        <v>6843</v>
      </c>
      <c r="L68" s="56">
        <v>4.242186981E9</v>
      </c>
      <c r="M68" s="56" t="s">
        <v>1350</v>
      </c>
      <c r="N68" s="56" t="s">
        <v>6389</v>
      </c>
      <c r="O68" s="56" t="s">
        <v>6046</v>
      </c>
      <c r="P68" s="217" t="str">
        <f>VLOOKUP(A68,'import Elazığ'!A:P,16,0)</f>
        <v>Geleneksel</v>
      </c>
      <c r="Q68" s="218" t="b">
        <v>0</v>
      </c>
      <c r="R68" s="218" t="s">
        <v>38</v>
      </c>
      <c r="S68" s="218" t="s">
        <v>66</v>
      </c>
      <c r="T68" s="29" t="s">
        <v>6004</v>
      </c>
      <c r="U68" s="223" t="s">
        <v>6045</v>
      </c>
      <c r="V68" s="220">
        <v>44643.0</v>
      </c>
      <c r="W68" s="220">
        <v>44644.0</v>
      </c>
      <c r="X68" s="218"/>
      <c r="Y68" s="218" t="s">
        <v>1353</v>
      </c>
      <c r="Z68" s="220">
        <v>44643.0</v>
      </c>
      <c r="AA68" s="218"/>
      <c r="AB68" s="221"/>
      <c r="AC68" s="218"/>
      <c r="AD68" s="221"/>
      <c r="AE68" s="218"/>
      <c r="AF68" s="218"/>
      <c r="AG68" s="218"/>
      <c r="AH68" s="218"/>
      <c r="AI68" s="218" t="s">
        <v>66</v>
      </c>
      <c r="AJ68" s="218"/>
      <c r="AK68" s="218"/>
      <c r="AL68" s="218"/>
      <c r="AM68" s="218"/>
    </row>
    <row r="69" ht="15.75" customHeight="1">
      <c r="A69" s="56" t="s">
        <v>6602</v>
      </c>
      <c r="B69" s="56" t="s">
        <v>6603</v>
      </c>
      <c r="C69" s="56" t="str">
        <f>VLOOKUP(A69,'import Elazığ'!A:P,3,0)</f>
        <v>DOĞRU</v>
      </c>
      <c r="D69" s="56" t="s">
        <v>1507</v>
      </c>
      <c r="E69" s="56">
        <f>VLOOKUP(A69,'import Elazığ'!A:P,5,0)</f>
        <v>1172</v>
      </c>
      <c r="F69" s="56">
        <f>VLOOKUP(A69,'import Elazığ'!A:P,6,0)</f>
        <v>57</v>
      </c>
      <c r="G69" s="56">
        <f>VLOOKUP(A69,'import Elazığ'!A:P,7,0)</f>
        <v>0</v>
      </c>
      <c r="H69" s="56">
        <f>VLOOKUP(A69,'import Elazığ'!A:P,8,0)</f>
        <v>67</v>
      </c>
      <c r="I69" s="56">
        <f>VLOOKUP(A69,'import Elazığ'!A:P,9,0)</f>
        <v>67</v>
      </c>
      <c r="J69" s="216">
        <f>VLOOKUP(A69,'import Elazığ'!A:P,10,0)</f>
        <v>0</v>
      </c>
      <c r="K69" s="56" t="s">
        <v>6604</v>
      </c>
      <c r="L69" s="56">
        <v>4.24247004E9</v>
      </c>
      <c r="M69" s="56" t="s">
        <v>1350</v>
      </c>
      <c r="N69" s="56" t="s">
        <v>6345</v>
      </c>
      <c r="O69" s="56" t="s">
        <v>6605</v>
      </c>
      <c r="P69" s="217" t="str">
        <f>VLOOKUP(A69,'import Elazığ'!A:P,16,0)</f>
        <v>Geleneksel</v>
      </c>
      <c r="Q69" s="218" t="b">
        <v>0</v>
      </c>
      <c r="R69" s="218" t="s">
        <v>31</v>
      </c>
      <c r="S69" s="218"/>
      <c r="T69" s="218"/>
      <c r="U69" s="384" t="s">
        <v>7010</v>
      </c>
      <c r="V69" s="220"/>
      <c r="W69" s="220"/>
      <c r="X69" s="218"/>
      <c r="Y69" s="218" t="s">
        <v>1506</v>
      </c>
      <c r="Z69" s="220">
        <v>44520.0</v>
      </c>
      <c r="AA69" s="218"/>
      <c r="AB69" s="221"/>
      <c r="AC69" s="218"/>
      <c r="AD69" s="221"/>
      <c r="AE69" s="218"/>
      <c r="AF69" s="218"/>
      <c r="AG69" s="218"/>
      <c r="AH69" s="218"/>
      <c r="AI69" s="218" t="s">
        <v>610</v>
      </c>
      <c r="AJ69" s="218"/>
      <c r="AK69" s="218"/>
      <c r="AL69" s="218"/>
      <c r="AM69" s="218"/>
    </row>
    <row r="70" ht="15.75" customHeight="1">
      <c r="A70" s="56" t="s">
        <v>6646</v>
      </c>
      <c r="B70" s="56" t="s">
        <v>6647</v>
      </c>
      <c r="C70" s="56" t="str">
        <f>VLOOKUP(A70,'import Elazığ'!A:P,3,0)</f>
        <v>DOĞRU</v>
      </c>
      <c r="D70" s="56" t="s">
        <v>1385</v>
      </c>
      <c r="E70" s="56">
        <f>VLOOKUP(A70,'import Elazığ'!A:P,5,0)</f>
        <v>617</v>
      </c>
      <c r="F70" s="56">
        <f>VLOOKUP(A70,'import Elazığ'!A:P,6,0)</f>
        <v>12</v>
      </c>
      <c r="G70" s="56">
        <f>VLOOKUP(A70,'import Elazığ'!A:P,7,0)</f>
        <v>0</v>
      </c>
      <c r="H70" s="56">
        <f>VLOOKUP(A70,'import Elazığ'!A:P,8,0)</f>
        <v>32</v>
      </c>
      <c r="I70" s="56">
        <f>VLOOKUP(A70,'import Elazığ'!A:P,9,0)</f>
        <v>32</v>
      </c>
      <c r="J70" s="216">
        <f>VLOOKUP(A70,'import Elazığ'!A:P,10,0)</f>
        <v>0</v>
      </c>
      <c r="K70" s="56" t="s">
        <v>6648</v>
      </c>
      <c r="L70" s="56">
        <v>4.24999181E9</v>
      </c>
      <c r="M70" s="56" t="s">
        <v>1350</v>
      </c>
      <c r="N70" s="56" t="s">
        <v>2342</v>
      </c>
      <c r="O70" s="56" t="s">
        <v>6649</v>
      </c>
      <c r="P70" s="217" t="str">
        <f>VLOOKUP(A70,'import Elazığ'!A:P,16,0)</f>
        <v>Geleneksel</v>
      </c>
      <c r="Q70" s="218" t="b">
        <v>0</v>
      </c>
      <c r="R70" s="218"/>
      <c r="S70" s="218"/>
      <c r="T70" s="224"/>
      <c r="U70" s="218"/>
      <c r="V70" s="220"/>
      <c r="W70" s="220"/>
      <c r="X70" s="218"/>
      <c r="Y70" s="218"/>
      <c r="Z70" s="220"/>
      <c r="AA70" s="218"/>
      <c r="AB70" s="221"/>
      <c r="AC70" s="218"/>
      <c r="AD70" s="221"/>
      <c r="AE70" s="218"/>
      <c r="AF70" s="218"/>
      <c r="AG70" s="218"/>
      <c r="AH70" s="218"/>
      <c r="AI70" s="218"/>
      <c r="AJ70" s="218"/>
      <c r="AK70" s="218"/>
      <c r="AL70" s="218"/>
      <c r="AM70" s="218"/>
    </row>
    <row r="71" ht="15.75" customHeight="1">
      <c r="A71" s="211" t="s">
        <v>6877</v>
      </c>
      <c r="B71" s="211" t="s">
        <v>6654</v>
      </c>
      <c r="C71" s="56" t="str">
        <f>VLOOKUP(A71,'import Elazığ'!A:P,3,0)</f>
        <v>DOĞRU</v>
      </c>
      <c r="D71" s="211" t="s">
        <v>1597</v>
      </c>
      <c r="E71" s="56">
        <f>VLOOKUP(A71,'import Elazığ'!A:P,5,0)</f>
        <v>438</v>
      </c>
      <c r="F71" s="56">
        <f>VLOOKUP(A71,'import Elazığ'!A:P,6,0)</f>
        <v>140</v>
      </c>
      <c r="G71" s="56">
        <f>VLOOKUP(A71,'import Elazığ'!A:P,7,0)</f>
        <v>0</v>
      </c>
      <c r="H71" s="56">
        <f>VLOOKUP(A71,'import Elazığ'!A:P,8,0)</f>
        <v>30</v>
      </c>
      <c r="I71" s="56">
        <f>VLOOKUP(A71,'import Elazığ'!A:P,9,0)</f>
        <v>30</v>
      </c>
      <c r="J71" s="216">
        <f>VLOOKUP(A71,'import Elazığ'!A:P,10,0)</f>
        <v>0</v>
      </c>
      <c r="K71" s="211" t="s">
        <v>6878</v>
      </c>
      <c r="L71" s="211">
        <v>4.245020108E9</v>
      </c>
      <c r="M71" s="211" t="s">
        <v>1350</v>
      </c>
      <c r="N71" s="211" t="s">
        <v>6355</v>
      </c>
      <c r="O71" s="211" t="s">
        <v>6879</v>
      </c>
      <c r="P71" s="217" t="str">
        <f>VLOOKUP(A71,'import Elazığ'!A:P,16,0)</f>
        <v>Geleneksel</v>
      </c>
      <c r="Q71" s="218" t="b">
        <v>0</v>
      </c>
      <c r="R71" s="218"/>
      <c r="S71" s="218"/>
      <c r="T71" s="1"/>
      <c r="U71" s="218"/>
      <c r="V71" s="220"/>
      <c r="W71" s="220"/>
      <c r="X71" s="218"/>
      <c r="Y71" s="218"/>
      <c r="Z71" s="220"/>
      <c r="AA71" s="218"/>
      <c r="AB71" s="221"/>
      <c r="AC71" s="218"/>
      <c r="AD71" s="221"/>
      <c r="AE71" s="218"/>
      <c r="AF71" s="218"/>
      <c r="AG71" s="218"/>
      <c r="AH71" s="218"/>
      <c r="AI71" s="218"/>
      <c r="AJ71" s="218"/>
      <c r="AK71" s="218"/>
      <c r="AL71" s="218"/>
      <c r="AM71" s="218"/>
    </row>
    <row r="72" ht="15.75" customHeight="1">
      <c r="A72" s="56" t="s">
        <v>5978</v>
      </c>
      <c r="B72" s="56" t="s">
        <v>5979</v>
      </c>
      <c r="C72" s="56" t="str">
        <f>VLOOKUP(A72,'import Elazığ'!A:P,3,0)</f>
        <v>YANLIŞ</v>
      </c>
      <c r="D72" s="56" t="s">
        <v>1597</v>
      </c>
      <c r="E72" s="56">
        <f>VLOOKUP(A72,'import Elazığ'!A:P,5,0)</f>
        <v>2118</v>
      </c>
      <c r="F72" s="56" t="str">
        <f>VLOOKUP(A72,'import Elazığ'!A:P,6,0)</f>
        <v/>
      </c>
      <c r="G72" s="56">
        <f>VLOOKUP(A72,'import Elazığ'!A:P,7,0)</f>
        <v>0</v>
      </c>
      <c r="H72" s="56">
        <f>VLOOKUP(A72,'import Elazığ'!A:P,8,0)</f>
        <v>30</v>
      </c>
      <c r="I72" s="56">
        <f>VLOOKUP(A72,'import Elazığ'!A:P,9,0)</f>
        <v>30</v>
      </c>
      <c r="J72" s="216">
        <f>VLOOKUP(A72,'import Elazığ'!A:P,10,0)</f>
        <v>0</v>
      </c>
      <c r="K72" s="56" t="s">
        <v>6655</v>
      </c>
      <c r="L72" s="56">
        <v>4.245020108E9</v>
      </c>
      <c r="M72" s="56" t="s">
        <v>1350</v>
      </c>
      <c r="N72" s="56" t="s">
        <v>6355</v>
      </c>
      <c r="O72" s="56" t="s">
        <v>6656</v>
      </c>
      <c r="P72" s="217" t="str">
        <f>VLOOKUP(A72,'import Elazığ'!A:P,16,0)</f>
        <v>Geleneksel</v>
      </c>
      <c r="Q72" s="218" t="b">
        <v>0</v>
      </c>
      <c r="R72" s="218" t="s">
        <v>39</v>
      </c>
      <c r="S72" s="218" t="s">
        <v>73</v>
      </c>
      <c r="T72" s="207" t="s">
        <v>5936</v>
      </c>
      <c r="U72" s="227" t="s">
        <v>7011</v>
      </c>
      <c r="V72" s="220">
        <v>44522.0</v>
      </c>
      <c r="W72" s="220">
        <v>44524.0</v>
      </c>
      <c r="X72" s="218"/>
      <c r="Y72" s="218" t="s">
        <v>1353</v>
      </c>
      <c r="Z72" s="220">
        <v>44522.0</v>
      </c>
      <c r="AA72" s="218"/>
      <c r="AB72" s="221"/>
      <c r="AC72" s="218"/>
      <c r="AD72" s="221"/>
      <c r="AE72" s="218"/>
      <c r="AF72" s="218"/>
      <c r="AG72" s="218"/>
      <c r="AH72" s="218"/>
      <c r="AI72" s="218" t="s">
        <v>73</v>
      </c>
      <c r="AJ72" s="218"/>
      <c r="AK72" s="218"/>
      <c r="AL72" s="218"/>
      <c r="AM72" s="218"/>
    </row>
    <row r="73" ht="15.75" customHeight="1">
      <c r="A73" s="56" t="s">
        <v>6705</v>
      </c>
      <c r="B73" s="56" t="s">
        <v>6706</v>
      </c>
      <c r="C73" s="56" t="str">
        <f>VLOOKUP(A73,'import Elazığ'!A:P,3,0)</f>
        <v>DOĞRU</v>
      </c>
      <c r="D73" s="56" t="s">
        <v>1827</v>
      </c>
      <c r="E73" s="56">
        <f>VLOOKUP(A73,'import Elazığ'!A:P,5,0)</f>
        <v>263</v>
      </c>
      <c r="F73" s="56">
        <f>VLOOKUP(A73,'import Elazığ'!A:P,6,0)</f>
        <v>21</v>
      </c>
      <c r="G73" s="56">
        <f>VLOOKUP(A73,'import Elazığ'!A:P,7,0)</f>
        <v>0</v>
      </c>
      <c r="H73" s="56">
        <f>VLOOKUP(A73,'import Elazığ'!A:P,8,0)</f>
        <v>35</v>
      </c>
      <c r="I73" s="56">
        <f>VLOOKUP(A73,'import Elazığ'!A:P,9,0)</f>
        <v>35</v>
      </c>
      <c r="J73" s="216">
        <f>VLOOKUP(A73,'import Elazığ'!A:P,10,0)</f>
        <v>0</v>
      </c>
      <c r="K73" s="56" t="s">
        <v>6707</v>
      </c>
      <c r="L73" s="56">
        <v>4.245026293E9</v>
      </c>
      <c r="M73" s="56" t="s">
        <v>1350</v>
      </c>
      <c r="N73" s="56" t="s">
        <v>6521</v>
      </c>
      <c r="O73" s="56" t="s">
        <v>6708</v>
      </c>
      <c r="P73" s="217" t="str">
        <f>VLOOKUP(A73,'import Elazığ'!A:P,16,0)</f>
        <v>Geleneksel</v>
      </c>
      <c r="Q73" s="218" t="b">
        <v>0</v>
      </c>
      <c r="R73" s="218"/>
      <c r="S73" s="218"/>
      <c r="T73" s="207"/>
      <c r="U73" s="218"/>
      <c r="V73" s="220"/>
      <c r="W73" s="220"/>
      <c r="X73" s="218"/>
      <c r="Y73" s="218"/>
      <c r="Z73" s="220"/>
      <c r="AA73" s="218"/>
      <c r="AB73" s="221"/>
      <c r="AC73" s="218"/>
      <c r="AD73" s="221"/>
      <c r="AE73" s="218"/>
      <c r="AF73" s="218"/>
      <c r="AG73" s="218"/>
      <c r="AH73" s="218"/>
      <c r="AI73" s="218"/>
      <c r="AJ73" s="218"/>
      <c r="AK73" s="218"/>
      <c r="AL73" s="218"/>
      <c r="AM73" s="218"/>
    </row>
    <row r="74" ht="15.75" customHeight="1">
      <c r="A74" s="56" t="s">
        <v>6606</v>
      </c>
      <c r="B74" s="56" t="s">
        <v>6607</v>
      </c>
      <c r="C74" s="56" t="str">
        <f>VLOOKUP(A74,'import Elazığ'!A:P,3,0)</f>
        <v>YANLIŞ</v>
      </c>
      <c r="D74" s="56" t="s">
        <v>1507</v>
      </c>
      <c r="E74" s="56">
        <f>VLOOKUP(A74,'import Elazığ'!A:P,5,0)</f>
        <v>63</v>
      </c>
      <c r="F74" s="56" t="str">
        <f>VLOOKUP(A74,'import Elazığ'!A:P,6,0)</f>
        <v/>
      </c>
      <c r="G74" s="56">
        <f>VLOOKUP(A74,'import Elazığ'!A:P,7,0)</f>
        <v>0</v>
      </c>
      <c r="H74" s="56">
        <f>VLOOKUP(A74,'import Elazığ'!A:P,8,0)</f>
        <v>25</v>
      </c>
      <c r="I74" s="56">
        <f>VLOOKUP(A74,'import Elazığ'!A:P,9,0)</f>
        <v>25</v>
      </c>
      <c r="J74" s="216">
        <f>VLOOKUP(A74,'import Elazığ'!A:P,10,0)</f>
        <v>0</v>
      </c>
      <c r="K74" s="56" t="s">
        <v>6608</v>
      </c>
      <c r="L74" s="56">
        <v>5.525708223E9</v>
      </c>
      <c r="M74" s="56" t="s">
        <v>1350</v>
      </c>
      <c r="N74" s="56" t="s">
        <v>6371</v>
      </c>
      <c r="O74" s="56" t="s">
        <v>6609</v>
      </c>
      <c r="P74" s="217" t="str">
        <f>VLOOKUP(A74,'import Elazığ'!A:P,16,0)</f>
        <v>Geleneksel</v>
      </c>
      <c r="Q74" s="218" t="b">
        <v>0</v>
      </c>
      <c r="R74" s="218"/>
      <c r="S74" s="218"/>
      <c r="T74" s="218"/>
      <c r="U74" s="223"/>
      <c r="V74" s="220"/>
      <c r="W74" s="220"/>
      <c r="X74" s="218"/>
      <c r="Y74" s="218"/>
      <c r="Z74" s="220"/>
      <c r="AA74" s="218"/>
      <c r="AB74" s="221"/>
      <c r="AC74" s="218"/>
      <c r="AD74" s="221"/>
      <c r="AE74" s="218"/>
      <c r="AF74" s="218"/>
      <c r="AG74" s="218"/>
      <c r="AH74" s="218"/>
      <c r="AI74" s="218"/>
      <c r="AJ74" s="218"/>
      <c r="AK74" s="218"/>
      <c r="AL74" s="218"/>
      <c r="AM74" s="218"/>
    </row>
    <row r="75" ht="15.75" customHeight="1">
      <c r="A75" s="56" t="s">
        <v>6047</v>
      </c>
      <c r="B75" s="56" t="s">
        <v>6048</v>
      </c>
      <c r="C75" s="56" t="str">
        <f>VLOOKUP(A75,'import Elazığ'!A:P,3,0)</f>
        <v>DOĞRU</v>
      </c>
      <c r="D75" s="56" t="s">
        <v>1364</v>
      </c>
      <c r="E75" s="56">
        <f>VLOOKUP(A75,'import Elazığ'!A:P,5,0)</f>
        <v>88</v>
      </c>
      <c r="F75" s="56">
        <f>VLOOKUP(A75,'import Elazığ'!A:P,6,0)</f>
        <v>1</v>
      </c>
      <c r="G75" s="56">
        <f>VLOOKUP(A75,'import Elazığ'!A:P,7,0)</f>
        <v>0</v>
      </c>
      <c r="H75" s="56">
        <f>VLOOKUP(A75,'import Elazığ'!A:P,8,0)</f>
        <v>8</v>
      </c>
      <c r="I75" s="56">
        <f>VLOOKUP(A75,'import Elazığ'!A:P,9,0)</f>
        <v>8</v>
      </c>
      <c r="J75" s="216">
        <f>VLOOKUP(A75,'import Elazığ'!A:P,10,0)</f>
        <v>0</v>
      </c>
      <c r="K75" s="56" t="s">
        <v>6491</v>
      </c>
      <c r="L75" s="56">
        <v>5.353135619E9</v>
      </c>
      <c r="M75" s="56" t="s">
        <v>1350</v>
      </c>
      <c r="N75" s="56" t="s">
        <v>6361</v>
      </c>
      <c r="O75" s="56" t="s">
        <v>6051</v>
      </c>
      <c r="P75" s="217" t="str">
        <f>VLOOKUP(A75,'import Elazığ'!A:P,16,0)</f>
        <v>Geleneksel</v>
      </c>
      <c r="Q75" s="218" t="b">
        <v>0</v>
      </c>
      <c r="R75" s="218" t="s">
        <v>38</v>
      </c>
      <c r="S75" s="218" t="s">
        <v>66</v>
      </c>
      <c r="T75" s="207" t="s">
        <v>6004</v>
      </c>
      <c r="U75" s="218"/>
      <c r="V75" s="220">
        <v>44643.0</v>
      </c>
      <c r="W75" s="220">
        <v>44645.0</v>
      </c>
      <c r="X75" s="218"/>
      <c r="Y75" s="218" t="s">
        <v>1353</v>
      </c>
      <c r="Z75" s="220">
        <v>44643.0</v>
      </c>
      <c r="AA75" s="218"/>
      <c r="AB75" s="221"/>
      <c r="AC75" s="218"/>
      <c r="AD75" s="221"/>
      <c r="AE75" s="218"/>
      <c r="AF75" s="218"/>
      <c r="AG75" s="218"/>
      <c r="AH75" s="218"/>
      <c r="AI75" s="218" t="s">
        <v>66</v>
      </c>
      <c r="AJ75" s="218"/>
      <c r="AK75" s="218"/>
      <c r="AL75" s="218"/>
      <c r="AM75" s="218"/>
    </row>
    <row r="76" ht="15.75" customHeight="1">
      <c r="A76" s="56" t="s">
        <v>5946</v>
      </c>
      <c r="B76" s="56" t="s">
        <v>5947</v>
      </c>
      <c r="C76" s="56" t="str">
        <f>VLOOKUP(A76,'import Elazığ'!A:P,3,0)</f>
        <v>YANLIŞ</v>
      </c>
      <c r="D76" s="56" t="s">
        <v>1507</v>
      </c>
      <c r="E76" s="56">
        <f>VLOOKUP(A76,'import Elazığ'!A:P,5,0)</f>
        <v>29</v>
      </c>
      <c r="F76" s="56" t="str">
        <f>VLOOKUP(A76,'import Elazığ'!A:P,6,0)</f>
        <v/>
      </c>
      <c r="G76" s="56">
        <f>VLOOKUP(A76,'import Elazığ'!A:P,7,0)</f>
        <v>0</v>
      </c>
      <c r="H76" s="56">
        <f>VLOOKUP(A76,'import Elazığ'!A:P,8,0)</f>
        <v>9</v>
      </c>
      <c r="I76" s="56">
        <f>VLOOKUP(A76,'import Elazığ'!A:P,9,0)</f>
        <v>9</v>
      </c>
      <c r="J76" s="216">
        <f>VLOOKUP(A76,'import Elazığ'!A:P,10,0)</f>
        <v>0</v>
      </c>
      <c r="K76" s="56" t="s">
        <v>6452</v>
      </c>
      <c r="L76" s="56">
        <v>4.242250517E9</v>
      </c>
      <c r="M76" s="56" t="s">
        <v>1350</v>
      </c>
      <c r="N76" s="56" t="s">
        <v>7008</v>
      </c>
      <c r="O76" s="56" t="s">
        <v>6453</v>
      </c>
      <c r="P76" s="217" t="str">
        <f>VLOOKUP(A76,'import Elazığ'!A:P,16,0)</f>
        <v>Geleneksel</v>
      </c>
      <c r="Q76" s="218" t="b">
        <v>0</v>
      </c>
      <c r="R76" s="218" t="s">
        <v>39</v>
      </c>
      <c r="S76" s="218" t="s">
        <v>100</v>
      </c>
      <c r="T76" s="2" t="s">
        <v>5936</v>
      </c>
      <c r="U76" s="218" t="s">
        <v>7012</v>
      </c>
      <c r="V76" s="220">
        <v>44518.0</v>
      </c>
      <c r="W76" s="220">
        <v>44522.0</v>
      </c>
      <c r="X76" s="218"/>
      <c r="Y76" s="218" t="s">
        <v>1353</v>
      </c>
      <c r="Z76" s="220">
        <v>44518.0</v>
      </c>
      <c r="AA76" s="218"/>
      <c r="AB76" s="221"/>
      <c r="AC76" s="218"/>
      <c r="AD76" s="221"/>
      <c r="AE76" s="218"/>
      <c r="AF76" s="218"/>
      <c r="AG76" s="218"/>
      <c r="AH76" s="218"/>
      <c r="AI76" s="218" t="s">
        <v>100</v>
      </c>
      <c r="AJ76" s="218"/>
      <c r="AK76" s="218"/>
      <c r="AL76" s="218"/>
      <c r="AM76" s="218"/>
    </row>
    <row r="77" ht="15.75" customHeight="1">
      <c r="A77" s="56" t="s">
        <v>6386</v>
      </c>
      <c r="B77" s="56" t="s">
        <v>6387</v>
      </c>
      <c r="C77" s="56" t="str">
        <f>VLOOKUP(A77,'import Elazığ'!A:P,3,0)</f>
        <v>DOĞRU</v>
      </c>
      <c r="D77" s="56" t="s">
        <v>1597</v>
      </c>
      <c r="E77" s="56">
        <f>VLOOKUP(A77,'import Elazığ'!A:P,5,0)</f>
        <v>336</v>
      </c>
      <c r="F77" s="56">
        <f>VLOOKUP(A77,'import Elazığ'!A:P,6,0)</f>
        <v>6</v>
      </c>
      <c r="G77" s="56">
        <f>VLOOKUP(A77,'import Elazığ'!A:P,7,0)</f>
        <v>0</v>
      </c>
      <c r="H77" s="56">
        <f>VLOOKUP(A77,'import Elazığ'!A:P,8,0)</f>
        <v>37</v>
      </c>
      <c r="I77" s="56">
        <f>VLOOKUP(A77,'import Elazığ'!A:P,9,0)</f>
        <v>37</v>
      </c>
      <c r="J77" s="216">
        <f>VLOOKUP(A77,'import Elazığ'!A:P,10,0)</f>
        <v>0</v>
      </c>
      <c r="K77" s="56" t="s">
        <v>6388</v>
      </c>
      <c r="L77" s="56">
        <v>5.454244523E9</v>
      </c>
      <c r="M77" s="56" t="s">
        <v>1350</v>
      </c>
      <c r="N77" s="56" t="s">
        <v>6389</v>
      </c>
      <c r="O77" s="56" t="s">
        <v>6390</v>
      </c>
      <c r="P77" s="217" t="str">
        <f>VLOOKUP(A77,'import Elazığ'!A:P,16,0)</f>
        <v>Geleneksel</v>
      </c>
      <c r="Q77" s="218" t="b">
        <v>0</v>
      </c>
      <c r="R77" s="218"/>
      <c r="S77" s="218"/>
      <c r="T77" s="224"/>
      <c r="U77" s="218"/>
      <c r="V77" s="220"/>
      <c r="W77" s="220"/>
      <c r="X77" s="218"/>
      <c r="Y77" s="218"/>
      <c r="Z77" s="220"/>
      <c r="AA77" s="218"/>
      <c r="AB77" s="221"/>
      <c r="AC77" s="218"/>
      <c r="AD77" s="221"/>
      <c r="AE77" s="218"/>
      <c r="AF77" s="218"/>
      <c r="AG77" s="218"/>
      <c r="AH77" s="218"/>
      <c r="AI77" s="218"/>
      <c r="AJ77" s="218"/>
      <c r="AK77" s="218"/>
      <c r="AL77" s="218"/>
      <c r="AM77" s="218"/>
    </row>
    <row r="78" ht="15.75" customHeight="1">
      <c r="A78" s="56" t="s">
        <v>6959</v>
      </c>
      <c r="B78" s="56" t="s">
        <v>6960</v>
      </c>
      <c r="C78" s="56" t="str">
        <f>VLOOKUP(A78,'import Elazığ'!A:P,3,0)</f>
        <v>DOĞRU</v>
      </c>
      <c r="D78" s="56" t="s">
        <v>1597</v>
      </c>
      <c r="E78" s="56">
        <f>VLOOKUP(A78,'import Elazığ'!A:P,5,0)</f>
        <v>74</v>
      </c>
      <c r="F78" s="56">
        <f>VLOOKUP(A78,'import Elazığ'!A:P,6,0)</f>
        <v>10</v>
      </c>
      <c r="G78" s="56">
        <f>VLOOKUP(A78,'import Elazığ'!A:P,7,0)</f>
        <v>0</v>
      </c>
      <c r="H78" s="56">
        <f>VLOOKUP(A78,'import Elazığ'!A:P,8,0)</f>
        <v>15</v>
      </c>
      <c r="I78" s="56">
        <f>VLOOKUP(A78,'import Elazığ'!A:P,9,0)</f>
        <v>15</v>
      </c>
      <c r="J78" s="216">
        <f>VLOOKUP(A78,'import Elazığ'!A:P,10,0)</f>
        <v>0</v>
      </c>
      <c r="K78" s="56" t="s">
        <v>6961</v>
      </c>
      <c r="L78" s="56">
        <v>4.242479222E9</v>
      </c>
      <c r="M78" s="56" t="s">
        <v>1350</v>
      </c>
      <c r="N78" s="56" t="s">
        <v>6355</v>
      </c>
      <c r="O78" s="56" t="s">
        <v>6962</v>
      </c>
      <c r="P78" s="217" t="str">
        <f>VLOOKUP(A78,'import Elazığ'!A:P,16,0)</f>
        <v>Geleneksel</v>
      </c>
      <c r="Q78" s="218" t="b">
        <v>0</v>
      </c>
      <c r="R78" s="218"/>
      <c r="S78" s="218"/>
      <c r="T78" s="207"/>
      <c r="U78" s="218"/>
      <c r="V78" s="220"/>
      <c r="W78" s="220"/>
      <c r="X78" s="218"/>
      <c r="Y78" s="218"/>
      <c r="Z78" s="220"/>
      <c r="AA78" s="218"/>
      <c r="AB78" s="221"/>
      <c r="AC78" s="218"/>
      <c r="AD78" s="221"/>
      <c r="AE78" s="218"/>
      <c r="AF78" s="218"/>
      <c r="AG78" s="218"/>
      <c r="AH78" s="218"/>
      <c r="AI78" s="218"/>
      <c r="AJ78" s="218"/>
      <c r="AK78" s="218"/>
      <c r="AL78" s="218"/>
      <c r="AM78" s="218"/>
    </row>
    <row r="79" ht="15.75" customHeight="1">
      <c r="A79" s="211" t="s">
        <v>6861</v>
      </c>
      <c r="B79" s="211" t="s">
        <v>6862</v>
      </c>
      <c r="C79" s="56" t="str">
        <f>VLOOKUP(A79,'import Elazığ'!A:P,3,0)</f>
        <v>DOĞRU</v>
      </c>
      <c r="D79" s="211" t="s">
        <v>1364</v>
      </c>
      <c r="E79" s="56">
        <f>VLOOKUP(A79,'import Elazığ'!A:P,5,0)</f>
        <v>45</v>
      </c>
      <c r="F79" s="56">
        <f>VLOOKUP(A79,'import Elazığ'!A:P,6,0)</f>
        <v>18</v>
      </c>
      <c r="G79" s="56">
        <f>VLOOKUP(A79,'import Elazığ'!A:P,7,0)</f>
        <v>0</v>
      </c>
      <c r="H79" s="56">
        <f>VLOOKUP(A79,'import Elazığ'!A:P,8,0)</f>
        <v>25</v>
      </c>
      <c r="I79" s="56">
        <f>VLOOKUP(A79,'import Elazığ'!A:P,9,0)</f>
        <v>25</v>
      </c>
      <c r="J79" s="216">
        <f>VLOOKUP(A79,'import Elazığ'!A:P,10,0)</f>
        <v>0</v>
      </c>
      <c r="K79" s="211" t="s">
        <v>6863</v>
      </c>
      <c r="L79" s="211">
        <v>4.2450366E9</v>
      </c>
      <c r="M79" s="211" t="s">
        <v>1350</v>
      </c>
      <c r="N79" s="211" t="s">
        <v>6744</v>
      </c>
      <c r="O79" s="211" t="s">
        <v>6864</v>
      </c>
      <c r="P79" s="217" t="str">
        <f>VLOOKUP(A79,'import Elazığ'!A:P,16,0)</f>
        <v>Geleneksel</v>
      </c>
      <c r="Q79" s="218" t="b">
        <v>0</v>
      </c>
      <c r="R79" s="218"/>
      <c r="S79" s="218"/>
      <c r="T79" s="137"/>
      <c r="U79" s="218"/>
      <c r="V79" s="220"/>
      <c r="W79" s="220"/>
      <c r="X79" s="218"/>
      <c r="Y79" s="218"/>
      <c r="Z79" s="220"/>
      <c r="AA79" s="218"/>
      <c r="AB79" s="221"/>
      <c r="AC79" s="218"/>
      <c r="AD79" s="221"/>
      <c r="AE79" s="218"/>
      <c r="AF79" s="218"/>
      <c r="AG79" s="218"/>
      <c r="AH79" s="218"/>
      <c r="AI79" s="218"/>
      <c r="AJ79" s="218"/>
      <c r="AK79" s="218"/>
      <c r="AL79" s="218"/>
      <c r="AM79" s="218"/>
    </row>
    <row r="80" ht="15.75" customHeight="1">
      <c r="A80" s="56" t="s">
        <v>6661</v>
      </c>
      <c r="B80" s="56" t="s">
        <v>6662</v>
      </c>
      <c r="C80" s="56" t="str">
        <f>VLOOKUP(A80,'import Elazığ'!A:P,3,0)</f>
        <v>DOĞRU</v>
      </c>
      <c r="D80" s="56" t="s">
        <v>1364</v>
      </c>
      <c r="E80" s="56">
        <f>VLOOKUP(A80,'import Elazığ'!A:P,5,0)</f>
        <v>205</v>
      </c>
      <c r="F80" s="56">
        <f>VLOOKUP(A80,'import Elazığ'!A:P,6,0)</f>
        <v>6</v>
      </c>
      <c r="G80" s="56">
        <f>VLOOKUP(A80,'import Elazığ'!A:P,7,0)</f>
        <v>0</v>
      </c>
      <c r="H80" s="56">
        <f>VLOOKUP(A80,'import Elazığ'!A:P,8,0)</f>
        <v>4</v>
      </c>
      <c r="I80" s="56">
        <f>VLOOKUP(A80,'import Elazığ'!A:P,9,0)</f>
        <v>4</v>
      </c>
      <c r="J80" s="216">
        <f>VLOOKUP(A80,'import Elazığ'!A:P,10,0)</f>
        <v>0</v>
      </c>
      <c r="K80" s="56" t="s">
        <v>6663</v>
      </c>
      <c r="L80" s="56">
        <v>4.242472345E9</v>
      </c>
      <c r="M80" s="56" t="s">
        <v>1350</v>
      </c>
      <c r="N80" s="56" t="s">
        <v>1565</v>
      </c>
      <c r="O80" s="56" t="s">
        <v>6664</v>
      </c>
      <c r="P80" s="217" t="str">
        <f>VLOOKUP(A80,'import Elazığ'!A:P,16,0)</f>
        <v>Geleneksel</v>
      </c>
      <c r="Q80" s="218" t="b">
        <v>0</v>
      </c>
      <c r="R80" s="218"/>
      <c r="S80" s="218"/>
      <c r="T80" s="218"/>
      <c r="U80" s="218"/>
      <c r="V80" s="220"/>
      <c r="W80" s="220"/>
      <c r="X80" s="218"/>
      <c r="Y80" s="218"/>
      <c r="Z80" s="220"/>
      <c r="AA80" s="218"/>
      <c r="AB80" s="221"/>
      <c r="AC80" s="218"/>
      <c r="AD80" s="221"/>
      <c r="AE80" s="218"/>
      <c r="AF80" s="218"/>
      <c r="AG80" s="218"/>
      <c r="AH80" s="218"/>
      <c r="AI80" s="218"/>
      <c r="AJ80" s="218"/>
      <c r="AK80" s="218"/>
      <c r="AL80" s="218"/>
      <c r="AM80" s="218"/>
    </row>
    <row r="81" ht="15.75" customHeight="1">
      <c r="A81" s="56" t="s">
        <v>6037</v>
      </c>
      <c r="B81" s="56" t="s">
        <v>6038</v>
      </c>
      <c r="C81" s="56" t="str">
        <f>VLOOKUP(A81,'import Elazığ'!A:P,3,0)</f>
        <v>DOĞRU</v>
      </c>
      <c r="D81" s="56" t="s">
        <v>1364</v>
      </c>
      <c r="E81" s="56">
        <f>VLOOKUP(A81,'import Elazığ'!A:P,5,0)</f>
        <v>573</v>
      </c>
      <c r="F81" s="56">
        <f>VLOOKUP(A81,'import Elazığ'!A:P,6,0)</f>
        <v>56</v>
      </c>
      <c r="G81" s="56">
        <f>VLOOKUP(A81,'import Elazığ'!A:P,7,0)</f>
        <v>0</v>
      </c>
      <c r="H81" s="56">
        <f>VLOOKUP(A81,'import Elazığ'!A:P,8,0)</f>
        <v>11</v>
      </c>
      <c r="I81" s="56">
        <f>VLOOKUP(A81,'import Elazığ'!A:P,9,0)</f>
        <v>11</v>
      </c>
      <c r="J81" s="216">
        <f>VLOOKUP(A81,'import Elazığ'!A:P,10,0)</f>
        <v>0</v>
      </c>
      <c r="K81" s="56" t="s">
        <v>6852</v>
      </c>
      <c r="L81" s="56">
        <v>5.31366891E9</v>
      </c>
      <c r="M81" s="56" t="s">
        <v>1350</v>
      </c>
      <c r="N81" s="56" t="s">
        <v>6389</v>
      </c>
      <c r="O81" s="56" t="s">
        <v>6041</v>
      </c>
      <c r="P81" s="217" t="str">
        <f>VLOOKUP(A81,'import Elazığ'!A:P,16,0)</f>
        <v>Geleneksel</v>
      </c>
      <c r="Q81" s="218" t="b">
        <v>0</v>
      </c>
      <c r="R81" s="218" t="s">
        <v>39</v>
      </c>
      <c r="S81" s="218" t="s">
        <v>66</v>
      </c>
      <c r="T81" s="207" t="s">
        <v>6004</v>
      </c>
      <c r="U81" s="218"/>
      <c r="V81" s="220">
        <v>44643.0</v>
      </c>
      <c r="W81" s="220">
        <v>44644.0</v>
      </c>
      <c r="X81" s="218"/>
      <c r="Y81" s="218" t="s">
        <v>1353</v>
      </c>
      <c r="Z81" s="220">
        <v>44643.0</v>
      </c>
      <c r="AA81" s="218"/>
      <c r="AB81" s="221"/>
      <c r="AC81" s="218"/>
      <c r="AD81" s="221"/>
      <c r="AE81" s="218"/>
      <c r="AF81" s="218"/>
      <c r="AG81" s="218"/>
      <c r="AH81" s="218"/>
      <c r="AI81" s="218" t="s">
        <v>66</v>
      </c>
      <c r="AJ81" s="218"/>
      <c r="AK81" s="218"/>
      <c r="AL81" s="218"/>
      <c r="AM81" s="218"/>
    </row>
    <row r="82" ht="15.75" customHeight="1">
      <c r="A82" s="56" t="s">
        <v>6614</v>
      </c>
      <c r="B82" s="56" t="s">
        <v>6615</v>
      </c>
      <c r="C82" s="56" t="str">
        <f>VLOOKUP(A82,'import Elazığ'!A:P,3,0)</f>
        <v>YANLIŞ</v>
      </c>
      <c r="D82" s="56" t="s">
        <v>1507</v>
      </c>
      <c r="E82" s="56">
        <f>VLOOKUP(A82,'import Elazığ'!A:P,5,0)</f>
        <v>131</v>
      </c>
      <c r="F82" s="56" t="str">
        <f>VLOOKUP(A82,'import Elazığ'!A:P,6,0)</f>
        <v/>
      </c>
      <c r="G82" s="56">
        <f>VLOOKUP(A82,'import Elazığ'!A:P,7,0)</f>
        <v>0</v>
      </c>
      <c r="H82" s="56">
        <f>VLOOKUP(A82,'import Elazığ'!A:P,8,0)</f>
        <v>26</v>
      </c>
      <c r="I82" s="56">
        <f>VLOOKUP(A82,'import Elazığ'!A:P,9,0)</f>
        <v>26</v>
      </c>
      <c r="J82" s="216">
        <f>VLOOKUP(A82,'import Elazığ'!A:P,10,0)</f>
        <v>0</v>
      </c>
      <c r="K82" s="56" t="s">
        <v>6616</v>
      </c>
      <c r="L82" s="56">
        <v>5.411232623E9</v>
      </c>
      <c r="M82" s="56" t="s">
        <v>1350</v>
      </c>
      <c r="N82" s="56" t="s">
        <v>6366</v>
      </c>
      <c r="O82" s="56" t="s">
        <v>6617</v>
      </c>
      <c r="P82" s="217" t="str">
        <f>VLOOKUP(A82,'import Elazığ'!A:P,16,0)</f>
        <v>Geleneksel</v>
      </c>
      <c r="Q82" s="218" t="b">
        <v>0</v>
      </c>
      <c r="R82" s="218" t="s">
        <v>32</v>
      </c>
      <c r="S82" s="218"/>
      <c r="T82" s="218"/>
      <c r="U82" s="218" t="s">
        <v>4503</v>
      </c>
      <c r="V82" s="220"/>
      <c r="W82" s="220"/>
      <c r="X82" s="218"/>
      <c r="Y82" s="218"/>
      <c r="Z82" s="220"/>
      <c r="AA82" s="218"/>
      <c r="AB82" s="221"/>
      <c r="AC82" s="218"/>
      <c r="AD82" s="221"/>
      <c r="AE82" s="218"/>
      <c r="AF82" s="218"/>
      <c r="AG82" s="218"/>
      <c r="AH82" s="218"/>
      <c r="AI82" s="218"/>
      <c r="AJ82" s="218"/>
      <c r="AK82" s="218"/>
      <c r="AL82" s="218"/>
      <c r="AM82" s="218"/>
    </row>
    <row r="83" ht="15.75" customHeight="1">
      <c r="A83" s="56" t="s">
        <v>6486</v>
      </c>
      <c r="B83" s="56" t="s">
        <v>6487</v>
      </c>
      <c r="C83" s="56" t="str">
        <f>VLOOKUP(A83,'import Elazığ'!A:P,3,0)</f>
        <v>DOĞRU</v>
      </c>
      <c r="D83" s="56" t="s">
        <v>1507</v>
      </c>
      <c r="E83" s="56">
        <f>VLOOKUP(A83,'import Elazığ'!A:P,5,0)</f>
        <v>176</v>
      </c>
      <c r="F83" s="56">
        <f>VLOOKUP(A83,'import Elazığ'!A:P,6,0)</f>
        <v>17</v>
      </c>
      <c r="G83" s="56">
        <f>VLOOKUP(A83,'import Elazığ'!A:P,7,0)</f>
        <v>5</v>
      </c>
      <c r="H83" s="56">
        <f>VLOOKUP(A83,'import Elazığ'!A:P,8,0)</f>
        <v>8</v>
      </c>
      <c r="I83" s="56">
        <f>VLOOKUP(A83,'import Elazığ'!A:P,9,0)</f>
        <v>13</v>
      </c>
      <c r="J83" s="216">
        <f>VLOOKUP(A83,'import Elazığ'!A:P,10,0)</f>
        <v>0.384615</v>
      </c>
      <c r="K83" s="56" t="s">
        <v>6488</v>
      </c>
      <c r="L83" s="56">
        <v>4.2423823E9</v>
      </c>
      <c r="M83" s="56" t="s">
        <v>1350</v>
      </c>
      <c r="N83" s="56" t="s">
        <v>7008</v>
      </c>
      <c r="O83" s="56" t="s">
        <v>6489</v>
      </c>
      <c r="P83" s="217" t="str">
        <f>VLOOKUP(A83,'import Elazığ'!A:P,16,0)</f>
        <v>Geleneksel</v>
      </c>
      <c r="Q83" s="218" t="b">
        <v>0</v>
      </c>
      <c r="R83" s="218"/>
      <c r="S83" s="218"/>
      <c r="T83" s="2"/>
      <c r="U83" s="218"/>
      <c r="V83" s="220"/>
      <c r="W83" s="220"/>
      <c r="X83" s="218"/>
      <c r="Y83" s="218"/>
      <c r="Z83" s="220"/>
      <c r="AA83" s="218"/>
      <c r="AB83" s="221"/>
      <c r="AC83" s="218"/>
      <c r="AD83" s="221"/>
      <c r="AE83" s="218"/>
      <c r="AF83" s="218"/>
      <c r="AG83" s="218"/>
      <c r="AH83" s="218"/>
      <c r="AI83" s="218"/>
      <c r="AJ83" s="218"/>
      <c r="AK83" s="218"/>
      <c r="AL83" s="218"/>
      <c r="AM83" s="218"/>
    </row>
    <row r="84" ht="15.75" customHeight="1">
      <c r="A84" s="56" t="s">
        <v>6373</v>
      </c>
      <c r="B84" s="56" t="s">
        <v>6374</v>
      </c>
      <c r="C84" s="56" t="str">
        <f>VLOOKUP(A84,'import Elazığ'!A:P,3,0)</f>
        <v>DOĞRU</v>
      </c>
      <c r="D84" s="56" t="s">
        <v>1378</v>
      </c>
      <c r="E84" s="56">
        <f>VLOOKUP(A84,'import Elazığ'!A:P,5,0)</f>
        <v>5160</v>
      </c>
      <c r="F84" s="56">
        <f>VLOOKUP(A84,'import Elazığ'!A:P,6,0)</f>
        <v>175</v>
      </c>
      <c r="G84" s="56">
        <f>VLOOKUP(A84,'import Elazığ'!A:P,7,0)</f>
        <v>0</v>
      </c>
      <c r="H84" s="56">
        <f>VLOOKUP(A84,'import Elazığ'!A:P,8,0)</f>
        <v>54</v>
      </c>
      <c r="I84" s="56">
        <f>VLOOKUP(A84,'import Elazığ'!A:P,9,0)</f>
        <v>54</v>
      </c>
      <c r="J84" s="216">
        <f>VLOOKUP(A84,'import Elazığ'!A:P,10,0)</f>
        <v>0</v>
      </c>
      <c r="K84" s="56" t="s">
        <v>6375</v>
      </c>
      <c r="L84" s="56">
        <v>5.52248204E9</v>
      </c>
      <c r="M84" s="56" t="s">
        <v>1350</v>
      </c>
      <c r="N84" s="56" t="s">
        <v>6389</v>
      </c>
      <c r="O84" s="56" t="s">
        <v>6376</v>
      </c>
      <c r="P84" s="217" t="str">
        <f>VLOOKUP(A84,'import Elazığ'!A:P,16,0)</f>
        <v>Geleneksel</v>
      </c>
      <c r="Q84" s="218" t="b">
        <v>0</v>
      </c>
      <c r="R84" s="218"/>
      <c r="S84" s="218"/>
      <c r="T84" s="224"/>
      <c r="U84" s="218"/>
      <c r="V84" s="220"/>
      <c r="W84" s="220"/>
      <c r="X84" s="218"/>
      <c r="Y84" s="218"/>
      <c r="Z84" s="220"/>
      <c r="AA84" s="218"/>
      <c r="AB84" s="221"/>
      <c r="AC84" s="218"/>
      <c r="AD84" s="221"/>
      <c r="AE84" s="218"/>
      <c r="AF84" s="218"/>
      <c r="AG84" s="218"/>
      <c r="AH84" s="218"/>
      <c r="AI84" s="218"/>
      <c r="AJ84" s="218"/>
      <c r="AK84" s="218"/>
      <c r="AL84" s="218"/>
      <c r="AM84" s="218"/>
    </row>
    <row r="85" ht="15.75" customHeight="1">
      <c r="A85" s="56" t="s">
        <v>6953</v>
      </c>
      <c r="B85" s="56" t="s">
        <v>6954</v>
      </c>
      <c r="C85" s="56" t="str">
        <f>VLOOKUP(A85,'import Elazığ'!A:P,3,0)</f>
        <v>DOĞRU</v>
      </c>
      <c r="D85" s="56" t="s">
        <v>1827</v>
      </c>
      <c r="E85" s="56">
        <f>VLOOKUP(A85,'import Elazığ'!A:P,5,0)</f>
        <v>156</v>
      </c>
      <c r="F85" s="56">
        <f>VLOOKUP(A85,'import Elazığ'!A:P,6,0)</f>
        <v>29</v>
      </c>
      <c r="G85" s="56">
        <f>VLOOKUP(A85,'import Elazığ'!A:P,7,0)</f>
        <v>0</v>
      </c>
      <c r="H85" s="56">
        <f>VLOOKUP(A85,'import Elazığ'!A:P,8,0)</f>
        <v>62</v>
      </c>
      <c r="I85" s="56">
        <f>VLOOKUP(A85,'import Elazığ'!A:P,9,0)</f>
        <v>62</v>
      </c>
      <c r="J85" s="216">
        <f>VLOOKUP(A85,'import Elazığ'!A:P,10,0)</f>
        <v>0</v>
      </c>
      <c r="K85" s="56" t="s">
        <v>6955</v>
      </c>
      <c r="L85" s="56">
        <v>4.24238887E9</v>
      </c>
      <c r="M85" s="56" t="s">
        <v>1350</v>
      </c>
      <c r="N85" s="56" t="s">
        <v>6389</v>
      </c>
      <c r="O85" s="56" t="s">
        <v>6956</v>
      </c>
      <c r="P85" s="217" t="str">
        <f>VLOOKUP(A85,'import Elazığ'!A:P,16,0)</f>
        <v>Geleneksel</v>
      </c>
      <c r="Q85" s="218" t="b">
        <v>0</v>
      </c>
      <c r="R85" s="218"/>
      <c r="S85" s="218"/>
      <c r="T85" s="29"/>
      <c r="U85" s="218"/>
      <c r="V85" s="220"/>
      <c r="W85" s="220"/>
      <c r="X85" s="218"/>
      <c r="Y85" s="218"/>
      <c r="Z85" s="220"/>
      <c r="AA85" s="218"/>
      <c r="AB85" s="221"/>
      <c r="AC85" s="218"/>
      <c r="AD85" s="221"/>
      <c r="AE85" s="218"/>
      <c r="AF85" s="218"/>
      <c r="AG85" s="218"/>
      <c r="AH85" s="218"/>
      <c r="AI85" s="218"/>
      <c r="AJ85" s="218"/>
      <c r="AK85" s="218"/>
      <c r="AL85" s="218"/>
      <c r="AM85" s="218"/>
    </row>
    <row r="86" ht="15.75" customHeight="1">
      <c r="A86" s="211" t="s">
        <v>6963</v>
      </c>
      <c r="B86" s="211" t="s">
        <v>6964</v>
      </c>
      <c r="C86" s="56" t="str">
        <f>VLOOKUP(A86,'import Elazığ'!A:P,3,0)</f>
        <v>DOĞRU</v>
      </c>
      <c r="D86" s="211" t="s">
        <v>1370</v>
      </c>
      <c r="E86" s="56" t="str">
        <f>VLOOKUP(A86,'import Elazığ'!A:P,5,0)</f>
        <v/>
      </c>
      <c r="F86" s="56" t="str">
        <f>VLOOKUP(A86,'import Elazığ'!A:P,6,0)</f>
        <v/>
      </c>
      <c r="G86" s="56">
        <f>VLOOKUP(A86,'import Elazığ'!A:P,7,0)</f>
        <v>0</v>
      </c>
      <c r="H86" s="56">
        <f>VLOOKUP(A86,'import Elazığ'!A:P,8,0)</f>
        <v>13</v>
      </c>
      <c r="I86" s="56">
        <f>VLOOKUP(A86,'import Elazığ'!A:P,9,0)</f>
        <v>13</v>
      </c>
      <c r="J86" s="216">
        <f>VLOOKUP(A86,'import Elazığ'!A:P,10,0)</f>
        <v>0</v>
      </c>
      <c r="K86" s="211" t="s">
        <v>6955</v>
      </c>
      <c r="L86" s="211">
        <v>4.24503606E9</v>
      </c>
      <c r="M86" s="211" t="s">
        <v>1350</v>
      </c>
      <c r="N86" s="211" t="s">
        <v>6355</v>
      </c>
      <c r="O86" s="211" t="s">
        <v>6965</v>
      </c>
      <c r="P86" s="217" t="str">
        <f>VLOOKUP(A86,'import Elazığ'!A:P,16,0)</f>
        <v>Geleneksel</v>
      </c>
      <c r="Q86" s="218" t="b">
        <v>0</v>
      </c>
      <c r="R86" s="218"/>
      <c r="S86" s="218"/>
      <c r="T86" s="1"/>
      <c r="U86" s="218"/>
      <c r="V86" s="220"/>
      <c r="W86" s="220"/>
      <c r="X86" s="218"/>
      <c r="Y86" s="218"/>
      <c r="Z86" s="220"/>
      <c r="AA86" s="218"/>
      <c r="AB86" s="221"/>
      <c r="AC86" s="218"/>
      <c r="AD86" s="221"/>
      <c r="AE86" s="218"/>
      <c r="AF86" s="218"/>
      <c r="AG86" s="218"/>
      <c r="AH86" s="218"/>
      <c r="AI86" s="218"/>
      <c r="AJ86" s="218"/>
      <c r="AK86" s="218"/>
      <c r="AL86" s="218"/>
      <c r="AM86" s="218"/>
    </row>
    <row r="87" ht="15.75" customHeight="1">
      <c r="A87" s="56" t="s">
        <v>6523</v>
      </c>
      <c r="B87" s="56" t="s">
        <v>6524</v>
      </c>
      <c r="C87" s="56" t="str">
        <f>VLOOKUP(A87,'import Elazığ'!A:P,3,0)</f>
        <v>DOĞRU</v>
      </c>
      <c r="D87" s="56" t="s">
        <v>1827</v>
      </c>
      <c r="E87" s="56">
        <f>VLOOKUP(A87,'import Elazığ'!A:P,5,0)</f>
        <v>383</v>
      </c>
      <c r="F87" s="56">
        <f>VLOOKUP(A87,'import Elazığ'!A:P,6,0)</f>
        <v>12</v>
      </c>
      <c r="G87" s="56">
        <f>VLOOKUP(A87,'import Elazığ'!A:P,7,0)</f>
        <v>0</v>
      </c>
      <c r="H87" s="56">
        <f>VLOOKUP(A87,'import Elazığ'!A:P,8,0)</f>
        <v>30</v>
      </c>
      <c r="I87" s="56">
        <f>VLOOKUP(A87,'import Elazığ'!A:P,9,0)</f>
        <v>30</v>
      </c>
      <c r="J87" s="216">
        <f>VLOOKUP(A87,'import Elazığ'!A:P,10,0)</f>
        <v>0</v>
      </c>
      <c r="K87" s="56" t="s">
        <v>6525</v>
      </c>
      <c r="L87" s="56">
        <v>4.24238202E9</v>
      </c>
      <c r="M87" s="56" t="s">
        <v>1350</v>
      </c>
      <c r="N87" s="56" t="s">
        <v>1565</v>
      </c>
      <c r="O87" s="56" t="s">
        <v>6526</v>
      </c>
      <c r="P87" s="217" t="str">
        <f>VLOOKUP(A87,'import Elazığ'!A:P,16,0)</f>
        <v>Geleneksel</v>
      </c>
      <c r="Q87" s="218" t="b">
        <v>0</v>
      </c>
      <c r="R87" s="218" t="s">
        <v>33</v>
      </c>
      <c r="S87" s="218"/>
      <c r="T87" s="218"/>
      <c r="U87" s="218"/>
      <c r="V87" s="220"/>
      <c r="W87" s="220"/>
      <c r="X87" s="218"/>
      <c r="Y87" s="218"/>
      <c r="Z87" s="220"/>
      <c r="AA87" s="218"/>
      <c r="AB87" s="221"/>
      <c r="AC87" s="218"/>
      <c r="AD87" s="221"/>
      <c r="AE87" s="218"/>
      <c r="AF87" s="218"/>
      <c r="AG87" s="218"/>
      <c r="AH87" s="218"/>
      <c r="AI87" s="218"/>
      <c r="AJ87" s="218"/>
      <c r="AK87" s="218"/>
      <c r="AL87" s="218"/>
      <c r="AM87" s="218"/>
    </row>
    <row r="88" ht="15.75" customHeight="1">
      <c r="A88" s="56" t="s">
        <v>6071</v>
      </c>
      <c r="B88" s="56" t="s">
        <v>6072</v>
      </c>
      <c r="C88" s="56" t="str">
        <f>VLOOKUP(A88,'import Elazığ'!A:P,3,0)</f>
        <v>DOĞRU</v>
      </c>
      <c r="D88" s="56" t="s">
        <v>1789</v>
      </c>
      <c r="E88" s="56">
        <f>VLOOKUP(A88,'import Elazığ'!A:P,5,0)</f>
        <v>498</v>
      </c>
      <c r="F88" s="56">
        <f>VLOOKUP(A88,'import Elazığ'!A:P,6,0)</f>
        <v>25</v>
      </c>
      <c r="G88" s="56">
        <f>VLOOKUP(A88,'import Elazığ'!A:P,7,0)</f>
        <v>0</v>
      </c>
      <c r="H88" s="56">
        <f>VLOOKUP(A88,'import Elazığ'!A:P,8,0)</f>
        <v>11</v>
      </c>
      <c r="I88" s="56">
        <f>VLOOKUP(A88,'import Elazığ'!A:P,9,0)</f>
        <v>11</v>
      </c>
      <c r="J88" s="216">
        <f>VLOOKUP(A88,'import Elazığ'!A:P,10,0)</f>
        <v>0</v>
      </c>
      <c r="K88" s="56" t="s">
        <v>6665</v>
      </c>
      <c r="L88" s="56">
        <v>4.242184318E9</v>
      </c>
      <c r="M88" s="56" t="s">
        <v>1350</v>
      </c>
      <c r="N88" s="56" t="s">
        <v>6371</v>
      </c>
      <c r="O88" s="56" t="s">
        <v>6075</v>
      </c>
      <c r="P88" s="217" t="str">
        <f>VLOOKUP(A88,'import Elazığ'!A:P,16,0)</f>
        <v>Geleneksel</v>
      </c>
      <c r="Q88" s="218" t="b">
        <v>0</v>
      </c>
      <c r="R88" s="218" t="s">
        <v>38</v>
      </c>
      <c r="S88" s="218" t="s">
        <v>66</v>
      </c>
      <c r="T88" s="137" t="s">
        <v>6004</v>
      </c>
      <c r="U88" s="218">
        <v>5.372885587E9</v>
      </c>
      <c r="V88" s="220">
        <v>44659.0</v>
      </c>
      <c r="W88" s="220">
        <v>44662.0</v>
      </c>
      <c r="X88" s="218"/>
      <c r="Y88" s="218" t="s">
        <v>1353</v>
      </c>
      <c r="Z88" s="220">
        <v>44659.0</v>
      </c>
      <c r="AA88" s="218"/>
      <c r="AB88" s="221"/>
      <c r="AC88" s="218"/>
      <c r="AD88" s="221"/>
      <c r="AE88" s="218"/>
      <c r="AF88" s="218"/>
      <c r="AG88" s="218"/>
      <c r="AH88" s="218"/>
      <c r="AI88" s="218" t="s">
        <v>66</v>
      </c>
      <c r="AJ88" s="218"/>
      <c r="AK88" s="218"/>
      <c r="AL88" s="218"/>
      <c r="AM88" s="218"/>
    </row>
    <row r="89" ht="15.75" customHeight="1">
      <c r="A89" s="56" t="s">
        <v>6701</v>
      </c>
      <c r="B89" s="56" t="s">
        <v>6702</v>
      </c>
      <c r="C89" s="56" t="str">
        <f>VLOOKUP(A89,'import Elazığ'!A:P,3,0)</f>
        <v>DOĞRU</v>
      </c>
      <c r="D89" s="56" t="s">
        <v>1507</v>
      </c>
      <c r="E89" s="56">
        <f>VLOOKUP(A89,'import Elazığ'!A:P,5,0)</f>
        <v>196</v>
      </c>
      <c r="F89" s="56">
        <f>VLOOKUP(A89,'import Elazığ'!A:P,6,0)</f>
        <v>33</v>
      </c>
      <c r="G89" s="56">
        <f>VLOOKUP(A89,'import Elazığ'!A:P,7,0)</f>
        <v>0</v>
      </c>
      <c r="H89" s="56">
        <f>VLOOKUP(A89,'import Elazığ'!A:P,8,0)</f>
        <v>29</v>
      </c>
      <c r="I89" s="56">
        <f>VLOOKUP(A89,'import Elazığ'!A:P,9,0)</f>
        <v>29</v>
      </c>
      <c r="J89" s="216">
        <f>VLOOKUP(A89,'import Elazığ'!A:P,10,0)</f>
        <v>0</v>
      </c>
      <c r="K89" s="56" t="s">
        <v>6703</v>
      </c>
      <c r="L89" s="56">
        <v>5.377375379E9</v>
      </c>
      <c r="M89" s="56" t="s">
        <v>1350</v>
      </c>
      <c r="N89" s="56" t="s">
        <v>6355</v>
      </c>
      <c r="O89" s="56" t="s">
        <v>6704</v>
      </c>
      <c r="P89" s="217" t="str">
        <f>VLOOKUP(A89,'import Elazığ'!A:P,16,0)</f>
        <v>Geleneksel</v>
      </c>
      <c r="Q89" s="218" t="b">
        <v>0</v>
      </c>
      <c r="R89" s="218"/>
      <c r="S89" s="218"/>
      <c r="T89" s="137"/>
      <c r="U89" s="218" t="s">
        <v>7013</v>
      </c>
      <c r="V89" s="220"/>
      <c r="W89" s="220"/>
      <c r="X89" s="218"/>
      <c r="Y89" s="218" t="s">
        <v>31</v>
      </c>
      <c r="Z89" s="220">
        <v>44624.0</v>
      </c>
      <c r="AA89" s="218"/>
      <c r="AB89" s="221"/>
      <c r="AC89" s="218"/>
      <c r="AD89" s="221"/>
      <c r="AE89" s="218"/>
      <c r="AF89" s="218"/>
      <c r="AG89" s="218"/>
      <c r="AH89" s="218"/>
      <c r="AI89" s="218" t="s">
        <v>66</v>
      </c>
      <c r="AJ89" s="218"/>
      <c r="AK89" s="218"/>
      <c r="AL89" s="218"/>
      <c r="AM89" s="218"/>
    </row>
    <row r="90" ht="15.75" customHeight="1">
      <c r="A90" s="56" t="s">
        <v>6572</v>
      </c>
      <c r="B90" s="56" t="s">
        <v>6573</v>
      </c>
      <c r="C90" s="56" t="str">
        <f>VLOOKUP(A90,'import Elazığ'!A:P,3,0)</f>
        <v>YANLIŞ</v>
      </c>
      <c r="D90" s="56" t="s">
        <v>1370</v>
      </c>
      <c r="E90" s="56">
        <f>VLOOKUP(A90,'import Elazığ'!A:P,5,0)</f>
        <v>410</v>
      </c>
      <c r="F90" s="56" t="str">
        <f>VLOOKUP(A90,'import Elazığ'!A:P,6,0)</f>
        <v/>
      </c>
      <c r="G90" s="56">
        <f>VLOOKUP(A90,'import Elazığ'!A:P,7,0)</f>
        <v>0</v>
      </c>
      <c r="H90" s="56">
        <f>VLOOKUP(A90,'import Elazığ'!A:P,8,0)</f>
        <v>40</v>
      </c>
      <c r="I90" s="56">
        <f>VLOOKUP(A90,'import Elazığ'!A:P,9,0)</f>
        <v>40</v>
      </c>
      <c r="J90" s="216">
        <f>VLOOKUP(A90,'import Elazığ'!A:P,10,0)</f>
        <v>0</v>
      </c>
      <c r="K90" s="56" t="s">
        <v>6574</v>
      </c>
      <c r="L90" s="56">
        <v>5.370603787E9</v>
      </c>
      <c r="M90" s="56" t="s">
        <v>1350</v>
      </c>
      <c r="N90" s="56" t="s">
        <v>6366</v>
      </c>
      <c r="O90" s="56" t="s">
        <v>6575</v>
      </c>
      <c r="P90" s="217" t="str">
        <f>VLOOKUP(A90,'import Elazığ'!A:P,16,0)</f>
        <v>Geleneksel</v>
      </c>
      <c r="Q90" s="218" t="b">
        <v>0</v>
      </c>
      <c r="R90" s="218"/>
      <c r="S90" s="218"/>
      <c r="T90" s="224"/>
      <c r="U90" s="218"/>
      <c r="V90" s="220"/>
      <c r="W90" s="220"/>
      <c r="X90" s="218"/>
      <c r="Y90" s="218"/>
      <c r="Z90" s="220"/>
      <c r="AA90" s="218"/>
      <c r="AB90" s="221"/>
      <c r="AC90" s="218"/>
      <c r="AD90" s="221"/>
      <c r="AE90" s="218"/>
      <c r="AF90" s="218"/>
      <c r="AG90" s="218"/>
      <c r="AH90" s="218"/>
      <c r="AI90" s="218"/>
      <c r="AJ90" s="218"/>
      <c r="AK90" s="218"/>
      <c r="AL90" s="218"/>
      <c r="AM90" s="218"/>
    </row>
    <row r="91" ht="15.75" customHeight="1">
      <c r="A91" s="56" t="s">
        <v>6971</v>
      </c>
      <c r="B91" s="56" t="s">
        <v>6972</v>
      </c>
      <c r="C91" s="56" t="str">
        <f>VLOOKUP(A91,'import Elazığ'!A:P,3,0)</f>
        <v>DOĞRU</v>
      </c>
      <c r="D91" s="56" t="s">
        <v>1597</v>
      </c>
      <c r="E91" s="56">
        <f>VLOOKUP(A91,'import Elazığ'!A:P,5,0)</f>
        <v>416</v>
      </c>
      <c r="F91" s="56">
        <f>VLOOKUP(A91,'import Elazığ'!A:P,6,0)</f>
        <v>10</v>
      </c>
      <c r="G91" s="56">
        <f>VLOOKUP(A91,'import Elazığ'!A:P,7,0)</f>
        <v>0</v>
      </c>
      <c r="H91" s="56">
        <f>VLOOKUP(A91,'import Elazığ'!A:P,8,0)</f>
        <v>11</v>
      </c>
      <c r="I91" s="56">
        <f>VLOOKUP(A91,'import Elazığ'!A:P,9,0)</f>
        <v>11</v>
      </c>
      <c r="J91" s="216">
        <f>VLOOKUP(A91,'import Elazığ'!A:P,10,0)</f>
        <v>0</v>
      </c>
      <c r="K91" s="56" t="s">
        <v>6973</v>
      </c>
      <c r="L91" s="56">
        <v>5.345896523E9</v>
      </c>
      <c r="M91" s="56" t="s">
        <v>1350</v>
      </c>
      <c r="N91" s="56" t="s">
        <v>6946</v>
      </c>
      <c r="O91" s="56" t="s">
        <v>6974</v>
      </c>
      <c r="P91" s="217" t="str">
        <f>VLOOKUP(A91,'import Elazığ'!A:P,16,0)</f>
        <v>Geleneksel</v>
      </c>
      <c r="Q91" s="218" t="b">
        <v>0</v>
      </c>
      <c r="R91" s="218"/>
      <c r="S91" s="218"/>
      <c r="T91" s="218"/>
      <c r="U91" s="218"/>
      <c r="V91" s="220"/>
      <c r="W91" s="220"/>
      <c r="X91" s="218"/>
      <c r="Y91" s="218"/>
      <c r="Z91" s="220"/>
      <c r="AA91" s="218"/>
      <c r="AB91" s="221"/>
      <c r="AC91" s="218"/>
      <c r="AD91" s="221"/>
      <c r="AE91" s="218"/>
      <c r="AF91" s="218"/>
      <c r="AG91" s="218"/>
      <c r="AH91" s="218"/>
      <c r="AI91" s="218"/>
      <c r="AJ91" s="218"/>
      <c r="AK91" s="218"/>
      <c r="AL91" s="218"/>
      <c r="AM91" s="218"/>
    </row>
    <row r="92" ht="15.75" customHeight="1">
      <c r="A92" s="56" t="s">
        <v>6545</v>
      </c>
      <c r="B92" s="56" t="s">
        <v>6546</v>
      </c>
      <c r="C92" s="56" t="str">
        <f>VLOOKUP(A92,'import Elazığ'!A:P,3,0)</f>
        <v>DOĞRU</v>
      </c>
      <c r="D92" s="56" t="s">
        <v>1507</v>
      </c>
      <c r="E92" s="56">
        <f>VLOOKUP(A92,'import Elazığ'!A:P,5,0)</f>
        <v>753</v>
      </c>
      <c r="F92" s="56">
        <f>VLOOKUP(A92,'import Elazığ'!A:P,6,0)</f>
        <v>24</v>
      </c>
      <c r="G92" s="56">
        <f>VLOOKUP(A92,'import Elazığ'!A:P,7,0)</f>
        <v>0</v>
      </c>
      <c r="H92" s="56">
        <f>VLOOKUP(A92,'import Elazığ'!A:P,8,0)</f>
        <v>27</v>
      </c>
      <c r="I92" s="56">
        <f>VLOOKUP(A92,'import Elazığ'!A:P,9,0)</f>
        <v>27</v>
      </c>
      <c r="J92" s="216">
        <f>VLOOKUP(A92,'import Elazığ'!A:P,10,0)</f>
        <v>0</v>
      </c>
      <c r="K92" s="56" t="s">
        <v>5668</v>
      </c>
      <c r="L92" s="56">
        <v>5.397216212E9</v>
      </c>
      <c r="M92" s="56" t="s">
        <v>1350</v>
      </c>
      <c r="N92" s="56" t="s">
        <v>6361</v>
      </c>
      <c r="O92" s="56" t="s">
        <v>6548</v>
      </c>
      <c r="P92" s="217" t="str">
        <f>VLOOKUP(A92,'import Elazığ'!A:P,16,0)</f>
        <v>Geleneksel</v>
      </c>
      <c r="Q92" s="218" t="b">
        <v>0</v>
      </c>
      <c r="R92" s="218"/>
      <c r="S92" s="218"/>
      <c r="T92" s="207"/>
      <c r="U92" s="218"/>
      <c r="V92" s="220"/>
      <c r="W92" s="220"/>
      <c r="X92" s="218"/>
      <c r="Y92" s="218"/>
      <c r="Z92" s="220"/>
      <c r="AA92" s="218"/>
      <c r="AB92" s="221"/>
      <c r="AC92" s="218"/>
      <c r="AD92" s="221"/>
      <c r="AE92" s="218"/>
      <c r="AF92" s="218"/>
      <c r="AG92" s="218"/>
      <c r="AH92" s="218"/>
      <c r="AI92" s="218"/>
      <c r="AJ92" s="218"/>
      <c r="AK92" s="218"/>
      <c r="AL92" s="218"/>
      <c r="AM92" s="218"/>
    </row>
    <row r="93" ht="15.75" customHeight="1">
      <c r="A93" s="56" t="s">
        <v>6560</v>
      </c>
      <c r="B93" s="56" t="s">
        <v>6561</v>
      </c>
      <c r="C93" s="56" t="str">
        <f>VLOOKUP(A93,'import Elazığ'!A:P,3,0)</f>
        <v>DOĞRU</v>
      </c>
      <c r="D93" s="56" t="s">
        <v>2038</v>
      </c>
      <c r="E93" s="56">
        <f>VLOOKUP(A93,'import Elazığ'!A:P,5,0)</f>
        <v>709</v>
      </c>
      <c r="F93" s="56" t="str">
        <f>VLOOKUP(A93,'import Elazığ'!A:P,6,0)</f>
        <v/>
      </c>
      <c r="G93" s="56">
        <f>VLOOKUP(A93,'import Elazığ'!A:P,7,0)</f>
        <v>0</v>
      </c>
      <c r="H93" s="56">
        <f>VLOOKUP(A93,'import Elazığ'!A:P,8,0)</f>
        <v>25</v>
      </c>
      <c r="I93" s="56">
        <f>VLOOKUP(A93,'import Elazığ'!A:P,9,0)</f>
        <v>25</v>
      </c>
      <c r="J93" s="216">
        <f>VLOOKUP(A93,'import Elazığ'!A:P,10,0)</f>
        <v>0</v>
      </c>
      <c r="K93" s="56" t="s">
        <v>6562</v>
      </c>
      <c r="L93" s="56">
        <v>4.242368023E9</v>
      </c>
      <c r="M93" s="56" t="s">
        <v>1350</v>
      </c>
      <c r="N93" s="56" t="s">
        <v>6371</v>
      </c>
      <c r="O93" s="56" t="s">
        <v>6563</v>
      </c>
      <c r="P93" s="217" t="str">
        <f>VLOOKUP(A93,'import Elazığ'!A:P,16,0)</f>
        <v>Geleneksel</v>
      </c>
      <c r="Q93" s="218" t="b">
        <v>0</v>
      </c>
      <c r="R93" s="218"/>
      <c r="S93" s="218"/>
      <c r="T93" s="218"/>
      <c r="U93" s="218"/>
      <c r="V93" s="220"/>
      <c r="W93" s="220"/>
      <c r="X93" s="218"/>
      <c r="Y93" s="218"/>
      <c r="Z93" s="220"/>
      <c r="AA93" s="218"/>
      <c r="AB93" s="221"/>
      <c r="AC93" s="218"/>
      <c r="AD93" s="221"/>
      <c r="AE93" s="218"/>
      <c r="AF93" s="218"/>
      <c r="AG93" s="218"/>
      <c r="AH93" s="218"/>
      <c r="AI93" s="218"/>
      <c r="AJ93" s="218"/>
      <c r="AK93" s="218"/>
      <c r="AL93" s="218"/>
      <c r="AM93" s="218"/>
    </row>
    <row r="94" ht="15.75" customHeight="1">
      <c r="A94" s="56" t="s">
        <v>6671</v>
      </c>
      <c r="B94" s="56" t="s">
        <v>7014</v>
      </c>
      <c r="C94" s="56" t="str">
        <f>VLOOKUP(A94,'import Elazığ'!A:P,3,0)</f>
        <v>DOĞRU</v>
      </c>
      <c r="D94" s="56" t="s">
        <v>1827</v>
      </c>
      <c r="E94" s="56">
        <f>VLOOKUP(A94,'import Elazığ'!A:P,5,0)</f>
        <v>138</v>
      </c>
      <c r="F94" s="56">
        <f>VLOOKUP(A94,'import Elazığ'!A:P,6,0)</f>
        <v>6</v>
      </c>
      <c r="G94" s="56">
        <f>VLOOKUP(A94,'import Elazığ'!A:P,7,0)</f>
        <v>0</v>
      </c>
      <c r="H94" s="56">
        <f>VLOOKUP(A94,'import Elazığ'!A:P,8,0)</f>
        <v>8</v>
      </c>
      <c r="I94" s="56">
        <f>VLOOKUP(A94,'import Elazığ'!A:P,9,0)</f>
        <v>8</v>
      </c>
      <c r="J94" s="216">
        <f>VLOOKUP(A94,'import Elazığ'!A:P,10,0)</f>
        <v>0</v>
      </c>
      <c r="K94" s="56" t="s">
        <v>6673</v>
      </c>
      <c r="L94" s="56">
        <v>4.242473838E9</v>
      </c>
      <c r="M94" s="56" t="s">
        <v>1350</v>
      </c>
      <c r="N94" s="56" t="s">
        <v>6361</v>
      </c>
      <c r="O94" s="56" t="s">
        <v>6674</v>
      </c>
      <c r="P94" s="217" t="str">
        <f>VLOOKUP(A94,'import Elazığ'!A:P,16,0)</f>
        <v>Geleneksel</v>
      </c>
      <c r="Q94" s="218" t="b">
        <v>0</v>
      </c>
      <c r="R94" s="218"/>
      <c r="S94" s="218"/>
      <c r="T94" s="207"/>
      <c r="U94" s="218"/>
      <c r="V94" s="220"/>
      <c r="W94" s="220"/>
      <c r="X94" s="218"/>
      <c r="Y94" s="218"/>
      <c r="Z94" s="220"/>
      <c r="AA94" s="218"/>
      <c r="AB94" s="221"/>
      <c r="AC94" s="218"/>
      <c r="AD94" s="221"/>
      <c r="AE94" s="218"/>
      <c r="AF94" s="218"/>
      <c r="AG94" s="218"/>
      <c r="AH94" s="218"/>
      <c r="AI94" s="218"/>
      <c r="AJ94" s="218"/>
      <c r="AK94" s="218"/>
      <c r="AL94" s="218"/>
      <c r="AM94" s="218"/>
    </row>
    <row r="95" ht="15.75" customHeight="1">
      <c r="A95" s="56" t="s">
        <v>6709</v>
      </c>
      <c r="B95" s="56" t="s">
        <v>6710</v>
      </c>
      <c r="C95" s="56" t="str">
        <f>VLOOKUP(A95,'import Elazığ'!A:P,3,0)</f>
        <v>DOĞRU</v>
      </c>
      <c r="D95" s="56" t="s">
        <v>1378</v>
      </c>
      <c r="E95" s="56">
        <f>VLOOKUP(A95,'import Elazığ'!A:P,5,0)</f>
        <v>1170</v>
      </c>
      <c r="F95" s="56">
        <f>VLOOKUP(A95,'import Elazığ'!A:P,6,0)</f>
        <v>64</v>
      </c>
      <c r="G95" s="56">
        <f>VLOOKUP(A95,'import Elazığ'!A:P,7,0)</f>
        <v>0</v>
      </c>
      <c r="H95" s="56">
        <f>VLOOKUP(A95,'import Elazığ'!A:P,8,0)</f>
        <v>94</v>
      </c>
      <c r="I95" s="56">
        <f>VLOOKUP(A95,'import Elazığ'!A:P,9,0)</f>
        <v>94</v>
      </c>
      <c r="J95" s="216">
        <f>VLOOKUP(A95,'import Elazığ'!A:P,10,0)</f>
        <v>0</v>
      </c>
      <c r="K95" s="56" t="s">
        <v>6711</v>
      </c>
      <c r="L95" s="56">
        <v>5.427601293E9</v>
      </c>
      <c r="M95" s="56" t="s">
        <v>1350</v>
      </c>
      <c r="N95" s="56" t="s">
        <v>6345</v>
      </c>
      <c r="O95" s="56" t="s">
        <v>6712</v>
      </c>
      <c r="P95" s="217" t="str">
        <f>VLOOKUP(A95,'import Elazığ'!A:P,16,0)</f>
        <v>Geleneksel</v>
      </c>
      <c r="Q95" s="218" t="b">
        <v>0</v>
      </c>
      <c r="R95" s="218"/>
      <c r="S95" s="218"/>
      <c r="T95" s="207"/>
      <c r="U95" s="218"/>
      <c r="V95" s="220"/>
      <c r="W95" s="220"/>
      <c r="X95" s="218"/>
      <c r="Y95" s="218"/>
      <c r="Z95" s="220"/>
      <c r="AA95" s="218"/>
      <c r="AB95" s="221"/>
      <c r="AC95" s="218"/>
      <c r="AD95" s="221"/>
      <c r="AE95" s="218"/>
      <c r="AF95" s="218"/>
      <c r="AG95" s="218"/>
      <c r="AH95" s="218"/>
      <c r="AI95" s="218"/>
      <c r="AJ95" s="218"/>
      <c r="AK95" s="218"/>
      <c r="AL95" s="218"/>
      <c r="AM95" s="218"/>
    </row>
    <row r="96" ht="15.75" customHeight="1">
      <c r="A96" s="56" t="s">
        <v>6982</v>
      </c>
      <c r="B96" s="56" t="s">
        <v>6983</v>
      </c>
      <c r="C96" s="56" t="str">
        <f>VLOOKUP(A96,'import Elazığ'!A:P,3,0)</f>
        <v>DOĞRU</v>
      </c>
      <c r="D96" s="56" t="s">
        <v>1378</v>
      </c>
      <c r="E96" s="56">
        <f>VLOOKUP(A96,'import Elazığ'!A:P,5,0)</f>
        <v>1</v>
      </c>
      <c r="F96" s="56" t="str">
        <f>VLOOKUP(A96,'import Elazığ'!A:P,6,0)</f>
        <v/>
      </c>
      <c r="G96" s="56">
        <f>VLOOKUP(A96,'import Elazığ'!A:P,7,0)</f>
        <v>0</v>
      </c>
      <c r="H96" s="56">
        <f>VLOOKUP(A96,'import Elazığ'!A:P,8,0)</f>
        <v>2</v>
      </c>
      <c r="I96" s="56">
        <f>VLOOKUP(A96,'import Elazığ'!A:P,9,0)</f>
        <v>2</v>
      </c>
      <c r="J96" s="216">
        <f>VLOOKUP(A96,'import Elazığ'!A:P,10,0)</f>
        <v>0</v>
      </c>
      <c r="K96" s="56" t="s">
        <v>6984</v>
      </c>
      <c r="L96" s="56">
        <v>5.385713323E9</v>
      </c>
      <c r="M96" s="56" t="s">
        <v>1350</v>
      </c>
      <c r="N96" s="56" t="s">
        <v>6345</v>
      </c>
      <c r="O96" s="56" t="s">
        <v>6985</v>
      </c>
      <c r="P96" s="217" t="str">
        <f>VLOOKUP(A96,'import Elazığ'!A:P,16,0)</f>
        <v>Geleneksel</v>
      </c>
      <c r="Q96" s="218" t="b">
        <v>0</v>
      </c>
      <c r="R96" s="218"/>
      <c r="S96" s="218"/>
      <c r="T96" s="207"/>
      <c r="U96" s="218"/>
      <c r="V96" s="220"/>
      <c r="W96" s="220"/>
      <c r="X96" s="218"/>
      <c r="Y96" s="218"/>
      <c r="Z96" s="220"/>
      <c r="AA96" s="218"/>
      <c r="AB96" s="221"/>
      <c r="AC96" s="218"/>
      <c r="AD96" s="221"/>
      <c r="AE96" s="218"/>
      <c r="AF96" s="218"/>
      <c r="AG96" s="218"/>
      <c r="AH96" s="218"/>
      <c r="AI96" s="218"/>
      <c r="AJ96" s="218"/>
      <c r="AK96" s="218"/>
      <c r="AL96" s="218"/>
      <c r="AM96" s="218"/>
    </row>
    <row r="97" ht="15.75" customHeight="1">
      <c r="A97" s="56" t="s">
        <v>6618</v>
      </c>
      <c r="B97" s="56" t="s">
        <v>6619</v>
      </c>
      <c r="C97" s="56" t="str">
        <f>VLOOKUP(A97,'import Elazığ'!A:P,3,0)</f>
        <v>DOĞRU</v>
      </c>
      <c r="D97" s="56" t="s">
        <v>1597</v>
      </c>
      <c r="E97" s="56">
        <f>VLOOKUP(A97,'import Elazığ'!A:P,5,0)</f>
        <v>2038</v>
      </c>
      <c r="F97" s="56">
        <f>VLOOKUP(A97,'import Elazığ'!A:P,6,0)</f>
        <v>72</v>
      </c>
      <c r="G97" s="56">
        <f>VLOOKUP(A97,'import Elazığ'!A:P,7,0)</f>
        <v>0</v>
      </c>
      <c r="H97" s="56">
        <f>VLOOKUP(A97,'import Elazığ'!A:P,8,0)</f>
        <v>14</v>
      </c>
      <c r="I97" s="56">
        <f>VLOOKUP(A97,'import Elazığ'!A:P,9,0)</f>
        <v>14</v>
      </c>
      <c r="J97" s="216">
        <f>VLOOKUP(A97,'import Elazığ'!A:P,10,0)</f>
        <v>0</v>
      </c>
      <c r="K97" s="56" t="s">
        <v>6620</v>
      </c>
      <c r="L97" s="56">
        <v>4.242341617E9</v>
      </c>
      <c r="M97" s="56" t="s">
        <v>1350</v>
      </c>
      <c r="N97" s="56" t="s">
        <v>6389</v>
      </c>
      <c r="O97" s="56" t="s">
        <v>6621</v>
      </c>
      <c r="P97" s="217" t="str">
        <f>VLOOKUP(A97,'import Elazığ'!A:P,16,0)</f>
        <v>Geleneksel</v>
      </c>
      <c r="Q97" s="218" t="b">
        <v>0</v>
      </c>
      <c r="R97" s="218"/>
      <c r="S97" s="218"/>
      <c r="T97" s="29"/>
      <c r="U97" s="218"/>
      <c r="V97" s="220"/>
      <c r="W97" s="220"/>
      <c r="X97" s="218"/>
      <c r="Y97" s="218"/>
      <c r="Z97" s="220"/>
      <c r="AA97" s="218"/>
      <c r="AB97" s="221"/>
      <c r="AC97" s="218"/>
      <c r="AD97" s="221"/>
      <c r="AE97" s="218"/>
      <c r="AF97" s="218"/>
      <c r="AG97" s="218"/>
      <c r="AH97" s="218"/>
      <c r="AI97" s="218"/>
      <c r="AJ97" s="218"/>
      <c r="AK97" s="218"/>
      <c r="AL97" s="218"/>
      <c r="AM97" s="218"/>
    </row>
    <row r="98" ht="15.75" customHeight="1">
      <c r="A98" s="56" t="s">
        <v>6598</v>
      </c>
      <c r="B98" s="56" t="s">
        <v>6599</v>
      </c>
      <c r="C98" s="56" t="str">
        <f>VLOOKUP(A98,'import Elazığ'!A:P,3,0)</f>
        <v>DOĞRU</v>
      </c>
      <c r="D98" s="56" t="s">
        <v>1356</v>
      </c>
      <c r="E98" s="56">
        <f>VLOOKUP(A98,'import Elazığ'!A:P,5,0)</f>
        <v>10566</v>
      </c>
      <c r="F98" s="56">
        <f>VLOOKUP(A98,'import Elazığ'!A:P,6,0)</f>
        <v>567</v>
      </c>
      <c r="G98" s="56">
        <f>VLOOKUP(A98,'import Elazığ'!A:P,7,0)</f>
        <v>1</v>
      </c>
      <c r="H98" s="56">
        <f>VLOOKUP(A98,'import Elazığ'!A:P,8,0)</f>
        <v>14</v>
      </c>
      <c r="I98" s="56">
        <f>VLOOKUP(A98,'import Elazığ'!A:P,9,0)</f>
        <v>15</v>
      </c>
      <c r="J98" s="216">
        <f>VLOOKUP(A98,'import Elazığ'!A:P,10,0)</f>
        <v>0.066667</v>
      </c>
      <c r="K98" s="56" t="s">
        <v>6600</v>
      </c>
      <c r="L98" s="56">
        <v>4.245020509E9</v>
      </c>
      <c r="M98" s="56" t="s">
        <v>1350</v>
      </c>
      <c r="N98" s="56" t="s">
        <v>1565</v>
      </c>
      <c r="O98" s="56" t="s">
        <v>6601</v>
      </c>
      <c r="P98" s="217" t="str">
        <f>VLOOKUP(A98,'import Elazığ'!A:P,16,0)</f>
        <v>Geleneksel</v>
      </c>
      <c r="Q98" s="218" t="b">
        <v>0</v>
      </c>
      <c r="R98" s="218"/>
      <c r="S98" s="218"/>
      <c r="T98" s="137"/>
      <c r="U98" s="218"/>
      <c r="V98" s="220"/>
      <c r="W98" s="220"/>
      <c r="X98" s="218"/>
      <c r="Y98" s="218"/>
      <c r="Z98" s="220"/>
      <c r="AA98" s="218"/>
      <c r="AB98" s="221"/>
      <c r="AC98" s="218"/>
      <c r="AD98" s="221"/>
      <c r="AE98" s="218"/>
      <c r="AF98" s="218"/>
      <c r="AG98" s="218"/>
      <c r="AH98" s="218"/>
      <c r="AI98" s="218"/>
      <c r="AJ98" s="218"/>
      <c r="AK98" s="218"/>
      <c r="AL98" s="218"/>
      <c r="AM98" s="218"/>
    </row>
    <row r="99" ht="15.75" customHeight="1">
      <c r="A99" s="56" t="s">
        <v>6853</v>
      </c>
      <c r="B99" s="56" t="s">
        <v>6854</v>
      </c>
      <c r="C99" s="56" t="str">
        <f>VLOOKUP(A99,'import Elazığ'!A:P,3,0)</f>
        <v>DOĞRU</v>
      </c>
      <c r="D99" s="56" t="s">
        <v>1493</v>
      </c>
      <c r="E99" s="56">
        <f>VLOOKUP(A99,'import Elazığ'!A:P,5,0)</f>
        <v>176</v>
      </c>
      <c r="F99" s="56">
        <f>VLOOKUP(A99,'import Elazığ'!A:P,6,0)</f>
        <v>18</v>
      </c>
      <c r="G99" s="56">
        <f>VLOOKUP(A99,'import Elazığ'!A:P,7,0)</f>
        <v>0</v>
      </c>
      <c r="H99" s="56">
        <f>VLOOKUP(A99,'import Elazığ'!A:P,8,0)</f>
        <v>8</v>
      </c>
      <c r="I99" s="56">
        <f>VLOOKUP(A99,'import Elazığ'!A:P,9,0)</f>
        <v>8</v>
      </c>
      <c r="J99" s="216">
        <f>VLOOKUP(A99,'import Elazığ'!A:P,10,0)</f>
        <v>0</v>
      </c>
      <c r="K99" s="56" t="s">
        <v>6855</v>
      </c>
      <c r="L99" s="56">
        <v>5.380526565E9</v>
      </c>
      <c r="M99" s="56" t="s">
        <v>1350</v>
      </c>
      <c r="N99" s="56" t="s">
        <v>6350</v>
      </c>
      <c r="O99" s="56" t="s">
        <v>6856</v>
      </c>
      <c r="P99" s="217" t="str">
        <f>VLOOKUP(A99,'import Elazığ'!A:P,16,0)</f>
        <v>Geleneksel</v>
      </c>
      <c r="Q99" s="218" t="b">
        <v>0</v>
      </c>
      <c r="R99" s="218"/>
      <c r="S99" s="218"/>
      <c r="T99" s="29"/>
      <c r="U99" s="218"/>
      <c r="V99" s="220"/>
      <c r="W99" s="220"/>
      <c r="X99" s="218"/>
      <c r="Y99" s="218"/>
      <c r="Z99" s="220"/>
      <c r="AA99" s="218"/>
      <c r="AB99" s="221"/>
      <c r="AC99" s="218"/>
      <c r="AD99" s="221"/>
      <c r="AE99" s="218"/>
      <c r="AF99" s="218"/>
      <c r="AG99" s="218"/>
      <c r="AH99" s="218"/>
      <c r="AI99" s="218"/>
      <c r="AJ99" s="218"/>
      <c r="AK99" s="218"/>
      <c r="AL99" s="218"/>
      <c r="AM99" s="218"/>
    </row>
    <row r="100" ht="15.75" customHeight="1">
      <c r="A100" s="56" t="s">
        <v>6358</v>
      </c>
      <c r="B100" s="56" t="s">
        <v>6359</v>
      </c>
      <c r="C100" s="56" t="str">
        <f>VLOOKUP(A100,'import Elazığ'!A:P,3,0)</f>
        <v>DOĞRU</v>
      </c>
      <c r="D100" s="56" t="s">
        <v>1827</v>
      </c>
      <c r="E100" s="56">
        <f>VLOOKUP(A100,'import Elazığ'!A:P,5,0)</f>
        <v>436</v>
      </c>
      <c r="F100" s="56">
        <f>VLOOKUP(A100,'import Elazığ'!A:P,6,0)</f>
        <v>11</v>
      </c>
      <c r="G100" s="56">
        <f>VLOOKUP(A100,'import Elazığ'!A:P,7,0)</f>
        <v>0</v>
      </c>
      <c r="H100" s="56">
        <f>VLOOKUP(A100,'import Elazığ'!A:P,8,0)</f>
        <v>35</v>
      </c>
      <c r="I100" s="56">
        <f>VLOOKUP(A100,'import Elazığ'!A:P,9,0)</f>
        <v>35</v>
      </c>
      <c r="J100" s="216">
        <f>VLOOKUP(A100,'import Elazığ'!A:P,10,0)</f>
        <v>0</v>
      </c>
      <c r="K100" s="56" t="s">
        <v>6360</v>
      </c>
      <c r="L100" s="56">
        <v>5.394681862E9</v>
      </c>
      <c r="M100" s="56" t="s">
        <v>1350</v>
      </c>
      <c r="N100" s="56" t="s">
        <v>6361</v>
      </c>
      <c r="O100" s="56" t="s">
        <v>6362</v>
      </c>
      <c r="P100" s="217" t="str">
        <f>VLOOKUP(A100,'import Elazığ'!A:P,16,0)</f>
        <v>Geleneksel</v>
      </c>
      <c r="Q100" s="218" t="b">
        <v>0</v>
      </c>
      <c r="R100" s="218"/>
      <c r="S100" s="218"/>
      <c r="T100" s="218"/>
      <c r="U100" s="218"/>
      <c r="V100" s="220"/>
      <c r="W100" s="220"/>
      <c r="X100" s="218"/>
      <c r="Y100" s="218"/>
      <c r="Z100" s="220"/>
      <c r="AA100" s="218"/>
      <c r="AB100" s="221"/>
      <c r="AC100" s="218"/>
      <c r="AD100" s="221"/>
      <c r="AE100" s="218"/>
      <c r="AF100" s="218"/>
      <c r="AG100" s="218"/>
      <c r="AH100" s="218"/>
      <c r="AI100" s="218"/>
      <c r="AJ100" s="218"/>
      <c r="AK100" s="218"/>
      <c r="AL100" s="218"/>
      <c r="AM100" s="218"/>
    </row>
    <row r="101" ht="15.75" customHeight="1">
      <c r="A101" s="56" t="s">
        <v>6589</v>
      </c>
      <c r="B101" s="56" t="s">
        <v>6590</v>
      </c>
      <c r="C101" s="56" t="str">
        <f>VLOOKUP(A101,'import Elazığ'!A:P,3,0)</f>
        <v>DOĞRU</v>
      </c>
      <c r="D101" s="56" t="s">
        <v>1378</v>
      </c>
      <c r="E101" s="56">
        <f>VLOOKUP(A101,'import Elazığ'!A:P,5,0)</f>
        <v>1425</v>
      </c>
      <c r="F101" s="56">
        <f>VLOOKUP(A101,'import Elazığ'!A:P,6,0)</f>
        <v>67</v>
      </c>
      <c r="G101" s="56">
        <f>VLOOKUP(A101,'import Elazığ'!A:P,7,0)</f>
        <v>0</v>
      </c>
      <c r="H101" s="56">
        <f>VLOOKUP(A101,'import Elazığ'!A:P,8,0)</f>
        <v>17</v>
      </c>
      <c r="I101" s="56">
        <f>VLOOKUP(A101,'import Elazığ'!A:P,9,0)</f>
        <v>17</v>
      </c>
      <c r="J101" s="216">
        <f>VLOOKUP(A101,'import Elazığ'!A:P,10,0)</f>
        <v>0</v>
      </c>
      <c r="K101" s="56" t="s">
        <v>6591</v>
      </c>
      <c r="L101" s="56">
        <v>4.242380835E9</v>
      </c>
      <c r="M101" s="56" t="s">
        <v>1350</v>
      </c>
      <c r="N101" s="56" t="s">
        <v>4595</v>
      </c>
      <c r="O101" s="56" t="s">
        <v>6592</v>
      </c>
      <c r="P101" s="217" t="str">
        <f>VLOOKUP(A101,'import Elazığ'!A:P,16,0)</f>
        <v>Geleneksel</v>
      </c>
      <c r="Q101" s="218" t="b">
        <v>0</v>
      </c>
      <c r="R101" s="218"/>
      <c r="S101" s="218"/>
      <c r="T101" s="218"/>
      <c r="U101" s="218"/>
      <c r="V101" s="220"/>
      <c r="W101" s="220"/>
      <c r="X101" s="218"/>
      <c r="Y101" s="218"/>
      <c r="Z101" s="220"/>
      <c r="AA101" s="218"/>
      <c r="AB101" s="221"/>
      <c r="AC101" s="218"/>
      <c r="AD101" s="221"/>
      <c r="AE101" s="218"/>
      <c r="AF101" s="218"/>
      <c r="AG101" s="218"/>
      <c r="AH101" s="218"/>
      <c r="AI101" s="218"/>
      <c r="AJ101" s="218"/>
      <c r="AK101" s="218"/>
      <c r="AL101" s="218"/>
      <c r="AM101" s="218"/>
    </row>
    <row r="102" ht="15.75" customHeight="1">
      <c r="A102" s="56" t="s">
        <v>5989</v>
      </c>
      <c r="B102" s="56" t="s">
        <v>5990</v>
      </c>
      <c r="C102" s="56" t="str">
        <f>VLOOKUP(A102,'import Elazığ'!A:P,3,0)</f>
        <v>DOĞRU</v>
      </c>
      <c r="D102" s="56" t="s">
        <v>1378</v>
      </c>
      <c r="E102" s="56">
        <f>VLOOKUP(A102,'import Elazığ'!A:P,5,0)</f>
        <v>390</v>
      </c>
      <c r="F102" s="56" t="str">
        <f>VLOOKUP(A102,'import Elazığ'!A:P,6,0)</f>
        <v/>
      </c>
      <c r="G102" s="56">
        <f>VLOOKUP(A102,'import Elazığ'!A:P,7,0)</f>
        <v>0</v>
      </c>
      <c r="H102" s="56">
        <f>VLOOKUP(A102,'import Elazığ'!A:P,8,0)</f>
        <v>29</v>
      </c>
      <c r="I102" s="56">
        <f>VLOOKUP(A102,'import Elazığ'!A:P,9,0)</f>
        <v>29</v>
      </c>
      <c r="J102" s="216">
        <f>VLOOKUP(A102,'import Elazığ'!A:P,10,0)</f>
        <v>0</v>
      </c>
      <c r="K102" s="56" t="s">
        <v>6642</v>
      </c>
      <c r="L102" s="56">
        <v>4.242476565E9</v>
      </c>
      <c r="M102" s="56" t="s">
        <v>1350</v>
      </c>
      <c r="N102" s="56" t="s">
        <v>6355</v>
      </c>
      <c r="O102" s="56" t="s">
        <v>5992</v>
      </c>
      <c r="P102" s="217" t="str">
        <f>VLOOKUP(A102,'import Elazığ'!A:P,16,0)</f>
        <v>Geleneksel</v>
      </c>
      <c r="Q102" s="218" t="b">
        <v>0</v>
      </c>
      <c r="R102" s="218" t="s">
        <v>39</v>
      </c>
      <c r="S102" s="218" t="s">
        <v>73</v>
      </c>
      <c r="T102" s="207" t="s">
        <v>5936</v>
      </c>
      <c r="U102" s="218">
        <v>5.394325535E9</v>
      </c>
      <c r="V102" s="220">
        <v>44522.0</v>
      </c>
      <c r="W102" s="220">
        <v>44524.0</v>
      </c>
      <c r="X102" s="218"/>
      <c r="Y102" s="218" t="s">
        <v>1353</v>
      </c>
      <c r="Z102" s="220">
        <v>44522.0</v>
      </c>
      <c r="AA102" s="218"/>
      <c r="AB102" s="221"/>
      <c r="AC102" s="218"/>
      <c r="AD102" s="221"/>
      <c r="AE102" s="218"/>
      <c r="AF102" s="218"/>
      <c r="AG102" s="218"/>
      <c r="AH102" s="218"/>
      <c r="AI102" s="218" t="s">
        <v>73</v>
      </c>
      <c r="AJ102" s="218"/>
      <c r="AK102" s="218"/>
      <c r="AL102" s="218"/>
      <c r="AM102" s="218"/>
    </row>
    <row r="103" ht="15.75" customHeight="1">
      <c r="A103" s="56" t="s">
        <v>6426</v>
      </c>
      <c r="B103" s="56" t="s">
        <v>6427</v>
      </c>
      <c r="C103" s="56" t="str">
        <f>VLOOKUP(A103,'import Elazığ'!A:P,3,0)</f>
        <v>DOĞRU</v>
      </c>
      <c r="D103" s="56" t="s">
        <v>1577</v>
      </c>
      <c r="E103" s="56">
        <f>VLOOKUP(A103,'import Elazığ'!A:P,5,0)</f>
        <v>708</v>
      </c>
      <c r="F103" s="56">
        <f>VLOOKUP(A103,'import Elazığ'!A:P,6,0)</f>
        <v>20</v>
      </c>
      <c r="G103" s="56">
        <f>VLOOKUP(A103,'import Elazığ'!A:P,7,0)</f>
        <v>0</v>
      </c>
      <c r="H103" s="56">
        <f>VLOOKUP(A103,'import Elazığ'!A:P,8,0)</f>
        <v>67</v>
      </c>
      <c r="I103" s="56">
        <f>VLOOKUP(A103,'import Elazığ'!A:P,9,0)</f>
        <v>67</v>
      </c>
      <c r="J103" s="216">
        <f>VLOOKUP(A103,'import Elazığ'!A:P,10,0)</f>
        <v>0</v>
      </c>
      <c r="K103" s="56" t="s">
        <v>6428</v>
      </c>
      <c r="L103" s="56">
        <v>5.374817224E9</v>
      </c>
      <c r="M103" s="56" t="s">
        <v>1350</v>
      </c>
      <c r="N103" s="56" t="s">
        <v>2128</v>
      </c>
      <c r="O103" s="56" t="s">
        <v>6429</v>
      </c>
      <c r="P103" s="217" t="str">
        <f>VLOOKUP(A103,'import Elazığ'!A:P,16,0)</f>
        <v>Geleneksel</v>
      </c>
      <c r="Q103" s="218" t="b">
        <v>0</v>
      </c>
      <c r="R103" s="218"/>
      <c r="S103" s="218"/>
      <c r="T103" s="207"/>
      <c r="U103" s="218" t="s">
        <v>7015</v>
      </c>
      <c r="V103" s="220"/>
      <c r="W103" s="220"/>
      <c r="X103" s="218"/>
      <c r="Y103" s="218" t="s">
        <v>43</v>
      </c>
      <c r="Z103" s="220">
        <v>44522.0</v>
      </c>
      <c r="AA103" s="218"/>
      <c r="AB103" s="221"/>
      <c r="AC103" s="218"/>
      <c r="AD103" s="221"/>
      <c r="AE103" s="218"/>
      <c r="AF103" s="218"/>
      <c r="AG103" s="218"/>
      <c r="AH103" s="218"/>
      <c r="AI103" s="218" t="s">
        <v>73</v>
      </c>
      <c r="AJ103" s="218"/>
      <c r="AK103" s="218"/>
      <c r="AL103" s="218"/>
      <c r="AM103" s="218"/>
    </row>
    <row r="104" ht="15.75" customHeight="1">
      <c r="A104" s="56" t="s">
        <v>6729</v>
      </c>
      <c r="B104" s="56" t="s">
        <v>6730</v>
      </c>
      <c r="C104" s="56" t="str">
        <f>VLOOKUP(A104,'import Elazığ'!A:P,3,0)</f>
        <v>YANLIŞ</v>
      </c>
      <c r="D104" s="56" t="s">
        <v>1443</v>
      </c>
      <c r="E104" s="56">
        <f>VLOOKUP(A104,'import Elazığ'!A:P,5,0)</f>
        <v>167</v>
      </c>
      <c r="F104" s="56" t="str">
        <f>VLOOKUP(A104,'import Elazığ'!A:P,6,0)</f>
        <v/>
      </c>
      <c r="G104" s="56">
        <f>VLOOKUP(A104,'import Elazığ'!A:P,7,0)</f>
        <v>0</v>
      </c>
      <c r="H104" s="56">
        <f>VLOOKUP(A104,'import Elazığ'!A:P,8,0)</f>
        <v>72</v>
      </c>
      <c r="I104" s="56">
        <f>VLOOKUP(A104,'import Elazığ'!A:P,9,0)</f>
        <v>72</v>
      </c>
      <c r="J104" s="216">
        <f>VLOOKUP(A104,'import Elazığ'!A:P,10,0)</f>
        <v>0</v>
      </c>
      <c r="K104" s="56" t="s">
        <v>6731</v>
      </c>
      <c r="L104" s="56">
        <v>5.524209423E9</v>
      </c>
      <c r="M104" s="56" t="s">
        <v>1350</v>
      </c>
      <c r="N104" s="56" t="s">
        <v>6366</v>
      </c>
      <c r="O104" s="56" t="s">
        <v>6732</v>
      </c>
      <c r="P104" s="217" t="str">
        <f>VLOOKUP(A104,'import Elazığ'!A:P,16,0)</f>
        <v>Geleneksel</v>
      </c>
      <c r="Q104" s="218" t="b">
        <v>0</v>
      </c>
      <c r="R104" s="218"/>
      <c r="S104" s="218"/>
      <c r="T104" s="207"/>
      <c r="U104" s="218"/>
      <c r="V104" s="220"/>
      <c r="W104" s="220"/>
      <c r="X104" s="218"/>
      <c r="Y104" s="218"/>
      <c r="Z104" s="220"/>
      <c r="AA104" s="218"/>
      <c r="AB104" s="221"/>
      <c r="AC104" s="218"/>
      <c r="AD104" s="221"/>
      <c r="AE104" s="218"/>
      <c r="AF104" s="218"/>
      <c r="AG104" s="218"/>
      <c r="AH104" s="218"/>
      <c r="AI104" s="218"/>
      <c r="AJ104" s="218"/>
      <c r="AK104" s="218"/>
      <c r="AL104" s="218"/>
      <c r="AM104" s="218"/>
    </row>
    <row r="105" ht="15.75" customHeight="1">
      <c r="A105" s="56" t="s">
        <v>6382</v>
      </c>
      <c r="B105" s="56" t="s">
        <v>6383</v>
      </c>
      <c r="C105" s="56" t="str">
        <f>VLOOKUP(A105,'import Elazığ'!A:P,3,0)</f>
        <v>DOĞRU</v>
      </c>
      <c r="D105" s="56" t="s">
        <v>1385</v>
      </c>
      <c r="E105" s="56">
        <f>VLOOKUP(A105,'import Elazığ'!A:P,5,0)</f>
        <v>4726</v>
      </c>
      <c r="F105" s="56">
        <f>VLOOKUP(A105,'import Elazığ'!A:P,6,0)</f>
        <v>325</v>
      </c>
      <c r="G105" s="56">
        <f>VLOOKUP(A105,'import Elazığ'!A:P,7,0)</f>
        <v>0</v>
      </c>
      <c r="H105" s="56">
        <f>VLOOKUP(A105,'import Elazığ'!A:P,8,0)</f>
        <v>38</v>
      </c>
      <c r="I105" s="56">
        <f>VLOOKUP(A105,'import Elazığ'!A:P,9,0)</f>
        <v>38</v>
      </c>
      <c r="J105" s="216">
        <f>VLOOKUP(A105,'import Elazığ'!A:P,10,0)</f>
        <v>0</v>
      </c>
      <c r="K105" s="56" t="s">
        <v>6384</v>
      </c>
      <c r="L105" s="56">
        <v>4.242335404E9</v>
      </c>
      <c r="M105" s="56" t="s">
        <v>1350</v>
      </c>
      <c r="N105" s="56" t="s">
        <v>6405</v>
      </c>
      <c r="O105" s="56" t="s">
        <v>6385</v>
      </c>
      <c r="P105" s="217" t="str">
        <f>VLOOKUP(A105,'import Elazığ'!A:P,16,0)</f>
        <v>Geleneksel</v>
      </c>
      <c r="Q105" s="218" t="b">
        <v>0</v>
      </c>
      <c r="R105" s="218"/>
      <c r="S105" s="218"/>
      <c r="T105" s="218"/>
      <c r="U105" s="218"/>
      <c r="V105" s="220"/>
      <c r="W105" s="220"/>
      <c r="X105" s="218"/>
      <c r="Y105" s="218"/>
      <c r="Z105" s="220"/>
      <c r="AA105" s="218"/>
      <c r="AB105" s="221"/>
      <c r="AC105" s="218"/>
      <c r="AD105" s="221"/>
      <c r="AE105" s="218"/>
      <c r="AF105" s="218"/>
      <c r="AG105" s="218"/>
      <c r="AH105" s="218"/>
      <c r="AI105" s="218"/>
      <c r="AJ105" s="218"/>
      <c r="AK105" s="218"/>
      <c r="AL105" s="218"/>
      <c r="AM105" s="218"/>
    </row>
    <row r="106" ht="15.75" customHeight="1">
      <c r="A106" s="56" t="s">
        <v>6436</v>
      </c>
      <c r="B106" s="56" t="s">
        <v>6437</v>
      </c>
      <c r="C106" s="56" t="str">
        <f>VLOOKUP(A106,'import Elazığ'!A:P,3,0)</f>
        <v>DOĞRU</v>
      </c>
      <c r="D106" s="56" t="s">
        <v>1827</v>
      </c>
      <c r="E106" s="56">
        <f>VLOOKUP(A106,'import Elazığ'!A:P,5,0)</f>
        <v>7615</v>
      </c>
      <c r="F106" s="56">
        <f>VLOOKUP(A106,'import Elazığ'!A:P,6,0)</f>
        <v>556</v>
      </c>
      <c r="G106" s="56">
        <f>VLOOKUP(A106,'import Elazığ'!A:P,7,0)</f>
        <v>0</v>
      </c>
      <c r="H106" s="56">
        <f>VLOOKUP(A106,'import Elazığ'!A:P,8,0)</f>
        <v>50</v>
      </c>
      <c r="I106" s="56">
        <f>VLOOKUP(A106,'import Elazığ'!A:P,9,0)</f>
        <v>50</v>
      </c>
      <c r="J106" s="216">
        <f>VLOOKUP(A106,'import Elazığ'!A:P,10,0)</f>
        <v>0</v>
      </c>
      <c r="K106" s="56" t="s">
        <v>6438</v>
      </c>
      <c r="L106" s="56">
        <v>4.242370707E9</v>
      </c>
      <c r="M106" s="56" t="s">
        <v>1350</v>
      </c>
      <c r="N106" s="56" t="s">
        <v>2342</v>
      </c>
      <c r="O106" s="56" t="s">
        <v>6439</v>
      </c>
      <c r="P106" s="217" t="str">
        <f>VLOOKUP(A106,'import Elazığ'!A:P,16,0)</f>
        <v>Geleneksel</v>
      </c>
      <c r="Q106" s="218" t="b">
        <v>0</v>
      </c>
      <c r="R106" s="218"/>
      <c r="S106" s="218"/>
      <c r="T106" s="218"/>
      <c r="U106" s="1"/>
      <c r="V106" s="220"/>
      <c r="W106" s="220"/>
      <c r="X106" s="218"/>
      <c r="Y106" s="218"/>
      <c r="Z106" s="220"/>
      <c r="AA106" s="218"/>
      <c r="AB106" s="221"/>
      <c r="AC106" s="218"/>
      <c r="AD106" s="221"/>
      <c r="AE106" s="218"/>
      <c r="AF106" s="218"/>
      <c r="AG106" s="218"/>
      <c r="AH106" s="218"/>
      <c r="AI106" s="218"/>
      <c r="AJ106" s="218"/>
      <c r="AK106" s="218"/>
      <c r="AL106" s="218"/>
      <c r="AM106" s="218"/>
    </row>
    <row r="107" ht="15.75" customHeight="1">
      <c r="A107" s="56" t="s">
        <v>5974</v>
      </c>
      <c r="B107" s="56" t="s">
        <v>5975</v>
      </c>
      <c r="C107" s="56" t="str">
        <f>VLOOKUP(A107,'import Elazığ'!A:P,3,0)</f>
        <v>DOĞRU</v>
      </c>
      <c r="D107" s="56" t="s">
        <v>1827</v>
      </c>
      <c r="E107" s="56">
        <f>VLOOKUP(A107,'import Elazığ'!A:P,5,0)</f>
        <v>764</v>
      </c>
      <c r="F107" s="56">
        <f>VLOOKUP(A107,'import Elazığ'!A:P,6,0)</f>
        <v>25</v>
      </c>
      <c r="G107" s="56">
        <f>VLOOKUP(A107,'import Elazığ'!A:P,7,0)</f>
        <v>0</v>
      </c>
      <c r="H107" s="56">
        <f>VLOOKUP(A107,'import Elazığ'!A:P,8,0)</f>
        <v>65</v>
      </c>
      <c r="I107" s="56">
        <f>VLOOKUP(A107,'import Elazığ'!A:P,9,0)</f>
        <v>65</v>
      </c>
      <c r="J107" s="216">
        <f>VLOOKUP(A107,'import Elazığ'!A:P,10,0)</f>
        <v>0</v>
      </c>
      <c r="K107" s="56" t="s">
        <v>6379</v>
      </c>
      <c r="L107" s="56">
        <v>5.324847643E9</v>
      </c>
      <c r="M107" s="56" t="s">
        <v>1350</v>
      </c>
      <c r="N107" s="56" t="s">
        <v>6355</v>
      </c>
      <c r="O107" s="56" t="s">
        <v>5977</v>
      </c>
      <c r="P107" s="217" t="str">
        <f>VLOOKUP(A107,'import Elazığ'!A:P,16,0)</f>
        <v>Geleneksel</v>
      </c>
      <c r="Q107" s="218" t="b">
        <v>0</v>
      </c>
      <c r="R107" s="218" t="s">
        <v>39</v>
      </c>
      <c r="S107" s="218" t="s">
        <v>73</v>
      </c>
      <c r="T107" s="207" t="s">
        <v>5936</v>
      </c>
      <c r="U107" s="2" t="s">
        <v>5968</v>
      </c>
      <c r="V107" s="220">
        <v>44520.0</v>
      </c>
      <c r="W107" s="220">
        <v>44523.0</v>
      </c>
      <c r="X107" s="218"/>
      <c r="Y107" s="218" t="s">
        <v>1353</v>
      </c>
      <c r="Z107" s="220">
        <v>44520.0</v>
      </c>
      <c r="AA107" s="218" t="s">
        <v>1353</v>
      </c>
      <c r="AB107" s="221">
        <v>44523.0</v>
      </c>
      <c r="AC107" s="218"/>
      <c r="AD107" s="221"/>
      <c r="AE107" s="218"/>
      <c r="AF107" s="218"/>
      <c r="AG107" s="218"/>
      <c r="AH107" s="218"/>
      <c r="AI107" s="218" t="s">
        <v>73</v>
      </c>
      <c r="AJ107" s="218" t="s">
        <v>73</v>
      </c>
      <c r="AK107" s="218"/>
      <c r="AL107" s="218"/>
      <c r="AM107" s="218"/>
    </row>
    <row r="108" ht="15.75" customHeight="1">
      <c r="A108" s="56" t="s">
        <v>6377</v>
      </c>
      <c r="B108" s="56" t="s">
        <v>6378</v>
      </c>
      <c r="C108" s="56" t="str">
        <f>VLOOKUP(A108,'import Elazığ'!A:P,3,0)</f>
        <v>DOĞRU</v>
      </c>
      <c r="D108" s="56" t="s">
        <v>1827</v>
      </c>
      <c r="E108" s="56">
        <f>VLOOKUP(A108,'import Elazığ'!A:P,5,0)</f>
        <v>331</v>
      </c>
      <c r="F108" s="56">
        <f>VLOOKUP(A108,'import Elazığ'!A:P,6,0)</f>
        <v>2</v>
      </c>
      <c r="G108" s="56">
        <f>VLOOKUP(A108,'import Elazığ'!A:P,7,0)</f>
        <v>0</v>
      </c>
      <c r="H108" s="56">
        <f>VLOOKUP(A108,'import Elazığ'!A:P,8,0)</f>
        <v>63</v>
      </c>
      <c r="I108" s="56">
        <f>VLOOKUP(A108,'import Elazığ'!A:P,9,0)</f>
        <v>63</v>
      </c>
      <c r="J108" s="216">
        <f>VLOOKUP(A108,'import Elazığ'!A:P,10,0)</f>
        <v>0</v>
      </c>
      <c r="K108" s="56" t="s">
        <v>6379</v>
      </c>
      <c r="L108" s="56">
        <v>4.242364626E9</v>
      </c>
      <c r="M108" s="56" t="s">
        <v>1350</v>
      </c>
      <c r="N108" s="56" t="s">
        <v>6380</v>
      </c>
      <c r="O108" s="56" t="s">
        <v>6381</v>
      </c>
      <c r="P108" s="217" t="str">
        <f>VLOOKUP(A108,'import Elazığ'!A:P,16,0)</f>
        <v>Geleneksel</v>
      </c>
      <c r="Q108" s="218" t="b">
        <v>0</v>
      </c>
      <c r="R108" s="218"/>
      <c r="S108" s="218"/>
      <c r="T108" s="218"/>
      <c r="U108" s="218"/>
      <c r="V108" s="220"/>
      <c r="W108" s="220"/>
      <c r="X108" s="218"/>
      <c r="Y108" s="218" t="s">
        <v>43</v>
      </c>
      <c r="Z108" s="220">
        <v>44658.0</v>
      </c>
      <c r="AA108" s="218"/>
      <c r="AB108" s="221"/>
      <c r="AC108" s="218"/>
      <c r="AD108" s="221"/>
      <c r="AE108" s="218"/>
      <c r="AF108" s="218"/>
      <c r="AG108" s="218"/>
      <c r="AH108" s="218"/>
      <c r="AI108" s="218" t="s">
        <v>149</v>
      </c>
      <c r="AJ108" s="218"/>
      <c r="AK108" s="218"/>
      <c r="AL108" s="218"/>
      <c r="AM108" s="218"/>
    </row>
    <row r="109" ht="15.75" customHeight="1">
      <c r="A109" s="56" t="s">
        <v>5969</v>
      </c>
      <c r="B109" s="56" t="s">
        <v>5970</v>
      </c>
      <c r="C109" s="56" t="str">
        <f>VLOOKUP(A109,'import Elazığ'!A:P,3,0)</f>
        <v>DOĞRU</v>
      </c>
      <c r="D109" s="56" t="s">
        <v>1507</v>
      </c>
      <c r="E109" s="56">
        <f>VLOOKUP(A109,'import Elazığ'!A:P,5,0)</f>
        <v>197</v>
      </c>
      <c r="F109" s="56">
        <f>VLOOKUP(A109,'import Elazığ'!A:P,6,0)</f>
        <v>3</v>
      </c>
      <c r="G109" s="56">
        <f>VLOOKUP(A109,'import Elazığ'!A:P,7,0)</f>
        <v>0</v>
      </c>
      <c r="H109" s="56">
        <f>VLOOKUP(A109,'import Elazığ'!A:P,8,0)</f>
        <v>27</v>
      </c>
      <c r="I109" s="56">
        <f>VLOOKUP(A109,'import Elazığ'!A:P,9,0)</f>
        <v>27</v>
      </c>
      <c r="J109" s="216">
        <f>VLOOKUP(A109,'import Elazığ'!A:P,10,0)</f>
        <v>0</v>
      </c>
      <c r="K109" s="56" t="s">
        <v>6694</v>
      </c>
      <c r="L109" s="56">
        <v>5.388308184E9</v>
      </c>
      <c r="M109" s="56" t="s">
        <v>1350</v>
      </c>
      <c r="N109" s="56" t="s">
        <v>2128</v>
      </c>
      <c r="O109" s="56" t="s">
        <v>6696</v>
      </c>
      <c r="P109" s="217" t="str">
        <f>VLOOKUP(A109,'import Elazığ'!A:P,16,0)</f>
        <v>Geleneksel</v>
      </c>
      <c r="Q109" s="218" t="b">
        <v>0</v>
      </c>
      <c r="R109" s="218" t="s">
        <v>38</v>
      </c>
      <c r="S109" s="218" t="s">
        <v>66</v>
      </c>
      <c r="T109" s="207" t="s">
        <v>6004</v>
      </c>
      <c r="U109" s="2"/>
      <c r="V109" s="220">
        <v>44642.0</v>
      </c>
      <c r="W109" s="220">
        <v>44643.0</v>
      </c>
      <c r="X109" s="218"/>
      <c r="Y109" s="218" t="s">
        <v>1353</v>
      </c>
      <c r="Z109" s="220">
        <v>44520.0</v>
      </c>
      <c r="AA109" s="218" t="s">
        <v>1353</v>
      </c>
      <c r="AB109" s="221">
        <v>44523.0</v>
      </c>
      <c r="AC109" s="218" t="s">
        <v>1353</v>
      </c>
      <c r="AD109" s="221">
        <v>44624.0</v>
      </c>
      <c r="AE109" s="218" t="s">
        <v>1353</v>
      </c>
      <c r="AF109" s="220">
        <v>44642.0</v>
      </c>
      <c r="AG109" s="218"/>
      <c r="AH109" s="218"/>
      <c r="AI109" s="218" t="s">
        <v>610</v>
      </c>
      <c r="AJ109" s="218" t="s">
        <v>73</v>
      </c>
      <c r="AK109" s="218" t="s">
        <v>66</v>
      </c>
      <c r="AL109" s="218" t="s">
        <v>610</v>
      </c>
      <c r="AM109" s="218"/>
    </row>
    <row r="110" ht="15.75" customHeight="1">
      <c r="A110" s="56" t="s">
        <v>6835</v>
      </c>
      <c r="B110" s="56" t="s">
        <v>6836</v>
      </c>
      <c r="C110" s="56" t="str">
        <f>VLOOKUP(A110,'import Elazığ'!A:P,3,0)</f>
        <v>DOĞRU</v>
      </c>
      <c r="D110" s="56" t="s">
        <v>1577</v>
      </c>
      <c r="E110" s="56">
        <f>VLOOKUP(A110,'import Elazığ'!A:P,5,0)</f>
        <v>12</v>
      </c>
      <c r="F110" s="56">
        <f>VLOOKUP(A110,'import Elazığ'!A:P,6,0)</f>
        <v>2</v>
      </c>
      <c r="G110" s="56">
        <f>VLOOKUP(A110,'import Elazığ'!A:P,7,0)</f>
        <v>5</v>
      </c>
      <c r="H110" s="56">
        <f>VLOOKUP(A110,'import Elazığ'!A:P,8,0)</f>
        <v>57</v>
      </c>
      <c r="I110" s="56">
        <f>VLOOKUP(A110,'import Elazığ'!A:P,9,0)</f>
        <v>62</v>
      </c>
      <c r="J110" s="216">
        <f>VLOOKUP(A110,'import Elazığ'!A:P,10,0)</f>
        <v>0.080645</v>
      </c>
      <c r="K110" s="56" t="s">
        <v>6837</v>
      </c>
      <c r="L110" s="56">
        <v>5.453742323E9</v>
      </c>
      <c r="M110" s="56" t="s">
        <v>1350</v>
      </c>
      <c r="N110" s="56" t="s">
        <v>6521</v>
      </c>
      <c r="O110" s="56" t="s">
        <v>6838</v>
      </c>
      <c r="P110" s="217" t="str">
        <f>VLOOKUP(A110,'import Elazığ'!A:P,16,0)</f>
        <v>Geleneksel</v>
      </c>
      <c r="Q110" s="218" t="b">
        <v>0</v>
      </c>
      <c r="R110" s="218"/>
      <c r="S110" s="218"/>
      <c r="T110" s="1"/>
      <c r="U110" s="218"/>
      <c r="V110" s="220"/>
      <c r="W110" s="220"/>
      <c r="X110" s="218"/>
      <c r="Y110" s="218"/>
      <c r="Z110" s="220"/>
      <c r="AA110" s="218"/>
      <c r="AB110" s="221"/>
      <c r="AC110" s="218"/>
      <c r="AD110" s="221"/>
      <c r="AE110" s="218"/>
      <c r="AF110" s="218"/>
      <c r="AG110" s="218"/>
      <c r="AH110" s="218"/>
      <c r="AI110" s="218"/>
      <c r="AJ110" s="218"/>
      <c r="AK110" s="218"/>
      <c r="AL110" s="218"/>
      <c r="AM110" s="218"/>
    </row>
    <row r="111" ht="15.75" customHeight="1">
      <c r="A111" s="56" t="s">
        <v>6443</v>
      </c>
      <c r="B111" s="56" t="s">
        <v>6444</v>
      </c>
      <c r="C111" s="56" t="str">
        <f>VLOOKUP(A111,'import Elazığ'!A:P,3,0)</f>
        <v>DOĞRU</v>
      </c>
      <c r="D111" s="56" t="s">
        <v>1378</v>
      </c>
      <c r="E111" s="56">
        <f>VLOOKUP(A111,'import Elazığ'!A:P,5,0)</f>
        <v>50</v>
      </c>
      <c r="F111" s="56">
        <f>VLOOKUP(A111,'import Elazığ'!A:P,6,0)</f>
        <v>1</v>
      </c>
      <c r="G111" s="56">
        <f>VLOOKUP(A111,'import Elazığ'!A:P,7,0)</f>
        <v>0</v>
      </c>
      <c r="H111" s="56">
        <f>VLOOKUP(A111,'import Elazığ'!A:P,8,0)</f>
        <v>11</v>
      </c>
      <c r="I111" s="56">
        <f>VLOOKUP(A111,'import Elazığ'!A:P,9,0)</f>
        <v>11</v>
      </c>
      <c r="J111" s="216">
        <f>VLOOKUP(A111,'import Elazığ'!A:P,10,0)</f>
        <v>0</v>
      </c>
      <c r="K111" s="56" t="s">
        <v>6445</v>
      </c>
      <c r="L111" s="56">
        <v>4.242374963E9</v>
      </c>
      <c r="M111" s="56" t="s">
        <v>1350</v>
      </c>
      <c r="N111" s="56" t="s">
        <v>6446</v>
      </c>
      <c r="O111" s="56" t="s">
        <v>6447</v>
      </c>
      <c r="P111" s="217" t="str">
        <f>VLOOKUP(A111,'import Elazığ'!A:P,16,0)</f>
        <v>Geleneksel</v>
      </c>
      <c r="Q111" s="218" t="b">
        <v>0</v>
      </c>
      <c r="R111" s="218"/>
      <c r="S111" s="218"/>
      <c r="T111" s="218"/>
      <c r="U111" s="218"/>
      <c r="V111" s="220"/>
      <c r="W111" s="220"/>
      <c r="X111" s="218"/>
      <c r="Y111" s="218"/>
      <c r="Z111" s="220"/>
      <c r="AA111" s="218"/>
      <c r="AB111" s="221"/>
      <c r="AC111" s="218"/>
      <c r="AD111" s="221"/>
      <c r="AE111" s="218"/>
      <c r="AF111" s="218"/>
      <c r="AG111" s="218"/>
      <c r="AH111" s="218"/>
      <c r="AI111" s="218"/>
      <c r="AJ111" s="218"/>
      <c r="AK111" s="218"/>
      <c r="AL111" s="218"/>
      <c r="AM111" s="218"/>
    </row>
    <row r="112" ht="15.75" customHeight="1">
      <c r="A112" s="211" t="s">
        <v>6865</v>
      </c>
      <c r="B112" s="211" t="s">
        <v>6866</v>
      </c>
      <c r="C112" s="56" t="str">
        <f>VLOOKUP(A112,'import Elazığ'!A:P,3,0)</f>
        <v>DOĞRU</v>
      </c>
      <c r="D112" s="211" t="s">
        <v>1378</v>
      </c>
      <c r="E112" s="56">
        <f>VLOOKUP(A112,'import Elazığ'!A:P,5,0)</f>
        <v>9</v>
      </c>
      <c r="F112" s="56" t="str">
        <f>VLOOKUP(A112,'import Elazığ'!A:P,6,0)</f>
        <v/>
      </c>
      <c r="G112" s="56">
        <f>VLOOKUP(A112,'import Elazığ'!A:P,7,0)</f>
        <v>0</v>
      </c>
      <c r="H112" s="56">
        <f>VLOOKUP(A112,'import Elazığ'!A:P,8,0)</f>
        <v>10</v>
      </c>
      <c r="I112" s="56">
        <f>VLOOKUP(A112,'import Elazığ'!A:P,9,0)</f>
        <v>10</v>
      </c>
      <c r="J112" s="216">
        <f>VLOOKUP(A112,'import Elazığ'!A:P,10,0)</f>
        <v>0</v>
      </c>
      <c r="K112" s="211" t="s">
        <v>6867</v>
      </c>
      <c r="L112" s="211">
        <v>4.245027465E9</v>
      </c>
      <c r="M112" s="211" t="s">
        <v>1350</v>
      </c>
      <c r="N112" s="211" t="s">
        <v>6355</v>
      </c>
      <c r="O112" s="211" t="s">
        <v>6868</v>
      </c>
      <c r="P112" s="217" t="str">
        <f>VLOOKUP(A112,'import Elazığ'!A:P,16,0)</f>
        <v>Geleneksel</v>
      </c>
      <c r="Q112" s="218" t="b">
        <v>0</v>
      </c>
      <c r="R112" s="218"/>
      <c r="S112" s="218"/>
      <c r="T112" s="207"/>
      <c r="U112" s="218"/>
      <c r="V112" s="220"/>
      <c r="W112" s="220"/>
      <c r="X112" s="218"/>
      <c r="Y112" s="218"/>
      <c r="Z112" s="220"/>
      <c r="AA112" s="218"/>
      <c r="AB112" s="221"/>
      <c r="AC112" s="218"/>
      <c r="AD112" s="221"/>
      <c r="AE112" s="218"/>
      <c r="AF112" s="218"/>
      <c r="AG112" s="218"/>
      <c r="AH112" s="218"/>
      <c r="AI112" s="218"/>
      <c r="AJ112" s="218"/>
      <c r="AK112" s="218"/>
      <c r="AL112" s="218"/>
      <c r="AM112" s="218"/>
    </row>
    <row r="113" ht="15.75" customHeight="1">
      <c r="A113" s="211" t="s">
        <v>6798</v>
      </c>
      <c r="B113" s="211" t="s">
        <v>6799</v>
      </c>
      <c r="C113" s="56" t="str">
        <f>VLOOKUP(A113,'import Elazığ'!A:P,3,0)</f>
        <v>DOĞRU</v>
      </c>
      <c r="D113" s="211" t="s">
        <v>1827</v>
      </c>
      <c r="E113" s="56" t="str">
        <f>VLOOKUP(A113,'import Elazığ'!A:P,5,0)</f>
        <v/>
      </c>
      <c r="F113" s="56" t="str">
        <f>VLOOKUP(A113,'import Elazığ'!A:P,6,0)</f>
        <v/>
      </c>
      <c r="G113" s="56">
        <f>VLOOKUP(A113,'import Elazığ'!A:P,7,0)</f>
        <v>0</v>
      </c>
      <c r="H113" s="56">
        <f>VLOOKUP(A113,'import Elazığ'!A:P,8,0)</f>
        <v>13</v>
      </c>
      <c r="I113" s="56">
        <f>VLOOKUP(A113,'import Elazığ'!A:P,9,0)</f>
        <v>13</v>
      </c>
      <c r="J113" s="216">
        <f>VLOOKUP(A113,'import Elazığ'!A:P,10,0)</f>
        <v>0</v>
      </c>
      <c r="K113" s="211" t="s">
        <v>6800</v>
      </c>
      <c r="L113" s="211">
        <v>5.423673186E9</v>
      </c>
      <c r="M113" s="211" t="s">
        <v>1350</v>
      </c>
      <c r="N113" s="211" t="s">
        <v>6361</v>
      </c>
      <c r="O113" s="211" t="s">
        <v>6801</v>
      </c>
      <c r="P113" s="217" t="str">
        <f>VLOOKUP(A113,'import Elazığ'!A:P,16,0)</f>
        <v>Geleneksel</v>
      </c>
      <c r="Q113" s="218" t="b">
        <v>0</v>
      </c>
      <c r="R113" s="218"/>
      <c r="S113" s="218"/>
      <c r="T113" s="207"/>
      <c r="U113" s="218"/>
      <c r="V113" s="220"/>
      <c r="W113" s="220"/>
      <c r="X113" s="218"/>
      <c r="Y113" s="218"/>
      <c r="Z113" s="220"/>
      <c r="AA113" s="218"/>
      <c r="AB113" s="221"/>
      <c r="AC113" s="218"/>
      <c r="AD113" s="221"/>
      <c r="AE113" s="218"/>
      <c r="AF113" s="218"/>
      <c r="AG113" s="218"/>
      <c r="AH113" s="218"/>
      <c r="AI113" s="218"/>
      <c r="AJ113" s="218"/>
      <c r="AK113" s="218"/>
      <c r="AL113" s="218"/>
      <c r="AM113" s="218"/>
    </row>
    <row r="114" ht="15.75" customHeight="1">
      <c r="A114" s="56" t="s">
        <v>6746</v>
      </c>
      <c r="B114" s="56" t="s">
        <v>6747</v>
      </c>
      <c r="C114" s="56" t="str">
        <f>VLOOKUP(A114,'import Elazığ'!A:P,3,0)</f>
        <v>DOĞRU</v>
      </c>
      <c r="D114" s="56" t="s">
        <v>1688</v>
      </c>
      <c r="E114" s="56">
        <f>VLOOKUP(A114,'import Elazığ'!A:P,5,0)</f>
        <v>276</v>
      </c>
      <c r="F114" s="56">
        <f>VLOOKUP(A114,'import Elazığ'!A:P,6,0)</f>
        <v>92</v>
      </c>
      <c r="G114" s="56">
        <f>VLOOKUP(A114,'import Elazığ'!A:P,7,0)</f>
        <v>0</v>
      </c>
      <c r="H114" s="56">
        <f>VLOOKUP(A114,'import Elazığ'!A:P,8,0)</f>
        <v>85</v>
      </c>
      <c r="I114" s="56">
        <f>VLOOKUP(A114,'import Elazığ'!A:P,9,0)</f>
        <v>85</v>
      </c>
      <c r="J114" s="216">
        <f>VLOOKUP(A114,'import Elazığ'!A:P,10,0)</f>
        <v>0</v>
      </c>
      <c r="K114" s="56" t="s">
        <v>6748</v>
      </c>
      <c r="L114" s="56">
        <v>5.317224333E9</v>
      </c>
      <c r="M114" s="56" t="s">
        <v>1350</v>
      </c>
      <c r="N114" s="56" t="s">
        <v>6361</v>
      </c>
      <c r="O114" s="56" t="s">
        <v>6749</v>
      </c>
      <c r="P114" s="217" t="str">
        <f>VLOOKUP(A114,'import Elazığ'!A:P,16,0)</f>
        <v>Geleneksel</v>
      </c>
      <c r="Q114" s="218" t="b">
        <v>0</v>
      </c>
      <c r="R114" s="218"/>
      <c r="S114" s="218"/>
      <c r="T114" s="207"/>
      <c r="U114" s="218"/>
      <c r="V114" s="220"/>
      <c r="W114" s="220"/>
      <c r="X114" s="218"/>
      <c r="Y114" s="218"/>
      <c r="Z114" s="220"/>
      <c r="AA114" s="218"/>
      <c r="AB114" s="221"/>
      <c r="AC114" s="218"/>
      <c r="AD114" s="221"/>
      <c r="AE114" s="218"/>
      <c r="AF114" s="218"/>
      <c r="AG114" s="218"/>
      <c r="AH114" s="218"/>
      <c r="AI114" s="218"/>
      <c r="AJ114" s="218"/>
      <c r="AK114" s="218"/>
      <c r="AL114" s="218"/>
      <c r="AM114" s="218"/>
    </row>
    <row r="115" ht="15.75" customHeight="1">
      <c r="A115" s="56" t="s">
        <v>6514</v>
      </c>
      <c r="B115" s="56" t="s">
        <v>6515</v>
      </c>
      <c r="C115" s="56" t="str">
        <f>VLOOKUP(A115,'import Elazığ'!A:P,3,0)</f>
        <v>DOĞRU</v>
      </c>
      <c r="D115" s="56" t="s">
        <v>1577</v>
      </c>
      <c r="E115" s="56">
        <f>VLOOKUP(A115,'import Elazığ'!A:P,5,0)</f>
        <v>145</v>
      </c>
      <c r="F115" s="56">
        <f>VLOOKUP(A115,'import Elazığ'!A:P,6,0)</f>
        <v>6</v>
      </c>
      <c r="G115" s="56">
        <f>VLOOKUP(A115,'import Elazığ'!A:P,7,0)</f>
        <v>0</v>
      </c>
      <c r="H115" s="56">
        <f>VLOOKUP(A115,'import Elazığ'!A:P,8,0)</f>
        <v>65</v>
      </c>
      <c r="I115" s="56">
        <f>VLOOKUP(A115,'import Elazığ'!A:P,9,0)</f>
        <v>65</v>
      </c>
      <c r="J115" s="216">
        <f>VLOOKUP(A115,'import Elazığ'!A:P,10,0)</f>
        <v>0</v>
      </c>
      <c r="K115" s="56" t="s">
        <v>6516</v>
      </c>
      <c r="L115" s="56">
        <v>4.242383874E9</v>
      </c>
      <c r="M115" s="56" t="s">
        <v>1350</v>
      </c>
      <c r="N115" s="56" t="s">
        <v>7008</v>
      </c>
      <c r="O115" s="56" t="s">
        <v>6517</v>
      </c>
      <c r="P115" s="217" t="str">
        <f>VLOOKUP(A115,'import Elazığ'!A:P,16,0)</f>
        <v>Geleneksel</v>
      </c>
      <c r="Q115" s="218" t="b">
        <v>0</v>
      </c>
      <c r="R115" s="218"/>
      <c r="S115" s="218"/>
      <c r="T115" s="207"/>
      <c r="U115" s="218"/>
      <c r="V115" s="220"/>
      <c r="W115" s="220"/>
      <c r="X115" s="218"/>
      <c r="Y115" s="218"/>
      <c r="Z115" s="220"/>
      <c r="AA115" s="218"/>
      <c r="AB115" s="221"/>
      <c r="AC115" s="218"/>
      <c r="AD115" s="221"/>
      <c r="AE115" s="218"/>
      <c r="AF115" s="221"/>
      <c r="AG115" s="218"/>
      <c r="AH115" s="218"/>
      <c r="AI115" s="218"/>
      <c r="AJ115" s="218"/>
      <c r="AK115" s="218"/>
      <c r="AL115" s="218"/>
      <c r="AM115" s="218"/>
    </row>
    <row r="116" ht="15.75" customHeight="1">
      <c r="A116" s="56" t="s">
        <v>6631</v>
      </c>
      <c r="B116" s="56" t="s">
        <v>6632</v>
      </c>
      <c r="C116" s="56" t="str">
        <f>VLOOKUP(A116,'import Elazığ'!A:P,3,0)</f>
        <v>DOĞRU</v>
      </c>
      <c r="D116" s="56" t="s">
        <v>1378</v>
      </c>
      <c r="E116" s="56">
        <f>VLOOKUP(A116,'import Elazığ'!A:P,5,0)</f>
        <v>1952</v>
      </c>
      <c r="F116" s="56">
        <f>VLOOKUP(A116,'import Elazığ'!A:P,6,0)</f>
        <v>119</v>
      </c>
      <c r="G116" s="56">
        <f>VLOOKUP(A116,'import Elazığ'!A:P,7,0)</f>
        <v>0</v>
      </c>
      <c r="H116" s="56">
        <f>VLOOKUP(A116,'import Elazığ'!A:P,8,0)</f>
        <v>38</v>
      </c>
      <c r="I116" s="56">
        <f>VLOOKUP(A116,'import Elazığ'!A:P,9,0)</f>
        <v>38</v>
      </c>
      <c r="J116" s="216">
        <f>VLOOKUP(A116,'import Elazığ'!A:P,10,0)</f>
        <v>0</v>
      </c>
      <c r="K116" s="56" t="s">
        <v>6633</v>
      </c>
      <c r="L116" s="56">
        <v>4.2423369E9</v>
      </c>
      <c r="M116" s="56" t="s">
        <v>1350</v>
      </c>
      <c r="N116" s="56" t="s">
        <v>6366</v>
      </c>
      <c r="O116" s="56" t="s">
        <v>6634</v>
      </c>
      <c r="P116" s="217" t="str">
        <f>VLOOKUP(A116,'import Elazığ'!A:P,16,0)</f>
        <v>Geleneksel</v>
      </c>
      <c r="Q116" s="218" t="b">
        <v>0</v>
      </c>
      <c r="R116" s="218"/>
      <c r="S116" s="218"/>
      <c r="T116" s="207"/>
      <c r="U116" s="218"/>
      <c r="V116" s="220"/>
      <c r="W116" s="220"/>
      <c r="X116" s="218"/>
      <c r="Y116" s="218"/>
      <c r="Z116" s="220"/>
      <c r="AA116" s="218"/>
      <c r="AB116" s="221"/>
      <c r="AC116" s="218"/>
      <c r="AD116" s="221"/>
      <c r="AE116" s="218"/>
      <c r="AF116" s="218"/>
      <c r="AG116" s="218"/>
      <c r="AH116" s="218"/>
      <c r="AI116" s="218"/>
      <c r="AJ116" s="218"/>
      <c r="AK116" s="218"/>
      <c r="AL116" s="218"/>
      <c r="AM116" s="218"/>
    </row>
    <row r="117" ht="15.75" customHeight="1">
      <c r="A117" s="56" t="s">
        <v>6885</v>
      </c>
      <c r="B117" s="56" t="s">
        <v>6886</v>
      </c>
      <c r="C117" s="56" t="str">
        <f>VLOOKUP(A117,'import Elazığ'!A:P,3,0)</f>
        <v>DOĞRU</v>
      </c>
      <c r="D117" s="56" t="s">
        <v>1493</v>
      </c>
      <c r="E117" s="56">
        <f>VLOOKUP(A117,'import Elazığ'!A:P,5,0)</f>
        <v>550</v>
      </c>
      <c r="F117" s="56">
        <f>VLOOKUP(A117,'import Elazığ'!A:P,6,0)</f>
        <v>314</v>
      </c>
      <c r="G117" s="56">
        <f>VLOOKUP(A117,'import Elazığ'!A:P,7,0)</f>
        <v>0</v>
      </c>
      <c r="H117" s="56">
        <f>VLOOKUP(A117,'import Elazığ'!A:P,8,0)</f>
        <v>15</v>
      </c>
      <c r="I117" s="56">
        <f>VLOOKUP(A117,'import Elazığ'!A:P,9,0)</f>
        <v>15</v>
      </c>
      <c r="J117" s="216">
        <f>VLOOKUP(A117,'import Elazığ'!A:P,10,0)</f>
        <v>0</v>
      </c>
      <c r="K117" s="56" t="s">
        <v>2525</v>
      </c>
      <c r="L117" s="56">
        <v>4.242123636E9</v>
      </c>
      <c r="M117" s="56" t="s">
        <v>1350</v>
      </c>
      <c r="N117" s="56" t="s">
        <v>6371</v>
      </c>
      <c r="O117" s="56" t="s">
        <v>6887</v>
      </c>
      <c r="P117" s="217" t="str">
        <f>VLOOKUP(A117,'import Elazığ'!A:P,16,0)</f>
        <v>Geleneksel</v>
      </c>
      <c r="Q117" s="218" t="b">
        <v>0</v>
      </c>
      <c r="R117" s="218"/>
      <c r="S117" s="218"/>
      <c r="T117" s="1"/>
      <c r="U117" s="218"/>
      <c r="V117" s="220"/>
      <c r="W117" s="220"/>
      <c r="X117" s="218"/>
      <c r="Y117" s="218"/>
      <c r="Z117" s="220"/>
      <c r="AA117" s="218"/>
      <c r="AB117" s="221"/>
      <c r="AC117" s="218"/>
      <c r="AD117" s="221"/>
      <c r="AE117" s="218"/>
      <c r="AF117" s="218"/>
      <c r="AG117" s="218"/>
      <c r="AH117" s="218"/>
      <c r="AI117" s="218"/>
      <c r="AJ117" s="218"/>
      <c r="AK117" s="218"/>
      <c r="AL117" s="218"/>
      <c r="AM117" s="218"/>
    </row>
    <row r="118" ht="15.75" customHeight="1">
      <c r="A118" s="56" t="s">
        <v>6892</v>
      </c>
      <c r="B118" s="56" t="s">
        <v>6893</v>
      </c>
      <c r="C118" s="56" t="str">
        <f>VLOOKUP(A118,'import Elazığ'!A:P,3,0)</f>
        <v>DOĞRU</v>
      </c>
      <c r="D118" s="56" t="s">
        <v>1370</v>
      </c>
      <c r="E118" s="56">
        <f>VLOOKUP(A118,'import Elazığ'!A:P,5,0)</f>
        <v>386</v>
      </c>
      <c r="F118" s="56">
        <f>VLOOKUP(A118,'import Elazığ'!A:P,6,0)</f>
        <v>223</v>
      </c>
      <c r="G118" s="56">
        <f>VLOOKUP(A118,'import Elazığ'!A:P,7,0)</f>
        <v>0</v>
      </c>
      <c r="H118" s="56">
        <f>VLOOKUP(A118,'import Elazığ'!A:P,8,0)</f>
        <v>16</v>
      </c>
      <c r="I118" s="56">
        <f>VLOOKUP(A118,'import Elazığ'!A:P,9,0)</f>
        <v>16</v>
      </c>
      <c r="J118" s="216">
        <f>VLOOKUP(A118,'import Elazığ'!A:P,10,0)</f>
        <v>0</v>
      </c>
      <c r="K118" s="56" t="s">
        <v>2525</v>
      </c>
      <c r="L118" s="56">
        <v>4.242121811E9</v>
      </c>
      <c r="M118" s="56" t="s">
        <v>1350</v>
      </c>
      <c r="N118" s="56" t="s">
        <v>6380</v>
      </c>
      <c r="O118" s="56" t="s">
        <v>6894</v>
      </c>
      <c r="P118" s="217" t="str">
        <f>VLOOKUP(A118,'import Elazığ'!A:P,16,0)</f>
        <v>Geleneksel</v>
      </c>
      <c r="Q118" s="218" t="b">
        <v>0</v>
      </c>
      <c r="R118" s="218"/>
      <c r="S118" s="218"/>
      <c r="T118" s="1"/>
      <c r="U118" s="218"/>
      <c r="V118" s="220"/>
      <c r="W118" s="220"/>
      <c r="X118" s="218"/>
      <c r="Y118" s="218"/>
      <c r="Z118" s="220"/>
      <c r="AA118" s="218"/>
      <c r="AB118" s="221"/>
      <c r="AC118" s="218"/>
      <c r="AD118" s="221"/>
      <c r="AE118" s="218"/>
      <c r="AF118" s="218"/>
      <c r="AG118" s="218"/>
      <c r="AH118" s="218"/>
      <c r="AI118" s="218"/>
      <c r="AJ118" s="218"/>
      <c r="AK118" s="218"/>
      <c r="AL118" s="218"/>
      <c r="AM118" s="218"/>
    </row>
    <row r="119" ht="15.75" customHeight="1">
      <c r="A119" s="56" t="s">
        <v>6794</v>
      </c>
      <c r="B119" s="56" t="s">
        <v>6795</v>
      </c>
      <c r="C119" s="56" t="str">
        <f>VLOOKUP(A119,'import Elazığ'!A:P,3,0)</f>
        <v>DOĞRU</v>
      </c>
      <c r="D119" s="56" t="s">
        <v>1832</v>
      </c>
      <c r="E119" s="56">
        <f>VLOOKUP(A119,'import Elazığ'!A:P,5,0)</f>
        <v>6</v>
      </c>
      <c r="F119" s="56" t="str">
        <f>VLOOKUP(A119,'import Elazığ'!A:P,6,0)</f>
        <v/>
      </c>
      <c r="G119" s="56">
        <f>VLOOKUP(A119,'import Elazığ'!A:P,7,0)</f>
        <v>0</v>
      </c>
      <c r="H119" s="56">
        <f>VLOOKUP(A119,'import Elazığ'!A:P,8,0)</f>
        <v>41</v>
      </c>
      <c r="I119" s="56">
        <f>VLOOKUP(A119,'import Elazığ'!A:P,9,0)</f>
        <v>41</v>
      </c>
      <c r="J119" s="216">
        <f>VLOOKUP(A119,'import Elazığ'!A:P,10,0)</f>
        <v>0</v>
      </c>
      <c r="K119" s="56" t="s">
        <v>6796</v>
      </c>
      <c r="L119" s="56">
        <v>5.441992323E9</v>
      </c>
      <c r="M119" s="56" t="s">
        <v>1350</v>
      </c>
      <c r="N119" s="56" t="s">
        <v>1565</v>
      </c>
      <c r="O119" s="56" t="s">
        <v>6797</v>
      </c>
      <c r="P119" s="217" t="str">
        <f>VLOOKUP(A119,'import Elazığ'!A:P,16,0)</f>
        <v>Geleneksel</v>
      </c>
      <c r="Q119" s="218" t="b">
        <v>0</v>
      </c>
      <c r="R119" s="218"/>
      <c r="S119" s="218"/>
      <c r="T119" s="207"/>
      <c r="U119" s="218"/>
      <c r="V119" s="220"/>
      <c r="W119" s="220"/>
      <c r="X119" s="218"/>
      <c r="Y119" s="218"/>
      <c r="Z119" s="220"/>
      <c r="AA119" s="218"/>
      <c r="AB119" s="221"/>
      <c r="AC119" s="218"/>
      <c r="AD119" s="221"/>
      <c r="AE119" s="218"/>
      <c r="AF119" s="218"/>
      <c r="AG119" s="218"/>
      <c r="AH119" s="218"/>
      <c r="AI119" s="218"/>
      <c r="AJ119" s="218"/>
      <c r="AK119" s="218"/>
      <c r="AL119" s="218"/>
      <c r="AM119" s="218"/>
    </row>
    <row r="120" ht="15.75" customHeight="1">
      <c r="A120" s="211" t="s">
        <v>6909</v>
      </c>
      <c r="B120" s="211" t="s">
        <v>6910</v>
      </c>
      <c r="C120" s="56" t="str">
        <f>VLOOKUP(A120,'import Elazığ'!A:P,3,0)</f>
        <v>DOĞRU</v>
      </c>
      <c r="D120" s="211" t="s">
        <v>1507</v>
      </c>
      <c r="E120" s="56" t="str">
        <f>VLOOKUP(A120,'import Elazığ'!A:P,5,0)</f>
        <v/>
      </c>
      <c r="F120" s="56" t="str">
        <f>VLOOKUP(A120,'import Elazığ'!A:P,6,0)</f>
        <v/>
      </c>
      <c r="G120" s="56">
        <f>VLOOKUP(A120,'import Elazığ'!A:P,7,0)</f>
        <v>0</v>
      </c>
      <c r="H120" s="56">
        <f>VLOOKUP(A120,'import Elazığ'!A:P,8,0)</f>
        <v>27</v>
      </c>
      <c r="I120" s="56">
        <f>VLOOKUP(A120,'import Elazığ'!A:P,9,0)</f>
        <v>27</v>
      </c>
      <c r="J120" s="216">
        <f>VLOOKUP(A120,'import Elazığ'!A:P,10,0)</f>
        <v>0</v>
      </c>
      <c r="K120" s="211" t="s">
        <v>6911</v>
      </c>
      <c r="L120" s="211">
        <v>5.316692774E9</v>
      </c>
      <c r="M120" s="211" t="s">
        <v>1350</v>
      </c>
      <c r="N120" s="211" t="s">
        <v>1565</v>
      </c>
      <c r="O120" s="211" t="s">
        <v>6912</v>
      </c>
      <c r="P120" s="217" t="str">
        <f>VLOOKUP(A120,'import Elazığ'!A:P,16,0)</f>
        <v>Geleneksel</v>
      </c>
      <c r="Q120" s="218" t="b">
        <v>0</v>
      </c>
      <c r="R120" s="218"/>
      <c r="S120" s="218"/>
      <c r="T120" s="1"/>
      <c r="U120" s="218"/>
      <c r="V120" s="220"/>
      <c r="W120" s="220"/>
      <c r="X120" s="218"/>
      <c r="Y120" s="218"/>
      <c r="Z120" s="220"/>
      <c r="AA120" s="218"/>
      <c r="AB120" s="221"/>
      <c r="AC120" s="218"/>
      <c r="AD120" s="221"/>
      <c r="AE120" s="218"/>
      <c r="AF120" s="218"/>
      <c r="AG120" s="218"/>
      <c r="AH120" s="218"/>
      <c r="AI120" s="218"/>
      <c r="AJ120" s="218"/>
      <c r="AK120" s="218"/>
      <c r="AL120" s="218"/>
      <c r="AM120" s="218"/>
    </row>
    <row r="121" ht="15.75" customHeight="1">
      <c r="A121" s="56" t="s">
        <v>6772</v>
      </c>
      <c r="B121" s="56" t="s">
        <v>6773</v>
      </c>
      <c r="C121" s="56" t="str">
        <f>VLOOKUP(A121,'import Elazığ'!A:P,3,0)</f>
        <v>DOĞRU</v>
      </c>
      <c r="D121" s="56" t="s">
        <v>1385</v>
      </c>
      <c r="E121" s="56">
        <f>VLOOKUP(A121,'import Elazığ'!A:P,5,0)</f>
        <v>332</v>
      </c>
      <c r="F121" s="56">
        <f>VLOOKUP(A121,'import Elazığ'!A:P,6,0)</f>
        <v>119</v>
      </c>
      <c r="G121" s="56">
        <f>VLOOKUP(A121,'import Elazığ'!A:P,7,0)</f>
        <v>0</v>
      </c>
      <c r="H121" s="56">
        <f>VLOOKUP(A121,'import Elazığ'!A:P,8,0)</f>
        <v>30</v>
      </c>
      <c r="I121" s="56">
        <f>VLOOKUP(A121,'import Elazığ'!A:P,9,0)</f>
        <v>30</v>
      </c>
      <c r="J121" s="216">
        <f>VLOOKUP(A121,'import Elazığ'!A:P,10,0)</f>
        <v>0</v>
      </c>
      <c r="K121" s="56" t="s">
        <v>6774</v>
      </c>
      <c r="L121" s="56">
        <v>5.351057723E9</v>
      </c>
      <c r="M121" s="56" t="s">
        <v>1350</v>
      </c>
      <c r="N121" s="56" t="s">
        <v>1565</v>
      </c>
      <c r="O121" s="56" t="s">
        <v>6775</v>
      </c>
      <c r="P121" s="217" t="str">
        <f>VLOOKUP(A121,'import Elazığ'!A:P,16,0)</f>
        <v>Geleneksel</v>
      </c>
      <c r="Q121" s="218" t="b">
        <v>0</v>
      </c>
      <c r="R121" s="218"/>
      <c r="S121" s="218"/>
      <c r="T121" s="137"/>
      <c r="U121" s="218"/>
      <c r="V121" s="220"/>
      <c r="W121" s="220"/>
      <c r="X121" s="218"/>
      <c r="Y121" s="218"/>
      <c r="Z121" s="220"/>
      <c r="AA121" s="218"/>
      <c r="AB121" s="221"/>
      <c r="AC121" s="218"/>
      <c r="AD121" s="221"/>
      <c r="AE121" s="218"/>
      <c r="AF121" s="218"/>
      <c r="AG121" s="218"/>
      <c r="AH121" s="218"/>
      <c r="AI121" s="218"/>
      <c r="AJ121" s="218"/>
      <c r="AK121" s="218"/>
      <c r="AL121" s="218"/>
      <c r="AM121" s="218"/>
    </row>
    <row r="122" ht="15.75" customHeight="1">
      <c r="A122" s="56" t="s">
        <v>6810</v>
      </c>
      <c r="B122" s="56" t="s">
        <v>6811</v>
      </c>
      <c r="C122" s="56" t="str">
        <f>VLOOKUP(A122,'import Elazığ'!A:P,3,0)</f>
        <v>DOĞRU</v>
      </c>
      <c r="D122" s="56" t="s">
        <v>1378</v>
      </c>
      <c r="E122" s="56">
        <f>VLOOKUP(A122,'import Elazığ'!A:P,5,0)</f>
        <v>124</v>
      </c>
      <c r="F122" s="56">
        <f>VLOOKUP(A122,'import Elazığ'!A:P,6,0)</f>
        <v>46</v>
      </c>
      <c r="G122" s="56">
        <f>VLOOKUP(A122,'import Elazığ'!A:P,7,0)</f>
        <v>0</v>
      </c>
      <c r="H122" s="56">
        <f>VLOOKUP(A122,'import Elazığ'!A:P,8,0)</f>
        <v>23</v>
      </c>
      <c r="I122" s="56">
        <f>VLOOKUP(A122,'import Elazığ'!A:P,9,0)</f>
        <v>23</v>
      </c>
      <c r="J122" s="216">
        <f>VLOOKUP(A122,'import Elazığ'!A:P,10,0)</f>
        <v>0</v>
      </c>
      <c r="K122" s="56" t="s">
        <v>6812</v>
      </c>
      <c r="L122" s="56">
        <v>4.24236428E9</v>
      </c>
      <c r="M122" s="56" t="s">
        <v>1350</v>
      </c>
      <c r="N122" s="56" t="s">
        <v>1652</v>
      </c>
      <c r="O122" s="56" t="s">
        <v>6813</v>
      </c>
      <c r="P122" s="217" t="str">
        <f>VLOOKUP(A122,'import Elazığ'!A:P,16,0)</f>
        <v>Geleneksel</v>
      </c>
      <c r="Q122" s="218" t="b">
        <v>0</v>
      </c>
      <c r="R122" s="218"/>
      <c r="S122" s="218"/>
      <c r="T122" s="207"/>
      <c r="U122" s="218"/>
      <c r="V122" s="220"/>
      <c r="W122" s="220"/>
      <c r="X122" s="218"/>
      <c r="Y122" s="218"/>
      <c r="Z122" s="220"/>
      <c r="AA122" s="218"/>
      <c r="AB122" s="221"/>
      <c r="AC122" s="218"/>
      <c r="AD122" s="221"/>
      <c r="AE122" s="218"/>
      <c r="AF122" s="218"/>
      <c r="AG122" s="218"/>
      <c r="AH122" s="218"/>
      <c r="AI122" s="218"/>
      <c r="AJ122" s="218"/>
      <c r="AK122" s="218"/>
      <c r="AL122" s="218"/>
      <c r="AM122" s="218"/>
    </row>
    <row r="123" ht="15.75" customHeight="1">
      <c r="A123" s="56" t="s">
        <v>6844</v>
      </c>
      <c r="B123" s="56" t="s">
        <v>7016</v>
      </c>
      <c r="C123" s="56" t="str">
        <f>VLOOKUP(A123,'import Elazığ'!A:P,3,0)</f>
        <v>DOĞRU</v>
      </c>
      <c r="D123" s="56" t="s">
        <v>1493</v>
      </c>
      <c r="E123" s="56">
        <f>VLOOKUP(A123,'import Elazığ'!A:P,5,0)</f>
        <v>33</v>
      </c>
      <c r="F123" s="56">
        <f>VLOOKUP(A123,'import Elazığ'!A:P,6,0)</f>
        <v>4</v>
      </c>
      <c r="G123" s="56">
        <f>VLOOKUP(A123,'import Elazığ'!A:P,7,0)</f>
        <v>0</v>
      </c>
      <c r="H123" s="56">
        <f>VLOOKUP(A123,'import Elazığ'!A:P,8,0)</f>
        <v>15</v>
      </c>
      <c r="I123" s="56">
        <f>VLOOKUP(A123,'import Elazığ'!A:P,9,0)</f>
        <v>15</v>
      </c>
      <c r="J123" s="216">
        <f>VLOOKUP(A123,'import Elazığ'!A:P,10,0)</f>
        <v>0</v>
      </c>
      <c r="K123" s="56" t="s">
        <v>6846</v>
      </c>
      <c r="L123" s="56">
        <v>5.330499023E9</v>
      </c>
      <c r="M123" s="56" t="s">
        <v>1350</v>
      </c>
      <c r="N123" s="56" t="s">
        <v>6410</v>
      </c>
      <c r="O123" s="56" t="s">
        <v>6847</v>
      </c>
      <c r="P123" s="217" t="str">
        <f>VLOOKUP(A123,'import Elazığ'!A:P,16,0)</f>
        <v>Geleneksel</v>
      </c>
      <c r="Q123" s="218" t="b">
        <v>0</v>
      </c>
      <c r="R123" s="218"/>
      <c r="S123" s="218"/>
      <c r="T123" s="207"/>
      <c r="U123" s="218"/>
      <c r="V123" s="220"/>
      <c r="W123" s="220"/>
      <c r="X123" s="218"/>
      <c r="Y123" s="218"/>
      <c r="Z123" s="220"/>
      <c r="AA123" s="218"/>
      <c r="AB123" s="221"/>
      <c r="AC123" s="218"/>
      <c r="AD123" s="221"/>
      <c r="AE123" s="218"/>
      <c r="AF123" s="218"/>
      <c r="AG123" s="218"/>
      <c r="AH123" s="218"/>
      <c r="AI123" s="218"/>
      <c r="AJ123" s="218"/>
      <c r="AK123" s="218"/>
      <c r="AL123" s="218"/>
      <c r="AM123" s="218"/>
    </row>
    <row r="124" ht="15.75" customHeight="1">
      <c r="A124" s="56" t="s">
        <v>6831</v>
      </c>
      <c r="B124" s="56" t="s">
        <v>6832</v>
      </c>
      <c r="C124" s="56" t="str">
        <f>VLOOKUP(A124,'import Elazığ'!A:P,3,0)</f>
        <v>DOĞRU</v>
      </c>
      <c r="D124" s="56" t="s">
        <v>1507</v>
      </c>
      <c r="E124" s="56">
        <f>VLOOKUP(A124,'import Elazığ'!A:P,5,0)</f>
        <v>57</v>
      </c>
      <c r="F124" s="56">
        <f>VLOOKUP(A124,'import Elazığ'!A:P,6,0)</f>
        <v>12</v>
      </c>
      <c r="G124" s="56">
        <f>VLOOKUP(A124,'import Elazığ'!A:P,7,0)</f>
        <v>0</v>
      </c>
      <c r="H124" s="56">
        <f>VLOOKUP(A124,'import Elazığ'!A:P,8,0)</f>
        <v>20</v>
      </c>
      <c r="I124" s="56">
        <f>VLOOKUP(A124,'import Elazığ'!A:P,9,0)</f>
        <v>20</v>
      </c>
      <c r="J124" s="216">
        <f>VLOOKUP(A124,'import Elazığ'!A:P,10,0)</f>
        <v>0</v>
      </c>
      <c r="K124" s="56" t="s">
        <v>6833</v>
      </c>
      <c r="L124" s="56">
        <v>4.242412068E9</v>
      </c>
      <c r="M124" s="56" t="s">
        <v>1350</v>
      </c>
      <c r="N124" s="56" t="s">
        <v>6345</v>
      </c>
      <c r="O124" s="56" t="s">
        <v>6834</v>
      </c>
      <c r="P124" s="217" t="str">
        <f>VLOOKUP(A124,'import Elazığ'!A:P,16,0)</f>
        <v>Geleneksel</v>
      </c>
      <c r="Q124" s="218" t="b">
        <v>0</v>
      </c>
      <c r="R124" s="218"/>
      <c r="S124" s="218"/>
      <c r="T124" s="207"/>
      <c r="U124" s="218"/>
      <c r="V124" s="220"/>
      <c r="W124" s="220"/>
      <c r="X124" s="218"/>
      <c r="Y124" s="218"/>
      <c r="Z124" s="220"/>
      <c r="AA124" s="218"/>
      <c r="AB124" s="221"/>
      <c r="AC124" s="218"/>
      <c r="AD124" s="221"/>
      <c r="AE124" s="218"/>
      <c r="AF124" s="218"/>
      <c r="AG124" s="218"/>
      <c r="AH124" s="218"/>
      <c r="AI124" s="218"/>
      <c r="AJ124" s="218"/>
      <c r="AK124" s="218"/>
      <c r="AL124" s="218"/>
      <c r="AM124" s="218"/>
    </row>
    <row r="125" ht="15.75" customHeight="1">
      <c r="A125" s="56" t="s">
        <v>6518</v>
      </c>
      <c r="B125" s="56" t="s">
        <v>6519</v>
      </c>
      <c r="C125" s="56" t="str">
        <f>VLOOKUP(A125,'import Elazığ'!A:P,3,0)</f>
        <v>DOĞRU</v>
      </c>
      <c r="D125" s="56" t="s">
        <v>1493</v>
      </c>
      <c r="E125" s="56">
        <f>VLOOKUP(A125,'import Elazığ'!A:P,5,0)</f>
        <v>316</v>
      </c>
      <c r="F125" s="56">
        <f>VLOOKUP(A125,'import Elazığ'!A:P,6,0)</f>
        <v>6</v>
      </c>
      <c r="G125" s="56">
        <f>VLOOKUP(A125,'import Elazığ'!A:P,7,0)</f>
        <v>0</v>
      </c>
      <c r="H125" s="56">
        <f>VLOOKUP(A125,'import Elazığ'!A:P,8,0)</f>
        <v>31</v>
      </c>
      <c r="I125" s="56">
        <f>VLOOKUP(A125,'import Elazığ'!A:P,9,0)</f>
        <v>31</v>
      </c>
      <c r="J125" s="216">
        <f>VLOOKUP(A125,'import Elazığ'!A:P,10,0)</f>
        <v>0</v>
      </c>
      <c r="K125" s="56" t="s">
        <v>6520</v>
      </c>
      <c r="L125" s="56">
        <v>5.526451223E9</v>
      </c>
      <c r="M125" s="56" t="s">
        <v>1350</v>
      </c>
      <c r="N125" s="56" t="s">
        <v>6521</v>
      </c>
      <c r="O125" s="56" t="s">
        <v>6522</v>
      </c>
      <c r="P125" s="217" t="str">
        <f>VLOOKUP(A125,'import Elazığ'!A:P,16,0)</f>
        <v>Geleneksel</v>
      </c>
      <c r="Q125" s="218" t="b">
        <v>0</v>
      </c>
      <c r="R125" s="218"/>
      <c r="S125" s="218"/>
      <c r="T125" s="218"/>
      <c r="U125" s="218"/>
      <c r="V125" s="220"/>
      <c r="W125" s="220"/>
      <c r="X125" s="218"/>
      <c r="Y125" s="218"/>
      <c r="Z125" s="220"/>
      <c r="AA125" s="218"/>
      <c r="AB125" s="221"/>
      <c r="AC125" s="218"/>
      <c r="AD125" s="221"/>
      <c r="AE125" s="218"/>
      <c r="AF125" s="221"/>
      <c r="AG125" s="218"/>
      <c r="AH125" s="218"/>
      <c r="AI125" s="218"/>
      <c r="AJ125" s="218"/>
      <c r="AK125" s="218"/>
      <c r="AL125" s="218"/>
      <c r="AM125" s="218"/>
    </row>
    <row r="126" ht="15.75" customHeight="1">
      <c r="A126" s="211" t="s">
        <v>6905</v>
      </c>
      <c r="B126" s="211" t="s">
        <v>6906</v>
      </c>
      <c r="C126" s="56" t="str">
        <f>VLOOKUP(A126,'import Elazığ'!A:P,3,0)</f>
        <v>DOĞRU</v>
      </c>
      <c r="D126" s="211" t="s">
        <v>1364</v>
      </c>
      <c r="E126" s="56">
        <f>VLOOKUP(A126,'import Elazığ'!A:P,5,0)</f>
        <v>3</v>
      </c>
      <c r="F126" s="56">
        <f>VLOOKUP(A126,'import Elazığ'!A:P,6,0)</f>
        <v>2</v>
      </c>
      <c r="G126" s="56">
        <f>VLOOKUP(A126,'import Elazığ'!A:P,7,0)</f>
        <v>0</v>
      </c>
      <c r="H126" s="56">
        <f>VLOOKUP(A126,'import Elazığ'!A:P,8,0)</f>
        <v>37</v>
      </c>
      <c r="I126" s="56">
        <f>VLOOKUP(A126,'import Elazığ'!A:P,9,0)</f>
        <v>37</v>
      </c>
      <c r="J126" s="216">
        <f>VLOOKUP(A126,'import Elazığ'!A:P,10,0)</f>
        <v>0</v>
      </c>
      <c r="K126" s="211" t="s">
        <v>6907</v>
      </c>
      <c r="L126" s="211">
        <v>5.511933218E9</v>
      </c>
      <c r="M126" s="211" t="s">
        <v>1350</v>
      </c>
      <c r="N126" s="211" t="s">
        <v>6380</v>
      </c>
      <c r="O126" s="211" t="s">
        <v>6908</v>
      </c>
      <c r="P126" s="217" t="str">
        <f>VLOOKUP(A126,'import Elazığ'!A:P,16,0)</f>
        <v>Geleneksel</v>
      </c>
      <c r="Q126" s="218" t="b">
        <v>0</v>
      </c>
      <c r="R126" s="218"/>
      <c r="S126" s="218"/>
      <c r="T126" s="1"/>
      <c r="U126" s="218"/>
      <c r="V126" s="220"/>
      <c r="W126" s="220"/>
      <c r="X126" s="218"/>
      <c r="Y126" s="218"/>
      <c r="Z126" s="220"/>
      <c r="AA126" s="218"/>
      <c r="AB126" s="221"/>
      <c r="AC126" s="218"/>
      <c r="AD126" s="221"/>
      <c r="AE126" s="218"/>
      <c r="AF126" s="218"/>
      <c r="AG126" s="218"/>
      <c r="AH126" s="218"/>
      <c r="AI126" s="218"/>
      <c r="AJ126" s="218"/>
      <c r="AK126" s="218"/>
      <c r="AL126" s="218"/>
      <c r="AM126" s="218"/>
    </row>
    <row r="127" ht="15.75" customHeight="1">
      <c r="A127" s="211" t="s">
        <v>6881</v>
      </c>
      <c r="B127" s="211" t="s">
        <v>6882</v>
      </c>
      <c r="C127" s="56" t="str">
        <f>VLOOKUP(A127,'import Elazığ'!A:P,3,0)</f>
        <v>DOĞRU</v>
      </c>
      <c r="D127" s="211" t="s">
        <v>1348</v>
      </c>
      <c r="E127" s="56">
        <f>VLOOKUP(A127,'import Elazığ'!A:P,5,0)</f>
        <v>41</v>
      </c>
      <c r="F127" s="56">
        <f>VLOOKUP(A127,'import Elazığ'!A:P,6,0)</f>
        <v>25</v>
      </c>
      <c r="G127" s="56">
        <f>VLOOKUP(A127,'import Elazığ'!A:P,7,0)</f>
        <v>0</v>
      </c>
      <c r="H127" s="56">
        <f>VLOOKUP(A127,'import Elazığ'!A:P,8,0)</f>
        <v>29</v>
      </c>
      <c r="I127" s="56">
        <f>VLOOKUP(A127,'import Elazığ'!A:P,9,0)</f>
        <v>29</v>
      </c>
      <c r="J127" s="216">
        <f>VLOOKUP(A127,'import Elazığ'!A:P,10,0)</f>
        <v>0</v>
      </c>
      <c r="K127" s="211" t="s">
        <v>6883</v>
      </c>
      <c r="L127" s="211">
        <v>5.458902323E9</v>
      </c>
      <c r="M127" s="211" t="s">
        <v>1350</v>
      </c>
      <c r="N127" s="211" t="s">
        <v>6345</v>
      </c>
      <c r="O127" s="211" t="s">
        <v>6884</v>
      </c>
      <c r="P127" s="217" t="str">
        <f>VLOOKUP(A127,'import Elazığ'!A:P,16,0)</f>
        <v>Geleneksel</v>
      </c>
      <c r="Q127" s="218" t="b">
        <v>0</v>
      </c>
      <c r="R127" s="218"/>
      <c r="S127" s="218"/>
      <c r="T127" s="1"/>
      <c r="U127" s="218"/>
      <c r="V127" s="220"/>
      <c r="W127" s="220"/>
      <c r="X127" s="218"/>
      <c r="Y127" s="218"/>
      <c r="Z127" s="220"/>
      <c r="AA127" s="218"/>
      <c r="AB127" s="221"/>
      <c r="AC127" s="218"/>
      <c r="AD127" s="221"/>
      <c r="AE127" s="218"/>
      <c r="AF127" s="218"/>
      <c r="AG127" s="218"/>
      <c r="AH127" s="218"/>
      <c r="AI127" s="218"/>
      <c r="AJ127" s="218"/>
      <c r="AK127" s="218"/>
      <c r="AL127" s="218"/>
      <c r="AM127" s="218"/>
    </row>
    <row r="128" ht="15.75" customHeight="1">
      <c r="A128" s="56" t="s">
        <v>6564</v>
      </c>
      <c r="B128" s="56" t="s">
        <v>6565</v>
      </c>
      <c r="C128" s="56" t="str">
        <f>VLOOKUP(A128,'import Elazığ'!A:P,3,0)</f>
        <v>DOĞRU</v>
      </c>
      <c r="D128" s="56" t="s">
        <v>1370</v>
      </c>
      <c r="E128" s="56">
        <f>VLOOKUP(A128,'import Elazığ'!A:P,5,0)</f>
        <v>12887</v>
      </c>
      <c r="F128" s="56">
        <f>VLOOKUP(A128,'import Elazığ'!A:P,6,0)</f>
        <v>776</v>
      </c>
      <c r="G128" s="56">
        <f>VLOOKUP(A128,'import Elazığ'!A:P,7,0)</f>
        <v>1</v>
      </c>
      <c r="H128" s="56">
        <f>VLOOKUP(A128,'import Elazığ'!A:P,8,0)</f>
        <v>12</v>
      </c>
      <c r="I128" s="56">
        <f>VLOOKUP(A128,'import Elazığ'!A:P,9,0)</f>
        <v>13</v>
      </c>
      <c r="J128" s="216">
        <f>VLOOKUP(A128,'import Elazığ'!A:P,10,0)</f>
        <v>0.076923</v>
      </c>
      <c r="K128" s="56" t="s">
        <v>6566</v>
      </c>
      <c r="L128" s="56">
        <v>4.242333131E9</v>
      </c>
      <c r="M128" s="56" t="s">
        <v>1350</v>
      </c>
      <c r="N128" s="56" t="s">
        <v>6380</v>
      </c>
      <c r="O128" s="56" t="s">
        <v>6567</v>
      </c>
      <c r="P128" s="217" t="str">
        <f>VLOOKUP(A128,'import Elazığ'!A:P,16,0)</f>
        <v>Geleneksel</v>
      </c>
      <c r="Q128" s="218" t="b">
        <v>0</v>
      </c>
      <c r="R128" s="218"/>
      <c r="S128" s="218"/>
      <c r="T128" s="218"/>
      <c r="U128" s="384"/>
      <c r="V128" s="220"/>
      <c r="W128" s="220"/>
      <c r="X128" s="218"/>
      <c r="Y128" s="218"/>
      <c r="Z128" s="220"/>
      <c r="AA128" s="218"/>
      <c r="AB128" s="221"/>
      <c r="AC128" s="218"/>
      <c r="AD128" s="221"/>
      <c r="AE128" s="218"/>
      <c r="AF128" s="218"/>
      <c r="AG128" s="218"/>
      <c r="AH128" s="218"/>
      <c r="AI128" s="218"/>
      <c r="AJ128" s="218"/>
      <c r="AK128" s="218"/>
      <c r="AL128" s="218"/>
      <c r="AM128" s="218"/>
    </row>
    <row r="129" ht="15.75" customHeight="1">
      <c r="A129" s="56" t="s">
        <v>6030</v>
      </c>
      <c r="B129" s="56" t="s">
        <v>6031</v>
      </c>
      <c r="C129" s="56" t="str">
        <f>VLOOKUP(A129,'import Elazığ'!A:P,3,0)</f>
        <v>DOĞRU</v>
      </c>
      <c r="D129" s="56" t="s">
        <v>1507</v>
      </c>
      <c r="E129" s="56">
        <f>VLOOKUP(A129,'import Elazığ'!A:P,5,0)</f>
        <v>1064</v>
      </c>
      <c r="F129" s="56">
        <f>VLOOKUP(A129,'import Elazığ'!A:P,6,0)</f>
        <v>50</v>
      </c>
      <c r="G129" s="56">
        <f>VLOOKUP(A129,'import Elazığ'!A:P,7,0)</f>
        <v>0</v>
      </c>
      <c r="H129" s="56">
        <f>VLOOKUP(A129,'import Elazığ'!A:P,8,0)</f>
        <v>29</v>
      </c>
      <c r="I129" s="56">
        <f>VLOOKUP(A129,'import Elazığ'!A:P,9,0)</f>
        <v>29</v>
      </c>
      <c r="J129" s="216">
        <f>VLOOKUP(A129,'import Elazığ'!A:P,10,0)</f>
        <v>0</v>
      </c>
      <c r="K129" s="56" t="s">
        <v>6628</v>
      </c>
      <c r="L129" s="56">
        <v>4.242181832E9</v>
      </c>
      <c r="M129" s="56" t="s">
        <v>1350</v>
      </c>
      <c r="N129" s="56" t="s">
        <v>1565</v>
      </c>
      <c r="O129" s="56" t="s">
        <v>6033</v>
      </c>
      <c r="P129" s="217" t="str">
        <f>VLOOKUP(A129,'import Elazığ'!A:P,16,0)</f>
        <v>Geleneksel</v>
      </c>
      <c r="Q129" s="218" t="b">
        <v>0</v>
      </c>
      <c r="R129" s="218" t="s">
        <v>38</v>
      </c>
      <c r="S129" s="218" t="s">
        <v>66</v>
      </c>
      <c r="T129" s="207" t="s">
        <v>6004</v>
      </c>
      <c r="U129" s="218" t="s">
        <v>6032</v>
      </c>
      <c r="V129" s="220">
        <v>44642.0</v>
      </c>
      <c r="W129" s="220">
        <v>44643.0</v>
      </c>
      <c r="X129" s="218"/>
      <c r="Y129" s="218" t="s">
        <v>1353</v>
      </c>
      <c r="Z129" s="220">
        <v>44624.0</v>
      </c>
      <c r="AA129" s="218"/>
      <c r="AB129" s="221"/>
      <c r="AC129" s="218"/>
      <c r="AD129" s="221"/>
      <c r="AE129" s="218"/>
      <c r="AF129" s="218"/>
      <c r="AG129" s="218"/>
      <c r="AH129" s="218"/>
      <c r="AI129" s="218" t="s">
        <v>66</v>
      </c>
      <c r="AJ129" s="218"/>
      <c r="AK129" s="218"/>
      <c r="AL129" s="218"/>
      <c r="AM129" s="218"/>
    </row>
    <row r="130" ht="15.75" customHeight="1">
      <c r="A130" s="56" t="s">
        <v>5937</v>
      </c>
      <c r="B130" s="56" t="s">
        <v>5938</v>
      </c>
      <c r="C130" s="56" t="str">
        <f>VLOOKUP(A130,'import Elazığ'!A:P,3,0)</f>
        <v>DOĞRU</v>
      </c>
      <c r="D130" s="56" t="s">
        <v>1378</v>
      </c>
      <c r="E130" s="56">
        <f>VLOOKUP(A130,'import Elazığ'!A:P,5,0)</f>
        <v>1976</v>
      </c>
      <c r="F130" s="56">
        <f>VLOOKUP(A130,'import Elazığ'!A:P,6,0)</f>
        <v>11</v>
      </c>
      <c r="G130" s="56">
        <f>VLOOKUP(A130,'import Elazığ'!A:P,7,0)</f>
        <v>0</v>
      </c>
      <c r="H130" s="56">
        <f>VLOOKUP(A130,'import Elazığ'!A:P,8,0)</f>
        <v>37</v>
      </c>
      <c r="I130" s="56">
        <f>VLOOKUP(A130,'import Elazığ'!A:P,9,0)</f>
        <v>37</v>
      </c>
      <c r="J130" s="216">
        <f>VLOOKUP(A130,'import Elazığ'!A:P,10,0)</f>
        <v>0</v>
      </c>
      <c r="K130" s="56" t="s">
        <v>6479</v>
      </c>
      <c r="L130" s="56">
        <v>5.363369481E9</v>
      </c>
      <c r="M130" s="56" t="s">
        <v>1350</v>
      </c>
      <c r="N130" s="56" t="s">
        <v>7008</v>
      </c>
      <c r="O130" s="56" t="s">
        <v>5941</v>
      </c>
      <c r="P130" s="217" t="str">
        <f>VLOOKUP(A130,'import Elazığ'!A:P,16,0)</f>
        <v>Geleneksel</v>
      </c>
      <c r="Q130" s="218" t="b">
        <v>0</v>
      </c>
      <c r="R130" s="218" t="s">
        <v>39</v>
      </c>
      <c r="S130" s="218" t="s">
        <v>100</v>
      </c>
      <c r="T130" s="2" t="s">
        <v>5936</v>
      </c>
      <c r="U130" s="218" t="s">
        <v>7017</v>
      </c>
      <c r="V130" s="220">
        <v>44518.0</v>
      </c>
      <c r="W130" s="220">
        <v>44522.0</v>
      </c>
      <c r="X130" s="218"/>
      <c r="Y130" s="218" t="s">
        <v>43</v>
      </c>
      <c r="Z130" s="220">
        <v>44518.0</v>
      </c>
      <c r="AA130" s="218" t="s">
        <v>1353</v>
      </c>
      <c r="AB130" s="221">
        <v>44518.0</v>
      </c>
      <c r="AC130" s="218"/>
      <c r="AD130" s="221"/>
      <c r="AE130" s="218"/>
      <c r="AF130" s="218"/>
      <c r="AG130" s="218"/>
      <c r="AH130" s="218"/>
      <c r="AI130" s="218" t="s">
        <v>100</v>
      </c>
      <c r="AJ130" s="218" t="s">
        <v>100</v>
      </c>
      <c r="AK130" s="218"/>
      <c r="AL130" s="218"/>
      <c r="AM130" s="218"/>
    </row>
    <row r="131" ht="15.75" customHeight="1">
      <c r="A131" s="56" t="s">
        <v>6822</v>
      </c>
      <c r="B131" s="56" t="s">
        <v>6823</v>
      </c>
      <c r="C131" s="56" t="str">
        <f>VLOOKUP(A131,'import Elazığ'!A:P,3,0)</f>
        <v>DOĞRU</v>
      </c>
      <c r="D131" s="56" t="s">
        <v>1789</v>
      </c>
      <c r="E131" s="56">
        <f>VLOOKUP(A131,'import Elazığ'!A:P,5,0)</f>
        <v>1712</v>
      </c>
      <c r="F131" s="56">
        <f>VLOOKUP(A131,'import Elazığ'!A:P,6,0)</f>
        <v>65</v>
      </c>
      <c r="G131" s="56">
        <f>VLOOKUP(A131,'import Elazığ'!A:P,7,0)</f>
        <v>0</v>
      </c>
      <c r="H131" s="56">
        <f>VLOOKUP(A131,'import Elazığ'!A:P,8,0)</f>
        <v>38</v>
      </c>
      <c r="I131" s="56">
        <f>VLOOKUP(A131,'import Elazığ'!A:P,9,0)</f>
        <v>38</v>
      </c>
      <c r="J131" s="216">
        <f>VLOOKUP(A131,'import Elazığ'!A:P,10,0)</f>
        <v>0</v>
      </c>
      <c r="K131" s="56" t="s">
        <v>6824</v>
      </c>
      <c r="L131" s="56">
        <v>4.242341823E9</v>
      </c>
      <c r="M131" s="56" t="s">
        <v>1350</v>
      </c>
      <c r="N131" s="56" t="s">
        <v>6405</v>
      </c>
      <c r="O131" s="56" t="s">
        <v>6825</v>
      </c>
      <c r="P131" s="217" t="str">
        <f>VLOOKUP(A131,'import Elazığ'!A:P,16,0)</f>
        <v>Geleneksel</v>
      </c>
      <c r="Q131" s="218" t="b">
        <v>1</v>
      </c>
      <c r="R131" s="218"/>
      <c r="S131" s="218"/>
      <c r="T131" s="2"/>
      <c r="U131" s="218" t="s">
        <v>7018</v>
      </c>
      <c r="V131" s="220"/>
      <c r="W131" s="220"/>
      <c r="X131" s="218"/>
      <c r="Y131" s="218" t="s">
        <v>1353</v>
      </c>
      <c r="Z131" s="220">
        <v>44518.0</v>
      </c>
      <c r="AA131" s="218"/>
      <c r="AB131" s="221"/>
      <c r="AC131" s="218"/>
      <c r="AD131" s="221"/>
      <c r="AE131" s="218"/>
      <c r="AF131" s="218"/>
      <c r="AG131" s="218"/>
      <c r="AH131" s="218"/>
      <c r="AI131" s="218" t="s">
        <v>100</v>
      </c>
      <c r="AJ131" s="218"/>
      <c r="AK131" s="218"/>
      <c r="AL131" s="218"/>
      <c r="AM131" s="218"/>
    </row>
    <row r="132" ht="15.75" customHeight="1">
      <c r="A132" s="56" t="s">
        <v>6081</v>
      </c>
      <c r="B132" s="56" t="s">
        <v>6082</v>
      </c>
      <c r="C132" s="56" t="str">
        <f>VLOOKUP(A132,'import Elazığ'!A:P,3,0)</f>
        <v>DOĞRU</v>
      </c>
      <c r="D132" s="56" t="s">
        <v>1364</v>
      </c>
      <c r="E132" s="56">
        <f>VLOOKUP(A132,'import Elazığ'!A:P,5,0)</f>
        <v>807</v>
      </c>
      <c r="F132" s="56">
        <f>VLOOKUP(A132,'import Elazığ'!A:P,6,0)</f>
        <v>16</v>
      </c>
      <c r="G132" s="56">
        <f>VLOOKUP(A132,'import Elazığ'!A:P,7,0)</f>
        <v>0</v>
      </c>
      <c r="H132" s="56">
        <f>VLOOKUP(A132,'import Elazığ'!A:P,8,0)</f>
        <v>6</v>
      </c>
      <c r="I132" s="56">
        <f>VLOOKUP(A132,'import Elazığ'!A:P,9,0)</f>
        <v>6</v>
      </c>
      <c r="J132" s="216">
        <f>VLOOKUP(A132,'import Elazığ'!A:P,10,0)</f>
        <v>0</v>
      </c>
      <c r="K132" s="56" t="s">
        <v>6416</v>
      </c>
      <c r="L132" s="56">
        <v>5.333744218E9</v>
      </c>
      <c r="M132" s="56" t="s">
        <v>1350</v>
      </c>
      <c r="N132" s="56" t="s">
        <v>7008</v>
      </c>
      <c r="O132" s="56" t="s">
        <v>6417</v>
      </c>
      <c r="P132" s="217" t="str">
        <f>VLOOKUP(A132,'import Elazığ'!A:P,16,0)</f>
        <v>Geleneksel</v>
      </c>
      <c r="Q132" s="218" t="b">
        <v>0</v>
      </c>
      <c r="R132" s="218" t="s">
        <v>38</v>
      </c>
      <c r="S132" s="218" t="s">
        <v>404</v>
      </c>
      <c r="T132" s="218"/>
      <c r="U132" s="218"/>
      <c r="V132" s="220">
        <v>44659.0</v>
      </c>
      <c r="W132" s="220">
        <v>44662.0</v>
      </c>
      <c r="X132" s="218"/>
      <c r="Y132" s="218" t="s">
        <v>1353</v>
      </c>
      <c r="Z132" s="220">
        <v>44659.0</v>
      </c>
      <c r="AA132" s="218"/>
      <c r="AB132" s="221"/>
      <c r="AC132" s="218"/>
      <c r="AD132" s="221"/>
      <c r="AE132" s="218"/>
      <c r="AF132" s="218"/>
      <c r="AG132" s="218"/>
      <c r="AH132" s="218"/>
      <c r="AI132" s="218" t="s">
        <v>404</v>
      </c>
      <c r="AJ132" s="218"/>
      <c r="AK132" s="218"/>
      <c r="AL132" s="218"/>
      <c r="AM132" s="218"/>
    </row>
    <row r="133" ht="15.75" customHeight="1">
      <c r="A133" s="56" t="s">
        <v>6848</v>
      </c>
      <c r="B133" s="56" t="s">
        <v>6849</v>
      </c>
      <c r="C133" s="56" t="str">
        <f>VLOOKUP(A133,'import Elazığ'!A:P,3,0)</f>
        <v>DOĞRU</v>
      </c>
      <c r="D133" s="56" t="s">
        <v>1827</v>
      </c>
      <c r="E133" s="56">
        <f>VLOOKUP(A133,'import Elazığ'!A:P,5,0)</f>
        <v>315</v>
      </c>
      <c r="F133" s="56">
        <f>VLOOKUP(A133,'import Elazığ'!A:P,6,0)</f>
        <v>73</v>
      </c>
      <c r="G133" s="56">
        <f>VLOOKUP(A133,'import Elazığ'!A:P,7,0)</f>
        <v>0</v>
      </c>
      <c r="H133" s="56">
        <f>VLOOKUP(A133,'import Elazığ'!A:P,8,0)</f>
        <v>8</v>
      </c>
      <c r="I133" s="56">
        <f>VLOOKUP(A133,'import Elazığ'!A:P,9,0)</f>
        <v>8</v>
      </c>
      <c r="J133" s="216">
        <f>VLOOKUP(A133,'import Elazığ'!A:P,10,0)</f>
        <v>0</v>
      </c>
      <c r="K133" s="56" t="s">
        <v>6673</v>
      </c>
      <c r="L133" s="56">
        <v>5.335454555E9</v>
      </c>
      <c r="M133" s="56" t="s">
        <v>1350</v>
      </c>
      <c r="N133" s="56" t="s">
        <v>6350</v>
      </c>
      <c r="O133" s="56" t="s">
        <v>6850</v>
      </c>
      <c r="P133" s="217" t="str">
        <f>VLOOKUP(A133,'import Elazığ'!A:P,16,0)</f>
        <v>Geleneksel</v>
      </c>
      <c r="Q133" s="218" t="b">
        <v>0</v>
      </c>
      <c r="R133" s="218"/>
      <c r="S133" s="218"/>
      <c r="T133" s="207"/>
      <c r="U133" s="218"/>
      <c r="V133" s="220"/>
      <c r="W133" s="220"/>
      <c r="X133" s="218"/>
      <c r="Y133" s="218"/>
      <c r="Z133" s="220"/>
      <c r="AA133" s="218"/>
      <c r="AB133" s="221"/>
      <c r="AC133" s="218"/>
      <c r="AD133" s="221"/>
      <c r="AE133" s="218"/>
      <c r="AF133" s="218"/>
      <c r="AG133" s="218"/>
      <c r="AH133" s="218"/>
      <c r="AI133" s="218"/>
      <c r="AJ133" s="218"/>
      <c r="AK133" s="218"/>
      <c r="AL133" s="218"/>
      <c r="AM133" s="218"/>
    </row>
    <row r="134" ht="15.75" customHeight="1">
      <c r="A134" s="211" t="s">
        <v>6939</v>
      </c>
      <c r="B134" s="211" t="s">
        <v>6940</v>
      </c>
      <c r="C134" s="56" t="str">
        <f>VLOOKUP(A134,'import Elazığ'!A:P,3,0)</f>
        <v>DOĞRU</v>
      </c>
      <c r="D134" s="211" t="s">
        <v>1507</v>
      </c>
      <c r="E134" s="56" t="str">
        <f>VLOOKUP(A134,'import Elazığ'!A:P,5,0)</f>
        <v/>
      </c>
      <c r="F134" s="56" t="str">
        <f>VLOOKUP(A134,'import Elazığ'!A:P,6,0)</f>
        <v/>
      </c>
      <c r="G134" s="56">
        <f>VLOOKUP(A134,'import Elazığ'!A:P,7,0)</f>
        <v>0</v>
      </c>
      <c r="H134" s="56">
        <f>VLOOKUP(A134,'import Elazığ'!A:P,8,0)</f>
        <v>76</v>
      </c>
      <c r="I134" s="56">
        <f>VLOOKUP(A134,'import Elazığ'!A:P,9,0)</f>
        <v>76</v>
      </c>
      <c r="J134" s="216">
        <f>VLOOKUP(A134,'import Elazığ'!A:P,10,0)</f>
        <v>0</v>
      </c>
      <c r="K134" s="211" t="s">
        <v>6941</v>
      </c>
      <c r="L134" s="211">
        <v>4.24471101E9</v>
      </c>
      <c r="M134" s="211" t="s">
        <v>1350</v>
      </c>
      <c r="N134" s="211" t="s">
        <v>6345</v>
      </c>
      <c r="O134" s="211" t="s">
        <v>6942</v>
      </c>
      <c r="P134" s="217" t="str">
        <f>VLOOKUP(A134,'import Elazığ'!A:P,16,0)</f>
        <v>Geleneksel</v>
      </c>
      <c r="Q134" s="218" t="b">
        <v>0</v>
      </c>
      <c r="R134" s="218"/>
      <c r="S134" s="218"/>
      <c r="T134" s="1"/>
      <c r="U134" s="218"/>
      <c r="V134" s="220"/>
      <c r="W134" s="220"/>
      <c r="X134" s="218"/>
      <c r="Y134" s="218"/>
      <c r="Z134" s="220"/>
      <c r="AA134" s="218"/>
      <c r="AB134" s="221"/>
      <c r="AC134" s="218"/>
      <c r="AD134" s="221"/>
      <c r="AE134" s="218"/>
      <c r="AF134" s="218"/>
      <c r="AG134" s="218"/>
      <c r="AH134" s="218"/>
      <c r="AI134" s="218"/>
      <c r="AJ134" s="218"/>
      <c r="AK134" s="218"/>
      <c r="AL134" s="218"/>
      <c r="AM134" s="218"/>
    </row>
    <row r="135" ht="15.75" customHeight="1">
      <c r="A135" s="56" t="s">
        <v>5984</v>
      </c>
      <c r="B135" s="56" t="s">
        <v>5985</v>
      </c>
      <c r="C135" s="56" t="str">
        <f>VLOOKUP(A135,'import Elazığ'!A:P,3,0)</f>
        <v>DOĞRU</v>
      </c>
      <c r="D135" s="56" t="s">
        <v>1597</v>
      </c>
      <c r="E135" s="56">
        <f>VLOOKUP(A135,'import Elazığ'!A:P,5,0)</f>
        <v>4941</v>
      </c>
      <c r="F135" s="56">
        <f>VLOOKUP(A135,'import Elazığ'!A:P,6,0)</f>
        <v>303</v>
      </c>
      <c r="G135" s="56">
        <f>VLOOKUP(A135,'import Elazığ'!A:P,7,0)</f>
        <v>0</v>
      </c>
      <c r="H135" s="56">
        <f>VLOOKUP(A135,'import Elazığ'!A:P,8,0)</f>
        <v>34</v>
      </c>
      <c r="I135" s="56">
        <f>VLOOKUP(A135,'import Elazığ'!A:P,9,0)</f>
        <v>34</v>
      </c>
      <c r="J135" s="216">
        <f>VLOOKUP(A135,'import Elazığ'!A:P,10,0)</f>
        <v>0</v>
      </c>
      <c r="K135" s="56" t="s">
        <v>6553</v>
      </c>
      <c r="L135" s="56">
        <v>4.245024545E9</v>
      </c>
      <c r="M135" s="56" t="s">
        <v>1350</v>
      </c>
      <c r="N135" s="56" t="s">
        <v>6355</v>
      </c>
      <c r="O135" s="56" t="s">
        <v>5987</v>
      </c>
      <c r="P135" s="217" t="str">
        <f>VLOOKUP(A135,'import Elazığ'!A:P,16,0)</f>
        <v>Geleneksel</v>
      </c>
      <c r="Q135" s="218" t="b">
        <v>0</v>
      </c>
      <c r="R135" s="218" t="s">
        <v>39</v>
      </c>
      <c r="S135" s="218" t="s">
        <v>73</v>
      </c>
      <c r="T135" s="207" t="s">
        <v>5936</v>
      </c>
      <c r="U135" s="218"/>
      <c r="V135" s="220">
        <v>44520.0</v>
      </c>
      <c r="W135" s="220">
        <v>44524.0</v>
      </c>
      <c r="X135" s="218"/>
      <c r="Y135" s="218" t="s">
        <v>1353</v>
      </c>
      <c r="Z135" s="220">
        <v>44520.0</v>
      </c>
      <c r="AA135" s="218"/>
      <c r="AB135" s="221"/>
      <c r="AC135" s="218"/>
      <c r="AD135" s="221"/>
      <c r="AE135" s="218"/>
      <c r="AF135" s="218"/>
      <c r="AG135" s="218"/>
      <c r="AH135" s="218"/>
      <c r="AI135" s="218" t="s">
        <v>73</v>
      </c>
      <c r="AJ135" s="218"/>
      <c r="AK135" s="218"/>
      <c r="AL135" s="218"/>
      <c r="AM135" s="218"/>
    </row>
    <row r="136" ht="15.75" customHeight="1">
      <c r="A136" s="56" t="s">
        <v>6679</v>
      </c>
      <c r="B136" s="56" t="s">
        <v>6680</v>
      </c>
      <c r="C136" s="56" t="str">
        <f>VLOOKUP(A136,'import Elazığ'!A:P,3,0)</f>
        <v>DOĞRU</v>
      </c>
      <c r="D136" s="56" t="s">
        <v>1597</v>
      </c>
      <c r="E136" s="56">
        <f>VLOOKUP(A136,'import Elazığ'!A:P,5,0)</f>
        <v>4131</v>
      </c>
      <c r="F136" s="56">
        <f>VLOOKUP(A136,'import Elazığ'!A:P,6,0)</f>
        <v>255</v>
      </c>
      <c r="G136" s="56">
        <f>VLOOKUP(A136,'import Elazığ'!A:P,7,0)</f>
        <v>0</v>
      </c>
      <c r="H136" s="56">
        <f>VLOOKUP(A136,'import Elazığ'!A:P,8,0)</f>
        <v>37</v>
      </c>
      <c r="I136" s="56">
        <f>VLOOKUP(A136,'import Elazığ'!A:P,9,0)</f>
        <v>37</v>
      </c>
      <c r="J136" s="216">
        <f>VLOOKUP(A136,'import Elazığ'!A:P,10,0)</f>
        <v>0</v>
      </c>
      <c r="K136" s="56" t="s">
        <v>6681</v>
      </c>
      <c r="L136" s="56">
        <v>4.242372872E9</v>
      </c>
      <c r="M136" s="56" t="s">
        <v>1350</v>
      </c>
      <c r="N136" s="56" t="s">
        <v>6380</v>
      </c>
      <c r="O136" s="56" t="s">
        <v>6682</v>
      </c>
      <c r="P136" s="217" t="str">
        <f>VLOOKUP(A136,'import Elazığ'!A:P,16,0)</f>
        <v>Geleneksel</v>
      </c>
      <c r="Q136" s="218" t="b">
        <v>0</v>
      </c>
      <c r="R136" s="218"/>
      <c r="S136" s="218"/>
      <c r="T136" s="218"/>
      <c r="U136" s="218"/>
      <c r="V136" s="220"/>
      <c r="W136" s="220"/>
      <c r="X136" s="218"/>
      <c r="Y136" s="218"/>
      <c r="Z136" s="220"/>
      <c r="AA136" s="218"/>
      <c r="AB136" s="221"/>
      <c r="AC136" s="218"/>
      <c r="AD136" s="221"/>
      <c r="AE136" s="218"/>
      <c r="AF136" s="218"/>
      <c r="AG136" s="218"/>
      <c r="AH136" s="218"/>
      <c r="AI136" s="218"/>
      <c r="AJ136" s="218"/>
      <c r="AK136" s="218"/>
      <c r="AL136" s="218"/>
      <c r="AM136" s="218"/>
    </row>
    <row r="137" ht="15.75" customHeight="1">
      <c r="A137" s="56" t="s">
        <v>6347</v>
      </c>
      <c r="B137" s="56" t="s">
        <v>6348</v>
      </c>
      <c r="C137" s="56" t="str">
        <f>VLOOKUP(A137,'import Elazığ'!A:P,3,0)</f>
        <v>DOĞRU</v>
      </c>
      <c r="D137" s="56" t="s">
        <v>1577</v>
      </c>
      <c r="E137" s="56">
        <f>VLOOKUP(A137,'import Elazığ'!A:P,5,0)</f>
        <v>10637</v>
      </c>
      <c r="F137" s="56">
        <f>VLOOKUP(A137,'import Elazığ'!A:P,6,0)</f>
        <v>631</v>
      </c>
      <c r="G137" s="56">
        <f>VLOOKUP(A137,'import Elazığ'!A:P,7,0)</f>
        <v>0</v>
      </c>
      <c r="H137" s="56">
        <f>VLOOKUP(A137,'import Elazığ'!A:P,8,0)</f>
        <v>149</v>
      </c>
      <c r="I137" s="56">
        <f>VLOOKUP(A137,'import Elazığ'!A:P,9,0)</f>
        <v>149</v>
      </c>
      <c r="J137" s="216">
        <f>VLOOKUP(A137,'import Elazığ'!A:P,10,0)</f>
        <v>0</v>
      </c>
      <c r="K137" s="56" t="s">
        <v>6349</v>
      </c>
      <c r="L137" s="56">
        <v>4.242476647E9</v>
      </c>
      <c r="M137" s="56" t="s">
        <v>1350</v>
      </c>
      <c r="N137" s="56" t="s">
        <v>6361</v>
      </c>
      <c r="O137" s="56" t="s">
        <v>6351</v>
      </c>
      <c r="P137" s="217" t="str">
        <f>VLOOKUP(A137,'import Elazığ'!A:P,16,0)</f>
        <v>Geleneksel</v>
      </c>
      <c r="Q137" s="218" t="b">
        <v>0</v>
      </c>
      <c r="R137" s="218"/>
      <c r="S137" s="218"/>
      <c r="T137" s="137"/>
      <c r="U137" s="218" t="s">
        <v>7019</v>
      </c>
      <c r="V137" s="220"/>
      <c r="W137" s="220"/>
      <c r="X137" s="218"/>
      <c r="Y137" s="218" t="s">
        <v>1353</v>
      </c>
      <c r="Z137" s="220">
        <v>44520.0</v>
      </c>
      <c r="AA137" s="218"/>
      <c r="AB137" s="221"/>
      <c r="AC137" s="218"/>
      <c r="AD137" s="221"/>
      <c r="AE137" s="218"/>
      <c r="AF137" s="218"/>
      <c r="AG137" s="218"/>
      <c r="AH137" s="218"/>
      <c r="AI137" s="218" t="s">
        <v>610</v>
      </c>
      <c r="AJ137" s="218"/>
      <c r="AK137" s="218"/>
      <c r="AL137" s="218"/>
      <c r="AM137" s="218"/>
    </row>
    <row r="138" ht="15.75" customHeight="1">
      <c r="A138" s="56" t="s">
        <v>6888</v>
      </c>
      <c r="B138" s="56" t="s">
        <v>6889</v>
      </c>
      <c r="C138" s="56" t="str">
        <f>VLOOKUP(A138,'import Elazığ'!A:P,3,0)</f>
        <v>DOĞRU</v>
      </c>
      <c r="D138" s="56" t="s">
        <v>1577</v>
      </c>
      <c r="E138" s="56">
        <f>VLOOKUP(A138,'import Elazığ'!A:P,5,0)</f>
        <v>66</v>
      </c>
      <c r="F138" s="56">
        <f>VLOOKUP(A138,'import Elazığ'!A:P,6,0)</f>
        <v>20</v>
      </c>
      <c r="G138" s="56">
        <f>VLOOKUP(A138,'import Elazığ'!A:P,7,0)</f>
        <v>0</v>
      </c>
      <c r="H138" s="56">
        <f>VLOOKUP(A138,'import Elazığ'!A:P,8,0)</f>
        <v>79</v>
      </c>
      <c r="I138" s="56">
        <f>VLOOKUP(A138,'import Elazığ'!A:P,9,0)</f>
        <v>79</v>
      </c>
      <c r="J138" s="216">
        <f>VLOOKUP(A138,'import Elazığ'!A:P,10,0)</f>
        <v>0</v>
      </c>
      <c r="K138" s="56" t="s">
        <v>6890</v>
      </c>
      <c r="L138" s="56">
        <v>4.2423888E9</v>
      </c>
      <c r="M138" s="56" t="s">
        <v>1350</v>
      </c>
      <c r="N138" s="56" t="s">
        <v>6521</v>
      </c>
      <c r="O138" s="56" t="s">
        <v>6891</v>
      </c>
      <c r="P138" s="217" t="str">
        <f>VLOOKUP(A138,'import Elazığ'!A:P,16,0)</f>
        <v>Geleneksel</v>
      </c>
      <c r="Q138" s="218" t="b">
        <v>0</v>
      </c>
      <c r="R138" s="218"/>
      <c r="S138" s="218"/>
      <c r="T138" s="1"/>
      <c r="U138" s="218"/>
      <c r="V138" s="220"/>
      <c r="W138" s="220"/>
      <c r="X138" s="218"/>
      <c r="Y138" s="218"/>
      <c r="Z138" s="220"/>
      <c r="AA138" s="218"/>
      <c r="AB138" s="221"/>
      <c r="AC138" s="218"/>
      <c r="AD138" s="221"/>
      <c r="AE138" s="218"/>
      <c r="AF138" s="218"/>
      <c r="AG138" s="218"/>
      <c r="AH138" s="218"/>
      <c r="AI138" s="218"/>
      <c r="AJ138" s="218"/>
      <c r="AK138" s="218"/>
      <c r="AL138" s="218"/>
      <c r="AM138" s="218"/>
    </row>
    <row r="139" ht="15.75" customHeight="1">
      <c r="A139" s="56" t="s">
        <v>5993</v>
      </c>
      <c r="B139" s="56" t="s">
        <v>5994</v>
      </c>
      <c r="C139" s="56" t="str">
        <f>VLOOKUP(A139,'import Elazığ'!A:P,3,0)</f>
        <v>DOĞRU</v>
      </c>
      <c r="D139" s="56" t="s">
        <v>1385</v>
      </c>
      <c r="E139" s="56">
        <f>VLOOKUP(A139,'import Elazığ'!A:P,5,0)</f>
        <v>828</v>
      </c>
      <c r="F139" s="56">
        <f>VLOOKUP(A139,'import Elazığ'!A:P,6,0)</f>
        <v>67</v>
      </c>
      <c r="G139" s="56">
        <f>VLOOKUP(A139,'import Elazığ'!A:P,7,0)</f>
        <v>0</v>
      </c>
      <c r="H139" s="56">
        <f>VLOOKUP(A139,'import Elazığ'!A:P,8,0)</f>
        <v>46</v>
      </c>
      <c r="I139" s="56">
        <f>VLOOKUP(A139,'import Elazığ'!A:P,9,0)</f>
        <v>46</v>
      </c>
      <c r="J139" s="216">
        <f>VLOOKUP(A139,'import Elazığ'!A:P,10,0)</f>
        <v>0</v>
      </c>
      <c r="K139" s="56" t="s">
        <v>6629</v>
      </c>
      <c r="L139" s="56">
        <v>4.24247997E9</v>
      </c>
      <c r="M139" s="56" t="s">
        <v>1350</v>
      </c>
      <c r="N139" s="56" t="s">
        <v>1565</v>
      </c>
      <c r="O139" s="56" t="s">
        <v>6630</v>
      </c>
      <c r="P139" s="217" t="str">
        <f>VLOOKUP(A139,'import Elazığ'!A:P,16,0)</f>
        <v>Geleneksel</v>
      </c>
      <c r="Q139" s="218" t="b">
        <v>0</v>
      </c>
      <c r="R139" s="218" t="s">
        <v>39</v>
      </c>
      <c r="S139" s="218" t="s">
        <v>73</v>
      </c>
      <c r="T139" s="2" t="s">
        <v>5936</v>
      </c>
      <c r="U139" s="218" t="s">
        <v>7020</v>
      </c>
      <c r="V139" s="220">
        <v>44522.0</v>
      </c>
      <c r="W139" s="220">
        <v>44524.0</v>
      </c>
      <c r="X139" s="218"/>
      <c r="Y139" s="218" t="s">
        <v>1353</v>
      </c>
      <c r="Z139" s="220">
        <v>44522.0</v>
      </c>
      <c r="AA139" s="218"/>
      <c r="AB139" s="221"/>
      <c r="AC139" s="218"/>
      <c r="AD139" s="221"/>
      <c r="AE139" s="218"/>
      <c r="AF139" s="218"/>
      <c r="AG139" s="218"/>
      <c r="AH139" s="218"/>
      <c r="AI139" s="218" t="s">
        <v>73</v>
      </c>
      <c r="AJ139" s="218"/>
      <c r="AK139" s="218"/>
      <c r="AL139" s="218"/>
      <c r="AM139" s="218"/>
    </row>
    <row r="140" ht="15.75" customHeight="1">
      <c r="A140" s="56" t="s">
        <v>6975</v>
      </c>
      <c r="B140" s="56" t="s">
        <v>6976</v>
      </c>
      <c r="C140" s="56" t="str">
        <f>VLOOKUP(A140,'import Elazığ'!A:P,3,0)</f>
        <v>DOĞRU</v>
      </c>
      <c r="D140" s="56" t="s">
        <v>1370</v>
      </c>
      <c r="E140" s="56">
        <f>VLOOKUP(A140,'import Elazığ'!A:P,5,0)</f>
        <v>1295</v>
      </c>
      <c r="F140" s="56">
        <f>VLOOKUP(A140,'import Elazığ'!A:P,6,0)</f>
        <v>19</v>
      </c>
      <c r="G140" s="56">
        <f>VLOOKUP(A140,'import Elazığ'!A:P,7,0)</f>
        <v>0</v>
      </c>
      <c r="H140" s="56">
        <f>VLOOKUP(A140,'import Elazığ'!A:P,8,0)</f>
        <v>3</v>
      </c>
      <c r="I140" s="56">
        <f>VLOOKUP(A140,'import Elazığ'!A:P,9,0)</f>
        <v>3</v>
      </c>
      <c r="J140" s="216">
        <f>VLOOKUP(A140,'import Elazığ'!A:P,10,0)</f>
        <v>0</v>
      </c>
      <c r="K140" s="56" t="s">
        <v>6961</v>
      </c>
      <c r="L140" s="56">
        <v>4.242470606E9</v>
      </c>
      <c r="M140" s="56" t="s">
        <v>1350</v>
      </c>
      <c r="N140" s="56" t="s">
        <v>6355</v>
      </c>
      <c r="O140" s="56" t="s">
        <v>6962</v>
      </c>
      <c r="P140" s="217" t="str">
        <f>VLOOKUP(A140,'import Elazığ'!A:P,16,0)</f>
        <v>Geleneksel</v>
      </c>
      <c r="Q140" s="218" t="b">
        <v>0</v>
      </c>
      <c r="R140" s="218"/>
      <c r="S140" s="218"/>
      <c r="T140" s="218"/>
      <c r="U140" s="218"/>
      <c r="V140" s="220"/>
      <c r="W140" s="220"/>
      <c r="X140" s="218"/>
      <c r="Y140" s="218"/>
      <c r="Z140" s="220"/>
      <c r="AA140" s="218"/>
      <c r="AB140" s="221"/>
      <c r="AC140" s="218"/>
      <c r="AD140" s="221"/>
      <c r="AE140" s="218"/>
      <c r="AF140" s="218"/>
      <c r="AG140" s="218"/>
      <c r="AH140" s="218"/>
      <c r="AI140" s="218"/>
      <c r="AJ140" s="218"/>
      <c r="AK140" s="218"/>
      <c r="AL140" s="218"/>
      <c r="AM140" s="218"/>
    </row>
    <row r="141" ht="15.75" customHeight="1">
      <c r="A141" s="56" t="s">
        <v>6363</v>
      </c>
      <c r="B141" s="56" t="s">
        <v>6364</v>
      </c>
      <c r="C141" s="56" t="str">
        <f>VLOOKUP(A141,'import Elazığ'!A:P,3,0)</f>
        <v>DOĞRU</v>
      </c>
      <c r="D141" s="56" t="s">
        <v>1378</v>
      </c>
      <c r="E141" s="56">
        <f>VLOOKUP(A141,'import Elazığ'!A:P,5,0)</f>
        <v>9122</v>
      </c>
      <c r="F141" s="56">
        <f>VLOOKUP(A141,'import Elazığ'!A:P,6,0)</f>
        <v>498</v>
      </c>
      <c r="G141" s="56">
        <f>VLOOKUP(A141,'import Elazığ'!A:P,7,0)</f>
        <v>1</v>
      </c>
      <c r="H141" s="56">
        <f>VLOOKUP(A141,'import Elazığ'!A:P,8,0)</f>
        <v>31</v>
      </c>
      <c r="I141" s="56">
        <f>VLOOKUP(A141,'import Elazığ'!A:P,9,0)</f>
        <v>32</v>
      </c>
      <c r="J141" s="216">
        <f>VLOOKUP(A141,'import Elazığ'!A:P,10,0)</f>
        <v>0.03125</v>
      </c>
      <c r="K141" s="56" t="s">
        <v>6365</v>
      </c>
      <c r="L141" s="56">
        <v>4.242342233E9</v>
      </c>
      <c r="M141" s="56" t="s">
        <v>1350</v>
      </c>
      <c r="N141" s="56" t="s">
        <v>7008</v>
      </c>
      <c r="O141" s="56" t="s">
        <v>6367</v>
      </c>
      <c r="P141" s="217" t="str">
        <f>VLOOKUP(A141,'import Elazığ'!A:P,16,0)</f>
        <v>Geleneksel</v>
      </c>
      <c r="Q141" s="218" t="b">
        <v>0</v>
      </c>
      <c r="R141" s="218"/>
      <c r="S141" s="218"/>
      <c r="T141" s="2"/>
      <c r="U141" s="218"/>
      <c r="V141" s="220"/>
      <c r="W141" s="220"/>
      <c r="X141" s="218"/>
      <c r="Y141" s="218"/>
      <c r="Z141" s="220"/>
      <c r="AA141" s="218"/>
      <c r="AB141" s="221"/>
      <c r="AC141" s="218"/>
      <c r="AD141" s="221"/>
      <c r="AE141" s="218"/>
      <c r="AF141" s="218"/>
      <c r="AG141" s="218"/>
      <c r="AH141" s="218"/>
      <c r="AI141" s="218"/>
      <c r="AJ141" s="218"/>
      <c r="AK141" s="218"/>
      <c r="AL141" s="218"/>
      <c r="AM141" s="218"/>
    </row>
    <row r="142" ht="15.75" customHeight="1">
      <c r="A142" s="56" t="s">
        <v>6713</v>
      </c>
      <c r="B142" s="56" t="s">
        <v>6714</v>
      </c>
      <c r="C142" s="56" t="str">
        <f>VLOOKUP(A142,'import Elazığ'!A:P,3,0)</f>
        <v>DOĞRU</v>
      </c>
      <c r="D142" s="56" t="s">
        <v>1493</v>
      </c>
      <c r="E142" s="56">
        <f>VLOOKUP(A142,'import Elazığ'!A:P,5,0)</f>
        <v>253</v>
      </c>
      <c r="F142" s="56">
        <f>VLOOKUP(A142,'import Elazığ'!A:P,6,0)</f>
        <v>95</v>
      </c>
      <c r="G142" s="56">
        <f>VLOOKUP(A142,'import Elazığ'!A:P,7,0)</f>
        <v>0</v>
      </c>
      <c r="H142" s="56">
        <f>VLOOKUP(A142,'import Elazığ'!A:P,8,0)</f>
        <v>14</v>
      </c>
      <c r="I142" s="56">
        <f>VLOOKUP(A142,'import Elazığ'!A:P,9,0)</f>
        <v>14</v>
      </c>
      <c r="J142" s="216">
        <f>VLOOKUP(A142,'import Elazığ'!A:P,10,0)</f>
        <v>0</v>
      </c>
      <c r="K142" s="56" t="s">
        <v>6715</v>
      </c>
      <c r="L142" s="56">
        <v>5.451912323E9</v>
      </c>
      <c r="M142" s="56" t="s">
        <v>1350</v>
      </c>
      <c r="N142" s="56" t="s">
        <v>6361</v>
      </c>
      <c r="O142" s="56" t="s">
        <v>6716</v>
      </c>
      <c r="P142" s="217" t="str">
        <f>VLOOKUP(A142,'import Elazığ'!A:P,16,0)</f>
        <v>Geleneksel</v>
      </c>
      <c r="Q142" s="218" t="b">
        <v>0</v>
      </c>
      <c r="R142" s="218"/>
      <c r="S142" s="218"/>
      <c r="T142" s="207"/>
      <c r="U142" s="218"/>
      <c r="V142" s="220"/>
      <c r="W142" s="220"/>
      <c r="X142" s="218"/>
      <c r="Y142" s="218"/>
      <c r="Z142" s="220"/>
      <c r="AA142" s="218"/>
      <c r="AB142" s="221"/>
      <c r="AC142" s="218"/>
      <c r="AD142" s="221"/>
      <c r="AE142" s="218"/>
      <c r="AF142" s="218"/>
      <c r="AG142" s="218"/>
      <c r="AH142" s="218"/>
      <c r="AI142" s="218"/>
      <c r="AJ142" s="218"/>
      <c r="AK142" s="218"/>
      <c r="AL142" s="218"/>
      <c r="AM142" s="218"/>
    </row>
    <row r="143" ht="15.75" customHeight="1">
      <c r="A143" s="211" t="s">
        <v>6921</v>
      </c>
      <c r="B143" s="211" t="s">
        <v>6922</v>
      </c>
      <c r="C143" s="56" t="str">
        <f>VLOOKUP(A143,'import Elazığ'!A:P,3,0)</f>
        <v>DOĞRU</v>
      </c>
      <c r="D143" s="211" t="s">
        <v>1832</v>
      </c>
      <c r="E143" s="56">
        <f>VLOOKUP(A143,'import Elazığ'!A:P,5,0)</f>
        <v>2</v>
      </c>
      <c r="F143" s="56">
        <f>VLOOKUP(A143,'import Elazığ'!A:P,6,0)</f>
        <v>2</v>
      </c>
      <c r="G143" s="56">
        <f>VLOOKUP(A143,'import Elazığ'!A:P,7,0)</f>
        <v>0</v>
      </c>
      <c r="H143" s="56">
        <f>VLOOKUP(A143,'import Elazığ'!A:P,8,0)</f>
        <v>43</v>
      </c>
      <c r="I143" s="56">
        <f>VLOOKUP(A143,'import Elazığ'!A:P,9,0)</f>
        <v>43</v>
      </c>
      <c r="J143" s="216">
        <f>VLOOKUP(A143,'import Elazığ'!A:P,10,0)</f>
        <v>0</v>
      </c>
      <c r="K143" s="211" t="s">
        <v>6923</v>
      </c>
      <c r="L143" s="211">
        <v>5.076037221E9</v>
      </c>
      <c r="M143" s="211" t="s">
        <v>1350</v>
      </c>
      <c r="N143" s="211" t="s">
        <v>6393</v>
      </c>
      <c r="O143" s="211" t="s">
        <v>6924</v>
      </c>
      <c r="P143" s="217" t="str">
        <f>VLOOKUP(A143,'import Elazığ'!A:P,16,0)</f>
        <v>Geleneksel</v>
      </c>
      <c r="Q143" s="218" t="b">
        <v>0</v>
      </c>
      <c r="R143" s="218"/>
      <c r="S143" s="218"/>
      <c r="T143" s="1"/>
      <c r="U143" s="218"/>
      <c r="V143" s="220"/>
      <c r="W143" s="220"/>
      <c r="X143" s="218"/>
      <c r="Y143" s="218"/>
      <c r="Z143" s="220"/>
      <c r="AA143" s="218"/>
      <c r="AB143" s="221"/>
      <c r="AC143" s="218"/>
      <c r="AD143" s="221"/>
      <c r="AE143" s="218"/>
      <c r="AF143" s="218"/>
      <c r="AG143" s="218"/>
      <c r="AH143" s="218"/>
      <c r="AI143" s="218"/>
      <c r="AJ143" s="218"/>
      <c r="AK143" s="218"/>
      <c r="AL143" s="218"/>
      <c r="AM143" s="218"/>
    </row>
    <row r="144" ht="15.75" customHeight="1">
      <c r="A144" s="56" t="s">
        <v>6814</v>
      </c>
      <c r="B144" s="56" t="s">
        <v>6815</v>
      </c>
      <c r="C144" s="56" t="str">
        <f>VLOOKUP(A144,'import Elazığ'!A:P,3,0)</f>
        <v>DOĞRU</v>
      </c>
      <c r="D144" s="56" t="s">
        <v>1378</v>
      </c>
      <c r="E144" s="56">
        <f>VLOOKUP(A144,'import Elazığ'!A:P,5,0)</f>
        <v>53</v>
      </c>
      <c r="F144" s="56">
        <f>VLOOKUP(A144,'import Elazığ'!A:P,6,0)</f>
        <v>23</v>
      </c>
      <c r="G144" s="56">
        <f>VLOOKUP(A144,'import Elazığ'!A:P,7,0)</f>
        <v>0</v>
      </c>
      <c r="H144" s="56">
        <f>VLOOKUP(A144,'import Elazığ'!A:P,8,0)</f>
        <v>30</v>
      </c>
      <c r="I144" s="56">
        <f>VLOOKUP(A144,'import Elazığ'!A:P,9,0)</f>
        <v>30</v>
      </c>
      <c r="J144" s="216">
        <f>VLOOKUP(A144,'import Elazığ'!A:P,10,0)</f>
        <v>0</v>
      </c>
      <c r="K144" s="56" t="s">
        <v>6816</v>
      </c>
      <c r="L144" s="56">
        <v>4.242380044E9</v>
      </c>
      <c r="M144" s="56" t="s">
        <v>1350</v>
      </c>
      <c r="N144" s="56" t="s">
        <v>6389</v>
      </c>
      <c r="O144" s="56" t="s">
        <v>6817</v>
      </c>
      <c r="P144" s="217" t="str">
        <f>VLOOKUP(A144,'import Elazığ'!A:P,16,0)</f>
        <v>Geleneksel</v>
      </c>
      <c r="Q144" s="218" t="b">
        <v>0</v>
      </c>
      <c r="R144" s="218"/>
      <c r="S144" s="218"/>
      <c r="T144" s="207"/>
      <c r="U144" s="218"/>
      <c r="V144" s="220"/>
      <c r="W144" s="220"/>
      <c r="X144" s="218"/>
      <c r="Y144" s="218"/>
      <c r="Z144" s="220"/>
      <c r="AA144" s="218"/>
      <c r="AB144" s="221"/>
      <c r="AC144" s="218"/>
      <c r="AD144" s="221"/>
      <c r="AE144" s="218"/>
      <c r="AF144" s="218"/>
      <c r="AG144" s="218"/>
      <c r="AH144" s="218"/>
      <c r="AI144" s="218"/>
      <c r="AJ144" s="218"/>
      <c r="AK144" s="218"/>
      <c r="AL144" s="218"/>
      <c r="AM144" s="218"/>
    </row>
    <row r="145" ht="15.75" customHeight="1">
      <c r="A145" s="56" t="s">
        <v>6873</v>
      </c>
      <c r="B145" s="56" t="s">
        <v>6874</v>
      </c>
      <c r="C145" s="56" t="str">
        <f>VLOOKUP(A145,'import Elazığ'!A:P,3,0)</f>
        <v>DOĞRU</v>
      </c>
      <c r="D145" s="56" t="s">
        <v>1370</v>
      </c>
      <c r="E145" s="56">
        <f>VLOOKUP(A145,'import Elazığ'!A:P,5,0)</f>
        <v>174</v>
      </c>
      <c r="F145" s="56">
        <f>VLOOKUP(A145,'import Elazığ'!A:P,6,0)</f>
        <v>12</v>
      </c>
      <c r="G145" s="56">
        <f>VLOOKUP(A145,'import Elazığ'!A:P,7,0)</f>
        <v>0</v>
      </c>
      <c r="H145" s="56">
        <f>VLOOKUP(A145,'import Elazığ'!A:P,8,0)</f>
        <v>10</v>
      </c>
      <c r="I145" s="56">
        <f>VLOOKUP(A145,'import Elazığ'!A:P,9,0)</f>
        <v>10</v>
      </c>
      <c r="J145" s="216">
        <f>VLOOKUP(A145,'import Elazığ'!A:P,10,0)</f>
        <v>0</v>
      </c>
      <c r="K145" s="56" t="s">
        <v>6875</v>
      </c>
      <c r="L145" s="56">
        <v>4.245036721E9</v>
      </c>
      <c r="M145" s="56" t="s">
        <v>1350</v>
      </c>
      <c r="N145" s="56" t="s">
        <v>6371</v>
      </c>
      <c r="O145" s="56" t="s">
        <v>6876</v>
      </c>
      <c r="P145" s="217" t="str">
        <f>VLOOKUP(A145,'import Elazığ'!A:P,16,0)</f>
        <v>Geleneksel</v>
      </c>
      <c r="Q145" s="218" t="b">
        <v>0</v>
      </c>
      <c r="R145" s="218"/>
      <c r="S145" s="218"/>
      <c r="T145" s="207"/>
      <c r="U145" s="218"/>
      <c r="V145" s="220"/>
      <c r="W145" s="220"/>
      <c r="X145" s="218"/>
      <c r="Y145" s="218"/>
      <c r="Z145" s="220"/>
      <c r="AA145" s="218"/>
      <c r="AB145" s="221"/>
      <c r="AC145" s="218"/>
      <c r="AD145" s="221"/>
      <c r="AE145" s="218"/>
      <c r="AF145" s="218"/>
      <c r="AG145" s="218"/>
      <c r="AH145" s="218"/>
      <c r="AI145" s="218"/>
      <c r="AJ145" s="218"/>
      <c r="AK145" s="218"/>
      <c r="AL145" s="218"/>
      <c r="AM145" s="218"/>
    </row>
    <row r="146" ht="15.75" customHeight="1">
      <c r="A146" s="56" t="s">
        <v>6760</v>
      </c>
      <c r="B146" s="56" t="s">
        <v>6761</v>
      </c>
      <c r="C146" s="56" t="str">
        <f>VLOOKUP(A146,'import Elazığ'!A:P,3,0)</f>
        <v>DOĞRU</v>
      </c>
      <c r="D146" s="56" t="s">
        <v>1370</v>
      </c>
      <c r="E146" s="56">
        <f>VLOOKUP(A146,'import Elazığ'!A:P,5,0)</f>
        <v>165</v>
      </c>
      <c r="F146" s="56">
        <f>VLOOKUP(A146,'import Elazığ'!A:P,6,0)</f>
        <v>9</v>
      </c>
      <c r="G146" s="56">
        <f>VLOOKUP(A146,'import Elazığ'!A:P,7,0)</f>
        <v>0</v>
      </c>
      <c r="H146" s="56">
        <f>VLOOKUP(A146,'import Elazığ'!A:P,8,0)</f>
        <v>22</v>
      </c>
      <c r="I146" s="56">
        <f>VLOOKUP(A146,'import Elazığ'!A:P,9,0)</f>
        <v>22</v>
      </c>
      <c r="J146" s="216">
        <f>VLOOKUP(A146,'import Elazığ'!A:P,10,0)</f>
        <v>0</v>
      </c>
      <c r="K146" s="56" t="s">
        <v>6762</v>
      </c>
      <c r="L146" s="56">
        <v>5.013452323E9</v>
      </c>
      <c r="M146" s="56" t="s">
        <v>1350</v>
      </c>
      <c r="N146" s="56" t="s">
        <v>6521</v>
      </c>
      <c r="O146" s="56" t="s">
        <v>6763</v>
      </c>
      <c r="P146" s="217" t="str">
        <f>VLOOKUP(A146,'import Elazığ'!A:P,16,0)</f>
        <v>Geleneksel</v>
      </c>
      <c r="Q146" s="218" t="b">
        <v>0</v>
      </c>
      <c r="R146" s="218"/>
      <c r="S146" s="218"/>
      <c r="T146" s="207"/>
      <c r="U146" s="218"/>
      <c r="V146" s="220"/>
      <c r="W146" s="220"/>
      <c r="X146" s="218"/>
      <c r="Y146" s="218"/>
      <c r="Z146" s="220"/>
      <c r="AA146" s="218"/>
      <c r="AB146" s="221"/>
      <c r="AC146" s="218"/>
      <c r="AD146" s="221"/>
      <c r="AE146" s="218"/>
      <c r="AF146" s="218"/>
      <c r="AG146" s="218"/>
      <c r="AH146" s="218"/>
      <c r="AI146" s="218"/>
      <c r="AJ146" s="218"/>
      <c r="AK146" s="218"/>
      <c r="AL146" s="218"/>
      <c r="AM146" s="218"/>
    </row>
    <row r="147" ht="15.75" customHeight="1">
      <c r="A147" s="56" t="s">
        <v>6577</v>
      </c>
      <c r="B147" s="56" t="s">
        <v>6578</v>
      </c>
      <c r="C147" s="56" t="str">
        <f>VLOOKUP(A147,'import Elazığ'!A:P,3,0)</f>
        <v>DOĞRU</v>
      </c>
      <c r="D147" s="56" t="s">
        <v>1356</v>
      </c>
      <c r="E147" s="56">
        <f>VLOOKUP(A147,'import Elazığ'!A:P,5,0)</f>
        <v>869</v>
      </c>
      <c r="F147" s="56">
        <f>VLOOKUP(A147,'import Elazığ'!A:P,6,0)</f>
        <v>32</v>
      </c>
      <c r="G147" s="56">
        <f>VLOOKUP(A147,'import Elazığ'!A:P,7,0)</f>
        <v>11</v>
      </c>
      <c r="H147" s="56">
        <f>VLOOKUP(A147,'import Elazığ'!A:P,8,0)</f>
        <v>28</v>
      </c>
      <c r="I147" s="56">
        <f>VLOOKUP(A147,'import Elazığ'!A:P,9,0)</f>
        <v>39</v>
      </c>
      <c r="J147" s="216">
        <f>VLOOKUP(A147,'import Elazığ'!A:P,10,0)</f>
        <v>0.282051</v>
      </c>
      <c r="K147" s="56" t="s">
        <v>6579</v>
      </c>
      <c r="L147" s="56">
        <v>5.551682423E9</v>
      </c>
      <c r="M147" s="56" t="s">
        <v>1350</v>
      </c>
      <c r="N147" s="56" t="s">
        <v>6345</v>
      </c>
      <c r="O147" s="56" t="s">
        <v>6580</v>
      </c>
      <c r="P147" s="217" t="str">
        <f>VLOOKUP(A147,'import Elazığ'!A:P,16,0)</f>
        <v>Geleneksel</v>
      </c>
      <c r="Q147" s="218" t="b">
        <v>0</v>
      </c>
      <c r="R147" s="218"/>
      <c r="S147" s="218"/>
      <c r="T147" s="207"/>
      <c r="U147" s="218"/>
      <c r="V147" s="220"/>
      <c r="W147" s="220"/>
      <c r="X147" s="218"/>
      <c r="Y147" s="218"/>
      <c r="Z147" s="220"/>
      <c r="AA147" s="218"/>
      <c r="AB147" s="221"/>
      <c r="AC147" s="218"/>
      <c r="AD147" s="221"/>
      <c r="AE147" s="218"/>
      <c r="AF147" s="218"/>
      <c r="AG147" s="218"/>
      <c r="AH147" s="218"/>
      <c r="AI147" s="218"/>
      <c r="AJ147" s="218"/>
      <c r="AK147" s="218"/>
      <c r="AL147" s="218"/>
      <c r="AM147" s="218"/>
    </row>
    <row r="148" ht="15.75" customHeight="1">
      <c r="A148" s="56" t="s">
        <v>6717</v>
      </c>
      <c r="B148" s="56" t="s">
        <v>6718</v>
      </c>
      <c r="C148" s="56" t="str">
        <f>VLOOKUP(A148,'import Elazığ'!A:P,3,0)</f>
        <v>DOĞRU</v>
      </c>
      <c r="D148" s="56" t="s">
        <v>1364</v>
      </c>
      <c r="E148" s="56">
        <f>VLOOKUP(A148,'import Elazığ'!A:P,5,0)</f>
        <v>140</v>
      </c>
      <c r="F148" s="56">
        <f>VLOOKUP(A148,'import Elazığ'!A:P,6,0)</f>
        <v>17</v>
      </c>
      <c r="G148" s="56">
        <f>VLOOKUP(A148,'import Elazığ'!A:P,7,0)</f>
        <v>0</v>
      </c>
      <c r="H148" s="56">
        <f>VLOOKUP(A148,'import Elazığ'!A:P,8,0)</f>
        <v>8</v>
      </c>
      <c r="I148" s="56">
        <f>VLOOKUP(A148,'import Elazığ'!A:P,9,0)</f>
        <v>8</v>
      </c>
      <c r="J148" s="216">
        <f>VLOOKUP(A148,'import Elazığ'!A:P,10,0)</f>
        <v>0</v>
      </c>
      <c r="K148" s="56" t="s">
        <v>6719</v>
      </c>
      <c r="L148" s="56">
        <v>5.322073809E9</v>
      </c>
      <c r="M148" s="56" t="s">
        <v>1350</v>
      </c>
      <c r="N148" s="56" t="s">
        <v>6469</v>
      </c>
      <c r="O148" s="56" t="s">
        <v>6720</v>
      </c>
      <c r="P148" s="217" t="str">
        <f>VLOOKUP(A148,'import Elazığ'!A:P,16,0)</f>
        <v>Geleneksel</v>
      </c>
      <c r="Q148" s="218" t="b">
        <v>0</v>
      </c>
      <c r="R148" s="218"/>
      <c r="S148" s="218"/>
      <c r="T148" s="207"/>
      <c r="U148" s="218"/>
      <c r="V148" s="220"/>
      <c r="W148" s="220"/>
      <c r="X148" s="218"/>
      <c r="Y148" s="218"/>
      <c r="Z148" s="220"/>
      <c r="AA148" s="218"/>
      <c r="AB148" s="221"/>
      <c r="AC148" s="218"/>
      <c r="AD148" s="221"/>
      <c r="AE148" s="218"/>
      <c r="AF148" s="218"/>
      <c r="AG148" s="218"/>
      <c r="AH148" s="218"/>
      <c r="AI148" s="218"/>
      <c r="AJ148" s="218"/>
      <c r="AK148" s="218"/>
      <c r="AL148" s="218"/>
      <c r="AM148" s="218"/>
    </row>
    <row r="149" ht="15.75" customHeight="1">
      <c r="A149" s="56" t="s">
        <v>6527</v>
      </c>
      <c r="B149" s="56" t="s">
        <v>6528</v>
      </c>
      <c r="C149" s="56" t="str">
        <f>VLOOKUP(A149,'import Elazığ'!A:P,3,0)</f>
        <v>DOĞRU</v>
      </c>
      <c r="D149" s="56" t="s">
        <v>1827</v>
      </c>
      <c r="E149" s="56">
        <f>VLOOKUP(A149,'import Elazığ'!A:P,5,0)</f>
        <v>865</v>
      </c>
      <c r="F149" s="56">
        <f>VLOOKUP(A149,'import Elazığ'!A:P,6,0)</f>
        <v>24</v>
      </c>
      <c r="G149" s="56">
        <f>VLOOKUP(A149,'import Elazığ'!A:P,7,0)</f>
        <v>0</v>
      </c>
      <c r="H149" s="56">
        <f>VLOOKUP(A149,'import Elazığ'!A:P,8,0)</f>
        <v>30</v>
      </c>
      <c r="I149" s="56">
        <f>VLOOKUP(A149,'import Elazığ'!A:P,9,0)</f>
        <v>30</v>
      </c>
      <c r="J149" s="216">
        <f>VLOOKUP(A149,'import Elazığ'!A:P,10,0)</f>
        <v>0</v>
      </c>
      <c r="K149" s="56" t="s">
        <v>6529</v>
      </c>
      <c r="L149" s="56">
        <v>4.242246584E9</v>
      </c>
      <c r="M149" s="56" t="s">
        <v>1350</v>
      </c>
      <c r="N149" s="56" t="s">
        <v>6946</v>
      </c>
      <c r="O149" s="56" t="s">
        <v>6530</v>
      </c>
      <c r="P149" s="217" t="str">
        <f>VLOOKUP(A149,'import Elazığ'!A:P,16,0)</f>
        <v>Geleneksel</v>
      </c>
      <c r="Q149" s="218" t="b">
        <v>0</v>
      </c>
      <c r="R149" s="218"/>
      <c r="S149" s="218"/>
      <c r="T149" s="218"/>
      <c r="V149" s="220"/>
      <c r="W149" s="220"/>
      <c r="X149" s="218"/>
      <c r="Y149" s="218"/>
      <c r="Z149" s="220"/>
      <c r="AA149" s="218"/>
      <c r="AB149" s="221"/>
      <c r="AC149" s="218"/>
      <c r="AD149" s="221"/>
      <c r="AE149" s="218"/>
      <c r="AF149" s="218"/>
      <c r="AG149" s="218"/>
      <c r="AH149" s="218"/>
      <c r="AI149" s="218"/>
      <c r="AJ149" s="218"/>
      <c r="AK149" s="218"/>
      <c r="AL149" s="218"/>
      <c r="AM149" s="218"/>
    </row>
    <row r="150" ht="15.75" customHeight="1">
      <c r="A150" s="56" t="s">
        <v>6502</v>
      </c>
      <c r="B150" s="56" t="s">
        <v>6503</v>
      </c>
      <c r="C150" s="56" t="str">
        <f>VLOOKUP(A150,'import Elazığ'!A:P,3,0)</f>
        <v>DOĞRU</v>
      </c>
      <c r="D150" s="56" t="s">
        <v>1493</v>
      </c>
      <c r="E150" s="56">
        <f>VLOOKUP(A150,'import Elazığ'!A:P,5,0)</f>
        <v>178</v>
      </c>
      <c r="F150" s="56" t="str">
        <f>VLOOKUP(A150,'import Elazığ'!A:P,6,0)</f>
        <v/>
      </c>
      <c r="G150" s="56">
        <f>VLOOKUP(A150,'import Elazığ'!A:P,7,0)</f>
        <v>0</v>
      </c>
      <c r="H150" s="56">
        <f>VLOOKUP(A150,'import Elazığ'!A:P,8,0)</f>
        <v>32</v>
      </c>
      <c r="I150" s="56">
        <f>VLOOKUP(A150,'import Elazığ'!A:P,9,0)</f>
        <v>32</v>
      </c>
      <c r="J150" s="216">
        <f>VLOOKUP(A150,'import Elazığ'!A:P,10,0)</f>
        <v>0</v>
      </c>
      <c r="K150" s="56" t="s">
        <v>6504</v>
      </c>
      <c r="L150" s="56">
        <v>4.242477757E9</v>
      </c>
      <c r="M150" s="56" t="s">
        <v>1350</v>
      </c>
      <c r="N150" s="56" t="s">
        <v>6345</v>
      </c>
      <c r="O150" s="56" t="s">
        <v>6505</v>
      </c>
      <c r="P150" s="217" t="str">
        <f>VLOOKUP(A150,'import Elazığ'!A:P,16,0)</f>
        <v>Geleneksel</v>
      </c>
      <c r="Q150" s="218" t="b">
        <v>0</v>
      </c>
      <c r="R150" s="218" t="s">
        <v>29</v>
      </c>
      <c r="S150" s="218"/>
      <c r="T150" s="218"/>
      <c r="U150" s="218" t="s">
        <v>7021</v>
      </c>
      <c r="V150" s="220"/>
      <c r="W150" s="220"/>
      <c r="X150" s="218"/>
      <c r="Y150" s="218" t="s">
        <v>1353</v>
      </c>
      <c r="Z150" s="220">
        <v>44520.0</v>
      </c>
      <c r="AA150" s="218"/>
      <c r="AB150" s="221"/>
      <c r="AC150" s="218"/>
      <c r="AD150" s="221"/>
      <c r="AE150" s="218"/>
      <c r="AF150" s="218"/>
      <c r="AG150" s="218"/>
      <c r="AH150" s="218"/>
      <c r="AI150" s="218" t="s">
        <v>73</v>
      </c>
      <c r="AJ150" s="218"/>
      <c r="AK150" s="218"/>
      <c r="AL150" s="218"/>
      <c r="AM150" s="218"/>
    </row>
    <row r="151" ht="15.75" customHeight="1">
      <c r="A151" s="56" t="s">
        <v>6462</v>
      </c>
      <c r="B151" s="56" t="s">
        <v>6463</v>
      </c>
      <c r="C151" s="56" t="str">
        <f>VLOOKUP(A151,'import Elazığ'!A:P,3,0)</f>
        <v>DOĞRU</v>
      </c>
      <c r="D151" s="56" t="s">
        <v>1827</v>
      </c>
      <c r="E151" s="56">
        <f>VLOOKUP(A151,'import Elazığ'!A:P,5,0)</f>
        <v>411</v>
      </c>
      <c r="F151" s="56">
        <f>VLOOKUP(A151,'import Elazığ'!A:P,6,0)</f>
        <v>22</v>
      </c>
      <c r="G151" s="56">
        <f>VLOOKUP(A151,'import Elazığ'!A:P,7,0)</f>
        <v>0</v>
      </c>
      <c r="H151" s="56">
        <f>VLOOKUP(A151,'import Elazığ'!A:P,8,0)</f>
        <v>33</v>
      </c>
      <c r="I151" s="56">
        <f>VLOOKUP(A151,'import Elazığ'!A:P,9,0)</f>
        <v>33</v>
      </c>
      <c r="J151" s="216">
        <f>VLOOKUP(A151,'import Elazığ'!A:P,10,0)</f>
        <v>0</v>
      </c>
      <c r="K151" s="56" t="s">
        <v>6464</v>
      </c>
      <c r="L151" s="56">
        <v>5.352599466E9</v>
      </c>
      <c r="M151" s="56" t="s">
        <v>1350</v>
      </c>
      <c r="N151" s="56" t="s">
        <v>6405</v>
      </c>
      <c r="O151" s="56" t="s">
        <v>6465</v>
      </c>
      <c r="P151" s="217" t="str">
        <f>VLOOKUP(A151,'import Elazığ'!A:P,16,0)</f>
        <v>Geleneksel</v>
      </c>
      <c r="Q151" s="218" t="b">
        <v>0</v>
      </c>
      <c r="R151" s="218"/>
      <c r="S151" s="218"/>
      <c r="T151" s="218"/>
      <c r="U151" s="218"/>
      <c r="V151" s="220"/>
      <c r="W151" s="220"/>
      <c r="X151" s="218"/>
      <c r="Y151" s="218"/>
      <c r="Z151" s="220"/>
      <c r="AA151" s="218"/>
      <c r="AB151" s="221"/>
      <c r="AC151" s="218"/>
      <c r="AD151" s="221"/>
      <c r="AE151" s="218"/>
      <c r="AF151" s="218"/>
      <c r="AG151" s="218"/>
      <c r="AH151" s="218"/>
      <c r="AI151" s="218"/>
      <c r="AJ151" s="218"/>
      <c r="AK151" s="218"/>
      <c r="AL151" s="218"/>
      <c r="AM151" s="218"/>
    </row>
    <row r="152" ht="15.75" customHeight="1">
      <c r="A152" s="56" t="s">
        <v>6857</v>
      </c>
      <c r="B152" s="56" t="s">
        <v>6858</v>
      </c>
      <c r="C152" s="56" t="str">
        <f>VLOOKUP(A152,'import Elazığ'!A:P,3,0)</f>
        <v>DOĞRU</v>
      </c>
      <c r="D152" s="56" t="s">
        <v>1827</v>
      </c>
      <c r="E152" s="56">
        <f>VLOOKUP(A152,'import Elazığ'!A:P,5,0)</f>
        <v>70</v>
      </c>
      <c r="F152" s="56">
        <f>VLOOKUP(A152,'import Elazığ'!A:P,6,0)</f>
        <v>28</v>
      </c>
      <c r="G152" s="56">
        <f>VLOOKUP(A152,'import Elazığ'!A:P,7,0)</f>
        <v>0</v>
      </c>
      <c r="H152" s="56">
        <f>VLOOKUP(A152,'import Elazığ'!A:P,8,0)</f>
        <v>82</v>
      </c>
      <c r="I152" s="56">
        <f>VLOOKUP(A152,'import Elazığ'!A:P,9,0)</f>
        <v>82</v>
      </c>
      <c r="J152" s="216">
        <f>VLOOKUP(A152,'import Elazığ'!A:P,10,0)</f>
        <v>0</v>
      </c>
      <c r="K152" s="56" t="s">
        <v>6859</v>
      </c>
      <c r="L152" s="56">
        <v>4.242330102E9</v>
      </c>
      <c r="M152" s="56" t="s">
        <v>1350</v>
      </c>
      <c r="N152" s="56" t="s">
        <v>6380</v>
      </c>
      <c r="O152" s="56" t="s">
        <v>6860</v>
      </c>
      <c r="P152" s="217" t="str">
        <f>VLOOKUP(A152,'import Elazığ'!A:P,16,0)</f>
        <v>Geleneksel</v>
      </c>
      <c r="Q152" s="218" t="b">
        <v>0</v>
      </c>
      <c r="R152" s="218"/>
      <c r="S152" s="218"/>
      <c r="T152" s="207"/>
      <c r="U152" s="218"/>
      <c r="V152" s="220"/>
      <c r="W152" s="220"/>
      <c r="X152" s="218"/>
      <c r="Y152" s="218"/>
      <c r="Z152" s="220"/>
      <c r="AA152" s="218"/>
      <c r="AB152" s="221"/>
      <c r="AC152" s="218"/>
      <c r="AD152" s="221"/>
      <c r="AE152" s="218"/>
      <c r="AF152" s="218"/>
      <c r="AG152" s="218"/>
      <c r="AH152" s="218"/>
      <c r="AI152" s="218"/>
      <c r="AJ152" s="218"/>
      <c r="AK152" s="218"/>
      <c r="AL152" s="218"/>
      <c r="AM152" s="218"/>
    </row>
    <row r="153" ht="15.75" customHeight="1">
      <c r="A153" s="56" t="s">
        <v>6806</v>
      </c>
      <c r="B153" s="56" t="s">
        <v>6807</v>
      </c>
      <c r="C153" s="56" t="str">
        <f>VLOOKUP(A153,'import Elazığ'!A:P,3,0)</f>
        <v>DOĞRU</v>
      </c>
      <c r="D153" s="56" t="s">
        <v>1364</v>
      </c>
      <c r="E153" s="56">
        <f>VLOOKUP(A153,'import Elazığ'!A:P,5,0)</f>
        <v>149</v>
      </c>
      <c r="F153" s="56">
        <f>VLOOKUP(A153,'import Elazığ'!A:P,6,0)</f>
        <v>57</v>
      </c>
      <c r="G153" s="56">
        <f>VLOOKUP(A153,'import Elazığ'!A:P,7,0)</f>
        <v>0</v>
      </c>
      <c r="H153" s="56">
        <f>VLOOKUP(A153,'import Elazığ'!A:P,8,0)</f>
        <v>11</v>
      </c>
      <c r="I153" s="56">
        <f>VLOOKUP(A153,'import Elazığ'!A:P,9,0)</f>
        <v>11</v>
      </c>
      <c r="J153" s="216">
        <f>VLOOKUP(A153,'import Elazığ'!A:P,10,0)</f>
        <v>0</v>
      </c>
      <c r="K153" s="56" t="s">
        <v>6808</v>
      </c>
      <c r="L153" s="56">
        <v>5.352909501E9</v>
      </c>
      <c r="M153" s="56" t="s">
        <v>1350</v>
      </c>
      <c r="N153" s="56" t="s">
        <v>6366</v>
      </c>
      <c r="O153" s="56" t="s">
        <v>6809</v>
      </c>
      <c r="P153" s="217" t="str">
        <f>VLOOKUP(A153,'import Elazığ'!A:P,16,0)</f>
        <v>Geleneksel</v>
      </c>
      <c r="Q153" s="218" t="b">
        <v>0</v>
      </c>
      <c r="R153" s="218"/>
      <c r="S153" s="218"/>
      <c r="T153" s="1"/>
      <c r="U153" s="218"/>
      <c r="V153" s="220"/>
      <c r="W153" s="220"/>
      <c r="X153" s="218"/>
      <c r="Y153" s="218"/>
      <c r="Z153" s="220"/>
      <c r="AA153" s="218"/>
      <c r="AB153" s="221"/>
      <c r="AC153" s="218"/>
      <c r="AD153" s="221"/>
      <c r="AE153" s="218"/>
      <c r="AF153" s="218"/>
      <c r="AG153" s="218"/>
      <c r="AH153" s="218"/>
      <c r="AI153" s="218"/>
      <c r="AJ153" s="218"/>
      <c r="AK153" s="218"/>
      <c r="AL153" s="218"/>
      <c r="AM153" s="218"/>
    </row>
    <row r="154" ht="15.75" customHeight="1">
      <c r="A154" s="56" t="s">
        <v>5942</v>
      </c>
      <c r="B154" s="56" t="s">
        <v>5943</v>
      </c>
      <c r="C154" s="56" t="str">
        <f>VLOOKUP(A154,'import Elazığ'!A:P,3,0)</f>
        <v>DOĞRU</v>
      </c>
      <c r="D154" s="56" t="s">
        <v>1443</v>
      </c>
      <c r="E154" s="56">
        <f>VLOOKUP(A154,'import Elazığ'!A:P,5,0)</f>
        <v>1580</v>
      </c>
      <c r="F154" s="56">
        <f>VLOOKUP(A154,'import Elazığ'!A:P,6,0)</f>
        <v>138</v>
      </c>
      <c r="G154" s="56">
        <f>VLOOKUP(A154,'import Elazığ'!A:P,7,0)</f>
        <v>0</v>
      </c>
      <c r="H154" s="56">
        <f>VLOOKUP(A154,'import Elazığ'!A:P,8,0)</f>
        <v>51</v>
      </c>
      <c r="I154" s="56">
        <f>VLOOKUP(A154,'import Elazığ'!A:P,9,0)</f>
        <v>51</v>
      </c>
      <c r="J154" s="216">
        <f>VLOOKUP(A154,'import Elazığ'!A:P,10,0)</f>
        <v>0</v>
      </c>
      <c r="K154" s="56" t="s">
        <v>6576</v>
      </c>
      <c r="L154" s="56">
        <v>5.537371726E9</v>
      </c>
      <c r="M154" s="56" t="s">
        <v>1350</v>
      </c>
      <c r="N154" s="56" t="s">
        <v>6371</v>
      </c>
      <c r="O154" s="56" t="s">
        <v>5945</v>
      </c>
      <c r="P154" s="217" t="str">
        <f>VLOOKUP(A154,'import Elazığ'!A:P,16,0)</f>
        <v>Geleneksel</v>
      </c>
      <c r="Q154" s="218" t="b">
        <v>0</v>
      </c>
      <c r="R154" s="218" t="s">
        <v>39</v>
      </c>
      <c r="S154" s="218" t="s">
        <v>100</v>
      </c>
      <c r="T154" s="2" t="s">
        <v>5936</v>
      </c>
      <c r="U154" s="218"/>
      <c r="V154" s="220">
        <v>44518.0</v>
      </c>
      <c r="W154" s="220">
        <v>44522.0</v>
      </c>
      <c r="X154" s="218"/>
      <c r="Y154" s="218" t="s">
        <v>43</v>
      </c>
      <c r="Z154" s="220">
        <v>44518.0</v>
      </c>
      <c r="AA154" s="218" t="s">
        <v>1353</v>
      </c>
      <c r="AB154" s="221">
        <v>44518.0</v>
      </c>
      <c r="AC154" s="218"/>
      <c r="AD154" s="221"/>
      <c r="AE154" s="218"/>
      <c r="AF154" s="218"/>
      <c r="AG154" s="218"/>
      <c r="AH154" s="218"/>
      <c r="AI154" s="218" t="s">
        <v>100</v>
      </c>
      <c r="AJ154" s="218" t="s">
        <v>100</v>
      </c>
      <c r="AK154" s="218"/>
      <c r="AL154" s="218"/>
      <c r="AM154" s="218"/>
    </row>
    <row r="155" ht="15.75" customHeight="1">
      <c r="A155" s="56" t="s">
        <v>6531</v>
      </c>
      <c r="B155" s="56" t="s">
        <v>6532</v>
      </c>
      <c r="C155" s="56" t="str">
        <f>VLOOKUP(A155,'import Elazığ'!A:P,3,0)</f>
        <v>DOĞRU</v>
      </c>
      <c r="D155" s="56" t="s">
        <v>1370</v>
      </c>
      <c r="E155" s="56">
        <f>VLOOKUP(A155,'import Elazığ'!A:P,5,0)</f>
        <v>1159</v>
      </c>
      <c r="F155" s="56">
        <f>VLOOKUP(A155,'import Elazığ'!A:P,6,0)</f>
        <v>71</v>
      </c>
      <c r="G155" s="56">
        <f>VLOOKUP(A155,'import Elazığ'!A:P,7,0)</f>
        <v>0</v>
      </c>
      <c r="H155" s="56">
        <f>VLOOKUP(A155,'import Elazığ'!A:P,8,0)</f>
        <v>82</v>
      </c>
      <c r="I155" s="56">
        <f>VLOOKUP(A155,'import Elazığ'!A:P,9,0)</f>
        <v>82</v>
      </c>
      <c r="J155" s="216">
        <f>VLOOKUP(A155,'import Elazığ'!A:P,10,0)</f>
        <v>0</v>
      </c>
      <c r="K155" s="56" t="s">
        <v>6533</v>
      </c>
      <c r="L155" s="56">
        <v>5.39209293E9</v>
      </c>
      <c r="M155" s="56" t="s">
        <v>1350</v>
      </c>
      <c r="N155" s="56" t="s">
        <v>6371</v>
      </c>
      <c r="O155" s="56" t="s">
        <v>6534</v>
      </c>
      <c r="P155" s="217" t="str">
        <f>VLOOKUP(A155,'import Elazığ'!A:P,16,0)</f>
        <v>Geleneksel</v>
      </c>
      <c r="Q155" s="218" t="b">
        <v>0</v>
      </c>
      <c r="R155" s="218"/>
      <c r="S155" s="218"/>
      <c r="T155" s="1"/>
      <c r="U155" s="218"/>
      <c r="V155" s="220"/>
      <c r="W155" s="220"/>
      <c r="X155" s="218"/>
      <c r="Y155" s="218"/>
      <c r="Z155" s="220"/>
      <c r="AA155" s="218"/>
      <c r="AB155" s="221"/>
      <c r="AC155" s="218"/>
      <c r="AD155" s="221"/>
      <c r="AE155" s="218"/>
      <c r="AF155" s="218"/>
      <c r="AG155" s="218"/>
      <c r="AH155" s="218"/>
      <c r="AI155" s="218"/>
      <c r="AJ155" s="218"/>
      <c r="AK155" s="218"/>
      <c r="AL155" s="218"/>
      <c r="AM155" s="218"/>
    </row>
    <row r="156" ht="15.75" customHeight="1">
      <c r="A156" s="56" t="s">
        <v>6988</v>
      </c>
      <c r="B156" s="56" t="s">
        <v>6989</v>
      </c>
      <c r="C156" s="56" t="str">
        <f>VLOOKUP(A156,'import Elazığ'!A:P,3,0)</f>
        <v>DOĞRU</v>
      </c>
      <c r="D156" s="56" t="s">
        <v>1370</v>
      </c>
      <c r="E156" s="56">
        <f>VLOOKUP(A156,'import Elazığ'!A:P,5,0)</f>
        <v>1134</v>
      </c>
      <c r="F156" s="56">
        <f>VLOOKUP(A156,'import Elazığ'!A:P,6,0)</f>
        <v>104</v>
      </c>
      <c r="G156" s="56">
        <f>VLOOKUP(A156,'import Elazığ'!A:P,7,0)</f>
        <v>0</v>
      </c>
      <c r="H156" s="56">
        <f>VLOOKUP(A156,'import Elazığ'!A:P,8,0)</f>
        <v>2</v>
      </c>
      <c r="I156" s="56">
        <f>VLOOKUP(A156,'import Elazığ'!A:P,9,0)</f>
        <v>2</v>
      </c>
      <c r="J156" s="216">
        <f>VLOOKUP(A156,'import Elazığ'!A:P,10,0)</f>
        <v>0</v>
      </c>
      <c r="K156" s="56" t="s">
        <v>6990</v>
      </c>
      <c r="L156" s="56">
        <v>5.399356025E9</v>
      </c>
      <c r="M156" s="56" t="s">
        <v>1350</v>
      </c>
      <c r="N156" s="56" t="s">
        <v>6371</v>
      </c>
      <c r="O156" s="56" t="s">
        <v>6991</v>
      </c>
      <c r="P156" s="217" t="str">
        <f>VLOOKUP(A156,'import Elazığ'!A:P,16,0)</f>
        <v>Geleneksel</v>
      </c>
      <c r="Q156" s="218" t="b">
        <v>0</v>
      </c>
      <c r="R156" s="218"/>
      <c r="S156" s="218"/>
      <c r="T156" s="218"/>
      <c r="U156" s="218"/>
      <c r="V156" s="220"/>
      <c r="W156" s="220"/>
      <c r="X156" s="218"/>
      <c r="Y156" s="218"/>
      <c r="Z156" s="220"/>
      <c r="AA156" s="218"/>
      <c r="AB156" s="221"/>
      <c r="AC156" s="218"/>
      <c r="AD156" s="221"/>
      <c r="AE156" s="218"/>
      <c r="AF156" s="218"/>
      <c r="AG156" s="218"/>
      <c r="AH156" s="218"/>
      <c r="AI156" s="218"/>
      <c r="AJ156" s="218"/>
      <c r="AK156" s="218"/>
      <c r="AL156" s="218"/>
      <c r="AM156" s="218"/>
    </row>
    <row r="157" ht="15.75" customHeight="1">
      <c r="A157" s="211" t="s">
        <v>6917</v>
      </c>
      <c r="B157" s="211" t="s">
        <v>6918</v>
      </c>
      <c r="C157" s="56" t="str">
        <f>VLOOKUP(A157,'import Elazığ'!A:P,3,0)</f>
        <v>DOĞRU</v>
      </c>
      <c r="D157" s="211" t="s">
        <v>1507</v>
      </c>
      <c r="E157" s="56">
        <f>VLOOKUP(A157,'import Elazığ'!A:P,5,0)</f>
        <v>6</v>
      </c>
      <c r="F157" s="56">
        <f>VLOOKUP(A157,'import Elazığ'!A:P,6,0)</f>
        <v>2</v>
      </c>
      <c r="G157" s="56">
        <f>VLOOKUP(A157,'import Elazığ'!A:P,7,0)</f>
        <v>0</v>
      </c>
      <c r="H157" s="56">
        <f>VLOOKUP(A157,'import Elazığ'!A:P,8,0)</f>
        <v>46</v>
      </c>
      <c r="I157" s="56">
        <f>VLOOKUP(A157,'import Elazığ'!A:P,9,0)</f>
        <v>46</v>
      </c>
      <c r="J157" s="216">
        <f>VLOOKUP(A157,'import Elazığ'!A:P,10,0)</f>
        <v>0</v>
      </c>
      <c r="K157" s="211" t="s">
        <v>6919</v>
      </c>
      <c r="L157" s="211">
        <v>5.383133923E9</v>
      </c>
      <c r="M157" s="211" t="s">
        <v>1350</v>
      </c>
      <c r="N157" s="211" t="s">
        <v>6355</v>
      </c>
      <c r="O157" s="211" t="s">
        <v>6920</v>
      </c>
      <c r="P157" s="217" t="str">
        <f>VLOOKUP(A157,'import Elazığ'!A:P,16,0)</f>
        <v>Geleneksel</v>
      </c>
      <c r="Q157" s="218" t="b">
        <v>0</v>
      </c>
      <c r="R157" s="218"/>
      <c r="S157" s="218"/>
      <c r="T157" s="1"/>
      <c r="U157" s="218"/>
      <c r="V157" s="220"/>
      <c r="W157" s="220"/>
      <c r="X157" s="218"/>
      <c r="Y157" s="218"/>
      <c r="Z157" s="220"/>
      <c r="AA157" s="218"/>
      <c r="AB157" s="221"/>
      <c r="AC157" s="218"/>
      <c r="AD157" s="221"/>
      <c r="AE157" s="218"/>
      <c r="AF157" s="218"/>
      <c r="AG157" s="218"/>
      <c r="AH157" s="218"/>
      <c r="AI157" s="218"/>
      <c r="AJ157" s="218"/>
      <c r="AK157" s="218"/>
      <c r="AL157" s="218"/>
      <c r="AM157" s="218"/>
    </row>
    <row r="158" ht="15.75" customHeight="1">
      <c r="A158" s="211" t="s">
        <v>6057</v>
      </c>
      <c r="B158" s="211" t="s">
        <v>6058</v>
      </c>
      <c r="C158" s="56" t="str">
        <f>VLOOKUP(A158,'import Elazığ'!A:P,3,0)</f>
        <v>DOĞRU</v>
      </c>
      <c r="D158" s="211" t="s">
        <v>1507</v>
      </c>
      <c r="E158" s="56">
        <f>VLOOKUP(A158,'import Elazığ'!A:P,5,0)</f>
        <v>74</v>
      </c>
      <c r="F158" s="56">
        <f>VLOOKUP(A158,'import Elazığ'!A:P,6,0)</f>
        <v>60</v>
      </c>
      <c r="G158" s="56">
        <f>VLOOKUP(A158,'import Elazığ'!A:P,7,0)</f>
        <v>0</v>
      </c>
      <c r="H158" s="56">
        <f>VLOOKUP(A158,'import Elazığ'!A:P,8,0)</f>
        <v>38</v>
      </c>
      <c r="I158" s="56">
        <f>VLOOKUP(A158,'import Elazığ'!A:P,9,0)</f>
        <v>38</v>
      </c>
      <c r="J158" s="216">
        <f>VLOOKUP(A158,'import Elazığ'!A:P,10,0)</f>
        <v>0</v>
      </c>
      <c r="K158" s="211" t="s">
        <v>6851</v>
      </c>
      <c r="L158" s="211">
        <v>5.426427105E9</v>
      </c>
      <c r="M158" s="211" t="s">
        <v>1350</v>
      </c>
      <c r="N158" s="211" t="s">
        <v>6446</v>
      </c>
      <c r="O158" s="211" t="s">
        <v>6061</v>
      </c>
      <c r="P158" s="217" t="str">
        <f>VLOOKUP(A158,'import Elazığ'!A:P,16,0)</f>
        <v>Geleneksel</v>
      </c>
      <c r="Q158" s="218" t="b">
        <v>0</v>
      </c>
      <c r="R158" s="218" t="s">
        <v>38</v>
      </c>
      <c r="S158" s="218" t="s">
        <v>106</v>
      </c>
      <c r="T158" s="207" t="s">
        <v>6004</v>
      </c>
      <c r="U158" s="1" t="s">
        <v>7022</v>
      </c>
      <c r="V158" s="220">
        <v>44658.0</v>
      </c>
      <c r="W158" s="220">
        <v>44660.0</v>
      </c>
      <c r="X158" s="218"/>
      <c r="Y158" s="218" t="s">
        <v>1353</v>
      </c>
      <c r="Z158" s="220">
        <v>44658.0</v>
      </c>
      <c r="AA158" s="218"/>
      <c r="AB158" s="221"/>
      <c r="AC158" s="218"/>
      <c r="AD158" s="221"/>
      <c r="AE158" s="218"/>
      <c r="AF158" s="218"/>
      <c r="AG158" s="218"/>
      <c r="AH158" s="218"/>
      <c r="AI158" s="218" t="s">
        <v>106</v>
      </c>
      <c r="AJ158" s="218"/>
      <c r="AK158" s="218"/>
      <c r="AL158" s="218"/>
      <c r="AM158" s="218"/>
    </row>
    <row r="159" ht="15.75" customHeight="1">
      <c r="A159" s="56" t="s">
        <v>6741</v>
      </c>
      <c r="B159" s="56" t="s">
        <v>6742</v>
      </c>
      <c r="C159" s="56" t="str">
        <f>VLOOKUP(A159,'import Elazığ'!A:P,3,0)</f>
        <v>DOĞRU</v>
      </c>
      <c r="D159" s="56" t="s">
        <v>1370</v>
      </c>
      <c r="E159" s="56">
        <f>VLOOKUP(A159,'import Elazığ'!A:P,5,0)</f>
        <v>454</v>
      </c>
      <c r="F159" s="56">
        <f>VLOOKUP(A159,'import Elazığ'!A:P,6,0)</f>
        <v>22</v>
      </c>
      <c r="G159" s="56">
        <f>VLOOKUP(A159,'import Elazığ'!A:P,7,0)</f>
        <v>0</v>
      </c>
      <c r="H159" s="56">
        <f>VLOOKUP(A159,'import Elazığ'!A:P,8,0)</f>
        <v>33</v>
      </c>
      <c r="I159" s="56">
        <f>VLOOKUP(A159,'import Elazığ'!A:P,9,0)</f>
        <v>33</v>
      </c>
      <c r="J159" s="216">
        <f>VLOOKUP(A159,'import Elazığ'!A:P,10,0)</f>
        <v>0</v>
      </c>
      <c r="K159" s="56" t="s">
        <v>6743</v>
      </c>
      <c r="L159" s="56">
        <v>5.383686925E9</v>
      </c>
      <c r="M159" s="56" t="s">
        <v>1350</v>
      </c>
      <c r="N159" s="56" t="s">
        <v>6744</v>
      </c>
      <c r="O159" s="56" t="s">
        <v>6745</v>
      </c>
      <c r="P159" s="217" t="str">
        <f>VLOOKUP(A159,'import Elazığ'!A:P,16,0)</f>
        <v>Geleneksel</v>
      </c>
      <c r="Q159" s="218" t="b">
        <v>0</v>
      </c>
      <c r="R159" s="218"/>
      <c r="S159" s="218"/>
      <c r="T159" s="207"/>
      <c r="U159" s="218"/>
      <c r="V159" s="220"/>
      <c r="W159" s="220"/>
      <c r="X159" s="218"/>
      <c r="Y159" s="218"/>
      <c r="Z159" s="220"/>
      <c r="AA159" s="218"/>
      <c r="AB159" s="221"/>
      <c r="AC159" s="218"/>
      <c r="AD159" s="221"/>
      <c r="AE159" s="218"/>
      <c r="AF159" s="218"/>
      <c r="AG159" s="218"/>
      <c r="AH159" s="218"/>
      <c r="AI159" s="218"/>
      <c r="AJ159" s="218"/>
      <c r="AK159" s="218"/>
      <c r="AL159" s="218"/>
      <c r="AM159" s="218"/>
    </row>
    <row r="160" ht="15.75" customHeight="1">
      <c r="A160" s="56" t="s">
        <v>6466</v>
      </c>
      <c r="B160" s="56" t="s">
        <v>6467</v>
      </c>
      <c r="C160" s="56" t="str">
        <f>VLOOKUP(A160,'import Elazığ'!A:P,3,0)</f>
        <v>DOĞRU</v>
      </c>
      <c r="D160" s="56" t="s">
        <v>1378</v>
      </c>
      <c r="E160" s="56">
        <f>VLOOKUP(A160,'import Elazığ'!A:P,5,0)</f>
        <v>148</v>
      </c>
      <c r="F160" s="56" t="str">
        <f>VLOOKUP(A160,'import Elazığ'!A:P,6,0)</f>
        <v/>
      </c>
      <c r="G160" s="56">
        <f>VLOOKUP(A160,'import Elazığ'!A:P,7,0)</f>
        <v>0</v>
      </c>
      <c r="H160" s="56">
        <f>VLOOKUP(A160,'import Elazığ'!A:P,8,0)</f>
        <v>17</v>
      </c>
      <c r="I160" s="56">
        <f>VLOOKUP(A160,'import Elazığ'!A:P,9,0)</f>
        <v>17</v>
      </c>
      <c r="J160" s="216">
        <f>VLOOKUP(A160,'import Elazığ'!A:P,10,0)</f>
        <v>0</v>
      </c>
      <c r="K160" s="56" t="s">
        <v>6468</v>
      </c>
      <c r="L160" s="56">
        <v>4.242376208E9</v>
      </c>
      <c r="M160" s="56" t="s">
        <v>1350</v>
      </c>
      <c r="N160" s="56" t="s">
        <v>6469</v>
      </c>
      <c r="O160" s="56" t="s">
        <v>6470</v>
      </c>
      <c r="P160" s="217" t="str">
        <f>VLOOKUP(A160,'import Elazığ'!A:P,16,0)</f>
        <v>Geleneksel</v>
      </c>
      <c r="Q160" s="218" t="b">
        <v>0</v>
      </c>
      <c r="R160" s="218"/>
      <c r="S160" s="218"/>
      <c r="T160" s="1"/>
      <c r="U160" s="218"/>
      <c r="V160" s="220"/>
      <c r="W160" s="220"/>
      <c r="X160" s="218"/>
      <c r="Y160" s="218"/>
      <c r="Z160" s="220"/>
      <c r="AA160" s="218"/>
      <c r="AB160" s="221"/>
      <c r="AC160" s="218"/>
      <c r="AD160" s="221"/>
      <c r="AE160" s="218"/>
      <c r="AF160" s="218"/>
      <c r="AG160" s="218"/>
      <c r="AH160" s="218"/>
      <c r="AI160" s="218"/>
      <c r="AJ160" s="218"/>
      <c r="AK160" s="218"/>
      <c r="AL160" s="218"/>
      <c r="AM160" s="218"/>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60">
    <sortState ref="A1:AM160">
      <sortCondition ref="B1:B160"/>
    </sortState>
  </autoFilter>
  <customSheetViews>
    <customSheetView guid="{1F8C8F24-9343-44D7-BBD8-A1D085827BA2}" filter="1" showAutoFilter="1">
      <autoFilter ref="$A$1:$AM$99">
        <sortState ref="A1:AM99">
          <sortCondition ref="N1:N99"/>
        </sortState>
      </autoFilter>
      <extLst>
        <ext uri="GoogleSheetsCustomDataVersion1">
          <go:sheetsCustomData xmlns:go="http://customooxmlschemas.google.com/" filterViewId="1051457415"/>
        </ext>
      </extLst>
    </customSheetView>
    <customSheetView guid="{F9AEAB3A-D160-4237-86E9-7AC3F76AFAA7}" filter="1" showAutoFilter="1">
      <autoFilter ref="$A$1:$AM$99"/>
      <extLst>
        <ext uri="GoogleSheetsCustomDataVersion1">
          <go:sheetsCustomData xmlns:go="http://customooxmlschemas.google.com/" filterViewId="1081424789"/>
        </ext>
      </extLst>
    </customSheetView>
    <customSheetView guid="{87964447-35E8-45A6-A3EC-D28102B0ABFE}"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 val="Randevu Alındı"/>
          </filters>
        </filterColumn>
        <sortState ref="A1:AM99">
          <sortCondition ref="K1:K99"/>
        </sortState>
      </autoFilter>
      <extLst>
        <ext uri="GoogleSheetsCustomDataVersion1">
          <go:sheetsCustomData xmlns:go="http://customooxmlschemas.google.com/" filterViewId="1083053447"/>
        </ext>
      </extLst>
    </customSheetView>
    <customSheetView guid="{9E52368D-5B38-48A8-AB74-07CA8B76DEF2}" filter="1" showAutoFilter="1">
      <autoFilter ref="$A$1:$AM$99"/>
      <extLst>
        <ext uri="GoogleSheetsCustomDataVersion1">
          <go:sheetsCustomData xmlns:go="http://customooxmlschemas.google.com/" filterViewId="1140759157"/>
        </ext>
      </extLst>
    </customSheetView>
    <customSheetView guid="{3535F280-88E2-4B15-B0E0-619A6DDFBF75}" filter="1" showAutoFilter="1">
      <autoFilter ref="$A$1:$AM$99">
        <filterColumn colId="17">
          <filters blank="1">
            <filter val="İleride Randevu Alınacak"/>
            <filter val="Randevu İptal"/>
            <filter val="Dönüş Yapacak"/>
            <filter val="Tadilat Var"/>
            <filter val="Çekim İstemiyor"/>
          </filters>
        </filterColumn>
        <sortState ref="A1:AM99">
          <sortCondition ref="N1:N99"/>
        </sortState>
      </autoFilter>
      <extLst>
        <ext uri="GoogleSheetsCustomDataVersion1">
          <go:sheetsCustomData xmlns:go="http://customooxmlschemas.google.com/" filterViewId="1141894540"/>
        </ext>
      </extLst>
    </customSheetView>
    <customSheetView guid="{826B5C2F-82F8-4A83-B8BF-E9B6ACB3DAF7}" filter="1" showAutoFilter="1">
      <autoFilter ref="$A$1:$AM$99">
        <sortState ref="A1:AM99">
          <sortCondition ref="N1:N99"/>
          <sortCondition ref="K1:K99"/>
        </sortState>
      </autoFilter>
      <extLst>
        <ext uri="GoogleSheetsCustomDataVersion1">
          <go:sheetsCustomData xmlns:go="http://customooxmlschemas.google.com/" filterViewId="1185791048"/>
        </ext>
      </extLst>
    </customSheetView>
    <customSheetView guid="{F5E017FA-8C44-4A75-950E-3F4DE4BB225C}" filter="1" showAutoFilter="1">
      <autoFilter ref="$A$1:$AM$99">
        <sortState ref="A1:AM99">
          <sortCondition ref="N1:N99"/>
        </sortState>
      </autoFilter>
      <extLst>
        <ext uri="GoogleSheetsCustomDataVersion1">
          <go:sheetsCustomData xmlns:go="http://customooxmlschemas.google.com/" filterViewId="118665441"/>
        </ext>
      </extLst>
    </customSheetView>
    <customSheetView guid="{1E41AD2E-DB09-4E95-A178-F1057417E5C2}" filter="1" showAutoFilter="1">
      <autoFilter ref="$A$1:$AM$99"/>
      <extLst>
        <ext uri="GoogleSheetsCustomDataVersion1">
          <go:sheetsCustomData xmlns:go="http://customooxmlschemas.google.com/" filterViewId="1196446010"/>
        </ext>
      </extLst>
    </customSheetView>
    <customSheetView guid="{107D2701-B4C5-4D8E-881B-A1C45BCC25D3}" filter="1" showAutoFilter="1">
      <autoFilter ref="$A$1:$AM$99">
        <filterColumn colId="17">
          <filters blank="1">
            <filter val="İleride Randevu Alınacak"/>
            <filter val="Randevu İptal"/>
            <filter val="Dönüş Yapacak"/>
            <filter val="Tadilat Var"/>
            <filter val="Çekim İstemiyor"/>
            <filter val="Randevu Alındı"/>
          </filters>
        </filterColumn>
      </autoFilter>
      <extLst>
        <ext uri="GoogleSheetsCustomDataVersion1">
          <go:sheetsCustomData xmlns:go="http://customooxmlschemas.google.com/" filterViewId="1198166330"/>
        </ext>
      </extLst>
    </customSheetView>
    <customSheetView guid="{3AB3C20A-6FBB-4643-B0A6-72055D4774F1}" filter="1" showAutoFilter="1">
      <autoFilter ref="$A$1:$AM$99"/>
      <extLst>
        <ext uri="GoogleSheetsCustomDataVersion1">
          <go:sheetsCustomData xmlns:go="http://customooxmlschemas.google.com/" filterViewId="1219837951"/>
        </ext>
      </extLst>
    </customSheetView>
    <customSheetView guid="{70485AAB-09A1-48BB-8F17-B8B7DF792DC7}" filter="1" showAutoFilter="1">
      <autoFilter ref="$A$1:$AM$99"/>
      <extLst>
        <ext uri="GoogleSheetsCustomDataVersion1">
          <go:sheetsCustomData xmlns:go="http://customooxmlschemas.google.com/" filterViewId="1222639895"/>
        </ext>
      </extLst>
    </customSheetView>
    <customSheetView guid="{A8D0FC3A-BA29-4FA2-961F-27795F9DD11D}" filter="1" showAutoFilter="1">
      <autoFilter ref="$A$1:$AM$99">
        <filterColumn colId="2">
          <filters>
            <filter val="DOĞRU"/>
          </filters>
        </filterColumn>
      </autoFilter>
      <extLst>
        <ext uri="GoogleSheetsCustomDataVersion1">
          <go:sheetsCustomData xmlns:go="http://customooxmlschemas.google.com/" filterViewId="1236618349"/>
        </ext>
      </extLst>
    </customSheetView>
    <customSheetView guid="{F258BB22-60F0-4BBE-A0AC-BE3A6B532C0C}" filter="1" showAutoFilter="1">
      <autoFilter ref="$A$1:$AM$99"/>
      <extLst>
        <ext uri="GoogleSheetsCustomDataVersion1">
          <go:sheetsCustomData xmlns:go="http://customooxmlschemas.google.com/" filterViewId="1240547949"/>
        </ext>
      </extLst>
    </customSheetView>
    <customSheetView guid="{04180992-3C2E-4EC5-BE64-C8979336BF13}" filter="1" showAutoFilter="1">
      <autoFilter ref="$A$1:$AM$99"/>
      <extLst>
        <ext uri="GoogleSheetsCustomDataVersion1">
          <go:sheetsCustomData xmlns:go="http://customooxmlschemas.google.com/" filterViewId="1280911280"/>
        </ext>
      </extLst>
    </customSheetView>
    <customSheetView guid="{6C1F6731-4403-4EDB-A677-C4CD79764C62}" filter="1" showAutoFilter="1">
      <autoFilter ref="$A$1:$AM$99"/>
      <extLst>
        <ext uri="GoogleSheetsCustomDataVersion1">
          <go:sheetsCustomData xmlns:go="http://customooxmlschemas.google.com/" filterViewId="1286827793"/>
        </ext>
      </extLst>
    </customSheetView>
    <customSheetView guid="{C7B32497-0771-40B3-99FF-731119242954}" filter="1" showAutoFilter="1">
      <autoFilter ref="$A$1:$AM$99"/>
      <extLst>
        <ext uri="GoogleSheetsCustomDataVersion1">
          <go:sheetsCustomData xmlns:go="http://customooxmlschemas.google.com/" filterViewId="1291468204"/>
        </ext>
      </extLst>
    </customSheetView>
    <customSheetView guid="{C7EF5F18-1745-4B10-A52F-417C3EF17F8B}" filter="1" showAutoFilter="1">
      <autoFilter ref="$A$1:$AM$99"/>
      <extLst>
        <ext uri="GoogleSheetsCustomDataVersion1">
          <go:sheetsCustomData xmlns:go="http://customooxmlschemas.google.com/" filterViewId="1291640423"/>
        </ext>
      </extLst>
    </customSheetView>
    <customSheetView guid="{9059B6F5-D0BC-4B32-BD06-703326C5A639}" filter="1" showAutoFilter="1">
      <autoFilter ref="$A$1:$AM$99"/>
      <extLst>
        <ext uri="GoogleSheetsCustomDataVersion1">
          <go:sheetsCustomData xmlns:go="http://customooxmlschemas.google.com/" filterViewId="1291836480"/>
        </ext>
      </extLst>
    </customSheetView>
    <customSheetView guid="{8A2630AE-CB57-43D5-AD1E-6EC37A7ACD30}" filter="1" showAutoFilter="1">
      <autoFilter ref="$A$1:$AM$99"/>
      <extLst>
        <ext uri="GoogleSheetsCustomDataVersion1">
          <go:sheetsCustomData xmlns:go="http://customooxmlschemas.google.com/" filterViewId="1323218966"/>
        </ext>
      </extLst>
    </customSheetView>
    <customSheetView guid="{9638C93E-A51C-4855-9499-FBA9C1EC6285}" filter="1" showAutoFilter="1">
      <autoFilter ref="$A$1:$AM$99">
        <filterColumn colId="2">
          <filters>
            <filter val="DOĞRU"/>
          </filters>
        </filterColumn>
      </autoFilter>
      <extLst>
        <ext uri="GoogleSheetsCustomDataVersion1">
          <go:sheetsCustomData xmlns:go="http://customooxmlschemas.google.com/" filterViewId="1325330610"/>
        </ext>
      </extLst>
    </customSheetView>
    <customSheetView guid="{0BFE5C98-04ED-4BB9-A7E2-AA415104ADF0}" filter="1" showAutoFilter="1">
      <autoFilter ref="$A$1:$AM$99"/>
      <extLst>
        <ext uri="GoogleSheetsCustomDataVersion1">
          <go:sheetsCustomData xmlns:go="http://customooxmlschemas.google.com/" filterViewId="132707240"/>
        </ext>
      </extLst>
    </customSheetView>
    <customSheetView guid="{637056B8-5B20-49B8-9AF4-8B5282DBD557}" filter="1" showAutoFilter="1">
      <autoFilter ref="$U$6:$U$7"/>
      <extLst>
        <ext uri="GoogleSheetsCustomDataVersion1">
          <go:sheetsCustomData xmlns:go="http://customooxmlschemas.google.com/" filterViewId="1339977308"/>
        </ext>
      </extLst>
    </customSheetView>
    <customSheetView guid="{9DE9FE84-2B0C-4445-A3C0-EAAE638725A9}" filter="1" showAutoFilter="1">
      <autoFilter ref="$A$1:$AM$99">
        <filterColumn colId="17">
          <filters blank="1">
            <filter val="İleride Randevu Alınacak"/>
            <filter val="Randevu İptal"/>
            <filter val="Dönüş Yapacak"/>
            <filter val="Tadilat Var"/>
            <filter val="Çekim İstemiyor"/>
            <filter val="Randevu Alındı"/>
          </filters>
        </filterColumn>
      </autoFilter>
      <extLst>
        <ext uri="GoogleSheetsCustomDataVersion1">
          <go:sheetsCustomData xmlns:go="http://customooxmlschemas.google.com/" filterViewId="1347096297"/>
        </ext>
      </extLst>
    </customSheetView>
    <customSheetView guid="{8EBDBF6B-6BD9-4AD8-9E7F-462AD8DEC5DA}" filter="1" showAutoFilter="1">
      <autoFilter ref="$A$1:$AM$99">
        <filterColumn colId="17">
          <filters blank="1">
            <filter val="İleride Randevu Alınacak"/>
            <filter val="Randevu İptal"/>
            <filter val="Dönüş Yapacak"/>
            <filter val="Tadilat Var"/>
            <filter val="Çekim İstemiyor"/>
          </filters>
        </filterColumn>
      </autoFilter>
      <extLst>
        <ext uri="GoogleSheetsCustomDataVersion1">
          <go:sheetsCustomData xmlns:go="http://customooxmlschemas.google.com/" filterViewId="1347470327"/>
        </ext>
      </extLst>
    </customSheetView>
    <customSheetView guid="{1D9695A0-7035-4BCE-A7C3-F76DADA0D228}" filter="1" showAutoFilter="1">
      <autoFilter ref="$A$1:$AM$99">
        <sortState ref="A1:AM99">
          <sortCondition ref="N1:N99"/>
        </sortState>
      </autoFilter>
      <extLst>
        <ext uri="GoogleSheetsCustomDataVersion1">
          <go:sheetsCustomData xmlns:go="http://customooxmlschemas.google.com/" filterViewId="13693484"/>
        </ext>
      </extLst>
    </customSheetView>
    <customSheetView guid="{CC0842B8-9E5C-4EE9-B7A6-5A660CF14589}" filter="1" showAutoFilter="1">
      <autoFilter ref="$A$1:$AM$99">
        <sortState ref="A1:AM99">
          <sortCondition ref="N1:N99"/>
          <sortCondition ref="K1:K99"/>
        </sortState>
      </autoFilter>
      <extLst>
        <ext uri="GoogleSheetsCustomDataVersion1">
          <go:sheetsCustomData xmlns:go="http://customooxmlschemas.google.com/" filterViewId="1402093675"/>
        </ext>
      </extLst>
    </customSheetView>
    <customSheetView guid="{E143A6DD-FDA2-4E13-941A-BD79924E5B8F}"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 val="Randevu Alındı"/>
          </filters>
        </filterColumn>
        <sortState ref="A1:AM99">
          <sortCondition ref="K1:K99"/>
        </sortState>
      </autoFilter>
      <extLst>
        <ext uri="GoogleSheetsCustomDataVersion1">
          <go:sheetsCustomData xmlns:go="http://customooxmlschemas.google.com/" filterViewId="1403881226"/>
        </ext>
      </extLst>
    </customSheetView>
    <customSheetView guid="{49AA3C97-E5C4-4599-9AFB-A9AD4EA80939}" filter="1" showAutoFilter="1">
      <autoFilter ref="$A$1:$AM$99">
        <sortState ref="A1:AM99">
          <sortCondition ref="N1:N99"/>
        </sortState>
      </autoFilter>
      <extLst>
        <ext uri="GoogleSheetsCustomDataVersion1">
          <go:sheetsCustomData xmlns:go="http://customooxmlschemas.google.com/" filterViewId="1409377038"/>
        </ext>
      </extLst>
    </customSheetView>
    <customSheetView guid="{129D85F8-9FE5-4C76-9F55-147A799D099B}" filter="1" showAutoFilter="1">
      <autoFilter ref="$U$28:$U$30"/>
      <extLst>
        <ext uri="GoogleSheetsCustomDataVersion1">
          <go:sheetsCustomData xmlns:go="http://customooxmlschemas.google.com/" filterViewId="1444770657"/>
        </ext>
      </extLst>
    </customSheetView>
    <customSheetView guid="{76D3B64D-D469-49ED-A62B-986EFE8E19C4}" filter="1" showAutoFilter="1">
      <autoFilter ref="$A$1:$AM$99">
        <sortState ref="A1:AM99">
          <sortCondition ref="N1:N99"/>
        </sortState>
      </autoFilter>
      <extLst>
        <ext uri="GoogleSheetsCustomDataVersion1">
          <go:sheetsCustomData xmlns:go="http://customooxmlschemas.google.com/" filterViewId="1460297546"/>
        </ext>
      </extLst>
    </customSheetView>
    <customSheetView guid="{EC09CBAA-6A95-4EC8-9E51-9708F76BE6AA}" filter="1" showAutoFilter="1">
      <autoFilter ref="$A$1:$AM$99"/>
      <extLst>
        <ext uri="GoogleSheetsCustomDataVersion1">
          <go:sheetsCustomData xmlns:go="http://customooxmlschemas.google.com/" filterViewId="1606485956"/>
        </ext>
      </extLst>
    </customSheetView>
    <customSheetView guid="{B5B98B86-63CE-4D89-B40F-7E23B2B46ECF}" filter="1" showAutoFilter="1">
      <autoFilter ref="$A$1:$AM$99">
        <filterColumn colId="17">
          <filters blank="1">
            <filter val="İleride Randevu Alınacak"/>
            <filter val="Dönüş Yapacak"/>
          </filters>
        </filterColumn>
      </autoFilter>
      <extLst>
        <ext uri="GoogleSheetsCustomDataVersion1">
          <go:sheetsCustomData xmlns:go="http://customooxmlschemas.google.com/" filterViewId="1639624701"/>
        </ext>
      </extLst>
    </customSheetView>
    <customSheetView guid="{EDF2F4A1-7F6D-47BD-8F62-37F3CFEA3F76}"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 val="Randevu Alındı"/>
          </filters>
        </filterColumn>
      </autoFilter>
      <extLst>
        <ext uri="GoogleSheetsCustomDataVersion1">
          <go:sheetsCustomData xmlns:go="http://customooxmlschemas.google.com/" filterViewId="1644880355"/>
        </ext>
      </extLst>
    </customSheetView>
    <customSheetView guid="{22418851-8F74-466D-A4F5-78B66BCC49B7}" filter="1" showAutoFilter="1">
      <autoFilter ref="$A$1:$AM$99">
        <filterColumn colId="17">
          <filters/>
        </filterColumn>
        <sortState ref="A1:AM99">
          <sortCondition ref="K1:K99"/>
          <sortCondition ref="N1:N99"/>
        </sortState>
      </autoFilter>
      <extLst>
        <ext uri="GoogleSheetsCustomDataVersion1">
          <go:sheetsCustomData xmlns:go="http://customooxmlschemas.google.com/" filterViewId="1666912295"/>
        </ext>
      </extLst>
    </customSheetView>
    <customSheetView guid="{80D4D1B2-F134-46A9-932C-7FAAD9F07B08}" filter="1" showAutoFilter="1">
      <autoFilter ref="$A$1:$AM$99"/>
      <extLst>
        <ext uri="GoogleSheetsCustomDataVersion1">
          <go:sheetsCustomData xmlns:go="http://customooxmlschemas.google.com/" filterViewId="1680771237"/>
        </ext>
      </extLst>
    </customSheetView>
    <customSheetView guid="{0289FC0C-39C2-4688-A160-8C933A480168}" filter="1" showAutoFilter="1">
      <autoFilter ref="$A$1:$AM$99"/>
      <extLst>
        <ext uri="GoogleSheetsCustomDataVersion1">
          <go:sheetsCustomData xmlns:go="http://customooxmlschemas.google.com/" filterViewId="169025697"/>
        </ext>
      </extLst>
    </customSheetView>
    <customSheetView guid="{D62F8B26-8356-4A27-BBB2-128E29725EAE}" filter="1" showAutoFilter="1">
      <autoFilter ref="$A$1:$AM$99"/>
      <extLst>
        <ext uri="GoogleSheetsCustomDataVersion1">
          <go:sheetsCustomData xmlns:go="http://customooxmlschemas.google.com/" filterViewId="1693025552"/>
        </ext>
      </extLst>
    </customSheetView>
    <customSheetView guid="{8DC08D02-2EB4-4C50-BD17-9B31F8EF3984}" filter="1" showAutoFilter="1">
      <autoFilter ref="$A$1:$AM$99">
        <sortState ref="A1:AM99">
          <sortCondition ref="N1:N99"/>
        </sortState>
      </autoFilter>
      <extLst>
        <ext uri="GoogleSheetsCustomDataVersion1">
          <go:sheetsCustomData xmlns:go="http://customooxmlschemas.google.com/" filterViewId="1693650323"/>
        </ext>
      </extLst>
    </customSheetView>
    <customSheetView guid="{480182B8-C12F-47CF-8FFD-C2A9003798AE}" filter="1" showAutoFilter="1">
      <autoFilter ref="$A$1:$AM$99">
        <sortState ref="A1:AM99">
          <sortCondition ref="K1:K99"/>
        </sortState>
      </autoFilter>
      <extLst>
        <ext uri="GoogleSheetsCustomDataVersion1">
          <go:sheetsCustomData xmlns:go="http://customooxmlschemas.google.com/" filterViewId="1708198114"/>
        </ext>
      </extLst>
    </customSheetView>
    <customSheetView guid="{5CB3CCD8-C5D2-42F6-BAC8-3D61415A8044}" filter="1" showAutoFilter="1">
      <autoFilter ref="$A$1:$AM$99"/>
      <extLst>
        <ext uri="GoogleSheetsCustomDataVersion1">
          <go:sheetsCustomData xmlns:go="http://customooxmlschemas.google.com/" filterViewId="1734148170"/>
        </ext>
      </extLst>
    </customSheetView>
    <customSheetView guid="{DACBCF67-C16F-4C96-89F6-16EE58582F70}" filter="1" showAutoFilter="1">
      <autoFilter ref="$A$1:$AM$99">
        <filterColumn colId="2">
          <filters>
            <filter val="DOĞRU"/>
          </filters>
        </filterColumn>
        <filterColumn colId="17">
          <filters blank="1"/>
        </filterColumn>
      </autoFilter>
      <extLst>
        <ext uri="GoogleSheetsCustomDataVersion1">
          <go:sheetsCustomData xmlns:go="http://customooxmlschemas.google.com/" filterViewId="1749967896"/>
        </ext>
      </extLst>
    </customSheetView>
    <customSheetView guid="{F2CA5565-C5DF-4B3A-BFDE-E4F5E784D1B1}" filter="1" showAutoFilter="1">
      <autoFilter ref="$A$1:$AM$99">
        <sortState ref="A1:AM99">
          <sortCondition ref="N1:N99"/>
        </sortState>
      </autoFilter>
      <extLst>
        <ext uri="GoogleSheetsCustomDataVersion1">
          <go:sheetsCustomData xmlns:go="http://customooxmlschemas.google.com/" filterViewId="1751698452"/>
        </ext>
      </extLst>
    </customSheetView>
    <customSheetView guid="{9D4CF9A5-C08B-40A1-806F-FEEC45D646B1}" filter="1" showAutoFilter="1">
      <autoFilter ref="$A$1:$AM$99">
        <sortState ref="A1:AM99">
          <sortCondition ref="K1:K99"/>
        </sortState>
      </autoFilter>
      <extLst>
        <ext uri="GoogleSheetsCustomDataVersion1">
          <go:sheetsCustomData xmlns:go="http://customooxmlschemas.google.com/" filterViewId="1759166710"/>
        </ext>
      </extLst>
    </customSheetView>
    <customSheetView guid="{F9CBE3D2-7D25-40D5-87B9-498A9CDDA1F4}" filter="1" showAutoFilter="1">
      <autoFilter ref="$A$1:$AM$99"/>
      <extLst>
        <ext uri="GoogleSheetsCustomDataVersion1">
          <go:sheetsCustomData xmlns:go="http://customooxmlschemas.google.com/" filterViewId="1772934193"/>
        </ext>
      </extLst>
    </customSheetView>
    <customSheetView guid="{908ABFD1-B0B9-4935-B110-881C96CB5801}" filter="1" showAutoFilter="1">
      <autoFilter ref="$A$1:$AM$99"/>
      <extLst>
        <ext uri="GoogleSheetsCustomDataVersion1">
          <go:sheetsCustomData xmlns:go="http://customooxmlschemas.google.com/" filterViewId="1777729739"/>
        </ext>
      </extLst>
    </customSheetView>
    <customSheetView guid="{73507829-A97F-4CF8-9EF9-9074BE53749A}" filter="1" showAutoFilter="1">
      <autoFilter ref="$A$1:$AM$99">
        <sortState ref="A1:AM99">
          <sortCondition ref="K1:K99"/>
        </sortState>
      </autoFilter>
      <extLst>
        <ext uri="GoogleSheetsCustomDataVersion1">
          <go:sheetsCustomData xmlns:go="http://customooxmlschemas.google.com/" filterViewId="1800735735"/>
        </ext>
      </extLst>
    </customSheetView>
    <customSheetView guid="{4E283709-B3AB-4124-9678-6D80AE9D1B43}" filter="1" showAutoFilter="1">
      <autoFilter ref="$A$1:$AM$99"/>
      <extLst>
        <ext uri="GoogleSheetsCustomDataVersion1">
          <go:sheetsCustomData xmlns:go="http://customooxmlschemas.google.com/" filterViewId="1810004254"/>
        </ext>
      </extLst>
    </customSheetView>
    <customSheetView guid="{E0E092A5-F0A3-4F6E-9FBD-5D34754EBF57}" filter="1" showAutoFilter="1">
      <autoFilter ref="$A$1:$AM$99"/>
      <extLst>
        <ext uri="GoogleSheetsCustomDataVersion1">
          <go:sheetsCustomData xmlns:go="http://customooxmlschemas.google.com/" filterViewId="1825572824"/>
        </ext>
      </extLst>
    </customSheetView>
    <customSheetView guid="{065C6842-6D87-4E0A-82DC-3CF83A417642}"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s>
        </filterColumn>
      </autoFilter>
      <extLst>
        <ext uri="GoogleSheetsCustomDataVersion1">
          <go:sheetsCustomData xmlns:go="http://customooxmlschemas.google.com/" filterViewId="1846240653"/>
        </ext>
      </extLst>
    </customSheetView>
    <customSheetView guid="{7FB47723-A78F-4F14-B259-8C317960BB2E}" filter="1" showAutoFilter="1">
      <autoFilter ref="$A$1:$AM$99">
        <filterColumn colId="2">
          <filters>
            <filter val="DOĞRU"/>
          </filters>
        </filterColumn>
      </autoFilter>
      <extLst>
        <ext uri="GoogleSheetsCustomDataVersion1">
          <go:sheetsCustomData xmlns:go="http://customooxmlschemas.google.com/" filterViewId="1848705147"/>
        </ext>
      </extLst>
    </customSheetView>
    <customSheetView guid="{452EAD00-B952-4F5A-AB33-C29894CDF850}" filter="1" showAutoFilter="1">
      <autoFilter ref="$A$1:$AM$99">
        <sortState ref="A1:AM99">
          <sortCondition ref="O1:O99"/>
          <sortCondition ref="N1:N99"/>
          <sortCondition ref="K1:K99"/>
        </sortState>
      </autoFilter>
      <extLst>
        <ext uri="GoogleSheetsCustomDataVersion1">
          <go:sheetsCustomData xmlns:go="http://customooxmlschemas.google.com/" filterViewId="1894472106"/>
        </ext>
      </extLst>
    </customSheetView>
    <customSheetView guid="{88DB29F5-5F4F-435F-893C-A5DC18D0BFE9}" filter="1" showAutoFilter="1">
      <autoFilter ref="$A$1:$AM$99"/>
      <extLst>
        <ext uri="GoogleSheetsCustomDataVersion1">
          <go:sheetsCustomData xmlns:go="http://customooxmlschemas.google.com/" filterViewId="1894619810"/>
        </ext>
      </extLst>
    </customSheetView>
    <customSheetView guid="{DDB86521-93A7-4A40-803D-E518BEF6CBF4}" filter="1" showAutoFilter="1">
      <autoFilter ref="$A$1:$AM$99">
        <filterColumn colId="2">
          <filters>
            <filter val="DOĞRU"/>
          </filters>
        </filterColumn>
        <sortState ref="A1:AM99">
          <sortCondition ref="B1:B99"/>
        </sortState>
      </autoFilter>
      <extLst>
        <ext uri="GoogleSheetsCustomDataVersion1">
          <go:sheetsCustomData xmlns:go="http://customooxmlschemas.google.com/" filterViewId="1907026245"/>
        </ext>
      </extLst>
    </customSheetView>
    <customSheetView guid="{191AC5FB-6107-44B4-89C4-4350B2049587}" filter="1" showAutoFilter="1">
      <autoFilter ref="$U$6:$U$7"/>
      <extLst>
        <ext uri="GoogleSheetsCustomDataVersion1">
          <go:sheetsCustomData xmlns:go="http://customooxmlschemas.google.com/" filterViewId="1960546339"/>
        </ext>
      </extLst>
    </customSheetView>
    <customSheetView guid="{425BD446-77F2-4D02-B881-E1C6CC7E1F38}" filter="1" showAutoFilter="1">
      <autoFilter ref="$A$1:$AM$99">
        <filterColumn colId="2">
          <filters>
            <filter val="DOĞRU"/>
          </filters>
        </filterColumn>
      </autoFilter>
      <extLst>
        <ext uri="GoogleSheetsCustomDataVersion1">
          <go:sheetsCustomData xmlns:go="http://customooxmlschemas.google.com/" filterViewId="1962596779"/>
        </ext>
      </extLst>
    </customSheetView>
    <customSheetView guid="{54D36A72-D424-4E2B-A5A1-825A3C1E58EC}" filter="1" showAutoFilter="1">
      <autoFilter ref="$A$1:$AM$99"/>
      <extLst>
        <ext uri="GoogleSheetsCustomDataVersion1">
          <go:sheetsCustomData xmlns:go="http://customooxmlschemas.google.com/" filterViewId="1972192866"/>
        </ext>
      </extLst>
    </customSheetView>
    <customSheetView guid="{4FCCB852-ED50-48B2-A0A5-260BA0BC8BC9}" filter="1" showAutoFilter="1">
      <autoFilter ref="$A$1:$AM$99">
        <filterColumn colId="2">
          <filters>
            <filter val="DOĞRU"/>
          </filters>
        </filterColumn>
        <filterColumn colId="8">
          <filters>
            <filter val="22"/>
            <filter val="23"/>
            <filter val="45"/>
            <filter val="67"/>
            <filter val="24"/>
            <filter val="25"/>
            <filter val="47"/>
            <filter val="48"/>
            <filter val="26"/>
            <filter val="27"/>
            <filter val="28"/>
            <filter val="29"/>
            <filter val="70"/>
            <filter val="94"/>
            <filter val="30"/>
            <filter val="52"/>
            <filter val="31"/>
            <filter val="32"/>
            <filter val="10"/>
            <filter val="54"/>
            <filter val="33"/>
            <filter val="11"/>
            <filter val="56"/>
            <filter val="12"/>
            <filter val="35"/>
            <filter val="13"/>
            <filter val="14"/>
            <filter val="37"/>
            <filter val="15"/>
            <filter val="59"/>
            <filter val="16"/>
            <filter val="17"/>
            <filter val="18"/>
            <filter val="19"/>
            <filter val="100"/>
            <filter val="2"/>
            <filter val="4"/>
            <filter val="9"/>
            <filter val="61"/>
            <filter val="40"/>
            <filter val="62"/>
            <filter val="42"/>
            <filter val="65"/>
            <filter val="21"/>
          </filters>
        </filterColumn>
        <sortState ref="A1:AM99">
          <sortCondition ref="K1:K99"/>
        </sortState>
      </autoFilter>
      <extLst>
        <ext uri="GoogleSheetsCustomDataVersion1">
          <go:sheetsCustomData xmlns:go="http://customooxmlschemas.google.com/" filterViewId="1978059942"/>
        </ext>
      </extLst>
    </customSheetView>
    <customSheetView guid="{78E1C70C-5CD7-42EA-9522-269A952AF972}" filter="1" showAutoFilter="1">
      <autoFilter ref="$A$1:$AM$99">
        <filterColumn colId="2">
          <filters>
            <filter val="DOĞRU"/>
          </filters>
        </filterColumn>
      </autoFilter>
      <extLst>
        <ext uri="GoogleSheetsCustomDataVersion1">
          <go:sheetsCustomData xmlns:go="http://customooxmlschemas.google.com/" filterViewId="2004675932"/>
        </ext>
      </extLst>
    </customSheetView>
    <customSheetView guid="{0853C325-5D63-414B-BAA2-B1333C22F863}" filter="1" showAutoFilter="1">
      <autoFilter ref="$A$1:$AM$99">
        <filterColumn colId="17">
          <filters blank="1">
            <filter val="İleride Randevu Alınacak"/>
            <filter val="Randevu İptal"/>
            <filter val="Dönüş Yapacak"/>
            <filter val="Tadilat Var"/>
            <filter val="Çekim İstemiyor"/>
          </filters>
        </filterColumn>
      </autoFilter>
      <extLst>
        <ext uri="GoogleSheetsCustomDataVersion1">
          <go:sheetsCustomData xmlns:go="http://customooxmlschemas.google.com/" filterViewId="2007418819"/>
        </ext>
      </extLst>
    </customSheetView>
    <customSheetView guid="{448896E3-913B-4076-89D1-828E8804560E}" filter="1" showAutoFilter="1">
      <autoFilter ref="$A$1:$AM$99">
        <filterColumn colId="17">
          <filters blank="1">
            <filter val="Dönüş Yapacak"/>
          </filters>
        </filterColumn>
        <sortState ref="A1:AM99">
          <sortCondition ref="N1:N99"/>
        </sortState>
      </autoFilter>
      <extLst>
        <ext uri="GoogleSheetsCustomDataVersion1">
          <go:sheetsCustomData xmlns:go="http://customooxmlschemas.google.com/" filterViewId="2022228392"/>
        </ext>
      </extLst>
    </customSheetView>
    <customSheetView guid="{1284A980-5695-4A00-8393-9620991E9AFB}" filter="1" showAutoFilter="1">
      <autoFilter ref="$A$1:$AM$99"/>
      <extLst>
        <ext uri="GoogleSheetsCustomDataVersion1">
          <go:sheetsCustomData xmlns:go="http://customooxmlschemas.google.com/" filterViewId="2027511697"/>
        </ext>
      </extLst>
    </customSheetView>
    <customSheetView guid="{F0E61D96-AB20-4230-ACCF-4B4D22FFFE47}" filter="1" showAutoFilter="1">
      <autoFilter ref="$A$1:$AM$99"/>
      <extLst>
        <ext uri="GoogleSheetsCustomDataVersion1">
          <go:sheetsCustomData xmlns:go="http://customooxmlschemas.google.com/" filterViewId="2062573404"/>
        </ext>
      </extLst>
    </customSheetView>
    <customSheetView guid="{44B0B8FF-D275-4DDC-8B10-BAB1D5B7C6E7}" filter="1" showAutoFilter="1">
      <autoFilter ref="$A$1:$AM$99">
        <filterColumn colId="17">
          <filters blank="1">
            <filter val="İleride Randevu Alınacak"/>
            <filter val="Randevu İptal"/>
            <filter val="Dönüş Yapacak"/>
            <filter val="Tadilat Var"/>
            <filter val="Çekim İstemiyor"/>
          </filters>
        </filterColumn>
        <sortState ref="A1:AM99">
          <sortCondition ref="N1:N99"/>
        </sortState>
      </autoFilter>
      <extLst>
        <ext uri="GoogleSheetsCustomDataVersion1">
          <go:sheetsCustomData xmlns:go="http://customooxmlschemas.google.com/" filterViewId="2098916374"/>
        </ext>
      </extLst>
    </customSheetView>
    <customSheetView guid="{8E33E3CF-8600-42BF-ADC5-F4BBDDBB6AE5}" filter="1" showAutoFilter="1">
      <autoFilter ref="$A$1:$AM$76"/>
      <extLst>
        <ext uri="GoogleSheetsCustomDataVersion1">
          <go:sheetsCustomData xmlns:go="http://customooxmlschemas.google.com/" filterViewId="2106207178"/>
        </ext>
      </extLst>
    </customSheetView>
    <customSheetView guid="{3EE17A2A-3D09-4A10-8296-C16019FAD79E}" filter="1" showAutoFilter="1">
      <autoFilter ref="$A$1:$AM$99">
        <filterColumn colId="17">
          <filters>
            <filter val="Franchise"/>
          </filters>
        </filterColumn>
        <sortState ref="A1:AM99">
          <sortCondition ref="K1:K99"/>
          <sortCondition ref="O1:O99"/>
          <sortCondition ref="N1:N99"/>
        </sortState>
      </autoFilter>
      <extLst>
        <ext uri="GoogleSheetsCustomDataVersion1">
          <go:sheetsCustomData xmlns:go="http://customooxmlschemas.google.com/" filterViewId="2111862569"/>
        </ext>
      </extLst>
    </customSheetView>
    <customSheetView guid="{E959A17D-0CE5-4661-A05B-04A857C854FE}" filter="1" showAutoFilter="1">
      <autoFilter ref="$A$1:$AM$99">
        <filterColumn colId="2">
          <filters>
            <filter val="DOĞRU"/>
          </filters>
        </filterColumn>
        <filterColumn colId="17">
          <filters>
            <filter val="Randevu Alındı"/>
          </filters>
        </filterColumn>
      </autoFilter>
      <extLst>
        <ext uri="GoogleSheetsCustomDataVersion1">
          <go:sheetsCustomData xmlns:go="http://customooxmlschemas.google.com/" filterViewId="22985297"/>
        </ext>
      </extLst>
    </customSheetView>
    <customSheetView guid="{DFAC73A3-4868-4F60-9225-D08D2F756E69}" filter="1" showAutoFilter="1">
      <autoFilter ref="$A$1:$AM$99"/>
      <extLst>
        <ext uri="GoogleSheetsCustomDataVersion1">
          <go:sheetsCustomData xmlns:go="http://customooxmlschemas.google.com/" filterViewId="259412072"/>
        </ext>
      </extLst>
    </customSheetView>
    <customSheetView guid="{E902786F-32A1-4CB1-9858-04E7B4E921F7}" filter="1" showAutoFilter="1">
      <autoFilter ref="$A$1:$AM$99">
        <filterColumn colId="17">
          <filters blank="1">
            <filter val="İleride Randevu Alınacak"/>
            <filter val="Randevu İptal"/>
            <filter val="Dönüş Yapacak"/>
            <filter val="Çekim İstemiyor"/>
          </filters>
        </filterColumn>
        <sortState ref="A1:AM99">
          <sortCondition ref="K1:K99"/>
        </sortState>
      </autoFilter>
      <extLst>
        <ext uri="GoogleSheetsCustomDataVersion1">
          <go:sheetsCustomData xmlns:go="http://customooxmlschemas.google.com/" filterViewId="259537956"/>
        </ext>
      </extLst>
    </customSheetView>
    <customSheetView guid="{60163EDF-BC4A-4B5D-A856-67D9C7C9995B}" filter="1" showAutoFilter="1">
      <autoFilter ref="$AE$95"/>
      <extLst>
        <ext uri="GoogleSheetsCustomDataVersion1">
          <go:sheetsCustomData xmlns:go="http://customooxmlschemas.google.com/" filterViewId="274539682"/>
        </ext>
      </extLst>
    </customSheetView>
    <customSheetView guid="{A5E11E2B-4A0C-4719-B322-22BA599F2472}" filter="1" showAutoFilter="1">
      <autoFilter ref="$A$1:$AM$99">
        <filterColumn colId="2">
          <filters>
            <filter val="DOĞRU"/>
          </filters>
        </filterColumn>
      </autoFilter>
      <extLst>
        <ext uri="GoogleSheetsCustomDataVersion1">
          <go:sheetsCustomData xmlns:go="http://customooxmlschemas.google.com/" filterViewId="29346521"/>
        </ext>
      </extLst>
    </customSheetView>
    <customSheetView guid="{E7C36950-A639-45ED-9E72-DC5211E6A736}" filter="1" showAutoFilter="1">
      <autoFilter ref="$A$1:$AM$99"/>
      <extLst>
        <ext uri="GoogleSheetsCustomDataVersion1">
          <go:sheetsCustomData xmlns:go="http://customooxmlschemas.google.com/" filterViewId="30098888"/>
        </ext>
      </extLst>
    </customSheetView>
    <customSheetView guid="{16BB5BDF-22F8-4AC2-80EC-8A2B57121808}" filter="1" showAutoFilter="1">
      <autoFilter ref="$A$1:$AM$99"/>
      <extLst>
        <ext uri="GoogleSheetsCustomDataVersion1">
          <go:sheetsCustomData xmlns:go="http://customooxmlschemas.google.com/" filterViewId="30464305"/>
        </ext>
      </extLst>
    </customSheetView>
    <customSheetView guid="{413EA9A2-71D6-496D-85D9-2D59EEFE7978}" filter="1" showAutoFilter="1">
      <autoFilter ref="$A$1:$AM$99">
        <sortState ref="A1:AM99">
          <sortCondition ref="N1:N99"/>
          <sortCondition ref="K1:K99"/>
        </sortState>
      </autoFilter>
      <extLst>
        <ext uri="GoogleSheetsCustomDataVersion1">
          <go:sheetsCustomData xmlns:go="http://customooxmlschemas.google.com/" filterViewId="305743593"/>
        </ext>
      </extLst>
    </customSheetView>
    <customSheetView guid="{23C038FE-C5A7-4B45-82DD-42409127B6EB}" filter="1" showAutoFilter="1">
      <autoFilter ref="$A$1:$AM$99"/>
      <extLst>
        <ext uri="GoogleSheetsCustomDataVersion1">
          <go:sheetsCustomData xmlns:go="http://customooxmlschemas.google.com/" filterViewId="341118160"/>
        </ext>
      </extLst>
    </customSheetView>
    <customSheetView guid="{F0A93E98-4281-4733-B8BE-9646BBAA68B7}" filter="1" showAutoFilter="1">
      <autoFilter ref="$A$1:$AM$99"/>
      <extLst>
        <ext uri="GoogleSheetsCustomDataVersion1">
          <go:sheetsCustomData xmlns:go="http://customooxmlschemas.google.com/" filterViewId="37320272"/>
        </ext>
      </extLst>
    </customSheetView>
    <customSheetView guid="{4A8E5BDA-B19B-4EBD-B234-757917CD3F4A}" filter="1" showAutoFilter="1">
      <autoFilter ref="$A$1:$AM$99"/>
      <extLst>
        <ext uri="GoogleSheetsCustomDataVersion1">
          <go:sheetsCustomData xmlns:go="http://customooxmlschemas.google.com/" filterViewId="380209976"/>
        </ext>
      </extLst>
    </customSheetView>
    <customSheetView guid="{90969EC7-12F2-4D7C-BCAC-81AE3D66190B}" filter="1" showAutoFilter="1">
      <autoFilter ref="$A$1:$AM$99">
        <sortState ref="A1:AM99">
          <sortCondition ref="P1:P99"/>
          <sortCondition ref="O1:O99"/>
          <sortCondition ref="N1:N99"/>
          <sortCondition ref="K1:K99"/>
        </sortState>
      </autoFilter>
      <extLst>
        <ext uri="GoogleSheetsCustomDataVersion1">
          <go:sheetsCustomData xmlns:go="http://customooxmlschemas.google.com/" filterViewId="384140594"/>
        </ext>
      </extLst>
    </customSheetView>
    <customSheetView guid="{87FDAD16-3196-4826-8AB1-7266FF70175A}"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 val="Randevu Alındı"/>
          </filters>
        </filterColumn>
        <sortState ref="A1:AM99">
          <sortCondition ref="K1:K99"/>
        </sortState>
      </autoFilter>
      <extLst>
        <ext uri="GoogleSheetsCustomDataVersion1">
          <go:sheetsCustomData xmlns:go="http://customooxmlschemas.google.com/" filterViewId="389101859"/>
        </ext>
      </extLst>
    </customSheetView>
    <customSheetView guid="{2911D0AC-82A4-4729-8F9D-40899735503B}" filter="1" showAutoFilter="1">
      <autoFilter ref="$A$1:$AM$99"/>
      <extLst>
        <ext uri="GoogleSheetsCustomDataVersion1">
          <go:sheetsCustomData xmlns:go="http://customooxmlschemas.google.com/" filterViewId="394855363"/>
        </ext>
      </extLst>
    </customSheetView>
    <customSheetView guid="{D0C55AEB-D656-42CC-BE42-5BCE656DBF10}" filter="1" showAutoFilter="1">
      <autoFilter ref="$A$1:$AM$99">
        <filterColumn colId="2">
          <filters>
            <filter val="DOĞRU"/>
          </filters>
        </filterColumn>
      </autoFilter>
      <extLst>
        <ext uri="GoogleSheetsCustomDataVersion1">
          <go:sheetsCustomData xmlns:go="http://customooxmlschemas.google.com/" filterViewId="395112874"/>
        </ext>
      </extLst>
    </customSheetView>
    <customSheetView guid="{5623EF6C-5B98-4604-A0B5-D159B226DA66}" filter="1" showAutoFilter="1">
      <autoFilter ref="$A$1:$AM$99">
        <filterColumn colId="17">
          <filters blank="1">
            <filter val="İleride Randevu Alınacak"/>
            <filter val="Randevu İptal"/>
            <filter val="Dönüş Yapacak"/>
            <filter val="Tadilat Var"/>
            <filter val="Çekim İstemiyor"/>
          </filters>
        </filterColumn>
        <filterColumn colId="20">
          <filters blank="1">
            <filter val="5331651967 tolgahan bey"/>
            <filter val="5308173444"/>
            <filter val="3-4 gibi telefonu açıyor dedi"/>
            <filter val="kendisi dönüş yapacak."/>
            <filter val="5317411304"/>
            <filter val="yetkili yok."/>
            <filter val="şht mustafa uygur cad no 92/c"/>
            <filter val="dönecek"/>
            <filter val="5445314108"/>
            <filter val="5326435055"/>
            <filter val="Ataşehir Mah. Nakaşlar sok. no: 14/D1 bu adres için istenildi."/>
            <filter val="3-4 gibi gelir"/>
            <filter val="5320523024 Mehmet bey / Sürsülü mah. Somuncu baba sok. no12/a"/>
            <filter val="Sait bey / sadece 1 ürünü varmış"/>
            <filter val="05423133139 ara"/>
            <filter val="2 saat sonra ara der"/>
            <filter val="abdullah"/>
            <filter val="tadilat var düşünürsek ararız dedi."/>
            <filter val="suan kurye falan biraz sıkıntı yaşıyorum ilerki tarihlerde tekrardan iletişime geçelim dedi"/>
            <filter val="çekim yapıldıgını bellirti"/>
            <filter val="çalmadan kapanıyor"/>
            <filter val="yunus"/>
            <filter val="5300931183"/>
            <filter val="ulaşılamadı/ mail adresi verildi."/>
            <filter val="5372885587"/>
            <filter val="TAŞINMA OLAYIM OLABİLİR ADRES DEĞİŞİKLİĞİ FALAN 2 HAFTA SONRA TEKRARDAN İLETİŞİME GEÇELİM DEDİ ILIMLI"/>
            <filter val="no bıraktım"/>
          </filters>
        </filterColumn>
        <sortState ref="A1:AM99">
          <sortCondition ref="N1:N99"/>
        </sortState>
      </autoFilter>
      <extLst>
        <ext uri="GoogleSheetsCustomDataVersion1">
          <go:sheetsCustomData xmlns:go="http://customooxmlschemas.google.com/" filterViewId="402706038"/>
        </ext>
      </extLst>
    </customSheetView>
    <customSheetView guid="{EA931565-80C8-4CF6-B0E6-F3DF84760FD0}" filter="1" showAutoFilter="1">
      <autoFilter ref="$U$6:$U$7"/>
      <extLst>
        <ext uri="GoogleSheetsCustomDataVersion1">
          <go:sheetsCustomData xmlns:go="http://customooxmlschemas.google.com/" filterViewId="4200724"/>
        </ext>
      </extLst>
    </customSheetView>
    <customSheetView guid="{3BA748E1-2931-4162-BA08-8803773FFD35}" filter="1" showAutoFilter="1">
      <autoFilter ref="$A$1:$AM$99"/>
      <extLst>
        <ext uri="GoogleSheetsCustomDataVersion1">
          <go:sheetsCustomData xmlns:go="http://customooxmlschemas.google.com/" filterViewId="443655877"/>
        </ext>
      </extLst>
    </customSheetView>
    <customSheetView guid="{8F8218E1-1B5A-4395-8F52-B3937A1A4BD5}" filter="1" showAutoFilter="1">
      <autoFilter ref="$A$1:$AM$99"/>
      <extLst>
        <ext uri="GoogleSheetsCustomDataVersion1">
          <go:sheetsCustomData xmlns:go="http://customooxmlschemas.google.com/" filterViewId="451709404"/>
        </ext>
      </extLst>
    </customSheetView>
    <customSheetView guid="{086FC042-A6F6-4A31-ACCA-7B264E50385E}" filter="1" showAutoFilter="1">
      <autoFilter ref="$A$1:$AM$99"/>
      <extLst>
        <ext uri="GoogleSheetsCustomDataVersion1">
          <go:sheetsCustomData xmlns:go="http://customooxmlschemas.google.com/" filterViewId="457878335"/>
        </ext>
      </extLst>
    </customSheetView>
    <customSheetView guid="{062F7B9A-0EF1-4688-83CF-59FE7F6E7E36}"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s>
        </filterColumn>
        <sortState ref="A1:AM99">
          <sortCondition ref="K1:K99"/>
        </sortState>
      </autoFilter>
      <extLst>
        <ext uri="GoogleSheetsCustomDataVersion1">
          <go:sheetsCustomData xmlns:go="http://customooxmlschemas.google.com/" filterViewId="477478857"/>
        </ext>
      </extLst>
    </customSheetView>
    <customSheetView guid="{D261522B-A039-415F-B71F-CF63619D9BD4}" filter="1" showAutoFilter="1">
      <autoFilter ref="$A$1:$AM$99"/>
      <extLst>
        <ext uri="GoogleSheetsCustomDataVersion1">
          <go:sheetsCustomData xmlns:go="http://customooxmlschemas.google.com/" filterViewId="504733214"/>
        </ext>
      </extLst>
    </customSheetView>
    <customSheetView guid="{598D9987-2757-4AFA-BD32-EE0E482ECDBF}" filter="1" showAutoFilter="1">
      <autoFilter ref="$A$1:$AM$99"/>
      <extLst>
        <ext uri="GoogleSheetsCustomDataVersion1">
          <go:sheetsCustomData xmlns:go="http://customooxmlschemas.google.com/" filterViewId="521366033"/>
        </ext>
      </extLst>
    </customSheetView>
    <customSheetView guid="{E7248818-A5AD-431C-8B6B-1B6CE692C4D7}" filter="1" showAutoFilter="1">
      <autoFilter ref="$A$1:$AM$99">
        <filterColumn colId="2">
          <filters>
            <filter val="DOĞRU"/>
          </filters>
        </filterColumn>
        <filterColumn colId="9">
          <filters>
            <filter val="38%"/>
            <filter val="0%"/>
            <filter val="32%"/>
            <filter val="7%"/>
          </filters>
        </filterColumn>
      </autoFilter>
      <extLst>
        <ext uri="GoogleSheetsCustomDataVersion1">
          <go:sheetsCustomData xmlns:go="http://customooxmlschemas.google.com/" filterViewId="534609966"/>
        </ext>
      </extLst>
    </customSheetView>
    <customSheetView guid="{379B3644-2E47-43C1-98AA-99A1C8B98001}" filter="1" showAutoFilter="1">
      <autoFilter ref="$A$1:$AM$99"/>
      <extLst>
        <ext uri="GoogleSheetsCustomDataVersion1">
          <go:sheetsCustomData xmlns:go="http://customooxmlschemas.google.com/" filterViewId="535811693"/>
        </ext>
      </extLst>
    </customSheetView>
    <customSheetView guid="{D071344D-2AF2-4AF6-936B-101EA1F34000}" filter="1" showAutoFilter="1">
      <autoFilter ref="$A$1:$AM$99">
        <filterColumn colId="17">
          <filters blank="1">
            <filter val="İleride Randevu Alınacak"/>
            <filter val="Randevu İptal"/>
            <filter val="Dönüş Yapacak"/>
            <filter val="Tadilat Var"/>
          </filters>
        </filterColumn>
        <filterColumn colId="2">
          <filters>
            <filter val="DOĞRU"/>
          </filters>
        </filterColumn>
      </autoFilter>
      <extLst>
        <ext uri="GoogleSheetsCustomDataVersion1">
          <go:sheetsCustomData xmlns:go="http://customooxmlschemas.google.com/" filterViewId="546520655"/>
        </ext>
      </extLst>
    </customSheetView>
    <customSheetView guid="{03D20405-6399-48EC-B955-2A77FF822F55}" filter="1" showAutoFilter="1">
      <autoFilter ref="$A$1:$AM$99"/>
      <extLst>
        <ext uri="GoogleSheetsCustomDataVersion1">
          <go:sheetsCustomData xmlns:go="http://customooxmlschemas.google.com/" filterViewId="553119153"/>
        </ext>
      </extLst>
    </customSheetView>
    <customSheetView guid="{7E5EE788-0CB1-4D9D-BF53-007B5A92F58E}" filter="1" showAutoFilter="1">
      <autoFilter ref="$A$1:$AM$99"/>
      <extLst>
        <ext uri="GoogleSheetsCustomDataVersion1">
          <go:sheetsCustomData xmlns:go="http://customooxmlschemas.google.com/" filterViewId="555237451"/>
        </ext>
      </extLst>
    </customSheetView>
    <customSheetView guid="{44C3503F-75E3-4B66-AEA6-8B2C0D004DD6}" filter="1" showAutoFilter="1">
      <autoFilter ref="$A$1:$AM$99">
        <filterColumn colId="2">
          <filters>
            <filter val="DOĞRU"/>
          </filters>
        </filterColumn>
      </autoFilter>
      <extLst>
        <ext uri="GoogleSheetsCustomDataVersion1">
          <go:sheetsCustomData xmlns:go="http://customooxmlschemas.google.com/" filterViewId="623743627"/>
        </ext>
      </extLst>
    </customSheetView>
    <customSheetView guid="{813CEA2F-06C7-4DBA-A76D-803B78CB19E5}" filter="1" showAutoFilter="1">
      <autoFilter ref="$A$1:$AM$99"/>
      <extLst>
        <ext uri="GoogleSheetsCustomDataVersion1">
          <go:sheetsCustomData xmlns:go="http://customooxmlschemas.google.com/" filterViewId="642517102"/>
        </ext>
      </extLst>
    </customSheetView>
    <customSheetView guid="{EF441925-3815-430F-BF96-4CEF6F78AA99}" filter="1" showAutoFilter="1">
      <autoFilter ref="$A$1:$AM$99">
        <sortState ref="A1:AM99">
          <sortCondition ref="K1:K99"/>
        </sortState>
      </autoFilter>
      <extLst>
        <ext uri="GoogleSheetsCustomDataVersion1">
          <go:sheetsCustomData xmlns:go="http://customooxmlschemas.google.com/" filterViewId="644994564"/>
        </ext>
      </extLst>
    </customSheetView>
    <customSheetView guid="{CD184AF5-5FA5-44BA-ABF9-89C082DBB8DB}" filter="1" showAutoFilter="1">
      <autoFilter ref="$A$1:$AM$99">
        <filterColumn colId="2">
          <filters>
            <filter val="DOĞRU"/>
          </filters>
        </filterColumn>
      </autoFilter>
      <extLst>
        <ext uri="GoogleSheetsCustomDataVersion1">
          <go:sheetsCustomData xmlns:go="http://customooxmlschemas.google.com/" filterViewId="648347621"/>
        </ext>
      </extLst>
    </customSheetView>
    <customSheetView guid="{132EDAC1-9FB7-4233-A7EE-1163655559BF}" filter="1" showAutoFilter="1">
      <autoFilter ref="$A$1:$AM$99">
        <filterColumn colId="2">
          <filters>
            <filter val="DOĞRU"/>
          </filters>
        </filterColumn>
      </autoFilter>
      <extLst>
        <ext uri="GoogleSheetsCustomDataVersion1">
          <go:sheetsCustomData xmlns:go="http://customooxmlschemas.google.com/" filterViewId="651582815"/>
        </ext>
      </extLst>
    </customSheetView>
    <customSheetView guid="{D1B4F1B4-80AA-4550-976F-CFB2501AC924}" filter="1" showAutoFilter="1">
      <autoFilter ref="$A$1:$AM$99">
        <filterColumn colId="2">
          <filters>
            <filter val="DOĞRU"/>
          </filters>
        </filterColumn>
        <sortState ref="A1:AM99">
          <sortCondition ref="K1:K99"/>
        </sortState>
      </autoFilter>
      <extLst>
        <ext uri="GoogleSheetsCustomDataVersion1">
          <go:sheetsCustomData xmlns:go="http://customooxmlschemas.google.com/" filterViewId="655428788"/>
        </ext>
      </extLst>
    </customSheetView>
    <customSheetView guid="{75ACC345-D437-4A18-A98C-C82EDA43B64B}" filter="1" showAutoFilter="1">
      <autoFilter ref="$A$1:$AM$99"/>
      <extLst>
        <ext uri="GoogleSheetsCustomDataVersion1">
          <go:sheetsCustomData xmlns:go="http://customooxmlschemas.google.com/" filterViewId="66475404"/>
        </ext>
      </extLst>
    </customSheetView>
    <customSheetView guid="{54C8CBEA-2096-4AB1-89E4-D8B7E6729ACA}" filter="1" showAutoFilter="1">
      <autoFilter ref="$A$1:$AM$99">
        <filterColumn colId="17">
          <filters blank="1">
            <filter val="İleride Randevu Alınacak"/>
            <filter val="Randevu İptal"/>
            <filter val="Dönüş Yapacak"/>
          </filters>
        </filterColumn>
        <filterColumn colId="2">
          <filters>
            <filter val="DOĞRU"/>
          </filters>
        </filterColumn>
      </autoFilter>
      <extLst>
        <ext uri="GoogleSheetsCustomDataVersion1">
          <go:sheetsCustomData xmlns:go="http://customooxmlschemas.google.com/" filterViewId="67592396"/>
        </ext>
      </extLst>
    </customSheetView>
    <customSheetView guid="{77C75FD9-C4D1-4517-8BD7-F02D89C29054}"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 val="Randevu Alındı"/>
          </filters>
        </filterColumn>
      </autoFilter>
      <extLst>
        <ext uri="GoogleSheetsCustomDataVersion1">
          <go:sheetsCustomData xmlns:go="http://customooxmlschemas.google.com/" filterViewId="676222596"/>
        </ext>
      </extLst>
    </customSheetView>
    <customSheetView guid="{5D9B2B0B-5AAB-42D0-B91B-65758FE1A5A2}" filter="1" showAutoFilter="1">
      <autoFilter ref="$A$1:$AM$99">
        <filterColumn colId="17">
          <filters blank="1">
            <filter val="İleride Randevu Alınacak"/>
            <filter val="Randevu İptal"/>
            <filter val="Dönüş Yapacak"/>
            <filter val="Çekim İstemiyor"/>
            <filter val="Randevu Alındı"/>
          </filters>
        </filterColumn>
        <sortState ref="A1:AM99">
          <sortCondition ref="K1:K99"/>
        </sortState>
      </autoFilter>
      <extLst>
        <ext uri="GoogleSheetsCustomDataVersion1">
          <go:sheetsCustomData xmlns:go="http://customooxmlschemas.google.com/" filterViewId="684932658"/>
        </ext>
      </extLst>
    </customSheetView>
    <customSheetView guid="{10D03AD1-ADA4-4364-8DC0-65B96FCF471B}" filter="1" showAutoFilter="1">
      <autoFilter ref="$A$1:$AM$99"/>
      <extLst>
        <ext uri="GoogleSheetsCustomDataVersion1">
          <go:sheetsCustomData xmlns:go="http://customooxmlschemas.google.com/" filterViewId="691511938"/>
        </ext>
      </extLst>
    </customSheetView>
    <customSheetView guid="{9FF8C76E-C941-4750-A051-A0AA3C04F00F}" filter="1" showAutoFilter="1">
      <autoFilter ref="$A$1:$AM$99">
        <filterColumn colId="2">
          <filters>
            <filter val="DOĞRU"/>
          </filters>
        </filterColumn>
      </autoFilter>
      <extLst>
        <ext uri="GoogleSheetsCustomDataVersion1">
          <go:sheetsCustomData xmlns:go="http://customooxmlschemas.google.com/" filterViewId="714289419"/>
        </ext>
      </extLst>
    </customSheetView>
    <customSheetView guid="{189BEB63-0BB9-407C-84FB-B07E15A2CD11}" filter="1" showAutoFilter="1">
      <autoFilter ref="$A$1:$AM$99">
        <sortState ref="A1:AM99">
          <sortCondition ref="N1:N99"/>
          <sortCondition ref="K1:K99"/>
        </sortState>
      </autoFilter>
      <extLst>
        <ext uri="GoogleSheetsCustomDataVersion1">
          <go:sheetsCustomData xmlns:go="http://customooxmlschemas.google.com/" filterViewId="728804803"/>
        </ext>
      </extLst>
    </customSheetView>
    <customSheetView guid="{DD893CB1-844E-48C5-80CB-CFE9701FB73E}" filter="1" showAutoFilter="1">
      <autoFilter ref="$A$1:$AM$99"/>
      <extLst>
        <ext uri="GoogleSheetsCustomDataVersion1">
          <go:sheetsCustomData xmlns:go="http://customooxmlschemas.google.com/" filterViewId="72884944"/>
        </ext>
      </extLst>
    </customSheetView>
    <customSheetView guid="{B6C08CCD-62AF-4E70-86C6-988A7DA76381}" filter="1" showAutoFilter="1">
      <autoFilter ref="$A$1:$AM$99"/>
      <extLst>
        <ext uri="GoogleSheetsCustomDataVersion1">
          <go:sheetsCustomData xmlns:go="http://customooxmlschemas.google.com/" filterViewId="756766146"/>
        </ext>
      </extLst>
    </customSheetView>
    <customSheetView guid="{7D419FEE-D95D-49BB-BDEA-083C1C30C38D}" filter="1" showAutoFilter="1">
      <autoFilter ref="$A$1:$AM$99">
        <filterColumn colId="2">
          <filters>
            <filter val="DOĞRU"/>
          </filters>
        </filterColumn>
        <filterColumn colId="17">
          <filters blank="1">
            <filter val="İleride Randevu Alınacak"/>
            <filter val="Randevu İptal"/>
            <filter val="Dönüş Yapacak"/>
            <filter val="Tadilat Var"/>
            <filter val="Çekim İstemiyor"/>
            <filter val="Randevu Alındı"/>
          </filters>
        </filterColumn>
        <sortState ref="A1:AM99">
          <sortCondition ref="K1:K99"/>
        </sortState>
      </autoFilter>
      <extLst>
        <ext uri="GoogleSheetsCustomDataVersion1">
          <go:sheetsCustomData xmlns:go="http://customooxmlschemas.google.com/" filterViewId="769051610"/>
        </ext>
      </extLst>
    </customSheetView>
    <customSheetView guid="{F0C01495-497F-49E5-B596-C13007BAE724}" filter="1" showAutoFilter="1">
      <autoFilter ref="$A$1:$AM$99"/>
      <extLst>
        <ext uri="GoogleSheetsCustomDataVersion1">
          <go:sheetsCustomData xmlns:go="http://customooxmlschemas.google.com/" filterViewId="769809854"/>
        </ext>
      </extLst>
    </customSheetView>
    <customSheetView guid="{B3E2BE0C-4C9C-492F-9FD2-A013E6F4664B}" filter="1" showAutoFilter="1">
      <autoFilter ref="$A$1:$AM$99">
        <filterColumn colId="17">
          <filters blank="1">
            <filter val="İleride Randevu Alınacak"/>
            <filter val="Randevu İptal"/>
            <filter val="Tadilat Var"/>
            <filter val="Randevu Alındı"/>
          </filters>
        </filterColumn>
        <sortState ref="A1:AM99">
          <sortCondition ref="K1:K99"/>
        </sortState>
      </autoFilter>
      <extLst>
        <ext uri="GoogleSheetsCustomDataVersion1">
          <go:sheetsCustomData xmlns:go="http://customooxmlschemas.google.com/" filterViewId="772067700"/>
        </ext>
      </extLst>
    </customSheetView>
    <customSheetView guid="{EB359389-020A-4C7E-A2D9-0BF48F2E3CFD}" filter="1" showAutoFilter="1">
      <autoFilter ref="$A$1:$AM$99"/>
      <extLst>
        <ext uri="GoogleSheetsCustomDataVersion1">
          <go:sheetsCustomData xmlns:go="http://customooxmlschemas.google.com/" filterViewId="773263555"/>
        </ext>
      </extLst>
    </customSheetView>
    <customSheetView guid="{BE95D9BE-7DF4-4766-8AF6-57162C372A61}" filter="1" showAutoFilter="1">
      <autoFilter ref="$A$1:$AM$99"/>
      <extLst>
        <ext uri="GoogleSheetsCustomDataVersion1">
          <go:sheetsCustomData xmlns:go="http://customooxmlschemas.google.com/" filterViewId="786381119"/>
        </ext>
      </extLst>
    </customSheetView>
    <customSheetView guid="{AE7EEDA5-383A-4416-A501-8DF605602B75}" filter="1" showAutoFilter="1">
      <autoFilter ref="$A$1:$AM$99"/>
      <extLst>
        <ext uri="GoogleSheetsCustomDataVersion1">
          <go:sheetsCustomData xmlns:go="http://customooxmlschemas.google.com/" filterViewId="789704417"/>
        </ext>
      </extLst>
    </customSheetView>
    <customSheetView guid="{A1309439-B9AC-4764-966B-77DB2E40BC70}" filter="1" showAutoFilter="1">
      <autoFilter ref="$A$1:$AM$99">
        <filterColumn colId="2">
          <filters>
            <filter val="DOĞRU"/>
          </filters>
        </filterColumn>
      </autoFilter>
      <extLst>
        <ext uri="GoogleSheetsCustomDataVersion1">
          <go:sheetsCustomData xmlns:go="http://customooxmlschemas.google.com/" filterViewId="799952659"/>
        </ext>
      </extLst>
    </customSheetView>
    <customSheetView guid="{6A4357B6-94C6-4DCF-9C41-62F9360B87B3}" filter="1" showAutoFilter="1">
      <autoFilter ref="$A$1:$AM$99"/>
      <extLst>
        <ext uri="GoogleSheetsCustomDataVersion1">
          <go:sheetsCustomData xmlns:go="http://customooxmlschemas.google.com/" filterViewId="819146041"/>
        </ext>
      </extLst>
    </customSheetView>
    <customSheetView guid="{B3CABACF-2648-4D58-9EC9-4FFCDD720982}" filter="1" showAutoFilter="1">
      <autoFilter ref="$A$1:$AM$99"/>
      <extLst>
        <ext uri="GoogleSheetsCustomDataVersion1">
          <go:sheetsCustomData xmlns:go="http://customooxmlschemas.google.com/" filterViewId="830600048"/>
        </ext>
      </extLst>
    </customSheetView>
    <customSheetView guid="{2C4DB838-F0FF-4B41-A3A0-3A08DAA326AE}" filter="1" showAutoFilter="1">
      <autoFilter ref="$A$1:$AM$99"/>
      <extLst>
        <ext uri="GoogleSheetsCustomDataVersion1">
          <go:sheetsCustomData xmlns:go="http://customooxmlschemas.google.com/" filterViewId="853790769"/>
        </ext>
      </extLst>
    </customSheetView>
    <customSheetView guid="{4610EE13-719C-40E3-9CEF-36B78223E122}" filter="1" showAutoFilter="1">
      <autoFilter ref="$A$1:$AM$99">
        <sortState ref="A1:AM99">
          <sortCondition ref="N1:N99"/>
          <sortCondition ref="K1:K99"/>
        </sortState>
      </autoFilter>
      <extLst>
        <ext uri="GoogleSheetsCustomDataVersion1">
          <go:sheetsCustomData xmlns:go="http://customooxmlschemas.google.com/" filterViewId="870556354"/>
        </ext>
      </extLst>
    </customSheetView>
    <customSheetView guid="{95860996-B195-4BF2-BE20-1B1ECEC5EA67}" filter="1" showAutoFilter="1">
      <autoFilter ref="$A$1:$AM$99"/>
      <extLst>
        <ext uri="GoogleSheetsCustomDataVersion1">
          <go:sheetsCustomData xmlns:go="http://customooxmlschemas.google.com/" filterViewId="887694373"/>
        </ext>
      </extLst>
    </customSheetView>
    <customSheetView guid="{847CE532-2A65-4296-B60F-E9CB53B7F8AB}" filter="1" showAutoFilter="1">
      <autoFilter ref="$A$1:$AM$99"/>
      <extLst>
        <ext uri="GoogleSheetsCustomDataVersion1">
          <go:sheetsCustomData xmlns:go="http://customooxmlschemas.google.com/" filterViewId="941966883"/>
        </ext>
      </extLst>
    </customSheetView>
    <customSheetView guid="{29636570-62B0-4426-8DC1-52606F33A43C}" filter="1" showAutoFilter="1">
      <autoFilter ref="$A$1:$AM$99"/>
      <extLst>
        <ext uri="GoogleSheetsCustomDataVersion1">
          <go:sheetsCustomData xmlns:go="http://customooxmlschemas.google.com/" filterViewId="962399056"/>
        </ext>
      </extLst>
    </customSheetView>
    <customSheetView guid="{006FF808-CA4A-4052-AA95-19CEBEDEEAB4}" filter="1" showAutoFilter="1">
      <autoFilter ref="$A$1:$AM$99"/>
      <extLst>
        <ext uri="GoogleSheetsCustomDataVersion1">
          <go:sheetsCustomData xmlns:go="http://customooxmlschemas.google.com/" filterViewId="979644145"/>
        </ext>
      </extLst>
    </customSheetView>
    <customSheetView guid="{B2873826-330C-443F-9286-336C4089F483}" filter="1" showAutoFilter="1">
      <autoFilter ref="$A$1:$AM$99"/>
      <extLst>
        <ext uri="GoogleSheetsCustomDataVersion1">
          <go:sheetsCustomData xmlns:go="http://customooxmlschemas.google.com/" filterViewId="98298158"/>
        </ext>
      </extLst>
    </customSheetView>
    <customSheetView guid="{C646A3DA-FF81-4D0A-A0AE-7B0FFADD6871}" filter="1" showAutoFilter="1">
      <autoFilter ref="$A$1:$AM$99">
        <sortState ref="A1:AM99">
          <sortCondition ref="N1:N99"/>
        </sortState>
      </autoFilter>
      <extLst>
        <ext uri="GoogleSheetsCustomDataVersion1">
          <go:sheetsCustomData xmlns:go="http://customooxmlschemas.google.com/" filterViewId="993651631"/>
        </ext>
      </extLst>
    </customSheetView>
  </customSheetViews>
  <conditionalFormatting sqref="C1:C160">
    <cfRule type="cellIs" dxfId="0" priority="1" operator="equal">
      <formula>"TRUE"</formula>
    </cfRule>
  </conditionalFormatting>
  <conditionalFormatting sqref="C1:C160">
    <cfRule type="cellIs" dxfId="1" priority="2" operator="equal">
      <formula>"FALSE"</formula>
    </cfRule>
  </conditionalFormatting>
  <conditionalFormatting sqref="J1:J160">
    <cfRule type="colorScale" priority="3">
      <colorScale>
        <cfvo type="min"/>
        <cfvo type="percentile" val="50"/>
        <cfvo type="max"/>
        <color rgb="FFE67C73"/>
        <color rgb="FFFFFFFF"/>
        <color rgb="FF57BB8A"/>
      </colorScale>
    </cfRule>
  </conditionalFormatting>
  <dataValidations>
    <dataValidation type="list" allowBlank="1" showErrorMessage="1" sqref="T4:T5 T8:T9 T11 T13:T14 T16 T18 T20 T23 T28 T30 T32:T33 T35 T42:T47 T52 T54 T56 T61 T63:T64 T67 T69:T71 T74 T77 T80 T82 T84 T86:T87 T90:T91 T93 T100:T101 T105:T106 T108 T110:T111 T117:T118 T120 T125:T128 T132 T134 T136 T138 T140 T143 T149:T151 T153 T155:T157 T160">
      <formula1>'Durum Parametreler'!$F$3:$F$21</formula1>
    </dataValidation>
    <dataValidation type="list" allowBlank="1" showErrorMessage="1" sqref="R2:R160">
      <formula1>'Durum Parametreler'!$C$2:$C$19</formula1>
    </dataValidation>
    <dataValidation type="list" allowBlank="1" showErrorMessage="1" sqref="Y2:Y160 AA2:AA160 AC2:AC160 AE2:AE160 AG2:AG160">
      <formula1>'Durum Parametreler'!$J$2:$J$8</formula1>
    </dataValidation>
    <dataValidation type="list" allowBlank="1" showErrorMessage="1" sqref="AI2:AM160">
      <formula1>'Durum Parametreler'!$L$2:$L$26</formula1>
    </dataValidation>
    <dataValidation type="list" allowBlank="1" showErrorMessage="1" sqref="V2:W160 Z2:Z160 AB2:AB160 AD2:AD160 AF2:AF160 AH2:AH160">
      <formula1>'Durum Parametreler'!$A$1:$A$700</formula1>
    </dataValidation>
    <dataValidation type="list" allowBlank="1" showErrorMessage="1" sqref="X2:X160">
      <formula1>'Durum Parametreler'!$C$22:$C$24</formula1>
    </dataValidation>
    <dataValidation type="list" allowBlank="1" showErrorMessage="1" sqref="S2:S160">
      <formula1>'Durum Parametreler'!$L$2:$L$31</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211" t="s">
        <v>7023</v>
      </c>
      <c r="B2" s="211" t="s">
        <v>7024</v>
      </c>
      <c r="C2" s="56" t="str">
        <f>VLOOKUP(A2,'import Gümüşhane'!A:P,3,0)</f>
        <v>DOĞRU</v>
      </c>
      <c r="D2" s="211" t="s">
        <v>1364</v>
      </c>
      <c r="E2" s="56">
        <f>VLOOKUP(A2,'import Gümüşhane'!A:P,5,0)</f>
        <v>1563</v>
      </c>
      <c r="F2" s="56">
        <f>VLOOKUP(A2,'import Gümüşhane'!A:P,6,0)</f>
        <v>111</v>
      </c>
      <c r="G2" s="56">
        <f>VLOOKUP(A2,'import Gümüşhane'!A:P,7,0)</f>
        <v>10</v>
      </c>
      <c r="H2" s="56">
        <f>VLOOKUP(A2,'import Gümüşhane'!A:P,8,0)</f>
        <v>17</v>
      </c>
      <c r="I2" s="56">
        <f>VLOOKUP(A2,'import Gümüşhane'!A:P,9,0)</f>
        <v>27</v>
      </c>
      <c r="J2" s="216">
        <f>VLOOKUP(A2,'import Gümüşhane'!A:P,10,0)</f>
        <v>0.37</v>
      </c>
      <c r="K2" s="211" t="s">
        <v>7025</v>
      </c>
      <c r="L2" s="211">
        <v>5.454185926E9</v>
      </c>
      <c r="M2" s="211" t="s">
        <v>1350</v>
      </c>
      <c r="N2" s="211" t="s">
        <v>7026</v>
      </c>
      <c r="O2" s="211" t="s">
        <v>7027</v>
      </c>
      <c r="P2" s="217" t="str">
        <f>VLOOKUP(A2,'import Gümüşhane'!A:P,16,0)</f>
        <v>Geleneksel</v>
      </c>
      <c r="Q2" s="218" t="b">
        <v>0</v>
      </c>
      <c r="R2" s="218" t="s">
        <v>32</v>
      </c>
      <c r="S2" s="218"/>
      <c r="T2" s="2"/>
      <c r="U2" s="223"/>
      <c r="V2" s="220"/>
      <c r="W2" s="220"/>
      <c r="X2" s="218"/>
      <c r="Y2" s="218"/>
      <c r="Z2" s="220"/>
      <c r="AA2" s="218"/>
      <c r="AB2" s="221"/>
      <c r="AC2" s="218"/>
      <c r="AD2" s="221"/>
      <c r="AE2" s="218"/>
      <c r="AF2" s="218"/>
      <c r="AG2" s="218"/>
      <c r="AH2" s="218"/>
      <c r="AI2" s="218"/>
      <c r="AJ2" s="218"/>
      <c r="AK2" s="218"/>
      <c r="AL2" s="218"/>
      <c r="AM2" s="218"/>
    </row>
    <row r="3" ht="15.75" customHeight="1">
      <c r="A3" s="211" t="s">
        <v>7028</v>
      </c>
      <c r="B3" s="211" t="s">
        <v>7029</v>
      </c>
      <c r="C3" s="56" t="str">
        <f>VLOOKUP(A3,'import Gümüşhane'!A:P,3,0)</f>
        <v>DOĞRU</v>
      </c>
      <c r="D3" s="211" t="s">
        <v>1688</v>
      </c>
      <c r="E3" s="56">
        <f>VLOOKUP(A3,'import Gümüşhane'!A:P,5,0)</f>
        <v>582</v>
      </c>
      <c r="F3" s="56">
        <f>VLOOKUP(A3,'import Gümüşhane'!A:P,6,0)</f>
        <v>54</v>
      </c>
      <c r="G3" s="56">
        <f>VLOOKUP(A3,'import Gümüşhane'!A:P,7,0)</f>
        <v>0</v>
      </c>
      <c r="H3" s="56">
        <f>VLOOKUP(A3,'import Gümüşhane'!A:P,8,0)</f>
        <v>10</v>
      </c>
      <c r="I3" s="56">
        <f>VLOOKUP(A3,'import Gümüşhane'!A:P,9,0)</f>
        <v>10</v>
      </c>
      <c r="J3" s="216">
        <f>VLOOKUP(A3,'import Gümüşhane'!A:P,10,0)</f>
        <v>0</v>
      </c>
      <c r="K3" s="211" t="s">
        <v>7030</v>
      </c>
      <c r="L3" s="211">
        <v>4.562130707E9</v>
      </c>
      <c r="M3" s="211" t="s">
        <v>1350</v>
      </c>
      <c r="N3" s="211" t="s">
        <v>7031</v>
      </c>
      <c r="O3" s="211" t="s">
        <v>7032</v>
      </c>
      <c r="P3" s="217" t="str">
        <f>VLOOKUP(A3,'import Gümüşhane'!A:P,16,0)</f>
        <v>Geleneksel</v>
      </c>
      <c r="Q3" s="218" t="b">
        <v>0</v>
      </c>
      <c r="R3" s="218" t="s">
        <v>31</v>
      </c>
      <c r="S3" s="218"/>
      <c r="U3" s="207" t="s">
        <v>7033</v>
      </c>
      <c r="V3" s="220"/>
      <c r="W3" s="220"/>
      <c r="X3" s="218"/>
      <c r="Y3" s="218" t="s">
        <v>1506</v>
      </c>
      <c r="Z3" s="220">
        <v>44656.0</v>
      </c>
      <c r="AA3" s="218"/>
      <c r="AB3" s="221"/>
      <c r="AC3" s="218"/>
      <c r="AD3" s="221"/>
      <c r="AE3" s="218"/>
      <c r="AF3" s="218"/>
      <c r="AG3" s="218"/>
      <c r="AH3" s="218"/>
      <c r="AI3" s="218" t="s">
        <v>273</v>
      </c>
      <c r="AJ3" s="218"/>
      <c r="AK3" s="218"/>
      <c r="AL3" s="218"/>
      <c r="AM3" s="218"/>
    </row>
    <row r="4" ht="15.75" customHeight="1">
      <c r="A4" s="211" t="s">
        <v>7034</v>
      </c>
      <c r="B4" s="211" t="s">
        <v>7035</v>
      </c>
      <c r="C4" s="56" t="str">
        <f>VLOOKUP(A4,'import Gümüşhane'!A:P,3,0)</f>
        <v>DOĞRU</v>
      </c>
      <c r="D4" s="211" t="s">
        <v>1364</v>
      </c>
      <c r="E4" s="56">
        <f>VLOOKUP(A4,'import Gümüşhane'!A:P,5,0)</f>
        <v>109</v>
      </c>
      <c r="F4" s="56" t="str">
        <f>VLOOKUP(A4,'import Gümüşhane'!A:P,6,0)</f>
        <v/>
      </c>
      <c r="G4" s="56">
        <f>VLOOKUP(A4,'import Gümüşhane'!A:P,7,0)</f>
        <v>7</v>
      </c>
      <c r="H4" s="56">
        <f>VLOOKUP(A4,'import Gümüşhane'!A:P,8,0)</f>
        <v>8</v>
      </c>
      <c r="I4" s="56">
        <f>VLOOKUP(A4,'import Gümüşhane'!A:P,9,0)</f>
        <v>15</v>
      </c>
      <c r="J4" s="216">
        <f>VLOOKUP(A4,'import Gümüşhane'!A:P,10,0)</f>
        <v>0.47</v>
      </c>
      <c r="K4" s="211" t="s">
        <v>7036</v>
      </c>
      <c r="L4" s="211">
        <v>5.362034793E9</v>
      </c>
      <c r="M4" s="211" t="s">
        <v>1350</v>
      </c>
      <c r="N4" s="211" t="s">
        <v>2322</v>
      </c>
      <c r="O4" s="211" t="s">
        <v>7037</v>
      </c>
      <c r="P4" s="217" t="str">
        <f>VLOOKUP(A4,'import Gümüşhane'!A:P,16,0)</f>
        <v>Geleneksel</v>
      </c>
      <c r="Q4" s="218" t="b">
        <v>0</v>
      </c>
      <c r="R4" s="218" t="s">
        <v>32</v>
      </c>
      <c r="S4" s="218"/>
      <c r="T4" s="29"/>
      <c r="U4" s="218"/>
      <c r="V4" s="220"/>
      <c r="W4" s="220"/>
      <c r="X4" s="218"/>
      <c r="Y4" s="218"/>
      <c r="Z4" s="220"/>
      <c r="AA4" s="218"/>
      <c r="AB4" s="221"/>
      <c r="AC4" s="218"/>
      <c r="AD4" s="221"/>
      <c r="AE4" s="218"/>
      <c r="AF4" s="218"/>
      <c r="AG4" s="218"/>
      <c r="AH4" s="218"/>
      <c r="AI4" s="218"/>
      <c r="AJ4" s="218"/>
      <c r="AK4" s="218"/>
      <c r="AL4" s="218"/>
      <c r="AM4" s="218"/>
    </row>
    <row r="5" ht="15.75" customHeight="1">
      <c r="A5" s="211" t="s">
        <v>7038</v>
      </c>
      <c r="B5" s="211" t="s">
        <v>7039</v>
      </c>
      <c r="C5" s="56" t="str">
        <f>VLOOKUP(A5,'import Gümüşhane'!A:P,3,0)</f>
        <v>YANLIŞ</v>
      </c>
      <c r="D5" s="211" t="s">
        <v>1385</v>
      </c>
      <c r="E5" s="56">
        <f>VLOOKUP(A5,'import Gümüşhane'!A:P,5,0)</f>
        <v>1121</v>
      </c>
      <c r="F5" s="56" t="str">
        <f>VLOOKUP(A5,'import Gümüşhane'!A:P,6,0)</f>
        <v/>
      </c>
      <c r="G5" s="56">
        <f>VLOOKUP(A5,'import Gümüşhane'!A:P,7,0)</f>
        <v>0</v>
      </c>
      <c r="H5" s="56">
        <f>VLOOKUP(A5,'import Gümüşhane'!A:P,8,0)</f>
        <v>45</v>
      </c>
      <c r="I5" s="56">
        <f>VLOOKUP(A5,'import Gümüşhane'!A:P,9,0)</f>
        <v>45</v>
      </c>
      <c r="J5" s="216">
        <f>VLOOKUP(A5,'import Gümüşhane'!A:P,10,0)</f>
        <v>0</v>
      </c>
      <c r="K5" s="211" t="s">
        <v>7040</v>
      </c>
      <c r="L5" s="211">
        <v>4.562130033E9</v>
      </c>
      <c r="M5" s="211" t="s">
        <v>1350</v>
      </c>
      <c r="N5" s="211" t="s">
        <v>7031</v>
      </c>
      <c r="O5" s="211" t="s">
        <v>7041</v>
      </c>
      <c r="P5" s="217" t="str">
        <f>VLOOKUP(A5,'import Gümüşhane'!A:P,16,0)</f>
        <v>Geleneksel</v>
      </c>
      <c r="Q5" s="218" t="b">
        <v>0</v>
      </c>
      <c r="R5" s="218"/>
      <c r="S5" s="218"/>
      <c r="T5" s="223"/>
      <c r="U5" s="218" t="s">
        <v>7042</v>
      </c>
      <c r="V5" s="220"/>
      <c r="W5" s="220"/>
      <c r="X5" s="218"/>
      <c r="Y5" s="218"/>
      <c r="Z5" s="220"/>
      <c r="AA5" s="218"/>
      <c r="AB5" s="221"/>
      <c r="AC5" s="218"/>
      <c r="AD5" s="221"/>
      <c r="AE5" s="218"/>
      <c r="AF5" s="218"/>
      <c r="AG5" s="218"/>
      <c r="AH5" s="218"/>
      <c r="AI5" s="218"/>
      <c r="AJ5" s="218"/>
      <c r="AK5" s="218"/>
      <c r="AL5" s="218"/>
      <c r="AM5" s="218"/>
    </row>
    <row r="6" ht="15.75" customHeight="1">
      <c r="A6" s="211" t="s">
        <v>7043</v>
      </c>
      <c r="B6" s="211" t="s">
        <v>7044</v>
      </c>
      <c r="C6" s="56" t="str">
        <f>VLOOKUP(A6,'import Gümüşhane'!A:P,3,0)</f>
        <v>DOĞRU</v>
      </c>
      <c r="D6" s="211" t="s">
        <v>1950</v>
      </c>
      <c r="E6" s="56">
        <f>VLOOKUP(A6,'import Gümüşhane'!A:P,5,0)</f>
        <v>137</v>
      </c>
      <c r="F6" s="56">
        <f>VLOOKUP(A6,'import Gümüşhane'!A:P,6,0)</f>
        <v>1</v>
      </c>
      <c r="G6" s="56">
        <f>VLOOKUP(A6,'import Gümüşhane'!A:P,7,0)</f>
        <v>0</v>
      </c>
      <c r="H6" s="56">
        <f>VLOOKUP(A6,'import Gümüşhane'!A:P,8,0)</f>
        <v>25</v>
      </c>
      <c r="I6" s="56">
        <f>VLOOKUP(A6,'import Gümüşhane'!A:P,9,0)</f>
        <v>25</v>
      </c>
      <c r="J6" s="216">
        <f>VLOOKUP(A6,'import Gümüşhane'!A:P,10,0)</f>
        <v>0</v>
      </c>
      <c r="K6" s="211" t="s">
        <v>7045</v>
      </c>
      <c r="L6" s="211">
        <v>4.562138029E9</v>
      </c>
      <c r="M6" s="211" t="s">
        <v>1350</v>
      </c>
      <c r="N6" s="211" t="s">
        <v>7046</v>
      </c>
      <c r="O6" s="211" t="s">
        <v>7047</v>
      </c>
      <c r="P6" s="217" t="str">
        <f>VLOOKUP(A6,'import Gümüşhane'!A:P,16,0)</f>
        <v>Geleneksel</v>
      </c>
      <c r="Q6" s="218" t="b">
        <v>0</v>
      </c>
      <c r="R6" s="218"/>
      <c r="S6" s="218"/>
      <c r="T6" s="29"/>
      <c r="U6" s="223" t="s">
        <v>7048</v>
      </c>
      <c r="V6" s="220"/>
      <c r="W6" s="220"/>
      <c r="X6" s="218"/>
      <c r="Y6" s="218" t="s">
        <v>1506</v>
      </c>
      <c r="Z6" s="220">
        <v>44656.0</v>
      </c>
      <c r="AA6" s="218"/>
      <c r="AB6" s="221"/>
      <c r="AC6" s="218"/>
      <c r="AD6" s="221"/>
      <c r="AE6" s="218"/>
      <c r="AF6" s="218"/>
      <c r="AG6" s="218"/>
      <c r="AH6" s="218"/>
      <c r="AI6" s="218" t="s">
        <v>273</v>
      </c>
      <c r="AJ6" s="218"/>
      <c r="AK6" s="218"/>
      <c r="AL6" s="218"/>
      <c r="AM6" s="218"/>
    </row>
    <row r="7" ht="15.75" customHeight="1">
      <c r="A7" s="211" t="s">
        <v>7049</v>
      </c>
      <c r="B7" s="211" t="s">
        <v>7050</v>
      </c>
      <c r="C7" s="56" t="str">
        <f>VLOOKUP(A7,'import Gümüşhane'!A:P,3,0)</f>
        <v>DOĞRU</v>
      </c>
      <c r="D7" s="211" t="s">
        <v>1370</v>
      </c>
      <c r="E7" s="56">
        <f>VLOOKUP(A7,'import Gümüşhane'!A:P,5,0)</f>
        <v>68</v>
      </c>
      <c r="F7" s="56">
        <f>VLOOKUP(A7,'import Gümüşhane'!A:P,6,0)</f>
        <v>68</v>
      </c>
      <c r="G7" s="56">
        <f>VLOOKUP(A7,'import Gümüşhane'!A:P,7,0)</f>
        <v>10</v>
      </c>
      <c r="H7" s="56">
        <f>VLOOKUP(A7,'import Gümüşhane'!A:P,8,0)</f>
        <v>1</v>
      </c>
      <c r="I7" s="56">
        <f>VLOOKUP(A7,'import Gümüşhane'!A:P,9,0)</f>
        <v>11</v>
      </c>
      <c r="J7" s="216">
        <f>VLOOKUP(A7,'import Gümüşhane'!A:P,10,0)</f>
        <v>0.91</v>
      </c>
      <c r="K7" s="211" t="s">
        <v>7051</v>
      </c>
      <c r="L7" s="211">
        <v>4.562137272E9</v>
      </c>
      <c r="M7" s="211" t="s">
        <v>1350</v>
      </c>
      <c r="N7" s="211" t="s">
        <v>7026</v>
      </c>
      <c r="O7" s="211" t="s">
        <v>7052</v>
      </c>
      <c r="P7" s="217" t="str">
        <f>VLOOKUP(A7,'import Gümüşhane'!A:P,16,0)</f>
        <v>Geleneksel</v>
      </c>
      <c r="Q7" s="218" t="b">
        <v>0</v>
      </c>
      <c r="R7" s="218" t="s">
        <v>38</v>
      </c>
      <c r="S7" s="218" t="s">
        <v>273</v>
      </c>
      <c r="T7" s="17" t="s">
        <v>7053</v>
      </c>
      <c r="U7" s="56"/>
      <c r="V7" s="383">
        <v>44656.0</v>
      </c>
      <c r="W7" s="220">
        <v>44657.0</v>
      </c>
      <c r="X7" s="218"/>
      <c r="Y7" s="218" t="s">
        <v>1353</v>
      </c>
      <c r="Z7" s="220">
        <v>44656.0</v>
      </c>
      <c r="AA7" s="218"/>
      <c r="AB7" s="221"/>
      <c r="AC7" s="218"/>
      <c r="AD7" s="221"/>
      <c r="AE7" s="218"/>
      <c r="AF7" s="218"/>
      <c r="AG7" s="218"/>
      <c r="AH7" s="218"/>
      <c r="AI7" s="218" t="s">
        <v>273</v>
      </c>
      <c r="AJ7" s="218"/>
      <c r="AK7" s="218"/>
      <c r="AL7" s="218"/>
      <c r="AM7" s="218"/>
    </row>
    <row r="8" ht="15.75" customHeight="1">
      <c r="A8" s="211" t="s">
        <v>7054</v>
      </c>
      <c r="B8" s="211" t="s">
        <v>7055</v>
      </c>
      <c r="C8" s="56" t="str">
        <f>VLOOKUP(A8,'import Gümüşhane'!A:P,3,0)</f>
        <v>DOĞRU</v>
      </c>
      <c r="D8" s="211" t="s">
        <v>1577</v>
      </c>
      <c r="E8" s="56">
        <f>VLOOKUP(A8,'import Gümüşhane'!A:P,5,0)</f>
        <v>3880</v>
      </c>
      <c r="F8" s="56">
        <f>VLOOKUP(A8,'import Gümüşhane'!A:P,6,0)</f>
        <v>87</v>
      </c>
      <c r="G8" s="56">
        <f>VLOOKUP(A8,'import Gümüşhane'!A:P,7,0)</f>
        <v>0</v>
      </c>
      <c r="H8" s="56">
        <f>VLOOKUP(A8,'import Gümüşhane'!A:P,8,0)</f>
        <v>24</v>
      </c>
      <c r="I8" s="56">
        <f>VLOOKUP(A8,'import Gümüşhane'!A:P,9,0)</f>
        <v>24</v>
      </c>
      <c r="J8" s="216">
        <f>VLOOKUP(A8,'import Gümüşhane'!A:P,10,0)</f>
        <v>0</v>
      </c>
      <c r="K8" s="211" t="s">
        <v>7056</v>
      </c>
      <c r="L8" s="211">
        <v>5.438826764E9</v>
      </c>
      <c r="M8" s="211" t="s">
        <v>1350</v>
      </c>
      <c r="N8" s="211" t="s">
        <v>7026</v>
      </c>
      <c r="O8" s="211" t="s">
        <v>7052</v>
      </c>
      <c r="P8" s="217" t="str">
        <f>VLOOKUP(A8,'import Gümüşhane'!A:P,16,0)</f>
        <v>Geleneksel</v>
      </c>
      <c r="Q8" s="218" t="b">
        <v>0</v>
      </c>
      <c r="R8" s="218" t="s">
        <v>33</v>
      </c>
      <c r="S8" s="218"/>
      <c r="T8" s="223"/>
      <c r="U8" s="218" t="s">
        <v>7057</v>
      </c>
      <c r="V8" s="220"/>
      <c r="W8" s="220"/>
      <c r="X8" s="218"/>
      <c r="Y8" s="218" t="s">
        <v>1353</v>
      </c>
      <c r="Z8" s="220">
        <v>44656.0</v>
      </c>
      <c r="AA8" s="218"/>
      <c r="AB8" s="221"/>
      <c r="AC8" s="218"/>
      <c r="AD8" s="221"/>
      <c r="AE8" s="218"/>
      <c r="AF8" s="218"/>
      <c r="AG8" s="218"/>
      <c r="AH8" s="218"/>
      <c r="AI8" s="218" t="s">
        <v>273</v>
      </c>
      <c r="AJ8" s="218"/>
      <c r="AK8" s="218"/>
      <c r="AL8" s="218"/>
      <c r="AM8" s="218"/>
    </row>
    <row r="9" ht="15.75" customHeight="1">
      <c r="A9" s="211" t="s">
        <v>7058</v>
      </c>
      <c r="B9" s="211" t="s">
        <v>7059</v>
      </c>
      <c r="C9" s="56" t="str">
        <f>VLOOKUP(A9,'import Gümüşhane'!A:P,3,0)</f>
        <v>DOĞRU</v>
      </c>
      <c r="D9" s="211" t="s">
        <v>1364</v>
      </c>
      <c r="E9" s="56" t="str">
        <f>VLOOKUP(A9,'import Gümüşhane'!A:P,5,0)</f>
        <v/>
      </c>
      <c r="F9" s="56" t="str">
        <f>VLOOKUP(A9,'import Gümüşhane'!A:P,6,0)</f>
        <v/>
      </c>
      <c r="G9" s="56">
        <f>VLOOKUP(A9,'import Gümüşhane'!A:P,7,0)</f>
        <v>0</v>
      </c>
      <c r="H9" s="56">
        <f>VLOOKUP(A9,'import Gümüşhane'!A:P,8,0)</f>
        <v>11</v>
      </c>
      <c r="I9" s="56">
        <f>VLOOKUP(A9,'import Gümüşhane'!A:P,9,0)</f>
        <v>11</v>
      </c>
      <c r="J9" s="216">
        <f>VLOOKUP(A9,'import Gümüşhane'!A:P,10,0)</f>
        <v>0</v>
      </c>
      <c r="K9" s="211" t="s">
        <v>7060</v>
      </c>
      <c r="L9" s="211">
        <v>5.526538582E9</v>
      </c>
      <c r="M9" s="211" t="s">
        <v>1350</v>
      </c>
      <c r="N9" s="211" t="s">
        <v>7026</v>
      </c>
      <c r="O9" s="211" t="s">
        <v>7061</v>
      </c>
      <c r="P9" s="217" t="str">
        <f>VLOOKUP(A9,'import Gümüşhane'!A:P,16,0)</f>
        <v>Geleneksel</v>
      </c>
      <c r="Q9" s="218" t="b">
        <v>0</v>
      </c>
      <c r="R9" s="218"/>
      <c r="S9" s="218"/>
      <c r="U9" s="207"/>
      <c r="V9" s="220"/>
      <c r="W9" s="220"/>
      <c r="X9" s="218"/>
      <c r="Y9" s="218"/>
      <c r="Z9" s="220"/>
      <c r="AA9" s="218"/>
      <c r="AB9" s="221"/>
      <c r="AC9" s="218"/>
      <c r="AD9" s="221"/>
      <c r="AE9" s="218"/>
      <c r="AF9" s="218"/>
      <c r="AG9" s="218"/>
      <c r="AH9" s="218"/>
      <c r="AI9" s="218"/>
      <c r="AJ9" s="218"/>
      <c r="AK9" s="218"/>
      <c r="AL9" s="218"/>
      <c r="AM9" s="218"/>
    </row>
    <row r="10" ht="15.75" customHeight="1">
      <c r="A10" s="211" t="s">
        <v>7062</v>
      </c>
      <c r="B10" s="211" t="s">
        <v>7063</v>
      </c>
      <c r="C10" s="56" t="str">
        <f>VLOOKUP(A10,'import Gümüşhane'!A:P,3,0)</f>
        <v>DOĞRU</v>
      </c>
      <c r="D10" s="211" t="s">
        <v>1364</v>
      </c>
      <c r="E10" s="56">
        <f>VLOOKUP(A10,'import Gümüşhane'!A:P,5,0)</f>
        <v>721</v>
      </c>
      <c r="F10" s="56">
        <f>VLOOKUP(A10,'import Gümüşhane'!A:P,6,0)</f>
        <v>31</v>
      </c>
      <c r="G10" s="56">
        <f>VLOOKUP(A10,'import Gümüşhane'!A:P,7,0)</f>
        <v>7</v>
      </c>
      <c r="H10" s="56">
        <f>VLOOKUP(A10,'import Gümüşhane'!A:P,8,0)</f>
        <v>1</v>
      </c>
      <c r="I10" s="56">
        <f>VLOOKUP(A10,'import Gümüşhane'!A:P,9,0)</f>
        <v>8</v>
      </c>
      <c r="J10" s="216">
        <f>VLOOKUP(A10,'import Gümüşhane'!A:P,10,0)</f>
        <v>0.88</v>
      </c>
      <c r="K10" s="211" t="s">
        <v>7064</v>
      </c>
      <c r="L10" s="211">
        <v>4.562131274E9</v>
      </c>
      <c r="M10" s="211" t="s">
        <v>1350</v>
      </c>
      <c r="N10" s="211" t="s">
        <v>7031</v>
      </c>
      <c r="O10" s="211" t="s">
        <v>7065</v>
      </c>
      <c r="P10" s="217" t="str">
        <f>VLOOKUP(A10,'import Gümüşhane'!A:P,16,0)</f>
        <v>Geleneksel</v>
      </c>
      <c r="Q10" s="218" t="b">
        <v>0</v>
      </c>
      <c r="R10" s="218" t="s">
        <v>32</v>
      </c>
      <c r="S10" s="218"/>
      <c r="T10" s="207"/>
      <c r="U10" s="218"/>
      <c r="V10" s="220"/>
      <c r="W10" s="220"/>
      <c r="X10" s="218"/>
      <c r="Y10" s="218"/>
      <c r="Z10" s="220"/>
      <c r="AA10" s="218"/>
      <c r="AB10" s="221"/>
      <c r="AC10" s="218"/>
      <c r="AD10" s="221"/>
      <c r="AE10" s="218"/>
      <c r="AF10" s="218"/>
      <c r="AG10" s="218"/>
      <c r="AH10" s="218"/>
      <c r="AI10" s="218"/>
      <c r="AJ10" s="218"/>
      <c r="AK10" s="218"/>
      <c r="AL10" s="218"/>
      <c r="AM10" s="218"/>
    </row>
    <row r="11" ht="15.75" customHeight="1">
      <c r="A11" s="211" t="s">
        <v>7066</v>
      </c>
      <c r="B11" s="211" t="s">
        <v>7067</v>
      </c>
      <c r="C11" s="56" t="str">
        <f>VLOOKUP(A11,'import Gümüşhane'!A:P,3,0)</f>
        <v>DOĞRU</v>
      </c>
      <c r="D11" s="211" t="s">
        <v>1385</v>
      </c>
      <c r="E11" s="56" t="str">
        <f>VLOOKUP(A11,'import Gümüşhane'!A:P,5,0)</f>
        <v/>
      </c>
      <c r="F11" s="56" t="str">
        <f>VLOOKUP(A11,'import Gümüşhane'!A:P,6,0)</f>
        <v/>
      </c>
      <c r="G11" s="56">
        <f>VLOOKUP(A11,'import Gümüşhane'!A:P,7,0)</f>
        <v>0</v>
      </c>
      <c r="H11" s="56">
        <f>VLOOKUP(A11,'import Gümüşhane'!A:P,8,0)</f>
        <v>46</v>
      </c>
      <c r="I11" s="56">
        <f>VLOOKUP(A11,'import Gümüşhane'!A:P,9,0)</f>
        <v>46</v>
      </c>
      <c r="J11" s="216">
        <f>VLOOKUP(A11,'import Gümüşhane'!A:P,10,0)</f>
        <v>0</v>
      </c>
      <c r="K11" s="211" t="s">
        <v>7068</v>
      </c>
      <c r="L11" s="211">
        <v>5.423726129E9</v>
      </c>
      <c r="M11" s="211" t="s">
        <v>1350</v>
      </c>
      <c r="N11" s="211" t="s">
        <v>7026</v>
      </c>
      <c r="O11" s="211" t="s">
        <v>7069</v>
      </c>
      <c r="P11" s="217" t="str">
        <f>VLOOKUP(A11,'import Gümüşhane'!A:P,16,0)</f>
        <v>Geleneksel</v>
      </c>
      <c r="Q11" s="218" t="b">
        <v>0</v>
      </c>
      <c r="R11" s="218" t="s">
        <v>33</v>
      </c>
      <c r="S11" s="218"/>
      <c r="T11" s="218"/>
      <c r="U11" s="218" t="s">
        <v>7070</v>
      </c>
      <c r="V11" s="220"/>
      <c r="W11" s="220"/>
      <c r="X11" s="218"/>
      <c r="Y11" s="218" t="s">
        <v>1475</v>
      </c>
      <c r="Z11" s="220">
        <v>44656.0</v>
      </c>
      <c r="AA11" s="218"/>
      <c r="AB11" s="221"/>
      <c r="AC11" s="218"/>
      <c r="AD11" s="221"/>
      <c r="AE11" s="218"/>
      <c r="AF11" s="218"/>
      <c r="AG11" s="218"/>
      <c r="AH11" s="218"/>
      <c r="AI11" s="218" t="s">
        <v>273</v>
      </c>
      <c r="AJ11" s="218"/>
      <c r="AK11" s="218"/>
      <c r="AL11" s="218"/>
      <c r="AM11" s="218"/>
    </row>
    <row r="12" ht="15.75" customHeight="1">
      <c r="A12" s="211" t="s">
        <v>7071</v>
      </c>
      <c r="B12" s="211" t="s">
        <v>7072</v>
      </c>
      <c r="C12" s="56" t="str">
        <f>VLOOKUP(A12,'import Gümüşhane'!A:P,3,0)</f>
        <v>DOĞRU</v>
      </c>
      <c r="D12" s="211" t="s">
        <v>1385</v>
      </c>
      <c r="E12" s="56">
        <f>VLOOKUP(A12,'import Gümüşhane'!A:P,5,0)</f>
        <v>3454</v>
      </c>
      <c r="F12" s="56" t="str">
        <f>VLOOKUP(A12,'import Gümüşhane'!A:P,6,0)</f>
        <v/>
      </c>
      <c r="G12" s="56">
        <f>VLOOKUP(A12,'import Gümüşhane'!A:P,7,0)</f>
        <v>0</v>
      </c>
      <c r="H12" s="56">
        <f>VLOOKUP(A12,'import Gümüşhane'!A:P,8,0)</f>
        <v>55</v>
      </c>
      <c r="I12" s="56">
        <f>VLOOKUP(A12,'import Gümüşhane'!A:P,9,0)</f>
        <v>55</v>
      </c>
      <c r="J12" s="216">
        <f>VLOOKUP(A12,'import Gümüşhane'!A:P,10,0)</f>
        <v>0</v>
      </c>
      <c r="K12" s="211" t="s">
        <v>7073</v>
      </c>
      <c r="L12" s="211">
        <v>5.423726129E9</v>
      </c>
      <c r="M12" s="211" t="s">
        <v>1350</v>
      </c>
      <c r="N12" s="211" t="s">
        <v>7026</v>
      </c>
      <c r="O12" s="211" t="s">
        <v>7069</v>
      </c>
      <c r="P12" s="217" t="str">
        <f>VLOOKUP(A12,'import Gümüşhane'!A:P,16,0)</f>
        <v>Geleneksel</v>
      </c>
      <c r="Q12" s="218" t="b">
        <v>0</v>
      </c>
      <c r="R12" s="218" t="s">
        <v>33</v>
      </c>
      <c r="S12" s="218"/>
      <c r="T12" s="207"/>
      <c r="U12" s="218" t="s">
        <v>7070</v>
      </c>
      <c r="V12" s="220"/>
      <c r="W12" s="220"/>
      <c r="X12" s="218"/>
      <c r="Y12" s="218" t="s">
        <v>1353</v>
      </c>
      <c r="Z12" s="220">
        <v>44656.0</v>
      </c>
      <c r="AA12" s="218"/>
      <c r="AB12" s="221"/>
      <c r="AC12" s="218"/>
      <c r="AD12" s="221"/>
      <c r="AE12" s="218"/>
      <c r="AF12" s="218"/>
      <c r="AG12" s="218"/>
      <c r="AH12" s="218"/>
      <c r="AI12" s="218" t="s">
        <v>273</v>
      </c>
      <c r="AJ12" s="218"/>
      <c r="AK12" s="218"/>
      <c r="AL12" s="218"/>
      <c r="AM12" s="218"/>
    </row>
    <row r="13" ht="15.75" customHeight="1">
      <c r="A13" s="211" t="s">
        <v>7074</v>
      </c>
      <c r="B13" s="211" t="s">
        <v>7075</v>
      </c>
      <c r="C13" s="56" t="str">
        <f>VLOOKUP(A13,'import Gümüşhane'!A:P,3,0)</f>
        <v>DOĞRU</v>
      </c>
      <c r="D13" s="211" t="s">
        <v>1364</v>
      </c>
      <c r="E13" s="56">
        <f>VLOOKUP(A13,'import Gümüşhane'!A:P,5,0)</f>
        <v>13</v>
      </c>
      <c r="F13" s="56">
        <f>VLOOKUP(A13,'import Gümüşhane'!A:P,6,0)</f>
        <v>3</v>
      </c>
      <c r="G13" s="56">
        <f>VLOOKUP(A13,'import Gümüşhane'!A:P,7,0)</f>
        <v>9</v>
      </c>
      <c r="H13" s="56">
        <f>VLOOKUP(A13,'import Gümüşhane'!A:P,8,0)</f>
        <v>1</v>
      </c>
      <c r="I13" s="56">
        <f>VLOOKUP(A13,'import Gümüşhane'!A:P,9,0)</f>
        <v>10</v>
      </c>
      <c r="J13" s="216">
        <f>VLOOKUP(A13,'import Gümüşhane'!A:P,10,0)</f>
        <v>0.9</v>
      </c>
      <c r="K13" s="211" t="s">
        <v>7076</v>
      </c>
      <c r="L13" s="211">
        <v>4.562136025E9</v>
      </c>
      <c r="M13" s="211" t="s">
        <v>1350</v>
      </c>
      <c r="N13" s="211" t="s">
        <v>7026</v>
      </c>
      <c r="O13" s="211" t="s">
        <v>7077</v>
      </c>
      <c r="P13" s="217" t="str">
        <f>VLOOKUP(A13,'import Gümüşhane'!A:P,16,0)</f>
        <v>Geleneksel</v>
      </c>
      <c r="Q13" s="218" t="b">
        <v>0</v>
      </c>
      <c r="R13" s="218" t="s">
        <v>38</v>
      </c>
      <c r="S13" s="218" t="s">
        <v>100</v>
      </c>
      <c r="T13" s="2" t="s">
        <v>7053</v>
      </c>
      <c r="U13" s="218">
        <v>5.308502529E9</v>
      </c>
      <c r="V13" s="220">
        <v>44655.0</v>
      </c>
      <c r="W13" s="220">
        <v>44657.0</v>
      </c>
      <c r="X13" s="218"/>
      <c r="Y13" s="218" t="s">
        <v>1353</v>
      </c>
      <c r="Z13" s="220">
        <v>44655.0</v>
      </c>
      <c r="AA13" s="218"/>
      <c r="AB13" s="221"/>
      <c r="AC13" s="218"/>
      <c r="AD13" s="221"/>
      <c r="AE13" s="218"/>
      <c r="AF13" s="218"/>
      <c r="AG13" s="218"/>
      <c r="AH13" s="218"/>
      <c r="AI13" s="218" t="s">
        <v>100</v>
      </c>
      <c r="AJ13" s="218"/>
      <c r="AK13" s="218"/>
      <c r="AL13" s="218"/>
      <c r="AM13" s="218"/>
    </row>
    <row r="14" ht="15.75" customHeight="1">
      <c r="A14" s="211" t="s">
        <v>7078</v>
      </c>
      <c r="B14" s="211" t="s">
        <v>7079</v>
      </c>
      <c r="C14" s="56" t="str">
        <f>VLOOKUP(A14,'import Gümüşhane'!A:P,3,0)</f>
        <v>DOĞRU</v>
      </c>
      <c r="D14" s="211" t="s">
        <v>1370</v>
      </c>
      <c r="E14" s="56">
        <f>VLOOKUP(A14,'import Gümüşhane'!A:P,5,0)</f>
        <v>4306</v>
      </c>
      <c r="F14" s="56">
        <f>VLOOKUP(A14,'import Gümüşhane'!A:P,6,0)</f>
        <v>166</v>
      </c>
      <c r="G14" s="56">
        <f>VLOOKUP(A14,'import Gümüşhane'!A:P,7,0)</f>
        <v>0</v>
      </c>
      <c r="H14" s="56">
        <f>VLOOKUP(A14,'import Gümüşhane'!A:P,8,0)</f>
        <v>18</v>
      </c>
      <c r="I14" s="56">
        <f>VLOOKUP(A14,'import Gümüşhane'!A:P,9,0)</f>
        <v>18</v>
      </c>
      <c r="J14" s="216">
        <f>VLOOKUP(A14,'import Gümüşhane'!A:P,10,0)</f>
        <v>0</v>
      </c>
      <c r="K14" s="211" t="s">
        <v>7080</v>
      </c>
      <c r="L14" s="211">
        <v>4.56213105E9</v>
      </c>
      <c r="M14" s="211" t="s">
        <v>1350</v>
      </c>
      <c r="N14" s="211" t="s">
        <v>7026</v>
      </c>
      <c r="O14" s="211" t="s">
        <v>7052</v>
      </c>
      <c r="P14" s="217" t="str">
        <f>VLOOKUP(A14,'import Gümüşhane'!A:P,16,0)</f>
        <v>Geleneksel</v>
      </c>
      <c r="Q14" s="218" t="b">
        <v>0</v>
      </c>
      <c r="R14" s="218"/>
      <c r="S14" s="218"/>
      <c r="T14" s="207"/>
      <c r="U14" s="218" t="s">
        <v>7081</v>
      </c>
      <c r="V14" s="220"/>
      <c r="W14" s="220"/>
      <c r="X14" s="218"/>
      <c r="Y14" s="218" t="s">
        <v>1506</v>
      </c>
      <c r="Z14" s="220">
        <v>44656.0</v>
      </c>
      <c r="AA14" s="218"/>
      <c r="AB14" s="221"/>
      <c r="AC14" s="218"/>
      <c r="AD14" s="221"/>
      <c r="AE14" s="218"/>
      <c r="AF14" s="218"/>
      <c r="AG14" s="218"/>
      <c r="AH14" s="218"/>
      <c r="AI14" s="218" t="s">
        <v>273</v>
      </c>
      <c r="AJ14" s="218"/>
      <c r="AK14" s="218"/>
      <c r="AL14" s="218"/>
      <c r="AM14" s="218"/>
    </row>
    <row r="15" ht="15.75" customHeight="1">
      <c r="A15" s="211" t="s">
        <v>7082</v>
      </c>
      <c r="B15" s="211" t="s">
        <v>7083</v>
      </c>
      <c r="C15" s="56" t="str">
        <f>VLOOKUP(A15,'import Gümüşhane'!A:P,3,0)</f>
        <v>DOĞRU</v>
      </c>
      <c r="D15" s="211" t="s">
        <v>1378</v>
      </c>
      <c r="E15" s="56">
        <f>VLOOKUP(A15,'import Gümüşhane'!A:P,5,0)</f>
        <v>2237</v>
      </c>
      <c r="F15" s="56">
        <f>VLOOKUP(A15,'import Gümüşhane'!A:P,6,0)</f>
        <v>12</v>
      </c>
      <c r="G15" s="56">
        <f>VLOOKUP(A15,'import Gümüşhane'!A:P,7,0)</f>
        <v>1</v>
      </c>
      <c r="H15" s="56">
        <f>VLOOKUP(A15,'import Gümüşhane'!A:P,8,0)</f>
        <v>37</v>
      </c>
      <c r="I15" s="56">
        <f>VLOOKUP(A15,'import Gümüşhane'!A:P,9,0)</f>
        <v>38</v>
      </c>
      <c r="J15" s="216">
        <f>VLOOKUP(A15,'import Gümüşhane'!A:P,10,0)</f>
        <v>0.03</v>
      </c>
      <c r="K15" s="211" t="s">
        <v>7084</v>
      </c>
      <c r="L15" s="211">
        <v>5.418496249E9</v>
      </c>
      <c r="M15" s="211" t="s">
        <v>1350</v>
      </c>
      <c r="N15" s="211" t="s">
        <v>7031</v>
      </c>
      <c r="O15" s="211" t="s">
        <v>7085</v>
      </c>
      <c r="P15" s="217" t="str">
        <f>VLOOKUP(A15,'import Gümüşhane'!A:P,16,0)</f>
        <v>Geleneksel</v>
      </c>
      <c r="Q15" s="218" t="b">
        <v>0</v>
      </c>
      <c r="R15" s="218" t="s">
        <v>29</v>
      </c>
      <c r="S15" s="218"/>
      <c r="T15" s="218"/>
      <c r="U15" s="218" t="s">
        <v>7086</v>
      </c>
      <c r="V15" s="220"/>
      <c r="W15" s="220"/>
      <c r="X15" s="218"/>
      <c r="Y15" s="218" t="s">
        <v>1353</v>
      </c>
      <c r="Z15" s="220">
        <v>44656.0</v>
      </c>
      <c r="AA15" s="218"/>
      <c r="AB15" s="221"/>
      <c r="AC15" s="218"/>
      <c r="AD15" s="221"/>
      <c r="AE15" s="218"/>
      <c r="AF15" s="218"/>
      <c r="AG15" s="218"/>
      <c r="AH15" s="218"/>
      <c r="AI15" s="218" t="s">
        <v>273</v>
      </c>
      <c r="AJ15" s="218"/>
      <c r="AK15" s="218"/>
      <c r="AL15" s="218"/>
      <c r="AM15" s="218"/>
    </row>
    <row r="16" ht="15.75" customHeight="1">
      <c r="A16" s="211" t="s">
        <v>7087</v>
      </c>
      <c r="B16" s="211" t="s">
        <v>7088</v>
      </c>
      <c r="C16" s="56" t="str">
        <f>VLOOKUP(A16,'import Gümüşhane'!A:P,3,0)</f>
        <v>DOĞRU</v>
      </c>
      <c r="D16" s="211" t="s">
        <v>1577</v>
      </c>
      <c r="E16" s="56">
        <f>VLOOKUP(A16,'import Gümüşhane'!A:P,5,0)</f>
        <v>5374</v>
      </c>
      <c r="F16" s="56">
        <f>VLOOKUP(A16,'import Gümüşhane'!A:P,6,0)</f>
        <v>281</v>
      </c>
      <c r="G16" s="56">
        <f>VLOOKUP(A16,'import Gümüşhane'!A:P,7,0)</f>
        <v>0</v>
      </c>
      <c r="H16" s="56">
        <f>VLOOKUP(A16,'import Gümüşhane'!A:P,8,0)</f>
        <v>98</v>
      </c>
      <c r="I16" s="56">
        <f>VLOOKUP(A16,'import Gümüşhane'!A:P,9,0)</f>
        <v>98</v>
      </c>
      <c r="J16" s="216">
        <f>VLOOKUP(A16,'import Gümüşhane'!A:P,10,0)</f>
        <v>0</v>
      </c>
      <c r="K16" s="211" t="s">
        <v>7089</v>
      </c>
      <c r="L16" s="211">
        <v>4.56213606E9</v>
      </c>
      <c r="M16" s="211" t="s">
        <v>1350</v>
      </c>
      <c r="N16" s="211" t="s">
        <v>7026</v>
      </c>
      <c r="O16" s="211" t="s">
        <v>7090</v>
      </c>
      <c r="P16" s="217" t="str">
        <f>VLOOKUP(A16,'import Gümüşhane'!A:P,16,0)</f>
        <v>Geleneksel</v>
      </c>
      <c r="Q16" s="218" t="b">
        <v>0</v>
      </c>
      <c r="R16" s="218" t="s">
        <v>31</v>
      </c>
      <c r="S16" s="218"/>
      <c r="U16" s="207" t="s">
        <v>7091</v>
      </c>
      <c r="V16" s="220"/>
      <c r="W16" s="220"/>
      <c r="X16" s="218"/>
      <c r="Y16" s="218" t="s">
        <v>1353</v>
      </c>
      <c r="Z16" s="220">
        <v>44656.0</v>
      </c>
      <c r="AA16" s="218"/>
      <c r="AB16" s="221"/>
      <c r="AC16" s="218"/>
      <c r="AD16" s="221"/>
      <c r="AE16" s="218"/>
      <c r="AF16" s="218"/>
      <c r="AG16" s="218"/>
      <c r="AH16" s="218"/>
      <c r="AI16" s="218" t="s">
        <v>273</v>
      </c>
      <c r="AJ16" s="218"/>
      <c r="AK16" s="218"/>
      <c r="AL16" s="218"/>
      <c r="AM16" s="218"/>
    </row>
    <row r="17" ht="15.75" customHeight="1">
      <c r="A17" s="211" t="s">
        <v>7092</v>
      </c>
      <c r="B17" s="211" t="s">
        <v>7093</v>
      </c>
      <c r="C17" s="56" t="str">
        <f>VLOOKUP(A17,'import Gümüşhane'!A:P,3,0)</f>
        <v>DOĞRU</v>
      </c>
      <c r="D17" s="211" t="s">
        <v>1370</v>
      </c>
      <c r="E17" s="56">
        <f>VLOOKUP(A17,'import Gümüşhane'!A:P,5,0)</f>
        <v>6002</v>
      </c>
      <c r="F17" s="56">
        <f>VLOOKUP(A17,'import Gümüşhane'!A:P,6,0)</f>
        <v>170</v>
      </c>
      <c r="G17" s="56">
        <f>VLOOKUP(A17,'import Gümüşhane'!A:P,7,0)</f>
        <v>1</v>
      </c>
      <c r="H17" s="56">
        <f>VLOOKUP(A17,'import Gümüşhane'!A:P,8,0)</f>
        <v>19</v>
      </c>
      <c r="I17" s="56">
        <f>VLOOKUP(A17,'import Gümüşhane'!A:P,9,0)</f>
        <v>20</v>
      </c>
      <c r="J17" s="216">
        <f>VLOOKUP(A17,'import Gümüşhane'!A:P,10,0)</f>
        <v>0.05</v>
      </c>
      <c r="K17" s="211" t="s">
        <v>7094</v>
      </c>
      <c r="L17" s="211">
        <v>4.562130088E9</v>
      </c>
      <c r="M17" s="211" t="s">
        <v>1350</v>
      </c>
      <c r="N17" s="211" t="s">
        <v>7026</v>
      </c>
      <c r="O17" s="211" t="s">
        <v>7095</v>
      </c>
      <c r="P17" s="217" t="str">
        <f>VLOOKUP(A17,'import Gümüşhane'!A:P,16,0)</f>
        <v>Geleneksel</v>
      </c>
      <c r="Q17" s="218" t="b">
        <v>0</v>
      </c>
      <c r="R17" s="218" t="s">
        <v>33</v>
      </c>
      <c r="S17" s="218"/>
      <c r="T17" s="218"/>
      <c r="U17" s="218" t="s">
        <v>7096</v>
      </c>
      <c r="V17" s="220"/>
      <c r="W17" s="220"/>
      <c r="X17" s="218"/>
      <c r="Y17" s="218" t="s">
        <v>1475</v>
      </c>
      <c r="Z17" s="220">
        <v>44656.0</v>
      </c>
      <c r="AA17" s="218"/>
      <c r="AB17" s="221"/>
      <c r="AC17" s="218"/>
      <c r="AD17" s="221"/>
      <c r="AE17" s="218"/>
      <c r="AF17" s="218"/>
      <c r="AG17" s="218"/>
      <c r="AH17" s="218"/>
      <c r="AI17" s="218" t="s">
        <v>273</v>
      </c>
      <c r="AJ17" s="218"/>
      <c r="AK17" s="218"/>
      <c r="AL17" s="218"/>
      <c r="AM17" s="218"/>
    </row>
    <row r="18" ht="15.75" customHeight="1">
      <c r="A18" s="211" t="s">
        <v>7097</v>
      </c>
      <c r="B18" s="211" t="s">
        <v>7098</v>
      </c>
      <c r="C18" s="56" t="str">
        <f>VLOOKUP(A18,'import Gümüşhane'!A:P,3,0)</f>
        <v>YANLIŞ</v>
      </c>
      <c r="D18" s="211" t="s">
        <v>1364</v>
      </c>
      <c r="E18" s="56">
        <f>VLOOKUP(A18,'import Gümüşhane'!A:P,5,0)</f>
        <v>27</v>
      </c>
      <c r="F18" s="56" t="str">
        <f>VLOOKUP(A18,'import Gümüşhane'!A:P,6,0)</f>
        <v/>
      </c>
      <c r="G18" s="56">
        <f>VLOOKUP(A18,'import Gümüşhane'!A:P,7,0)</f>
        <v>0</v>
      </c>
      <c r="H18" s="56">
        <f>VLOOKUP(A18,'import Gümüşhane'!A:P,8,0)</f>
        <v>10</v>
      </c>
      <c r="I18" s="56">
        <f>VLOOKUP(A18,'import Gümüşhane'!A:P,9,0)</f>
        <v>10</v>
      </c>
      <c r="J18" s="216">
        <f>VLOOKUP(A18,'import Gümüşhane'!A:P,10,0)</f>
        <v>0</v>
      </c>
      <c r="K18" s="211" t="s">
        <v>7099</v>
      </c>
      <c r="L18" s="211">
        <v>4.562132905E9</v>
      </c>
      <c r="M18" s="211" t="s">
        <v>1350</v>
      </c>
      <c r="N18" s="211" t="s">
        <v>7031</v>
      </c>
      <c r="O18" s="211" t="s">
        <v>7100</v>
      </c>
      <c r="P18" s="217" t="str">
        <f>VLOOKUP(A18,'import Gümüşhane'!A:P,16,0)</f>
        <v>Geleneksel</v>
      </c>
      <c r="Q18" s="218" t="b">
        <v>0</v>
      </c>
      <c r="R18" s="218" t="s">
        <v>32</v>
      </c>
      <c r="S18" s="218"/>
      <c r="T18" s="207"/>
      <c r="U18" s="218"/>
      <c r="V18" s="220"/>
      <c r="W18" s="220"/>
      <c r="X18" s="218"/>
      <c r="Y18" s="218"/>
      <c r="Z18" s="220"/>
      <c r="AA18" s="218"/>
      <c r="AB18" s="221"/>
      <c r="AC18" s="218"/>
      <c r="AD18" s="221"/>
      <c r="AE18" s="218"/>
      <c r="AF18" s="218"/>
      <c r="AG18" s="218"/>
      <c r="AH18" s="218"/>
      <c r="AI18" s="218"/>
      <c r="AJ18" s="218"/>
      <c r="AK18" s="218"/>
      <c r="AL18" s="218"/>
      <c r="AM18" s="218"/>
    </row>
    <row r="19" ht="15.75" customHeight="1">
      <c r="A19" s="211" t="s">
        <v>7101</v>
      </c>
      <c r="B19" s="211" t="s">
        <v>7102</v>
      </c>
      <c r="C19" s="56" t="str">
        <f>VLOOKUP(A19,'import Gümüşhane'!A:P,3,0)</f>
        <v>DOĞRU</v>
      </c>
      <c r="D19" s="211" t="s">
        <v>1385</v>
      </c>
      <c r="E19" s="56">
        <f>VLOOKUP(A19,'import Gümüşhane'!A:P,5,0)</f>
        <v>4174</v>
      </c>
      <c r="F19" s="56">
        <f>VLOOKUP(A19,'import Gümüşhane'!A:P,6,0)</f>
        <v>116</v>
      </c>
      <c r="G19" s="56">
        <f>VLOOKUP(A19,'import Gümüşhane'!A:P,7,0)</f>
        <v>10</v>
      </c>
      <c r="H19" s="56">
        <f>VLOOKUP(A19,'import Gümüşhane'!A:P,8,0)</f>
        <v>24</v>
      </c>
      <c r="I19" s="56">
        <f>VLOOKUP(A19,'import Gümüşhane'!A:P,9,0)</f>
        <v>34</v>
      </c>
      <c r="J19" s="216">
        <f>VLOOKUP(A19,'import Gümüşhane'!A:P,10,0)</f>
        <v>0.29</v>
      </c>
      <c r="K19" s="211" t="s">
        <v>7103</v>
      </c>
      <c r="L19" s="211">
        <v>4.5621377E9</v>
      </c>
      <c r="M19" s="211" t="s">
        <v>1350</v>
      </c>
      <c r="N19" s="211" t="s">
        <v>7026</v>
      </c>
      <c r="O19" s="211" t="s">
        <v>7052</v>
      </c>
      <c r="P19" s="217" t="str">
        <f>VLOOKUP(A19,'import Gümüşhane'!A:P,16,0)</f>
        <v>Geleneksel</v>
      </c>
      <c r="Q19" s="218" t="b">
        <v>0</v>
      </c>
      <c r="R19" s="218" t="s">
        <v>38</v>
      </c>
      <c r="S19" s="218" t="s">
        <v>404</v>
      </c>
      <c r="T19" s="17" t="s">
        <v>7053</v>
      </c>
      <c r="U19" s="218"/>
      <c r="V19" s="220">
        <v>44656.0</v>
      </c>
      <c r="W19" s="220">
        <v>44657.0</v>
      </c>
      <c r="X19" s="218"/>
      <c r="Y19" s="218" t="s">
        <v>1353</v>
      </c>
      <c r="Z19" s="220">
        <v>44656.0</v>
      </c>
      <c r="AA19" s="218"/>
      <c r="AB19" s="221"/>
      <c r="AC19" s="218"/>
      <c r="AD19" s="221"/>
      <c r="AE19" s="218"/>
      <c r="AF19" s="218"/>
      <c r="AG19" s="218"/>
      <c r="AH19" s="218"/>
      <c r="AI19" s="218" t="s">
        <v>273</v>
      </c>
      <c r="AJ19" s="218"/>
      <c r="AK19" s="218"/>
      <c r="AL19" s="218"/>
      <c r="AM19" s="218"/>
    </row>
    <row r="20" ht="15.75" customHeight="1">
      <c r="A20" s="211" t="s">
        <v>7104</v>
      </c>
      <c r="B20" s="211" t="s">
        <v>7105</v>
      </c>
      <c r="C20" s="56" t="str">
        <f>VLOOKUP(A20,'import Gümüşhane'!A:P,3,0)</f>
        <v>DOĞRU</v>
      </c>
      <c r="D20" s="211" t="s">
        <v>1385</v>
      </c>
      <c r="E20" s="56">
        <f>VLOOKUP(A20,'import Gümüşhane'!A:P,5,0)</f>
        <v>809</v>
      </c>
      <c r="F20" s="56">
        <f>VLOOKUP(A20,'import Gümüşhane'!A:P,6,0)</f>
        <v>45</v>
      </c>
      <c r="G20" s="56">
        <f>VLOOKUP(A20,'import Gümüşhane'!A:P,7,0)</f>
        <v>1</v>
      </c>
      <c r="H20" s="56">
        <f>VLOOKUP(A20,'import Gümüşhane'!A:P,8,0)</f>
        <v>69</v>
      </c>
      <c r="I20" s="56">
        <f>VLOOKUP(A20,'import Gümüşhane'!A:P,9,0)</f>
        <v>70</v>
      </c>
      <c r="J20" s="216">
        <f>VLOOKUP(A20,'import Gümüşhane'!A:P,10,0)</f>
        <v>0.01</v>
      </c>
      <c r="K20" s="211" t="s">
        <v>7106</v>
      </c>
      <c r="L20" s="211">
        <v>4.56213105E9</v>
      </c>
      <c r="M20" s="211" t="s">
        <v>1350</v>
      </c>
      <c r="N20" s="211" t="s">
        <v>7026</v>
      </c>
      <c r="O20" s="211" t="s">
        <v>7107</v>
      </c>
      <c r="P20" s="217" t="str">
        <f>VLOOKUP(A20,'import Gümüşhane'!A:P,16,0)</f>
        <v>Geleneksel</v>
      </c>
      <c r="Q20" s="218" t="b">
        <v>0</v>
      </c>
      <c r="R20" s="218" t="s">
        <v>31</v>
      </c>
      <c r="S20" s="218"/>
      <c r="T20" s="218"/>
      <c r="U20" s="218" t="s">
        <v>7108</v>
      </c>
      <c r="V20" s="220"/>
      <c r="W20" s="220"/>
      <c r="X20" s="218"/>
      <c r="Y20" s="218" t="s">
        <v>31</v>
      </c>
      <c r="Z20" s="220">
        <v>44656.0</v>
      </c>
      <c r="AA20" s="218"/>
      <c r="AB20" s="221"/>
      <c r="AC20" s="218"/>
      <c r="AD20" s="221"/>
      <c r="AE20" s="218"/>
      <c r="AF20" s="218"/>
      <c r="AG20" s="218"/>
      <c r="AH20" s="218"/>
      <c r="AI20" s="218" t="s">
        <v>273</v>
      </c>
      <c r="AJ20" s="218"/>
      <c r="AK20" s="218"/>
      <c r="AL20" s="218"/>
      <c r="AM20" s="218"/>
    </row>
    <row r="21" ht="15.75" customHeight="1">
      <c r="A21" s="211" t="s">
        <v>7109</v>
      </c>
      <c r="B21" s="211" t="s">
        <v>7110</v>
      </c>
      <c r="C21" s="56" t="str">
        <f>VLOOKUP(A21,'import Gümüşhane'!A:P,3,0)</f>
        <v>DOĞRU</v>
      </c>
      <c r="D21" s="211" t="s">
        <v>1364</v>
      </c>
      <c r="E21" s="56">
        <f>VLOOKUP(A21,'import Gümüşhane'!A:P,5,0)</f>
        <v>813</v>
      </c>
      <c r="F21" s="56" t="str">
        <f>VLOOKUP(A21,'import Gümüşhane'!A:P,6,0)</f>
        <v/>
      </c>
      <c r="G21" s="56">
        <f>VLOOKUP(A21,'import Gümüşhane'!A:P,7,0)</f>
        <v>8</v>
      </c>
      <c r="H21" s="56">
        <f>VLOOKUP(A21,'import Gümüşhane'!A:P,8,0)</f>
        <v>4</v>
      </c>
      <c r="I21" s="56">
        <f>VLOOKUP(A21,'import Gümüşhane'!A:P,9,0)</f>
        <v>12</v>
      </c>
      <c r="J21" s="216">
        <f>VLOOKUP(A21,'import Gümüşhane'!A:P,10,0)</f>
        <v>0.67</v>
      </c>
      <c r="K21" s="211" t="s">
        <v>7111</v>
      </c>
      <c r="L21" s="211">
        <v>4.562133802E9</v>
      </c>
      <c r="M21" s="211" t="s">
        <v>1350</v>
      </c>
      <c r="N21" s="211" t="s">
        <v>2322</v>
      </c>
      <c r="O21" s="211" t="s">
        <v>7112</v>
      </c>
      <c r="P21" s="217" t="str">
        <f>VLOOKUP(A21,'import Gümüşhane'!A:P,16,0)</f>
        <v>Geleneksel</v>
      </c>
      <c r="Q21" s="218" t="b">
        <v>0</v>
      </c>
      <c r="R21" s="218" t="s">
        <v>32</v>
      </c>
      <c r="S21" s="218"/>
      <c r="T21" s="218"/>
      <c r="U21" s="218"/>
      <c r="V21" s="220"/>
      <c r="W21" s="220"/>
      <c r="X21" s="218"/>
      <c r="Y21" s="218"/>
      <c r="Z21" s="220"/>
      <c r="AA21" s="218"/>
      <c r="AB21" s="221"/>
      <c r="AC21" s="218"/>
      <c r="AD21" s="221"/>
      <c r="AE21" s="218"/>
      <c r="AF21" s="218"/>
      <c r="AG21" s="218"/>
      <c r="AH21" s="218"/>
      <c r="AI21" s="218"/>
      <c r="AJ21" s="218"/>
      <c r="AK21" s="218"/>
      <c r="AL21" s="218"/>
      <c r="AM21" s="21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21">
    <sortState ref="A1:AM21">
      <sortCondition ref="B1:B21"/>
    </sortState>
  </autoFilter>
  <customSheetViews>
    <customSheetView guid="{E959A17D-0CE5-4661-A05B-04A857C854FE}" filter="1" showAutoFilter="1">
      <autoFilter ref="$A$1:$AM$20">
        <filterColumn colId="2">
          <filters>
            <filter val="DOĞRU"/>
          </filters>
        </filterColumn>
        <filterColumn colId="17">
          <filters>
            <filter val="Randevu Alındı"/>
          </filters>
        </filterColumn>
      </autoFilter>
      <extLst>
        <ext uri="GoogleSheetsCustomDataVersion1">
          <go:sheetsCustomData xmlns:go="http://customooxmlschemas.google.com/" filterViewId="1024277218"/>
        </ext>
      </extLst>
    </customSheetView>
    <customSheetView guid="{F9AEAB3A-D160-4237-86E9-7AC3F76AFAA7}" filter="1" showAutoFilter="1">
      <autoFilter ref="$A$1:$AM$20"/>
      <extLst>
        <ext uri="GoogleSheetsCustomDataVersion1">
          <go:sheetsCustomData xmlns:go="http://customooxmlschemas.google.com/" filterViewId="1024368482"/>
        </ext>
      </extLst>
    </customSheetView>
    <customSheetView guid="{107D2701-B4C5-4D8E-881B-A1C45BCC25D3}" filter="1" showAutoFilter="1">
      <autoFilter ref="$A$1:$AM$20">
        <filterColumn colId="17">
          <filters blank="1">
            <filter val="İleride Randevu Alınacak"/>
            <filter val="Dönüş Yapacak"/>
            <filter val="Çekim İstemiyor"/>
            <filter val="Randevu Alındı"/>
          </filters>
        </filterColumn>
      </autoFilter>
      <extLst>
        <ext uri="GoogleSheetsCustomDataVersion1">
          <go:sheetsCustomData xmlns:go="http://customooxmlschemas.google.com/" filterViewId="1068634435"/>
        </ext>
      </extLst>
    </customSheetView>
    <customSheetView guid="{75ACC345-D437-4A18-A98C-C82EDA43B64B}" filter="1" showAutoFilter="1">
      <autoFilter ref="$A$1:$AM$20"/>
      <extLst>
        <ext uri="GoogleSheetsCustomDataVersion1">
          <go:sheetsCustomData xmlns:go="http://customooxmlschemas.google.com/" filterViewId="107021304"/>
        </ext>
      </extLst>
    </customSheetView>
    <customSheetView guid="{826B5C2F-82F8-4A83-B8BF-E9B6ACB3DAF7}" filter="1" showAutoFilter="1">
      <autoFilter ref="$A$1:$AM$20">
        <sortState ref="A1:AM20">
          <sortCondition ref="N1:N20"/>
          <sortCondition ref="K1:K20"/>
        </sortState>
      </autoFilter>
      <extLst>
        <ext uri="GoogleSheetsCustomDataVersion1">
          <go:sheetsCustomData xmlns:go="http://customooxmlschemas.google.com/" filterViewId="1076395769"/>
        </ext>
      </extLst>
    </customSheetView>
    <customSheetView guid="{F0C01495-497F-49E5-B596-C13007BAE724}" filter="1" showAutoFilter="1">
      <autoFilter ref="$A$1:$AM$20"/>
      <extLst>
        <ext uri="GoogleSheetsCustomDataVersion1">
          <go:sheetsCustomData xmlns:go="http://customooxmlschemas.google.com/" filterViewId="1091605171"/>
        </ext>
      </extLst>
    </customSheetView>
    <customSheetView guid="{04180992-3C2E-4EC5-BE64-C8979336BF13}" filter="1" showAutoFilter="1">
      <autoFilter ref="$A$1:$AM$20"/>
      <extLst>
        <ext uri="GoogleSheetsCustomDataVersion1">
          <go:sheetsCustomData xmlns:go="http://customooxmlschemas.google.com/" filterViewId="1094086573"/>
        </ext>
      </extLst>
    </customSheetView>
    <customSheetView guid="{22418851-8F74-466D-A4F5-78B66BCC49B7}" filter="1" showAutoFilter="1">
      <autoFilter ref="$A$1:$AM$20">
        <filterColumn colId="17">
          <filters/>
        </filterColumn>
        <sortState ref="A1:AM20">
          <sortCondition ref="K1:K20"/>
          <sortCondition ref="N1:N20"/>
        </sortState>
      </autoFilter>
      <extLst>
        <ext uri="GoogleSheetsCustomDataVersion1">
          <go:sheetsCustomData xmlns:go="http://customooxmlschemas.google.com/" filterViewId="11116775"/>
        </ext>
      </extLst>
    </customSheetView>
    <customSheetView guid="{F0E61D96-AB20-4230-ACCF-4B4D22FFFE47}" filter="1" showAutoFilter="1">
      <autoFilter ref="$A$1:$AM$20"/>
      <extLst>
        <ext uri="GoogleSheetsCustomDataVersion1">
          <go:sheetsCustomData xmlns:go="http://customooxmlschemas.google.com/" filterViewId="1117050788"/>
        </ext>
      </extLst>
    </customSheetView>
    <customSheetView guid="{F258BB22-60F0-4BBE-A0AC-BE3A6B532C0C}" filter="1" showAutoFilter="1">
      <autoFilter ref="$A$1:$AM$20"/>
      <extLst>
        <ext uri="GoogleSheetsCustomDataVersion1">
          <go:sheetsCustomData xmlns:go="http://customooxmlschemas.google.com/" filterViewId="1136951705"/>
        </ext>
      </extLst>
    </customSheetView>
    <customSheetView guid="{2C4DB838-F0FF-4B41-A3A0-3A08DAA326AE}" filter="1" showAutoFilter="1">
      <autoFilter ref="$A$1:$AM$20"/>
      <extLst>
        <ext uri="GoogleSheetsCustomDataVersion1">
          <go:sheetsCustomData xmlns:go="http://customooxmlschemas.google.com/" filterViewId="1146460646"/>
        </ext>
      </extLst>
    </customSheetView>
    <customSheetView guid="{DFAC73A3-4868-4F60-9225-D08D2F756E69}" filter="1" showAutoFilter="1">
      <autoFilter ref="$A$1:$AM$20"/>
      <extLst>
        <ext uri="GoogleSheetsCustomDataVersion1">
          <go:sheetsCustomData xmlns:go="http://customooxmlschemas.google.com/" filterViewId="1153781127"/>
        </ext>
      </extLst>
    </customSheetView>
    <customSheetView guid="{A8D0FC3A-BA29-4FA2-961F-27795F9DD11D}" filter="1" showAutoFilter="1">
      <autoFilter ref="$A$1:$AM$20">
        <filterColumn colId="2">
          <filters>
            <filter val="DOĞRU"/>
          </filters>
        </filterColumn>
      </autoFilter>
      <extLst>
        <ext uri="GoogleSheetsCustomDataVersion1">
          <go:sheetsCustomData xmlns:go="http://customooxmlschemas.google.com/" filterViewId="1158325473"/>
        </ext>
      </extLst>
    </customSheetView>
    <customSheetView guid="{16BB5BDF-22F8-4AC2-80EC-8A2B57121808}" filter="1" showAutoFilter="1">
      <autoFilter ref="$A$1:$AM$20"/>
      <extLst>
        <ext uri="GoogleSheetsCustomDataVersion1">
          <go:sheetsCustomData xmlns:go="http://customooxmlschemas.google.com/" filterViewId="1193073358"/>
        </ext>
      </extLst>
    </customSheetView>
    <customSheetView guid="{5D9B2B0B-5AAB-42D0-B91B-65758FE1A5A2}" filter="1" showAutoFilter="1">
      <autoFilter ref="$A$1:$AM$20">
        <filterColumn colId="17">
          <filters blank="1">
            <filter val="İleride Randevu Alınacak"/>
            <filter val="Dönüş Yapacak"/>
            <filter val="Çekim İstemiyor"/>
            <filter val="Randevu Alındı"/>
          </filters>
        </filterColumn>
        <sortState ref="A1:AM20">
          <sortCondition ref="K1:K20"/>
        </sortState>
      </autoFilter>
      <extLst>
        <ext uri="GoogleSheetsCustomDataVersion1">
          <go:sheetsCustomData xmlns:go="http://customooxmlschemas.google.com/" filterViewId="1198803527"/>
        </ext>
      </extLst>
    </customSheetView>
    <customSheetView guid="{5623EF6C-5B98-4604-A0B5-D159B226DA66}" filter="1" showAutoFilter="1">
      <autoFilter ref="$A$1:$AM$20">
        <filterColumn colId="17">
          <filters blank="1">
            <filter val="İleride Randevu Alınacak"/>
            <filter val="Dönüş Yapacak"/>
            <filter val="Çekim İstemiyor"/>
          </filters>
        </filterColumn>
        <filterColumn colId="20">
          <filters blank="1">
            <filter val="05524123008 yalçın beydönüş saglayacak"/>
            <filter val="ramazandan sonra çekim istiyor kendisi şuan şehir dışında"/>
            <filter val="5308502529"/>
            <filter val="yetkili yok akşam arayın dedi"/>
            <filter val="Ramazandan sonra olabilir dedi"/>
            <filter val="daha önce numara vermiştim dedi yetkili işletmede yok"/>
            <filter val="yetkili işletmede yok"/>
            <filter val="maliyetli olurmus urunum çok dedi"/>
            <filter val="Ferhat beyın numarası verildi"/>
            <filter val="yetkili iftardan önce gelirmiş numarasını paylaşmadılar"/>
            <filter val="ramazanda kapalılarmış"/>
          </filters>
        </filterColumn>
        <sortState ref="A1:AM20">
          <sortCondition ref="N1:N20"/>
        </sortState>
      </autoFilter>
      <extLst>
        <ext uri="GoogleSheetsCustomDataVersion1">
          <go:sheetsCustomData xmlns:go="http://customooxmlschemas.google.com/" filterViewId="1200101842"/>
        </ext>
      </extLst>
    </customSheetView>
    <customSheetView guid="{8DC08D02-2EB4-4C50-BD17-9B31F8EF3984}" filter="1" showAutoFilter="1">
      <autoFilter ref="$A$1:$AM$20">
        <sortState ref="A1:AM20">
          <sortCondition ref="N1:N20"/>
        </sortState>
      </autoFilter>
      <extLst>
        <ext uri="GoogleSheetsCustomDataVersion1">
          <go:sheetsCustomData xmlns:go="http://customooxmlschemas.google.com/" filterViewId="1221887504"/>
        </ext>
      </extLst>
    </customSheetView>
    <customSheetView guid="{E902786F-32A1-4CB1-9858-04E7B4E921F7}" filter="1" showAutoFilter="1">
      <autoFilter ref="$A$1:$AM$20">
        <filterColumn colId="17">
          <filters blank="1">
            <filter val="İleride Randevu Alınacak"/>
            <filter val="Dönüş Yapacak"/>
            <filter val="Çekim İstemiyor"/>
          </filters>
        </filterColumn>
        <sortState ref="A1:AM20">
          <sortCondition ref="K1:K20"/>
        </sortState>
      </autoFilter>
      <extLst>
        <ext uri="GoogleSheetsCustomDataVersion1">
          <go:sheetsCustomData xmlns:go="http://customooxmlschemas.google.com/" filterViewId="1240744879"/>
        </ext>
      </extLst>
    </customSheetView>
    <customSheetView guid="{A1309439-B9AC-4764-966B-77DB2E40BC70}" filter="1" showAutoFilter="1">
      <autoFilter ref="$A$1:$AM$20">
        <filterColumn colId="2">
          <filters>
            <filter val="DOĞRU"/>
          </filters>
        </filterColumn>
      </autoFilter>
      <extLst>
        <ext uri="GoogleSheetsCustomDataVersion1">
          <go:sheetsCustomData xmlns:go="http://customooxmlschemas.google.com/" filterViewId="126025614"/>
        </ext>
      </extLst>
    </customSheetView>
    <customSheetView guid="{CC0842B8-9E5C-4EE9-B7A6-5A660CF14589}" filter="1" showAutoFilter="1">
      <autoFilter ref="$A$1:$AM$20">
        <sortState ref="A1:AM20">
          <sortCondition ref="N1:N20"/>
          <sortCondition ref="K1:K20"/>
        </sortState>
      </autoFilter>
      <extLst>
        <ext uri="GoogleSheetsCustomDataVersion1">
          <go:sheetsCustomData xmlns:go="http://customooxmlschemas.google.com/" filterViewId="1270221019"/>
        </ext>
      </extLst>
    </customSheetView>
    <customSheetView guid="{80D4D1B2-F134-46A9-932C-7FAAD9F07B08}" filter="1" showAutoFilter="1">
      <autoFilter ref="$A$1:$AM$20"/>
      <extLst>
        <ext uri="GoogleSheetsCustomDataVersion1">
          <go:sheetsCustomData xmlns:go="http://customooxmlschemas.google.com/" filterViewId="1277210370"/>
        </ext>
      </extLst>
    </customSheetView>
    <customSheetView guid="{062F7B9A-0EF1-4688-83CF-59FE7F6E7E36}" filter="1" showAutoFilter="1">
      <autoFilter ref="$A$1:$AM$20">
        <filterColumn colId="2">
          <filters>
            <filter val="DOĞRU"/>
          </filters>
        </filterColumn>
        <filterColumn colId="17">
          <filters blank="1">
            <filter val="İleride Randevu Alınacak"/>
            <filter val="Dönüş Yapacak"/>
            <filter val="Çekim İstemiyor"/>
          </filters>
        </filterColumn>
        <sortState ref="A1:AM20">
          <sortCondition ref="K1:K20"/>
        </sortState>
      </autoFilter>
      <extLst>
        <ext uri="GoogleSheetsCustomDataVersion1">
          <go:sheetsCustomData xmlns:go="http://customooxmlschemas.google.com/" filterViewId="1304599483"/>
        </ext>
      </extLst>
    </customSheetView>
    <customSheetView guid="{49AA3C97-E5C4-4599-9AFB-A9AD4EA80939}" filter="1" showAutoFilter="1">
      <autoFilter ref="$A$1:$AM$20">
        <sortState ref="A1:AM20">
          <sortCondition ref="N1:N20"/>
        </sortState>
      </autoFilter>
      <extLst>
        <ext uri="GoogleSheetsCustomDataVersion1">
          <go:sheetsCustomData xmlns:go="http://customooxmlschemas.google.com/" filterViewId="1312238853"/>
        </ext>
      </extLst>
    </customSheetView>
    <customSheetView guid="{E0E092A5-F0A3-4F6E-9FBD-5D34754EBF57}" filter="1" showAutoFilter="1">
      <autoFilter ref="$A$1:$AM$20"/>
      <extLst>
        <ext uri="GoogleSheetsCustomDataVersion1">
          <go:sheetsCustomData xmlns:go="http://customooxmlschemas.google.com/" filterViewId="133797978"/>
        </ext>
      </extLst>
    </customSheetView>
    <customSheetView guid="{1E41AD2E-DB09-4E95-A178-F1057417E5C2}" filter="1" showAutoFilter="1">
      <autoFilter ref="$A$1:$AM$20"/>
      <extLst>
        <ext uri="GoogleSheetsCustomDataVersion1">
          <go:sheetsCustomData xmlns:go="http://customooxmlschemas.google.com/" filterViewId="1369757088"/>
        </ext>
      </extLst>
    </customSheetView>
    <customSheetView guid="{C7EF5F18-1745-4B10-A52F-417C3EF17F8B}" filter="1" showAutoFilter="1">
      <autoFilter ref="$A$1:$AM$20"/>
      <extLst>
        <ext uri="GoogleSheetsCustomDataVersion1">
          <go:sheetsCustomData xmlns:go="http://customooxmlschemas.google.com/" filterViewId="1374065431"/>
        </ext>
      </extLst>
    </customSheetView>
    <customSheetView guid="{F5E017FA-8C44-4A75-950E-3F4DE4BB225C}" filter="1" showAutoFilter="1">
      <autoFilter ref="$A$1:$AM$20">
        <sortState ref="A1:AM20">
          <sortCondition ref="N1:N20"/>
        </sortState>
      </autoFilter>
      <extLst>
        <ext uri="GoogleSheetsCustomDataVersion1">
          <go:sheetsCustomData xmlns:go="http://customooxmlschemas.google.com/" filterViewId="1382045350"/>
        </ext>
      </extLst>
    </customSheetView>
    <customSheetView guid="{EA931565-80C8-4CF6-B0E6-F3DF84760FD0}" filter="1" showAutoFilter="1">
      <autoFilter ref="$U$6:$U$7"/>
      <extLst>
        <ext uri="GoogleSheetsCustomDataVersion1">
          <go:sheetsCustomData xmlns:go="http://customooxmlschemas.google.com/" filterViewId="1403495806"/>
        </ext>
      </extLst>
    </customSheetView>
    <customSheetView guid="{F2CA5565-C5DF-4B3A-BFDE-E4F5E784D1B1}" filter="1" showAutoFilter="1">
      <autoFilter ref="$A$1:$AM$20">
        <sortState ref="A1:AM20">
          <sortCondition ref="N1:N20"/>
        </sortState>
      </autoFilter>
      <extLst>
        <ext uri="GoogleSheetsCustomDataVersion1">
          <go:sheetsCustomData xmlns:go="http://customooxmlschemas.google.com/" filterViewId="14042952"/>
        </ext>
      </extLst>
    </customSheetView>
    <customSheetView guid="{B6C08CCD-62AF-4E70-86C6-988A7DA76381}" filter="1" showAutoFilter="1">
      <autoFilter ref="$A$1:$AM$20"/>
      <extLst>
        <ext uri="GoogleSheetsCustomDataVersion1">
          <go:sheetsCustomData xmlns:go="http://customooxmlschemas.google.com/" filterViewId="140633540"/>
        </ext>
      </extLst>
    </customSheetView>
    <customSheetView guid="{DACBCF67-C16F-4C96-89F6-16EE58582F70}" filter="1" showAutoFilter="1">
      <autoFilter ref="$A$1:$AM$20">
        <filterColumn colId="2">
          <filters>
            <filter val="DOĞRU"/>
          </filters>
        </filterColumn>
        <filterColumn colId="17">
          <filters blank="1"/>
        </filterColumn>
      </autoFilter>
      <extLst>
        <ext uri="GoogleSheetsCustomDataVersion1">
          <go:sheetsCustomData xmlns:go="http://customooxmlschemas.google.com/" filterViewId="1409505600"/>
        </ext>
      </extLst>
    </customSheetView>
    <customSheetView guid="{813CEA2F-06C7-4DBA-A76D-803B78CB19E5}" filter="1" showAutoFilter="1">
      <autoFilter ref="$A$1:$AM$20"/>
      <extLst>
        <ext uri="GoogleSheetsCustomDataVersion1">
          <go:sheetsCustomData xmlns:go="http://customooxmlschemas.google.com/" filterViewId="1438727397"/>
        </ext>
      </extLst>
    </customSheetView>
    <customSheetView guid="{7D419FEE-D95D-49BB-BDEA-083C1C30C38D}" filter="1" showAutoFilter="1">
      <autoFilter ref="$A$1:$AM$20">
        <filterColumn colId="2">
          <filters>
            <filter val="DOĞRU"/>
          </filters>
        </filterColumn>
        <filterColumn colId="17">
          <filters blank="1">
            <filter val="İleride Randevu Alınacak"/>
            <filter val="Dönüş Yapacak"/>
            <filter val="Çekim İstemiyor"/>
            <filter val="Randevu Alındı"/>
          </filters>
        </filterColumn>
        <sortState ref="A1:AM20">
          <sortCondition ref="K1:K20"/>
        </sortState>
      </autoFilter>
      <extLst>
        <ext uri="GoogleSheetsCustomDataVersion1">
          <go:sheetsCustomData xmlns:go="http://customooxmlschemas.google.com/" filterViewId="1438772523"/>
        </ext>
      </extLst>
    </customSheetView>
    <customSheetView guid="{6C1F6731-4403-4EDB-A677-C4CD79764C62}" filter="1" showAutoFilter="1">
      <autoFilter ref="$A$1:$AM$20"/>
      <extLst>
        <ext uri="GoogleSheetsCustomDataVersion1">
          <go:sheetsCustomData xmlns:go="http://customooxmlschemas.google.com/" filterViewId="1456000907"/>
        </ext>
      </extLst>
    </customSheetView>
    <customSheetView guid="{0BFE5C98-04ED-4BB9-A7E2-AA415104ADF0}" filter="1" showAutoFilter="1">
      <autoFilter ref="$A$1:$AM$20"/>
      <extLst>
        <ext uri="GoogleSheetsCustomDataVersion1">
          <go:sheetsCustomData xmlns:go="http://customooxmlschemas.google.com/" filterViewId="1456767908"/>
        </ext>
      </extLst>
    </customSheetView>
    <customSheetView guid="{90969EC7-12F2-4D7C-BCAC-81AE3D66190B}" filter="1" showAutoFilter="1">
      <autoFilter ref="$A$1:$AM$20">
        <sortState ref="A1:AM20">
          <sortCondition ref="P1:P20"/>
          <sortCondition ref="O1:O20"/>
          <sortCondition ref="N1:N20"/>
          <sortCondition ref="K1:K20"/>
        </sortState>
      </autoFilter>
      <extLst>
        <ext uri="GoogleSheetsCustomDataVersion1">
          <go:sheetsCustomData xmlns:go="http://customooxmlschemas.google.com/" filterViewId="1458436738"/>
        </ext>
      </extLst>
    </customSheetView>
    <customSheetView guid="{637056B8-5B20-49B8-9AF4-8B5282DBD557}" filter="1" showAutoFilter="1">
      <autoFilter ref="$U$6:$U$9"/>
      <extLst>
        <ext uri="GoogleSheetsCustomDataVersion1">
          <go:sheetsCustomData xmlns:go="http://customooxmlschemas.google.com/" filterViewId="1468837245"/>
        </ext>
      </extLst>
    </customSheetView>
    <customSheetView guid="{7FB47723-A78F-4F14-B259-8C317960BB2E}" filter="1" showAutoFilter="1">
      <autoFilter ref="$A$1:$AM$20">
        <filterColumn colId="2">
          <filters>
            <filter val="DOĞRU"/>
          </filters>
        </filterColumn>
      </autoFilter>
      <extLst>
        <ext uri="GoogleSheetsCustomDataVersion1">
          <go:sheetsCustomData xmlns:go="http://customooxmlschemas.google.com/" filterViewId="1472126"/>
        </ext>
      </extLst>
    </customSheetView>
    <customSheetView guid="{1D9695A0-7035-4BCE-A7C3-F76DADA0D228}" filter="1" showAutoFilter="1">
      <autoFilter ref="$A$1:$AM$20">
        <sortState ref="A1:AM20">
          <sortCondition ref="N1:N20"/>
        </sortState>
      </autoFilter>
      <extLst>
        <ext uri="GoogleSheetsCustomDataVersion1">
          <go:sheetsCustomData xmlns:go="http://customooxmlschemas.google.com/" filterViewId="1497741918"/>
        </ext>
      </extLst>
    </customSheetView>
    <customSheetView guid="{065C6842-6D87-4E0A-82DC-3CF83A417642}" filter="1" showAutoFilter="1">
      <autoFilter ref="$A$1:$AM$20">
        <filterColumn colId="2">
          <filters>
            <filter val="DOĞRU"/>
          </filters>
        </filterColumn>
        <filterColumn colId="17">
          <filters blank="1">
            <filter val="İleride Randevu Alınacak"/>
            <filter val="Dönüş Yapacak"/>
            <filter val="Çekim İstemiyor"/>
          </filters>
        </filterColumn>
      </autoFilter>
      <extLst>
        <ext uri="GoogleSheetsCustomDataVersion1">
          <go:sheetsCustomData xmlns:go="http://customooxmlschemas.google.com/" filterViewId="1528568900"/>
        </ext>
      </extLst>
    </customSheetView>
    <customSheetView guid="{D0C55AEB-D656-42CC-BE42-5BCE656DBF10}" filter="1" showAutoFilter="1">
      <autoFilter ref="$A$1:$AM$20">
        <filterColumn colId="2">
          <filters>
            <filter val="DOĞRU"/>
          </filters>
        </filterColumn>
      </autoFilter>
      <extLst>
        <ext uri="GoogleSheetsCustomDataVersion1">
          <go:sheetsCustomData xmlns:go="http://customooxmlschemas.google.com/" filterViewId="1539734710"/>
        </ext>
      </extLst>
    </customSheetView>
    <customSheetView guid="{8E33E3CF-8600-42BF-ADC5-F4BBDDBB6AE5}" filter="1" showAutoFilter="1">
      <autoFilter ref="$A$1:$AM$20"/>
      <extLst>
        <ext uri="GoogleSheetsCustomDataVersion1">
          <go:sheetsCustomData xmlns:go="http://customooxmlschemas.google.com/" filterViewId="1540700909"/>
        </ext>
      </extLst>
    </customSheetView>
    <customSheetView guid="{E143A6DD-FDA2-4E13-941A-BD79924E5B8F}" filter="1" showAutoFilter="1">
      <autoFilter ref="$A$1:$AM$20">
        <filterColumn colId="2">
          <filters>
            <filter val="DOĞRU"/>
          </filters>
        </filterColumn>
        <filterColumn colId="17">
          <filters blank="1">
            <filter val="İleride Randevu Alınacak"/>
            <filter val="Dönüş Yapacak"/>
            <filter val="Çekim İstemiyor"/>
            <filter val="Randevu Alındı"/>
          </filters>
        </filterColumn>
        <sortState ref="A1:AM20">
          <sortCondition ref="K1:K20"/>
        </sortState>
      </autoFilter>
      <extLst>
        <ext uri="GoogleSheetsCustomDataVersion1">
          <go:sheetsCustomData xmlns:go="http://customooxmlschemas.google.com/" filterViewId="1552296810"/>
        </ext>
      </extLst>
    </customSheetView>
    <customSheetView guid="{70485AAB-09A1-48BB-8F17-B8B7DF792DC7}" filter="1" showAutoFilter="1">
      <autoFilter ref="$A$1:$AM$20"/>
      <extLst>
        <ext uri="GoogleSheetsCustomDataVersion1">
          <go:sheetsCustomData xmlns:go="http://customooxmlschemas.google.com/" filterViewId="1558667932"/>
        </ext>
      </extLst>
    </customSheetView>
    <customSheetView guid="{4E283709-B3AB-4124-9678-6D80AE9D1B43}" filter="1" showAutoFilter="1">
      <autoFilter ref="$A$1:$AM$20"/>
      <extLst>
        <ext uri="GoogleSheetsCustomDataVersion1">
          <go:sheetsCustomData xmlns:go="http://customooxmlschemas.google.com/" filterViewId="1560103607"/>
        </ext>
      </extLst>
    </customSheetView>
    <customSheetView guid="{379B3644-2E47-43C1-98AA-99A1C8B98001}" filter="1" showAutoFilter="1">
      <autoFilter ref="$A$1:$AM$20"/>
      <extLst>
        <ext uri="GoogleSheetsCustomDataVersion1">
          <go:sheetsCustomData xmlns:go="http://customooxmlschemas.google.com/" filterViewId="1579771781"/>
        </ext>
      </extLst>
    </customSheetView>
    <customSheetView guid="{C7B32497-0771-40B3-99FF-731119242954}" filter="1" showAutoFilter="1">
      <autoFilter ref="$A$1:$AM$20"/>
      <extLst>
        <ext uri="GoogleSheetsCustomDataVersion1">
          <go:sheetsCustomData xmlns:go="http://customooxmlschemas.google.com/" filterViewId="1605414233"/>
        </ext>
      </extLst>
    </customSheetView>
    <customSheetView guid="{598D9987-2757-4AFA-BD32-EE0E482ECDBF}" filter="1" showAutoFilter="1">
      <autoFilter ref="$A$1:$AM$20"/>
      <extLst>
        <ext uri="GoogleSheetsCustomDataVersion1">
          <go:sheetsCustomData xmlns:go="http://customooxmlschemas.google.com/" filterViewId="1641548253"/>
        </ext>
      </extLst>
    </customSheetView>
    <customSheetView guid="{6A4357B6-94C6-4DCF-9C41-62F9360B87B3}" filter="1" showAutoFilter="1">
      <autoFilter ref="$A$1:$AM$20"/>
      <extLst>
        <ext uri="GoogleSheetsCustomDataVersion1">
          <go:sheetsCustomData xmlns:go="http://customooxmlschemas.google.com/" filterViewId="1672080044"/>
        </ext>
      </extLst>
    </customSheetView>
    <customSheetView guid="{76D3B64D-D469-49ED-A62B-986EFE8E19C4}" filter="1" showAutoFilter="1">
      <autoFilter ref="$A$1:$AM$20">
        <sortState ref="A1:AM20">
          <sortCondition ref="N1:N20"/>
        </sortState>
      </autoFilter>
      <extLst>
        <ext uri="GoogleSheetsCustomDataVersion1">
          <go:sheetsCustomData xmlns:go="http://customooxmlschemas.google.com/" filterViewId="1677681785"/>
        </ext>
      </extLst>
    </customSheetView>
    <customSheetView guid="{C646A3DA-FF81-4D0A-A0AE-7B0FFADD6871}" filter="1" showAutoFilter="1">
      <autoFilter ref="$A$1:$AM$20">
        <sortState ref="A1:AM20">
          <sortCondition ref="N1:N20"/>
        </sortState>
      </autoFilter>
      <extLst>
        <ext uri="GoogleSheetsCustomDataVersion1">
          <go:sheetsCustomData xmlns:go="http://customooxmlschemas.google.com/" filterViewId="1700675895"/>
        </ext>
      </extLst>
    </customSheetView>
    <customSheetView guid="{132EDAC1-9FB7-4233-A7EE-1163655559BF}" filter="1" showAutoFilter="1">
      <autoFilter ref="$A$1:$AM$20">
        <filterColumn colId="2">
          <filters>
            <filter val="DOĞRU"/>
          </filters>
        </filterColumn>
      </autoFilter>
      <extLst>
        <ext uri="GoogleSheetsCustomDataVersion1">
          <go:sheetsCustomData xmlns:go="http://customooxmlschemas.google.com/" filterViewId="1715404762"/>
        </ext>
      </extLst>
    </customSheetView>
    <customSheetView guid="{9DE9FE84-2B0C-4445-A3C0-EAAE638725A9}" filter="1" showAutoFilter="1">
      <autoFilter ref="$A$1:$AM$20">
        <filterColumn colId="17">
          <filters blank="1">
            <filter val="İleride Randevu Alınacak"/>
            <filter val="Dönüş Yapacak"/>
            <filter val="Çekim İstemiyor"/>
            <filter val="Randevu Alındı"/>
          </filters>
        </filterColumn>
      </autoFilter>
      <extLst>
        <ext uri="GoogleSheetsCustomDataVersion1">
          <go:sheetsCustomData xmlns:go="http://customooxmlschemas.google.com/" filterViewId="1731692078"/>
        </ext>
      </extLst>
    </customSheetView>
    <customSheetView guid="{DDB86521-93A7-4A40-803D-E518BEF6CBF4}" filter="1" showAutoFilter="1">
      <autoFilter ref="$A$1:$AM$20">
        <filterColumn colId="2">
          <filters>
            <filter val="DOĞRU"/>
          </filters>
        </filterColumn>
        <sortState ref="A1:AM20">
          <sortCondition ref="B1:B20"/>
        </sortState>
      </autoFilter>
      <extLst>
        <ext uri="GoogleSheetsCustomDataVersion1">
          <go:sheetsCustomData xmlns:go="http://customooxmlschemas.google.com/" filterViewId="1761107209"/>
        </ext>
      </extLst>
    </customSheetView>
    <customSheetView guid="{29636570-62B0-4426-8DC1-52606F33A43C}" filter="1" showAutoFilter="1">
      <autoFilter ref="$A$1:$AM$20"/>
      <extLst>
        <ext uri="GoogleSheetsCustomDataVersion1">
          <go:sheetsCustomData xmlns:go="http://customooxmlschemas.google.com/" filterViewId="1767599067"/>
        </ext>
      </extLst>
    </customSheetView>
    <customSheetView guid="{189BEB63-0BB9-407C-84FB-B07E15A2CD11}" filter="1" showAutoFilter="1">
      <autoFilter ref="$A$1:$AM$20">
        <sortState ref="A1:AM20">
          <sortCondition ref="N1:N20"/>
          <sortCondition ref="K1:K20"/>
        </sortState>
      </autoFilter>
      <extLst>
        <ext uri="GoogleSheetsCustomDataVersion1">
          <go:sheetsCustomData xmlns:go="http://customooxmlschemas.google.com/" filterViewId="179380877"/>
        </ext>
      </extLst>
    </customSheetView>
    <customSheetView guid="{413EA9A2-71D6-496D-85D9-2D59EEFE7978}" filter="1" showAutoFilter="1">
      <autoFilter ref="$A$1:$AM$20">
        <sortState ref="A1:AM20">
          <sortCondition ref="N1:N20"/>
          <sortCondition ref="K1:K20"/>
        </sortState>
      </autoFilter>
      <extLst>
        <ext uri="GoogleSheetsCustomDataVersion1">
          <go:sheetsCustomData xmlns:go="http://customooxmlschemas.google.com/" filterViewId="1812498563"/>
        </ext>
      </extLst>
    </customSheetView>
    <customSheetView guid="{03D20405-6399-48EC-B955-2A77FF822F55}" filter="1" showAutoFilter="1">
      <autoFilter ref="$A$1:$AM$20"/>
      <extLst>
        <ext uri="GoogleSheetsCustomDataVersion1">
          <go:sheetsCustomData xmlns:go="http://customooxmlschemas.google.com/" filterViewId="1813167709"/>
        </ext>
      </extLst>
    </customSheetView>
    <customSheetView guid="{425BD446-77F2-4D02-B881-E1C6CC7E1F38}" filter="1" showAutoFilter="1">
      <autoFilter ref="$A$1:$AM$20">
        <filterColumn colId="2">
          <filters>
            <filter val="DOĞRU"/>
          </filters>
        </filterColumn>
      </autoFilter>
      <extLst>
        <ext uri="GoogleSheetsCustomDataVersion1">
          <go:sheetsCustomData xmlns:go="http://customooxmlschemas.google.com/" filterViewId="1827669316"/>
        </ext>
      </extLst>
    </customSheetView>
    <customSheetView guid="{452EAD00-B952-4F5A-AB33-C29894CDF850}" filter="1" showAutoFilter="1">
      <autoFilter ref="$A$1:$AM$20">
        <sortState ref="A1:AM20">
          <sortCondition ref="O1:O20"/>
          <sortCondition ref="N1:N20"/>
          <sortCondition ref="K1:K20"/>
        </sortState>
      </autoFilter>
      <extLst>
        <ext uri="GoogleSheetsCustomDataVersion1">
          <go:sheetsCustomData xmlns:go="http://customooxmlschemas.google.com/" filterViewId="1839568810"/>
        </ext>
      </extLst>
    </customSheetView>
    <customSheetView guid="{E7C36950-A639-45ED-9E72-DC5211E6A736}" filter="1" showAutoFilter="1">
      <autoFilter ref="$A$1:$AM$20"/>
      <extLst>
        <ext uri="GoogleSheetsCustomDataVersion1">
          <go:sheetsCustomData xmlns:go="http://customooxmlschemas.google.com/" filterViewId="1857063371"/>
        </ext>
      </extLst>
    </customSheetView>
    <customSheetView guid="{9FF8C76E-C941-4750-A051-A0AA3C04F00F}" filter="1" showAutoFilter="1">
      <autoFilter ref="$A$1:$AM$20">
        <filterColumn colId="2">
          <filters>
            <filter val="DOĞRU"/>
          </filters>
        </filterColumn>
      </autoFilter>
      <extLst>
        <ext uri="GoogleSheetsCustomDataVersion1">
          <go:sheetsCustomData xmlns:go="http://customooxmlschemas.google.com/" filterViewId="185903972"/>
        </ext>
      </extLst>
    </customSheetView>
    <customSheetView guid="{EF441925-3815-430F-BF96-4CEF6F78AA99}" filter="1" showAutoFilter="1">
      <autoFilter ref="$A$1:$AM$20">
        <sortState ref="A1:AM20">
          <sortCondition ref="K1:K20"/>
        </sortState>
      </autoFilter>
      <extLst>
        <ext uri="GoogleSheetsCustomDataVersion1">
          <go:sheetsCustomData xmlns:go="http://customooxmlschemas.google.com/" filterViewId="1901903677"/>
        </ext>
      </extLst>
    </customSheetView>
    <customSheetView guid="{B2873826-330C-443F-9286-336C4089F483}" filter="1" showAutoFilter="1">
      <autoFilter ref="$A$1:$AM$20"/>
      <extLst>
        <ext uri="GoogleSheetsCustomDataVersion1">
          <go:sheetsCustomData xmlns:go="http://customooxmlschemas.google.com/" filterViewId="1906326408"/>
        </ext>
      </extLst>
    </customSheetView>
    <customSheetView guid="{908ABFD1-B0B9-4935-B110-881C96CB5801}" filter="1" showAutoFilter="1">
      <autoFilter ref="$A$1:$AM$20"/>
      <extLst>
        <ext uri="GoogleSheetsCustomDataVersion1">
          <go:sheetsCustomData xmlns:go="http://customooxmlschemas.google.com/" filterViewId="1919478129"/>
        </ext>
      </extLst>
    </customSheetView>
    <customSheetView guid="{8F8218E1-1B5A-4395-8F52-B3937A1A4BD5}" filter="1" showAutoFilter="1">
      <autoFilter ref="$A$1:$AM$20"/>
      <extLst>
        <ext uri="GoogleSheetsCustomDataVersion1">
          <go:sheetsCustomData xmlns:go="http://customooxmlschemas.google.com/" filterViewId="1922843635"/>
        </ext>
      </extLst>
    </customSheetView>
    <customSheetView guid="{129D85F8-9FE5-4C76-9F55-147A799D099B}" filter="1" showAutoFilter="1">
      <autoFilter ref="$A$1:$AM$20">
        <filterColumn colId="9">
          <filters>
            <filter val="5%"/>
            <filter val="37%"/>
            <filter val="47%"/>
            <filter val="3%"/>
            <filter val="0%"/>
            <filter val="91%"/>
            <filter val="90%"/>
            <filter val="29%"/>
          </filters>
        </filterColumn>
        <sortState ref="A1:AM20">
          <sortCondition ref="O1:O20"/>
        </sortState>
      </autoFilter>
      <extLst>
        <ext uri="GoogleSheetsCustomDataVersion1">
          <go:sheetsCustomData xmlns:go="http://customooxmlschemas.google.com/" filterViewId="1959217357"/>
        </ext>
      </extLst>
    </customSheetView>
    <customSheetView guid="{44C3503F-75E3-4B66-AEA6-8B2C0D004DD6}" filter="1" showAutoFilter="1">
      <autoFilter ref="$A$1:$AM$20">
        <filterColumn colId="2">
          <filters>
            <filter val="DOĞRU"/>
          </filters>
        </filterColumn>
      </autoFilter>
      <extLst>
        <ext uri="GoogleSheetsCustomDataVersion1">
          <go:sheetsCustomData xmlns:go="http://customooxmlschemas.google.com/" filterViewId="1999904604"/>
        </ext>
      </extLst>
    </customSheetView>
    <customSheetView guid="{9D4CF9A5-C08B-40A1-806F-FEEC45D646B1}" filter="1" showAutoFilter="1">
      <autoFilter ref="$A$1:$AM$20">
        <sortState ref="A1:AM20">
          <sortCondition ref="K1:K20"/>
        </sortState>
      </autoFilter>
      <extLst>
        <ext uri="GoogleSheetsCustomDataVersion1">
          <go:sheetsCustomData xmlns:go="http://customooxmlschemas.google.com/" filterViewId="2022126688"/>
        </ext>
      </extLst>
    </customSheetView>
    <customSheetView guid="{086FC042-A6F6-4A31-ACCA-7B264E50385E}" filter="1" showAutoFilter="1">
      <autoFilter ref="$A$1:$AM$20"/>
      <extLst>
        <ext uri="GoogleSheetsCustomDataVersion1">
          <go:sheetsCustomData xmlns:go="http://customooxmlschemas.google.com/" filterViewId="2057048437"/>
        </ext>
      </extLst>
    </customSheetView>
    <customSheetView guid="{1C4CEC3D-B3F6-4BA9-ABE7-F81B89E1D0D7}" filter="1" showAutoFilter="1">
      <autoFilter ref="$A$1:$AM$20">
        <filterColumn colId="9">
          <filters>
            <filter val="5%"/>
            <filter val="37%"/>
            <filter val="47%"/>
            <filter val="3%"/>
            <filter val="1%"/>
            <filter val="0%"/>
            <filter val="91%"/>
            <filter val="90%"/>
            <filter val="29%"/>
          </filters>
        </filterColumn>
        <sortState ref="A1:AM20">
          <sortCondition ref="J1:J20"/>
          <sortCondition ref="N1:N20"/>
        </sortState>
      </autoFilter>
      <extLst>
        <ext uri="GoogleSheetsCustomDataVersion1">
          <go:sheetsCustomData xmlns:go="http://customooxmlschemas.google.com/" filterViewId="2058100260"/>
        </ext>
      </extLst>
    </customSheetView>
    <customSheetView guid="{1F8C8F24-9343-44D7-BBD8-A1D085827BA2}" filter="1" showAutoFilter="1">
      <autoFilter ref="$A$1:$AM$20">
        <sortState ref="A1:AM20">
          <sortCondition ref="N1:N20"/>
        </sortState>
      </autoFilter>
      <extLst>
        <ext uri="GoogleSheetsCustomDataVersion1">
          <go:sheetsCustomData xmlns:go="http://customooxmlschemas.google.com/" filterViewId="2060277469"/>
        </ext>
      </extLst>
    </customSheetView>
    <customSheetView guid="{54D36A72-D424-4E2B-A5A1-825A3C1E58EC}" filter="1" showAutoFilter="1">
      <autoFilter ref="$A$1:$AM$20"/>
      <extLst>
        <ext uri="GoogleSheetsCustomDataVersion1">
          <go:sheetsCustomData xmlns:go="http://customooxmlschemas.google.com/" filterViewId="2071229530"/>
        </ext>
      </extLst>
    </customSheetView>
    <customSheetView guid="{B5B98B86-63CE-4D89-B40F-7E23B2B46ECF}" filter="1" showAutoFilter="1">
      <autoFilter ref="$A$1:$AM$20">
        <filterColumn colId="17">
          <filters blank="1">
            <filter val="İleride Randevu Alınacak"/>
            <filter val="Dönüş Yapacak"/>
          </filters>
        </filterColumn>
      </autoFilter>
      <extLst>
        <ext uri="GoogleSheetsCustomDataVersion1">
          <go:sheetsCustomData xmlns:go="http://customooxmlschemas.google.com/" filterViewId="2080305031"/>
        </ext>
      </extLst>
    </customSheetView>
    <customSheetView guid="{87964447-35E8-45A6-A3EC-D28102B0ABFE}" filter="1" showAutoFilter="1">
      <autoFilter ref="$A$1:$AM$20">
        <filterColumn colId="2">
          <filters>
            <filter val="DOĞRU"/>
          </filters>
        </filterColumn>
        <filterColumn colId="17">
          <filters blank="1">
            <filter val="İleride Randevu Alınacak"/>
            <filter val="Dönüş Yapacak"/>
            <filter val="Çekim İstemiyor"/>
            <filter val="Randevu Alındı"/>
          </filters>
        </filterColumn>
        <sortState ref="A1:AM20">
          <sortCondition ref="K1:K20"/>
        </sortState>
      </autoFilter>
      <extLst>
        <ext uri="GoogleSheetsCustomDataVersion1">
          <go:sheetsCustomData xmlns:go="http://customooxmlschemas.google.com/" filterViewId="2085775528"/>
        </ext>
      </extLst>
    </customSheetView>
    <customSheetView guid="{5CB3CCD8-C5D2-42F6-BAC8-3D61415A8044}" filter="1" showAutoFilter="1">
      <autoFilter ref="$A$1:$AM$20"/>
      <extLst>
        <ext uri="GoogleSheetsCustomDataVersion1">
          <go:sheetsCustomData xmlns:go="http://customooxmlschemas.google.com/" filterViewId="2109204152"/>
        </ext>
      </extLst>
    </customSheetView>
    <customSheetView guid="{B3CABACF-2648-4D58-9EC9-4FFCDD720982}" filter="1" showAutoFilter="1">
      <autoFilter ref="$A$1:$AM$20"/>
      <extLst>
        <ext uri="GoogleSheetsCustomDataVersion1">
          <go:sheetsCustomData xmlns:go="http://customooxmlschemas.google.com/" filterViewId="2116235470"/>
        </ext>
      </extLst>
    </customSheetView>
    <customSheetView guid="{87FDAD16-3196-4826-8AB1-7266FF70175A}" filter="1" showAutoFilter="1">
      <autoFilter ref="$A$1:$AM$20">
        <filterColumn colId="2">
          <filters>
            <filter val="DOĞRU"/>
          </filters>
        </filterColumn>
        <filterColumn colId="17">
          <filters blank="1">
            <filter val="İleride Randevu Alınacak"/>
            <filter val="Dönüş Yapacak"/>
            <filter val="Çekim İstemiyor"/>
            <filter val="Randevu Alındı"/>
          </filters>
        </filterColumn>
        <sortState ref="A1:AM20">
          <sortCondition ref="K1:K20"/>
        </sortState>
      </autoFilter>
      <extLst>
        <ext uri="GoogleSheetsCustomDataVersion1">
          <go:sheetsCustomData xmlns:go="http://customooxmlschemas.google.com/" filterViewId="2120494960"/>
        </ext>
      </extLst>
    </customSheetView>
    <customSheetView guid="{8A2630AE-CB57-43D5-AD1E-6EC37A7ACD30}" filter="1" showAutoFilter="1">
      <autoFilter ref="$A$1:$AM$20"/>
      <extLst>
        <ext uri="GoogleSheetsCustomDataVersion1">
          <go:sheetsCustomData xmlns:go="http://customooxmlschemas.google.com/" filterViewId="2129196114"/>
        </ext>
      </extLst>
    </customSheetView>
    <customSheetView guid="{D071344D-2AF2-4AF6-936B-101EA1F34000}" filter="1" showAutoFilter="1">
      <autoFilter ref="$A$1:$AM$20">
        <filterColumn colId="17">
          <filters blank="1">
            <filter val="İleride Randevu Alınacak"/>
            <filter val="Dönüş Yapacak"/>
          </filters>
        </filterColumn>
        <filterColumn colId="2">
          <filters>
            <filter val="DOĞRU"/>
          </filters>
        </filterColumn>
      </autoFilter>
      <extLst>
        <ext uri="GoogleSheetsCustomDataVersion1">
          <go:sheetsCustomData xmlns:go="http://customooxmlschemas.google.com/" filterViewId="218225480"/>
        </ext>
      </extLst>
    </customSheetView>
    <customSheetView guid="{0853C325-5D63-414B-BAA2-B1333C22F863}" filter="1" showAutoFilter="1">
      <autoFilter ref="$A$1:$AM$20">
        <filterColumn colId="17">
          <filters blank="1">
            <filter val="İleride Randevu Alınacak"/>
            <filter val="Dönüş Yapacak"/>
            <filter val="Çekim İstemiyor"/>
          </filters>
        </filterColumn>
      </autoFilter>
      <extLst>
        <ext uri="GoogleSheetsCustomDataVersion1">
          <go:sheetsCustomData xmlns:go="http://customooxmlschemas.google.com/" filterViewId="228373519"/>
        </ext>
      </extLst>
    </customSheetView>
    <customSheetView guid="{E7248818-A5AD-431C-8B6B-1B6CE692C4D7}" filter="1" showAutoFilter="1">
      <autoFilter ref="$A$1:$AM$20">
        <filterColumn colId="2">
          <filters>
            <filter val="DOĞRU"/>
          </filters>
        </filterColumn>
        <filterColumn colId="9">
          <filters>
            <filter val="5%"/>
            <filter val="37%"/>
            <filter val="3%"/>
            <filter val="1%"/>
            <filter val="0%"/>
            <filter val="88%"/>
            <filter val="91%"/>
            <filter val="90%"/>
            <filter val="29%"/>
          </filters>
        </filterColumn>
      </autoFilter>
      <extLst>
        <ext uri="GoogleSheetsCustomDataVersion1">
          <go:sheetsCustomData xmlns:go="http://customooxmlschemas.google.com/" filterViewId="237606268"/>
        </ext>
      </extLst>
    </customSheetView>
    <customSheetView guid="{88DB29F5-5F4F-435F-893C-A5DC18D0BFE9}" filter="1" showAutoFilter="1">
      <autoFilter ref="$A$1:$AM$20"/>
      <extLst>
        <ext uri="GoogleSheetsCustomDataVersion1">
          <go:sheetsCustomData xmlns:go="http://customooxmlschemas.google.com/" filterViewId="243385717"/>
        </ext>
      </extLst>
    </customSheetView>
    <customSheetView guid="{3535F280-88E2-4B15-B0E0-619A6DDFBF75}" filter="1" showAutoFilter="1">
      <autoFilter ref="$A$1:$AM$20">
        <filterColumn colId="17">
          <filters blank="1">
            <filter val="İleride Randevu Alınacak"/>
            <filter val="Dönüş Yapacak"/>
            <filter val="Çekim İstemiyor"/>
          </filters>
        </filterColumn>
        <sortState ref="A1:AM20">
          <sortCondition ref="N1:N20"/>
        </sortState>
      </autoFilter>
      <extLst>
        <ext uri="GoogleSheetsCustomDataVersion1">
          <go:sheetsCustomData xmlns:go="http://customooxmlschemas.google.com/" filterViewId="250750113"/>
        </ext>
      </extLst>
    </customSheetView>
    <customSheetView guid="{54C8CBEA-2096-4AB1-89E4-D8B7E6729ACA}" filter="1" showAutoFilter="1">
      <autoFilter ref="$A$1:$AM$20">
        <filterColumn colId="17">
          <filters blank="1">
            <filter val="İleride Randevu Alınacak"/>
            <filter val="Dönüş Yapacak"/>
          </filters>
        </filterColumn>
        <filterColumn colId="2">
          <filters>
            <filter val="DOĞRU"/>
          </filters>
        </filterColumn>
      </autoFilter>
      <extLst>
        <ext uri="GoogleSheetsCustomDataVersion1">
          <go:sheetsCustomData xmlns:go="http://customooxmlschemas.google.com/" filterViewId="31389353"/>
        </ext>
      </extLst>
    </customSheetView>
    <customSheetView guid="{3BA748E1-2931-4162-BA08-8803773FFD35}" filter="1" showAutoFilter="1">
      <autoFilter ref="$A$1:$AM$20"/>
      <extLst>
        <ext uri="GoogleSheetsCustomDataVersion1">
          <go:sheetsCustomData xmlns:go="http://customooxmlschemas.google.com/" filterViewId="33307331"/>
        </ext>
      </extLst>
    </customSheetView>
    <customSheetView guid="{1284A980-5695-4A00-8393-9620991E9AFB}" filter="1" showAutoFilter="1">
      <autoFilter ref="$A$1:$AM$20"/>
      <extLst>
        <ext uri="GoogleSheetsCustomDataVersion1">
          <go:sheetsCustomData xmlns:go="http://customooxmlschemas.google.com/" filterViewId="341429733"/>
        </ext>
      </extLst>
    </customSheetView>
    <customSheetView guid="{4FCCB852-ED50-48B2-A0A5-260BA0BC8BC9}" filter="1" showAutoFilter="1">
      <autoFilter ref="$A$1:$AM$20">
        <filterColumn colId="2">
          <filters>
            <filter val="DOĞRU"/>
          </filters>
        </filterColumn>
        <filterColumn colId="8">
          <filters>
            <filter val="11"/>
            <filter val="55"/>
            <filter val="45"/>
            <filter val="34"/>
            <filter val="24"/>
            <filter val="46"/>
            <filter val="25"/>
            <filter val="15"/>
            <filter val="27"/>
            <filter val="38"/>
            <filter val="18"/>
            <filter val="70"/>
            <filter val="20"/>
            <filter val="10"/>
            <filter val="98"/>
          </filters>
        </filterColumn>
        <sortState ref="A1:AM20">
          <sortCondition ref="K1:K20"/>
        </sortState>
      </autoFilter>
      <extLst>
        <ext uri="GoogleSheetsCustomDataVersion1">
          <go:sheetsCustomData xmlns:go="http://customooxmlschemas.google.com/" filterViewId="368876749"/>
        </ext>
      </extLst>
    </customSheetView>
    <customSheetView guid="{10D03AD1-ADA4-4364-8DC0-65B96FCF471B}" filter="1" showAutoFilter="1">
      <autoFilter ref="$A$1:$AM$20"/>
      <extLst>
        <ext uri="GoogleSheetsCustomDataVersion1">
          <go:sheetsCustomData xmlns:go="http://customooxmlschemas.google.com/" filterViewId="409117694"/>
        </ext>
      </extLst>
    </customSheetView>
    <customSheetView guid="{78E1C70C-5CD7-42EA-9522-269A952AF972}" filter="1" showAutoFilter="1">
      <autoFilter ref="$A$1:$AM$20">
        <filterColumn colId="2">
          <filters>
            <filter val="DOĞRU"/>
          </filters>
        </filterColumn>
      </autoFilter>
      <extLst>
        <ext uri="GoogleSheetsCustomDataVersion1">
          <go:sheetsCustomData xmlns:go="http://customooxmlschemas.google.com/" filterViewId="440894121"/>
        </ext>
      </extLst>
    </customSheetView>
    <customSheetView guid="{D261522B-A039-415F-B71F-CF63619D9BD4}" filter="1" showAutoFilter="1">
      <autoFilter ref="$A$1:$AM$20"/>
      <extLst>
        <ext uri="GoogleSheetsCustomDataVersion1">
          <go:sheetsCustomData xmlns:go="http://customooxmlschemas.google.com/" filterViewId="45795435"/>
        </ext>
      </extLst>
    </customSheetView>
    <customSheetView guid="{8EBDBF6B-6BD9-4AD8-9E7F-462AD8DEC5DA}" filter="1" showAutoFilter="1">
      <autoFilter ref="$A$1:$AM$20">
        <filterColumn colId="17">
          <filters blank="1">
            <filter val="İleride Randevu Alınacak"/>
            <filter val="Dönüş Yapacak"/>
            <filter val="Çekim İstemiyor"/>
          </filters>
        </filterColumn>
      </autoFilter>
      <extLst>
        <ext uri="GoogleSheetsCustomDataVersion1">
          <go:sheetsCustomData xmlns:go="http://customooxmlschemas.google.com/" filterViewId="458389727"/>
        </ext>
      </extLst>
    </customSheetView>
    <customSheetView guid="{3AB3C20A-6FBB-4643-B0A6-72055D4774F1}" filter="1" showAutoFilter="1">
      <autoFilter ref="$A$1:$AM$20"/>
      <extLst>
        <ext uri="GoogleSheetsCustomDataVersion1">
          <go:sheetsCustomData xmlns:go="http://customooxmlschemas.google.com/" filterViewId="492112540"/>
        </ext>
      </extLst>
    </customSheetView>
    <customSheetView guid="{4610EE13-719C-40E3-9CEF-36B78223E122}" filter="1" showAutoFilter="1">
      <autoFilter ref="$A$1:$AM$20">
        <sortState ref="A1:AM20">
          <sortCondition ref="N1:N20"/>
          <sortCondition ref="K1:K20"/>
        </sortState>
      </autoFilter>
      <extLst>
        <ext uri="GoogleSheetsCustomDataVersion1">
          <go:sheetsCustomData xmlns:go="http://customooxmlschemas.google.com/" filterViewId="504271811"/>
        </ext>
      </extLst>
    </customSheetView>
    <customSheetView guid="{44B0B8FF-D275-4DDC-8B10-BAB1D5B7C6E7}" filter="1" showAutoFilter="1">
      <autoFilter ref="$A$1:$AM$20">
        <filterColumn colId="17">
          <filters blank="1">
            <filter val="İleride Randevu Alınacak"/>
            <filter val="Dönüş Yapacak"/>
            <filter val="Çekim İstemiyor"/>
          </filters>
        </filterColumn>
        <sortState ref="A1:AM20">
          <sortCondition ref="N1:N20"/>
        </sortState>
      </autoFilter>
      <extLst>
        <ext uri="GoogleSheetsCustomDataVersion1">
          <go:sheetsCustomData xmlns:go="http://customooxmlschemas.google.com/" filterViewId="508816146"/>
        </ext>
      </extLst>
    </customSheetView>
    <customSheetView guid="{F0A93E98-4281-4733-B8BE-9646BBAA68B7}" filter="1" showAutoFilter="1">
      <autoFilter ref="$A$1:$AM$20"/>
      <extLst>
        <ext uri="GoogleSheetsCustomDataVersion1">
          <go:sheetsCustomData xmlns:go="http://customooxmlschemas.google.com/" filterViewId="540002408"/>
        </ext>
      </extLst>
    </customSheetView>
    <customSheetView guid="{191AC5FB-6107-44B4-89C4-4350B2049587}" filter="1" showAutoFilter="1">
      <autoFilter ref="$U$6:$U$7"/>
      <extLst>
        <ext uri="GoogleSheetsCustomDataVersion1">
          <go:sheetsCustomData xmlns:go="http://customooxmlschemas.google.com/" filterViewId="580156288"/>
        </ext>
      </extLst>
    </customSheetView>
    <customSheetView guid="{847CE532-2A65-4296-B60F-E9CB53B7F8AB}" filter="1" showAutoFilter="1">
      <autoFilter ref="$A$1:$AM$20"/>
      <extLst>
        <ext uri="GoogleSheetsCustomDataVersion1">
          <go:sheetsCustomData xmlns:go="http://customooxmlschemas.google.com/" filterViewId="591943651"/>
        </ext>
      </extLst>
    </customSheetView>
    <customSheetView guid="{EDF2F4A1-7F6D-47BD-8F62-37F3CFEA3F76}" filter="1" showAutoFilter="1">
      <autoFilter ref="$A$1:$AM$20">
        <filterColumn colId="2">
          <filters>
            <filter val="DOĞRU"/>
          </filters>
        </filterColumn>
        <filterColumn colId="17">
          <filters blank="1">
            <filter val="İleride Randevu Alınacak"/>
            <filter val="Dönüş Yapacak"/>
            <filter val="Çekim İstemiyor"/>
            <filter val="Randevu Alındı"/>
          </filters>
        </filterColumn>
      </autoFilter>
      <extLst>
        <ext uri="GoogleSheetsCustomDataVersion1">
          <go:sheetsCustomData xmlns:go="http://customooxmlschemas.google.com/" filterViewId="599760074"/>
        </ext>
      </extLst>
    </customSheetView>
    <customSheetView guid="{CD184AF5-5FA5-44BA-ABF9-89C082DBB8DB}" filter="1" showAutoFilter="1">
      <autoFilter ref="$A$1:$AM$20">
        <filterColumn colId="2">
          <filters>
            <filter val="DOĞRU"/>
          </filters>
        </filterColumn>
      </autoFilter>
      <extLst>
        <ext uri="GoogleSheetsCustomDataVersion1">
          <go:sheetsCustomData xmlns:go="http://customooxmlschemas.google.com/" filterViewId="612308530"/>
        </ext>
      </extLst>
    </customSheetView>
    <customSheetView guid="{BE95D9BE-7DF4-4766-8AF6-57162C372A61}" filter="1" showAutoFilter="1">
      <autoFilter ref="$A$1:$AM$20"/>
      <extLst>
        <ext uri="GoogleSheetsCustomDataVersion1">
          <go:sheetsCustomData xmlns:go="http://customooxmlschemas.google.com/" filterViewId="615432328"/>
        </ext>
      </extLst>
    </customSheetView>
    <customSheetView guid="{9E52368D-5B38-48A8-AB74-07CA8B76DEF2}" filter="1" showAutoFilter="1">
      <autoFilter ref="$A$1:$AM$20"/>
      <extLst>
        <ext uri="GoogleSheetsCustomDataVersion1">
          <go:sheetsCustomData xmlns:go="http://customooxmlschemas.google.com/" filterViewId="627766879"/>
        </ext>
      </extLst>
    </customSheetView>
    <customSheetView guid="{A5E11E2B-4A0C-4719-B322-22BA599F2472}" filter="1" showAutoFilter="1">
      <autoFilter ref="$A$1:$AM$20">
        <filterColumn colId="2">
          <filters>
            <filter val="DOĞRU"/>
          </filters>
        </filterColumn>
      </autoFilter>
      <extLst>
        <ext uri="GoogleSheetsCustomDataVersion1">
          <go:sheetsCustomData xmlns:go="http://customooxmlschemas.google.com/" filterViewId="653770634"/>
        </ext>
      </extLst>
    </customSheetView>
    <customSheetView guid="{448896E3-913B-4076-89D1-828E8804560E}" filter="1" showAutoFilter="1">
      <autoFilter ref="$A$1:$AM$20">
        <filterColumn colId="17">
          <filters blank="1">
            <filter val="Dönüş Yapacak"/>
          </filters>
        </filterColumn>
        <sortState ref="A1:AM20">
          <sortCondition ref="N1:N20"/>
        </sortState>
      </autoFilter>
      <extLst>
        <ext uri="GoogleSheetsCustomDataVersion1">
          <go:sheetsCustomData xmlns:go="http://customooxmlschemas.google.com/" filterViewId="659756740"/>
        </ext>
      </extLst>
    </customSheetView>
    <customSheetView guid="{EB359389-020A-4C7E-A2D9-0BF48F2E3CFD}" filter="1" showAutoFilter="1">
      <autoFilter ref="$A$1:$AM$20"/>
      <extLst>
        <ext uri="GoogleSheetsCustomDataVersion1">
          <go:sheetsCustomData xmlns:go="http://customooxmlschemas.google.com/" filterViewId="659928085"/>
        </ext>
      </extLst>
    </customSheetView>
    <customSheetView guid="{AE7EEDA5-383A-4416-A501-8DF605602B75}" filter="1" showAutoFilter="1">
      <autoFilter ref="$A$1:$AM$20"/>
      <extLst>
        <ext uri="GoogleSheetsCustomDataVersion1">
          <go:sheetsCustomData xmlns:go="http://customooxmlschemas.google.com/" filterViewId="667064580"/>
        </ext>
      </extLst>
    </customSheetView>
    <customSheetView guid="{D62F8B26-8356-4A27-BBB2-128E29725EAE}" filter="1" showAutoFilter="1">
      <autoFilter ref="$A$1:$AM$20"/>
      <extLst>
        <ext uri="GoogleSheetsCustomDataVersion1">
          <go:sheetsCustomData xmlns:go="http://customooxmlschemas.google.com/" filterViewId="669909230"/>
        </ext>
      </extLst>
    </customSheetView>
    <customSheetView guid="{4A8E5BDA-B19B-4EBD-B234-757917CD3F4A}" filter="1" showAutoFilter="1">
      <autoFilter ref="$A$1:$AM$20"/>
      <extLst>
        <ext uri="GoogleSheetsCustomDataVersion1">
          <go:sheetsCustomData xmlns:go="http://customooxmlschemas.google.com/" filterViewId="675776833"/>
        </ext>
      </extLst>
    </customSheetView>
    <customSheetView guid="{9638C93E-A51C-4855-9499-FBA9C1EC6285}" filter="1" showAutoFilter="1">
      <autoFilter ref="$A$1:$AM$20">
        <filterColumn colId="2">
          <filters>
            <filter val="DOĞRU"/>
          </filters>
        </filterColumn>
      </autoFilter>
      <extLst>
        <ext uri="GoogleSheetsCustomDataVersion1">
          <go:sheetsCustomData xmlns:go="http://customooxmlschemas.google.com/" filterViewId="692802578"/>
        </ext>
      </extLst>
    </customSheetView>
    <customSheetView guid="{2911D0AC-82A4-4729-8F9D-40899735503B}" filter="1" showAutoFilter="1">
      <autoFilter ref="$A$1:$AM$20"/>
      <extLst>
        <ext uri="GoogleSheetsCustomDataVersion1">
          <go:sheetsCustomData xmlns:go="http://customooxmlschemas.google.com/" filterViewId="706189155"/>
        </ext>
      </extLst>
    </customSheetView>
    <customSheetView guid="{77C75FD9-C4D1-4517-8BD7-F02D89C29054}" filter="1" showAutoFilter="1">
      <autoFilter ref="$A$1:$AM$20">
        <filterColumn colId="2">
          <filters>
            <filter val="DOĞRU"/>
          </filters>
        </filterColumn>
        <filterColumn colId="17">
          <filters blank="1">
            <filter val="İleride Randevu Alınacak"/>
            <filter val="Dönüş Yapacak"/>
            <filter val="Çekim İstemiyor"/>
            <filter val="Randevu Alındı"/>
          </filters>
        </filterColumn>
      </autoFilter>
      <extLst>
        <ext uri="GoogleSheetsCustomDataVersion1">
          <go:sheetsCustomData xmlns:go="http://customooxmlschemas.google.com/" filterViewId="712499085"/>
        </ext>
      </extLst>
    </customSheetView>
    <customSheetView guid="{23C038FE-C5A7-4B45-82DD-42409127B6EB}" filter="1" showAutoFilter="1">
      <autoFilter ref="$A$1:$AM$20"/>
      <extLst>
        <ext uri="GoogleSheetsCustomDataVersion1">
          <go:sheetsCustomData xmlns:go="http://customooxmlschemas.google.com/" filterViewId="713264568"/>
        </ext>
      </extLst>
    </customSheetView>
    <customSheetView guid="{D1B4F1B4-80AA-4550-976F-CFB2501AC924}" filter="1" showAutoFilter="1">
      <autoFilter ref="$A$1:$AM$20">
        <filterColumn colId="2">
          <filters>
            <filter val="DOĞRU"/>
          </filters>
        </filterColumn>
        <sortState ref="A1:AM20">
          <sortCondition ref="K1:K20"/>
        </sortState>
      </autoFilter>
      <extLst>
        <ext uri="GoogleSheetsCustomDataVersion1">
          <go:sheetsCustomData xmlns:go="http://customooxmlschemas.google.com/" filterViewId="71728756"/>
        </ext>
      </extLst>
    </customSheetView>
    <customSheetView guid="{95860996-B195-4BF2-BE20-1B1ECEC5EA67}" filter="1" showAutoFilter="1">
      <autoFilter ref="$A$1:$AM$20"/>
      <extLst>
        <ext uri="GoogleSheetsCustomDataVersion1">
          <go:sheetsCustomData xmlns:go="http://customooxmlschemas.google.com/" filterViewId="776293680"/>
        </ext>
      </extLst>
    </customSheetView>
    <customSheetView guid="{73507829-A97F-4CF8-9EF9-9074BE53749A}" filter="1" showAutoFilter="1">
      <autoFilter ref="$A$1:$AM$20">
        <sortState ref="A1:AM20">
          <sortCondition ref="K1:K20"/>
        </sortState>
      </autoFilter>
      <extLst>
        <ext uri="GoogleSheetsCustomDataVersion1">
          <go:sheetsCustomData xmlns:go="http://customooxmlschemas.google.com/" filterViewId="797936968"/>
        </ext>
      </extLst>
    </customSheetView>
    <customSheetView guid="{EC09CBAA-6A95-4EC8-9E51-9708F76BE6AA}" filter="1" showAutoFilter="1">
      <autoFilter ref="$A$1:$AM$20"/>
      <extLst>
        <ext uri="GoogleSheetsCustomDataVersion1">
          <go:sheetsCustomData xmlns:go="http://customooxmlschemas.google.com/" filterViewId="812949342"/>
        </ext>
      </extLst>
    </customSheetView>
    <customSheetView guid="{006FF808-CA4A-4052-AA95-19CEBEDEEAB4}" filter="1" showAutoFilter="1">
      <autoFilter ref="$A$1:$AM$20"/>
      <extLst>
        <ext uri="GoogleSheetsCustomDataVersion1">
          <go:sheetsCustomData xmlns:go="http://customooxmlschemas.google.com/" filterViewId="820599559"/>
        </ext>
      </extLst>
    </customSheetView>
    <customSheetView guid="{0289FC0C-39C2-4688-A160-8C933A480168}" filter="1" showAutoFilter="1">
      <autoFilter ref="$A$1:$AM$20"/>
      <extLst>
        <ext uri="GoogleSheetsCustomDataVersion1">
          <go:sheetsCustomData xmlns:go="http://customooxmlschemas.google.com/" filterViewId="842259947"/>
        </ext>
      </extLst>
    </customSheetView>
    <customSheetView guid="{3EE17A2A-3D09-4A10-8296-C16019FAD79E}" filter="1" showAutoFilter="1">
      <autoFilter ref="$A$1:$AM$20">
        <filterColumn colId="17">
          <filters>
            <filter val="Franchise"/>
          </filters>
        </filterColumn>
        <sortState ref="A1:AM20">
          <sortCondition ref="K1:K20"/>
          <sortCondition ref="O1:O20"/>
          <sortCondition ref="N1:N20"/>
        </sortState>
      </autoFilter>
      <extLst>
        <ext uri="GoogleSheetsCustomDataVersion1">
          <go:sheetsCustomData xmlns:go="http://customooxmlschemas.google.com/" filterViewId="86385311"/>
        </ext>
      </extLst>
    </customSheetView>
    <customSheetView guid="{480182B8-C12F-47CF-8FFD-C2A9003798AE}" filter="1" showAutoFilter="1">
      <autoFilter ref="$A$1:$AM$20">
        <sortState ref="A1:AM20">
          <sortCondition ref="K1:K20"/>
        </sortState>
      </autoFilter>
      <extLst>
        <ext uri="GoogleSheetsCustomDataVersion1">
          <go:sheetsCustomData xmlns:go="http://customooxmlschemas.google.com/" filterViewId="87500746"/>
        </ext>
      </extLst>
    </customSheetView>
    <customSheetView guid="{9059B6F5-D0BC-4B32-BD06-703326C5A639}" filter="1" showAutoFilter="1">
      <autoFilter ref="$A$1:$AM$20"/>
      <extLst>
        <ext uri="GoogleSheetsCustomDataVersion1">
          <go:sheetsCustomData xmlns:go="http://customooxmlschemas.google.com/" filterViewId="880186487"/>
        </ext>
      </extLst>
    </customSheetView>
    <customSheetView guid="{7E5EE788-0CB1-4D9D-BF53-007B5A92F58E}" filter="1" showAutoFilter="1">
      <autoFilter ref="$A$1:$AM$20"/>
      <extLst>
        <ext uri="GoogleSheetsCustomDataVersion1">
          <go:sheetsCustomData xmlns:go="http://customooxmlschemas.google.com/" filterViewId="918976700"/>
        </ext>
      </extLst>
    </customSheetView>
    <customSheetView guid="{DD893CB1-844E-48C5-80CB-CFE9701FB73E}" filter="1" showAutoFilter="1">
      <autoFilter ref="$A$1:$AM$20"/>
      <extLst>
        <ext uri="GoogleSheetsCustomDataVersion1">
          <go:sheetsCustomData xmlns:go="http://customooxmlschemas.google.com/" filterViewId="921015092"/>
        </ext>
      </extLst>
    </customSheetView>
    <customSheetView guid="{60163EDF-BC4A-4B5D-A856-67D9C7C9995B}" filter="1" showAutoFilter="1">
      <autoFilter ref="$A$1:$AM$20">
        <filterColumn colId="9">
          <filters>
            <filter val="5%"/>
            <filter val="37%"/>
            <filter val="47%"/>
            <filter val="3%"/>
            <filter val="0%"/>
            <filter val="91%"/>
            <filter val="90%"/>
            <filter val="29%"/>
          </filters>
        </filterColumn>
      </autoFilter>
      <extLst>
        <ext uri="GoogleSheetsCustomDataVersion1">
          <go:sheetsCustomData xmlns:go="http://customooxmlschemas.google.com/" filterViewId="925657173"/>
        </ext>
      </extLst>
    </customSheetView>
    <customSheetView guid="{F9CBE3D2-7D25-40D5-87B9-498A9CDDA1F4}" filter="1" showAutoFilter="1">
      <autoFilter ref="$A$1:$AM$20"/>
      <extLst>
        <ext uri="GoogleSheetsCustomDataVersion1">
          <go:sheetsCustomData xmlns:go="http://customooxmlschemas.google.com/" filterViewId="953545505"/>
        </ext>
      </extLst>
    </customSheetView>
    <customSheetView guid="{B3E2BE0C-4C9C-492F-9FD2-A013E6F4664B}" filter="1" showAutoFilter="1">
      <autoFilter ref="$A$1:$AM$20">
        <filterColumn colId="17">
          <filters blank="1">
            <filter val="İleride Randevu Alınacak"/>
            <filter val="Randevu Alındı"/>
          </filters>
        </filterColumn>
        <sortState ref="A1:AM20">
          <sortCondition ref="K1:K20"/>
        </sortState>
      </autoFilter>
      <extLst>
        <ext uri="GoogleSheetsCustomDataVersion1">
          <go:sheetsCustomData xmlns:go="http://customooxmlschemas.google.com/" filterViewId="99726004"/>
        </ext>
      </extLst>
    </customSheetView>
  </customSheetViews>
  <conditionalFormatting sqref="C1:C21">
    <cfRule type="cellIs" dxfId="0" priority="1" operator="equal">
      <formula>"TRUE"</formula>
    </cfRule>
  </conditionalFormatting>
  <conditionalFormatting sqref="C1:C21">
    <cfRule type="cellIs" dxfId="1" priority="2" operator="equal">
      <formula>"FALSE"</formula>
    </cfRule>
  </conditionalFormatting>
  <conditionalFormatting sqref="J1:J21">
    <cfRule type="colorScale" priority="3">
      <colorScale>
        <cfvo type="min"/>
        <cfvo type="percentile" val="50"/>
        <cfvo type="max"/>
        <color rgb="FFE67C73"/>
        <color rgb="FFFFFFFF"/>
        <color rgb="FF57BB8A"/>
      </colorScale>
    </cfRule>
  </conditionalFormatting>
  <dataValidations>
    <dataValidation type="list" allowBlank="1" showErrorMessage="1" sqref="T5 T8 T11 T15 T17 T20:T21">
      <formula1>'Durum Parametreler'!$F$3:$F$21</formula1>
    </dataValidation>
    <dataValidation type="list" allowBlank="1" showErrorMessage="1" sqref="R2:R21">
      <formula1>'Durum Parametreler'!$C$2:$C$19</formula1>
    </dataValidation>
    <dataValidation type="list" allowBlank="1" showErrorMessage="1" sqref="Y2:Y21 AA2:AA21 AC2:AC21 AE2:AE21 AG2:AG21">
      <formula1>'Durum Parametreler'!$J$2:$J$8</formula1>
    </dataValidation>
    <dataValidation type="list" allowBlank="1" showErrorMessage="1" sqref="AI2:AM2 AJ3:AM3 AI4:AM5 AJ6:AM9 AI10:AM10 AJ11:AM12 AI13:AM13 AJ14:AM17 AI18:AM18 AJ19:AM20 AI21:AM21">
      <formula1>'Durum Parametreler'!$L$2:$L$26</formula1>
    </dataValidation>
    <dataValidation type="list" allowBlank="1" showErrorMessage="1" sqref="V2:W21 Z2:Z21 AB2:AB21 AD2:AD21 AF2:AF21 AH2:AH21">
      <formula1>'Durum Parametreler'!$A$1:$A$700</formula1>
    </dataValidation>
    <dataValidation type="list" allowBlank="1" showErrorMessage="1" sqref="X2:X21">
      <formula1>'Durum Parametreler'!$C$22:$C$24</formula1>
    </dataValidation>
    <dataValidation type="list" allowBlank="1" showErrorMessage="1" sqref="AI3 AI6:AI9 AI11:AI12 AI14:AI17 AI19:AI20 S2:S21">
      <formula1>'Durum Parametreler'!$L$2:$L$31</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12.63"/>
    <col customWidth="1" min="2" max="2" width="14.63"/>
    <col customWidth="1" min="3" max="3" width="11.13"/>
    <col customWidth="1" min="4" max="4" width="12.63"/>
    <col customWidth="1" min="5" max="5" width="33.63"/>
    <col customWidth="1" min="6" max="6" width="7.63"/>
    <col customWidth="1" min="8" max="8" width="21.5"/>
    <col customWidth="1" min="9" max="9" width="27.5"/>
    <col customWidth="1" min="11" max="11" width="32.5"/>
  </cols>
  <sheetData>
    <row r="1" ht="15.75" hidden="1" customHeight="1">
      <c r="A1" s="24" t="s">
        <v>7113</v>
      </c>
      <c r="B1" s="17"/>
      <c r="C1" s="17"/>
      <c r="D1" s="17"/>
      <c r="E1" s="17"/>
      <c r="F1" s="385"/>
      <c r="G1" s="20"/>
      <c r="H1" s="17"/>
      <c r="I1" s="17"/>
      <c r="J1" s="17"/>
      <c r="K1" s="17"/>
      <c r="L1" s="17"/>
      <c r="M1" s="27"/>
      <c r="N1" s="27"/>
      <c r="O1" s="17"/>
      <c r="P1" s="17"/>
      <c r="Q1" s="17"/>
      <c r="R1" s="17"/>
      <c r="S1" s="17"/>
      <c r="T1" s="17"/>
      <c r="U1" s="17"/>
      <c r="V1" s="17"/>
      <c r="W1" s="17"/>
      <c r="X1" s="17"/>
      <c r="Y1" s="17"/>
      <c r="Z1" s="17"/>
      <c r="AA1" s="17"/>
      <c r="AB1" s="17"/>
      <c r="AC1" s="17"/>
      <c r="AD1" s="17"/>
      <c r="AE1" s="17"/>
      <c r="AF1" s="17"/>
    </row>
    <row r="2" ht="15.75" hidden="1" customHeight="1">
      <c r="A2" s="28"/>
      <c r="B2" s="207" t="s">
        <v>7114</v>
      </c>
      <c r="C2" s="17"/>
      <c r="D2" s="67"/>
      <c r="E2" s="67"/>
      <c r="F2" s="46"/>
      <c r="G2" s="386" t="s">
        <v>7115</v>
      </c>
      <c r="H2" s="23"/>
      <c r="I2" s="67"/>
      <c r="J2" s="17"/>
      <c r="K2" s="155"/>
      <c r="L2" s="17"/>
      <c r="M2" s="27"/>
      <c r="N2" s="27"/>
      <c r="O2" s="17"/>
      <c r="P2" s="17"/>
      <c r="Q2" s="17"/>
      <c r="R2" s="17"/>
      <c r="S2" s="17"/>
      <c r="T2" s="17"/>
      <c r="U2" s="17"/>
      <c r="V2" s="17"/>
      <c r="W2" s="17"/>
      <c r="X2" s="17"/>
      <c r="Y2" s="17"/>
      <c r="Z2" s="17"/>
      <c r="AA2" s="17"/>
      <c r="AB2" s="17"/>
      <c r="AC2" s="17"/>
      <c r="AD2" s="17"/>
      <c r="AE2" s="17"/>
      <c r="AF2" s="17"/>
    </row>
    <row r="3" ht="15.75" hidden="1" customHeight="1">
      <c r="A3" s="28"/>
      <c r="B3" s="207" t="s">
        <v>7114</v>
      </c>
      <c r="C3" s="17"/>
      <c r="D3" s="67"/>
      <c r="E3" s="67"/>
      <c r="F3" s="46"/>
      <c r="G3" s="20"/>
      <c r="H3" s="17"/>
      <c r="I3" s="67"/>
      <c r="J3" s="17"/>
      <c r="K3" s="155"/>
      <c r="L3" s="17"/>
      <c r="M3" s="27"/>
      <c r="N3" s="27"/>
      <c r="O3" s="17"/>
      <c r="P3" s="17"/>
      <c r="Q3" s="17"/>
      <c r="R3" s="17"/>
      <c r="S3" s="17"/>
      <c r="T3" s="17"/>
      <c r="U3" s="17"/>
      <c r="V3" s="17"/>
      <c r="W3" s="17"/>
      <c r="X3" s="17"/>
      <c r="Y3" s="17"/>
      <c r="Z3" s="17"/>
      <c r="AA3" s="17"/>
      <c r="AB3" s="17"/>
      <c r="AC3" s="17"/>
      <c r="AD3" s="17"/>
      <c r="AE3" s="17"/>
      <c r="AF3" s="17"/>
    </row>
    <row r="4" ht="15.75" hidden="1" customHeight="1">
      <c r="A4" s="28"/>
      <c r="B4" s="207" t="s">
        <v>7114</v>
      </c>
      <c r="C4" s="17"/>
      <c r="D4" s="67"/>
      <c r="E4" s="67"/>
      <c r="F4" s="46"/>
      <c r="G4" s="20"/>
      <c r="H4" s="17"/>
      <c r="I4" s="67"/>
      <c r="J4" s="17"/>
      <c r="K4" s="155"/>
      <c r="L4" s="27"/>
      <c r="M4" s="27"/>
      <c r="N4" s="27"/>
      <c r="O4" s="17"/>
      <c r="P4" s="17"/>
      <c r="Q4" s="17"/>
      <c r="R4" s="17"/>
      <c r="S4" s="17"/>
      <c r="T4" s="17"/>
      <c r="U4" s="17"/>
      <c r="V4" s="17"/>
      <c r="W4" s="17"/>
      <c r="X4" s="17"/>
      <c r="Y4" s="17"/>
      <c r="Z4" s="17"/>
      <c r="AA4" s="17"/>
      <c r="AB4" s="17"/>
      <c r="AC4" s="17"/>
      <c r="AD4" s="17"/>
      <c r="AE4" s="17"/>
      <c r="AF4" s="17"/>
    </row>
    <row r="5" ht="15.75" hidden="1" customHeight="1">
      <c r="A5" s="28"/>
      <c r="B5" s="207" t="s">
        <v>7114</v>
      </c>
      <c r="C5" s="17"/>
      <c r="D5" s="67"/>
      <c r="E5" s="67"/>
      <c r="F5" s="46"/>
      <c r="G5" s="20"/>
      <c r="H5" s="17"/>
      <c r="I5" s="67"/>
      <c r="J5" s="17"/>
      <c r="K5" s="155"/>
      <c r="L5" s="27"/>
      <c r="M5" s="27"/>
      <c r="N5" s="27"/>
      <c r="O5" s="17"/>
      <c r="P5" s="17"/>
      <c r="Q5" s="17"/>
      <c r="R5" s="17"/>
      <c r="S5" s="17"/>
      <c r="T5" s="17"/>
      <c r="U5" s="17"/>
      <c r="V5" s="17"/>
      <c r="W5" s="17"/>
      <c r="X5" s="17"/>
      <c r="Y5" s="17"/>
      <c r="Z5" s="17"/>
      <c r="AA5" s="17"/>
      <c r="AB5" s="17"/>
      <c r="AC5" s="17"/>
      <c r="AD5" s="17"/>
      <c r="AE5" s="17"/>
      <c r="AF5" s="17"/>
    </row>
    <row r="6" ht="15.75" hidden="1" customHeight="1">
      <c r="A6" s="28"/>
      <c r="B6" s="207" t="s">
        <v>7114</v>
      </c>
      <c r="C6" s="166" t="s">
        <v>156</v>
      </c>
      <c r="D6" s="387" t="s">
        <v>7116</v>
      </c>
      <c r="E6" s="387" t="s">
        <v>7117</v>
      </c>
      <c r="F6" s="388" t="s">
        <v>1112</v>
      </c>
      <c r="G6" s="166" t="s">
        <v>7118</v>
      </c>
      <c r="H6" s="166" t="s">
        <v>7119</v>
      </c>
      <c r="I6" s="166" t="s">
        <v>7120</v>
      </c>
      <c r="J6" s="166"/>
      <c r="K6" s="166"/>
      <c r="L6" s="17" t="s">
        <v>7121</v>
      </c>
      <c r="M6" s="27"/>
      <c r="N6" s="27"/>
      <c r="O6" s="17"/>
      <c r="P6" s="17"/>
      <c r="Q6" s="17"/>
      <c r="R6" s="17"/>
      <c r="S6" s="17"/>
      <c r="T6" s="17"/>
      <c r="U6" s="17"/>
      <c r="V6" s="17"/>
      <c r="W6" s="17"/>
      <c r="X6" s="17"/>
      <c r="Y6" s="17"/>
      <c r="Z6" s="17"/>
      <c r="AA6" s="17"/>
      <c r="AB6" s="17"/>
      <c r="AC6" s="17"/>
      <c r="AD6" s="17"/>
      <c r="AE6" s="17"/>
      <c r="AF6" s="17"/>
    </row>
    <row r="7" ht="15.75" hidden="1" customHeight="1">
      <c r="A7" s="28"/>
      <c r="B7" s="207" t="s">
        <v>7114</v>
      </c>
      <c r="C7" s="389" t="s">
        <v>156</v>
      </c>
      <c r="D7" s="390" t="s">
        <v>7122</v>
      </c>
      <c r="E7" s="390" t="s">
        <v>7123</v>
      </c>
      <c r="F7" s="391" t="s">
        <v>403</v>
      </c>
      <c r="G7" s="389" t="s">
        <v>7118</v>
      </c>
      <c r="H7" s="389" t="s">
        <v>7124</v>
      </c>
      <c r="I7" s="389" t="s">
        <v>7125</v>
      </c>
      <c r="J7" s="389"/>
      <c r="K7" s="389"/>
      <c r="L7" s="17" t="s">
        <v>7126</v>
      </c>
      <c r="M7" s="17"/>
      <c r="N7" s="17"/>
      <c r="O7" s="17"/>
      <c r="P7" s="17"/>
      <c r="Q7" s="17"/>
      <c r="R7" s="17"/>
      <c r="S7" s="17"/>
      <c r="T7" s="17"/>
      <c r="U7" s="17"/>
      <c r="V7" s="17"/>
      <c r="W7" s="17"/>
      <c r="X7" s="17"/>
      <c r="Y7" s="17"/>
      <c r="Z7" s="17"/>
      <c r="AA7" s="17"/>
      <c r="AB7" s="17"/>
      <c r="AC7" s="17"/>
      <c r="AD7" s="17"/>
      <c r="AE7" s="17"/>
      <c r="AF7" s="17"/>
    </row>
    <row r="8" ht="15.75" hidden="1" customHeight="1">
      <c r="A8" s="28"/>
      <c r="B8" s="207" t="s">
        <v>7114</v>
      </c>
      <c r="C8" s="17"/>
      <c r="D8" s="17"/>
      <c r="E8" s="17"/>
      <c r="F8" s="385"/>
      <c r="G8" s="20"/>
      <c r="H8" s="17"/>
      <c r="I8" s="17"/>
      <c r="J8" s="17"/>
      <c r="K8" s="17"/>
      <c r="L8" s="17"/>
      <c r="M8" s="27"/>
      <c r="N8" s="27"/>
      <c r="O8" s="17"/>
      <c r="P8" s="17"/>
      <c r="Q8" s="17"/>
      <c r="R8" s="17"/>
      <c r="S8" s="17"/>
      <c r="T8" s="17"/>
      <c r="U8" s="17"/>
      <c r="V8" s="17"/>
      <c r="W8" s="17"/>
      <c r="X8" s="17"/>
      <c r="Y8" s="17"/>
      <c r="Z8" s="17"/>
      <c r="AA8" s="17"/>
      <c r="AB8" s="17"/>
      <c r="AC8" s="17"/>
      <c r="AD8" s="17"/>
      <c r="AE8" s="17"/>
      <c r="AF8" s="17"/>
    </row>
    <row r="9" ht="15.75" hidden="1" customHeight="1">
      <c r="A9" s="28"/>
      <c r="B9" s="207" t="s">
        <v>7114</v>
      </c>
      <c r="C9" s="17"/>
      <c r="D9" s="67"/>
      <c r="E9" s="67"/>
      <c r="F9" s="46"/>
      <c r="G9" s="20"/>
      <c r="H9" s="17"/>
      <c r="I9" s="67"/>
      <c r="J9" s="17"/>
      <c r="K9" s="155"/>
      <c r="L9" s="17"/>
      <c r="M9" s="27"/>
      <c r="N9" s="27"/>
      <c r="O9" s="17"/>
      <c r="P9" s="17"/>
      <c r="Q9" s="17"/>
      <c r="R9" s="17"/>
      <c r="S9" s="17"/>
      <c r="T9" s="17"/>
      <c r="U9" s="17"/>
      <c r="V9" s="17"/>
      <c r="W9" s="17"/>
      <c r="X9" s="17"/>
      <c r="Y9" s="17"/>
      <c r="Z9" s="17"/>
      <c r="AA9" s="17"/>
      <c r="AB9" s="17"/>
      <c r="AC9" s="17"/>
      <c r="AD9" s="17"/>
      <c r="AE9" s="17"/>
      <c r="AF9" s="17"/>
    </row>
    <row r="10" ht="15.75" hidden="1" customHeight="1">
      <c r="A10" s="28"/>
      <c r="B10" s="207" t="s">
        <v>7114</v>
      </c>
      <c r="C10" s="17"/>
      <c r="D10" s="67"/>
      <c r="E10" s="67"/>
      <c r="F10" s="46"/>
      <c r="G10" s="20"/>
      <c r="H10" s="17"/>
      <c r="I10" s="67"/>
      <c r="J10" s="17"/>
      <c r="K10" s="155"/>
      <c r="L10" s="17"/>
      <c r="M10" s="27"/>
      <c r="N10" s="27"/>
      <c r="O10" s="17"/>
      <c r="P10" s="17"/>
      <c r="Q10" s="17"/>
      <c r="R10" s="17"/>
      <c r="S10" s="17"/>
      <c r="T10" s="17"/>
      <c r="U10" s="17"/>
      <c r="V10" s="17"/>
      <c r="W10" s="17"/>
      <c r="X10" s="17"/>
      <c r="Y10" s="17"/>
      <c r="Z10" s="17"/>
      <c r="AA10" s="17"/>
      <c r="AB10" s="17"/>
      <c r="AC10" s="17"/>
      <c r="AD10" s="17"/>
      <c r="AE10" s="17"/>
      <c r="AF10" s="17"/>
    </row>
    <row r="11" ht="15.75" hidden="1" customHeight="1">
      <c r="A11" s="28"/>
      <c r="B11" s="207" t="s">
        <v>7114</v>
      </c>
      <c r="C11" s="17"/>
      <c r="D11" s="67"/>
      <c r="E11" s="67"/>
      <c r="F11" s="46"/>
      <c r="G11" s="20"/>
      <c r="H11" s="17"/>
      <c r="I11" s="67"/>
      <c r="J11" s="17"/>
      <c r="K11" s="155"/>
      <c r="L11" s="2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07" t="s">
        <v>7114</v>
      </c>
      <c r="C12" s="17"/>
      <c r="D12" s="67"/>
      <c r="E12" s="67"/>
      <c r="F12" s="46"/>
      <c r="G12" s="20"/>
      <c r="H12" s="17"/>
      <c r="I12" s="67"/>
      <c r="J12" s="17"/>
      <c r="K12" s="155"/>
      <c r="L12" s="27"/>
      <c r="M12" s="27"/>
      <c r="N12" s="27"/>
      <c r="O12" s="17"/>
      <c r="P12" s="17"/>
      <c r="Q12" s="17"/>
      <c r="R12" s="17"/>
      <c r="S12" s="17"/>
      <c r="T12" s="17"/>
      <c r="U12" s="17"/>
      <c r="V12" s="17"/>
      <c r="W12" s="17"/>
      <c r="X12" s="17"/>
      <c r="Y12" s="17"/>
      <c r="Z12" s="17"/>
      <c r="AA12" s="17"/>
      <c r="AB12" s="17"/>
      <c r="AC12" s="17"/>
      <c r="AD12" s="17"/>
      <c r="AE12" s="17"/>
      <c r="AF12" s="17"/>
    </row>
    <row r="13" ht="15.75" hidden="1" customHeight="1">
      <c r="A13" s="44"/>
      <c r="B13" s="207" t="s">
        <v>7114</v>
      </c>
      <c r="C13" s="17"/>
      <c r="D13" s="67"/>
      <c r="E13" s="392" t="s">
        <v>7127</v>
      </c>
      <c r="F13" s="22"/>
      <c r="G13" s="22"/>
      <c r="H13" s="22"/>
      <c r="I13" s="23"/>
      <c r="J13" s="17"/>
      <c r="K13" s="155"/>
      <c r="L13" s="17"/>
      <c r="M13" s="27"/>
      <c r="N13" s="27"/>
      <c r="O13" s="17"/>
      <c r="P13" s="17"/>
      <c r="Q13" s="17"/>
      <c r="R13" s="17"/>
      <c r="S13" s="17"/>
      <c r="T13" s="17"/>
      <c r="U13" s="17"/>
      <c r="V13" s="17"/>
      <c r="W13" s="17"/>
      <c r="X13" s="17"/>
      <c r="Y13" s="17"/>
      <c r="Z13" s="17"/>
      <c r="AA13" s="17"/>
      <c r="AB13" s="17"/>
      <c r="AC13" s="17"/>
      <c r="AD13" s="17"/>
      <c r="AE13" s="17"/>
      <c r="AF13" s="17"/>
    </row>
    <row r="14" ht="15.75" hidden="1" customHeight="1">
      <c r="A14" s="18"/>
      <c r="B14" s="19">
        <v>44536.0</v>
      </c>
      <c r="C14" s="17"/>
      <c r="D14" s="17"/>
      <c r="E14" s="385"/>
      <c r="F14" s="26"/>
      <c r="G14" s="17"/>
      <c r="H14" s="17"/>
      <c r="I14" s="385"/>
      <c r="J14" s="20"/>
      <c r="K14" s="17"/>
      <c r="L14" s="17"/>
      <c r="M14" s="17"/>
      <c r="N14" s="17"/>
      <c r="O14" s="17"/>
      <c r="P14" s="17"/>
      <c r="Q14" s="17"/>
      <c r="R14" s="17"/>
      <c r="S14" s="17"/>
      <c r="T14" s="17"/>
      <c r="U14" s="17"/>
      <c r="V14" s="17"/>
      <c r="W14" s="17"/>
      <c r="X14" s="17"/>
      <c r="Y14" s="17"/>
      <c r="Z14" s="17"/>
      <c r="AA14" s="17"/>
      <c r="AB14" s="17"/>
      <c r="AC14" s="17"/>
      <c r="AD14" s="17"/>
      <c r="AE14" s="17"/>
      <c r="AF14" s="17"/>
    </row>
    <row r="15" ht="15.75" hidden="1" customHeight="1">
      <c r="A15" s="24" t="s">
        <v>7113</v>
      </c>
      <c r="B15" s="17"/>
      <c r="C15" s="17"/>
      <c r="D15" s="67"/>
      <c r="E15" s="46"/>
      <c r="F15" s="26"/>
      <c r="G15" s="17"/>
      <c r="H15" s="67"/>
      <c r="I15" s="46"/>
      <c r="J15" s="20"/>
      <c r="K15" s="17"/>
      <c r="L15" s="17"/>
      <c r="M15" s="27"/>
      <c r="N15" s="27"/>
      <c r="O15" s="17"/>
      <c r="P15" s="17"/>
      <c r="Q15" s="17"/>
      <c r="R15" s="17"/>
      <c r="S15" s="17"/>
      <c r="T15" s="17"/>
      <c r="U15" s="17"/>
      <c r="V15" s="17"/>
      <c r="W15" s="17"/>
      <c r="X15" s="17"/>
      <c r="Y15" s="17"/>
      <c r="Z15" s="17"/>
      <c r="AA15" s="17"/>
      <c r="AB15" s="17"/>
      <c r="AC15" s="17"/>
      <c r="AD15" s="17"/>
      <c r="AE15" s="17"/>
      <c r="AF15" s="17"/>
    </row>
    <row r="16" ht="15.75" hidden="1" customHeight="1">
      <c r="A16" s="28"/>
      <c r="B16" s="207" t="s">
        <v>7114</v>
      </c>
      <c r="C16" s="17"/>
      <c r="D16" s="67"/>
      <c r="E16" s="67"/>
      <c r="F16" s="46"/>
      <c r="G16" s="20"/>
      <c r="H16" s="17"/>
      <c r="I16" s="67"/>
      <c r="J16" s="17"/>
      <c r="K16" s="155"/>
      <c r="L16" s="17"/>
      <c r="M16" s="27"/>
      <c r="N16" s="27"/>
      <c r="O16" s="17"/>
      <c r="P16" s="17"/>
      <c r="Q16" s="17"/>
      <c r="R16" s="17"/>
      <c r="S16" s="17"/>
      <c r="T16" s="17"/>
      <c r="U16" s="17"/>
      <c r="V16" s="17"/>
      <c r="W16" s="17"/>
      <c r="X16" s="17"/>
      <c r="Y16" s="17"/>
      <c r="Z16" s="17"/>
      <c r="AA16" s="17"/>
      <c r="AB16" s="17"/>
      <c r="AC16" s="17"/>
      <c r="AD16" s="17"/>
      <c r="AE16" s="17"/>
      <c r="AF16" s="17"/>
    </row>
    <row r="17" ht="15.75" hidden="1" customHeight="1">
      <c r="A17" s="28"/>
      <c r="B17" s="207" t="s">
        <v>7114</v>
      </c>
      <c r="C17" s="17"/>
      <c r="D17" s="67"/>
      <c r="E17" s="67"/>
      <c r="F17" s="46"/>
      <c r="G17" s="20"/>
      <c r="H17" s="17"/>
      <c r="I17" s="67"/>
      <c r="J17" s="17"/>
      <c r="K17" s="155"/>
      <c r="L17" s="17"/>
      <c r="M17" s="27"/>
      <c r="N17" s="27"/>
      <c r="O17" s="17"/>
      <c r="P17" s="17"/>
      <c r="Q17" s="17"/>
      <c r="R17" s="17"/>
      <c r="S17" s="17"/>
      <c r="T17" s="17"/>
      <c r="U17" s="17"/>
      <c r="V17" s="17"/>
      <c r="W17" s="17"/>
      <c r="X17" s="17"/>
      <c r="Y17" s="17"/>
      <c r="Z17" s="17"/>
      <c r="AA17" s="17"/>
      <c r="AB17" s="17"/>
      <c r="AC17" s="17"/>
      <c r="AD17" s="17"/>
      <c r="AE17" s="17"/>
      <c r="AF17" s="17"/>
    </row>
    <row r="18" ht="15.75" hidden="1" customHeight="1">
      <c r="A18" s="28"/>
      <c r="B18" s="207" t="s">
        <v>7114</v>
      </c>
      <c r="C18" s="17" t="s">
        <v>73</v>
      </c>
      <c r="D18" s="393" t="s">
        <v>7128</v>
      </c>
      <c r="E18" s="393" t="s">
        <v>7129</v>
      </c>
      <c r="F18" s="41">
        <v>0.5625</v>
      </c>
      <c r="G18" s="77" t="s">
        <v>7130</v>
      </c>
      <c r="H18" s="38" t="s">
        <v>7131</v>
      </c>
      <c r="I18" s="393" t="s">
        <v>7132</v>
      </c>
      <c r="J18" s="38"/>
      <c r="K18" s="183"/>
      <c r="L18" s="27"/>
      <c r="M18" s="27"/>
      <c r="N18" s="27"/>
      <c r="O18" s="17"/>
      <c r="P18" s="17"/>
      <c r="Q18" s="17"/>
      <c r="R18" s="17"/>
      <c r="S18" s="17"/>
      <c r="T18" s="17"/>
      <c r="U18" s="17"/>
      <c r="V18" s="17"/>
      <c r="W18" s="17"/>
      <c r="X18" s="17"/>
      <c r="Y18" s="17"/>
      <c r="Z18" s="17"/>
      <c r="AA18" s="17"/>
      <c r="AB18" s="17"/>
      <c r="AC18" s="17"/>
      <c r="AD18" s="17"/>
      <c r="AE18" s="17"/>
      <c r="AF18" s="17"/>
    </row>
    <row r="19" ht="15.75" hidden="1" customHeight="1">
      <c r="A19" s="28"/>
      <c r="B19" s="207" t="s">
        <v>7114</v>
      </c>
      <c r="C19" s="166" t="s">
        <v>156</v>
      </c>
      <c r="D19" s="394" t="s">
        <v>7116</v>
      </c>
      <c r="E19" s="394" t="s">
        <v>7117</v>
      </c>
      <c r="F19" s="388" t="s">
        <v>1112</v>
      </c>
      <c r="G19" s="166" t="s">
        <v>7118</v>
      </c>
      <c r="H19" s="166" t="s">
        <v>7119</v>
      </c>
      <c r="I19" s="166" t="s">
        <v>7120</v>
      </c>
      <c r="J19" s="27" t="s">
        <v>7133</v>
      </c>
      <c r="K19" s="166"/>
      <c r="M19" s="27"/>
      <c r="N19" s="27"/>
      <c r="O19" s="17"/>
      <c r="P19" s="17"/>
      <c r="Q19" s="17"/>
      <c r="R19" s="17"/>
      <c r="S19" s="17"/>
      <c r="T19" s="17"/>
      <c r="U19" s="17"/>
      <c r="V19" s="17"/>
      <c r="W19" s="17"/>
      <c r="X19" s="17"/>
      <c r="Y19" s="17"/>
      <c r="Z19" s="17"/>
      <c r="AA19" s="17"/>
      <c r="AB19" s="17"/>
      <c r="AC19" s="17"/>
      <c r="AD19" s="17"/>
      <c r="AE19" s="17"/>
      <c r="AF19" s="17"/>
    </row>
    <row r="20" ht="15.75" hidden="1" customHeight="1">
      <c r="A20" s="28"/>
      <c r="B20" s="207" t="s">
        <v>7114</v>
      </c>
      <c r="C20" s="161" t="s">
        <v>156</v>
      </c>
      <c r="D20" s="393" t="s">
        <v>7134</v>
      </c>
      <c r="E20" s="393" t="s">
        <v>7135</v>
      </c>
      <c r="F20" s="68" t="s">
        <v>403</v>
      </c>
      <c r="G20" s="40" t="s">
        <v>7118</v>
      </c>
      <c r="H20" s="38" t="s">
        <v>7136</v>
      </c>
      <c r="I20" s="52" t="s">
        <v>7137</v>
      </c>
      <c r="J20" s="38"/>
      <c r="K20" s="183"/>
      <c r="L20" s="17"/>
      <c r="M20" s="27"/>
      <c r="N20" s="27"/>
      <c r="O20" s="17"/>
      <c r="P20" s="17"/>
      <c r="Q20" s="17"/>
      <c r="R20" s="17"/>
      <c r="S20" s="17"/>
      <c r="T20" s="17"/>
      <c r="U20" s="17"/>
      <c r="V20" s="17"/>
      <c r="W20" s="17"/>
      <c r="X20" s="17"/>
      <c r="Y20" s="17"/>
      <c r="Z20" s="17"/>
      <c r="AA20" s="17"/>
      <c r="AB20" s="17"/>
      <c r="AC20" s="17"/>
      <c r="AD20" s="17"/>
      <c r="AE20" s="17"/>
      <c r="AF20" s="17"/>
    </row>
    <row r="21" ht="15.75" hidden="1" customHeight="1">
      <c r="A21" s="28"/>
      <c r="B21" s="207" t="s">
        <v>7114</v>
      </c>
      <c r="C21" s="17" t="s">
        <v>73</v>
      </c>
      <c r="D21" s="393" t="s">
        <v>7138</v>
      </c>
      <c r="E21" s="393" t="s">
        <v>7139</v>
      </c>
      <c r="F21" s="76">
        <v>0.6875</v>
      </c>
      <c r="G21" s="77" t="s">
        <v>7130</v>
      </c>
      <c r="H21" s="77" t="s">
        <v>7140</v>
      </c>
      <c r="I21" s="393" t="s">
        <v>7141</v>
      </c>
      <c r="J21" s="77"/>
      <c r="K21" s="77"/>
      <c r="L21" s="17"/>
      <c r="M21" s="17"/>
      <c r="N21" s="17"/>
      <c r="O21" s="17"/>
      <c r="P21" s="17"/>
      <c r="Q21" s="17"/>
      <c r="R21" s="17"/>
      <c r="S21" s="17"/>
      <c r="T21" s="17"/>
      <c r="U21" s="17"/>
      <c r="V21" s="17"/>
      <c r="W21" s="17"/>
      <c r="X21" s="17"/>
      <c r="Y21" s="17"/>
      <c r="Z21" s="17"/>
      <c r="AA21" s="17"/>
      <c r="AB21" s="17"/>
      <c r="AC21" s="17"/>
      <c r="AD21" s="17"/>
      <c r="AE21" s="17"/>
      <c r="AF21" s="17"/>
    </row>
    <row r="22" ht="15.75" hidden="1" customHeight="1">
      <c r="A22" s="28"/>
      <c r="B22" s="207" t="s">
        <v>7114</v>
      </c>
      <c r="C22" s="17" t="s">
        <v>73</v>
      </c>
      <c r="D22" s="393" t="s">
        <v>7142</v>
      </c>
      <c r="E22" s="393" t="s">
        <v>7143</v>
      </c>
      <c r="F22" s="395">
        <v>0.7291666666666666</v>
      </c>
      <c r="G22" s="77" t="s">
        <v>7130</v>
      </c>
      <c r="H22" s="38" t="s">
        <v>7144</v>
      </c>
      <c r="I22" s="393" t="s">
        <v>7145</v>
      </c>
      <c r="J22" s="38"/>
      <c r="K22" s="38"/>
      <c r="L22" s="17"/>
      <c r="M22" s="27"/>
      <c r="N22" s="27"/>
      <c r="O22" s="17"/>
      <c r="P22" s="17"/>
      <c r="Q22" s="17"/>
      <c r="R22" s="17"/>
      <c r="S22" s="17"/>
      <c r="T22" s="17"/>
      <c r="U22" s="17"/>
      <c r="V22" s="17"/>
      <c r="W22" s="17"/>
      <c r="X22" s="17"/>
      <c r="Y22" s="17"/>
      <c r="Z22" s="17"/>
      <c r="AA22" s="17"/>
      <c r="AB22" s="17"/>
      <c r="AC22" s="17"/>
      <c r="AD22" s="17"/>
      <c r="AE22" s="17"/>
      <c r="AF22" s="17"/>
    </row>
    <row r="23" ht="15.75" hidden="1" customHeight="1">
      <c r="A23" s="28"/>
      <c r="B23" s="207" t="s">
        <v>7114</v>
      </c>
      <c r="C23" s="17" t="s">
        <v>73</v>
      </c>
      <c r="D23" s="393" t="s">
        <v>7146</v>
      </c>
      <c r="E23" s="393" t="s">
        <v>7147</v>
      </c>
      <c r="F23" s="41">
        <v>0.7708333333333334</v>
      </c>
      <c r="G23" s="77" t="s">
        <v>7130</v>
      </c>
      <c r="H23" s="38" t="s">
        <v>7148</v>
      </c>
      <c r="I23" s="393" t="s">
        <v>7149</v>
      </c>
      <c r="J23" s="38"/>
      <c r="K23" s="183"/>
      <c r="L23" s="17"/>
      <c r="M23" s="27"/>
      <c r="N23" s="27"/>
      <c r="O23" s="17"/>
      <c r="P23" s="17"/>
      <c r="Q23" s="17"/>
      <c r="R23" s="17"/>
      <c r="S23" s="17"/>
      <c r="T23" s="17"/>
      <c r="U23" s="17"/>
      <c r="V23" s="17"/>
      <c r="W23" s="17"/>
      <c r="X23" s="17"/>
      <c r="Y23" s="17"/>
      <c r="Z23" s="17"/>
      <c r="AA23" s="17"/>
      <c r="AB23" s="17"/>
      <c r="AC23" s="17"/>
      <c r="AD23" s="17"/>
      <c r="AE23" s="17"/>
      <c r="AF23" s="17"/>
    </row>
    <row r="24" ht="15.75" hidden="1" customHeight="1">
      <c r="A24" s="28"/>
      <c r="B24" s="207" t="s">
        <v>7114</v>
      </c>
      <c r="C24" s="33" t="s">
        <v>73</v>
      </c>
      <c r="D24" s="394" t="s">
        <v>7150</v>
      </c>
      <c r="E24" s="394" t="s">
        <v>7151</v>
      </c>
      <c r="F24" s="32">
        <v>0.8125</v>
      </c>
      <c r="G24" s="81" t="s">
        <v>7130</v>
      </c>
      <c r="H24" s="33" t="s">
        <v>7152</v>
      </c>
      <c r="I24" s="394" t="s">
        <v>7153</v>
      </c>
      <c r="J24" s="17" t="s">
        <v>7154</v>
      </c>
      <c r="K24" s="177"/>
      <c r="M24" s="27"/>
      <c r="N24" s="27"/>
      <c r="O24" s="17"/>
      <c r="P24" s="17"/>
      <c r="Q24" s="17"/>
      <c r="R24" s="17"/>
      <c r="S24" s="17"/>
      <c r="T24" s="17"/>
      <c r="U24" s="17"/>
      <c r="V24" s="17"/>
      <c r="W24" s="17"/>
      <c r="X24" s="17"/>
      <c r="Y24" s="17"/>
      <c r="Z24" s="17"/>
      <c r="AA24" s="17"/>
      <c r="AB24" s="17"/>
      <c r="AC24" s="17"/>
      <c r="AD24" s="17"/>
      <c r="AE24" s="17"/>
      <c r="AF24" s="17"/>
    </row>
    <row r="25" ht="15.75" hidden="1" customHeight="1">
      <c r="A25" s="28"/>
      <c r="B25" s="207" t="s">
        <v>7114</v>
      </c>
      <c r="C25" s="17"/>
      <c r="D25" s="67"/>
      <c r="E25" s="67"/>
      <c r="F25" s="46"/>
      <c r="G25" s="20"/>
      <c r="H25" s="17"/>
      <c r="I25" s="67"/>
      <c r="J25" s="17"/>
      <c r="K25" s="155"/>
      <c r="L25" s="27"/>
      <c r="M25" s="27"/>
      <c r="N25" s="27"/>
      <c r="O25" s="17"/>
      <c r="P25" s="17"/>
      <c r="Q25" s="17"/>
      <c r="R25" s="17"/>
      <c r="S25" s="17"/>
      <c r="T25" s="17"/>
      <c r="U25" s="17"/>
      <c r="V25" s="17"/>
      <c r="W25" s="17"/>
      <c r="X25" s="17"/>
      <c r="Y25" s="17"/>
      <c r="Z25" s="17"/>
      <c r="AA25" s="17"/>
      <c r="AB25" s="17"/>
      <c r="AC25" s="17"/>
      <c r="AD25" s="17"/>
      <c r="AE25" s="17"/>
      <c r="AF25" s="17"/>
    </row>
    <row r="26" ht="15.75" hidden="1" customHeight="1">
      <c r="A26" s="28"/>
      <c r="B26" s="207" t="s">
        <v>7114</v>
      </c>
      <c r="C26" s="17"/>
      <c r="D26" s="67"/>
      <c r="E26" s="67"/>
      <c r="F26" s="46"/>
      <c r="G26" s="20"/>
      <c r="H26" s="17"/>
      <c r="I26" s="67"/>
      <c r="J26" s="17"/>
      <c r="K26" s="155"/>
      <c r="L26" s="27"/>
      <c r="M26" s="27"/>
      <c r="N26" s="27"/>
      <c r="O26" s="17"/>
      <c r="P26" s="17"/>
      <c r="Q26" s="17"/>
      <c r="R26" s="17"/>
      <c r="S26" s="17"/>
      <c r="T26" s="17"/>
      <c r="U26" s="17"/>
      <c r="V26" s="17"/>
      <c r="W26" s="17"/>
      <c r="X26" s="17"/>
      <c r="Y26" s="17"/>
      <c r="Z26" s="17"/>
      <c r="AA26" s="17"/>
      <c r="AB26" s="17"/>
      <c r="AC26" s="17"/>
      <c r="AD26" s="17"/>
      <c r="AE26" s="17"/>
      <c r="AF26" s="17"/>
    </row>
    <row r="27" ht="15.75" hidden="1" customHeight="1">
      <c r="A27" s="44"/>
      <c r="B27" s="207" t="s">
        <v>7114</v>
      </c>
      <c r="C27" s="17"/>
      <c r="D27" s="67"/>
      <c r="E27" s="67"/>
      <c r="F27" s="46"/>
      <c r="G27" s="20"/>
      <c r="H27" s="17"/>
      <c r="I27" s="67"/>
      <c r="J27" s="17"/>
      <c r="K27" s="155"/>
      <c r="L27" s="17"/>
      <c r="M27" s="27"/>
      <c r="N27" s="27"/>
      <c r="O27" s="17"/>
      <c r="P27" s="17"/>
      <c r="Q27" s="17"/>
      <c r="R27" s="17"/>
      <c r="S27" s="17"/>
      <c r="T27" s="17"/>
      <c r="U27" s="17"/>
      <c r="V27" s="17"/>
      <c r="W27" s="17"/>
      <c r="X27" s="17"/>
      <c r="Y27" s="17"/>
      <c r="Z27" s="17"/>
      <c r="AA27" s="17"/>
      <c r="AB27" s="17"/>
      <c r="AC27" s="17"/>
      <c r="AD27" s="17"/>
      <c r="AE27" s="17"/>
      <c r="AF27" s="17"/>
    </row>
    <row r="28" ht="15.75" customHeight="1">
      <c r="A28" s="151" t="s">
        <v>7155</v>
      </c>
      <c r="B28" s="11" t="s">
        <v>50</v>
      </c>
      <c r="C28" s="152" t="s">
        <v>51</v>
      </c>
      <c r="D28" s="13" t="s">
        <v>52</v>
      </c>
      <c r="E28" s="13" t="s">
        <v>53</v>
      </c>
      <c r="F28" s="14" t="s">
        <v>54</v>
      </c>
      <c r="G28" s="12" t="s">
        <v>55</v>
      </c>
      <c r="H28" s="13" t="s">
        <v>56</v>
      </c>
      <c r="I28" s="13" t="s">
        <v>57</v>
      </c>
      <c r="J28" s="15" t="s">
        <v>58</v>
      </c>
      <c r="K28" s="13" t="s">
        <v>59</v>
      </c>
      <c r="L28" s="16" t="s">
        <v>60</v>
      </c>
      <c r="M28" s="13" t="s">
        <v>61</v>
      </c>
      <c r="N28" s="13" t="s">
        <v>62</v>
      </c>
      <c r="O28" s="17"/>
      <c r="P28" s="17"/>
      <c r="Q28" s="17"/>
      <c r="R28" s="17"/>
      <c r="S28" s="17"/>
      <c r="T28" s="17"/>
      <c r="U28" s="17"/>
      <c r="V28" s="17"/>
      <c r="W28" s="17"/>
      <c r="X28" s="17"/>
      <c r="Y28" s="17"/>
      <c r="Z28" s="17"/>
      <c r="AA28" s="17"/>
      <c r="AB28" s="17"/>
      <c r="AC28" s="17"/>
      <c r="AD28" s="17"/>
      <c r="AE28" s="17"/>
      <c r="AF28" s="17"/>
    </row>
    <row r="29" ht="15.75" hidden="1" customHeight="1">
      <c r="A29" s="18"/>
      <c r="B29" s="19">
        <v>44593.0</v>
      </c>
      <c r="D29" s="67"/>
      <c r="E29" s="67"/>
      <c r="F29" s="396"/>
      <c r="G29" s="67"/>
      <c r="H29" s="67"/>
      <c r="I29" s="67"/>
      <c r="J29" s="67"/>
      <c r="K29" s="67"/>
      <c r="L29" s="67"/>
      <c r="M29" s="67"/>
      <c r="N29" s="67"/>
      <c r="O29" s="67"/>
      <c r="P29" s="67"/>
      <c r="Q29" s="67"/>
      <c r="R29" s="67"/>
      <c r="S29" s="67"/>
      <c r="T29" s="67"/>
      <c r="U29" s="67"/>
    </row>
    <row r="30" ht="15.75" hidden="1" customHeight="1">
      <c r="A30" s="24" t="s">
        <v>4304</v>
      </c>
      <c r="B30" s="17"/>
      <c r="C30" s="17"/>
      <c r="D30" s="397" t="s">
        <v>7156</v>
      </c>
      <c r="E30" s="23"/>
      <c r="F30" s="396"/>
      <c r="G30" s="67"/>
      <c r="H30" s="67"/>
      <c r="I30" s="67"/>
      <c r="J30" s="67"/>
      <c r="K30" s="67"/>
      <c r="L30" s="67"/>
      <c r="M30" s="67"/>
      <c r="N30" s="67"/>
      <c r="O30" s="67"/>
      <c r="P30" s="67"/>
      <c r="Q30" s="67"/>
      <c r="R30" s="67"/>
      <c r="S30" s="67"/>
      <c r="T30" s="67"/>
      <c r="U30" s="67"/>
    </row>
    <row r="31" ht="15.75" hidden="1" customHeight="1">
      <c r="A31" s="28"/>
      <c r="B31" s="207" t="s">
        <v>7157</v>
      </c>
      <c r="C31" s="77" t="s">
        <v>167</v>
      </c>
      <c r="D31" s="36" t="s">
        <v>7158</v>
      </c>
      <c r="E31" s="36" t="s">
        <v>7159</v>
      </c>
      <c r="F31" s="398" t="s">
        <v>7160</v>
      </c>
      <c r="G31" s="52" t="s">
        <v>7161</v>
      </c>
      <c r="H31" s="52" t="s">
        <v>7162</v>
      </c>
      <c r="I31" s="47" t="s">
        <v>7163</v>
      </c>
      <c r="J31" s="52"/>
      <c r="K31" s="67"/>
      <c r="L31" s="67"/>
      <c r="M31" s="67"/>
      <c r="N31" s="67"/>
      <c r="O31" s="67"/>
      <c r="P31" s="67"/>
      <c r="Q31" s="67"/>
      <c r="R31" s="67"/>
      <c r="S31" s="67"/>
      <c r="T31" s="67"/>
      <c r="U31" s="67"/>
    </row>
    <row r="32" ht="15.75" hidden="1" customHeight="1">
      <c r="A32" s="28"/>
      <c r="B32" s="207" t="s">
        <v>7157</v>
      </c>
      <c r="C32" s="77" t="s">
        <v>167</v>
      </c>
      <c r="D32" s="47" t="s">
        <v>7164</v>
      </c>
      <c r="E32" s="47" t="s">
        <v>7165</v>
      </c>
      <c r="F32" s="398" t="s">
        <v>7166</v>
      </c>
      <c r="G32" s="52" t="s">
        <v>7161</v>
      </c>
      <c r="H32" s="52" t="s">
        <v>7167</v>
      </c>
      <c r="I32" s="47" t="s">
        <v>7168</v>
      </c>
      <c r="J32" s="52"/>
      <c r="K32" s="67"/>
      <c r="L32" s="67"/>
      <c r="M32" s="67"/>
      <c r="N32" s="67"/>
      <c r="O32" s="67"/>
      <c r="P32" s="67"/>
      <c r="Q32" s="67"/>
      <c r="R32" s="67"/>
      <c r="S32" s="67"/>
      <c r="T32" s="67"/>
      <c r="U32" s="67"/>
    </row>
    <row r="33" ht="15.75" hidden="1" customHeight="1">
      <c r="A33" s="28"/>
      <c r="B33" s="207" t="s">
        <v>7157</v>
      </c>
      <c r="C33" s="77" t="s">
        <v>167</v>
      </c>
      <c r="D33" s="36" t="s">
        <v>7169</v>
      </c>
      <c r="E33" s="36" t="s">
        <v>7170</v>
      </c>
      <c r="F33" s="398" t="s">
        <v>7171</v>
      </c>
      <c r="G33" s="52" t="s">
        <v>7161</v>
      </c>
      <c r="H33" s="52" t="s">
        <v>7172</v>
      </c>
      <c r="I33" s="47" t="s">
        <v>7173</v>
      </c>
      <c r="J33" s="52"/>
      <c r="K33" s="67"/>
      <c r="L33" s="67"/>
      <c r="M33" s="67"/>
      <c r="N33" s="67"/>
      <c r="O33" s="67"/>
      <c r="P33" s="67"/>
      <c r="Q33" s="67"/>
      <c r="R33" s="67"/>
      <c r="S33" s="67"/>
      <c r="T33" s="67"/>
      <c r="U33" s="67"/>
    </row>
    <row r="34" ht="15.75" hidden="1" customHeight="1">
      <c r="A34" s="28"/>
      <c r="B34" s="207" t="s">
        <v>7157</v>
      </c>
      <c r="C34" s="77" t="s">
        <v>167</v>
      </c>
      <c r="D34" s="47" t="s">
        <v>7174</v>
      </c>
      <c r="E34" s="47" t="s">
        <v>7175</v>
      </c>
      <c r="F34" s="398" t="s">
        <v>7176</v>
      </c>
      <c r="G34" s="52" t="s">
        <v>7161</v>
      </c>
      <c r="H34" s="52" t="s">
        <v>7177</v>
      </c>
      <c r="I34" s="47" t="s">
        <v>7178</v>
      </c>
      <c r="J34" s="52"/>
      <c r="K34" s="67"/>
      <c r="L34" s="67"/>
      <c r="M34" s="67"/>
      <c r="N34" s="67"/>
      <c r="O34" s="67"/>
      <c r="P34" s="67"/>
      <c r="Q34" s="67"/>
      <c r="R34" s="67"/>
      <c r="S34" s="67"/>
      <c r="T34" s="67"/>
      <c r="U34" s="67"/>
    </row>
    <row r="35" ht="15.75" hidden="1" customHeight="1">
      <c r="A35" s="28"/>
      <c r="B35" s="207" t="s">
        <v>7157</v>
      </c>
      <c r="C35" s="17"/>
      <c r="D35" s="67"/>
      <c r="E35" s="67"/>
      <c r="F35" s="396"/>
      <c r="G35" s="67"/>
      <c r="H35" s="67"/>
      <c r="I35" s="67"/>
      <c r="J35" s="67"/>
      <c r="K35" s="67"/>
      <c r="L35" s="67"/>
      <c r="M35" s="67"/>
      <c r="N35" s="67"/>
      <c r="O35" s="67"/>
      <c r="P35" s="67"/>
      <c r="Q35" s="67"/>
      <c r="R35" s="67"/>
      <c r="S35" s="67"/>
      <c r="T35" s="67"/>
      <c r="U35" s="67"/>
    </row>
    <row r="36" ht="15.75" hidden="1" customHeight="1">
      <c r="A36" s="28"/>
      <c r="B36" s="207" t="s">
        <v>7157</v>
      </c>
      <c r="C36" s="17"/>
      <c r="D36" s="67"/>
      <c r="E36" s="67"/>
      <c r="F36" s="396"/>
      <c r="G36" s="67"/>
      <c r="H36" s="67"/>
      <c r="I36" s="67"/>
      <c r="J36" s="67"/>
      <c r="K36" s="67"/>
      <c r="L36" s="67"/>
      <c r="M36" s="67"/>
      <c r="N36" s="67"/>
      <c r="O36" s="67"/>
      <c r="P36" s="67"/>
      <c r="Q36" s="67"/>
      <c r="R36" s="67"/>
      <c r="S36" s="67"/>
      <c r="T36" s="67"/>
      <c r="U36" s="67"/>
    </row>
    <row r="37" ht="15.75" hidden="1" customHeight="1">
      <c r="A37" s="18"/>
      <c r="B37" s="19">
        <v>44594.0</v>
      </c>
      <c r="D37" s="397" t="s">
        <v>7179</v>
      </c>
      <c r="E37" s="23"/>
      <c r="F37" s="396"/>
      <c r="G37" s="67"/>
      <c r="H37" s="67"/>
      <c r="I37" s="67"/>
      <c r="J37" s="67"/>
      <c r="K37" s="67"/>
      <c r="L37" s="67"/>
      <c r="M37" s="67"/>
      <c r="N37" s="67"/>
      <c r="O37" s="67"/>
      <c r="P37" s="67"/>
      <c r="Q37" s="67"/>
      <c r="R37" s="67"/>
      <c r="S37" s="67"/>
      <c r="T37" s="67"/>
      <c r="U37" s="67"/>
    </row>
    <row r="38" ht="15.75" hidden="1" customHeight="1">
      <c r="A38" s="24" t="s">
        <v>4304</v>
      </c>
      <c r="B38" s="17"/>
      <c r="C38" s="38" t="s">
        <v>106</v>
      </c>
      <c r="D38" s="36" t="s">
        <v>7180</v>
      </c>
      <c r="E38" s="36" t="s">
        <v>7181</v>
      </c>
      <c r="F38" s="399">
        <v>0.4583333333333333</v>
      </c>
      <c r="G38" s="36" t="s">
        <v>7130</v>
      </c>
      <c r="H38" s="36" t="s">
        <v>7182</v>
      </c>
      <c r="I38" s="36" t="s">
        <v>7183</v>
      </c>
      <c r="J38" s="52"/>
      <c r="K38" s="67"/>
      <c r="L38" s="67"/>
      <c r="M38" s="67"/>
      <c r="N38" s="67"/>
      <c r="O38" s="67"/>
      <c r="P38" s="67"/>
      <c r="Q38" s="67"/>
      <c r="R38" s="67"/>
      <c r="S38" s="67"/>
      <c r="T38" s="67"/>
      <c r="U38" s="67"/>
    </row>
    <row r="39" ht="15.75" hidden="1" customHeight="1">
      <c r="A39" s="28"/>
      <c r="B39" s="207" t="s">
        <v>7157</v>
      </c>
      <c r="C39" s="77" t="s">
        <v>167</v>
      </c>
      <c r="D39" s="36" t="s">
        <v>7184</v>
      </c>
      <c r="E39" s="36" t="s">
        <v>7185</v>
      </c>
      <c r="F39" s="76">
        <v>0.7708333333333334</v>
      </c>
      <c r="G39" s="77" t="s">
        <v>7186</v>
      </c>
      <c r="H39" s="77" t="s">
        <v>7187</v>
      </c>
      <c r="I39" s="36" t="s">
        <v>7188</v>
      </c>
      <c r="J39" s="77"/>
      <c r="K39" s="67"/>
      <c r="L39" s="67"/>
      <c r="M39" s="67"/>
      <c r="N39" s="67"/>
      <c r="O39" s="67"/>
      <c r="P39" s="67"/>
      <c r="Q39" s="67"/>
      <c r="R39" s="67"/>
      <c r="S39" s="67"/>
      <c r="T39" s="67"/>
      <c r="U39" s="67"/>
    </row>
    <row r="40" ht="15.75" hidden="1" customHeight="1">
      <c r="A40" s="28"/>
      <c r="B40" s="207" t="s">
        <v>7157</v>
      </c>
      <c r="C40" s="38" t="s">
        <v>106</v>
      </c>
      <c r="D40" s="36" t="s">
        <v>7189</v>
      </c>
      <c r="E40" s="36" t="s">
        <v>7190</v>
      </c>
      <c r="F40" s="398" t="s">
        <v>136</v>
      </c>
      <c r="G40" s="36" t="s">
        <v>7130</v>
      </c>
      <c r="H40" s="36" t="s">
        <v>7191</v>
      </c>
      <c r="I40" s="36" t="s">
        <v>7192</v>
      </c>
      <c r="J40" s="52"/>
      <c r="K40" s="67"/>
      <c r="L40" s="67"/>
      <c r="M40" s="67"/>
      <c r="N40" s="67"/>
      <c r="O40" s="67"/>
      <c r="P40" s="67"/>
      <c r="Q40" s="67"/>
      <c r="R40" s="67"/>
      <c r="S40" s="67"/>
      <c r="T40" s="67"/>
      <c r="U40" s="67"/>
    </row>
    <row r="41" ht="15.75" hidden="1" customHeight="1">
      <c r="A41" s="28"/>
      <c r="B41" s="207" t="s">
        <v>7157</v>
      </c>
      <c r="C41" s="38" t="s">
        <v>106</v>
      </c>
      <c r="D41" s="36" t="s">
        <v>7193</v>
      </c>
      <c r="E41" s="36" t="s">
        <v>7194</v>
      </c>
      <c r="F41" s="398" t="s">
        <v>375</v>
      </c>
      <c r="G41" s="36" t="s">
        <v>7130</v>
      </c>
      <c r="H41" s="36" t="s">
        <v>7195</v>
      </c>
      <c r="I41" s="36" t="s">
        <v>7196</v>
      </c>
      <c r="J41" s="52" t="s">
        <v>7197</v>
      </c>
      <c r="K41" s="67"/>
      <c r="L41" s="67"/>
      <c r="M41" s="67"/>
      <c r="N41" s="67"/>
      <c r="O41" s="67"/>
      <c r="P41" s="67"/>
      <c r="Q41" s="67"/>
      <c r="R41" s="67"/>
      <c r="S41" s="67"/>
      <c r="T41" s="67"/>
      <c r="U41" s="67"/>
    </row>
    <row r="42" ht="15.75" hidden="1" customHeight="1">
      <c r="A42" s="28"/>
      <c r="B42" s="207" t="s">
        <v>7157</v>
      </c>
      <c r="C42" s="17"/>
      <c r="D42" s="67"/>
      <c r="E42" s="67"/>
      <c r="F42" s="396"/>
      <c r="G42" s="67"/>
      <c r="H42" s="67"/>
      <c r="I42" s="67"/>
      <c r="J42" s="67"/>
      <c r="K42" s="67"/>
      <c r="L42" s="67"/>
      <c r="M42" s="67"/>
      <c r="N42" s="67"/>
      <c r="O42" s="67"/>
      <c r="P42" s="67"/>
      <c r="Q42" s="67"/>
      <c r="R42" s="67"/>
      <c r="S42" s="67"/>
      <c r="T42" s="67"/>
      <c r="U42" s="67"/>
    </row>
    <row r="43" ht="15.75" hidden="1" customHeight="1">
      <c r="A43" s="28"/>
      <c r="B43" s="207" t="s">
        <v>7157</v>
      </c>
      <c r="C43" s="17"/>
      <c r="D43" s="67"/>
      <c r="E43" s="67"/>
      <c r="F43" s="396"/>
      <c r="G43" s="67"/>
      <c r="H43" s="67"/>
      <c r="I43" s="67"/>
      <c r="J43" s="67"/>
      <c r="K43" s="67"/>
      <c r="L43" s="67"/>
      <c r="M43" s="67"/>
      <c r="N43" s="67"/>
      <c r="O43" s="67"/>
      <c r="P43" s="67"/>
      <c r="Q43" s="67"/>
      <c r="R43" s="67"/>
      <c r="S43" s="67"/>
      <c r="T43" s="67"/>
      <c r="U43" s="67"/>
    </row>
    <row r="44" ht="15.75" hidden="1" customHeight="1">
      <c r="A44" s="28"/>
      <c r="B44" s="207" t="s">
        <v>7157</v>
      </c>
      <c r="C44" s="17"/>
      <c r="D44" s="67"/>
      <c r="E44" s="67"/>
      <c r="F44" s="396"/>
      <c r="G44" s="67"/>
      <c r="H44" s="67"/>
      <c r="I44" s="67"/>
      <c r="J44" s="67"/>
      <c r="K44" s="67"/>
      <c r="L44" s="67"/>
      <c r="M44" s="67"/>
      <c r="N44" s="67"/>
      <c r="O44" s="67"/>
      <c r="P44" s="67"/>
      <c r="Q44" s="67"/>
      <c r="R44" s="67"/>
      <c r="S44" s="67"/>
      <c r="T44" s="67"/>
      <c r="U44" s="67"/>
    </row>
    <row r="45" ht="15.75" hidden="1" customHeight="1">
      <c r="A45" s="18"/>
      <c r="B45" s="19">
        <v>44595.0</v>
      </c>
      <c r="D45" s="397" t="s">
        <v>7156</v>
      </c>
      <c r="E45" s="23"/>
      <c r="F45" s="396"/>
      <c r="G45" s="67"/>
      <c r="H45" s="67"/>
      <c r="I45" s="67"/>
      <c r="J45" s="67"/>
      <c r="K45" s="67"/>
      <c r="L45" s="67"/>
      <c r="M45" s="67"/>
      <c r="N45" s="67"/>
      <c r="O45" s="67"/>
      <c r="P45" s="67"/>
      <c r="Q45" s="67"/>
      <c r="R45" s="67"/>
      <c r="S45" s="67"/>
      <c r="T45" s="67"/>
      <c r="U45" s="67"/>
    </row>
    <row r="46" ht="15.75" hidden="1" customHeight="1">
      <c r="A46" s="24" t="s">
        <v>4304</v>
      </c>
      <c r="B46" s="17"/>
      <c r="D46" s="67"/>
      <c r="E46" s="67"/>
      <c r="F46" s="396"/>
      <c r="G46" s="67"/>
      <c r="H46" s="67"/>
      <c r="I46" s="67"/>
      <c r="J46" s="67"/>
      <c r="K46" s="67"/>
      <c r="L46" s="67"/>
      <c r="M46" s="67"/>
      <c r="N46" s="67"/>
      <c r="O46" s="67"/>
      <c r="P46" s="67"/>
      <c r="Q46" s="67"/>
      <c r="R46" s="67"/>
      <c r="S46" s="67"/>
      <c r="T46" s="67"/>
      <c r="U46" s="67"/>
    </row>
    <row r="47" ht="15.75" hidden="1" customHeight="1">
      <c r="A47" s="28"/>
      <c r="B47" s="207" t="s">
        <v>7157</v>
      </c>
      <c r="C47" s="38" t="s">
        <v>66</v>
      </c>
      <c r="D47" s="47" t="s">
        <v>7198</v>
      </c>
      <c r="E47" s="47" t="s">
        <v>7199</v>
      </c>
      <c r="F47" s="398" t="s">
        <v>626</v>
      </c>
      <c r="G47" s="52" t="s">
        <v>7200</v>
      </c>
      <c r="H47" s="52" t="s">
        <v>7201</v>
      </c>
      <c r="I47" s="47" t="s">
        <v>7202</v>
      </c>
      <c r="J47" s="52"/>
      <c r="K47" s="67"/>
      <c r="L47" s="67"/>
      <c r="M47" s="67"/>
      <c r="N47" s="67"/>
      <c r="O47" s="67"/>
      <c r="P47" s="67"/>
      <c r="Q47" s="67"/>
      <c r="R47" s="67"/>
      <c r="S47" s="67"/>
      <c r="T47" s="67"/>
      <c r="U47" s="67"/>
    </row>
    <row r="48" ht="15.75" hidden="1" customHeight="1">
      <c r="A48" s="28"/>
      <c r="B48" s="207" t="s">
        <v>7157</v>
      </c>
      <c r="C48" s="33" t="s">
        <v>66</v>
      </c>
      <c r="D48" s="51" t="s">
        <v>7203</v>
      </c>
      <c r="E48" s="51" t="s">
        <v>7204</v>
      </c>
      <c r="F48" s="400">
        <v>0.5208333333333334</v>
      </c>
      <c r="G48" s="166" t="s">
        <v>7200</v>
      </c>
      <c r="H48" s="166" t="s">
        <v>7205</v>
      </c>
      <c r="I48" s="51" t="s">
        <v>7206</v>
      </c>
      <c r="J48" s="67" t="s">
        <v>7207</v>
      </c>
      <c r="K48" s="67"/>
      <c r="L48" s="67"/>
      <c r="M48" s="67"/>
      <c r="N48" s="67"/>
      <c r="O48" s="67"/>
      <c r="P48" s="67"/>
      <c r="Q48" s="67"/>
      <c r="R48" s="67"/>
      <c r="S48" s="67"/>
      <c r="T48" s="67"/>
      <c r="U48" s="67"/>
    </row>
    <row r="49" ht="15.75" hidden="1" customHeight="1">
      <c r="A49" s="28"/>
      <c r="B49" s="207" t="s">
        <v>7157</v>
      </c>
      <c r="C49" s="38" t="s">
        <v>66</v>
      </c>
      <c r="D49" s="47" t="s">
        <v>7208</v>
      </c>
      <c r="E49" s="47" t="s">
        <v>7209</v>
      </c>
      <c r="F49" s="398" t="s">
        <v>136</v>
      </c>
      <c r="G49" s="52" t="s">
        <v>7200</v>
      </c>
      <c r="H49" s="52" t="s">
        <v>7210</v>
      </c>
      <c r="I49" s="47" t="s">
        <v>7211</v>
      </c>
      <c r="J49" s="67" t="s">
        <v>7212</v>
      </c>
      <c r="K49" s="67"/>
      <c r="L49" s="67"/>
      <c r="M49" s="67"/>
      <c r="N49" s="67"/>
      <c r="O49" s="67"/>
      <c r="P49" s="67"/>
      <c r="Q49" s="67"/>
      <c r="R49" s="67"/>
      <c r="S49" s="67"/>
      <c r="T49" s="67"/>
      <c r="U49" s="67"/>
    </row>
    <row r="50" ht="15.75" hidden="1" customHeight="1">
      <c r="A50" s="28"/>
      <c r="B50" s="207" t="s">
        <v>7157</v>
      </c>
      <c r="C50" s="38" t="s">
        <v>66</v>
      </c>
      <c r="D50" s="47" t="s">
        <v>7213</v>
      </c>
      <c r="E50" s="47" t="s">
        <v>7214</v>
      </c>
      <c r="F50" s="398" t="s">
        <v>375</v>
      </c>
      <c r="G50" s="52" t="s">
        <v>7200</v>
      </c>
      <c r="H50" s="52" t="s">
        <v>7215</v>
      </c>
      <c r="I50" s="47" t="s">
        <v>7216</v>
      </c>
      <c r="J50" s="67"/>
      <c r="K50" s="67"/>
      <c r="L50" s="67"/>
      <c r="M50" s="67"/>
      <c r="N50" s="67"/>
      <c r="O50" s="67"/>
      <c r="P50" s="67"/>
      <c r="Q50" s="67"/>
      <c r="R50" s="67"/>
      <c r="S50" s="67"/>
      <c r="T50" s="67"/>
      <c r="U50" s="67"/>
    </row>
    <row r="51" ht="15.75" hidden="1" customHeight="1">
      <c r="A51" s="28"/>
      <c r="B51" s="207" t="s">
        <v>7157</v>
      </c>
      <c r="C51" s="17"/>
      <c r="D51" s="67"/>
      <c r="E51" s="67"/>
      <c r="F51" s="396"/>
      <c r="G51" s="67"/>
      <c r="H51" s="67"/>
      <c r="I51" s="67"/>
      <c r="J51" s="67"/>
      <c r="K51" s="67"/>
      <c r="L51" s="67"/>
      <c r="M51" s="67"/>
      <c r="N51" s="67"/>
      <c r="O51" s="67"/>
      <c r="P51" s="67"/>
      <c r="Q51" s="67"/>
      <c r="R51" s="67"/>
      <c r="S51" s="67"/>
      <c r="T51" s="67"/>
      <c r="U51" s="67"/>
    </row>
    <row r="52" ht="15.75" hidden="1" customHeight="1">
      <c r="A52" s="28"/>
      <c r="B52" s="207" t="s">
        <v>7157</v>
      </c>
      <c r="C52" s="17"/>
      <c r="D52" s="67"/>
      <c r="E52" s="67"/>
      <c r="F52" s="396"/>
      <c r="G52" s="67"/>
      <c r="H52" s="67"/>
      <c r="I52" s="67"/>
      <c r="J52" s="67"/>
      <c r="K52" s="67"/>
      <c r="L52" s="67"/>
      <c r="M52" s="67"/>
      <c r="N52" s="67"/>
      <c r="O52" s="67"/>
      <c r="P52" s="67"/>
      <c r="Q52" s="67"/>
      <c r="R52" s="67"/>
      <c r="S52" s="67"/>
      <c r="T52" s="67"/>
      <c r="U52" s="67"/>
    </row>
    <row r="53" ht="15.75" hidden="1" customHeight="1">
      <c r="A53" s="18"/>
      <c r="B53" s="19">
        <v>44596.0</v>
      </c>
      <c r="D53" s="397" t="s">
        <v>7156</v>
      </c>
      <c r="E53" s="23"/>
      <c r="F53" s="396"/>
      <c r="G53" s="67"/>
      <c r="H53" s="67"/>
      <c r="I53" s="67"/>
      <c r="J53" s="67"/>
      <c r="K53" s="67"/>
      <c r="L53" s="67"/>
      <c r="M53" s="67"/>
      <c r="N53" s="67"/>
      <c r="O53" s="67"/>
      <c r="P53" s="67"/>
      <c r="Q53" s="67"/>
      <c r="R53" s="67"/>
      <c r="S53" s="67"/>
      <c r="T53" s="67"/>
      <c r="U53" s="67"/>
    </row>
    <row r="54" ht="15.75" hidden="1" customHeight="1">
      <c r="A54" s="24" t="s">
        <v>4304</v>
      </c>
      <c r="B54" s="17"/>
      <c r="D54" s="67"/>
      <c r="E54" s="67"/>
      <c r="F54" s="396"/>
      <c r="G54" s="67"/>
      <c r="H54" s="67"/>
      <c r="I54" s="67"/>
      <c r="J54" s="67"/>
      <c r="K54" s="67"/>
      <c r="L54" s="67"/>
      <c r="M54" s="67"/>
      <c r="N54" s="67"/>
      <c r="O54" s="67"/>
      <c r="P54" s="67"/>
      <c r="Q54" s="67"/>
      <c r="R54" s="67"/>
      <c r="S54" s="67"/>
      <c r="T54" s="67"/>
      <c r="U54" s="67"/>
    </row>
    <row r="55" ht="15.75" hidden="1" customHeight="1">
      <c r="A55" s="28"/>
      <c r="B55" s="207" t="s">
        <v>7157</v>
      </c>
      <c r="C55" s="38" t="s">
        <v>106</v>
      </c>
      <c r="D55" s="47" t="s">
        <v>7217</v>
      </c>
      <c r="E55" s="36" t="s">
        <v>7218</v>
      </c>
      <c r="F55" s="399">
        <v>0.5</v>
      </c>
      <c r="G55" s="47" t="s">
        <v>7200</v>
      </c>
      <c r="H55" s="77" t="s">
        <v>7219</v>
      </c>
      <c r="I55" s="47" t="s">
        <v>7220</v>
      </c>
      <c r="J55" s="52"/>
      <c r="K55" s="67"/>
      <c r="L55" s="67"/>
      <c r="M55" s="67"/>
      <c r="N55" s="67"/>
      <c r="O55" s="67"/>
      <c r="P55" s="67"/>
      <c r="Q55" s="67"/>
      <c r="R55" s="67"/>
      <c r="S55" s="67"/>
      <c r="T55" s="67"/>
      <c r="U55" s="67"/>
    </row>
    <row r="56" ht="15.75" hidden="1" customHeight="1">
      <c r="A56" s="28"/>
      <c r="B56" s="207" t="s">
        <v>7157</v>
      </c>
      <c r="C56" s="38" t="s">
        <v>106</v>
      </c>
      <c r="D56" s="36" t="s">
        <v>7221</v>
      </c>
      <c r="E56" s="36" t="s">
        <v>7222</v>
      </c>
      <c r="F56" s="398" t="s">
        <v>131</v>
      </c>
      <c r="G56" s="52" t="s">
        <v>7223</v>
      </c>
      <c r="H56" s="52" t="s">
        <v>7224</v>
      </c>
      <c r="I56" s="401" t="s">
        <v>7225</v>
      </c>
      <c r="J56" s="52"/>
      <c r="K56" s="67"/>
      <c r="L56" s="67"/>
      <c r="M56" s="67"/>
      <c r="N56" s="67"/>
      <c r="O56" s="67"/>
      <c r="P56" s="67"/>
      <c r="Q56" s="67"/>
      <c r="R56" s="67"/>
      <c r="S56" s="67"/>
      <c r="T56" s="67"/>
      <c r="U56" s="67"/>
    </row>
    <row r="57" ht="15.75" hidden="1" customHeight="1">
      <c r="A57" s="28"/>
      <c r="B57" s="207" t="s">
        <v>7157</v>
      </c>
      <c r="C57" s="38" t="s">
        <v>106</v>
      </c>
      <c r="D57" s="47" t="s">
        <v>7226</v>
      </c>
      <c r="E57" s="36" t="s">
        <v>7227</v>
      </c>
      <c r="F57" s="398" t="s">
        <v>136</v>
      </c>
      <c r="G57" s="47" t="s">
        <v>7228</v>
      </c>
      <c r="H57" s="36" t="s">
        <v>7229</v>
      </c>
      <c r="I57" s="47" t="s">
        <v>7230</v>
      </c>
      <c r="J57" s="52"/>
      <c r="K57" s="67"/>
      <c r="L57" s="67"/>
      <c r="M57" s="67"/>
      <c r="N57" s="67"/>
      <c r="O57" s="67"/>
      <c r="P57" s="67"/>
      <c r="Q57" s="67"/>
      <c r="R57" s="67"/>
      <c r="S57" s="67"/>
      <c r="T57" s="67"/>
      <c r="U57" s="67"/>
    </row>
    <row r="58" ht="15.75" hidden="1" customHeight="1">
      <c r="A58" s="28"/>
      <c r="B58" s="207" t="s">
        <v>7157</v>
      </c>
      <c r="C58" s="38" t="s">
        <v>106</v>
      </c>
      <c r="D58" s="36" t="s">
        <v>7231</v>
      </c>
      <c r="E58" s="36" t="s">
        <v>7232</v>
      </c>
      <c r="F58" s="398" t="s">
        <v>375</v>
      </c>
      <c r="G58" s="36" t="s">
        <v>7228</v>
      </c>
      <c r="H58" s="47" t="s">
        <v>7233</v>
      </c>
      <c r="I58" s="36" t="s">
        <v>7234</v>
      </c>
      <c r="J58" s="67"/>
      <c r="K58" s="67"/>
      <c r="L58" s="67"/>
      <c r="M58" s="67"/>
      <c r="N58" s="67"/>
      <c r="O58" s="67"/>
      <c r="P58" s="67"/>
      <c r="Q58" s="67"/>
      <c r="R58" s="67"/>
      <c r="S58" s="67"/>
      <c r="T58" s="67"/>
      <c r="U58" s="67"/>
    </row>
    <row r="59" ht="15.75" hidden="1" customHeight="1">
      <c r="A59" s="28"/>
      <c r="B59" s="207" t="s">
        <v>7157</v>
      </c>
      <c r="C59" s="17"/>
      <c r="D59" s="67"/>
      <c r="E59" s="67"/>
      <c r="F59" s="396"/>
      <c r="G59" s="67"/>
      <c r="H59" s="67"/>
      <c r="I59" s="67"/>
      <c r="J59" s="67"/>
      <c r="K59" s="67"/>
      <c r="L59" s="67"/>
      <c r="M59" s="67"/>
      <c r="N59" s="67"/>
      <c r="O59" s="67"/>
      <c r="P59" s="67"/>
      <c r="Q59" s="67"/>
      <c r="R59" s="67"/>
      <c r="S59" s="67"/>
      <c r="T59" s="67"/>
      <c r="U59" s="67"/>
    </row>
    <row r="60" ht="15.75" hidden="1" customHeight="1">
      <c r="A60" s="28"/>
      <c r="B60" s="207" t="s">
        <v>7157</v>
      </c>
      <c r="C60" s="17"/>
      <c r="D60" s="67"/>
      <c r="E60" s="67"/>
      <c r="F60" s="396"/>
      <c r="G60" s="67"/>
      <c r="H60" s="67"/>
      <c r="I60" s="67"/>
      <c r="J60" s="67"/>
      <c r="K60" s="67"/>
      <c r="L60" s="67"/>
      <c r="M60" s="67"/>
      <c r="N60" s="67"/>
      <c r="O60" s="67"/>
      <c r="P60" s="67"/>
      <c r="Q60" s="67"/>
      <c r="R60" s="67"/>
      <c r="S60" s="67"/>
      <c r="T60" s="67"/>
      <c r="U60" s="67"/>
    </row>
    <row r="61" ht="15.75" hidden="1" customHeight="1">
      <c r="A61" s="18"/>
      <c r="B61" s="19">
        <v>44599.0</v>
      </c>
      <c r="C61" s="27"/>
      <c r="D61" s="27"/>
      <c r="E61" s="27"/>
      <c r="F61" s="74"/>
      <c r="G61" s="85"/>
      <c r="H61" s="27"/>
      <c r="I61" s="27"/>
      <c r="J61" s="27"/>
      <c r="K61" s="27"/>
      <c r="L61" s="27"/>
      <c r="M61" s="27"/>
      <c r="N61" s="27"/>
      <c r="O61" s="27"/>
      <c r="P61" s="27"/>
      <c r="Q61" s="27"/>
      <c r="R61" s="27"/>
      <c r="S61" s="27"/>
      <c r="T61" s="27"/>
      <c r="U61" s="27"/>
    </row>
    <row r="62" ht="15.75" hidden="1" customHeight="1">
      <c r="A62" s="24" t="s">
        <v>4304</v>
      </c>
      <c r="B62" s="17"/>
      <c r="C62" s="77" t="s">
        <v>128</v>
      </c>
      <c r="D62" s="36" t="s">
        <v>7235</v>
      </c>
      <c r="E62" s="36" t="s">
        <v>7236</v>
      </c>
      <c r="F62" s="89" t="s">
        <v>131</v>
      </c>
      <c r="G62" s="57" t="s">
        <v>7237</v>
      </c>
      <c r="H62" s="77" t="s">
        <v>7238</v>
      </c>
      <c r="I62" s="58" t="s">
        <v>7239</v>
      </c>
      <c r="J62" s="77"/>
      <c r="K62" s="77"/>
      <c r="L62" s="27"/>
      <c r="M62" s="27"/>
      <c r="N62" s="27"/>
      <c r="O62" s="27"/>
      <c r="P62" s="27"/>
      <c r="Q62" s="27"/>
      <c r="R62" s="27"/>
      <c r="S62" s="27"/>
      <c r="T62" s="27"/>
      <c r="U62" s="27"/>
    </row>
    <row r="63" ht="15.75" hidden="1" customHeight="1">
      <c r="A63" s="28"/>
      <c r="B63" s="207" t="s">
        <v>7157</v>
      </c>
      <c r="C63" s="77" t="s">
        <v>128</v>
      </c>
      <c r="D63" s="36" t="s">
        <v>7240</v>
      </c>
      <c r="E63" s="36" t="s">
        <v>7241</v>
      </c>
      <c r="F63" s="89" t="s">
        <v>1112</v>
      </c>
      <c r="G63" s="57" t="s">
        <v>7242</v>
      </c>
      <c r="H63" s="77" t="s">
        <v>7243</v>
      </c>
      <c r="I63" s="58" t="s">
        <v>7244</v>
      </c>
      <c r="J63" s="27"/>
      <c r="K63" s="27"/>
      <c r="L63" s="27"/>
      <c r="M63" s="27"/>
      <c r="N63" s="27"/>
      <c r="O63" s="27"/>
      <c r="P63" s="27"/>
      <c r="Q63" s="27"/>
      <c r="R63" s="27"/>
      <c r="S63" s="27"/>
      <c r="T63" s="27"/>
      <c r="U63" s="27"/>
    </row>
    <row r="64" ht="15.75" hidden="1" customHeight="1">
      <c r="A64" s="28"/>
      <c r="B64" s="207" t="s">
        <v>7157</v>
      </c>
      <c r="C64" s="81" t="s">
        <v>128</v>
      </c>
      <c r="D64" s="31" t="s">
        <v>7245</v>
      </c>
      <c r="E64" s="31" t="s">
        <v>7246</v>
      </c>
      <c r="F64" s="91" t="s">
        <v>372</v>
      </c>
      <c r="G64" s="59" t="s">
        <v>7247</v>
      </c>
      <c r="H64" s="81" t="s">
        <v>7248</v>
      </c>
      <c r="I64" s="63" t="s">
        <v>7249</v>
      </c>
      <c r="J64" s="27" t="s">
        <v>7250</v>
      </c>
      <c r="K64" s="27"/>
      <c r="L64" s="27"/>
      <c r="M64" s="27"/>
      <c r="N64" s="27"/>
      <c r="O64" s="27"/>
      <c r="P64" s="27"/>
      <c r="Q64" s="27"/>
      <c r="R64" s="27"/>
      <c r="S64" s="27"/>
      <c r="T64" s="27"/>
      <c r="U64" s="27"/>
    </row>
    <row r="65" ht="15.75" hidden="1" customHeight="1">
      <c r="A65" s="28"/>
      <c r="B65" s="207" t="s">
        <v>7157</v>
      </c>
      <c r="C65" s="77" t="s">
        <v>128</v>
      </c>
      <c r="D65" s="36" t="s">
        <v>7251</v>
      </c>
      <c r="E65" s="36" t="s">
        <v>7252</v>
      </c>
      <c r="F65" s="89" t="s">
        <v>497</v>
      </c>
      <c r="G65" s="57" t="s">
        <v>7253</v>
      </c>
      <c r="H65" s="77" t="s">
        <v>7254</v>
      </c>
      <c r="I65" s="58" t="s">
        <v>7255</v>
      </c>
      <c r="J65" s="27"/>
      <c r="K65" s="27"/>
      <c r="L65" s="27"/>
      <c r="M65" s="27"/>
      <c r="N65" s="27"/>
      <c r="O65" s="27"/>
      <c r="P65" s="27"/>
      <c r="Q65" s="27"/>
      <c r="R65" s="27"/>
      <c r="S65" s="27"/>
      <c r="T65" s="27"/>
      <c r="U65" s="27"/>
    </row>
    <row r="66" ht="15.75" hidden="1" customHeight="1">
      <c r="A66" s="28"/>
      <c r="B66" s="207" t="s">
        <v>7157</v>
      </c>
      <c r="C66" s="27"/>
      <c r="D66" s="27"/>
      <c r="E66" s="27"/>
      <c r="F66" s="74"/>
      <c r="G66" s="85"/>
      <c r="H66" s="27"/>
      <c r="I66" s="27"/>
      <c r="J66" s="27"/>
      <c r="K66" s="27"/>
      <c r="L66" s="27"/>
      <c r="M66" s="27"/>
      <c r="N66" s="27"/>
      <c r="O66" s="27"/>
      <c r="P66" s="27"/>
      <c r="Q66" s="27"/>
      <c r="R66" s="27"/>
      <c r="S66" s="27"/>
      <c r="T66" s="27"/>
      <c r="U66" s="27"/>
    </row>
    <row r="67" ht="15.75" hidden="1" customHeight="1">
      <c r="A67" s="28"/>
      <c r="B67" s="207" t="s">
        <v>7157</v>
      </c>
      <c r="C67" s="27"/>
      <c r="D67" s="27"/>
      <c r="E67" s="27"/>
      <c r="F67" s="74"/>
      <c r="G67" s="85"/>
      <c r="H67" s="27"/>
      <c r="I67" s="27"/>
      <c r="J67" s="27"/>
      <c r="K67" s="27"/>
      <c r="L67" s="27"/>
      <c r="M67" s="27"/>
      <c r="N67" s="27"/>
      <c r="O67" s="27"/>
      <c r="P67" s="27"/>
      <c r="Q67" s="27"/>
      <c r="R67" s="27"/>
      <c r="S67" s="27"/>
      <c r="T67" s="27"/>
      <c r="U67" s="27"/>
    </row>
    <row r="68" ht="15.75" hidden="1" customHeight="1">
      <c r="A68" s="28"/>
      <c r="B68" s="207" t="s">
        <v>7157</v>
      </c>
      <c r="C68" s="27"/>
      <c r="D68" s="27"/>
      <c r="E68" s="27"/>
      <c r="F68" s="74"/>
      <c r="G68" s="85"/>
      <c r="H68" s="27"/>
      <c r="I68" s="27"/>
      <c r="J68" s="27"/>
      <c r="K68" s="27"/>
      <c r="L68" s="27"/>
      <c r="M68" s="27"/>
      <c r="N68" s="27"/>
      <c r="O68" s="27"/>
      <c r="P68" s="27"/>
      <c r="Q68" s="27"/>
      <c r="R68" s="27"/>
      <c r="S68" s="27"/>
      <c r="T68" s="27"/>
      <c r="U68" s="27"/>
    </row>
    <row r="69" ht="15.75" hidden="1" customHeight="1">
      <c r="A69" s="18"/>
      <c r="B69" s="19">
        <v>44600.0</v>
      </c>
      <c r="C69" s="27"/>
      <c r="D69" s="27"/>
      <c r="E69" s="27"/>
      <c r="F69" s="74"/>
      <c r="G69" s="85"/>
      <c r="H69" s="27"/>
      <c r="I69" s="27"/>
      <c r="J69" s="27"/>
      <c r="K69" s="27"/>
      <c r="L69" s="27"/>
      <c r="M69" s="27"/>
      <c r="N69" s="27"/>
      <c r="O69" s="27"/>
      <c r="P69" s="27"/>
      <c r="Q69" s="27"/>
      <c r="R69" s="27"/>
      <c r="S69" s="27"/>
      <c r="T69" s="27"/>
      <c r="U69" s="27"/>
    </row>
    <row r="70" ht="15.75" hidden="1" customHeight="1">
      <c r="A70" s="24" t="s">
        <v>4304</v>
      </c>
      <c r="B70" s="17"/>
      <c r="C70" s="81" t="s">
        <v>7256</v>
      </c>
      <c r="D70" s="31" t="s">
        <v>7257</v>
      </c>
      <c r="E70" s="31" t="s">
        <v>7258</v>
      </c>
      <c r="F70" s="80">
        <v>0.5208333333333334</v>
      </c>
      <c r="G70" s="105" t="s">
        <v>7259</v>
      </c>
      <c r="H70" s="81" t="s">
        <v>7260</v>
      </c>
      <c r="I70" s="31" t="s">
        <v>7261</v>
      </c>
      <c r="J70" s="27" t="s">
        <v>7262</v>
      </c>
      <c r="K70" s="27"/>
      <c r="L70" s="27"/>
      <c r="M70" s="27"/>
      <c r="N70" s="27"/>
      <c r="O70" s="27"/>
      <c r="P70" s="27"/>
      <c r="Q70" s="27"/>
      <c r="R70" s="27"/>
      <c r="S70" s="27"/>
      <c r="T70" s="27"/>
      <c r="U70" s="27"/>
    </row>
    <row r="71" ht="15.75" hidden="1" customHeight="1">
      <c r="A71" s="28"/>
      <c r="B71" s="207" t="s">
        <v>7157</v>
      </c>
      <c r="C71" s="81" t="s">
        <v>404</v>
      </c>
      <c r="D71" s="31" t="s">
        <v>7263</v>
      </c>
      <c r="E71" s="31" t="s">
        <v>7264</v>
      </c>
      <c r="F71" s="91" t="s">
        <v>1112</v>
      </c>
      <c r="G71" s="105" t="s">
        <v>7265</v>
      </c>
      <c r="H71" s="31" t="s">
        <v>7266</v>
      </c>
      <c r="I71" s="31" t="s">
        <v>7267</v>
      </c>
      <c r="J71" s="27" t="s">
        <v>7262</v>
      </c>
      <c r="K71" s="27"/>
      <c r="L71" s="27"/>
      <c r="M71" s="27"/>
      <c r="N71" s="27"/>
      <c r="O71" s="27"/>
      <c r="P71" s="27"/>
      <c r="Q71" s="27"/>
      <c r="R71" s="27"/>
      <c r="S71" s="27"/>
      <c r="T71" s="27"/>
      <c r="U71" s="27"/>
    </row>
    <row r="72" ht="15.75" hidden="1" customHeight="1">
      <c r="A72" s="28"/>
      <c r="B72" s="207" t="s">
        <v>7157</v>
      </c>
      <c r="C72" s="138" t="s">
        <v>128</v>
      </c>
      <c r="D72" s="31" t="s">
        <v>7268</v>
      </c>
      <c r="E72" s="31" t="s">
        <v>7269</v>
      </c>
      <c r="F72" s="91" t="s">
        <v>372</v>
      </c>
      <c r="G72" s="59" t="s">
        <v>7270</v>
      </c>
      <c r="H72" s="81" t="s">
        <v>7271</v>
      </c>
      <c r="I72" s="63" t="s">
        <v>7272</v>
      </c>
      <c r="J72" s="27" t="s">
        <v>7262</v>
      </c>
      <c r="K72" s="27"/>
      <c r="L72" s="27"/>
      <c r="M72" s="27"/>
      <c r="N72" s="27"/>
      <c r="O72" s="27"/>
      <c r="P72" s="27"/>
      <c r="Q72" s="27"/>
      <c r="R72" s="27"/>
      <c r="S72" s="27"/>
      <c r="T72" s="27"/>
      <c r="U72" s="27"/>
    </row>
    <row r="73" ht="15.75" hidden="1" customHeight="1">
      <c r="A73" s="28"/>
      <c r="B73" s="207" t="s">
        <v>7157</v>
      </c>
      <c r="C73" s="81" t="s">
        <v>404</v>
      </c>
      <c r="D73" s="31" t="s">
        <v>7273</v>
      </c>
      <c r="E73" s="31" t="s">
        <v>7274</v>
      </c>
      <c r="F73" s="91" t="s">
        <v>497</v>
      </c>
      <c r="G73" s="105" t="s">
        <v>7259</v>
      </c>
      <c r="H73" s="81" t="s">
        <v>7275</v>
      </c>
      <c r="I73" s="31" t="s">
        <v>7276</v>
      </c>
      <c r="J73" s="27" t="s">
        <v>7262</v>
      </c>
      <c r="K73" s="27"/>
      <c r="L73" s="27"/>
      <c r="M73" s="27"/>
      <c r="N73" s="27"/>
      <c r="O73" s="27"/>
      <c r="P73" s="27"/>
      <c r="Q73" s="27"/>
      <c r="R73" s="27"/>
      <c r="S73" s="27"/>
      <c r="T73" s="27"/>
      <c r="U73" s="27"/>
    </row>
    <row r="74" ht="15.75" hidden="1" customHeight="1">
      <c r="A74" s="28"/>
      <c r="B74" s="207" t="s">
        <v>7157</v>
      </c>
      <c r="C74" s="27"/>
      <c r="D74" s="27"/>
      <c r="E74" s="27"/>
      <c r="F74" s="74"/>
      <c r="G74" s="85"/>
      <c r="H74" s="27"/>
      <c r="I74" s="27"/>
      <c r="J74" s="27"/>
      <c r="K74" s="27"/>
      <c r="L74" s="27"/>
      <c r="M74" s="27"/>
      <c r="N74" s="27"/>
      <c r="O74" s="27"/>
      <c r="P74" s="27"/>
      <c r="Q74" s="27"/>
      <c r="R74" s="27"/>
      <c r="S74" s="27"/>
      <c r="T74" s="27"/>
      <c r="U74" s="27"/>
    </row>
    <row r="75" ht="15.75" hidden="1" customHeight="1">
      <c r="A75" s="28"/>
      <c r="B75" s="207" t="s">
        <v>7157</v>
      </c>
      <c r="C75" s="27"/>
      <c r="D75" s="27"/>
      <c r="E75" s="27"/>
      <c r="F75" s="74"/>
      <c r="G75" s="85"/>
      <c r="H75" s="27"/>
      <c r="I75" s="27"/>
      <c r="J75" s="27"/>
      <c r="K75" s="27"/>
      <c r="L75" s="27"/>
      <c r="M75" s="27"/>
      <c r="N75" s="27"/>
      <c r="O75" s="27"/>
      <c r="P75" s="27"/>
      <c r="Q75" s="27"/>
      <c r="R75" s="27"/>
      <c r="S75" s="27"/>
      <c r="T75" s="27"/>
      <c r="U75" s="27"/>
    </row>
    <row r="76" ht="15.75" hidden="1" customHeight="1">
      <c r="A76" s="28"/>
      <c r="B76" s="207" t="s">
        <v>7157</v>
      </c>
      <c r="C76" s="27"/>
      <c r="D76" s="27"/>
      <c r="E76" s="27"/>
      <c r="F76" s="74"/>
      <c r="G76" s="85"/>
      <c r="H76" s="27"/>
      <c r="I76" s="27"/>
      <c r="J76" s="27"/>
      <c r="K76" s="27"/>
      <c r="L76" s="27"/>
      <c r="M76" s="27"/>
      <c r="N76" s="27"/>
      <c r="O76" s="27"/>
      <c r="P76" s="27"/>
      <c r="Q76" s="27"/>
      <c r="R76" s="27"/>
      <c r="S76" s="27"/>
      <c r="T76" s="27"/>
      <c r="U76" s="27"/>
    </row>
    <row r="77" ht="15.75" hidden="1" customHeight="1">
      <c r="A77" s="18"/>
      <c r="B77" s="19">
        <v>44601.0</v>
      </c>
      <c r="C77" s="27"/>
      <c r="D77" s="27"/>
      <c r="E77" s="27"/>
      <c r="F77" s="74"/>
      <c r="G77" s="85"/>
      <c r="H77" s="27"/>
      <c r="I77" s="27"/>
      <c r="J77" s="27"/>
      <c r="K77" s="27"/>
      <c r="L77" s="27"/>
      <c r="M77" s="27"/>
      <c r="N77" s="27"/>
      <c r="O77" s="27"/>
      <c r="P77" s="27"/>
      <c r="Q77" s="27"/>
      <c r="R77" s="27"/>
      <c r="S77" s="27"/>
      <c r="T77" s="27"/>
      <c r="U77" s="27"/>
    </row>
    <row r="78" ht="15.75" hidden="1" customHeight="1">
      <c r="A78" s="24" t="s">
        <v>4304</v>
      </c>
      <c r="B78" s="17"/>
      <c r="C78" s="27"/>
      <c r="D78" s="27"/>
      <c r="E78" s="27"/>
      <c r="F78" s="74"/>
      <c r="G78" s="85"/>
      <c r="H78" s="27"/>
      <c r="I78" s="27"/>
      <c r="J78" s="27"/>
      <c r="K78" s="27"/>
      <c r="L78" s="27"/>
      <c r="M78" s="27"/>
      <c r="N78" s="27"/>
      <c r="O78" s="27"/>
      <c r="P78" s="27"/>
      <c r="Q78" s="27"/>
      <c r="R78" s="27"/>
      <c r="S78" s="27"/>
      <c r="T78" s="27"/>
      <c r="U78" s="27"/>
    </row>
    <row r="79" ht="15.75" hidden="1" customHeight="1">
      <c r="A79" s="28"/>
      <c r="B79" s="207" t="s">
        <v>7157</v>
      </c>
      <c r="C79" s="77" t="s">
        <v>156</v>
      </c>
      <c r="D79" s="36" t="s">
        <v>7257</v>
      </c>
      <c r="E79" s="36" t="s">
        <v>7258</v>
      </c>
      <c r="F79" s="89" t="s">
        <v>131</v>
      </c>
      <c r="G79" s="88" t="s">
        <v>7259</v>
      </c>
      <c r="H79" s="77" t="s">
        <v>7260</v>
      </c>
      <c r="I79" s="36" t="s">
        <v>7261</v>
      </c>
      <c r="J79" s="77"/>
      <c r="K79" s="27"/>
      <c r="L79" s="27"/>
      <c r="M79" s="27"/>
      <c r="N79" s="27"/>
      <c r="O79" s="27"/>
      <c r="P79" s="27"/>
      <c r="Q79" s="27"/>
      <c r="R79" s="27"/>
      <c r="S79" s="27"/>
      <c r="T79" s="27"/>
      <c r="U79" s="27"/>
    </row>
    <row r="80" ht="15.75" hidden="1" customHeight="1">
      <c r="A80" s="28"/>
      <c r="B80" s="207" t="s">
        <v>7157</v>
      </c>
      <c r="C80" s="77" t="s">
        <v>156</v>
      </c>
      <c r="D80" s="36" t="s">
        <v>7273</v>
      </c>
      <c r="E80" s="36" t="s">
        <v>7274</v>
      </c>
      <c r="F80" s="89" t="s">
        <v>1112</v>
      </c>
      <c r="G80" s="88" t="s">
        <v>7259</v>
      </c>
      <c r="H80" s="77" t="s">
        <v>7275</v>
      </c>
      <c r="I80" s="36" t="s">
        <v>7276</v>
      </c>
      <c r="J80" s="77"/>
      <c r="K80" s="27"/>
      <c r="L80" s="27"/>
      <c r="M80" s="27"/>
      <c r="N80" s="27"/>
      <c r="O80" s="27"/>
      <c r="P80" s="27"/>
      <c r="Q80" s="27"/>
      <c r="R80" s="27"/>
      <c r="S80" s="27"/>
      <c r="T80" s="27"/>
      <c r="U80" s="27"/>
    </row>
    <row r="81" ht="15.75" hidden="1" customHeight="1">
      <c r="A81" s="28"/>
      <c r="B81" s="207" t="s">
        <v>7157</v>
      </c>
      <c r="C81" s="81" t="s">
        <v>156</v>
      </c>
      <c r="D81" s="31" t="s">
        <v>7263</v>
      </c>
      <c r="E81" s="31" t="s">
        <v>7264</v>
      </c>
      <c r="F81" s="91" t="s">
        <v>372</v>
      </c>
      <c r="G81" s="105" t="s">
        <v>7265</v>
      </c>
      <c r="H81" s="31" t="s">
        <v>7266</v>
      </c>
      <c r="I81" s="31" t="s">
        <v>7267</v>
      </c>
      <c r="J81" s="81"/>
      <c r="K81" s="27" t="s">
        <v>7277</v>
      </c>
      <c r="L81" s="27"/>
      <c r="M81" s="27"/>
      <c r="N81" s="27"/>
      <c r="O81" s="27"/>
      <c r="P81" s="27"/>
      <c r="Q81" s="27"/>
      <c r="R81" s="27"/>
      <c r="S81" s="27"/>
      <c r="T81" s="27"/>
      <c r="U81" s="27"/>
    </row>
    <row r="82" ht="15.75" hidden="1" customHeight="1">
      <c r="A82" s="28"/>
      <c r="B82" s="207" t="s">
        <v>7157</v>
      </c>
      <c r="C82" s="77" t="s">
        <v>156</v>
      </c>
      <c r="D82" s="36" t="s">
        <v>7268</v>
      </c>
      <c r="E82" s="36" t="s">
        <v>7269</v>
      </c>
      <c r="F82" s="89" t="s">
        <v>497</v>
      </c>
      <c r="G82" s="57" t="s">
        <v>7270</v>
      </c>
      <c r="H82" s="77" t="s">
        <v>7271</v>
      </c>
      <c r="I82" s="58" t="s">
        <v>7272</v>
      </c>
      <c r="J82" s="77"/>
      <c r="K82" s="118"/>
      <c r="L82" s="27"/>
      <c r="M82" s="27"/>
      <c r="N82" s="27"/>
      <c r="O82" s="27"/>
      <c r="P82" s="27"/>
      <c r="Q82" s="27"/>
      <c r="R82" s="27"/>
      <c r="S82" s="27"/>
      <c r="T82" s="27"/>
      <c r="U82" s="27"/>
    </row>
    <row r="83" ht="15.75" hidden="1" customHeight="1">
      <c r="A83" s="28"/>
      <c r="B83" s="207" t="s">
        <v>7157</v>
      </c>
      <c r="C83" s="27"/>
      <c r="D83" s="27"/>
      <c r="E83" s="27"/>
      <c r="F83" s="74"/>
      <c r="G83" s="85"/>
      <c r="H83" s="27"/>
      <c r="I83" s="27"/>
      <c r="J83" s="27"/>
      <c r="K83" s="27"/>
      <c r="L83" s="27"/>
      <c r="M83" s="27"/>
      <c r="N83" s="27"/>
      <c r="O83" s="27"/>
      <c r="P83" s="27"/>
      <c r="Q83" s="27"/>
      <c r="R83" s="27"/>
      <c r="S83" s="27"/>
      <c r="T83" s="27"/>
      <c r="U83" s="27"/>
    </row>
    <row r="84" ht="15.75" hidden="1" customHeight="1">
      <c r="A84" s="28"/>
      <c r="B84" s="207" t="s">
        <v>7157</v>
      </c>
      <c r="C84" s="27"/>
      <c r="D84" s="27"/>
      <c r="E84" s="27"/>
      <c r="F84" s="74"/>
      <c r="G84" s="85"/>
      <c r="H84" s="27"/>
      <c r="I84" s="27"/>
      <c r="J84" s="27"/>
      <c r="K84" s="27"/>
      <c r="L84" s="27"/>
      <c r="M84" s="27"/>
      <c r="N84" s="27"/>
      <c r="O84" s="27"/>
      <c r="P84" s="27"/>
      <c r="Q84" s="27"/>
      <c r="R84" s="27"/>
      <c r="S84" s="27"/>
      <c r="T84" s="27"/>
      <c r="U84" s="27"/>
    </row>
    <row r="85" ht="15.75" hidden="1" customHeight="1">
      <c r="A85" s="18"/>
      <c r="B85" s="19">
        <v>44603.0</v>
      </c>
      <c r="C85" s="27"/>
      <c r="D85" s="27"/>
      <c r="E85" s="27"/>
      <c r="F85" s="74"/>
      <c r="G85" s="85"/>
      <c r="H85" s="27"/>
      <c r="I85" s="27"/>
      <c r="J85" s="27"/>
      <c r="K85" s="27"/>
      <c r="L85" s="27"/>
      <c r="M85" s="27"/>
      <c r="N85" s="27"/>
      <c r="O85" s="27"/>
      <c r="P85" s="27"/>
      <c r="Q85" s="27"/>
      <c r="R85" s="27"/>
      <c r="S85" s="27"/>
      <c r="T85" s="27"/>
      <c r="U85" s="27"/>
    </row>
    <row r="86" ht="15.75" hidden="1" customHeight="1">
      <c r="A86" s="24" t="s">
        <v>4304</v>
      </c>
      <c r="B86" s="17"/>
      <c r="C86" s="27"/>
      <c r="D86" s="27"/>
      <c r="E86" s="27"/>
      <c r="F86" s="74"/>
      <c r="G86" s="85"/>
      <c r="H86" s="27"/>
      <c r="I86" s="27"/>
      <c r="J86" s="27"/>
      <c r="K86" s="27"/>
      <c r="L86" s="27"/>
      <c r="M86" s="27"/>
      <c r="N86" s="27"/>
      <c r="O86" s="27"/>
      <c r="P86" s="27"/>
      <c r="Q86" s="27"/>
      <c r="R86" s="27"/>
      <c r="S86" s="27"/>
      <c r="T86" s="27"/>
      <c r="U86" s="27"/>
    </row>
    <row r="87" ht="15.75" hidden="1" customHeight="1">
      <c r="A87" s="28"/>
      <c r="B87" s="207" t="s">
        <v>7157</v>
      </c>
      <c r="C87" s="27"/>
      <c r="D87" s="402" t="s">
        <v>7278</v>
      </c>
      <c r="E87" s="111"/>
      <c r="F87" s="74"/>
      <c r="G87" s="85"/>
      <c r="H87" s="27"/>
      <c r="I87" s="27"/>
      <c r="J87" s="27"/>
      <c r="K87" s="27"/>
      <c r="L87" s="27"/>
      <c r="M87" s="27"/>
      <c r="N87" s="27"/>
      <c r="O87" s="27"/>
      <c r="P87" s="27"/>
      <c r="Q87" s="27"/>
      <c r="R87" s="27"/>
      <c r="S87" s="27"/>
      <c r="T87" s="27"/>
      <c r="U87" s="27"/>
    </row>
    <row r="88" ht="15.75" hidden="1" customHeight="1">
      <c r="A88" s="28"/>
      <c r="B88" s="207" t="s">
        <v>7157</v>
      </c>
      <c r="C88" s="27"/>
      <c r="D88" s="112"/>
      <c r="E88" s="113"/>
      <c r="F88" s="74"/>
      <c r="G88" s="85"/>
      <c r="H88" s="27"/>
      <c r="I88" s="27"/>
      <c r="J88" s="27"/>
      <c r="K88" s="27"/>
      <c r="L88" s="27"/>
      <c r="M88" s="27"/>
      <c r="N88" s="27"/>
      <c r="O88" s="27"/>
      <c r="P88" s="27"/>
      <c r="Q88" s="27"/>
      <c r="R88" s="27"/>
      <c r="S88" s="27"/>
      <c r="T88" s="27"/>
      <c r="U88" s="27"/>
    </row>
    <row r="89" ht="15.75" hidden="1" customHeight="1">
      <c r="A89" s="28"/>
      <c r="B89" s="207" t="s">
        <v>7157</v>
      </c>
      <c r="C89" s="27"/>
      <c r="D89" s="114"/>
      <c r="E89" s="115"/>
      <c r="F89" s="74"/>
      <c r="G89" s="85"/>
      <c r="H89" s="27"/>
      <c r="I89" s="27"/>
      <c r="J89" s="27"/>
      <c r="K89" s="27"/>
      <c r="L89" s="27"/>
      <c r="M89" s="27"/>
      <c r="N89" s="27"/>
      <c r="O89" s="27"/>
      <c r="P89" s="27"/>
      <c r="Q89" s="27"/>
      <c r="R89" s="27"/>
      <c r="S89" s="27"/>
      <c r="T89" s="27"/>
      <c r="U89" s="27"/>
    </row>
    <row r="90" ht="15.75" hidden="1" customHeight="1">
      <c r="A90" s="28"/>
      <c r="B90" s="207" t="s">
        <v>7157</v>
      </c>
      <c r="C90" s="27"/>
      <c r="D90" s="27"/>
      <c r="E90" s="27"/>
      <c r="F90" s="74"/>
      <c r="G90" s="85"/>
      <c r="H90" s="27"/>
      <c r="I90" s="27"/>
      <c r="J90" s="27"/>
      <c r="K90" s="27"/>
      <c r="L90" s="27"/>
      <c r="M90" s="27"/>
      <c r="N90" s="27"/>
      <c r="O90" s="27"/>
      <c r="P90" s="27"/>
      <c r="Q90" s="27"/>
      <c r="R90" s="27"/>
      <c r="S90" s="27"/>
      <c r="T90" s="27"/>
      <c r="U90" s="27"/>
    </row>
    <row r="91" ht="15.75" hidden="1" customHeight="1">
      <c r="A91" s="28"/>
      <c r="B91" s="207" t="s">
        <v>7157</v>
      </c>
      <c r="C91" s="27"/>
      <c r="D91" s="27"/>
      <c r="E91" s="27"/>
      <c r="F91" s="74"/>
      <c r="G91" s="85"/>
      <c r="H91" s="27"/>
      <c r="I91" s="27"/>
      <c r="J91" s="27"/>
      <c r="K91" s="27"/>
      <c r="L91" s="27"/>
      <c r="M91" s="27"/>
      <c r="N91" s="27"/>
      <c r="O91" s="27"/>
      <c r="P91" s="27"/>
      <c r="Q91" s="27"/>
      <c r="R91" s="27"/>
      <c r="S91" s="27"/>
      <c r="T91" s="27"/>
      <c r="U91" s="27"/>
    </row>
    <row r="92" ht="15.75" hidden="1" customHeight="1">
      <c r="A92" s="28"/>
      <c r="B92" s="207" t="s">
        <v>7157</v>
      </c>
      <c r="C92" s="27"/>
      <c r="D92" s="27"/>
      <c r="E92" s="27"/>
      <c r="F92" s="74"/>
      <c r="G92" s="85"/>
      <c r="H92" s="27"/>
      <c r="I92" s="27"/>
      <c r="J92" s="27"/>
      <c r="K92" s="27"/>
      <c r="L92" s="27"/>
      <c r="M92" s="27"/>
      <c r="N92" s="27"/>
      <c r="O92" s="27"/>
      <c r="P92" s="27"/>
      <c r="Q92" s="27"/>
      <c r="R92" s="27"/>
      <c r="S92" s="27"/>
      <c r="T92" s="27"/>
      <c r="U92" s="27"/>
    </row>
    <row r="93" ht="15.75" hidden="1" customHeight="1">
      <c r="A93" s="18"/>
      <c r="B93" s="19">
        <v>44606.0</v>
      </c>
      <c r="C93" s="27"/>
      <c r="D93" s="27"/>
      <c r="E93" s="27"/>
      <c r="F93" s="74"/>
      <c r="G93" s="85"/>
      <c r="H93" s="27"/>
      <c r="I93" s="27"/>
      <c r="J93" s="27"/>
      <c r="K93" s="27"/>
      <c r="L93" s="27"/>
      <c r="M93" s="27"/>
      <c r="N93" s="27"/>
      <c r="O93" s="27"/>
      <c r="P93" s="27"/>
      <c r="Q93" s="27"/>
      <c r="R93" s="27"/>
      <c r="S93" s="27"/>
      <c r="T93" s="27"/>
      <c r="U93" s="27"/>
    </row>
    <row r="94" ht="15.75" hidden="1" customHeight="1">
      <c r="A94" s="24" t="s">
        <v>4304</v>
      </c>
      <c r="B94" s="17"/>
      <c r="C94" s="77" t="s">
        <v>571</v>
      </c>
      <c r="D94" s="47" t="s">
        <v>7279</v>
      </c>
      <c r="E94" s="47" t="s">
        <v>7280</v>
      </c>
      <c r="F94" s="89" t="s">
        <v>131</v>
      </c>
      <c r="G94" s="88" t="s">
        <v>7281</v>
      </c>
      <c r="H94" s="77" t="s">
        <v>7282</v>
      </c>
      <c r="I94" s="47" t="s">
        <v>7283</v>
      </c>
      <c r="J94" s="27"/>
      <c r="K94" s="27"/>
      <c r="L94" s="27"/>
      <c r="M94" s="27"/>
      <c r="N94" s="27"/>
      <c r="O94" s="27"/>
      <c r="P94" s="27"/>
      <c r="Q94" s="27"/>
      <c r="R94" s="27"/>
      <c r="S94" s="27"/>
      <c r="T94" s="27"/>
      <c r="U94" s="27"/>
    </row>
    <row r="95" ht="15.75" hidden="1" customHeight="1">
      <c r="A95" s="28"/>
      <c r="B95" s="207" t="s">
        <v>7157</v>
      </c>
      <c r="C95" s="81" t="s">
        <v>571</v>
      </c>
      <c r="D95" s="51" t="s">
        <v>7284</v>
      </c>
      <c r="E95" s="51" t="s">
        <v>7285</v>
      </c>
      <c r="F95" s="91" t="s">
        <v>1112</v>
      </c>
      <c r="G95" s="105" t="s">
        <v>7281</v>
      </c>
      <c r="H95" s="81" t="s">
        <v>7286</v>
      </c>
      <c r="I95" s="51" t="s">
        <v>7287</v>
      </c>
      <c r="J95" s="27" t="s">
        <v>7288</v>
      </c>
      <c r="K95" s="27"/>
      <c r="L95" s="27"/>
      <c r="M95" s="27"/>
      <c r="N95" s="27"/>
      <c r="O95" s="27"/>
      <c r="P95" s="27"/>
      <c r="Q95" s="27"/>
      <c r="R95" s="27"/>
      <c r="S95" s="27"/>
      <c r="T95" s="27"/>
      <c r="U95" s="27"/>
    </row>
    <row r="96" ht="15.75" hidden="1" customHeight="1">
      <c r="A96" s="28"/>
      <c r="B96" s="207" t="s">
        <v>7157</v>
      </c>
      <c r="C96" s="77" t="s">
        <v>571</v>
      </c>
      <c r="D96" s="403" t="s">
        <v>7289</v>
      </c>
      <c r="E96" s="403" t="s">
        <v>7290</v>
      </c>
      <c r="F96" s="89" t="s">
        <v>372</v>
      </c>
      <c r="G96" s="88" t="s">
        <v>7291</v>
      </c>
      <c r="H96" s="77" t="s">
        <v>7292</v>
      </c>
      <c r="I96" s="403" t="s">
        <v>7293</v>
      </c>
      <c r="J96" s="27"/>
      <c r="K96" s="27"/>
      <c r="L96" s="27"/>
      <c r="M96" s="27"/>
      <c r="N96" s="27"/>
      <c r="O96" s="27"/>
      <c r="P96" s="27"/>
      <c r="Q96" s="27"/>
      <c r="R96" s="27"/>
      <c r="S96" s="27"/>
      <c r="T96" s="27"/>
      <c r="U96" s="27"/>
    </row>
    <row r="97" ht="15.75" hidden="1" customHeight="1">
      <c r="A97" s="28"/>
      <c r="B97" s="207" t="s">
        <v>7157</v>
      </c>
      <c r="C97" s="77" t="s">
        <v>571</v>
      </c>
      <c r="D97" s="403" t="s">
        <v>7294</v>
      </c>
      <c r="E97" s="403" t="s">
        <v>7295</v>
      </c>
      <c r="F97" s="89" t="s">
        <v>497</v>
      </c>
      <c r="G97" s="88" t="s">
        <v>7296</v>
      </c>
      <c r="H97" s="77" t="s">
        <v>7297</v>
      </c>
      <c r="I97" s="403" t="s">
        <v>7298</v>
      </c>
      <c r="J97" s="27"/>
      <c r="K97" s="27"/>
      <c r="L97" s="27"/>
      <c r="M97" s="27"/>
      <c r="N97" s="27"/>
      <c r="O97" s="27"/>
      <c r="P97" s="27"/>
      <c r="Q97" s="27"/>
      <c r="R97" s="27"/>
      <c r="S97" s="27"/>
      <c r="T97" s="27"/>
      <c r="U97" s="27"/>
    </row>
    <row r="98" ht="15.75" hidden="1" customHeight="1">
      <c r="A98" s="28"/>
      <c r="B98" s="207" t="s">
        <v>7157</v>
      </c>
      <c r="C98" s="27"/>
      <c r="F98" s="404"/>
      <c r="G98" s="227"/>
      <c r="H98" s="227"/>
      <c r="I98" s="227"/>
      <c r="K98" s="27"/>
      <c r="L98" s="27"/>
      <c r="M98" s="27"/>
      <c r="N98" s="27"/>
      <c r="O98" s="27"/>
      <c r="P98" s="27"/>
      <c r="Q98" s="27"/>
      <c r="R98" s="27"/>
      <c r="S98" s="27"/>
      <c r="T98" s="27"/>
      <c r="U98" s="27"/>
    </row>
    <row r="99" ht="15.75" hidden="1" customHeight="1">
      <c r="A99" s="28"/>
      <c r="B99" s="207" t="s">
        <v>7157</v>
      </c>
      <c r="C99" s="27"/>
      <c r="D99" s="27"/>
      <c r="E99" s="27"/>
      <c r="F99" s="74"/>
      <c r="G99" s="85"/>
      <c r="H99" s="27"/>
      <c r="I99" s="27"/>
      <c r="J99" s="27"/>
      <c r="K99" s="27"/>
      <c r="L99" s="27"/>
      <c r="M99" s="27"/>
      <c r="N99" s="27"/>
      <c r="O99" s="27"/>
      <c r="P99" s="27"/>
      <c r="Q99" s="27"/>
      <c r="R99" s="27"/>
      <c r="S99" s="27"/>
      <c r="T99" s="27"/>
      <c r="U99" s="27"/>
    </row>
    <row r="100" ht="15.75" hidden="1" customHeight="1">
      <c r="A100" s="28"/>
      <c r="B100" s="207" t="s">
        <v>7157</v>
      </c>
      <c r="C100" s="27"/>
      <c r="D100" s="27"/>
      <c r="E100" s="27"/>
      <c r="F100" s="74"/>
      <c r="G100" s="85"/>
      <c r="H100" s="27"/>
      <c r="I100" s="27"/>
      <c r="J100" s="27"/>
      <c r="K100" s="27"/>
      <c r="L100" s="27"/>
      <c r="M100" s="27"/>
      <c r="N100" s="27"/>
      <c r="O100" s="27"/>
      <c r="P100" s="27"/>
      <c r="Q100" s="27"/>
      <c r="R100" s="27"/>
      <c r="S100" s="27"/>
      <c r="T100" s="27"/>
      <c r="U100" s="27"/>
    </row>
    <row r="101" ht="15.75" hidden="1" customHeight="1">
      <c r="A101" s="18"/>
      <c r="B101" s="19">
        <v>44607.0</v>
      </c>
      <c r="C101" s="27"/>
      <c r="D101" s="27"/>
      <c r="E101" s="27"/>
      <c r="F101" s="74"/>
      <c r="G101" s="85"/>
      <c r="H101" s="27"/>
      <c r="I101" s="27"/>
      <c r="J101" s="27"/>
      <c r="K101" s="27"/>
      <c r="L101" s="27"/>
      <c r="M101" s="27"/>
      <c r="N101" s="27"/>
      <c r="O101" s="27"/>
      <c r="P101" s="27"/>
      <c r="Q101" s="27"/>
      <c r="R101" s="27"/>
      <c r="S101" s="27"/>
      <c r="T101" s="27"/>
      <c r="U101" s="27"/>
    </row>
    <row r="102" ht="15.75" hidden="1" customHeight="1">
      <c r="A102" s="24" t="s">
        <v>4304</v>
      </c>
      <c r="B102" s="17"/>
      <c r="C102" s="27"/>
      <c r="D102" s="27"/>
      <c r="E102" s="27"/>
      <c r="F102" s="74"/>
      <c r="G102" s="85"/>
      <c r="H102" s="27"/>
      <c r="I102" s="27"/>
      <c r="J102" s="27"/>
      <c r="K102" s="27"/>
      <c r="L102" s="27"/>
      <c r="M102" s="27"/>
      <c r="N102" s="27"/>
      <c r="O102" s="27"/>
      <c r="P102" s="27"/>
      <c r="Q102" s="27"/>
      <c r="R102" s="27"/>
      <c r="S102" s="27"/>
      <c r="T102" s="27"/>
      <c r="U102" s="27"/>
    </row>
    <row r="103" ht="15.75" hidden="1" customHeight="1">
      <c r="A103" s="28"/>
      <c r="B103" s="207" t="s">
        <v>7157</v>
      </c>
      <c r="C103" s="138" t="s">
        <v>404</v>
      </c>
      <c r="D103" s="51" t="s">
        <v>7299</v>
      </c>
      <c r="E103" s="51" t="s">
        <v>7300</v>
      </c>
      <c r="F103" s="91" t="s">
        <v>131</v>
      </c>
      <c r="G103" s="105" t="s">
        <v>7228</v>
      </c>
      <c r="H103" s="81" t="s">
        <v>7301</v>
      </c>
      <c r="I103" s="51" t="s">
        <v>7302</v>
      </c>
      <c r="J103" s="81"/>
      <c r="K103" s="27" t="s">
        <v>7303</v>
      </c>
      <c r="L103" s="27"/>
      <c r="M103" s="27"/>
      <c r="N103" s="27"/>
      <c r="O103" s="27"/>
      <c r="P103" s="27"/>
      <c r="Q103" s="27"/>
      <c r="R103" s="27"/>
      <c r="S103" s="27"/>
      <c r="T103" s="27"/>
      <c r="U103" s="27"/>
    </row>
    <row r="104" ht="15.75" hidden="1" customHeight="1">
      <c r="A104" s="28"/>
      <c r="B104" s="207" t="s">
        <v>7157</v>
      </c>
      <c r="C104" s="87" t="s">
        <v>404</v>
      </c>
      <c r="D104" s="47" t="s">
        <v>7304</v>
      </c>
      <c r="E104" s="47" t="s">
        <v>7305</v>
      </c>
      <c r="F104" s="89" t="s">
        <v>1112</v>
      </c>
      <c r="G104" s="88" t="s">
        <v>7228</v>
      </c>
      <c r="H104" s="77" t="s">
        <v>7306</v>
      </c>
      <c r="I104" s="47" t="s">
        <v>7307</v>
      </c>
      <c r="J104" s="27"/>
      <c r="K104" s="27"/>
      <c r="L104" s="27"/>
      <c r="M104" s="27"/>
      <c r="N104" s="27"/>
      <c r="O104" s="27"/>
      <c r="P104" s="27"/>
      <c r="Q104" s="27"/>
      <c r="R104" s="27"/>
      <c r="S104" s="27"/>
      <c r="T104" s="27"/>
      <c r="U104" s="27"/>
    </row>
    <row r="105" ht="15.75" hidden="1" customHeight="1">
      <c r="A105" s="28"/>
      <c r="B105" s="207" t="s">
        <v>7157</v>
      </c>
      <c r="C105" s="87" t="s">
        <v>404</v>
      </c>
      <c r="D105" s="47" t="s">
        <v>7308</v>
      </c>
      <c r="E105" s="47" t="s">
        <v>7309</v>
      </c>
      <c r="F105" s="89" t="s">
        <v>372</v>
      </c>
      <c r="G105" s="88" t="s">
        <v>7270</v>
      </c>
      <c r="H105" s="77" t="s">
        <v>7310</v>
      </c>
      <c r="I105" s="77" t="s">
        <v>7311</v>
      </c>
      <c r="J105" s="27"/>
      <c r="K105" s="27"/>
      <c r="L105" s="27"/>
      <c r="M105" s="27"/>
      <c r="N105" s="27"/>
      <c r="O105" s="27"/>
      <c r="P105" s="27"/>
      <c r="Q105" s="27"/>
      <c r="R105" s="27"/>
      <c r="S105" s="27"/>
      <c r="T105" s="27"/>
      <c r="U105" s="27"/>
    </row>
    <row r="106" ht="15.75" hidden="1" customHeight="1">
      <c r="A106" s="28"/>
      <c r="B106" s="207" t="s">
        <v>7157</v>
      </c>
      <c r="C106" s="77" t="s">
        <v>571</v>
      </c>
      <c r="D106" s="403" t="s">
        <v>7289</v>
      </c>
      <c r="E106" s="403" t="s">
        <v>7290</v>
      </c>
      <c r="F106" s="76">
        <v>0.75</v>
      </c>
      <c r="G106" s="88" t="s">
        <v>7291</v>
      </c>
      <c r="H106" s="77" t="s">
        <v>7292</v>
      </c>
      <c r="I106" s="403" t="s">
        <v>7293</v>
      </c>
      <c r="J106" s="27" t="s">
        <v>491</v>
      </c>
      <c r="K106" s="27"/>
      <c r="L106" s="27"/>
      <c r="M106" s="27"/>
      <c r="N106" s="27"/>
      <c r="O106" s="27"/>
      <c r="P106" s="27"/>
      <c r="Q106" s="27"/>
      <c r="R106" s="27"/>
      <c r="S106" s="27"/>
      <c r="T106" s="27"/>
      <c r="U106" s="27"/>
    </row>
    <row r="107" ht="15.75" hidden="1" customHeight="1">
      <c r="A107" s="28"/>
      <c r="B107" s="207" t="s">
        <v>7157</v>
      </c>
      <c r="C107" s="27"/>
      <c r="D107" s="27"/>
      <c r="E107" s="27"/>
      <c r="F107" s="74"/>
      <c r="G107" s="85"/>
      <c r="H107" s="27"/>
      <c r="I107" s="27"/>
      <c r="J107" s="27"/>
      <c r="K107" s="27"/>
      <c r="L107" s="27"/>
      <c r="M107" s="27"/>
      <c r="N107" s="27"/>
      <c r="O107" s="27"/>
      <c r="P107" s="27"/>
      <c r="Q107" s="27"/>
      <c r="R107" s="27"/>
      <c r="S107" s="27"/>
      <c r="T107" s="27"/>
      <c r="U107" s="27"/>
    </row>
    <row r="108" ht="15.75" hidden="1" customHeight="1">
      <c r="A108" s="28"/>
      <c r="B108" s="207" t="s">
        <v>7157</v>
      </c>
      <c r="C108" s="27"/>
      <c r="D108" s="27"/>
      <c r="E108" s="27"/>
      <c r="F108" s="74"/>
      <c r="G108" s="85"/>
      <c r="H108" s="27"/>
      <c r="I108" s="27"/>
      <c r="J108" s="27"/>
      <c r="K108" s="27"/>
      <c r="L108" s="27"/>
      <c r="M108" s="27"/>
      <c r="N108" s="27"/>
      <c r="O108" s="27"/>
      <c r="P108" s="27"/>
      <c r="Q108" s="27"/>
      <c r="R108" s="27"/>
      <c r="S108" s="27"/>
      <c r="T108" s="27"/>
      <c r="U108" s="27"/>
    </row>
    <row r="109" ht="15.75" hidden="1" customHeight="1">
      <c r="A109" s="18"/>
      <c r="B109" s="19">
        <v>44608.0</v>
      </c>
      <c r="C109" s="27"/>
      <c r="D109" s="27"/>
      <c r="E109" s="27"/>
      <c r="F109" s="74"/>
      <c r="G109" s="85"/>
      <c r="H109" s="27"/>
      <c r="I109" s="27"/>
      <c r="J109" s="27"/>
      <c r="K109" s="27"/>
      <c r="L109" s="27"/>
      <c r="M109" s="27"/>
      <c r="N109" s="27"/>
      <c r="O109" s="27"/>
      <c r="P109" s="27"/>
      <c r="Q109" s="27"/>
      <c r="R109" s="27"/>
      <c r="S109" s="27"/>
      <c r="T109" s="27"/>
      <c r="U109" s="27"/>
    </row>
    <row r="110" ht="15.75" hidden="1" customHeight="1">
      <c r="A110" s="24" t="s">
        <v>4304</v>
      </c>
      <c r="B110" s="17"/>
      <c r="C110" s="27"/>
      <c r="D110" s="27"/>
      <c r="E110" s="27"/>
      <c r="F110" s="74"/>
      <c r="G110" s="85"/>
      <c r="H110" s="27"/>
      <c r="I110" s="27"/>
      <c r="J110" s="27"/>
      <c r="K110" s="27"/>
      <c r="L110" s="27"/>
      <c r="M110" s="27"/>
      <c r="N110" s="27"/>
      <c r="O110" s="27"/>
      <c r="P110" s="27"/>
      <c r="Q110" s="27"/>
      <c r="R110" s="27"/>
      <c r="S110" s="27"/>
      <c r="T110" s="27"/>
      <c r="U110" s="27"/>
    </row>
    <row r="111" ht="15.75" hidden="1" customHeight="1">
      <c r="A111" s="28"/>
      <c r="B111" s="207" t="s">
        <v>7157</v>
      </c>
      <c r="C111" s="81" t="s">
        <v>156</v>
      </c>
      <c r="D111" s="31" t="s">
        <v>7158</v>
      </c>
      <c r="E111" s="31" t="s">
        <v>7159</v>
      </c>
      <c r="F111" s="91" t="s">
        <v>607</v>
      </c>
      <c r="G111" s="166" t="s">
        <v>7161</v>
      </c>
      <c r="H111" s="166" t="s">
        <v>7162</v>
      </c>
      <c r="I111" s="51" t="s">
        <v>7163</v>
      </c>
      <c r="J111" s="27" t="s">
        <v>7312</v>
      </c>
      <c r="K111" s="27"/>
      <c r="L111" s="27"/>
      <c r="M111" s="27"/>
      <c r="N111" s="27"/>
      <c r="O111" s="27"/>
      <c r="P111" s="27"/>
      <c r="Q111" s="27"/>
      <c r="R111" s="27"/>
      <c r="S111" s="27"/>
      <c r="T111" s="27"/>
      <c r="U111" s="27"/>
    </row>
    <row r="112" ht="15.75" hidden="1" customHeight="1">
      <c r="A112" s="28"/>
      <c r="B112" s="207" t="s">
        <v>7157</v>
      </c>
      <c r="C112" s="77" t="s">
        <v>156</v>
      </c>
      <c r="D112" s="36" t="s">
        <v>7273</v>
      </c>
      <c r="E112" s="36" t="s">
        <v>7274</v>
      </c>
      <c r="F112" s="89" t="s">
        <v>7313</v>
      </c>
      <c r="G112" s="88" t="s">
        <v>7259</v>
      </c>
      <c r="H112" s="77" t="s">
        <v>7275</v>
      </c>
      <c r="I112" s="36" t="s">
        <v>7276</v>
      </c>
      <c r="J112" s="27" t="s">
        <v>255</v>
      </c>
      <c r="K112" s="27"/>
      <c r="L112" s="27"/>
      <c r="M112" s="27"/>
      <c r="N112" s="27"/>
      <c r="O112" s="27"/>
      <c r="P112" s="27"/>
      <c r="Q112" s="27"/>
      <c r="R112" s="27"/>
      <c r="S112" s="27"/>
      <c r="T112" s="27"/>
      <c r="U112" s="27"/>
    </row>
    <row r="113" ht="15.75" hidden="1" customHeight="1">
      <c r="A113" s="28"/>
      <c r="B113" s="207" t="s">
        <v>7157</v>
      </c>
      <c r="C113" s="77" t="s">
        <v>156</v>
      </c>
      <c r="D113" s="47" t="s">
        <v>7213</v>
      </c>
      <c r="E113" s="47" t="s">
        <v>7214</v>
      </c>
      <c r="F113" s="398" t="s">
        <v>7314</v>
      </c>
      <c r="G113" s="52" t="s">
        <v>7200</v>
      </c>
      <c r="H113" s="52" t="s">
        <v>7215</v>
      </c>
      <c r="I113" s="47" t="s">
        <v>7216</v>
      </c>
      <c r="J113" s="27" t="s">
        <v>255</v>
      </c>
      <c r="K113" s="27"/>
      <c r="L113" s="27"/>
      <c r="M113" s="27"/>
      <c r="N113" s="27"/>
      <c r="O113" s="27"/>
      <c r="P113" s="27"/>
      <c r="Q113" s="27"/>
      <c r="R113" s="27"/>
      <c r="S113" s="27"/>
      <c r="T113" s="27"/>
      <c r="U113" s="27"/>
    </row>
    <row r="114" ht="15.75" hidden="1" customHeight="1">
      <c r="A114" s="28"/>
      <c r="B114" s="207" t="s">
        <v>7157</v>
      </c>
      <c r="C114" s="77" t="s">
        <v>156</v>
      </c>
      <c r="D114" s="47" t="s">
        <v>7217</v>
      </c>
      <c r="E114" s="36" t="s">
        <v>7218</v>
      </c>
      <c r="F114" s="398" t="s">
        <v>7315</v>
      </c>
      <c r="G114" s="47" t="s">
        <v>7200</v>
      </c>
      <c r="H114" s="77" t="s">
        <v>7219</v>
      </c>
      <c r="I114" s="47" t="s">
        <v>7220</v>
      </c>
      <c r="J114" s="27" t="s">
        <v>255</v>
      </c>
      <c r="K114" s="27"/>
      <c r="L114" s="27"/>
      <c r="M114" s="27"/>
      <c r="N114" s="27"/>
      <c r="O114" s="27"/>
      <c r="P114" s="27"/>
      <c r="Q114" s="27"/>
      <c r="R114" s="27"/>
      <c r="S114" s="27"/>
      <c r="T114" s="27"/>
      <c r="U114" s="27"/>
    </row>
    <row r="115" ht="15.75" hidden="1" customHeight="1">
      <c r="A115" s="28"/>
      <c r="B115" s="207" t="s">
        <v>7157</v>
      </c>
      <c r="C115" s="27"/>
      <c r="D115" s="27"/>
      <c r="E115" s="27"/>
      <c r="F115" s="74"/>
      <c r="G115" s="85"/>
      <c r="H115" s="27"/>
      <c r="I115" s="27"/>
      <c r="J115" s="27"/>
      <c r="K115" s="27"/>
      <c r="L115" s="27"/>
      <c r="M115" s="27"/>
      <c r="N115" s="27"/>
      <c r="O115" s="27"/>
      <c r="P115" s="27"/>
      <c r="Q115" s="27"/>
      <c r="R115" s="27"/>
      <c r="S115" s="27"/>
      <c r="T115" s="27"/>
      <c r="U115" s="27"/>
    </row>
    <row r="116" ht="15.75" hidden="1" customHeight="1">
      <c r="A116" s="28"/>
      <c r="B116" s="207" t="s">
        <v>7157</v>
      </c>
      <c r="C116" s="27"/>
      <c r="D116" s="27"/>
      <c r="E116" s="27"/>
      <c r="F116" s="74"/>
      <c r="G116" s="85"/>
      <c r="H116" s="27"/>
      <c r="I116" s="27"/>
      <c r="J116" s="27"/>
      <c r="K116" s="27"/>
      <c r="L116" s="27"/>
      <c r="M116" s="27"/>
      <c r="N116" s="27"/>
      <c r="O116" s="27"/>
      <c r="P116" s="27"/>
      <c r="Q116" s="27"/>
      <c r="R116" s="27"/>
      <c r="S116" s="27"/>
      <c r="T116" s="27"/>
      <c r="U116" s="27"/>
    </row>
    <row r="117" ht="15.75" hidden="1" customHeight="1">
      <c r="A117" s="28"/>
      <c r="B117" s="207" t="s">
        <v>7157</v>
      </c>
      <c r="C117" s="27"/>
      <c r="D117" s="27"/>
      <c r="E117" s="27"/>
      <c r="F117" s="74"/>
      <c r="G117" s="85"/>
      <c r="H117" s="27"/>
      <c r="I117" s="27"/>
      <c r="J117" s="27"/>
      <c r="K117" s="27"/>
      <c r="L117" s="27"/>
      <c r="M117" s="27"/>
      <c r="N117" s="27"/>
      <c r="O117" s="27"/>
      <c r="P117" s="27"/>
      <c r="Q117" s="27"/>
      <c r="R117" s="27"/>
      <c r="S117" s="27"/>
      <c r="T117" s="27"/>
      <c r="U117" s="27"/>
    </row>
    <row r="118" ht="15.75" hidden="1" customHeight="1">
      <c r="A118" s="18"/>
      <c r="B118" s="19">
        <v>44609.0</v>
      </c>
      <c r="C118" s="27"/>
      <c r="D118" s="27"/>
      <c r="E118" s="27"/>
      <c r="F118" s="74"/>
      <c r="G118" s="85"/>
      <c r="H118" s="27"/>
      <c r="I118" s="27"/>
      <c r="J118" s="27"/>
      <c r="K118" s="27"/>
      <c r="L118" s="27"/>
      <c r="M118" s="27"/>
      <c r="N118" s="27"/>
      <c r="O118" s="27"/>
      <c r="P118" s="27"/>
      <c r="Q118" s="27"/>
      <c r="R118" s="27"/>
      <c r="S118" s="27"/>
      <c r="T118" s="27"/>
      <c r="U118" s="27"/>
    </row>
    <row r="119" ht="15.75" hidden="1" customHeight="1">
      <c r="A119" s="24" t="s">
        <v>4304</v>
      </c>
      <c r="B119" s="17"/>
      <c r="C119" s="27"/>
      <c r="D119" s="27"/>
      <c r="E119" s="27"/>
      <c r="F119" s="74"/>
      <c r="G119" s="85"/>
      <c r="H119" s="27"/>
      <c r="I119" s="27"/>
      <c r="J119" s="27"/>
      <c r="K119" s="27"/>
      <c r="L119" s="27"/>
      <c r="M119" s="27"/>
      <c r="N119" s="27"/>
      <c r="O119" s="27"/>
      <c r="P119" s="27"/>
      <c r="Q119" s="27"/>
      <c r="R119" s="27"/>
      <c r="S119" s="27"/>
      <c r="T119" s="27"/>
      <c r="U119" s="27"/>
    </row>
    <row r="120" ht="15.75" hidden="1" customHeight="1">
      <c r="A120" s="28"/>
      <c r="B120" s="207" t="s">
        <v>7157</v>
      </c>
      <c r="C120" s="33" t="s">
        <v>100</v>
      </c>
      <c r="D120" s="51" t="s">
        <v>7316</v>
      </c>
      <c r="E120" s="51" t="s">
        <v>7317</v>
      </c>
      <c r="F120" s="91" t="s">
        <v>131</v>
      </c>
      <c r="G120" s="105" t="s">
        <v>7318</v>
      </c>
      <c r="H120" s="81" t="s">
        <v>7319</v>
      </c>
      <c r="I120" s="51" t="s">
        <v>7320</v>
      </c>
      <c r="J120" s="27" t="s">
        <v>7321</v>
      </c>
      <c r="K120" s="27"/>
      <c r="L120" s="27"/>
      <c r="M120" s="27"/>
      <c r="N120" s="27"/>
      <c r="O120" s="27"/>
      <c r="P120" s="27"/>
      <c r="Q120" s="27"/>
      <c r="R120" s="27"/>
      <c r="S120" s="27"/>
      <c r="T120" s="27"/>
      <c r="U120" s="27"/>
    </row>
    <row r="121" ht="15.75" hidden="1" customHeight="1">
      <c r="A121" s="28"/>
      <c r="B121" s="207" t="s">
        <v>7157</v>
      </c>
      <c r="C121" s="38" t="s">
        <v>100</v>
      </c>
      <c r="D121" s="47" t="s">
        <v>7322</v>
      </c>
      <c r="E121" s="47" t="s">
        <v>7323</v>
      </c>
      <c r="F121" s="89" t="s">
        <v>1112</v>
      </c>
      <c r="G121" s="88" t="s">
        <v>7318</v>
      </c>
      <c r="H121" s="77" t="s">
        <v>7324</v>
      </c>
      <c r="I121" s="47" t="s">
        <v>7325</v>
      </c>
      <c r="J121" s="27"/>
      <c r="K121" s="27"/>
      <c r="L121" s="27"/>
      <c r="M121" s="27"/>
      <c r="N121" s="27"/>
      <c r="O121" s="27"/>
      <c r="P121" s="27"/>
      <c r="Q121" s="27"/>
      <c r="R121" s="27"/>
      <c r="S121" s="27"/>
      <c r="T121" s="27"/>
      <c r="U121" s="27"/>
    </row>
    <row r="122" ht="15.75" hidden="1" customHeight="1">
      <c r="A122" s="28"/>
      <c r="B122" s="207" t="s">
        <v>7157</v>
      </c>
      <c r="C122" s="17"/>
      <c r="D122" s="27"/>
      <c r="E122" s="27"/>
      <c r="F122" s="74"/>
      <c r="G122" s="85"/>
      <c r="H122" s="27"/>
      <c r="I122" s="27"/>
      <c r="J122" s="27"/>
      <c r="K122" s="27"/>
      <c r="L122" s="27"/>
      <c r="M122" s="27"/>
      <c r="N122" s="27"/>
      <c r="O122" s="27"/>
      <c r="P122" s="27"/>
      <c r="Q122" s="27"/>
      <c r="R122" s="27"/>
      <c r="S122" s="27"/>
      <c r="T122" s="27"/>
      <c r="U122" s="27"/>
    </row>
    <row r="123" ht="15.75" hidden="1" customHeight="1">
      <c r="A123" s="28"/>
      <c r="B123" s="207" t="s">
        <v>7157</v>
      </c>
      <c r="C123" s="17"/>
      <c r="D123" s="27"/>
      <c r="E123" s="27"/>
      <c r="F123" s="74"/>
      <c r="G123" s="85"/>
      <c r="H123" s="27"/>
      <c r="I123" s="27"/>
      <c r="J123" s="27"/>
      <c r="K123" s="27"/>
      <c r="L123" s="27"/>
      <c r="M123" s="27"/>
      <c r="N123" s="27"/>
      <c r="O123" s="27"/>
      <c r="P123" s="27"/>
      <c r="Q123" s="27"/>
      <c r="R123" s="27"/>
      <c r="S123" s="27"/>
      <c r="T123" s="27"/>
      <c r="U123" s="27"/>
    </row>
    <row r="124" ht="15.75" hidden="1" customHeight="1">
      <c r="A124" s="28"/>
      <c r="B124" s="207" t="s">
        <v>7157</v>
      </c>
      <c r="C124" s="17"/>
      <c r="D124" s="27"/>
      <c r="E124" s="27"/>
      <c r="F124" s="74"/>
      <c r="G124" s="85"/>
      <c r="H124" s="27"/>
      <c r="I124" s="27"/>
      <c r="J124" s="27"/>
      <c r="K124" s="27"/>
      <c r="L124" s="27"/>
      <c r="M124" s="27"/>
      <c r="N124" s="27"/>
      <c r="O124" s="27"/>
      <c r="P124" s="27"/>
      <c r="Q124" s="27"/>
      <c r="R124" s="27"/>
      <c r="S124" s="27"/>
      <c r="T124" s="27"/>
      <c r="U124" s="27"/>
    </row>
    <row r="125" ht="15.75" hidden="1" customHeight="1">
      <c r="A125" s="28"/>
      <c r="B125" s="207" t="s">
        <v>7157</v>
      </c>
      <c r="C125" s="17"/>
      <c r="D125" s="27"/>
      <c r="E125" s="27"/>
      <c r="F125" s="74"/>
      <c r="G125" s="85"/>
      <c r="H125" s="27"/>
      <c r="I125" s="27"/>
      <c r="J125" s="27"/>
      <c r="K125" s="27"/>
      <c r="L125" s="27"/>
      <c r="M125" s="27"/>
      <c r="N125" s="27"/>
      <c r="O125" s="27"/>
      <c r="P125" s="27"/>
      <c r="Q125" s="27"/>
      <c r="R125" s="27"/>
      <c r="S125" s="27"/>
      <c r="T125" s="27"/>
      <c r="U125" s="27"/>
    </row>
    <row r="126" ht="15.75" customHeight="1">
      <c r="A126" s="18"/>
      <c r="B126" s="19">
        <v>44657.0</v>
      </c>
      <c r="C126" s="223"/>
      <c r="D126" s="27"/>
      <c r="E126" s="27"/>
      <c r="F126" s="27"/>
      <c r="G126" s="85"/>
      <c r="H126" s="27"/>
      <c r="I126" s="27"/>
      <c r="J126" s="27"/>
      <c r="K126" s="27"/>
      <c r="L126" s="27"/>
      <c r="M126" s="27"/>
      <c r="N126" s="27"/>
      <c r="O126" s="27"/>
      <c r="P126" s="27"/>
      <c r="Q126" s="27"/>
      <c r="R126" s="27"/>
      <c r="S126" s="27"/>
      <c r="T126" s="27"/>
      <c r="U126" s="27"/>
    </row>
    <row r="127" ht="15.75" customHeight="1">
      <c r="A127" s="24"/>
      <c r="B127" s="207" t="s">
        <v>7053</v>
      </c>
      <c r="C127" s="223"/>
      <c r="D127" s="95"/>
      <c r="E127" s="95"/>
      <c r="F127" s="27"/>
      <c r="G127" s="190"/>
      <c r="H127" s="27"/>
      <c r="I127" s="27"/>
      <c r="J127" s="27"/>
      <c r="K127" s="27"/>
      <c r="L127" s="27"/>
      <c r="M127" s="27"/>
      <c r="N127" s="27"/>
      <c r="O127" s="27"/>
      <c r="P127" s="27"/>
      <c r="Q127" s="27"/>
      <c r="R127" s="27"/>
      <c r="S127" s="27"/>
      <c r="T127" s="27"/>
      <c r="U127" s="27"/>
    </row>
    <row r="128" ht="15.75" customHeight="1">
      <c r="A128" s="28"/>
      <c r="B128" s="207" t="s">
        <v>7053</v>
      </c>
      <c r="C128" s="97" t="s">
        <v>273</v>
      </c>
      <c r="D128" s="147" t="s">
        <v>7101</v>
      </c>
      <c r="E128" s="147" t="s">
        <v>7102</v>
      </c>
      <c r="F128" s="76">
        <v>0.6041666666666666</v>
      </c>
      <c r="G128" s="88" t="s">
        <v>7326</v>
      </c>
      <c r="H128" s="77" t="s">
        <v>7327</v>
      </c>
      <c r="I128" s="77" t="s">
        <v>7328</v>
      </c>
      <c r="J128" s="77"/>
      <c r="K128" s="95" t="s">
        <v>7329</v>
      </c>
      <c r="L128" s="27"/>
      <c r="M128" s="27"/>
      <c r="N128" s="27"/>
      <c r="O128" s="27"/>
      <c r="P128" s="27"/>
      <c r="Q128" s="27"/>
      <c r="R128" s="27"/>
      <c r="S128" s="27"/>
      <c r="T128" s="27"/>
      <c r="U128" s="27"/>
    </row>
    <row r="129" ht="15.75" customHeight="1">
      <c r="A129" s="28"/>
      <c r="B129" s="207" t="s">
        <v>7053</v>
      </c>
      <c r="C129" s="43" t="s">
        <v>100</v>
      </c>
      <c r="D129" s="147" t="s">
        <v>7074</v>
      </c>
      <c r="E129" s="147" t="s">
        <v>7075</v>
      </c>
      <c r="F129" s="76">
        <v>0.6666666666666666</v>
      </c>
      <c r="G129" s="88" t="s">
        <v>7326</v>
      </c>
      <c r="H129" s="47" t="s">
        <v>7330</v>
      </c>
      <c r="I129" s="147" t="s">
        <v>7077</v>
      </c>
      <c r="J129" s="77"/>
      <c r="K129" s="95"/>
      <c r="L129" s="27"/>
      <c r="M129" s="27"/>
      <c r="N129" s="27"/>
      <c r="O129" s="27"/>
      <c r="P129" s="27"/>
      <c r="Q129" s="27"/>
      <c r="R129" s="27"/>
      <c r="S129" s="27"/>
      <c r="T129" s="27"/>
      <c r="U129" s="27"/>
    </row>
    <row r="130" ht="15.75" customHeight="1">
      <c r="A130" s="28"/>
      <c r="B130" s="207" t="s">
        <v>7053</v>
      </c>
      <c r="C130" s="97" t="s">
        <v>273</v>
      </c>
      <c r="D130" s="147" t="s">
        <v>7049</v>
      </c>
      <c r="E130" s="147" t="s">
        <v>7050</v>
      </c>
      <c r="F130" s="76">
        <v>0.75</v>
      </c>
      <c r="G130" s="88" t="s">
        <v>7326</v>
      </c>
      <c r="H130" s="147" t="s">
        <v>7331</v>
      </c>
      <c r="I130" s="147" t="s">
        <v>7052</v>
      </c>
      <c r="J130" s="77"/>
      <c r="K130" s="95"/>
      <c r="L130" s="27"/>
      <c r="M130" s="27"/>
      <c r="N130" s="27"/>
      <c r="O130" s="27"/>
      <c r="P130" s="27"/>
      <c r="Q130" s="27"/>
      <c r="R130" s="27"/>
      <c r="S130" s="27"/>
      <c r="T130" s="27"/>
      <c r="U130" s="27"/>
    </row>
    <row r="131" ht="15.75" customHeight="1">
      <c r="A131" s="28"/>
      <c r="B131" s="207" t="s">
        <v>7053</v>
      </c>
      <c r="C131" s="223"/>
      <c r="D131" s="66"/>
      <c r="E131" s="66"/>
      <c r="F131" s="189"/>
      <c r="G131" s="190"/>
      <c r="H131" s="66"/>
      <c r="I131" s="66"/>
      <c r="J131" s="27"/>
      <c r="K131" s="27"/>
      <c r="L131" s="27"/>
      <c r="M131" s="27"/>
      <c r="N131" s="27"/>
      <c r="O131" s="27"/>
      <c r="P131" s="27"/>
      <c r="Q131" s="27"/>
      <c r="R131" s="27"/>
      <c r="S131" s="27"/>
      <c r="T131" s="27"/>
      <c r="U131" s="27"/>
    </row>
    <row r="132" ht="15.75" customHeight="1">
      <c r="A132" s="28"/>
      <c r="B132" s="207" t="s">
        <v>7053</v>
      </c>
      <c r="C132" s="223"/>
      <c r="D132" s="66"/>
      <c r="E132" s="66"/>
      <c r="F132" s="189"/>
      <c r="G132" s="190"/>
      <c r="H132" s="66"/>
      <c r="I132" s="66"/>
      <c r="J132" s="27"/>
      <c r="K132" s="27"/>
      <c r="L132" s="27"/>
      <c r="M132" s="27"/>
      <c r="N132" s="27"/>
      <c r="O132" s="27"/>
      <c r="P132" s="27"/>
      <c r="Q132" s="27"/>
      <c r="R132" s="27"/>
      <c r="S132" s="27"/>
      <c r="T132" s="27"/>
      <c r="U132" s="27"/>
    </row>
    <row r="133" ht="15.75" customHeight="1">
      <c r="A133" s="28"/>
      <c r="B133" s="207" t="s">
        <v>7053</v>
      </c>
      <c r="C133" s="223"/>
      <c r="D133" s="95"/>
      <c r="E133" s="95"/>
      <c r="F133" s="381"/>
      <c r="G133" s="190"/>
      <c r="H133" s="27"/>
      <c r="I133" s="27"/>
      <c r="J133" s="27"/>
      <c r="K133" s="27"/>
      <c r="L133" s="27"/>
      <c r="M133" s="27"/>
      <c r="N133" s="27"/>
      <c r="O133" s="27"/>
      <c r="P133" s="27"/>
      <c r="Q133" s="27"/>
      <c r="R133" s="27"/>
      <c r="S133" s="27"/>
      <c r="T133" s="27"/>
      <c r="U133" s="27"/>
    </row>
    <row r="134" ht="15.75" customHeight="1">
      <c r="A134" s="28"/>
      <c r="B134" s="207"/>
      <c r="C134" s="223"/>
      <c r="D134" s="95"/>
      <c r="E134" s="405"/>
      <c r="F134" s="381"/>
      <c r="G134" s="190"/>
      <c r="H134" s="27"/>
      <c r="I134" s="27"/>
      <c r="J134" s="27"/>
      <c r="K134" s="27"/>
      <c r="L134" s="27"/>
      <c r="M134" s="27"/>
      <c r="N134" s="27"/>
      <c r="O134" s="27"/>
      <c r="P134" s="27"/>
      <c r="Q134" s="27"/>
      <c r="R134" s="27"/>
      <c r="S134" s="27"/>
      <c r="T134" s="27"/>
      <c r="U134" s="27"/>
    </row>
    <row r="135" ht="15.75" customHeight="1">
      <c r="A135" s="18"/>
      <c r="B135" s="19">
        <v>44658.0</v>
      </c>
      <c r="C135" s="223"/>
      <c r="D135" s="95"/>
      <c r="E135" s="95"/>
      <c r="F135" s="381"/>
      <c r="G135" s="190"/>
      <c r="H135" s="27"/>
      <c r="I135" s="27"/>
      <c r="J135" s="27"/>
      <c r="K135" s="27"/>
      <c r="L135" s="27"/>
      <c r="M135" s="27"/>
      <c r="N135" s="27"/>
      <c r="O135" s="27"/>
      <c r="P135" s="27"/>
      <c r="Q135" s="27"/>
      <c r="R135" s="27"/>
      <c r="S135" s="27"/>
      <c r="T135" s="27"/>
      <c r="U135" s="27"/>
    </row>
    <row r="136" ht="15.75" customHeight="1">
      <c r="A136" s="24"/>
      <c r="B136" s="17"/>
      <c r="C136" s="223"/>
      <c r="D136" s="95"/>
      <c r="E136" s="95"/>
      <c r="F136" s="381"/>
      <c r="G136" s="190"/>
      <c r="H136" s="27"/>
      <c r="I136" s="27"/>
      <c r="J136" s="27"/>
      <c r="K136" s="27"/>
      <c r="L136" s="27"/>
      <c r="M136" s="27"/>
      <c r="N136" s="27"/>
      <c r="O136" s="27"/>
      <c r="P136" s="27"/>
      <c r="Q136" s="27"/>
      <c r="R136" s="27"/>
      <c r="S136" s="27"/>
      <c r="T136" s="27"/>
      <c r="U136" s="27"/>
    </row>
    <row r="137" ht="15.75" customHeight="1">
      <c r="A137" s="28"/>
      <c r="B137" s="207" t="s">
        <v>7053</v>
      </c>
      <c r="C137" s="223"/>
      <c r="D137" s="95"/>
      <c r="E137" s="95"/>
      <c r="F137" s="381"/>
      <c r="G137" s="190"/>
      <c r="H137" s="27"/>
      <c r="I137" s="27"/>
      <c r="J137" s="27"/>
      <c r="K137" s="27"/>
      <c r="L137" s="27"/>
      <c r="M137" s="27"/>
      <c r="N137" s="27"/>
      <c r="O137" s="27"/>
      <c r="P137" s="27"/>
      <c r="Q137" s="27"/>
      <c r="R137" s="27"/>
      <c r="S137" s="27"/>
      <c r="T137" s="27"/>
      <c r="U137" s="27"/>
    </row>
    <row r="138" ht="15.75" customHeight="1">
      <c r="A138" s="28"/>
      <c r="B138" s="207" t="s">
        <v>7053</v>
      </c>
      <c r="C138" s="223"/>
      <c r="D138" s="27"/>
      <c r="E138" s="27"/>
      <c r="F138" s="74"/>
      <c r="G138" s="85"/>
      <c r="H138" s="27"/>
      <c r="I138" s="27"/>
      <c r="J138" s="27"/>
      <c r="K138" s="27"/>
      <c r="L138" s="27"/>
      <c r="M138" s="27"/>
      <c r="N138" s="27"/>
      <c r="O138" s="27"/>
      <c r="P138" s="27"/>
      <c r="Q138" s="27"/>
      <c r="R138" s="27"/>
      <c r="S138" s="27"/>
      <c r="T138" s="27"/>
      <c r="U138" s="27"/>
    </row>
    <row r="139" ht="15.75" customHeight="1">
      <c r="A139" s="28"/>
      <c r="B139" s="207" t="s">
        <v>7053</v>
      </c>
      <c r="C139" s="223"/>
      <c r="D139" s="27"/>
      <c r="E139" s="27"/>
      <c r="F139" s="74"/>
      <c r="G139" s="85"/>
      <c r="H139" s="27"/>
      <c r="I139" s="27"/>
      <c r="J139" s="27"/>
      <c r="K139" s="27"/>
      <c r="L139" s="27"/>
      <c r="M139" s="27"/>
      <c r="N139" s="27"/>
      <c r="O139" s="27"/>
      <c r="P139" s="27"/>
      <c r="Q139" s="27"/>
      <c r="R139" s="27"/>
      <c r="S139" s="27"/>
      <c r="T139" s="27"/>
      <c r="U139" s="27"/>
    </row>
    <row r="140" ht="15.75" customHeight="1">
      <c r="A140" s="28"/>
      <c r="B140" s="207" t="s">
        <v>7053</v>
      </c>
      <c r="C140" s="223"/>
      <c r="D140" s="27"/>
      <c r="E140" s="27"/>
      <c r="F140" s="74"/>
      <c r="G140" s="85"/>
      <c r="H140" s="27"/>
      <c r="I140" s="27"/>
      <c r="J140" s="27"/>
      <c r="K140" s="27"/>
      <c r="L140" s="27"/>
      <c r="M140" s="27"/>
      <c r="N140" s="27"/>
      <c r="O140" s="27"/>
      <c r="P140" s="27"/>
      <c r="Q140" s="27"/>
      <c r="R140" s="27"/>
      <c r="S140" s="27"/>
      <c r="T140" s="27"/>
      <c r="U140" s="27"/>
    </row>
    <row r="141" ht="15.75" customHeight="1">
      <c r="A141" s="28"/>
      <c r="B141" s="207" t="s">
        <v>7053</v>
      </c>
      <c r="C141" s="223"/>
      <c r="D141" s="27"/>
      <c r="E141" s="27"/>
      <c r="F141" s="74"/>
      <c r="G141" s="85"/>
      <c r="H141" s="27"/>
      <c r="I141" s="27"/>
      <c r="J141" s="27"/>
      <c r="K141" s="27"/>
      <c r="L141" s="27"/>
      <c r="M141" s="27"/>
      <c r="N141" s="27"/>
      <c r="O141" s="27"/>
      <c r="P141" s="27"/>
      <c r="Q141" s="27"/>
      <c r="R141" s="27"/>
      <c r="S141" s="27"/>
      <c r="T141" s="27"/>
      <c r="U141" s="27"/>
    </row>
    <row r="142" ht="15.75" customHeight="1">
      <c r="A142" s="28"/>
      <c r="B142" s="406"/>
      <c r="C142" s="223"/>
      <c r="D142" s="27"/>
      <c r="E142" s="27"/>
      <c r="F142" s="74"/>
      <c r="G142" s="85"/>
      <c r="H142" s="27"/>
      <c r="I142" s="27"/>
      <c r="J142" s="27"/>
      <c r="K142" s="27"/>
      <c r="L142" s="27"/>
      <c r="M142" s="27"/>
      <c r="N142" s="27"/>
      <c r="O142" s="27"/>
      <c r="P142" s="27"/>
      <c r="Q142" s="27"/>
      <c r="R142" s="27"/>
      <c r="S142" s="27"/>
      <c r="T142" s="27"/>
      <c r="U142" s="27"/>
    </row>
    <row r="143" ht="15.75" customHeight="1">
      <c r="A143" s="18"/>
      <c r="B143" s="19">
        <v>44659.0</v>
      </c>
      <c r="C143" s="223"/>
      <c r="D143" s="27"/>
      <c r="E143" s="27"/>
      <c r="F143" s="74"/>
      <c r="G143" s="85"/>
      <c r="H143" s="27"/>
      <c r="I143" s="27"/>
      <c r="J143" s="27"/>
      <c r="K143" s="27"/>
      <c r="L143" s="27"/>
      <c r="M143" s="27"/>
      <c r="N143" s="27"/>
      <c r="O143" s="27"/>
      <c r="P143" s="27"/>
      <c r="Q143" s="27"/>
      <c r="R143" s="27"/>
      <c r="S143" s="27"/>
      <c r="T143" s="27"/>
      <c r="U143" s="27"/>
    </row>
    <row r="144" ht="15.75" customHeight="1">
      <c r="A144" s="24"/>
      <c r="B144" s="17"/>
      <c r="C144" s="223"/>
      <c r="D144" s="27"/>
      <c r="E144" s="27"/>
      <c r="F144" s="74"/>
      <c r="G144" s="85"/>
      <c r="H144" s="27"/>
      <c r="I144" s="27"/>
      <c r="J144" s="27"/>
      <c r="K144" s="27"/>
      <c r="L144" s="27"/>
      <c r="M144" s="27"/>
      <c r="N144" s="27"/>
      <c r="O144" s="27"/>
      <c r="P144" s="27"/>
      <c r="Q144" s="27"/>
      <c r="R144" s="27"/>
      <c r="S144" s="27"/>
      <c r="T144" s="27"/>
      <c r="U144" s="27"/>
    </row>
    <row r="145" ht="15.75" customHeight="1">
      <c r="A145" s="28"/>
      <c r="B145" s="207" t="s">
        <v>7053</v>
      </c>
      <c r="C145" s="223"/>
      <c r="D145" s="27"/>
      <c r="E145" s="27"/>
      <c r="F145" s="74"/>
      <c r="G145" s="85"/>
      <c r="H145" s="27"/>
      <c r="I145" s="27"/>
      <c r="J145" s="27"/>
      <c r="K145" s="27"/>
      <c r="L145" s="27"/>
      <c r="M145" s="27"/>
      <c r="N145" s="27"/>
      <c r="O145" s="27"/>
      <c r="P145" s="27"/>
      <c r="Q145" s="27"/>
      <c r="R145" s="27"/>
      <c r="S145" s="27"/>
      <c r="T145" s="27"/>
      <c r="U145" s="27"/>
    </row>
    <row r="146" ht="15.75" customHeight="1">
      <c r="A146" s="28"/>
      <c r="B146" s="207" t="s">
        <v>7053</v>
      </c>
      <c r="C146" s="223"/>
      <c r="D146" s="27"/>
      <c r="E146" s="27"/>
      <c r="F146" s="74"/>
      <c r="G146" s="85"/>
      <c r="H146" s="27"/>
      <c r="I146" s="27"/>
      <c r="J146" s="27"/>
      <c r="K146" s="27"/>
      <c r="L146" s="27"/>
      <c r="M146" s="27"/>
      <c r="N146" s="27"/>
      <c r="O146" s="27"/>
      <c r="P146" s="27"/>
      <c r="Q146" s="27"/>
      <c r="R146" s="27"/>
      <c r="S146" s="27"/>
      <c r="T146" s="27"/>
      <c r="U146" s="27"/>
    </row>
    <row r="147" ht="15.75" customHeight="1">
      <c r="A147" s="28"/>
      <c r="B147" s="207" t="s">
        <v>7053</v>
      </c>
      <c r="C147" s="223"/>
      <c r="D147" s="27"/>
      <c r="E147" s="27"/>
      <c r="F147" s="74"/>
      <c r="G147" s="85"/>
      <c r="H147" s="27"/>
      <c r="I147" s="27"/>
      <c r="J147" s="27"/>
      <c r="K147" s="27"/>
      <c r="L147" s="27"/>
      <c r="M147" s="27"/>
      <c r="N147" s="27"/>
      <c r="O147" s="27"/>
      <c r="P147" s="27"/>
      <c r="Q147" s="27"/>
      <c r="R147" s="27"/>
      <c r="S147" s="27"/>
      <c r="T147" s="27"/>
      <c r="U147" s="27"/>
    </row>
    <row r="148" ht="15.75" customHeight="1">
      <c r="A148" s="28"/>
      <c r="B148" s="207" t="s">
        <v>7053</v>
      </c>
      <c r="C148" s="223"/>
      <c r="D148" s="27"/>
      <c r="E148" s="27"/>
      <c r="F148" s="74"/>
      <c r="G148" s="85"/>
      <c r="H148" s="27"/>
      <c r="I148" s="27"/>
      <c r="J148" s="27"/>
      <c r="K148" s="27"/>
      <c r="L148" s="27"/>
      <c r="M148" s="27"/>
      <c r="N148" s="27"/>
      <c r="O148" s="27"/>
      <c r="P148" s="27"/>
      <c r="Q148" s="27"/>
      <c r="R148" s="27"/>
      <c r="S148" s="27"/>
      <c r="T148" s="27"/>
      <c r="U148" s="27"/>
    </row>
    <row r="149" ht="15.75" customHeight="1">
      <c r="A149" s="28"/>
      <c r="B149" s="207" t="s">
        <v>7053</v>
      </c>
      <c r="C149" s="223"/>
      <c r="D149" s="27"/>
      <c r="E149" s="27"/>
      <c r="F149" s="74"/>
      <c r="G149" s="85"/>
      <c r="H149" s="27"/>
      <c r="I149" s="27"/>
      <c r="J149" s="27"/>
      <c r="K149" s="27"/>
      <c r="L149" s="27"/>
      <c r="M149" s="27"/>
      <c r="N149" s="27"/>
      <c r="O149" s="27"/>
      <c r="P149" s="27"/>
      <c r="Q149" s="27"/>
      <c r="R149" s="27"/>
      <c r="S149" s="27"/>
      <c r="T149" s="27"/>
      <c r="U149" s="27"/>
    </row>
    <row r="150" ht="15.75" customHeight="1">
      <c r="A150" s="28"/>
      <c r="B150" s="406"/>
      <c r="C150" s="223"/>
      <c r="D150" s="27"/>
      <c r="E150" s="27"/>
      <c r="F150" s="74"/>
      <c r="G150" s="85"/>
      <c r="H150" s="27"/>
      <c r="I150" s="27"/>
      <c r="J150" s="27"/>
      <c r="K150" s="27"/>
      <c r="L150" s="27"/>
      <c r="M150" s="27"/>
      <c r="N150" s="27"/>
      <c r="O150" s="27"/>
      <c r="P150" s="27"/>
      <c r="Q150" s="27"/>
      <c r="R150" s="27"/>
      <c r="S150" s="27"/>
      <c r="T150" s="27"/>
      <c r="U150" s="27"/>
    </row>
    <row r="151" ht="15.75" customHeight="1">
      <c r="C151" s="27"/>
      <c r="D151" s="27"/>
      <c r="E151" s="27"/>
      <c r="F151" s="74"/>
      <c r="G151" s="85"/>
      <c r="H151" s="27"/>
      <c r="I151" s="27"/>
      <c r="J151" s="27"/>
      <c r="K151" s="27"/>
      <c r="L151" s="27"/>
      <c r="M151" s="27"/>
      <c r="N151" s="27"/>
      <c r="O151" s="27"/>
      <c r="P151" s="27"/>
      <c r="Q151" s="27"/>
      <c r="R151" s="27"/>
      <c r="S151" s="27"/>
      <c r="T151" s="27"/>
      <c r="U151" s="27"/>
    </row>
    <row r="152" ht="15.75" customHeight="1">
      <c r="C152" s="27"/>
      <c r="D152" s="27"/>
      <c r="E152" s="27"/>
      <c r="F152" s="74"/>
      <c r="G152" s="85"/>
      <c r="H152" s="27"/>
      <c r="I152" s="27"/>
      <c r="J152" s="27"/>
      <c r="K152" s="27"/>
      <c r="L152" s="27"/>
      <c r="M152" s="27"/>
      <c r="N152" s="27"/>
      <c r="O152" s="27"/>
      <c r="P152" s="27"/>
      <c r="Q152" s="27"/>
      <c r="R152" s="27"/>
      <c r="S152" s="27"/>
      <c r="T152" s="27"/>
      <c r="U152" s="27"/>
    </row>
    <row r="153" ht="15.75" customHeight="1">
      <c r="C153" s="27"/>
      <c r="D153" s="27"/>
      <c r="E153" s="27"/>
      <c r="F153" s="74"/>
      <c r="G153" s="85"/>
      <c r="H153" s="27"/>
      <c r="I153" s="27"/>
      <c r="J153" s="27"/>
      <c r="K153" s="27"/>
      <c r="L153" s="27"/>
      <c r="M153" s="27"/>
      <c r="N153" s="27"/>
      <c r="O153" s="27"/>
      <c r="P153" s="27"/>
      <c r="Q153" s="27"/>
      <c r="R153" s="27"/>
      <c r="S153" s="27"/>
      <c r="T153" s="27"/>
      <c r="U153" s="27"/>
    </row>
    <row r="154" ht="15.75" customHeight="1">
      <c r="C154" s="27"/>
      <c r="D154" s="27"/>
      <c r="E154" s="27"/>
      <c r="F154" s="74"/>
      <c r="G154" s="85"/>
      <c r="H154" s="27"/>
      <c r="I154" s="27"/>
      <c r="J154" s="27"/>
      <c r="K154" s="27"/>
      <c r="L154" s="27"/>
      <c r="M154" s="27"/>
      <c r="N154" s="27"/>
      <c r="O154" s="27"/>
      <c r="P154" s="27"/>
      <c r="Q154" s="27"/>
      <c r="R154" s="27"/>
      <c r="S154" s="27"/>
      <c r="T154" s="27"/>
      <c r="U154" s="27"/>
    </row>
    <row r="155" ht="15.75" customHeight="1">
      <c r="C155" s="27"/>
      <c r="D155" s="27"/>
      <c r="E155" s="27"/>
      <c r="F155" s="74"/>
      <c r="G155" s="85"/>
      <c r="H155" s="27"/>
      <c r="I155" s="27"/>
      <c r="J155" s="27"/>
      <c r="K155" s="27"/>
      <c r="L155" s="27"/>
      <c r="M155" s="27"/>
      <c r="N155" s="27"/>
      <c r="O155" s="27"/>
      <c r="P155" s="27"/>
      <c r="Q155" s="27"/>
      <c r="R155" s="27"/>
      <c r="S155" s="27"/>
      <c r="T155" s="27"/>
      <c r="U155" s="27"/>
    </row>
    <row r="156" ht="15.75" customHeight="1">
      <c r="C156" s="27"/>
      <c r="D156" s="27"/>
      <c r="E156" s="27"/>
      <c r="F156" s="74"/>
      <c r="G156" s="85"/>
      <c r="H156" s="27"/>
      <c r="I156" s="27"/>
      <c r="J156" s="27"/>
      <c r="K156" s="27"/>
      <c r="L156" s="27"/>
      <c r="M156" s="27"/>
      <c r="N156" s="27"/>
      <c r="O156" s="27"/>
      <c r="P156" s="27"/>
      <c r="Q156" s="27"/>
      <c r="R156" s="27"/>
      <c r="S156" s="27"/>
      <c r="T156" s="27"/>
      <c r="U156" s="27"/>
    </row>
    <row r="157" ht="15.75" customHeight="1">
      <c r="C157" s="27"/>
      <c r="D157" s="27"/>
      <c r="E157" s="27"/>
      <c r="F157" s="74"/>
      <c r="G157" s="85"/>
      <c r="H157" s="27"/>
      <c r="I157" s="27"/>
      <c r="J157" s="27"/>
      <c r="K157" s="27"/>
      <c r="L157" s="27"/>
      <c r="M157" s="27"/>
      <c r="N157" s="27"/>
      <c r="O157" s="27"/>
      <c r="P157" s="27"/>
      <c r="Q157" s="27"/>
      <c r="R157" s="27"/>
      <c r="S157" s="27"/>
      <c r="T157" s="27"/>
      <c r="U157" s="27"/>
    </row>
    <row r="158" ht="15.75" customHeight="1">
      <c r="C158" s="27"/>
      <c r="D158" s="27"/>
      <c r="E158" s="27"/>
      <c r="F158" s="74"/>
      <c r="G158" s="85"/>
      <c r="H158" s="27"/>
      <c r="I158" s="27"/>
      <c r="J158" s="27"/>
      <c r="K158" s="27"/>
      <c r="L158" s="27"/>
      <c r="M158" s="27"/>
      <c r="N158" s="27"/>
      <c r="O158" s="27"/>
      <c r="P158" s="27"/>
      <c r="Q158" s="27"/>
      <c r="R158" s="27"/>
      <c r="S158" s="27"/>
      <c r="T158" s="27"/>
      <c r="U158" s="27"/>
    </row>
    <row r="159" ht="15.75" customHeight="1">
      <c r="C159" s="27"/>
      <c r="D159" s="27"/>
      <c r="E159" s="27"/>
      <c r="F159" s="74"/>
      <c r="G159" s="85"/>
      <c r="H159" s="27"/>
      <c r="I159" s="27"/>
      <c r="J159" s="27"/>
      <c r="K159" s="27"/>
      <c r="L159" s="27"/>
      <c r="M159" s="27"/>
      <c r="N159" s="27"/>
      <c r="O159" s="27"/>
      <c r="P159" s="27"/>
      <c r="Q159" s="27"/>
      <c r="R159" s="27"/>
      <c r="S159" s="27"/>
      <c r="T159" s="27"/>
      <c r="U159" s="27"/>
    </row>
    <row r="160" ht="15.75" customHeight="1">
      <c r="C160" s="27"/>
      <c r="D160" s="27"/>
      <c r="E160" s="27"/>
      <c r="F160" s="74"/>
      <c r="G160" s="85"/>
      <c r="H160" s="27"/>
      <c r="I160" s="27"/>
      <c r="J160" s="27"/>
      <c r="K160" s="27"/>
      <c r="L160" s="27"/>
      <c r="M160" s="27"/>
      <c r="N160" s="27"/>
      <c r="O160" s="27"/>
      <c r="P160" s="27"/>
      <c r="Q160" s="27"/>
      <c r="R160" s="27"/>
      <c r="S160" s="27"/>
      <c r="T160" s="27"/>
      <c r="U160" s="27"/>
    </row>
    <row r="161" ht="15.75" customHeight="1">
      <c r="C161" s="27"/>
      <c r="D161" s="27"/>
      <c r="E161" s="27"/>
      <c r="F161" s="74"/>
      <c r="G161" s="85"/>
      <c r="H161" s="27"/>
      <c r="I161" s="27"/>
      <c r="J161" s="27"/>
      <c r="K161" s="27"/>
      <c r="L161" s="27"/>
      <c r="M161" s="27"/>
      <c r="N161" s="27"/>
      <c r="O161" s="27"/>
      <c r="P161" s="27"/>
      <c r="Q161" s="27"/>
      <c r="R161" s="27"/>
      <c r="S161" s="27"/>
      <c r="T161" s="27"/>
      <c r="U161" s="27"/>
    </row>
    <row r="162" ht="15.75" customHeight="1">
      <c r="C162" s="27"/>
      <c r="D162" s="27"/>
      <c r="E162" s="27"/>
      <c r="F162" s="74"/>
      <c r="G162" s="85"/>
      <c r="H162" s="27"/>
      <c r="I162" s="27"/>
      <c r="J162" s="27"/>
      <c r="K162" s="27"/>
      <c r="L162" s="27"/>
      <c r="M162" s="27"/>
      <c r="N162" s="27"/>
      <c r="O162" s="27"/>
      <c r="P162" s="27"/>
      <c r="Q162" s="27"/>
      <c r="R162" s="27"/>
      <c r="S162" s="27"/>
      <c r="T162" s="27"/>
      <c r="U162" s="27"/>
    </row>
    <row r="163" ht="15.75" customHeight="1">
      <c r="F163" s="8"/>
      <c r="G163" s="55"/>
    </row>
    <row r="164" ht="15.75" customHeight="1">
      <c r="F164" s="8"/>
      <c r="G164" s="55"/>
    </row>
    <row r="165" ht="15.75" customHeight="1">
      <c r="F165" s="8"/>
      <c r="G165" s="55"/>
    </row>
    <row r="166" ht="15.75" customHeight="1">
      <c r="F166" s="8"/>
      <c r="G166" s="55"/>
    </row>
    <row r="167" ht="15.75" customHeight="1">
      <c r="F167" s="8"/>
      <c r="G167" s="55"/>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c r="F242" s="8"/>
      <c r="G242" s="55"/>
    </row>
    <row r="243" ht="15.75" customHeight="1">
      <c r="F243" s="8"/>
      <c r="G243" s="55"/>
    </row>
    <row r="244" ht="15.75" customHeight="1">
      <c r="F244" s="8"/>
      <c r="G244" s="55"/>
    </row>
    <row r="245" ht="15.75" customHeight="1">
      <c r="F245" s="8"/>
      <c r="G245" s="55"/>
    </row>
    <row r="246" ht="15.75" customHeight="1">
      <c r="F246" s="8"/>
      <c r="G246" s="55"/>
    </row>
    <row r="247" ht="15.75" customHeight="1">
      <c r="F247" s="8"/>
      <c r="G247" s="55"/>
    </row>
    <row r="248" ht="15.75" customHeight="1">
      <c r="F248" s="8"/>
      <c r="G248" s="55"/>
    </row>
    <row r="249" ht="15.75" customHeight="1">
      <c r="F249" s="8"/>
      <c r="G249" s="55"/>
    </row>
    <row r="250" ht="15.75" customHeight="1">
      <c r="F250" s="8"/>
      <c r="G250" s="55"/>
    </row>
    <row r="251" ht="15.75" customHeight="1">
      <c r="F251" s="8"/>
      <c r="G251" s="55"/>
    </row>
    <row r="252" ht="15.75" customHeight="1">
      <c r="F252" s="8"/>
      <c r="G252" s="55"/>
    </row>
    <row r="253" ht="15.75" customHeight="1">
      <c r="F253" s="8"/>
      <c r="G253" s="55"/>
    </row>
    <row r="254" ht="15.75" customHeight="1">
      <c r="F254" s="8"/>
      <c r="G254" s="55"/>
    </row>
    <row r="255" ht="15.75" customHeight="1">
      <c r="F255" s="8"/>
      <c r="G255" s="55"/>
    </row>
    <row r="256" ht="15.75" customHeight="1">
      <c r="F256" s="8"/>
      <c r="G256" s="55"/>
    </row>
    <row r="257" ht="15.75" customHeight="1">
      <c r="F257" s="8"/>
      <c r="G257" s="55"/>
    </row>
    <row r="258" ht="15.75" customHeight="1">
      <c r="F258" s="8"/>
      <c r="G258" s="55"/>
    </row>
    <row r="259" ht="15.75" customHeight="1">
      <c r="F259" s="8"/>
      <c r="G259" s="55"/>
    </row>
    <row r="260" ht="15.75" customHeight="1">
      <c r="F260" s="8"/>
      <c r="G260" s="55"/>
    </row>
    <row r="261" ht="15.75" customHeight="1">
      <c r="F261" s="8"/>
      <c r="G261" s="55"/>
    </row>
    <row r="262" ht="15.75" customHeight="1">
      <c r="F262" s="8"/>
      <c r="G262" s="55"/>
    </row>
    <row r="263" ht="15.75" customHeight="1">
      <c r="F263" s="8"/>
      <c r="G263" s="55"/>
    </row>
    <row r="264" ht="15.75" customHeight="1">
      <c r="F264" s="8"/>
      <c r="G264" s="55"/>
    </row>
    <row r="265" ht="15.75" customHeight="1">
      <c r="F265" s="8"/>
      <c r="G265" s="55"/>
    </row>
    <row r="266" ht="15.75" customHeight="1">
      <c r="F266" s="8"/>
      <c r="G266" s="55"/>
    </row>
    <row r="267" ht="15.75" customHeight="1">
      <c r="F267" s="8"/>
      <c r="G267" s="55"/>
    </row>
    <row r="268" ht="15.75" customHeight="1">
      <c r="F268" s="8"/>
      <c r="G268" s="55"/>
    </row>
    <row r="269" ht="15.75" customHeight="1">
      <c r="F269" s="8"/>
      <c r="G269" s="55"/>
    </row>
    <row r="270" ht="15.75" customHeight="1">
      <c r="F270" s="8"/>
      <c r="G270" s="55"/>
    </row>
    <row r="271" ht="15.75" customHeight="1">
      <c r="F271" s="8"/>
      <c r="G271" s="55"/>
    </row>
    <row r="272" ht="15.75" customHeight="1">
      <c r="F272" s="8"/>
      <c r="G272" s="55"/>
    </row>
    <row r="273" ht="15.75" customHeight="1">
      <c r="F273" s="8"/>
      <c r="G273" s="55"/>
    </row>
    <row r="274" ht="15.75" customHeight="1">
      <c r="F274" s="8"/>
      <c r="G274" s="55"/>
    </row>
    <row r="275" ht="15.75" customHeight="1">
      <c r="F275" s="8"/>
      <c r="G275" s="55"/>
    </row>
    <row r="276" ht="15.75" customHeight="1">
      <c r="F276" s="8"/>
      <c r="G276" s="55"/>
    </row>
    <row r="277" ht="15.75" customHeight="1">
      <c r="F277" s="8"/>
      <c r="G277" s="55"/>
    </row>
    <row r="278" ht="15.75" customHeight="1">
      <c r="F278" s="8"/>
      <c r="G278" s="55"/>
    </row>
    <row r="279" ht="15.75" customHeight="1">
      <c r="F279" s="8"/>
      <c r="G279" s="55"/>
    </row>
    <row r="280" ht="15.75" customHeight="1">
      <c r="F280" s="8"/>
      <c r="G280" s="55"/>
    </row>
    <row r="281" ht="15.75" customHeight="1">
      <c r="F281" s="8"/>
      <c r="G281" s="55"/>
    </row>
    <row r="282" ht="15.75" customHeight="1">
      <c r="F282" s="8"/>
      <c r="G282" s="55"/>
    </row>
    <row r="283" ht="15.75" customHeight="1">
      <c r="F283" s="8"/>
      <c r="G283" s="55"/>
    </row>
    <row r="284" ht="15.75" customHeight="1">
      <c r="F284" s="8"/>
      <c r="G284" s="55"/>
    </row>
    <row r="285" ht="15.75" customHeight="1">
      <c r="F285" s="8"/>
      <c r="G285" s="55"/>
    </row>
    <row r="286" ht="15.75" customHeight="1">
      <c r="F286" s="8"/>
      <c r="G286" s="55"/>
    </row>
    <row r="287" ht="15.75" customHeight="1">
      <c r="F287" s="8"/>
      <c r="G287" s="55"/>
    </row>
    <row r="288" ht="15.75" customHeight="1">
      <c r="F288" s="8"/>
      <c r="G288" s="55"/>
    </row>
    <row r="289" ht="15.75" customHeight="1">
      <c r="F289" s="8"/>
      <c r="G289" s="55"/>
    </row>
    <row r="290" ht="15.75" customHeight="1">
      <c r="F290" s="8"/>
      <c r="G290" s="55"/>
    </row>
    <row r="291" ht="15.75" customHeight="1">
      <c r="F291" s="8"/>
      <c r="G291" s="55"/>
    </row>
    <row r="292" ht="15.75" customHeight="1">
      <c r="F292" s="8"/>
      <c r="G292" s="55"/>
    </row>
    <row r="293" ht="15.75" customHeight="1">
      <c r="F293" s="8"/>
      <c r="G293" s="55"/>
    </row>
    <row r="294" ht="15.75" customHeight="1">
      <c r="F294" s="8"/>
      <c r="G294" s="55"/>
    </row>
    <row r="295" ht="15.75" customHeight="1">
      <c r="F295" s="8"/>
      <c r="G295" s="55"/>
    </row>
    <row r="296" ht="15.75" customHeight="1">
      <c r="F296" s="8"/>
      <c r="G296" s="55"/>
    </row>
    <row r="297" ht="15.75" customHeight="1">
      <c r="F297" s="8"/>
      <c r="G297" s="55"/>
    </row>
    <row r="298" ht="15.75" customHeight="1">
      <c r="F298" s="8"/>
      <c r="G298" s="55"/>
    </row>
    <row r="299" ht="15.75" customHeight="1">
      <c r="F299" s="8"/>
      <c r="G299" s="55"/>
    </row>
    <row r="300" ht="15.75" customHeight="1">
      <c r="F300" s="8"/>
      <c r="G300" s="55"/>
    </row>
    <row r="301" ht="15.75" customHeight="1">
      <c r="F301" s="8"/>
      <c r="G301" s="55"/>
    </row>
    <row r="302" ht="15.75" customHeight="1">
      <c r="F302" s="8"/>
      <c r="G302" s="55"/>
    </row>
    <row r="303" ht="15.75" customHeight="1">
      <c r="F303" s="8"/>
      <c r="G303" s="55"/>
    </row>
    <row r="304" ht="15.75" customHeight="1">
      <c r="F304" s="8"/>
      <c r="G304" s="55"/>
    </row>
    <row r="305" ht="15.75" customHeight="1">
      <c r="F305" s="8"/>
      <c r="G305" s="55"/>
    </row>
    <row r="306" ht="15.75" customHeight="1">
      <c r="F306" s="8"/>
      <c r="G306" s="55"/>
    </row>
    <row r="307" ht="15.75" customHeight="1">
      <c r="F307" s="8"/>
      <c r="G307" s="55"/>
    </row>
    <row r="308" ht="15.75" customHeight="1">
      <c r="F308" s="8"/>
      <c r="G308" s="55"/>
    </row>
    <row r="309" ht="15.75" customHeight="1">
      <c r="F309" s="8"/>
      <c r="G309" s="55"/>
    </row>
    <row r="310" ht="15.75" customHeight="1">
      <c r="F310" s="8"/>
      <c r="G310" s="55"/>
    </row>
    <row r="311" ht="15.75" customHeight="1">
      <c r="F311" s="8"/>
      <c r="G311" s="55"/>
    </row>
    <row r="312" ht="15.75" customHeight="1">
      <c r="F312" s="8"/>
      <c r="G312" s="55"/>
    </row>
    <row r="313" ht="15.75" customHeight="1">
      <c r="F313" s="8"/>
      <c r="G313" s="55"/>
    </row>
    <row r="314" ht="15.75" customHeight="1">
      <c r="F314" s="8"/>
      <c r="G314" s="55"/>
    </row>
    <row r="315" ht="15.75" customHeight="1">
      <c r="F315" s="8"/>
      <c r="G315" s="55"/>
    </row>
    <row r="316" ht="15.75" customHeight="1">
      <c r="F316" s="8"/>
      <c r="G316" s="55"/>
    </row>
    <row r="317" ht="15.75" customHeight="1">
      <c r="F317" s="8"/>
      <c r="G317" s="55"/>
    </row>
    <row r="318" ht="15.75" customHeight="1">
      <c r="F318" s="8"/>
      <c r="G318" s="55"/>
    </row>
    <row r="319" ht="15.75" customHeight="1">
      <c r="F319" s="8"/>
      <c r="G319" s="55"/>
    </row>
    <row r="320" ht="15.75" customHeight="1">
      <c r="F320" s="8"/>
      <c r="G320" s="55"/>
    </row>
    <row r="321" ht="15.75" customHeight="1">
      <c r="F321" s="8"/>
      <c r="G321" s="55"/>
    </row>
    <row r="322" ht="15.75" customHeight="1">
      <c r="F322" s="8"/>
      <c r="G322" s="55"/>
    </row>
    <row r="323" ht="15.75" customHeight="1">
      <c r="F323" s="8"/>
      <c r="G323" s="55"/>
    </row>
    <row r="324" ht="15.75" customHeight="1">
      <c r="F324" s="8"/>
      <c r="G324" s="55"/>
    </row>
    <row r="325" ht="15.75" customHeight="1">
      <c r="F325" s="8"/>
      <c r="G325" s="55"/>
    </row>
    <row r="326" ht="15.75" customHeight="1">
      <c r="F326" s="8"/>
      <c r="G326" s="55"/>
    </row>
    <row r="327" ht="15.75" customHeight="1">
      <c r="F327" s="8"/>
      <c r="G327" s="55"/>
    </row>
    <row r="328" ht="15.75" customHeight="1">
      <c r="F328" s="8"/>
      <c r="G328" s="55"/>
    </row>
    <row r="329" ht="15.75" customHeight="1">
      <c r="F329" s="8"/>
      <c r="G329" s="55"/>
    </row>
    <row r="330" ht="15.75" customHeight="1">
      <c r="F330" s="8"/>
      <c r="G330" s="55"/>
    </row>
    <row r="331" ht="15.75" customHeight="1">
      <c r="F331" s="8"/>
      <c r="G331" s="55"/>
    </row>
    <row r="332" ht="15.75" customHeight="1">
      <c r="F332" s="8"/>
      <c r="G332" s="55"/>
    </row>
    <row r="333" ht="15.75" customHeight="1">
      <c r="F333" s="8"/>
      <c r="G333" s="55"/>
    </row>
    <row r="334" ht="15.75" customHeight="1">
      <c r="F334" s="8"/>
      <c r="G334" s="55"/>
    </row>
    <row r="335" ht="15.75" customHeight="1">
      <c r="F335" s="8"/>
      <c r="G335" s="55"/>
    </row>
    <row r="336" ht="15.75" customHeight="1">
      <c r="F336" s="8"/>
      <c r="G336" s="55"/>
    </row>
    <row r="337" ht="15.75" customHeight="1">
      <c r="F337" s="8"/>
      <c r="G337" s="55"/>
    </row>
    <row r="338" ht="15.75" customHeight="1">
      <c r="F338" s="8"/>
      <c r="G338" s="55"/>
    </row>
    <row r="339" ht="15.75" customHeight="1">
      <c r="F339" s="8"/>
      <c r="G339" s="55"/>
    </row>
    <row r="340" ht="15.75" customHeight="1">
      <c r="F340" s="8"/>
      <c r="G340" s="55"/>
    </row>
    <row r="341" ht="15.75" customHeight="1">
      <c r="F341" s="8"/>
      <c r="G341" s="55"/>
    </row>
    <row r="342" ht="15.75" customHeight="1">
      <c r="F342" s="8"/>
      <c r="G342" s="55"/>
    </row>
    <row r="343" ht="15.75" customHeight="1">
      <c r="F343" s="8"/>
      <c r="G343" s="55"/>
    </row>
    <row r="344" ht="15.75" customHeight="1">
      <c r="F344" s="8"/>
      <c r="G344" s="55"/>
    </row>
    <row r="345" ht="15.75" customHeight="1">
      <c r="F345" s="8"/>
      <c r="G345" s="55"/>
    </row>
    <row r="346" ht="15.75" customHeight="1">
      <c r="F346" s="8"/>
      <c r="G346" s="55"/>
    </row>
    <row r="347" ht="15.75" customHeight="1">
      <c r="F347" s="8"/>
      <c r="G347" s="55"/>
    </row>
    <row r="348" ht="15.75" customHeight="1">
      <c r="F348" s="8"/>
      <c r="G348" s="55"/>
    </row>
    <row r="349" ht="15.75" customHeight="1">
      <c r="F349" s="8"/>
      <c r="G349" s="55"/>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A13"/>
    <mergeCell ref="G2:H2"/>
    <mergeCell ref="E13:I13"/>
    <mergeCell ref="A15:A27"/>
    <mergeCell ref="A30:A36"/>
    <mergeCell ref="D30:E30"/>
    <mergeCell ref="A38:A44"/>
    <mergeCell ref="D37:E37"/>
    <mergeCell ref="D45:E45"/>
    <mergeCell ref="A46:A52"/>
    <mergeCell ref="D53:E53"/>
    <mergeCell ref="A54:A60"/>
    <mergeCell ref="A62:A68"/>
    <mergeCell ref="A70:A76"/>
    <mergeCell ref="A127:A134"/>
    <mergeCell ref="A136:A142"/>
    <mergeCell ref="A144:A150"/>
    <mergeCell ref="A78:A84"/>
    <mergeCell ref="A86:A92"/>
    <mergeCell ref="D87:E89"/>
    <mergeCell ref="A94:A100"/>
    <mergeCell ref="A102:A108"/>
    <mergeCell ref="A110:A117"/>
    <mergeCell ref="A119:A125"/>
  </mergeCells>
  <dataValidations>
    <dataValidation type="list" allowBlank="1" showErrorMessage="1" sqref="C1:C5 C8:C17 C25:C27 C30 C35:C36 C38 C40:C44 C47:C52 C55:C60 C120:C125">
      <formula1>'Durum Parametreler'!$H$2:$H$28</formula1>
    </dataValidation>
    <dataValidation type="list" allowBlank="1" showErrorMessage="1" sqref="C126:C150">
      <formula1>'Durum Parametreler'!$L$2:$L$31</formula1>
    </dataValidation>
    <dataValidation type="list" allowBlank="1" showErrorMessage="1" sqref="C31:C34 C39 C62:C65 C71:C73 C103:C105">
      <formula1>'Durum Parametreler'!$L$2:$L$44</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7071</v>
      </c>
      <c r="B2" s="211" t="s">
        <v>7072</v>
      </c>
      <c r="C2" s="212" t="s">
        <v>2897</v>
      </c>
      <c r="D2" s="211" t="s">
        <v>1385</v>
      </c>
      <c r="E2" s="213">
        <v>3454.0</v>
      </c>
      <c r="F2" s="211"/>
      <c r="G2" s="213">
        <v>0.0</v>
      </c>
      <c r="H2" s="213">
        <v>55.0</v>
      </c>
      <c r="I2" s="213">
        <v>55.0</v>
      </c>
      <c r="J2" s="214">
        <v>0.0</v>
      </c>
      <c r="K2" s="211" t="s">
        <v>7073</v>
      </c>
      <c r="L2" s="211">
        <v>5.423726129E9</v>
      </c>
      <c r="M2" s="211" t="s">
        <v>1350</v>
      </c>
      <c r="N2" s="211" t="s">
        <v>7026</v>
      </c>
      <c r="O2" s="211" t="s">
        <v>7069</v>
      </c>
      <c r="P2" s="211" t="s">
        <v>2137</v>
      </c>
      <c r="Q2" s="230">
        <f>COUNTIF('Hedef Liste Gümüşhane'!A:A,A2)</f>
        <v>1</v>
      </c>
    </row>
    <row r="3" ht="15.75" customHeight="1">
      <c r="A3" s="211" t="s">
        <v>7087</v>
      </c>
      <c r="B3" s="211" t="s">
        <v>7088</v>
      </c>
      <c r="C3" s="212" t="s">
        <v>2897</v>
      </c>
      <c r="D3" s="211" t="s">
        <v>1577</v>
      </c>
      <c r="E3" s="213">
        <v>5374.0</v>
      </c>
      <c r="F3" s="213">
        <v>281.0</v>
      </c>
      <c r="G3" s="213">
        <v>0.0</v>
      </c>
      <c r="H3" s="213">
        <v>98.0</v>
      </c>
      <c r="I3" s="213">
        <v>98.0</v>
      </c>
      <c r="J3" s="214">
        <v>0.0</v>
      </c>
      <c r="K3" s="211" t="s">
        <v>7089</v>
      </c>
      <c r="L3" s="211">
        <v>4.56213606E9</v>
      </c>
      <c r="M3" s="211" t="s">
        <v>1350</v>
      </c>
      <c r="N3" s="211" t="s">
        <v>7026</v>
      </c>
      <c r="O3" s="211" t="s">
        <v>7090</v>
      </c>
      <c r="P3" s="211" t="s">
        <v>2137</v>
      </c>
      <c r="Q3" s="230">
        <f>COUNTIF('Hedef Liste Gümüşhane'!A:A,A3)</f>
        <v>1</v>
      </c>
    </row>
    <row r="4" ht="15.75" customHeight="1">
      <c r="A4" s="211" t="s">
        <v>7054</v>
      </c>
      <c r="B4" s="211" t="s">
        <v>7055</v>
      </c>
      <c r="C4" s="212" t="s">
        <v>2897</v>
      </c>
      <c r="D4" s="211" t="s">
        <v>1577</v>
      </c>
      <c r="E4" s="213">
        <v>3880.0</v>
      </c>
      <c r="F4" s="213">
        <v>87.0</v>
      </c>
      <c r="G4" s="213">
        <v>0.0</v>
      </c>
      <c r="H4" s="213">
        <v>24.0</v>
      </c>
      <c r="I4" s="213">
        <v>24.0</v>
      </c>
      <c r="J4" s="214">
        <v>0.0</v>
      </c>
      <c r="K4" s="211" t="s">
        <v>7056</v>
      </c>
      <c r="L4" s="211">
        <v>5.438826764E9</v>
      </c>
      <c r="M4" s="211" t="s">
        <v>1350</v>
      </c>
      <c r="N4" s="211" t="s">
        <v>7026</v>
      </c>
      <c r="O4" s="211" t="s">
        <v>7052</v>
      </c>
      <c r="P4" s="211" t="s">
        <v>2137</v>
      </c>
      <c r="Q4" s="230">
        <f>COUNTIF('Hedef Liste Gümüşhane'!A:A,A4)</f>
        <v>1</v>
      </c>
    </row>
    <row r="5" ht="15.75" customHeight="1">
      <c r="A5" s="211" t="s">
        <v>7038</v>
      </c>
      <c r="B5" s="211" t="s">
        <v>7039</v>
      </c>
      <c r="C5" s="212" t="s">
        <v>2909</v>
      </c>
      <c r="D5" s="211" t="s">
        <v>1385</v>
      </c>
      <c r="E5" s="213">
        <v>1121.0</v>
      </c>
      <c r="F5" s="211"/>
      <c r="G5" s="213">
        <v>0.0</v>
      </c>
      <c r="H5" s="213">
        <v>45.0</v>
      </c>
      <c r="I5" s="213">
        <v>45.0</v>
      </c>
      <c r="J5" s="214">
        <v>0.0</v>
      </c>
      <c r="K5" s="211" t="s">
        <v>7040</v>
      </c>
      <c r="L5" s="211">
        <v>4.562130033E9</v>
      </c>
      <c r="M5" s="211" t="s">
        <v>1350</v>
      </c>
      <c r="N5" s="211" t="s">
        <v>7031</v>
      </c>
      <c r="O5" s="211" t="s">
        <v>7041</v>
      </c>
      <c r="P5" s="211" t="s">
        <v>2137</v>
      </c>
      <c r="Q5" s="230">
        <f>COUNTIF('Hedef Liste Gümüşhane'!A:A,A5)</f>
        <v>1</v>
      </c>
    </row>
    <row r="6" ht="15.75" customHeight="1">
      <c r="A6" s="211" t="s">
        <v>7332</v>
      </c>
      <c r="B6" s="211" t="s">
        <v>7333</v>
      </c>
      <c r="C6" s="212" t="s">
        <v>2897</v>
      </c>
      <c r="D6" s="211" t="s">
        <v>1364</v>
      </c>
      <c r="E6" s="213">
        <v>791.0</v>
      </c>
      <c r="F6" s="211"/>
      <c r="G6" s="213">
        <v>87.0</v>
      </c>
      <c r="H6" s="213">
        <v>6.0</v>
      </c>
      <c r="I6" s="213">
        <v>93.0</v>
      </c>
      <c r="J6" s="214">
        <v>0.94</v>
      </c>
      <c r="K6" s="211" t="s">
        <v>2216</v>
      </c>
      <c r="L6" s="211">
        <v>5.301212711E9</v>
      </c>
      <c r="M6" s="211" t="s">
        <v>1350</v>
      </c>
      <c r="N6" s="211" t="s">
        <v>7031</v>
      </c>
      <c r="O6" s="211" t="s">
        <v>7334</v>
      </c>
      <c r="P6" s="211" t="s">
        <v>2165</v>
      </c>
      <c r="Q6" s="230">
        <f>COUNTIF('Hedef Liste Gümüşhane'!A:A,A6)</f>
        <v>0</v>
      </c>
    </row>
    <row r="7" ht="15.75" customHeight="1">
      <c r="A7" s="211" t="s">
        <v>7335</v>
      </c>
      <c r="B7" s="211" t="s">
        <v>7336</v>
      </c>
      <c r="C7" s="212" t="s">
        <v>2897</v>
      </c>
      <c r="D7" s="211" t="s">
        <v>1364</v>
      </c>
      <c r="E7" s="213">
        <v>255.0</v>
      </c>
      <c r="F7" s="211"/>
      <c r="G7" s="213">
        <v>80.0</v>
      </c>
      <c r="H7" s="213">
        <v>4.0</v>
      </c>
      <c r="I7" s="213">
        <v>84.0</v>
      </c>
      <c r="J7" s="214">
        <v>0.95</v>
      </c>
      <c r="K7" s="211" t="s">
        <v>2216</v>
      </c>
      <c r="L7" s="211">
        <v>5.303580029E9</v>
      </c>
      <c r="M7" s="211" t="s">
        <v>1350</v>
      </c>
      <c r="N7" s="211" t="s">
        <v>7026</v>
      </c>
      <c r="O7" s="211" t="s">
        <v>7337</v>
      </c>
      <c r="P7" s="211" t="s">
        <v>2165</v>
      </c>
      <c r="Q7" s="230">
        <f>COUNTIF('Hedef Liste Gümüşhane'!A:A,A7)</f>
        <v>0</v>
      </c>
    </row>
    <row r="8" ht="15.75" customHeight="1">
      <c r="A8" s="211" t="s">
        <v>7338</v>
      </c>
      <c r="B8" s="211" t="s">
        <v>7339</v>
      </c>
      <c r="C8" s="212" t="s">
        <v>2909</v>
      </c>
      <c r="D8" s="211" t="s">
        <v>1364</v>
      </c>
      <c r="E8" s="213">
        <v>11.0</v>
      </c>
      <c r="F8" s="211"/>
      <c r="G8" s="213">
        <v>83.0</v>
      </c>
      <c r="H8" s="213">
        <v>5.0</v>
      </c>
      <c r="I8" s="213">
        <v>88.0</v>
      </c>
      <c r="J8" s="214">
        <v>0.94</v>
      </c>
      <c r="K8" s="211" t="s">
        <v>2216</v>
      </c>
      <c r="L8" s="211">
        <v>5.397418E9</v>
      </c>
      <c r="M8" s="211" t="s">
        <v>7340</v>
      </c>
      <c r="N8" s="211" t="s">
        <v>2128</v>
      </c>
      <c r="O8" s="211" t="s">
        <v>7341</v>
      </c>
      <c r="P8" s="211" t="s">
        <v>2165</v>
      </c>
      <c r="Q8" s="230">
        <f>COUNTIF('Hedef Liste Gümüşhane'!A:A,A8)</f>
        <v>0</v>
      </c>
    </row>
    <row r="9" ht="15.75" customHeight="1">
      <c r="A9" s="211" t="s">
        <v>7023</v>
      </c>
      <c r="B9" s="211" t="s">
        <v>7024</v>
      </c>
      <c r="C9" s="212" t="s">
        <v>2897</v>
      </c>
      <c r="D9" s="211" t="s">
        <v>1364</v>
      </c>
      <c r="E9" s="213">
        <v>1563.0</v>
      </c>
      <c r="F9" s="213">
        <v>111.0</v>
      </c>
      <c r="G9" s="213">
        <v>10.0</v>
      </c>
      <c r="H9" s="213">
        <v>17.0</v>
      </c>
      <c r="I9" s="213">
        <v>27.0</v>
      </c>
      <c r="J9" s="214">
        <v>0.37</v>
      </c>
      <c r="K9" s="211" t="s">
        <v>7025</v>
      </c>
      <c r="L9" s="211">
        <v>5.454185926E9</v>
      </c>
      <c r="M9" s="211" t="s">
        <v>1350</v>
      </c>
      <c r="N9" s="211" t="s">
        <v>7026</v>
      </c>
      <c r="O9" s="211" t="s">
        <v>7027</v>
      </c>
      <c r="P9" s="211" t="s">
        <v>2137</v>
      </c>
      <c r="Q9" s="230">
        <f>COUNTIF('Hedef Liste Gümüşhane'!A:A,A9)</f>
        <v>1</v>
      </c>
    </row>
    <row r="10" ht="15.75" customHeight="1">
      <c r="A10" s="211" t="s">
        <v>7092</v>
      </c>
      <c r="B10" s="211" t="s">
        <v>7093</v>
      </c>
      <c r="C10" s="212" t="s">
        <v>2897</v>
      </c>
      <c r="D10" s="211" t="s">
        <v>1370</v>
      </c>
      <c r="E10" s="213">
        <v>6002.0</v>
      </c>
      <c r="F10" s="213">
        <v>170.0</v>
      </c>
      <c r="G10" s="213">
        <v>1.0</v>
      </c>
      <c r="H10" s="213">
        <v>19.0</v>
      </c>
      <c r="I10" s="213">
        <v>20.0</v>
      </c>
      <c r="J10" s="214">
        <v>0.05</v>
      </c>
      <c r="K10" s="211" t="s">
        <v>7094</v>
      </c>
      <c r="L10" s="211">
        <v>4.562130088E9</v>
      </c>
      <c r="M10" s="211" t="s">
        <v>1350</v>
      </c>
      <c r="N10" s="211" t="s">
        <v>7026</v>
      </c>
      <c r="O10" s="211" t="s">
        <v>7095</v>
      </c>
      <c r="P10" s="211" t="s">
        <v>2137</v>
      </c>
      <c r="Q10" s="230">
        <f>COUNTIF('Hedef Liste Gümüşhane'!A:A,A10)</f>
        <v>1</v>
      </c>
    </row>
    <row r="11" ht="15.75" customHeight="1">
      <c r="A11" s="211" t="s">
        <v>7062</v>
      </c>
      <c r="B11" s="211" t="s">
        <v>7063</v>
      </c>
      <c r="C11" s="212" t="s">
        <v>2897</v>
      </c>
      <c r="D11" s="211" t="s">
        <v>1364</v>
      </c>
      <c r="E11" s="213">
        <v>721.0</v>
      </c>
      <c r="F11" s="213">
        <v>31.0</v>
      </c>
      <c r="G11" s="213">
        <v>7.0</v>
      </c>
      <c r="H11" s="213">
        <v>1.0</v>
      </c>
      <c r="I11" s="213">
        <v>8.0</v>
      </c>
      <c r="J11" s="214">
        <v>0.88</v>
      </c>
      <c r="K11" s="211" t="s">
        <v>7064</v>
      </c>
      <c r="L11" s="211">
        <v>4.562131274E9</v>
      </c>
      <c r="M11" s="211" t="s">
        <v>1350</v>
      </c>
      <c r="N11" s="211" t="s">
        <v>7031</v>
      </c>
      <c r="O11" s="211" t="s">
        <v>7065</v>
      </c>
      <c r="P11" s="211" t="s">
        <v>2137</v>
      </c>
      <c r="Q11" s="230">
        <f>COUNTIF('Hedef Liste Gümüşhane'!A:A,A11)</f>
        <v>1</v>
      </c>
    </row>
    <row r="12" ht="15.75" customHeight="1">
      <c r="A12" s="211" t="s">
        <v>7101</v>
      </c>
      <c r="B12" s="211" t="s">
        <v>7102</v>
      </c>
      <c r="C12" s="212" t="s">
        <v>2897</v>
      </c>
      <c r="D12" s="211" t="s">
        <v>1385</v>
      </c>
      <c r="E12" s="213">
        <v>4174.0</v>
      </c>
      <c r="F12" s="213">
        <v>116.0</v>
      </c>
      <c r="G12" s="213">
        <v>10.0</v>
      </c>
      <c r="H12" s="213">
        <v>24.0</v>
      </c>
      <c r="I12" s="213">
        <v>34.0</v>
      </c>
      <c r="J12" s="214">
        <v>0.29</v>
      </c>
      <c r="K12" s="211" t="s">
        <v>7103</v>
      </c>
      <c r="L12" s="211">
        <v>4.5621377E9</v>
      </c>
      <c r="M12" s="211" t="s">
        <v>1350</v>
      </c>
      <c r="N12" s="211" t="s">
        <v>7026</v>
      </c>
      <c r="O12" s="211" t="s">
        <v>7052</v>
      </c>
      <c r="P12" s="211" t="s">
        <v>2137</v>
      </c>
      <c r="Q12" s="230">
        <f>COUNTIF('Hedef Liste Gümüşhane'!A:A,A12)</f>
        <v>1</v>
      </c>
    </row>
    <row r="13" ht="15.75" customHeight="1">
      <c r="A13" s="211" t="s">
        <v>7082</v>
      </c>
      <c r="B13" s="211" t="s">
        <v>7083</v>
      </c>
      <c r="C13" s="212" t="s">
        <v>2897</v>
      </c>
      <c r="D13" s="211" t="s">
        <v>1378</v>
      </c>
      <c r="E13" s="213">
        <v>2237.0</v>
      </c>
      <c r="F13" s="213">
        <v>12.0</v>
      </c>
      <c r="G13" s="213">
        <v>1.0</v>
      </c>
      <c r="H13" s="213">
        <v>37.0</v>
      </c>
      <c r="I13" s="213">
        <v>38.0</v>
      </c>
      <c r="J13" s="214">
        <v>0.03</v>
      </c>
      <c r="K13" s="211" t="s">
        <v>7084</v>
      </c>
      <c r="L13" s="211">
        <v>5.418496249E9</v>
      </c>
      <c r="M13" s="211" t="s">
        <v>1350</v>
      </c>
      <c r="N13" s="211" t="s">
        <v>7031</v>
      </c>
      <c r="O13" s="211" t="s">
        <v>7085</v>
      </c>
      <c r="P13" s="211" t="s">
        <v>2137</v>
      </c>
      <c r="Q13" s="230">
        <f>COUNTIF('Hedef Liste Gümüşhane'!A:A,A13)</f>
        <v>1</v>
      </c>
    </row>
    <row r="14" ht="15.75" customHeight="1">
      <c r="A14" s="211" t="s">
        <v>7342</v>
      </c>
      <c r="B14" s="211" t="s">
        <v>7343</v>
      </c>
      <c r="C14" s="212" t="s">
        <v>2897</v>
      </c>
      <c r="D14" s="211" t="s">
        <v>1577</v>
      </c>
      <c r="E14" s="213">
        <v>3197.0</v>
      </c>
      <c r="F14" s="213">
        <v>133.0</v>
      </c>
      <c r="G14" s="213">
        <v>45.0</v>
      </c>
      <c r="H14" s="213">
        <v>10.0</v>
      </c>
      <c r="I14" s="213">
        <v>55.0</v>
      </c>
      <c r="J14" s="214">
        <v>0.82</v>
      </c>
      <c r="K14" s="211" t="s">
        <v>2186</v>
      </c>
      <c r="L14" s="211">
        <v>4.562152929E9</v>
      </c>
      <c r="M14" s="211" t="s">
        <v>1350</v>
      </c>
      <c r="N14" s="211" t="s">
        <v>7026</v>
      </c>
      <c r="O14" s="211" t="s">
        <v>7344</v>
      </c>
      <c r="P14" s="211" t="s">
        <v>2165</v>
      </c>
      <c r="Q14" s="230">
        <f>COUNTIF('Hedef Liste Gümüşhane'!A:A,A14)</f>
        <v>0</v>
      </c>
    </row>
    <row r="15" ht="15.75" customHeight="1">
      <c r="A15" s="211" t="s">
        <v>7109</v>
      </c>
      <c r="B15" s="211" t="s">
        <v>7110</v>
      </c>
      <c r="C15" s="212" t="s">
        <v>2897</v>
      </c>
      <c r="D15" s="211" t="s">
        <v>1364</v>
      </c>
      <c r="E15" s="213">
        <v>813.0</v>
      </c>
      <c r="F15" s="211"/>
      <c r="G15" s="213">
        <v>8.0</v>
      </c>
      <c r="H15" s="213">
        <v>4.0</v>
      </c>
      <c r="I15" s="213">
        <v>12.0</v>
      </c>
      <c r="J15" s="214">
        <v>0.67</v>
      </c>
      <c r="K15" s="211" t="s">
        <v>7111</v>
      </c>
      <c r="L15" s="211">
        <v>4.562133802E9</v>
      </c>
      <c r="M15" s="211" t="s">
        <v>1350</v>
      </c>
      <c r="N15" s="211" t="s">
        <v>2322</v>
      </c>
      <c r="O15" s="211" t="s">
        <v>7112</v>
      </c>
      <c r="P15" s="211" t="s">
        <v>2137</v>
      </c>
      <c r="Q15" s="230">
        <f>COUNTIF('Hedef Liste Gümüşhane'!A:A,A15)</f>
        <v>1</v>
      </c>
    </row>
    <row r="16" ht="15.75" customHeight="1">
      <c r="A16" s="211" t="s">
        <v>7097</v>
      </c>
      <c r="B16" s="211" t="s">
        <v>7098</v>
      </c>
      <c r="C16" s="212" t="s">
        <v>2909</v>
      </c>
      <c r="D16" s="211" t="s">
        <v>1364</v>
      </c>
      <c r="E16" s="213">
        <v>27.0</v>
      </c>
      <c r="F16" s="211"/>
      <c r="G16" s="213">
        <v>0.0</v>
      </c>
      <c r="H16" s="213">
        <v>10.0</v>
      </c>
      <c r="I16" s="213">
        <v>10.0</v>
      </c>
      <c r="J16" s="214">
        <v>0.0</v>
      </c>
      <c r="K16" s="211" t="s">
        <v>7099</v>
      </c>
      <c r="L16" s="211">
        <v>4.562132905E9</v>
      </c>
      <c r="M16" s="211" t="s">
        <v>1350</v>
      </c>
      <c r="N16" s="211" t="s">
        <v>7031</v>
      </c>
      <c r="O16" s="211" t="s">
        <v>7100</v>
      </c>
      <c r="P16" s="211" t="s">
        <v>2137</v>
      </c>
      <c r="Q16" s="230">
        <f>COUNTIF('Hedef Liste Gümüşhane'!A:A,A16)</f>
        <v>1</v>
      </c>
    </row>
    <row r="17" ht="15.75" customHeight="1">
      <c r="A17" s="211" t="s">
        <v>7028</v>
      </c>
      <c r="B17" s="211" t="s">
        <v>7029</v>
      </c>
      <c r="C17" s="212" t="s">
        <v>2897</v>
      </c>
      <c r="D17" s="211" t="s">
        <v>1688</v>
      </c>
      <c r="E17" s="213">
        <v>582.0</v>
      </c>
      <c r="F17" s="213">
        <v>54.0</v>
      </c>
      <c r="G17" s="213">
        <v>0.0</v>
      </c>
      <c r="H17" s="213">
        <v>10.0</v>
      </c>
      <c r="I17" s="213">
        <v>10.0</v>
      </c>
      <c r="J17" s="214">
        <v>0.0</v>
      </c>
      <c r="K17" s="211" t="s">
        <v>7030</v>
      </c>
      <c r="L17" s="211">
        <v>4.562130707E9</v>
      </c>
      <c r="M17" s="211" t="s">
        <v>1350</v>
      </c>
      <c r="N17" s="211" t="s">
        <v>7031</v>
      </c>
      <c r="O17" s="211" t="s">
        <v>7032</v>
      </c>
      <c r="P17" s="211" t="s">
        <v>2137</v>
      </c>
      <c r="Q17" s="230">
        <f>COUNTIF('Hedef Liste Gümüşhane'!A:A,A17)</f>
        <v>1</v>
      </c>
    </row>
    <row r="18" ht="15.75" customHeight="1">
      <c r="A18" s="211" t="s">
        <v>7345</v>
      </c>
      <c r="B18" s="211" t="s">
        <v>7346</v>
      </c>
      <c r="C18" s="212" t="s">
        <v>2897</v>
      </c>
      <c r="D18" s="211" t="s">
        <v>1364</v>
      </c>
      <c r="E18" s="213">
        <v>1240.0</v>
      </c>
      <c r="F18" s="213">
        <v>131.0</v>
      </c>
      <c r="G18" s="213">
        <v>35.0</v>
      </c>
      <c r="H18" s="213">
        <v>8.0</v>
      </c>
      <c r="I18" s="213">
        <v>43.0</v>
      </c>
      <c r="J18" s="214">
        <v>0.81</v>
      </c>
      <c r="K18" s="211" t="s">
        <v>7347</v>
      </c>
      <c r="L18" s="211">
        <v>5.445675632E9</v>
      </c>
      <c r="M18" s="211" t="s">
        <v>1350</v>
      </c>
      <c r="N18" s="211" t="s">
        <v>1387</v>
      </c>
      <c r="O18" s="211" t="s">
        <v>7348</v>
      </c>
      <c r="P18" s="211" t="s">
        <v>2165</v>
      </c>
      <c r="Q18" s="230">
        <f>COUNTIF('Hedef Liste Gümüşhane'!A:A,A18)</f>
        <v>0</v>
      </c>
    </row>
    <row r="19" ht="15.75" customHeight="1">
      <c r="A19" s="211" t="s">
        <v>7104</v>
      </c>
      <c r="B19" s="211" t="s">
        <v>7105</v>
      </c>
      <c r="C19" s="212" t="s">
        <v>2897</v>
      </c>
      <c r="D19" s="211" t="s">
        <v>1385</v>
      </c>
      <c r="E19" s="213">
        <v>809.0</v>
      </c>
      <c r="F19" s="213">
        <v>45.0</v>
      </c>
      <c r="G19" s="213">
        <v>1.0</v>
      </c>
      <c r="H19" s="213">
        <v>69.0</v>
      </c>
      <c r="I19" s="213">
        <v>70.0</v>
      </c>
      <c r="J19" s="214">
        <v>0.01</v>
      </c>
      <c r="K19" s="211" t="s">
        <v>7106</v>
      </c>
      <c r="L19" s="211">
        <v>4.562135615E9</v>
      </c>
      <c r="M19" s="211" t="s">
        <v>1350</v>
      </c>
      <c r="N19" s="211" t="s">
        <v>7026</v>
      </c>
      <c r="O19" s="211" t="s">
        <v>7107</v>
      </c>
      <c r="P19" s="211" t="s">
        <v>2137</v>
      </c>
      <c r="Q19" s="230">
        <f>COUNTIF('Hedef Liste Gümüşhane'!A:A,A19)</f>
        <v>1</v>
      </c>
    </row>
    <row r="20" ht="15.75" customHeight="1">
      <c r="A20" s="211" t="s">
        <v>7034</v>
      </c>
      <c r="B20" s="211" t="s">
        <v>7035</v>
      </c>
      <c r="C20" s="212" t="s">
        <v>2897</v>
      </c>
      <c r="D20" s="211" t="s">
        <v>1364</v>
      </c>
      <c r="E20" s="213">
        <v>109.0</v>
      </c>
      <c r="F20" s="211"/>
      <c r="G20" s="213">
        <v>7.0</v>
      </c>
      <c r="H20" s="213">
        <v>8.0</v>
      </c>
      <c r="I20" s="213">
        <v>15.0</v>
      </c>
      <c r="J20" s="214">
        <v>0.47</v>
      </c>
      <c r="K20" s="211" t="s">
        <v>7036</v>
      </c>
      <c r="L20" s="211">
        <v>5.362034793E9</v>
      </c>
      <c r="M20" s="211" t="s">
        <v>1350</v>
      </c>
      <c r="N20" s="211" t="s">
        <v>2322</v>
      </c>
      <c r="O20" s="211" t="s">
        <v>7037</v>
      </c>
      <c r="P20" s="211" t="s">
        <v>2137</v>
      </c>
      <c r="Q20" s="230">
        <f>COUNTIF('Hedef Liste Gümüşhane'!A:A,A20)</f>
        <v>1</v>
      </c>
    </row>
    <row r="21" ht="15.75" customHeight="1">
      <c r="A21" s="211" t="s">
        <v>7349</v>
      </c>
      <c r="B21" s="211" t="s">
        <v>7350</v>
      </c>
      <c r="C21" s="212" t="s">
        <v>2897</v>
      </c>
      <c r="D21" s="211" t="s">
        <v>1370</v>
      </c>
      <c r="E21" s="213">
        <v>4070.0</v>
      </c>
      <c r="F21" s="213">
        <v>380.0</v>
      </c>
      <c r="G21" s="213">
        <v>0.0</v>
      </c>
      <c r="H21" s="213">
        <v>6.0</v>
      </c>
      <c r="I21" s="213">
        <v>6.0</v>
      </c>
      <c r="J21" s="214">
        <v>0.0</v>
      </c>
      <c r="K21" s="211" t="s">
        <v>7351</v>
      </c>
      <c r="L21" s="211">
        <v>4.562131363E9</v>
      </c>
      <c r="M21" s="211" t="s">
        <v>1350</v>
      </c>
      <c r="N21" s="211" t="s">
        <v>7026</v>
      </c>
      <c r="O21" s="211" t="s">
        <v>7352</v>
      </c>
      <c r="P21" s="211" t="s">
        <v>2165</v>
      </c>
      <c r="Q21" s="230">
        <f>COUNTIF('Hedef Liste Gümüşhane'!A:A,A21)</f>
        <v>0</v>
      </c>
    </row>
    <row r="22" ht="15.75" customHeight="1">
      <c r="A22" s="211" t="s">
        <v>7066</v>
      </c>
      <c r="B22" s="211" t="s">
        <v>7067</v>
      </c>
      <c r="C22" s="212" t="s">
        <v>2897</v>
      </c>
      <c r="D22" s="211" t="s">
        <v>1385</v>
      </c>
      <c r="E22" s="211"/>
      <c r="F22" s="211"/>
      <c r="G22" s="213">
        <v>0.0</v>
      </c>
      <c r="H22" s="213">
        <v>46.0</v>
      </c>
      <c r="I22" s="213">
        <v>46.0</v>
      </c>
      <c r="J22" s="214">
        <v>0.0</v>
      </c>
      <c r="K22" s="211" t="s">
        <v>7068</v>
      </c>
      <c r="L22" s="211">
        <v>5.423726129E9</v>
      </c>
      <c r="M22" s="211" t="s">
        <v>1350</v>
      </c>
      <c r="N22" s="211" t="s">
        <v>7026</v>
      </c>
      <c r="O22" s="211" t="s">
        <v>7069</v>
      </c>
      <c r="P22" s="211" t="s">
        <v>2137</v>
      </c>
      <c r="Q22" s="230">
        <f>COUNTIF('Hedef Liste Gümüşhane'!A:A,A22)</f>
        <v>1</v>
      </c>
    </row>
    <row r="23" ht="15.75" customHeight="1">
      <c r="A23" s="211" t="s">
        <v>7074</v>
      </c>
      <c r="B23" s="211" t="s">
        <v>7075</v>
      </c>
      <c r="C23" s="212" t="s">
        <v>2897</v>
      </c>
      <c r="D23" s="211" t="s">
        <v>1364</v>
      </c>
      <c r="E23" s="213">
        <v>13.0</v>
      </c>
      <c r="F23" s="213">
        <v>3.0</v>
      </c>
      <c r="G23" s="213">
        <v>9.0</v>
      </c>
      <c r="H23" s="213">
        <v>1.0</v>
      </c>
      <c r="I23" s="213">
        <v>10.0</v>
      </c>
      <c r="J23" s="214">
        <v>0.9</v>
      </c>
      <c r="K23" s="211" t="s">
        <v>7076</v>
      </c>
      <c r="L23" s="211">
        <v>4.562136025E9</v>
      </c>
      <c r="M23" s="211" t="s">
        <v>1350</v>
      </c>
      <c r="N23" s="211" t="s">
        <v>7026</v>
      </c>
      <c r="O23" s="211" t="s">
        <v>7077</v>
      </c>
      <c r="P23" s="211" t="s">
        <v>2137</v>
      </c>
      <c r="Q23" s="230">
        <f>COUNTIF('Hedef Liste Gümüşhane'!A:A,A23)</f>
        <v>1</v>
      </c>
    </row>
    <row r="24" ht="15.75" customHeight="1">
      <c r="A24" s="211" t="s">
        <v>7353</v>
      </c>
      <c r="B24" s="211" t="s">
        <v>7354</v>
      </c>
      <c r="C24" s="212" t="s">
        <v>2897</v>
      </c>
      <c r="D24" s="211" t="s">
        <v>1577</v>
      </c>
      <c r="E24" s="213">
        <v>602.0</v>
      </c>
      <c r="F24" s="213">
        <v>135.0</v>
      </c>
      <c r="G24" s="213">
        <v>120.0</v>
      </c>
      <c r="H24" s="213">
        <v>16.0</v>
      </c>
      <c r="I24" s="213">
        <v>136.0</v>
      </c>
      <c r="J24" s="214">
        <v>0.88</v>
      </c>
      <c r="K24" s="211" t="s">
        <v>2291</v>
      </c>
      <c r="L24" s="211">
        <v>4.562136969E9</v>
      </c>
      <c r="M24" s="211" t="s">
        <v>1350</v>
      </c>
      <c r="N24" s="211" t="s">
        <v>7026</v>
      </c>
      <c r="O24" s="211" t="s">
        <v>7355</v>
      </c>
      <c r="P24" s="211" t="s">
        <v>2165</v>
      </c>
      <c r="Q24" s="230">
        <f>COUNTIF('Hedef Liste Gümüşhane'!A:A,A24)</f>
        <v>0</v>
      </c>
    </row>
    <row r="25" ht="15.75" customHeight="1">
      <c r="A25" s="211" t="s">
        <v>7043</v>
      </c>
      <c r="B25" s="211" t="s">
        <v>7044</v>
      </c>
      <c r="C25" s="212" t="s">
        <v>2897</v>
      </c>
      <c r="D25" s="211" t="s">
        <v>1950</v>
      </c>
      <c r="E25" s="213">
        <v>137.0</v>
      </c>
      <c r="F25" s="213">
        <v>1.0</v>
      </c>
      <c r="G25" s="213">
        <v>0.0</v>
      </c>
      <c r="H25" s="213">
        <v>25.0</v>
      </c>
      <c r="I25" s="213">
        <v>25.0</v>
      </c>
      <c r="J25" s="214">
        <v>0.0</v>
      </c>
      <c r="K25" s="211" t="s">
        <v>7045</v>
      </c>
      <c r="L25" s="211">
        <v>4.562138029E9</v>
      </c>
      <c r="M25" s="211" t="s">
        <v>1350</v>
      </c>
      <c r="N25" s="211" t="s">
        <v>7046</v>
      </c>
      <c r="O25" s="211" t="s">
        <v>7047</v>
      </c>
      <c r="P25" s="211" t="s">
        <v>2137</v>
      </c>
      <c r="Q25" s="230">
        <f>COUNTIF('Hedef Liste Gümüşhane'!A:A,A25)</f>
        <v>1</v>
      </c>
    </row>
    <row r="26" ht="15.75" customHeight="1">
      <c r="A26" s="211" t="s">
        <v>7078</v>
      </c>
      <c r="B26" s="211" t="s">
        <v>7079</v>
      </c>
      <c r="C26" s="212" t="s">
        <v>2897</v>
      </c>
      <c r="D26" s="211" t="s">
        <v>1370</v>
      </c>
      <c r="E26" s="213">
        <v>4306.0</v>
      </c>
      <c r="F26" s="213">
        <v>166.0</v>
      </c>
      <c r="G26" s="213">
        <v>0.0</v>
      </c>
      <c r="H26" s="213">
        <v>18.0</v>
      </c>
      <c r="I26" s="213">
        <v>18.0</v>
      </c>
      <c r="J26" s="214">
        <v>0.0</v>
      </c>
      <c r="K26" s="211" t="s">
        <v>7080</v>
      </c>
      <c r="L26" s="211">
        <v>4.56213105E9</v>
      </c>
      <c r="M26" s="211" t="s">
        <v>1350</v>
      </c>
      <c r="N26" s="211" t="s">
        <v>7026</v>
      </c>
      <c r="O26" s="211" t="s">
        <v>7052</v>
      </c>
      <c r="P26" s="211" t="s">
        <v>2137</v>
      </c>
      <c r="Q26" s="230">
        <f>COUNTIF('Hedef Liste Gümüşhane'!A:A,A26)</f>
        <v>1</v>
      </c>
    </row>
    <row r="27" ht="15.75" customHeight="1">
      <c r="A27" s="211" t="s">
        <v>7049</v>
      </c>
      <c r="B27" s="211" t="s">
        <v>7050</v>
      </c>
      <c r="C27" s="212" t="s">
        <v>2897</v>
      </c>
      <c r="D27" s="211" t="s">
        <v>1370</v>
      </c>
      <c r="E27" s="213">
        <v>68.0</v>
      </c>
      <c r="F27" s="213">
        <v>68.0</v>
      </c>
      <c r="G27" s="213">
        <v>10.0</v>
      </c>
      <c r="H27" s="213">
        <v>1.0</v>
      </c>
      <c r="I27" s="213">
        <v>11.0</v>
      </c>
      <c r="J27" s="214">
        <v>0.91</v>
      </c>
      <c r="K27" s="211" t="s">
        <v>7051</v>
      </c>
      <c r="L27" s="211">
        <v>4.562137272E9</v>
      </c>
      <c r="M27" s="211" t="s">
        <v>1350</v>
      </c>
      <c r="N27" s="211" t="s">
        <v>7026</v>
      </c>
      <c r="O27" s="211" t="s">
        <v>7052</v>
      </c>
      <c r="P27" s="211" t="s">
        <v>2137</v>
      </c>
      <c r="Q27" s="230">
        <f>COUNTIF('Hedef Liste Gümüşhane'!A:A,A27)</f>
        <v>1</v>
      </c>
    </row>
    <row r="28" ht="15.75" customHeight="1">
      <c r="A28" s="211" t="s">
        <v>7058</v>
      </c>
      <c r="B28" s="211" t="s">
        <v>7059</v>
      </c>
      <c r="C28" s="212" t="s">
        <v>2897</v>
      </c>
      <c r="D28" s="211" t="s">
        <v>1364</v>
      </c>
      <c r="E28" s="211"/>
      <c r="F28" s="211"/>
      <c r="G28" s="213">
        <v>0.0</v>
      </c>
      <c r="H28" s="213">
        <v>11.0</v>
      </c>
      <c r="I28" s="213">
        <v>11.0</v>
      </c>
      <c r="J28" s="214">
        <v>0.0</v>
      </c>
      <c r="K28" s="211" t="s">
        <v>7060</v>
      </c>
      <c r="L28" s="211">
        <v>5.526538582E9</v>
      </c>
      <c r="M28" s="211" t="s">
        <v>1350</v>
      </c>
      <c r="N28" s="211" t="s">
        <v>7026</v>
      </c>
      <c r="O28" s="211" t="s">
        <v>7061</v>
      </c>
      <c r="P28" s="211" t="s">
        <v>2137</v>
      </c>
      <c r="Q28" s="230">
        <f>COUNTIF('Hedef Liste Gümüşhane'!A:A,A28)</f>
        <v>1</v>
      </c>
    </row>
    <row r="29" ht="15.75" customHeight="1">
      <c r="A29" s="211"/>
      <c r="B29" s="211"/>
      <c r="C29" s="212"/>
      <c r="D29" s="211"/>
      <c r="E29" s="213"/>
      <c r="F29" s="213"/>
      <c r="G29" s="213"/>
      <c r="H29" s="213"/>
      <c r="I29" s="213"/>
      <c r="J29" s="214"/>
      <c r="K29" s="211"/>
      <c r="L29" s="211"/>
      <c r="M29" s="211"/>
      <c r="N29" s="211"/>
      <c r="O29" s="211"/>
      <c r="P29" s="211"/>
      <c r="Q29" s="230"/>
    </row>
    <row r="30" ht="15.75" customHeight="1">
      <c r="A30" s="211"/>
      <c r="B30" s="211"/>
      <c r="C30" s="212"/>
      <c r="D30" s="211"/>
      <c r="E30" s="213"/>
      <c r="F30" s="213"/>
      <c r="G30" s="213"/>
      <c r="H30" s="213"/>
      <c r="I30" s="213"/>
      <c r="J30" s="214"/>
      <c r="K30" s="211"/>
      <c r="L30" s="211"/>
      <c r="M30" s="211"/>
      <c r="N30" s="211"/>
      <c r="O30" s="211"/>
      <c r="P30" s="211"/>
      <c r="Q30" s="230"/>
    </row>
    <row r="31" ht="15.75" customHeight="1">
      <c r="A31" s="211"/>
      <c r="B31" s="211"/>
      <c r="C31" s="212"/>
      <c r="D31" s="211"/>
      <c r="E31" s="213"/>
      <c r="F31" s="213"/>
      <c r="G31" s="213"/>
      <c r="H31" s="213"/>
      <c r="I31" s="213"/>
      <c r="J31" s="214"/>
      <c r="K31" s="211"/>
      <c r="L31" s="211"/>
      <c r="M31" s="211"/>
      <c r="N31" s="211"/>
      <c r="O31" s="211"/>
      <c r="P31" s="211"/>
      <c r="Q31" s="230"/>
    </row>
    <row r="32" ht="15.75" customHeight="1">
      <c r="A32" s="211"/>
      <c r="B32" s="211"/>
      <c r="C32" s="212"/>
      <c r="D32" s="211"/>
      <c r="E32" s="213"/>
      <c r="F32" s="213"/>
      <c r="G32" s="213"/>
      <c r="H32" s="213"/>
      <c r="I32" s="213"/>
      <c r="J32" s="214"/>
      <c r="K32" s="211"/>
      <c r="L32" s="211"/>
      <c r="M32" s="211"/>
      <c r="N32" s="211"/>
      <c r="O32" s="211"/>
      <c r="P32" s="211"/>
      <c r="Q32" s="230"/>
    </row>
    <row r="33" ht="15.75" customHeight="1">
      <c r="A33" s="211"/>
      <c r="B33" s="211"/>
      <c r="C33" s="212"/>
      <c r="D33" s="211"/>
      <c r="E33" s="213"/>
      <c r="F33" s="213"/>
      <c r="G33" s="213"/>
      <c r="H33" s="213"/>
      <c r="I33" s="213"/>
      <c r="J33" s="214"/>
      <c r="K33" s="211"/>
      <c r="L33" s="211"/>
      <c r="M33" s="211"/>
      <c r="N33" s="211"/>
      <c r="O33" s="211"/>
      <c r="P33" s="211"/>
      <c r="Q33" s="230"/>
    </row>
    <row r="34" ht="15.75" customHeight="1">
      <c r="A34" s="211"/>
      <c r="B34" s="211"/>
      <c r="C34" s="212"/>
      <c r="D34" s="211"/>
      <c r="E34" s="213"/>
      <c r="F34" s="213"/>
      <c r="G34" s="213"/>
      <c r="H34" s="213"/>
      <c r="I34" s="213"/>
      <c r="J34" s="214"/>
      <c r="K34" s="211"/>
      <c r="L34" s="211"/>
      <c r="M34" s="211"/>
      <c r="N34" s="211"/>
      <c r="O34" s="211"/>
      <c r="P34" s="211"/>
      <c r="Q34" s="230"/>
    </row>
    <row r="35" ht="15.75" customHeight="1">
      <c r="A35" s="211"/>
      <c r="B35" s="211"/>
      <c r="C35" s="212"/>
      <c r="D35" s="211"/>
      <c r="E35" s="213"/>
      <c r="F35" s="213"/>
      <c r="G35" s="213"/>
      <c r="H35" s="213"/>
      <c r="I35" s="213"/>
      <c r="J35" s="214"/>
      <c r="K35" s="211"/>
      <c r="L35" s="211"/>
      <c r="M35" s="211"/>
      <c r="N35" s="211"/>
      <c r="O35" s="211"/>
      <c r="P35" s="211"/>
      <c r="Q35" s="230"/>
    </row>
    <row r="36" ht="15.75" customHeight="1">
      <c r="A36" s="211"/>
      <c r="B36" s="211"/>
      <c r="C36" s="212"/>
      <c r="D36" s="211"/>
      <c r="E36" s="213"/>
      <c r="F36" s="213"/>
      <c r="G36" s="213"/>
      <c r="H36" s="213"/>
      <c r="I36" s="213"/>
      <c r="J36" s="214"/>
      <c r="K36" s="211"/>
      <c r="L36" s="211"/>
      <c r="M36" s="211"/>
      <c r="N36" s="211"/>
      <c r="O36" s="211"/>
      <c r="P36" s="211"/>
      <c r="Q36" s="230"/>
    </row>
    <row r="37" ht="15.75" customHeight="1">
      <c r="A37" s="211"/>
      <c r="B37" s="211"/>
      <c r="C37" s="212"/>
      <c r="D37" s="211"/>
      <c r="E37" s="213"/>
      <c r="F37" s="213"/>
      <c r="G37" s="213"/>
      <c r="H37" s="213"/>
      <c r="I37" s="213"/>
      <c r="J37" s="214"/>
      <c r="K37" s="211"/>
      <c r="L37" s="211"/>
      <c r="M37" s="211"/>
      <c r="N37" s="211"/>
      <c r="O37" s="211"/>
      <c r="P37" s="211"/>
      <c r="Q37" s="230"/>
    </row>
    <row r="38" ht="15.75" customHeight="1">
      <c r="A38" s="211"/>
      <c r="B38" s="211"/>
      <c r="C38" s="212"/>
      <c r="D38" s="211"/>
      <c r="E38" s="213"/>
      <c r="F38" s="213"/>
      <c r="G38" s="213"/>
      <c r="H38" s="213"/>
      <c r="I38" s="213"/>
      <c r="J38" s="214"/>
      <c r="K38" s="211"/>
      <c r="L38" s="211"/>
      <c r="M38" s="211"/>
      <c r="N38" s="211"/>
      <c r="O38" s="211"/>
      <c r="P38" s="211"/>
      <c r="Q38" s="230"/>
    </row>
    <row r="39" ht="15.75" customHeight="1">
      <c r="A39" s="211"/>
      <c r="B39" s="211"/>
      <c r="C39" s="212"/>
      <c r="D39" s="211"/>
      <c r="E39" s="213"/>
      <c r="F39" s="213"/>
      <c r="G39" s="213"/>
      <c r="H39" s="213"/>
      <c r="I39" s="213"/>
      <c r="J39" s="214"/>
      <c r="K39" s="211"/>
      <c r="L39" s="211"/>
      <c r="M39" s="211"/>
      <c r="N39" s="211"/>
      <c r="O39" s="211"/>
      <c r="P39" s="211"/>
      <c r="Q39" s="230"/>
    </row>
    <row r="40" ht="15.75" customHeight="1">
      <c r="A40" s="211"/>
      <c r="B40" s="211"/>
      <c r="C40" s="212"/>
      <c r="D40" s="211"/>
      <c r="E40" s="213"/>
      <c r="F40" s="213"/>
      <c r="G40" s="213"/>
      <c r="H40" s="213"/>
      <c r="I40" s="213"/>
      <c r="J40" s="214"/>
      <c r="K40" s="211"/>
      <c r="L40" s="211"/>
      <c r="M40" s="211"/>
      <c r="N40" s="211"/>
      <c r="O40" s="211"/>
      <c r="P40" s="211"/>
      <c r="Q40" s="230"/>
    </row>
    <row r="41" ht="15.75" customHeight="1">
      <c r="A41" s="211"/>
      <c r="B41" s="211"/>
      <c r="C41" s="212"/>
      <c r="D41" s="211"/>
      <c r="E41" s="213"/>
      <c r="F41" s="213"/>
      <c r="G41" s="213"/>
      <c r="H41" s="213"/>
      <c r="I41" s="213"/>
      <c r="J41" s="214"/>
      <c r="K41" s="211"/>
      <c r="L41" s="211"/>
      <c r="M41" s="211"/>
      <c r="N41" s="211"/>
      <c r="O41" s="211"/>
      <c r="P41" s="211"/>
      <c r="Q41" s="230"/>
    </row>
    <row r="42" ht="15.75" customHeight="1">
      <c r="A42" s="211"/>
      <c r="B42" s="211"/>
      <c r="C42" s="212"/>
      <c r="D42" s="211"/>
      <c r="E42" s="213"/>
      <c r="F42" s="213"/>
      <c r="G42" s="213"/>
      <c r="H42" s="213"/>
      <c r="I42" s="213"/>
      <c r="J42" s="214"/>
      <c r="K42" s="211"/>
      <c r="L42" s="211"/>
      <c r="M42" s="211"/>
      <c r="N42" s="211"/>
      <c r="O42" s="211"/>
      <c r="P42" s="211"/>
      <c r="Q42" s="230"/>
    </row>
    <row r="43" ht="15.75" customHeight="1">
      <c r="A43" s="211"/>
      <c r="B43" s="211"/>
      <c r="C43" s="212"/>
      <c r="D43" s="211"/>
      <c r="E43" s="213"/>
      <c r="F43" s="213"/>
      <c r="G43" s="213"/>
      <c r="H43" s="213"/>
      <c r="I43" s="213"/>
      <c r="J43" s="214"/>
      <c r="K43" s="211"/>
      <c r="L43" s="211"/>
      <c r="M43" s="211"/>
      <c r="N43" s="211"/>
      <c r="O43" s="211"/>
      <c r="P43" s="211"/>
      <c r="Q43" s="230"/>
    </row>
    <row r="44" ht="15.75" customHeight="1">
      <c r="A44" s="211"/>
      <c r="B44" s="211"/>
      <c r="C44" s="212"/>
      <c r="D44" s="211"/>
      <c r="E44" s="213"/>
      <c r="F44" s="213"/>
      <c r="G44" s="213"/>
      <c r="H44" s="213"/>
      <c r="I44" s="213"/>
      <c r="J44" s="214"/>
      <c r="K44" s="211"/>
      <c r="L44" s="211"/>
      <c r="M44" s="211"/>
      <c r="N44" s="211"/>
      <c r="O44" s="211"/>
      <c r="P44" s="211"/>
      <c r="Q44" s="230"/>
    </row>
    <row r="45" ht="15.75" customHeight="1">
      <c r="A45" s="211"/>
      <c r="B45" s="211"/>
      <c r="C45" s="212"/>
      <c r="D45" s="211"/>
      <c r="E45" s="213"/>
      <c r="F45" s="213"/>
      <c r="G45" s="213"/>
      <c r="H45" s="213"/>
      <c r="I45" s="213"/>
      <c r="J45" s="214"/>
      <c r="K45" s="211"/>
      <c r="L45" s="211"/>
      <c r="M45" s="211"/>
      <c r="N45" s="211"/>
      <c r="O45" s="211"/>
      <c r="P45" s="211"/>
      <c r="Q45" s="230"/>
    </row>
    <row r="46" ht="15.75" customHeight="1">
      <c r="A46" s="211"/>
      <c r="B46" s="211"/>
      <c r="C46" s="212"/>
      <c r="D46" s="211"/>
      <c r="E46" s="213"/>
      <c r="F46" s="213"/>
      <c r="G46" s="213"/>
      <c r="H46" s="213"/>
      <c r="I46" s="213"/>
      <c r="J46" s="214"/>
      <c r="K46" s="211"/>
      <c r="L46" s="211"/>
      <c r="M46" s="211"/>
      <c r="N46" s="211"/>
      <c r="O46" s="211"/>
      <c r="P46" s="211"/>
      <c r="Q46" s="230"/>
    </row>
    <row r="47" ht="15.75" customHeight="1">
      <c r="A47" s="211"/>
      <c r="B47" s="211"/>
      <c r="C47" s="212"/>
      <c r="D47" s="211"/>
      <c r="E47" s="213"/>
      <c r="F47" s="213"/>
      <c r="G47" s="213"/>
      <c r="H47" s="213"/>
      <c r="I47" s="213"/>
      <c r="J47" s="214"/>
      <c r="K47" s="211"/>
      <c r="L47" s="211"/>
      <c r="M47" s="211"/>
      <c r="N47" s="211"/>
      <c r="O47" s="211"/>
      <c r="P47" s="211"/>
      <c r="Q47" s="230"/>
    </row>
    <row r="48" ht="15.75" customHeight="1">
      <c r="A48" s="211"/>
      <c r="B48" s="211"/>
      <c r="C48" s="212"/>
      <c r="D48" s="211"/>
      <c r="E48" s="213"/>
      <c r="F48" s="213"/>
      <c r="G48" s="213"/>
      <c r="H48" s="213"/>
      <c r="I48" s="213"/>
      <c r="J48" s="214"/>
      <c r="K48" s="211"/>
      <c r="L48" s="211"/>
      <c r="M48" s="211"/>
      <c r="N48" s="211"/>
      <c r="O48" s="211"/>
      <c r="P48" s="211"/>
      <c r="Q48" s="230"/>
    </row>
    <row r="49" ht="15.75" customHeight="1">
      <c r="A49" s="211"/>
      <c r="B49" s="211"/>
      <c r="C49" s="212"/>
      <c r="D49" s="211"/>
      <c r="E49" s="213"/>
      <c r="F49" s="213"/>
      <c r="G49" s="213"/>
      <c r="H49" s="213"/>
      <c r="I49" s="213"/>
      <c r="J49" s="214"/>
      <c r="K49" s="211"/>
      <c r="L49" s="211"/>
      <c r="M49" s="211"/>
      <c r="N49" s="211"/>
      <c r="O49" s="211"/>
      <c r="P49" s="211"/>
      <c r="Q49" s="230"/>
    </row>
    <row r="50" ht="15.75" customHeight="1">
      <c r="A50" s="211"/>
      <c r="B50" s="211"/>
      <c r="C50" s="212"/>
      <c r="D50" s="211"/>
      <c r="E50" s="213"/>
      <c r="F50" s="213"/>
      <c r="G50" s="213"/>
      <c r="H50" s="213"/>
      <c r="I50" s="213"/>
      <c r="J50" s="214"/>
      <c r="K50" s="211"/>
      <c r="L50" s="211"/>
      <c r="M50" s="211"/>
      <c r="N50" s="211"/>
      <c r="O50" s="211"/>
      <c r="P50" s="211"/>
      <c r="Q50" s="230"/>
    </row>
    <row r="51" ht="15.75" customHeight="1">
      <c r="A51" s="211"/>
      <c r="B51" s="211"/>
      <c r="C51" s="212"/>
      <c r="D51" s="211"/>
      <c r="E51" s="213"/>
      <c r="F51" s="213"/>
      <c r="G51" s="213"/>
      <c r="H51" s="213"/>
      <c r="I51" s="213"/>
      <c r="J51" s="214"/>
      <c r="K51" s="211"/>
      <c r="L51" s="211"/>
      <c r="M51" s="211"/>
      <c r="N51" s="211"/>
      <c r="O51" s="211"/>
      <c r="P51" s="211"/>
      <c r="Q51" s="230"/>
    </row>
    <row r="52" ht="15.75" customHeight="1">
      <c r="A52" s="211"/>
      <c r="B52" s="211"/>
      <c r="C52" s="212"/>
      <c r="D52" s="211"/>
      <c r="E52" s="213"/>
      <c r="F52" s="213"/>
      <c r="G52" s="213"/>
      <c r="H52" s="213"/>
      <c r="I52" s="213"/>
      <c r="J52" s="214"/>
      <c r="K52" s="211"/>
      <c r="L52" s="211"/>
      <c r="M52" s="211"/>
      <c r="N52" s="211"/>
      <c r="O52" s="211"/>
      <c r="P52" s="211"/>
      <c r="Q52" s="230"/>
    </row>
    <row r="53" ht="15.75" customHeight="1">
      <c r="A53" s="211"/>
      <c r="B53" s="211"/>
      <c r="C53" s="212"/>
      <c r="D53" s="211"/>
      <c r="E53" s="213"/>
      <c r="F53" s="213"/>
      <c r="G53" s="213"/>
      <c r="H53" s="213"/>
      <c r="I53" s="213"/>
      <c r="J53" s="214"/>
      <c r="K53" s="211"/>
      <c r="L53" s="211"/>
      <c r="M53" s="211"/>
      <c r="N53" s="211"/>
      <c r="O53" s="211"/>
      <c r="P53" s="211"/>
      <c r="Q53" s="230"/>
    </row>
    <row r="54" ht="15.75" customHeight="1">
      <c r="A54" s="211"/>
      <c r="B54" s="211"/>
      <c r="C54" s="212"/>
      <c r="D54" s="211"/>
      <c r="E54" s="213"/>
      <c r="F54" s="211"/>
      <c r="G54" s="213"/>
      <c r="H54" s="213"/>
      <c r="I54" s="213"/>
      <c r="J54" s="214"/>
      <c r="K54" s="211"/>
      <c r="L54" s="211"/>
      <c r="M54" s="211"/>
      <c r="N54" s="211"/>
      <c r="O54" s="211"/>
      <c r="P54" s="211"/>
      <c r="Q54" s="230"/>
    </row>
    <row r="55" ht="15.75" customHeight="1">
      <c r="A55" s="211"/>
      <c r="B55" s="211"/>
      <c r="C55" s="212"/>
      <c r="D55" s="211"/>
      <c r="E55" s="213"/>
      <c r="F55" s="211"/>
      <c r="G55" s="213"/>
      <c r="H55" s="213"/>
      <c r="I55" s="213"/>
      <c r="J55" s="214"/>
      <c r="K55" s="211"/>
      <c r="L55" s="211"/>
      <c r="M55" s="211"/>
      <c r="N55" s="211"/>
      <c r="O55" s="211"/>
      <c r="P55" s="211"/>
      <c r="Q55" s="230"/>
    </row>
    <row r="56" ht="15.75" customHeight="1">
      <c r="A56" s="211"/>
      <c r="B56" s="211"/>
      <c r="C56" s="212"/>
      <c r="D56" s="211"/>
      <c r="E56" s="213"/>
      <c r="F56" s="213"/>
      <c r="G56" s="213"/>
      <c r="H56" s="213"/>
      <c r="I56" s="213"/>
      <c r="J56" s="214"/>
      <c r="K56" s="211"/>
      <c r="L56" s="211"/>
      <c r="M56" s="211"/>
      <c r="N56" s="211"/>
      <c r="O56" s="211"/>
      <c r="P56" s="211"/>
      <c r="Q56" s="230"/>
    </row>
    <row r="57" ht="15.75" customHeight="1">
      <c r="A57" s="211"/>
      <c r="B57" s="211"/>
      <c r="C57" s="212"/>
      <c r="D57" s="211"/>
      <c r="E57" s="213"/>
      <c r="F57" s="213"/>
      <c r="G57" s="213"/>
      <c r="H57" s="213"/>
      <c r="I57" s="213"/>
      <c r="J57" s="214"/>
      <c r="K57" s="211"/>
      <c r="L57" s="211"/>
      <c r="M57" s="211"/>
      <c r="N57" s="211"/>
      <c r="O57" s="211"/>
      <c r="P57" s="211"/>
      <c r="Q57" s="230"/>
    </row>
    <row r="58" ht="15.75" customHeight="1">
      <c r="A58" s="211"/>
      <c r="B58" s="211"/>
      <c r="C58" s="212"/>
      <c r="D58" s="211"/>
      <c r="E58" s="213"/>
      <c r="F58" s="213"/>
      <c r="G58" s="213"/>
      <c r="H58" s="213"/>
      <c r="I58" s="213"/>
      <c r="J58" s="214"/>
      <c r="K58" s="211"/>
      <c r="L58" s="211"/>
      <c r="M58" s="211"/>
      <c r="N58" s="211"/>
      <c r="O58" s="211"/>
      <c r="P58" s="211"/>
      <c r="Q58" s="230"/>
    </row>
    <row r="59" ht="15.75" customHeight="1">
      <c r="A59" s="211"/>
      <c r="B59" s="211"/>
      <c r="C59" s="212"/>
      <c r="D59" s="211"/>
      <c r="E59" s="213"/>
      <c r="F59" s="211"/>
      <c r="G59" s="213"/>
      <c r="H59" s="213"/>
      <c r="I59" s="213"/>
      <c r="J59" s="214"/>
      <c r="K59" s="211"/>
      <c r="L59" s="211"/>
      <c r="M59" s="211"/>
      <c r="N59" s="211"/>
      <c r="O59" s="211"/>
      <c r="P59" s="211"/>
      <c r="Q59" s="230"/>
    </row>
    <row r="60" ht="15.75" customHeight="1">
      <c r="A60" s="211"/>
      <c r="B60" s="211"/>
      <c r="C60" s="212"/>
      <c r="D60" s="211"/>
      <c r="E60" s="213"/>
      <c r="F60" s="211"/>
      <c r="G60" s="213"/>
      <c r="H60" s="213"/>
      <c r="I60" s="213"/>
      <c r="J60" s="214"/>
      <c r="K60" s="211"/>
      <c r="L60" s="211"/>
      <c r="M60" s="211"/>
      <c r="N60" s="211"/>
      <c r="O60" s="211"/>
      <c r="P60" s="211"/>
      <c r="Q60" s="230"/>
    </row>
    <row r="61" ht="15.75" customHeight="1">
      <c r="A61" s="211"/>
      <c r="B61" s="211"/>
      <c r="C61" s="212"/>
      <c r="D61" s="211"/>
      <c r="E61" s="213"/>
      <c r="F61" s="213"/>
      <c r="G61" s="213"/>
      <c r="H61" s="213"/>
      <c r="I61" s="213"/>
      <c r="J61" s="214"/>
      <c r="K61" s="211"/>
      <c r="L61" s="211"/>
      <c r="M61" s="211"/>
      <c r="N61" s="211"/>
      <c r="O61" s="211"/>
      <c r="P61" s="211"/>
      <c r="Q61" s="230"/>
    </row>
    <row r="62" ht="15.75" customHeight="1">
      <c r="A62" s="211"/>
      <c r="B62" s="211"/>
      <c r="C62" s="212"/>
      <c r="D62" s="211"/>
      <c r="E62" s="213"/>
      <c r="F62" s="213"/>
      <c r="G62" s="213"/>
      <c r="H62" s="213"/>
      <c r="I62" s="213"/>
      <c r="J62" s="214"/>
      <c r="K62" s="211"/>
      <c r="L62" s="211"/>
      <c r="M62" s="211"/>
      <c r="N62" s="211"/>
      <c r="O62" s="211"/>
      <c r="P62" s="211"/>
      <c r="Q62" s="230"/>
    </row>
    <row r="63" ht="15.75" customHeight="1">
      <c r="A63" s="211"/>
      <c r="B63" s="211"/>
      <c r="C63" s="212"/>
      <c r="D63" s="211"/>
      <c r="E63" s="213"/>
      <c r="F63" s="213"/>
      <c r="G63" s="213"/>
      <c r="H63" s="213"/>
      <c r="I63" s="213"/>
      <c r="J63" s="214"/>
      <c r="K63" s="211"/>
      <c r="L63" s="211"/>
      <c r="M63" s="211"/>
      <c r="N63" s="211"/>
      <c r="O63" s="211"/>
      <c r="P63" s="211"/>
      <c r="Q63" s="230"/>
    </row>
    <row r="64" ht="15.75" customHeight="1">
      <c r="A64" s="211"/>
      <c r="B64" s="211"/>
      <c r="C64" s="212"/>
      <c r="D64" s="211"/>
      <c r="E64" s="213"/>
      <c r="F64" s="213"/>
      <c r="G64" s="213"/>
      <c r="H64" s="213"/>
      <c r="I64" s="213"/>
      <c r="J64" s="214"/>
      <c r="K64" s="211"/>
      <c r="L64" s="211"/>
      <c r="M64" s="211"/>
      <c r="N64" s="211"/>
      <c r="O64" s="211"/>
      <c r="P64" s="211"/>
      <c r="Q64" s="230"/>
    </row>
    <row r="65" ht="15.75" customHeight="1">
      <c r="A65" s="211"/>
      <c r="B65" s="211"/>
      <c r="C65" s="212"/>
      <c r="D65" s="211"/>
      <c r="E65" s="213"/>
      <c r="F65" s="213"/>
      <c r="G65" s="213"/>
      <c r="H65" s="213"/>
      <c r="I65" s="213"/>
      <c r="J65" s="214"/>
      <c r="K65" s="211"/>
      <c r="L65" s="211"/>
      <c r="M65" s="211"/>
      <c r="N65" s="211"/>
      <c r="O65" s="211"/>
      <c r="P65" s="211"/>
      <c r="Q65" s="230"/>
    </row>
    <row r="66" ht="15.75" customHeight="1">
      <c r="A66" s="211"/>
      <c r="B66" s="211"/>
      <c r="C66" s="212"/>
      <c r="D66" s="211"/>
      <c r="E66" s="213"/>
      <c r="F66" s="211"/>
      <c r="G66" s="213"/>
      <c r="H66" s="213"/>
      <c r="I66" s="213"/>
      <c r="J66" s="214"/>
      <c r="K66" s="211"/>
      <c r="L66" s="211"/>
      <c r="M66" s="211"/>
      <c r="N66" s="211"/>
      <c r="O66" s="211"/>
      <c r="P66" s="211"/>
      <c r="Q66" s="230"/>
    </row>
    <row r="67" ht="15.75" customHeight="1">
      <c r="A67" s="211"/>
      <c r="B67" s="211"/>
      <c r="C67" s="212"/>
      <c r="D67" s="211"/>
      <c r="E67" s="213"/>
      <c r="F67" s="213"/>
      <c r="G67" s="213"/>
      <c r="H67" s="213"/>
      <c r="I67" s="213"/>
      <c r="J67" s="214"/>
      <c r="K67" s="211"/>
      <c r="L67" s="211"/>
      <c r="M67" s="211"/>
      <c r="N67" s="211"/>
      <c r="O67" s="211"/>
      <c r="P67" s="211"/>
      <c r="Q67" s="230"/>
    </row>
    <row r="68" ht="15.75" customHeight="1">
      <c r="A68" s="211"/>
      <c r="B68" s="211"/>
      <c r="C68" s="212"/>
      <c r="D68" s="211"/>
      <c r="E68" s="213"/>
      <c r="F68" s="213"/>
      <c r="G68" s="213"/>
      <c r="H68" s="213"/>
      <c r="I68" s="213"/>
      <c r="J68" s="214"/>
      <c r="K68" s="211"/>
      <c r="L68" s="211"/>
      <c r="M68" s="211"/>
      <c r="N68" s="211"/>
      <c r="O68" s="211"/>
      <c r="P68" s="211"/>
      <c r="Q68" s="230"/>
    </row>
    <row r="69" ht="15.75" customHeight="1">
      <c r="A69" s="211"/>
      <c r="B69" s="211"/>
      <c r="C69" s="212"/>
      <c r="D69" s="211"/>
      <c r="E69" s="213"/>
      <c r="F69" s="213"/>
      <c r="G69" s="213"/>
      <c r="H69" s="213"/>
      <c r="I69" s="213"/>
      <c r="J69" s="214"/>
      <c r="K69" s="211"/>
      <c r="L69" s="211"/>
      <c r="M69" s="211"/>
      <c r="N69" s="211"/>
      <c r="O69" s="211"/>
      <c r="P69" s="211"/>
      <c r="Q69" s="230"/>
    </row>
    <row r="70" ht="15.75" customHeight="1">
      <c r="A70" s="211"/>
      <c r="B70" s="211"/>
      <c r="C70" s="212"/>
      <c r="D70" s="211"/>
      <c r="E70" s="213"/>
      <c r="F70" s="213"/>
      <c r="G70" s="213"/>
      <c r="H70" s="213"/>
      <c r="I70" s="213"/>
      <c r="J70" s="214"/>
      <c r="K70" s="211"/>
      <c r="L70" s="211"/>
      <c r="M70" s="211"/>
      <c r="N70" s="211"/>
      <c r="O70" s="211"/>
      <c r="P70" s="211"/>
      <c r="Q70" s="230"/>
    </row>
    <row r="71" ht="15.75" customHeight="1">
      <c r="A71" s="211"/>
      <c r="B71" s="211"/>
      <c r="C71" s="212"/>
      <c r="D71" s="211"/>
      <c r="E71" s="213"/>
      <c r="F71" s="211"/>
      <c r="G71" s="213"/>
      <c r="H71" s="213"/>
      <c r="I71" s="213"/>
      <c r="J71" s="214"/>
      <c r="K71" s="211"/>
      <c r="L71" s="211"/>
      <c r="M71" s="211"/>
      <c r="N71" s="211"/>
      <c r="O71" s="211"/>
      <c r="P71" s="211"/>
      <c r="Q71" s="230"/>
    </row>
    <row r="72" ht="15.75" customHeight="1">
      <c r="A72" s="211"/>
      <c r="B72" s="211"/>
      <c r="C72" s="212"/>
      <c r="D72" s="211"/>
      <c r="E72" s="213"/>
      <c r="F72" s="213"/>
      <c r="G72" s="213"/>
      <c r="H72" s="213"/>
      <c r="I72" s="213"/>
      <c r="J72" s="214"/>
      <c r="K72" s="211"/>
      <c r="L72" s="211"/>
      <c r="M72" s="211"/>
      <c r="N72" s="211"/>
      <c r="O72" s="211"/>
      <c r="P72" s="211"/>
      <c r="Q72" s="230"/>
    </row>
    <row r="73" ht="15.75" customHeight="1">
      <c r="A73" s="211"/>
      <c r="B73" s="211"/>
      <c r="C73" s="212"/>
      <c r="D73" s="211"/>
      <c r="E73" s="213"/>
      <c r="F73" s="213"/>
      <c r="G73" s="213"/>
      <c r="H73" s="213"/>
      <c r="I73" s="213"/>
      <c r="J73" s="214"/>
      <c r="K73" s="211"/>
      <c r="L73" s="211"/>
      <c r="M73" s="211"/>
      <c r="N73" s="211"/>
      <c r="O73" s="211"/>
      <c r="P73" s="211"/>
      <c r="Q73" s="230"/>
    </row>
    <row r="74" ht="15.75" customHeight="1">
      <c r="A74" s="211"/>
      <c r="B74" s="211"/>
      <c r="C74" s="212"/>
      <c r="D74" s="211"/>
      <c r="E74" s="213"/>
      <c r="F74" s="213"/>
      <c r="G74" s="213"/>
      <c r="H74" s="213"/>
      <c r="I74" s="213"/>
      <c r="J74" s="214"/>
      <c r="K74" s="211"/>
      <c r="L74" s="211"/>
      <c r="M74" s="211"/>
      <c r="N74" s="211"/>
      <c r="O74" s="211"/>
      <c r="P74" s="211"/>
      <c r="Q74" s="230"/>
    </row>
    <row r="75" ht="15.75" customHeight="1">
      <c r="A75" s="211"/>
      <c r="B75" s="211"/>
      <c r="C75" s="212"/>
      <c r="D75" s="211"/>
      <c r="E75" s="213"/>
      <c r="F75" s="213"/>
      <c r="G75" s="213"/>
      <c r="H75" s="213"/>
      <c r="I75" s="213"/>
      <c r="J75" s="214"/>
      <c r="K75" s="211"/>
      <c r="L75" s="211"/>
      <c r="M75" s="211"/>
      <c r="N75" s="211"/>
      <c r="O75" s="211"/>
      <c r="P75" s="211"/>
      <c r="Q75" s="230"/>
    </row>
    <row r="76" ht="15.75" customHeight="1">
      <c r="A76" s="211"/>
      <c r="B76" s="211"/>
      <c r="C76" s="212"/>
      <c r="D76" s="211"/>
      <c r="E76" s="213"/>
      <c r="F76" s="213"/>
      <c r="G76" s="213"/>
      <c r="H76" s="213"/>
      <c r="I76" s="213"/>
      <c r="J76" s="214"/>
      <c r="K76" s="211"/>
      <c r="L76" s="211"/>
      <c r="M76" s="211"/>
      <c r="N76" s="211"/>
      <c r="O76" s="211"/>
      <c r="P76" s="211"/>
      <c r="Q76" s="230"/>
    </row>
    <row r="77" ht="15.75" customHeight="1">
      <c r="A77" s="211"/>
      <c r="B77" s="211"/>
      <c r="C77" s="212"/>
      <c r="D77" s="211"/>
      <c r="E77" s="213"/>
      <c r="F77" s="213"/>
      <c r="G77" s="213"/>
      <c r="H77" s="213"/>
      <c r="I77" s="213"/>
      <c r="J77" s="214"/>
      <c r="K77" s="211"/>
      <c r="L77" s="211"/>
      <c r="M77" s="211"/>
      <c r="N77" s="211"/>
      <c r="O77" s="211"/>
      <c r="P77" s="211"/>
      <c r="Q77" s="230"/>
    </row>
    <row r="78" ht="15.75" customHeight="1">
      <c r="A78" s="211"/>
      <c r="B78" s="211"/>
      <c r="C78" s="212"/>
      <c r="D78" s="211"/>
      <c r="E78" s="213"/>
      <c r="F78" s="213"/>
      <c r="G78" s="213"/>
      <c r="H78" s="213"/>
      <c r="I78" s="213"/>
      <c r="J78" s="214"/>
      <c r="K78" s="211"/>
      <c r="L78" s="211"/>
      <c r="M78" s="211"/>
      <c r="N78" s="211"/>
      <c r="O78" s="211"/>
      <c r="P78" s="211"/>
      <c r="Q78" s="230"/>
    </row>
    <row r="79" ht="15.75" customHeight="1">
      <c r="A79" s="211"/>
      <c r="B79" s="211"/>
      <c r="C79" s="212"/>
      <c r="D79" s="211"/>
      <c r="E79" s="213"/>
      <c r="F79" s="213"/>
      <c r="G79" s="213"/>
      <c r="H79" s="213"/>
      <c r="I79" s="213"/>
      <c r="J79" s="214"/>
      <c r="K79" s="211"/>
      <c r="L79" s="211"/>
      <c r="M79" s="211"/>
      <c r="N79" s="211"/>
      <c r="O79" s="211"/>
      <c r="P79" s="211"/>
      <c r="Q79" s="230"/>
    </row>
    <row r="80" ht="15.75" customHeight="1">
      <c r="A80" s="211"/>
      <c r="B80" s="211"/>
      <c r="C80" s="212"/>
      <c r="D80" s="211"/>
      <c r="E80" s="213"/>
      <c r="F80" s="213"/>
      <c r="G80" s="213"/>
      <c r="H80" s="213"/>
      <c r="I80" s="213"/>
      <c r="J80" s="214"/>
      <c r="K80" s="211"/>
      <c r="L80" s="211"/>
      <c r="M80" s="211"/>
      <c r="N80" s="211"/>
      <c r="O80" s="211"/>
      <c r="P80" s="211"/>
      <c r="Q80" s="230"/>
    </row>
    <row r="81" ht="15.75" customHeight="1">
      <c r="A81" s="211"/>
      <c r="B81" s="211"/>
      <c r="C81" s="212"/>
      <c r="D81" s="211"/>
      <c r="E81" s="213"/>
      <c r="F81" s="213"/>
      <c r="G81" s="213"/>
      <c r="H81" s="213"/>
      <c r="I81" s="213"/>
      <c r="J81" s="214"/>
      <c r="K81" s="211"/>
      <c r="L81" s="211"/>
      <c r="M81" s="211"/>
      <c r="N81" s="211"/>
      <c r="O81" s="211"/>
      <c r="P81" s="211"/>
      <c r="Q81" s="230"/>
    </row>
    <row r="82" ht="15.75" customHeight="1">
      <c r="A82" s="211"/>
      <c r="B82" s="211"/>
      <c r="C82" s="212"/>
      <c r="D82" s="211"/>
      <c r="E82" s="213"/>
      <c r="F82" s="213"/>
      <c r="G82" s="213"/>
      <c r="H82" s="213"/>
      <c r="I82" s="213"/>
      <c r="J82" s="214"/>
      <c r="K82" s="211"/>
      <c r="L82" s="211"/>
      <c r="M82" s="211"/>
      <c r="N82" s="211"/>
      <c r="O82" s="211"/>
      <c r="P82" s="211"/>
      <c r="Q82" s="230"/>
    </row>
    <row r="83" ht="15.75" customHeight="1">
      <c r="A83" s="211"/>
      <c r="B83" s="211"/>
      <c r="C83" s="212"/>
      <c r="D83" s="211"/>
      <c r="E83" s="213"/>
      <c r="F83" s="213"/>
      <c r="G83" s="213"/>
      <c r="H83" s="213"/>
      <c r="I83" s="213"/>
      <c r="J83" s="214"/>
      <c r="K83" s="211"/>
      <c r="L83" s="211"/>
      <c r="M83" s="211"/>
      <c r="N83" s="211"/>
      <c r="O83" s="211"/>
      <c r="P83" s="211"/>
      <c r="Q83" s="230"/>
    </row>
    <row r="84" ht="15.75" customHeight="1">
      <c r="A84" s="211"/>
      <c r="B84" s="211"/>
      <c r="C84" s="212"/>
      <c r="D84" s="211"/>
      <c r="E84" s="213"/>
      <c r="F84" s="213"/>
      <c r="G84" s="213"/>
      <c r="H84" s="213"/>
      <c r="I84" s="213"/>
      <c r="J84" s="214"/>
      <c r="K84" s="211"/>
      <c r="L84" s="211"/>
      <c r="M84" s="211"/>
      <c r="N84" s="211"/>
      <c r="O84" s="211"/>
      <c r="P84" s="211"/>
      <c r="Q84" s="230"/>
    </row>
    <row r="85" ht="15.75" customHeight="1">
      <c r="A85" s="211"/>
      <c r="B85" s="211"/>
      <c r="C85" s="212"/>
      <c r="D85" s="211"/>
      <c r="E85" s="213"/>
      <c r="F85" s="213"/>
      <c r="G85" s="213"/>
      <c r="H85" s="213"/>
      <c r="I85" s="213"/>
      <c r="J85" s="214"/>
      <c r="K85" s="211"/>
      <c r="L85" s="211"/>
      <c r="M85" s="211"/>
      <c r="N85" s="211"/>
      <c r="O85" s="211"/>
      <c r="P85" s="211"/>
      <c r="Q85" s="230"/>
    </row>
    <row r="86" ht="15.75" customHeight="1">
      <c r="A86" s="211"/>
      <c r="B86" s="211"/>
      <c r="C86" s="212"/>
      <c r="D86" s="211"/>
      <c r="E86" s="213"/>
      <c r="F86" s="211"/>
      <c r="G86" s="213"/>
      <c r="H86" s="213"/>
      <c r="I86" s="213"/>
      <c r="J86" s="214"/>
      <c r="K86" s="211"/>
      <c r="L86" s="211"/>
      <c r="M86" s="211"/>
      <c r="N86" s="211"/>
      <c r="O86" s="211"/>
      <c r="P86" s="211"/>
      <c r="Q86" s="230"/>
    </row>
    <row r="87" ht="15.75" customHeight="1">
      <c r="A87" s="211"/>
      <c r="B87" s="211"/>
      <c r="C87" s="212"/>
      <c r="D87" s="211"/>
      <c r="E87" s="213"/>
      <c r="F87" s="213"/>
      <c r="G87" s="213"/>
      <c r="H87" s="213"/>
      <c r="I87" s="213"/>
      <c r="J87" s="214"/>
      <c r="K87" s="211"/>
      <c r="L87" s="211"/>
      <c r="M87" s="211"/>
      <c r="N87" s="211"/>
      <c r="O87" s="211"/>
      <c r="P87" s="211"/>
      <c r="Q87" s="230"/>
    </row>
    <row r="88" ht="15.75" customHeight="1">
      <c r="A88" s="211"/>
      <c r="B88" s="211"/>
      <c r="C88" s="212"/>
      <c r="D88" s="211"/>
      <c r="E88" s="213"/>
      <c r="F88" s="211"/>
      <c r="G88" s="213"/>
      <c r="H88" s="213"/>
      <c r="I88" s="213"/>
      <c r="J88" s="214"/>
      <c r="K88" s="211"/>
      <c r="L88" s="211"/>
      <c r="M88" s="211"/>
      <c r="N88" s="211"/>
      <c r="O88" s="211"/>
      <c r="P88" s="211"/>
      <c r="Q88" s="230"/>
    </row>
    <row r="89" ht="15.75" customHeight="1">
      <c r="A89" s="211"/>
      <c r="B89" s="211"/>
      <c r="C89" s="212"/>
      <c r="D89" s="211"/>
      <c r="E89" s="213"/>
      <c r="F89" s="213"/>
      <c r="G89" s="213"/>
      <c r="H89" s="213"/>
      <c r="I89" s="213"/>
      <c r="J89" s="214"/>
      <c r="K89" s="211"/>
      <c r="L89" s="211"/>
      <c r="M89" s="211"/>
      <c r="N89" s="211"/>
      <c r="O89" s="211"/>
      <c r="P89" s="211"/>
      <c r="Q89" s="230"/>
    </row>
    <row r="90" ht="15.75" customHeight="1">
      <c r="A90" s="211"/>
      <c r="B90" s="211"/>
      <c r="C90" s="212"/>
      <c r="D90" s="211"/>
      <c r="E90" s="213"/>
      <c r="F90" s="213"/>
      <c r="G90" s="213"/>
      <c r="H90" s="213"/>
      <c r="I90" s="213"/>
      <c r="J90" s="214"/>
      <c r="K90" s="211"/>
      <c r="L90" s="211"/>
      <c r="M90" s="211"/>
      <c r="N90" s="211"/>
      <c r="O90" s="211"/>
      <c r="P90" s="211"/>
      <c r="Q90" s="230"/>
    </row>
    <row r="91" ht="15.75" customHeight="1">
      <c r="A91" s="211"/>
      <c r="B91" s="211"/>
      <c r="C91" s="212"/>
      <c r="D91" s="211"/>
      <c r="E91" s="213"/>
      <c r="F91" s="213"/>
      <c r="G91" s="213"/>
      <c r="H91" s="213"/>
      <c r="I91" s="213"/>
      <c r="J91" s="214"/>
      <c r="K91" s="211"/>
      <c r="L91" s="211"/>
      <c r="M91" s="211"/>
      <c r="N91" s="211"/>
      <c r="O91" s="211"/>
      <c r="P91" s="211"/>
      <c r="Q91" s="230"/>
    </row>
    <row r="92" ht="15.75" customHeight="1">
      <c r="A92" s="211"/>
      <c r="B92" s="211"/>
      <c r="C92" s="212"/>
      <c r="D92" s="211"/>
      <c r="E92" s="213"/>
      <c r="F92" s="211"/>
      <c r="G92" s="213"/>
      <c r="H92" s="213"/>
      <c r="I92" s="213"/>
      <c r="J92" s="214"/>
      <c r="K92" s="211"/>
      <c r="L92" s="211"/>
      <c r="M92" s="211"/>
      <c r="N92" s="211"/>
      <c r="O92" s="211"/>
      <c r="P92" s="211"/>
      <c r="Q92" s="230"/>
    </row>
    <row r="93" ht="15.75" customHeight="1">
      <c r="A93" s="211"/>
      <c r="B93" s="211"/>
      <c r="C93" s="212"/>
      <c r="D93" s="211"/>
      <c r="E93" s="213"/>
      <c r="F93" s="213"/>
      <c r="G93" s="213"/>
      <c r="H93" s="213"/>
      <c r="I93" s="213"/>
      <c r="J93" s="214"/>
      <c r="K93" s="211"/>
      <c r="L93" s="211"/>
      <c r="M93" s="211"/>
      <c r="N93" s="211"/>
      <c r="O93" s="211"/>
      <c r="P93" s="211"/>
      <c r="Q93" s="230"/>
    </row>
    <row r="94" ht="15.75" customHeight="1">
      <c r="A94" s="211"/>
      <c r="B94" s="211"/>
      <c r="C94" s="212"/>
      <c r="D94" s="211"/>
      <c r="E94" s="213"/>
      <c r="F94" s="213"/>
      <c r="G94" s="213"/>
      <c r="H94" s="213"/>
      <c r="I94" s="213"/>
      <c r="J94" s="214"/>
      <c r="K94" s="211"/>
      <c r="L94" s="211"/>
      <c r="M94" s="211"/>
      <c r="N94" s="211"/>
      <c r="O94" s="211"/>
      <c r="P94" s="211"/>
      <c r="Q94" s="230"/>
    </row>
    <row r="95" ht="15.75" customHeight="1">
      <c r="A95" s="211"/>
      <c r="B95" s="211"/>
      <c r="C95" s="212"/>
      <c r="D95" s="211"/>
      <c r="E95" s="213"/>
      <c r="F95" s="213"/>
      <c r="G95" s="213"/>
      <c r="H95" s="213"/>
      <c r="I95" s="213"/>
      <c r="J95" s="214"/>
      <c r="K95" s="211"/>
      <c r="L95" s="211"/>
      <c r="M95" s="211"/>
      <c r="N95" s="211"/>
      <c r="O95" s="211"/>
      <c r="P95" s="211"/>
      <c r="Q95" s="230"/>
    </row>
    <row r="96" ht="15.75" customHeight="1">
      <c r="A96" s="211"/>
      <c r="B96" s="211"/>
      <c r="C96" s="212"/>
      <c r="D96" s="211"/>
      <c r="E96" s="213"/>
      <c r="F96" s="213"/>
      <c r="G96" s="213"/>
      <c r="H96" s="213"/>
      <c r="I96" s="213"/>
      <c r="J96" s="214"/>
      <c r="K96" s="211"/>
      <c r="L96" s="211"/>
      <c r="M96" s="211"/>
      <c r="N96" s="211"/>
      <c r="O96" s="211"/>
      <c r="P96" s="211"/>
      <c r="Q96" s="230"/>
    </row>
    <row r="97" ht="15.75" customHeight="1">
      <c r="A97" s="211"/>
      <c r="B97" s="211"/>
      <c r="C97" s="212"/>
      <c r="D97" s="211"/>
      <c r="E97" s="213"/>
      <c r="F97" s="211"/>
      <c r="G97" s="213"/>
      <c r="H97" s="213"/>
      <c r="I97" s="213"/>
      <c r="J97" s="214"/>
      <c r="K97" s="211"/>
      <c r="L97" s="211"/>
      <c r="M97" s="211"/>
      <c r="N97" s="211"/>
      <c r="O97" s="211"/>
      <c r="P97" s="211"/>
      <c r="Q97" s="230"/>
    </row>
    <row r="98" ht="15.75" customHeight="1">
      <c r="A98" s="211"/>
      <c r="B98" s="211"/>
      <c r="C98" s="212"/>
      <c r="D98" s="211"/>
      <c r="E98" s="213"/>
      <c r="F98" s="213"/>
      <c r="G98" s="213"/>
      <c r="H98" s="213"/>
      <c r="I98" s="213"/>
      <c r="J98" s="214"/>
      <c r="K98" s="211"/>
      <c r="L98" s="211"/>
      <c r="M98" s="211"/>
      <c r="N98" s="211"/>
      <c r="O98" s="211"/>
      <c r="P98" s="211"/>
      <c r="Q98" s="230"/>
    </row>
    <row r="99" ht="15.75" customHeight="1">
      <c r="A99" s="211"/>
      <c r="B99" s="211"/>
      <c r="C99" s="212"/>
      <c r="D99" s="211"/>
      <c r="E99" s="213"/>
      <c r="F99" s="213"/>
      <c r="G99" s="213"/>
      <c r="H99" s="213"/>
      <c r="I99" s="213"/>
      <c r="J99" s="214"/>
      <c r="K99" s="211"/>
      <c r="L99" s="211"/>
      <c r="M99" s="211"/>
      <c r="N99" s="211"/>
      <c r="O99" s="211"/>
      <c r="P99" s="211"/>
      <c r="Q99" s="230"/>
    </row>
    <row r="100" ht="15.75" customHeight="1">
      <c r="A100" s="211"/>
      <c r="B100" s="211"/>
      <c r="C100" s="212"/>
      <c r="D100" s="211"/>
      <c r="E100" s="213"/>
      <c r="F100" s="213"/>
      <c r="G100" s="213"/>
      <c r="H100" s="213"/>
      <c r="I100" s="213"/>
      <c r="J100" s="214"/>
      <c r="K100" s="211"/>
      <c r="L100" s="211"/>
      <c r="M100" s="211"/>
      <c r="N100" s="211"/>
      <c r="O100" s="211"/>
      <c r="P100" s="211"/>
      <c r="Q100" s="230"/>
    </row>
    <row r="101" ht="15.75" customHeight="1">
      <c r="A101" s="211"/>
      <c r="B101" s="211"/>
      <c r="C101" s="212"/>
      <c r="D101" s="211"/>
      <c r="E101" s="213"/>
      <c r="F101" s="213"/>
      <c r="G101" s="213"/>
      <c r="H101" s="213"/>
      <c r="I101" s="213"/>
      <c r="J101" s="214"/>
      <c r="K101" s="211"/>
      <c r="L101" s="211"/>
      <c r="M101" s="211"/>
      <c r="N101" s="211"/>
      <c r="O101" s="211"/>
      <c r="P101" s="211"/>
      <c r="Q101" s="230"/>
    </row>
    <row r="102" ht="15.75" customHeight="1">
      <c r="A102" s="211"/>
      <c r="B102" s="211"/>
      <c r="C102" s="212"/>
      <c r="D102" s="211"/>
      <c r="E102" s="213"/>
      <c r="F102" s="213"/>
      <c r="G102" s="213"/>
      <c r="H102" s="213"/>
      <c r="I102" s="213"/>
      <c r="J102" s="214"/>
      <c r="K102" s="211"/>
      <c r="L102" s="211"/>
      <c r="M102" s="211"/>
      <c r="N102" s="211"/>
      <c r="O102" s="211"/>
      <c r="P102" s="211"/>
      <c r="Q102" s="230"/>
    </row>
    <row r="103" ht="15.75" customHeight="1">
      <c r="A103" s="211"/>
      <c r="B103" s="211"/>
      <c r="C103" s="212"/>
      <c r="D103" s="211"/>
      <c r="E103" s="213"/>
      <c r="F103" s="213"/>
      <c r="G103" s="213"/>
      <c r="H103" s="213"/>
      <c r="I103" s="213"/>
      <c r="J103" s="214"/>
      <c r="K103" s="211"/>
      <c r="L103" s="211"/>
      <c r="M103" s="211"/>
      <c r="N103" s="211"/>
      <c r="O103" s="211"/>
      <c r="P103" s="211"/>
      <c r="Q103" s="230"/>
    </row>
    <row r="104" ht="15.75" customHeight="1">
      <c r="A104" s="211"/>
      <c r="B104" s="211"/>
      <c r="C104" s="212"/>
      <c r="D104" s="211"/>
      <c r="E104" s="213"/>
      <c r="F104" s="213"/>
      <c r="G104" s="213"/>
      <c r="H104" s="213"/>
      <c r="I104" s="213"/>
      <c r="J104" s="214"/>
      <c r="K104" s="211"/>
      <c r="L104" s="211"/>
      <c r="M104" s="211"/>
      <c r="N104" s="211"/>
      <c r="O104" s="211"/>
      <c r="P104" s="211"/>
      <c r="Q104" s="230"/>
    </row>
    <row r="105" ht="15.75" customHeight="1">
      <c r="A105" s="211"/>
      <c r="B105" s="211"/>
      <c r="C105" s="212"/>
      <c r="D105" s="211"/>
      <c r="E105" s="213"/>
      <c r="F105" s="213"/>
      <c r="G105" s="213"/>
      <c r="H105" s="213"/>
      <c r="I105" s="213"/>
      <c r="J105" s="214"/>
      <c r="K105" s="211"/>
      <c r="L105" s="211"/>
      <c r="M105" s="211"/>
      <c r="N105" s="211"/>
      <c r="O105" s="211"/>
      <c r="P105" s="211"/>
      <c r="Q105" s="230"/>
    </row>
    <row r="106" ht="15.75" customHeight="1">
      <c r="A106" s="211"/>
      <c r="B106" s="211"/>
      <c r="C106" s="212"/>
      <c r="D106" s="211"/>
      <c r="E106" s="213"/>
      <c r="F106" s="213"/>
      <c r="G106" s="213"/>
      <c r="H106" s="213"/>
      <c r="I106" s="213"/>
      <c r="J106" s="214"/>
      <c r="K106" s="211"/>
      <c r="L106" s="211"/>
      <c r="M106" s="211"/>
      <c r="N106" s="211"/>
      <c r="O106" s="211"/>
      <c r="P106" s="211"/>
      <c r="Q106" s="230"/>
    </row>
    <row r="107" ht="15.75" customHeight="1">
      <c r="A107" s="211"/>
      <c r="B107" s="211"/>
      <c r="C107" s="212"/>
      <c r="D107" s="211"/>
      <c r="E107" s="211"/>
      <c r="F107" s="211"/>
      <c r="G107" s="213"/>
      <c r="H107" s="213"/>
      <c r="I107" s="213"/>
      <c r="J107" s="214"/>
      <c r="K107" s="211"/>
      <c r="L107" s="211"/>
      <c r="M107" s="211"/>
      <c r="N107" s="211"/>
      <c r="O107" s="211"/>
      <c r="P107" s="211"/>
      <c r="Q107" s="230"/>
    </row>
    <row r="108" ht="15.75" customHeight="1">
      <c r="A108" s="211"/>
      <c r="B108" s="211"/>
      <c r="C108" s="212"/>
      <c r="D108" s="211"/>
      <c r="E108" s="213"/>
      <c r="F108" s="213"/>
      <c r="G108" s="213"/>
      <c r="H108" s="213"/>
      <c r="I108" s="213"/>
      <c r="J108" s="214"/>
      <c r="K108" s="211"/>
      <c r="L108" s="211"/>
      <c r="M108" s="211"/>
      <c r="N108" s="211"/>
      <c r="O108" s="211"/>
      <c r="P108" s="211"/>
      <c r="Q108" s="230"/>
    </row>
    <row r="109" ht="15.75" customHeight="1">
      <c r="A109" s="211"/>
      <c r="B109" s="211"/>
      <c r="C109" s="212"/>
      <c r="D109" s="211"/>
      <c r="E109" s="213"/>
      <c r="F109" s="211"/>
      <c r="G109" s="213"/>
      <c r="H109" s="213"/>
      <c r="I109" s="213"/>
      <c r="J109" s="214"/>
      <c r="K109" s="211"/>
      <c r="L109" s="211"/>
      <c r="M109" s="211"/>
      <c r="N109" s="211"/>
      <c r="O109" s="211"/>
      <c r="P109" s="211"/>
      <c r="Q109" s="230"/>
    </row>
    <row r="110" ht="15.75" customHeight="1">
      <c r="A110" s="211"/>
      <c r="B110" s="211"/>
      <c r="C110" s="212"/>
      <c r="D110" s="211"/>
      <c r="E110" s="213"/>
      <c r="F110" s="213"/>
      <c r="G110" s="213"/>
      <c r="H110" s="213"/>
      <c r="I110" s="213"/>
      <c r="J110" s="214"/>
      <c r="K110" s="211"/>
      <c r="L110" s="211"/>
      <c r="M110" s="211"/>
      <c r="N110" s="211"/>
      <c r="O110" s="211"/>
      <c r="P110" s="211"/>
      <c r="Q110" s="230"/>
    </row>
    <row r="111" ht="15.75" customHeight="1">
      <c r="A111" s="211"/>
      <c r="B111" s="211"/>
      <c r="C111" s="212"/>
      <c r="D111" s="211"/>
      <c r="E111" s="213"/>
      <c r="F111" s="213"/>
      <c r="G111" s="213"/>
      <c r="H111" s="213"/>
      <c r="I111" s="213"/>
      <c r="J111" s="214"/>
      <c r="K111" s="211"/>
      <c r="L111" s="211"/>
      <c r="M111" s="211"/>
      <c r="N111" s="211"/>
      <c r="O111" s="211"/>
      <c r="P111" s="211"/>
      <c r="Q111" s="230"/>
    </row>
    <row r="112" ht="15.75" customHeight="1">
      <c r="A112" s="211"/>
      <c r="B112" s="211"/>
      <c r="C112" s="212"/>
      <c r="D112" s="211"/>
      <c r="E112" s="213"/>
      <c r="F112" s="213"/>
      <c r="G112" s="213"/>
      <c r="H112" s="213"/>
      <c r="I112" s="213"/>
      <c r="J112" s="214"/>
      <c r="K112" s="211"/>
      <c r="L112" s="211"/>
      <c r="M112" s="211"/>
      <c r="N112" s="211"/>
      <c r="O112" s="211"/>
      <c r="P112" s="211"/>
      <c r="Q112" s="230"/>
    </row>
    <row r="113" ht="15.75" customHeight="1">
      <c r="A113" s="211"/>
      <c r="B113" s="211"/>
      <c r="C113" s="212"/>
      <c r="D113" s="211"/>
      <c r="E113" s="213"/>
      <c r="F113" s="213"/>
      <c r="G113" s="213"/>
      <c r="H113" s="213"/>
      <c r="I113" s="213"/>
      <c r="J113" s="214"/>
      <c r="K113" s="211"/>
      <c r="L113" s="211"/>
      <c r="M113" s="211"/>
      <c r="N113" s="211"/>
      <c r="O113" s="211"/>
      <c r="P113" s="211"/>
      <c r="Q113" s="230"/>
    </row>
    <row r="114" ht="15.75" customHeight="1">
      <c r="A114" s="211"/>
      <c r="B114" s="211"/>
      <c r="C114" s="212"/>
      <c r="D114" s="211"/>
      <c r="E114" s="213"/>
      <c r="F114" s="213"/>
      <c r="G114" s="213"/>
      <c r="H114" s="213"/>
      <c r="I114" s="213"/>
      <c r="J114" s="214"/>
      <c r="K114" s="211"/>
      <c r="L114" s="211"/>
      <c r="M114" s="211"/>
      <c r="N114" s="211"/>
      <c r="O114" s="211"/>
      <c r="P114" s="211"/>
      <c r="Q114" s="230"/>
    </row>
    <row r="115" ht="15.75" customHeight="1">
      <c r="A115" s="211"/>
      <c r="B115" s="211"/>
      <c r="C115" s="212"/>
      <c r="D115" s="211"/>
      <c r="E115" s="213"/>
      <c r="F115" s="213"/>
      <c r="G115" s="213"/>
      <c r="H115" s="213"/>
      <c r="I115" s="213"/>
      <c r="J115" s="214"/>
      <c r="K115" s="211"/>
      <c r="L115" s="211"/>
      <c r="M115" s="211"/>
      <c r="N115" s="211"/>
      <c r="O115" s="211"/>
      <c r="P115" s="211"/>
      <c r="Q115" s="230"/>
    </row>
    <row r="116" ht="15.75" customHeight="1">
      <c r="A116" s="211"/>
      <c r="B116" s="211"/>
      <c r="C116" s="212"/>
      <c r="D116" s="211"/>
      <c r="E116" s="213"/>
      <c r="F116" s="213"/>
      <c r="G116" s="213"/>
      <c r="H116" s="213"/>
      <c r="I116" s="213"/>
      <c r="J116" s="214"/>
      <c r="K116" s="211"/>
      <c r="L116" s="211"/>
      <c r="M116" s="211"/>
      <c r="N116" s="211"/>
      <c r="O116" s="211"/>
      <c r="P116" s="211"/>
      <c r="Q116" s="230"/>
    </row>
    <row r="117" ht="15.75" customHeight="1">
      <c r="A117" s="211"/>
      <c r="B117" s="211"/>
      <c r="C117" s="212"/>
      <c r="D117" s="211"/>
      <c r="E117" s="213"/>
      <c r="F117" s="213"/>
      <c r="G117" s="213"/>
      <c r="H117" s="213"/>
      <c r="I117" s="213"/>
      <c r="J117" s="214"/>
      <c r="K117" s="211"/>
      <c r="L117" s="211"/>
      <c r="M117" s="211"/>
      <c r="N117" s="211"/>
      <c r="O117" s="211"/>
      <c r="P117" s="211"/>
      <c r="Q117" s="230"/>
    </row>
    <row r="118" ht="15.75" customHeight="1">
      <c r="A118" s="211"/>
      <c r="B118" s="211"/>
      <c r="C118" s="212"/>
      <c r="D118" s="211"/>
      <c r="E118" s="213"/>
      <c r="F118" s="213"/>
      <c r="G118" s="213"/>
      <c r="H118" s="213"/>
      <c r="I118" s="213"/>
      <c r="J118" s="214"/>
      <c r="K118" s="211"/>
      <c r="L118" s="211"/>
      <c r="M118" s="211"/>
      <c r="N118" s="211"/>
      <c r="O118" s="211"/>
      <c r="P118" s="211"/>
      <c r="Q118" s="230"/>
    </row>
    <row r="119" ht="15.75" customHeight="1">
      <c r="A119" s="211"/>
      <c r="B119" s="211"/>
      <c r="C119" s="212"/>
      <c r="D119" s="211"/>
      <c r="E119" s="213"/>
      <c r="F119" s="213"/>
      <c r="G119" s="213"/>
      <c r="H119" s="213"/>
      <c r="I119" s="213"/>
      <c r="J119" s="214"/>
      <c r="K119" s="211"/>
      <c r="L119" s="211"/>
      <c r="M119" s="211"/>
      <c r="N119" s="211"/>
      <c r="O119" s="211"/>
      <c r="P119" s="211"/>
      <c r="Q119" s="230"/>
    </row>
    <row r="120" ht="15.75" customHeight="1">
      <c r="A120" s="211"/>
      <c r="B120" s="211"/>
      <c r="C120" s="212"/>
      <c r="D120" s="211"/>
      <c r="E120" s="213"/>
      <c r="F120" s="211"/>
      <c r="G120" s="213"/>
      <c r="H120" s="213"/>
      <c r="I120" s="213"/>
      <c r="J120" s="214"/>
      <c r="K120" s="211"/>
      <c r="L120" s="211"/>
      <c r="M120" s="211"/>
      <c r="N120" s="211"/>
      <c r="O120" s="211"/>
      <c r="P120" s="211"/>
      <c r="Q120" s="230"/>
    </row>
    <row r="121" ht="15.75" customHeight="1">
      <c r="A121" s="211"/>
      <c r="B121" s="211"/>
      <c r="C121" s="212"/>
      <c r="D121" s="211"/>
      <c r="E121" s="213"/>
      <c r="F121" s="213"/>
      <c r="G121" s="213"/>
      <c r="H121" s="213"/>
      <c r="I121" s="213"/>
      <c r="J121" s="214"/>
      <c r="K121" s="211"/>
      <c r="L121" s="211"/>
      <c r="M121" s="211"/>
      <c r="N121" s="211"/>
      <c r="O121" s="211"/>
      <c r="P121" s="211"/>
      <c r="Q121" s="230"/>
    </row>
    <row r="122" ht="15.75" customHeight="1">
      <c r="A122" s="211"/>
      <c r="B122" s="211"/>
      <c r="C122" s="212"/>
      <c r="D122" s="211"/>
      <c r="E122" s="213"/>
      <c r="F122" s="213"/>
      <c r="G122" s="213"/>
      <c r="H122" s="213"/>
      <c r="I122" s="213"/>
      <c r="J122" s="214"/>
      <c r="K122" s="211"/>
      <c r="L122" s="211"/>
      <c r="M122" s="211"/>
      <c r="N122" s="211"/>
      <c r="O122" s="211"/>
      <c r="P122" s="211"/>
      <c r="Q122" s="230"/>
    </row>
    <row r="123" ht="15.75" customHeight="1">
      <c r="A123" s="211"/>
      <c r="B123" s="211"/>
      <c r="C123" s="212"/>
      <c r="D123" s="211"/>
      <c r="E123" s="213"/>
      <c r="F123" s="213"/>
      <c r="G123" s="213"/>
      <c r="H123" s="213"/>
      <c r="I123" s="213"/>
      <c r="J123" s="214"/>
      <c r="K123" s="211"/>
      <c r="L123" s="211"/>
      <c r="M123" s="211"/>
      <c r="N123" s="211"/>
      <c r="O123" s="211"/>
      <c r="P123" s="211"/>
      <c r="Q123" s="230"/>
    </row>
    <row r="124" ht="15.75" customHeight="1">
      <c r="A124" s="211"/>
      <c r="B124" s="211"/>
      <c r="C124" s="212"/>
      <c r="D124" s="211"/>
      <c r="E124" s="213"/>
      <c r="F124" s="213"/>
      <c r="G124" s="213"/>
      <c r="H124" s="213"/>
      <c r="I124" s="213"/>
      <c r="J124" s="214"/>
      <c r="K124" s="211"/>
      <c r="L124" s="211"/>
      <c r="M124" s="211"/>
      <c r="N124" s="211"/>
      <c r="O124" s="211"/>
      <c r="P124" s="211"/>
      <c r="Q124" s="230"/>
    </row>
    <row r="125" ht="15.75" customHeight="1">
      <c r="A125" s="211"/>
      <c r="B125" s="211"/>
      <c r="C125" s="212"/>
      <c r="D125" s="211"/>
      <c r="E125" s="213"/>
      <c r="F125" s="213"/>
      <c r="G125" s="213"/>
      <c r="H125" s="213"/>
      <c r="I125" s="213"/>
      <c r="J125" s="214"/>
      <c r="K125" s="211"/>
      <c r="L125" s="211"/>
      <c r="M125" s="211"/>
      <c r="N125" s="211"/>
      <c r="O125" s="211"/>
      <c r="P125" s="211"/>
      <c r="Q125" s="230"/>
    </row>
    <row r="126" ht="15.75" customHeight="1">
      <c r="A126" s="211"/>
      <c r="B126" s="211"/>
      <c r="C126" s="212"/>
      <c r="D126" s="211"/>
      <c r="E126" s="211"/>
      <c r="F126" s="211"/>
      <c r="G126" s="213"/>
      <c r="H126" s="213"/>
      <c r="I126" s="213"/>
      <c r="J126" s="214"/>
      <c r="K126" s="211"/>
      <c r="L126" s="211"/>
      <c r="M126" s="211"/>
      <c r="N126" s="211"/>
      <c r="O126" s="211"/>
      <c r="P126" s="211"/>
      <c r="Q126" s="230"/>
    </row>
    <row r="127" ht="15.75" customHeight="1">
      <c r="A127" s="211"/>
      <c r="B127" s="211"/>
      <c r="C127" s="212"/>
      <c r="D127" s="211"/>
      <c r="E127" s="213"/>
      <c r="F127" s="213"/>
      <c r="G127" s="213"/>
      <c r="H127" s="213"/>
      <c r="I127" s="213"/>
      <c r="J127" s="214"/>
      <c r="K127" s="211"/>
      <c r="L127" s="211"/>
      <c r="M127" s="211"/>
      <c r="N127" s="211"/>
      <c r="O127" s="211"/>
      <c r="P127" s="211"/>
      <c r="Q127" s="230"/>
    </row>
    <row r="128" ht="15.75" customHeight="1">
      <c r="A128" s="211"/>
      <c r="B128" s="211"/>
      <c r="C128" s="212"/>
      <c r="D128" s="211"/>
      <c r="E128" s="213"/>
      <c r="F128" s="213"/>
      <c r="G128" s="213"/>
      <c r="H128" s="213"/>
      <c r="I128" s="213"/>
      <c r="J128" s="214"/>
      <c r="K128" s="211"/>
      <c r="L128" s="211"/>
      <c r="M128" s="211"/>
      <c r="N128" s="211"/>
      <c r="O128" s="211"/>
      <c r="P128" s="211"/>
      <c r="Q128" s="230"/>
    </row>
    <row r="129" ht="15.75" customHeight="1">
      <c r="A129" s="211"/>
      <c r="B129" s="211"/>
      <c r="C129" s="212"/>
      <c r="D129" s="211"/>
      <c r="E129" s="213"/>
      <c r="F129" s="213"/>
      <c r="G129" s="213"/>
      <c r="H129" s="213"/>
      <c r="I129" s="213"/>
      <c r="J129" s="214"/>
      <c r="K129" s="211"/>
      <c r="L129" s="211"/>
      <c r="M129" s="211"/>
      <c r="N129" s="211"/>
      <c r="O129" s="211"/>
      <c r="P129" s="211"/>
      <c r="Q129" s="230"/>
    </row>
    <row r="130" ht="15.75" customHeight="1">
      <c r="A130" s="211"/>
      <c r="B130" s="211"/>
      <c r="C130" s="212"/>
      <c r="D130" s="211"/>
      <c r="E130" s="213"/>
      <c r="F130" s="213"/>
      <c r="G130" s="213"/>
      <c r="H130" s="213"/>
      <c r="I130" s="213"/>
      <c r="J130" s="214"/>
      <c r="K130" s="211"/>
      <c r="L130" s="211"/>
      <c r="M130" s="211"/>
      <c r="N130" s="211"/>
      <c r="O130" s="211"/>
      <c r="P130" s="211"/>
      <c r="Q130" s="230"/>
    </row>
    <row r="131" ht="15.75" customHeight="1">
      <c r="A131" s="211"/>
      <c r="B131" s="211"/>
      <c r="C131" s="212"/>
      <c r="D131" s="211"/>
      <c r="E131" s="213"/>
      <c r="F131" s="213"/>
      <c r="G131" s="213"/>
      <c r="H131" s="213"/>
      <c r="I131" s="213"/>
      <c r="J131" s="214"/>
      <c r="K131" s="211"/>
      <c r="L131" s="211"/>
      <c r="M131" s="211"/>
      <c r="N131" s="211"/>
      <c r="O131" s="211"/>
      <c r="P131" s="211"/>
      <c r="Q131" s="230"/>
    </row>
    <row r="132" ht="15.75" customHeight="1">
      <c r="A132" s="211"/>
      <c r="B132" s="211"/>
      <c r="C132" s="212"/>
      <c r="D132" s="211"/>
      <c r="E132" s="213"/>
      <c r="F132" s="213"/>
      <c r="G132" s="213"/>
      <c r="H132" s="213"/>
      <c r="I132" s="213"/>
      <c r="J132" s="214"/>
      <c r="K132" s="211"/>
      <c r="L132" s="211"/>
      <c r="M132" s="211"/>
      <c r="N132" s="211"/>
      <c r="O132" s="211"/>
      <c r="P132" s="211"/>
      <c r="Q132" s="230"/>
    </row>
    <row r="133" ht="15.75" customHeight="1">
      <c r="A133" s="211"/>
      <c r="B133" s="211"/>
      <c r="C133" s="212"/>
      <c r="D133" s="211"/>
      <c r="E133" s="213"/>
      <c r="F133" s="213"/>
      <c r="G133" s="213"/>
      <c r="H133" s="213"/>
      <c r="I133" s="213"/>
      <c r="J133" s="214"/>
      <c r="K133" s="211"/>
      <c r="L133" s="211"/>
      <c r="M133" s="211"/>
      <c r="N133" s="211"/>
      <c r="O133" s="211"/>
      <c r="P133" s="211"/>
      <c r="Q133" s="230"/>
    </row>
    <row r="134" ht="15.75" customHeight="1">
      <c r="A134" s="211"/>
      <c r="B134" s="211"/>
      <c r="C134" s="212"/>
      <c r="D134" s="211"/>
      <c r="E134" s="213"/>
      <c r="F134" s="213"/>
      <c r="G134" s="213"/>
      <c r="H134" s="213"/>
      <c r="I134" s="213"/>
      <c r="J134" s="214"/>
      <c r="K134" s="211"/>
      <c r="L134" s="211"/>
      <c r="M134" s="211"/>
      <c r="N134" s="211"/>
      <c r="O134" s="211"/>
      <c r="P134" s="211"/>
      <c r="Q134" s="230"/>
    </row>
    <row r="135" ht="15.75" customHeight="1">
      <c r="A135" s="211"/>
      <c r="B135" s="211"/>
      <c r="C135" s="212"/>
      <c r="D135" s="211"/>
      <c r="E135" s="213"/>
      <c r="F135" s="213"/>
      <c r="G135" s="213"/>
      <c r="H135" s="213"/>
      <c r="I135" s="213"/>
      <c r="J135" s="214"/>
      <c r="K135" s="211"/>
      <c r="L135" s="211"/>
      <c r="M135" s="211"/>
      <c r="N135" s="211"/>
      <c r="O135" s="211"/>
      <c r="P135" s="211"/>
      <c r="Q135" s="230"/>
    </row>
    <row r="136" ht="15.75" customHeight="1">
      <c r="A136" s="211"/>
      <c r="B136" s="211"/>
      <c r="C136" s="212"/>
      <c r="D136" s="211"/>
      <c r="E136" s="213"/>
      <c r="F136" s="213"/>
      <c r="G136" s="213"/>
      <c r="H136" s="213"/>
      <c r="I136" s="213"/>
      <c r="J136" s="214"/>
      <c r="K136" s="211"/>
      <c r="L136" s="211"/>
      <c r="M136" s="211"/>
      <c r="N136" s="211"/>
      <c r="O136" s="211"/>
      <c r="P136" s="211"/>
      <c r="Q136" s="230"/>
    </row>
    <row r="137" ht="15.75" customHeight="1">
      <c r="A137" s="211"/>
      <c r="B137" s="211"/>
      <c r="C137" s="212"/>
      <c r="D137" s="211"/>
      <c r="E137" s="213"/>
      <c r="F137" s="213"/>
      <c r="G137" s="213"/>
      <c r="H137" s="213"/>
      <c r="I137" s="213"/>
      <c r="J137" s="214"/>
      <c r="K137" s="211"/>
      <c r="L137" s="211"/>
      <c r="M137" s="211"/>
      <c r="N137" s="211"/>
      <c r="O137" s="211"/>
      <c r="P137" s="211"/>
      <c r="Q137" s="230"/>
    </row>
    <row r="138" ht="15.75" customHeight="1">
      <c r="A138" s="211"/>
      <c r="B138" s="211"/>
      <c r="C138" s="212"/>
      <c r="D138" s="211"/>
      <c r="E138" s="211"/>
      <c r="F138" s="211"/>
      <c r="G138" s="213"/>
      <c r="H138" s="213"/>
      <c r="I138" s="213"/>
      <c r="J138" s="214"/>
      <c r="K138" s="211"/>
      <c r="L138" s="211"/>
      <c r="M138" s="211"/>
      <c r="N138" s="211"/>
      <c r="O138" s="211"/>
      <c r="P138" s="211"/>
      <c r="Q138" s="230"/>
    </row>
    <row r="139" ht="15.75" customHeight="1">
      <c r="A139" s="211"/>
      <c r="B139" s="211"/>
      <c r="C139" s="212"/>
      <c r="D139" s="211"/>
      <c r="E139" s="213"/>
      <c r="F139" s="213"/>
      <c r="G139" s="213"/>
      <c r="H139" s="213"/>
      <c r="I139" s="213"/>
      <c r="J139" s="214"/>
      <c r="K139" s="211"/>
      <c r="L139" s="211"/>
      <c r="M139" s="211"/>
      <c r="N139" s="211"/>
      <c r="O139" s="211"/>
      <c r="P139" s="211"/>
      <c r="Q139" s="230"/>
    </row>
    <row r="140" ht="15.75" customHeight="1">
      <c r="A140" s="211"/>
      <c r="B140" s="211"/>
      <c r="C140" s="212"/>
      <c r="D140" s="211"/>
      <c r="E140" s="213"/>
      <c r="F140" s="213"/>
      <c r="G140" s="213"/>
      <c r="H140" s="213"/>
      <c r="I140" s="213"/>
      <c r="J140" s="214"/>
      <c r="K140" s="211"/>
      <c r="L140" s="211"/>
      <c r="M140" s="211"/>
      <c r="N140" s="211"/>
      <c r="O140" s="211"/>
      <c r="P140" s="211"/>
      <c r="Q140" s="230"/>
    </row>
    <row r="141" ht="15.75" customHeight="1">
      <c r="A141" s="211"/>
      <c r="B141" s="211"/>
      <c r="C141" s="212"/>
      <c r="D141" s="211"/>
      <c r="E141" s="213"/>
      <c r="F141" s="213"/>
      <c r="G141" s="213"/>
      <c r="H141" s="213"/>
      <c r="I141" s="213"/>
      <c r="J141" s="214"/>
      <c r="K141" s="211"/>
      <c r="L141" s="211"/>
      <c r="M141" s="211"/>
      <c r="N141" s="211"/>
      <c r="O141" s="211"/>
      <c r="P141" s="211"/>
      <c r="Q141" s="230"/>
    </row>
    <row r="142" ht="15.75" customHeight="1">
      <c r="A142" s="211"/>
      <c r="B142" s="211"/>
      <c r="C142" s="212"/>
      <c r="D142" s="211"/>
      <c r="E142" s="213"/>
      <c r="F142" s="213"/>
      <c r="G142" s="213"/>
      <c r="H142" s="213"/>
      <c r="I142" s="213"/>
      <c r="J142" s="214"/>
      <c r="K142" s="211"/>
      <c r="L142" s="211"/>
      <c r="M142" s="211"/>
      <c r="N142" s="211"/>
      <c r="O142" s="211"/>
      <c r="P142" s="211"/>
      <c r="Q142" s="230"/>
    </row>
    <row r="143" ht="15.75" customHeight="1">
      <c r="A143" s="211"/>
      <c r="B143" s="211"/>
      <c r="C143" s="212"/>
      <c r="D143" s="211"/>
      <c r="E143" s="213"/>
      <c r="F143" s="213"/>
      <c r="G143" s="213"/>
      <c r="H143" s="213"/>
      <c r="I143" s="213"/>
      <c r="J143" s="214"/>
      <c r="K143" s="211"/>
      <c r="L143" s="211"/>
      <c r="M143" s="211"/>
      <c r="N143" s="211"/>
      <c r="O143" s="211"/>
      <c r="P143" s="211"/>
      <c r="Q143" s="230"/>
    </row>
    <row r="144" ht="15.75" customHeight="1">
      <c r="A144" s="211"/>
      <c r="B144" s="211"/>
      <c r="C144" s="212"/>
      <c r="D144" s="211"/>
      <c r="E144" s="213"/>
      <c r="F144" s="213"/>
      <c r="G144" s="213"/>
      <c r="H144" s="213"/>
      <c r="I144" s="213"/>
      <c r="J144" s="214"/>
      <c r="K144" s="211"/>
      <c r="L144" s="211"/>
      <c r="M144" s="211"/>
      <c r="N144" s="211"/>
      <c r="O144" s="211"/>
      <c r="P144" s="211"/>
      <c r="Q144" s="230"/>
    </row>
    <row r="145" ht="15.75" customHeight="1">
      <c r="A145" s="211"/>
      <c r="B145" s="211"/>
      <c r="C145" s="212"/>
      <c r="D145" s="211"/>
      <c r="E145" s="213"/>
      <c r="F145" s="211"/>
      <c r="G145" s="213"/>
      <c r="H145" s="213"/>
      <c r="I145" s="213"/>
      <c r="J145" s="214"/>
      <c r="K145" s="211"/>
      <c r="L145" s="211"/>
      <c r="M145" s="211"/>
      <c r="N145" s="211"/>
      <c r="O145" s="211"/>
      <c r="P145" s="211"/>
      <c r="Q145" s="230"/>
    </row>
    <row r="146" ht="15.75" customHeight="1">
      <c r="A146" s="211"/>
      <c r="B146" s="211"/>
      <c r="C146" s="212"/>
      <c r="D146" s="211"/>
      <c r="E146" s="213"/>
      <c r="F146" s="213"/>
      <c r="G146" s="213"/>
      <c r="H146" s="213"/>
      <c r="I146" s="213"/>
      <c r="J146" s="214"/>
      <c r="K146" s="211"/>
      <c r="L146" s="211"/>
      <c r="M146" s="211"/>
      <c r="N146" s="211"/>
      <c r="O146" s="211"/>
      <c r="P146" s="211"/>
      <c r="Q146" s="230"/>
    </row>
    <row r="147" ht="15.75" customHeight="1">
      <c r="A147" s="211"/>
      <c r="B147" s="211"/>
      <c r="C147" s="212"/>
      <c r="D147" s="211"/>
      <c r="E147" s="213"/>
      <c r="F147" s="213"/>
      <c r="G147" s="213"/>
      <c r="H147" s="213"/>
      <c r="I147" s="213"/>
      <c r="J147" s="214"/>
      <c r="K147" s="211"/>
      <c r="L147" s="211"/>
      <c r="M147" s="211"/>
      <c r="N147" s="211"/>
      <c r="O147" s="211"/>
      <c r="P147" s="211"/>
      <c r="Q147" s="230"/>
    </row>
    <row r="148" ht="15.75" customHeight="1">
      <c r="A148" s="211"/>
      <c r="B148" s="211"/>
      <c r="C148" s="212"/>
      <c r="D148" s="211"/>
      <c r="E148" s="213"/>
      <c r="F148" s="213"/>
      <c r="G148" s="213"/>
      <c r="H148" s="213"/>
      <c r="I148" s="213"/>
      <c r="J148" s="214"/>
      <c r="K148" s="211"/>
      <c r="L148" s="211"/>
      <c r="M148" s="211"/>
      <c r="N148" s="211"/>
      <c r="O148" s="211"/>
      <c r="P148" s="211"/>
      <c r="Q148" s="230"/>
    </row>
    <row r="149" ht="15.75" customHeight="1">
      <c r="A149" s="211"/>
      <c r="B149" s="211"/>
      <c r="C149" s="212"/>
      <c r="D149" s="211"/>
      <c r="E149" s="213"/>
      <c r="F149" s="213"/>
      <c r="G149" s="213"/>
      <c r="H149" s="213"/>
      <c r="I149" s="213"/>
      <c r="J149" s="214"/>
      <c r="K149" s="211"/>
      <c r="L149" s="211"/>
      <c r="M149" s="211"/>
      <c r="N149" s="211"/>
      <c r="O149" s="211"/>
      <c r="P149" s="211"/>
      <c r="Q149" s="230"/>
    </row>
    <row r="150" ht="15.75" customHeight="1">
      <c r="A150" s="211"/>
      <c r="B150" s="211"/>
      <c r="C150" s="212"/>
      <c r="D150" s="211"/>
      <c r="E150" s="213"/>
      <c r="F150" s="213"/>
      <c r="G150" s="213"/>
      <c r="H150" s="213"/>
      <c r="I150" s="213"/>
      <c r="J150" s="214"/>
      <c r="K150" s="211"/>
      <c r="L150" s="211"/>
      <c r="M150" s="211"/>
      <c r="N150" s="211"/>
      <c r="O150" s="211"/>
      <c r="P150" s="211"/>
      <c r="Q150" s="230"/>
    </row>
    <row r="151" ht="15.75" customHeight="1">
      <c r="A151" s="211"/>
      <c r="B151" s="211"/>
      <c r="C151" s="212"/>
      <c r="D151" s="211"/>
      <c r="E151" s="213"/>
      <c r="F151" s="213"/>
      <c r="G151" s="213"/>
      <c r="H151" s="213"/>
      <c r="I151" s="213"/>
      <c r="J151" s="214"/>
      <c r="K151" s="211"/>
      <c r="L151" s="211"/>
      <c r="M151" s="211"/>
      <c r="N151" s="211"/>
      <c r="O151" s="211"/>
      <c r="P151" s="211"/>
      <c r="Q151" s="230"/>
    </row>
    <row r="152" ht="15.75" customHeight="1">
      <c r="A152" s="211"/>
      <c r="B152" s="211"/>
      <c r="C152" s="212"/>
      <c r="D152" s="211"/>
      <c r="E152" s="211"/>
      <c r="F152" s="211"/>
      <c r="G152" s="213"/>
      <c r="H152" s="213"/>
      <c r="I152" s="213"/>
      <c r="J152" s="214"/>
      <c r="K152" s="211"/>
      <c r="L152" s="211"/>
      <c r="M152" s="211"/>
      <c r="N152" s="211"/>
      <c r="O152" s="211"/>
      <c r="P152" s="211"/>
      <c r="Q152" s="230"/>
    </row>
    <row r="153" ht="15.75" customHeight="1">
      <c r="A153" s="211"/>
      <c r="B153" s="211"/>
      <c r="C153" s="212"/>
      <c r="D153" s="211"/>
      <c r="E153" s="213"/>
      <c r="F153" s="213"/>
      <c r="G153" s="213"/>
      <c r="H153" s="213"/>
      <c r="I153" s="213"/>
      <c r="J153" s="214"/>
      <c r="K153" s="211"/>
      <c r="L153" s="211"/>
      <c r="M153" s="211"/>
      <c r="N153" s="211"/>
      <c r="O153" s="211"/>
      <c r="P153" s="211"/>
      <c r="Q153" s="230"/>
    </row>
    <row r="154" ht="15.75" customHeight="1">
      <c r="A154" s="211"/>
      <c r="B154" s="211"/>
      <c r="C154" s="212"/>
      <c r="D154" s="211"/>
      <c r="E154" s="211"/>
      <c r="F154" s="211"/>
      <c r="G154" s="213"/>
      <c r="H154" s="213"/>
      <c r="I154" s="213"/>
      <c r="J154" s="214"/>
      <c r="K154" s="211"/>
      <c r="L154" s="211"/>
      <c r="M154" s="211"/>
      <c r="N154" s="211"/>
      <c r="O154" s="211"/>
      <c r="P154" s="211"/>
      <c r="Q154" s="230"/>
    </row>
    <row r="155" ht="15.75" customHeight="1">
      <c r="A155" s="211"/>
      <c r="B155" s="211"/>
      <c r="C155" s="212"/>
      <c r="D155" s="211"/>
      <c r="E155" s="213"/>
      <c r="F155" s="213"/>
      <c r="G155" s="213"/>
      <c r="H155" s="213"/>
      <c r="I155" s="213"/>
      <c r="J155" s="214"/>
      <c r="K155" s="211"/>
      <c r="L155" s="211"/>
      <c r="M155" s="211"/>
      <c r="N155" s="211"/>
      <c r="O155" s="211"/>
      <c r="P155" s="211"/>
      <c r="Q155" s="230"/>
    </row>
    <row r="156" ht="15.75" customHeight="1">
      <c r="A156" s="211"/>
      <c r="B156" s="211"/>
      <c r="C156" s="212"/>
      <c r="D156" s="211"/>
      <c r="E156" s="213"/>
      <c r="F156" s="213"/>
      <c r="G156" s="213"/>
      <c r="H156" s="213"/>
      <c r="I156" s="213"/>
      <c r="J156" s="214"/>
      <c r="K156" s="211"/>
      <c r="L156" s="211"/>
      <c r="M156" s="211"/>
      <c r="N156" s="211"/>
      <c r="O156" s="211"/>
      <c r="P156" s="211"/>
      <c r="Q156" s="230"/>
    </row>
    <row r="157" ht="15.75" customHeight="1">
      <c r="A157" s="211"/>
      <c r="B157" s="211"/>
      <c r="C157" s="212"/>
      <c r="D157" s="211"/>
      <c r="E157" s="211"/>
      <c r="F157" s="211"/>
      <c r="G157" s="213"/>
      <c r="H157" s="213"/>
      <c r="I157" s="213"/>
      <c r="J157" s="214"/>
      <c r="K157" s="211"/>
      <c r="L157" s="211"/>
      <c r="M157" s="211"/>
      <c r="N157" s="211"/>
      <c r="O157" s="211"/>
      <c r="P157" s="211"/>
      <c r="Q157" s="230"/>
    </row>
    <row r="158" ht="15.75" customHeight="1">
      <c r="A158" s="211"/>
      <c r="B158" s="211"/>
      <c r="C158" s="212"/>
      <c r="D158" s="211"/>
      <c r="E158" s="213"/>
      <c r="F158" s="213"/>
      <c r="G158" s="213"/>
      <c r="H158" s="213"/>
      <c r="I158" s="213"/>
      <c r="J158" s="214"/>
      <c r="K158" s="211"/>
      <c r="L158" s="211"/>
      <c r="M158" s="211"/>
      <c r="N158" s="211"/>
      <c r="O158" s="211"/>
      <c r="P158" s="211"/>
      <c r="Q158" s="230"/>
    </row>
    <row r="159" ht="15.75" customHeight="1">
      <c r="A159" s="211"/>
      <c r="B159" s="211"/>
      <c r="C159" s="212"/>
      <c r="D159" s="211"/>
      <c r="E159" s="213"/>
      <c r="F159" s="213"/>
      <c r="G159" s="213"/>
      <c r="H159" s="213"/>
      <c r="I159" s="213"/>
      <c r="J159" s="214"/>
      <c r="K159" s="211"/>
      <c r="L159" s="211"/>
      <c r="M159" s="211"/>
      <c r="N159" s="211"/>
      <c r="O159" s="211"/>
      <c r="P159" s="211"/>
      <c r="Q159" s="230"/>
    </row>
    <row r="160" ht="15.75" customHeight="1">
      <c r="A160" s="211"/>
      <c r="B160" s="211"/>
      <c r="C160" s="212"/>
      <c r="D160" s="211"/>
      <c r="E160" s="213"/>
      <c r="F160" s="213"/>
      <c r="G160" s="213"/>
      <c r="H160" s="213"/>
      <c r="I160" s="213"/>
      <c r="J160" s="214"/>
      <c r="K160" s="211"/>
      <c r="L160" s="211"/>
      <c r="M160" s="211"/>
      <c r="N160" s="211"/>
      <c r="O160" s="211"/>
      <c r="P160" s="211"/>
      <c r="Q160" s="230"/>
    </row>
    <row r="161" ht="15.75" customHeight="1">
      <c r="A161" s="211"/>
      <c r="B161" s="211"/>
      <c r="C161" s="212"/>
      <c r="D161" s="211"/>
      <c r="E161" s="213"/>
      <c r="F161" s="213"/>
      <c r="G161" s="213"/>
      <c r="H161" s="213"/>
      <c r="I161" s="213"/>
      <c r="J161" s="214"/>
      <c r="K161" s="211"/>
      <c r="L161" s="211"/>
      <c r="M161" s="211"/>
      <c r="N161" s="211"/>
      <c r="O161" s="211"/>
      <c r="P161" s="211"/>
      <c r="Q161" s="230"/>
    </row>
    <row r="162" ht="15.75" customHeight="1">
      <c r="A162" s="211"/>
      <c r="B162" s="211"/>
      <c r="C162" s="212"/>
      <c r="D162" s="211"/>
      <c r="E162" s="213"/>
      <c r="F162" s="213"/>
      <c r="G162" s="213"/>
      <c r="H162" s="213"/>
      <c r="I162" s="213"/>
      <c r="J162" s="214"/>
      <c r="K162" s="211"/>
      <c r="L162" s="211"/>
      <c r="M162" s="211"/>
      <c r="N162" s="211"/>
      <c r="O162" s="211"/>
      <c r="P162" s="211"/>
      <c r="Q162" s="230"/>
    </row>
    <row r="163" ht="15.75" customHeight="1">
      <c r="A163" s="211"/>
      <c r="B163" s="211"/>
      <c r="C163" s="212"/>
      <c r="D163" s="211"/>
      <c r="E163" s="213"/>
      <c r="F163" s="211"/>
      <c r="G163" s="213"/>
      <c r="H163" s="213"/>
      <c r="I163" s="213"/>
      <c r="J163" s="214"/>
      <c r="K163" s="211"/>
      <c r="L163" s="211"/>
      <c r="M163" s="211"/>
      <c r="N163" s="211"/>
      <c r="O163" s="211"/>
      <c r="P163" s="211"/>
      <c r="Q163" s="230"/>
    </row>
    <row r="164" ht="15.75" customHeight="1">
      <c r="A164" s="211"/>
      <c r="B164" s="211"/>
      <c r="C164" s="212"/>
      <c r="D164" s="211"/>
      <c r="E164" s="213"/>
      <c r="F164" s="213"/>
      <c r="G164" s="213"/>
      <c r="H164" s="213"/>
      <c r="I164" s="213"/>
      <c r="J164" s="214"/>
      <c r="K164" s="211"/>
      <c r="L164" s="211"/>
      <c r="M164" s="211"/>
      <c r="N164" s="211"/>
      <c r="O164" s="211"/>
      <c r="P164" s="211"/>
      <c r="Q164" s="230"/>
    </row>
    <row r="165" ht="15.75" customHeight="1">
      <c r="A165" s="211"/>
      <c r="B165" s="211"/>
      <c r="C165" s="212"/>
      <c r="D165" s="211"/>
      <c r="E165" s="213"/>
      <c r="F165" s="213"/>
      <c r="G165" s="213"/>
      <c r="H165" s="213"/>
      <c r="I165" s="213"/>
      <c r="J165" s="214"/>
      <c r="K165" s="211"/>
      <c r="L165" s="211"/>
      <c r="M165" s="211"/>
      <c r="N165" s="211"/>
      <c r="O165" s="211"/>
      <c r="P165" s="211"/>
      <c r="Q165" s="230"/>
    </row>
    <row r="166" ht="15.75" customHeight="1">
      <c r="A166" s="211"/>
      <c r="B166" s="211"/>
      <c r="C166" s="212"/>
      <c r="D166" s="211"/>
      <c r="E166" s="213"/>
      <c r="F166" s="213"/>
      <c r="G166" s="213"/>
      <c r="H166" s="213"/>
      <c r="I166" s="213"/>
      <c r="J166" s="214"/>
      <c r="K166" s="211"/>
      <c r="L166" s="211"/>
      <c r="M166" s="211"/>
      <c r="N166" s="211"/>
      <c r="O166" s="211"/>
      <c r="P166" s="211"/>
      <c r="Q166" s="230"/>
    </row>
    <row r="167" ht="15.75" customHeight="1">
      <c r="A167" s="211"/>
      <c r="B167" s="211"/>
      <c r="C167" s="212"/>
      <c r="D167" s="211"/>
      <c r="E167" s="213"/>
      <c r="F167" s="213"/>
      <c r="G167" s="213"/>
      <c r="H167" s="213"/>
      <c r="I167" s="213"/>
      <c r="J167" s="214"/>
      <c r="K167" s="211"/>
      <c r="L167" s="211"/>
      <c r="M167" s="211"/>
      <c r="N167" s="211"/>
      <c r="O167" s="211"/>
      <c r="P167" s="211"/>
      <c r="Q167" s="230"/>
    </row>
    <row r="168" ht="15.75" customHeight="1">
      <c r="A168" s="211"/>
      <c r="B168" s="211"/>
      <c r="C168" s="212"/>
      <c r="D168" s="211"/>
      <c r="E168" s="213"/>
      <c r="F168" s="213"/>
      <c r="G168" s="213"/>
      <c r="H168" s="213"/>
      <c r="I168" s="213"/>
      <c r="J168" s="214"/>
      <c r="K168" s="211"/>
      <c r="L168" s="211"/>
      <c r="M168" s="211"/>
      <c r="N168" s="211"/>
      <c r="O168" s="211"/>
      <c r="P168" s="211"/>
      <c r="Q168" s="230"/>
    </row>
    <row r="169" ht="15.75" customHeight="1">
      <c r="A169" s="211"/>
      <c r="B169" s="211"/>
      <c r="C169" s="212"/>
      <c r="D169" s="211"/>
      <c r="E169" s="213"/>
      <c r="F169" s="213"/>
      <c r="G169" s="213"/>
      <c r="H169" s="213"/>
      <c r="I169" s="213"/>
      <c r="J169" s="214"/>
      <c r="K169" s="211"/>
      <c r="L169" s="211"/>
      <c r="M169" s="211"/>
      <c r="N169" s="211"/>
      <c r="O169" s="211"/>
      <c r="P169" s="211"/>
      <c r="Q169" s="230"/>
    </row>
    <row r="170" ht="15.75" customHeight="1">
      <c r="A170" s="211"/>
      <c r="B170" s="211"/>
      <c r="C170" s="212"/>
      <c r="D170" s="211"/>
      <c r="E170" s="213"/>
      <c r="F170" s="213"/>
      <c r="G170" s="213"/>
      <c r="H170" s="213"/>
      <c r="I170" s="213"/>
      <c r="J170" s="214"/>
      <c r="K170" s="211"/>
      <c r="L170" s="211"/>
      <c r="M170" s="211"/>
      <c r="N170" s="211"/>
      <c r="O170" s="211"/>
      <c r="P170" s="211"/>
      <c r="Q170" s="230"/>
    </row>
    <row r="171" ht="15.75" customHeight="1">
      <c r="A171" s="211"/>
      <c r="B171" s="211"/>
      <c r="C171" s="212"/>
      <c r="D171" s="211"/>
      <c r="E171" s="213"/>
      <c r="F171" s="213"/>
      <c r="G171" s="213"/>
      <c r="H171" s="213"/>
      <c r="I171" s="213"/>
      <c r="J171" s="214"/>
      <c r="K171" s="211"/>
      <c r="L171" s="211"/>
      <c r="M171" s="211"/>
      <c r="N171" s="211"/>
      <c r="O171" s="211"/>
      <c r="P171" s="211"/>
      <c r="Q171" s="230"/>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963A8EE-9132-40B9-8ED3-A616DC53539A}" filter="1" showAutoFilter="1">
      <autoFilter ref="$A$1:$Q$171">
        <filterColumn colId="16">
          <filters blank="1">
            <filter val="0"/>
          </filters>
        </filterColumn>
        <filterColumn colId="15">
          <filters blank="1">
            <filter val="Geleneksel"/>
          </filters>
        </filterColumn>
        <filterColumn colId="9">
          <filters blank="1">
            <filter val="37%"/>
            <filter val="47%"/>
            <filter val="67%"/>
            <filter val="88%"/>
            <filter val="95%"/>
            <filter val="94%"/>
            <filter val="82%"/>
            <filter val="81%"/>
            <filter val="91%"/>
            <filter val="5%"/>
            <filter val="3%"/>
            <filter val="1%"/>
            <filter val="0%"/>
            <filter val="29%"/>
          </filters>
        </filterColumn>
      </autoFilter>
      <extLst>
        <ext uri="GoogleSheetsCustomDataVersion1">
          <go:sheetsCustomData xmlns:go="http://customooxmlschemas.google.com/" filterViewId="536586221"/>
        </ext>
      </extLst>
    </customSheetView>
  </customSheetViews>
  <conditionalFormatting sqref="C1:C171">
    <cfRule type="cellIs" dxfId="0" priority="1" operator="equal">
      <formula>"TRUE"</formula>
    </cfRule>
  </conditionalFormatting>
  <conditionalFormatting sqref="C1:C171">
    <cfRule type="cellIs" dxfId="1" priority="2" operator="equal">
      <formula>"FALSE"</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18.2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1322</v>
      </c>
      <c r="L1" s="199" t="s">
        <v>1321</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196" t="s">
        <v>7356</v>
      </c>
      <c r="B2" s="196" t="s">
        <v>7357</v>
      </c>
      <c r="C2" s="196" t="str">
        <f>VLOOKUP(A2,'import Bartın-Çankırı-Kastamonu'!A:Q,3,0)</f>
        <v>DOĞRU</v>
      </c>
      <c r="D2" s="196" t="s">
        <v>1385</v>
      </c>
      <c r="E2" s="196">
        <f>VLOOKUP(A2,'import Bartın-Çankırı-Kastamonu'!A:Q,5,0)</f>
        <v>2736</v>
      </c>
      <c r="F2" s="196">
        <f>VLOOKUP(A2,'import Bartın-Çankırı-Kastamonu'!A:Q,6,0)</f>
        <v>257</v>
      </c>
      <c r="G2" s="196">
        <f>VLOOKUP(A2,'import Bartın-Çankırı-Kastamonu'!A:Q,7,0)</f>
        <v>0</v>
      </c>
      <c r="H2" s="196">
        <f>VLOOKUP(A2,'import Bartın-Çankırı-Kastamonu'!A:Q,8,0)</f>
        <v>26</v>
      </c>
      <c r="I2" s="196">
        <f>VLOOKUP(A2,'import Bartın-Çankırı-Kastamonu'!A:Q,9,0)</f>
        <v>26</v>
      </c>
      <c r="J2" s="205">
        <f>VLOOKUP(A2,'import Bartın-Çankırı-Kastamonu'!A:Q,10,0)</f>
        <v>0</v>
      </c>
      <c r="K2" s="196">
        <v>5.444157813E9</v>
      </c>
      <c r="L2" s="196" t="s">
        <v>7358</v>
      </c>
      <c r="M2" s="196" t="s">
        <v>1350</v>
      </c>
      <c r="N2" s="196" t="s">
        <v>3764</v>
      </c>
      <c r="O2" s="196" t="s">
        <v>7359</v>
      </c>
      <c r="P2" s="206" t="str">
        <f>VLOOKUP(A2,'import Bartın-Çankırı-Kastamonu'!A:Q,16,0)</f>
        <v>Geleneksel</v>
      </c>
      <c r="Q2" s="1" t="b">
        <v>0</v>
      </c>
      <c r="R2" s="1" t="s">
        <v>38</v>
      </c>
      <c r="S2" s="1" t="s">
        <v>404</v>
      </c>
      <c r="T2" s="207"/>
      <c r="V2" s="208">
        <v>44596.0</v>
      </c>
      <c r="W2" s="208">
        <v>44599.0</v>
      </c>
      <c r="X2" s="1"/>
      <c r="Y2" s="1" t="s">
        <v>1353</v>
      </c>
      <c r="Z2" s="208">
        <v>44596.0</v>
      </c>
      <c r="AA2" s="1"/>
      <c r="AB2" s="208"/>
      <c r="AC2" s="1"/>
      <c r="AD2" s="208"/>
      <c r="AE2" s="1"/>
      <c r="AF2" s="208"/>
      <c r="AG2" s="1"/>
      <c r="AH2" s="208"/>
      <c r="AI2" s="1" t="s">
        <v>404</v>
      </c>
      <c r="AJ2" s="1"/>
      <c r="AK2" s="1"/>
      <c r="AL2" s="1"/>
      <c r="AM2" s="1"/>
    </row>
    <row r="3" ht="15.75" customHeight="1">
      <c r="A3" s="196" t="s">
        <v>7360</v>
      </c>
      <c r="B3" s="196" t="s">
        <v>7361</v>
      </c>
      <c r="C3" s="196" t="str">
        <f>VLOOKUP(A3,'import Bartın-Çankırı-Kastamonu'!A:Q,3,0)</f>
        <v>YANLIŞ</v>
      </c>
      <c r="D3" s="196" t="s">
        <v>1364</v>
      </c>
      <c r="E3" s="196">
        <f>VLOOKUP(A3,'import Bartın-Çankırı-Kastamonu'!A:Q,5,0)</f>
        <v>389</v>
      </c>
      <c r="F3" s="196" t="str">
        <f>VLOOKUP(A3,'import Bartın-Çankırı-Kastamonu'!A:Q,6,0)</f>
        <v/>
      </c>
      <c r="G3" s="196">
        <f>VLOOKUP(A3,'import Bartın-Çankırı-Kastamonu'!A:Q,7,0)</f>
        <v>0</v>
      </c>
      <c r="H3" s="196">
        <f>VLOOKUP(A3,'import Bartın-Çankırı-Kastamonu'!A:Q,8,0)</f>
        <v>11</v>
      </c>
      <c r="I3" s="196">
        <f>VLOOKUP(A3,'import Bartın-Çankırı-Kastamonu'!A:Q,9,0)</f>
        <v>11</v>
      </c>
      <c r="J3" s="205">
        <f>VLOOKUP(A3,'import Bartın-Çankırı-Kastamonu'!A:Q,10,0)</f>
        <v>0</v>
      </c>
      <c r="K3" s="196">
        <v>5.365909154E9</v>
      </c>
      <c r="L3" s="196" t="s">
        <v>7362</v>
      </c>
      <c r="M3" s="196" t="s">
        <v>1350</v>
      </c>
      <c r="N3" s="196" t="s">
        <v>7363</v>
      </c>
      <c r="O3" s="196" t="s">
        <v>7364</v>
      </c>
      <c r="P3" s="206" t="str">
        <f>VLOOKUP(A3,'import Bartın-Çankırı-Kastamonu'!A:Q,16,0)</f>
        <v>Geleneksel</v>
      </c>
      <c r="Q3" s="1" t="b">
        <v>0</v>
      </c>
      <c r="R3" s="1"/>
      <c r="S3" s="1"/>
      <c r="T3" s="29"/>
      <c r="V3" s="208"/>
      <c r="W3" s="208"/>
      <c r="X3" s="1"/>
      <c r="Y3" s="1"/>
      <c r="Z3" s="208"/>
      <c r="AA3" s="1"/>
      <c r="AB3" s="208"/>
      <c r="AC3" s="1"/>
      <c r="AD3" s="208"/>
      <c r="AE3" s="1"/>
      <c r="AF3" s="208"/>
      <c r="AG3" s="1"/>
      <c r="AH3" s="208"/>
      <c r="AI3" s="1"/>
      <c r="AJ3" s="1"/>
      <c r="AK3" s="1"/>
      <c r="AL3" s="1"/>
      <c r="AM3" s="1"/>
    </row>
    <row r="4" ht="15.75" customHeight="1">
      <c r="A4" s="196" t="s">
        <v>7365</v>
      </c>
      <c r="B4" s="196" t="s">
        <v>7366</v>
      </c>
      <c r="C4" s="196" t="str">
        <f>VLOOKUP(A4,'import Bartın-Çankırı-Kastamonu'!A:Q,3,0)</f>
        <v>DOĞRU</v>
      </c>
      <c r="D4" s="196" t="s">
        <v>1364</v>
      </c>
      <c r="E4" s="196">
        <f>VLOOKUP(A4,'import Bartın-Çankırı-Kastamonu'!A:Q,5,0)</f>
        <v>1044</v>
      </c>
      <c r="F4" s="196">
        <f>VLOOKUP(A4,'import Bartın-Çankırı-Kastamonu'!A:Q,6,0)</f>
        <v>76</v>
      </c>
      <c r="G4" s="196">
        <f>VLOOKUP(A4,'import Bartın-Çankırı-Kastamonu'!A:Q,7,0)</f>
        <v>9</v>
      </c>
      <c r="H4" s="196">
        <f>VLOOKUP(A4,'import Bartın-Çankırı-Kastamonu'!A:Q,8,0)</f>
        <v>24</v>
      </c>
      <c r="I4" s="196">
        <f>VLOOKUP(A4,'import Bartın-Çankırı-Kastamonu'!A:Q,9,0)</f>
        <v>33</v>
      </c>
      <c r="J4" s="205">
        <f>VLOOKUP(A4,'import Bartın-Çankırı-Kastamonu'!A:Q,10,0)</f>
        <v>0.27</v>
      </c>
      <c r="K4" s="196">
        <v>5.344547614E9</v>
      </c>
      <c r="L4" s="196" t="s">
        <v>7367</v>
      </c>
      <c r="M4" s="196" t="s">
        <v>1350</v>
      </c>
      <c r="N4" s="196" t="s">
        <v>4267</v>
      </c>
      <c r="O4" s="196" t="s">
        <v>7368</v>
      </c>
      <c r="P4" s="206" t="str">
        <f>VLOOKUP(A4,'import Bartın-Çankırı-Kastamonu'!A:Q,16,0)</f>
        <v>Geleneksel</v>
      </c>
      <c r="Q4" s="1" t="b">
        <v>0</v>
      </c>
      <c r="R4" s="1"/>
      <c r="S4" s="1"/>
      <c r="T4" s="29"/>
      <c r="V4" s="208"/>
      <c r="W4" s="208"/>
      <c r="X4" s="1"/>
      <c r="Y4" s="1"/>
      <c r="Z4" s="208"/>
      <c r="AA4" s="1"/>
      <c r="AB4" s="208"/>
      <c r="AC4" s="1"/>
      <c r="AD4" s="208"/>
      <c r="AE4" s="1"/>
      <c r="AF4" s="208"/>
      <c r="AG4" s="1"/>
      <c r="AH4" s="208"/>
      <c r="AI4" s="1"/>
      <c r="AJ4" s="1"/>
      <c r="AK4" s="1"/>
      <c r="AL4" s="1"/>
      <c r="AM4" s="1"/>
    </row>
    <row r="5" ht="15.75" customHeight="1">
      <c r="A5" s="196" t="s">
        <v>7369</v>
      </c>
      <c r="B5" s="196" t="s">
        <v>7370</v>
      </c>
      <c r="C5" s="196" t="str">
        <f>VLOOKUP(A5,'import Bartın-Çankırı-Kastamonu'!A:Q,3,0)</f>
        <v>DOĞRU</v>
      </c>
      <c r="D5" s="196" t="s">
        <v>1364</v>
      </c>
      <c r="E5" s="196">
        <f>VLOOKUP(A5,'import Bartın-Çankırı-Kastamonu'!A:Q,5,0)</f>
        <v>698</v>
      </c>
      <c r="F5" s="196" t="str">
        <f>VLOOKUP(A5,'import Bartın-Çankırı-Kastamonu'!A:Q,6,0)</f>
        <v/>
      </c>
      <c r="G5" s="196">
        <f>VLOOKUP(A5,'import Bartın-Çankırı-Kastamonu'!A:Q,7,0)</f>
        <v>6</v>
      </c>
      <c r="H5" s="196">
        <f>VLOOKUP(A5,'import Bartın-Çankırı-Kastamonu'!A:Q,8,0)</f>
        <v>3</v>
      </c>
      <c r="I5" s="196">
        <f>VLOOKUP(A5,'import Bartın-Çankırı-Kastamonu'!A:Q,9,0)</f>
        <v>9</v>
      </c>
      <c r="J5" s="205">
        <f>VLOOKUP(A5,'import Bartın-Çankırı-Kastamonu'!A:Q,10,0)</f>
        <v>0.67</v>
      </c>
      <c r="K5" s="196">
        <v>5.422760334E9</v>
      </c>
      <c r="L5" s="196" t="s">
        <v>7371</v>
      </c>
      <c r="M5" s="196" t="s">
        <v>1350</v>
      </c>
      <c r="N5" s="196" t="s">
        <v>3984</v>
      </c>
      <c r="O5" s="196" t="s">
        <v>7372</v>
      </c>
      <c r="P5" s="206" t="str">
        <f>VLOOKUP(A5,'import Bartın-Çankırı-Kastamonu'!A:Q,16,0)</f>
        <v>Geleneksel</v>
      </c>
      <c r="Q5" s="1" t="b">
        <v>0</v>
      </c>
      <c r="R5" s="1"/>
      <c r="S5" s="1"/>
      <c r="T5" s="207"/>
      <c r="U5" s="1" t="s">
        <v>7373</v>
      </c>
      <c r="V5" s="208"/>
      <c r="W5" s="208"/>
      <c r="X5" s="1"/>
      <c r="Y5" s="1" t="s">
        <v>1506</v>
      </c>
      <c r="Z5" s="208">
        <v>44670.0</v>
      </c>
      <c r="AA5" s="1"/>
      <c r="AB5" s="208"/>
      <c r="AC5" s="1"/>
      <c r="AD5" s="208"/>
      <c r="AE5" s="1"/>
      <c r="AF5" s="208"/>
      <c r="AG5" s="1"/>
      <c r="AH5" s="208"/>
      <c r="AI5" s="1" t="s">
        <v>66</v>
      </c>
      <c r="AJ5" s="1"/>
      <c r="AK5" s="1"/>
      <c r="AL5" s="1"/>
      <c r="AM5" s="1"/>
    </row>
    <row r="6" ht="15.75" customHeight="1">
      <c r="A6" s="196" t="s">
        <v>7374</v>
      </c>
      <c r="B6" s="196" t="s">
        <v>7375</v>
      </c>
      <c r="C6" s="196" t="str">
        <f>VLOOKUP(A6,'import Bartın-Çankırı-Kastamonu'!A:Q,3,0)</f>
        <v>DOĞRU</v>
      </c>
      <c r="D6" s="196" t="s">
        <v>1385</v>
      </c>
      <c r="E6" s="196">
        <f>VLOOKUP(A6,'import Bartın-Çankırı-Kastamonu'!A:Q,5,0)</f>
        <v>91</v>
      </c>
      <c r="F6" s="196" t="str">
        <f>VLOOKUP(A6,'import Bartın-Çankırı-Kastamonu'!A:Q,6,0)</f>
        <v/>
      </c>
      <c r="G6" s="196">
        <f>VLOOKUP(A6,'import Bartın-Çankırı-Kastamonu'!A:Q,7,0)</f>
        <v>0</v>
      </c>
      <c r="H6" s="196">
        <f>VLOOKUP(A6,'import Bartın-Çankırı-Kastamonu'!A:Q,8,0)</f>
        <v>10</v>
      </c>
      <c r="I6" s="196">
        <f>VLOOKUP(A6,'import Bartın-Çankırı-Kastamonu'!A:Q,9,0)</f>
        <v>10</v>
      </c>
      <c r="J6" s="205">
        <f>VLOOKUP(A6,'import Bartın-Çankırı-Kastamonu'!A:Q,10,0)</f>
        <v>0</v>
      </c>
      <c r="K6" s="196">
        <v>5.324926637E9</v>
      </c>
      <c r="L6" s="196" t="s">
        <v>7376</v>
      </c>
      <c r="M6" s="196" t="s">
        <v>1350</v>
      </c>
      <c r="N6" s="196" t="s">
        <v>1699</v>
      </c>
      <c r="O6" s="196" t="s">
        <v>7377</v>
      </c>
      <c r="P6" s="206" t="str">
        <f>VLOOKUP(A6,'import Bartın-Çankırı-Kastamonu'!A:Q,16,0)</f>
        <v>Geleneksel</v>
      </c>
      <c r="Q6" s="1" t="b">
        <v>0</v>
      </c>
      <c r="R6" s="1"/>
      <c r="S6" s="1"/>
      <c r="T6" s="1"/>
      <c r="V6" s="208"/>
      <c r="W6" s="208"/>
      <c r="X6" s="1"/>
      <c r="Y6" s="1"/>
      <c r="Z6" s="208"/>
      <c r="AA6" s="1"/>
      <c r="AB6" s="208"/>
      <c r="AC6" s="1"/>
      <c r="AD6" s="208"/>
      <c r="AE6" s="1"/>
      <c r="AF6" s="208"/>
      <c r="AG6" s="1"/>
      <c r="AH6" s="208"/>
      <c r="AI6" s="1"/>
      <c r="AJ6" s="1"/>
      <c r="AK6" s="1"/>
      <c r="AL6" s="1"/>
      <c r="AM6" s="1"/>
    </row>
    <row r="7" ht="15.75" customHeight="1">
      <c r="A7" s="196" t="s">
        <v>7378</v>
      </c>
      <c r="B7" s="196" t="s">
        <v>7379</v>
      </c>
      <c r="C7" s="196" t="str">
        <f>VLOOKUP(A7,'import Bartın-Çankırı-Kastamonu'!A:Q,3,0)</f>
        <v>DOĞRU</v>
      </c>
      <c r="D7" s="196" t="s">
        <v>1385</v>
      </c>
      <c r="E7" s="196">
        <f>VLOOKUP(A7,'import Bartın-Çankırı-Kastamonu'!A:Q,5,0)</f>
        <v>198</v>
      </c>
      <c r="F7" s="196">
        <f>VLOOKUP(A7,'import Bartın-Çankırı-Kastamonu'!A:Q,6,0)</f>
        <v>4</v>
      </c>
      <c r="G7" s="196">
        <f>VLOOKUP(A7,'import Bartın-Çankırı-Kastamonu'!A:Q,7,0)</f>
        <v>0</v>
      </c>
      <c r="H7" s="196">
        <f>VLOOKUP(A7,'import Bartın-Çankırı-Kastamonu'!A:Q,8,0)</f>
        <v>26</v>
      </c>
      <c r="I7" s="196">
        <f>VLOOKUP(A7,'import Bartın-Çankırı-Kastamonu'!A:Q,9,0)</f>
        <v>26</v>
      </c>
      <c r="J7" s="205">
        <f>VLOOKUP(A7,'import Bartın-Çankırı-Kastamonu'!A:Q,10,0)</f>
        <v>0</v>
      </c>
      <c r="K7" s="196">
        <v>5.422714014E9</v>
      </c>
      <c r="L7" s="196" t="s">
        <v>7380</v>
      </c>
      <c r="M7" s="196" t="s">
        <v>1350</v>
      </c>
      <c r="N7" s="196" t="s">
        <v>7363</v>
      </c>
      <c r="O7" s="196" t="s">
        <v>7381</v>
      </c>
      <c r="P7" s="206" t="str">
        <f>VLOOKUP(A7,'import Bartın-Çankırı-Kastamonu'!A:Q,16,0)</f>
        <v>Geleneksel</v>
      </c>
      <c r="Q7" s="1" t="b">
        <v>0</v>
      </c>
      <c r="R7" s="1"/>
      <c r="S7" s="1"/>
      <c r="T7" s="1"/>
      <c r="V7" s="208"/>
      <c r="W7" s="208"/>
      <c r="X7" s="1"/>
      <c r="Y7" s="1"/>
      <c r="Z7" s="208"/>
      <c r="AA7" s="1"/>
      <c r="AB7" s="208"/>
      <c r="AC7" s="1"/>
      <c r="AD7" s="208"/>
      <c r="AE7" s="1"/>
      <c r="AF7" s="208"/>
      <c r="AG7" s="1"/>
      <c r="AH7" s="208"/>
      <c r="AI7" s="1"/>
      <c r="AJ7" s="1"/>
      <c r="AK7" s="1"/>
      <c r="AL7" s="1"/>
      <c r="AM7" s="1"/>
    </row>
    <row r="8" ht="15.75" customHeight="1">
      <c r="A8" s="196" t="s">
        <v>7382</v>
      </c>
      <c r="B8" s="196" t="s">
        <v>7383</v>
      </c>
      <c r="C8" s="196" t="str">
        <f>VLOOKUP(A8,'import Bartın-Çankırı-Kastamonu'!A:Q,3,0)</f>
        <v>DOĞRU</v>
      </c>
      <c r="D8" s="196" t="s">
        <v>1443</v>
      </c>
      <c r="E8" s="196">
        <f>VLOOKUP(A8,'import Bartın-Çankırı-Kastamonu'!A:Q,5,0)</f>
        <v>1103</v>
      </c>
      <c r="F8" s="196">
        <f>VLOOKUP(A8,'import Bartın-Çankırı-Kastamonu'!A:Q,6,0)</f>
        <v>2</v>
      </c>
      <c r="G8" s="196">
        <f>VLOOKUP(A8,'import Bartın-Çankırı-Kastamonu'!A:Q,7,0)</f>
        <v>0</v>
      </c>
      <c r="H8" s="196">
        <f>VLOOKUP(A8,'import Bartın-Çankırı-Kastamonu'!A:Q,8,0)</f>
        <v>30</v>
      </c>
      <c r="I8" s="196">
        <f>VLOOKUP(A8,'import Bartın-Çankırı-Kastamonu'!A:Q,9,0)</f>
        <v>30</v>
      </c>
      <c r="J8" s="205">
        <f>VLOOKUP(A8,'import Bartın-Çankırı-Kastamonu'!A:Q,10,0)</f>
        <v>0</v>
      </c>
      <c r="K8" s="196">
        <v>5.427822455E9</v>
      </c>
      <c r="L8" s="196" t="s">
        <v>7384</v>
      </c>
      <c r="M8" s="196" t="s">
        <v>1350</v>
      </c>
      <c r="N8" s="196" t="s">
        <v>1408</v>
      </c>
      <c r="O8" s="196" t="s">
        <v>7385</v>
      </c>
      <c r="P8" s="206" t="str">
        <f>VLOOKUP(A8,'import Bartın-Çankırı-Kastamonu'!A:Q,16,0)</f>
        <v>Geleneksel</v>
      </c>
      <c r="Q8" s="1" t="b">
        <v>0</v>
      </c>
      <c r="R8" s="1" t="s">
        <v>29</v>
      </c>
      <c r="S8" s="1"/>
      <c r="T8" s="207"/>
      <c r="U8" s="27" t="s">
        <v>7386</v>
      </c>
      <c r="V8" s="208"/>
      <c r="W8" s="208"/>
      <c r="X8" s="1"/>
      <c r="Y8" s="1" t="s">
        <v>1353</v>
      </c>
      <c r="Z8" s="208">
        <v>44602.0</v>
      </c>
      <c r="AA8" s="1"/>
      <c r="AB8" s="208"/>
      <c r="AC8" s="1"/>
      <c r="AD8" s="208"/>
      <c r="AE8" s="1"/>
      <c r="AF8" s="208"/>
      <c r="AG8" s="1"/>
      <c r="AH8" s="208"/>
      <c r="AI8" s="1" t="s">
        <v>128</v>
      </c>
      <c r="AJ8" s="1"/>
      <c r="AK8" s="1"/>
      <c r="AL8" s="1"/>
      <c r="AM8" s="1"/>
    </row>
    <row r="9" ht="15.75" customHeight="1">
      <c r="A9" s="196" t="s">
        <v>7387</v>
      </c>
      <c r="B9" s="196" t="s">
        <v>7388</v>
      </c>
      <c r="C9" s="196" t="str">
        <f>VLOOKUP(A9,'import Bartın-Çankırı-Kastamonu'!A:Q,3,0)</f>
        <v>DOĞRU</v>
      </c>
      <c r="D9" s="196" t="s">
        <v>1950</v>
      </c>
      <c r="E9" s="196">
        <f>VLOOKUP(A9,'import Bartın-Çankırı-Kastamonu'!A:Q,5,0)</f>
        <v>3804</v>
      </c>
      <c r="F9" s="196">
        <f>VLOOKUP(A9,'import Bartın-Çankırı-Kastamonu'!A:Q,6,0)</f>
        <v>205</v>
      </c>
      <c r="G9" s="196">
        <f>VLOOKUP(A9,'import Bartın-Çankırı-Kastamonu'!A:Q,7,0)</f>
        <v>2</v>
      </c>
      <c r="H9" s="196">
        <f>VLOOKUP(A9,'import Bartın-Çankırı-Kastamonu'!A:Q,8,0)</f>
        <v>124</v>
      </c>
      <c r="I9" s="196">
        <f>VLOOKUP(A9,'import Bartın-Çankırı-Kastamonu'!A:Q,9,0)</f>
        <v>126</v>
      </c>
      <c r="J9" s="205">
        <f>VLOOKUP(A9,'import Bartın-Çankırı-Kastamonu'!A:Q,10,0)</f>
        <v>0.02</v>
      </c>
      <c r="K9" s="196">
        <v>5.324022082E9</v>
      </c>
      <c r="L9" s="196" t="s">
        <v>7389</v>
      </c>
      <c r="M9" s="196" t="s">
        <v>1350</v>
      </c>
      <c r="N9" s="196" t="s">
        <v>4267</v>
      </c>
      <c r="O9" s="196" t="s">
        <v>7390</v>
      </c>
      <c r="P9" s="206" t="str">
        <f>VLOOKUP(A9,'import Bartın-Çankırı-Kastamonu'!A:Q,16,0)</f>
        <v>Geleneksel</v>
      </c>
      <c r="Q9" s="1" t="b">
        <v>0</v>
      </c>
      <c r="R9" s="1"/>
      <c r="S9" s="1"/>
      <c r="T9" s="1"/>
      <c r="V9" s="208"/>
      <c r="W9" s="208"/>
      <c r="X9" s="1"/>
      <c r="Y9" s="1"/>
      <c r="Z9" s="208"/>
      <c r="AA9" s="1"/>
      <c r="AB9" s="208"/>
      <c r="AC9" s="1"/>
      <c r="AD9" s="208"/>
      <c r="AE9" s="1"/>
      <c r="AF9" s="208"/>
      <c r="AG9" s="1"/>
      <c r="AH9" s="208"/>
      <c r="AI9" s="1"/>
      <c r="AJ9" s="1"/>
      <c r="AK9" s="1"/>
      <c r="AL9" s="1"/>
      <c r="AM9" s="1"/>
    </row>
    <row r="10" ht="15.75" customHeight="1">
      <c r="A10" s="196" t="s">
        <v>7391</v>
      </c>
      <c r="B10" s="196" t="s">
        <v>7392</v>
      </c>
      <c r="C10" s="196" t="str">
        <f>VLOOKUP(A10,'import Bartın-Çankırı-Kastamonu'!A:Q,3,0)</f>
        <v>DOĞRU</v>
      </c>
      <c r="D10" s="196" t="s">
        <v>1443</v>
      </c>
      <c r="E10" s="196">
        <f>VLOOKUP(A10,'import Bartın-Çankırı-Kastamonu'!A:Q,5,0)</f>
        <v>367</v>
      </c>
      <c r="F10" s="196">
        <f>VLOOKUP(A10,'import Bartın-Çankırı-Kastamonu'!A:Q,6,0)</f>
        <v>65</v>
      </c>
      <c r="G10" s="196">
        <f>VLOOKUP(A10,'import Bartın-Çankırı-Kastamonu'!A:Q,7,0)</f>
        <v>0</v>
      </c>
      <c r="H10" s="196">
        <f>VLOOKUP(A10,'import Bartın-Çankırı-Kastamonu'!A:Q,8,0)</f>
        <v>25</v>
      </c>
      <c r="I10" s="196">
        <f>VLOOKUP(A10,'import Bartın-Çankırı-Kastamonu'!A:Q,9,0)</f>
        <v>25</v>
      </c>
      <c r="J10" s="205">
        <f>VLOOKUP(A10,'import Bartın-Çankırı-Kastamonu'!A:Q,10,0)</f>
        <v>0</v>
      </c>
      <c r="K10" s="196">
        <v>5.013626614E9</v>
      </c>
      <c r="L10" s="196" t="s">
        <v>7393</v>
      </c>
      <c r="M10" s="196" t="s">
        <v>1350</v>
      </c>
      <c r="N10" s="196" t="s">
        <v>1408</v>
      </c>
      <c r="O10" s="196" t="s">
        <v>7394</v>
      </c>
      <c r="P10" s="206" t="str">
        <f>VLOOKUP(A10,'import Bartın-Çankırı-Kastamonu'!A:Q,16,0)</f>
        <v>Geleneksel</v>
      </c>
      <c r="Q10" s="1" t="b">
        <v>0</v>
      </c>
      <c r="R10" s="1"/>
      <c r="S10" s="1"/>
      <c r="T10" s="1"/>
      <c r="V10" s="208"/>
      <c r="W10" s="208"/>
      <c r="X10" s="1"/>
      <c r="Y10" s="1"/>
      <c r="Z10" s="208"/>
      <c r="AA10" s="1"/>
      <c r="AB10" s="208"/>
      <c r="AC10" s="1"/>
      <c r="AD10" s="208"/>
      <c r="AE10" s="1"/>
      <c r="AF10" s="208"/>
      <c r="AG10" s="1"/>
      <c r="AH10" s="208"/>
      <c r="AI10" s="1"/>
      <c r="AJ10" s="1"/>
      <c r="AK10" s="1"/>
      <c r="AL10" s="1"/>
      <c r="AM10" s="1"/>
    </row>
    <row r="11" ht="15.75" customHeight="1">
      <c r="A11" s="196" t="s">
        <v>7395</v>
      </c>
      <c r="B11" s="196" t="s">
        <v>7396</v>
      </c>
      <c r="C11" s="196" t="str">
        <f>VLOOKUP(A11,'import Bartın-Çankırı-Kastamonu'!A:Q,3,0)</f>
        <v>DOĞRU</v>
      </c>
      <c r="D11" s="196" t="s">
        <v>1443</v>
      </c>
      <c r="E11" s="196">
        <f>VLOOKUP(A11,'import Bartın-Çankırı-Kastamonu'!A:Q,5,0)</f>
        <v>22</v>
      </c>
      <c r="F11" s="196" t="str">
        <f>VLOOKUP(A11,'import Bartın-Çankırı-Kastamonu'!A:Q,6,0)</f>
        <v/>
      </c>
      <c r="G11" s="196">
        <f>VLOOKUP(A11,'import Bartın-Çankırı-Kastamonu'!A:Q,7,0)</f>
        <v>0</v>
      </c>
      <c r="H11" s="196">
        <f>VLOOKUP(A11,'import Bartın-Çankırı-Kastamonu'!A:Q,8,0)</f>
        <v>43</v>
      </c>
      <c r="I11" s="196">
        <f>VLOOKUP(A11,'import Bartın-Çankırı-Kastamonu'!A:Q,9,0)</f>
        <v>43</v>
      </c>
      <c r="J11" s="205">
        <f>VLOOKUP(A11,'import Bartın-Çankırı-Kastamonu'!A:Q,10,0)</f>
        <v>0</v>
      </c>
      <c r="K11" s="196">
        <v>5.541254394E9</v>
      </c>
      <c r="L11" s="196" t="s">
        <v>7397</v>
      </c>
      <c r="M11" s="196" t="s">
        <v>1350</v>
      </c>
      <c r="N11" s="196" t="s">
        <v>3984</v>
      </c>
      <c r="O11" s="196" t="s">
        <v>7398</v>
      </c>
      <c r="P11" s="206" t="str">
        <f>VLOOKUP(A11,'import Bartın-Çankırı-Kastamonu'!A:Q,16,0)</f>
        <v>Geleneksel</v>
      </c>
      <c r="Q11" s="1" t="b">
        <v>0</v>
      </c>
      <c r="R11" s="1" t="s">
        <v>38</v>
      </c>
      <c r="S11" s="1" t="s">
        <v>128</v>
      </c>
      <c r="T11" s="207"/>
      <c r="V11" s="208">
        <v>44602.0</v>
      </c>
      <c r="W11" s="208">
        <v>44603.0</v>
      </c>
      <c r="X11" s="1"/>
      <c r="Y11" s="1" t="s">
        <v>1353</v>
      </c>
      <c r="Z11" s="208">
        <v>44602.0</v>
      </c>
      <c r="AA11" s="1"/>
      <c r="AB11" s="208"/>
      <c r="AC11" s="1"/>
      <c r="AD11" s="208"/>
      <c r="AE11" s="1"/>
      <c r="AF11" s="208"/>
      <c r="AG11" s="1"/>
      <c r="AH11" s="208"/>
      <c r="AI11" s="1" t="s">
        <v>128</v>
      </c>
      <c r="AJ11" s="1"/>
      <c r="AK11" s="1"/>
      <c r="AL11" s="1"/>
      <c r="AM11" s="1"/>
    </row>
    <row r="12" ht="15.75" customHeight="1">
      <c r="A12" s="196" t="s">
        <v>3928</v>
      </c>
      <c r="B12" s="196" t="s">
        <v>3929</v>
      </c>
      <c r="C12" s="196" t="str">
        <f>VLOOKUP(A12,'import Bartın-Çankırı-Kastamonu'!A:Q,3,0)</f>
        <v>YANLIŞ</v>
      </c>
      <c r="D12" s="196" t="s">
        <v>1443</v>
      </c>
      <c r="E12" s="196">
        <f>VLOOKUP(A12,'import Bartın-Çankırı-Kastamonu'!A:Q,5,0)</f>
        <v>291</v>
      </c>
      <c r="F12" s="196" t="str">
        <f>VLOOKUP(A12,'import Bartın-Çankırı-Kastamonu'!A:Q,6,0)</f>
        <v/>
      </c>
      <c r="G12" s="196">
        <f>VLOOKUP(A12,'import Bartın-Çankırı-Kastamonu'!A:Q,7,0)</f>
        <v>0</v>
      </c>
      <c r="H12" s="196">
        <f>VLOOKUP(A12,'import Bartın-Çankırı-Kastamonu'!A:Q,8,0)</f>
        <v>17</v>
      </c>
      <c r="I12" s="196">
        <f>VLOOKUP(A12,'import Bartın-Çankırı-Kastamonu'!A:Q,9,0)</f>
        <v>17</v>
      </c>
      <c r="J12" s="205">
        <f>VLOOKUP(A12,'import Bartın-Çankırı-Kastamonu'!A:Q,10,0)</f>
        <v>0</v>
      </c>
      <c r="K12" s="196">
        <v>5.465945637E9</v>
      </c>
      <c r="L12" s="196" t="s">
        <v>3930</v>
      </c>
      <c r="M12" s="196" t="s">
        <v>1350</v>
      </c>
      <c r="N12" s="196" t="s">
        <v>3764</v>
      </c>
      <c r="O12" s="196" t="s">
        <v>3931</v>
      </c>
      <c r="P12" s="206" t="str">
        <f>VLOOKUP(A12,'import Bartın-Çankırı-Kastamonu'!A:Q,16,0)</f>
        <v>Geleneksel</v>
      </c>
      <c r="Q12" s="1" t="b">
        <v>0</v>
      </c>
      <c r="R12" s="1"/>
      <c r="S12" s="1"/>
      <c r="T12" s="207"/>
      <c r="U12" s="1" t="s">
        <v>7399</v>
      </c>
      <c r="V12" s="208"/>
      <c r="W12" s="208"/>
      <c r="X12" s="1"/>
      <c r="Y12" s="1" t="s">
        <v>1353</v>
      </c>
      <c r="Z12" s="208">
        <v>44596.0</v>
      </c>
      <c r="AA12" s="1"/>
      <c r="AB12" s="208"/>
      <c r="AC12" s="1"/>
      <c r="AD12" s="208"/>
      <c r="AE12" s="1"/>
      <c r="AF12" s="208"/>
      <c r="AG12" s="1"/>
      <c r="AH12" s="208"/>
      <c r="AI12" s="1" t="s">
        <v>404</v>
      </c>
      <c r="AJ12" s="1"/>
      <c r="AK12" s="1"/>
      <c r="AL12" s="1"/>
      <c r="AM12" s="1"/>
    </row>
    <row r="13" ht="15.75" customHeight="1">
      <c r="A13" s="196" t="s">
        <v>7400</v>
      </c>
      <c r="B13" s="196" t="s">
        <v>7401</v>
      </c>
      <c r="C13" s="196" t="str">
        <f>VLOOKUP(A13,'import Bartın-Çankırı-Kastamonu'!A:Q,3,0)</f>
        <v>DOĞRU</v>
      </c>
      <c r="D13" s="196" t="s">
        <v>1364</v>
      </c>
      <c r="E13" s="196">
        <f>VLOOKUP(A13,'import Bartın-Çankırı-Kastamonu'!A:Q,5,0)</f>
        <v>38</v>
      </c>
      <c r="F13" s="196">
        <f>VLOOKUP(A13,'import Bartın-Çankırı-Kastamonu'!A:Q,6,0)</f>
        <v>18</v>
      </c>
      <c r="G13" s="196">
        <f>VLOOKUP(A13,'import Bartın-Çankırı-Kastamonu'!A:Q,7,0)</f>
        <v>0</v>
      </c>
      <c r="H13" s="196">
        <f>VLOOKUP(A13,'import Bartın-Çankırı-Kastamonu'!A:Q,8,0)</f>
        <v>19</v>
      </c>
      <c r="I13" s="196">
        <f>VLOOKUP(A13,'import Bartın-Çankırı-Kastamonu'!A:Q,9,0)</f>
        <v>19</v>
      </c>
      <c r="J13" s="205">
        <f>VLOOKUP(A13,'import Bartın-Çankırı-Kastamonu'!A:Q,10,0)</f>
        <v>0</v>
      </c>
      <c r="K13" s="196">
        <v>5.432523017E9</v>
      </c>
      <c r="L13" s="196" t="s">
        <v>7402</v>
      </c>
      <c r="M13" s="196" t="s">
        <v>1350</v>
      </c>
      <c r="N13" s="196" t="s">
        <v>3764</v>
      </c>
      <c r="O13" s="196" t="s">
        <v>7403</v>
      </c>
      <c r="P13" s="206" t="str">
        <f>VLOOKUP(A13,'import Bartın-Çankırı-Kastamonu'!A:Q,16,0)</f>
        <v>Geleneksel</v>
      </c>
      <c r="Q13" s="1" t="b">
        <v>0</v>
      </c>
      <c r="R13" s="1"/>
      <c r="S13" s="1"/>
      <c r="T13" s="1"/>
      <c r="V13" s="208"/>
      <c r="W13" s="208"/>
      <c r="X13" s="1"/>
      <c r="Y13" s="1"/>
      <c r="Z13" s="208"/>
      <c r="AA13" s="1"/>
      <c r="AB13" s="208"/>
      <c r="AC13" s="1"/>
      <c r="AD13" s="208"/>
      <c r="AE13" s="1"/>
      <c r="AF13" s="208"/>
      <c r="AG13" s="1"/>
      <c r="AH13" s="208"/>
      <c r="AI13" s="1"/>
      <c r="AJ13" s="1"/>
      <c r="AK13" s="1"/>
      <c r="AL13" s="1"/>
      <c r="AM13" s="1"/>
    </row>
    <row r="14" ht="15.75" customHeight="1">
      <c r="A14" s="196" t="s">
        <v>7404</v>
      </c>
      <c r="B14" s="196" t="s">
        <v>7405</v>
      </c>
      <c r="C14" s="196" t="str">
        <f>VLOOKUP(A14,'import Bartın-Çankırı-Kastamonu'!A:Q,3,0)</f>
        <v>DOĞRU</v>
      </c>
      <c r="D14" s="196" t="s">
        <v>1370</v>
      </c>
      <c r="E14" s="196">
        <f>VLOOKUP(A14,'import Bartın-Çankırı-Kastamonu'!A:Q,5,0)</f>
        <v>2021</v>
      </c>
      <c r="F14" s="196">
        <f>VLOOKUP(A14,'import Bartın-Çankırı-Kastamonu'!A:Q,6,0)</f>
        <v>16</v>
      </c>
      <c r="G14" s="196">
        <f>VLOOKUP(A14,'import Bartın-Çankırı-Kastamonu'!A:Q,7,0)</f>
        <v>0</v>
      </c>
      <c r="H14" s="196">
        <f>VLOOKUP(A14,'import Bartın-Çankırı-Kastamonu'!A:Q,8,0)</f>
        <v>18</v>
      </c>
      <c r="I14" s="196">
        <f>VLOOKUP(A14,'import Bartın-Çankırı-Kastamonu'!A:Q,9,0)</f>
        <v>18</v>
      </c>
      <c r="J14" s="205">
        <f>VLOOKUP(A14,'import Bartın-Çankırı-Kastamonu'!A:Q,10,0)</f>
        <v>0</v>
      </c>
      <c r="K14" s="196">
        <v>5.446901449E9</v>
      </c>
      <c r="L14" s="196" t="s">
        <v>7406</v>
      </c>
      <c r="M14" s="196" t="s">
        <v>1350</v>
      </c>
      <c r="N14" s="196" t="s">
        <v>3984</v>
      </c>
      <c r="O14" s="196" t="s">
        <v>7407</v>
      </c>
      <c r="P14" s="206" t="str">
        <f>VLOOKUP(A14,'import Bartın-Çankırı-Kastamonu'!A:Q,16,0)</f>
        <v>Geleneksel</v>
      </c>
      <c r="Q14" s="1" t="b">
        <v>0</v>
      </c>
      <c r="R14" s="1" t="s">
        <v>38</v>
      </c>
      <c r="S14" s="1" t="s">
        <v>66</v>
      </c>
      <c r="T14" s="1" t="s">
        <v>7408</v>
      </c>
      <c r="V14" s="208">
        <v>44670.0</v>
      </c>
      <c r="W14" s="208">
        <v>44673.0</v>
      </c>
      <c r="X14" s="1"/>
      <c r="Y14" s="1" t="s">
        <v>43</v>
      </c>
      <c r="Z14" s="208">
        <v>44670.0</v>
      </c>
      <c r="AA14" s="1" t="s">
        <v>1353</v>
      </c>
      <c r="AB14" s="208">
        <v>44670.0</v>
      </c>
      <c r="AC14" s="1"/>
      <c r="AD14" s="208"/>
      <c r="AE14" s="1"/>
      <c r="AF14" s="208"/>
      <c r="AG14" s="1"/>
      <c r="AH14" s="208"/>
      <c r="AI14" s="1" t="s">
        <v>66</v>
      </c>
      <c r="AJ14" s="1" t="s">
        <v>66</v>
      </c>
      <c r="AK14" s="1"/>
      <c r="AL14" s="1"/>
      <c r="AM14" s="1"/>
    </row>
    <row r="15" ht="15.75" customHeight="1">
      <c r="A15" s="196" t="s">
        <v>7409</v>
      </c>
      <c r="B15" s="196" t="s">
        <v>7410</v>
      </c>
      <c r="C15" s="196" t="str">
        <f>VLOOKUP(A15,'import Bartın-Çankırı-Kastamonu'!A:Q,3,0)</f>
        <v>DOĞRU</v>
      </c>
      <c r="D15" s="196" t="s">
        <v>1443</v>
      </c>
      <c r="E15" s="196">
        <f>VLOOKUP(A15,'import Bartın-Çankırı-Kastamonu'!A:Q,5,0)</f>
        <v>648</v>
      </c>
      <c r="F15" s="196">
        <f>VLOOKUP(A15,'import Bartın-Çankırı-Kastamonu'!A:Q,6,0)</f>
        <v>73</v>
      </c>
      <c r="G15" s="196">
        <f>VLOOKUP(A15,'import Bartın-Çankırı-Kastamonu'!A:Q,7,0)</f>
        <v>0</v>
      </c>
      <c r="H15" s="196">
        <f>VLOOKUP(A15,'import Bartın-Çankırı-Kastamonu'!A:Q,8,0)</f>
        <v>33</v>
      </c>
      <c r="I15" s="196">
        <f>VLOOKUP(A15,'import Bartın-Çankırı-Kastamonu'!A:Q,9,0)</f>
        <v>33</v>
      </c>
      <c r="J15" s="205">
        <f>VLOOKUP(A15,'import Bartın-Çankırı-Kastamonu'!A:Q,10,0)</f>
        <v>0</v>
      </c>
      <c r="K15" s="196">
        <v>5.425800035E9</v>
      </c>
      <c r="L15" s="196" t="s">
        <v>7411</v>
      </c>
      <c r="M15" s="196" t="s">
        <v>1350</v>
      </c>
      <c r="N15" s="196" t="s">
        <v>7412</v>
      </c>
      <c r="O15" s="196" t="s">
        <v>7413</v>
      </c>
      <c r="P15" s="206" t="str">
        <f>VLOOKUP(A15,'import Bartın-Çankırı-Kastamonu'!A:Q,16,0)</f>
        <v>Geleneksel</v>
      </c>
      <c r="Q15" s="1" t="b">
        <v>0</v>
      </c>
      <c r="R15" s="1"/>
      <c r="S15" s="1"/>
      <c r="T15" s="1"/>
      <c r="V15" s="208"/>
      <c r="W15" s="208"/>
      <c r="X15" s="1"/>
      <c r="Y15" s="1"/>
      <c r="Z15" s="208"/>
      <c r="AA15" s="1"/>
      <c r="AB15" s="208"/>
      <c r="AC15" s="1"/>
      <c r="AD15" s="208"/>
      <c r="AE15" s="1"/>
      <c r="AF15" s="208"/>
      <c r="AG15" s="1"/>
      <c r="AH15" s="208"/>
      <c r="AI15" s="1"/>
      <c r="AJ15" s="1"/>
      <c r="AK15" s="1"/>
      <c r="AL15" s="1"/>
      <c r="AM15" s="1"/>
    </row>
    <row r="16" ht="15.75" customHeight="1">
      <c r="A16" s="196" t="s">
        <v>7414</v>
      </c>
      <c r="B16" s="196" t="s">
        <v>7415</v>
      </c>
      <c r="C16" s="196" t="str">
        <f>VLOOKUP(A16,'import Bartın-Çankırı-Kastamonu'!A:Q,3,0)</f>
        <v>DOĞRU</v>
      </c>
      <c r="D16" s="196" t="s">
        <v>1493</v>
      </c>
      <c r="E16" s="196">
        <f>VLOOKUP(A16,'import Bartın-Çankırı-Kastamonu'!A:Q,5,0)</f>
        <v>30</v>
      </c>
      <c r="F16" s="196" t="str">
        <f>VLOOKUP(A16,'import Bartın-Çankırı-Kastamonu'!A:Q,6,0)</f>
        <v/>
      </c>
      <c r="G16" s="196">
        <f>VLOOKUP(A16,'import Bartın-Çankırı-Kastamonu'!A:Q,7,0)</f>
        <v>0</v>
      </c>
      <c r="H16" s="196">
        <f>VLOOKUP(A16,'import Bartın-Çankırı-Kastamonu'!A:Q,8,0)</f>
        <v>42</v>
      </c>
      <c r="I16" s="196">
        <f>VLOOKUP(A16,'import Bartın-Çankırı-Kastamonu'!A:Q,9,0)</f>
        <v>42</v>
      </c>
      <c r="J16" s="205">
        <f>VLOOKUP(A16,'import Bartın-Çankırı-Kastamonu'!A:Q,10,0)</f>
        <v>0</v>
      </c>
      <c r="K16" s="196">
        <v>5.324677308E9</v>
      </c>
      <c r="L16" s="196" t="s">
        <v>7416</v>
      </c>
      <c r="M16" s="196" t="s">
        <v>1350</v>
      </c>
      <c r="N16" s="196" t="s">
        <v>7412</v>
      </c>
      <c r="O16" s="196" t="s">
        <v>7417</v>
      </c>
      <c r="P16" s="206" t="str">
        <f>VLOOKUP(A16,'import Bartın-Çankırı-Kastamonu'!A:Q,16,0)</f>
        <v>Geleneksel</v>
      </c>
      <c r="Q16" s="1" t="b">
        <v>0</v>
      </c>
      <c r="R16" s="1"/>
      <c r="S16" s="1"/>
      <c r="T16" s="207"/>
      <c r="V16" s="208"/>
      <c r="W16" s="208"/>
      <c r="X16" s="1"/>
      <c r="Y16" s="1"/>
      <c r="Z16" s="208"/>
      <c r="AA16" s="1"/>
      <c r="AB16" s="208"/>
      <c r="AC16" s="1"/>
      <c r="AD16" s="208"/>
      <c r="AE16" s="1"/>
      <c r="AF16" s="208"/>
      <c r="AG16" s="1"/>
      <c r="AH16" s="208"/>
      <c r="AI16" s="1"/>
      <c r="AJ16" s="1"/>
      <c r="AK16" s="1"/>
      <c r="AL16" s="1"/>
      <c r="AM16" s="1"/>
    </row>
    <row r="17" ht="15.75" customHeight="1">
      <c r="A17" s="196" t="s">
        <v>7418</v>
      </c>
      <c r="B17" s="196" t="s">
        <v>7419</v>
      </c>
      <c r="C17" s="196" t="str">
        <f>VLOOKUP(A17,'import Bartın-Çankırı-Kastamonu'!A:Q,3,0)</f>
        <v>DOĞRU</v>
      </c>
      <c r="D17" s="196" t="s">
        <v>1348</v>
      </c>
      <c r="E17" s="196">
        <f>VLOOKUP(A17,'import Bartın-Çankırı-Kastamonu'!A:Q,5,0)</f>
        <v>2598</v>
      </c>
      <c r="F17" s="196">
        <f>VLOOKUP(A17,'import Bartın-Çankırı-Kastamonu'!A:Q,6,0)</f>
        <v>55</v>
      </c>
      <c r="G17" s="196">
        <f>VLOOKUP(A17,'import Bartın-Çankırı-Kastamonu'!A:Q,7,0)</f>
        <v>0</v>
      </c>
      <c r="H17" s="196">
        <f>VLOOKUP(A17,'import Bartın-Çankırı-Kastamonu'!A:Q,8,0)</f>
        <v>30</v>
      </c>
      <c r="I17" s="196">
        <f>VLOOKUP(A17,'import Bartın-Çankırı-Kastamonu'!A:Q,9,0)</f>
        <v>30</v>
      </c>
      <c r="J17" s="205">
        <f>VLOOKUP(A17,'import Bartın-Çankırı-Kastamonu'!A:Q,10,0)</f>
        <v>0</v>
      </c>
      <c r="K17" s="196">
        <v>3.742228787E9</v>
      </c>
      <c r="L17" s="196" t="s">
        <v>7420</v>
      </c>
      <c r="M17" s="196" t="s">
        <v>1350</v>
      </c>
      <c r="N17" s="196" t="s">
        <v>3764</v>
      </c>
      <c r="O17" s="196" t="s">
        <v>7421</v>
      </c>
      <c r="P17" s="206" t="str">
        <f>VLOOKUP(A17,'import Bartın-Çankırı-Kastamonu'!A:Q,16,0)</f>
        <v>Geleneksel</v>
      </c>
      <c r="Q17" s="1" t="b">
        <v>0</v>
      </c>
      <c r="R17" s="1" t="s">
        <v>39</v>
      </c>
      <c r="S17" s="1" t="s">
        <v>404</v>
      </c>
      <c r="T17" s="27"/>
      <c r="V17" s="208">
        <v>44596.0</v>
      </c>
      <c r="W17" s="208">
        <v>44599.0</v>
      </c>
      <c r="X17" s="1"/>
      <c r="Y17" s="1" t="s">
        <v>1353</v>
      </c>
      <c r="Z17" s="208">
        <v>44596.0</v>
      </c>
      <c r="AA17" s="1" t="s">
        <v>1353</v>
      </c>
      <c r="AB17" s="208">
        <v>44599.0</v>
      </c>
      <c r="AC17" s="1"/>
      <c r="AD17" s="208"/>
      <c r="AE17" s="1"/>
      <c r="AF17" s="208"/>
      <c r="AG17" s="1"/>
      <c r="AH17" s="208"/>
      <c r="AI17" s="1" t="s">
        <v>404</v>
      </c>
      <c r="AJ17" s="1" t="s">
        <v>404</v>
      </c>
      <c r="AK17" s="1"/>
      <c r="AL17" s="1"/>
      <c r="AM17" s="1"/>
    </row>
    <row r="18" ht="15.75" customHeight="1">
      <c r="A18" s="196" t="s">
        <v>7422</v>
      </c>
      <c r="B18" s="196" t="s">
        <v>7423</v>
      </c>
      <c r="C18" s="196" t="str">
        <f>VLOOKUP(A18,'import Bartın-Çankırı-Kastamonu'!A:Q,3,0)</f>
        <v>DOĞRU</v>
      </c>
      <c r="D18" s="196" t="s">
        <v>1493</v>
      </c>
      <c r="E18" s="196">
        <f>VLOOKUP(A18,'import Bartın-Çankırı-Kastamonu'!A:Q,5,0)</f>
        <v>553</v>
      </c>
      <c r="F18" s="196" t="str">
        <f>VLOOKUP(A18,'import Bartın-Çankırı-Kastamonu'!A:Q,6,0)</f>
        <v/>
      </c>
      <c r="G18" s="196">
        <f>VLOOKUP(A18,'import Bartın-Çankırı-Kastamonu'!A:Q,7,0)</f>
        <v>0</v>
      </c>
      <c r="H18" s="196">
        <f>VLOOKUP(A18,'import Bartın-Çankırı-Kastamonu'!A:Q,8,0)</f>
        <v>13</v>
      </c>
      <c r="I18" s="196">
        <f>VLOOKUP(A18,'import Bartın-Çankırı-Kastamonu'!A:Q,9,0)</f>
        <v>13</v>
      </c>
      <c r="J18" s="205">
        <f>VLOOKUP(A18,'import Bartın-Çankırı-Kastamonu'!A:Q,10,0)</f>
        <v>0</v>
      </c>
      <c r="K18" s="196">
        <v>5.417999299E9</v>
      </c>
      <c r="L18" s="196" t="s">
        <v>7424</v>
      </c>
      <c r="M18" s="196" t="s">
        <v>1350</v>
      </c>
      <c r="N18" s="196" t="s">
        <v>3984</v>
      </c>
      <c r="O18" s="196" t="s">
        <v>7425</v>
      </c>
      <c r="P18" s="206" t="str">
        <f>VLOOKUP(A18,'import Bartın-Çankırı-Kastamonu'!A:Q,16,0)</f>
        <v>Geleneksel</v>
      </c>
      <c r="Q18" s="1" t="b">
        <v>0</v>
      </c>
      <c r="R18" s="1"/>
      <c r="S18" s="1"/>
      <c r="T18" s="29"/>
      <c r="U18" s="1" t="s">
        <v>7426</v>
      </c>
      <c r="V18" s="208"/>
      <c r="W18" s="208"/>
      <c r="X18" s="1"/>
      <c r="Y18" s="1" t="s">
        <v>43</v>
      </c>
      <c r="Z18" s="208">
        <v>44670.0</v>
      </c>
      <c r="AA18" s="1"/>
      <c r="AB18" s="208"/>
      <c r="AC18" s="1"/>
      <c r="AD18" s="208"/>
      <c r="AE18" s="1"/>
      <c r="AF18" s="208"/>
      <c r="AG18" s="1"/>
      <c r="AH18" s="208"/>
      <c r="AI18" s="1" t="s">
        <v>404</v>
      </c>
      <c r="AJ18" s="1"/>
      <c r="AK18" s="1"/>
      <c r="AL18" s="1"/>
      <c r="AM18" s="1"/>
    </row>
    <row r="19" ht="15.75" customHeight="1">
      <c r="A19" s="196" t="s">
        <v>7427</v>
      </c>
      <c r="B19" s="196" t="s">
        <v>7428</v>
      </c>
      <c r="C19" s="196" t="str">
        <f>VLOOKUP(A19,'import Bartın-Çankırı-Kastamonu'!A:Q,3,0)</f>
        <v>DOĞRU</v>
      </c>
      <c r="D19" s="196" t="s">
        <v>1385</v>
      </c>
      <c r="E19" s="196">
        <f>VLOOKUP(A19,'import Bartın-Çankırı-Kastamonu'!A:Q,5,0)</f>
        <v>4404</v>
      </c>
      <c r="F19" s="196">
        <f>VLOOKUP(A19,'import Bartın-Çankırı-Kastamonu'!A:Q,6,0)</f>
        <v>127</v>
      </c>
      <c r="G19" s="196">
        <f>VLOOKUP(A19,'import Bartın-Çankırı-Kastamonu'!A:Q,7,0)</f>
        <v>14</v>
      </c>
      <c r="H19" s="196">
        <f>VLOOKUP(A19,'import Bartın-Çankırı-Kastamonu'!A:Q,8,0)</f>
        <v>71</v>
      </c>
      <c r="I19" s="196">
        <f>VLOOKUP(A19,'import Bartın-Çankırı-Kastamonu'!A:Q,9,0)</f>
        <v>85</v>
      </c>
      <c r="J19" s="205">
        <f>VLOOKUP(A19,'import Bartın-Çankırı-Kastamonu'!A:Q,10,0)</f>
        <v>0.16</v>
      </c>
      <c r="K19" s="196">
        <v>3.742202111E9</v>
      </c>
      <c r="L19" s="196" t="s">
        <v>7429</v>
      </c>
      <c r="M19" s="196" t="s">
        <v>1350</v>
      </c>
      <c r="N19" s="196" t="s">
        <v>3984</v>
      </c>
      <c r="O19" s="196" t="s">
        <v>7430</v>
      </c>
      <c r="P19" s="206" t="str">
        <f>VLOOKUP(A19,'import Bartın-Çankırı-Kastamonu'!A:Q,16,0)</f>
        <v>Geleneksel</v>
      </c>
      <c r="Q19" s="1" t="b">
        <v>0</v>
      </c>
      <c r="R19" s="1"/>
      <c r="S19" s="1"/>
      <c r="T19" s="1"/>
      <c r="V19" s="208"/>
      <c r="W19" s="208"/>
      <c r="X19" s="1"/>
      <c r="Y19" s="1"/>
      <c r="Z19" s="208"/>
      <c r="AA19" s="1"/>
      <c r="AB19" s="208"/>
      <c r="AC19" s="1"/>
      <c r="AD19" s="208"/>
      <c r="AE19" s="1"/>
      <c r="AF19" s="208"/>
      <c r="AG19" s="1"/>
      <c r="AH19" s="208"/>
      <c r="AI19" s="1"/>
      <c r="AJ19" s="1"/>
      <c r="AK19" s="1"/>
      <c r="AL19" s="1"/>
      <c r="AM19" s="1"/>
    </row>
    <row r="20" ht="15.75" customHeight="1">
      <c r="A20" s="196" t="s">
        <v>7431</v>
      </c>
      <c r="B20" s="196" t="s">
        <v>7432</v>
      </c>
      <c r="C20" s="196" t="str">
        <f>VLOOKUP(A20,'import Bartın-Çankırı-Kastamonu'!A:Q,3,0)</f>
        <v>DOĞRU</v>
      </c>
      <c r="D20" s="196" t="s">
        <v>2199</v>
      </c>
      <c r="E20" s="196">
        <f>VLOOKUP(A20,'import Bartın-Çankırı-Kastamonu'!A:Q,5,0)</f>
        <v>2433</v>
      </c>
      <c r="F20" s="196">
        <f>VLOOKUP(A20,'import Bartın-Çankırı-Kastamonu'!A:Q,6,0)</f>
        <v>38</v>
      </c>
      <c r="G20" s="196">
        <f>VLOOKUP(A20,'import Bartın-Çankırı-Kastamonu'!A:Q,7,0)</f>
        <v>0</v>
      </c>
      <c r="H20" s="196">
        <f>VLOOKUP(A20,'import Bartın-Çankırı-Kastamonu'!A:Q,8,0)</f>
        <v>31</v>
      </c>
      <c r="I20" s="196">
        <f>VLOOKUP(A20,'import Bartın-Çankırı-Kastamonu'!A:Q,9,0)</f>
        <v>31</v>
      </c>
      <c r="J20" s="205">
        <f>VLOOKUP(A20,'import Bartın-Çankırı-Kastamonu'!A:Q,10,0)</f>
        <v>0</v>
      </c>
      <c r="K20" s="196">
        <v>5.320591215E9</v>
      </c>
      <c r="L20" s="196" t="s">
        <v>7433</v>
      </c>
      <c r="M20" s="196" t="s">
        <v>1350</v>
      </c>
      <c r="N20" s="196" t="s">
        <v>3984</v>
      </c>
      <c r="O20" s="196" t="s">
        <v>7434</v>
      </c>
      <c r="P20" s="206" t="str">
        <f>VLOOKUP(A20,'import Bartın-Çankırı-Kastamonu'!A:Q,16,0)</f>
        <v>Geleneksel</v>
      </c>
      <c r="Q20" s="1" t="b">
        <v>0</v>
      </c>
      <c r="R20" s="1" t="s">
        <v>38</v>
      </c>
      <c r="S20" s="1" t="s">
        <v>66</v>
      </c>
      <c r="T20" s="27" t="s">
        <v>7408</v>
      </c>
      <c r="U20" s="1" t="s">
        <v>7435</v>
      </c>
      <c r="V20" s="208">
        <v>44670.0</v>
      </c>
      <c r="W20" s="208">
        <v>44672.0</v>
      </c>
      <c r="X20" s="1"/>
      <c r="Y20" s="1" t="s">
        <v>43</v>
      </c>
      <c r="Z20" s="208">
        <v>44670.0</v>
      </c>
      <c r="AA20" s="1" t="s">
        <v>43</v>
      </c>
      <c r="AB20" s="208">
        <v>44670.0</v>
      </c>
      <c r="AC20" s="1" t="s">
        <v>1353</v>
      </c>
      <c r="AD20" s="208">
        <v>44670.0</v>
      </c>
      <c r="AE20" s="1"/>
      <c r="AF20" s="208"/>
      <c r="AG20" s="1"/>
      <c r="AH20" s="208"/>
      <c r="AI20" s="1" t="s">
        <v>66</v>
      </c>
      <c r="AJ20" s="1" t="s">
        <v>404</v>
      </c>
      <c r="AK20" s="1" t="s">
        <v>66</v>
      </c>
      <c r="AL20" s="1"/>
      <c r="AM20" s="1"/>
    </row>
    <row r="21" ht="15.75" customHeight="1">
      <c r="A21" s="196" t="s">
        <v>7436</v>
      </c>
      <c r="B21" s="196" t="s">
        <v>7437</v>
      </c>
      <c r="C21" s="196" t="str">
        <f>VLOOKUP(A21,'import Bartın-Çankırı-Kastamonu'!A:Q,3,0)</f>
        <v>YANLIŞ</v>
      </c>
      <c r="D21" s="196" t="s">
        <v>1348</v>
      </c>
      <c r="E21" s="196" t="str">
        <f>VLOOKUP(A21,'import Bartın-Çankırı-Kastamonu'!A:Q,5,0)</f>
        <v/>
      </c>
      <c r="F21" s="196" t="str">
        <f>VLOOKUP(A21,'import Bartın-Çankırı-Kastamonu'!A:Q,6,0)</f>
        <v/>
      </c>
      <c r="G21" s="196">
        <f>VLOOKUP(A21,'import Bartın-Çankırı-Kastamonu'!A:Q,7,0)</f>
        <v>0</v>
      </c>
      <c r="H21" s="196">
        <f>VLOOKUP(A21,'import Bartın-Çankırı-Kastamonu'!A:Q,8,0)</f>
        <v>14</v>
      </c>
      <c r="I21" s="196">
        <f>VLOOKUP(A21,'import Bartın-Çankırı-Kastamonu'!A:Q,9,0)</f>
        <v>14</v>
      </c>
      <c r="J21" s="205">
        <f>VLOOKUP(A21,'import Bartın-Çankırı-Kastamonu'!A:Q,10,0)</f>
        <v>0</v>
      </c>
      <c r="K21" s="196">
        <v>5.421220014E9</v>
      </c>
      <c r="L21" s="196" t="s">
        <v>7438</v>
      </c>
      <c r="M21" s="196" t="s">
        <v>1350</v>
      </c>
      <c r="N21" s="196" t="s">
        <v>3984</v>
      </c>
      <c r="O21" s="196" t="s">
        <v>7439</v>
      </c>
      <c r="P21" s="206" t="str">
        <f>VLOOKUP(A21,'import Bartın-Çankırı-Kastamonu'!A:Q,16,0)</f>
        <v>Geleneksel</v>
      </c>
      <c r="Q21" s="1" t="b">
        <v>0</v>
      </c>
      <c r="R21" s="1" t="s">
        <v>38</v>
      </c>
      <c r="S21" s="1" t="s">
        <v>404</v>
      </c>
      <c r="T21" s="207"/>
      <c r="V21" s="208">
        <v>44670.0</v>
      </c>
      <c r="W21" s="208">
        <v>44671.0</v>
      </c>
      <c r="X21" s="1"/>
      <c r="Y21" s="1" t="s">
        <v>1353</v>
      </c>
      <c r="Z21" s="208">
        <v>44670.0</v>
      </c>
      <c r="AA21" s="1"/>
      <c r="AB21" s="208"/>
      <c r="AC21" s="1"/>
      <c r="AD21" s="208"/>
      <c r="AE21" s="1"/>
      <c r="AF21" s="208"/>
      <c r="AG21" s="1"/>
      <c r="AH21" s="208"/>
      <c r="AI21" s="1" t="s">
        <v>404</v>
      </c>
      <c r="AJ21" s="1"/>
      <c r="AK21" s="1"/>
      <c r="AL21" s="1"/>
      <c r="AM21" s="1"/>
    </row>
    <row r="22" ht="15.75" customHeight="1">
      <c r="A22" s="196" t="s">
        <v>7440</v>
      </c>
      <c r="B22" s="196" t="s">
        <v>7441</v>
      </c>
      <c r="C22" s="196" t="str">
        <f>VLOOKUP(A22,'import Bartın-Çankırı-Kastamonu'!A:Q,3,0)</f>
        <v>DOĞRU</v>
      </c>
      <c r="D22" s="196" t="s">
        <v>1356</v>
      </c>
      <c r="E22" s="196">
        <f>VLOOKUP(A22,'import Bartın-Çankırı-Kastamonu'!A:Q,5,0)</f>
        <v>1424</v>
      </c>
      <c r="F22" s="196">
        <f>VLOOKUP(A22,'import Bartın-Çankırı-Kastamonu'!A:Q,6,0)</f>
        <v>139</v>
      </c>
      <c r="G22" s="196">
        <f>VLOOKUP(A22,'import Bartın-Çankırı-Kastamonu'!A:Q,7,0)</f>
        <v>0</v>
      </c>
      <c r="H22" s="196">
        <f>VLOOKUP(A22,'import Bartın-Çankırı-Kastamonu'!A:Q,8,0)</f>
        <v>9</v>
      </c>
      <c r="I22" s="196">
        <f>VLOOKUP(A22,'import Bartın-Çankırı-Kastamonu'!A:Q,9,0)</f>
        <v>9</v>
      </c>
      <c r="J22" s="205">
        <f>VLOOKUP(A22,'import Bartın-Çankırı-Kastamonu'!A:Q,10,0)</f>
        <v>0</v>
      </c>
      <c r="K22" s="196">
        <v>5.550749514E9</v>
      </c>
      <c r="L22" s="196" t="s">
        <v>7442</v>
      </c>
      <c r="M22" s="196" t="s">
        <v>1350</v>
      </c>
      <c r="N22" s="196" t="s">
        <v>7443</v>
      </c>
      <c r="O22" s="196" t="s">
        <v>7444</v>
      </c>
      <c r="P22" s="206" t="str">
        <f>VLOOKUP(A22,'import Bartın-Çankırı-Kastamonu'!A:Q,16,0)</f>
        <v>Geleneksel</v>
      </c>
      <c r="Q22" s="1" t="b">
        <v>0</v>
      </c>
      <c r="R22" s="1"/>
      <c r="S22" s="1"/>
      <c r="T22" s="207"/>
      <c r="V22" s="208"/>
      <c r="W22" s="208"/>
      <c r="X22" s="1"/>
      <c r="Y22" s="1"/>
      <c r="Z22" s="208"/>
      <c r="AA22" s="1"/>
      <c r="AB22" s="208"/>
      <c r="AC22" s="1"/>
      <c r="AD22" s="208"/>
      <c r="AE22" s="1"/>
      <c r="AF22" s="208"/>
      <c r="AG22" s="1"/>
      <c r="AH22" s="208"/>
      <c r="AI22" s="1"/>
      <c r="AJ22" s="1"/>
      <c r="AK22" s="1"/>
      <c r="AL22" s="1"/>
      <c r="AM22" s="1"/>
    </row>
    <row r="23" ht="15.75" customHeight="1">
      <c r="A23" s="196" t="s">
        <v>7445</v>
      </c>
      <c r="B23" s="196" t="s">
        <v>7446</v>
      </c>
      <c r="C23" s="196" t="str">
        <f>VLOOKUP(A23,'import Bartın-Çankırı-Kastamonu'!A:Q,3,0)</f>
        <v>YANLIŞ</v>
      </c>
      <c r="D23" s="196" t="s">
        <v>1385</v>
      </c>
      <c r="E23" s="196">
        <f>VLOOKUP(A23,'import Bartın-Çankırı-Kastamonu'!A:Q,5,0)</f>
        <v>2938</v>
      </c>
      <c r="F23" s="196" t="str">
        <f>VLOOKUP(A23,'import Bartın-Çankırı-Kastamonu'!A:Q,6,0)</f>
        <v/>
      </c>
      <c r="G23" s="196">
        <f>VLOOKUP(A23,'import Bartın-Çankırı-Kastamonu'!A:Q,7,0)</f>
        <v>0</v>
      </c>
      <c r="H23" s="196">
        <f>VLOOKUP(A23,'import Bartın-Çankırı-Kastamonu'!A:Q,8,0)</f>
        <v>101</v>
      </c>
      <c r="I23" s="196">
        <f>VLOOKUP(A23,'import Bartın-Çankırı-Kastamonu'!A:Q,9,0)</f>
        <v>101</v>
      </c>
      <c r="J23" s="205">
        <f>VLOOKUP(A23,'import Bartın-Çankırı-Kastamonu'!A:Q,10,0)</f>
        <v>0</v>
      </c>
      <c r="K23" s="196">
        <v>5.448986256E9</v>
      </c>
      <c r="L23" s="196" t="s">
        <v>7447</v>
      </c>
      <c r="M23" s="196" t="s">
        <v>1350</v>
      </c>
      <c r="N23" s="196" t="s">
        <v>3764</v>
      </c>
      <c r="O23" s="196" t="s">
        <v>7448</v>
      </c>
      <c r="P23" s="206" t="str">
        <f>VLOOKUP(A23,'import Bartın-Çankırı-Kastamonu'!A:Q,16,0)</f>
        <v>Geleneksel</v>
      </c>
      <c r="Q23" s="1" t="b">
        <v>0</v>
      </c>
      <c r="R23" s="1" t="s">
        <v>43</v>
      </c>
      <c r="S23" s="1"/>
      <c r="T23" s="207"/>
      <c r="U23" s="1" t="s">
        <v>7426</v>
      </c>
      <c r="V23" s="208"/>
      <c r="W23" s="208"/>
      <c r="X23" s="1"/>
      <c r="Y23" s="1" t="s">
        <v>43</v>
      </c>
      <c r="Z23" s="208">
        <v>44596.0</v>
      </c>
      <c r="AA23" s="1"/>
      <c r="AB23" s="208"/>
      <c r="AC23" s="1"/>
      <c r="AD23" s="208"/>
      <c r="AE23" s="1"/>
      <c r="AF23" s="208"/>
      <c r="AG23" s="1"/>
      <c r="AH23" s="208"/>
      <c r="AI23" s="1" t="s">
        <v>404</v>
      </c>
      <c r="AJ23" s="1"/>
      <c r="AK23" s="1"/>
      <c r="AL23" s="1"/>
      <c r="AM23" s="1"/>
    </row>
    <row r="24" ht="15.75" customHeight="1">
      <c r="A24" s="196" t="s">
        <v>7449</v>
      </c>
      <c r="B24" s="196" t="s">
        <v>7450</v>
      </c>
      <c r="C24" s="196" t="str">
        <f>VLOOKUP(A24,'import Bartın-Çankırı-Kastamonu'!A:Q,3,0)</f>
        <v>DOĞRU</v>
      </c>
      <c r="D24" s="196" t="s">
        <v>1370</v>
      </c>
      <c r="E24" s="196">
        <f>VLOOKUP(A24,'import Bartın-Çankırı-Kastamonu'!A:Q,5,0)</f>
        <v>1366</v>
      </c>
      <c r="F24" s="196" t="str">
        <f>VLOOKUP(A24,'import Bartın-Çankırı-Kastamonu'!A:Q,6,0)</f>
        <v/>
      </c>
      <c r="G24" s="196">
        <f>VLOOKUP(A24,'import Bartın-Çankırı-Kastamonu'!A:Q,7,0)</f>
        <v>0</v>
      </c>
      <c r="H24" s="196">
        <f>VLOOKUP(A24,'import Bartın-Çankırı-Kastamonu'!A:Q,8,0)</f>
        <v>72</v>
      </c>
      <c r="I24" s="196">
        <f>VLOOKUP(A24,'import Bartın-Çankırı-Kastamonu'!A:Q,9,0)</f>
        <v>72</v>
      </c>
      <c r="J24" s="205">
        <f>VLOOKUP(A24,'import Bartın-Çankırı-Kastamonu'!A:Q,10,0)</f>
        <v>0</v>
      </c>
      <c r="K24" s="196">
        <v>5.454455314E9</v>
      </c>
      <c r="L24" s="196" t="s">
        <v>7451</v>
      </c>
      <c r="M24" s="196" t="s">
        <v>1350</v>
      </c>
      <c r="N24" s="196" t="s">
        <v>3764</v>
      </c>
      <c r="O24" s="196" t="s">
        <v>7452</v>
      </c>
      <c r="P24" s="206" t="str">
        <f>VLOOKUP(A24,'import Bartın-Çankırı-Kastamonu'!A:Q,16,0)</f>
        <v>Geleneksel</v>
      </c>
      <c r="Q24" s="1" t="b">
        <v>0</v>
      </c>
      <c r="R24" s="1" t="s">
        <v>29</v>
      </c>
      <c r="S24" s="1"/>
      <c r="T24" s="207"/>
      <c r="U24" s="1" t="s">
        <v>7453</v>
      </c>
      <c r="V24" s="208"/>
      <c r="W24" s="208"/>
      <c r="X24" s="1"/>
      <c r="Y24" s="1" t="s">
        <v>1353</v>
      </c>
      <c r="Z24" s="208">
        <v>44596.0</v>
      </c>
      <c r="AA24" s="1"/>
      <c r="AB24" s="208"/>
      <c r="AC24" s="1"/>
      <c r="AD24" s="208"/>
      <c r="AE24" s="1"/>
      <c r="AF24" s="208"/>
      <c r="AG24" s="1"/>
      <c r="AH24" s="208"/>
      <c r="AI24" s="1" t="s">
        <v>404</v>
      </c>
      <c r="AJ24" s="1"/>
      <c r="AK24" s="1"/>
      <c r="AL24" s="1"/>
      <c r="AM24" s="1"/>
    </row>
    <row r="25" ht="15.75" customHeight="1">
      <c r="A25" s="196" t="s">
        <v>7454</v>
      </c>
      <c r="B25" s="196" t="s">
        <v>7455</v>
      </c>
      <c r="C25" s="196" t="str">
        <f>VLOOKUP(A25,'import Bartın-Çankırı-Kastamonu'!A:Q,3,0)</f>
        <v>YANLIŞ</v>
      </c>
      <c r="D25" s="196" t="s">
        <v>1378</v>
      </c>
      <c r="E25" s="196">
        <f>VLOOKUP(A25,'import Bartın-Çankırı-Kastamonu'!A:Q,5,0)</f>
        <v>260</v>
      </c>
      <c r="F25" s="196" t="str">
        <f>VLOOKUP(A25,'import Bartın-Çankırı-Kastamonu'!A:Q,6,0)</f>
        <v/>
      </c>
      <c r="G25" s="196">
        <f>VLOOKUP(A25,'import Bartın-Çankırı-Kastamonu'!A:Q,7,0)</f>
        <v>0</v>
      </c>
      <c r="H25" s="196">
        <f>VLOOKUP(A25,'import Bartın-Çankırı-Kastamonu'!A:Q,8,0)</f>
        <v>34</v>
      </c>
      <c r="I25" s="196">
        <f>VLOOKUP(A25,'import Bartın-Çankırı-Kastamonu'!A:Q,9,0)</f>
        <v>34</v>
      </c>
      <c r="J25" s="205">
        <f>VLOOKUP(A25,'import Bartın-Çankırı-Kastamonu'!A:Q,10,0)</f>
        <v>0</v>
      </c>
      <c r="K25" s="196">
        <v>5.523621414E9</v>
      </c>
      <c r="L25" s="196" t="s">
        <v>7456</v>
      </c>
      <c r="M25" s="196" t="s">
        <v>1350</v>
      </c>
      <c r="N25" s="196" t="s">
        <v>1408</v>
      </c>
      <c r="O25" s="196" t="s">
        <v>7457</v>
      </c>
      <c r="P25" s="206" t="str">
        <f>VLOOKUP(A25,'import Bartın-Çankırı-Kastamonu'!A:Q,16,0)</f>
        <v>Geleneksel</v>
      </c>
      <c r="Q25" s="1" t="b">
        <v>0</v>
      </c>
      <c r="R25" s="1"/>
      <c r="S25" s="1"/>
      <c r="T25" s="207"/>
      <c r="V25" s="208"/>
      <c r="W25" s="208"/>
      <c r="X25" s="1"/>
      <c r="Y25" s="1"/>
      <c r="Z25" s="208"/>
      <c r="AA25" s="1"/>
      <c r="AB25" s="208"/>
      <c r="AC25" s="1"/>
      <c r="AD25" s="208"/>
      <c r="AE25" s="1"/>
      <c r="AF25" s="208"/>
      <c r="AG25" s="1"/>
      <c r="AH25" s="208"/>
      <c r="AI25" s="1"/>
      <c r="AJ25" s="1"/>
      <c r="AK25" s="1"/>
      <c r="AL25" s="1"/>
      <c r="AM25" s="1"/>
    </row>
    <row r="26" ht="15.75" customHeight="1">
      <c r="A26" s="196" t="s">
        <v>7458</v>
      </c>
      <c r="B26" s="196" t="s">
        <v>7459</v>
      </c>
      <c r="C26" s="196" t="str">
        <f>VLOOKUP(A26,'import Bartın-Çankırı-Kastamonu'!A:Q,3,0)</f>
        <v>DOĞRU</v>
      </c>
      <c r="D26" s="196" t="s">
        <v>1356</v>
      </c>
      <c r="E26" s="196">
        <f>VLOOKUP(A26,'import Bartın-Çankırı-Kastamonu'!A:Q,5,0)</f>
        <v>1153</v>
      </c>
      <c r="F26" s="196">
        <f>VLOOKUP(A26,'import Bartın-Çankırı-Kastamonu'!A:Q,6,0)</f>
        <v>210</v>
      </c>
      <c r="G26" s="196">
        <f>VLOOKUP(A26,'import Bartın-Çankırı-Kastamonu'!A:Q,7,0)</f>
        <v>14</v>
      </c>
      <c r="H26" s="196">
        <f>VLOOKUP(A26,'import Bartın-Çankırı-Kastamonu'!A:Q,8,0)</f>
        <v>21</v>
      </c>
      <c r="I26" s="196">
        <f>VLOOKUP(A26,'import Bartın-Çankırı-Kastamonu'!A:Q,9,0)</f>
        <v>35</v>
      </c>
      <c r="J26" s="205">
        <f>VLOOKUP(A26,'import Bartın-Çankırı-Kastamonu'!A:Q,10,0)</f>
        <v>0.4</v>
      </c>
      <c r="K26" s="196">
        <v>5.519805694E9</v>
      </c>
      <c r="L26" s="196" t="s">
        <v>7460</v>
      </c>
      <c r="M26" s="196" t="s">
        <v>1350</v>
      </c>
      <c r="N26" s="196" t="s">
        <v>7443</v>
      </c>
      <c r="O26" s="196" t="s">
        <v>7461</v>
      </c>
      <c r="P26" s="206" t="str">
        <f>VLOOKUP(A26,'import Bartın-Çankırı-Kastamonu'!A:Q,16,0)</f>
        <v>Geleneksel</v>
      </c>
      <c r="Q26" s="1" t="b">
        <v>0</v>
      </c>
      <c r="R26" s="1"/>
      <c r="S26" s="1"/>
      <c r="T26" s="207"/>
      <c r="V26" s="208"/>
      <c r="W26" s="208"/>
      <c r="X26" s="1"/>
      <c r="Y26" s="1"/>
      <c r="Z26" s="208"/>
      <c r="AA26" s="1"/>
      <c r="AB26" s="208"/>
      <c r="AC26" s="1"/>
      <c r="AD26" s="208"/>
      <c r="AE26" s="1"/>
      <c r="AF26" s="208"/>
      <c r="AG26" s="1"/>
      <c r="AH26" s="208"/>
      <c r="AI26" s="1"/>
      <c r="AJ26" s="1"/>
      <c r="AK26" s="1"/>
      <c r="AL26" s="1"/>
      <c r="AM26" s="1"/>
    </row>
    <row r="27" ht="15.75" customHeight="1">
      <c r="A27" s="196" t="s">
        <v>7462</v>
      </c>
      <c r="B27" s="196" t="s">
        <v>7463</v>
      </c>
      <c r="C27" s="196" t="str">
        <f>VLOOKUP(A27,'import Bartın-Çankırı-Kastamonu'!A:Q,3,0)</f>
        <v>YANLIŞ</v>
      </c>
      <c r="D27" s="196" t="s">
        <v>1950</v>
      </c>
      <c r="E27" s="196">
        <f>VLOOKUP(A27,'import Bartın-Çankırı-Kastamonu'!A:Q,5,0)</f>
        <v>410</v>
      </c>
      <c r="F27" s="196" t="str">
        <f>VLOOKUP(A27,'import Bartın-Çankırı-Kastamonu'!A:Q,6,0)</f>
        <v/>
      </c>
      <c r="G27" s="196">
        <f>VLOOKUP(A27,'import Bartın-Çankırı-Kastamonu'!A:Q,7,0)</f>
        <v>0</v>
      </c>
      <c r="H27" s="196">
        <f>VLOOKUP(A27,'import Bartın-Çankırı-Kastamonu'!A:Q,8,0)</f>
        <v>68</v>
      </c>
      <c r="I27" s="196">
        <f>VLOOKUP(A27,'import Bartın-Çankırı-Kastamonu'!A:Q,9,0)</f>
        <v>68</v>
      </c>
      <c r="J27" s="205">
        <f>VLOOKUP(A27,'import Bartın-Çankırı-Kastamonu'!A:Q,10,0)</f>
        <v>0</v>
      </c>
      <c r="K27" s="196">
        <v>5.453458419E9</v>
      </c>
      <c r="L27" s="196" t="s">
        <v>7464</v>
      </c>
      <c r="M27" s="196" t="s">
        <v>1350</v>
      </c>
      <c r="N27" s="196" t="s">
        <v>1408</v>
      </c>
      <c r="O27" s="196" t="s">
        <v>7465</v>
      </c>
      <c r="P27" s="206" t="str">
        <f>VLOOKUP(A27,'import Bartın-Çankırı-Kastamonu'!A:Q,16,0)</f>
        <v>Geleneksel</v>
      </c>
      <c r="Q27" s="1" t="b">
        <v>0</v>
      </c>
      <c r="R27" s="1"/>
      <c r="S27" s="1"/>
      <c r="T27" s="27"/>
      <c r="V27" s="208"/>
      <c r="W27" s="208"/>
      <c r="X27" s="1"/>
      <c r="Y27" s="1"/>
      <c r="Z27" s="208"/>
      <c r="AA27" s="1"/>
      <c r="AB27" s="208"/>
      <c r="AC27" s="1"/>
      <c r="AD27" s="208"/>
      <c r="AE27" s="1"/>
      <c r="AF27" s="208"/>
      <c r="AG27" s="1"/>
      <c r="AH27" s="208"/>
      <c r="AI27" s="1"/>
      <c r="AJ27" s="1"/>
      <c r="AK27" s="1"/>
      <c r="AL27" s="1"/>
      <c r="AM27" s="1"/>
    </row>
    <row r="28" ht="15.75" customHeight="1">
      <c r="A28" s="196" t="s">
        <v>7466</v>
      </c>
      <c r="B28" s="196" t="s">
        <v>7467</v>
      </c>
      <c r="C28" s="196" t="str">
        <f>VLOOKUP(A28,'import Bartın-Çankırı-Kastamonu'!A:Q,3,0)</f>
        <v>DOĞRU</v>
      </c>
      <c r="D28" s="196" t="s">
        <v>1364</v>
      </c>
      <c r="E28" s="196">
        <f>VLOOKUP(A28,'import Bartın-Çankırı-Kastamonu'!A:Q,5,0)</f>
        <v>321</v>
      </c>
      <c r="F28" s="196">
        <f>VLOOKUP(A28,'import Bartın-Çankırı-Kastamonu'!A:Q,6,0)</f>
        <v>44</v>
      </c>
      <c r="G28" s="196">
        <f>VLOOKUP(A28,'import Bartın-Çankırı-Kastamonu'!A:Q,7,0)</f>
        <v>5</v>
      </c>
      <c r="H28" s="196">
        <f>VLOOKUP(A28,'import Bartın-Çankırı-Kastamonu'!A:Q,8,0)</f>
        <v>27</v>
      </c>
      <c r="I28" s="196">
        <f>VLOOKUP(A28,'import Bartın-Çankırı-Kastamonu'!A:Q,9,0)</f>
        <v>32</v>
      </c>
      <c r="J28" s="205">
        <f>VLOOKUP(A28,'import Bartın-Çankırı-Kastamonu'!A:Q,10,0)</f>
        <v>0.16</v>
      </c>
      <c r="K28" s="196">
        <v>5.013626614E9</v>
      </c>
      <c r="L28" s="196" t="s">
        <v>7393</v>
      </c>
      <c r="M28" s="196" t="s">
        <v>1350</v>
      </c>
      <c r="N28" s="196" t="s">
        <v>1408</v>
      </c>
      <c r="O28" s="196" t="s">
        <v>7394</v>
      </c>
      <c r="P28" s="206" t="str">
        <f>VLOOKUP(A28,'import Bartın-Çankırı-Kastamonu'!A:Q,16,0)</f>
        <v>Geleneksel</v>
      </c>
      <c r="Q28" s="1" t="b">
        <v>0</v>
      </c>
      <c r="R28" s="1"/>
      <c r="S28" s="1"/>
      <c r="T28" s="1"/>
      <c r="V28" s="208"/>
      <c r="W28" s="208"/>
      <c r="X28" s="1"/>
      <c r="Y28" s="1"/>
      <c r="Z28" s="208"/>
      <c r="AA28" s="1"/>
      <c r="AB28" s="208"/>
      <c r="AC28" s="1"/>
      <c r="AD28" s="208"/>
      <c r="AE28" s="1"/>
      <c r="AF28" s="208"/>
      <c r="AG28" s="1"/>
      <c r="AH28" s="208"/>
      <c r="AI28" s="1"/>
      <c r="AJ28" s="1"/>
      <c r="AK28" s="1"/>
      <c r="AL28" s="1"/>
      <c r="AM28" s="1"/>
    </row>
    <row r="29" ht="15.75" customHeight="1">
      <c r="A29" s="196" t="s">
        <v>7468</v>
      </c>
      <c r="B29" s="196" t="s">
        <v>7469</v>
      </c>
      <c r="C29" s="196" t="str">
        <f>VLOOKUP(A29,'import Bartın-Çankırı-Kastamonu'!A:Q,3,0)</f>
        <v>DOĞRU</v>
      </c>
      <c r="D29" s="196" t="s">
        <v>1364</v>
      </c>
      <c r="E29" s="196">
        <f>VLOOKUP(A29,'import Bartın-Çankırı-Kastamonu'!A:Q,5,0)</f>
        <v>116</v>
      </c>
      <c r="F29" s="196">
        <f>VLOOKUP(A29,'import Bartın-Çankırı-Kastamonu'!A:Q,6,0)</f>
        <v>6</v>
      </c>
      <c r="G29" s="196">
        <f>VLOOKUP(A29,'import Bartın-Çankırı-Kastamonu'!A:Q,7,0)</f>
        <v>7</v>
      </c>
      <c r="H29" s="196">
        <f>VLOOKUP(A29,'import Bartın-Çankırı-Kastamonu'!A:Q,8,0)</f>
        <v>3</v>
      </c>
      <c r="I29" s="196">
        <f>VLOOKUP(A29,'import Bartın-Çankırı-Kastamonu'!A:Q,9,0)</f>
        <v>10</v>
      </c>
      <c r="J29" s="205">
        <f>VLOOKUP(A29,'import Bartın-Çankırı-Kastamonu'!A:Q,10,0)</f>
        <v>0.7</v>
      </c>
      <c r="K29" s="196">
        <v>5.522401406E9</v>
      </c>
      <c r="L29" s="196" t="s">
        <v>7470</v>
      </c>
      <c r="M29" s="196" t="s">
        <v>1350</v>
      </c>
      <c r="N29" s="196" t="s">
        <v>7471</v>
      </c>
      <c r="O29" s="196" t="s">
        <v>7472</v>
      </c>
      <c r="P29" s="206" t="str">
        <f>VLOOKUP(A29,'import Bartın-Çankırı-Kastamonu'!A:Q,16,0)</f>
        <v>Geleneksel</v>
      </c>
      <c r="Q29" s="1" t="b">
        <v>0</v>
      </c>
      <c r="R29" s="1"/>
      <c r="S29" s="1"/>
      <c r="T29" s="1"/>
      <c r="V29" s="208"/>
      <c r="W29" s="208"/>
      <c r="X29" s="1"/>
      <c r="Y29" s="1"/>
      <c r="Z29" s="208"/>
      <c r="AA29" s="1"/>
      <c r="AB29" s="208"/>
      <c r="AC29" s="1"/>
      <c r="AD29" s="208"/>
      <c r="AE29" s="1"/>
      <c r="AF29" s="208"/>
      <c r="AG29" s="1"/>
      <c r="AH29" s="208"/>
      <c r="AI29" s="1"/>
      <c r="AJ29" s="1"/>
      <c r="AK29" s="1"/>
      <c r="AL29" s="1"/>
      <c r="AM29" s="1"/>
    </row>
    <row r="30" ht="15.75" customHeight="1">
      <c r="A30" s="196" t="s">
        <v>7473</v>
      </c>
      <c r="B30" s="196" t="s">
        <v>7474</v>
      </c>
      <c r="C30" s="196" t="str">
        <f>VLOOKUP(A30,'import Bartın-Çankırı-Kastamonu'!A:Q,3,0)</f>
        <v>DOĞRU</v>
      </c>
      <c r="D30" s="196" t="s">
        <v>1827</v>
      </c>
      <c r="E30" s="196">
        <f>VLOOKUP(A30,'import Bartın-Çankırı-Kastamonu'!A:Q,5,0)</f>
        <v>719</v>
      </c>
      <c r="F30" s="196">
        <f>VLOOKUP(A30,'import Bartın-Çankırı-Kastamonu'!A:Q,6,0)</f>
        <v>8</v>
      </c>
      <c r="G30" s="196">
        <f>VLOOKUP(A30,'import Bartın-Çankırı-Kastamonu'!A:Q,7,0)</f>
        <v>0</v>
      </c>
      <c r="H30" s="196">
        <f>VLOOKUP(A30,'import Bartın-Çankırı-Kastamonu'!A:Q,8,0)</f>
        <v>48</v>
      </c>
      <c r="I30" s="196">
        <f>VLOOKUP(A30,'import Bartın-Çankırı-Kastamonu'!A:Q,9,0)</f>
        <v>48</v>
      </c>
      <c r="J30" s="205">
        <f>VLOOKUP(A30,'import Bartın-Çankırı-Kastamonu'!A:Q,10,0)</f>
        <v>0</v>
      </c>
      <c r="K30" s="196">
        <v>5.323319481E9</v>
      </c>
      <c r="L30" s="196" t="s">
        <v>7475</v>
      </c>
      <c r="M30" s="196" t="s">
        <v>1350</v>
      </c>
      <c r="N30" s="196" t="s">
        <v>7476</v>
      </c>
      <c r="O30" s="196" t="s">
        <v>7477</v>
      </c>
      <c r="P30" s="206" t="str">
        <f>VLOOKUP(A30,'import Bartın-Çankırı-Kastamonu'!A:Q,16,0)</f>
        <v>Geleneksel</v>
      </c>
      <c r="Q30" s="1" t="b">
        <v>0</v>
      </c>
      <c r="R30" s="1"/>
      <c r="S30" s="1"/>
      <c r="T30" s="207"/>
      <c r="V30" s="208"/>
      <c r="W30" s="208"/>
      <c r="X30" s="1"/>
      <c r="Y30" s="1"/>
      <c r="Z30" s="208"/>
      <c r="AA30" s="1"/>
      <c r="AB30" s="208"/>
      <c r="AC30" s="1"/>
      <c r="AD30" s="208"/>
      <c r="AE30" s="1"/>
      <c r="AF30" s="208"/>
      <c r="AG30" s="1"/>
      <c r="AH30" s="208"/>
      <c r="AI30" s="1"/>
      <c r="AJ30" s="1"/>
      <c r="AK30" s="1"/>
      <c r="AL30" s="1"/>
      <c r="AM30" s="1"/>
    </row>
    <row r="31" ht="15.75" customHeight="1">
      <c r="A31" s="196" t="s">
        <v>7478</v>
      </c>
      <c r="B31" s="196" t="s">
        <v>7479</v>
      </c>
      <c r="C31" s="196" t="str">
        <f>VLOOKUP(A31,'import Bartın-Çankırı-Kastamonu'!A:Q,3,0)</f>
        <v>DOĞRU</v>
      </c>
      <c r="D31" s="196" t="s">
        <v>1378</v>
      </c>
      <c r="E31" s="196">
        <f>VLOOKUP(A31,'import Bartın-Çankırı-Kastamonu'!A:Q,5,0)</f>
        <v>704</v>
      </c>
      <c r="F31" s="196">
        <f>VLOOKUP(A31,'import Bartın-Çankırı-Kastamonu'!A:Q,6,0)</f>
        <v>10</v>
      </c>
      <c r="G31" s="196">
        <f>VLOOKUP(A31,'import Bartın-Çankırı-Kastamonu'!A:Q,7,0)</f>
        <v>0</v>
      </c>
      <c r="H31" s="196">
        <f>VLOOKUP(A31,'import Bartın-Çankırı-Kastamonu'!A:Q,8,0)</f>
        <v>37</v>
      </c>
      <c r="I31" s="196">
        <f>VLOOKUP(A31,'import Bartın-Çankırı-Kastamonu'!A:Q,9,0)</f>
        <v>37</v>
      </c>
      <c r="J31" s="205">
        <f>VLOOKUP(A31,'import Bartın-Çankırı-Kastamonu'!A:Q,10,0)</f>
        <v>0</v>
      </c>
      <c r="K31" s="196">
        <v>3.742131919E9</v>
      </c>
      <c r="L31" s="196" t="s">
        <v>7480</v>
      </c>
      <c r="M31" s="196" t="s">
        <v>1350</v>
      </c>
      <c r="N31" s="196" t="s">
        <v>3984</v>
      </c>
      <c r="O31" s="196" t="s">
        <v>7481</v>
      </c>
      <c r="P31" s="206" t="str">
        <f>VLOOKUP(A31,'import Bartın-Çankırı-Kastamonu'!A:Q,16,0)</f>
        <v>Geleneksel</v>
      </c>
      <c r="Q31" s="1" t="b">
        <v>0</v>
      </c>
      <c r="R31" s="1"/>
      <c r="S31" s="1"/>
      <c r="T31" s="207"/>
      <c r="V31" s="208"/>
      <c r="W31" s="208"/>
      <c r="X31" s="1"/>
      <c r="Y31" s="1"/>
      <c r="Z31" s="208"/>
      <c r="AA31" s="1"/>
      <c r="AB31" s="208"/>
      <c r="AC31" s="1"/>
      <c r="AD31" s="208"/>
      <c r="AE31" s="1"/>
      <c r="AF31" s="208"/>
      <c r="AG31" s="1"/>
      <c r="AH31" s="208"/>
      <c r="AI31" s="1"/>
      <c r="AJ31" s="1"/>
      <c r="AK31" s="1"/>
      <c r="AL31" s="1"/>
      <c r="AM31" s="1"/>
    </row>
    <row r="32" ht="15.75" customHeight="1">
      <c r="A32" s="196" t="s">
        <v>7482</v>
      </c>
      <c r="B32" s="196" t="s">
        <v>7483</v>
      </c>
      <c r="C32" s="196" t="str">
        <f>VLOOKUP(A32,'import Bartın-Çankırı-Kastamonu'!A:Q,3,0)</f>
        <v>DOĞRU</v>
      </c>
      <c r="D32" s="196" t="s">
        <v>1385</v>
      </c>
      <c r="E32" s="196">
        <f>VLOOKUP(A32,'import Bartın-Çankırı-Kastamonu'!A:Q,5,0)</f>
        <v>658</v>
      </c>
      <c r="F32" s="196">
        <f>VLOOKUP(A32,'import Bartın-Çankırı-Kastamonu'!A:Q,6,0)</f>
        <v>1</v>
      </c>
      <c r="G32" s="196">
        <f>VLOOKUP(A32,'import Bartın-Çankırı-Kastamonu'!A:Q,7,0)</f>
        <v>0</v>
      </c>
      <c r="H32" s="196">
        <f>VLOOKUP(A32,'import Bartın-Çankırı-Kastamonu'!A:Q,8,0)</f>
        <v>15</v>
      </c>
      <c r="I32" s="196">
        <f>VLOOKUP(A32,'import Bartın-Çankırı-Kastamonu'!A:Q,9,0)</f>
        <v>15</v>
      </c>
      <c r="J32" s="205">
        <f>VLOOKUP(A32,'import Bartın-Çankırı-Kastamonu'!A:Q,10,0)</f>
        <v>0</v>
      </c>
      <c r="K32" s="196">
        <v>3.74275222E9</v>
      </c>
      <c r="L32" s="196" t="s">
        <v>7484</v>
      </c>
      <c r="M32" s="196" t="s">
        <v>1350</v>
      </c>
      <c r="N32" s="196" t="s">
        <v>7485</v>
      </c>
      <c r="O32" s="196" t="s">
        <v>7486</v>
      </c>
      <c r="P32" s="206" t="str">
        <f>VLOOKUP(A32,'import Bartın-Çankırı-Kastamonu'!A:Q,16,0)</f>
        <v>Geleneksel</v>
      </c>
      <c r="Q32" s="1" t="b">
        <v>0</v>
      </c>
      <c r="R32" s="1"/>
      <c r="S32" s="1"/>
      <c r="T32" s="1"/>
      <c r="V32" s="208"/>
      <c r="W32" s="208"/>
      <c r="X32" s="1"/>
      <c r="Y32" s="1"/>
      <c r="Z32" s="208"/>
      <c r="AA32" s="1"/>
      <c r="AB32" s="208"/>
      <c r="AC32" s="1"/>
      <c r="AD32" s="208"/>
      <c r="AE32" s="1"/>
      <c r="AF32" s="208"/>
      <c r="AG32" s="1"/>
      <c r="AH32" s="208"/>
      <c r="AI32" s="1"/>
      <c r="AJ32" s="1"/>
      <c r="AK32" s="1"/>
      <c r="AL32" s="1"/>
      <c r="AM32" s="1"/>
    </row>
    <row r="33" ht="15.75" customHeight="1">
      <c r="A33" s="196" t="s">
        <v>7487</v>
      </c>
      <c r="B33" s="196" t="s">
        <v>7488</v>
      </c>
      <c r="C33" s="196" t="str">
        <f>VLOOKUP(A33,'import Bartın-Çankırı-Kastamonu'!A:Q,3,0)</f>
        <v>DOĞRU</v>
      </c>
      <c r="D33" s="196" t="s">
        <v>1385</v>
      </c>
      <c r="E33" s="196">
        <f>VLOOKUP(A33,'import Bartın-Çankırı-Kastamonu'!A:Q,5,0)</f>
        <v>992</v>
      </c>
      <c r="F33" s="196">
        <f>VLOOKUP(A33,'import Bartın-Çankırı-Kastamonu'!A:Q,6,0)</f>
        <v>88</v>
      </c>
      <c r="G33" s="196">
        <f>VLOOKUP(A33,'import Bartın-Çankırı-Kastamonu'!A:Q,7,0)</f>
        <v>0</v>
      </c>
      <c r="H33" s="196">
        <f>VLOOKUP(A33,'import Bartın-Çankırı-Kastamonu'!A:Q,8,0)</f>
        <v>25</v>
      </c>
      <c r="I33" s="196">
        <f>VLOOKUP(A33,'import Bartın-Çankırı-Kastamonu'!A:Q,9,0)</f>
        <v>25</v>
      </c>
      <c r="J33" s="205">
        <f>VLOOKUP(A33,'import Bartın-Çankırı-Kastamonu'!A:Q,10,0)</f>
        <v>0</v>
      </c>
      <c r="K33" s="196">
        <v>5.050112802E9</v>
      </c>
      <c r="L33" s="196" t="s">
        <v>7489</v>
      </c>
      <c r="M33" s="196" t="s">
        <v>1350</v>
      </c>
      <c r="N33" s="196" t="s">
        <v>7490</v>
      </c>
      <c r="O33" s="196" t="s">
        <v>7491</v>
      </c>
      <c r="P33" s="206" t="str">
        <f>VLOOKUP(A33,'import Bartın-Çankırı-Kastamonu'!A:Q,16,0)</f>
        <v>Geleneksel</v>
      </c>
      <c r="Q33" s="1" t="b">
        <v>0</v>
      </c>
      <c r="R33" s="1"/>
      <c r="S33" s="1"/>
      <c r="T33" s="207"/>
      <c r="V33" s="208"/>
      <c r="W33" s="208"/>
      <c r="X33" s="1"/>
      <c r="Y33" s="1"/>
      <c r="Z33" s="208"/>
      <c r="AA33" s="1"/>
      <c r="AB33" s="208"/>
      <c r="AC33" s="1"/>
      <c r="AD33" s="208"/>
      <c r="AE33" s="1"/>
      <c r="AF33" s="208"/>
      <c r="AG33" s="1"/>
      <c r="AH33" s="208"/>
      <c r="AI33" s="1"/>
      <c r="AJ33" s="1"/>
      <c r="AK33" s="1"/>
      <c r="AL33" s="1"/>
      <c r="AM33" s="1"/>
    </row>
    <row r="34" ht="15.75" customHeight="1">
      <c r="A34" s="196" t="s">
        <v>7492</v>
      </c>
      <c r="B34" s="196" t="s">
        <v>7493</v>
      </c>
      <c r="C34" s="196" t="str">
        <f>VLOOKUP(A34,'import Bartın-Çankırı-Kastamonu'!A:Q,3,0)</f>
        <v>DOĞRU</v>
      </c>
      <c r="D34" s="196" t="s">
        <v>1443</v>
      </c>
      <c r="E34" s="196">
        <f>VLOOKUP(A34,'import Bartın-Çankırı-Kastamonu'!A:Q,5,0)</f>
        <v>986</v>
      </c>
      <c r="F34" s="196">
        <f>VLOOKUP(A34,'import Bartın-Çankırı-Kastamonu'!A:Q,6,0)</f>
        <v>10</v>
      </c>
      <c r="G34" s="196">
        <f>VLOOKUP(A34,'import Bartın-Çankırı-Kastamonu'!A:Q,7,0)</f>
        <v>0</v>
      </c>
      <c r="H34" s="196">
        <f>VLOOKUP(A34,'import Bartın-Çankırı-Kastamonu'!A:Q,8,0)</f>
        <v>29</v>
      </c>
      <c r="I34" s="196">
        <f>VLOOKUP(A34,'import Bartın-Çankırı-Kastamonu'!A:Q,9,0)</f>
        <v>29</v>
      </c>
      <c r="J34" s="205">
        <f>VLOOKUP(A34,'import Bartın-Çankırı-Kastamonu'!A:Q,10,0)</f>
        <v>0</v>
      </c>
      <c r="K34" s="196">
        <v>3.744081411E9</v>
      </c>
      <c r="L34" s="196" t="s">
        <v>7494</v>
      </c>
      <c r="M34" s="196" t="s">
        <v>1350</v>
      </c>
      <c r="N34" s="196" t="s">
        <v>3764</v>
      </c>
      <c r="O34" s="196" t="s">
        <v>7495</v>
      </c>
      <c r="P34" s="206" t="str">
        <f>VLOOKUP(A34,'import Bartın-Çankırı-Kastamonu'!A:Q,16,0)</f>
        <v>Geleneksel</v>
      </c>
      <c r="Q34" s="1" t="b">
        <v>0</v>
      </c>
      <c r="R34" s="1"/>
      <c r="S34" s="1"/>
      <c r="T34" s="1"/>
      <c r="U34" s="8" t="s">
        <v>7496</v>
      </c>
      <c r="V34" s="209"/>
      <c r="W34" s="208"/>
      <c r="X34" s="1"/>
      <c r="Y34" s="1" t="s">
        <v>43</v>
      </c>
      <c r="Z34" s="208">
        <v>44596.0</v>
      </c>
      <c r="AA34" s="1" t="s">
        <v>1353</v>
      </c>
      <c r="AB34" s="208">
        <v>44596.0</v>
      </c>
      <c r="AC34" s="1"/>
      <c r="AD34" s="208"/>
      <c r="AE34" s="1"/>
      <c r="AF34" s="208"/>
      <c r="AG34" s="1"/>
      <c r="AH34" s="208"/>
      <c r="AI34" s="1" t="s">
        <v>404</v>
      </c>
      <c r="AJ34" s="1" t="s">
        <v>404</v>
      </c>
      <c r="AK34" s="1"/>
      <c r="AL34" s="1"/>
      <c r="AM34" s="1"/>
    </row>
    <row r="35" ht="15.75" customHeight="1">
      <c r="A35" s="196" t="s">
        <v>7497</v>
      </c>
      <c r="B35" s="196" t="s">
        <v>7498</v>
      </c>
      <c r="C35" s="196" t="str">
        <f>VLOOKUP(A35,'import Bartın-Çankırı-Kastamonu'!A:Q,3,0)</f>
        <v>DOĞRU</v>
      </c>
      <c r="D35" s="196" t="s">
        <v>1370</v>
      </c>
      <c r="E35" s="196">
        <f>VLOOKUP(A35,'import Bartın-Çankırı-Kastamonu'!A:Q,5,0)</f>
        <v>3235</v>
      </c>
      <c r="F35" s="196">
        <f>VLOOKUP(A35,'import Bartın-Çankırı-Kastamonu'!A:Q,6,0)</f>
        <v>43</v>
      </c>
      <c r="G35" s="196">
        <f>VLOOKUP(A35,'import Bartın-Çankırı-Kastamonu'!A:Q,7,0)</f>
        <v>0</v>
      </c>
      <c r="H35" s="196">
        <f>VLOOKUP(A35,'import Bartın-Çankırı-Kastamonu'!A:Q,8,0)</f>
        <v>86</v>
      </c>
      <c r="I35" s="196">
        <f>VLOOKUP(A35,'import Bartın-Çankırı-Kastamonu'!A:Q,9,0)</f>
        <v>86</v>
      </c>
      <c r="J35" s="205">
        <f>VLOOKUP(A35,'import Bartın-Çankırı-Kastamonu'!A:Q,10,0)</f>
        <v>0</v>
      </c>
      <c r="K35" s="196">
        <v>3.742157425E9</v>
      </c>
      <c r="L35" s="196" t="s">
        <v>7499</v>
      </c>
      <c r="M35" s="196" t="s">
        <v>1350</v>
      </c>
      <c r="N35" s="196" t="s">
        <v>7500</v>
      </c>
      <c r="O35" s="196" t="s">
        <v>7501</v>
      </c>
      <c r="P35" s="206" t="str">
        <f>VLOOKUP(A35,'import Bartın-Çankırı-Kastamonu'!A:Q,16,0)</f>
        <v>Geleneksel</v>
      </c>
      <c r="Q35" s="1" t="b">
        <v>0</v>
      </c>
      <c r="R35" s="1"/>
      <c r="S35" s="1"/>
      <c r="T35" s="1"/>
      <c r="V35" s="208"/>
      <c r="W35" s="208"/>
      <c r="X35" s="1"/>
      <c r="Y35" s="1"/>
      <c r="Z35" s="208"/>
      <c r="AA35" s="1"/>
      <c r="AB35" s="208"/>
      <c r="AC35" s="1"/>
      <c r="AD35" s="208"/>
      <c r="AE35" s="1"/>
      <c r="AF35" s="208"/>
      <c r="AG35" s="1"/>
      <c r="AH35" s="208"/>
      <c r="AI35" s="1"/>
      <c r="AJ35" s="1"/>
      <c r="AK35" s="1"/>
      <c r="AL35" s="1"/>
      <c r="AM35" s="1"/>
    </row>
    <row r="36" ht="15.75" customHeight="1">
      <c r="A36" s="196" t="s">
        <v>7502</v>
      </c>
      <c r="B36" s="196" t="s">
        <v>7503</v>
      </c>
      <c r="C36" s="196" t="str">
        <f>VLOOKUP(A36,'import Bartın-Çankırı-Kastamonu'!A:Q,3,0)</f>
        <v>DOĞRU</v>
      </c>
      <c r="D36" s="196" t="s">
        <v>1827</v>
      </c>
      <c r="E36" s="196">
        <f>VLOOKUP(A36,'import Bartın-Çankırı-Kastamonu'!A:Q,5,0)</f>
        <v>139</v>
      </c>
      <c r="F36" s="196" t="str">
        <f>VLOOKUP(A36,'import Bartın-Çankırı-Kastamonu'!A:Q,6,0)</f>
        <v/>
      </c>
      <c r="G36" s="196">
        <f>VLOOKUP(A36,'import Bartın-Çankırı-Kastamonu'!A:Q,7,0)</f>
        <v>0</v>
      </c>
      <c r="H36" s="196">
        <f>VLOOKUP(A36,'import Bartın-Çankırı-Kastamonu'!A:Q,8,0)</f>
        <v>34</v>
      </c>
      <c r="I36" s="196">
        <f>VLOOKUP(A36,'import Bartın-Çankırı-Kastamonu'!A:Q,9,0)</f>
        <v>34</v>
      </c>
      <c r="J36" s="205">
        <f>VLOOKUP(A36,'import Bartın-Çankırı-Kastamonu'!A:Q,10,0)</f>
        <v>0</v>
      </c>
      <c r="K36" s="196">
        <v>5.416417775E9</v>
      </c>
      <c r="L36" s="196" t="s">
        <v>7504</v>
      </c>
      <c r="M36" s="196" t="s">
        <v>1350</v>
      </c>
      <c r="N36" s="196" t="s">
        <v>3984</v>
      </c>
      <c r="O36" s="196" t="s">
        <v>7505</v>
      </c>
      <c r="P36" s="206" t="str">
        <f>VLOOKUP(A36,'import Bartın-Çankırı-Kastamonu'!A:Q,16,0)</f>
        <v>Geleneksel</v>
      </c>
      <c r="Q36" s="1" t="b">
        <v>0</v>
      </c>
      <c r="R36" s="1"/>
      <c r="S36" s="1"/>
      <c r="T36" s="207"/>
      <c r="V36" s="208"/>
      <c r="W36" s="208"/>
      <c r="X36" s="1"/>
      <c r="Y36" s="1"/>
      <c r="Z36" s="208"/>
      <c r="AA36" s="1"/>
      <c r="AB36" s="208"/>
      <c r="AC36" s="1"/>
      <c r="AD36" s="208"/>
      <c r="AE36" s="1"/>
      <c r="AF36" s="208"/>
      <c r="AG36" s="1"/>
      <c r="AH36" s="208"/>
      <c r="AI36" s="1"/>
      <c r="AJ36" s="1"/>
      <c r="AK36" s="1"/>
      <c r="AL36" s="1"/>
      <c r="AM36" s="1"/>
    </row>
    <row r="37" ht="15.75" customHeight="1">
      <c r="A37" s="196" t="s">
        <v>7506</v>
      </c>
      <c r="B37" s="196" t="s">
        <v>7507</v>
      </c>
      <c r="C37" s="196" t="str">
        <f>VLOOKUP(A37,'import Bartın-Çankırı-Kastamonu'!A:Q,3,0)</f>
        <v>DOĞRU</v>
      </c>
      <c r="D37" s="196" t="s">
        <v>1364</v>
      </c>
      <c r="E37" s="196">
        <f>VLOOKUP(A37,'import Bartın-Çankırı-Kastamonu'!A:Q,5,0)</f>
        <v>253</v>
      </c>
      <c r="F37" s="196">
        <f>VLOOKUP(A37,'import Bartın-Çankırı-Kastamonu'!A:Q,6,0)</f>
        <v>26</v>
      </c>
      <c r="G37" s="196">
        <f>VLOOKUP(A37,'import Bartın-Çankırı-Kastamonu'!A:Q,7,0)</f>
        <v>6</v>
      </c>
      <c r="H37" s="196">
        <f>VLOOKUP(A37,'import Bartın-Çankırı-Kastamonu'!A:Q,8,0)</f>
        <v>21</v>
      </c>
      <c r="I37" s="196">
        <f>VLOOKUP(A37,'import Bartın-Çankırı-Kastamonu'!A:Q,9,0)</f>
        <v>27</v>
      </c>
      <c r="J37" s="205">
        <f>VLOOKUP(A37,'import Bartın-Çankırı-Kastamonu'!A:Q,10,0)</f>
        <v>0.22</v>
      </c>
      <c r="K37" s="196">
        <v>5.445879641E9</v>
      </c>
      <c r="L37" s="196" t="s">
        <v>7508</v>
      </c>
      <c r="M37" s="196" t="s">
        <v>1350</v>
      </c>
      <c r="N37" s="196" t="s">
        <v>1699</v>
      </c>
      <c r="O37" s="196" t="s">
        <v>7509</v>
      </c>
      <c r="P37" s="206" t="str">
        <f>VLOOKUP(A37,'import Bartın-Çankırı-Kastamonu'!A:Q,16,0)</f>
        <v>Geleneksel</v>
      </c>
      <c r="Q37" s="1" t="b">
        <v>0</v>
      </c>
      <c r="R37" s="1"/>
      <c r="S37" s="1"/>
      <c r="T37" s="207"/>
      <c r="V37" s="208"/>
      <c r="W37" s="208"/>
      <c r="X37" s="1"/>
      <c r="Y37" s="1"/>
      <c r="Z37" s="208"/>
      <c r="AA37" s="1"/>
      <c r="AB37" s="208"/>
      <c r="AC37" s="1"/>
      <c r="AD37" s="208"/>
      <c r="AE37" s="1"/>
      <c r="AF37" s="208"/>
      <c r="AG37" s="1"/>
      <c r="AH37" s="208"/>
      <c r="AI37" s="1"/>
      <c r="AJ37" s="1"/>
      <c r="AK37" s="1"/>
      <c r="AL37" s="1"/>
      <c r="AM37" s="1"/>
    </row>
    <row r="38" ht="15.75" customHeight="1">
      <c r="A38" s="196" t="s">
        <v>7510</v>
      </c>
      <c r="B38" s="196" t="s">
        <v>7511</v>
      </c>
      <c r="C38" s="196" t="str">
        <f>VLOOKUP(A38,'import Bartın-Çankırı-Kastamonu'!A:Q,3,0)</f>
        <v>DOĞRU</v>
      </c>
      <c r="D38" s="196" t="s">
        <v>1827</v>
      </c>
      <c r="E38" s="196">
        <f>VLOOKUP(A38,'import Bartın-Çankırı-Kastamonu'!A:Q,5,0)</f>
        <v>5494</v>
      </c>
      <c r="F38" s="196">
        <f>VLOOKUP(A38,'import Bartın-Çankırı-Kastamonu'!A:Q,6,0)</f>
        <v>227</v>
      </c>
      <c r="G38" s="196">
        <f>VLOOKUP(A38,'import Bartın-Çankırı-Kastamonu'!A:Q,7,0)</f>
        <v>0</v>
      </c>
      <c r="H38" s="196">
        <f>VLOOKUP(A38,'import Bartın-Çankırı-Kastamonu'!A:Q,8,0)</f>
        <v>46</v>
      </c>
      <c r="I38" s="196">
        <f>VLOOKUP(A38,'import Bartın-Çankırı-Kastamonu'!A:Q,9,0)</f>
        <v>46</v>
      </c>
      <c r="J38" s="205">
        <f>VLOOKUP(A38,'import Bartın-Çankırı-Kastamonu'!A:Q,10,0)</f>
        <v>0</v>
      </c>
      <c r="K38" s="196">
        <v>3.742221777E9</v>
      </c>
      <c r="L38" s="196" t="s">
        <v>7512</v>
      </c>
      <c r="M38" s="196" t="s">
        <v>1350</v>
      </c>
      <c r="N38" s="196" t="s">
        <v>4267</v>
      </c>
      <c r="O38" s="196" t="s">
        <v>7513</v>
      </c>
      <c r="P38" s="206" t="str">
        <f>VLOOKUP(A38,'import Bartın-Çankırı-Kastamonu'!A:Q,16,0)</f>
        <v>Geleneksel</v>
      </c>
      <c r="Q38" s="1" t="b">
        <v>0</v>
      </c>
      <c r="R38" s="1"/>
      <c r="S38" s="1"/>
      <c r="T38" s="207"/>
      <c r="V38" s="208"/>
      <c r="W38" s="208"/>
      <c r="X38" s="1"/>
      <c r="Y38" s="1"/>
      <c r="Z38" s="208"/>
      <c r="AA38" s="1"/>
      <c r="AB38" s="208"/>
      <c r="AC38" s="1"/>
      <c r="AD38" s="208"/>
      <c r="AE38" s="1"/>
      <c r="AF38" s="208"/>
      <c r="AG38" s="1"/>
      <c r="AH38" s="208"/>
      <c r="AI38" s="1"/>
      <c r="AJ38" s="1"/>
      <c r="AK38" s="1"/>
      <c r="AL38" s="1"/>
      <c r="AM38" s="1"/>
    </row>
    <row r="39" ht="15.75" customHeight="1">
      <c r="A39" s="196" t="s">
        <v>7514</v>
      </c>
      <c r="B39" s="196" t="s">
        <v>7515</v>
      </c>
      <c r="C39" s="196" t="str">
        <f>VLOOKUP(A39,'import Bartın-Çankırı-Kastamonu'!A:Q,3,0)</f>
        <v>DOĞRU</v>
      </c>
      <c r="D39" s="196" t="s">
        <v>1385</v>
      </c>
      <c r="E39" s="196">
        <f>VLOOKUP(A39,'import Bartın-Çankırı-Kastamonu'!A:Q,5,0)</f>
        <v>2984</v>
      </c>
      <c r="F39" s="196">
        <f>VLOOKUP(A39,'import Bartın-Çankırı-Kastamonu'!A:Q,6,0)</f>
        <v>45</v>
      </c>
      <c r="G39" s="196">
        <f>VLOOKUP(A39,'import Bartın-Çankırı-Kastamonu'!A:Q,7,0)</f>
        <v>0</v>
      </c>
      <c r="H39" s="196">
        <f>VLOOKUP(A39,'import Bartın-Çankırı-Kastamonu'!A:Q,8,0)</f>
        <v>13</v>
      </c>
      <c r="I39" s="196">
        <f>VLOOKUP(A39,'import Bartın-Çankırı-Kastamonu'!A:Q,9,0)</f>
        <v>13</v>
      </c>
      <c r="J39" s="205">
        <f>VLOOKUP(A39,'import Bartın-Çankırı-Kastamonu'!A:Q,10,0)</f>
        <v>0</v>
      </c>
      <c r="K39" s="196">
        <v>5.367727723E9</v>
      </c>
      <c r="L39" s="196" t="s">
        <v>7516</v>
      </c>
      <c r="M39" s="196" t="s">
        <v>1350</v>
      </c>
      <c r="N39" s="196" t="s">
        <v>3764</v>
      </c>
      <c r="O39" s="196" t="s">
        <v>7517</v>
      </c>
      <c r="P39" s="206" t="str">
        <f>VLOOKUP(A39,'import Bartın-Çankırı-Kastamonu'!A:Q,16,0)</f>
        <v>Geleneksel</v>
      </c>
      <c r="Q39" s="1" t="b">
        <v>0</v>
      </c>
      <c r="R39" s="1"/>
      <c r="S39" s="1"/>
      <c r="T39" s="207"/>
      <c r="U39" s="1" t="s">
        <v>7518</v>
      </c>
      <c r="V39" s="208"/>
      <c r="W39" s="208"/>
      <c r="X39" s="1"/>
      <c r="Y39" s="1" t="s">
        <v>1353</v>
      </c>
      <c r="Z39" s="208">
        <v>44596.0</v>
      </c>
      <c r="AA39" s="1"/>
      <c r="AB39" s="208"/>
      <c r="AC39" s="1"/>
      <c r="AD39" s="208"/>
      <c r="AE39" s="1"/>
      <c r="AF39" s="208"/>
      <c r="AG39" s="1"/>
      <c r="AH39" s="208"/>
      <c r="AI39" s="1" t="s">
        <v>404</v>
      </c>
      <c r="AJ39" s="1"/>
      <c r="AK39" s="1"/>
      <c r="AL39" s="1"/>
      <c r="AM39" s="1"/>
    </row>
    <row r="40" ht="15.75" customHeight="1">
      <c r="A40" s="196" t="s">
        <v>7519</v>
      </c>
      <c r="B40" s="196" t="s">
        <v>7520</v>
      </c>
      <c r="C40" s="196" t="str">
        <f>VLOOKUP(A40,'import Bartın-Çankırı-Kastamonu'!A:Q,3,0)</f>
        <v>DOĞRU</v>
      </c>
      <c r="D40" s="196" t="s">
        <v>1356</v>
      </c>
      <c r="E40" s="196">
        <f>VLOOKUP(A40,'import Bartın-Çankırı-Kastamonu'!A:Q,5,0)</f>
        <v>895</v>
      </c>
      <c r="F40" s="196">
        <f>VLOOKUP(A40,'import Bartın-Çankırı-Kastamonu'!A:Q,6,0)</f>
        <v>49</v>
      </c>
      <c r="G40" s="196">
        <f>VLOOKUP(A40,'import Bartın-Çankırı-Kastamonu'!A:Q,7,0)</f>
        <v>0</v>
      </c>
      <c r="H40" s="196">
        <f>VLOOKUP(A40,'import Bartın-Çankırı-Kastamonu'!A:Q,8,0)</f>
        <v>80</v>
      </c>
      <c r="I40" s="196">
        <f>VLOOKUP(A40,'import Bartın-Çankırı-Kastamonu'!A:Q,9,0)</f>
        <v>80</v>
      </c>
      <c r="J40" s="205">
        <f>VLOOKUP(A40,'import Bartın-Çankırı-Kastamonu'!A:Q,10,0)</f>
        <v>0</v>
      </c>
      <c r="K40" s="196">
        <v>5.322735111E9</v>
      </c>
      <c r="L40" s="196" t="s">
        <v>7521</v>
      </c>
      <c r="M40" s="196" t="s">
        <v>1350</v>
      </c>
      <c r="N40" s="196" t="s">
        <v>3984</v>
      </c>
      <c r="O40" s="196" t="s">
        <v>7522</v>
      </c>
      <c r="P40" s="206" t="str">
        <f>VLOOKUP(A40,'import Bartın-Çankırı-Kastamonu'!A:Q,16,0)</f>
        <v>Geleneksel</v>
      </c>
      <c r="Q40" s="1" t="b">
        <v>0</v>
      </c>
      <c r="R40" s="1" t="s">
        <v>38</v>
      </c>
      <c r="S40" s="1" t="s">
        <v>128</v>
      </c>
      <c r="T40" s="207"/>
      <c r="V40" s="208">
        <v>44602.0</v>
      </c>
      <c r="W40" s="208">
        <v>44603.0</v>
      </c>
      <c r="X40" s="1"/>
      <c r="Y40" s="1" t="s">
        <v>1353</v>
      </c>
      <c r="Z40" s="208">
        <v>44602.0</v>
      </c>
      <c r="AA40" s="1"/>
      <c r="AB40" s="208"/>
      <c r="AC40" s="1"/>
      <c r="AD40" s="208"/>
      <c r="AE40" s="1"/>
      <c r="AF40" s="208"/>
      <c r="AG40" s="1"/>
      <c r="AH40" s="208"/>
      <c r="AI40" s="1" t="s">
        <v>128</v>
      </c>
      <c r="AJ40" s="1"/>
      <c r="AK40" s="1"/>
      <c r="AL40" s="1"/>
      <c r="AM40" s="1"/>
    </row>
    <row r="41" ht="15.75" customHeight="1">
      <c r="A41" s="196" t="s">
        <v>7523</v>
      </c>
      <c r="B41" s="196" t="s">
        <v>7524</v>
      </c>
      <c r="C41" s="196" t="str">
        <f>VLOOKUP(A41,'import Bartın-Çankırı-Kastamonu'!A:Q,3,0)</f>
        <v>DOĞRU</v>
      </c>
      <c r="D41" s="196" t="s">
        <v>1507</v>
      </c>
      <c r="E41" s="196">
        <f>VLOOKUP(A41,'import Bartın-Çankırı-Kastamonu'!A:Q,5,0)</f>
        <v>746</v>
      </c>
      <c r="F41" s="196">
        <f>VLOOKUP(A41,'import Bartın-Çankırı-Kastamonu'!A:Q,6,0)</f>
        <v>61</v>
      </c>
      <c r="G41" s="196">
        <f>VLOOKUP(A41,'import Bartın-Çankırı-Kastamonu'!A:Q,7,0)</f>
        <v>0</v>
      </c>
      <c r="H41" s="196">
        <f>VLOOKUP(A41,'import Bartın-Çankırı-Kastamonu'!A:Q,8,0)</f>
        <v>33</v>
      </c>
      <c r="I41" s="196">
        <f>VLOOKUP(A41,'import Bartın-Çankırı-Kastamonu'!A:Q,9,0)</f>
        <v>33</v>
      </c>
      <c r="J41" s="205">
        <f>VLOOKUP(A41,'import Bartın-Çankırı-Kastamonu'!A:Q,10,0)</f>
        <v>0</v>
      </c>
      <c r="K41" s="196">
        <v>3.742151617E9</v>
      </c>
      <c r="L41" s="196" t="s">
        <v>7525</v>
      </c>
      <c r="M41" s="196" t="s">
        <v>1350</v>
      </c>
      <c r="N41" s="196" t="s">
        <v>3984</v>
      </c>
      <c r="O41" s="196" t="s">
        <v>7526</v>
      </c>
      <c r="P41" s="206" t="str">
        <f>VLOOKUP(A41,'import Bartın-Çankırı-Kastamonu'!A:Q,16,0)</f>
        <v>Geleneksel</v>
      </c>
      <c r="Q41" s="1" t="b">
        <v>0</v>
      </c>
      <c r="R41" s="1" t="s">
        <v>29</v>
      </c>
      <c r="S41" s="1"/>
      <c r="T41" s="207"/>
      <c r="U41" s="1" t="s">
        <v>7527</v>
      </c>
      <c r="V41" s="208"/>
      <c r="W41" s="208"/>
      <c r="X41" s="1"/>
      <c r="Y41" s="1" t="s">
        <v>1353</v>
      </c>
      <c r="Z41" s="208">
        <v>44602.0</v>
      </c>
      <c r="AA41" s="1"/>
      <c r="AB41" s="208"/>
      <c r="AC41" s="1"/>
      <c r="AD41" s="208"/>
      <c r="AE41" s="1"/>
      <c r="AF41" s="208"/>
      <c r="AG41" s="1"/>
      <c r="AH41" s="208"/>
      <c r="AI41" s="1" t="s">
        <v>128</v>
      </c>
      <c r="AJ41" s="1"/>
      <c r="AK41" s="1"/>
      <c r="AL41" s="1"/>
      <c r="AM41" s="1"/>
    </row>
    <row r="42" ht="15.75" customHeight="1">
      <c r="A42" s="196" t="s">
        <v>7528</v>
      </c>
      <c r="B42" s="196" t="s">
        <v>7529</v>
      </c>
      <c r="C42" s="196" t="str">
        <f>VLOOKUP(A42,'import Bartın-Çankırı-Kastamonu'!A:Q,3,0)</f>
        <v>YANLIŞ</v>
      </c>
      <c r="D42" s="196" t="s">
        <v>1507</v>
      </c>
      <c r="E42" s="196">
        <f>VLOOKUP(A42,'import Bartın-Çankırı-Kastamonu'!A:Q,5,0)</f>
        <v>797</v>
      </c>
      <c r="F42" s="196" t="str">
        <f>VLOOKUP(A42,'import Bartın-Çankırı-Kastamonu'!A:Q,6,0)</f>
        <v/>
      </c>
      <c r="G42" s="196">
        <f>VLOOKUP(A42,'import Bartın-Çankırı-Kastamonu'!A:Q,7,0)</f>
        <v>0</v>
      </c>
      <c r="H42" s="196">
        <f>VLOOKUP(A42,'import Bartın-Çankırı-Kastamonu'!A:Q,8,0)</f>
        <v>14</v>
      </c>
      <c r="I42" s="196">
        <f>VLOOKUP(A42,'import Bartın-Çankırı-Kastamonu'!A:Q,9,0)</f>
        <v>14</v>
      </c>
      <c r="J42" s="205">
        <f>VLOOKUP(A42,'import Bartın-Çankırı-Kastamonu'!A:Q,10,0)</f>
        <v>0</v>
      </c>
      <c r="K42" s="196">
        <v>5.466148656E9</v>
      </c>
      <c r="L42" s="196" t="s">
        <v>7530</v>
      </c>
      <c r="M42" s="196" t="s">
        <v>1350</v>
      </c>
      <c r="N42" s="196" t="s">
        <v>3984</v>
      </c>
      <c r="O42" s="196" t="s">
        <v>7531</v>
      </c>
      <c r="P42" s="206" t="str">
        <f>VLOOKUP(A42,'import Bartın-Çankırı-Kastamonu'!A:Q,16,0)</f>
        <v>Geleneksel</v>
      </c>
      <c r="Q42" s="1" t="b">
        <v>0</v>
      </c>
      <c r="R42" s="1"/>
      <c r="S42" s="1"/>
      <c r="T42" s="1"/>
      <c r="U42" s="1" t="s">
        <v>532</v>
      </c>
      <c r="V42" s="208"/>
      <c r="W42" s="208"/>
      <c r="X42" s="1"/>
      <c r="Y42" s="1"/>
      <c r="Z42" s="208"/>
      <c r="AA42" s="1"/>
      <c r="AB42" s="208"/>
      <c r="AC42" s="1"/>
      <c r="AD42" s="208"/>
      <c r="AE42" s="1"/>
      <c r="AF42" s="208"/>
      <c r="AG42" s="1"/>
      <c r="AH42" s="208"/>
      <c r="AI42" s="1"/>
      <c r="AJ42" s="1"/>
      <c r="AK42" s="1"/>
      <c r="AL42" s="1"/>
      <c r="AM42" s="1"/>
    </row>
    <row r="43" ht="15.75" customHeight="1">
      <c r="A43" s="196" t="s">
        <v>7532</v>
      </c>
      <c r="B43" s="196" t="s">
        <v>7533</v>
      </c>
      <c r="C43" s="196" t="str">
        <f>VLOOKUP(A43,'import Bartın-Çankırı-Kastamonu'!A:Q,3,0)</f>
        <v>DOĞRU</v>
      </c>
      <c r="D43" s="196" t="s">
        <v>1378</v>
      </c>
      <c r="E43" s="196">
        <f>VLOOKUP(A43,'import Bartın-Çankırı-Kastamonu'!A:Q,5,0)</f>
        <v>7</v>
      </c>
      <c r="F43" s="196" t="str">
        <f>VLOOKUP(A43,'import Bartın-Çankırı-Kastamonu'!A:Q,6,0)</f>
        <v/>
      </c>
      <c r="G43" s="196">
        <f>VLOOKUP(A43,'import Bartın-Çankırı-Kastamonu'!A:Q,7,0)</f>
        <v>0</v>
      </c>
      <c r="H43" s="196">
        <f>VLOOKUP(A43,'import Bartın-Çankırı-Kastamonu'!A:Q,8,0)</f>
        <v>28</v>
      </c>
      <c r="I43" s="196">
        <f>VLOOKUP(A43,'import Bartın-Çankırı-Kastamonu'!A:Q,9,0)</f>
        <v>28</v>
      </c>
      <c r="J43" s="205">
        <f>VLOOKUP(A43,'import Bartın-Çankırı-Kastamonu'!A:Q,10,0)</f>
        <v>0</v>
      </c>
      <c r="K43" s="196">
        <v>5.523251414E9</v>
      </c>
      <c r="L43" s="196" t="s">
        <v>7534</v>
      </c>
      <c r="M43" s="196" t="s">
        <v>1350</v>
      </c>
      <c r="N43" s="196" t="s">
        <v>3764</v>
      </c>
      <c r="O43" s="196" t="s">
        <v>7534</v>
      </c>
      <c r="P43" s="206" t="str">
        <f>VLOOKUP(A43,'import Bartın-Çankırı-Kastamonu'!A:Q,16,0)</f>
        <v>Geleneksel</v>
      </c>
      <c r="Q43" s="1" t="b">
        <v>0</v>
      </c>
      <c r="R43" s="1"/>
      <c r="S43" s="1"/>
      <c r="T43" s="207"/>
      <c r="U43" s="1" t="s">
        <v>7426</v>
      </c>
      <c r="V43" s="208"/>
      <c r="W43" s="208"/>
      <c r="X43" s="1"/>
      <c r="Y43" s="1" t="s">
        <v>43</v>
      </c>
      <c r="Z43" s="208">
        <v>44596.0</v>
      </c>
      <c r="AA43" s="1"/>
      <c r="AB43" s="208"/>
      <c r="AC43" s="1"/>
      <c r="AD43" s="208"/>
      <c r="AE43" s="1"/>
      <c r="AF43" s="208"/>
      <c r="AG43" s="1"/>
      <c r="AH43" s="208"/>
      <c r="AI43" s="1" t="s">
        <v>404</v>
      </c>
      <c r="AJ43" s="1"/>
      <c r="AK43" s="1"/>
      <c r="AL43" s="1"/>
      <c r="AM43" s="1"/>
    </row>
    <row r="44" ht="15.75" customHeight="1">
      <c r="A44" s="196" t="s">
        <v>7535</v>
      </c>
      <c r="B44" s="196" t="s">
        <v>7536</v>
      </c>
      <c r="C44" s="196" t="str">
        <f>VLOOKUP(A44,'import Bartın-Çankırı-Kastamonu'!A:Q,3,0)</f>
        <v>DOĞRU</v>
      </c>
      <c r="D44" s="196" t="s">
        <v>1597</v>
      </c>
      <c r="E44" s="196">
        <f>VLOOKUP(A44,'import Bartın-Çankırı-Kastamonu'!A:Q,5,0)</f>
        <v>872</v>
      </c>
      <c r="F44" s="196" t="str">
        <f>VLOOKUP(A44,'import Bartın-Çankırı-Kastamonu'!A:Q,6,0)</f>
        <v/>
      </c>
      <c r="G44" s="196">
        <f>VLOOKUP(A44,'import Bartın-Çankırı-Kastamonu'!A:Q,7,0)</f>
        <v>0</v>
      </c>
      <c r="H44" s="196">
        <f>VLOOKUP(A44,'import Bartın-Çankırı-Kastamonu'!A:Q,8,0)</f>
        <v>56</v>
      </c>
      <c r="I44" s="196">
        <f>VLOOKUP(A44,'import Bartın-Çankırı-Kastamonu'!A:Q,9,0)</f>
        <v>56</v>
      </c>
      <c r="J44" s="205">
        <f>VLOOKUP(A44,'import Bartın-Çankırı-Kastamonu'!A:Q,10,0)</f>
        <v>0</v>
      </c>
      <c r="K44" s="196">
        <v>5.397491121E9</v>
      </c>
      <c r="L44" s="196" t="s">
        <v>7537</v>
      </c>
      <c r="M44" s="196" t="s">
        <v>1350</v>
      </c>
      <c r="N44" s="196" t="s">
        <v>3984</v>
      </c>
      <c r="O44" s="196" t="s">
        <v>7538</v>
      </c>
      <c r="P44" s="206" t="str">
        <f>VLOOKUP(A44,'import Bartın-Çankırı-Kastamonu'!A:Q,16,0)</f>
        <v>Geleneksel</v>
      </c>
      <c r="Q44" s="1" t="b">
        <v>0</v>
      </c>
      <c r="R44" s="1"/>
      <c r="S44" s="1"/>
      <c r="T44" s="207"/>
      <c r="V44" s="208"/>
      <c r="W44" s="208"/>
      <c r="X44" s="1"/>
      <c r="Y44" s="1"/>
      <c r="Z44" s="208"/>
      <c r="AA44" s="1"/>
      <c r="AB44" s="208"/>
      <c r="AC44" s="1"/>
      <c r="AD44" s="208"/>
      <c r="AE44" s="1"/>
      <c r="AF44" s="208"/>
      <c r="AG44" s="1"/>
      <c r="AH44" s="208"/>
      <c r="AI44" s="1"/>
      <c r="AJ44" s="1"/>
      <c r="AK44" s="1"/>
      <c r="AL44" s="1"/>
      <c r="AM44" s="1"/>
    </row>
    <row r="45" ht="15.75" customHeight="1">
      <c r="A45" s="196" t="s">
        <v>7539</v>
      </c>
      <c r="B45" s="196" t="s">
        <v>7540</v>
      </c>
      <c r="C45" s="196" t="str">
        <f>VLOOKUP(A45,'import Bartın-Çankırı-Kastamonu'!A:Q,3,0)</f>
        <v>DOĞRU</v>
      </c>
      <c r="D45" s="196" t="s">
        <v>1356</v>
      </c>
      <c r="E45" s="196">
        <f>VLOOKUP(A45,'import Bartın-Çankırı-Kastamonu'!A:Q,5,0)</f>
        <v>272</v>
      </c>
      <c r="F45" s="196" t="str">
        <f>VLOOKUP(A45,'import Bartın-Çankırı-Kastamonu'!A:Q,6,0)</f>
        <v/>
      </c>
      <c r="G45" s="196">
        <f>VLOOKUP(A45,'import Bartın-Çankırı-Kastamonu'!A:Q,7,0)</f>
        <v>0</v>
      </c>
      <c r="H45" s="196">
        <f>VLOOKUP(A45,'import Bartın-Çankırı-Kastamonu'!A:Q,8,0)</f>
        <v>52</v>
      </c>
      <c r="I45" s="196">
        <f>VLOOKUP(A45,'import Bartın-Çankırı-Kastamonu'!A:Q,9,0)</f>
        <v>52</v>
      </c>
      <c r="J45" s="205">
        <f>VLOOKUP(A45,'import Bartın-Çankırı-Kastamonu'!A:Q,10,0)</f>
        <v>0</v>
      </c>
      <c r="K45" s="196">
        <v>5.323675459E9</v>
      </c>
      <c r="L45" s="196" t="s">
        <v>7541</v>
      </c>
      <c r="M45" s="196" t="s">
        <v>1350</v>
      </c>
      <c r="N45" s="196" t="s">
        <v>7542</v>
      </c>
      <c r="O45" s="196" t="s">
        <v>7543</v>
      </c>
      <c r="P45" s="206" t="str">
        <f>VLOOKUP(A45,'import Bartın-Çankırı-Kastamonu'!A:Q,16,0)</f>
        <v>Geleneksel</v>
      </c>
      <c r="Q45" s="1" t="b">
        <v>0</v>
      </c>
      <c r="R45" s="1"/>
      <c r="S45" s="1"/>
      <c r="T45" s="207"/>
      <c r="V45" s="208"/>
      <c r="W45" s="208"/>
      <c r="X45" s="1"/>
      <c r="Y45" s="1"/>
      <c r="Z45" s="208"/>
      <c r="AA45" s="1"/>
      <c r="AB45" s="208"/>
      <c r="AC45" s="1"/>
      <c r="AD45" s="208"/>
      <c r="AE45" s="1"/>
      <c r="AF45" s="208"/>
      <c r="AG45" s="1"/>
      <c r="AH45" s="208"/>
      <c r="AI45" s="1"/>
      <c r="AJ45" s="1"/>
      <c r="AK45" s="1"/>
      <c r="AL45" s="1"/>
      <c r="AM45" s="1"/>
    </row>
    <row r="46" ht="15.75" customHeight="1">
      <c r="A46" s="196" t="s">
        <v>7544</v>
      </c>
      <c r="B46" s="196" t="s">
        <v>7545</v>
      </c>
      <c r="C46" s="196" t="str">
        <f>VLOOKUP(A46,'import Bartın-Çankırı-Kastamonu'!A:Q,3,0)</f>
        <v>DOĞRU</v>
      </c>
      <c r="D46" s="196" t="s">
        <v>2571</v>
      </c>
      <c r="E46" s="196">
        <f>VLOOKUP(A46,'import Bartın-Çankırı-Kastamonu'!A:Q,5,0)</f>
        <v>342</v>
      </c>
      <c r="F46" s="196" t="str">
        <f>VLOOKUP(A46,'import Bartın-Çankırı-Kastamonu'!A:Q,6,0)</f>
        <v/>
      </c>
      <c r="G46" s="196">
        <f>VLOOKUP(A46,'import Bartın-Çankırı-Kastamonu'!A:Q,7,0)</f>
        <v>0</v>
      </c>
      <c r="H46" s="196">
        <f>VLOOKUP(A46,'import Bartın-Çankırı-Kastamonu'!A:Q,8,0)</f>
        <v>74</v>
      </c>
      <c r="I46" s="196">
        <f>VLOOKUP(A46,'import Bartın-Çankırı-Kastamonu'!A:Q,9,0)</f>
        <v>74</v>
      </c>
      <c r="J46" s="205">
        <f>VLOOKUP(A46,'import Bartın-Çankırı-Kastamonu'!A:Q,10,0)</f>
        <v>0</v>
      </c>
      <c r="K46" s="196">
        <v>5.32296162E9</v>
      </c>
      <c r="L46" s="196" t="s">
        <v>7546</v>
      </c>
      <c r="M46" s="196" t="s">
        <v>1350</v>
      </c>
      <c r="N46" s="196" t="s">
        <v>4267</v>
      </c>
      <c r="O46" s="196" t="s">
        <v>7547</v>
      </c>
      <c r="P46" s="206" t="str">
        <f>VLOOKUP(A46,'import Bartın-Çankırı-Kastamonu'!A:Q,16,0)</f>
        <v>Geleneksel</v>
      </c>
      <c r="Q46" s="1" t="b">
        <v>0</v>
      </c>
      <c r="R46" s="1"/>
      <c r="S46" s="1"/>
      <c r="T46" s="207"/>
      <c r="V46" s="208"/>
      <c r="W46" s="208"/>
      <c r="X46" s="1"/>
      <c r="Y46" s="1"/>
      <c r="Z46" s="208"/>
      <c r="AA46" s="1"/>
      <c r="AB46" s="208"/>
      <c r="AC46" s="1"/>
      <c r="AD46" s="208"/>
      <c r="AE46" s="1"/>
      <c r="AF46" s="208"/>
      <c r="AG46" s="1"/>
      <c r="AH46" s="208"/>
      <c r="AI46" s="1"/>
      <c r="AJ46" s="1"/>
      <c r="AK46" s="1"/>
      <c r="AL46" s="1"/>
      <c r="AM46" s="1"/>
    </row>
    <row r="47" ht="15.75" customHeight="1">
      <c r="A47" s="196" t="s">
        <v>4138</v>
      </c>
      <c r="B47" s="196" t="s">
        <v>4139</v>
      </c>
      <c r="C47" s="196" t="str">
        <f>VLOOKUP(A47,'import Bartın-Çankırı-Kastamonu'!A:Q,3,0)</f>
        <v>YANLIŞ</v>
      </c>
      <c r="D47" s="196" t="s">
        <v>1443</v>
      </c>
      <c r="E47" s="196">
        <f>VLOOKUP(A47,'import Bartın-Çankırı-Kastamonu'!A:Q,5,0)</f>
        <v>52</v>
      </c>
      <c r="F47" s="196" t="str">
        <f>VLOOKUP(A47,'import Bartın-Çankırı-Kastamonu'!A:Q,6,0)</f>
        <v/>
      </c>
      <c r="G47" s="196">
        <f>VLOOKUP(A47,'import Bartın-Çankırı-Kastamonu'!A:Q,7,0)</f>
        <v>0</v>
      </c>
      <c r="H47" s="196">
        <f>VLOOKUP(A47,'import Bartın-Çankırı-Kastamonu'!A:Q,8,0)</f>
        <v>129</v>
      </c>
      <c r="I47" s="196">
        <f>VLOOKUP(A47,'import Bartın-Çankırı-Kastamonu'!A:Q,9,0)</f>
        <v>129</v>
      </c>
      <c r="J47" s="205">
        <f>VLOOKUP(A47,'import Bartın-Çankırı-Kastamonu'!A:Q,10,0)</f>
        <v>0</v>
      </c>
      <c r="K47" s="196">
        <v>5.326449777E9</v>
      </c>
      <c r="L47" s="196" t="s">
        <v>4140</v>
      </c>
      <c r="M47" s="196" t="s">
        <v>1350</v>
      </c>
      <c r="N47" s="196" t="s">
        <v>3984</v>
      </c>
      <c r="O47" s="196" t="s">
        <v>4141</v>
      </c>
      <c r="P47" s="206" t="str">
        <f>VLOOKUP(A47,'import Bartın-Çankırı-Kastamonu'!A:Q,16,0)</f>
        <v>Geleneksel</v>
      </c>
      <c r="Q47" s="1" t="b">
        <v>0</v>
      </c>
      <c r="R47" s="1"/>
      <c r="S47" s="1"/>
      <c r="T47" s="207"/>
      <c r="V47" s="208"/>
      <c r="W47" s="208"/>
      <c r="X47" s="1"/>
      <c r="Y47" s="1"/>
      <c r="Z47" s="208"/>
      <c r="AA47" s="1"/>
      <c r="AB47" s="208"/>
      <c r="AC47" s="1"/>
      <c r="AD47" s="208"/>
      <c r="AE47" s="1"/>
      <c r="AF47" s="208"/>
      <c r="AG47" s="1"/>
      <c r="AH47" s="208"/>
      <c r="AI47" s="1"/>
      <c r="AJ47" s="1"/>
      <c r="AK47" s="1"/>
      <c r="AL47" s="1"/>
      <c r="AM47" s="1"/>
    </row>
    <row r="48" ht="15.75" customHeight="1">
      <c r="A48" s="196" t="s">
        <v>7548</v>
      </c>
      <c r="B48" s="196" t="s">
        <v>7549</v>
      </c>
      <c r="C48" s="196" t="str">
        <f>VLOOKUP(A48,'import Bartın-Çankırı-Kastamonu'!A:Q,3,0)</f>
        <v>YANLIŞ</v>
      </c>
      <c r="D48" s="196" t="s">
        <v>1443</v>
      </c>
      <c r="E48" s="196">
        <f>VLOOKUP(A48,'import Bartın-Çankırı-Kastamonu'!A:Q,5,0)</f>
        <v>430</v>
      </c>
      <c r="F48" s="196" t="str">
        <f>VLOOKUP(A48,'import Bartın-Çankırı-Kastamonu'!A:Q,6,0)</f>
        <v/>
      </c>
      <c r="G48" s="196">
        <f>VLOOKUP(A48,'import Bartın-Çankırı-Kastamonu'!A:Q,7,0)</f>
        <v>0</v>
      </c>
      <c r="H48" s="196">
        <f>VLOOKUP(A48,'import Bartın-Çankırı-Kastamonu'!A:Q,8,0)</f>
        <v>16</v>
      </c>
      <c r="I48" s="196">
        <f>VLOOKUP(A48,'import Bartın-Çankırı-Kastamonu'!A:Q,9,0)</f>
        <v>16</v>
      </c>
      <c r="J48" s="205">
        <f>VLOOKUP(A48,'import Bartın-Çankırı-Kastamonu'!A:Q,10,0)</f>
        <v>0</v>
      </c>
      <c r="K48" s="196">
        <v>5.326340059E9</v>
      </c>
      <c r="L48" s="196" t="s">
        <v>7550</v>
      </c>
      <c r="M48" s="196" t="s">
        <v>1350</v>
      </c>
      <c r="N48" s="196" t="s">
        <v>3764</v>
      </c>
      <c r="O48" s="196" t="s">
        <v>7551</v>
      </c>
      <c r="P48" s="206" t="str">
        <f>VLOOKUP(A48,'import Bartın-Çankırı-Kastamonu'!A:Q,16,0)</f>
        <v>Geleneksel</v>
      </c>
      <c r="Q48" s="1" t="b">
        <v>0</v>
      </c>
      <c r="R48" s="1"/>
      <c r="S48" s="1"/>
      <c r="T48" s="207"/>
      <c r="V48" s="208"/>
      <c r="W48" s="208"/>
      <c r="X48" s="1"/>
      <c r="Y48" s="1"/>
      <c r="Z48" s="208"/>
      <c r="AA48" s="1"/>
      <c r="AB48" s="208"/>
      <c r="AC48" s="1"/>
      <c r="AD48" s="208"/>
      <c r="AE48" s="1"/>
      <c r="AF48" s="208"/>
      <c r="AG48" s="1"/>
      <c r="AH48" s="208"/>
      <c r="AI48" s="1"/>
      <c r="AJ48" s="1"/>
      <c r="AK48" s="1"/>
      <c r="AL48" s="1"/>
      <c r="AM48" s="1"/>
    </row>
    <row r="49" ht="15.75" customHeight="1">
      <c r="A49" s="196" t="s">
        <v>7552</v>
      </c>
      <c r="B49" s="196" t="s">
        <v>7553</v>
      </c>
      <c r="C49" s="196" t="str">
        <f>VLOOKUP(A49,'import Bartın-Çankırı-Kastamonu'!A:Q,3,0)</f>
        <v>DOĞRU</v>
      </c>
      <c r="D49" s="196" t="s">
        <v>1385</v>
      </c>
      <c r="E49" s="196">
        <f>VLOOKUP(A49,'import Bartın-Çankırı-Kastamonu'!A:Q,5,0)</f>
        <v>517</v>
      </c>
      <c r="F49" s="196">
        <f>VLOOKUP(A49,'import Bartın-Çankırı-Kastamonu'!A:Q,6,0)</f>
        <v>2</v>
      </c>
      <c r="G49" s="196">
        <f>VLOOKUP(A49,'import Bartın-Çankırı-Kastamonu'!A:Q,7,0)</f>
        <v>0</v>
      </c>
      <c r="H49" s="196">
        <f>VLOOKUP(A49,'import Bartın-Çankırı-Kastamonu'!A:Q,8,0)</f>
        <v>12</v>
      </c>
      <c r="I49" s="196">
        <f>VLOOKUP(A49,'import Bartın-Çankırı-Kastamonu'!A:Q,9,0)</f>
        <v>12</v>
      </c>
      <c r="J49" s="205">
        <f>VLOOKUP(A49,'import Bartın-Çankırı-Kastamonu'!A:Q,10,0)</f>
        <v>0</v>
      </c>
      <c r="K49" s="196">
        <v>5.324926637E9</v>
      </c>
      <c r="L49" s="196" t="s">
        <v>7376</v>
      </c>
      <c r="M49" s="196" t="s">
        <v>1350</v>
      </c>
      <c r="N49" s="196" t="s">
        <v>7412</v>
      </c>
      <c r="O49" s="196" t="s">
        <v>7554</v>
      </c>
      <c r="P49" s="206" t="str">
        <f>VLOOKUP(A49,'import Bartın-Çankırı-Kastamonu'!A:Q,16,0)</f>
        <v>Geleneksel</v>
      </c>
      <c r="Q49" s="1" t="b">
        <v>0</v>
      </c>
      <c r="R49" s="1"/>
      <c r="S49" s="1"/>
      <c r="T49" s="207"/>
      <c r="V49" s="208"/>
      <c r="W49" s="208"/>
      <c r="X49" s="1"/>
      <c r="Y49" s="1"/>
      <c r="Z49" s="208"/>
      <c r="AA49" s="1"/>
      <c r="AB49" s="208"/>
      <c r="AC49" s="1"/>
      <c r="AD49" s="208"/>
      <c r="AE49" s="1"/>
      <c r="AF49" s="208"/>
      <c r="AG49" s="1"/>
      <c r="AH49" s="208"/>
      <c r="AI49" s="1"/>
      <c r="AJ49" s="1"/>
      <c r="AK49" s="1"/>
      <c r="AL49" s="1"/>
      <c r="AM49" s="1"/>
    </row>
    <row r="50" ht="15.75" customHeight="1">
      <c r="A50" s="196" t="s">
        <v>7555</v>
      </c>
      <c r="B50" s="196" t="s">
        <v>7556</v>
      </c>
      <c r="C50" s="196" t="str">
        <f>VLOOKUP(A50,'import Bartın-Çankırı-Kastamonu'!A:Q,3,0)</f>
        <v>DOĞRU</v>
      </c>
      <c r="D50" s="196" t="s">
        <v>1364</v>
      </c>
      <c r="E50" s="196">
        <f>VLOOKUP(A50,'import Bartın-Çankırı-Kastamonu'!A:Q,5,0)</f>
        <v>11</v>
      </c>
      <c r="F50" s="196" t="str">
        <f>VLOOKUP(A50,'import Bartın-Çankırı-Kastamonu'!A:Q,6,0)</f>
        <v/>
      </c>
      <c r="G50" s="196">
        <f>VLOOKUP(A50,'import Bartın-Çankırı-Kastamonu'!A:Q,7,0)</f>
        <v>0</v>
      </c>
      <c r="H50" s="196">
        <f>VLOOKUP(A50,'import Bartın-Çankırı-Kastamonu'!A:Q,8,0)</f>
        <v>20</v>
      </c>
      <c r="I50" s="196">
        <f>VLOOKUP(A50,'import Bartın-Çankırı-Kastamonu'!A:Q,9,0)</f>
        <v>20</v>
      </c>
      <c r="J50" s="205">
        <f>VLOOKUP(A50,'import Bartın-Çankırı-Kastamonu'!A:Q,10,0)</f>
        <v>0</v>
      </c>
      <c r="K50" s="196">
        <v>5.541254394E9</v>
      </c>
      <c r="L50" s="196" t="s">
        <v>7397</v>
      </c>
      <c r="M50" s="196" t="s">
        <v>1350</v>
      </c>
      <c r="N50" s="196" t="s">
        <v>2342</v>
      </c>
      <c r="O50" s="196" t="s">
        <v>7398</v>
      </c>
      <c r="P50" s="206" t="str">
        <f>VLOOKUP(A50,'import Bartın-Çankırı-Kastamonu'!A:Q,16,0)</f>
        <v>Geleneksel</v>
      </c>
      <c r="Q50" s="1" t="b">
        <v>0</v>
      </c>
      <c r="R50" s="1"/>
      <c r="S50" s="1"/>
      <c r="T50" s="207"/>
      <c r="V50" s="208"/>
      <c r="W50" s="208"/>
      <c r="X50" s="1"/>
      <c r="Y50" s="1"/>
      <c r="Z50" s="208"/>
      <c r="AA50" s="1"/>
      <c r="AB50" s="208"/>
      <c r="AC50" s="1"/>
      <c r="AD50" s="208"/>
      <c r="AE50" s="1"/>
      <c r="AF50" s="208"/>
      <c r="AG50" s="1"/>
      <c r="AH50" s="208"/>
      <c r="AI50" s="1"/>
      <c r="AJ50" s="1"/>
      <c r="AK50" s="1"/>
      <c r="AL50" s="1"/>
      <c r="AM50" s="1"/>
    </row>
    <row r="51" ht="15.75" customHeight="1">
      <c r="A51" s="196" t="s">
        <v>7557</v>
      </c>
      <c r="B51" s="196" t="s">
        <v>7558</v>
      </c>
      <c r="C51" s="196" t="str">
        <f>VLOOKUP(A51,'import Bartın-Çankırı-Kastamonu'!A:Q,3,0)</f>
        <v>DOĞRU</v>
      </c>
      <c r="D51" s="196" t="s">
        <v>2571</v>
      </c>
      <c r="E51" s="196">
        <f>VLOOKUP(A51,'import Bartın-Çankırı-Kastamonu'!A:Q,5,0)</f>
        <v>560</v>
      </c>
      <c r="F51" s="196">
        <f>VLOOKUP(A51,'import Bartın-Çankırı-Kastamonu'!A:Q,6,0)</f>
        <v>5</v>
      </c>
      <c r="G51" s="196">
        <f>VLOOKUP(A51,'import Bartın-Çankırı-Kastamonu'!A:Q,7,0)</f>
        <v>0</v>
      </c>
      <c r="H51" s="196">
        <f>VLOOKUP(A51,'import Bartın-Çankırı-Kastamonu'!A:Q,8,0)</f>
        <v>86</v>
      </c>
      <c r="I51" s="196">
        <f>VLOOKUP(A51,'import Bartın-Çankırı-Kastamonu'!A:Q,9,0)</f>
        <v>86</v>
      </c>
      <c r="J51" s="205">
        <f>VLOOKUP(A51,'import Bartın-Çankırı-Kastamonu'!A:Q,10,0)</f>
        <v>0</v>
      </c>
      <c r="K51" s="196">
        <v>5.067122255E9</v>
      </c>
      <c r="L51" s="196" t="s">
        <v>7559</v>
      </c>
      <c r="M51" s="196" t="s">
        <v>1350</v>
      </c>
      <c r="N51" s="196" t="s">
        <v>7363</v>
      </c>
      <c r="O51" s="196" t="s">
        <v>7560</v>
      </c>
      <c r="P51" s="206" t="str">
        <f>VLOOKUP(A51,'import Bartın-Çankırı-Kastamonu'!A:Q,16,0)</f>
        <v>Geleneksel</v>
      </c>
      <c r="Q51" s="1" t="b">
        <v>0</v>
      </c>
      <c r="R51" s="1" t="s">
        <v>38</v>
      </c>
      <c r="S51" s="1" t="s">
        <v>100</v>
      </c>
      <c r="T51" s="2" t="s">
        <v>7561</v>
      </c>
      <c r="U51" s="1" t="s">
        <v>7562</v>
      </c>
      <c r="V51" s="208">
        <v>44670.0</v>
      </c>
      <c r="W51" s="208">
        <v>44671.0</v>
      </c>
      <c r="X51" s="1"/>
      <c r="Y51" s="1" t="s">
        <v>1353</v>
      </c>
      <c r="Z51" s="208">
        <v>44670.0</v>
      </c>
      <c r="AA51" s="1"/>
      <c r="AB51" s="208"/>
      <c r="AC51" s="1"/>
      <c r="AD51" s="208"/>
      <c r="AE51" s="1"/>
      <c r="AF51" s="208"/>
      <c r="AG51" s="1"/>
      <c r="AH51" s="208"/>
      <c r="AI51" s="1" t="s">
        <v>100</v>
      </c>
      <c r="AJ51" s="1"/>
      <c r="AK51" s="1"/>
      <c r="AL51" s="1"/>
      <c r="AM51" s="1"/>
    </row>
    <row r="52" ht="15.75" customHeight="1">
      <c r="A52" s="196" t="s">
        <v>7563</v>
      </c>
      <c r="B52" s="196" t="s">
        <v>7564</v>
      </c>
      <c r="C52" s="196" t="str">
        <f>VLOOKUP(A52,'import Bartın-Çankırı-Kastamonu'!A:Q,3,0)</f>
        <v>DOĞRU</v>
      </c>
      <c r="D52" s="196" t="s">
        <v>1356</v>
      </c>
      <c r="E52" s="196">
        <f>VLOOKUP(A52,'import Bartın-Çankırı-Kastamonu'!A:Q,5,0)</f>
        <v>448</v>
      </c>
      <c r="F52" s="196" t="str">
        <f>VLOOKUP(A52,'import Bartın-Çankırı-Kastamonu'!A:Q,6,0)</f>
        <v/>
      </c>
      <c r="G52" s="196">
        <f>VLOOKUP(A52,'import Bartın-Çankırı-Kastamonu'!A:Q,7,0)</f>
        <v>0</v>
      </c>
      <c r="H52" s="196">
        <f>VLOOKUP(A52,'import Bartın-Çankırı-Kastamonu'!A:Q,8,0)</f>
        <v>31</v>
      </c>
      <c r="I52" s="196">
        <f>VLOOKUP(A52,'import Bartın-Çankırı-Kastamonu'!A:Q,9,0)</f>
        <v>31</v>
      </c>
      <c r="J52" s="205">
        <f>VLOOKUP(A52,'import Bartın-Çankırı-Kastamonu'!A:Q,10,0)</f>
        <v>0</v>
      </c>
      <c r="K52" s="196">
        <v>5.323069539E9</v>
      </c>
      <c r="L52" s="196" t="s">
        <v>7565</v>
      </c>
      <c r="M52" s="196" t="s">
        <v>1350</v>
      </c>
      <c r="N52" s="196" t="s">
        <v>7443</v>
      </c>
      <c r="O52" s="196" t="s">
        <v>7566</v>
      </c>
      <c r="P52" s="206" t="str">
        <f>VLOOKUP(A52,'import Bartın-Çankırı-Kastamonu'!A:Q,16,0)</f>
        <v>Geleneksel</v>
      </c>
      <c r="Q52" s="1" t="b">
        <v>0</v>
      </c>
      <c r="R52" s="1"/>
      <c r="S52" s="1"/>
      <c r="T52" s="27"/>
      <c r="V52" s="208"/>
      <c r="W52" s="208"/>
      <c r="X52" s="1"/>
      <c r="Y52" s="1"/>
      <c r="Z52" s="208"/>
      <c r="AA52" s="1"/>
      <c r="AB52" s="208"/>
      <c r="AC52" s="1"/>
      <c r="AD52" s="208"/>
      <c r="AE52" s="1"/>
      <c r="AF52" s="208"/>
      <c r="AG52" s="1"/>
      <c r="AH52" s="208"/>
      <c r="AI52" s="1"/>
      <c r="AJ52" s="1"/>
      <c r="AK52" s="1"/>
      <c r="AL52" s="1"/>
      <c r="AM52" s="1"/>
    </row>
    <row r="53" ht="15.75" customHeight="1">
      <c r="A53" s="196" t="s">
        <v>3981</v>
      </c>
      <c r="B53" s="196" t="s">
        <v>3982</v>
      </c>
      <c r="C53" s="196" t="str">
        <f>VLOOKUP(A53,'import Bartın-Çankırı-Kastamonu'!A:Q,3,0)</f>
        <v>DOĞRU</v>
      </c>
      <c r="D53" s="196" t="s">
        <v>1507</v>
      </c>
      <c r="E53" s="196">
        <f>VLOOKUP(A53,'import Bartın-Çankırı-Kastamonu'!A:Q,5,0)</f>
        <v>64</v>
      </c>
      <c r="F53" s="196" t="str">
        <f>VLOOKUP(A53,'import Bartın-Çankırı-Kastamonu'!A:Q,6,0)</f>
        <v/>
      </c>
      <c r="G53" s="196">
        <f>VLOOKUP(A53,'import Bartın-Çankırı-Kastamonu'!A:Q,7,0)</f>
        <v>0</v>
      </c>
      <c r="H53" s="196">
        <f>VLOOKUP(A53,'import Bartın-Çankırı-Kastamonu'!A:Q,8,0)</f>
        <v>7</v>
      </c>
      <c r="I53" s="196">
        <f>VLOOKUP(A53,'import Bartın-Çankırı-Kastamonu'!A:Q,9,0)</f>
        <v>7</v>
      </c>
      <c r="J53" s="205">
        <f>VLOOKUP(A53,'import Bartın-Çankırı-Kastamonu'!A:Q,10,0)</f>
        <v>0</v>
      </c>
      <c r="K53" s="196">
        <v>5.377095602E9</v>
      </c>
      <c r="L53" s="196" t="s">
        <v>3983</v>
      </c>
      <c r="M53" s="196" t="s">
        <v>1350</v>
      </c>
      <c r="N53" s="196" t="s">
        <v>3984</v>
      </c>
      <c r="O53" s="196" t="s">
        <v>3985</v>
      </c>
      <c r="P53" s="206" t="str">
        <f>VLOOKUP(A53,'import Bartın-Çankırı-Kastamonu'!A:Q,16,0)</f>
        <v>Geleneksel</v>
      </c>
      <c r="Q53" s="1" t="b">
        <v>0</v>
      </c>
      <c r="R53" s="1" t="s">
        <v>30</v>
      </c>
      <c r="S53" s="1"/>
      <c r="T53" s="1"/>
      <c r="U53" s="1" t="s">
        <v>7567</v>
      </c>
      <c r="V53" s="208"/>
      <c r="W53" s="208"/>
      <c r="X53" s="1"/>
      <c r="Y53" s="1" t="s">
        <v>1475</v>
      </c>
      <c r="Z53" s="208">
        <v>44602.0</v>
      </c>
      <c r="AA53" s="1" t="s">
        <v>1353</v>
      </c>
      <c r="AB53" s="208">
        <v>44670.0</v>
      </c>
      <c r="AC53" s="1"/>
      <c r="AD53" s="208"/>
      <c r="AE53" s="1"/>
      <c r="AF53" s="208"/>
      <c r="AG53" s="1"/>
      <c r="AH53" s="208"/>
      <c r="AI53" s="1" t="s">
        <v>128</v>
      </c>
      <c r="AJ53" s="1" t="s">
        <v>66</v>
      </c>
      <c r="AK53" s="1"/>
      <c r="AL53" s="1"/>
      <c r="AM53" s="1"/>
    </row>
    <row r="54" ht="15.75" customHeight="1">
      <c r="A54" s="196" t="s">
        <v>7568</v>
      </c>
      <c r="B54" s="196" t="s">
        <v>7569</v>
      </c>
      <c r="C54" s="196" t="str">
        <f>VLOOKUP(A54,'import Bartın-Çankırı-Kastamonu'!A:Q,3,0)</f>
        <v>YANLIŞ</v>
      </c>
      <c r="D54" s="196" t="s">
        <v>1348</v>
      </c>
      <c r="E54" s="196">
        <f>VLOOKUP(A54,'import Bartın-Çankırı-Kastamonu'!A:Q,5,0)</f>
        <v>146</v>
      </c>
      <c r="F54" s="196" t="str">
        <f>VLOOKUP(A54,'import Bartın-Çankırı-Kastamonu'!A:Q,6,0)</f>
        <v/>
      </c>
      <c r="G54" s="196">
        <f>VLOOKUP(A54,'import Bartın-Çankırı-Kastamonu'!A:Q,7,0)</f>
        <v>0</v>
      </c>
      <c r="H54" s="196">
        <f>VLOOKUP(A54,'import Bartın-Çankırı-Kastamonu'!A:Q,8,0)</f>
        <v>36</v>
      </c>
      <c r="I54" s="196">
        <f>VLOOKUP(A54,'import Bartın-Çankırı-Kastamonu'!A:Q,9,0)</f>
        <v>36</v>
      </c>
      <c r="J54" s="205">
        <f>VLOOKUP(A54,'import Bartın-Çankırı-Kastamonu'!A:Q,10,0)</f>
        <v>0</v>
      </c>
      <c r="K54" s="196">
        <v>5.372155771E9</v>
      </c>
      <c r="L54" s="196" t="s">
        <v>7570</v>
      </c>
      <c r="M54" s="196" t="s">
        <v>1350</v>
      </c>
      <c r="N54" s="196" t="s">
        <v>7443</v>
      </c>
      <c r="O54" s="196" t="s">
        <v>7571</v>
      </c>
      <c r="P54" s="206" t="str">
        <f>VLOOKUP(A54,'import Bartın-Çankırı-Kastamonu'!A:Q,16,0)</f>
        <v>Geleneksel</v>
      </c>
      <c r="Q54" s="1" t="b">
        <v>0</v>
      </c>
      <c r="R54" s="1"/>
      <c r="S54" s="1"/>
      <c r="T54" s="1"/>
      <c r="V54" s="208"/>
      <c r="W54" s="208"/>
      <c r="X54" s="1"/>
      <c r="Y54" s="1"/>
      <c r="Z54" s="208"/>
      <c r="AA54" s="1"/>
      <c r="AB54" s="208"/>
      <c r="AC54" s="1"/>
      <c r="AD54" s="208"/>
      <c r="AE54" s="1"/>
      <c r="AF54" s="208"/>
      <c r="AG54" s="1"/>
      <c r="AH54" s="208"/>
      <c r="AI54" s="1"/>
      <c r="AJ54" s="1"/>
      <c r="AK54" s="1"/>
      <c r="AL54" s="1"/>
      <c r="AM54" s="1"/>
    </row>
    <row r="55" ht="15.75" customHeight="1">
      <c r="A55" s="196" t="s">
        <v>7572</v>
      </c>
      <c r="B55" s="196" t="s">
        <v>7573</v>
      </c>
      <c r="C55" s="196" t="str">
        <f>VLOOKUP(A55,'import Bartın-Çankırı-Kastamonu'!A:Q,3,0)</f>
        <v>DOĞRU</v>
      </c>
      <c r="D55" s="196" t="s">
        <v>1385</v>
      </c>
      <c r="E55" s="196">
        <f>VLOOKUP(A55,'import Bartın-Çankırı-Kastamonu'!A:Q,5,0)</f>
        <v>84</v>
      </c>
      <c r="F55" s="196" t="str">
        <f>VLOOKUP(A55,'import Bartın-Çankırı-Kastamonu'!A:Q,6,0)</f>
        <v/>
      </c>
      <c r="G55" s="196">
        <f>VLOOKUP(A55,'import Bartın-Çankırı-Kastamonu'!A:Q,7,0)</f>
        <v>0</v>
      </c>
      <c r="H55" s="196">
        <f>VLOOKUP(A55,'import Bartın-Çankırı-Kastamonu'!A:Q,8,0)</f>
        <v>43</v>
      </c>
      <c r="I55" s="196">
        <f>VLOOKUP(A55,'import Bartın-Çankırı-Kastamonu'!A:Q,9,0)</f>
        <v>43</v>
      </c>
      <c r="J55" s="205">
        <f>VLOOKUP(A55,'import Bartın-Çankırı-Kastamonu'!A:Q,10,0)</f>
        <v>0</v>
      </c>
      <c r="K55" s="196">
        <v>5.356662037E9</v>
      </c>
      <c r="L55" s="196" t="s">
        <v>7574</v>
      </c>
      <c r="M55" s="196" t="s">
        <v>1350</v>
      </c>
      <c r="N55" s="196" t="s">
        <v>7490</v>
      </c>
      <c r="O55" s="196" t="s">
        <v>7575</v>
      </c>
      <c r="P55" s="206" t="str">
        <f>VLOOKUP(A55,'import Bartın-Çankırı-Kastamonu'!A:Q,16,0)</f>
        <v>Geleneksel</v>
      </c>
      <c r="Q55" s="1" t="b">
        <v>0</v>
      </c>
      <c r="R55" s="1"/>
      <c r="S55" s="1"/>
      <c r="T55" s="207"/>
      <c r="V55" s="208"/>
      <c r="W55" s="208"/>
      <c r="X55" s="1"/>
      <c r="Y55" s="1"/>
      <c r="Z55" s="208"/>
      <c r="AA55" s="1"/>
      <c r="AB55" s="208"/>
      <c r="AC55" s="1"/>
      <c r="AD55" s="208"/>
      <c r="AE55" s="1"/>
      <c r="AF55" s="208"/>
      <c r="AG55" s="1"/>
      <c r="AH55" s="208"/>
      <c r="AI55" s="1"/>
      <c r="AJ55" s="1"/>
      <c r="AK55" s="1"/>
      <c r="AL55" s="1"/>
      <c r="AM55" s="1"/>
    </row>
    <row r="56" ht="15.75" customHeight="1">
      <c r="A56" s="196" t="s">
        <v>7576</v>
      </c>
      <c r="B56" s="196" t="s">
        <v>7577</v>
      </c>
      <c r="C56" s="196" t="str">
        <f>VLOOKUP(A56,'import Bartın-Çankırı-Kastamonu'!A:Q,3,0)</f>
        <v>YANLIŞ</v>
      </c>
      <c r="D56" s="196" t="s">
        <v>1493</v>
      </c>
      <c r="E56" s="196">
        <f>VLOOKUP(A56,'import Bartın-Çankırı-Kastamonu'!A:Q,5,0)</f>
        <v>24</v>
      </c>
      <c r="F56" s="196" t="str">
        <f>VLOOKUP(A56,'import Bartın-Çankırı-Kastamonu'!A:Q,6,0)</f>
        <v/>
      </c>
      <c r="G56" s="196">
        <f>VLOOKUP(A56,'import Bartın-Çankırı-Kastamonu'!A:Q,7,0)</f>
        <v>0</v>
      </c>
      <c r="H56" s="196">
        <f>VLOOKUP(A56,'import Bartın-Çankırı-Kastamonu'!A:Q,8,0)</f>
        <v>21</v>
      </c>
      <c r="I56" s="196">
        <f>VLOOKUP(A56,'import Bartın-Çankırı-Kastamonu'!A:Q,9,0)</f>
        <v>21</v>
      </c>
      <c r="J56" s="205">
        <f>VLOOKUP(A56,'import Bartın-Çankırı-Kastamonu'!A:Q,10,0)</f>
        <v>0</v>
      </c>
      <c r="K56" s="196">
        <v>5.459610301E9</v>
      </c>
      <c r="L56" s="196" t="s">
        <v>7578</v>
      </c>
      <c r="M56" s="196" t="s">
        <v>1350</v>
      </c>
      <c r="N56" s="196" t="s">
        <v>7579</v>
      </c>
      <c r="O56" s="196" t="s">
        <v>7580</v>
      </c>
      <c r="P56" s="206" t="str">
        <f>VLOOKUP(A56,'import Bartın-Çankırı-Kastamonu'!A:Q,16,0)</f>
        <v>Geleneksel</v>
      </c>
      <c r="Q56" s="1" t="b">
        <v>0</v>
      </c>
      <c r="R56" s="1"/>
      <c r="S56" s="1"/>
      <c r="T56" s="207"/>
      <c r="V56" s="208"/>
      <c r="W56" s="208"/>
      <c r="X56" s="1"/>
      <c r="Y56" s="1"/>
      <c r="Z56" s="208"/>
      <c r="AA56" s="1"/>
      <c r="AB56" s="208"/>
      <c r="AC56" s="1"/>
      <c r="AD56" s="208"/>
      <c r="AE56" s="1"/>
      <c r="AF56" s="208"/>
      <c r="AG56" s="1"/>
      <c r="AH56" s="208"/>
      <c r="AI56" s="1"/>
      <c r="AJ56" s="1"/>
      <c r="AK56" s="1"/>
      <c r="AL56" s="1"/>
      <c r="AM56" s="1"/>
    </row>
    <row r="57" ht="15.75" customHeight="1">
      <c r="A57" s="196" t="s">
        <v>7581</v>
      </c>
      <c r="B57" s="196" t="s">
        <v>7582</v>
      </c>
      <c r="C57" s="196" t="str">
        <f>VLOOKUP(A57,'import Bartın-Çankırı-Kastamonu'!A:Q,3,0)</f>
        <v>DOĞRU</v>
      </c>
      <c r="D57" s="196" t="s">
        <v>1378</v>
      </c>
      <c r="E57" s="196">
        <f>VLOOKUP(A57,'import Bartın-Çankırı-Kastamonu'!A:Q,5,0)</f>
        <v>1963</v>
      </c>
      <c r="F57" s="196">
        <f>VLOOKUP(A57,'import Bartın-Çankırı-Kastamonu'!A:Q,6,0)</f>
        <v>41</v>
      </c>
      <c r="G57" s="196">
        <f>VLOOKUP(A57,'import Bartın-Çankırı-Kastamonu'!A:Q,7,0)</f>
        <v>0</v>
      </c>
      <c r="H57" s="196">
        <f>VLOOKUP(A57,'import Bartın-Çankırı-Kastamonu'!A:Q,8,0)</f>
        <v>24</v>
      </c>
      <c r="I57" s="196">
        <f>VLOOKUP(A57,'import Bartın-Çankırı-Kastamonu'!A:Q,9,0)</f>
        <v>24</v>
      </c>
      <c r="J57" s="205">
        <f>VLOOKUP(A57,'import Bartın-Çankırı-Kastamonu'!A:Q,10,0)</f>
        <v>0</v>
      </c>
      <c r="K57" s="196">
        <v>5.324542452E9</v>
      </c>
      <c r="L57" s="196" t="s">
        <v>7583</v>
      </c>
      <c r="M57" s="196" t="s">
        <v>1350</v>
      </c>
      <c r="N57" s="196" t="s">
        <v>3984</v>
      </c>
      <c r="O57" s="196" t="s">
        <v>7584</v>
      </c>
      <c r="P57" s="206" t="str">
        <f>VLOOKUP(A57,'import Bartın-Çankırı-Kastamonu'!A:Q,16,0)</f>
        <v>Geleneksel</v>
      </c>
      <c r="Q57" s="1" t="b">
        <v>0</v>
      </c>
      <c r="R57" s="1"/>
      <c r="S57" s="1"/>
      <c r="T57" s="1"/>
      <c r="V57" s="208"/>
      <c r="W57" s="208"/>
      <c r="X57" s="1"/>
      <c r="Y57" s="1"/>
      <c r="Z57" s="208"/>
      <c r="AA57" s="1"/>
      <c r="AB57" s="208"/>
      <c r="AC57" s="1"/>
      <c r="AD57" s="208"/>
      <c r="AE57" s="1"/>
      <c r="AF57" s="208"/>
      <c r="AG57" s="1"/>
      <c r="AH57" s="208"/>
      <c r="AI57" s="1"/>
      <c r="AJ57" s="1"/>
      <c r="AK57" s="1"/>
      <c r="AL57" s="1"/>
      <c r="AM57" s="1"/>
    </row>
    <row r="58" ht="15.75" customHeight="1">
      <c r="A58" s="196" t="s">
        <v>4195</v>
      </c>
      <c r="B58" s="196" t="s">
        <v>4196</v>
      </c>
      <c r="C58" s="196" t="str">
        <f>VLOOKUP(A58,'import Bartın-Çankırı-Kastamonu'!A:Q,3,0)</f>
        <v>DOĞRU</v>
      </c>
      <c r="D58" s="196" t="s">
        <v>1385</v>
      </c>
      <c r="E58" s="196">
        <f>VLOOKUP(A58,'import Bartın-Çankırı-Kastamonu'!A:Q,5,0)</f>
        <v>279</v>
      </c>
      <c r="F58" s="196">
        <f>VLOOKUP(A58,'import Bartın-Çankırı-Kastamonu'!A:Q,6,0)</f>
        <v>82</v>
      </c>
      <c r="G58" s="196">
        <f>VLOOKUP(A58,'import Bartın-Çankırı-Kastamonu'!A:Q,7,0)</f>
        <v>0</v>
      </c>
      <c r="H58" s="196">
        <f>VLOOKUP(A58,'import Bartın-Çankırı-Kastamonu'!A:Q,8,0)</f>
        <v>38</v>
      </c>
      <c r="I58" s="196">
        <f>VLOOKUP(A58,'import Bartın-Çankırı-Kastamonu'!A:Q,9,0)</f>
        <v>38</v>
      </c>
      <c r="J58" s="205">
        <f>VLOOKUP(A58,'import Bartın-Çankırı-Kastamonu'!A:Q,10,0)</f>
        <v>0</v>
      </c>
      <c r="K58" s="196">
        <v>3.742179196E9</v>
      </c>
      <c r="L58" s="196" t="s">
        <v>4197</v>
      </c>
      <c r="M58" s="196" t="s">
        <v>1350</v>
      </c>
      <c r="N58" s="196" t="s">
        <v>3984</v>
      </c>
      <c r="O58" s="196" t="s">
        <v>4043</v>
      </c>
      <c r="P58" s="206" t="str">
        <f>VLOOKUP(A58,'import Bartın-Çankırı-Kastamonu'!A:Q,16,0)</f>
        <v>Geleneksel</v>
      </c>
      <c r="Q58" s="1" t="b">
        <v>0</v>
      </c>
      <c r="R58" s="1" t="s">
        <v>38</v>
      </c>
      <c r="S58" s="1" t="s">
        <v>404</v>
      </c>
      <c r="T58" s="1"/>
      <c r="V58" s="208">
        <v>44670.0</v>
      </c>
      <c r="W58" s="208">
        <v>44671.0</v>
      </c>
      <c r="X58" s="1"/>
      <c r="Y58" s="1" t="s">
        <v>1353</v>
      </c>
      <c r="Z58" s="208">
        <v>44670.0</v>
      </c>
      <c r="AA58" s="1"/>
      <c r="AB58" s="208"/>
      <c r="AC58" s="1"/>
      <c r="AD58" s="208"/>
      <c r="AE58" s="1"/>
      <c r="AF58" s="208"/>
      <c r="AG58" s="1"/>
      <c r="AH58" s="208"/>
      <c r="AI58" s="1" t="s">
        <v>404</v>
      </c>
      <c r="AJ58" s="1"/>
      <c r="AK58" s="1"/>
      <c r="AL58" s="1"/>
      <c r="AM58" s="1"/>
    </row>
    <row r="59" ht="15.75" customHeight="1">
      <c r="A59" s="196" t="s">
        <v>7585</v>
      </c>
      <c r="B59" s="196" t="s">
        <v>7586</v>
      </c>
      <c r="C59" s="196" t="str">
        <f>VLOOKUP(A59,'import Bartın-Çankırı-Kastamonu'!A:Q,3,0)</f>
        <v>DOĞRU</v>
      </c>
      <c r="D59" s="196" t="s">
        <v>1507</v>
      </c>
      <c r="E59" s="196">
        <f>VLOOKUP(A59,'import Bartın-Çankırı-Kastamonu'!A:Q,5,0)</f>
        <v>3265</v>
      </c>
      <c r="F59" s="196">
        <f>VLOOKUP(A59,'import Bartın-Çankırı-Kastamonu'!A:Q,6,0)</f>
        <v>159</v>
      </c>
      <c r="G59" s="196">
        <f>VLOOKUP(A59,'import Bartın-Çankırı-Kastamonu'!A:Q,7,0)</f>
        <v>0</v>
      </c>
      <c r="H59" s="196">
        <f>VLOOKUP(A59,'import Bartın-Çankırı-Kastamonu'!A:Q,8,0)</f>
        <v>34</v>
      </c>
      <c r="I59" s="196">
        <f>VLOOKUP(A59,'import Bartın-Çankırı-Kastamonu'!A:Q,9,0)</f>
        <v>34</v>
      </c>
      <c r="J59" s="205">
        <f>VLOOKUP(A59,'import Bartın-Çankırı-Kastamonu'!A:Q,10,0)</f>
        <v>0</v>
      </c>
      <c r="K59" s="196">
        <v>5.056973257E9</v>
      </c>
      <c r="L59" s="196" t="s">
        <v>7587</v>
      </c>
      <c r="M59" s="196" t="s">
        <v>1350</v>
      </c>
      <c r="N59" s="196" t="s">
        <v>3984</v>
      </c>
      <c r="O59" s="196" t="s">
        <v>7588</v>
      </c>
      <c r="P59" s="206" t="str">
        <f>VLOOKUP(A59,'import Bartın-Çankırı-Kastamonu'!A:Q,16,0)</f>
        <v>Geleneksel</v>
      </c>
      <c r="Q59" s="1" t="b">
        <v>0</v>
      </c>
      <c r="R59" s="1" t="s">
        <v>31</v>
      </c>
      <c r="S59" s="1"/>
      <c r="T59" s="207"/>
      <c r="V59" s="208"/>
      <c r="W59" s="208"/>
      <c r="X59" s="1"/>
      <c r="Y59" s="1" t="s">
        <v>31</v>
      </c>
      <c r="Z59" s="208">
        <v>44670.0</v>
      </c>
      <c r="AA59" s="1"/>
      <c r="AB59" s="208"/>
      <c r="AC59" s="1"/>
      <c r="AD59" s="208"/>
      <c r="AE59" s="1"/>
      <c r="AF59" s="208"/>
      <c r="AG59" s="1"/>
      <c r="AH59" s="208"/>
      <c r="AI59" s="1" t="s">
        <v>66</v>
      </c>
      <c r="AJ59" s="1"/>
      <c r="AK59" s="1"/>
      <c r="AL59" s="1"/>
      <c r="AM59" s="1"/>
    </row>
    <row r="60" ht="15.75" customHeight="1">
      <c r="A60" s="211" t="s">
        <v>7589</v>
      </c>
      <c r="B60" s="211" t="s">
        <v>7590</v>
      </c>
      <c r="C60" s="196" t="str">
        <f>VLOOKUP(A60,'import Bartın-Çankırı-Kastamonu'!A:Q,3,0)</f>
        <v>DOĞRU</v>
      </c>
      <c r="D60" s="211" t="s">
        <v>1348</v>
      </c>
      <c r="E60" s="196">
        <f>VLOOKUP(A60,'import Bartın-Çankırı-Kastamonu'!A:Q,5,0)</f>
        <v>12</v>
      </c>
      <c r="F60" s="196">
        <f>VLOOKUP(A60,'import Bartın-Çankırı-Kastamonu'!A:Q,6,0)</f>
        <v>12</v>
      </c>
      <c r="G60" s="196">
        <f>VLOOKUP(A60,'import Bartın-Çankırı-Kastamonu'!A:Q,7,0)</f>
        <v>0</v>
      </c>
      <c r="H60" s="196">
        <f>VLOOKUP(A60,'import Bartın-Çankırı-Kastamonu'!A:Q,8,0)</f>
        <v>65</v>
      </c>
      <c r="I60" s="196">
        <f>VLOOKUP(A60,'import Bartın-Çankırı-Kastamonu'!A:Q,9,0)</f>
        <v>65</v>
      </c>
      <c r="J60" s="205">
        <f>VLOOKUP(A60,'import Bartın-Çankırı-Kastamonu'!A:Q,10,0)</f>
        <v>0</v>
      </c>
      <c r="K60" s="211">
        <v>3.743331717E9</v>
      </c>
      <c r="L60" s="211" t="s">
        <v>7591</v>
      </c>
      <c r="M60" s="211" t="s">
        <v>1350</v>
      </c>
      <c r="N60" s="211" t="s">
        <v>3984</v>
      </c>
      <c r="O60" s="211" t="s">
        <v>7592</v>
      </c>
      <c r="P60" s="206" t="str">
        <f>VLOOKUP(A60,'import Bartın-Çankırı-Kastamonu'!A:Q,16,0)</f>
        <v>Geleneksel</v>
      </c>
      <c r="Q60" s="1" t="b">
        <v>0</v>
      </c>
      <c r="R60" s="1"/>
      <c r="S60" s="1"/>
      <c r="T60" s="1"/>
      <c r="V60" s="208"/>
      <c r="W60" s="208"/>
      <c r="X60" s="1"/>
      <c r="Y60" s="1"/>
      <c r="Z60" s="208"/>
      <c r="AA60" s="1"/>
      <c r="AB60" s="208"/>
      <c r="AC60" s="1"/>
      <c r="AD60" s="208"/>
      <c r="AE60" s="1"/>
      <c r="AF60" s="208"/>
      <c r="AG60" s="1"/>
      <c r="AH60" s="208"/>
      <c r="AI60" s="1"/>
      <c r="AJ60" s="1"/>
      <c r="AK60" s="1"/>
      <c r="AL60" s="1"/>
      <c r="AM60" s="1"/>
    </row>
    <row r="61" ht="15.75" customHeight="1">
      <c r="A61" s="196" t="s">
        <v>7593</v>
      </c>
      <c r="B61" s="196" t="s">
        <v>7594</v>
      </c>
      <c r="C61" s="196" t="str">
        <f>VLOOKUP(A61,'import Bartın-Çankırı-Kastamonu'!A:Q,3,0)</f>
        <v>DOĞRU</v>
      </c>
      <c r="D61" s="196" t="s">
        <v>1385</v>
      </c>
      <c r="E61" s="196">
        <f>VLOOKUP(A61,'import Bartın-Çankırı-Kastamonu'!A:Q,5,0)</f>
        <v>312</v>
      </c>
      <c r="F61" s="196">
        <f>VLOOKUP(A61,'import Bartın-Çankırı-Kastamonu'!A:Q,6,0)</f>
        <v>129</v>
      </c>
      <c r="G61" s="196">
        <f>VLOOKUP(A61,'import Bartın-Çankırı-Kastamonu'!A:Q,7,0)</f>
        <v>0</v>
      </c>
      <c r="H61" s="196">
        <f>VLOOKUP(A61,'import Bartın-Çankırı-Kastamonu'!A:Q,8,0)</f>
        <v>33</v>
      </c>
      <c r="I61" s="196">
        <f>VLOOKUP(A61,'import Bartın-Çankırı-Kastamonu'!A:Q,9,0)</f>
        <v>33</v>
      </c>
      <c r="J61" s="205">
        <f>VLOOKUP(A61,'import Bartın-Çankırı-Kastamonu'!A:Q,10,0)</f>
        <v>0</v>
      </c>
      <c r="K61" s="196">
        <v>3.742132222E9</v>
      </c>
      <c r="L61" s="196" t="s">
        <v>7595</v>
      </c>
      <c r="M61" s="196" t="s">
        <v>1350</v>
      </c>
      <c r="N61" s="196" t="s">
        <v>3764</v>
      </c>
      <c r="O61" s="196" t="s">
        <v>7596</v>
      </c>
      <c r="P61" s="206" t="str">
        <f>VLOOKUP(A61,'import Bartın-Çankırı-Kastamonu'!A:Q,16,0)</f>
        <v>Geleneksel</v>
      </c>
      <c r="Q61" s="1" t="b">
        <v>0</v>
      </c>
      <c r="R61" s="1"/>
      <c r="S61" s="1"/>
      <c r="T61" s="1"/>
      <c r="V61" s="208"/>
      <c r="W61" s="208"/>
      <c r="X61" s="1"/>
      <c r="Y61" s="1"/>
      <c r="Z61" s="208"/>
      <c r="AA61" s="1"/>
      <c r="AB61" s="208"/>
      <c r="AC61" s="1"/>
      <c r="AD61" s="208"/>
      <c r="AE61" s="1"/>
      <c r="AF61" s="208"/>
      <c r="AG61" s="1"/>
      <c r="AH61" s="208"/>
      <c r="AI61" s="1"/>
      <c r="AJ61" s="1"/>
      <c r="AK61" s="1"/>
      <c r="AL61" s="1"/>
      <c r="AM61" s="1"/>
    </row>
    <row r="62" ht="15.75" customHeight="1">
      <c r="A62" s="196" t="s">
        <v>7597</v>
      </c>
      <c r="B62" s="196" t="s">
        <v>7598</v>
      </c>
      <c r="C62" s="196" t="str">
        <f>VLOOKUP(A62,'import Bartın-Çankırı-Kastamonu'!A:Q,3,0)</f>
        <v>DOĞRU</v>
      </c>
      <c r="D62" s="196" t="s">
        <v>1577</v>
      </c>
      <c r="E62" s="196">
        <f>VLOOKUP(A62,'import Bartın-Çankırı-Kastamonu'!A:Q,5,0)</f>
        <v>3797</v>
      </c>
      <c r="F62" s="196">
        <f>VLOOKUP(A62,'import Bartın-Çankırı-Kastamonu'!A:Q,6,0)</f>
        <v>229</v>
      </c>
      <c r="G62" s="196">
        <f>VLOOKUP(A62,'import Bartın-Çankırı-Kastamonu'!A:Q,7,0)</f>
        <v>0</v>
      </c>
      <c r="H62" s="196">
        <f>VLOOKUP(A62,'import Bartın-Çankırı-Kastamonu'!A:Q,8,0)</f>
        <v>77</v>
      </c>
      <c r="I62" s="196">
        <f>VLOOKUP(A62,'import Bartın-Çankırı-Kastamonu'!A:Q,9,0)</f>
        <v>77</v>
      </c>
      <c r="J62" s="205">
        <f>VLOOKUP(A62,'import Bartın-Çankırı-Kastamonu'!A:Q,10,0)</f>
        <v>0</v>
      </c>
      <c r="K62" s="196">
        <v>3.742109292E9</v>
      </c>
      <c r="L62" s="196" t="s">
        <v>7599</v>
      </c>
      <c r="M62" s="196" t="s">
        <v>1350</v>
      </c>
      <c r="N62" s="196" t="s">
        <v>3984</v>
      </c>
      <c r="O62" s="196" t="s">
        <v>7600</v>
      </c>
      <c r="P62" s="206" t="str">
        <f>VLOOKUP(A62,'import Bartın-Çankırı-Kastamonu'!A:Q,16,0)</f>
        <v>Geleneksel</v>
      </c>
      <c r="Q62" s="1" t="b">
        <v>0</v>
      </c>
      <c r="R62" s="1" t="s">
        <v>39</v>
      </c>
      <c r="S62" s="1" t="s">
        <v>128</v>
      </c>
      <c r="T62" s="1"/>
      <c r="V62" s="208">
        <v>44602.0</v>
      </c>
      <c r="W62" s="208">
        <v>44603.0</v>
      </c>
      <c r="X62" s="1"/>
      <c r="Y62" s="1" t="s">
        <v>1353</v>
      </c>
      <c r="Z62" s="208">
        <v>44602.0</v>
      </c>
      <c r="AA62" s="1"/>
      <c r="AB62" s="208"/>
      <c r="AC62" s="1"/>
      <c r="AD62" s="208"/>
      <c r="AE62" s="1"/>
      <c r="AF62" s="208"/>
      <c r="AG62" s="1"/>
      <c r="AH62" s="208"/>
      <c r="AI62" s="1" t="s">
        <v>128</v>
      </c>
      <c r="AJ62" s="1"/>
      <c r="AK62" s="1"/>
      <c r="AL62" s="1"/>
      <c r="AM62" s="1"/>
    </row>
    <row r="63" ht="15.75" customHeight="1">
      <c r="A63" s="196" t="s">
        <v>4223</v>
      </c>
      <c r="B63" s="196" t="s">
        <v>4224</v>
      </c>
      <c r="C63" s="196" t="str">
        <f>VLOOKUP(A63,'import Bartın-Çankırı-Kastamonu'!A:Q,3,0)</f>
        <v>DOĞRU</v>
      </c>
      <c r="D63" s="196" t="s">
        <v>1577</v>
      </c>
      <c r="E63" s="196">
        <f>VLOOKUP(A63,'import Bartın-Çankırı-Kastamonu'!A:Q,5,0)</f>
        <v>106</v>
      </c>
      <c r="F63" s="196" t="str">
        <f>VLOOKUP(A63,'import Bartın-Çankırı-Kastamonu'!A:Q,6,0)</f>
        <v/>
      </c>
      <c r="G63" s="196">
        <f>VLOOKUP(A63,'import Bartın-Çankırı-Kastamonu'!A:Q,7,0)</f>
        <v>0</v>
      </c>
      <c r="H63" s="196">
        <f>VLOOKUP(A63,'import Bartın-Çankırı-Kastamonu'!A:Q,8,0)</f>
        <v>82</v>
      </c>
      <c r="I63" s="196">
        <f>VLOOKUP(A63,'import Bartın-Çankırı-Kastamonu'!A:Q,9,0)</f>
        <v>82</v>
      </c>
      <c r="J63" s="205">
        <f>VLOOKUP(A63,'import Bartın-Çankırı-Kastamonu'!A:Q,10,0)</f>
        <v>0</v>
      </c>
      <c r="K63" s="196">
        <v>5.058280373E9</v>
      </c>
      <c r="L63" s="196" t="s">
        <v>4225</v>
      </c>
      <c r="M63" s="196" t="s">
        <v>4226</v>
      </c>
      <c r="N63" s="196" t="s">
        <v>4227</v>
      </c>
      <c r="O63" s="196" t="s">
        <v>4228</v>
      </c>
      <c r="P63" s="206" t="str">
        <f>VLOOKUP(A63,'import Bartın-Çankırı-Kastamonu'!A:Q,16,0)</f>
        <v>Geleneksel</v>
      </c>
      <c r="Q63" s="1" t="b">
        <v>0</v>
      </c>
      <c r="R63" s="1"/>
      <c r="S63" s="1"/>
      <c r="T63" s="207"/>
      <c r="V63" s="208"/>
      <c r="W63" s="208"/>
      <c r="X63" s="1"/>
      <c r="Y63" s="1"/>
      <c r="Z63" s="208"/>
      <c r="AA63" s="1"/>
      <c r="AB63" s="208"/>
      <c r="AC63" s="1"/>
      <c r="AD63" s="208"/>
      <c r="AE63" s="1"/>
      <c r="AF63" s="208"/>
      <c r="AG63" s="1"/>
      <c r="AH63" s="208"/>
      <c r="AI63" s="1"/>
      <c r="AJ63" s="1"/>
      <c r="AK63" s="1"/>
      <c r="AL63" s="1"/>
      <c r="AM63" s="1"/>
    </row>
    <row r="64" ht="15.75" customHeight="1">
      <c r="A64" s="196" t="s">
        <v>7601</v>
      </c>
      <c r="B64" s="196" t="s">
        <v>7602</v>
      </c>
      <c r="C64" s="196" t="str">
        <f>VLOOKUP(A64,'import Bartın-Çankırı-Kastamonu'!A:Q,3,0)</f>
        <v>DOĞRU</v>
      </c>
      <c r="D64" s="196" t="s">
        <v>1348</v>
      </c>
      <c r="E64" s="196">
        <f>VLOOKUP(A64,'import Bartın-Çankırı-Kastamonu'!A:Q,5,0)</f>
        <v>1197</v>
      </c>
      <c r="F64" s="196">
        <f>VLOOKUP(A64,'import Bartın-Çankırı-Kastamonu'!A:Q,6,0)</f>
        <v>196</v>
      </c>
      <c r="G64" s="196">
        <f>VLOOKUP(A64,'import Bartın-Çankırı-Kastamonu'!A:Q,7,0)</f>
        <v>1</v>
      </c>
      <c r="H64" s="196">
        <f>VLOOKUP(A64,'import Bartın-Çankırı-Kastamonu'!A:Q,8,0)</f>
        <v>23</v>
      </c>
      <c r="I64" s="196">
        <f>VLOOKUP(A64,'import Bartın-Çankırı-Kastamonu'!A:Q,9,0)</f>
        <v>24</v>
      </c>
      <c r="J64" s="205">
        <f>VLOOKUP(A64,'import Bartın-Çankırı-Kastamonu'!A:Q,10,0)</f>
        <v>0.04</v>
      </c>
      <c r="K64" s="196">
        <v>5.324914192E9</v>
      </c>
      <c r="L64" s="196" t="s">
        <v>7603</v>
      </c>
      <c r="M64" s="196" t="s">
        <v>1350</v>
      </c>
      <c r="N64" s="196" t="s">
        <v>3984</v>
      </c>
      <c r="O64" s="196" t="s">
        <v>7604</v>
      </c>
      <c r="P64" s="206" t="str">
        <f>VLOOKUP(A64,'import Bartın-Çankırı-Kastamonu'!A:Q,16,0)</f>
        <v>Geleneksel</v>
      </c>
      <c r="Q64" s="1" t="b">
        <v>0</v>
      </c>
      <c r="R64" s="1"/>
      <c r="S64" s="1"/>
      <c r="T64" s="1"/>
      <c r="V64" s="208"/>
      <c r="W64" s="208"/>
      <c r="X64" s="1"/>
      <c r="Y64" s="1"/>
      <c r="Z64" s="208"/>
      <c r="AA64" s="1"/>
      <c r="AB64" s="208"/>
      <c r="AC64" s="1"/>
      <c r="AD64" s="208"/>
      <c r="AE64" s="1"/>
      <c r="AF64" s="208"/>
      <c r="AG64" s="1"/>
      <c r="AH64" s="208"/>
      <c r="AI64" s="1"/>
      <c r="AJ64" s="1"/>
      <c r="AK64" s="1"/>
      <c r="AL64" s="1"/>
      <c r="AM64" s="1"/>
    </row>
    <row r="65" ht="15.75" customHeight="1">
      <c r="A65" s="196" t="s">
        <v>7605</v>
      </c>
      <c r="B65" s="196" t="s">
        <v>7606</v>
      </c>
      <c r="C65" s="196" t="str">
        <f>VLOOKUP(A65,'import Bartın-Çankırı-Kastamonu'!A:Q,3,0)</f>
        <v>YANLIŞ</v>
      </c>
      <c r="D65" s="196" t="s">
        <v>1364</v>
      </c>
      <c r="E65" s="196">
        <f>VLOOKUP(A65,'import Bartın-Çankırı-Kastamonu'!A:Q,5,0)</f>
        <v>3</v>
      </c>
      <c r="F65" s="196" t="str">
        <f>VLOOKUP(A65,'import Bartın-Çankırı-Kastamonu'!A:Q,6,0)</f>
        <v/>
      </c>
      <c r="G65" s="196">
        <f>VLOOKUP(A65,'import Bartın-Çankırı-Kastamonu'!A:Q,7,0)</f>
        <v>0</v>
      </c>
      <c r="H65" s="196">
        <f>VLOOKUP(A65,'import Bartın-Çankırı-Kastamonu'!A:Q,8,0)</f>
        <v>11</v>
      </c>
      <c r="I65" s="196">
        <f>VLOOKUP(A65,'import Bartın-Çankırı-Kastamonu'!A:Q,9,0)</f>
        <v>11</v>
      </c>
      <c r="J65" s="205">
        <f>VLOOKUP(A65,'import Bartın-Çankırı-Kastamonu'!A:Q,10,0)</f>
        <v>0</v>
      </c>
      <c r="K65" s="196">
        <v>5.537790794E9</v>
      </c>
      <c r="L65" s="196" t="s">
        <v>7607</v>
      </c>
      <c r="M65" s="196" t="s">
        <v>1350</v>
      </c>
      <c r="N65" s="196" t="s">
        <v>7443</v>
      </c>
      <c r="O65" s="196" t="s">
        <v>7608</v>
      </c>
      <c r="P65" s="206" t="str">
        <f>VLOOKUP(A65,'import Bartın-Çankırı-Kastamonu'!A:Q,16,0)</f>
        <v>Geleneksel</v>
      </c>
      <c r="Q65" s="1" t="b">
        <v>0</v>
      </c>
      <c r="R65" s="1"/>
      <c r="S65" s="1"/>
      <c r="T65" s="1"/>
      <c r="V65" s="208"/>
      <c r="W65" s="208"/>
      <c r="X65" s="1"/>
      <c r="Y65" s="1"/>
      <c r="Z65" s="208"/>
      <c r="AA65" s="1"/>
      <c r="AB65" s="208"/>
      <c r="AC65" s="1"/>
      <c r="AD65" s="208"/>
      <c r="AE65" s="1"/>
      <c r="AF65" s="208"/>
      <c r="AG65" s="1"/>
      <c r="AH65" s="208"/>
      <c r="AI65" s="1"/>
      <c r="AJ65" s="1"/>
      <c r="AK65" s="1"/>
      <c r="AL65" s="1"/>
      <c r="AM65" s="1"/>
    </row>
    <row r="66" ht="15.75" customHeight="1">
      <c r="A66" s="196" t="s">
        <v>7609</v>
      </c>
      <c r="B66" s="196" t="s">
        <v>7610</v>
      </c>
      <c r="C66" s="196" t="str">
        <f>VLOOKUP(A66,'import Bartın-Çankırı-Kastamonu'!A:Q,3,0)</f>
        <v>DOĞRU</v>
      </c>
      <c r="D66" s="196" t="s">
        <v>1356</v>
      </c>
      <c r="E66" s="196">
        <f>VLOOKUP(A66,'import Bartın-Çankırı-Kastamonu'!A:Q,5,0)</f>
        <v>1205</v>
      </c>
      <c r="F66" s="196" t="str">
        <f>VLOOKUP(A66,'import Bartın-Çankırı-Kastamonu'!A:Q,6,0)</f>
        <v/>
      </c>
      <c r="G66" s="196">
        <f>VLOOKUP(A66,'import Bartın-Çankırı-Kastamonu'!A:Q,7,0)</f>
        <v>9</v>
      </c>
      <c r="H66" s="196">
        <f>VLOOKUP(A66,'import Bartın-Çankırı-Kastamonu'!A:Q,8,0)</f>
        <v>51</v>
      </c>
      <c r="I66" s="196">
        <f>VLOOKUP(A66,'import Bartın-Çankırı-Kastamonu'!A:Q,9,0)</f>
        <v>60</v>
      </c>
      <c r="J66" s="205">
        <f>VLOOKUP(A66,'import Bartın-Çankırı-Kastamonu'!A:Q,10,0)</f>
        <v>0.15</v>
      </c>
      <c r="K66" s="196">
        <v>3.742227555E9</v>
      </c>
      <c r="L66" s="196" t="s">
        <v>7611</v>
      </c>
      <c r="M66" s="196" t="s">
        <v>1350</v>
      </c>
      <c r="N66" s="196" t="s">
        <v>4267</v>
      </c>
      <c r="O66" s="196" t="s">
        <v>7612</v>
      </c>
      <c r="P66" s="206" t="str">
        <f>VLOOKUP(A66,'import Bartın-Çankırı-Kastamonu'!A:Q,16,0)</f>
        <v>Geleneksel</v>
      </c>
      <c r="Q66" s="1" t="b">
        <v>0</v>
      </c>
      <c r="R66" s="1"/>
      <c r="S66" s="1"/>
      <c r="T66" s="207"/>
      <c r="V66" s="208"/>
      <c r="W66" s="208"/>
      <c r="X66" s="1"/>
      <c r="Y66" s="1"/>
      <c r="Z66" s="208"/>
      <c r="AA66" s="1"/>
      <c r="AB66" s="208"/>
      <c r="AC66" s="1"/>
      <c r="AD66" s="208"/>
      <c r="AE66" s="1"/>
      <c r="AF66" s="208"/>
      <c r="AG66" s="1"/>
      <c r="AH66" s="208"/>
      <c r="AI66" s="1"/>
      <c r="AJ66" s="1"/>
      <c r="AK66" s="1"/>
      <c r="AL66" s="1"/>
      <c r="AM66" s="1"/>
    </row>
    <row r="67" ht="15.75" customHeight="1">
      <c r="A67" s="196" t="s">
        <v>7613</v>
      </c>
      <c r="B67" s="196" t="s">
        <v>7614</v>
      </c>
      <c r="C67" s="196" t="str">
        <f>VLOOKUP(A67,'import Bartın-Çankırı-Kastamonu'!A:Q,3,0)</f>
        <v>DOĞRU</v>
      </c>
      <c r="D67" s="196" t="s">
        <v>1507</v>
      </c>
      <c r="E67" s="196">
        <f>VLOOKUP(A67,'import Bartın-Çankırı-Kastamonu'!A:Q,5,0)</f>
        <v>386</v>
      </c>
      <c r="F67" s="196" t="str">
        <f>VLOOKUP(A67,'import Bartın-Çankırı-Kastamonu'!A:Q,6,0)</f>
        <v/>
      </c>
      <c r="G67" s="196">
        <f>VLOOKUP(A67,'import Bartın-Çankırı-Kastamonu'!A:Q,7,0)</f>
        <v>0</v>
      </c>
      <c r="H67" s="196">
        <f>VLOOKUP(A67,'import Bartın-Çankırı-Kastamonu'!A:Q,8,0)</f>
        <v>19</v>
      </c>
      <c r="I67" s="196">
        <f>VLOOKUP(A67,'import Bartın-Çankırı-Kastamonu'!A:Q,9,0)</f>
        <v>19</v>
      </c>
      <c r="J67" s="205">
        <f>VLOOKUP(A67,'import Bartın-Çankırı-Kastamonu'!A:Q,10,0)</f>
        <v>0</v>
      </c>
      <c r="K67" s="196">
        <v>3.742221515E9</v>
      </c>
      <c r="L67" s="196" t="s">
        <v>7615</v>
      </c>
      <c r="M67" s="196" t="s">
        <v>1350</v>
      </c>
      <c r="N67" s="196" t="s">
        <v>4267</v>
      </c>
      <c r="O67" s="196" t="s">
        <v>7616</v>
      </c>
      <c r="P67" s="206" t="str">
        <f>VLOOKUP(A67,'import Bartın-Çankırı-Kastamonu'!A:Q,16,0)</f>
        <v>Geleneksel</v>
      </c>
      <c r="Q67" s="1" t="b">
        <v>0</v>
      </c>
      <c r="R67" s="1"/>
      <c r="S67" s="1"/>
      <c r="T67" s="207"/>
      <c r="V67" s="208"/>
      <c r="W67" s="208"/>
      <c r="X67" s="1"/>
      <c r="Y67" s="1"/>
      <c r="Z67" s="208"/>
      <c r="AA67" s="1"/>
      <c r="AB67" s="208"/>
      <c r="AC67" s="1"/>
      <c r="AD67" s="208"/>
      <c r="AE67" s="1"/>
      <c r="AF67" s="208"/>
      <c r="AG67" s="1"/>
      <c r="AH67" s="208"/>
      <c r="AI67" s="1"/>
      <c r="AJ67" s="1"/>
      <c r="AK67" s="1"/>
      <c r="AL67" s="1"/>
      <c r="AM67" s="1"/>
    </row>
    <row r="68" ht="15.75" customHeight="1">
      <c r="A68" s="196" t="s">
        <v>7617</v>
      </c>
      <c r="B68" s="196" t="s">
        <v>7618</v>
      </c>
      <c r="C68" s="196" t="str">
        <f>VLOOKUP(A68,'import Bartın-Çankırı-Kastamonu'!A:Q,3,0)</f>
        <v>DOĞRU</v>
      </c>
      <c r="D68" s="196" t="s">
        <v>1378</v>
      </c>
      <c r="E68" s="196">
        <f>VLOOKUP(A68,'import Bartın-Çankırı-Kastamonu'!A:Q,5,0)</f>
        <v>14</v>
      </c>
      <c r="F68" s="196" t="str">
        <f>VLOOKUP(A68,'import Bartın-Çankırı-Kastamonu'!A:Q,6,0)</f>
        <v/>
      </c>
      <c r="G68" s="196">
        <f>VLOOKUP(A68,'import Bartın-Çankırı-Kastamonu'!A:Q,7,0)</f>
        <v>0</v>
      </c>
      <c r="H68" s="196">
        <f>VLOOKUP(A68,'import Bartın-Çankırı-Kastamonu'!A:Q,8,0)</f>
        <v>18</v>
      </c>
      <c r="I68" s="196">
        <f>VLOOKUP(A68,'import Bartın-Çankırı-Kastamonu'!A:Q,9,0)</f>
        <v>18</v>
      </c>
      <c r="J68" s="205">
        <f>VLOOKUP(A68,'import Bartın-Çankırı-Kastamonu'!A:Q,10,0)</f>
        <v>0</v>
      </c>
      <c r="K68" s="196">
        <v>5.367634655E9</v>
      </c>
      <c r="L68" s="196" t="s">
        <v>4266</v>
      </c>
      <c r="M68" s="196" t="s">
        <v>1350</v>
      </c>
      <c r="N68" s="196" t="s">
        <v>4267</v>
      </c>
      <c r="O68" s="196" t="s">
        <v>7619</v>
      </c>
      <c r="P68" s="206" t="str">
        <f>VLOOKUP(A68,'import Bartın-Çankırı-Kastamonu'!A:Q,16,0)</f>
        <v>Geleneksel</v>
      </c>
      <c r="Q68" s="1" t="b">
        <v>0</v>
      </c>
      <c r="R68" s="1"/>
      <c r="S68" s="1"/>
      <c r="T68" s="207"/>
      <c r="V68" s="208"/>
      <c r="W68" s="208"/>
      <c r="X68" s="1"/>
      <c r="Y68" s="1"/>
      <c r="Z68" s="208"/>
      <c r="AA68" s="1"/>
      <c r="AB68" s="208"/>
      <c r="AC68" s="1"/>
      <c r="AD68" s="208"/>
      <c r="AE68" s="1"/>
      <c r="AF68" s="208"/>
      <c r="AG68" s="1"/>
      <c r="AH68" s="208"/>
      <c r="AI68" s="1"/>
      <c r="AJ68" s="1"/>
      <c r="AK68" s="1"/>
      <c r="AL68" s="1"/>
      <c r="AM68" s="1"/>
    </row>
    <row r="69" ht="15.75" customHeight="1">
      <c r="A69" s="196" t="s">
        <v>4264</v>
      </c>
      <c r="B69" s="196" t="s">
        <v>4265</v>
      </c>
      <c r="C69" s="196" t="str">
        <f>VLOOKUP(A69,'import Bartın-Çankırı-Kastamonu'!A:Q,3,0)</f>
        <v>DOĞRU</v>
      </c>
      <c r="D69" s="196" t="s">
        <v>1507</v>
      </c>
      <c r="E69" s="196">
        <f>VLOOKUP(A69,'import Bartın-Çankırı-Kastamonu'!A:Q,5,0)</f>
        <v>128</v>
      </c>
      <c r="F69" s="196" t="str">
        <f>VLOOKUP(A69,'import Bartın-Çankırı-Kastamonu'!A:Q,6,0)</f>
        <v/>
      </c>
      <c r="G69" s="196">
        <f>VLOOKUP(A69,'import Bartın-Çankırı-Kastamonu'!A:Q,7,0)</f>
        <v>0</v>
      </c>
      <c r="H69" s="196">
        <f>VLOOKUP(A69,'import Bartın-Çankırı-Kastamonu'!A:Q,8,0)</f>
        <v>51</v>
      </c>
      <c r="I69" s="196">
        <f>VLOOKUP(A69,'import Bartın-Çankırı-Kastamonu'!A:Q,9,0)</f>
        <v>51</v>
      </c>
      <c r="J69" s="205">
        <f>VLOOKUP(A69,'import Bartın-Çankırı-Kastamonu'!A:Q,10,0)</f>
        <v>0</v>
      </c>
      <c r="K69" s="196">
        <v>5.367634655E9</v>
      </c>
      <c r="L69" s="196" t="s">
        <v>4266</v>
      </c>
      <c r="M69" s="196" t="s">
        <v>1350</v>
      </c>
      <c r="N69" s="196" t="s">
        <v>4267</v>
      </c>
      <c r="O69" s="196" t="s">
        <v>4268</v>
      </c>
      <c r="P69" s="206" t="str">
        <f>VLOOKUP(A69,'import Bartın-Çankırı-Kastamonu'!A:Q,16,0)</f>
        <v>Geleneksel</v>
      </c>
      <c r="Q69" s="1" t="b">
        <v>0</v>
      </c>
      <c r="R69" s="1"/>
      <c r="S69" s="1"/>
      <c r="T69" s="207"/>
      <c r="V69" s="208"/>
      <c r="W69" s="208"/>
      <c r="X69" s="1"/>
      <c r="Y69" s="1"/>
      <c r="Z69" s="208"/>
      <c r="AA69" s="1"/>
      <c r="AB69" s="208"/>
      <c r="AC69" s="1"/>
      <c r="AD69" s="208"/>
      <c r="AE69" s="1"/>
      <c r="AF69" s="208"/>
      <c r="AG69" s="1"/>
      <c r="AH69" s="208"/>
      <c r="AI69" s="1"/>
      <c r="AJ69" s="1"/>
      <c r="AK69" s="1"/>
      <c r="AL69" s="1"/>
      <c r="AM69" s="1"/>
    </row>
    <row r="70" ht="15.75" customHeight="1">
      <c r="A70" s="196" t="s">
        <v>7620</v>
      </c>
      <c r="B70" s="196" t="s">
        <v>7621</v>
      </c>
      <c r="C70" s="196" t="str">
        <f>VLOOKUP(A70,'import Bartın-Çankırı-Kastamonu'!A:Q,3,0)</f>
        <v>DOĞRU</v>
      </c>
      <c r="D70" s="196" t="s">
        <v>1356</v>
      </c>
      <c r="E70" s="196">
        <f>VLOOKUP(A70,'import Bartın-Çankırı-Kastamonu'!A:Q,5,0)</f>
        <v>1584</v>
      </c>
      <c r="F70" s="196">
        <f>VLOOKUP(A70,'import Bartın-Çankırı-Kastamonu'!A:Q,6,0)</f>
        <v>38</v>
      </c>
      <c r="G70" s="196">
        <f>VLOOKUP(A70,'import Bartın-Çankırı-Kastamonu'!A:Q,7,0)</f>
        <v>0</v>
      </c>
      <c r="H70" s="196">
        <f>VLOOKUP(A70,'import Bartın-Çankırı-Kastamonu'!A:Q,8,0)</f>
        <v>8</v>
      </c>
      <c r="I70" s="196">
        <f>VLOOKUP(A70,'import Bartın-Çankırı-Kastamonu'!A:Q,9,0)</f>
        <v>8</v>
      </c>
      <c r="J70" s="205">
        <f>VLOOKUP(A70,'import Bartın-Çankırı-Kastamonu'!A:Q,10,0)</f>
        <v>0</v>
      </c>
      <c r="K70" s="196">
        <v>5.35010886E9</v>
      </c>
      <c r="L70" s="196" t="s">
        <v>7622</v>
      </c>
      <c r="M70" s="196" t="s">
        <v>1350</v>
      </c>
      <c r="N70" s="196" t="s">
        <v>7363</v>
      </c>
      <c r="O70" s="196" t="s">
        <v>7623</v>
      </c>
      <c r="P70" s="206" t="str">
        <f>VLOOKUP(A70,'import Bartın-Çankırı-Kastamonu'!A:Q,16,0)</f>
        <v>Geleneksel</v>
      </c>
      <c r="Q70" s="1" t="b">
        <v>0</v>
      </c>
      <c r="R70" s="1"/>
      <c r="S70" s="1"/>
      <c r="T70" s="207"/>
      <c r="V70" s="208"/>
      <c r="W70" s="208"/>
      <c r="X70" s="1"/>
      <c r="Y70" s="1"/>
      <c r="Z70" s="208"/>
      <c r="AA70" s="1"/>
      <c r="AB70" s="208"/>
      <c r="AC70" s="1"/>
      <c r="AD70" s="208"/>
      <c r="AE70" s="1"/>
      <c r="AF70" s="208"/>
      <c r="AG70" s="1"/>
      <c r="AH70" s="208"/>
      <c r="AI70" s="1"/>
      <c r="AJ70" s="1"/>
      <c r="AK70" s="1"/>
      <c r="AL70" s="1"/>
      <c r="AM70" s="1"/>
    </row>
    <row r="71" ht="15.75" customHeight="1">
      <c r="A71" s="196" t="s">
        <v>7624</v>
      </c>
      <c r="B71" s="196" t="s">
        <v>7625</v>
      </c>
      <c r="C71" s="196" t="str">
        <f>VLOOKUP(A71,'import Bartın-Çankırı-Kastamonu'!A:Q,3,0)</f>
        <v>YANLIŞ</v>
      </c>
      <c r="D71" s="196" t="s">
        <v>1443</v>
      </c>
      <c r="E71" s="196">
        <f>VLOOKUP(A71,'import Bartın-Çankırı-Kastamonu'!A:Q,5,0)</f>
        <v>6</v>
      </c>
      <c r="F71" s="196" t="str">
        <f>VLOOKUP(A71,'import Bartın-Çankırı-Kastamonu'!A:Q,6,0)</f>
        <v/>
      </c>
      <c r="G71" s="196">
        <f>VLOOKUP(A71,'import Bartın-Çankırı-Kastamonu'!A:Q,7,0)</f>
        <v>0</v>
      </c>
      <c r="H71" s="196">
        <f>VLOOKUP(A71,'import Bartın-Çankırı-Kastamonu'!A:Q,8,0)</f>
        <v>8</v>
      </c>
      <c r="I71" s="196">
        <f>VLOOKUP(A71,'import Bartın-Çankırı-Kastamonu'!A:Q,9,0)</f>
        <v>8</v>
      </c>
      <c r="J71" s="205">
        <f>VLOOKUP(A71,'import Bartın-Çankırı-Kastamonu'!A:Q,10,0)</f>
        <v>0</v>
      </c>
      <c r="K71" s="196">
        <v>5.537790794E9</v>
      </c>
      <c r="L71" s="196" t="s">
        <v>7607</v>
      </c>
      <c r="M71" s="196" t="s">
        <v>1350</v>
      </c>
      <c r="N71" s="196" t="s">
        <v>7443</v>
      </c>
      <c r="O71" s="196" t="s">
        <v>7608</v>
      </c>
      <c r="P71" s="206" t="str">
        <f>VLOOKUP(A71,'import Bartın-Çankırı-Kastamonu'!A:Q,16,0)</f>
        <v>Geleneksel</v>
      </c>
      <c r="Q71" s="1" t="b">
        <v>0</v>
      </c>
      <c r="R71" s="1"/>
      <c r="S71" s="1"/>
      <c r="T71" s="1"/>
      <c r="V71" s="208"/>
      <c r="W71" s="208"/>
      <c r="X71" s="1"/>
      <c r="Y71" s="1"/>
      <c r="Z71" s="208"/>
      <c r="AA71" s="1"/>
      <c r="AB71" s="208"/>
      <c r="AC71" s="1"/>
      <c r="AD71" s="208"/>
      <c r="AE71" s="1"/>
      <c r="AF71" s="208"/>
      <c r="AG71" s="1"/>
      <c r="AH71" s="208"/>
      <c r="AI71" s="1"/>
      <c r="AJ71" s="1"/>
      <c r="AK71" s="1"/>
      <c r="AL71" s="1"/>
      <c r="AM71" s="1"/>
    </row>
    <row r="72" ht="15.75" customHeight="1">
      <c r="A72" s="196" t="s">
        <v>7626</v>
      </c>
      <c r="B72" s="196" t="s">
        <v>7627</v>
      </c>
      <c r="C72" s="196" t="str">
        <f>VLOOKUP(A72,'import Bartın-Çankırı-Kastamonu'!A:Q,3,0)</f>
        <v>DOĞRU</v>
      </c>
      <c r="D72" s="196" t="s">
        <v>1356</v>
      </c>
      <c r="E72" s="196">
        <f>VLOOKUP(A72,'import Bartın-Çankırı-Kastamonu'!A:Q,5,0)</f>
        <v>1439</v>
      </c>
      <c r="F72" s="196">
        <f>VLOOKUP(A72,'import Bartın-Çankırı-Kastamonu'!A:Q,6,0)</f>
        <v>30</v>
      </c>
      <c r="G72" s="196">
        <f>VLOOKUP(A72,'import Bartın-Çankırı-Kastamonu'!A:Q,7,0)</f>
        <v>0</v>
      </c>
      <c r="H72" s="196">
        <f>VLOOKUP(A72,'import Bartın-Çankırı-Kastamonu'!A:Q,8,0)</f>
        <v>25</v>
      </c>
      <c r="I72" s="196">
        <f>VLOOKUP(A72,'import Bartın-Çankırı-Kastamonu'!A:Q,9,0)</f>
        <v>25</v>
      </c>
      <c r="J72" s="205">
        <f>VLOOKUP(A72,'import Bartın-Çankırı-Kastamonu'!A:Q,10,0)</f>
        <v>0</v>
      </c>
      <c r="K72" s="196">
        <v>3.742222888E9</v>
      </c>
      <c r="L72" s="196" t="s">
        <v>7628</v>
      </c>
      <c r="M72" s="196" t="s">
        <v>1350</v>
      </c>
      <c r="N72" s="196" t="s">
        <v>3984</v>
      </c>
      <c r="O72" s="196" t="s">
        <v>7629</v>
      </c>
      <c r="P72" s="206" t="str">
        <f>VLOOKUP(A72,'import Bartın-Çankırı-Kastamonu'!A:Q,16,0)</f>
        <v>Geleneksel</v>
      </c>
      <c r="Q72" s="1" t="b">
        <v>0</v>
      </c>
      <c r="R72" s="1" t="s">
        <v>38</v>
      </c>
      <c r="S72" s="1" t="s">
        <v>128</v>
      </c>
      <c r="T72" s="1"/>
      <c r="V72" s="208">
        <v>44602.0</v>
      </c>
      <c r="W72" s="208">
        <v>44603.0</v>
      </c>
      <c r="X72" s="1"/>
      <c r="Y72" s="1" t="s">
        <v>1353</v>
      </c>
      <c r="Z72" s="208">
        <v>44602.0</v>
      </c>
      <c r="AA72" s="1"/>
      <c r="AB72" s="208"/>
      <c r="AC72" s="1"/>
      <c r="AD72" s="208"/>
      <c r="AE72" s="1"/>
      <c r="AF72" s="208"/>
      <c r="AG72" s="1"/>
      <c r="AH72" s="208"/>
      <c r="AI72" s="1" t="s">
        <v>128</v>
      </c>
      <c r="AJ72" s="1"/>
      <c r="AK72" s="1"/>
      <c r="AL72" s="1"/>
      <c r="AM72" s="1"/>
    </row>
    <row r="73" ht="15.75" customHeight="1">
      <c r="A73" s="196" t="s">
        <v>7630</v>
      </c>
      <c r="B73" s="196" t="s">
        <v>7631</v>
      </c>
      <c r="C73" s="196" t="str">
        <f>VLOOKUP(A73,'import Bartın-Çankırı-Kastamonu'!A:Q,3,0)</f>
        <v>DOĞRU</v>
      </c>
      <c r="D73" s="196" t="s">
        <v>1348</v>
      </c>
      <c r="E73" s="196">
        <f>VLOOKUP(A73,'import Bartın-Çankırı-Kastamonu'!A:Q,5,0)</f>
        <v>3117</v>
      </c>
      <c r="F73" s="196">
        <f>VLOOKUP(A73,'import Bartın-Çankırı-Kastamonu'!A:Q,6,0)</f>
        <v>144</v>
      </c>
      <c r="G73" s="196">
        <f>VLOOKUP(A73,'import Bartın-Çankırı-Kastamonu'!A:Q,7,0)</f>
        <v>0</v>
      </c>
      <c r="H73" s="196">
        <f>VLOOKUP(A73,'import Bartın-Çankırı-Kastamonu'!A:Q,8,0)</f>
        <v>31</v>
      </c>
      <c r="I73" s="196">
        <f>VLOOKUP(A73,'import Bartın-Çankırı-Kastamonu'!A:Q,9,0)</f>
        <v>31</v>
      </c>
      <c r="J73" s="205">
        <f>VLOOKUP(A73,'import Bartın-Çankırı-Kastamonu'!A:Q,10,0)</f>
        <v>0</v>
      </c>
      <c r="K73" s="196">
        <v>5.421220014E9</v>
      </c>
      <c r="L73" s="196" t="s">
        <v>7438</v>
      </c>
      <c r="M73" s="196" t="s">
        <v>1350</v>
      </c>
      <c r="N73" s="196" t="s">
        <v>3984</v>
      </c>
      <c r="O73" s="196" t="s">
        <v>7632</v>
      </c>
      <c r="P73" s="206" t="str">
        <f>VLOOKUP(A73,'import Bartın-Çankırı-Kastamonu'!A:Q,16,0)</f>
        <v>Geleneksel</v>
      </c>
      <c r="Q73" s="1" t="b">
        <v>0</v>
      </c>
      <c r="R73" s="1" t="s">
        <v>38</v>
      </c>
      <c r="S73" s="1" t="s">
        <v>404</v>
      </c>
      <c r="T73" s="207"/>
      <c r="V73" s="208">
        <v>44670.0</v>
      </c>
      <c r="W73" s="208">
        <v>44671.0</v>
      </c>
      <c r="X73" s="1"/>
      <c r="Y73" s="1" t="s">
        <v>1353</v>
      </c>
      <c r="Z73" s="208">
        <v>44670.0</v>
      </c>
      <c r="AA73" s="1"/>
      <c r="AB73" s="208"/>
      <c r="AC73" s="1"/>
      <c r="AD73" s="208"/>
      <c r="AE73" s="1"/>
      <c r="AF73" s="208"/>
      <c r="AG73" s="1"/>
      <c r="AH73" s="208"/>
      <c r="AI73" s="1"/>
      <c r="AJ73" s="1"/>
      <c r="AK73" s="1"/>
      <c r="AL73" s="1"/>
      <c r="AM73" s="1"/>
    </row>
    <row r="74" ht="15.75" customHeight="1">
      <c r="A74" s="196" t="s">
        <v>7633</v>
      </c>
      <c r="B74" s="196" t="s">
        <v>7634</v>
      </c>
      <c r="C74" s="196" t="str">
        <f>VLOOKUP(A74,'import Bartın-Çankırı-Kastamonu'!A:Q,3,0)</f>
        <v>DOĞRU</v>
      </c>
      <c r="D74" s="196" t="s">
        <v>1385</v>
      </c>
      <c r="E74" s="196">
        <f>VLOOKUP(A74,'import Bartın-Çankırı-Kastamonu'!A:Q,5,0)</f>
        <v>351</v>
      </c>
      <c r="F74" s="196">
        <f>VLOOKUP(A74,'import Bartın-Çankırı-Kastamonu'!A:Q,6,0)</f>
        <v>45</v>
      </c>
      <c r="G74" s="196">
        <f>VLOOKUP(A74,'import Bartın-Çankırı-Kastamonu'!A:Q,7,0)</f>
        <v>0</v>
      </c>
      <c r="H74" s="196">
        <f>VLOOKUP(A74,'import Bartın-Çankırı-Kastamonu'!A:Q,8,0)</f>
        <v>33</v>
      </c>
      <c r="I74" s="196">
        <f>VLOOKUP(A74,'import Bartın-Çankırı-Kastamonu'!A:Q,9,0)</f>
        <v>33</v>
      </c>
      <c r="J74" s="205">
        <f>VLOOKUP(A74,'import Bartın-Çankırı-Kastamonu'!A:Q,10,0)</f>
        <v>0</v>
      </c>
      <c r="K74" s="196">
        <v>5.451701461E9</v>
      </c>
      <c r="L74" s="196" t="s">
        <v>7635</v>
      </c>
      <c r="M74" s="196" t="s">
        <v>1350</v>
      </c>
      <c r="N74" s="196" t="s">
        <v>3764</v>
      </c>
      <c r="O74" s="196" t="s">
        <v>7596</v>
      </c>
      <c r="P74" s="206" t="str">
        <f>VLOOKUP(A74,'import Bartın-Çankırı-Kastamonu'!A:Q,16,0)</f>
        <v>Geleneksel</v>
      </c>
      <c r="Q74" s="1" t="b">
        <v>0</v>
      </c>
      <c r="R74" s="1"/>
      <c r="S74" s="1"/>
      <c r="T74" s="1"/>
      <c r="V74" s="208"/>
      <c r="W74" s="208"/>
      <c r="X74" s="1"/>
      <c r="Y74" s="1"/>
      <c r="Z74" s="208"/>
      <c r="AA74" s="1"/>
      <c r="AB74" s="208"/>
      <c r="AC74" s="1"/>
      <c r="AD74" s="208"/>
      <c r="AE74" s="1"/>
      <c r="AF74" s="208"/>
      <c r="AG74" s="1"/>
      <c r="AH74" s="208"/>
      <c r="AI74" s="1"/>
      <c r="AJ74" s="1"/>
      <c r="AK74" s="1"/>
      <c r="AL74" s="1"/>
      <c r="AM74" s="1"/>
    </row>
    <row r="75" ht="15.75" customHeight="1">
      <c r="A75" s="196" t="s">
        <v>7636</v>
      </c>
      <c r="B75" s="196" t="s">
        <v>7637</v>
      </c>
      <c r="C75" s="196" t="str">
        <f>VLOOKUP(A75,'import Bartın-Çankırı-Kastamonu'!A:Q,3,0)</f>
        <v>DOĞRU</v>
      </c>
      <c r="D75" s="196" t="s">
        <v>1378</v>
      </c>
      <c r="E75" s="196">
        <f>VLOOKUP(A75,'import Bartın-Çankırı-Kastamonu'!A:Q,5,0)</f>
        <v>841</v>
      </c>
      <c r="F75" s="196">
        <f>VLOOKUP(A75,'import Bartın-Çankırı-Kastamonu'!A:Q,6,0)</f>
        <v>42</v>
      </c>
      <c r="G75" s="196">
        <f>VLOOKUP(A75,'import Bartın-Çankırı-Kastamonu'!A:Q,7,0)</f>
        <v>8</v>
      </c>
      <c r="H75" s="196">
        <f>VLOOKUP(A75,'import Bartın-Çankırı-Kastamonu'!A:Q,8,0)</f>
        <v>23</v>
      </c>
      <c r="I75" s="196">
        <f>VLOOKUP(A75,'import Bartın-Çankırı-Kastamonu'!A:Q,9,0)</f>
        <v>31</v>
      </c>
      <c r="J75" s="205">
        <f>VLOOKUP(A75,'import Bartın-Çankırı-Kastamonu'!A:Q,10,0)</f>
        <v>0.26</v>
      </c>
      <c r="K75" s="196">
        <v>5.376194014E9</v>
      </c>
      <c r="L75" s="196" t="s">
        <v>7638</v>
      </c>
      <c r="M75" s="196" t="s">
        <v>1350</v>
      </c>
      <c r="N75" s="196" t="s">
        <v>7363</v>
      </c>
      <c r="O75" s="196" t="s">
        <v>7639</v>
      </c>
      <c r="P75" s="206" t="str">
        <f>VLOOKUP(A75,'import Bartın-Çankırı-Kastamonu'!A:Q,16,0)</f>
        <v>Geleneksel</v>
      </c>
      <c r="Q75" s="1" t="b">
        <v>0</v>
      </c>
      <c r="R75" s="1"/>
      <c r="S75" s="1"/>
      <c r="T75" s="207"/>
      <c r="V75" s="208"/>
      <c r="W75" s="208"/>
      <c r="X75" s="1"/>
      <c r="Y75" s="1"/>
      <c r="Z75" s="208"/>
      <c r="AA75" s="1"/>
      <c r="AB75" s="208"/>
      <c r="AC75" s="1"/>
      <c r="AD75" s="208"/>
      <c r="AE75" s="1"/>
      <c r="AF75" s="208"/>
      <c r="AG75" s="1"/>
      <c r="AH75" s="208"/>
      <c r="AI75" s="1"/>
      <c r="AJ75" s="1"/>
      <c r="AK75" s="1"/>
      <c r="AL75" s="1"/>
      <c r="AM75" s="1"/>
    </row>
    <row r="76" ht="15.75" customHeight="1">
      <c r="A76" s="196" t="s">
        <v>7640</v>
      </c>
      <c r="B76" s="196" t="s">
        <v>7641</v>
      </c>
      <c r="C76" s="196" t="str">
        <f>VLOOKUP(A76,'import Bartın-Çankırı-Kastamonu'!A:Q,3,0)</f>
        <v>DOĞRU</v>
      </c>
      <c r="D76" s="196" t="s">
        <v>1378</v>
      </c>
      <c r="E76" s="196">
        <f>VLOOKUP(A76,'import Bartın-Çankırı-Kastamonu'!A:Q,5,0)</f>
        <v>70</v>
      </c>
      <c r="F76" s="196" t="str">
        <f>VLOOKUP(A76,'import Bartın-Çankırı-Kastamonu'!A:Q,6,0)</f>
        <v/>
      </c>
      <c r="G76" s="196">
        <f>VLOOKUP(A76,'import Bartın-Çankırı-Kastamonu'!A:Q,7,0)</f>
        <v>0</v>
      </c>
      <c r="H76" s="196">
        <f>VLOOKUP(A76,'import Bartın-Çankırı-Kastamonu'!A:Q,8,0)</f>
        <v>8</v>
      </c>
      <c r="I76" s="196">
        <f>VLOOKUP(A76,'import Bartın-Çankırı-Kastamonu'!A:Q,9,0)</f>
        <v>8</v>
      </c>
      <c r="J76" s="205">
        <f>VLOOKUP(A76,'import Bartın-Çankırı-Kastamonu'!A:Q,10,0)</f>
        <v>0</v>
      </c>
      <c r="K76" s="196">
        <v>3.74217813E9</v>
      </c>
      <c r="L76" s="196" t="s">
        <v>7642</v>
      </c>
      <c r="M76" s="196" t="s">
        <v>1350</v>
      </c>
      <c r="N76" s="196" t="s">
        <v>3984</v>
      </c>
      <c r="O76" s="196" t="s">
        <v>7643</v>
      </c>
      <c r="P76" s="206" t="str">
        <f>VLOOKUP(A76,'import Bartın-Çankırı-Kastamonu'!A:Q,16,0)</f>
        <v>Geleneksel</v>
      </c>
      <c r="Q76" s="1" t="b">
        <v>0</v>
      </c>
      <c r="R76" s="1"/>
      <c r="S76" s="1"/>
      <c r="T76" s="210"/>
      <c r="V76" s="208"/>
      <c r="W76" s="208"/>
      <c r="X76" s="1"/>
      <c r="Y76" s="1"/>
      <c r="Z76" s="208"/>
      <c r="AA76" s="1"/>
      <c r="AB76" s="208"/>
      <c r="AC76" s="1"/>
      <c r="AD76" s="208"/>
      <c r="AE76" s="1"/>
      <c r="AF76" s="208"/>
      <c r="AG76" s="1"/>
      <c r="AH76" s="208"/>
      <c r="AI76" s="1"/>
      <c r="AJ76" s="1"/>
      <c r="AK76" s="1"/>
      <c r="AL76" s="1"/>
      <c r="AM76" s="1"/>
    </row>
    <row r="77" ht="15.75" customHeight="1">
      <c r="A77" s="211" t="s">
        <v>7644</v>
      </c>
      <c r="B77" s="211" t="s">
        <v>7645</v>
      </c>
      <c r="C77" s="196" t="str">
        <f>VLOOKUP(A77,'import Bartın-Çankırı-Kastamonu'!A:Q,3,0)</f>
        <v>DOĞRU</v>
      </c>
      <c r="D77" s="211" t="s">
        <v>1385</v>
      </c>
      <c r="E77" s="196">
        <f>VLOOKUP(A77,'import Bartın-Çankırı-Kastamonu'!A:Q,5,0)</f>
        <v>414</v>
      </c>
      <c r="F77" s="196">
        <f>VLOOKUP(A77,'import Bartın-Çankırı-Kastamonu'!A:Q,6,0)</f>
        <v>12</v>
      </c>
      <c r="G77" s="196">
        <f>VLOOKUP(A77,'import Bartın-Çankırı-Kastamonu'!A:Q,7,0)</f>
        <v>0</v>
      </c>
      <c r="H77" s="196">
        <f>VLOOKUP(A77,'import Bartın-Çankırı-Kastamonu'!A:Q,8,0)</f>
        <v>17</v>
      </c>
      <c r="I77" s="196">
        <f>VLOOKUP(A77,'import Bartın-Çankırı-Kastamonu'!A:Q,9,0)</f>
        <v>17</v>
      </c>
      <c r="J77" s="205">
        <f>VLOOKUP(A77,'import Bartın-Çankırı-Kastamonu'!A:Q,10,0)</f>
        <v>0</v>
      </c>
      <c r="K77" s="211">
        <v>5.389745852E9</v>
      </c>
      <c r="L77" s="211" t="s">
        <v>7646</v>
      </c>
      <c r="M77" s="211" t="s">
        <v>4226</v>
      </c>
      <c r="N77" s="211" t="s">
        <v>7647</v>
      </c>
      <c r="O77" s="211" t="s">
        <v>7648</v>
      </c>
      <c r="P77" s="206" t="str">
        <f>VLOOKUP(A77,'import Bartın-Çankırı-Kastamonu'!A:Q,16,0)</f>
        <v>Geleneksel</v>
      </c>
      <c r="Q77" s="1" t="b">
        <v>0</v>
      </c>
      <c r="R77" s="1"/>
      <c r="S77" s="1"/>
      <c r="T77" s="1"/>
      <c r="V77" s="208"/>
      <c r="W77" s="208"/>
      <c r="X77" s="1"/>
      <c r="Y77" s="1"/>
      <c r="Z77" s="208"/>
      <c r="AA77" s="1"/>
      <c r="AB77" s="208"/>
      <c r="AC77" s="1"/>
      <c r="AD77" s="208"/>
      <c r="AE77" s="1"/>
      <c r="AF77" s="208"/>
      <c r="AG77" s="1"/>
      <c r="AH77" s="208"/>
      <c r="AI77" s="1"/>
      <c r="AJ77" s="1"/>
      <c r="AK77" s="1"/>
      <c r="AL77" s="1"/>
      <c r="AM77" s="1"/>
    </row>
    <row r="78" ht="15.75" customHeight="1">
      <c r="A78" s="196" t="s">
        <v>7649</v>
      </c>
      <c r="B78" s="196" t="s">
        <v>7650</v>
      </c>
      <c r="C78" s="196" t="str">
        <f>VLOOKUP(A78,'import Bartın-Çankırı-Kastamonu'!A:Q,3,0)</f>
        <v>DOĞRU</v>
      </c>
      <c r="D78" s="196" t="s">
        <v>1443</v>
      </c>
      <c r="E78" s="196">
        <f>VLOOKUP(A78,'import Bartın-Çankırı-Kastamonu'!A:Q,5,0)</f>
        <v>26</v>
      </c>
      <c r="F78" s="196" t="str">
        <f>VLOOKUP(A78,'import Bartın-Çankırı-Kastamonu'!A:Q,6,0)</f>
        <v/>
      </c>
      <c r="G78" s="196">
        <f>VLOOKUP(A78,'import Bartın-Çankırı-Kastamonu'!A:Q,7,0)</f>
        <v>0</v>
      </c>
      <c r="H78" s="196">
        <f>VLOOKUP(A78,'import Bartın-Çankırı-Kastamonu'!A:Q,8,0)</f>
        <v>70</v>
      </c>
      <c r="I78" s="196">
        <f>VLOOKUP(A78,'import Bartın-Çankırı-Kastamonu'!A:Q,9,0)</f>
        <v>70</v>
      </c>
      <c r="J78" s="205">
        <f>VLOOKUP(A78,'import Bartın-Çankırı-Kastamonu'!A:Q,10,0)</f>
        <v>0</v>
      </c>
      <c r="K78" s="196">
        <v>5.462767196E9</v>
      </c>
      <c r="L78" s="196" t="s">
        <v>7651</v>
      </c>
      <c r="M78" s="196" t="s">
        <v>1350</v>
      </c>
      <c r="N78" s="196" t="s">
        <v>3984</v>
      </c>
      <c r="O78" s="196" t="s">
        <v>7652</v>
      </c>
      <c r="P78" s="206" t="str">
        <f>VLOOKUP(A78,'import Bartın-Çankırı-Kastamonu'!A:Q,16,0)</f>
        <v>Geleneksel</v>
      </c>
      <c r="Q78" s="1" t="b">
        <v>0</v>
      </c>
      <c r="R78" s="1" t="s">
        <v>33</v>
      </c>
      <c r="S78" s="1"/>
      <c r="T78" s="207"/>
      <c r="U78" s="1" t="s">
        <v>7653</v>
      </c>
      <c r="V78" s="208"/>
      <c r="W78" s="208"/>
      <c r="X78" s="1"/>
      <c r="Y78" s="1" t="s">
        <v>1353</v>
      </c>
      <c r="Z78" s="208">
        <v>44602.0</v>
      </c>
      <c r="AA78" s="1"/>
      <c r="AB78" s="208"/>
      <c r="AC78" s="1"/>
      <c r="AD78" s="208"/>
      <c r="AE78" s="1"/>
      <c r="AF78" s="208"/>
      <c r="AG78" s="1"/>
      <c r="AH78" s="208"/>
      <c r="AI78" s="1" t="s">
        <v>128</v>
      </c>
      <c r="AJ78" s="1"/>
      <c r="AK78" s="1"/>
      <c r="AL78" s="1"/>
      <c r="AM78" s="1"/>
    </row>
    <row r="79" ht="15.75" customHeight="1">
      <c r="A79" s="211" t="s">
        <v>7640</v>
      </c>
      <c r="B79" s="211" t="s">
        <v>7641</v>
      </c>
      <c r="C79" s="196" t="str">
        <f>VLOOKUP(A79,'import Bartın-Çankırı-Kastamonu'!A:Q,3,0)</f>
        <v>DOĞRU</v>
      </c>
      <c r="D79" s="211" t="s">
        <v>1378</v>
      </c>
      <c r="E79" s="196">
        <f>VLOOKUP(A79,'import Bartın-Çankırı-Kastamonu'!A:Q,5,0)</f>
        <v>70</v>
      </c>
      <c r="F79" s="196" t="str">
        <f>VLOOKUP(A79,'import Bartın-Çankırı-Kastamonu'!A:Q,6,0)</f>
        <v/>
      </c>
      <c r="G79" s="196">
        <f>VLOOKUP(A79,'import Bartın-Çankırı-Kastamonu'!A:Q,7,0)</f>
        <v>0</v>
      </c>
      <c r="H79" s="196">
        <f>VLOOKUP(A79,'import Bartın-Çankırı-Kastamonu'!A:Q,8,0)</f>
        <v>8</v>
      </c>
      <c r="I79" s="196">
        <f>VLOOKUP(A79,'import Bartın-Çankırı-Kastamonu'!A:Q,9,0)</f>
        <v>8</v>
      </c>
      <c r="J79" s="205">
        <f>VLOOKUP(A79,'import Bartın-Çankırı-Kastamonu'!A:Q,10,0)</f>
        <v>0</v>
      </c>
      <c r="K79" s="211">
        <v>3.74217813E9</v>
      </c>
      <c r="L79" s="211" t="s">
        <v>7642</v>
      </c>
      <c r="M79" s="211" t="s">
        <v>1350</v>
      </c>
      <c r="N79" s="211" t="s">
        <v>3984</v>
      </c>
      <c r="O79" s="211" t="s">
        <v>7643</v>
      </c>
      <c r="P79" s="206" t="str">
        <f>VLOOKUP(A79,'import Bartın-Çankırı-Kastamonu'!A:Q,16,0)</f>
        <v>Geleneksel</v>
      </c>
      <c r="Q79" s="1" t="b">
        <v>0</v>
      </c>
      <c r="R79" s="1"/>
      <c r="S79" s="1"/>
      <c r="T79" s="1"/>
      <c r="V79" s="208"/>
      <c r="W79" s="208"/>
      <c r="X79" s="1"/>
      <c r="Y79" s="1"/>
      <c r="Z79" s="208"/>
      <c r="AA79" s="1"/>
      <c r="AB79" s="208"/>
      <c r="AC79" s="1"/>
      <c r="AD79" s="208"/>
      <c r="AE79" s="1"/>
      <c r="AF79" s="208"/>
      <c r="AG79" s="1"/>
      <c r="AH79" s="208"/>
      <c r="AI79" s="1"/>
      <c r="AJ79" s="1"/>
      <c r="AK79" s="1"/>
      <c r="AL79" s="1"/>
      <c r="AM79" s="1"/>
    </row>
    <row r="80" ht="15.75" customHeight="1">
      <c r="A80" s="196" t="s">
        <v>7654</v>
      </c>
      <c r="B80" s="196" t="s">
        <v>7655</v>
      </c>
      <c r="C80" s="196" t="str">
        <f>VLOOKUP(A80,'import Bartın-Çankırı-Kastamonu'!A:Q,3,0)</f>
        <v>DOĞRU</v>
      </c>
      <c r="D80" s="196" t="s">
        <v>1507</v>
      </c>
      <c r="E80" s="196">
        <f>VLOOKUP(A80,'import Bartın-Çankırı-Kastamonu'!A:Q,5,0)</f>
        <v>793</v>
      </c>
      <c r="F80" s="196">
        <f>VLOOKUP(A80,'import Bartın-Çankırı-Kastamonu'!A:Q,6,0)</f>
        <v>161</v>
      </c>
      <c r="G80" s="196">
        <f>VLOOKUP(A80,'import Bartın-Çankırı-Kastamonu'!A:Q,7,0)</f>
        <v>3</v>
      </c>
      <c r="H80" s="196">
        <f>VLOOKUP(A80,'import Bartın-Çankırı-Kastamonu'!A:Q,8,0)</f>
        <v>0</v>
      </c>
      <c r="I80" s="196">
        <f>VLOOKUP(A80,'import Bartın-Çankırı-Kastamonu'!A:Q,9,0)</f>
        <v>3</v>
      </c>
      <c r="J80" s="205">
        <f>VLOOKUP(A80,'import Bartın-Çankırı-Kastamonu'!A:Q,10,0)</f>
        <v>1</v>
      </c>
      <c r="K80" s="196">
        <v>5.434499987E9</v>
      </c>
      <c r="L80" s="196" t="s">
        <v>7656</v>
      </c>
      <c r="M80" s="196" t="s">
        <v>1350</v>
      </c>
      <c r="N80" s="196" t="s">
        <v>3984</v>
      </c>
      <c r="O80" s="196" t="s">
        <v>7657</v>
      </c>
      <c r="P80" s="206" t="str">
        <f>VLOOKUP(A80,'import Bartın-Çankırı-Kastamonu'!A:Q,16,0)</f>
        <v>Geleneksel</v>
      </c>
      <c r="Q80" s="1" t="b">
        <v>1</v>
      </c>
      <c r="R80" s="1"/>
      <c r="S80" s="1"/>
      <c r="T80" s="1"/>
      <c r="U80" s="1" t="s">
        <v>5532</v>
      </c>
      <c r="V80" s="208"/>
      <c r="W80" s="208"/>
      <c r="X80" s="1"/>
      <c r="Y80" s="1" t="s">
        <v>1353</v>
      </c>
      <c r="Z80" s="208">
        <v>44602.0</v>
      </c>
      <c r="AA80" s="1"/>
      <c r="AB80" s="208"/>
      <c r="AC80" s="1"/>
      <c r="AD80" s="208"/>
      <c r="AE80" s="1"/>
      <c r="AF80" s="208"/>
      <c r="AG80" s="1"/>
      <c r="AH80" s="208"/>
      <c r="AI80" s="1" t="s">
        <v>128</v>
      </c>
      <c r="AJ80" s="1"/>
      <c r="AK80" s="1"/>
      <c r="AL80" s="1"/>
      <c r="AM80" s="1"/>
    </row>
    <row r="81" ht="15.75" customHeight="1">
      <c r="A81" s="196" t="s">
        <v>7658</v>
      </c>
      <c r="B81" s="196" t="s">
        <v>7659</v>
      </c>
      <c r="C81" s="196" t="str">
        <f>VLOOKUP(A81,'import Bartın-Çankırı-Kastamonu'!A:Q,3,0)</f>
        <v>DOĞRU</v>
      </c>
      <c r="D81" s="196" t="s">
        <v>1378</v>
      </c>
      <c r="E81" s="196">
        <f>VLOOKUP(A81,'import Bartın-Çankırı-Kastamonu'!A:Q,5,0)</f>
        <v>1755</v>
      </c>
      <c r="F81" s="196">
        <f>VLOOKUP(A81,'import Bartın-Çankırı-Kastamonu'!A:Q,6,0)</f>
        <v>64</v>
      </c>
      <c r="G81" s="196">
        <f>VLOOKUP(A81,'import Bartın-Çankırı-Kastamonu'!A:Q,7,0)</f>
        <v>0</v>
      </c>
      <c r="H81" s="196">
        <f>VLOOKUP(A81,'import Bartın-Çankırı-Kastamonu'!A:Q,8,0)</f>
        <v>54</v>
      </c>
      <c r="I81" s="196">
        <f>VLOOKUP(A81,'import Bartın-Çankırı-Kastamonu'!A:Q,9,0)</f>
        <v>54</v>
      </c>
      <c r="J81" s="205">
        <f>VLOOKUP(A81,'import Bartın-Çankırı-Kastamonu'!A:Q,10,0)</f>
        <v>0</v>
      </c>
      <c r="K81" s="196">
        <v>5.330800014E9</v>
      </c>
      <c r="L81" s="196" t="s">
        <v>7660</v>
      </c>
      <c r="M81" s="196" t="s">
        <v>1350</v>
      </c>
      <c r="N81" s="196" t="s">
        <v>4267</v>
      </c>
      <c r="O81" s="196" t="s">
        <v>7661</v>
      </c>
      <c r="P81" s="206" t="str">
        <f>VLOOKUP(A81,'import Bartın-Çankırı-Kastamonu'!A:Q,16,0)</f>
        <v>Geleneksel</v>
      </c>
      <c r="Q81" s="1" t="b">
        <v>0</v>
      </c>
      <c r="R81" s="1"/>
      <c r="S81" s="1"/>
      <c r="T81" s="29"/>
      <c r="V81" s="208"/>
      <c r="W81" s="208"/>
      <c r="X81" s="1"/>
      <c r="Y81" s="1"/>
      <c r="Z81" s="208"/>
      <c r="AA81" s="1"/>
      <c r="AB81" s="208"/>
      <c r="AC81" s="1"/>
      <c r="AD81" s="208"/>
      <c r="AE81" s="1"/>
      <c r="AF81" s="208"/>
      <c r="AG81" s="1"/>
      <c r="AH81" s="208"/>
      <c r="AI81" s="1"/>
      <c r="AJ81" s="1"/>
      <c r="AK81" s="1"/>
      <c r="AL81" s="1"/>
      <c r="AM81" s="1"/>
    </row>
    <row r="82" ht="15.75" customHeight="1">
      <c r="A82" s="196" t="s">
        <v>7662</v>
      </c>
      <c r="B82" s="196" t="s">
        <v>7663</v>
      </c>
      <c r="C82" s="196" t="str">
        <f>VLOOKUP(A82,'import Bartın-Çankırı-Kastamonu'!A:Q,3,0)</f>
        <v>DOĞRU</v>
      </c>
      <c r="D82" s="196" t="s">
        <v>1356</v>
      </c>
      <c r="E82" s="196">
        <f>VLOOKUP(A82,'import Bartın-Çankırı-Kastamonu'!A:Q,5,0)</f>
        <v>2897</v>
      </c>
      <c r="F82" s="196">
        <f>VLOOKUP(A82,'import Bartın-Çankırı-Kastamonu'!A:Q,6,0)</f>
        <v>17</v>
      </c>
      <c r="G82" s="196">
        <f>VLOOKUP(A82,'import Bartın-Çankırı-Kastamonu'!A:Q,7,0)</f>
        <v>1</v>
      </c>
      <c r="H82" s="196">
        <f>VLOOKUP(A82,'import Bartın-Çankırı-Kastamonu'!A:Q,8,0)</f>
        <v>24</v>
      </c>
      <c r="I82" s="196">
        <f>VLOOKUP(A82,'import Bartın-Çankırı-Kastamonu'!A:Q,9,0)</f>
        <v>25</v>
      </c>
      <c r="J82" s="205">
        <f>VLOOKUP(A82,'import Bartın-Çankırı-Kastamonu'!A:Q,10,0)</f>
        <v>0.04</v>
      </c>
      <c r="K82" s="196">
        <v>5.324914192E9</v>
      </c>
      <c r="L82" s="196" t="s">
        <v>7603</v>
      </c>
      <c r="M82" s="196" t="s">
        <v>1350</v>
      </c>
      <c r="N82" s="196" t="s">
        <v>3984</v>
      </c>
      <c r="O82" s="196" t="s">
        <v>7604</v>
      </c>
      <c r="P82" s="206" t="str">
        <f>VLOOKUP(A82,'import Bartın-Çankırı-Kastamonu'!A:Q,16,0)</f>
        <v>Geleneksel</v>
      </c>
      <c r="Q82" s="1" t="b">
        <v>0</v>
      </c>
      <c r="R82" s="1"/>
      <c r="S82" s="1"/>
      <c r="T82" s="207"/>
      <c r="V82" s="208"/>
      <c r="W82" s="208"/>
      <c r="X82" s="1"/>
      <c r="Y82" s="1"/>
      <c r="Z82" s="208"/>
      <c r="AA82" s="1"/>
      <c r="AB82" s="208"/>
      <c r="AC82" s="1"/>
      <c r="AD82" s="208"/>
      <c r="AE82" s="1"/>
      <c r="AF82" s="208"/>
      <c r="AG82" s="1"/>
      <c r="AH82" s="208"/>
      <c r="AI82" s="1"/>
      <c r="AJ82" s="1"/>
      <c r="AK82" s="1"/>
      <c r="AL82" s="1"/>
      <c r="AM82" s="1"/>
    </row>
    <row r="83" ht="15.75" customHeight="1">
      <c r="A83" s="211" t="s">
        <v>7664</v>
      </c>
      <c r="B83" s="211" t="s">
        <v>7665</v>
      </c>
      <c r="C83" s="196" t="str">
        <f>VLOOKUP(A83,'import Bartın-Çankırı-Kastamonu'!A:Q,3,0)</f>
        <v>DOĞRU</v>
      </c>
      <c r="D83" s="211" t="s">
        <v>1356</v>
      </c>
      <c r="E83" s="196">
        <f>VLOOKUP(A83,'import Bartın-Çankırı-Kastamonu'!A:Q,5,0)</f>
        <v>935</v>
      </c>
      <c r="F83" s="196">
        <f>VLOOKUP(A83,'import Bartın-Çankırı-Kastamonu'!A:Q,6,0)</f>
        <v>25</v>
      </c>
      <c r="G83" s="196">
        <f>VLOOKUP(A83,'import Bartın-Çankırı-Kastamonu'!A:Q,7,0)</f>
        <v>0</v>
      </c>
      <c r="H83" s="196">
        <f>VLOOKUP(A83,'import Bartın-Çankırı-Kastamonu'!A:Q,8,0)</f>
        <v>83</v>
      </c>
      <c r="I83" s="196">
        <f>VLOOKUP(A83,'import Bartın-Çankırı-Kastamonu'!A:Q,9,0)</f>
        <v>83</v>
      </c>
      <c r="J83" s="205">
        <f>VLOOKUP(A83,'import Bartın-Çankırı-Kastamonu'!A:Q,10,0)</f>
        <v>0</v>
      </c>
      <c r="K83" s="211">
        <v>3.742151617E9</v>
      </c>
      <c r="L83" s="211" t="s">
        <v>7666</v>
      </c>
      <c r="M83" s="211" t="s">
        <v>1350</v>
      </c>
      <c r="N83" s="211" t="s">
        <v>3984</v>
      </c>
      <c r="O83" s="211" t="s">
        <v>7526</v>
      </c>
      <c r="P83" s="206" t="str">
        <f>VLOOKUP(A83,'import Bartın-Çankırı-Kastamonu'!A:Q,16,0)</f>
        <v>Geleneksel</v>
      </c>
      <c r="Q83" s="1" t="b">
        <v>1</v>
      </c>
      <c r="R83" s="1"/>
      <c r="S83" s="1" t="s">
        <v>66</v>
      </c>
      <c r="T83" s="1" t="s">
        <v>7408</v>
      </c>
      <c r="U83" s="1" t="s">
        <v>7667</v>
      </c>
      <c r="V83" s="208">
        <v>44670.0</v>
      </c>
      <c r="W83" s="208">
        <v>44672.0</v>
      </c>
      <c r="X83" s="1"/>
      <c r="Y83" s="1" t="s">
        <v>1353</v>
      </c>
      <c r="Z83" s="208">
        <v>44670.0</v>
      </c>
      <c r="AA83" s="1"/>
      <c r="AB83" s="208"/>
      <c r="AC83" s="1"/>
      <c r="AD83" s="208"/>
      <c r="AE83" s="1"/>
      <c r="AF83" s="208"/>
      <c r="AG83" s="1"/>
      <c r="AH83" s="208"/>
      <c r="AI83" s="1" t="s">
        <v>66</v>
      </c>
      <c r="AJ83" s="1"/>
      <c r="AK83" s="1"/>
      <c r="AL83" s="1"/>
      <c r="AM83" s="1"/>
    </row>
    <row r="84" ht="15.75" customHeight="1">
      <c r="A84" s="211" t="s">
        <v>4040</v>
      </c>
      <c r="B84" s="211" t="s">
        <v>4041</v>
      </c>
      <c r="C84" s="196" t="str">
        <f>VLOOKUP(A84,'import Bartın-Çankırı-Kastamonu'!A:Q,3,0)</f>
        <v>DOĞRU</v>
      </c>
      <c r="D84" s="211" t="s">
        <v>1370</v>
      </c>
      <c r="E84" s="196">
        <f>VLOOKUP(A84,'import Bartın-Çankırı-Kastamonu'!A:Q,5,0)</f>
        <v>1113</v>
      </c>
      <c r="F84" s="196">
        <f>VLOOKUP(A84,'import Bartın-Çankırı-Kastamonu'!A:Q,6,0)</f>
        <v>311</v>
      </c>
      <c r="G84" s="196">
        <f>VLOOKUP(A84,'import Bartın-Çankırı-Kastamonu'!A:Q,7,0)</f>
        <v>0</v>
      </c>
      <c r="H84" s="196">
        <f>VLOOKUP(A84,'import Bartın-Çankırı-Kastamonu'!A:Q,8,0)</f>
        <v>13</v>
      </c>
      <c r="I84" s="196">
        <f>VLOOKUP(A84,'import Bartın-Çankırı-Kastamonu'!A:Q,9,0)</f>
        <v>13</v>
      </c>
      <c r="J84" s="205">
        <f>VLOOKUP(A84,'import Bartın-Çankırı-Kastamonu'!A:Q,10,0)</f>
        <v>0</v>
      </c>
      <c r="K84" s="211">
        <v>3.742223367E9</v>
      </c>
      <c r="L84" s="211" t="s">
        <v>7668</v>
      </c>
      <c r="M84" s="211" t="s">
        <v>1350</v>
      </c>
      <c r="N84" s="211" t="s">
        <v>3984</v>
      </c>
      <c r="O84" s="211" t="s">
        <v>4043</v>
      </c>
      <c r="P84" s="206" t="str">
        <f>VLOOKUP(A84,'import Bartın-Çankırı-Kastamonu'!A:Q,16,0)</f>
        <v>Geleneksel</v>
      </c>
      <c r="Q84" s="1" t="b">
        <v>0</v>
      </c>
      <c r="R84" s="1"/>
      <c r="S84" s="1"/>
      <c r="T84" s="27"/>
      <c r="U84" s="1" t="s">
        <v>7669</v>
      </c>
      <c r="V84" s="208"/>
      <c r="W84" s="208"/>
      <c r="X84" s="1"/>
      <c r="Y84" s="1"/>
      <c r="Z84" s="208"/>
      <c r="AA84" s="1"/>
      <c r="AB84" s="208"/>
      <c r="AC84" s="1"/>
      <c r="AD84" s="208"/>
      <c r="AE84" s="1"/>
      <c r="AF84" s="208"/>
      <c r="AG84" s="1"/>
      <c r="AH84" s="208"/>
      <c r="AI84" s="1"/>
      <c r="AJ84" s="1"/>
      <c r="AK84" s="1"/>
      <c r="AL84" s="1"/>
      <c r="AM84" s="1"/>
    </row>
    <row r="85" ht="15.75" customHeight="1">
      <c r="A85" s="196" t="s">
        <v>7670</v>
      </c>
      <c r="B85" s="196" t="s">
        <v>7671</v>
      </c>
      <c r="C85" s="196" t="str">
        <f>VLOOKUP(A85,'import Bartın-Çankırı-Kastamonu'!A:Q,3,0)</f>
        <v>DOĞRU</v>
      </c>
      <c r="D85" s="196" t="s">
        <v>1385</v>
      </c>
      <c r="E85" s="196">
        <f>VLOOKUP(A85,'import Bartın-Çankırı-Kastamonu'!A:Q,5,0)</f>
        <v>3481</v>
      </c>
      <c r="F85" s="196">
        <f>VLOOKUP(A85,'import Bartın-Çankırı-Kastamonu'!A:Q,6,0)</f>
        <v>38</v>
      </c>
      <c r="G85" s="196">
        <f>VLOOKUP(A85,'import Bartın-Çankırı-Kastamonu'!A:Q,7,0)</f>
        <v>0</v>
      </c>
      <c r="H85" s="196">
        <f>VLOOKUP(A85,'import Bartın-Çankırı-Kastamonu'!A:Q,8,0)</f>
        <v>31</v>
      </c>
      <c r="I85" s="196">
        <f>VLOOKUP(A85,'import Bartın-Çankırı-Kastamonu'!A:Q,9,0)</f>
        <v>31</v>
      </c>
      <c r="J85" s="205">
        <f>VLOOKUP(A85,'import Bartın-Çankırı-Kastamonu'!A:Q,10,0)</f>
        <v>0</v>
      </c>
      <c r="K85" s="196">
        <v>3.743338888E9</v>
      </c>
      <c r="L85" s="196" t="s">
        <v>7672</v>
      </c>
      <c r="M85" s="196" t="s">
        <v>1350</v>
      </c>
      <c r="N85" s="196" t="s">
        <v>3764</v>
      </c>
      <c r="O85" s="196" t="s">
        <v>7673</v>
      </c>
      <c r="P85" s="206" t="str">
        <f>VLOOKUP(A85,'import Bartın-Çankırı-Kastamonu'!A:Q,16,0)</f>
        <v>Geleneksel</v>
      </c>
      <c r="Q85" s="1" t="b">
        <v>0</v>
      </c>
      <c r="R85" s="1" t="s">
        <v>39</v>
      </c>
      <c r="S85" s="1" t="s">
        <v>404</v>
      </c>
      <c r="T85" s="1"/>
      <c r="V85" s="208">
        <v>44596.0</v>
      </c>
      <c r="W85" s="208">
        <v>44599.0</v>
      </c>
      <c r="X85" s="1"/>
      <c r="Y85" s="1" t="s">
        <v>1353</v>
      </c>
      <c r="Z85" s="208">
        <v>44596.0</v>
      </c>
      <c r="AA85" s="1"/>
      <c r="AB85" s="208"/>
      <c r="AC85" s="1"/>
      <c r="AD85" s="208"/>
      <c r="AE85" s="1"/>
      <c r="AF85" s="208"/>
      <c r="AG85" s="1"/>
      <c r="AH85" s="208"/>
      <c r="AI85" s="1" t="s">
        <v>404</v>
      </c>
      <c r="AJ85" s="1"/>
      <c r="AK85" s="1"/>
      <c r="AL85" s="1"/>
      <c r="AM85" s="1"/>
    </row>
    <row r="86" ht="15.75" customHeight="1">
      <c r="A86" s="196" t="s">
        <v>7674</v>
      </c>
      <c r="B86" s="196" t="s">
        <v>7675</v>
      </c>
      <c r="C86" s="196" t="str">
        <f>VLOOKUP(A86,'import Bartın-Çankırı-Kastamonu'!A:Q,3,0)</f>
        <v>DOĞRU</v>
      </c>
      <c r="D86" s="196" t="s">
        <v>1348</v>
      </c>
      <c r="E86" s="196">
        <f>VLOOKUP(A86,'import Bartın-Çankırı-Kastamonu'!A:Q,5,0)</f>
        <v>3446</v>
      </c>
      <c r="F86" s="196">
        <f>VLOOKUP(A86,'import Bartın-Çankırı-Kastamonu'!A:Q,6,0)</f>
        <v>69</v>
      </c>
      <c r="G86" s="196">
        <f>VLOOKUP(A86,'import Bartın-Çankırı-Kastamonu'!A:Q,7,0)</f>
        <v>0</v>
      </c>
      <c r="H86" s="196">
        <f>VLOOKUP(A86,'import Bartın-Çankırı-Kastamonu'!A:Q,8,0)</f>
        <v>30</v>
      </c>
      <c r="I86" s="196">
        <f>VLOOKUP(A86,'import Bartın-Çankırı-Kastamonu'!A:Q,9,0)</f>
        <v>30</v>
      </c>
      <c r="J86" s="205">
        <f>VLOOKUP(A86,'import Bartın-Çankırı-Kastamonu'!A:Q,10,0)</f>
        <v>0</v>
      </c>
      <c r="K86" s="196">
        <v>3.742229292E9</v>
      </c>
      <c r="L86" s="196" t="s">
        <v>7676</v>
      </c>
      <c r="M86" s="196" t="s">
        <v>1350</v>
      </c>
      <c r="N86" s="196" t="s">
        <v>7363</v>
      </c>
      <c r="O86" s="196" t="s">
        <v>7677</v>
      </c>
      <c r="P86" s="206" t="str">
        <f>VLOOKUP(A86,'import Bartın-Çankırı-Kastamonu'!A:Q,16,0)</f>
        <v>Geleneksel</v>
      </c>
      <c r="Q86" s="1" t="b">
        <v>0</v>
      </c>
      <c r="R86" s="1"/>
      <c r="S86" s="1"/>
      <c r="T86" s="207"/>
      <c r="U86" s="55"/>
      <c r="V86" s="209"/>
      <c r="W86" s="208"/>
      <c r="X86" s="1"/>
      <c r="Y86" s="1"/>
      <c r="Z86" s="208"/>
      <c r="AA86" s="1"/>
      <c r="AB86" s="208"/>
      <c r="AC86" s="1"/>
      <c r="AD86" s="208"/>
      <c r="AE86" s="1"/>
      <c r="AF86" s="208"/>
      <c r="AG86" s="1"/>
      <c r="AH86" s="208"/>
      <c r="AI86" s="1"/>
      <c r="AJ86" s="1"/>
      <c r="AK86" s="1"/>
      <c r="AL86" s="1"/>
      <c r="AM86" s="1"/>
    </row>
    <row r="87" ht="15.75" customHeight="1">
      <c r="A87" s="196" t="s">
        <v>7678</v>
      </c>
      <c r="B87" s="196" t="s">
        <v>7679</v>
      </c>
      <c r="C87" s="196" t="str">
        <f>VLOOKUP(A87,'import Bartın-Çankırı-Kastamonu'!A:Q,3,0)</f>
        <v>DOĞRU</v>
      </c>
      <c r="D87" s="196" t="s">
        <v>1370</v>
      </c>
      <c r="E87" s="196">
        <f>VLOOKUP(A87,'import Bartın-Çankırı-Kastamonu'!A:Q,5,0)</f>
        <v>1359</v>
      </c>
      <c r="F87" s="196">
        <f>VLOOKUP(A87,'import Bartın-Çankırı-Kastamonu'!A:Q,6,0)</f>
        <v>29</v>
      </c>
      <c r="G87" s="196">
        <f>VLOOKUP(A87,'import Bartın-Çankırı-Kastamonu'!A:Q,7,0)</f>
        <v>0</v>
      </c>
      <c r="H87" s="196">
        <f>VLOOKUP(A87,'import Bartın-Çankırı-Kastamonu'!A:Q,8,0)</f>
        <v>23</v>
      </c>
      <c r="I87" s="196">
        <f>VLOOKUP(A87,'import Bartın-Çankırı-Kastamonu'!A:Q,9,0)</f>
        <v>23</v>
      </c>
      <c r="J87" s="205">
        <f>VLOOKUP(A87,'import Bartın-Çankırı-Kastamonu'!A:Q,10,0)</f>
        <v>0</v>
      </c>
      <c r="K87" s="196">
        <v>3.7422201E9</v>
      </c>
      <c r="L87" s="196" t="s">
        <v>7680</v>
      </c>
      <c r="M87" s="196" t="s">
        <v>1350</v>
      </c>
      <c r="N87" s="196" t="s">
        <v>7681</v>
      </c>
      <c r="O87" s="196" t="s">
        <v>7682</v>
      </c>
      <c r="P87" s="206" t="str">
        <f>VLOOKUP(A87,'import Bartın-Çankırı-Kastamonu'!A:Q,16,0)</f>
        <v>Geleneksel</v>
      </c>
      <c r="Q87" s="1" t="b">
        <v>0</v>
      </c>
      <c r="R87" s="1"/>
      <c r="S87" s="1"/>
      <c r="T87" s="207"/>
      <c r="V87" s="208"/>
      <c r="W87" s="208"/>
      <c r="X87" s="1"/>
      <c r="Y87" s="1"/>
      <c r="Z87" s="208"/>
      <c r="AA87" s="1"/>
      <c r="AB87" s="208"/>
      <c r="AC87" s="1"/>
      <c r="AD87" s="208"/>
      <c r="AE87" s="1"/>
      <c r="AF87" s="208"/>
      <c r="AG87" s="1"/>
      <c r="AH87" s="208"/>
      <c r="AI87" s="1"/>
      <c r="AJ87" s="1"/>
      <c r="AK87" s="1"/>
      <c r="AL87" s="1"/>
      <c r="AM87" s="1"/>
    </row>
    <row r="88" ht="15.75" customHeight="1">
      <c r="A88" s="196" t="s">
        <v>3896</v>
      </c>
      <c r="B88" s="196" t="s">
        <v>3897</v>
      </c>
      <c r="C88" s="196" t="str">
        <f>VLOOKUP(A88,'import Bartın-Çankırı-Kastamonu'!A:Q,3,0)</f>
        <v>YANLIŞ</v>
      </c>
      <c r="D88" s="196" t="s">
        <v>1385</v>
      </c>
      <c r="E88" s="196" t="str">
        <f>VLOOKUP(A88,'import Bartın-Çankırı-Kastamonu'!A:Q,5,0)</f>
        <v/>
      </c>
      <c r="F88" s="196" t="str">
        <f>VLOOKUP(A88,'import Bartın-Çankırı-Kastamonu'!A:Q,6,0)</f>
        <v/>
      </c>
      <c r="G88" s="196">
        <f>VLOOKUP(A88,'import Bartın-Çankırı-Kastamonu'!A:Q,7,0)</f>
        <v>0</v>
      </c>
      <c r="H88" s="196">
        <f>VLOOKUP(A88,'import Bartın-Çankırı-Kastamonu'!A:Q,8,0)</f>
        <v>17</v>
      </c>
      <c r="I88" s="196">
        <f>VLOOKUP(A88,'import Bartın-Çankırı-Kastamonu'!A:Q,9,0)</f>
        <v>17</v>
      </c>
      <c r="J88" s="205">
        <f>VLOOKUP(A88,'import Bartın-Çankırı-Kastamonu'!A:Q,10,0)</f>
        <v>0</v>
      </c>
      <c r="K88" s="196">
        <v>5.449290061E9</v>
      </c>
      <c r="L88" s="196" t="s">
        <v>3898</v>
      </c>
      <c r="M88" s="196" t="s">
        <v>1350</v>
      </c>
      <c r="N88" s="196" t="s">
        <v>3899</v>
      </c>
      <c r="O88" s="196" t="s">
        <v>3900</v>
      </c>
      <c r="P88" s="206" t="str">
        <f>VLOOKUP(A88,'import Bartın-Çankırı-Kastamonu'!A:Q,16,0)</f>
        <v>Geleneksel</v>
      </c>
      <c r="Q88" s="1" t="b">
        <v>0</v>
      </c>
      <c r="R88" s="1"/>
      <c r="S88" s="1"/>
      <c r="T88" s="207"/>
      <c r="V88" s="208"/>
      <c r="W88" s="208"/>
      <c r="X88" s="1"/>
      <c r="Y88" s="1"/>
      <c r="Z88" s="208"/>
      <c r="AA88" s="1"/>
      <c r="AB88" s="208"/>
      <c r="AC88" s="1"/>
      <c r="AD88" s="208"/>
      <c r="AE88" s="1"/>
      <c r="AF88" s="208"/>
      <c r="AG88" s="1"/>
      <c r="AH88" s="208"/>
      <c r="AI88" s="1"/>
      <c r="AJ88" s="1"/>
      <c r="AK88" s="1"/>
      <c r="AL88" s="1"/>
      <c r="AM88" s="1"/>
    </row>
    <row r="89" ht="15.75" customHeight="1">
      <c r="A89" s="196" t="s">
        <v>7683</v>
      </c>
      <c r="B89" s="196" t="s">
        <v>7684</v>
      </c>
      <c r="C89" s="196" t="str">
        <f>VLOOKUP(A89,'import Bartın-Çankırı-Kastamonu'!A:Q,3,0)</f>
        <v>DOĞRU</v>
      </c>
      <c r="D89" s="196" t="s">
        <v>1378</v>
      </c>
      <c r="E89" s="196">
        <f>VLOOKUP(A89,'import Bartın-Çankırı-Kastamonu'!A:Q,5,0)</f>
        <v>2263</v>
      </c>
      <c r="F89" s="196">
        <f>VLOOKUP(A89,'import Bartın-Çankırı-Kastamonu'!A:Q,6,0)</f>
        <v>16</v>
      </c>
      <c r="G89" s="196">
        <f>VLOOKUP(A89,'import Bartın-Çankırı-Kastamonu'!A:Q,7,0)</f>
        <v>0</v>
      </c>
      <c r="H89" s="196">
        <f>VLOOKUP(A89,'import Bartın-Çankırı-Kastamonu'!A:Q,8,0)</f>
        <v>122</v>
      </c>
      <c r="I89" s="196">
        <f>VLOOKUP(A89,'import Bartın-Çankırı-Kastamonu'!A:Q,9,0)</f>
        <v>122</v>
      </c>
      <c r="J89" s="205">
        <f>VLOOKUP(A89,'import Bartın-Çankırı-Kastamonu'!A:Q,10,0)</f>
        <v>0</v>
      </c>
      <c r="K89" s="196">
        <v>3.742155865E9</v>
      </c>
      <c r="L89" s="196" t="s">
        <v>7685</v>
      </c>
      <c r="M89" s="196" t="s">
        <v>1350</v>
      </c>
      <c r="N89" s="196" t="s">
        <v>7412</v>
      </c>
      <c r="O89" s="196" t="s">
        <v>7686</v>
      </c>
      <c r="P89" s="206" t="str">
        <f>VLOOKUP(A89,'import Bartın-Çankırı-Kastamonu'!A:Q,16,0)</f>
        <v>Geleneksel</v>
      </c>
      <c r="Q89" s="1" t="b">
        <v>0</v>
      </c>
      <c r="R89" s="1"/>
      <c r="S89" s="1"/>
      <c r="T89" s="207"/>
      <c r="U89" s="1"/>
      <c r="V89" s="208"/>
      <c r="W89" s="208"/>
      <c r="X89" s="1"/>
      <c r="Y89" s="1"/>
      <c r="Z89" s="208"/>
      <c r="AA89" s="1"/>
      <c r="AB89" s="208"/>
      <c r="AC89" s="1"/>
      <c r="AD89" s="208"/>
      <c r="AE89" s="1"/>
      <c r="AF89" s="208"/>
      <c r="AG89" s="1"/>
      <c r="AH89" s="208"/>
      <c r="AI89" s="1"/>
      <c r="AJ89" s="1"/>
      <c r="AK89" s="1"/>
      <c r="AL89" s="1"/>
      <c r="AM89" s="1"/>
    </row>
    <row r="90" ht="15.75" customHeight="1">
      <c r="A90" s="196" t="s">
        <v>4214</v>
      </c>
      <c r="B90" s="196" t="s">
        <v>4215</v>
      </c>
      <c r="C90" s="196" t="str">
        <f>VLOOKUP(A90,'import Bartın-Çankırı-Kastamonu'!A:Q,3,0)</f>
        <v>YANLIŞ</v>
      </c>
      <c r="D90" s="196" t="s">
        <v>1577</v>
      </c>
      <c r="E90" s="196">
        <f>VLOOKUP(A90,'import Bartın-Çankırı-Kastamonu'!A:Q,5,0)</f>
        <v>535</v>
      </c>
      <c r="F90" s="196" t="str">
        <f>VLOOKUP(A90,'import Bartın-Çankırı-Kastamonu'!A:Q,6,0)</f>
        <v/>
      </c>
      <c r="G90" s="196">
        <f>VLOOKUP(A90,'import Bartın-Çankırı-Kastamonu'!A:Q,7,0)</f>
        <v>0</v>
      </c>
      <c r="H90" s="196">
        <f>VLOOKUP(A90,'import Bartın-Çankırı-Kastamonu'!A:Q,8,0)</f>
        <v>23</v>
      </c>
      <c r="I90" s="196">
        <f>VLOOKUP(A90,'import Bartın-Çankırı-Kastamonu'!A:Q,9,0)</f>
        <v>23</v>
      </c>
      <c r="J90" s="205">
        <f>VLOOKUP(A90,'import Bartın-Çankırı-Kastamonu'!A:Q,10,0)</f>
        <v>0</v>
      </c>
      <c r="K90" s="196">
        <v>5.313417214E9</v>
      </c>
      <c r="L90" s="196" t="s">
        <v>4216</v>
      </c>
      <c r="M90" s="196" t="s">
        <v>1350</v>
      </c>
      <c r="N90" s="196" t="s">
        <v>4217</v>
      </c>
      <c r="O90" s="196" t="s">
        <v>4218</v>
      </c>
      <c r="P90" s="206" t="str">
        <f>VLOOKUP(A90,'import Bartın-Çankırı-Kastamonu'!A:Q,16,0)</f>
        <v>Geleneksel</v>
      </c>
      <c r="Q90" s="1" t="b">
        <v>0</v>
      </c>
      <c r="R90" s="1"/>
      <c r="S90" s="1"/>
      <c r="T90" s="207"/>
      <c r="V90" s="208"/>
      <c r="W90" s="208"/>
      <c r="X90" s="1"/>
      <c r="Y90" s="1"/>
      <c r="Z90" s="208"/>
      <c r="AA90" s="1"/>
      <c r="AB90" s="208"/>
      <c r="AC90" s="1"/>
      <c r="AD90" s="208"/>
      <c r="AE90" s="1"/>
      <c r="AF90" s="208"/>
      <c r="AG90" s="1"/>
      <c r="AH90" s="208"/>
      <c r="AI90" s="1"/>
      <c r="AJ90" s="1"/>
      <c r="AK90" s="1"/>
      <c r="AL90" s="1"/>
      <c r="AM90" s="1"/>
    </row>
    <row r="91" ht="15.75" customHeight="1">
      <c r="A91" s="196" t="s">
        <v>7687</v>
      </c>
      <c r="B91" s="196" t="s">
        <v>7688</v>
      </c>
      <c r="C91" s="196" t="str">
        <f>VLOOKUP(A91,'import Bartın-Çankırı-Kastamonu'!A:Q,3,0)</f>
        <v>YANLIŞ</v>
      </c>
      <c r="D91" s="196" t="s">
        <v>1348</v>
      </c>
      <c r="E91" s="196">
        <f>VLOOKUP(A91,'import Bartın-Çankırı-Kastamonu'!A:Q,5,0)</f>
        <v>23</v>
      </c>
      <c r="F91" s="196" t="str">
        <f>VLOOKUP(A91,'import Bartın-Çankırı-Kastamonu'!A:Q,6,0)</f>
        <v/>
      </c>
      <c r="G91" s="196">
        <f>VLOOKUP(A91,'import Bartın-Çankırı-Kastamonu'!A:Q,7,0)</f>
        <v>0</v>
      </c>
      <c r="H91" s="196">
        <f>VLOOKUP(A91,'import Bartın-Çankırı-Kastamonu'!A:Q,8,0)</f>
        <v>45</v>
      </c>
      <c r="I91" s="196">
        <f>VLOOKUP(A91,'import Bartın-Çankırı-Kastamonu'!A:Q,9,0)</f>
        <v>45</v>
      </c>
      <c r="J91" s="205">
        <f>VLOOKUP(A91,'import Bartın-Çankırı-Kastamonu'!A:Q,10,0)</f>
        <v>0</v>
      </c>
      <c r="K91" s="196">
        <v>5.444663023E9</v>
      </c>
      <c r="L91" s="196" t="s">
        <v>7689</v>
      </c>
      <c r="M91" s="196" t="s">
        <v>1350</v>
      </c>
      <c r="N91" s="196" t="s">
        <v>4267</v>
      </c>
      <c r="O91" s="196" t="s">
        <v>7690</v>
      </c>
      <c r="P91" s="206" t="str">
        <f>VLOOKUP(A91,'import Bartın-Çankırı-Kastamonu'!A:Q,16,0)</f>
        <v>Geleneksel</v>
      </c>
      <c r="Q91" s="1" t="b">
        <v>0</v>
      </c>
      <c r="R91" s="1"/>
      <c r="S91" s="1"/>
      <c r="T91" s="207"/>
      <c r="V91" s="208"/>
      <c r="W91" s="208"/>
      <c r="X91" s="1"/>
      <c r="Y91" s="1"/>
      <c r="Z91" s="208"/>
      <c r="AA91" s="1"/>
      <c r="AB91" s="208"/>
      <c r="AC91" s="1"/>
      <c r="AD91" s="208"/>
      <c r="AE91" s="1"/>
      <c r="AF91" s="208"/>
      <c r="AG91" s="1"/>
      <c r="AH91" s="208"/>
      <c r="AI91" s="1"/>
      <c r="AJ91" s="1"/>
      <c r="AK91" s="1"/>
      <c r="AL91" s="1"/>
      <c r="AM91" s="1"/>
    </row>
    <row r="92" ht="15.75" customHeight="1">
      <c r="A92" s="211" t="s">
        <v>7691</v>
      </c>
      <c r="B92" s="211" t="s">
        <v>7692</v>
      </c>
      <c r="C92" s="196" t="str">
        <f>VLOOKUP(A92,'import Bartın-Çankırı-Kastamonu'!A:Q,3,0)</f>
        <v>DOĞRU</v>
      </c>
      <c r="D92" s="211" t="s">
        <v>1356</v>
      </c>
      <c r="E92" s="196">
        <f>VLOOKUP(A92,'import Bartın-Çankırı-Kastamonu'!A:Q,5,0)</f>
        <v>80</v>
      </c>
      <c r="F92" s="196">
        <f>VLOOKUP(A92,'import Bartın-Çankırı-Kastamonu'!A:Q,6,0)</f>
        <v>62</v>
      </c>
      <c r="G92" s="196">
        <f>VLOOKUP(A92,'import Bartın-Çankırı-Kastamonu'!A:Q,7,0)</f>
        <v>0</v>
      </c>
      <c r="H92" s="196">
        <f>VLOOKUP(A92,'import Bartın-Çankırı-Kastamonu'!A:Q,8,0)</f>
        <v>11</v>
      </c>
      <c r="I92" s="196">
        <f>VLOOKUP(A92,'import Bartın-Çankırı-Kastamonu'!A:Q,9,0)</f>
        <v>11</v>
      </c>
      <c r="J92" s="205">
        <f>VLOOKUP(A92,'import Bartın-Çankırı-Kastamonu'!A:Q,10,0)</f>
        <v>0</v>
      </c>
      <c r="K92" s="211">
        <v>3.742404222E9</v>
      </c>
      <c r="L92" s="211" t="s">
        <v>7693</v>
      </c>
      <c r="M92" s="211" t="s">
        <v>1350</v>
      </c>
      <c r="N92" s="211" t="s">
        <v>3984</v>
      </c>
      <c r="O92" s="211" t="s">
        <v>4043</v>
      </c>
      <c r="P92" s="206" t="str">
        <f>VLOOKUP(A92,'import Bartın-Çankırı-Kastamonu'!A:Q,16,0)</f>
        <v>Geleneksel</v>
      </c>
      <c r="Q92" s="1" t="b">
        <v>0</v>
      </c>
      <c r="R92" s="1"/>
      <c r="S92" s="1"/>
      <c r="T92" s="1"/>
      <c r="V92" s="208"/>
      <c r="W92" s="208"/>
      <c r="X92" s="1"/>
      <c r="Y92" s="1"/>
      <c r="Z92" s="208"/>
      <c r="AA92" s="1"/>
      <c r="AB92" s="208"/>
      <c r="AC92" s="1"/>
      <c r="AD92" s="208"/>
      <c r="AE92" s="1"/>
      <c r="AF92" s="208"/>
      <c r="AG92" s="1"/>
      <c r="AH92" s="208"/>
      <c r="AI92" s="1"/>
      <c r="AJ92" s="1"/>
      <c r="AK92" s="1"/>
      <c r="AL92" s="1"/>
      <c r="AM92" s="1"/>
    </row>
    <row r="93" ht="15.75" customHeight="1">
      <c r="A93" s="211" t="s">
        <v>7694</v>
      </c>
      <c r="B93" s="211" t="s">
        <v>7695</v>
      </c>
      <c r="C93" s="196" t="str">
        <f>VLOOKUP(A93,'import Bartın-Çankırı-Kastamonu'!A:Q,3,0)</f>
        <v>DOĞRU</v>
      </c>
      <c r="D93" s="211" t="s">
        <v>1364</v>
      </c>
      <c r="E93" s="196">
        <f>VLOOKUP(A93,'import Bartın-Çankırı-Kastamonu'!A:Q,5,0)</f>
        <v>4</v>
      </c>
      <c r="F93" s="196">
        <f>VLOOKUP(A93,'import Bartın-Çankırı-Kastamonu'!A:Q,6,0)</f>
        <v>4</v>
      </c>
      <c r="G93" s="196">
        <f>VLOOKUP(A93,'import Bartın-Çankırı-Kastamonu'!A:Q,7,0)</f>
        <v>0</v>
      </c>
      <c r="H93" s="196">
        <f>VLOOKUP(A93,'import Bartın-Çankırı-Kastamonu'!A:Q,8,0)</f>
        <v>19</v>
      </c>
      <c r="I93" s="196">
        <f>VLOOKUP(A93,'import Bartın-Çankırı-Kastamonu'!A:Q,9,0)</f>
        <v>19</v>
      </c>
      <c r="J93" s="205">
        <f>VLOOKUP(A93,'import Bartın-Çankırı-Kastamonu'!A:Q,10,0)</f>
        <v>0</v>
      </c>
      <c r="K93" s="211">
        <v>3.742208114E9</v>
      </c>
      <c r="L93" s="211" t="s">
        <v>7696</v>
      </c>
      <c r="M93" s="211" t="s">
        <v>1350</v>
      </c>
      <c r="N93" s="211" t="s">
        <v>7443</v>
      </c>
      <c r="O93" s="211" t="s">
        <v>7697</v>
      </c>
      <c r="P93" s="206" t="str">
        <f>VLOOKUP(A93,'import Bartın-Çankırı-Kastamonu'!A:Q,16,0)</f>
        <v>Geleneksel</v>
      </c>
      <c r="Q93" s="1" t="b">
        <v>0</v>
      </c>
      <c r="R93" s="1"/>
      <c r="S93" s="1"/>
      <c r="T93" s="1"/>
      <c r="V93" s="208"/>
      <c r="W93" s="208"/>
      <c r="X93" s="1"/>
      <c r="Y93" s="1"/>
      <c r="Z93" s="208"/>
      <c r="AA93" s="1"/>
      <c r="AB93" s="208"/>
      <c r="AC93" s="1"/>
      <c r="AD93" s="208"/>
      <c r="AE93" s="1"/>
      <c r="AF93" s="208"/>
      <c r="AG93" s="1"/>
      <c r="AH93" s="208"/>
      <c r="AI93" s="1"/>
      <c r="AJ93" s="1"/>
      <c r="AK93" s="1"/>
      <c r="AL93" s="1"/>
      <c r="AM93" s="1"/>
    </row>
    <row r="94" ht="15.75" customHeight="1">
      <c r="A94" s="211" t="s">
        <v>7698</v>
      </c>
      <c r="B94" s="211" t="s">
        <v>7699</v>
      </c>
      <c r="C94" s="196" t="str">
        <f>VLOOKUP(A94,'import Bartın-Çankırı-Kastamonu'!A:Q,3,0)</f>
        <v>DOĞRU</v>
      </c>
      <c r="D94" s="211" t="s">
        <v>1688</v>
      </c>
      <c r="E94" s="196">
        <f>VLOOKUP(A94,'import Bartın-Çankırı-Kastamonu'!A:Q,5,0)</f>
        <v>8</v>
      </c>
      <c r="F94" s="196" t="str">
        <f>VLOOKUP(A94,'import Bartın-Çankırı-Kastamonu'!A:Q,6,0)</f>
        <v/>
      </c>
      <c r="G94" s="196">
        <f>VLOOKUP(A94,'import Bartın-Çankırı-Kastamonu'!A:Q,7,0)</f>
        <v>0</v>
      </c>
      <c r="H94" s="196">
        <f>VLOOKUP(A94,'import Bartın-Çankırı-Kastamonu'!A:Q,8,0)</f>
        <v>11</v>
      </c>
      <c r="I94" s="196">
        <f>VLOOKUP(A94,'import Bartın-Çankırı-Kastamonu'!A:Q,9,0)</f>
        <v>11</v>
      </c>
      <c r="J94" s="205">
        <f>VLOOKUP(A94,'import Bartın-Çankırı-Kastamonu'!A:Q,10,0)</f>
        <v>0</v>
      </c>
      <c r="K94" s="211">
        <v>5.375107488E9</v>
      </c>
      <c r="L94" s="211" t="s">
        <v>7700</v>
      </c>
      <c r="M94" s="211" t="s">
        <v>1350</v>
      </c>
      <c r="N94" s="211" t="s">
        <v>7542</v>
      </c>
      <c r="O94" s="211" t="s">
        <v>7701</v>
      </c>
      <c r="P94" s="206" t="str">
        <f>VLOOKUP(A94,'import Bartın-Çankırı-Kastamonu'!A:Q,16,0)</f>
        <v>Geleneksel</v>
      </c>
      <c r="Q94" s="1" t="b">
        <v>0</v>
      </c>
      <c r="R94" s="1"/>
      <c r="S94" s="1"/>
      <c r="T94" s="1"/>
      <c r="V94" s="208"/>
      <c r="W94" s="208"/>
      <c r="X94" s="1"/>
      <c r="Y94" s="1"/>
      <c r="Z94" s="208"/>
      <c r="AA94" s="1"/>
      <c r="AB94" s="208"/>
      <c r="AC94" s="1"/>
      <c r="AD94" s="208"/>
      <c r="AE94" s="1"/>
      <c r="AF94" s="208"/>
      <c r="AG94" s="1"/>
      <c r="AH94" s="208"/>
      <c r="AI94" s="1"/>
      <c r="AJ94" s="1"/>
      <c r="AK94" s="1"/>
      <c r="AL94" s="1"/>
      <c r="AM94" s="1"/>
    </row>
    <row r="95" ht="15.75" customHeight="1">
      <c r="A95" s="211" t="s">
        <v>7702</v>
      </c>
      <c r="B95" s="211" t="s">
        <v>7703</v>
      </c>
      <c r="C95" s="196" t="str">
        <f>VLOOKUP(A95,'import Bartın-Çankırı-Kastamonu'!A:Q,3,0)</f>
        <v>DOĞRU</v>
      </c>
      <c r="D95" s="211" t="s">
        <v>1364</v>
      </c>
      <c r="E95" s="196">
        <f>VLOOKUP(A95,'import Bartın-Çankırı-Kastamonu'!A:Q,5,0)</f>
        <v>5</v>
      </c>
      <c r="F95" s="196">
        <f>VLOOKUP(A95,'import Bartın-Çankırı-Kastamonu'!A:Q,6,0)</f>
        <v>5</v>
      </c>
      <c r="G95" s="196">
        <f>VLOOKUP(A95,'import Bartın-Çankırı-Kastamonu'!A:Q,7,0)</f>
        <v>0</v>
      </c>
      <c r="H95" s="196">
        <f>VLOOKUP(A95,'import Bartın-Çankırı-Kastamonu'!A:Q,8,0)</f>
        <v>12</v>
      </c>
      <c r="I95" s="196">
        <f>VLOOKUP(A95,'import Bartın-Çankırı-Kastamonu'!A:Q,9,0)</f>
        <v>12</v>
      </c>
      <c r="J95" s="205">
        <f>VLOOKUP(A95,'import Bartın-Çankırı-Kastamonu'!A:Q,10,0)</f>
        <v>0</v>
      </c>
      <c r="K95" s="211">
        <v>5.491840014E9</v>
      </c>
      <c r="L95" s="211" t="s">
        <v>7704</v>
      </c>
      <c r="M95" s="211" t="s">
        <v>1350</v>
      </c>
      <c r="N95" s="211" t="s">
        <v>3764</v>
      </c>
      <c r="O95" s="211" t="s">
        <v>7705</v>
      </c>
      <c r="P95" s="206" t="str">
        <f>VLOOKUP(A95,'import Bartın-Çankırı-Kastamonu'!A:Q,16,0)</f>
        <v>Geleneksel</v>
      </c>
      <c r="Q95" s="1" t="b">
        <v>0</v>
      </c>
      <c r="R95" s="1"/>
      <c r="S95" s="1"/>
      <c r="T95" s="1"/>
      <c r="V95" s="208"/>
      <c r="W95" s="208"/>
      <c r="X95" s="1"/>
      <c r="Y95" s="1"/>
      <c r="Z95" s="208"/>
      <c r="AA95" s="1"/>
      <c r="AB95" s="208"/>
      <c r="AC95" s="1"/>
      <c r="AD95" s="208"/>
      <c r="AE95" s="1"/>
      <c r="AF95" s="208"/>
      <c r="AG95" s="1"/>
      <c r="AH95" s="208"/>
      <c r="AI95" s="1"/>
      <c r="AJ95" s="1"/>
      <c r="AK95" s="1"/>
      <c r="AL95" s="1"/>
      <c r="AM95" s="1"/>
    </row>
    <row r="96" ht="15.75" customHeight="1">
      <c r="A96" s="196" t="s">
        <v>7706</v>
      </c>
      <c r="B96" s="196" t="s">
        <v>7707</v>
      </c>
      <c r="C96" s="196" t="str">
        <f>VLOOKUP(A96,'import Bartın-Çankırı-Kastamonu'!A:Q,3,0)</f>
        <v>DOĞRU</v>
      </c>
      <c r="D96" s="196" t="s">
        <v>1370</v>
      </c>
      <c r="E96" s="196">
        <f>VLOOKUP(A96,'import Bartın-Çankırı-Kastamonu'!A:Q,5,0)</f>
        <v>1058</v>
      </c>
      <c r="F96" s="196">
        <f>VLOOKUP(A96,'import Bartın-Çankırı-Kastamonu'!A:Q,6,0)</f>
        <v>50</v>
      </c>
      <c r="G96" s="196">
        <f>VLOOKUP(A96,'import Bartın-Çankırı-Kastamonu'!A:Q,7,0)</f>
        <v>0</v>
      </c>
      <c r="H96" s="196">
        <f>VLOOKUP(A96,'import Bartın-Çankırı-Kastamonu'!A:Q,8,0)</f>
        <v>44</v>
      </c>
      <c r="I96" s="196">
        <f>VLOOKUP(A96,'import Bartın-Çankırı-Kastamonu'!A:Q,9,0)</f>
        <v>44</v>
      </c>
      <c r="J96" s="205">
        <f>VLOOKUP(A96,'import Bartın-Çankırı-Kastamonu'!A:Q,10,0)</f>
        <v>0</v>
      </c>
      <c r="K96" s="196">
        <v>3.742222929E9</v>
      </c>
      <c r="L96" s="196" t="s">
        <v>7708</v>
      </c>
      <c r="M96" s="196" t="s">
        <v>1350</v>
      </c>
      <c r="N96" s="196" t="s">
        <v>3984</v>
      </c>
      <c r="O96" s="196" t="s">
        <v>7709</v>
      </c>
      <c r="P96" s="206" t="str">
        <f>VLOOKUP(A96,'import Bartın-Çankırı-Kastamonu'!A:Q,16,0)</f>
        <v>Geleneksel</v>
      </c>
      <c r="Q96" s="1" t="b">
        <v>0</v>
      </c>
      <c r="R96" s="1" t="s">
        <v>38</v>
      </c>
      <c r="S96" s="1" t="s">
        <v>66</v>
      </c>
      <c r="T96" s="27" t="s">
        <v>7408</v>
      </c>
      <c r="U96" s="1">
        <v>5.019071414E9</v>
      </c>
      <c r="V96" s="208">
        <v>44670.0</v>
      </c>
      <c r="W96" s="208">
        <v>44671.0</v>
      </c>
      <c r="X96" s="1"/>
      <c r="Y96" s="1" t="s">
        <v>1353</v>
      </c>
      <c r="Z96" s="208">
        <v>44670.0</v>
      </c>
      <c r="AA96" s="1"/>
      <c r="AB96" s="208"/>
      <c r="AC96" s="1"/>
      <c r="AD96" s="208"/>
      <c r="AE96" s="1"/>
      <c r="AF96" s="208"/>
      <c r="AG96" s="1"/>
      <c r="AH96" s="208"/>
      <c r="AI96" s="1" t="s">
        <v>66</v>
      </c>
      <c r="AJ96" s="1"/>
      <c r="AK96" s="1"/>
      <c r="AL96" s="1"/>
      <c r="AM96" s="1"/>
    </row>
    <row r="97" ht="15.75" customHeight="1">
      <c r="A97" s="211" t="s">
        <v>7710</v>
      </c>
      <c r="B97" s="211" t="s">
        <v>7711</v>
      </c>
      <c r="C97" s="196" t="str">
        <f>VLOOKUP(A97,'import Bartın-Çankırı-Kastamonu'!A:Q,3,0)</f>
        <v>DOĞRU</v>
      </c>
      <c r="D97" s="211" t="s">
        <v>1356</v>
      </c>
      <c r="E97" s="196">
        <f>VLOOKUP(A97,'import Bartın-Çankırı-Kastamonu'!A:Q,5,0)</f>
        <v>50</v>
      </c>
      <c r="F97" s="196">
        <f>VLOOKUP(A97,'import Bartın-Çankırı-Kastamonu'!A:Q,6,0)</f>
        <v>42</v>
      </c>
      <c r="G97" s="196">
        <f>VLOOKUP(A97,'import Bartın-Çankırı-Kastamonu'!A:Q,7,0)</f>
        <v>0</v>
      </c>
      <c r="H97" s="196">
        <f>VLOOKUP(A97,'import Bartın-Çankırı-Kastamonu'!A:Q,8,0)</f>
        <v>40</v>
      </c>
      <c r="I97" s="196">
        <f>VLOOKUP(A97,'import Bartın-Çankırı-Kastamonu'!A:Q,9,0)</f>
        <v>40</v>
      </c>
      <c r="J97" s="205">
        <f>VLOOKUP(A97,'import Bartın-Çankırı-Kastamonu'!A:Q,10,0)</f>
        <v>0</v>
      </c>
      <c r="K97" s="211">
        <v>5.437804394E9</v>
      </c>
      <c r="L97" s="211" t="s">
        <v>7712</v>
      </c>
      <c r="M97" s="211" t="s">
        <v>1350</v>
      </c>
      <c r="N97" s="211" t="s">
        <v>3984</v>
      </c>
      <c r="O97" s="211" t="s">
        <v>7713</v>
      </c>
      <c r="P97" s="206" t="str">
        <f>VLOOKUP(A97,'import Bartın-Çankırı-Kastamonu'!A:Q,16,0)</f>
        <v>Geleneksel</v>
      </c>
      <c r="Q97" s="1" t="b">
        <v>0</v>
      </c>
      <c r="R97" s="1" t="s">
        <v>31</v>
      </c>
      <c r="S97" s="1"/>
      <c r="T97" s="1"/>
      <c r="V97" s="208"/>
      <c r="W97" s="208"/>
      <c r="X97" s="1"/>
      <c r="Y97" s="1" t="s">
        <v>31</v>
      </c>
      <c r="Z97" s="208">
        <v>44670.0</v>
      </c>
      <c r="AA97" s="1"/>
      <c r="AB97" s="208"/>
      <c r="AC97" s="1"/>
      <c r="AD97" s="208"/>
      <c r="AE97" s="1"/>
      <c r="AF97" s="208"/>
      <c r="AG97" s="1"/>
      <c r="AH97" s="208"/>
      <c r="AI97" s="1" t="s">
        <v>66</v>
      </c>
      <c r="AJ97" s="1"/>
      <c r="AK97" s="1"/>
      <c r="AL97" s="1"/>
      <c r="AM97" s="1"/>
    </row>
    <row r="98" ht="15.75" customHeight="1">
      <c r="A98" s="211" t="s">
        <v>7714</v>
      </c>
      <c r="B98" s="211" t="s">
        <v>7715</v>
      </c>
      <c r="C98" s="196" t="str">
        <f>VLOOKUP(A98,'import Bartın-Çankırı-Kastamonu'!A:Q,3,0)</f>
        <v>DOĞRU</v>
      </c>
      <c r="D98" s="211" t="s">
        <v>1364</v>
      </c>
      <c r="E98" s="196">
        <f>VLOOKUP(A98,'import Bartın-Çankırı-Kastamonu'!A:Q,5,0)</f>
        <v>141</v>
      </c>
      <c r="F98" s="196">
        <f>VLOOKUP(A98,'import Bartın-Çankırı-Kastamonu'!A:Q,6,0)</f>
        <v>31</v>
      </c>
      <c r="G98" s="196">
        <f>VLOOKUP(A98,'import Bartın-Çankırı-Kastamonu'!A:Q,7,0)</f>
        <v>0</v>
      </c>
      <c r="H98" s="196">
        <f>VLOOKUP(A98,'import Bartın-Çankırı-Kastamonu'!A:Q,8,0)</f>
        <v>10</v>
      </c>
      <c r="I98" s="196">
        <f>VLOOKUP(A98,'import Bartın-Çankırı-Kastamonu'!A:Q,9,0)</f>
        <v>10</v>
      </c>
      <c r="J98" s="205">
        <f>VLOOKUP(A98,'import Bartın-Çankırı-Kastamonu'!A:Q,10,0)</f>
        <v>0</v>
      </c>
      <c r="K98" s="211">
        <v>5.451603414E9</v>
      </c>
      <c r="L98" s="211" t="s">
        <v>7716</v>
      </c>
      <c r="M98" s="211" t="s">
        <v>1350</v>
      </c>
      <c r="N98" s="211" t="s">
        <v>7443</v>
      </c>
      <c r="O98" s="211" t="s">
        <v>7717</v>
      </c>
      <c r="P98" s="206" t="str">
        <f>VLOOKUP(A98,'import Bartın-Çankırı-Kastamonu'!A:Q,16,0)</f>
        <v>Geleneksel</v>
      </c>
      <c r="Q98" s="1" t="b">
        <v>0</v>
      </c>
      <c r="R98" s="1"/>
      <c r="S98" s="1"/>
      <c r="T98" s="1"/>
      <c r="V98" s="208"/>
      <c r="W98" s="208"/>
      <c r="X98" s="1"/>
      <c r="Y98" s="1"/>
      <c r="Z98" s="208"/>
      <c r="AA98" s="1"/>
      <c r="AB98" s="208"/>
      <c r="AC98" s="1"/>
      <c r="AD98" s="208"/>
      <c r="AE98" s="1"/>
      <c r="AF98" s="208"/>
      <c r="AG98" s="1"/>
      <c r="AH98" s="208"/>
      <c r="AI98" s="1"/>
      <c r="AJ98" s="1"/>
      <c r="AK98" s="1"/>
      <c r="AL98" s="1"/>
      <c r="AM98" s="1"/>
    </row>
    <row r="99" ht="15.75" customHeight="1">
      <c r="A99" s="211" t="s">
        <v>7718</v>
      </c>
      <c r="B99" s="211" t="s">
        <v>7719</v>
      </c>
      <c r="C99" s="196" t="str">
        <f>VLOOKUP(A99,'import Bartın-Çankırı-Kastamonu'!A:Q,3,0)</f>
        <v>DOĞRU</v>
      </c>
      <c r="D99" s="211" t="s">
        <v>1356</v>
      </c>
      <c r="E99" s="196">
        <f>VLOOKUP(A99,'import Bartın-Çankırı-Kastamonu'!A:Q,5,0)</f>
        <v>30</v>
      </c>
      <c r="F99" s="196">
        <f>VLOOKUP(A99,'import Bartın-Çankırı-Kastamonu'!A:Q,6,0)</f>
        <v>19</v>
      </c>
      <c r="G99" s="196">
        <f>VLOOKUP(A99,'import Bartın-Çankırı-Kastamonu'!A:Q,7,0)</f>
        <v>0</v>
      </c>
      <c r="H99" s="196">
        <f>VLOOKUP(A99,'import Bartın-Çankırı-Kastamonu'!A:Q,8,0)</f>
        <v>29</v>
      </c>
      <c r="I99" s="196">
        <f>VLOOKUP(A99,'import Bartın-Çankırı-Kastamonu'!A:Q,9,0)</f>
        <v>29</v>
      </c>
      <c r="J99" s="205">
        <f>VLOOKUP(A99,'import Bartın-Çankırı-Kastamonu'!A:Q,10,0)</f>
        <v>0</v>
      </c>
      <c r="K99" s="211">
        <v>5.491840014E9</v>
      </c>
      <c r="L99" s="211" t="s">
        <v>7704</v>
      </c>
      <c r="M99" s="211" t="s">
        <v>1350</v>
      </c>
      <c r="N99" s="211" t="s">
        <v>3764</v>
      </c>
      <c r="O99" s="211" t="s">
        <v>7705</v>
      </c>
      <c r="P99" s="206" t="str">
        <f>VLOOKUP(A99,'import Bartın-Çankırı-Kastamonu'!A:Q,16,0)</f>
        <v>Geleneksel</v>
      </c>
      <c r="Q99" s="1" t="b">
        <v>0</v>
      </c>
      <c r="R99" s="1"/>
      <c r="S99" s="1"/>
      <c r="T99" s="1"/>
      <c r="V99" s="208"/>
      <c r="W99" s="208"/>
      <c r="X99" s="1"/>
      <c r="Y99" s="1"/>
      <c r="Z99" s="208"/>
      <c r="AA99" s="1"/>
      <c r="AB99" s="208"/>
      <c r="AC99" s="1"/>
      <c r="AD99" s="208"/>
      <c r="AE99" s="1"/>
      <c r="AF99" s="208"/>
      <c r="AG99" s="1"/>
      <c r="AH99" s="208"/>
      <c r="AI99" s="1"/>
      <c r="AJ99" s="1"/>
      <c r="AK99" s="1"/>
      <c r="AL99" s="1"/>
      <c r="AM99" s="1"/>
    </row>
    <row r="100" ht="15.75" customHeight="1">
      <c r="A100" s="211" t="s">
        <v>7720</v>
      </c>
      <c r="B100" s="211" t="s">
        <v>7721</v>
      </c>
      <c r="C100" s="196" t="str">
        <f>VLOOKUP(A100,'import Bartın-Çankırı-Kastamonu'!A:Q,3,0)</f>
        <v>DOĞRU</v>
      </c>
      <c r="D100" s="211" t="s">
        <v>1378</v>
      </c>
      <c r="E100" s="196">
        <f>VLOOKUP(A100,'import Bartın-Çankırı-Kastamonu'!A:Q,5,0)</f>
        <v>8</v>
      </c>
      <c r="F100" s="196" t="str">
        <f>VLOOKUP(A100,'import Bartın-Çankırı-Kastamonu'!A:Q,6,0)</f>
        <v/>
      </c>
      <c r="G100" s="196">
        <f>VLOOKUP(A100,'import Bartın-Çankırı-Kastamonu'!A:Q,7,0)</f>
        <v>0</v>
      </c>
      <c r="H100" s="196">
        <f>VLOOKUP(A100,'import Bartın-Çankırı-Kastamonu'!A:Q,8,0)</f>
        <v>25</v>
      </c>
      <c r="I100" s="196">
        <f>VLOOKUP(A100,'import Bartın-Çankırı-Kastamonu'!A:Q,9,0)</f>
        <v>25</v>
      </c>
      <c r="J100" s="205">
        <f>VLOOKUP(A100,'import Bartın-Çankırı-Kastamonu'!A:Q,10,0)</f>
        <v>0</v>
      </c>
      <c r="K100" s="211">
        <v>5.519759378E9</v>
      </c>
      <c r="L100" s="211" t="s">
        <v>7722</v>
      </c>
      <c r="M100" s="211" t="s">
        <v>1350</v>
      </c>
      <c r="N100" s="211" t="s">
        <v>7579</v>
      </c>
      <c r="O100" s="211" t="s">
        <v>7723</v>
      </c>
      <c r="P100" s="206" t="str">
        <f>VLOOKUP(A100,'import Bartın-Çankırı-Kastamonu'!A:Q,16,0)</f>
        <v>Geleneksel</v>
      </c>
      <c r="Q100" s="1" t="b">
        <v>0</v>
      </c>
      <c r="R100" s="1"/>
      <c r="S100" s="1"/>
      <c r="T100" s="1"/>
      <c r="V100" s="208"/>
      <c r="W100" s="208"/>
      <c r="X100" s="1"/>
      <c r="Y100" s="1"/>
      <c r="Z100" s="208"/>
      <c r="AA100" s="1"/>
      <c r="AB100" s="208"/>
      <c r="AC100" s="1"/>
      <c r="AD100" s="208"/>
      <c r="AE100" s="1"/>
      <c r="AF100" s="208"/>
      <c r="AG100" s="1"/>
      <c r="AH100" s="208"/>
      <c r="AI100" s="1"/>
      <c r="AJ100" s="1"/>
      <c r="AK100" s="1"/>
      <c r="AL100" s="1"/>
      <c r="AM100" s="1"/>
    </row>
    <row r="101" ht="15.75" customHeight="1">
      <c r="A101" s="211" t="s">
        <v>7724</v>
      </c>
      <c r="B101" s="211" t="s">
        <v>7725</v>
      </c>
      <c r="C101" s="196" t="str">
        <f>VLOOKUP(A101,'import Bartın-Çankırı-Kastamonu'!A:Q,3,0)</f>
        <v>DOĞRU</v>
      </c>
      <c r="D101" s="211" t="s">
        <v>1385</v>
      </c>
      <c r="E101" s="196">
        <f>VLOOKUP(A101,'import Bartın-Çankırı-Kastamonu'!A:Q,5,0)</f>
        <v>72</v>
      </c>
      <c r="F101" s="196">
        <f>VLOOKUP(A101,'import Bartın-Çankırı-Kastamonu'!A:Q,6,0)</f>
        <v>44</v>
      </c>
      <c r="G101" s="196">
        <f>VLOOKUP(A101,'import Bartın-Çankırı-Kastamonu'!A:Q,7,0)</f>
        <v>0</v>
      </c>
      <c r="H101" s="196">
        <f>VLOOKUP(A101,'import Bartın-Çankırı-Kastamonu'!A:Q,8,0)</f>
        <v>33</v>
      </c>
      <c r="I101" s="196">
        <f>VLOOKUP(A101,'import Bartın-Çankırı-Kastamonu'!A:Q,9,0)</f>
        <v>33</v>
      </c>
      <c r="J101" s="205">
        <f>VLOOKUP(A101,'import Bartın-Çankırı-Kastamonu'!A:Q,10,0)</f>
        <v>0</v>
      </c>
      <c r="K101" s="211">
        <v>3.742128989E9</v>
      </c>
      <c r="L101" s="211" t="s">
        <v>7726</v>
      </c>
      <c r="M101" s="211" t="s">
        <v>1350</v>
      </c>
      <c r="N101" s="211" t="s">
        <v>3984</v>
      </c>
      <c r="O101" s="211" t="s">
        <v>4043</v>
      </c>
      <c r="P101" s="206" t="str">
        <f>VLOOKUP(A101,'import Bartın-Çankırı-Kastamonu'!A:Q,16,0)</f>
        <v>Geleneksel</v>
      </c>
      <c r="Q101" s="1" t="b">
        <v>0</v>
      </c>
      <c r="R101" s="1"/>
      <c r="S101" s="1"/>
      <c r="T101" s="1"/>
      <c r="V101" s="208"/>
      <c r="W101" s="208"/>
      <c r="X101" s="1"/>
      <c r="Y101" s="1"/>
      <c r="Z101" s="208"/>
      <c r="AA101" s="1"/>
      <c r="AB101" s="208"/>
      <c r="AC101" s="1"/>
      <c r="AD101" s="208"/>
      <c r="AE101" s="1"/>
      <c r="AF101" s="208"/>
      <c r="AG101" s="1"/>
      <c r="AH101" s="208"/>
      <c r="AI101" s="1"/>
      <c r="AJ101" s="1"/>
      <c r="AK101" s="1"/>
      <c r="AL101" s="1"/>
      <c r="AM101" s="1"/>
    </row>
    <row r="102" ht="15.75" customHeight="1">
      <c r="A102" s="211" t="s">
        <v>7727</v>
      </c>
      <c r="B102" s="211" t="s">
        <v>7728</v>
      </c>
      <c r="C102" s="196" t="str">
        <f>VLOOKUP(A102,'import Bartın-Çankırı-Kastamonu'!A:Q,3,0)</f>
        <v>DOĞRU</v>
      </c>
      <c r="D102" s="211" t="s">
        <v>1356</v>
      </c>
      <c r="E102" s="196">
        <f>VLOOKUP(A102,'import Bartın-Çankırı-Kastamonu'!A:Q,5,0)</f>
        <v>33</v>
      </c>
      <c r="F102" s="196">
        <f>VLOOKUP(A102,'import Bartın-Çankırı-Kastamonu'!A:Q,6,0)</f>
        <v>29</v>
      </c>
      <c r="G102" s="196">
        <f>VLOOKUP(A102,'import Bartın-Çankırı-Kastamonu'!A:Q,7,0)</f>
        <v>0</v>
      </c>
      <c r="H102" s="196">
        <f>VLOOKUP(A102,'import Bartın-Çankırı-Kastamonu'!A:Q,8,0)</f>
        <v>53</v>
      </c>
      <c r="I102" s="196">
        <f>VLOOKUP(A102,'import Bartın-Çankırı-Kastamonu'!A:Q,9,0)</f>
        <v>53</v>
      </c>
      <c r="J102" s="205">
        <f>VLOOKUP(A102,'import Bartın-Çankırı-Kastamonu'!A:Q,10,0)</f>
        <v>0</v>
      </c>
      <c r="K102" s="211">
        <v>3.743101414E9</v>
      </c>
      <c r="L102" s="211" t="s">
        <v>7729</v>
      </c>
      <c r="M102" s="211" t="s">
        <v>1350</v>
      </c>
      <c r="N102" s="211" t="s">
        <v>7542</v>
      </c>
      <c r="O102" s="211" t="s">
        <v>7730</v>
      </c>
      <c r="P102" s="206" t="str">
        <f>VLOOKUP(A102,'import Bartın-Çankırı-Kastamonu'!A:Q,16,0)</f>
        <v>Geleneksel</v>
      </c>
      <c r="Q102" s="1" t="b">
        <v>0</v>
      </c>
      <c r="R102" s="1"/>
      <c r="S102" s="1"/>
      <c r="T102" s="1"/>
      <c r="U102" s="1" t="s">
        <v>7731</v>
      </c>
      <c r="V102" s="208"/>
      <c r="W102" s="208"/>
      <c r="X102" s="1"/>
      <c r="Y102" s="1" t="s">
        <v>1353</v>
      </c>
      <c r="Z102" s="208">
        <v>44670.0</v>
      </c>
      <c r="AA102" s="1"/>
      <c r="AB102" s="208"/>
      <c r="AC102" s="1"/>
      <c r="AD102" s="208"/>
      <c r="AE102" s="1"/>
      <c r="AF102" s="208"/>
      <c r="AG102" s="1"/>
      <c r="AH102" s="208"/>
      <c r="AI102" s="1" t="s">
        <v>404</v>
      </c>
      <c r="AJ102" s="1"/>
      <c r="AK102" s="1"/>
      <c r="AL102" s="1"/>
      <c r="AM102" s="1"/>
    </row>
    <row r="103" ht="15.75" customHeight="1">
      <c r="A103" s="211" t="s">
        <v>7732</v>
      </c>
      <c r="B103" s="211" t="s">
        <v>7733</v>
      </c>
      <c r="C103" s="196" t="str">
        <f>VLOOKUP(A103,'import Bartın-Çankırı-Kastamonu'!A:Q,3,0)</f>
        <v>DOĞRU</v>
      </c>
      <c r="D103" s="211" t="s">
        <v>1356</v>
      </c>
      <c r="E103" s="196">
        <f>VLOOKUP(A103,'import Bartın-Çankırı-Kastamonu'!A:Q,5,0)</f>
        <v>101</v>
      </c>
      <c r="F103" s="196">
        <f>VLOOKUP(A103,'import Bartın-Çankırı-Kastamonu'!A:Q,6,0)</f>
        <v>21</v>
      </c>
      <c r="G103" s="196">
        <f>VLOOKUP(A103,'import Bartın-Çankırı-Kastamonu'!A:Q,7,0)</f>
        <v>0</v>
      </c>
      <c r="H103" s="196">
        <f>VLOOKUP(A103,'import Bartın-Çankırı-Kastamonu'!A:Q,8,0)</f>
        <v>24</v>
      </c>
      <c r="I103" s="196">
        <f>VLOOKUP(A103,'import Bartın-Çankırı-Kastamonu'!A:Q,9,0)</f>
        <v>24</v>
      </c>
      <c r="J103" s="205">
        <f>VLOOKUP(A103,'import Bartın-Çankırı-Kastamonu'!A:Q,10,0)</f>
        <v>0</v>
      </c>
      <c r="K103" s="211">
        <v>5.412583232E9</v>
      </c>
      <c r="L103" s="211" t="s">
        <v>7734</v>
      </c>
      <c r="M103" s="211" t="s">
        <v>1350</v>
      </c>
      <c r="N103" s="211" t="s">
        <v>1408</v>
      </c>
      <c r="O103" s="211" t="s">
        <v>7735</v>
      </c>
      <c r="P103" s="206" t="str">
        <f>VLOOKUP(A103,'import Bartın-Çankırı-Kastamonu'!A:Q,16,0)</f>
        <v>Geleneksel</v>
      </c>
      <c r="Q103" s="1" t="b">
        <v>0</v>
      </c>
      <c r="R103" s="1"/>
      <c r="S103" s="1"/>
      <c r="T103" s="1"/>
      <c r="V103" s="208"/>
      <c r="W103" s="208"/>
      <c r="X103" s="1"/>
      <c r="Y103" s="1"/>
      <c r="Z103" s="208"/>
      <c r="AA103" s="1"/>
      <c r="AB103" s="208"/>
      <c r="AC103" s="1"/>
      <c r="AD103" s="208"/>
      <c r="AE103" s="1"/>
      <c r="AF103" s="208"/>
      <c r="AG103" s="1"/>
      <c r="AH103" s="208"/>
      <c r="AI103" s="1"/>
      <c r="AJ103" s="1"/>
      <c r="AK103" s="1"/>
      <c r="AL103" s="1"/>
      <c r="AM103" s="1"/>
    </row>
    <row r="104" ht="15.75" customHeight="1">
      <c r="A104" s="211" t="s">
        <v>7736</v>
      </c>
      <c r="B104" s="211" t="s">
        <v>7737</v>
      </c>
      <c r="C104" s="196" t="str">
        <f>VLOOKUP(A104,'import Bartın-Çankırı-Kastamonu'!A:Q,3,0)</f>
        <v>DOĞRU</v>
      </c>
      <c r="D104" s="211" t="s">
        <v>1378</v>
      </c>
      <c r="E104" s="196" t="str">
        <f>VLOOKUP(A104,'import Bartın-Çankırı-Kastamonu'!A:Q,5,0)</f>
        <v/>
      </c>
      <c r="F104" s="196" t="str">
        <f>VLOOKUP(A104,'import Bartın-Çankırı-Kastamonu'!A:Q,6,0)</f>
        <v/>
      </c>
      <c r="G104" s="196">
        <f>VLOOKUP(A104,'import Bartın-Çankırı-Kastamonu'!A:Q,7,0)</f>
        <v>0</v>
      </c>
      <c r="H104" s="196">
        <f>VLOOKUP(A104,'import Bartın-Çankırı-Kastamonu'!A:Q,8,0)</f>
        <v>12</v>
      </c>
      <c r="I104" s="196">
        <f>VLOOKUP(A104,'import Bartın-Çankırı-Kastamonu'!A:Q,9,0)</f>
        <v>12</v>
      </c>
      <c r="J104" s="205">
        <f>VLOOKUP(A104,'import Bartın-Çankırı-Kastamonu'!A:Q,10,0)</f>
        <v>0</v>
      </c>
      <c r="K104" s="211">
        <v>3.742156314E9</v>
      </c>
      <c r="L104" s="211" t="s">
        <v>7738</v>
      </c>
      <c r="M104" s="211" t="s">
        <v>1350</v>
      </c>
      <c r="N104" s="211" t="s">
        <v>7363</v>
      </c>
      <c r="O104" s="211" t="s">
        <v>7739</v>
      </c>
      <c r="P104" s="206" t="str">
        <f>VLOOKUP(A104,'import Bartın-Çankırı-Kastamonu'!A:Q,16,0)</f>
        <v>Geleneksel</v>
      </c>
      <c r="Q104" s="1" t="b">
        <v>0</v>
      </c>
      <c r="R104" s="1"/>
      <c r="S104" s="1"/>
      <c r="T104" s="1"/>
      <c r="V104" s="208"/>
      <c r="W104" s="208"/>
      <c r="X104" s="1"/>
      <c r="Y104" s="1"/>
      <c r="Z104" s="208"/>
      <c r="AA104" s="1"/>
      <c r="AB104" s="208"/>
      <c r="AC104" s="1"/>
      <c r="AD104" s="208"/>
      <c r="AE104" s="1"/>
      <c r="AF104" s="208"/>
      <c r="AG104" s="1"/>
      <c r="AH104" s="208"/>
      <c r="AI104" s="1"/>
      <c r="AJ104" s="1"/>
      <c r="AK104" s="1"/>
      <c r="AL104" s="1"/>
      <c r="AM104" s="1"/>
    </row>
    <row r="105" ht="15.75" customHeight="1">
      <c r="A105" s="211" t="s">
        <v>7740</v>
      </c>
      <c r="B105" s="211" t="s">
        <v>7741</v>
      </c>
      <c r="C105" s="196" t="str">
        <f>VLOOKUP(A105,'import Bartın-Çankırı-Kastamonu'!A:Q,3,0)</f>
        <v>DOĞRU</v>
      </c>
      <c r="D105" s="211" t="s">
        <v>1370</v>
      </c>
      <c r="E105" s="196">
        <f>VLOOKUP(A105,'import Bartın-Çankırı-Kastamonu'!A:Q,5,0)</f>
        <v>6</v>
      </c>
      <c r="F105" s="196">
        <f>VLOOKUP(A105,'import Bartın-Çankırı-Kastamonu'!A:Q,6,0)</f>
        <v>6</v>
      </c>
      <c r="G105" s="196">
        <f>VLOOKUP(A105,'import Bartın-Çankırı-Kastamonu'!A:Q,7,0)</f>
        <v>0</v>
      </c>
      <c r="H105" s="196">
        <f>VLOOKUP(A105,'import Bartın-Çankırı-Kastamonu'!A:Q,8,0)</f>
        <v>19</v>
      </c>
      <c r="I105" s="196">
        <f>VLOOKUP(A105,'import Bartın-Çankırı-Kastamonu'!A:Q,9,0)</f>
        <v>19</v>
      </c>
      <c r="J105" s="205">
        <f>VLOOKUP(A105,'import Bartın-Çankırı-Kastamonu'!A:Q,10,0)</f>
        <v>0</v>
      </c>
      <c r="K105" s="211">
        <v>3.742221072E9</v>
      </c>
      <c r="L105" s="211" t="s">
        <v>7742</v>
      </c>
      <c r="M105" s="211" t="s">
        <v>1350</v>
      </c>
      <c r="N105" s="211" t="s">
        <v>3984</v>
      </c>
      <c r="O105" s="211" t="s">
        <v>7743</v>
      </c>
      <c r="P105" s="206" t="str">
        <f>VLOOKUP(A105,'import Bartın-Çankırı-Kastamonu'!A:Q,16,0)</f>
        <v>Geleneksel</v>
      </c>
      <c r="Q105" s="1" t="b">
        <v>0</v>
      </c>
      <c r="R105" s="1" t="s">
        <v>38</v>
      </c>
      <c r="S105" s="1" t="s">
        <v>66</v>
      </c>
      <c r="T105" s="1" t="s">
        <v>7408</v>
      </c>
      <c r="U105" s="1">
        <v>5.33357169E9</v>
      </c>
      <c r="V105" s="208">
        <v>44670.0</v>
      </c>
      <c r="W105" s="208">
        <v>44672.0</v>
      </c>
      <c r="X105" s="1"/>
      <c r="Y105" s="1" t="s">
        <v>1353</v>
      </c>
      <c r="Z105" s="208">
        <v>44670.0</v>
      </c>
      <c r="AA105" s="1"/>
      <c r="AB105" s="208"/>
      <c r="AC105" s="1"/>
      <c r="AD105" s="208"/>
      <c r="AE105" s="1"/>
      <c r="AF105" s="208"/>
      <c r="AG105" s="1"/>
      <c r="AH105" s="208"/>
      <c r="AI105" s="1" t="s">
        <v>66</v>
      </c>
      <c r="AJ105" s="1"/>
      <c r="AK105" s="1"/>
      <c r="AL105" s="1"/>
      <c r="AM105" s="1"/>
    </row>
    <row r="106" ht="15.75" customHeight="1">
      <c r="A106" s="211" t="s">
        <v>7744</v>
      </c>
      <c r="B106" s="211" t="s">
        <v>7745</v>
      </c>
      <c r="C106" s="196" t="str">
        <f>VLOOKUP(A106,'import Bartın-Çankırı-Kastamonu'!A:Q,3,0)</f>
        <v>DOĞRU</v>
      </c>
      <c r="D106" s="211" t="s">
        <v>1443</v>
      </c>
      <c r="E106" s="196" t="str">
        <f>VLOOKUP(A106,'import Bartın-Çankırı-Kastamonu'!A:Q,5,0)</f>
        <v/>
      </c>
      <c r="F106" s="196" t="str">
        <f>VLOOKUP(A106,'import Bartın-Çankırı-Kastamonu'!A:Q,6,0)</f>
        <v/>
      </c>
      <c r="G106" s="196">
        <f>VLOOKUP(A106,'import Bartın-Çankırı-Kastamonu'!A:Q,7,0)</f>
        <v>0</v>
      </c>
      <c r="H106" s="196">
        <f>VLOOKUP(A106,'import Bartın-Çankırı-Kastamonu'!A:Q,8,0)</f>
        <v>48</v>
      </c>
      <c r="I106" s="196">
        <f>VLOOKUP(A106,'import Bartın-Çankırı-Kastamonu'!A:Q,9,0)</f>
        <v>48</v>
      </c>
      <c r="J106" s="205">
        <f>VLOOKUP(A106,'import Bartın-Çankırı-Kastamonu'!A:Q,10,0)</f>
        <v>0</v>
      </c>
      <c r="K106" s="211">
        <v>3.7421214E9</v>
      </c>
      <c r="L106" s="211" t="s">
        <v>7746</v>
      </c>
      <c r="M106" s="211" t="s">
        <v>1350</v>
      </c>
      <c r="N106" s="211" t="s">
        <v>1408</v>
      </c>
      <c r="O106" s="211" t="s">
        <v>7747</v>
      </c>
      <c r="P106" s="206" t="str">
        <f>VLOOKUP(A106,'import Bartın-Çankırı-Kastamonu'!A:Q,16,0)</f>
        <v>Geleneksel</v>
      </c>
      <c r="Q106" s="1" t="b">
        <v>0</v>
      </c>
      <c r="R106" s="1"/>
      <c r="S106" s="1"/>
      <c r="T106" s="1"/>
      <c r="V106" s="208"/>
      <c r="W106" s="208"/>
      <c r="X106" s="1"/>
      <c r="Y106" s="1"/>
      <c r="Z106" s="208"/>
      <c r="AA106" s="1"/>
      <c r="AB106" s="208"/>
      <c r="AC106" s="1"/>
      <c r="AD106" s="208"/>
      <c r="AE106" s="1"/>
      <c r="AF106" s="208"/>
      <c r="AG106" s="1"/>
      <c r="AH106" s="208"/>
      <c r="AI106" s="1"/>
      <c r="AJ106" s="1"/>
      <c r="AK106" s="1"/>
      <c r="AL106" s="1"/>
      <c r="AM106" s="1"/>
    </row>
    <row r="107" ht="15.75" customHeight="1">
      <c r="A107" s="196" t="s">
        <v>7748</v>
      </c>
      <c r="B107" s="196" t="s">
        <v>7749</v>
      </c>
      <c r="C107" s="196" t="str">
        <f>VLOOKUP(A107,'import Bartın-Çankırı-Kastamonu'!A:Q,3,0)</f>
        <v>DOĞRU</v>
      </c>
      <c r="D107" s="196" t="s">
        <v>1832</v>
      </c>
      <c r="E107" s="196">
        <f>VLOOKUP(A107,'import Bartın-Çankırı-Kastamonu'!A:Q,5,0)</f>
        <v>2</v>
      </c>
      <c r="F107" s="196" t="str">
        <f>VLOOKUP(A107,'import Bartın-Çankırı-Kastamonu'!A:Q,6,0)</f>
        <v/>
      </c>
      <c r="G107" s="196">
        <f>VLOOKUP(A107,'import Bartın-Çankırı-Kastamonu'!A:Q,7,0)</f>
        <v>0</v>
      </c>
      <c r="H107" s="196">
        <f>VLOOKUP(A107,'import Bartın-Çankırı-Kastamonu'!A:Q,8,0)</f>
        <v>31</v>
      </c>
      <c r="I107" s="196">
        <f>VLOOKUP(A107,'import Bartın-Çankırı-Kastamonu'!A:Q,9,0)</f>
        <v>31</v>
      </c>
      <c r="J107" s="205">
        <f>VLOOKUP(A107,'import Bartın-Çankırı-Kastamonu'!A:Q,10,0)</f>
        <v>0</v>
      </c>
      <c r="K107" s="196">
        <v>5.442539938E9</v>
      </c>
      <c r="L107" s="196" t="s">
        <v>7750</v>
      </c>
      <c r="M107" s="196" t="s">
        <v>1350</v>
      </c>
      <c r="N107" s="196" t="s">
        <v>4267</v>
      </c>
      <c r="O107" s="196" t="s">
        <v>7751</v>
      </c>
      <c r="P107" s="206" t="str">
        <f>VLOOKUP(A107,'import Bartın-Çankırı-Kastamonu'!A:Q,16,0)</f>
        <v>Geleneksel</v>
      </c>
      <c r="Q107" s="1" t="b">
        <v>0</v>
      </c>
      <c r="R107" s="1"/>
      <c r="S107" s="1"/>
      <c r="T107" s="29"/>
      <c r="V107" s="208"/>
      <c r="W107" s="208"/>
      <c r="X107" s="1"/>
      <c r="Y107" s="1"/>
      <c r="Z107" s="208"/>
      <c r="AA107" s="1"/>
      <c r="AB107" s="208"/>
      <c r="AC107" s="1"/>
      <c r="AD107" s="208"/>
      <c r="AE107" s="1"/>
      <c r="AF107" s="208"/>
      <c r="AG107" s="1"/>
      <c r="AH107" s="208"/>
      <c r="AI107" s="1"/>
      <c r="AJ107" s="1"/>
      <c r="AK107" s="1"/>
      <c r="AL107" s="1"/>
      <c r="AM107" s="1"/>
    </row>
    <row r="108" ht="15.75" customHeight="1">
      <c r="A108" s="211" t="s">
        <v>7752</v>
      </c>
      <c r="B108" s="211" t="s">
        <v>7753</v>
      </c>
      <c r="C108" s="196" t="str">
        <f>VLOOKUP(A108,'import Bartın-Çankırı-Kastamonu'!A:Q,3,0)</f>
        <v>DOĞRU</v>
      </c>
      <c r="D108" s="211" t="s">
        <v>1597</v>
      </c>
      <c r="E108" s="196">
        <f>VLOOKUP(A108,'import Bartın-Çankırı-Kastamonu'!A:Q,5,0)</f>
        <v>7</v>
      </c>
      <c r="F108" s="196">
        <f>VLOOKUP(A108,'import Bartın-Çankırı-Kastamonu'!A:Q,6,0)</f>
        <v>7</v>
      </c>
      <c r="G108" s="196">
        <f>VLOOKUP(A108,'import Bartın-Çankırı-Kastamonu'!A:Q,7,0)</f>
        <v>0</v>
      </c>
      <c r="H108" s="196">
        <f>VLOOKUP(A108,'import Bartın-Çankırı-Kastamonu'!A:Q,8,0)</f>
        <v>30</v>
      </c>
      <c r="I108" s="196">
        <f>VLOOKUP(A108,'import Bartın-Çankırı-Kastamonu'!A:Q,9,0)</f>
        <v>30</v>
      </c>
      <c r="J108" s="205">
        <f>VLOOKUP(A108,'import Bartın-Çankırı-Kastamonu'!A:Q,10,0)</f>
        <v>0</v>
      </c>
      <c r="K108" s="211">
        <v>5.364570414E9</v>
      </c>
      <c r="L108" s="211" t="s">
        <v>7696</v>
      </c>
      <c r="M108" s="211" t="s">
        <v>1350</v>
      </c>
      <c r="N108" s="211" t="s">
        <v>7443</v>
      </c>
      <c r="O108" s="211" t="s">
        <v>7697</v>
      </c>
      <c r="P108" s="206" t="str">
        <f>VLOOKUP(A108,'import Bartın-Çankırı-Kastamonu'!A:Q,16,0)</f>
        <v>Geleneksel</v>
      </c>
      <c r="Q108" s="1" t="b">
        <v>0</v>
      </c>
      <c r="R108" s="1"/>
      <c r="S108" s="1"/>
      <c r="T108" s="1"/>
      <c r="V108" s="208"/>
      <c r="W108" s="208"/>
      <c r="X108" s="1"/>
      <c r="Y108" s="1"/>
      <c r="Z108" s="208"/>
      <c r="AA108" s="1"/>
      <c r="AB108" s="208"/>
      <c r="AC108" s="1"/>
      <c r="AD108" s="208"/>
      <c r="AE108" s="1"/>
      <c r="AF108" s="208"/>
      <c r="AG108" s="1"/>
      <c r="AH108" s="208"/>
      <c r="AI108" s="1"/>
      <c r="AJ108" s="1"/>
      <c r="AK108" s="1"/>
      <c r="AL108" s="1"/>
      <c r="AM108" s="1"/>
    </row>
    <row r="109" ht="15.75" customHeight="1">
      <c r="A109" s="211" t="s">
        <v>7754</v>
      </c>
      <c r="B109" s="211" t="s">
        <v>7755</v>
      </c>
      <c r="C109" s="196" t="str">
        <f>VLOOKUP(A109,'import Bartın-Çankırı-Kastamonu'!A:Q,3,0)</f>
        <v>DOĞRU</v>
      </c>
      <c r="D109" s="211" t="s">
        <v>1378</v>
      </c>
      <c r="E109" s="196">
        <f>VLOOKUP(A109,'import Bartın-Çankırı-Kastamonu'!A:Q,5,0)</f>
        <v>2</v>
      </c>
      <c r="F109" s="196">
        <f>VLOOKUP(A109,'import Bartın-Çankırı-Kastamonu'!A:Q,6,0)</f>
        <v>2</v>
      </c>
      <c r="G109" s="196">
        <f>VLOOKUP(A109,'import Bartın-Çankırı-Kastamonu'!A:Q,7,0)</f>
        <v>0</v>
      </c>
      <c r="H109" s="196">
        <f>VLOOKUP(A109,'import Bartın-Çankırı-Kastamonu'!A:Q,8,0)</f>
        <v>24</v>
      </c>
      <c r="I109" s="196">
        <f>VLOOKUP(A109,'import Bartın-Çankırı-Kastamonu'!A:Q,9,0)</f>
        <v>24</v>
      </c>
      <c r="J109" s="205">
        <f>VLOOKUP(A109,'import Bartın-Çankırı-Kastamonu'!A:Q,10,0)</f>
        <v>0</v>
      </c>
      <c r="K109" s="211">
        <v>3.742104444E9</v>
      </c>
      <c r="L109" s="211" t="s">
        <v>7756</v>
      </c>
      <c r="M109" s="211" t="s">
        <v>1350</v>
      </c>
      <c r="N109" s="211" t="s">
        <v>3984</v>
      </c>
      <c r="O109" s="211" t="s">
        <v>7757</v>
      </c>
      <c r="P109" s="206" t="str">
        <f>VLOOKUP(A109,'import Bartın-Çankırı-Kastamonu'!A:Q,16,0)</f>
        <v>Geleneksel</v>
      </c>
      <c r="Q109" s="1" t="b">
        <v>0</v>
      </c>
      <c r="R109" s="1"/>
      <c r="S109" s="1"/>
      <c r="T109" s="1"/>
      <c r="V109" s="208"/>
      <c r="W109" s="208"/>
      <c r="X109" s="1"/>
      <c r="Y109" s="1"/>
      <c r="Z109" s="208"/>
      <c r="AA109" s="1"/>
      <c r="AB109" s="208"/>
      <c r="AC109" s="1"/>
      <c r="AD109" s="208"/>
      <c r="AE109" s="1"/>
      <c r="AF109" s="208"/>
      <c r="AG109" s="1"/>
      <c r="AH109" s="208"/>
      <c r="AI109" s="1"/>
      <c r="AJ109" s="1"/>
      <c r="AK109" s="1"/>
      <c r="AL109" s="1"/>
      <c r="AM109" s="1"/>
    </row>
    <row r="110" ht="15.75" customHeight="1">
      <c r="A110" s="211" t="s">
        <v>7758</v>
      </c>
      <c r="B110" s="211" t="s">
        <v>7759</v>
      </c>
      <c r="C110" s="196" t="str">
        <f>VLOOKUP(A110,'import Bartın-Çankırı-Kastamonu'!A:Q,3,0)</f>
        <v>DOĞRU</v>
      </c>
      <c r="D110" s="211" t="s">
        <v>1385</v>
      </c>
      <c r="E110" s="196">
        <f>VLOOKUP(A110,'import Bartın-Çankırı-Kastamonu'!A:Q,5,0)</f>
        <v>4</v>
      </c>
      <c r="F110" s="196">
        <f>VLOOKUP(A110,'import Bartın-Çankırı-Kastamonu'!A:Q,6,0)</f>
        <v>1</v>
      </c>
      <c r="G110" s="196">
        <f>VLOOKUP(A110,'import Bartın-Çankırı-Kastamonu'!A:Q,7,0)</f>
        <v>0</v>
      </c>
      <c r="H110" s="196">
        <f>VLOOKUP(A110,'import Bartın-Çankırı-Kastamonu'!A:Q,8,0)</f>
        <v>15</v>
      </c>
      <c r="I110" s="196">
        <f>VLOOKUP(A110,'import Bartın-Çankırı-Kastamonu'!A:Q,9,0)</f>
        <v>15</v>
      </c>
      <c r="J110" s="205">
        <f>VLOOKUP(A110,'import Bartın-Çankırı-Kastamonu'!A:Q,10,0)</f>
        <v>0</v>
      </c>
      <c r="K110" s="211">
        <v>3.742220044E9</v>
      </c>
      <c r="L110" s="211" t="s">
        <v>7760</v>
      </c>
      <c r="M110" s="211" t="s">
        <v>1350</v>
      </c>
      <c r="N110" s="211" t="s">
        <v>7471</v>
      </c>
      <c r="O110" s="211" t="s">
        <v>7761</v>
      </c>
      <c r="P110" s="206" t="str">
        <f>VLOOKUP(A110,'import Bartın-Çankırı-Kastamonu'!A:Q,16,0)</f>
        <v>Geleneksel</v>
      </c>
      <c r="Q110" s="1" t="b">
        <v>0</v>
      </c>
      <c r="R110" s="1"/>
      <c r="S110" s="1"/>
      <c r="T110" s="1"/>
      <c r="V110" s="208"/>
      <c r="W110" s="208"/>
      <c r="X110" s="1"/>
      <c r="Y110" s="1"/>
      <c r="Z110" s="208"/>
      <c r="AA110" s="1"/>
      <c r="AB110" s="208"/>
      <c r="AC110" s="1"/>
      <c r="AD110" s="208"/>
      <c r="AE110" s="1"/>
      <c r="AF110" s="208"/>
      <c r="AG110" s="1"/>
      <c r="AH110" s="208"/>
      <c r="AI110" s="1"/>
      <c r="AJ110" s="1"/>
      <c r="AK110" s="1"/>
      <c r="AL110" s="1"/>
      <c r="AM110" s="1"/>
    </row>
    <row r="111" ht="15.75" customHeight="1">
      <c r="A111" s="211" t="s">
        <v>7762</v>
      </c>
      <c r="B111" s="211" t="s">
        <v>7763</v>
      </c>
      <c r="C111" s="196" t="str">
        <f>VLOOKUP(A111,'import Bartın-Çankırı-Kastamonu'!A:Q,3,0)</f>
        <v>DOĞRU</v>
      </c>
      <c r="D111" s="211" t="s">
        <v>1370</v>
      </c>
      <c r="E111" s="196">
        <f>VLOOKUP(A111,'import Bartın-Çankırı-Kastamonu'!A:Q,5,0)</f>
        <v>100</v>
      </c>
      <c r="F111" s="196">
        <f>VLOOKUP(A111,'import Bartın-Çankırı-Kastamonu'!A:Q,6,0)</f>
        <v>43</v>
      </c>
      <c r="G111" s="196">
        <f>VLOOKUP(A111,'import Bartın-Çankırı-Kastamonu'!A:Q,7,0)</f>
        <v>0</v>
      </c>
      <c r="H111" s="196">
        <f>VLOOKUP(A111,'import Bartın-Çankırı-Kastamonu'!A:Q,8,0)</f>
        <v>28</v>
      </c>
      <c r="I111" s="196">
        <f>VLOOKUP(A111,'import Bartın-Çankırı-Kastamonu'!A:Q,9,0)</f>
        <v>28</v>
      </c>
      <c r="J111" s="205">
        <f>VLOOKUP(A111,'import Bartın-Çankırı-Kastamonu'!A:Q,10,0)</f>
        <v>0</v>
      </c>
      <c r="K111" s="211">
        <v>3.742200666E9</v>
      </c>
      <c r="L111" s="211" t="s">
        <v>7764</v>
      </c>
      <c r="M111" s="211" t="s">
        <v>1350</v>
      </c>
      <c r="N111" s="211" t="s">
        <v>3984</v>
      </c>
      <c r="O111" s="211" t="s">
        <v>7765</v>
      </c>
      <c r="P111" s="206" t="str">
        <f>VLOOKUP(A111,'import Bartın-Çankırı-Kastamonu'!A:Q,16,0)</f>
        <v>Geleneksel</v>
      </c>
      <c r="Q111" s="1" t="b">
        <v>0</v>
      </c>
      <c r="R111" s="1"/>
      <c r="S111" s="1"/>
      <c r="T111" s="1"/>
      <c r="V111" s="208"/>
      <c r="W111" s="208"/>
      <c r="X111" s="1"/>
      <c r="Y111" s="1"/>
      <c r="Z111" s="208"/>
      <c r="AA111" s="1"/>
      <c r="AB111" s="208"/>
      <c r="AC111" s="1"/>
      <c r="AD111" s="208"/>
      <c r="AE111" s="1"/>
      <c r="AF111" s="208"/>
      <c r="AG111" s="1"/>
      <c r="AH111" s="208"/>
      <c r="AI111" s="1"/>
      <c r="AJ111" s="1"/>
      <c r="AK111" s="1"/>
      <c r="AL111" s="1"/>
      <c r="AM111" s="1"/>
    </row>
    <row r="112" ht="15.75" customHeight="1">
      <c r="A112" s="211" t="s">
        <v>7766</v>
      </c>
      <c r="B112" s="211" t="s">
        <v>7767</v>
      </c>
      <c r="C112" s="196" t="str">
        <f>VLOOKUP(A112,'import Bartın-Çankırı-Kastamonu'!A:Q,3,0)</f>
        <v>DOĞRU</v>
      </c>
      <c r="D112" s="211" t="s">
        <v>1356</v>
      </c>
      <c r="E112" s="196">
        <f>VLOOKUP(A112,'import Bartın-Çankırı-Kastamonu'!A:Q,5,0)</f>
        <v>58</v>
      </c>
      <c r="F112" s="196">
        <f>VLOOKUP(A112,'import Bartın-Çankırı-Kastamonu'!A:Q,6,0)</f>
        <v>50</v>
      </c>
      <c r="G112" s="196">
        <f>VLOOKUP(A112,'import Bartın-Çankırı-Kastamonu'!A:Q,7,0)</f>
        <v>0</v>
      </c>
      <c r="H112" s="196">
        <f>VLOOKUP(A112,'import Bartın-Çankırı-Kastamonu'!A:Q,8,0)</f>
        <v>15</v>
      </c>
      <c r="I112" s="196">
        <f>VLOOKUP(A112,'import Bartın-Çankırı-Kastamonu'!A:Q,9,0)</f>
        <v>15</v>
      </c>
      <c r="J112" s="205">
        <f>VLOOKUP(A112,'import Bartın-Çankırı-Kastamonu'!A:Q,10,0)</f>
        <v>0</v>
      </c>
      <c r="K112" s="211">
        <v>3.742200022E9</v>
      </c>
      <c r="L112" s="211" t="s">
        <v>7768</v>
      </c>
      <c r="M112" s="211" t="s">
        <v>1350</v>
      </c>
      <c r="N112" s="211" t="s">
        <v>7363</v>
      </c>
      <c r="O112" s="211" t="s">
        <v>7769</v>
      </c>
      <c r="P112" s="206" t="str">
        <f>VLOOKUP(A112,'import Bartın-Çankırı-Kastamonu'!A:Q,16,0)</f>
        <v>Geleneksel</v>
      </c>
      <c r="Q112" s="1" t="b">
        <v>0</v>
      </c>
      <c r="R112" s="1"/>
      <c r="S112" s="1"/>
      <c r="T112" s="1"/>
      <c r="U112" s="1" t="s">
        <v>7426</v>
      </c>
      <c r="V112" s="208"/>
      <c r="W112" s="208"/>
      <c r="X112" s="1"/>
      <c r="Y112" s="1" t="s">
        <v>43</v>
      </c>
      <c r="Z112" s="208">
        <v>44670.0</v>
      </c>
      <c r="AA112" s="1"/>
      <c r="AB112" s="208"/>
      <c r="AC112" s="1"/>
      <c r="AD112" s="208"/>
      <c r="AE112" s="1"/>
      <c r="AF112" s="208"/>
      <c r="AG112" s="1"/>
      <c r="AH112" s="208"/>
      <c r="AI112" s="1" t="s">
        <v>404</v>
      </c>
      <c r="AJ112" s="1"/>
      <c r="AK112" s="1"/>
      <c r="AL112" s="1"/>
      <c r="AM112" s="1"/>
    </row>
    <row r="113" ht="15.75" customHeight="1">
      <c r="A113" s="211" t="s">
        <v>7770</v>
      </c>
      <c r="B113" s="211" t="s">
        <v>7771</v>
      </c>
      <c r="C113" s="196" t="str">
        <f>VLOOKUP(A113,'import Bartın-Çankırı-Kastamonu'!A:Q,3,0)</f>
        <v>DOĞRU</v>
      </c>
      <c r="D113" s="211" t="s">
        <v>1827</v>
      </c>
      <c r="E113" s="196" t="str">
        <f>VLOOKUP(A113,'import Bartın-Çankırı-Kastamonu'!A:Q,5,0)</f>
        <v/>
      </c>
      <c r="F113" s="196" t="str">
        <f>VLOOKUP(A113,'import Bartın-Çankırı-Kastamonu'!A:Q,6,0)</f>
        <v/>
      </c>
      <c r="G113" s="196">
        <f>VLOOKUP(A113,'import Bartın-Çankırı-Kastamonu'!A:Q,7,0)</f>
        <v>0</v>
      </c>
      <c r="H113" s="196">
        <f>VLOOKUP(A113,'import Bartın-Çankırı-Kastamonu'!A:Q,8,0)</f>
        <v>8</v>
      </c>
      <c r="I113" s="196">
        <f>VLOOKUP(A113,'import Bartın-Çankırı-Kastamonu'!A:Q,9,0)</f>
        <v>8</v>
      </c>
      <c r="J113" s="205">
        <f>VLOOKUP(A113,'import Bartın-Çankırı-Kastamonu'!A:Q,10,0)</f>
        <v>0</v>
      </c>
      <c r="K113" s="211">
        <v>3.742131919E9</v>
      </c>
      <c r="L113" s="211" t="s">
        <v>7772</v>
      </c>
      <c r="M113" s="211" t="s">
        <v>1350</v>
      </c>
      <c r="N113" s="211" t="s">
        <v>3984</v>
      </c>
      <c r="O113" s="211" t="s">
        <v>7773</v>
      </c>
      <c r="P113" s="206" t="str">
        <f>VLOOKUP(A113,'import Bartın-Çankırı-Kastamonu'!A:Q,16,0)</f>
        <v>Geleneksel</v>
      </c>
      <c r="Q113" s="1" t="b">
        <v>0</v>
      </c>
      <c r="R113" s="1"/>
      <c r="S113" s="1"/>
      <c r="T113" s="27"/>
      <c r="V113" s="208"/>
      <c r="W113" s="208"/>
      <c r="X113" s="1"/>
      <c r="Y113" s="1"/>
      <c r="Z113" s="208"/>
      <c r="AA113" s="1"/>
      <c r="AB113" s="208"/>
      <c r="AC113" s="1"/>
      <c r="AD113" s="208"/>
      <c r="AE113" s="1"/>
      <c r="AF113" s="208"/>
      <c r="AG113" s="1"/>
      <c r="AH113" s="208"/>
      <c r="AI113" s="1"/>
      <c r="AJ113" s="1"/>
      <c r="AK113" s="1"/>
      <c r="AL113" s="1"/>
      <c r="AM113" s="1"/>
    </row>
    <row r="114" ht="15.75" customHeight="1">
      <c r="A114" s="196" t="s">
        <v>7774</v>
      </c>
      <c r="B114" s="196" t="s">
        <v>7775</v>
      </c>
      <c r="C114" s="196" t="str">
        <f>VLOOKUP(A114,'import Bartın-Çankırı-Kastamonu'!A:Q,3,0)</f>
        <v>DOĞRU</v>
      </c>
      <c r="D114" s="196" t="s">
        <v>1493</v>
      </c>
      <c r="E114" s="196">
        <f>VLOOKUP(A114,'import Bartın-Çankırı-Kastamonu'!A:Q,5,0)</f>
        <v>229</v>
      </c>
      <c r="F114" s="196">
        <f>VLOOKUP(A114,'import Bartın-Çankırı-Kastamonu'!A:Q,6,0)</f>
        <v>14</v>
      </c>
      <c r="G114" s="196">
        <f>VLOOKUP(A114,'import Bartın-Çankırı-Kastamonu'!A:Q,7,0)</f>
        <v>0</v>
      </c>
      <c r="H114" s="196">
        <f>VLOOKUP(A114,'import Bartın-Çankırı-Kastamonu'!A:Q,8,0)</f>
        <v>22</v>
      </c>
      <c r="I114" s="196">
        <f>VLOOKUP(A114,'import Bartın-Çankırı-Kastamonu'!A:Q,9,0)</f>
        <v>22</v>
      </c>
      <c r="J114" s="205">
        <f>VLOOKUP(A114,'import Bartın-Çankırı-Kastamonu'!A:Q,10,0)</f>
        <v>0</v>
      </c>
      <c r="K114" s="196">
        <v>5.4584914E9</v>
      </c>
      <c r="L114" s="196" t="s">
        <v>7776</v>
      </c>
      <c r="M114" s="196" t="s">
        <v>1350</v>
      </c>
      <c r="N114" s="196" t="s">
        <v>3764</v>
      </c>
      <c r="O114" s="196" t="s">
        <v>7777</v>
      </c>
      <c r="P114" s="206" t="str">
        <f>VLOOKUP(A114,'import Bartın-Çankırı-Kastamonu'!A:Q,16,0)</f>
        <v>Geleneksel</v>
      </c>
      <c r="Q114" s="1" t="b">
        <v>0</v>
      </c>
      <c r="R114" s="1" t="s">
        <v>29</v>
      </c>
      <c r="S114" s="1"/>
      <c r="T114" s="1"/>
      <c r="U114" s="1" t="s">
        <v>7778</v>
      </c>
      <c r="V114" s="208"/>
      <c r="W114" s="208"/>
      <c r="X114" s="1"/>
      <c r="Y114" s="1" t="s">
        <v>1353</v>
      </c>
      <c r="Z114" s="208">
        <v>44596.0</v>
      </c>
      <c r="AA114" s="1"/>
      <c r="AB114" s="208"/>
      <c r="AC114" s="1"/>
      <c r="AD114" s="208"/>
      <c r="AE114" s="1"/>
      <c r="AF114" s="208"/>
      <c r="AG114" s="1"/>
      <c r="AH114" s="208"/>
      <c r="AI114" s="1" t="s">
        <v>404</v>
      </c>
      <c r="AJ114" s="1"/>
      <c r="AK114" s="1"/>
      <c r="AL114" s="1"/>
      <c r="AM114" s="1"/>
    </row>
    <row r="115" ht="15.75" customHeight="1">
      <c r="A115" s="211" t="s">
        <v>7779</v>
      </c>
      <c r="B115" s="211" t="s">
        <v>7780</v>
      </c>
      <c r="C115" s="196" t="str">
        <f>VLOOKUP(A115,'import Bartın-Çankırı-Kastamonu'!A:Q,3,0)</f>
        <v>DOĞRU</v>
      </c>
      <c r="D115" s="211" t="s">
        <v>1385</v>
      </c>
      <c r="E115" s="196">
        <f>VLOOKUP(A115,'import Bartın-Çankırı-Kastamonu'!A:Q,5,0)</f>
        <v>570</v>
      </c>
      <c r="F115" s="196">
        <f>VLOOKUP(A115,'import Bartın-Çankırı-Kastamonu'!A:Q,6,0)</f>
        <v>5</v>
      </c>
      <c r="G115" s="196">
        <f>VLOOKUP(A115,'import Bartın-Çankırı-Kastamonu'!A:Q,7,0)</f>
        <v>0</v>
      </c>
      <c r="H115" s="196">
        <f>VLOOKUP(A115,'import Bartın-Çankırı-Kastamonu'!A:Q,8,0)</f>
        <v>31</v>
      </c>
      <c r="I115" s="196">
        <f>VLOOKUP(A115,'import Bartın-Çankırı-Kastamonu'!A:Q,9,0)</f>
        <v>31</v>
      </c>
      <c r="J115" s="205">
        <f>VLOOKUP(A115,'import Bartın-Çankırı-Kastamonu'!A:Q,10,0)</f>
        <v>0</v>
      </c>
      <c r="K115" s="211">
        <v>5.364460733E9</v>
      </c>
      <c r="L115" s="211" t="s">
        <v>7781</v>
      </c>
      <c r="M115" s="211" t="s">
        <v>1350</v>
      </c>
      <c r="N115" s="211" t="s">
        <v>3984</v>
      </c>
      <c r="O115" s="211" t="s">
        <v>7782</v>
      </c>
      <c r="P115" s="206" t="str">
        <f>VLOOKUP(A115,'import Bartın-Çankırı-Kastamonu'!A:Q,16,0)</f>
        <v>Geleneksel</v>
      </c>
      <c r="Q115" s="1" t="b">
        <v>1</v>
      </c>
      <c r="R115" s="1"/>
      <c r="S115" s="1"/>
      <c r="T115" s="1"/>
      <c r="U115" s="1" t="s">
        <v>7783</v>
      </c>
      <c r="V115" s="208"/>
      <c r="W115" s="208"/>
      <c r="X115" s="1"/>
      <c r="Y115" s="1" t="s">
        <v>1353</v>
      </c>
      <c r="Z115" s="208">
        <v>44670.0</v>
      </c>
      <c r="AA115" s="1"/>
      <c r="AB115" s="208"/>
      <c r="AC115" s="1"/>
      <c r="AD115" s="208"/>
      <c r="AE115" s="1"/>
      <c r="AF115" s="208"/>
      <c r="AG115" s="1"/>
      <c r="AH115" s="208"/>
      <c r="AI115" s="1" t="s">
        <v>66</v>
      </c>
      <c r="AJ115" s="1"/>
      <c r="AK115" s="1"/>
      <c r="AL115" s="1"/>
      <c r="AM115" s="1"/>
    </row>
    <row r="116" ht="15.75" customHeight="1">
      <c r="A116" s="211" t="s">
        <v>7784</v>
      </c>
      <c r="B116" s="211" t="s">
        <v>7785</v>
      </c>
      <c r="C116" s="196" t="str">
        <f>VLOOKUP(A116,'import Bartın-Çankırı-Kastamonu'!A:Q,3,0)</f>
        <v>DOĞRU</v>
      </c>
      <c r="D116" s="211" t="s">
        <v>1356</v>
      </c>
      <c r="E116" s="196">
        <f>VLOOKUP(A116,'import Bartın-Çankırı-Kastamonu'!A:Q,5,0)</f>
        <v>1</v>
      </c>
      <c r="F116" s="196" t="str">
        <f>VLOOKUP(A116,'import Bartın-Çankırı-Kastamonu'!A:Q,6,0)</f>
        <v/>
      </c>
      <c r="G116" s="196">
        <f>VLOOKUP(A116,'import Bartın-Çankırı-Kastamonu'!A:Q,7,0)</f>
        <v>0</v>
      </c>
      <c r="H116" s="196">
        <f>VLOOKUP(A116,'import Bartın-Çankırı-Kastamonu'!A:Q,8,0)</f>
        <v>11</v>
      </c>
      <c r="I116" s="196">
        <f>VLOOKUP(A116,'import Bartın-Çankırı-Kastamonu'!A:Q,9,0)</f>
        <v>11</v>
      </c>
      <c r="J116" s="205">
        <f>VLOOKUP(A116,'import Bartın-Çankırı-Kastamonu'!A:Q,10,0)</f>
        <v>0</v>
      </c>
      <c r="K116" s="211">
        <v>3.742535555E9</v>
      </c>
      <c r="L116" s="211" t="s">
        <v>7786</v>
      </c>
      <c r="M116" s="211" t="s">
        <v>1350</v>
      </c>
      <c r="N116" s="211" t="s">
        <v>7787</v>
      </c>
      <c r="O116" s="211" t="s">
        <v>7788</v>
      </c>
      <c r="P116" s="206" t="str">
        <f>VLOOKUP(A116,'import Bartın-Çankırı-Kastamonu'!A:Q,16,0)</f>
        <v>Geleneksel</v>
      </c>
      <c r="Q116" s="1" t="b">
        <v>0</v>
      </c>
      <c r="R116" s="1"/>
      <c r="S116" s="1"/>
      <c r="T116" s="1"/>
      <c r="V116" s="208"/>
      <c r="W116" s="208"/>
      <c r="X116" s="1"/>
      <c r="Y116" s="1"/>
      <c r="Z116" s="208"/>
      <c r="AA116" s="1"/>
      <c r="AB116" s="208"/>
      <c r="AC116" s="1"/>
      <c r="AD116" s="208"/>
      <c r="AE116" s="1"/>
      <c r="AF116" s="208"/>
      <c r="AG116" s="1"/>
      <c r="AH116" s="208"/>
      <c r="AI116" s="1"/>
      <c r="AJ116" s="1"/>
      <c r="AK116" s="1"/>
      <c r="AL116" s="1"/>
      <c r="AM116" s="1"/>
    </row>
    <row r="117" ht="15.75" customHeight="1">
      <c r="A117" s="211" t="s">
        <v>7789</v>
      </c>
      <c r="B117" s="211" t="s">
        <v>7790</v>
      </c>
      <c r="C117" s="196" t="str">
        <f>VLOOKUP(A117,'import Bartın-Çankırı-Kastamonu'!A:Q,3,0)</f>
        <v>DOĞRU</v>
      </c>
      <c r="D117" s="211" t="s">
        <v>1385</v>
      </c>
      <c r="E117" s="196">
        <f>VLOOKUP(A117,'import Bartın-Çankırı-Kastamonu'!A:Q,5,0)</f>
        <v>49</v>
      </c>
      <c r="F117" s="196">
        <f>VLOOKUP(A117,'import Bartın-Çankırı-Kastamonu'!A:Q,6,0)</f>
        <v>10</v>
      </c>
      <c r="G117" s="196">
        <f>VLOOKUP(A117,'import Bartın-Çankırı-Kastamonu'!A:Q,7,0)</f>
        <v>0</v>
      </c>
      <c r="H117" s="196">
        <f>VLOOKUP(A117,'import Bartın-Çankırı-Kastamonu'!A:Q,8,0)</f>
        <v>20</v>
      </c>
      <c r="I117" s="196">
        <f>VLOOKUP(A117,'import Bartın-Çankırı-Kastamonu'!A:Q,9,0)</f>
        <v>20</v>
      </c>
      <c r="J117" s="205">
        <f>VLOOKUP(A117,'import Bartın-Çankırı-Kastamonu'!A:Q,10,0)</f>
        <v>0</v>
      </c>
      <c r="K117" s="211">
        <v>3.742229393E9</v>
      </c>
      <c r="L117" s="211" t="s">
        <v>7791</v>
      </c>
      <c r="M117" s="211" t="s">
        <v>1350</v>
      </c>
      <c r="N117" s="211" t="s">
        <v>3984</v>
      </c>
      <c r="O117" s="211" t="s">
        <v>4043</v>
      </c>
      <c r="P117" s="206" t="str">
        <f>VLOOKUP(A117,'import Bartın-Çankırı-Kastamonu'!A:Q,16,0)</f>
        <v>Geleneksel</v>
      </c>
      <c r="Q117" s="1" t="b">
        <v>0</v>
      </c>
      <c r="R117" s="1"/>
      <c r="S117" s="1"/>
      <c r="T117" s="1"/>
      <c r="V117" s="208"/>
      <c r="W117" s="208"/>
      <c r="X117" s="1"/>
      <c r="Y117" s="1"/>
      <c r="Z117" s="208"/>
      <c r="AA117" s="1"/>
      <c r="AB117" s="208"/>
      <c r="AC117" s="1"/>
      <c r="AD117" s="208"/>
      <c r="AE117" s="1"/>
      <c r="AF117" s="208"/>
      <c r="AG117" s="1"/>
      <c r="AH117" s="208"/>
      <c r="AI117" s="1"/>
      <c r="AJ117" s="1"/>
      <c r="AK117" s="1"/>
      <c r="AL117" s="1"/>
      <c r="AM117" s="1"/>
    </row>
    <row r="118" ht="15.75" customHeight="1">
      <c r="A118" s="211" t="s">
        <v>7792</v>
      </c>
      <c r="B118" s="211" t="s">
        <v>7793</v>
      </c>
      <c r="C118" s="196" t="str">
        <f>VLOOKUP(A118,'import Bartın-Çankırı-Kastamonu'!A:Q,3,0)</f>
        <v>DOĞRU</v>
      </c>
      <c r="D118" s="211" t="s">
        <v>1370</v>
      </c>
      <c r="E118" s="196">
        <f>VLOOKUP(A118,'import Bartın-Çankırı-Kastamonu'!A:Q,5,0)</f>
        <v>2</v>
      </c>
      <c r="F118" s="196">
        <f>VLOOKUP(A118,'import Bartın-Çankırı-Kastamonu'!A:Q,6,0)</f>
        <v>2</v>
      </c>
      <c r="G118" s="196">
        <f>VLOOKUP(A118,'import Bartın-Çankırı-Kastamonu'!A:Q,7,0)</f>
        <v>0</v>
      </c>
      <c r="H118" s="196">
        <f>VLOOKUP(A118,'import Bartın-Çankırı-Kastamonu'!A:Q,8,0)</f>
        <v>6</v>
      </c>
      <c r="I118" s="196">
        <f>VLOOKUP(A118,'import Bartın-Çankırı-Kastamonu'!A:Q,9,0)</f>
        <v>6</v>
      </c>
      <c r="J118" s="205">
        <f>VLOOKUP(A118,'import Bartın-Çankırı-Kastamonu'!A:Q,10,0)</f>
        <v>0</v>
      </c>
      <c r="K118" s="211">
        <v>3.742103535E9</v>
      </c>
      <c r="L118" s="211" t="s">
        <v>7794</v>
      </c>
      <c r="M118" s="211" t="s">
        <v>1350</v>
      </c>
      <c r="N118" s="211" t="s">
        <v>7363</v>
      </c>
      <c r="O118" s="211" t="s">
        <v>7795</v>
      </c>
      <c r="P118" s="206" t="str">
        <f>VLOOKUP(A118,'import Bartın-Çankırı-Kastamonu'!A:Q,16,0)</f>
        <v>Geleneksel</v>
      </c>
      <c r="Q118" s="1" t="b">
        <v>0</v>
      </c>
      <c r="R118" s="1"/>
      <c r="S118" s="1"/>
      <c r="T118" s="1"/>
      <c r="V118" s="208"/>
      <c r="W118" s="208"/>
      <c r="X118" s="1"/>
      <c r="Y118" s="1"/>
      <c r="Z118" s="208"/>
      <c r="AA118" s="1"/>
      <c r="AB118" s="208"/>
      <c r="AC118" s="1"/>
      <c r="AD118" s="208"/>
      <c r="AE118" s="1"/>
      <c r="AF118" s="208"/>
      <c r="AG118" s="1"/>
      <c r="AH118" s="208"/>
      <c r="AI118" s="1"/>
      <c r="AJ118" s="1"/>
      <c r="AK118" s="1"/>
      <c r="AL118" s="1"/>
      <c r="AM118" s="1"/>
    </row>
    <row r="119" ht="15.75" customHeight="1">
      <c r="A119" s="211" t="s">
        <v>7796</v>
      </c>
      <c r="B119" s="211" t="s">
        <v>7797</v>
      </c>
      <c r="C119" s="196" t="str">
        <f>VLOOKUP(A119,'import Bartın-Çankırı-Kastamonu'!A:Q,3,0)</f>
        <v>DOĞRU</v>
      </c>
      <c r="D119" s="211" t="s">
        <v>1356</v>
      </c>
      <c r="E119" s="196">
        <f>VLOOKUP(A119,'import Bartın-Çankırı-Kastamonu'!A:Q,5,0)</f>
        <v>194</v>
      </c>
      <c r="F119" s="196">
        <f>VLOOKUP(A119,'import Bartın-Çankırı-Kastamonu'!A:Q,6,0)</f>
        <v>86</v>
      </c>
      <c r="G119" s="196">
        <f>VLOOKUP(A119,'import Bartın-Çankırı-Kastamonu'!A:Q,7,0)</f>
        <v>0</v>
      </c>
      <c r="H119" s="196">
        <f>VLOOKUP(A119,'import Bartın-Çankırı-Kastamonu'!A:Q,8,0)</f>
        <v>11</v>
      </c>
      <c r="I119" s="196">
        <f>VLOOKUP(A119,'import Bartın-Çankırı-Kastamonu'!A:Q,9,0)</f>
        <v>11</v>
      </c>
      <c r="J119" s="205">
        <f>VLOOKUP(A119,'import Bartın-Çankırı-Kastamonu'!A:Q,10,0)</f>
        <v>0</v>
      </c>
      <c r="K119" s="211">
        <v>5.514321146E9</v>
      </c>
      <c r="L119" s="211" t="s">
        <v>7798</v>
      </c>
      <c r="M119" s="211" t="s">
        <v>1350</v>
      </c>
      <c r="N119" s="211" t="s">
        <v>3984</v>
      </c>
      <c r="O119" s="211" t="s">
        <v>4043</v>
      </c>
      <c r="P119" s="206" t="str">
        <f>VLOOKUP(A119,'import Bartın-Çankırı-Kastamonu'!A:Q,16,0)</f>
        <v>Geleneksel</v>
      </c>
      <c r="Q119" s="1" t="b">
        <v>0</v>
      </c>
      <c r="R119" s="1" t="s">
        <v>38</v>
      </c>
      <c r="S119" s="1" t="s">
        <v>404</v>
      </c>
      <c r="T119" s="1"/>
      <c r="U119" s="1" t="s">
        <v>7799</v>
      </c>
      <c r="V119" s="208">
        <v>44670.0</v>
      </c>
      <c r="W119" s="208">
        <v>44672.0</v>
      </c>
      <c r="X119" s="1"/>
      <c r="Y119" s="1" t="s">
        <v>1353</v>
      </c>
      <c r="Z119" s="208">
        <v>44670.0</v>
      </c>
      <c r="AA119" s="1"/>
      <c r="AB119" s="208"/>
      <c r="AC119" s="1"/>
      <c r="AD119" s="208"/>
      <c r="AE119" s="1"/>
      <c r="AF119" s="208"/>
      <c r="AG119" s="1"/>
      <c r="AH119" s="208"/>
      <c r="AI119" s="1" t="s">
        <v>404</v>
      </c>
      <c r="AJ119" s="1"/>
      <c r="AK119" s="1"/>
      <c r="AL119" s="1"/>
      <c r="AM119" s="1"/>
    </row>
    <row r="120" ht="15.75" customHeight="1">
      <c r="A120" s="196" t="s">
        <v>7800</v>
      </c>
      <c r="B120" s="196" t="s">
        <v>7801</v>
      </c>
      <c r="C120" s="196" t="str">
        <f>VLOOKUP(A120,'import Bartın-Çankırı-Kastamonu'!A:Q,3,0)</f>
        <v>YANLIŞ</v>
      </c>
      <c r="D120" s="196" t="s">
        <v>1597</v>
      </c>
      <c r="E120" s="196">
        <f>VLOOKUP(A120,'import Bartın-Çankırı-Kastamonu'!A:Q,5,0)</f>
        <v>126</v>
      </c>
      <c r="F120" s="196" t="str">
        <f>VLOOKUP(A120,'import Bartın-Çankırı-Kastamonu'!A:Q,6,0)</f>
        <v/>
      </c>
      <c r="G120" s="196">
        <f>VLOOKUP(A120,'import Bartın-Çankırı-Kastamonu'!A:Q,7,0)</f>
        <v>0</v>
      </c>
      <c r="H120" s="196">
        <f>VLOOKUP(A120,'import Bartın-Çankırı-Kastamonu'!A:Q,8,0)</f>
        <v>51</v>
      </c>
      <c r="I120" s="196">
        <f>VLOOKUP(A120,'import Bartın-Çankırı-Kastamonu'!A:Q,9,0)</f>
        <v>51</v>
      </c>
      <c r="J120" s="205">
        <f>VLOOKUP(A120,'import Bartın-Çankırı-Kastamonu'!A:Q,10,0)</f>
        <v>0</v>
      </c>
      <c r="K120" s="196">
        <v>5.340390249E9</v>
      </c>
      <c r="L120" s="196" t="s">
        <v>7802</v>
      </c>
      <c r="M120" s="196" t="s">
        <v>1350</v>
      </c>
      <c r="N120" s="196" t="s">
        <v>4217</v>
      </c>
      <c r="O120" s="196" t="s">
        <v>7803</v>
      </c>
      <c r="P120" s="206" t="str">
        <f>VLOOKUP(A120,'import Bartın-Çankırı-Kastamonu'!A:Q,16,0)</f>
        <v>Geleneksel</v>
      </c>
      <c r="Q120" s="1" t="b">
        <v>0</v>
      </c>
      <c r="R120" s="1"/>
      <c r="S120" s="1"/>
      <c r="T120" s="207"/>
      <c r="V120" s="208"/>
      <c r="W120" s="208"/>
      <c r="X120" s="1"/>
      <c r="Y120" s="1"/>
      <c r="Z120" s="208"/>
      <c r="AA120" s="1"/>
      <c r="AB120" s="208"/>
      <c r="AC120" s="1"/>
      <c r="AD120" s="208"/>
      <c r="AE120" s="1"/>
      <c r="AF120" s="208"/>
      <c r="AG120" s="1"/>
      <c r="AH120" s="208"/>
      <c r="AI120" s="1"/>
      <c r="AJ120" s="1"/>
      <c r="AK120" s="1"/>
      <c r="AL120" s="1"/>
      <c r="AM120" s="1"/>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5AFC9D1-54E4-4E75-906B-5B1A1154F9A6}" filter="1" showAutoFilter="1">
      <autoFilter ref="$A$1:$W$28"/>
      <extLst>
        <ext uri="GoogleSheetsCustomDataVersion1">
          <go:sheetsCustomData xmlns:go="http://customooxmlschemas.google.com/" filterViewId="1383181025"/>
        </ext>
      </extLst>
    </customSheetView>
    <customSheetView guid="{065C6842-6D87-4E0A-82DC-3CF83A417642}" filter="1" showAutoFilter="1">
      <autoFilter ref="$A$1:$AM$120">
        <filterColumn colId="17">
          <filters blank="1">
            <filter val="Devir"/>
          </filters>
        </filterColumn>
        <filterColumn colId="20">
          <filters blank="1">
            <filter val="15 inden sonra arayın dedi kapattı"/>
            <filter val="saadettin bey 5326122698"/>
            <filter val="albay sokak no 12"/>
            <filter val="3 hafta sonra aranılcak"/>
            <filter val="grek duymuoruz dedı"/>
            <filter val="5333571690"/>
            <filter val="işletme devrolmuş"/>
            <filter val="haftaya tekrar arancak"/>
            <filter val="3742124242// paneli açılmamış"/>
            <filter val="açmadı"/>
            <filter val="tek calısıyorum cekım ıstemıoruz dedı"/>
            <filter val="yetkili yok"/>
            <filter val="5019071414"/>
            <filter val="sürekli joker indirimi uyguluyor getir kendi kafasına göre dedi"/>
            <filter val="getirin bize 10bin tl borcu var önce onu ödesinler deddi"/>
            <filter val="bizim merkez eskişehir de orayı arayıp görüşmeniz gerekiyor"/>
            <filter val="esra hanım ile görüşüldü"/>
            <filter val="ali rıza bey"/>
            <filter val="ulaşılamadı"/>
          </filters>
        </filterColumn>
        <filterColumn colId="13">
          <filters>
            <filter val="Tabaklar"/>
          </filters>
        </filterColumn>
        <sortState ref="A1:AM120">
          <sortCondition ref="B1:B120"/>
          <sortCondition descending="1" ref="C1:C120"/>
        </sortState>
      </autoFilter>
      <extLst>
        <ext uri="GoogleSheetsCustomDataVersion1">
          <go:sheetsCustomData xmlns:go="http://customooxmlschemas.google.com/" filterViewId="1434918565"/>
        </ext>
      </extLst>
    </customSheetView>
    <customSheetView guid="{4E283709-B3AB-4124-9678-6D80AE9D1B43}" filter="1" showAutoFilter="1">
      <autoFilter ref="$A$1:$AM$28">
        <filterColumn colId="9">
          <filters>
            <filter val="16%"/>
            <filter val="2%"/>
            <filter val="67%"/>
            <filter val="0%"/>
            <filter val="40%"/>
          </filters>
        </filterColumn>
        <filterColumn colId="17">
          <filters blank="1">
            <filter val="Randevu İptal"/>
            <filter val="Ulaşılamadı"/>
            <filter val="Çekim İstemiyor"/>
          </filters>
        </filterColumn>
        <sortState ref="A1:AM28">
          <sortCondition ref="W1:W28"/>
        </sortState>
      </autoFilter>
      <extLst>
        <ext uri="GoogleSheetsCustomDataVersion1">
          <go:sheetsCustomData xmlns:go="http://customooxmlschemas.google.com/" filterViewId="1845927068"/>
        </ext>
      </extLst>
    </customSheetView>
  </customSheetViews>
  <conditionalFormatting sqref="C1:C120">
    <cfRule type="cellIs" dxfId="0" priority="1" operator="equal">
      <formula>"TRUE"</formula>
    </cfRule>
  </conditionalFormatting>
  <conditionalFormatting sqref="C1:C120">
    <cfRule type="cellIs" dxfId="1" priority="2" operator="equal">
      <formula>"FALSE"</formula>
    </cfRule>
  </conditionalFormatting>
  <conditionalFormatting sqref="J1:J120">
    <cfRule type="colorScale" priority="3">
      <colorScale>
        <cfvo type="min"/>
        <cfvo type="percentile" val="50"/>
        <cfvo type="max"/>
        <color rgb="FFE67C73"/>
        <color rgb="FFFFFFFF"/>
        <color rgb="FF57BB8A"/>
      </colorScale>
    </cfRule>
  </conditionalFormatting>
  <dataValidations>
    <dataValidation type="list" allowBlank="1" showErrorMessage="1" sqref="S2:S120">
      <formula1>'Durum Parametreler'!$L$2:$L$35</formula1>
    </dataValidation>
    <dataValidation type="list" allowBlank="1" showErrorMessage="1" sqref="T6:T7 T9:T10 T13 T15 T17 T19 T27:T29 T32 T34:T35 T42 T52:T54 T57:T58 T60:T62 T64:T65 T71:T72 T74 T76:T77 T79:T80 T84:T85 T92:T95 T97:T104 T106 T108:T119">
      <formula1>'Durum Parametreler'!$F$3:$F$21</formula1>
    </dataValidation>
    <dataValidation type="list" allowBlank="1" showErrorMessage="1" sqref="R2:R120">
      <formula1>'Durum Parametreler'!$C$2:$C$19</formula1>
    </dataValidation>
    <dataValidation type="list" allowBlank="1" showErrorMessage="1" sqref="Y2:Y120 AA2:AA120 AC2:AC120 AE2:AE120 AG2:AG120">
      <formula1>'Durum Parametreler'!$J$2:$J$8</formula1>
    </dataValidation>
    <dataValidation type="list" allowBlank="1" showErrorMessage="1" sqref="AI2:AM120">
      <formula1>'Durum Parametreler'!$L$2:$L$26</formula1>
    </dataValidation>
    <dataValidation type="list" allowBlank="1" showErrorMessage="1" sqref="V2:W120 Z2:Z120 AB2:AB120 AD2:AD120 AF2:AF120 AH2:AH120">
      <formula1>'Durum Parametreler'!$A$1:$A$700</formula1>
    </dataValidation>
    <dataValidation type="list" allowBlank="1" showErrorMessage="1" sqref="X2:X120">
      <formula1>'Durum Parametreler'!$C$22:$C$24</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44487.0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customHeight="1">
      <c r="A3" s="24" t="s">
        <v>7804</v>
      </c>
      <c r="B3" s="17"/>
      <c r="C3" s="17"/>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7805</v>
      </c>
      <c r="C4" s="17" t="s">
        <v>232</v>
      </c>
      <c r="D4" s="45" t="s">
        <v>7806</v>
      </c>
      <c r="E4" s="45" t="s">
        <v>7807</v>
      </c>
      <c r="F4" s="407">
        <v>0.5416666666666666</v>
      </c>
      <c r="G4" s="35" t="s">
        <v>7808</v>
      </c>
      <c r="H4" s="408" t="s">
        <v>7809</v>
      </c>
      <c r="I4" s="409" t="s">
        <v>7810</v>
      </c>
      <c r="J4" s="35"/>
      <c r="K4" s="35"/>
      <c r="L4" s="35"/>
      <c r="M4" s="27"/>
      <c r="N4" s="27"/>
      <c r="O4" s="17"/>
      <c r="P4" s="17"/>
      <c r="Q4" s="17"/>
      <c r="R4" s="17"/>
      <c r="S4" s="17"/>
      <c r="T4" s="17"/>
      <c r="U4" s="17"/>
      <c r="V4" s="17"/>
      <c r="W4" s="17"/>
      <c r="X4" s="17"/>
      <c r="Y4" s="17"/>
      <c r="Z4" s="17"/>
      <c r="AA4" s="17"/>
      <c r="AB4" s="17"/>
      <c r="AC4" s="17"/>
      <c r="AD4" s="17"/>
      <c r="AE4" s="17"/>
      <c r="AF4" s="17"/>
    </row>
    <row r="5" ht="15.75" customHeight="1">
      <c r="A5" s="28"/>
      <c r="B5" s="29" t="s">
        <v>7805</v>
      </c>
      <c r="C5" s="371" t="s">
        <v>232</v>
      </c>
      <c r="D5" s="62" t="s">
        <v>7811</v>
      </c>
      <c r="E5" s="62" t="s">
        <v>7812</v>
      </c>
      <c r="F5" s="410" t="s">
        <v>869</v>
      </c>
      <c r="G5" s="411" t="s">
        <v>7808</v>
      </c>
      <c r="H5" s="411" t="s">
        <v>7813</v>
      </c>
      <c r="I5" s="412" t="s">
        <v>7814</v>
      </c>
      <c r="J5" s="39" t="s">
        <v>7815</v>
      </c>
      <c r="K5" s="39"/>
      <c r="L5" s="39"/>
      <c r="M5" s="27"/>
      <c r="N5" s="27"/>
      <c r="O5" s="17"/>
      <c r="P5" s="17"/>
      <c r="Q5" s="17"/>
      <c r="R5" s="17"/>
      <c r="S5" s="17"/>
      <c r="T5" s="17"/>
      <c r="U5" s="17"/>
      <c r="V5" s="17"/>
      <c r="W5" s="17"/>
      <c r="X5" s="17"/>
      <c r="Y5" s="17"/>
      <c r="Z5" s="17"/>
      <c r="AA5" s="17"/>
      <c r="AB5" s="17"/>
      <c r="AC5" s="17"/>
      <c r="AD5" s="17"/>
      <c r="AE5" s="17"/>
      <c r="AF5" s="17"/>
    </row>
    <row r="6" ht="15.75" customHeight="1">
      <c r="A6" s="28"/>
      <c r="B6" s="29" t="s">
        <v>7805</v>
      </c>
      <c r="C6" s="236" t="s">
        <v>100</v>
      </c>
      <c r="D6" s="56" t="s">
        <v>7816</v>
      </c>
      <c r="E6" s="56" t="s">
        <v>7817</v>
      </c>
      <c r="F6" s="413">
        <v>0.625</v>
      </c>
      <c r="G6" s="39" t="s">
        <v>7808</v>
      </c>
      <c r="H6" s="414" t="s">
        <v>7818</v>
      </c>
      <c r="I6" s="56" t="s">
        <v>7819</v>
      </c>
      <c r="J6" s="39"/>
      <c r="K6" s="39"/>
      <c r="L6" s="39"/>
      <c r="M6" s="27"/>
      <c r="N6" s="27"/>
      <c r="O6" s="17"/>
      <c r="P6" s="17"/>
      <c r="Q6" s="17"/>
      <c r="R6" s="17"/>
      <c r="S6" s="17"/>
      <c r="T6" s="17"/>
      <c r="U6" s="17"/>
      <c r="V6" s="17"/>
      <c r="W6" s="17"/>
      <c r="X6" s="17"/>
      <c r="Y6" s="17"/>
      <c r="Z6" s="17"/>
      <c r="AA6" s="17"/>
      <c r="AB6" s="17"/>
      <c r="AC6" s="17"/>
      <c r="AD6" s="17"/>
      <c r="AE6" s="17"/>
      <c r="AF6" s="17"/>
    </row>
    <row r="7" ht="15.75" customHeight="1">
      <c r="A7" s="28"/>
      <c r="B7" s="29" t="s">
        <v>7805</v>
      </c>
      <c r="C7" s="236" t="s">
        <v>232</v>
      </c>
      <c r="D7" s="45" t="s">
        <v>7820</v>
      </c>
      <c r="E7" s="45" t="s">
        <v>7821</v>
      </c>
      <c r="F7" s="413">
        <v>0.7083333333333334</v>
      </c>
      <c r="G7" s="39" t="s">
        <v>7808</v>
      </c>
      <c r="H7" s="414" t="s">
        <v>7822</v>
      </c>
      <c r="I7" s="414" t="s">
        <v>7823</v>
      </c>
      <c r="J7" s="39"/>
      <c r="K7" s="39"/>
      <c r="L7" s="39"/>
      <c r="M7" s="27"/>
      <c r="N7" s="27"/>
      <c r="O7" s="17"/>
      <c r="P7" s="17"/>
      <c r="Q7" s="17"/>
      <c r="R7" s="17"/>
      <c r="S7" s="17"/>
      <c r="T7" s="17"/>
      <c r="U7" s="17"/>
      <c r="V7" s="17"/>
      <c r="W7" s="17"/>
      <c r="X7" s="17"/>
      <c r="Y7" s="17"/>
      <c r="Z7" s="17"/>
      <c r="AA7" s="17"/>
      <c r="AB7" s="17"/>
      <c r="AC7" s="17"/>
      <c r="AD7" s="17"/>
      <c r="AE7" s="17"/>
      <c r="AF7" s="17"/>
    </row>
    <row r="8" ht="15.75" customHeight="1">
      <c r="A8" s="28"/>
      <c r="B8" s="29" t="s">
        <v>7805</v>
      </c>
      <c r="C8" s="236" t="s">
        <v>232</v>
      </c>
      <c r="D8" s="66" t="s">
        <v>7824</v>
      </c>
      <c r="E8" s="66" t="s">
        <v>7825</v>
      </c>
      <c r="F8" s="413">
        <v>0.7708333333333334</v>
      </c>
      <c r="G8" s="39" t="s">
        <v>7808</v>
      </c>
      <c r="H8" s="39" t="s">
        <v>7826</v>
      </c>
      <c r="I8" s="56" t="s">
        <v>7827</v>
      </c>
      <c r="J8" s="415"/>
      <c r="K8" s="39"/>
      <c r="L8" s="39"/>
      <c r="M8" s="27"/>
      <c r="N8" s="27"/>
      <c r="O8" s="17"/>
      <c r="P8" s="17"/>
      <c r="Q8" s="17"/>
      <c r="R8" s="17"/>
      <c r="S8" s="17"/>
      <c r="T8" s="17"/>
      <c r="U8" s="17"/>
      <c r="V8" s="17"/>
      <c r="W8" s="17"/>
      <c r="X8" s="17"/>
      <c r="Y8" s="17"/>
      <c r="Z8" s="17"/>
      <c r="AA8" s="17"/>
      <c r="AB8" s="17"/>
      <c r="AC8" s="17"/>
      <c r="AD8" s="17"/>
      <c r="AE8" s="17"/>
      <c r="AF8" s="17"/>
    </row>
    <row r="9" ht="15.75" customHeight="1">
      <c r="A9" s="44"/>
      <c r="B9" s="29" t="s">
        <v>7805</v>
      </c>
      <c r="C9" s="154"/>
      <c r="D9" s="56"/>
      <c r="E9" s="56"/>
      <c r="F9" s="46"/>
      <c r="G9" s="17"/>
      <c r="H9" s="67"/>
      <c r="I9" s="56"/>
      <c r="J9" s="17"/>
      <c r="K9" s="17"/>
      <c r="L9" s="17"/>
      <c r="M9" s="27"/>
      <c r="N9" s="27"/>
      <c r="O9" s="17"/>
      <c r="P9" s="17"/>
      <c r="Q9" s="17"/>
      <c r="R9" s="17"/>
      <c r="S9" s="17"/>
      <c r="T9" s="17"/>
      <c r="U9" s="17"/>
      <c r="V9" s="17"/>
      <c r="W9" s="17"/>
      <c r="X9" s="17"/>
      <c r="Y9" s="17"/>
      <c r="Z9" s="17"/>
      <c r="AA9" s="17"/>
      <c r="AB9" s="17"/>
      <c r="AC9" s="17"/>
      <c r="AD9" s="17"/>
      <c r="AE9" s="17"/>
      <c r="AF9" s="17"/>
    </row>
    <row r="10" ht="15.75" customHeight="1">
      <c r="A10" s="18"/>
      <c r="B10" s="19">
        <v>44488.0</v>
      </c>
      <c r="C10" s="17"/>
      <c r="D10" s="27"/>
      <c r="E10" s="27"/>
      <c r="F10" s="416"/>
      <c r="G10" s="27"/>
      <c r="H10" s="27"/>
      <c r="I10" s="27"/>
      <c r="J10" s="417"/>
      <c r="K10" s="418"/>
      <c r="L10" s="17"/>
      <c r="M10" s="17"/>
      <c r="N10" s="17"/>
      <c r="O10" s="17"/>
      <c r="P10" s="17"/>
      <c r="Q10" s="17"/>
      <c r="R10" s="17"/>
      <c r="S10" s="17"/>
      <c r="T10" s="17"/>
      <c r="U10" s="17"/>
      <c r="V10" s="17"/>
      <c r="W10" s="17"/>
      <c r="X10" s="17"/>
      <c r="Y10" s="17"/>
      <c r="Z10" s="17"/>
      <c r="AA10" s="17"/>
      <c r="AB10" s="17"/>
      <c r="AC10" s="17"/>
      <c r="AD10" s="17"/>
      <c r="AE10" s="17"/>
      <c r="AF10" s="17"/>
    </row>
    <row r="11" ht="15.75" customHeight="1">
      <c r="A11" s="24" t="s">
        <v>7804</v>
      </c>
      <c r="B11" s="17"/>
      <c r="C11" s="17"/>
      <c r="D11" s="66"/>
      <c r="E11" s="66"/>
      <c r="F11" s="46"/>
      <c r="G11" s="17"/>
      <c r="H11" s="17"/>
      <c r="I11" s="168"/>
      <c r="J11" s="17"/>
      <c r="K11" s="17"/>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9" t="s">
        <v>7805</v>
      </c>
      <c r="C12" s="154" t="s">
        <v>232</v>
      </c>
      <c r="D12" s="66" t="s">
        <v>7828</v>
      </c>
      <c r="E12" s="66" t="s">
        <v>7829</v>
      </c>
      <c r="F12" s="46">
        <v>0.4583333333333333</v>
      </c>
      <c r="G12" s="17" t="s">
        <v>7830</v>
      </c>
      <c r="H12" s="17" t="s">
        <v>7831</v>
      </c>
      <c r="I12" s="66" t="s">
        <v>7832</v>
      </c>
      <c r="J12" s="17"/>
      <c r="K12" s="155"/>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7805</v>
      </c>
      <c r="C13" s="154" t="s">
        <v>232</v>
      </c>
      <c r="D13" s="66" t="s">
        <v>7833</v>
      </c>
      <c r="E13" s="66" t="s">
        <v>7834</v>
      </c>
      <c r="F13" s="46">
        <v>0.5416666666666666</v>
      </c>
      <c r="G13" s="17" t="s">
        <v>7830</v>
      </c>
      <c r="H13" s="17" t="s">
        <v>7835</v>
      </c>
      <c r="I13" s="66" t="s">
        <v>7836</v>
      </c>
      <c r="J13" s="156"/>
      <c r="K13" s="155"/>
      <c r="L13" s="1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7805</v>
      </c>
      <c r="C14" s="154" t="s">
        <v>232</v>
      </c>
      <c r="D14" s="66" t="s">
        <v>7837</v>
      </c>
      <c r="E14" s="66" t="s">
        <v>7838</v>
      </c>
      <c r="F14" s="46">
        <v>0.625</v>
      </c>
      <c r="G14" s="17" t="s">
        <v>7830</v>
      </c>
      <c r="H14" s="67" t="s">
        <v>7839</v>
      </c>
      <c r="I14" s="66" t="s">
        <v>7840</v>
      </c>
      <c r="J14" s="17"/>
      <c r="K14" s="17"/>
      <c r="L14" s="27"/>
      <c r="M14" s="27"/>
      <c r="N14" s="27"/>
      <c r="O14" s="17"/>
      <c r="P14" s="17"/>
      <c r="Q14" s="17"/>
      <c r="R14" s="17"/>
      <c r="S14" s="17"/>
      <c r="T14" s="17"/>
      <c r="U14" s="17"/>
      <c r="V14" s="17"/>
      <c r="W14" s="17"/>
      <c r="X14" s="17"/>
      <c r="Y14" s="17"/>
      <c r="Z14" s="17"/>
      <c r="AA14" s="17"/>
      <c r="AB14" s="17"/>
      <c r="AC14" s="17"/>
      <c r="AD14" s="17"/>
      <c r="AE14" s="17"/>
      <c r="AF14" s="17"/>
    </row>
    <row r="15" ht="15.75" customHeight="1">
      <c r="A15" s="28"/>
      <c r="B15" s="29" t="s">
        <v>7805</v>
      </c>
      <c r="C15" s="165" t="s">
        <v>232</v>
      </c>
      <c r="D15" s="31" t="s">
        <v>7841</v>
      </c>
      <c r="E15" s="31" t="s">
        <v>7842</v>
      </c>
      <c r="F15" s="172" t="s">
        <v>4338</v>
      </c>
      <c r="G15" s="33" t="s">
        <v>7830</v>
      </c>
      <c r="H15" s="31" t="s">
        <v>7843</v>
      </c>
      <c r="I15" s="31" t="s">
        <v>7844</v>
      </c>
      <c r="J15" s="17"/>
      <c r="K15" s="158"/>
      <c r="L15" s="17"/>
      <c r="M15" s="27"/>
      <c r="N15" s="27"/>
      <c r="O15" s="17"/>
      <c r="P15" s="17"/>
      <c r="Q15" s="17"/>
      <c r="R15" s="17"/>
      <c r="S15" s="17"/>
      <c r="T15" s="17"/>
      <c r="U15" s="17"/>
      <c r="V15" s="17"/>
      <c r="W15" s="17"/>
      <c r="X15" s="17"/>
      <c r="Y15" s="17"/>
      <c r="Z15" s="17"/>
      <c r="AA15" s="17"/>
      <c r="AB15" s="17"/>
      <c r="AC15" s="17"/>
      <c r="AD15" s="17"/>
      <c r="AE15" s="17"/>
      <c r="AF15" s="17"/>
    </row>
    <row r="16" ht="15.75" customHeight="1">
      <c r="A16" s="44"/>
      <c r="B16" s="29" t="s">
        <v>7805</v>
      </c>
      <c r="C16" s="154"/>
      <c r="D16" s="66"/>
      <c r="E16" s="66"/>
      <c r="F16" s="26"/>
      <c r="G16" s="67"/>
      <c r="H16" s="419"/>
      <c r="I16" s="66"/>
      <c r="J16" s="17"/>
      <c r="K16" s="17"/>
      <c r="L16" s="17"/>
      <c r="M16" s="27"/>
      <c r="N16" s="27"/>
      <c r="O16" s="17"/>
      <c r="P16" s="17"/>
      <c r="Q16" s="17"/>
      <c r="R16" s="17"/>
      <c r="S16" s="17"/>
      <c r="T16" s="17"/>
      <c r="U16" s="17"/>
      <c r="V16" s="17"/>
      <c r="W16" s="17"/>
      <c r="X16" s="17"/>
      <c r="Y16" s="17"/>
      <c r="Z16" s="17"/>
      <c r="AA16" s="17"/>
      <c r="AB16" s="17"/>
      <c r="AC16" s="17"/>
      <c r="AD16" s="17"/>
      <c r="AE16" s="17"/>
      <c r="AF16" s="17"/>
    </row>
    <row r="17" ht="15.75" customHeight="1">
      <c r="A17" s="18"/>
      <c r="B17" s="19">
        <v>44489.0</v>
      </c>
      <c r="C17" s="154"/>
      <c r="D17" s="27"/>
      <c r="E17" s="27"/>
      <c r="F17" s="74"/>
      <c r="G17" s="27"/>
      <c r="H17" s="27"/>
      <c r="I17" s="27"/>
      <c r="J17" s="27"/>
      <c r="K17" s="27"/>
      <c r="L17" s="17"/>
      <c r="M17" s="17"/>
      <c r="N17" s="27"/>
      <c r="O17" s="27"/>
      <c r="P17" s="27"/>
      <c r="Q17" s="27"/>
      <c r="R17" s="27"/>
      <c r="S17" s="27"/>
      <c r="T17" s="27"/>
      <c r="U17" s="27"/>
      <c r="V17" s="27"/>
      <c r="W17" s="27"/>
      <c r="X17" s="27"/>
      <c r="Y17" s="27"/>
      <c r="Z17" s="27"/>
      <c r="AA17" s="27"/>
      <c r="AB17" s="27"/>
      <c r="AC17" s="27"/>
      <c r="AD17" s="27"/>
      <c r="AE17" s="27"/>
      <c r="AF17" s="27"/>
    </row>
    <row r="18" ht="15.75" customHeight="1">
      <c r="A18" s="24" t="s">
        <v>7804</v>
      </c>
      <c r="B18" s="17"/>
      <c r="C18" s="154"/>
      <c r="D18" s="66"/>
      <c r="E18" s="66"/>
      <c r="F18" s="169"/>
      <c r="G18" s="17"/>
      <c r="H18" s="66"/>
      <c r="I18" s="66"/>
      <c r="J18" s="27"/>
      <c r="K18" s="27"/>
      <c r="L18" s="17"/>
      <c r="M18" s="17"/>
      <c r="N18" s="27"/>
      <c r="O18" s="27"/>
      <c r="P18" s="27"/>
      <c r="Q18" s="27"/>
      <c r="R18" s="27"/>
      <c r="S18" s="27"/>
      <c r="T18" s="27"/>
      <c r="U18" s="27"/>
      <c r="V18" s="27"/>
      <c r="W18" s="27"/>
      <c r="X18" s="27"/>
      <c r="Y18" s="27"/>
      <c r="Z18" s="27"/>
      <c r="AA18" s="27"/>
      <c r="AB18" s="27"/>
      <c r="AC18" s="27"/>
      <c r="AD18" s="27"/>
      <c r="AE18" s="27"/>
      <c r="AF18" s="27"/>
    </row>
    <row r="19" ht="15.75" customHeight="1">
      <c r="A19" s="28"/>
      <c r="B19" s="29" t="s">
        <v>7805</v>
      </c>
      <c r="C19" s="154" t="s">
        <v>232</v>
      </c>
      <c r="D19" s="66" t="s">
        <v>7845</v>
      </c>
      <c r="E19" s="66" t="s">
        <v>7846</v>
      </c>
      <c r="F19" s="46">
        <v>0.5416666666666666</v>
      </c>
      <c r="G19" s="17" t="s">
        <v>7830</v>
      </c>
      <c r="H19" s="27" t="s">
        <v>7847</v>
      </c>
      <c r="I19" s="66" t="s">
        <v>7848</v>
      </c>
      <c r="J19" s="27"/>
      <c r="K19" s="27"/>
      <c r="L19" s="17"/>
      <c r="M19" s="17"/>
      <c r="N19" s="27"/>
      <c r="O19" s="27"/>
      <c r="P19" s="27"/>
      <c r="Q19" s="27"/>
      <c r="R19" s="27"/>
      <c r="S19" s="27"/>
      <c r="T19" s="27"/>
      <c r="U19" s="27"/>
      <c r="V19" s="27"/>
      <c r="W19" s="27"/>
      <c r="X19" s="27"/>
      <c r="Y19" s="27"/>
      <c r="Z19" s="27"/>
      <c r="AA19" s="27"/>
      <c r="AB19" s="27"/>
      <c r="AC19" s="27"/>
      <c r="AD19" s="27"/>
      <c r="AE19" s="27"/>
      <c r="AF19" s="27"/>
    </row>
    <row r="20" ht="15.75" customHeight="1">
      <c r="A20" s="28"/>
      <c r="B20" s="29" t="s">
        <v>7805</v>
      </c>
      <c r="C20" s="154" t="s">
        <v>4907</v>
      </c>
      <c r="D20" s="66" t="s">
        <v>7849</v>
      </c>
      <c r="E20" s="66" t="s">
        <v>7850</v>
      </c>
      <c r="F20" s="157" t="s">
        <v>869</v>
      </c>
      <c r="G20" s="17" t="s">
        <v>7851</v>
      </c>
      <c r="H20" s="66" t="s">
        <v>7852</v>
      </c>
      <c r="I20" s="66" t="s">
        <v>7853</v>
      </c>
      <c r="J20" s="27"/>
      <c r="K20" s="27"/>
      <c r="L20" s="17"/>
      <c r="M20" s="17"/>
      <c r="N20" s="27"/>
      <c r="O20" s="27"/>
      <c r="P20" s="27"/>
      <c r="Q20" s="27"/>
      <c r="R20" s="27"/>
      <c r="S20" s="27"/>
      <c r="T20" s="27"/>
      <c r="U20" s="27"/>
      <c r="V20" s="27"/>
      <c r="W20" s="27"/>
      <c r="X20" s="27"/>
      <c r="Y20" s="27"/>
      <c r="Z20" s="27"/>
      <c r="AA20" s="27"/>
      <c r="AB20" s="27"/>
      <c r="AC20" s="27"/>
      <c r="AD20" s="27"/>
      <c r="AE20" s="27"/>
      <c r="AF20" s="27"/>
    </row>
    <row r="21" ht="15.75" customHeight="1">
      <c r="A21" s="28"/>
      <c r="B21" s="29" t="s">
        <v>7805</v>
      </c>
      <c r="C21" s="154" t="s">
        <v>4907</v>
      </c>
      <c r="D21" s="66" t="s">
        <v>7854</v>
      </c>
      <c r="E21" s="66" t="s">
        <v>7855</v>
      </c>
      <c r="F21" s="78">
        <v>0.7083333333333334</v>
      </c>
      <c r="G21" s="17" t="s">
        <v>7830</v>
      </c>
      <c r="H21" s="66" t="s">
        <v>7856</v>
      </c>
      <c r="I21" s="66" t="s">
        <v>7857</v>
      </c>
      <c r="J21" s="27"/>
      <c r="K21" s="27"/>
      <c r="L21" s="17"/>
      <c r="M21" s="17"/>
      <c r="N21" s="27"/>
      <c r="O21" s="27"/>
      <c r="P21" s="27"/>
      <c r="Q21" s="27"/>
      <c r="R21" s="27"/>
      <c r="S21" s="27"/>
      <c r="T21" s="27"/>
      <c r="U21" s="27"/>
      <c r="V21" s="27"/>
      <c r="W21" s="27"/>
      <c r="X21" s="27"/>
      <c r="Y21" s="27"/>
      <c r="Z21" s="27"/>
      <c r="AA21" s="27"/>
      <c r="AB21" s="27"/>
      <c r="AC21" s="27"/>
      <c r="AD21" s="27"/>
      <c r="AE21" s="27"/>
      <c r="AF21" s="27"/>
    </row>
    <row r="22" ht="15.75" customHeight="1">
      <c r="A22" s="44"/>
      <c r="B22" s="29" t="s">
        <v>7805</v>
      </c>
      <c r="C22" s="154" t="s">
        <v>4907</v>
      </c>
      <c r="D22" s="66" t="s">
        <v>7858</v>
      </c>
      <c r="E22" s="66" t="s">
        <v>7859</v>
      </c>
      <c r="F22" s="78">
        <v>0.7708333333333334</v>
      </c>
      <c r="G22" s="17" t="s">
        <v>7851</v>
      </c>
      <c r="H22" s="66" t="s">
        <v>7860</v>
      </c>
      <c r="I22" s="66" t="s">
        <v>7861</v>
      </c>
      <c r="J22" s="27"/>
      <c r="K22" s="27"/>
      <c r="L22" s="17"/>
      <c r="M22" s="17"/>
      <c r="N22" s="27"/>
      <c r="O22" s="27"/>
      <c r="P22" s="27"/>
      <c r="Q22" s="27"/>
      <c r="R22" s="27"/>
      <c r="S22" s="27"/>
      <c r="T22" s="27"/>
      <c r="U22" s="27"/>
      <c r="V22" s="27"/>
      <c r="W22" s="27"/>
      <c r="X22" s="27"/>
      <c r="Y22" s="27"/>
      <c r="Z22" s="27"/>
      <c r="AA22" s="27"/>
      <c r="AB22" s="27"/>
      <c r="AC22" s="27"/>
      <c r="AD22" s="27"/>
      <c r="AE22" s="27"/>
      <c r="AF22" s="27"/>
    </row>
    <row r="23" ht="15.75" customHeight="1">
      <c r="A23" s="53"/>
      <c r="B23" s="29"/>
      <c r="C23" s="154"/>
      <c r="D23" s="66"/>
      <c r="E23" s="66"/>
      <c r="F23" s="78"/>
      <c r="G23" s="17"/>
      <c r="H23" s="66"/>
      <c r="I23" s="66"/>
      <c r="J23" s="27"/>
      <c r="K23" s="27"/>
      <c r="L23" s="17"/>
      <c r="M23" s="17"/>
      <c r="N23" s="27"/>
      <c r="O23" s="27"/>
      <c r="P23" s="27"/>
      <c r="Q23" s="27"/>
      <c r="R23" s="27"/>
      <c r="S23" s="27"/>
      <c r="T23" s="27"/>
      <c r="U23" s="27"/>
      <c r="V23" s="27"/>
      <c r="W23" s="27"/>
      <c r="X23" s="27"/>
      <c r="Y23" s="27"/>
      <c r="Z23" s="27"/>
      <c r="AA23" s="27"/>
      <c r="AB23" s="27"/>
      <c r="AC23" s="27"/>
      <c r="AD23" s="27"/>
      <c r="AE23" s="27"/>
      <c r="AF23" s="27"/>
    </row>
    <row r="24" ht="15.75" customHeight="1">
      <c r="A24" s="18"/>
      <c r="B24" s="19">
        <v>44490.0</v>
      </c>
      <c r="C24" s="154"/>
      <c r="D24" s="27"/>
      <c r="E24" s="27"/>
      <c r="F24" s="74"/>
      <c r="G24" s="27"/>
      <c r="H24" s="27"/>
      <c r="I24" s="27"/>
      <c r="J24" s="27"/>
      <c r="K24" s="27"/>
      <c r="L24" s="17"/>
      <c r="M24" s="17"/>
      <c r="N24" s="27"/>
      <c r="O24" s="27"/>
      <c r="P24" s="27"/>
      <c r="Q24" s="27"/>
      <c r="R24" s="27"/>
      <c r="S24" s="27"/>
      <c r="T24" s="27"/>
      <c r="U24" s="27"/>
      <c r="V24" s="27"/>
      <c r="W24" s="27"/>
      <c r="X24" s="27"/>
      <c r="Y24" s="27"/>
      <c r="Z24" s="27"/>
      <c r="AA24" s="27"/>
      <c r="AB24" s="27"/>
      <c r="AC24" s="27"/>
      <c r="AD24" s="27"/>
      <c r="AE24" s="27"/>
      <c r="AF24" s="27"/>
    </row>
    <row r="25" ht="15.75" customHeight="1">
      <c r="A25" s="24" t="s">
        <v>7804</v>
      </c>
      <c r="B25" s="17"/>
      <c r="C25" s="154"/>
      <c r="D25" s="27"/>
      <c r="E25" s="27"/>
      <c r="F25" s="169"/>
      <c r="G25" s="27"/>
      <c r="H25" s="27"/>
      <c r="I25" s="27"/>
      <c r="J25" s="27"/>
      <c r="K25" s="27"/>
      <c r="L25" s="17"/>
      <c r="M25" s="17"/>
      <c r="N25" s="27"/>
      <c r="O25" s="27"/>
      <c r="P25" s="27"/>
      <c r="Q25" s="27"/>
      <c r="R25" s="27"/>
      <c r="S25" s="27"/>
      <c r="T25" s="27"/>
      <c r="U25" s="27"/>
      <c r="V25" s="27"/>
      <c r="W25" s="27"/>
      <c r="X25" s="27"/>
      <c r="Y25" s="27"/>
      <c r="Z25" s="27"/>
      <c r="AA25" s="27"/>
      <c r="AB25" s="27"/>
      <c r="AC25" s="27"/>
      <c r="AD25" s="27"/>
      <c r="AE25" s="27"/>
      <c r="AF25" s="27"/>
    </row>
    <row r="26" ht="15.75" customHeight="1">
      <c r="A26" s="28"/>
      <c r="B26" s="29" t="s">
        <v>7805</v>
      </c>
      <c r="C26" s="154"/>
      <c r="D26" s="27"/>
      <c r="E26" s="420" t="s">
        <v>7862</v>
      </c>
      <c r="F26" s="46"/>
      <c r="G26" s="27"/>
      <c r="H26" s="27"/>
      <c r="I26" s="27"/>
      <c r="J26" s="27"/>
      <c r="K26" s="27"/>
      <c r="L26" s="17"/>
      <c r="M26" s="17"/>
      <c r="N26" s="27"/>
      <c r="O26" s="27"/>
      <c r="P26" s="27"/>
      <c r="Q26" s="27"/>
      <c r="R26" s="27"/>
      <c r="S26" s="27"/>
      <c r="T26" s="27"/>
      <c r="U26" s="27"/>
      <c r="V26" s="27"/>
      <c r="W26" s="27"/>
      <c r="X26" s="27"/>
      <c r="Y26" s="27"/>
      <c r="Z26" s="27"/>
      <c r="AA26" s="27"/>
      <c r="AB26" s="27"/>
      <c r="AC26" s="27"/>
      <c r="AD26" s="27"/>
      <c r="AE26" s="27"/>
      <c r="AF26" s="27"/>
    </row>
    <row r="27" ht="15.75" customHeight="1">
      <c r="A27" s="28"/>
      <c r="B27" s="29" t="s">
        <v>7805</v>
      </c>
      <c r="C27" s="154"/>
      <c r="D27" s="66"/>
      <c r="E27" s="28"/>
      <c r="F27" s="46"/>
      <c r="G27" s="27"/>
      <c r="H27" s="27"/>
      <c r="I27" s="66"/>
      <c r="J27" s="27"/>
      <c r="K27" s="27"/>
      <c r="L27" s="17"/>
      <c r="M27" s="17"/>
      <c r="N27" s="27"/>
      <c r="O27" s="27"/>
      <c r="P27" s="27"/>
      <c r="Q27" s="27"/>
      <c r="R27" s="27"/>
      <c r="S27" s="27"/>
      <c r="T27" s="27"/>
      <c r="U27" s="27"/>
      <c r="V27" s="27"/>
      <c r="W27" s="27"/>
      <c r="X27" s="27"/>
      <c r="Y27" s="27"/>
      <c r="Z27" s="27"/>
      <c r="AA27" s="27"/>
      <c r="AB27" s="27"/>
      <c r="AC27" s="27"/>
      <c r="AD27" s="27"/>
      <c r="AE27" s="27"/>
      <c r="AF27" s="27"/>
    </row>
    <row r="28" ht="15.75" customHeight="1">
      <c r="A28" s="28"/>
      <c r="B28" s="29" t="s">
        <v>7805</v>
      </c>
      <c r="C28" s="154"/>
      <c r="D28" s="223"/>
      <c r="E28" s="28"/>
      <c r="F28" s="157"/>
      <c r="G28" s="223"/>
      <c r="H28" s="223"/>
      <c r="I28" s="223"/>
      <c r="J28" s="27"/>
      <c r="K28" s="27"/>
      <c r="L28" s="17"/>
      <c r="M28" s="17"/>
      <c r="N28" s="27"/>
      <c r="O28" s="27"/>
      <c r="P28" s="27"/>
      <c r="Q28" s="27"/>
      <c r="R28" s="27"/>
      <c r="S28" s="27"/>
      <c r="T28" s="27"/>
      <c r="U28" s="27"/>
      <c r="V28" s="27"/>
      <c r="W28" s="27"/>
      <c r="X28" s="27"/>
      <c r="Y28" s="27"/>
      <c r="Z28" s="27"/>
      <c r="AA28" s="27"/>
      <c r="AB28" s="27"/>
      <c r="AC28" s="27"/>
      <c r="AD28" s="27"/>
      <c r="AE28" s="27"/>
      <c r="AF28" s="27"/>
    </row>
    <row r="29" ht="15.75" customHeight="1">
      <c r="A29" s="28"/>
      <c r="B29" s="29" t="s">
        <v>7805</v>
      </c>
      <c r="C29" s="154"/>
      <c r="D29" s="66"/>
      <c r="E29" s="44"/>
      <c r="F29" s="74"/>
      <c r="G29" s="27"/>
      <c r="H29" s="66"/>
      <c r="I29" s="66"/>
      <c r="J29" s="27"/>
      <c r="K29" s="27"/>
      <c r="L29" s="17"/>
      <c r="M29" s="17"/>
      <c r="N29" s="27"/>
      <c r="O29" s="27"/>
      <c r="P29" s="27"/>
      <c r="Q29" s="27"/>
      <c r="R29" s="27"/>
      <c r="S29" s="27"/>
      <c r="T29" s="27"/>
      <c r="U29" s="27"/>
      <c r="V29" s="27"/>
      <c r="W29" s="27"/>
      <c r="X29" s="27"/>
      <c r="Y29" s="27"/>
      <c r="Z29" s="27"/>
      <c r="AA29" s="27"/>
      <c r="AB29" s="27"/>
      <c r="AC29" s="27"/>
      <c r="AD29" s="27"/>
      <c r="AE29" s="27"/>
      <c r="AF29" s="27"/>
    </row>
    <row r="30" ht="15.75" customHeight="1">
      <c r="A30" s="44"/>
      <c r="B30" s="29" t="s">
        <v>7805</v>
      </c>
      <c r="C30" s="154"/>
      <c r="D30" s="27"/>
      <c r="E30" s="27"/>
      <c r="F30" s="74"/>
      <c r="G30" s="27"/>
      <c r="H30" s="27"/>
      <c r="I30" s="27"/>
      <c r="J30" s="27"/>
      <c r="K30" s="27"/>
      <c r="L30" s="17"/>
      <c r="M30" s="17"/>
      <c r="N30" s="27"/>
      <c r="O30" s="27"/>
      <c r="P30" s="27"/>
      <c r="Q30" s="27"/>
      <c r="R30" s="27"/>
      <c r="S30" s="27"/>
      <c r="T30" s="27"/>
      <c r="U30" s="27"/>
      <c r="V30" s="27"/>
      <c r="W30" s="27"/>
      <c r="X30" s="27"/>
      <c r="Y30" s="27"/>
      <c r="Z30" s="27"/>
      <c r="AA30" s="27"/>
      <c r="AB30" s="27"/>
      <c r="AC30" s="27"/>
      <c r="AD30" s="27"/>
      <c r="AE30" s="27"/>
      <c r="AF30" s="27"/>
    </row>
    <row r="31" ht="15.75" customHeight="1">
      <c r="A31" s="18"/>
      <c r="B31" s="19">
        <v>44491.0</v>
      </c>
      <c r="C31" s="154"/>
      <c r="D31" s="27"/>
      <c r="E31" s="27"/>
      <c r="F31" s="74"/>
      <c r="G31" s="27"/>
      <c r="H31" s="27"/>
      <c r="I31" s="27"/>
      <c r="J31" s="27"/>
      <c r="K31" s="27"/>
      <c r="L31" s="17"/>
      <c r="M31" s="17"/>
      <c r="N31" s="27"/>
      <c r="O31" s="27"/>
      <c r="P31" s="27"/>
      <c r="Q31" s="27"/>
      <c r="R31" s="27"/>
      <c r="S31" s="27"/>
      <c r="T31" s="27"/>
      <c r="U31" s="27"/>
      <c r="V31" s="27"/>
      <c r="W31" s="27"/>
      <c r="X31" s="27"/>
      <c r="Y31" s="27"/>
      <c r="Z31" s="27"/>
      <c r="AA31" s="27"/>
      <c r="AB31" s="27"/>
      <c r="AC31" s="27"/>
      <c r="AD31" s="27"/>
      <c r="AE31" s="27"/>
      <c r="AF31" s="27"/>
    </row>
    <row r="32" ht="15.75" customHeight="1">
      <c r="A32" s="24" t="s">
        <v>7804</v>
      </c>
      <c r="B32" s="17"/>
      <c r="C32" s="154"/>
      <c r="D32" s="27"/>
      <c r="E32" s="27"/>
      <c r="F32" s="169"/>
      <c r="G32" s="27"/>
      <c r="H32" s="27"/>
      <c r="I32" s="27"/>
      <c r="J32" s="27"/>
      <c r="K32" s="27"/>
      <c r="L32" s="17"/>
      <c r="M32" s="17"/>
      <c r="N32" s="27"/>
      <c r="O32" s="27"/>
      <c r="P32" s="27"/>
      <c r="Q32" s="27"/>
      <c r="R32" s="27"/>
      <c r="S32" s="27"/>
      <c r="T32" s="27"/>
      <c r="U32" s="27"/>
      <c r="V32" s="27"/>
      <c r="W32" s="27"/>
      <c r="X32" s="27"/>
      <c r="Y32" s="27"/>
      <c r="Z32" s="27"/>
      <c r="AA32" s="27"/>
      <c r="AB32" s="27"/>
      <c r="AC32" s="27"/>
      <c r="AD32" s="27"/>
      <c r="AE32" s="27"/>
      <c r="AF32" s="27"/>
    </row>
    <row r="33" ht="15.75" customHeight="1">
      <c r="A33" s="28"/>
      <c r="B33" s="29" t="s">
        <v>7805</v>
      </c>
      <c r="C33" s="154"/>
      <c r="D33" s="27"/>
      <c r="E33" s="420" t="s">
        <v>7862</v>
      </c>
      <c r="F33" s="46"/>
      <c r="G33" s="27"/>
      <c r="H33" s="27"/>
      <c r="I33" s="27"/>
      <c r="J33" s="27"/>
      <c r="K33" s="27"/>
      <c r="L33" s="17"/>
      <c r="M33" s="17"/>
      <c r="N33" s="27"/>
      <c r="O33" s="27"/>
      <c r="P33" s="27"/>
      <c r="Q33" s="27"/>
      <c r="R33" s="27"/>
      <c r="S33" s="27"/>
      <c r="T33" s="27"/>
      <c r="U33" s="27"/>
      <c r="V33" s="27"/>
      <c r="W33" s="27"/>
      <c r="X33" s="27"/>
      <c r="Y33" s="27"/>
      <c r="Z33" s="27"/>
      <c r="AA33" s="27"/>
      <c r="AB33" s="27"/>
      <c r="AC33" s="27"/>
      <c r="AD33" s="27"/>
      <c r="AE33" s="27"/>
      <c r="AF33" s="27"/>
    </row>
    <row r="34" ht="15.75" customHeight="1">
      <c r="A34" s="28"/>
      <c r="B34" s="29" t="s">
        <v>7805</v>
      </c>
      <c r="C34" s="154"/>
      <c r="D34" s="66"/>
      <c r="E34" s="28"/>
      <c r="F34" s="46"/>
      <c r="G34" s="27"/>
      <c r="H34" s="27"/>
      <c r="I34" s="66"/>
      <c r="J34" s="27"/>
      <c r="K34" s="27"/>
      <c r="L34" s="17"/>
      <c r="M34" s="17"/>
      <c r="N34" s="27"/>
      <c r="O34" s="27"/>
      <c r="P34" s="27"/>
      <c r="Q34" s="27"/>
      <c r="R34" s="27"/>
      <c r="S34" s="27"/>
      <c r="T34" s="27"/>
      <c r="U34" s="27"/>
      <c r="V34" s="27"/>
      <c r="W34" s="27"/>
      <c r="X34" s="27"/>
      <c r="Y34" s="27"/>
      <c r="Z34" s="27"/>
      <c r="AA34" s="27"/>
      <c r="AB34" s="27"/>
      <c r="AC34" s="27"/>
      <c r="AD34" s="27"/>
      <c r="AE34" s="27"/>
      <c r="AF34" s="27"/>
    </row>
    <row r="35" ht="15.75" customHeight="1">
      <c r="A35" s="28"/>
      <c r="B35" s="29" t="s">
        <v>7805</v>
      </c>
      <c r="C35" s="154"/>
      <c r="D35" s="223"/>
      <c r="E35" s="28"/>
      <c r="F35" s="157"/>
      <c r="G35" s="223"/>
      <c r="H35" s="223"/>
      <c r="I35" s="223"/>
      <c r="J35" s="27"/>
      <c r="K35" s="27"/>
      <c r="L35" s="17"/>
      <c r="M35" s="17"/>
      <c r="N35" s="27"/>
      <c r="O35" s="27"/>
      <c r="P35" s="27"/>
      <c r="Q35" s="27"/>
      <c r="R35" s="27"/>
      <c r="S35" s="27"/>
      <c r="T35" s="27"/>
      <c r="U35" s="27"/>
      <c r="V35" s="27"/>
      <c r="W35" s="27"/>
      <c r="X35" s="27"/>
      <c r="Y35" s="27"/>
      <c r="Z35" s="27"/>
      <c r="AA35" s="27"/>
      <c r="AB35" s="27"/>
      <c r="AC35" s="27"/>
      <c r="AD35" s="27"/>
      <c r="AE35" s="27"/>
      <c r="AF35" s="27"/>
    </row>
    <row r="36" ht="15.75" customHeight="1">
      <c r="A36" s="28"/>
      <c r="B36" s="29" t="s">
        <v>7805</v>
      </c>
      <c r="C36" s="154"/>
      <c r="D36" s="66"/>
      <c r="E36" s="44"/>
      <c r="F36" s="74"/>
      <c r="G36" s="27"/>
      <c r="H36" s="66"/>
      <c r="I36" s="66"/>
      <c r="J36" s="27"/>
      <c r="K36" s="27"/>
      <c r="L36" s="17"/>
      <c r="M36" s="17"/>
      <c r="N36" s="27"/>
      <c r="O36" s="27"/>
      <c r="P36" s="27"/>
      <c r="Q36" s="27"/>
      <c r="R36" s="27"/>
      <c r="S36" s="27"/>
      <c r="T36" s="27"/>
      <c r="U36" s="27"/>
      <c r="V36" s="27"/>
      <c r="W36" s="27"/>
      <c r="X36" s="27"/>
      <c r="Y36" s="27"/>
      <c r="Z36" s="27"/>
      <c r="AA36" s="27"/>
      <c r="AB36" s="27"/>
      <c r="AC36" s="27"/>
      <c r="AD36" s="27"/>
      <c r="AE36" s="27"/>
      <c r="AF36" s="27"/>
    </row>
    <row r="37" ht="15.75" customHeight="1">
      <c r="A37" s="44"/>
      <c r="B37" s="29" t="s">
        <v>7805</v>
      </c>
      <c r="C37" s="154"/>
      <c r="D37" s="27"/>
      <c r="E37" s="27"/>
      <c r="F37" s="74"/>
      <c r="G37" s="27"/>
      <c r="H37" s="27"/>
      <c r="I37" s="27"/>
      <c r="J37" s="27"/>
      <c r="K37" s="27"/>
      <c r="L37" s="17"/>
      <c r="M37" s="17"/>
      <c r="N37" s="27"/>
      <c r="O37" s="27"/>
      <c r="P37" s="27"/>
      <c r="Q37" s="27"/>
      <c r="R37" s="27"/>
      <c r="S37" s="27"/>
      <c r="T37" s="27"/>
      <c r="U37" s="27"/>
      <c r="V37" s="27"/>
      <c r="W37" s="27"/>
      <c r="X37" s="27"/>
      <c r="Y37" s="27"/>
      <c r="Z37" s="27"/>
      <c r="AA37" s="27"/>
      <c r="AB37" s="27"/>
      <c r="AC37" s="27"/>
      <c r="AD37" s="27"/>
      <c r="AE37" s="27"/>
      <c r="AF37" s="27"/>
    </row>
    <row r="38" ht="15.75" customHeight="1">
      <c r="A38" s="18"/>
      <c r="B38" s="19">
        <v>44494.0</v>
      </c>
      <c r="C38" s="154"/>
      <c r="D38" s="27"/>
      <c r="E38" s="27"/>
      <c r="F38" s="74"/>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4" t="s">
        <v>7804</v>
      </c>
      <c r="B39" s="17"/>
      <c r="C39" s="154"/>
      <c r="D39" s="27"/>
      <c r="E39" s="27"/>
      <c r="F39" s="74"/>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8"/>
      <c r="B40" s="29" t="s">
        <v>7805</v>
      </c>
      <c r="C40" s="154" t="s">
        <v>845</v>
      </c>
      <c r="D40" s="66" t="s">
        <v>7863</v>
      </c>
      <c r="E40" s="66" t="s">
        <v>7864</v>
      </c>
      <c r="F40" s="78">
        <v>0.4166666666666667</v>
      </c>
      <c r="G40" s="27" t="s">
        <v>7865</v>
      </c>
      <c r="H40" s="27" t="s">
        <v>7866</v>
      </c>
      <c r="I40" s="27" t="s">
        <v>7867</v>
      </c>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28"/>
      <c r="B41" s="29" t="s">
        <v>7805</v>
      </c>
      <c r="C41" s="154" t="s">
        <v>845</v>
      </c>
      <c r="D41" s="66" t="s">
        <v>7868</v>
      </c>
      <c r="E41" s="66" t="s">
        <v>7869</v>
      </c>
      <c r="F41" s="78">
        <v>0.5</v>
      </c>
      <c r="G41" s="66" t="s">
        <v>7870</v>
      </c>
      <c r="H41" s="66" t="s">
        <v>7871</v>
      </c>
      <c r="I41" s="66" t="s">
        <v>7872</v>
      </c>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28"/>
      <c r="B42" s="29" t="s">
        <v>7805</v>
      </c>
      <c r="C42" s="165" t="s">
        <v>845</v>
      </c>
      <c r="D42" s="31" t="s">
        <v>7873</v>
      </c>
      <c r="E42" s="31" t="s">
        <v>7874</v>
      </c>
      <c r="F42" s="80">
        <v>0.5833333333333334</v>
      </c>
      <c r="G42" s="81" t="s">
        <v>7875</v>
      </c>
      <c r="H42" s="81" t="s">
        <v>7876</v>
      </c>
      <c r="I42" s="31" t="s">
        <v>7877</v>
      </c>
      <c r="J42" s="27" t="s">
        <v>7878</v>
      </c>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28"/>
      <c r="B43" s="29" t="s">
        <v>7805</v>
      </c>
      <c r="C43" s="187" t="s">
        <v>845</v>
      </c>
      <c r="D43" s="328" t="s">
        <v>7879</v>
      </c>
      <c r="E43" s="328" t="s">
        <v>7880</v>
      </c>
      <c r="F43" s="189">
        <v>0.6666666666666666</v>
      </c>
      <c r="G43" s="95" t="s">
        <v>7881</v>
      </c>
      <c r="H43" s="95" t="s">
        <v>7882</v>
      </c>
      <c r="I43" s="328" t="s">
        <v>7883</v>
      </c>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44"/>
      <c r="B44" s="29" t="s">
        <v>7805</v>
      </c>
      <c r="C44" s="154" t="s">
        <v>106</v>
      </c>
      <c r="D44" s="56" t="s">
        <v>7884</v>
      </c>
      <c r="E44" s="66" t="s">
        <v>7885</v>
      </c>
      <c r="F44" s="78">
        <v>0.75</v>
      </c>
      <c r="G44" s="56" t="s">
        <v>7886</v>
      </c>
      <c r="H44" s="66" t="s">
        <v>7887</v>
      </c>
      <c r="I44" s="56" t="s">
        <v>7888</v>
      </c>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53"/>
      <c r="B45" s="29"/>
      <c r="C45" s="154" t="s">
        <v>100</v>
      </c>
      <c r="D45" s="56" t="s">
        <v>7889</v>
      </c>
      <c r="E45" s="56" t="s">
        <v>7890</v>
      </c>
      <c r="F45" s="78">
        <v>0.75</v>
      </c>
      <c r="G45" s="56" t="s">
        <v>7891</v>
      </c>
      <c r="H45" s="56">
        <v>3.80524401E9</v>
      </c>
      <c r="I45" s="56" t="s">
        <v>7892</v>
      </c>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18"/>
      <c r="B46" s="19">
        <v>44495.0</v>
      </c>
      <c r="C46" s="154"/>
      <c r="D46" s="27"/>
      <c r="E46" s="27"/>
      <c r="F46" s="78"/>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4" t="s">
        <v>7804</v>
      </c>
      <c r="B47" s="17"/>
      <c r="C47" s="154"/>
      <c r="D47" s="90" t="s">
        <v>7893</v>
      </c>
      <c r="E47" s="23"/>
      <c r="F47" s="74"/>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8"/>
      <c r="B48" s="29" t="s">
        <v>7805</v>
      </c>
      <c r="C48" s="154" t="s">
        <v>106</v>
      </c>
      <c r="D48" s="66" t="s">
        <v>7894</v>
      </c>
      <c r="E48" s="56" t="s">
        <v>7895</v>
      </c>
      <c r="F48" s="78">
        <v>0.5</v>
      </c>
      <c r="G48" s="66" t="s">
        <v>7896</v>
      </c>
      <c r="H48" s="56" t="s">
        <v>7897</v>
      </c>
      <c r="I48" s="66" t="s">
        <v>7898</v>
      </c>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8"/>
      <c r="B49" s="29" t="s">
        <v>7805</v>
      </c>
      <c r="C49" s="154" t="s">
        <v>106</v>
      </c>
      <c r="D49" s="56" t="s">
        <v>7899</v>
      </c>
      <c r="E49" s="66" t="s">
        <v>7900</v>
      </c>
      <c r="F49" s="78">
        <v>0.5833333333333334</v>
      </c>
      <c r="G49" s="56" t="s">
        <v>7886</v>
      </c>
      <c r="H49" s="66" t="s">
        <v>7901</v>
      </c>
      <c r="I49" s="56" t="s">
        <v>7902</v>
      </c>
      <c r="J49" s="27"/>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28"/>
      <c r="B50" s="29" t="s">
        <v>7805</v>
      </c>
      <c r="C50" s="154" t="s">
        <v>106</v>
      </c>
      <c r="D50" s="66" t="s">
        <v>7903</v>
      </c>
      <c r="E50" s="56" t="s">
        <v>7904</v>
      </c>
      <c r="F50" s="78">
        <v>0.6666666666666666</v>
      </c>
      <c r="G50" s="66" t="s">
        <v>7905</v>
      </c>
      <c r="H50" s="56" t="s">
        <v>7906</v>
      </c>
      <c r="I50" s="66" t="s">
        <v>7907</v>
      </c>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28"/>
      <c r="B51" s="29" t="s">
        <v>7805</v>
      </c>
      <c r="C51" s="154" t="s">
        <v>106</v>
      </c>
      <c r="D51" s="56" t="s">
        <v>7908</v>
      </c>
      <c r="E51" s="66" t="s">
        <v>7909</v>
      </c>
      <c r="F51" s="78">
        <v>0.75</v>
      </c>
      <c r="G51" s="56" t="s">
        <v>7910</v>
      </c>
      <c r="H51" s="66" t="s">
        <v>7911</v>
      </c>
      <c r="I51" s="56" t="s">
        <v>7912</v>
      </c>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44"/>
      <c r="B52" s="29" t="s">
        <v>7805</v>
      </c>
      <c r="C52" s="154"/>
      <c r="D52" s="27"/>
      <c r="E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18"/>
      <c r="B53" s="19">
        <v>44496.0</v>
      </c>
      <c r="C53" s="154"/>
      <c r="D53" s="27"/>
      <c r="E53" s="27"/>
      <c r="F53" s="74"/>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4" t="s">
        <v>7804</v>
      </c>
      <c r="B54" s="17"/>
      <c r="C54" s="154"/>
      <c r="D54" s="27"/>
      <c r="E54" s="27"/>
      <c r="F54" s="74"/>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28"/>
      <c r="B55" s="29" t="s">
        <v>7805</v>
      </c>
      <c r="C55" s="154"/>
      <c r="D55" s="90" t="s">
        <v>7893</v>
      </c>
      <c r="E55" s="23"/>
      <c r="F55" s="74"/>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28"/>
      <c r="B56" s="29" t="s">
        <v>7805</v>
      </c>
      <c r="C56" s="154"/>
      <c r="D56" s="110" t="s">
        <v>447</v>
      </c>
      <c r="E56" s="111"/>
      <c r="F56" s="74"/>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28"/>
      <c r="B57" s="29" t="s">
        <v>7805</v>
      </c>
      <c r="C57" s="154"/>
      <c r="D57" s="112"/>
      <c r="E57" s="113"/>
      <c r="F57" s="74"/>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28"/>
      <c r="B58" s="29" t="s">
        <v>7805</v>
      </c>
      <c r="C58" s="154"/>
      <c r="D58" s="114"/>
      <c r="E58" s="115"/>
      <c r="F58" s="74"/>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44"/>
      <c r="B59" s="29" t="s">
        <v>7805</v>
      </c>
      <c r="C59" s="154"/>
      <c r="D59" s="27"/>
      <c r="E59" s="27"/>
      <c r="F59" s="74"/>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18"/>
      <c r="B60" s="19">
        <v>44497.0</v>
      </c>
      <c r="C60" s="154"/>
      <c r="D60" s="27"/>
      <c r="E60" s="27"/>
      <c r="F60" s="74"/>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4" t="s">
        <v>7804</v>
      </c>
      <c r="B61" s="17"/>
      <c r="C61" s="154"/>
      <c r="D61" s="75" t="s">
        <v>7913</v>
      </c>
      <c r="E61" s="75"/>
      <c r="F61" s="74"/>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8"/>
      <c r="B62" s="29" t="s">
        <v>7805</v>
      </c>
      <c r="C62" s="154"/>
      <c r="D62" s="110" t="s">
        <v>447</v>
      </c>
      <c r="E62" s="111"/>
      <c r="F62" s="74"/>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28"/>
      <c r="B63" s="29" t="s">
        <v>7805</v>
      </c>
      <c r="C63" s="154"/>
      <c r="D63" s="112"/>
      <c r="E63" s="113"/>
      <c r="F63" s="74"/>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28"/>
      <c r="B64" s="29" t="s">
        <v>7805</v>
      </c>
      <c r="C64" s="154"/>
      <c r="D64" s="114"/>
      <c r="E64" s="115"/>
      <c r="F64" s="74"/>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28"/>
      <c r="B65" s="29" t="s">
        <v>7805</v>
      </c>
      <c r="C65" s="154"/>
      <c r="D65" s="27"/>
      <c r="E65" s="27"/>
      <c r="F65" s="74"/>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44"/>
      <c r="B66" s="29" t="s">
        <v>7805</v>
      </c>
      <c r="C66" s="154"/>
      <c r="D66" s="27"/>
      <c r="E66" s="27"/>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18"/>
      <c r="B67" s="19">
        <v>44498.0</v>
      </c>
      <c r="C67" s="154"/>
      <c r="D67" s="27"/>
      <c r="E67" s="27"/>
      <c r="F67" s="74"/>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4" t="s">
        <v>7804</v>
      </c>
      <c r="B68" s="17"/>
      <c r="C68" s="154"/>
      <c r="F68" s="74"/>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8"/>
      <c r="B69" s="29" t="s">
        <v>7805</v>
      </c>
      <c r="C69" s="154"/>
      <c r="F69" s="74"/>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8"/>
      <c r="B70" s="29" t="s">
        <v>7805</v>
      </c>
      <c r="C70" s="154"/>
      <c r="D70" s="110" t="s">
        <v>447</v>
      </c>
      <c r="E70" s="111"/>
      <c r="F70" s="74"/>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28"/>
      <c r="B71" s="29" t="s">
        <v>7805</v>
      </c>
      <c r="C71" s="154"/>
      <c r="D71" s="112"/>
      <c r="E71" s="113"/>
      <c r="F71" s="74"/>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28"/>
      <c r="B72" s="29" t="s">
        <v>7805</v>
      </c>
      <c r="C72" s="154"/>
      <c r="D72" s="114"/>
      <c r="E72" s="115"/>
      <c r="F72" s="74"/>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44"/>
      <c r="B73" s="29" t="s">
        <v>7805</v>
      </c>
      <c r="C73" s="154"/>
      <c r="F73" s="74"/>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18"/>
      <c r="B74" s="19">
        <v>44501.0</v>
      </c>
      <c r="C74" s="154"/>
      <c r="D74" s="27"/>
      <c r="E74" s="27"/>
      <c r="F74" s="74"/>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24" t="s">
        <v>7804</v>
      </c>
      <c r="B75" s="17"/>
      <c r="C75" s="154"/>
      <c r="D75" s="27"/>
      <c r="E75" s="27"/>
      <c r="F75" s="74"/>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8"/>
      <c r="B76" s="29" t="s">
        <v>7805</v>
      </c>
      <c r="C76" s="154"/>
      <c r="D76" s="27"/>
      <c r="E76" s="27"/>
      <c r="F76" s="74"/>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8"/>
      <c r="B77" s="29" t="s">
        <v>7805</v>
      </c>
      <c r="C77" s="154"/>
      <c r="D77" s="110" t="s">
        <v>447</v>
      </c>
      <c r="E77" s="111"/>
      <c r="F77" s="74"/>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28"/>
      <c r="B78" s="29" t="s">
        <v>7805</v>
      </c>
      <c r="C78" s="154"/>
      <c r="D78" s="112"/>
      <c r="E78" s="113"/>
      <c r="F78" s="74"/>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28"/>
      <c r="B79" s="29" t="s">
        <v>7805</v>
      </c>
      <c r="C79" s="154"/>
      <c r="D79" s="114"/>
      <c r="E79" s="115"/>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44"/>
      <c r="B80" s="29" t="s">
        <v>7805</v>
      </c>
      <c r="C80" s="154"/>
      <c r="D80" s="27"/>
      <c r="E80" s="27"/>
      <c r="F80" s="74"/>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18"/>
      <c r="B81" s="19">
        <v>44502.0</v>
      </c>
      <c r="C81" s="154"/>
      <c r="D81" s="27"/>
      <c r="E81" s="27"/>
      <c r="F81" s="74"/>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24" t="s">
        <v>7804</v>
      </c>
      <c r="B82" s="17"/>
      <c r="C82" s="154"/>
      <c r="D82" s="75" t="s">
        <v>7914</v>
      </c>
      <c r="E82" s="27"/>
      <c r="F82" s="74"/>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28"/>
      <c r="B83" s="29" t="s">
        <v>7805</v>
      </c>
      <c r="C83" s="154"/>
      <c r="D83" s="27"/>
      <c r="E83" s="27"/>
      <c r="F83" s="78"/>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8"/>
      <c r="B84" s="29" t="s">
        <v>7805</v>
      </c>
      <c r="C84" s="154" t="s">
        <v>100</v>
      </c>
      <c r="D84" s="56" t="s">
        <v>7915</v>
      </c>
      <c r="E84" s="56" t="s">
        <v>7916</v>
      </c>
      <c r="F84" s="78">
        <v>0.5</v>
      </c>
      <c r="G84" s="27" t="s">
        <v>7917</v>
      </c>
      <c r="H84" s="27" t="s">
        <v>7918</v>
      </c>
      <c r="I84" s="56" t="s">
        <v>7919</v>
      </c>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8"/>
      <c r="B85" s="29" t="s">
        <v>7805</v>
      </c>
      <c r="C85" s="218" t="s">
        <v>167</v>
      </c>
      <c r="D85" s="51" t="s">
        <v>7920</v>
      </c>
      <c r="E85" s="51" t="s">
        <v>7921</v>
      </c>
      <c r="F85" s="91" t="s">
        <v>352</v>
      </c>
      <c r="G85" s="81" t="s">
        <v>7922</v>
      </c>
      <c r="H85" s="81" t="s">
        <v>7923</v>
      </c>
      <c r="I85" s="51" t="s">
        <v>7924</v>
      </c>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8"/>
      <c r="B86" s="29" t="s">
        <v>7805</v>
      </c>
      <c r="C86" s="218" t="s">
        <v>167</v>
      </c>
      <c r="D86" s="56" t="s">
        <v>7925</v>
      </c>
      <c r="E86" s="56" t="s">
        <v>7926</v>
      </c>
      <c r="F86" s="78">
        <v>0.6458333333333334</v>
      </c>
      <c r="G86" s="27" t="s">
        <v>7927</v>
      </c>
      <c r="H86" s="27" t="s">
        <v>7928</v>
      </c>
      <c r="I86" s="56" t="s">
        <v>7929</v>
      </c>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28"/>
      <c r="B87" s="29" t="s">
        <v>7805</v>
      </c>
      <c r="C87" s="218" t="s">
        <v>167</v>
      </c>
      <c r="D87" s="51" t="s">
        <v>7930</v>
      </c>
      <c r="E87" s="51" t="s">
        <v>7931</v>
      </c>
      <c r="F87" s="80">
        <v>0.6666666666666666</v>
      </c>
      <c r="G87" s="81" t="s">
        <v>7932</v>
      </c>
      <c r="H87" s="81" t="s">
        <v>7933</v>
      </c>
      <c r="I87" s="51" t="s">
        <v>7934</v>
      </c>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28"/>
      <c r="B88" s="29" t="s">
        <v>7805</v>
      </c>
      <c r="C88" s="218" t="s">
        <v>167</v>
      </c>
      <c r="D88" s="51" t="s">
        <v>7908</v>
      </c>
      <c r="E88" s="51" t="s">
        <v>7909</v>
      </c>
      <c r="F88" s="80">
        <v>0.7083333333333334</v>
      </c>
      <c r="G88" s="81" t="s">
        <v>7935</v>
      </c>
      <c r="H88" s="81" t="s">
        <v>7936</v>
      </c>
      <c r="I88" s="51" t="s">
        <v>7912</v>
      </c>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44"/>
      <c r="B89" s="29" t="s">
        <v>7805</v>
      </c>
      <c r="C89" s="154"/>
      <c r="D89" s="27"/>
      <c r="E89" s="27"/>
      <c r="F89" s="74"/>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18"/>
      <c r="B90" s="19">
        <v>44503.0</v>
      </c>
      <c r="C90" s="154"/>
      <c r="D90" s="27"/>
      <c r="E90" s="27"/>
      <c r="F90" s="74"/>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24" t="s">
        <v>7804</v>
      </c>
      <c r="B91" s="17"/>
      <c r="C91" s="154"/>
      <c r="D91" s="27"/>
      <c r="E91" s="27"/>
      <c r="F91" s="74"/>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8"/>
      <c r="B92" s="29" t="s">
        <v>7805</v>
      </c>
      <c r="C92" s="154"/>
      <c r="D92" s="95"/>
      <c r="E92" s="263" t="s">
        <v>1297</v>
      </c>
      <c r="F92" s="180"/>
      <c r="G92" s="111"/>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8"/>
      <c r="B93" s="29" t="s">
        <v>7805</v>
      </c>
      <c r="C93" s="154"/>
      <c r="D93" s="27"/>
      <c r="E93" s="112"/>
      <c r="G93" s="113"/>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8"/>
      <c r="B94" s="29" t="s">
        <v>7805</v>
      </c>
      <c r="C94" s="154"/>
      <c r="D94" s="56"/>
      <c r="E94" s="112"/>
      <c r="G94" s="113"/>
      <c r="H94" s="56"/>
      <c r="I94" s="56"/>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8"/>
      <c r="B95" s="29" t="s">
        <v>7805</v>
      </c>
      <c r="C95" s="154"/>
      <c r="D95" s="27"/>
      <c r="E95" s="112"/>
      <c r="G95" s="113"/>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28"/>
      <c r="B96" s="29" t="s">
        <v>7805</v>
      </c>
      <c r="C96" s="154"/>
      <c r="D96" s="27"/>
      <c r="E96" s="114"/>
      <c r="F96" s="125"/>
      <c r="G96" s="115"/>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44"/>
      <c r="B97" s="29" t="s">
        <v>7805</v>
      </c>
      <c r="C97" s="154"/>
      <c r="D97" s="27"/>
      <c r="E97" s="27"/>
      <c r="F97" s="74"/>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18"/>
      <c r="B98" s="135">
        <v>44504.0</v>
      </c>
      <c r="C98" s="27"/>
      <c r="D98" s="27"/>
      <c r="E98" s="27"/>
      <c r="F98" s="74"/>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136" t="s">
        <v>7804</v>
      </c>
      <c r="B99" s="39"/>
      <c r="C99" s="27"/>
      <c r="D99" s="27"/>
      <c r="E99" s="27"/>
      <c r="F99" s="74"/>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8"/>
      <c r="B100" s="137" t="s">
        <v>7805</v>
      </c>
      <c r="C100" s="27"/>
      <c r="D100" s="75" t="s">
        <v>7914</v>
      </c>
      <c r="E100" s="27"/>
      <c r="F100" s="74"/>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8"/>
      <c r="B101" s="137" t="s">
        <v>7805</v>
      </c>
      <c r="C101" s="27"/>
      <c r="D101" s="27"/>
      <c r="E101" s="27"/>
      <c r="F101" s="78"/>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8"/>
      <c r="B102" s="137" t="s">
        <v>7805</v>
      </c>
      <c r="C102" s="27" t="s">
        <v>73</v>
      </c>
      <c r="D102" s="56" t="s">
        <v>7937</v>
      </c>
      <c r="E102" s="56" t="s">
        <v>7938</v>
      </c>
      <c r="F102" s="78">
        <v>0.5833333333333334</v>
      </c>
      <c r="G102" s="27" t="s">
        <v>7851</v>
      </c>
      <c r="H102" s="27" t="s">
        <v>7939</v>
      </c>
      <c r="I102" s="56" t="s">
        <v>7940</v>
      </c>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8"/>
      <c r="B103" s="137" t="s">
        <v>7805</v>
      </c>
      <c r="C103" s="27" t="s">
        <v>73</v>
      </c>
      <c r="D103" s="56" t="s">
        <v>7941</v>
      </c>
      <c r="E103" s="56" t="s">
        <v>7942</v>
      </c>
      <c r="F103" s="78">
        <v>0.625</v>
      </c>
      <c r="G103" s="27" t="s">
        <v>7943</v>
      </c>
      <c r="H103" s="27" t="s">
        <v>7944</v>
      </c>
      <c r="I103" s="56" t="s">
        <v>7945</v>
      </c>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8"/>
      <c r="B104" s="137" t="s">
        <v>7805</v>
      </c>
      <c r="C104" s="81" t="s">
        <v>73</v>
      </c>
      <c r="D104" s="51" t="s">
        <v>7946</v>
      </c>
      <c r="E104" s="51" t="s">
        <v>7947</v>
      </c>
      <c r="F104" s="80">
        <v>0.6666666666666666</v>
      </c>
      <c r="G104" s="81" t="s">
        <v>7943</v>
      </c>
      <c r="H104" s="81" t="s">
        <v>7948</v>
      </c>
      <c r="I104" s="51" t="s">
        <v>7949</v>
      </c>
      <c r="J104" s="27" t="s">
        <v>7950</v>
      </c>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44"/>
      <c r="B105" s="137" t="s">
        <v>7805</v>
      </c>
      <c r="C105" s="81" t="s">
        <v>73</v>
      </c>
      <c r="D105" s="51" t="s">
        <v>7951</v>
      </c>
      <c r="E105" s="51" t="s">
        <v>7952</v>
      </c>
      <c r="F105" s="80">
        <v>0.7291666666666666</v>
      </c>
      <c r="G105" s="81" t="s">
        <v>7953</v>
      </c>
      <c r="H105" s="81" t="s">
        <v>7954</v>
      </c>
      <c r="I105" s="51" t="s">
        <v>7955</v>
      </c>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421"/>
      <c r="B106" s="137" t="s">
        <v>7805</v>
      </c>
      <c r="C106" s="165" t="s">
        <v>100</v>
      </c>
      <c r="D106" s="51" t="s">
        <v>7956</v>
      </c>
      <c r="E106" s="51" t="s">
        <v>7957</v>
      </c>
      <c r="F106" s="80">
        <v>0.75</v>
      </c>
      <c r="G106" s="81" t="s">
        <v>7958</v>
      </c>
      <c r="H106" s="81" t="s">
        <v>7959</v>
      </c>
      <c r="I106" s="51" t="s">
        <v>7960</v>
      </c>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421"/>
      <c r="B107" s="137"/>
      <c r="C107" s="422" t="s">
        <v>100</v>
      </c>
      <c r="D107" s="423" t="s">
        <v>7961</v>
      </c>
      <c r="E107" s="423" t="s">
        <v>7962</v>
      </c>
      <c r="F107" s="424" t="s">
        <v>7963</v>
      </c>
      <c r="G107" s="232" t="s">
        <v>7958</v>
      </c>
      <c r="H107" s="232" t="s">
        <v>7964</v>
      </c>
      <c r="I107" s="423" t="s">
        <v>7965</v>
      </c>
      <c r="J107" s="27" t="s">
        <v>951</v>
      </c>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18"/>
      <c r="B108" s="135">
        <v>44505.0</v>
      </c>
      <c r="C108" s="27"/>
      <c r="D108" s="27"/>
      <c r="E108" s="27"/>
      <c r="F108" s="74"/>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136" t="s">
        <v>7804</v>
      </c>
      <c r="B109" s="39"/>
      <c r="C109" s="27"/>
      <c r="D109" s="27"/>
      <c r="E109" s="27"/>
      <c r="F109" s="74"/>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8"/>
      <c r="B110" s="137" t="s">
        <v>7805</v>
      </c>
      <c r="C110" s="27"/>
      <c r="D110" s="95"/>
      <c r="E110" s="27"/>
      <c r="F110" s="74"/>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8"/>
      <c r="B111" s="137" t="s">
        <v>7805</v>
      </c>
      <c r="C111" s="27"/>
      <c r="D111" s="263" t="s">
        <v>1297</v>
      </c>
      <c r="E111" s="111"/>
      <c r="F111" s="74"/>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8"/>
      <c r="B112" s="137" t="s">
        <v>7805</v>
      </c>
      <c r="C112" s="27"/>
      <c r="D112" s="112"/>
      <c r="E112" s="113"/>
      <c r="F112" s="74"/>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28"/>
      <c r="B113" s="137" t="s">
        <v>7805</v>
      </c>
      <c r="C113" s="27"/>
      <c r="D113" s="114"/>
      <c r="E113" s="115"/>
      <c r="F113" s="74"/>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28"/>
      <c r="B114" s="137" t="s">
        <v>7805</v>
      </c>
      <c r="C114" s="27"/>
      <c r="D114" s="27"/>
      <c r="E114" s="27"/>
      <c r="F114" s="74"/>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44"/>
      <c r="B115" s="137" t="s">
        <v>7805</v>
      </c>
      <c r="C115" s="27"/>
      <c r="D115" s="27"/>
      <c r="E115" s="27"/>
      <c r="F115" s="74"/>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18"/>
      <c r="B116" s="135">
        <v>44508.0</v>
      </c>
      <c r="C116" s="27"/>
      <c r="D116" s="27"/>
      <c r="E116" s="27"/>
      <c r="F116" s="74"/>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136" t="s">
        <v>7804</v>
      </c>
      <c r="B117" s="39"/>
      <c r="C117" s="27"/>
      <c r="D117" s="90" t="s">
        <v>7966</v>
      </c>
      <c r="E117" s="23"/>
      <c r="F117" s="94" t="s">
        <v>7967</v>
      </c>
      <c r="G117" s="23"/>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8"/>
      <c r="B118" s="137" t="s">
        <v>7805</v>
      </c>
      <c r="C118" s="154"/>
      <c r="D118" s="27"/>
      <c r="E118" s="27"/>
      <c r="F118" s="78"/>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8"/>
      <c r="B119" s="137" t="s">
        <v>7805</v>
      </c>
      <c r="C119" s="154" t="s">
        <v>100</v>
      </c>
      <c r="D119" s="56" t="s">
        <v>7968</v>
      </c>
      <c r="E119" s="56" t="s">
        <v>7969</v>
      </c>
      <c r="F119" s="78">
        <v>0.5208333333333334</v>
      </c>
      <c r="G119" s="27" t="s">
        <v>7958</v>
      </c>
      <c r="H119" s="27" t="s">
        <v>7970</v>
      </c>
      <c r="I119" s="56" t="s">
        <v>7971</v>
      </c>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8"/>
      <c r="B120" s="137" t="s">
        <v>7805</v>
      </c>
      <c r="C120" s="182" t="s">
        <v>100</v>
      </c>
      <c r="D120" s="47" t="s">
        <v>7961</v>
      </c>
      <c r="E120" s="47" t="s">
        <v>7962</v>
      </c>
      <c r="F120" s="76">
        <v>0.5833333333333334</v>
      </c>
      <c r="G120" s="77" t="s">
        <v>7958</v>
      </c>
      <c r="H120" s="77" t="s">
        <v>7964</v>
      </c>
      <c r="I120" s="47" t="s">
        <v>7965</v>
      </c>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8"/>
      <c r="B121" s="137" t="s">
        <v>7805</v>
      </c>
      <c r="C121" s="218" t="s">
        <v>167</v>
      </c>
      <c r="D121" s="56" t="s">
        <v>7811</v>
      </c>
      <c r="E121" s="56" t="s">
        <v>7812</v>
      </c>
      <c r="F121" s="189">
        <v>0.6041666666666666</v>
      </c>
      <c r="G121" s="27" t="s">
        <v>7958</v>
      </c>
      <c r="H121" s="95" t="s">
        <v>7972</v>
      </c>
      <c r="I121" s="56" t="s">
        <v>7814</v>
      </c>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28"/>
      <c r="B122" s="137" t="s">
        <v>7805</v>
      </c>
      <c r="C122" s="154" t="s">
        <v>66</v>
      </c>
      <c r="D122" s="56" t="s">
        <v>7973</v>
      </c>
      <c r="E122" s="56" t="s">
        <v>7974</v>
      </c>
      <c r="F122" s="78">
        <v>0.625</v>
      </c>
      <c r="G122" s="27" t="s">
        <v>7958</v>
      </c>
      <c r="H122" s="27" t="s">
        <v>7975</v>
      </c>
      <c r="I122" s="56" t="s">
        <v>7976</v>
      </c>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28"/>
      <c r="B123" s="137" t="s">
        <v>7805</v>
      </c>
      <c r="C123" s="154" t="s">
        <v>66</v>
      </c>
      <c r="D123" s="56" t="s">
        <v>7956</v>
      </c>
      <c r="E123" s="56" t="s">
        <v>7957</v>
      </c>
      <c r="F123" s="78">
        <v>0.625</v>
      </c>
      <c r="G123" s="27" t="s">
        <v>7958</v>
      </c>
      <c r="H123" s="27" t="s">
        <v>7975</v>
      </c>
      <c r="I123" s="56" t="s">
        <v>7960</v>
      </c>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8"/>
      <c r="B124" s="137" t="s">
        <v>7805</v>
      </c>
      <c r="C124" s="154" t="s">
        <v>100</v>
      </c>
      <c r="D124" s="56" t="s">
        <v>7977</v>
      </c>
      <c r="E124" s="56" t="s">
        <v>7978</v>
      </c>
      <c r="F124" s="78">
        <v>0.6666666666666666</v>
      </c>
      <c r="G124" s="27" t="s">
        <v>7958</v>
      </c>
      <c r="H124" s="27" t="s">
        <v>7979</v>
      </c>
      <c r="I124" s="27" t="s">
        <v>7980</v>
      </c>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8"/>
      <c r="B125" s="137" t="s">
        <v>7805</v>
      </c>
      <c r="C125" s="425" t="s">
        <v>100</v>
      </c>
      <c r="D125" s="426" t="s">
        <v>7981</v>
      </c>
      <c r="E125" s="426" t="s">
        <v>7982</v>
      </c>
      <c r="F125" s="427">
        <v>0.7291666666666666</v>
      </c>
      <c r="G125" s="428" t="s">
        <v>7958</v>
      </c>
      <c r="H125" s="429" t="s">
        <v>7983</v>
      </c>
      <c r="I125" s="426" t="s">
        <v>7984</v>
      </c>
      <c r="J125" s="27" t="s">
        <v>7985</v>
      </c>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44"/>
      <c r="C126" s="154"/>
      <c r="D126" s="27"/>
      <c r="E126" s="27"/>
      <c r="F126" s="78"/>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18"/>
      <c r="B127" s="135">
        <v>44509.0</v>
      </c>
      <c r="C127" s="27"/>
      <c r="D127" s="27"/>
      <c r="E127" s="27"/>
      <c r="F127" s="78"/>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136" t="s">
        <v>7804</v>
      </c>
      <c r="B128" s="39"/>
      <c r="C128" s="27"/>
      <c r="D128" s="27" t="s">
        <v>7986</v>
      </c>
      <c r="E128" s="27"/>
      <c r="F128" s="74"/>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28"/>
      <c r="B129" s="137" t="s">
        <v>7805</v>
      </c>
      <c r="C129" s="187" t="s">
        <v>66</v>
      </c>
      <c r="D129" s="219" t="s">
        <v>7987</v>
      </c>
      <c r="E129" s="219" t="s">
        <v>7988</v>
      </c>
      <c r="F129" s="189">
        <v>0.5</v>
      </c>
      <c r="G129" s="95" t="s">
        <v>7851</v>
      </c>
      <c r="H129" s="95" t="s">
        <v>7989</v>
      </c>
      <c r="I129" s="219" t="s">
        <v>7990</v>
      </c>
      <c r="J129" s="27" t="s">
        <v>7991</v>
      </c>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28"/>
      <c r="B130" s="137" t="s">
        <v>7805</v>
      </c>
      <c r="C130" s="154" t="s">
        <v>66</v>
      </c>
      <c r="D130" s="56" t="s">
        <v>7992</v>
      </c>
      <c r="E130" s="56" t="s">
        <v>7993</v>
      </c>
      <c r="F130" s="78">
        <v>0.5416666666666666</v>
      </c>
      <c r="G130" s="27" t="s">
        <v>7994</v>
      </c>
      <c r="H130" s="27" t="s">
        <v>7995</v>
      </c>
      <c r="I130" s="56" t="s">
        <v>7996</v>
      </c>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8"/>
      <c r="B131" s="137" t="s">
        <v>7805</v>
      </c>
      <c r="C131" s="154" t="s">
        <v>66</v>
      </c>
      <c r="D131" s="56" t="s">
        <v>7997</v>
      </c>
      <c r="E131" s="56" t="s">
        <v>7998</v>
      </c>
      <c r="F131" s="78">
        <v>0.6041666666666666</v>
      </c>
      <c r="G131" s="27" t="s">
        <v>7994</v>
      </c>
      <c r="H131" s="27" t="s">
        <v>7999</v>
      </c>
      <c r="I131" s="56" t="s">
        <v>8000</v>
      </c>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8"/>
      <c r="B132" s="137" t="s">
        <v>7805</v>
      </c>
      <c r="C132" s="165" t="s">
        <v>66</v>
      </c>
      <c r="D132" s="51" t="s">
        <v>8001</v>
      </c>
      <c r="E132" s="51" t="s">
        <v>8002</v>
      </c>
      <c r="F132" s="80">
        <v>0.6666666666666666</v>
      </c>
      <c r="G132" s="81" t="s">
        <v>7994</v>
      </c>
      <c r="H132" s="81" t="s">
        <v>8003</v>
      </c>
      <c r="I132" s="51" t="s">
        <v>8004</v>
      </c>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8"/>
      <c r="B133" s="137" t="s">
        <v>7805</v>
      </c>
      <c r="C133" s="154" t="s">
        <v>66</v>
      </c>
      <c r="D133" s="56" t="s">
        <v>8005</v>
      </c>
      <c r="E133" s="56" t="s">
        <v>8006</v>
      </c>
      <c r="F133" s="78">
        <v>0.7291666666666666</v>
      </c>
      <c r="G133" s="27" t="s">
        <v>7851</v>
      </c>
      <c r="H133" s="27" t="s">
        <v>8007</v>
      </c>
      <c r="I133" s="56" t="s">
        <v>8008</v>
      </c>
      <c r="J133" s="27" t="s">
        <v>8009</v>
      </c>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8"/>
      <c r="B134" s="137" t="s">
        <v>7805</v>
      </c>
      <c r="C134" s="165" t="s">
        <v>66</v>
      </c>
      <c r="D134" s="51" t="s">
        <v>8010</v>
      </c>
      <c r="E134" s="51" t="s">
        <v>8011</v>
      </c>
      <c r="F134" s="80">
        <v>0.7708333333333334</v>
      </c>
      <c r="G134" s="81" t="s">
        <v>8012</v>
      </c>
      <c r="H134" s="81" t="s">
        <v>8013</v>
      </c>
      <c r="I134" s="51" t="s">
        <v>8014</v>
      </c>
      <c r="J134" s="81" t="s">
        <v>8015</v>
      </c>
      <c r="K134" s="81"/>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8"/>
      <c r="B135" s="137" t="s">
        <v>7805</v>
      </c>
      <c r="C135" s="27"/>
      <c r="D135" s="27"/>
      <c r="E135" s="27"/>
      <c r="F135" s="78"/>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44"/>
      <c r="C136" s="27"/>
      <c r="D136" s="27"/>
      <c r="E136" s="27"/>
      <c r="F136" s="74"/>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18"/>
      <c r="B137" s="135">
        <v>44510.0</v>
      </c>
      <c r="C137" s="27"/>
      <c r="D137" s="27"/>
      <c r="E137" s="27"/>
      <c r="F137" s="74"/>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149" t="s">
        <v>7804</v>
      </c>
      <c r="B138" s="39"/>
      <c r="C138" s="27"/>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8"/>
      <c r="B139" s="137" t="s">
        <v>7805</v>
      </c>
      <c r="C139" s="27"/>
      <c r="D139" s="27"/>
      <c r="E139" s="263" t="s">
        <v>1297</v>
      </c>
      <c r="F139" s="180"/>
      <c r="G139" s="111"/>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8"/>
      <c r="B140" s="137" t="s">
        <v>7805</v>
      </c>
      <c r="C140" s="27"/>
      <c r="D140" s="27"/>
      <c r="E140" s="112"/>
      <c r="G140" s="113"/>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8"/>
      <c r="B141" s="137" t="s">
        <v>7805</v>
      </c>
      <c r="C141" s="27"/>
      <c r="D141" s="27"/>
      <c r="E141" s="112"/>
      <c r="G141" s="113"/>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8"/>
      <c r="B142" s="137" t="s">
        <v>7805</v>
      </c>
      <c r="C142" s="27"/>
      <c r="D142" s="27"/>
      <c r="E142" s="112"/>
      <c r="G142" s="113"/>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8"/>
      <c r="B143" s="137" t="s">
        <v>7805</v>
      </c>
      <c r="C143" s="27"/>
      <c r="D143" s="27"/>
      <c r="E143" s="114"/>
      <c r="F143" s="125"/>
      <c r="G143" s="115"/>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8"/>
      <c r="B144" s="137" t="s">
        <v>7805</v>
      </c>
      <c r="C144" s="27"/>
      <c r="D144" s="27"/>
      <c r="E144" s="27"/>
      <c r="F144" s="74"/>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8"/>
      <c r="B145" s="137" t="s">
        <v>7805</v>
      </c>
      <c r="C145" s="27"/>
      <c r="D145" s="27"/>
      <c r="E145" s="27"/>
      <c r="F145" s="74"/>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44"/>
      <c r="B146" s="39"/>
      <c r="C146" s="27"/>
      <c r="D146" s="27"/>
      <c r="E146" s="27"/>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18"/>
      <c r="B147" s="135">
        <v>44511.0</v>
      </c>
      <c r="C147" s="27"/>
      <c r="D147" s="27"/>
      <c r="E147" s="27"/>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149" t="s">
        <v>7804</v>
      </c>
      <c r="B148" s="39"/>
      <c r="C148" s="27"/>
      <c r="D148" s="27"/>
      <c r="E148" s="27"/>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8"/>
      <c r="B149" s="137" t="s">
        <v>7805</v>
      </c>
      <c r="C149" s="27"/>
      <c r="D149" s="27" t="s">
        <v>6016</v>
      </c>
      <c r="E149" s="27"/>
      <c r="F149" s="78"/>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8"/>
      <c r="B150" s="137" t="s">
        <v>7805</v>
      </c>
      <c r="C150" s="27" t="s">
        <v>73</v>
      </c>
      <c r="D150" s="56" t="s">
        <v>8016</v>
      </c>
      <c r="E150" s="56" t="s">
        <v>8017</v>
      </c>
      <c r="F150" s="78">
        <v>0.5208333333333334</v>
      </c>
      <c r="G150" s="27" t="s">
        <v>7851</v>
      </c>
      <c r="H150" s="27" t="s">
        <v>8018</v>
      </c>
      <c r="I150" s="56" t="s">
        <v>8019</v>
      </c>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8"/>
      <c r="B151" s="137" t="s">
        <v>7805</v>
      </c>
      <c r="C151" s="154" t="s">
        <v>66</v>
      </c>
      <c r="D151" s="51" t="s">
        <v>8020</v>
      </c>
      <c r="E151" s="51" t="s">
        <v>8021</v>
      </c>
      <c r="F151" s="80">
        <v>0.5625</v>
      </c>
      <c r="G151" s="81" t="s">
        <v>960</v>
      </c>
      <c r="H151" s="81" t="s">
        <v>8022</v>
      </c>
      <c r="I151" s="51" t="s">
        <v>8023</v>
      </c>
      <c r="J151" s="27" t="s">
        <v>8024</v>
      </c>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8"/>
      <c r="B152" s="137" t="s">
        <v>7805</v>
      </c>
      <c r="C152" s="154" t="s">
        <v>106</v>
      </c>
      <c r="D152" s="66" t="s">
        <v>7920</v>
      </c>
      <c r="E152" s="66" t="s">
        <v>7921</v>
      </c>
      <c r="F152" s="78">
        <v>0.625</v>
      </c>
      <c r="G152" s="56" t="s">
        <v>8025</v>
      </c>
      <c r="H152" s="56" t="s">
        <v>8026</v>
      </c>
      <c r="I152" s="66" t="s">
        <v>8027</v>
      </c>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8"/>
      <c r="B153" s="137" t="s">
        <v>7805</v>
      </c>
      <c r="C153" s="27" t="s">
        <v>73</v>
      </c>
      <c r="D153" s="56" t="s">
        <v>8028</v>
      </c>
      <c r="E153" s="56" t="s">
        <v>8029</v>
      </c>
      <c r="F153" s="78">
        <v>0.6875</v>
      </c>
      <c r="G153" s="27" t="s">
        <v>7865</v>
      </c>
      <c r="H153" s="27" t="s">
        <v>8030</v>
      </c>
      <c r="I153" s="27" t="s">
        <v>8031</v>
      </c>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8"/>
      <c r="B154" s="137" t="s">
        <v>7805</v>
      </c>
      <c r="C154" s="27" t="s">
        <v>73</v>
      </c>
      <c r="D154" s="56" t="s">
        <v>8032</v>
      </c>
      <c r="E154" s="56" t="s">
        <v>8033</v>
      </c>
      <c r="F154" s="78">
        <v>0.75</v>
      </c>
      <c r="G154" s="27" t="s">
        <v>8034</v>
      </c>
      <c r="H154" s="27" t="s">
        <v>8035</v>
      </c>
      <c r="I154" s="56" t="s">
        <v>8036</v>
      </c>
      <c r="J154" s="27" t="s">
        <v>8037</v>
      </c>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8"/>
      <c r="B155" s="137" t="s">
        <v>7805</v>
      </c>
      <c r="C155" s="27"/>
      <c r="D155" s="27"/>
      <c r="E155" s="27"/>
      <c r="F155" s="78"/>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8"/>
      <c r="B156" s="137" t="s">
        <v>7805</v>
      </c>
      <c r="C156" s="27"/>
      <c r="D156" s="27"/>
      <c r="E156" s="27"/>
      <c r="F156" s="78"/>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44"/>
      <c r="B157" s="39"/>
      <c r="C157" s="27"/>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18"/>
      <c r="B158" s="135">
        <v>44512.0</v>
      </c>
      <c r="C158" s="27"/>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149" t="s">
        <v>7804</v>
      </c>
      <c r="B159" s="39"/>
      <c r="C159" s="27"/>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8"/>
      <c r="B160" s="137" t="s">
        <v>7805</v>
      </c>
      <c r="C160" s="27"/>
      <c r="D160" s="27"/>
      <c r="E160" s="263" t="s">
        <v>1297</v>
      </c>
      <c r="F160" s="180"/>
      <c r="G160" s="111"/>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8"/>
      <c r="B161" s="137" t="s">
        <v>7805</v>
      </c>
      <c r="C161" s="27"/>
      <c r="D161" s="27"/>
      <c r="E161" s="112"/>
      <c r="G161" s="113"/>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8"/>
      <c r="B162" s="137" t="s">
        <v>7805</v>
      </c>
      <c r="C162" s="27"/>
      <c r="D162" s="27"/>
      <c r="E162" s="112"/>
      <c r="G162" s="113"/>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8"/>
      <c r="B163" s="137" t="s">
        <v>7805</v>
      </c>
      <c r="C163" s="27"/>
      <c r="D163" s="27"/>
      <c r="E163" s="112"/>
      <c r="G163" s="113"/>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8"/>
      <c r="B164" s="137" t="s">
        <v>7805</v>
      </c>
      <c r="C164" s="27"/>
      <c r="D164" s="27"/>
      <c r="E164" s="114"/>
      <c r="F164" s="125"/>
      <c r="G164" s="115"/>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8"/>
      <c r="B165" s="137" t="s">
        <v>7805</v>
      </c>
      <c r="C165" s="27"/>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8"/>
      <c r="B166" s="137" t="s">
        <v>7805</v>
      </c>
      <c r="C166" s="27"/>
      <c r="D166" s="27"/>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44"/>
      <c r="B167" s="39"/>
      <c r="C167" s="27"/>
      <c r="D167" s="27"/>
      <c r="E167" s="27"/>
      <c r="F167" s="74"/>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7"/>
      <c r="B168" s="27"/>
      <c r="C168" s="27"/>
      <c r="D168" s="27"/>
      <c r="E168" s="27"/>
      <c r="F168" s="74"/>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18"/>
      <c r="B169" s="135">
        <v>44515.0</v>
      </c>
      <c r="C169" s="27"/>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149" t="s">
        <v>7804</v>
      </c>
      <c r="B170" s="39"/>
      <c r="C170" s="27"/>
      <c r="D170" s="118"/>
      <c r="E170" s="269" t="s">
        <v>8038</v>
      </c>
      <c r="F170" s="430"/>
      <c r="G170" s="269"/>
      <c r="H170" s="269"/>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8"/>
      <c r="B171" s="137" t="s">
        <v>7805</v>
      </c>
      <c r="C171" s="27"/>
      <c r="D171" s="27"/>
      <c r="E171" s="263" t="s">
        <v>1297</v>
      </c>
      <c r="F171" s="180"/>
      <c r="G171" s="111"/>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8"/>
      <c r="B172" s="137" t="s">
        <v>7805</v>
      </c>
      <c r="C172" s="27"/>
      <c r="D172" s="27"/>
      <c r="E172" s="112"/>
      <c r="G172" s="113"/>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8"/>
      <c r="B173" s="137" t="s">
        <v>7805</v>
      </c>
      <c r="C173" s="27"/>
      <c r="D173" s="27"/>
      <c r="E173" s="112"/>
      <c r="G173" s="113"/>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8"/>
      <c r="B174" s="137" t="s">
        <v>7805</v>
      </c>
      <c r="C174" s="27"/>
      <c r="D174" s="27"/>
      <c r="E174" s="112"/>
      <c r="G174" s="113"/>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8"/>
      <c r="B175" s="137" t="s">
        <v>7805</v>
      </c>
      <c r="C175" s="27"/>
      <c r="D175" s="27"/>
      <c r="E175" s="114"/>
      <c r="F175" s="125"/>
      <c r="G175" s="115"/>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8"/>
      <c r="B176" s="137" t="s">
        <v>7805</v>
      </c>
      <c r="C176" s="27"/>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8"/>
      <c r="B177" s="137" t="s">
        <v>7805</v>
      </c>
      <c r="C177" s="27"/>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44"/>
      <c r="B178" s="137" t="s">
        <v>7805</v>
      </c>
      <c r="C178" s="27"/>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18"/>
      <c r="B179" s="135">
        <v>44537.0</v>
      </c>
      <c r="C179" s="27"/>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149" t="s">
        <v>7804</v>
      </c>
      <c r="B180" s="39"/>
      <c r="C180" s="27"/>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8"/>
      <c r="B181" s="137" t="s">
        <v>7805</v>
      </c>
      <c r="C181" s="27"/>
      <c r="D181" s="27"/>
      <c r="E181" s="27"/>
      <c r="F181" s="78"/>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8"/>
      <c r="B182" s="137" t="s">
        <v>7805</v>
      </c>
      <c r="C182" s="97" t="s">
        <v>167</v>
      </c>
      <c r="D182" s="47" t="s">
        <v>8039</v>
      </c>
      <c r="E182" s="47" t="s">
        <v>8040</v>
      </c>
      <c r="F182" s="76">
        <v>0.5</v>
      </c>
      <c r="G182" s="77" t="s">
        <v>8041</v>
      </c>
      <c r="H182" s="77" t="s">
        <v>8042</v>
      </c>
      <c r="I182" s="47" t="s">
        <v>8043</v>
      </c>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8"/>
      <c r="B183" s="137" t="s">
        <v>7805</v>
      </c>
      <c r="C183" s="109" t="s">
        <v>66</v>
      </c>
      <c r="D183" s="51" t="s">
        <v>8044</v>
      </c>
      <c r="E183" s="51" t="s">
        <v>8045</v>
      </c>
      <c r="F183" s="91" t="s">
        <v>131</v>
      </c>
      <c r="G183" s="81" t="s">
        <v>8046</v>
      </c>
      <c r="H183" s="81" t="s">
        <v>8047</v>
      </c>
      <c r="I183" s="138" t="s">
        <v>8048</v>
      </c>
      <c r="J183" s="95" t="s">
        <v>8049</v>
      </c>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8"/>
      <c r="B184" s="137" t="s">
        <v>7805</v>
      </c>
      <c r="C184" s="97" t="s">
        <v>167</v>
      </c>
      <c r="D184" s="47" t="s">
        <v>8020</v>
      </c>
      <c r="E184" s="47" t="s">
        <v>8021</v>
      </c>
      <c r="F184" s="76">
        <v>0.5833333333333334</v>
      </c>
      <c r="G184" s="77" t="s">
        <v>8050</v>
      </c>
      <c r="H184" s="77" t="s">
        <v>8051</v>
      </c>
      <c r="I184" s="77" t="s">
        <v>8023</v>
      </c>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8"/>
      <c r="B185" s="137" t="s">
        <v>7805</v>
      </c>
      <c r="C185" s="97" t="s">
        <v>167</v>
      </c>
      <c r="D185" s="47" t="s">
        <v>7946</v>
      </c>
      <c r="E185" s="47" t="s">
        <v>7947</v>
      </c>
      <c r="F185" s="76">
        <v>0.6458333333333334</v>
      </c>
      <c r="G185" s="77" t="s">
        <v>8052</v>
      </c>
      <c r="H185" s="77" t="s">
        <v>8053</v>
      </c>
      <c r="I185" s="47" t="s">
        <v>7949</v>
      </c>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8"/>
      <c r="B186" s="137" t="s">
        <v>7805</v>
      </c>
      <c r="C186" s="109" t="s">
        <v>167</v>
      </c>
      <c r="D186" s="51" t="s">
        <v>8054</v>
      </c>
      <c r="E186" s="51" t="s">
        <v>8055</v>
      </c>
      <c r="F186" s="80">
        <v>0.6875</v>
      </c>
      <c r="G186" s="81" t="s">
        <v>7935</v>
      </c>
      <c r="H186" s="81" t="s">
        <v>8056</v>
      </c>
      <c r="I186" s="51" t="s">
        <v>8057</v>
      </c>
      <c r="J186" s="27" t="s">
        <v>8058</v>
      </c>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8"/>
      <c r="B187" s="137" t="s">
        <v>7805</v>
      </c>
      <c r="C187" s="77" t="s">
        <v>167</v>
      </c>
      <c r="D187" s="47" t="s">
        <v>7908</v>
      </c>
      <c r="E187" s="47" t="s">
        <v>7909</v>
      </c>
      <c r="F187" s="76">
        <v>0.7291666666666666</v>
      </c>
      <c r="G187" s="77" t="s">
        <v>7935</v>
      </c>
      <c r="H187" s="77" t="s">
        <v>8059</v>
      </c>
      <c r="I187" s="47" t="s">
        <v>7912</v>
      </c>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28"/>
      <c r="B188" s="137" t="s">
        <v>7805</v>
      </c>
      <c r="C188" s="109" t="s">
        <v>167</v>
      </c>
      <c r="D188" s="51" t="s">
        <v>7951</v>
      </c>
      <c r="E188" s="51" t="s">
        <v>7952</v>
      </c>
      <c r="F188" s="80">
        <v>0.7916666666666666</v>
      </c>
      <c r="G188" s="81" t="s">
        <v>8060</v>
      </c>
      <c r="H188" s="81" t="s">
        <v>8061</v>
      </c>
      <c r="I188" s="51" t="s">
        <v>7955</v>
      </c>
      <c r="J188" s="27" t="s">
        <v>8062</v>
      </c>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44"/>
      <c r="B189" s="137" t="s">
        <v>7805</v>
      </c>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18"/>
      <c r="B190" s="135">
        <v>44538.0</v>
      </c>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149" t="s">
        <v>7804</v>
      </c>
      <c r="B191" s="39"/>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8"/>
      <c r="B192" s="137" t="s">
        <v>7805</v>
      </c>
      <c r="C192" s="27"/>
      <c r="D192" s="27"/>
      <c r="E192" s="27"/>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8"/>
      <c r="B193" s="137" t="s">
        <v>7805</v>
      </c>
      <c r="C193" s="27"/>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8"/>
      <c r="B194" s="137" t="s">
        <v>7805</v>
      </c>
      <c r="C194" s="27"/>
      <c r="D194" s="263" t="s">
        <v>1297</v>
      </c>
      <c r="E194" s="180"/>
      <c r="F194" s="111"/>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8"/>
      <c r="B195" s="137" t="s">
        <v>7805</v>
      </c>
      <c r="C195" s="27"/>
      <c r="D195" s="112"/>
      <c r="F195" s="113"/>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8"/>
      <c r="B196" s="137" t="s">
        <v>7805</v>
      </c>
      <c r="C196" s="27"/>
      <c r="D196" s="112"/>
      <c r="F196" s="113"/>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8"/>
      <c r="B197" s="137" t="s">
        <v>7805</v>
      </c>
      <c r="C197" s="27"/>
      <c r="D197" s="112"/>
      <c r="F197" s="113"/>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8"/>
      <c r="B198" s="137" t="s">
        <v>7805</v>
      </c>
      <c r="C198" s="27"/>
      <c r="D198" s="114"/>
      <c r="E198" s="125"/>
      <c r="F198" s="115"/>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44"/>
      <c r="B199" s="137" t="s">
        <v>7805</v>
      </c>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18"/>
      <c r="B200" s="135">
        <v>44539.0</v>
      </c>
      <c r="C200" s="27"/>
      <c r="D200" s="27"/>
      <c r="E200" s="27"/>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149" t="s">
        <v>7804</v>
      </c>
      <c r="B201" s="39"/>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8"/>
      <c r="B202" s="137" t="s">
        <v>7805</v>
      </c>
      <c r="C202" s="27"/>
      <c r="D202" s="27"/>
      <c r="E202" s="27"/>
      <c r="F202" s="74"/>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8"/>
      <c r="B203" s="137" t="s">
        <v>7805</v>
      </c>
      <c r="C203" s="27"/>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8"/>
      <c r="B204" s="137" t="s">
        <v>7805</v>
      </c>
      <c r="C204" s="27"/>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8"/>
      <c r="B205" s="137" t="s">
        <v>7805</v>
      </c>
      <c r="C205" s="27"/>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8"/>
      <c r="B206" s="137" t="s">
        <v>7805</v>
      </c>
      <c r="C206" s="27"/>
      <c r="D206" s="263" t="s">
        <v>1297</v>
      </c>
      <c r="E206" s="180"/>
      <c r="F206" s="111"/>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8"/>
      <c r="B207" s="137" t="s">
        <v>7805</v>
      </c>
      <c r="C207" s="27"/>
      <c r="D207" s="112"/>
      <c r="F207" s="113"/>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8"/>
      <c r="B208" s="137" t="s">
        <v>7805</v>
      </c>
      <c r="C208" s="27"/>
      <c r="D208" s="112"/>
      <c r="F208" s="113"/>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44"/>
      <c r="B209" s="137" t="s">
        <v>7805</v>
      </c>
      <c r="C209" s="27"/>
      <c r="D209" s="112"/>
      <c r="F209" s="113"/>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18"/>
      <c r="B210" s="135">
        <v>44540.0</v>
      </c>
      <c r="C210" s="27"/>
      <c r="D210" s="114"/>
      <c r="E210" s="125"/>
      <c r="F210" s="115"/>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149" t="s">
        <v>7804</v>
      </c>
      <c r="B211" s="39"/>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8"/>
      <c r="B212" s="137" t="s">
        <v>7805</v>
      </c>
      <c r="C212" s="27"/>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8"/>
      <c r="B213" s="137" t="s">
        <v>7805</v>
      </c>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8"/>
      <c r="B214" s="137" t="s">
        <v>7805</v>
      </c>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8"/>
      <c r="B215" s="137" t="s">
        <v>7805</v>
      </c>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8"/>
      <c r="B216" s="137" t="s">
        <v>7805</v>
      </c>
      <c r="C216" s="27"/>
      <c r="D216" s="263" t="s">
        <v>1297</v>
      </c>
      <c r="E216" s="180"/>
      <c r="F216" s="111"/>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8"/>
      <c r="B217" s="137" t="s">
        <v>7805</v>
      </c>
      <c r="C217" s="27"/>
      <c r="D217" s="112"/>
      <c r="F217" s="113"/>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8"/>
      <c r="B218" s="137" t="s">
        <v>7805</v>
      </c>
      <c r="C218" s="27"/>
      <c r="D218" s="112"/>
      <c r="F218" s="113"/>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44"/>
      <c r="B219" s="137" t="s">
        <v>7805</v>
      </c>
      <c r="C219" s="27"/>
      <c r="D219" s="112"/>
      <c r="F219" s="113"/>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7"/>
      <c r="B220" s="27"/>
      <c r="C220" s="27"/>
      <c r="D220" s="114"/>
      <c r="E220" s="125"/>
      <c r="F220" s="115"/>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7"/>
      <c r="B221" s="27"/>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7"/>
      <c r="B222" s="27"/>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7"/>
      <c r="B223" s="27"/>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7"/>
      <c r="B224" s="27"/>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7"/>
      <c r="B225" s="27"/>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7"/>
      <c r="B226" s="27"/>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7"/>
      <c r="B227" s="27"/>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7"/>
      <c r="B228" s="2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7"/>
      <c r="B229" s="27"/>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7"/>
      <c r="B230" s="27"/>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7"/>
      <c r="B231" s="27"/>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7"/>
      <c r="B232" s="27"/>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7"/>
      <c r="B233" s="27"/>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7"/>
      <c r="B234" s="27"/>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7"/>
      <c r="B235" s="27"/>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7"/>
      <c r="B236" s="27"/>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7"/>
      <c r="B237" s="2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7"/>
      <c r="B238" s="27"/>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7"/>
      <c r="B239" s="27"/>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7"/>
      <c r="B240" s="27"/>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7"/>
      <c r="B241" s="27"/>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7"/>
      <c r="B242" s="27"/>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7"/>
      <c r="B243" s="27"/>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7"/>
      <c r="B244" s="27"/>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7"/>
      <c r="B245" s="27"/>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7"/>
      <c r="B246" s="2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7"/>
      <c r="B247" s="27"/>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7"/>
      <c r="B248" s="27"/>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7"/>
      <c r="B249" s="27"/>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7"/>
      <c r="B250" s="27"/>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7"/>
      <c r="B251" s="27"/>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7"/>
      <c r="B252" s="27"/>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7"/>
      <c r="B253" s="27"/>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7"/>
      <c r="B254" s="27"/>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7"/>
      <c r="B255" s="27"/>
      <c r="C255" s="27"/>
      <c r="D255" s="27"/>
      <c r="E255" s="27"/>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7"/>
      <c r="B256" s="27"/>
      <c r="C256" s="27"/>
      <c r="D256" s="27"/>
      <c r="E256" s="27"/>
      <c r="F256" s="74"/>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7"/>
      <c r="B257" s="27"/>
      <c r="C257" s="27"/>
      <c r="D257" s="27"/>
      <c r="E257" s="27"/>
      <c r="F257" s="74"/>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7"/>
      <c r="B258" s="27"/>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7"/>
      <c r="B259" s="27"/>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7"/>
      <c r="B260" s="27"/>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7"/>
      <c r="B261" s="27"/>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7"/>
      <c r="B262" s="27"/>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7"/>
      <c r="B269" s="27"/>
      <c r="C269" s="27"/>
      <c r="D269" s="27"/>
      <c r="E269" s="27"/>
      <c r="F269" s="74"/>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7"/>
      <c r="B270" s="27"/>
      <c r="C270" s="27"/>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7"/>
      <c r="B271" s="27"/>
      <c r="C271" s="27"/>
      <c r="D271" s="27"/>
      <c r="E271" s="27"/>
      <c r="F271" s="74"/>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7"/>
      <c r="B272" s="27"/>
      <c r="C272" s="27"/>
      <c r="D272" s="27"/>
      <c r="E272" s="27"/>
      <c r="F272" s="74"/>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7"/>
      <c r="B273" s="27"/>
      <c r="C273" s="27"/>
      <c r="D273" s="27"/>
      <c r="E273" s="27"/>
      <c r="F273" s="74"/>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7"/>
      <c r="B274" s="27"/>
      <c r="C274" s="27"/>
      <c r="D274" s="27"/>
      <c r="E274" s="27"/>
      <c r="F274" s="74"/>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7"/>
      <c r="B275" s="27"/>
      <c r="C275" s="27"/>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7"/>
      <c r="B276" s="27"/>
      <c r="C276" s="27"/>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7"/>
      <c r="B277" s="27"/>
      <c r="C277" s="27"/>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7"/>
      <c r="B278" s="27"/>
      <c r="C278" s="27"/>
      <c r="D278" s="27"/>
      <c r="E278" s="27"/>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7"/>
      <c r="B279" s="27"/>
      <c r="C279" s="27"/>
      <c r="D279" s="27"/>
      <c r="E279" s="27"/>
      <c r="F279" s="74"/>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7"/>
      <c r="B280" s="27"/>
      <c r="C280" s="27"/>
      <c r="D280" s="27"/>
      <c r="E280" s="27"/>
      <c r="F280" s="74"/>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7"/>
      <c r="B281" s="27"/>
      <c r="C281" s="27"/>
      <c r="D281" s="27"/>
      <c r="E281" s="27"/>
      <c r="F281" s="74"/>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7"/>
      <c r="B282" s="27"/>
      <c r="C282" s="27"/>
      <c r="D282" s="27"/>
      <c r="E282" s="27"/>
      <c r="F282" s="74"/>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7"/>
      <c r="B283" s="27"/>
      <c r="C283" s="27"/>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7"/>
      <c r="B284" s="27"/>
      <c r="C284" s="27"/>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7"/>
      <c r="B285" s="27"/>
      <c r="C285" s="27"/>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7"/>
      <c r="B286" s="27"/>
      <c r="C286" s="27"/>
      <c r="D286" s="27"/>
      <c r="E286" s="27"/>
      <c r="F286" s="74"/>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7"/>
      <c r="B287" s="27"/>
      <c r="C287" s="27"/>
      <c r="D287" s="27"/>
      <c r="E287" s="27"/>
      <c r="F287" s="74"/>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7"/>
      <c r="B288" s="27"/>
      <c r="C288" s="27"/>
      <c r="D288" s="27"/>
      <c r="E288" s="27"/>
      <c r="F288" s="74"/>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7"/>
      <c r="B289" s="27"/>
      <c r="C289" s="27"/>
      <c r="D289" s="27"/>
      <c r="E289" s="27"/>
      <c r="F289" s="74"/>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B290" s="27"/>
      <c r="C290" s="27"/>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7"/>
      <c r="B291" s="27"/>
      <c r="C291" s="27"/>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7"/>
      <c r="B292" s="27"/>
      <c r="C292" s="27"/>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7"/>
      <c r="B293" s="27"/>
      <c r="C293" s="27"/>
      <c r="D293" s="27"/>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7"/>
      <c r="B294" s="27"/>
      <c r="C294" s="27"/>
      <c r="D294" s="27"/>
      <c r="E294" s="27"/>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7"/>
      <c r="B295" s="27"/>
      <c r="C295" s="27"/>
      <c r="D295" s="27"/>
      <c r="E295" s="27"/>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7"/>
      <c r="B296" s="27"/>
      <c r="C296" s="27"/>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27"/>
      <c r="B297" s="27"/>
      <c r="C297" s="27"/>
      <c r="D297" s="27"/>
      <c r="E297" s="27"/>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7"/>
      <c r="B298" s="27"/>
      <c r="C298" s="27"/>
      <c r="D298" s="27"/>
      <c r="E298" s="27"/>
      <c r="F298" s="74"/>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7"/>
      <c r="B299" s="27"/>
      <c r="C299" s="27"/>
      <c r="D299" s="27"/>
      <c r="E299" s="27"/>
      <c r="F299" s="74"/>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7"/>
      <c r="B300" s="27"/>
      <c r="C300" s="27"/>
      <c r="D300" s="27"/>
      <c r="E300" s="27"/>
      <c r="F300" s="74"/>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7"/>
      <c r="B301" s="27"/>
      <c r="C301" s="27"/>
      <c r="D301" s="27"/>
      <c r="E301" s="27"/>
      <c r="F301" s="74"/>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7"/>
      <c r="B302" s="27"/>
      <c r="C302" s="27"/>
      <c r="D302" s="27"/>
      <c r="E302" s="27"/>
      <c r="F302" s="74"/>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7"/>
      <c r="B303" s="27"/>
      <c r="C303" s="27"/>
      <c r="D303" s="27"/>
      <c r="E303" s="27"/>
      <c r="F303" s="74"/>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7"/>
      <c r="B304" s="27"/>
      <c r="C304" s="27"/>
      <c r="D304" s="27"/>
      <c r="E304" s="27"/>
      <c r="F304" s="74"/>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7"/>
      <c r="B305" s="27"/>
      <c r="C305" s="27"/>
      <c r="D305" s="27"/>
      <c r="E305" s="27"/>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7"/>
      <c r="B306" s="27"/>
      <c r="C306" s="27"/>
      <c r="D306" s="27"/>
      <c r="E306" s="27"/>
      <c r="F306" s="74"/>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7"/>
      <c r="B307" s="27"/>
      <c r="C307" s="27"/>
      <c r="D307" s="27"/>
      <c r="E307" s="27"/>
      <c r="F307" s="74"/>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7"/>
      <c r="B308" s="27"/>
      <c r="C308" s="27"/>
      <c r="D308" s="27"/>
      <c r="E308" s="27"/>
      <c r="F308" s="74"/>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7"/>
      <c r="B309" s="27"/>
      <c r="C309" s="27"/>
      <c r="D309" s="27"/>
      <c r="E309" s="27"/>
      <c r="F309" s="74"/>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7"/>
      <c r="B310" s="27"/>
      <c r="C310" s="27"/>
      <c r="D310" s="27"/>
      <c r="E310" s="27"/>
      <c r="F310" s="74"/>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7"/>
      <c r="B311" s="27"/>
      <c r="C311" s="27"/>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7"/>
      <c r="B312" s="27"/>
      <c r="C312" s="27"/>
      <c r="D312" s="27"/>
      <c r="E312" s="27"/>
      <c r="F312" s="74"/>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7"/>
      <c r="B313" s="27"/>
      <c r="C313" s="27"/>
      <c r="D313" s="27"/>
      <c r="E313" s="27"/>
      <c r="F313" s="74"/>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7"/>
      <c r="B314" s="27"/>
      <c r="C314" s="27"/>
      <c r="D314" s="27"/>
      <c r="E314" s="27"/>
      <c r="F314" s="74"/>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7"/>
      <c r="B315" s="27"/>
      <c r="C315" s="27"/>
      <c r="D315" s="27"/>
      <c r="E315" s="27"/>
      <c r="F315" s="74"/>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27"/>
      <c r="B316" s="27"/>
      <c r="C316" s="27"/>
      <c r="D316" s="27"/>
      <c r="E316" s="27"/>
      <c r="F316" s="74"/>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27"/>
      <c r="B317" s="27"/>
      <c r="C317" s="27"/>
      <c r="D317" s="27"/>
      <c r="E317" s="27"/>
      <c r="F317" s="74"/>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27"/>
      <c r="B318" s="27"/>
      <c r="C318" s="27"/>
      <c r="D318" s="27"/>
      <c r="E318" s="27"/>
      <c r="F318" s="74"/>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27"/>
      <c r="B319" s="27"/>
      <c r="C319" s="27"/>
      <c r="D319" s="27"/>
      <c r="E319" s="27"/>
      <c r="F319" s="74"/>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7"/>
      <c r="B320" s="27"/>
      <c r="C320" s="27"/>
      <c r="D320" s="27"/>
      <c r="E320" s="27"/>
      <c r="F320" s="74"/>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7"/>
      <c r="B321" s="27"/>
      <c r="C321" s="27"/>
      <c r="D321" s="27"/>
      <c r="E321" s="27"/>
      <c r="F321" s="74"/>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27"/>
      <c r="B322" s="27"/>
      <c r="C322" s="27"/>
      <c r="D322" s="27"/>
      <c r="E322" s="27"/>
      <c r="F322" s="74"/>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27"/>
      <c r="B323" s="27"/>
      <c r="C323" s="27"/>
      <c r="D323" s="27"/>
      <c r="E323" s="27"/>
      <c r="F323" s="74"/>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27"/>
      <c r="B324" s="27"/>
      <c r="C324" s="27"/>
      <c r="D324" s="27"/>
      <c r="E324" s="27"/>
      <c r="F324" s="74"/>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7"/>
      <c r="B325" s="27"/>
      <c r="C325" s="27"/>
      <c r="D325" s="27"/>
      <c r="E325" s="27"/>
      <c r="F325" s="74"/>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27"/>
      <c r="B326" s="27"/>
      <c r="C326" s="27"/>
      <c r="D326" s="27"/>
      <c r="E326" s="27"/>
      <c r="F326" s="74"/>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27"/>
      <c r="B327" s="27"/>
      <c r="C327" s="27"/>
      <c r="D327" s="27"/>
      <c r="E327" s="27"/>
      <c r="F327" s="74"/>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27"/>
      <c r="B328" s="27"/>
      <c r="C328" s="27"/>
      <c r="D328" s="27"/>
      <c r="E328" s="27"/>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27"/>
      <c r="B329" s="27"/>
      <c r="C329" s="27"/>
      <c r="D329" s="27"/>
      <c r="E329" s="27"/>
      <c r="F329" s="74"/>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7"/>
      <c r="B330" s="27"/>
      <c r="C330" s="27"/>
      <c r="D330" s="27"/>
      <c r="E330" s="27"/>
      <c r="F330" s="74"/>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7"/>
      <c r="B331" s="27"/>
      <c r="C331" s="27"/>
      <c r="D331" s="27"/>
      <c r="E331" s="27"/>
      <c r="F331" s="74"/>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7"/>
      <c r="B332" s="27"/>
      <c r="C332" s="27"/>
      <c r="D332" s="27"/>
      <c r="E332" s="27"/>
      <c r="F332" s="74"/>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27"/>
      <c r="B333" s="27"/>
      <c r="C333" s="27"/>
      <c r="D333" s="27"/>
      <c r="E333" s="27"/>
      <c r="F333" s="74"/>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27"/>
      <c r="B334" s="27"/>
      <c r="C334" s="27"/>
      <c r="D334" s="27"/>
      <c r="E334" s="27"/>
      <c r="F334" s="74"/>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27"/>
      <c r="B335" s="27"/>
      <c r="C335" s="27"/>
      <c r="D335" s="27"/>
      <c r="E335" s="27"/>
      <c r="F335" s="74"/>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7"/>
      <c r="B336" s="27"/>
      <c r="C336" s="27"/>
      <c r="D336" s="27"/>
      <c r="E336" s="27"/>
      <c r="F336" s="74"/>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7"/>
      <c r="B337" s="27"/>
      <c r="C337" s="27"/>
      <c r="D337" s="27"/>
      <c r="E337" s="27"/>
      <c r="F337" s="74"/>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7"/>
      <c r="B338" s="27"/>
      <c r="C338" s="27"/>
      <c r="D338" s="27"/>
      <c r="E338" s="27"/>
      <c r="F338" s="74"/>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27"/>
      <c r="B339" s="27"/>
      <c r="C339" s="27"/>
      <c r="D339" s="27"/>
      <c r="E339" s="27"/>
      <c r="F339" s="74"/>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27"/>
      <c r="B340" s="27"/>
      <c r="C340" s="27"/>
      <c r="D340" s="27"/>
      <c r="E340" s="27"/>
      <c r="F340" s="74"/>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27"/>
      <c r="B341" s="27"/>
      <c r="C341" s="27"/>
      <c r="D341" s="27"/>
      <c r="E341" s="27"/>
      <c r="F341" s="74"/>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7"/>
      <c r="B342" s="27"/>
      <c r="C342" s="27"/>
      <c r="D342" s="27"/>
      <c r="E342" s="27"/>
      <c r="F342" s="74"/>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7"/>
      <c r="B343" s="27"/>
      <c r="C343" s="27"/>
      <c r="D343" s="27"/>
      <c r="E343" s="27"/>
      <c r="F343" s="74"/>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27"/>
      <c r="B344" s="27"/>
      <c r="C344" s="27"/>
      <c r="D344" s="27"/>
      <c r="E344" s="27"/>
      <c r="F344" s="74"/>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7"/>
      <c r="B345" s="27"/>
      <c r="C345" s="27"/>
      <c r="D345" s="27"/>
      <c r="E345" s="27"/>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27"/>
      <c r="B346" s="27"/>
      <c r="C346" s="27"/>
      <c r="D346" s="27"/>
      <c r="E346" s="27"/>
      <c r="F346" s="74"/>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27"/>
      <c r="B347" s="27"/>
      <c r="C347" s="27"/>
      <c r="D347" s="27"/>
      <c r="E347" s="27"/>
      <c r="F347" s="74"/>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27"/>
      <c r="B348" s="27"/>
      <c r="C348" s="27"/>
      <c r="D348" s="27"/>
      <c r="E348" s="27"/>
      <c r="F348" s="74"/>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7"/>
      <c r="B349" s="27"/>
      <c r="C349" s="27"/>
      <c r="D349" s="27"/>
      <c r="E349" s="27"/>
      <c r="F349" s="74"/>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7"/>
      <c r="B350" s="27"/>
      <c r="C350" s="27"/>
      <c r="D350" s="27"/>
      <c r="E350" s="27"/>
      <c r="F350" s="74"/>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7"/>
      <c r="B351" s="27"/>
      <c r="C351" s="27"/>
      <c r="D351" s="27"/>
      <c r="E351" s="27"/>
      <c r="F351" s="74"/>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27"/>
      <c r="B352" s="27"/>
      <c r="C352" s="27"/>
      <c r="D352" s="27"/>
      <c r="E352" s="27"/>
      <c r="F352" s="74"/>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27"/>
      <c r="B353" s="27"/>
      <c r="C353" s="27"/>
      <c r="D353" s="27"/>
      <c r="E353" s="27"/>
      <c r="F353" s="74"/>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27"/>
      <c r="B354" s="27"/>
      <c r="C354" s="27"/>
      <c r="D354" s="27"/>
      <c r="E354" s="27"/>
      <c r="F354" s="74"/>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27"/>
      <c r="B355" s="27"/>
      <c r="C355" s="27"/>
      <c r="D355" s="27"/>
      <c r="E355" s="27"/>
      <c r="F355" s="74"/>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27"/>
      <c r="B356" s="27"/>
      <c r="C356" s="27"/>
      <c r="D356" s="27"/>
      <c r="E356" s="27"/>
      <c r="F356" s="74"/>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27"/>
      <c r="B357" s="27"/>
      <c r="C357" s="27"/>
      <c r="D357" s="27"/>
      <c r="E357" s="27"/>
      <c r="F357" s="74"/>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27"/>
      <c r="B358" s="27"/>
      <c r="C358" s="27"/>
      <c r="D358" s="27"/>
      <c r="E358" s="27"/>
      <c r="F358" s="74"/>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27"/>
      <c r="B359" s="27"/>
      <c r="C359" s="27"/>
      <c r="D359" s="27"/>
      <c r="E359" s="27"/>
      <c r="F359" s="74"/>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27"/>
      <c r="B360" s="27"/>
      <c r="C360" s="27"/>
      <c r="D360" s="27"/>
      <c r="E360" s="27"/>
      <c r="F360" s="74"/>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27"/>
      <c r="B361" s="27"/>
      <c r="C361" s="27"/>
      <c r="D361" s="27"/>
      <c r="E361" s="27"/>
      <c r="F361" s="74"/>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27"/>
      <c r="B362" s="27"/>
      <c r="C362" s="27"/>
      <c r="D362" s="27"/>
      <c r="E362" s="27"/>
      <c r="F362" s="74"/>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27"/>
      <c r="B363" s="27"/>
      <c r="C363" s="27"/>
      <c r="D363" s="27"/>
      <c r="E363" s="27"/>
      <c r="F363" s="74"/>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ht="15.75" customHeight="1">
      <c r="A364" s="27"/>
      <c r="B364" s="27"/>
      <c r="C364" s="27"/>
      <c r="D364" s="27"/>
      <c r="E364" s="27"/>
      <c r="F364" s="74"/>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27"/>
      <c r="B365" s="27"/>
      <c r="C365" s="27"/>
      <c r="D365" s="27"/>
      <c r="E365" s="27"/>
      <c r="F365" s="74"/>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ht="15.75" customHeight="1">
      <c r="A366" s="27"/>
      <c r="B366" s="27"/>
      <c r="C366" s="27"/>
      <c r="D366" s="27"/>
      <c r="E366" s="27"/>
      <c r="F366" s="74"/>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27"/>
      <c r="B367" s="27"/>
      <c r="C367" s="27"/>
      <c r="D367" s="27"/>
      <c r="E367" s="27"/>
      <c r="F367" s="74"/>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27"/>
      <c r="B368" s="27"/>
      <c r="C368" s="27"/>
      <c r="D368" s="27"/>
      <c r="E368" s="27"/>
      <c r="F368" s="74"/>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ht="15.75" customHeight="1">
      <c r="A369" s="27"/>
      <c r="B369" s="27"/>
      <c r="C369" s="27"/>
      <c r="D369" s="27"/>
      <c r="E369" s="27"/>
      <c r="F369" s="74"/>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ht="15.75" customHeight="1">
      <c r="A370" s="27"/>
      <c r="B370" s="27"/>
      <c r="C370" s="27"/>
      <c r="D370" s="27"/>
      <c r="E370" s="27"/>
      <c r="F370" s="74"/>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27"/>
      <c r="B371" s="27"/>
      <c r="C371" s="27"/>
      <c r="D371" s="27"/>
      <c r="E371" s="27"/>
      <c r="F371" s="74"/>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ht="15.75" customHeight="1">
      <c r="A372" s="27"/>
      <c r="B372" s="27"/>
      <c r="C372" s="27"/>
      <c r="D372" s="27"/>
      <c r="E372" s="27"/>
      <c r="F372" s="74"/>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27"/>
      <c r="B373" s="27"/>
      <c r="C373" s="27"/>
      <c r="D373" s="27"/>
      <c r="E373" s="27"/>
      <c r="F373" s="74"/>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27"/>
      <c r="B374" s="27"/>
      <c r="C374" s="27"/>
      <c r="D374" s="27"/>
      <c r="E374" s="27"/>
      <c r="F374" s="74"/>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27"/>
      <c r="B375" s="27"/>
      <c r="C375" s="27"/>
      <c r="D375" s="27"/>
      <c r="E375" s="27"/>
      <c r="F375" s="74"/>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ht="15.75" customHeight="1">
      <c r="A376" s="27"/>
      <c r="B376" s="27"/>
      <c r="C376" s="27"/>
      <c r="D376" s="27"/>
      <c r="E376" s="27"/>
      <c r="F376" s="74"/>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ht="15.75" customHeight="1">
      <c r="A377" s="27"/>
      <c r="B377" s="27"/>
      <c r="C377" s="27"/>
      <c r="D377" s="27"/>
      <c r="E377" s="27"/>
      <c r="F377" s="74"/>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ht="15.75" customHeight="1">
      <c r="A378" s="27"/>
      <c r="B378" s="27"/>
      <c r="C378" s="27"/>
      <c r="D378" s="27"/>
      <c r="E378" s="27"/>
      <c r="F378" s="74"/>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ht="15.75" customHeight="1">
      <c r="A379" s="27"/>
      <c r="B379" s="27"/>
      <c r="C379" s="27"/>
      <c r="D379" s="27"/>
      <c r="E379" s="27"/>
      <c r="F379" s="74"/>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ht="15.75" customHeight="1">
      <c r="A380" s="27"/>
      <c r="B380" s="27"/>
      <c r="C380" s="27"/>
      <c r="D380" s="27"/>
      <c r="E380" s="27"/>
      <c r="F380" s="74"/>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ht="15.75" customHeight="1">
      <c r="A381" s="27"/>
      <c r="B381" s="27"/>
      <c r="C381" s="27"/>
      <c r="D381" s="27"/>
      <c r="E381" s="27"/>
      <c r="F381" s="74"/>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ht="15.75" customHeight="1">
      <c r="A382" s="27"/>
      <c r="B382" s="27"/>
      <c r="C382" s="27"/>
      <c r="D382" s="27"/>
      <c r="E382" s="27"/>
      <c r="F382" s="74"/>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ht="15.75" customHeight="1">
      <c r="A383" s="27"/>
      <c r="B383" s="27"/>
      <c r="C383" s="27"/>
      <c r="D383" s="27"/>
      <c r="E383" s="27"/>
      <c r="F383" s="74"/>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row>
    <row r="384" ht="15.75" customHeight="1">
      <c r="A384" s="27"/>
      <c r="B384" s="27"/>
      <c r="C384" s="27"/>
      <c r="D384" s="27"/>
      <c r="E384" s="27"/>
      <c r="F384" s="74"/>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row>
    <row r="385" ht="15.75" customHeight="1">
      <c r="A385" s="27"/>
      <c r="B385" s="27"/>
      <c r="C385" s="27"/>
      <c r="D385" s="27"/>
      <c r="E385" s="27"/>
      <c r="F385" s="74"/>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row>
    <row r="386" ht="15.75" customHeight="1">
      <c r="A386" s="27"/>
      <c r="B386" s="27"/>
      <c r="C386" s="27"/>
      <c r="D386" s="27"/>
      <c r="E386" s="27"/>
      <c r="F386" s="74"/>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row>
    <row r="387" ht="15.75" customHeight="1">
      <c r="A387" s="27"/>
      <c r="B387" s="27"/>
      <c r="C387" s="27"/>
      <c r="D387" s="27"/>
      <c r="E387" s="27"/>
      <c r="F387" s="74"/>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row>
    <row r="388" ht="15.75" customHeight="1">
      <c r="A388" s="27"/>
      <c r="B388" s="27"/>
      <c r="C388" s="27"/>
      <c r="D388" s="27"/>
      <c r="E388" s="27"/>
      <c r="F388" s="74"/>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row>
    <row r="389" ht="15.75" customHeight="1">
      <c r="A389" s="27"/>
      <c r="B389" s="27"/>
      <c r="C389" s="27"/>
      <c r="D389" s="27"/>
      <c r="E389" s="27"/>
      <c r="F389" s="74"/>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row>
    <row r="390" ht="15.75" customHeight="1">
      <c r="A390" s="27"/>
      <c r="B390" s="27"/>
      <c r="C390" s="27"/>
      <c r="D390" s="27"/>
      <c r="E390" s="27"/>
      <c r="F390" s="74"/>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row>
    <row r="391" ht="15.75" customHeight="1">
      <c r="A391" s="27"/>
      <c r="B391" s="27"/>
      <c r="C391" s="27"/>
      <c r="D391" s="27"/>
      <c r="E391" s="27"/>
      <c r="F391" s="74"/>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row>
    <row r="392" ht="15.75" customHeight="1">
      <c r="A392" s="27"/>
      <c r="B392" s="27"/>
      <c r="C392" s="27"/>
      <c r="D392" s="27"/>
      <c r="E392" s="27"/>
      <c r="F392" s="74"/>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row>
    <row r="393" ht="15.75" customHeight="1">
      <c r="A393" s="27"/>
      <c r="B393" s="27"/>
      <c r="C393" s="27"/>
      <c r="D393" s="27"/>
      <c r="E393" s="27"/>
      <c r="F393" s="74"/>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row>
    <row r="394" ht="15.75" customHeight="1">
      <c r="A394" s="27"/>
      <c r="B394" s="27"/>
      <c r="C394" s="27"/>
      <c r="D394" s="27"/>
      <c r="E394" s="27"/>
      <c r="F394" s="74"/>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row>
    <row r="395" ht="15.75" customHeight="1">
      <c r="A395" s="27"/>
      <c r="B395" s="27"/>
      <c r="C395" s="27"/>
      <c r="D395" s="27"/>
      <c r="E395" s="27"/>
      <c r="F395" s="74"/>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row>
    <row r="396" ht="15.75" customHeight="1">
      <c r="A396" s="27"/>
      <c r="B396" s="27"/>
      <c r="C396" s="27"/>
      <c r="D396" s="27"/>
      <c r="E396" s="27"/>
      <c r="F396" s="74"/>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row>
    <row r="397" ht="15.75" customHeight="1">
      <c r="A397" s="27"/>
      <c r="B397" s="27"/>
      <c r="C397" s="27"/>
      <c r="D397" s="27"/>
      <c r="E397" s="27"/>
      <c r="F397" s="74"/>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row>
    <row r="398" ht="15.75" customHeight="1">
      <c r="A398" s="27"/>
      <c r="B398" s="27"/>
      <c r="C398" s="27"/>
      <c r="D398" s="27"/>
      <c r="E398" s="27"/>
      <c r="F398" s="74"/>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row>
    <row r="399" ht="15.75" customHeight="1">
      <c r="A399" s="27"/>
      <c r="B399" s="27"/>
      <c r="C399" s="27"/>
      <c r="D399" s="27"/>
      <c r="E399" s="27"/>
      <c r="F399" s="74"/>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row>
    <row r="400" ht="15.75" customHeight="1">
      <c r="A400" s="27"/>
      <c r="B400" s="27"/>
      <c r="C400" s="27"/>
      <c r="D400" s="27"/>
      <c r="E400" s="27"/>
      <c r="F400" s="74"/>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row>
    <row r="401" ht="15.75" customHeight="1">
      <c r="A401" s="27"/>
      <c r="B401" s="27"/>
      <c r="C401" s="27"/>
      <c r="D401" s="27"/>
      <c r="E401" s="27"/>
      <c r="F401" s="74"/>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row>
    <row r="402" ht="15.75" customHeight="1">
      <c r="A402" s="27"/>
      <c r="B402" s="27"/>
      <c r="C402" s="27"/>
      <c r="D402" s="27"/>
      <c r="E402" s="27"/>
      <c r="F402" s="74"/>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row>
    <row r="403" ht="15.75" customHeight="1">
      <c r="A403" s="27"/>
      <c r="B403" s="27"/>
      <c r="C403" s="27"/>
      <c r="D403" s="27"/>
      <c r="E403" s="27"/>
      <c r="F403" s="74"/>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row>
    <row r="404" ht="15.75" customHeight="1">
      <c r="A404" s="27"/>
      <c r="B404" s="27"/>
      <c r="C404" s="27"/>
      <c r="D404" s="27"/>
      <c r="E404" s="27"/>
      <c r="F404" s="74"/>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row>
    <row r="405" ht="15.75" customHeight="1">
      <c r="A405" s="27"/>
      <c r="B405" s="27"/>
      <c r="C405" s="27"/>
      <c r="D405" s="27"/>
      <c r="E405" s="27"/>
      <c r="F405" s="74"/>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row>
    <row r="406" ht="15.75" customHeight="1">
      <c r="A406" s="27"/>
      <c r="B406" s="27"/>
      <c r="C406" s="27"/>
      <c r="D406" s="27"/>
      <c r="E406" s="27"/>
      <c r="F406" s="74"/>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row>
    <row r="407" ht="15.75" customHeight="1">
      <c r="A407" s="27"/>
      <c r="B407" s="27"/>
      <c r="C407" s="27"/>
      <c r="D407" s="27"/>
      <c r="E407" s="27"/>
      <c r="F407" s="74"/>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row>
    <row r="408" ht="15.75" customHeight="1">
      <c r="A408" s="27"/>
      <c r="B408" s="27"/>
      <c r="C408" s="27"/>
      <c r="D408" s="27"/>
      <c r="E408" s="27"/>
      <c r="F408" s="74"/>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row>
    <row r="409" ht="15.75" customHeight="1">
      <c r="A409" s="27"/>
      <c r="B409" s="27"/>
      <c r="C409" s="27"/>
      <c r="D409" s="27"/>
      <c r="E409" s="27"/>
      <c r="F409" s="74"/>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row>
    <row r="410" ht="15.75" customHeight="1">
      <c r="A410" s="27"/>
      <c r="B410" s="27"/>
      <c r="C410" s="27"/>
      <c r="D410" s="27"/>
      <c r="E410" s="27"/>
      <c r="F410" s="74"/>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row>
    <row r="411" ht="15.75" customHeight="1">
      <c r="A411" s="27"/>
      <c r="B411" s="27"/>
      <c r="C411" s="27"/>
      <c r="D411" s="27"/>
      <c r="E411" s="27"/>
      <c r="F411" s="74"/>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row>
    <row r="412" ht="15.75" customHeight="1">
      <c r="A412" s="27"/>
      <c r="B412" s="27"/>
      <c r="C412" s="27"/>
      <c r="D412" s="27"/>
      <c r="E412" s="27"/>
      <c r="F412" s="74"/>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ht="15.75" customHeight="1">
      <c r="A413" s="27"/>
      <c r="B413" s="27"/>
      <c r="C413" s="27"/>
      <c r="D413" s="27"/>
      <c r="E413" s="27"/>
      <c r="F413" s="74"/>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row>
    <row r="414" ht="15.75" customHeight="1">
      <c r="A414" s="27"/>
      <c r="B414" s="27"/>
      <c r="C414" s="27"/>
      <c r="D414" s="27"/>
      <c r="E414" s="27"/>
      <c r="F414" s="74"/>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row>
    <row r="415" ht="15.75" customHeight="1">
      <c r="A415" s="27"/>
      <c r="B415" s="27"/>
      <c r="C415" s="27"/>
      <c r="D415" s="27"/>
      <c r="E415" s="27"/>
      <c r="F415" s="74"/>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row>
    <row r="416" ht="15.75" customHeight="1">
      <c r="A416" s="27"/>
      <c r="B416" s="27"/>
      <c r="C416" s="27"/>
      <c r="D416" s="27"/>
      <c r="E416" s="27"/>
      <c r="F416" s="74"/>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row>
    <row r="417" ht="15.75" customHeight="1">
      <c r="A417" s="27"/>
      <c r="B417" s="27"/>
      <c r="C417" s="27"/>
      <c r="D417" s="27"/>
      <c r="E417" s="27"/>
      <c r="F417" s="74"/>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row>
    <row r="418" ht="15.75" customHeight="1">
      <c r="A418" s="27"/>
      <c r="B418" s="27"/>
      <c r="C418" s="27"/>
      <c r="D418" s="27"/>
      <c r="E418" s="27"/>
      <c r="F418" s="74"/>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row>
    <row r="419" ht="15.75" customHeight="1">
      <c r="A419" s="27"/>
      <c r="B419" s="27"/>
      <c r="C419" s="27"/>
      <c r="D419" s="27"/>
      <c r="E419" s="27"/>
      <c r="F419" s="74"/>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D2:K2"/>
    <mergeCell ref="A3:A9"/>
    <mergeCell ref="A11:A16"/>
    <mergeCell ref="A18:A22"/>
    <mergeCell ref="A25:A30"/>
    <mergeCell ref="E26:E29"/>
    <mergeCell ref="E33:E36"/>
    <mergeCell ref="D56:E58"/>
    <mergeCell ref="D62:E64"/>
    <mergeCell ref="A32:A37"/>
    <mergeCell ref="A39:A44"/>
    <mergeCell ref="A47:A52"/>
    <mergeCell ref="D47:E47"/>
    <mergeCell ref="A54:A59"/>
    <mergeCell ref="D55:E55"/>
    <mergeCell ref="A61:A66"/>
    <mergeCell ref="A68:A73"/>
    <mergeCell ref="D70:E72"/>
    <mergeCell ref="A75:A80"/>
    <mergeCell ref="D77:E79"/>
    <mergeCell ref="A82:A89"/>
    <mergeCell ref="A91:A97"/>
    <mergeCell ref="E92:G96"/>
    <mergeCell ref="A99:A105"/>
    <mergeCell ref="A109:A115"/>
    <mergeCell ref="D111:E113"/>
    <mergeCell ref="A117:A126"/>
    <mergeCell ref="D117:E117"/>
    <mergeCell ref="F117:G117"/>
    <mergeCell ref="A128:A136"/>
    <mergeCell ref="A180:A189"/>
    <mergeCell ref="A191:A199"/>
    <mergeCell ref="D194:F198"/>
    <mergeCell ref="A201:A209"/>
    <mergeCell ref="D206:F210"/>
    <mergeCell ref="A211:A219"/>
    <mergeCell ref="D216:F220"/>
    <mergeCell ref="A138:A146"/>
    <mergeCell ref="E139:G143"/>
    <mergeCell ref="A148:A157"/>
    <mergeCell ref="A159:A167"/>
    <mergeCell ref="E160:G164"/>
    <mergeCell ref="A170:A178"/>
    <mergeCell ref="E171:G175"/>
  </mergeCells>
  <dataValidations>
    <dataValidation type="list" allowBlank="1" showErrorMessage="1" sqref="C4:C9 C12:C84 C89:C97 C106:C107 C118:C120 C122:C126 C129:C134 C151:C152">
      <formula1>'Durum Parametreler'!$H$2:$H$28</formula1>
    </dataValidation>
    <dataValidation type="list" allowBlank="1" showErrorMessage="1" sqref="C85:C88 C121 C182:C186 C188">
      <formula1>'Durum Parametreler'!$L$2:$L$31</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7873</v>
      </c>
      <c r="B2" s="56" t="s">
        <v>7874</v>
      </c>
      <c r="C2" s="56" t="b">
        <f>VLOOKUP(A2,'import Düzce'!A:P,3,0)</f>
        <v>1</v>
      </c>
      <c r="D2" s="56" t="s">
        <v>1378</v>
      </c>
      <c r="E2" s="56">
        <f>VLOOKUP(A2,'import Düzce'!A:P,5,0)</f>
        <v>994</v>
      </c>
      <c r="F2" s="56">
        <f>VLOOKUP(A2,'import Düzce'!A:P,6,0)</f>
        <v>39</v>
      </c>
      <c r="G2" s="56">
        <f>VLOOKUP(A2,'import Düzce'!A:P,7,0)</f>
        <v>0</v>
      </c>
      <c r="H2" s="56">
        <f>VLOOKUP(A2,'import Düzce'!A:P,8,0)</f>
        <v>26</v>
      </c>
      <c r="I2" s="56">
        <f>VLOOKUP(A2,'import Düzce'!A:P,9,0)</f>
        <v>26</v>
      </c>
      <c r="J2" s="216">
        <f>VLOOKUP(A2,'import Düzce'!A:P,10,0)</f>
        <v>0</v>
      </c>
      <c r="K2" s="56" t="s">
        <v>8063</v>
      </c>
      <c r="L2" s="56">
        <v>5.35200206E9</v>
      </c>
      <c r="M2" s="56" t="s">
        <v>1350</v>
      </c>
      <c r="N2" s="56" t="s">
        <v>8064</v>
      </c>
      <c r="O2" s="56" t="s">
        <v>7877</v>
      </c>
      <c r="P2" s="217" t="str">
        <f>VLOOKUP(A2,'import Düzce'!A:P,16,0)</f>
        <v>Geleneksel</v>
      </c>
      <c r="Q2" s="218" t="b">
        <v>0</v>
      </c>
      <c r="R2" s="218" t="s">
        <v>31</v>
      </c>
      <c r="S2" s="218"/>
      <c r="T2" s="218"/>
      <c r="U2" s="27" t="s">
        <v>7878</v>
      </c>
      <c r="V2" s="220">
        <v>44491.0</v>
      </c>
      <c r="W2" s="220">
        <v>44494.0</v>
      </c>
      <c r="X2" s="218"/>
      <c r="Y2" s="218" t="s">
        <v>31</v>
      </c>
      <c r="Z2" s="220">
        <v>44494.0</v>
      </c>
      <c r="AA2" s="218" t="s">
        <v>1475</v>
      </c>
      <c r="AB2" s="221">
        <v>44502.0</v>
      </c>
      <c r="AC2" s="218"/>
      <c r="AD2" s="221"/>
      <c r="AE2" s="218"/>
      <c r="AF2" s="218"/>
      <c r="AG2" s="218"/>
      <c r="AH2" s="218"/>
      <c r="AI2" s="218" t="s">
        <v>106</v>
      </c>
      <c r="AJ2" s="218" t="s">
        <v>106</v>
      </c>
      <c r="AK2" s="218"/>
      <c r="AL2" s="218"/>
      <c r="AM2" s="218"/>
    </row>
    <row r="3" ht="15.75" customHeight="1">
      <c r="A3" s="56" t="s">
        <v>8001</v>
      </c>
      <c r="B3" s="56" t="s">
        <v>8002</v>
      </c>
      <c r="C3" s="56" t="b">
        <f>VLOOKUP(A3,'import Düzce'!A:P,3,0)</f>
        <v>1</v>
      </c>
      <c r="D3" s="56" t="s">
        <v>1356</v>
      </c>
      <c r="E3" s="56">
        <f>VLOOKUP(A3,'import Düzce'!A:P,5,0)</f>
        <v>307</v>
      </c>
      <c r="F3" s="56">
        <f>VLOOKUP(A3,'import Düzce'!A:P,6,0)</f>
        <v>14</v>
      </c>
      <c r="G3" s="56">
        <f>VLOOKUP(A3,'import Düzce'!A:P,7,0)</f>
        <v>0</v>
      </c>
      <c r="H3" s="56">
        <f>VLOOKUP(A3,'import Düzce'!A:P,8,0)</f>
        <v>11</v>
      </c>
      <c r="I3" s="56">
        <f>VLOOKUP(A3,'import Düzce'!A:P,9,0)</f>
        <v>11</v>
      </c>
      <c r="J3" s="216">
        <f>VLOOKUP(A3,'import Düzce'!A:P,10,0)</f>
        <v>0</v>
      </c>
      <c r="K3" s="56" t="s">
        <v>8065</v>
      </c>
      <c r="L3" s="56">
        <v>5.542588444E9</v>
      </c>
      <c r="M3" s="56" t="s">
        <v>1350</v>
      </c>
      <c r="N3" s="56" t="s">
        <v>8066</v>
      </c>
      <c r="O3" s="56" t="s">
        <v>8004</v>
      </c>
      <c r="P3" s="217" t="str">
        <f>VLOOKUP(A3,'import Düzce'!A:P,16,0)</f>
        <v>Geleneksel</v>
      </c>
      <c r="Q3" s="218" t="b">
        <v>0</v>
      </c>
      <c r="R3" s="218" t="s">
        <v>39</v>
      </c>
      <c r="S3" s="218" t="s">
        <v>66</v>
      </c>
      <c r="T3" s="207" t="s">
        <v>7805</v>
      </c>
      <c r="U3" s="218" t="s">
        <v>8067</v>
      </c>
      <c r="V3" s="220">
        <v>44506.0</v>
      </c>
      <c r="W3" s="220">
        <v>44509.0</v>
      </c>
      <c r="X3" s="218"/>
      <c r="Y3" s="218" t="s">
        <v>1353</v>
      </c>
      <c r="Z3" s="220">
        <v>44506.0</v>
      </c>
      <c r="AA3" s="218"/>
      <c r="AB3" s="221"/>
      <c r="AC3" s="218"/>
      <c r="AD3" s="221"/>
      <c r="AE3" s="218"/>
      <c r="AF3" s="218"/>
      <c r="AG3" s="218"/>
      <c r="AH3" s="218"/>
      <c r="AI3" s="218" t="s">
        <v>66</v>
      </c>
      <c r="AJ3" s="218"/>
      <c r="AK3" s="218"/>
      <c r="AL3" s="218"/>
      <c r="AM3" s="218"/>
    </row>
    <row r="4" ht="15.75" customHeight="1">
      <c r="A4" s="56" t="s">
        <v>8068</v>
      </c>
      <c r="B4" s="56" t="s">
        <v>8069</v>
      </c>
      <c r="C4" s="56" t="b">
        <f>VLOOKUP(A4,'import Düzce'!A:P,3,0)</f>
        <v>1</v>
      </c>
      <c r="D4" s="56" t="s">
        <v>1356</v>
      </c>
      <c r="E4" s="56">
        <f>VLOOKUP(A4,'import Düzce'!A:P,5,0)</f>
        <v>394</v>
      </c>
      <c r="F4" s="56">
        <f>VLOOKUP(A4,'import Düzce'!A:P,6,0)</f>
        <v>67</v>
      </c>
      <c r="G4" s="56">
        <f>VLOOKUP(A4,'import Düzce'!A:P,7,0)</f>
        <v>0</v>
      </c>
      <c r="H4" s="56">
        <f>VLOOKUP(A4,'import Düzce'!A:P,8,0)</f>
        <v>19</v>
      </c>
      <c r="I4" s="56">
        <f>VLOOKUP(A4,'import Düzce'!A:P,9,0)</f>
        <v>19</v>
      </c>
      <c r="J4" s="216">
        <f>VLOOKUP(A4,'import Düzce'!A:P,10,0)</f>
        <v>0</v>
      </c>
      <c r="K4" s="56" t="s">
        <v>8070</v>
      </c>
      <c r="L4" s="56">
        <v>5.424675934E9</v>
      </c>
      <c r="M4" s="56" t="s">
        <v>1350</v>
      </c>
      <c r="N4" s="56" t="s">
        <v>1718</v>
      </c>
      <c r="O4" s="56" t="s">
        <v>8071</v>
      </c>
      <c r="P4" s="217" t="str">
        <f>VLOOKUP(A4,'import Düzce'!A:P,16,0)</f>
        <v>Geleneksel</v>
      </c>
      <c r="Q4" s="218" t="b">
        <v>0</v>
      </c>
      <c r="R4" s="218"/>
      <c r="S4" s="218"/>
      <c r="T4" s="218"/>
      <c r="U4" s="218"/>
      <c r="V4" s="220"/>
      <c r="W4" s="220"/>
      <c r="X4" s="218"/>
      <c r="Y4" s="218"/>
      <c r="Z4" s="220"/>
      <c r="AA4" s="218"/>
      <c r="AB4" s="221"/>
      <c r="AC4" s="218"/>
      <c r="AD4" s="221"/>
      <c r="AE4" s="218"/>
      <c r="AF4" s="218"/>
      <c r="AG4" s="218"/>
      <c r="AH4" s="218"/>
      <c r="AI4" s="218"/>
      <c r="AJ4" s="218"/>
      <c r="AK4" s="218"/>
      <c r="AL4" s="218"/>
      <c r="AM4" s="218"/>
    </row>
    <row r="5" ht="15.75" customHeight="1">
      <c r="A5" s="56" t="s">
        <v>7956</v>
      </c>
      <c r="B5" s="56" t="s">
        <v>7957</v>
      </c>
      <c r="C5" s="56" t="b">
        <f>VLOOKUP(A5,'import Düzce'!A:P,3,0)</f>
        <v>1</v>
      </c>
      <c r="D5" s="56" t="s">
        <v>1364</v>
      </c>
      <c r="E5" s="56">
        <f>VLOOKUP(A5,'import Düzce'!A:P,5,0)</f>
        <v>111</v>
      </c>
      <c r="F5" s="56">
        <f>VLOOKUP(A5,'import Düzce'!A:P,6,0)</f>
        <v>14</v>
      </c>
      <c r="G5" s="56">
        <f>VLOOKUP(A5,'import Düzce'!A:P,7,0)</f>
        <v>4</v>
      </c>
      <c r="H5" s="56">
        <f>VLOOKUP(A5,'import Düzce'!A:P,8,0)</f>
        <v>2</v>
      </c>
      <c r="I5" s="56">
        <f>VLOOKUP(A5,'import Düzce'!A:P,9,0)</f>
        <v>6</v>
      </c>
      <c r="J5" s="216">
        <f>VLOOKUP(A5,'import Düzce'!A:P,10,0)</f>
        <v>0.67</v>
      </c>
      <c r="K5" s="56" t="s">
        <v>8072</v>
      </c>
      <c r="L5" s="56">
        <v>5.435420881E9</v>
      </c>
      <c r="M5" s="56" t="s">
        <v>1350</v>
      </c>
      <c r="N5" s="56" t="s">
        <v>1718</v>
      </c>
      <c r="O5" s="56" t="s">
        <v>7960</v>
      </c>
      <c r="P5" s="217" t="str">
        <f>VLOOKUP(A5,'import Düzce'!A:P,16,0)</f>
        <v>Geleneksel</v>
      </c>
      <c r="Q5" s="218" t="b">
        <v>0</v>
      </c>
      <c r="R5" s="218" t="s">
        <v>38</v>
      </c>
      <c r="S5" s="218" t="s">
        <v>66</v>
      </c>
      <c r="T5" s="2" t="s">
        <v>7805</v>
      </c>
      <c r="U5" s="218"/>
      <c r="V5" s="220">
        <v>44505.0</v>
      </c>
      <c r="W5" s="220">
        <v>44508.0</v>
      </c>
      <c r="X5" s="218"/>
      <c r="Y5" s="218" t="s">
        <v>1353</v>
      </c>
      <c r="Z5" s="220">
        <v>44504.0</v>
      </c>
      <c r="AA5" s="218" t="s">
        <v>1353</v>
      </c>
      <c r="AB5" s="221">
        <v>44505.0</v>
      </c>
      <c r="AC5" s="218"/>
      <c r="AD5" s="221"/>
      <c r="AE5" s="218"/>
      <c r="AF5" s="218"/>
      <c r="AG5" s="218"/>
      <c r="AH5" s="218"/>
      <c r="AI5" s="218" t="s">
        <v>100</v>
      </c>
      <c r="AJ5" s="218" t="s">
        <v>66</v>
      </c>
      <c r="AK5" s="218"/>
      <c r="AL5" s="218"/>
      <c r="AM5" s="218"/>
    </row>
    <row r="6" ht="15.75" customHeight="1">
      <c r="A6" s="56" t="s">
        <v>7920</v>
      </c>
      <c r="B6" s="56" t="s">
        <v>7921</v>
      </c>
      <c r="C6" s="56" t="b">
        <f>VLOOKUP(A6,'import Düzce'!A:P,3,0)</f>
        <v>1</v>
      </c>
      <c r="D6" s="56" t="s">
        <v>1385</v>
      </c>
      <c r="E6" s="56">
        <f>VLOOKUP(A6,'import Düzce'!A:P,5,0)</f>
        <v>1381</v>
      </c>
      <c r="F6" s="56">
        <f>VLOOKUP(A6,'import Düzce'!A:P,6,0)</f>
        <v>64</v>
      </c>
      <c r="G6" s="56">
        <f>VLOOKUP(A6,'import Düzce'!A:P,7,0)</f>
        <v>6</v>
      </c>
      <c r="H6" s="56">
        <f>VLOOKUP(A6,'import Düzce'!A:P,8,0)</f>
        <v>10</v>
      </c>
      <c r="I6" s="56">
        <f>VLOOKUP(A6,'import Düzce'!A:P,9,0)</f>
        <v>16</v>
      </c>
      <c r="J6" s="216">
        <f>VLOOKUP(A6,'import Düzce'!A:P,10,0)</f>
        <v>0.38</v>
      </c>
      <c r="K6" s="56" t="s">
        <v>8073</v>
      </c>
      <c r="L6" s="56">
        <v>5.383940303E9</v>
      </c>
      <c r="M6" s="56" t="s">
        <v>1350</v>
      </c>
      <c r="N6" s="56" t="s">
        <v>8074</v>
      </c>
      <c r="O6" s="56" t="s">
        <v>7924</v>
      </c>
      <c r="P6" s="217" t="str">
        <f>VLOOKUP(A6,'import Düzce'!A:P,16,0)</f>
        <v>Geleneksel</v>
      </c>
      <c r="Q6" s="218" t="b">
        <v>0</v>
      </c>
      <c r="R6" s="218" t="s">
        <v>38</v>
      </c>
      <c r="S6" s="218" t="s">
        <v>106</v>
      </c>
      <c r="T6" s="207" t="s">
        <v>7805</v>
      </c>
      <c r="U6" s="218" t="s">
        <v>8075</v>
      </c>
      <c r="V6" s="220">
        <v>44509.0</v>
      </c>
      <c r="W6" s="220">
        <v>44511.0</v>
      </c>
      <c r="X6" s="218"/>
      <c r="Y6" s="218" t="s">
        <v>1353</v>
      </c>
      <c r="Z6" s="220">
        <v>44501.0</v>
      </c>
      <c r="AA6" s="218" t="s">
        <v>1353</v>
      </c>
      <c r="AB6" s="221">
        <v>44509.0</v>
      </c>
      <c r="AC6" s="218"/>
      <c r="AD6" s="221"/>
      <c r="AE6" s="218"/>
      <c r="AF6" s="218"/>
      <c r="AG6" s="218"/>
      <c r="AH6" s="218"/>
      <c r="AI6" s="218" t="s">
        <v>167</v>
      </c>
      <c r="AJ6" s="218" t="s">
        <v>106</v>
      </c>
      <c r="AK6" s="218"/>
      <c r="AL6" s="218"/>
      <c r="AM6" s="218"/>
    </row>
    <row r="7" ht="15.75" customHeight="1">
      <c r="A7" s="56" t="s">
        <v>8076</v>
      </c>
      <c r="B7" s="56" t="s">
        <v>8077</v>
      </c>
      <c r="C7" s="56" t="b">
        <f>VLOOKUP(A7,'import Düzce'!A:P,3,0)</f>
        <v>1</v>
      </c>
      <c r="D7" s="56" t="s">
        <v>1356</v>
      </c>
      <c r="E7" s="56">
        <f>VLOOKUP(A7,'import Düzce'!A:P,5,0)</f>
        <v>42</v>
      </c>
      <c r="F7" s="56">
        <f>VLOOKUP(A7,'import Düzce'!A:P,6,0)</f>
        <v>42</v>
      </c>
      <c r="G7" s="56">
        <f>VLOOKUP(A7,'import Düzce'!A:P,7,0)</f>
        <v>0</v>
      </c>
      <c r="H7" s="56">
        <f>VLOOKUP(A7,'import Düzce'!A:P,8,0)</f>
        <v>9</v>
      </c>
      <c r="I7" s="56">
        <f>VLOOKUP(A7,'import Düzce'!A:P,9,0)</f>
        <v>9</v>
      </c>
      <c r="J7" s="216">
        <f>VLOOKUP(A7,'import Düzce'!A:P,10,0)</f>
        <v>0</v>
      </c>
      <c r="K7" s="56" t="s">
        <v>8078</v>
      </c>
      <c r="L7" s="56">
        <v>5.316650881E9</v>
      </c>
      <c r="M7" s="56" t="s">
        <v>1350</v>
      </c>
      <c r="N7" s="56" t="s">
        <v>8079</v>
      </c>
      <c r="O7" s="56" t="s">
        <v>8080</v>
      </c>
      <c r="P7" s="217" t="str">
        <f>VLOOKUP(A7,'import Düzce'!A:P,16,0)</f>
        <v>Geleneksel</v>
      </c>
      <c r="Q7" s="218" t="b">
        <v>0</v>
      </c>
      <c r="R7" s="218"/>
      <c r="S7" s="218"/>
      <c r="T7" s="218"/>
      <c r="U7" s="218"/>
      <c r="V7" s="220"/>
      <c r="W7" s="220"/>
      <c r="X7" s="218"/>
      <c r="Y7" s="218"/>
      <c r="Z7" s="220"/>
      <c r="AA7" s="218"/>
      <c r="AB7" s="221"/>
      <c r="AC7" s="218"/>
      <c r="AD7" s="221"/>
      <c r="AE7" s="218"/>
      <c r="AF7" s="218"/>
      <c r="AG7" s="218"/>
      <c r="AH7" s="218"/>
      <c r="AI7" s="218"/>
      <c r="AJ7" s="218"/>
      <c r="AK7" s="218"/>
      <c r="AL7" s="218"/>
      <c r="AM7" s="218"/>
    </row>
    <row r="8" ht="15.75" customHeight="1">
      <c r="A8" s="56" t="s">
        <v>8081</v>
      </c>
      <c r="B8" s="56" t="s">
        <v>8082</v>
      </c>
      <c r="C8" s="56" t="b">
        <f>VLOOKUP(A8,'import Düzce'!A:P,3,0)</f>
        <v>1</v>
      </c>
      <c r="D8" s="56" t="s">
        <v>1356</v>
      </c>
      <c r="E8" s="56">
        <f>VLOOKUP(A8,'import Düzce'!A:P,5,0)</f>
        <v>48</v>
      </c>
      <c r="F8" s="56">
        <f>VLOOKUP(A8,'import Düzce'!A:P,6,0)</f>
        <v>48</v>
      </c>
      <c r="G8" s="56">
        <f>VLOOKUP(A8,'import Düzce'!A:P,7,0)</f>
        <v>0</v>
      </c>
      <c r="H8" s="56">
        <f>VLOOKUP(A8,'import Düzce'!A:P,8,0)</f>
        <v>12</v>
      </c>
      <c r="I8" s="56">
        <f>VLOOKUP(A8,'import Düzce'!A:P,9,0)</f>
        <v>12</v>
      </c>
      <c r="J8" s="216">
        <f>VLOOKUP(A8,'import Düzce'!A:P,10,0)</f>
        <v>0</v>
      </c>
      <c r="K8" s="56" t="s">
        <v>8078</v>
      </c>
      <c r="L8" s="56">
        <v>3.805246949E9</v>
      </c>
      <c r="M8" s="56" t="s">
        <v>1350</v>
      </c>
      <c r="N8" s="56" t="s">
        <v>8083</v>
      </c>
      <c r="O8" s="56" t="s">
        <v>8084</v>
      </c>
      <c r="P8" s="217" t="str">
        <f>VLOOKUP(A8,'import Düzce'!A:P,16,0)</f>
        <v>Geleneksel</v>
      </c>
      <c r="Q8" s="218" t="b">
        <v>0</v>
      </c>
      <c r="R8" s="218"/>
      <c r="S8" s="218"/>
      <c r="T8" s="218"/>
      <c r="U8" s="218"/>
      <c r="V8" s="220"/>
      <c r="W8" s="220"/>
      <c r="X8" s="218"/>
      <c r="Y8" s="218"/>
      <c r="Z8" s="220"/>
      <c r="AA8" s="218"/>
      <c r="AB8" s="221"/>
      <c r="AC8" s="218"/>
      <c r="AD8" s="221"/>
      <c r="AE8" s="218"/>
      <c r="AF8" s="218"/>
      <c r="AG8" s="218"/>
      <c r="AH8" s="218"/>
      <c r="AI8" s="218"/>
      <c r="AJ8" s="218"/>
      <c r="AK8" s="218"/>
      <c r="AL8" s="218"/>
      <c r="AM8" s="218"/>
    </row>
    <row r="9" ht="15.75" customHeight="1">
      <c r="A9" s="56" t="s">
        <v>8039</v>
      </c>
      <c r="B9" s="56" t="s">
        <v>8040</v>
      </c>
      <c r="C9" s="56" t="b">
        <f>VLOOKUP(A9,'import Düzce'!A:P,3,0)</f>
        <v>1</v>
      </c>
      <c r="D9" s="56" t="s">
        <v>1370</v>
      </c>
      <c r="E9" s="56">
        <f>VLOOKUP(A9,'import Düzce'!A:P,5,0)</f>
        <v>838</v>
      </c>
      <c r="F9" s="56">
        <f>VLOOKUP(A9,'import Düzce'!A:P,6,0)</f>
        <v>82</v>
      </c>
      <c r="G9" s="56">
        <f>VLOOKUP(A9,'import Düzce'!A:P,7,0)</f>
        <v>9</v>
      </c>
      <c r="H9" s="56">
        <f>VLOOKUP(A9,'import Düzce'!A:P,8,0)</f>
        <v>3</v>
      </c>
      <c r="I9" s="56">
        <f>VLOOKUP(A9,'import Düzce'!A:P,9,0)</f>
        <v>12</v>
      </c>
      <c r="J9" s="216">
        <f>VLOOKUP(A9,'import Düzce'!A:P,10,0)</f>
        <v>0.75</v>
      </c>
      <c r="K9" s="56" t="s">
        <v>8085</v>
      </c>
      <c r="L9" s="56">
        <v>5.557051364E9</v>
      </c>
      <c r="M9" s="56" t="s">
        <v>1350</v>
      </c>
      <c r="N9" s="56" t="s">
        <v>8086</v>
      </c>
      <c r="O9" s="56" t="s">
        <v>8043</v>
      </c>
      <c r="P9" s="217" t="str">
        <f>VLOOKUP(A9,'import Düzce'!A:P,16,0)</f>
        <v>Geleneksel</v>
      </c>
      <c r="Q9" s="218" t="b">
        <v>0</v>
      </c>
      <c r="R9" s="218" t="s">
        <v>38</v>
      </c>
      <c r="S9" s="218" t="s">
        <v>167</v>
      </c>
      <c r="T9" s="207" t="s">
        <v>7805</v>
      </c>
      <c r="U9" s="218" t="s">
        <v>8087</v>
      </c>
      <c r="V9" s="220">
        <v>44529.0</v>
      </c>
      <c r="W9" s="220">
        <v>44537.0</v>
      </c>
      <c r="X9" s="218"/>
      <c r="Y9" s="218" t="s">
        <v>1353</v>
      </c>
      <c r="Z9" s="220">
        <v>44488.0</v>
      </c>
      <c r="AA9" s="218" t="s">
        <v>1475</v>
      </c>
      <c r="AB9" s="221">
        <v>44508.0</v>
      </c>
      <c r="AC9" s="218" t="s">
        <v>1353</v>
      </c>
      <c r="AD9" s="221">
        <v>44529.0</v>
      </c>
      <c r="AE9" s="218"/>
      <c r="AF9" s="218"/>
      <c r="AG9" s="218"/>
      <c r="AH9" s="218"/>
      <c r="AI9" s="218" t="s">
        <v>4907</v>
      </c>
      <c r="AJ9" s="218" t="s">
        <v>73</v>
      </c>
      <c r="AK9" s="218" t="s">
        <v>167</v>
      </c>
      <c r="AL9" s="218"/>
      <c r="AM9" s="218"/>
    </row>
    <row r="10" ht="15.75" customHeight="1">
      <c r="A10" s="56" t="s">
        <v>7811</v>
      </c>
      <c r="B10" s="56" t="s">
        <v>7812</v>
      </c>
      <c r="C10" s="56" t="b">
        <f>VLOOKUP(A10,'import Düzce'!A:P,3,0)</f>
        <v>1</v>
      </c>
      <c r="D10" s="56" t="s">
        <v>1832</v>
      </c>
      <c r="E10" s="56">
        <f>VLOOKUP(A10,'import Düzce'!A:P,5,0)</f>
        <v>33</v>
      </c>
      <c r="F10" s="56">
        <f>VLOOKUP(A10,'import Düzce'!A:P,6,0)</f>
        <v>0</v>
      </c>
      <c r="G10" s="56">
        <f>VLOOKUP(A10,'import Düzce'!A:P,7,0)</f>
        <v>2</v>
      </c>
      <c r="H10" s="56">
        <f>VLOOKUP(A10,'import Düzce'!A:P,8,0)</f>
        <v>1</v>
      </c>
      <c r="I10" s="56">
        <f>VLOOKUP(A10,'import Düzce'!A:P,9,0)</f>
        <v>3</v>
      </c>
      <c r="J10" s="216">
        <f>VLOOKUP(A10,'import Düzce'!A:P,10,0)</f>
        <v>0.67</v>
      </c>
      <c r="K10" s="56" t="s">
        <v>8088</v>
      </c>
      <c r="L10" s="56">
        <v>5.353232323E9</v>
      </c>
      <c r="M10" s="56" t="s">
        <v>1350</v>
      </c>
      <c r="N10" s="56" t="s">
        <v>1718</v>
      </c>
      <c r="O10" s="56" t="s">
        <v>7814</v>
      </c>
      <c r="P10" s="217" t="str">
        <f>VLOOKUP(A10,'import Düzce'!A:P,16,0)</f>
        <v>Geleneksel</v>
      </c>
      <c r="Q10" s="218" t="b">
        <v>0</v>
      </c>
      <c r="R10" s="218" t="s">
        <v>38</v>
      </c>
      <c r="S10" s="218" t="s">
        <v>167</v>
      </c>
      <c r="T10" s="207" t="s">
        <v>7805</v>
      </c>
      <c r="U10" s="2"/>
      <c r="V10" s="220">
        <v>44508.0</v>
      </c>
      <c r="W10" s="220">
        <v>44508.0</v>
      </c>
      <c r="X10" s="218"/>
      <c r="Y10" s="218" t="s">
        <v>1353</v>
      </c>
      <c r="Z10" s="220">
        <v>44484.0</v>
      </c>
      <c r="AA10" s="218" t="s">
        <v>31</v>
      </c>
      <c r="AB10" s="221">
        <v>44487.0</v>
      </c>
      <c r="AC10" s="218" t="s">
        <v>1353</v>
      </c>
      <c r="AD10" s="221">
        <v>44502.0</v>
      </c>
      <c r="AE10" s="218" t="s">
        <v>1353</v>
      </c>
      <c r="AF10" s="221">
        <v>44508.0</v>
      </c>
      <c r="AG10" s="218"/>
      <c r="AH10" s="218"/>
      <c r="AI10" s="218" t="s">
        <v>416</v>
      </c>
      <c r="AJ10" s="218" t="s">
        <v>100</v>
      </c>
      <c r="AK10" s="218" t="s">
        <v>106</v>
      </c>
      <c r="AL10" s="218" t="s">
        <v>167</v>
      </c>
      <c r="AM10" s="218"/>
    </row>
    <row r="11" ht="15.75" customHeight="1">
      <c r="A11" s="56" t="s">
        <v>8089</v>
      </c>
      <c r="B11" s="56" t="s">
        <v>8090</v>
      </c>
      <c r="C11" s="56" t="b">
        <f>VLOOKUP(A11,'import Düzce'!A:P,3,0)</f>
        <v>1</v>
      </c>
      <c r="D11" s="56" t="s">
        <v>1789</v>
      </c>
      <c r="E11" s="56">
        <f>VLOOKUP(A11,'import Düzce'!A:P,5,0)</f>
        <v>423</v>
      </c>
      <c r="F11" s="56">
        <f>VLOOKUP(A11,'import Düzce'!A:P,6,0)</f>
        <v>21</v>
      </c>
      <c r="G11" s="56">
        <f>VLOOKUP(A11,'import Düzce'!A:P,7,0)</f>
        <v>0</v>
      </c>
      <c r="H11" s="56">
        <f>VLOOKUP(A11,'import Düzce'!A:P,8,0)</f>
        <v>78</v>
      </c>
      <c r="I11" s="56">
        <f>VLOOKUP(A11,'import Düzce'!A:P,9,0)</f>
        <v>78</v>
      </c>
      <c r="J11" s="216">
        <f>VLOOKUP(A11,'import Düzce'!A:P,10,0)</f>
        <v>0</v>
      </c>
      <c r="K11" s="56" t="s">
        <v>8091</v>
      </c>
      <c r="L11" s="56">
        <v>5.055507595E9</v>
      </c>
      <c r="M11" s="56" t="s">
        <v>1350</v>
      </c>
      <c r="N11" s="56" t="s">
        <v>8092</v>
      </c>
      <c r="O11" s="56" t="s">
        <v>8093</v>
      </c>
      <c r="P11" s="217" t="str">
        <f>VLOOKUP(A11,'import Düzce'!A:P,16,0)</f>
        <v>Geleneksel</v>
      </c>
      <c r="Q11" s="218" t="b">
        <v>0</v>
      </c>
      <c r="R11" s="218"/>
      <c r="S11" s="218"/>
      <c r="T11" s="223"/>
      <c r="U11" s="218"/>
      <c r="V11" s="220"/>
      <c r="W11" s="220"/>
      <c r="X11" s="218"/>
      <c r="Y11" s="218"/>
      <c r="Z11" s="220"/>
      <c r="AA11" s="218"/>
      <c r="AB11" s="221"/>
      <c r="AC11" s="218"/>
      <c r="AD11" s="221"/>
      <c r="AE11" s="218"/>
      <c r="AF11" s="218"/>
      <c r="AG11" s="218"/>
      <c r="AH11" s="218"/>
      <c r="AI11" s="218"/>
      <c r="AJ11" s="218"/>
      <c r="AK11" s="218"/>
      <c r="AL11" s="218"/>
      <c r="AM11" s="218"/>
    </row>
    <row r="12" ht="15.75" customHeight="1">
      <c r="A12" s="56" t="s">
        <v>8094</v>
      </c>
      <c r="B12" s="56" t="s">
        <v>8095</v>
      </c>
      <c r="C12" s="56" t="b">
        <f>VLOOKUP(A12,'import Düzce'!A:P,3,0)</f>
        <v>1</v>
      </c>
      <c r="D12" s="56" t="s">
        <v>1597</v>
      </c>
      <c r="E12" s="56">
        <f>VLOOKUP(A12,'import Düzce'!A:P,5,0)</f>
        <v>237</v>
      </c>
      <c r="F12" s="56">
        <f>VLOOKUP(A12,'import Düzce'!A:P,6,0)</f>
        <v>0</v>
      </c>
      <c r="G12" s="56">
        <f>VLOOKUP(A12,'import Düzce'!A:P,7,0)</f>
        <v>0</v>
      </c>
      <c r="H12" s="56">
        <f>VLOOKUP(A12,'import Düzce'!A:P,8,0)</f>
        <v>14</v>
      </c>
      <c r="I12" s="56">
        <f>VLOOKUP(A12,'import Düzce'!A:P,9,0)</f>
        <v>14</v>
      </c>
      <c r="J12" s="216">
        <f>VLOOKUP(A12,'import Düzce'!A:P,10,0)</f>
        <v>0</v>
      </c>
      <c r="K12" s="56" t="s">
        <v>8096</v>
      </c>
      <c r="L12" s="56">
        <v>5.425822237E9</v>
      </c>
      <c r="M12" s="56" t="s">
        <v>1350</v>
      </c>
      <c r="N12" s="56" t="s">
        <v>7490</v>
      </c>
      <c r="O12" s="56" t="s">
        <v>8097</v>
      </c>
      <c r="P12" s="217" t="str">
        <f>VLOOKUP(A12,'import Düzce'!A:P,16,0)</f>
        <v>Geleneksel</v>
      </c>
      <c r="Q12" s="218" t="b">
        <v>0</v>
      </c>
      <c r="R12" s="218" t="s">
        <v>29</v>
      </c>
      <c r="S12" s="218"/>
      <c r="T12" s="224"/>
      <c r="U12" s="218" t="s">
        <v>8098</v>
      </c>
      <c r="V12" s="220"/>
      <c r="W12" s="220"/>
      <c r="X12" s="218"/>
      <c r="Y12" s="218" t="s">
        <v>31</v>
      </c>
      <c r="Z12" s="220">
        <v>44488.0</v>
      </c>
      <c r="AA12" s="218" t="s">
        <v>1353</v>
      </c>
      <c r="AB12" s="221">
        <v>44502.0</v>
      </c>
      <c r="AC12" s="218"/>
      <c r="AD12" s="221"/>
      <c r="AE12" s="218"/>
      <c r="AF12" s="218"/>
      <c r="AG12" s="218"/>
      <c r="AH12" s="218"/>
      <c r="AI12" s="218" t="s">
        <v>4907</v>
      </c>
      <c r="AJ12" s="218" t="s">
        <v>106</v>
      </c>
      <c r="AK12" s="218"/>
      <c r="AL12" s="218"/>
      <c r="AM12" s="218"/>
    </row>
    <row r="13" ht="15.75" customHeight="1">
      <c r="A13" s="56" t="s">
        <v>8099</v>
      </c>
      <c r="B13" s="56" t="s">
        <v>8100</v>
      </c>
      <c r="C13" s="56" t="b">
        <f>VLOOKUP(A13,'import Düzce'!A:P,3,0)</f>
        <v>1</v>
      </c>
      <c r="D13" s="56" t="s">
        <v>1832</v>
      </c>
      <c r="E13" s="56">
        <f>VLOOKUP(A13,'import Düzce'!A:P,5,0)</f>
        <v>8</v>
      </c>
      <c r="F13" s="56">
        <f>VLOOKUP(A13,'import Düzce'!A:P,6,0)</f>
        <v>5</v>
      </c>
      <c r="G13" s="56">
        <f>VLOOKUP(A13,'import Düzce'!A:P,7,0)</f>
        <v>0</v>
      </c>
      <c r="H13" s="56">
        <f>VLOOKUP(A13,'import Düzce'!A:P,8,0)</f>
        <v>18</v>
      </c>
      <c r="I13" s="56">
        <f>VLOOKUP(A13,'import Düzce'!A:P,9,0)</f>
        <v>18</v>
      </c>
      <c r="J13" s="216">
        <f>VLOOKUP(A13,'import Düzce'!A:P,10,0)</f>
        <v>0</v>
      </c>
      <c r="K13" s="56" t="s">
        <v>8101</v>
      </c>
      <c r="L13" s="56">
        <v>5.309277807E9</v>
      </c>
      <c r="M13" s="56" t="s">
        <v>1350</v>
      </c>
      <c r="N13" s="56" t="s">
        <v>8064</v>
      </c>
      <c r="O13" s="56" t="s">
        <v>8102</v>
      </c>
      <c r="P13" s="217" t="str">
        <f>VLOOKUP(A13,'import Düzce'!A:P,16,0)</f>
        <v>Geleneksel</v>
      </c>
      <c r="Q13" s="218" t="b">
        <v>0</v>
      </c>
      <c r="R13" s="218"/>
      <c r="S13" s="218"/>
      <c r="T13" s="218"/>
      <c r="U13" s="218"/>
      <c r="V13" s="220"/>
      <c r="W13" s="220"/>
      <c r="X13" s="218"/>
      <c r="Y13" s="218"/>
      <c r="Z13" s="220"/>
      <c r="AA13" s="218"/>
      <c r="AB13" s="221"/>
      <c r="AC13" s="218"/>
      <c r="AD13" s="221"/>
      <c r="AE13" s="218"/>
      <c r="AF13" s="218"/>
      <c r="AG13" s="218"/>
      <c r="AH13" s="218"/>
      <c r="AI13" s="218"/>
      <c r="AJ13" s="218"/>
      <c r="AK13" s="218"/>
      <c r="AL13" s="218"/>
      <c r="AM13" s="218"/>
    </row>
    <row r="14" ht="15.75" customHeight="1">
      <c r="A14" s="56" t="s">
        <v>8103</v>
      </c>
      <c r="B14" s="56" t="s">
        <v>8104</v>
      </c>
      <c r="C14" s="56" t="b">
        <f>VLOOKUP(A14,'import Düzce'!A:P,3,0)</f>
        <v>1</v>
      </c>
      <c r="D14" s="56" t="s">
        <v>1378</v>
      </c>
      <c r="E14" s="56">
        <f>VLOOKUP(A14,'import Düzce'!A:P,5,0)</f>
        <v>281</v>
      </c>
      <c r="F14" s="56">
        <f>VLOOKUP(A14,'import Düzce'!A:P,6,0)</f>
        <v>0</v>
      </c>
      <c r="G14" s="56">
        <f>VLOOKUP(A14,'import Düzce'!A:P,7,0)</f>
        <v>0</v>
      </c>
      <c r="H14" s="56">
        <f>VLOOKUP(A14,'import Düzce'!A:P,8,0)</f>
        <v>41</v>
      </c>
      <c r="I14" s="56">
        <f>VLOOKUP(A14,'import Düzce'!A:P,9,0)</f>
        <v>41</v>
      </c>
      <c r="J14" s="216">
        <f>VLOOKUP(A14,'import Düzce'!A:P,10,0)</f>
        <v>0</v>
      </c>
      <c r="K14" s="56" t="s">
        <v>8105</v>
      </c>
      <c r="L14" s="56">
        <v>5.525123777E9</v>
      </c>
      <c r="M14" s="56" t="s">
        <v>1350</v>
      </c>
      <c r="N14" s="56" t="s">
        <v>7490</v>
      </c>
      <c r="O14" s="56" t="s">
        <v>8106</v>
      </c>
      <c r="P14" s="217" t="str">
        <f>VLOOKUP(A14,'import Düzce'!A:P,16,0)</f>
        <v>Geleneksel</v>
      </c>
      <c r="Q14" s="218" t="b">
        <v>0</v>
      </c>
      <c r="R14" s="218" t="s">
        <v>43</v>
      </c>
      <c r="S14" s="218"/>
      <c r="T14" s="218"/>
      <c r="U14" s="218" t="s">
        <v>8107</v>
      </c>
      <c r="V14" s="220"/>
      <c r="W14" s="220"/>
      <c r="X14" s="218"/>
      <c r="Y14" s="218" t="s">
        <v>1506</v>
      </c>
      <c r="Z14" s="220">
        <v>44488.0</v>
      </c>
      <c r="AA14" s="218"/>
      <c r="AB14" s="221"/>
      <c r="AC14" s="218"/>
      <c r="AD14" s="221"/>
      <c r="AE14" s="218"/>
      <c r="AF14" s="218"/>
      <c r="AG14" s="218"/>
      <c r="AH14" s="218"/>
      <c r="AI14" s="218" t="s">
        <v>4907</v>
      </c>
      <c r="AJ14" s="218"/>
      <c r="AK14" s="218"/>
      <c r="AL14" s="218"/>
      <c r="AM14" s="218"/>
    </row>
    <row r="15" ht="15.75" customHeight="1">
      <c r="A15" s="56" t="s">
        <v>7824</v>
      </c>
      <c r="B15" s="56" t="s">
        <v>7825</v>
      </c>
      <c r="C15" s="56" t="b">
        <f>VLOOKUP(A15,'import Düzce'!A:P,3,0)</f>
        <v>1</v>
      </c>
      <c r="D15" s="56" t="s">
        <v>1356</v>
      </c>
      <c r="E15" s="56">
        <f>VLOOKUP(A15,'import Düzce'!A:P,5,0)</f>
        <v>408</v>
      </c>
      <c r="F15" s="56">
        <f>VLOOKUP(A15,'import Düzce'!A:P,6,0)</f>
        <v>18</v>
      </c>
      <c r="G15" s="56">
        <f>VLOOKUP(A15,'import Düzce'!A:P,7,0)</f>
        <v>3</v>
      </c>
      <c r="H15" s="56">
        <f>VLOOKUP(A15,'import Düzce'!A:P,8,0)</f>
        <v>29</v>
      </c>
      <c r="I15" s="56">
        <f>VLOOKUP(A15,'import Düzce'!A:P,9,0)</f>
        <v>32</v>
      </c>
      <c r="J15" s="216">
        <f>VLOOKUP(A15,'import Düzce'!A:P,10,0)</f>
        <v>0.09</v>
      </c>
      <c r="K15" s="56" t="s">
        <v>8108</v>
      </c>
      <c r="L15" s="56">
        <v>5.459100081E9</v>
      </c>
      <c r="M15" s="56" t="s">
        <v>1350</v>
      </c>
      <c r="N15" s="56" t="s">
        <v>1718</v>
      </c>
      <c r="O15" s="56" t="s">
        <v>8109</v>
      </c>
      <c r="P15" s="217" t="str">
        <f>VLOOKUP(A15,'import Düzce'!A:P,16,0)</f>
        <v>Geleneksel</v>
      </c>
      <c r="Q15" s="218" t="b">
        <v>0</v>
      </c>
      <c r="R15" s="218" t="s">
        <v>38</v>
      </c>
      <c r="S15" s="218" t="s">
        <v>416</v>
      </c>
      <c r="T15" s="218"/>
      <c r="U15" s="218" t="s">
        <v>8110</v>
      </c>
      <c r="V15" s="220">
        <v>44484.0</v>
      </c>
      <c r="W15" s="220">
        <v>44487.0</v>
      </c>
      <c r="X15" s="218"/>
      <c r="Y15" s="218" t="s">
        <v>1353</v>
      </c>
      <c r="Z15" s="220">
        <v>44484.0</v>
      </c>
      <c r="AA15" s="218"/>
      <c r="AB15" s="221"/>
      <c r="AC15" s="218"/>
      <c r="AD15" s="221"/>
      <c r="AE15" s="218"/>
      <c r="AF15" s="218"/>
      <c r="AG15" s="218"/>
      <c r="AH15" s="218"/>
      <c r="AI15" s="218" t="s">
        <v>416</v>
      </c>
      <c r="AJ15" s="218"/>
      <c r="AK15" s="218"/>
      <c r="AL15" s="218"/>
      <c r="AM15" s="218"/>
    </row>
    <row r="16" ht="15.75" customHeight="1">
      <c r="A16" s="56" t="s">
        <v>8111</v>
      </c>
      <c r="B16" s="56" t="s">
        <v>8112</v>
      </c>
      <c r="C16" s="56" t="b">
        <f>VLOOKUP(A16,'import Düzce'!A:P,3,0)</f>
        <v>1</v>
      </c>
      <c r="D16" s="56" t="s">
        <v>1385</v>
      </c>
      <c r="E16" s="56">
        <f>VLOOKUP(A16,'import Düzce'!A:P,5,0)</f>
        <v>856</v>
      </c>
      <c r="F16" s="56">
        <f>VLOOKUP(A16,'import Düzce'!A:P,6,0)</f>
        <v>52</v>
      </c>
      <c r="G16" s="56">
        <f>VLOOKUP(A16,'import Düzce'!A:P,7,0)</f>
        <v>0</v>
      </c>
      <c r="H16" s="56">
        <f>VLOOKUP(A16,'import Düzce'!A:P,8,0)</f>
        <v>12</v>
      </c>
      <c r="I16" s="56">
        <f>VLOOKUP(A16,'import Düzce'!A:P,9,0)</f>
        <v>12</v>
      </c>
      <c r="J16" s="216">
        <f>VLOOKUP(A16,'import Düzce'!A:P,10,0)</f>
        <v>0</v>
      </c>
      <c r="K16" s="56" t="s">
        <v>8113</v>
      </c>
      <c r="L16" s="56">
        <v>5.333467183E9</v>
      </c>
      <c r="M16" s="56" t="s">
        <v>1350</v>
      </c>
      <c r="N16" s="56" t="s">
        <v>8114</v>
      </c>
      <c r="O16" s="56" t="s">
        <v>8115</v>
      </c>
      <c r="P16" s="217" t="str">
        <f>VLOOKUP(A16,'import Düzce'!A:P,16,0)</f>
        <v>Geleneksel</v>
      </c>
      <c r="Q16" s="218" t="b">
        <v>0</v>
      </c>
      <c r="R16" s="218" t="s">
        <v>31</v>
      </c>
      <c r="S16" s="218"/>
      <c r="T16" s="218"/>
      <c r="U16" s="218" t="s">
        <v>8116</v>
      </c>
      <c r="V16" s="220"/>
      <c r="W16" s="220"/>
      <c r="X16" s="218"/>
      <c r="Y16" s="218" t="s">
        <v>43</v>
      </c>
      <c r="Z16" s="220">
        <v>44508.0</v>
      </c>
      <c r="AA16" s="218" t="s">
        <v>1353</v>
      </c>
      <c r="AB16" s="221">
        <v>44509.0</v>
      </c>
      <c r="AC16" s="218"/>
      <c r="AD16" s="221"/>
      <c r="AE16" s="218"/>
      <c r="AF16" s="218"/>
      <c r="AG16" s="218"/>
      <c r="AH16" s="218"/>
      <c r="AI16" s="218" t="s">
        <v>73</v>
      </c>
      <c r="AJ16" s="218" t="s">
        <v>106</v>
      </c>
      <c r="AK16" s="218"/>
      <c r="AL16" s="218"/>
      <c r="AM16" s="218"/>
    </row>
    <row r="17" ht="15.75" customHeight="1">
      <c r="A17" s="56" t="s">
        <v>8117</v>
      </c>
      <c r="B17" s="56" t="s">
        <v>8118</v>
      </c>
      <c r="C17" s="56" t="b">
        <f>VLOOKUP(A17,'import Düzce'!A:P,3,0)</f>
        <v>1</v>
      </c>
      <c r="D17" s="56" t="s">
        <v>1507</v>
      </c>
      <c r="E17" s="56">
        <f>VLOOKUP(A17,'import Düzce'!A:P,5,0)</f>
        <v>607</v>
      </c>
      <c r="F17" s="56">
        <f>VLOOKUP(A17,'import Düzce'!A:P,6,0)</f>
        <v>68</v>
      </c>
      <c r="G17" s="56">
        <f>VLOOKUP(A17,'import Düzce'!A:P,7,0)</f>
        <v>0</v>
      </c>
      <c r="H17" s="56">
        <f>VLOOKUP(A17,'import Düzce'!A:P,8,0)</f>
        <v>12</v>
      </c>
      <c r="I17" s="56">
        <f>VLOOKUP(A17,'import Düzce'!A:P,9,0)</f>
        <v>12</v>
      </c>
      <c r="J17" s="216">
        <f>VLOOKUP(A17,'import Düzce'!A:P,10,0)</f>
        <v>0</v>
      </c>
      <c r="K17" s="56" t="s">
        <v>8119</v>
      </c>
      <c r="L17" s="56">
        <v>5.310874587E9</v>
      </c>
      <c r="M17" s="56" t="s">
        <v>1350</v>
      </c>
      <c r="N17" s="56" t="s">
        <v>1718</v>
      </c>
      <c r="O17" s="56" t="s">
        <v>8120</v>
      </c>
      <c r="P17" s="217" t="str">
        <f>VLOOKUP(A17,'import Düzce'!A:P,16,0)</f>
        <v>Geleneksel</v>
      </c>
      <c r="Q17" s="218" t="b">
        <v>1</v>
      </c>
      <c r="R17" s="218"/>
      <c r="S17" s="218" t="s">
        <v>106</v>
      </c>
      <c r="T17" s="218"/>
      <c r="U17" s="218" t="s">
        <v>8121</v>
      </c>
      <c r="V17" s="220"/>
      <c r="W17" s="220"/>
      <c r="X17" s="218"/>
      <c r="Y17" s="218" t="s">
        <v>31</v>
      </c>
      <c r="Z17" s="220">
        <v>44484.0</v>
      </c>
      <c r="AA17" s="218" t="s">
        <v>31</v>
      </c>
      <c r="AB17" s="221">
        <v>44487.0</v>
      </c>
      <c r="AC17" s="218" t="s">
        <v>1353</v>
      </c>
      <c r="AD17" s="221">
        <v>44502.0</v>
      </c>
      <c r="AE17" s="218"/>
      <c r="AF17" s="218"/>
      <c r="AG17" s="218"/>
      <c r="AH17" s="218"/>
      <c r="AI17" s="218" t="s">
        <v>416</v>
      </c>
      <c r="AJ17" s="218" t="s">
        <v>100</v>
      </c>
      <c r="AK17" s="218"/>
      <c r="AL17" s="218"/>
      <c r="AM17" s="218"/>
    </row>
    <row r="18" ht="15.75" customHeight="1">
      <c r="A18" s="56" t="s">
        <v>8122</v>
      </c>
      <c r="B18" s="56" t="s">
        <v>8123</v>
      </c>
      <c r="C18" s="56" t="b">
        <f>VLOOKUP(A18,'import Düzce'!A:P,3,0)</f>
        <v>1</v>
      </c>
      <c r="D18" s="56" t="s">
        <v>1385</v>
      </c>
      <c r="E18" s="56">
        <f>VLOOKUP(A18,'import Düzce'!A:P,5,0)</f>
        <v>31</v>
      </c>
      <c r="F18" s="56">
        <f>VLOOKUP(A18,'import Düzce'!A:P,6,0)</f>
        <v>0</v>
      </c>
      <c r="G18" s="56">
        <f>VLOOKUP(A18,'import Düzce'!A:P,7,0)</f>
        <v>0</v>
      </c>
      <c r="H18" s="56">
        <f>VLOOKUP(A18,'import Düzce'!A:P,8,0)</f>
        <v>10</v>
      </c>
      <c r="I18" s="56">
        <f>VLOOKUP(A18,'import Düzce'!A:P,9,0)</f>
        <v>10</v>
      </c>
      <c r="J18" s="216">
        <f>VLOOKUP(A18,'import Düzce'!A:P,10,0)</f>
        <v>0</v>
      </c>
      <c r="K18" s="56" t="s">
        <v>8124</v>
      </c>
      <c r="L18" s="56">
        <v>5.063670284E9</v>
      </c>
      <c r="M18" s="56" t="s">
        <v>1350</v>
      </c>
      <c r="N18" s="56" t="s">
        <v>8125</v>
      </c>
      <c r="O18" s="56" t="s">
        <v>8126</v>
      </c>
      <c r="P18" s="217" t="str">
        <f>VLOOKUP(A18,'import Düzce'!A:P,16,0)</f>
        <v>Geleneksel</v>
      </c>
      <c r="Q18" s="218" t="b">
        <v>0</v>
      </c>
      <c r="R18" s="218" t="s">
        <v>33</v>
      </c>
      <c r="S18" s="218"/>
      <c r="T18" s="218"/>
      <c r="U18" s="218" t="s">
        <v>8127</v>
      </c>
      <c r="V18" s="220"/>
      <c r="W18" s="220"/>
      <c r="X18" s="218"/>
      <c r="Y18" s="218" t="s">
        <v>1353</v>
      </c>
      <c r="Z18" s="220">
        <v>44494.0</v>
      </c>
      <c r="AA18" s="218"/>
      <c r="AB18" s="221"/>
      <c r="AC18" s="218"/>
      <c r="AD18" s="221"/>
      <c r="AE18" s="218"/>
      <c r="AF18" s="218"/>
      <c r="AG18" s="218"/>
      <c r="AH18" s="218"/>
      <c r="AI18" s="218" t="s">
        <v>106</v>
      </c>
      <c r="AJ18" s="218"/>
      <c r="AK18" s="218"/>
      <c r="AL18" s="218"/>
      <c r="AM18" s="218"/>
    </row>
    <row r="19" ht="15.75" customHeight="1">
      <c r="A19" s="56" t="s">
        <v>8128</v>
      </c>
      <c r="B19" s="56" t="s">
        <v>8129</v>
      </c>
      <c r="C19" s="56" t="b">
        <f>VLOOKUP(A19,'import Düzce'!A:P,3,0)</f>
        <v>1</v>
      </c>
      <c r="D19" s="56" t="s">
        <v>1597</v>
      </c>
      <c r="E19" s="56">
        <f>VLOOKUP(A19,'import Düzce'!A:P,5,0)</f>
        <v>156</v>
      </c>
      <c r="F19" s="56">
        <f>VLOOKUP(A19,'import Düzce'!A:P,6,0)</f>
        <v>16</v>
      </c>
      <c r="G19" s="56">
        <f>VLOOKUP(A19,'import Düzce'!A:P,7,0)</f>
        <v>0</v>
      </c>
      <c r="H19" s="56">
        <f>VLOOKUP(A19,'import Düzce'!A:P,8,0)</f>
        <v>16</v>
      </c>
      <c r="I19" s="56">
        <f>VLOOKUP(A19,'import Düzce'!A:P,9,0)</f>
        <v>16</v>
      </c>
      <c r="J19" s="216">
        <f>VLOOKUP(A19,'import Düzce'!A:P,10,0)</f>
        <v>0</v>
      </c>
      <c r="K19" s="56" t="s">
        <v>8130</v>
      </c>
      <c r="L19" s="56">
        <v>5.45524688E9</v>
      </c>
      <c r="M19" s="56" t="s">
        <v>1350</v>
      </c>
      <c r="N19" s="56" t="s">
        <v>8131</v>
      </c>
      <c r="O19" s="56" t="s">
        <v>8132</v>
      </c>
      <c r="P19" s="217" t="str">
        <f>VLOOKUP(A19,'import Düzce'!A:P,16,0)</f>
        <v>Geleneksel</v>
      </c>
      <c r="Q19" s="218" t="b">
        <v>0</v>
      </c>
      <c r="R19" s="218" t="s">
        <v>41</v>
      </c>
      <c r="S19" s="218"/>
      <c r="T19" s="218"/>
      <c r="U19" s="218" t="s">
        <v>8133</v>
      </c>
      <c r="V19" s="220"/>
      <c r="W19" s="220"/>
      <c r="X19" s="218"/>
      <c r="Y19" s="218" t="s">
        <v>1353</v>
      </c>
      <c r="Z19" s="220">
        <v>44491.0</v>
      </c>
      <c r="AA19" s="218"/>
      <c r="AB19" s="221"/>
      <c r="AC19" s="218"/>
      <c r="AD19" s="221"/>
      <c r="AE19" s="218"/>
      <c r="AF19" s="218"/>
      <c r="AG19" s="218"/>
      <c r="AH19" s="218"/>
      <c r="AI19" s="218" t="s">
        <v>845</v>
      </c>
      <c r="AJ19" s="218"/>
      <c r="AK19" s="218"/>
      <c r="AL19" s="218"/>
      <c r="AM19" s="218"/>
    </row>
    <row r="20" ht="15.75" customHeight="1">
      <c r="A20" s="56" t="s">
        <v>8134</v>
      </c>
      <c r="B20" s="56" t="s">
        <v>8135</v>
      </c>
      <c r="C20" s="56" t="b">
        <f>VLOOKUP(A20,'import Düzce'!A:P,3,0)</f>
        <v>1</v>
      </c>
      <c r="D20" s="56" t="s">
        <v>1597</v>
      </c>
      <c r="E20" s="56">
        <f>VLOOKUP(A20,'import Düzce'!A:P,5,0)</f>
        <v>0</v>
      </c>
      <c r="F20" s="56">
        <f>VLOOKUP(A20,'import Düzce'!A:P,6,0)</f>
        <v>0</v>
      </c>
      <c r="G20" s="56">
        <f>VLOOKUP(A20,'import Düzce'!A:P,7,0)</f>
        <v>0</v>
      </c>
      <c r="H20" s="56">
        <f>VLOOKUP(A20,'import Düzce'!A:P,8,0)</f>
        <v>37</v>
      </c>
      <c r="I20" s="56">
        <f>VLOOKUP(A20,'import Düzce'!A:P,9,0)</f>
        <v>37</v>
      </c>
      <c r="J20" s="216">
        <f>VLOOKUP(A20,'import Düzce'!A:P,10,0)</f>
        <v>0</v>
      </c>
      <c r="K20" s="56" t="s">
        <v>8136</v>
      </c>
      <c r="L20" s="56">
        <v>3.805122081E9</v>
      </c>
      <c r="M20" s="56" t="s">
        <v>1350</v>
      </c>
      <c r="N20" s="56" t="s">
        <v>7490</v>
      </c>
      <c r="O20" s="56" t="s">
        <v>8137</v>
      </c>
      <c r="P20" s="217" t="str">
        <f>VLOOKUP(A20,'import Düzce'!A:P,16,0)</f>
        <v>Geleneksel</v>
      </c>
      <c r="Q20" s="218" t="b">
        <v>0</v>
      </c>
      <c r="R20" s="218"/>
      <c r="S20" s="218"/>
      <c r="T20" s="218"/>
      <c r="U20" s="218"/>
      <c r="V20" s="220"/>
      <c r="W20" s="220"/>
      <c r="X20" s="218"/>
      <c r="Y20" s="218"/>
      <c r="Z20" s="220"/>
      <c r="AA20" s="218"/>
      <c r="AB20" s="221"/>
      <c r="AC20" s="218"/>
      <c r="AD20" s="221"/>
      <c r="AE20" s="218"/>
      <c r="AF20" s="218"/>
      <c r="AG20" s="218"/>
      <c r="AH20" s="218"/>
      <c r="AI20" s="218"/>
      <c r="AJ20" s="218"/>
      <c r="AK20" s="218"/>
      <c r="AL20" s="218"/>
      <c r="AM20" s="218"/>
    </row>
    <row r="21" ht="15.75" customHeight="1">
      <c r="A21" s="56" t="s">
        <v>8138</v>
      </c>
      <c r="B21" s="56" t="s">
        <v>8139</v>
      </c>
      <c r="C21" s="56" t="b">
        <f>VLOOKUP(A21,'import Düzce'!A:P,3,0)</f>
        <v>1</v>
      </c>
      <c r="D21" s="56" t="s">
        <v>1348</v>
      </c>
      <c r="E21" s="56">
        <f>VLOOKUP(A21,'import Düzce'!A:P,5,0)</f>
        <v>414</v>
      </c>
      <c r="F21" s="56">
        <f>VLOOKUP(A21,'import Düzce'!A:P,6,0)</f>
        <v>52</v>
      </c>
      <c r="G21" s="56">
        <f>VLOOKUP(A21,'import Düzce'!A:P,7,0)</f>
        <v>0</v>
      </c>
      <c r="H21" s="56">
        <f>VLOOKUP(A21,'import Düzce'!A:P,8,0)</f>
        <v>15</v>
      </c>
      <c r="I21" s="56">
        <f>VLOOKUP(A21,'import Düzce'!A:P,9,0)</f>
        <v>15</v>
      </c>
      <c r="J21" s="216">
        <f>VLOOKUP(A21,'import Düzce'!A:P,10,0)</f>
        <v>0</v>
      </c>
      <c r="K21" s="56" t="s">
        <v>8140</v>
      </c>
      <c r="L21" s="56">
        <v>5.161651305E9</v>
      </c>
      <c r="M21" s="56" t="s">
        <v>1350</v>
      </c>
      <c r="N21" s="56" t="s">
        <v>8086</v>
      </c>
      <c r="O21" s="56" t="s">
        <v>8141</v>
      </c>
      <c r="P21" s="217" t="str">
        <f>VLOOKUP(A21,'import Düzce'!A:P,16,0)</f>
        <v>Geleneksel</v>
      </c>
      <c r="Q21" s="218" t="b">
        <v>0</v>
      </c>
      <c r="R21" s="218" t="s">
        <v>29</v>
      </c>
      <c r="S21" s="218"/>
      <c r="T21" s="27"/>
      <c r="U21" s="218" t="s">
        <v>8142</v>
      </c>
      <c r="V21" s="220"/>
      <c r="W21" s="220"/>
      <c r="X21" s="218"/>
      <c r="Y21" s="218" t="s">
        <v>1353</v>
      </c>
      <c r="Z21" s="220">
        <v>44488.0</v>
      </c>
      <c r="AA21" s="218"/>
      <c r="AB21" s="221"/>
      <c r="AC21" s="218"/>
      <c r="AD21" s="221"/>
      <c r="AE21" s="218"/>
      <c r="AF21" s="218"/>
      <c r="AG21" s="218"/>
      <c r="AH21" s="218"/>
      <c r="AI21" s="218" t="s">
        <v>4907</v>
      </c>
      <c r="AJ21" s="218"/>
      <c r="AK21" s="218"/>
      <c r="AL21" s="218"/>
      <c r="AM21" s="218"/>
    </row>
    <row r="22" ht="15.75" customHeight="1">
      <c r="A22" s="56" t="s">
        <v>7977</v>
      </c>
      <c r="B22" s="56" t="s">
        <v>7978</v>
      </c>
      <c r="C22" s="56" t="b">
        <f>VLOOKUP(A22,'import Düzce'!A:P,3,0)</f>
        <v>1</v>
      </c>
      <c r="D22" s="56" t="s">
        <v>1356</v>
      </c>
      <c r="E22" s="56">
        <f>VLOOKUP(A22,'import Düzce'!A:P,5,0)</f>
        <v>3451</v>
      </c>
      <c r="F22" s="56">
        <f>VLOOKUP(A22,'import Düzce'!A:P,6,0)</f>
        <v>509</v>
      </c>
      <c r="G22" s="56">
        <v>16.0</v>
      </c>
      <c r="H22" s="56">
        <v>27.0</v>
      </c>
      <c r="I22" s="56">
        <f>VLOOKUP(A22,'import Düzce'!A:P,9,0)</f>
        <v>46</v>
      </c>
      <c r="J22" s="216">
        <f>G22/I22</f>
        <v>0.347826087</v>
      </c>
      <c r="K22" s="56" t="s">
        <v>8143</v>
      </c>
      <c r="L22" s="56">
        <v>5.535392935E9</v>
      </c>
      <c r="M22" s="56" t="s">
        <v>1350</v>
      </c>
      <c r="N22" s="56" t="s">
        <v>1718</v>
      </c>
      <c r="O22" s="56" t="s">
        <v>8144</v>
      </c>
      <c r="P22" s="217" t="str">
        <f>VLOOKUP(A22,'import Düzce'!A:P,16,0)</f>
        <v>Geleneksel</v>
      </c>
      <c r="Q22" s="218" t="b">
        <v>0</v>
      </c>
      <c r="R22" s="218" t="s">
        <v>38</v>
      </c>
      <c r="S22" s="218" t="s">
        <v>100</v>
      </c>
      <c r="T22" s="2" t="s">
        <v>7805</v>
      </c>
      <c r="U22" s="218"/>
      <c r="V22" s="220">
        <v>44504.0</v>
      </c>
      <c r="W22" s="220">
        <v>44477.0</v>
      </c>
      <c r="X22" s="218"/>
      <c r="Y22" s="218" t="s">
        <v>1353</v>
      </c>
      <c r="Z22" s="220">
        <v>44504.0</v>
      </c>
      <c r="AA22" s="218"/>
      <c r="AB22" s="221"/>
      <c r="AC22" s="218"/>
      <c r="AD22" s="221"/>
      <c r="AE22" s="218"/>
      <c r="AF22" s="218"/>
      <c r="AG22" s="218"/>
      <c r="AH22" s="218"/>
      <c r="AI22" s="218" t="s">
        <v>100</v>
      </c>
      <c r="AJ22" s="218"/>
      <c r="AK22" s="218"/>
      <c r="AL22" s="218"/>
      <c r="AM22" s="218"/>
    </row>
    <row r="23" ht="15.75" customHeight="1">
      <c r="A23" s="56" t="s">
        <v>7961</v>
      </c>
      <c r="B23" s="56" t="s">
        <v>7962</v>
      </c>
      <c r="C23" s="56" t="b">
        <f>VLOOKUP(A23,'import Düzce'!A:P,3,0)</f>
        <v>0</v>
      </c>
      <c r="D23" s="56" t="s">
        <v>1950</v>
      </c>
      <c r="E23" s="56">
        <f>VLOOKUP(A23,'import Düzce'!A:P,5,0)</f>
        <v>151</v>
      </c>
      <c r="F23" s="56">
        <f>VLOOKUP(A23,'import Düzce'!A:P,6,0)</f>
        <v>0</v>
      </c>
      <c r="G23" s="56">
        <f>VLOOKUP(A23,'import Düzce'!A:P,7,0)</f>
        <v>19</v>
      </c>
      <c r="H23" s="56">
        <f>VLOOKUP(A23,'import Düzce'!A:P,8,0)</f>
        <v>57</v>
      </c>
      <c r="I23" s="56">
        <f>VLOOKUP(A23,'import Düzce'!A:P,9,0)</f>
        <v>76</v>
      </c>
      <c r="J23" s="216">
        <f>VLOOKUP(A23,'import Düzce'!A:P,10,0)</f>
        <v>0.25</v>
      </c>
      <c r="K23" s="56" t="s">
        <v>8145</v>
      </c>
      <c r="L23" s="56">
        <v>5.4180089E9</v>
      </c>
      <c r="M23" s="56" t="s">
        <v>1350</v>
      </c>
      <c r="N23" s="56" t="s">
        <v>1718</v>
      </c>
      <c r="O23" s="56" t="s">
        <v>8146</v>
      </c>
      <c r="P23" s="217" t="str">
        <f>VLOOKUP(A23,'import Düzce'!A:P,16,0)</f>
        <v>Geleneksel</v>
      </c>
      <c r="Q23" s="218" t="b">
        <v>0</v>
      </c>
      <c r="R23" s="218" t="s">
        <v>38</v>
      </c>
      <c r="S23" s="218" t="s">
        <v>100</v>
      </c>
      <c r="T23" s="2" t="s">
        <v>7805</v>
      </c>
      <c r="U23" s="218" t="s">
        <v>8147</v>
      </c>
      <c r="V23" s="220">
        <v>44504.0</v>
      </c>
      <c r="W23" s="220">
        <v>44508.0</v>
      </c>
      <c r="X23" s="218"/>
      <c r="Y23" s="218" t="s">
        <v>43</v>
      </c>
      <c r="Z23" s="220">
        <v>44484.0</v>
      </c>
      <c r="AA23" s="218" t="s">
        <v>43</v>
      </c>
      <c r="AB23" s="221">
        <v>44487.0</v>
      </c>
      <c r="AC23" s="218" t="s">
        <v>1353</v>
      </c>
      <c r="AD23" s="221">
        <v>44504.0</v>
      </c>
      <c r="AE23" s="218"/>
      <c r="AF23" s="218"/>
      <c r="AG23" s="218"/>
      <c r="AH23" s="218"/>
      <c r="AI23" s="218" t="s">
        <v>416</v>
      </c>
      <c r="AJ23" s="218" t="s">
        <v>100</v>
      </c>
      <c r="AK23" s="218" t="s">
        <v>100</v>
      </c>
      <c r="AL23" s="218"/>
      <c r="AM23" s="218"/>
    </row>
    <row r="24" ht="15.75" customHeight="1">
      <c r="A24" s="56" t="s">
        <v>8148</v>
      </c>
      <c r="B24" s="56" t="s">
        <v>8149</v>
      </c>
      <c r="C24" s="56" t="b">
        <f>VLOOKUP(A24,'import Düzce'!A:P,3,0)</f>
        <v>1</v>
      </c>
      <c r="D24" s="56" t="s">
        <v>1370</v>
      </c>
      <c r="E24" s="56">
        <f>VLOOKUP(A24,'import Düzce'!A:P,5,0)</f>
        <v>6</v>
      </c>
      <c r="F24" s="56">
        <f>VLOOKUP(A24,'import Düzce'!A:P,6,0)</f>
        <v>0</v>
      </c>
      <c r="G24" s="56">
        <f>VLOOKUP(A24,'import Düzce'!A:P,7,0)</f>
        <v>0</v>
      </c>
      <c r="H24" s="56">
        <f>VLOOKUP(A24,'import Düzce'!A:P,8,0)</f>
        <v>1</v>
      </c>
      <c r="I24" s="56">
        <f>VLOOKUP(A24,'import Düzce'!A:P,9,0)</f>
        <v>1</v>
      </c>
      <c r="J24" s="216">
        <f>VLOOKUP(A24,'import Düzce'!A:P,10,0)</f>
        <v>0</v>
      </c>
      <c r="K24" s="56" t="s">
        <v>8150</v>
      </c>
      <c r="L24" s="56">
        <v>5.356141443E9</v>
      </c>
      <c r="M24" s="56" t="s">
        <v>8151</v>
      </c>
      <c r="N24" s="56" t="s">
        <v>20</v>
      </c>
      <c r="O24" s="56" t="s">
        <v>8152</v>
      </c>
      <c r="P24" s="217" t="str">
        <f>VLOOKUP(A24,'import Düzce'!A:P,16,0)</f>
        <v>Geleneksel</v>
      </c>
      <c r="Q24" s="218" t="b">
        <v>0</v>
      </c>
      <c r="R24" s="218" t="s">
        <v>34</v>
      </c>
      <c r="S24" s="218"/>
      <c r="T24" s="218"/>
      <c r="U24" s="218"/>
      <c r="V24" s="220"/>
      <c r="W24" s="220"/>
      <c r="X24" s="218"/>
      <c r="Y24" s="218"/>
      <c r="Z24" s="220"/>
      <c r="AA24" s="218"/>
      <c r="AB24" s="221"/>
      <c r="AC24" s="218"/>
      <c r="AD24" s="221"/>
      <c r="AE24" s="218"/>
      <c r="AF24" s="218"/>
      <c r="AG24" s="218"/>
      <c r="AH24" s="218"/>
      <c r="AI24" s="218"/>
      <c r="AJ24" s="218"/>
      <c r="AK24" s="218"/>
      <c r="AL24" s="218"/>
      <c r="AM24" s="218"/>
    </row>
    <row r="25" ht="15.75" customHeight="1">
      <c r="A25" s="56" t="s">
        <v>7915</v>
      </c>
      <c r="B25" s="56" t="s">
        <v>7916</v>
      </c>
      <c r="C25" s="56" t="b">
        <f>VLOOKUP(A25,'import Düzce'!A:P,3,0)</f>
        <v>1</v>
      </c>
      <c r="D25" s="56" t="s">
        <v>1385</v>
      </c>
      <c r="E25" s="56">
        <f>VLOOKUP(A25,'import Düzce'!A:P,5,0)</f>
        <v>625</v>
      </c>
      <c r="F25" s="56">
        <f>VLOOKUP(A25,'import Düzce'!A:P,6,0)</f>
        <v>27</v>
      </c>
      <c r="G25" s="56">
        <f>VLOOKUP(A25,'import Düzce'!A:P,7,0)</f>
        <v>7</v>
      </c>
      <c r="H25" s="56">
        <f>VLOOKUP(A25,'import Düzce'!A:P,8,0)</f>
        <v>8</v>
      </c>
      <c r="I25" s="56">
        <f>VLOOKUP(A25,'import Düzce'!A:P,9,0)</f>
        <v>15</v>
      </c>
      <c r="J25" s="216">
        <f>VLOOKUP(A25,'import Düzce'!A:P,10,0)</f>
        <v>0.47</v>
      </c>
      <c r="K25" s="56" t="s">
        <v>8153</v>
      </c>
      <c r="L25" s="56">
        <v>5.362508784E9</v>
      </c>
      <c r="M25" s="56" t="s">
        <v>1350</v>
      </c>
      <c r="N25" s="56" t="s">
        <v>8154</v>
      </c>
      <c r="O25" s="56" t="s">
        <v>7919</v>
      </c>
      <c r="P25" s="217" t="str">
        <f>VLOOKUP(A25,'import Düzce'!A:P,16,0)</f>
        <v>Geleneksel</v>
      </c>
      <c r="Q25" s="218" t="b">
        <v>0</v>
      </c>
      <c r="R25" s="218" t="s">
        <v>38</v>
      </c>
      <c r="S25" s="218" t="s">
        <v>100</v>
      </c>
      <c r="T25" s="207" t="s">
        <v>7805</v>
      </c>
      <c r="U25" s="218" t="s">
        <v>8155</v>
      </c>
      <c r="V25" s="220">
        <v>44501.0</v>
      </c>
      <c r="W25" s="220">
        <v>44502.0</v>
      </c>
      <c r="X25" s="218"/>
      <c r="Y25" s="218" t="s">
        <v>1475</v>
      </c>
      <c r="Z25" s="220">
        <v>44494.0</v>
      </c>
      <c r="AA25" s="218" t="s">
        <v>1353</v>
      </c>
      <c r="AB25" s="221">
        <v>44501.0</v>
      </c>
      <c r="AC25" s="218"/>
      <c r="AD25" s="221"/>
      <c r="AE25" s="218"/>
      <c r="AF25" s="218"/>
      <c r="AG25" s="218"/>
      <c r="AH25" s="218"/>
      <c r="AI25" s="218" t="s">
        <v>106</v>
      </c>
      <c r="AJ25" s="218" t="s">
        <v>100</v>
      </c>
      <c r="AK25" s="218"/>
      <c r="AL25" s="218"/>
      <c r="AM25" s="218"/>
    </row>
    <row r="26" ht="15.75" customHeight="1">
      <c r="A26" s="56" t="s">
        <v>7951</v>
      </c>
      <c r="B26" s="56" t="s">
        <v>7952</v>
      </c>
      <c r="C26" s="56" t="b">
        <f>VLOOKUP(A26,'import Düzce'!A:P,3,0)</f>
        <v>1</v>
      </c>
      <c r="D26" s="56" t="s">
        <v>1832</v>
      </c>
      <c r="E26" s="56">
        <f>VLOOKUP(A26,'import Düzce'!A:P,5,0)</f>
        <v>366</v>
      </c>
      <c r="F26" s="56">
        <f>VLOOKUP(A26,'import Düzce'!A:P,6,0)</f>
        <v>19</v>
      </c>
      <c r="G26" s="56">
        <f>VLOOKUP(A26,'import Düzce'!A:P,7,0)</f>
        <v>0</v>
      </c>
      <c r="H26" s="56">
        <f>VLOOKUP(A26,'import Düzce'!A:P,8,0)</f>
        <v>33</v>
      </c>
      <c r="I26" s="56">
        <f>VLOOKUP(A26,'import Düzce'!A:P,9,0)</f>
        <v>33</v>
      </c>
      <c r="J26" s="216">
        <f>VLOOKUP(A26,'import Düzce'!A:P,10,0)</f>
        <v>0</v>
      </c>
      <c r="K26" s="56" t="s">
        <v>8156</v>
      </c>
      <c r="L26" s="56">
        <v>5.301153481E9</v>
      </c>
      <c r="M26" s="56" t="s">
        <v>1350</v>
      </c>
      <c r="N26" s="56" t="s">
        <v>8157</v>
      </c>
      <c r="O26" s="56" t="s">
        <v>7955</v>
      </c>
      <c r="P26" s="217" t="str">
        <f>VLOOKUP(A26,'import Düzce'!A:P,16,0)</f>
        <v>Geleneksel</v>
      </c>
      <c r="Q26" s="218" t="b">
        <v>0</v>
      </c>
      <c r="R26" s="218" t="s">
        <v>29</v>
      </c>
      <c r="S26" s="218" t="s">
        <v>167</v>
      </c>
      <c r="T26" s="207" t="s">
        <v>7805</v>
      </c>
      <c r="U26" s="218" t="s">
        <v>8158</v>
      </c>
      <c r="V26" s="220">
        <v>44529.0</v>
      </c>
      <c r="W26" s="220">
        <v>44537.0</v>
      </c>
      <c r="X26" s="218"/>
      <c r="Y26" s="218" t="s">
        <v>1506</v>
      </c>
      <c r="Z26" s="220">
        <v>44494.0</v>
      </c>
      <c r="AA26" s="218" t="s">
        <v>1353</v>
      </c>
      <c r="AB26" s="221">
        <v>44503.0</v>
      </c>
      <c r="AC26" s="218" t="s">
        <v>1353</v>
      </c>
      <c r="AD26" s="221">
        <v>44508.0</v>
      </c>
      <c r="AE26" s="218" t="s">
        <v>1353</v>
      </c>
      <c r="AF26" s="222">
        <v>44529.0</v>
      </c>
      <c r="AG26" s="218"/>
      <c r="AH26" s="218"/>
      <c r="AI26" s="218" t="s">
        <v>106</v>
      </c>
      <c r="AJ26" s="218" t="s">
        <v>73</v>
      </c>
      <c r="AK26" s="218" t="s">
        <v>73</v>
      </c>
      <c r="AL26" s="218" t="s">
        <v>167</v>
      </c>
      <c r="AM26" s="218"/>
    </row>
    <row r="27" ht="15.75" customHeight="1">
      <c r="A27" s="56" t="s">
        <v>7884</v>
      </c>
      <c r="B27" s="56" t="s">
        <v>7885</v>
      </c>
      <c r="C27" s="56" t="b">
        <f>VLOOKUP(A27,'import Düzce'!A:P,3,0)</f>
        <v>1</v>
      </c>
      <c r="D27" s="56" t="s">
        <v>1370</v>
      </c>
      <c r="E27" s="56">
        <f>VLOOKUP(A27,'import Düzce'!A:P,5,0)</f>
        <v>831</v>
      </c>
      <c r="F27" s="56">
        <f>VLOOKUP(A27,'import Düzce'!A:P,6,0)</f>
        <v>52</v>
      </c>
      <c r="G27" s="56">
        <f>VLOOKUP(A27,'import Düzce'!A:P,7,0)</f>
        <v>7</v>
      </c>
      <c r="H27" s="56">
        <f>VLOOKUP(A27,'import Düzce'!A:P,8,0)</f>
        <v>14</v>
      </c>
      <c r="I27" s="56">
        <f>VLOOKUP(A27,'import Düzce'!A:P,9,0)</f>
        <v>21</v>
      </c>
      <c r="J27" s="216">
        <f>VLOOKUP(A27,'import Düzce'!A:P,10,0)</f>
        <v>0.33</v>
      </c>
      <c r="K27" s="56" t="s">
        <v>8159</v>
      </c>
      <c r="L27" s="56">
        <v>5.43512106E9</v>
      </c>
      <c r="M27" s="56" t="s">
        <v>1350</v>
      </c>
      <c r="N27" s="56" t="s">
        <v>8083</v>
      </c>
      <c r="O27" s="56" t="s">
        <v>7888</v>
      </c>
      <c r="P27" s="217" t="str">
        <f>VLOOKUP(A27,'import Düzce'!A:P,16,0)</f>
        <v>Geleneksel</v>
      </c>
      <c r="Q27" s="218" t="b">
        <v>0</v>
      </c>
      <c r="R27" s="218" t="s">
        <v>38</v>
      </c>
      <c r="S27" s="218" t="s">
        <v>106</v>
      </c>
      <c r="T27" s="207" t="s">
        <v>7805</v>
      </c>
      <c r="U27" s="218"/>
      <c r="V27" s="220">
        <v>44494.0</v>
      </c>
      <c r="W27" s="220">
        <v>44494.0</v>
      </c>
      <c r="X27" s="218"/>
      <c r="Y27" s="218" t="s">
        <v>1353</v>
      </c>
      <c r="Z27" s="220">
        <v>44494.0</v>
      </c>
      <c r="AA27" s="218"/>
      <c r="AB27" s="221"/>
      <c r="AC27" s="218"/>
      <c r="AD27" s="221"/>
      <c r="AE27" s="218"/>
      <c r="AF27" s="218"/>
      <c r="AG27" s="218"/>
      <c r="AH27" s="218"/>
      <c r="AI27" s="218" t="s">
        <v>106</v>
      </c>
      <c r="AJ27" s="218"/>
      <c r="AK27" s="218"/>
      <c r="AL27" s="218"/>
      <c r="AM27" s="218"/>
    </row>
    <row r="28" ht="15.75" customHeight="1">
      <c r="A28" s="56" t="s">
        <v>7997</v>
      </c>
      <c r="B28" s="56" t="s">
        <v>7998</v>
      </c>
      <c r="C28" s="56" t="b">
        <f>VLOOKUP(A28,'import Düzce'!A:P,3,0)</f>
        <v>1</v>
      </c>
      <c r="D28" s="56" t="s">
        <v>1348</v>
      </c>
      <c r="E28" s="56">
        <f>VLOOKUP(A28,'import Düzce'!A:P,5,0)</f>
        <v>810</v>
      </c>
      <c r="F28" s="56">
        <f>VLOOKUP(A28,'import Düzce'!A:P,6,0)</f>
        <v>0</v>
      </c>
      <c r="G28" s="56">
        <f>VLOOKUP(A28,'import Düzce'!A:P,7,0)</f>
        <v>4</v>
      </c>
      <c r="H28" s="56">
        <f>VLOOKUP(A28,'import Düzce'!A:P,8,0)</f>
        <v>16</v>
      </c>
      <c r="I28" s="56">
        <f>VLOOKUP(A28,'import Düzce'!A:P,9,0)</f>
        <v>20</v>
      </c>
      <c r="J28" s="216">
        <f>VLOOKUP(A28,'import Düzce'!A:P,10,0)</f>
        <v>0.2</v>
      </c>
      <c r="K28" s="56" t="s">
        <v>8160</v>
      </c>
      <c r="L28" s="56">
        <v>5.445886081E9</v>
      </c>
      <c r="M28" s="56" t="s">
        <v>1350</v>
      </c>
      <c r="N28" s="56" t="s">
        <v>8066</v>
      </c>
      <c r="O28" s="56" t="s">
        <v>8000</v>
      </c>
      <c r="P28" s="217" t="str">
        <f>VLOOKUP(A28,'import Düzce'!A:P,16,0)</f>
        <v>Geleneksel</v>
      </c>
      <c r="Q28" s="218" t="b">
        <v>0</v>
      </c>
      <c r="R28" s="218" t="s">
        <v>38</v>
      </c>
      <c r="S28" s="218" t="s">
        <v>66</v>
      </c>
      <c r="T28" s="207" t="s">
        <v>7805</v>
      </c>
      <c r="U28" s="218"/>
      <c r="V28" s="220">
        <v>44506.0</v>
      </c>
      <c r="W28" s="220">
        <v>44509.0</v>
      </c>
      <c r="X28" s="218"/>
      <c r="Y28" s="218" t="s">
        <v>1353</v>
      </c>
      <c r="Z28" s="220">
        <v>44506.0</v>
      </c>
      <c r="AA28" s="218"/>
      <c r="AB28" s="221"/>
      <c r="AC28" s="218"/>
      <c r="AD28" s="221"/>
      <c r="AE28" s="218"/>
      <c r="AF28" s="218"/>
      <c r="AG28" s="218"/>
      <c r="AH28" s="218"/>
      <c r="AI28" s="218" t="s">
        <v>66</v>
      </c>
      <c r="AJ28" s="218"/>
      <c r="AK28" s="218"/>
      <c r="AL28" s="218"/>
      <c r="AM28" s="218"/>
    </row>
    <row r="29" ht="15.75" customHeight="1">
      <c r="A29" s="56" t="s">
        <v>8161</v>
      </c>
      <c r="B29" s="56" t="s">
        <v>8162</v>
      </c>
      <c r="C29" s="56" t="b">
        <f>VLOOKUP(A29,'import Düzce'!A:P,3,0)</f>
        <v>1</v>
      </c>
      <c r="D29" s="56" t="s">
        <v>1348</v>
      </c>
      <c r="E29" s="56">
        <f>VLOOKUP(A29,'import Düzce'!A:P,5,0)</f>
        <v>57</v>
      </c>
      <c r="F29" s="56">
        <f>VLOOKUP(A29,'import Düzce'!A:P,6,0)</f>
        <v>55</v>
      </c>
      <c r="G29" s="56">
        <f>VLOOKUP(A29,'import Düzce'!A:P,7,0)</f>
        <v>0</v>
      </c>
      <c r="H29" s="56">
        <f>VLOOKUP(A29,'import Düzce'!A:P,8,0)</f>
        <v>13</v>
      </c>
      <c r="I29" s="56">
        <f>VLOOKUP(A29,'import Düzce'!A:P,9,0)</f>
        <v>13</v>
      </c>
      <c r="J29" s="216">
        <f>VLOOKUP(A29,'import Düzce'!A:P,10,0)</f>
        <v>0</v>
      </c>
      <c r="K29" s="56" t="s">
        <v>8163</v>
      </c>
      <c r="L29" s="56">
        <v>5.334548032E9</v>
      </c>
      <c r="M29" s="56" t="s">
        <v>1350</v>
      </c>
      <c r="N29" s="56" t="s">
        <v>8079</v>
      </c>
      <c r="O29" s="56" t="s">
        <v>8164</v>
      </c>
      <c r="P29" s="217" t="str">
        <f>VLOOKUP(A29,'import Düzce'!A:P,16,0)</f>
        <v>Geleneksel</v>
      </c>
      <c r="Q29" s="218" t="b">
        <v>0</v>
      </c>
      <c r="R29" s="218"/>
      <c r="S29" s="218"/>
      <c r="T29" s="218"/>
      <c r="U29" s="218"/>
      <c r="V29" s="220"/>
      <c r="W29" s="220"/>
      <c r="X29" s="218"/>
      <c r="Y29" s="218"/>
      <c r="Z29" s="220"/>
      <c r="AA29" s="218"/>
      <c r="AB29" s="221"/>
      <c r="AC29" s="218"/>
      <c r="AD29" s="221"/>
      <c r="AE29" s="218"/>
      <c r="AF29" s="218"/>
      <c r="AG29" s="218"/>
      <c r="AH29" s="218"/>
      <c r="AI29" s="218"/>
      <c r="AJ29" s="218"/>
      <c r="AK29" s="218"/>
      <c r="AL29" s="218"/>
      <c r="AM29" s="218"/>
    </row>
    <row r="30" ht="15.75" customHeight="1">
      <c r="A30" s="56" t="s">
        <v>8165</v>
      </c>
      <c r="B30" s="56" t="s">
        <v>8166</v>
      </c>
      <c r="C30" s="56" t="b">
        <f>VLOOKUP(A30,'import Düzce'!A:P,3,0)</f>
        <v>1</v>
      </c>
      <c r="D30" s="56" t="s">
        <v>1348</v>
      </c>
      <c r="E30" s="56">
        <f>VLOOKUP(A30,'import Düzce'!A:P,5,0)</f>
        <v>1419</v>
      </c>
      <c r="F30" s="56">
        <f>VLOOKUP(A30,'import Düzce'!A:P,6,0)</f>
        <v>124</v>
      </c>
      <c r="G30" s="56">
        <f>VLOOKUP(A30,'import Düzce'!A:P,7,0)</f>
        <v>0</v>
      </c>
      <c r="H30" s="56">
        <f>VLOOKUP(A30,'import Düzce'!A:P,8,0)</f>
        <v>27</v>
      </c>
      <c r="I30" s="56">
        <f>VLOOKUP(A30,'import Düzce'!A:P,9,0)</f>
        <v>27</v>
      </c>
      <c r="J30" s="216">
        <f>VLOOKUP(A30,'import Düzce'!A:P,10,0)</f>
        <v>0</v>
      </c>
      <c r="K30" s="56" t="s">
        <v>8167</v>
      </c>
      <c r="L30" s="56">
        <v>3.805120444E9</v>
      </c>
      <c r="M30" s="56" t="s">
        <v>1350</v>
      </c>
      <c r="N30" s="56" t="s">
        <v>7490</v>
      </c>
      <c r="O30" s="56" t="s">
        <v>8168</v>
      </c>
      <c r="P30" s="217" t="str">
        <f>VLOOKUP(A30,'import Düzce'!A:P,16,0)</f>
        <v>Geleneksel</v>
      </c>
      <c r="Q30" s="218" t="b">
        <v>0</v>
      </c>
      <c r="R30" s="218" t="s">
        <v>31</v>
      </c>
      <c r="S30" s="218"/>
      <c r="T30" s="218"/>
      <c r="U30" s="218" t="s">
        <v>8169</v>
      </c>
      <c r="V30" s="220"/>
      <c r="W30" s="220"/>
      <c r="X30" s="218"/>
      <c r="Y30" s="218" t="s">
        <v>1353</v>
      </c>
      <c r="Z30" s="220">
        <v>44488.0</v>
      </c>
      <c r="AA30" s="218"/>
      <c r="AB30" s="221"/>
      <c r="AC30" s="218"/>
      <c r="AD30" s="221"/>
      <c r="AE30" s="218"/>
      <c r="AF30" s="218"/>
      <c r="AG30" s="218"/>
      <c r="AH30" s="218"/>
      <c r="AI30" s="218" t="s">
        <v>4907</v>
      </c>
      <c r="AJ30" s="218"/>
      <c r="AK30" s="218"/>
      <c r="AL30" s="218"/>
      <c r="AM30" s="218"/>
    </row>
    <row r="31" ht="15.75" customHeight="1">
      <c r="A31" s="56" t="s">
        <v>8170</v>
      </c>
      <c r="B31" s="56" t="s">
        <v>8171</v>
      </c>
      <c r="C31" s="56" t="b">
        <f>VLOOKUP(A31,'import Düzce'!A:P,3,0)</f>
        <v>0</v>
      </c>
      <c r="D31" s="56" t="s">
        <v>1385</v>
      </c>
      <c r="E31" s="56">
        <f>VLOOKUP(A31,'import Düzce'!A:P,5,0)</f>
        <v>461</v>
      </c>
      <c r="F31" s="56">
        <f>VLOOKUP(A31,'import Düzce'!A:P,6,0)</f>
        <v>0</v>
      </c>
      <c r="G31" s="56">
        <f>VLOOKUP(A31,'import Düzce'!A:P,7,0)</f>
        <v>0</v>
      </c>
      <c r="H31" s="56">
        <f>VLOOKUP(A31,'import Düzce'!A:P,8,0)</f>
        <v>17</v>
      </c>
      <c r="I31" s="56">
        <f>VLOOKUP(A31,'import Düzce'!A:P,9,0)</f>
        <v>17</v>
      </c>
      <c r="J31" s="216">
        <f>VLOOKUP(A31,'import Düzce'!A:P,10,0)</f>
        <v>0</v>
      </c>
      <c r="K31" s="56" t="s">
        <v>8172</v>
      </c>
      <c r="L31" s="56">
        <v>5.525026181E9</v>
      </c>
      <c r="M31" s="56" t="s">
        <v>1350</v>
      </c>
      <c r="N31" s="56" t="s">
        <v>8173</v>
      </c>
      <c r="O31" s="56" t="s">
        <v>8174</v>
      </c>
      <c r="P31" s="217" t="str">
        <f>VLOOKUP(A31,'import Düzce'!A:P,16,0)</f>
        <v>Geleneksel</v>
      </c>
      <c r="Q31" s="218" t="b">
        <v>0</v>
      </c>
      <c r="R31" s="218" t="s">
        <v>43</v>
      </c>
      <c r="S31" s="218"/>
      <c r="T31" s="224"/>
      <c r="U31" s="218" t="s">
        <v>8175</v>
      </c>
      <c r="V31" s="220"/>
      <c r="W31" s="220"/>
      <c r="X31" s="218"/>
      <c r="Y31" s="218" t="s">
        <v>43</v>
      </c>
      <c r="Z31" s="220">
        <v>44494.0</v>
      </c>
      <c r="AA31" s="218"/>
      <c r="AB31" s="221"/>
      <c r="AC31" s="218"/>
      <c r="AD31" s="221"/>
      <c r="AE31" s="218"/>
      <c r="AF31" s="218"/>
      <c r="AG31" s="218"/>
      <c r="AH31" s="218"/>
      <c r="AI31" s="218" t="s">
        <v>106</v>
      </c>
      <c r="AJ31" s="218"/>
      <c r="AK31" s="218"/>
      <c r="AL31" s="218"/>
      <c r="AM31" s="218"/>
    </row>
    <row r="32" ht="15.75" customHeight="1">
      <c r="A32" s="56" t="s">
        <v>8176</v>
      </c>
      <c r="B32" s="56" t="s">
        <v>8177</v>
      </c>
      <c r="C32" s="56" t="b">
        <f>VLOOKUP(A32,'import Düzce'!A:P,3,0)</f>
        <v>0</v>
      </c>
      <c r="D32" s="56" t="s">
        <v>1493</v>
      </c>
      <c r="E32" s="56">
        <f>VLOOKUP(A32,'import Düzce'!A:P,5,0)</f>
        <v>0</v>
      </c>
      <c r="F32" s="56">
        <f>VLOOKUP(A32,'import Düzce'!A:P,6,0)</f>
        <v>0</v>
      </c>
      <c r="G32" s="56">
        <f>VLOOKUP(A32,'import Düzce'!A:P,7,0)</f>
        <v>0</v>
      </c>
      <c r="H32" s="56">
        <f>VLOOKUP(A32,'import Düzce'!A:P,8,0)</f>
        <v>58</v>
      </c>
      <c r="I32" s="56">
        <f>VLOOKUP(A32,'import Düzce'!A:P,9,0)</f>
        <v>58</v>
      </c>
      <c r="J32" s="216">
        <f>VLOOKUP(A32,'import Düzce'!A:P,10,0)</f>
        <v>0</v>
      </c>
      <c r="K32" s="56" t="s">
        <v>8178</v>
      </c>
      <c r="L32" s="56">
        <v>5.334061781E9</v>
      </c>
      <c r="M32" s="56" t="s">
        <v>1350</v>
      </c>
      <c r="N32" s="56" t="s">
        <v>7490</v>
      </c>
      <c r="O32" s="56" t="s">
        <v>8179</v>
      </c>
      <c r="P32" s="217" t="str">
        <f>VLOOKUP(A32,'import Düzce'!A:P,16,0)</f>
        <v>Geleneksel</v>
      </c>
      <c r="Q32" s="218" t="b">
        <v>0</v>
      </c>
      <c r="R32" s="218"/>
      <c r="S32" s="218"/>
      <c r="T32" s="224"/>
      <c r="U32" s="218" t="s">
        <v>8180</v>
      </c>
      <c r="V32" s="220"/>
      <c r="W32" s="220"/>
      <c r="X32" s="218"/>
      <c r="Y32" s="218" t="s">
        <v>43</v>
      </c>
      <c r="Z32" s="220">
        <v>44488.0</v>
      </c>
      <c r="AA32" s="218" t="s">
        <v>1475</v>
      </c>
      <c r="AB32" s="221">
        <v>44509.0</v>
      </c>
      <c r="AC32" s="218"/>
      <c r="AD32" s="221"/>
      <c r="AE32" s="218"/>
      <c r="AF32" s="218"/>
      <c r="AG32" s="218"/>
      <c r="AH32" s="218"/>
      <c r="AI32" s="218" t="s">
        <v>4907</v>
      </c>
      <c r="AJ32" s="218" t="s">
        <v>106</v>
      </c>
      <c r="AK32" s="218"/>
      <c r="AL32" s="218"/>
      <c r="AM32" s="218"/>
    </row>
    <row r="33" ht="15.75" customHeight="1">
      <c r="A33" s="56" t="s">
        <v>7806</v>
      </c>
      <c r="B33" s="56" t="s">
        <v>7807</v>
      </c>
      <c r="C33" s="56" t="b">
        <f>VLOOKUP(A33,'import Düzce'!A:P,3,0)</f>
        <v>1</v>
      </c>
      <c r="D33" s="56" t="s">
        <v>1356</v>
      </c>
      <c r="E33" s="56">
        <f>VLOOKUP(A33,'import Düzce'!A:P,5,0)</f>
        <v>1575</v>
      </c>
      <c r="F33" s="56">
        <f>VLOOKUP(A33,'import Düzce'!A:P,6,0)</f>
        <v>11</v>
      </c>
      <c r="G33" s="56">
        <f>VLOOKUP(A33,'import Düzce'!A:P,7,0)</f>
        <v>4</v>
      </c>
      <c r="H33" s="56">
        <f>VLOOKUP(A33,'import Düzce'!A:P,8,0)</f>
        <v>11</v>
      </c>
      <c r="I33" s="56">
        <f>VLOOKUP(A33,'import Düzce'!A:P,9,0)</f>
        <v>15</v>
      </c>
      <c r="J33" s="216">
        <f>VLOOKUP(A33,'import Düzce'!A:P,10,0)</f>
        <v>0.27</v>
      </c>
      <c r="K33" s="56" t="s">
        <v>8181</v>
      </c>
      <c r="L33" s="56">
        <v>5.468856181E9</v>
      </c>
      <c r="M33" s="56" t="s">
        <v>1350</v>
      </c>
      <c r="N33" s="56" t="s">
        <v>1718</v>
      </c>
      <c r="O33" s="56" t="s">
        <v>7810</v>
      </c>
      <c r="P33" s="217" t="str">
        <f>VLOOKUP(A33,'import Düzce'!A:P,16,0)</f>
        <v>Geleneksel</v>
      </c>
      <c r="Q33" s="218" t="b">
        <v>0</v>
      </c>
      <c r="R33" s="218" t="s">
        <v>38</v>
      </c>
      <c r="S33" s="218" t="s">
        <v>416</v>
      </c>
      <c r="T33" s="224"/>
      <c r="U33" s="218" t="s">
        <v>7809</v>
      </c>
      <c r="V33" s="220">
        <v>44484.0</v>
      </c>
      <c r="W33" s="220">
        <v>44487.0</v>
      </c>
      <c r="X33" s="218"/>
      <c r="Y33" s="218" t="s">
        <v>1353</v>
      </c>
      <c r="Z33" s="220">
        <v>44484.0</v>
      </c>
      <c r="AA33" s="218"/>
      <c r="AB33" s="221"/>
      <c r="AC33" s="218"/>
      <c r="AD33" s="221"/>
      <c r="AE33" s="218"/>
      <c r="AF33" s="218"/>
      <c r="AG33" s="218"/>
      <c r="AH33" s="218"/>
      <c r="AI33" s="218" t="s">
        <v>416</v>
      </c>
      <c r="AJ33" s="218"/>
      <c r="AK33" s="218"/>
      <c r="AL33" s="218"/>
      <c r="AM33" s="218"/>
    </row>
    <row r="34" ht="15.75" customHeight="1">
      <c r="A34" s="56" t="s">
        <v>8182</v>
      </c>
      <c r="B34" s="56" t="s">
        <v>8183</v>
      </c>
      <c r="C34" s="56" t="b">
        <f>VLOOKUP(A34,'import Düzce'!A:P,3,0)</f>
        <v>1</v>
      </c>
      <c r="D34" s="56" t="s">
        <v>1385</v>
      </c>
      <c r="E34" s="56">
        <f>VLOOKUP(A34,'import Düzce'!A:P,5,0)</f>
        <v>213</v>
      </c>
      <c r="F34" s="56">
        <f>VLOOKUP(A34,'import Düzce'!A:P,6,0)</f>
        <v>0</v>
      </c>
      <c r="G34" s="56">
        <f>VLOOKUP(A34,'import Düzce'!A:P,7,0)</f>
        <v>0</v>
      </c>
      <c r="H34" s="56">
        <f>VLOOKUP(A34,'import Düzce'!A:P,8,0)</f>
        <v>15</v>
      </c>
      <c r="I34" s="56">
        <f>VLOOKUP(A34,'import Düzce'!A:P,9,0)</f>
        <v>15</v>
      </c>
      <c r="J34" s="216">
        <f>VLOOKUP(A34,'import Düzce'!A:P,10,0)</f>
        <v>0</v>
      </c>
      <c r="K34" s="56" t="s">
        <v>8063</v>
      </c>
      <c r="L34" s="56">
        <v>5.332482987E9</v>
      </c>
      <c r="M34" s="56" t="s">
        <v>1350</v>
      </c>
      <c r="N34" s="56" t="s">
        <v>5546</v>
      </c>
      <c r="O34" s="56" t="s">
        <v>8184</v>
      </c>
      <c r="P34" s="217" t="str">
        <f>VLOOKUP(A34,'import Düzce'!A:P,16,0)</f>
        <v>Geleneksel</v>
      </c>
      <c r="Q34" s="218" t="b">
        <v>0</v>
      </c>
      <c r="R34" s="218"/>
      <c r="S34" s="218"/>
      <c r="T34" s="218"/>
      <c r="U34" s="56" t="s">
        <v>8185</v>
      </c>
      <c r="V34" s="56"/>
      <c r="W34" s="220"/>
      <c r="X34" s="218"/>
      <c r="Y34" s="218"/>
      <c r="Z34" s="220"/>
      <c r="AA34" s="218"/>
      <c r="AB34" s="221"/>
      <c r="AC34" s="218"/>
      <c r="AD34" s="221"/>
      <c r="AE34" s="218"/>
      <c r="AF34" s="218"/>
      <c r="AG34" s="218"/>
      <c r="AH34" s="218"/>
      <c r="AI34" s="218"/>
      <c r="AJ34" s="218"/>
      <c r="AK34" s="218"/>
      <c r="AL34" s="218"/>
      <c r="AM34" s="218"/>
    </row>
    <row r="35" ht="15.75" customHeight="1">
      <c r="A35" s="56" t="s">
        <v>8054</v>
      </c>
      <c r="B35" s="56" t="s">
        <v>8055</v>
      </c>
      <c r="C35" s="56" t="b">
        <f>VLOOKUP(A35,'import Düzce'!A:P,3,0)</f>
        <v>1</v>
      </c>
      <c r="D35" s="56" t="s">
        <v>1385</v>
      </c>
      <c r="E35" s="56">
        <f>VLOOKUP(A35,'import Düzce'!A:P,5,0)</f>
        <v>1130</v>
      </c>
      <c r="F35" s="56">
        <f>VLOOKUP(A35,'import Düzce'!A:P,6,0)</f>
        <v>109</v>
      </c>
      <c r="G35" s="56">
        <f>VLOOKUP(A35,'import Düzce'!A:P,7,0)</f>
        <v>0</v>
      </c>
      <c r="H35" s="56">
        <f>VLOOKUP(A35,'import Düzce'!A:P,8,0)</f>
        <v>36</v>
      </c>
      <c r="I35" s="56">
        <f>VLOOKUP(A35,'import Düzce'!A:P,9,0)</f>
        <v>36</v>
      </c>
      <c r="J35" s="216">
        <f>VLOOKUP(A35,'import Düzce'!A:P,10,0)</f>
        <v>0</v>
      </c>
      <c r="K35" s="56" t="s">
        <v>8186</v>
      </c>
      <c r="L35" s="56">
        <v>5.314032376E9</v>
      </c>
      <c r="M35" s="56" t="s">
        <v>1350</v>
      </c>
      <c r="N35" s="56" t="s">
        <v>8187</v>
      </c>
      <c r="O35" s="56" t="s">
        <v>8057</v>
      </c>
      <c r="P35" s="217" t="str">
        <f>VLOOKUP(A35,'import Düzce'!A:P,16,0)</f>
        <v>Geleneksel</v>
      </c>
      <c r="Q35" s="218" t="b">
        <v>0</v>
      </c>
      <c r="R35" s="218" t="s">
        <v>39</v>
      </c>
      <c r="S35" s="218" t="s">
        <v>167</v>
      </c>
      <c r="T35" s="137" t="s">
        <v>7805</v>
      </c>
      <c r="U35" s="218" t="s">
        <v>8188</v>
      </c>
      <c r="V35" s="220">
        <v>44529.0</v>
      </c>
      <c r="W35" s="220">
        <v>44537.0</v>
      </c>
      <c r="X35" s="218"/>
      <c r="Y35" s="218" t="s">
        <v>1475</v>
      </c>
      <c r="Z35" s="220">
        <v>44529.0</v>
      </c>
      <c r="AA35" s="218" t="s">
        <v>1353</v>
      </c>
      <c r="AB35" s="221">
        <v>44529.0</v>
      </c>
      <c r="AC35" s="218"/>
      <c r="AD35" s="221"/>
      <c r="AE35" s="218"/>
      <c r="AF35" s="218"/>
      <c r="AG35" s="218"/>
      <c r="AH35" s="218"/>
      <c r="AI35" s="218" t="s">
        <v>167</v>
      </c>
      <c r="AJ35" s="218" t="s">
        <v>167</v>
      </c>
      <c r="AK35" s="218"/>
      <c r="AL35" s="218"/>
      <c r="AM35" s="218"/>
    </row>
    <row r="36" ht="15.75" customHeight="1">
      <c r="A36" s="56" t="s">
        <v>7908</v>
      </c>
      <c r="B36" s="56" t="s">
        <v>7909</v>
      </c>
      <c r="C36" s="56" t="b">
        <f>VLOOKUP(A36,'import Düzce'!A:P,3,0)</f>
        <v>1</v>
      </c>
      <c r="D36" s="56" t="s">
        <v>1356</v>
      </c>
      <c r="E36" s="56">
        <f>VLOOKUP(A36,'import Düzce'!A:P,5,0)</f>
        <v>102</v>
      </c>
      <c r="F36" s="56">
        <f>VLOOKUP(A36,'import Düzce'!A:P,6,0)</f>
        <v>7</v>
      </c>
      <c r="G36" s="56">
        <f>VLOOKUP(A36,'import Düzce'!A:P,7,0)</f>
        <v>20</v>
      </c>
      <c r="H36" s="56">
        <f>VLOOKUP(A36,'import Düzce'!A:P,8,0)</f>
        <v>6</v>
      </c>
      <c r="I36" s="56">
        <f>VLOOKUP(A36,'import Düzce'!A:P,9,0)</f>
        <v>26</v>
      </c>
      <c r="J36" s="216">
        <f>VLOOKUP(A36,'import Düzce'!A:P,10,0)</f>
        <v>0.77</v>
      </c>
      <c r="K36" s="56" t="s">
        <v>8189</v>
      </c>
      <c r="L36" s="56">
        <v>5.535644902E9</v>
      </c>
      <c r="M36" s="56" t="s">
        <v>1350</v>
      </c>
      <c r="N36" s="56" t="s">
        <v>8187</v>
      </c>
      <c r="O36" s="56" t="s">
        <v>7912</v>
      </c>
      <c r="P36" s="217" t="str">
        <f>VLOOKUP(A36,'import Düzce'!A:P,16,0)</f>
        <v>Geleneksel</v>
      </c>
      <c r="Q36" s="218" t="b">
        <v>0</v>
      </c>
      <c r="R36" s="218" t="s">
        <v>38</v>
      </c>
      <c r="S36" s="218" t="s">
        <v>167</v>
      </c>
      <c r="T36" s="137" t="s">
        <v>7805</v>
      </c>
      <c r="U36" s="218" t="s">
        <v>8190</v>
      </c>
      <c r="V36" s="220">
        <v>44533.0</v>
      </c>
      <c r="W36" s="220">
        <v>44537.0</v>
      </c>
      <c r="X36" s="218"/>
      <c r="Y36" s="218" t="s">
        <v>1353</v>
      </c>
      <c r="Z36" s="220">
        <v>44494.0</v>
      </c>
      <c r="AA36" s="218" t="s">
        <v>1353</v>
      </c>
      <c r="AB36" s="221">
        <v>44501.0</v>
      </c>
      <c r="AC36" s="218" t="s">
        <v>1353</v>
      </c>
      <c r="AD36" s="221">
        <v>44533.0</v>
      </c>
      <c r="AE36" s="218"/>
      <c r="AF36" s="218"/>
      <c r="AG36" s="218"/>
      <c r="AH36" s="218"/>
      <c r="AI36" s="218" t="s">
        <v>106</v>
      </c>
      <c r="AJ36" s="218" t="s">
        <v>167</v>
      </c>
      <c r="AK36" s="218"/>
      <c r="AL36" s="218"/>
      <c r="AM36" s="218"/>
    </row>
    <row r="37" ht="15.75" customHeight="1">
      <c r="A37" s="56" t="s">
        <v>8191</v>
      </c>
      <c r="B37" s="56" t="s">
        <v>8192</v>
      </c>
      <c r="C37" s="56" t="b">
        <f>VLOOKUP(A37,'import Düzce'!A:P,3,0)</f>
        <v>1</v>
      </c>
      <c r="D37" s="56" t="s">
        <v>1364</v>
      </c>
      <c r="E37" s="56">
        <f>VLOOKUP(A37,'import Düzce'!A:P,5,0)</f>
        <v>8</v>
      </c>
      <c r="F37" s="56">
        <f>VLOOKUP(A37,'import Düzce'!A:P,6,0)</f>
        <v>8</v>
      </c>
      <c r="G37" s="56">
        <f>VLOOKUP(A37,'import Düzce'!A:P,7,0)</f>
        <v>0</v>
      </c>
      <c r="H37" s="56">
        <f>VLOOKUP(A37,'import Düzce'!A:P,8,0)</f>
        <v>14</v>
      </c>
      <c r="I37" s="56">
        <f>VLOOKUP(A37,'import Düzce'!A:P,9,0)</f>
        <v>14</v>
      </c>
      <c r="J37" s="216">
        <f>VLOOKUP(A37,'import Düzce'!A:P,10,0)</f>
        <v>0</v>
      </c>
      <c r="K37" s="56" t="s">
        <v>8193</v>
      </c>
      <c r="L37" s="56">
        <v>5.437187528E9</v>
      </c>
      <c r="M37" s="56" t="s">
        <v>1350</v>
      </c>
      <c r="N37" s="56" t="s">
        <v>8079</v>
      </c>
      <c r="O37" s="56" t="s">
        <v>8080</v>
      </c>
      <c r="P37" s="217" t="str">
        <f>VLOOKUP(A37,'import Düzce'!A:P,16,0)</f>
        <v>Geleneksel</v>
      </c>
      <c r="Q37" s="218" t="b">
        <v>0</v>
      </c>
      <c r="R37" s="218"/>
      <c r="S37" s="218"/>
      <c r="T37" s="223"/>
      <c r="U37" s="218"/>
      <c r="V37" s="220"/>
      <c r="W37" s="220"/>
      <c r="X37" s="218"/>
      <c r="Y37" s="218"/>
      <c r="Z37" s="220"/>
      <c r="AA37" s="218"/>
      <c r="AB37" s="221"/>
      <c r="AC37" s="218"/>
      <c r="AD37" s="221"/>
      <c r="AE37" s="218"/>
      <c r="AF37" s="218"/>
      <c r="AG37" s="218"/>
      <c r="AH37" s="218"/>
      <c r="AI37" s="218"/>
      <c r="AJ37" s="218"/>
      <c r="AK37" s="218"/>
      <c r="AL37" s="218"/>
      <c r="AM37" s="218"/>
    </row>
    <row r="38" ht="15.75" customHeight="1">
      <c r="A38" s="56" t="s">
        <v>8194</v>
      </c>
      <c r="B38" s="56" t="s">
        <v>8195</v>
      </c>
      <c r="C38" s="56" t="b">
        <f>VLOOKUP(A38,'import Düzce'!A:P,3,0)</f>
        <v>1</v>
      </c>
      <c r="D38" s="56" t="s">
        <v>1364</v>
      </c>
      <c r="E38" s="56">
        <f>VLOOKUP(A38,'import Düzce'!A:P,5,0)</f>
        <v>306</v>
      </c>
      <c r="F38" s="56">
        <f>VLOOKUP(A38,'import Düzce'!A:P,6,0)</f>
        <v>43</v>
      </c>
      <c r="G38" s="56">
        <f>VLOOKUP(A38,'import Düzce'!A:P,7,0)</f>
        <v>47</v>
      </c>
      <c r="H38" s="56">
        <f>VLOOKUP(A38,'import Düzce'!A:P,8,0)</f>
        <v>7</v>
      </c>
      <c r="I38" s="56">
        <f>VLOOKUP(A38,'import Düzce'!A:P,9,0)</f>
        <v>54</v>
      </c>
      <c r="J38" s="216">
        <f>VLOOKUP(A38,'import Düzce'!A:P,10,0)</f>
        <v>0.87</v>
      </c>
      <c r="K38" s="56" t="s">
        <v>8196</v>
      </c>
      <c r="L38" s="56">
        <v>5.526650081E9</v>
      </c>
      <c r="M38" s="56" t="s">
        <v>1350</v>
      </c>
      <c r="N38" s="56" t="s">
        <v>8187</v>
      </c>
      <c r="O38" s="56" t="s">
        <v>8197</v>
      </c>
      <c r="P38" s="217" t="str">
        <f>VLOOKUP(A38,'import Düzce'!A:P,16,0)</f>
        <v>Key</v>
      </c>
      <c r="Q38" s="218" t="b">
        <v>0</v>
      </c>
      <c r="R38" s="218" t="s">
        <v>43</v>
      </c>
      <c r="S38" s="218"/>
      <c r="T38" s="224"/>
      <c r="U38" s="218" t="s">
        <v>1516</v>
      </c>
      <c r="V38" s="220"/>
      <c r="W38" s="220"/>
      <c r="X38" s="218"/>
      <c r="Y38" s="218" t="s">
        <v>43</v>
      </c>
      <c r="Z38" s="220">
        <v>44503.0</v>
      </c>
      <c r="AA38" s="218"/>
      <c r="AB38" s="221"/>
      <c r="AC38" s="218"/>
      <c r="AD38" s="221"/>
      <c r="AE38" s="218"/>
      <c r="AF38" s="218"/>
      <c r="AG38" s="218"/>
      <c r="AH38" s="218"/>
      <c r="AI38" s="218" t="s">
        <v>73</v>
      </c>
      <c r="AJ38" s="218"/>
      <c r="AK38" s="218"/>
      <c r="AL38" s="218"/>
      <c r="AM38" s="218"/>
    </row>
    <row r="39" ht="15.75" customHeight="1">
      <c r="A39" s="56" t="s">
        <v>8198</v>
      </c>
      <c r="B39" s="56" t="s">
        <v>8199</v>
      </c>
      <c r="C39" s="56" t="b">
        <f>VLOOKUP(A39,'import Düzce'!A:P,3,0)</f>
        <v>1</v>
      </c>
      <c r="D39" s="56" t="s">
        <v>1364</v>
      </c>
      <c r="E39" s="56">
        <f>VLOOKUP(A39,'import Düzce'!A:P,5,0)</f>
        <v>423</v>
      </c>
      <c r="F39" s="56">
        <f>VLOOKUP(A39,'import Düzce'!A:P,6,0)</f>
        <v>54</v>
      </c>
      <c r="G39" s="56">
        <f>VLOOKUP(A39,'import Düzce'!A:P,7,0)</f>
        <v>47</v>
      </c>
      <c r="H39" s="56">
        <f>VLOOKUP(A39,'import Düzce'!A:P,8,0)</f>
        <v>6</v>
      </c>
      <c r="I39" s="56">
        <f>VLOOKUP(A39,'import Düzce'!A:P,9,0)</f>
        <v>53</v>
      </c>
      <c r="J39" s="216">
        <f>VLOOKUP(A39,'import Düzce'!A:P,10,0)</f>
        <v>0.89</v>
      </c>
      <c r="K39" s="56" t="s">
        <v>8196</v>
      </c>
      <c r="L39" s="56">
        <v>3.805243385E9</v>
      </c>
      <c r="M39" s="56" t="s">
        <v>1350</v>
      </c>
      <c r="N39" s="56" t="s">
        <v>8083</v>
      </c>
      <c r="O39" s="56" t="s">
        <v>8200</v>
      </c>
      <c r="P39" s="217" t="str">
        <f>VLOOKUP(A39,'import Düzce'!A:P,16,0)</f>
        <v>Key</v>
      </c>
      <c r="Q39" s="218" t="b">
        <v>0</v>
      </c>
      <c r="R39" s="218" t="s">
        <v>32</v>
      </c>
      <c r="S39" s="218"/>
      <c r="T39" s="224"/>
      <c r="U39" s="218"/>
      <c r="V39" s="220"/>
      <c r="W39" s="220"/>
      <c r="X39" s="218"/>
      <c r="Y39" s="218"/>
      <c r="Z39" s="220"/>
      <c r="AA39" s="218"/>
      <c r="AB39" s="221"/>
      <c r="AC39" s="218"/>
      <c r="AD39" s="221"/>
      <c r="AE39" s="218"/>
      <c r="AF39" s="218"/>
      <c r="AG39" s="218"/>
      <c r="AH39" s="218"/>
      <c r="AI39" s="218"/>
      <c r="AJ39" s="218"/>
      <c r="AK39" s="218"/>
      <c r="AL39" s="218"/>
      <c r="AM39" s="218"/>
    </row>
    <row r="40" ht="15.75" customHeight="1">
      <c r="A40" s="56" t="s">
        <v>8201</v>
      </c>
      <c r="B40" s="56" t="s">
        <v>8202</v>
      </c>
      <c r="C40" s="56" t="b">
        <f>VLOOKUP(A40,'import Düzce'!A:P,3,0)</f>
        <v>0</v>
      </c>
      <c r="D40" s="56" t="s">
        <v>1364</v>
      </c>
      <c r="E40" s="56">
        <f>VLOOKUP(A40,'import Düzce'!A:P,5,0)</f>
        <v>59</v>
      </c>
      <c r="F40" s="56">
        <f>VLOOKUP(A40,'import Düzce'!A:P,6,0)</f>
        <v>0</v>
      </c>
      <c r="G40" s="56">
        <f>VLOOKUP(A40,'import Düzce'!A:P,7,0)</f>
        <v>0</v>
      </c>
      <c r="H40" s="56">
        <f>VLOOKUP(A40,'import Düzce'!A:P,8,0)</f>
        <v>7</v>
      </c>
      <c r="I40" s="56">
        <f>VLOOKUP(A40,'import Düzce'!A:P,9,0)</f>
        <v>7</v>
      </c>
      <c r="J40" s="216">
        <f>VLOOKUP(A40,'import Düzce'!A:P,10,0)</f>
        <v>0</v>
      </c>
      <c r="K40" s="56" t="s">
        <v>8203</v>
      </c>
      <c r="L40" s="56">
        <v>5.36672526E9</v>
      </c>
      <c r="M40" s="56" t="s">
        <v>1350</v>
      </c>
      <c r="N40" s="56" t="s">
        <v>2434</v>
      </c>
      <c r="O40" s="56" t="s">
        <v>8204</v>
      </c>
      <c r="P40" s="217" t="str">
        <f>VLOOKUP(A40,'import Düzce'!A:P,16,0)</f>
        <v>Geleneksel</v>
      </c>
      <c r="Q40" s="218" t="b">
        <v>0</v>
      </c>
      <c r="R40" s="218" t="s">
        <v>33</v>
      </c>
      <c r="S40" s="218"/>
      <c r="T40" s="218"/>
      <c r="U40" s="218" t="s">
        <v>8205</v>
      </c>
      <c r="V40" s="220"/>
      <c r="W40" s="220"/>
      <c r="X40" s="218"/>
      <c r="Y40" s="218" t="s">
        <v>1475</v>
      </c>
      <c r="Z40" s="220">
        <v>44503.0</v>
      </c>
      <c r="AA40" s="218" t="s">
        <v>1353</v>
      </c>
      <c r="AB40" s="221">
        <v>44529.0</v>
      </c>
      <c r="AC40" s="218"/>
      <c r="AD40" s="221"/>
      <c r="AE40" s="218"/>
      <c r="AF40" s="218"/>
      <c r="AG40" s="218"/>
      <c r="AH40" s="218"/>
      <c r="AI40" s="218" t="s">
        <v>73</v>
      </c>
      <c r="AJ40" s="218" t="s">
        <v>167</v>
      </c>
      <c r="AK40" s="218"/>
      <c r="AL40" s="218"/>
      <c r="AM40" s="218"/>
    </row>
    <row r="41" ht="15.75" customHeight="1">
      <c r="A41" s="56" t="s">
        <v>8206</v>
      </c>
      <c r="B41" s="56" t="s">
        <v>8207</v>
      </c>
      <c r="C41" s="56" t="b">
        <f>VLOOKUP(A41,'import Düzce'!A:P,3,0)</f>
        <v>1</v>
      </c>
      <c r="D41" s="56" t="s">
        <v>1832</v>
      </c>
      <c r="E41" s="56">
        <f>VLOOKUP(A41,'import Düzce'!A:P,5,0)</f>
        <v>336</v>
      </c>
      <c r="F41" s="56">
        <f>VLOOKUP(A41,'import Düzce'!A:P,6,0)</f>
        <v>30</v>
      </c>
      <c r="G41" s="56">
        <f>VLOOKUP(A41,'import Düzce'!A:P,7,0)</f>
        <v>0</v>
      </c>
      <c r="H41" s="56">
        <f>VLOOKUP(A41,'import Düzce'!A:P,8,0)</f>
        <v>34</v>
      </c>
      <c r="I41" s="56">
        <f>VLOOKUP(A41,'import Düzce'!A:P,9,0)</f>
        <v>34</v>
      </c>
      <c r="J41" s="216">
        <f>VLOOKUP(A41,'import Düzce'!A:P,10,0)</f>
        <v>0</v>
      </c>
      <c r="K41" s="56" t="s">
        <v>8208</v>
      </c>
      <c r="L41" s="56">
        <v>3.805123036E9</v>
      </c>
      <c r="M41" s="56" t="s">
        <v>1350</v>
      </c>
      <c r="N41" s="56" t="s">
        <v>7490</v>
      </c>
      <c r="O41" s="56" t="s">
        <v>8209</v>
      </c>
      <c r="P41" s="217" t="str">
        <f>VLOOKUP(A41,'import Düzce'!A:P,16,0)</f>
        <v>Geleneksel</v>
      </c>
      <c r="Q41" s="218" t="b">
        <v>0</v>
      </c>
      <c r="R41" s="218" t="s">
        <v>29</v>
      </c>
      <c r="S41" s="218"/>
      <c r="T41" s="224"/>
      <c r="U41" s="218" t="s">
        <v>8210</v>
      </c>
      <c r="V41" s="220"/>
      <c r="W41" s="220"/>
      <c r="X41" s="218"/>
      <c r="Y41" s="218" t="s">
        <v>1353</v>
      </c>
      <c r="Z41" s="220">
        <v>44488.0</v>
      </c>
      <c r="AA41" s="218"/>
      <c r="AB41" s="221"/>
      <c r="AC41" s="218"/>
      <c r="AD41" s="221"/>
      <c r="AE41" s="218"/>
      <c r="AF41" s="218"/>
      <c r="AG41" s="218"/>
      <c r="AH41" s="218"/>
      <c r="AI41" s="218" t="s">
        <v>4907</v>
      </c>
      <c r="AJ41" s="218"/>
      <c r="AK41" s="218"/>
      <c r="AL41" s="218"/>
      <c r="AM41" s="218"/>
    </row>
    <row r="42" ht="15.75" customHeight="1">
      <c r="A42" s="56" t="s">
        <v>8211</v>
      </c>
      <c r="B42" s="56" t="s">
        <v>8212</v>
      </c>
      <c r="C42" s="56" t="b">
        <f>VLOOKUP(A42,'import Düzce'!A:P,3,0)</f>
        <v>1</v>
      </c>
      <c r="D42" s="56" t="s">
        <v>1385</v>
      </c>
      <c r="E42" s="56">
        <f>VLOOKUP(A42,'import Düzce'!A:P,5,0)</f>
        <v>329</v>
      </c>
      <c r="F42" s="56">
        <f>VLOOKUP(A42,'import Düzce'!A:P,6,0)</f>
        <v>16</v>
      </c>
      <c r="G42" s="56">
        <f>VLOOKUP(A42,'import Düzce'!A:P,7,0)</f>
        <v>0</v>
      </c>
      <c r="H42" s="56">
        <f>VLOOKUP(A42,'import Düzce'!A:P,8,0)</f>
        <v>13</v>
      </c>
      <c r="I42" s="56">
        <f>VLOOKUP(A42,'import Düzce'!A:P,9,0)</f>
        <v>13</v>
      </c>
      <c r="J42" s="216">
        <f>VLOOKUP(A42,'import Düzce'!A:P,10,0)</f>
        <v>0</v>
      </c>
      <c r="K42" s="56" t="s">
        <v>8213</v>
      </c>
      <c r="L42" s="56">
        <v>3.805268336E9</v>
      </c>
      <c r="M42" s="56" t="s">
        <v>1350</v>
      </c>
      <c r="N42" s="56" t="s">
        <v>8066</v>
      </c>
      <c r="O42" s="56" t="s">
        <v>8214</v>
      </c>
      <c r="P42" s="217" t="str">
        <f>VLOOKUP(A42,'import Düzce'!A:P,16,0)</f>
        <v>Geleneksel</v>
      </c>
      <c r="Q42" s="218" t="b">
        <v>0</v>
      </c>
      <c r="R42" s="218"/>
      <c r="S42" s="218"/>
      <c r="T42" s="218"/>
      <c r="U42" s="218" t="s">
        <v>8215</v>
      </c>
      <c r="V42" s="220"/>
      <c r="W42" s="220"/>
      <c r="X42" s="218"/>
      <c r="Y42" s="218" t="s">
        <v>1475</v>
      </c>
      <c r="Z42" s="220">
        <v>44506.0</v>
      </c>
      <c r="AA42" s="218"/>
      <c r="AB42" s="221">
        <v>44529.0</v>
      </c>
      <c r="AC42" s="218"/>
      <c r="AD42" s="221"/>
      <c r="AE42" s="218"/>
      <c r="AF42" s="218"/>
      <c r="AG42" s="218"/>
      <c r="AH42" s="218"/>
      <c r="AI42" s="218" t="s">
        <v>66</v>
      </c>
      <c r="AJ42" s="218" t="s">
        <v>167</v>
      </c>
      <c r="AK42" s="218"/>
      <c r="AL42" s="218"/>
      <c r="AM42" s="218"/>
    </row>
    <row r="43" ht="15.75" customHeight="1">
      <c r="A43" s="56" t="s">
        <v>7968</v>
      </c>
      <c r="B43" s="56" t="s">
        <v>7969</v>
      </c>
      <c r="C43" s="56" t="b">
        <f>VLOOKUP(A43,'import Düzce'!A:P,3,0)</f>
        <v>1</v>
      </c>
      <c r="D43" s="56" t="s">
        <v>1356</v>
      </c>
      <c r="E43" s="56">
        <f>VLOOKUP(A43,'import Düzce'!A:P,5,0)</f>
        <v>3516</v>
      </c>
      <c r="F43" s="56">
        <f>VLOOKUP(A43,'import Düzce'!A:P,6,0)</f>
        <v>0</v>
      </c>
      <c r="G43" s="56">
        <f>VLOOKUP(A43,'import Düzce'!A:P,7,0)</f>
        <v>7</v>
      </c>
      <c r="H43" s="56">
        <f>VLOOKUP(A43,'import Düzce'!A:P,8,0)</f>
        <v>11</v>
      </c>
      <c r="I43" s="56">
        <f>VLOOKUP(A43,'import Düzce'!A:P,9,0)</f>
        <v>18</v>
      </c>
      <c r="J43" s="216">
        <f>VLOOKUP(A43,'import Düzce'!A:P,10,0)</f>
        <v>0.39</v>
      </c>
      <c r="K43" s="56" t="s">
        <v>8216</v>
      </c>
      <c r="L43" s="56">
        <v>5.396650915E9</v>
      </c>
      <c r="M43" s="56" t="s">
        <v>1350</v>
      </c>
      <c r="N43" s="56" t="s">
        <v>1718</v>
      </c>
      <c r="O43" s="56" t="s">
        <v>7971</v>
      </c>
      <c r="P43" s="217" t="str">
        <f>VLOOKUP(A43,'import Düzce'!A:P,16,0)</f>
        <v>Geleneksel</v>
      </c>
      <c r="Q43" s="218" t="b">
        <v>0</v>
      </c>
      <c r="R43" s="218" t="s">
        <v>38</v>
      </c>
      <c r="S43" s="218" t="s">
        <v>100</v>
      </c>
      <c r="T43" s="2" t="s">
        <v>7805</v>
      </c>
      <c r="U43" s="218" t="s">
        <v>8217</v>
      </c>
      <c r="V43" s="220">
        <v>44505.0</v>
      </c>
      <c r="W43" s="220">
        <v>44508.0</v>
      </c>
      <c r="X43" s="218"/>
      <c r="Y43" s="218" t="s">
        <v>43</v>
      </c>
      <c r="Z43" s="220">
        <v>44484.0</v>
      </c>
      <c r="AA43" s="218" t="s">
        <v>1353</v>
      </c>
      <c r="AB43" s="221">
        <v>44505.0</v>
      </c>
      <c r="AC43" s="218"/>
      <c r="AD43" s="221"/>
      <c r="AE43" s="218"/>
      <c r="AF43" s="218"/>
      <c r="AG43" s="218"/>
      <c r="AH43" s="218"/>
      <c r="AI43" s="218" t="s">
        <v>416</v>
      </c>
      <c r="AJ43" s="218" t="s">
        <v>100</v>
      </c>
      <c r="AK43" s="218"/>
      <c r="AL43" s="218"/>
      <c r="AM43" s="218"/>
    </row>
    <row r="44" ht="15.75" customHeight="1">
      <c r="A44" s="56" t="s">
        <v>8218</v>
      </c>
      <c r="B44" s="56" t="s">
        <v>8219</v>
      </c>
      <c r="C44" s="56" t="b">
        <f>VLOOKUP(A44,'import Düzce'!A:P,3,0)</f>
        <v>1</v>
      </c>
      <c r="D44" s="56" t="s">
        <v>1493</v>
      </c>
      <c r="E44" s="56">
        <f>VLOOKUP(A44,'import Düzce'!A:P,5,0)</f>
        <v>2039</v>
      </c>
      <c r="F44" s="56">
        <f>VLOOKUP(A44,'import Düzce'!A:P,6,0)</f>
        <v>43</v>
      </c>
      <c r="G44" s="56">
        <f>VLOOKUP(A44,'import Düzce'!A:P,7,0)</f>
        <v>0</v>
      </c>
      <c r="H44" s="56">
        <f>VLOOKUP(A44,'import Düzce'!A:P,8,0)</f>
        <v>56</v>
      </c>
      <c r="I44" s="56">
        <f>VLOOKUP(A44,'import Düzce'!A:P,9,0)</f>
        <v>56</v>
      </c>
      <c r="J44" s="216">
        <f>VLOOKUP(A44,'import Düzce'!A:P,10,0)</f>
        <v>0</v>
      </c>
      <c r="K44" s="56" t="s">
        <v>8220</v>
      </c>
      <c r="L44" s="56">
        <v>3.805123535E9</v>
      </c>
      <c r="M44" s="56" t="s">
        <v>1350</v>
      </c>
      <c r="N44" s="56" t="s">
        <v>1718</v>
      </c>
      <c r="O44" s="56" t="s">
        <v>8221</v>
      </c>
      <c r="P44" s="217" t="str">
        <f>VLOOKUP(A44,'import Düzce'!A:P,16,0)</f>
        <v>Geleneksel</v>
      </c>
      <c r="Q44" s="218" t="b">
        <v>1</v>
      </c>
      <c r="R44" s="218"/>
      <c r="S44" s="218"/>
      <c r="T44" s="218"/>
      <c r="U44" s="218" t="s">
        <v>8222</v>
      </c>
      <c r="V44" s="220"/>
      <c r="W44" s="220"/>
      <c r="X44" s="218"/>
      <c r="Y44" s="218" t="s">
        <v>1353</v>
      </c>
      <c r="Z44" s="220">
        <v>44484.0</v>
      </c>
      <c r="AA44" s="218"/>
      <c r="AB44" s="221"/>
      <c r="AC44" s="218"/>
      <c r="AD44" s="221"/>
      <c r="AE44" s="218"/>
      <c r="AF44" s="218"/>
      <c r="AG44" s="218"/>
      <c r="AH44" s="218"/>
      <c r="AI44" s="218" t="s">
        <v>416</v>
      </c>
      <c r="AJ44" s="218"/>
      <c r="AK44" s="218"/>
      <c r="AL44" s="218"/>
      <c r="AM44" s="218"/>
    </row>
    <row r="45" ht="15.75" customHeight="1">
      <c r="A45" s="56" t="s">
        <v>8223</v>
      </c>
      <c r="B45" s="56" t="s">
        <v>8224</v>
      </c>
      <c r="C45" s="56" t="b">
        <f>VLOOKUP(A45,'import Düzce'!A:P,3,0)</f>
        <v>1</v>
      </c>
      <c r="D45" s="56" t="s">
        <v>1370</v>
      </c>
      <c r="E45" s="56">
        <f>VLOOKUP(A45,'import Düzce'!A:P,5,0)</f>
        <v>25</v>
      </c>
      <c r="F45" s="56">
        <f>VLOOKUP(A45,'import Düzce'!A:P,6,0)</f>
        <v>25</v>
      </c>
      <c r="G45" s="56">
        <f>VLOOKUP(A45,'import Düzce'!A:P,7,0)</f>
        <v>0</v>
      </c>
      <c r="H45" s="56">
        <f>VLOOKUP(A45,'import Düzce'!A:P,8,0)</f>
        <v>10</v>
      </c>
      <c r="I45" s="56">
        <f>VLOOKUP(A45,'import Düzce'!A:P,9,0)</f>
        <v>10</v>
      </c>
      <c r="J45" s="216">
        <f>VLOOKUP(A45,'import Düzce'!A:P,10,0)</f>
        <v>0</v>
      </c>
      <c r="K45" s="56" t="s">
        <v>8225</v>
      </c>
      <c r="L45" s="56">
        <v>5.525608141E9</v>
      </c>
      <c r="M45" s="56" t="s">
        <v>1350</v>
      </c>
      <c r="N45" s="56" t="s">
        <v>8154</v>
      </c>
      <c r="O45" s="56" t="s">
        <v>8226</v>
      </c>
      <c r="P45" s="217" t="str">
        <f>VLOOKUP(A45,'import Düzce'!A:P,16,0)</f>
        <v>Geleneksel</v>
      </c>
      <c r="Q45" s="218" t="b">
        <v>0</v>
      </c>
      <c r="R45" s="218"/>
      <c r="S45" s="218"/>
      <c r="T45" s="218"/>
      <c r="U45" s="218"/>
      <c r="V45" s="220"/>
      <c r="W45" s="220"/>
      <c r="X45" s="218"/>
      <c r="Y45" s="218"/>
      <c r="Z45" s="220"/>
      <c r="AA45" s="218"/>
      <c r="AB45" s="221"/>
      <c r="AC45" s="218"/>
      <c r="AD45" s="221"/>
      <c r="AE45" s="218"/>
      <c r="AF45" s="218"/>
      <c r="AG45" s="218"/>
      <c r="AH45" s="218"/>
      <c r="AI45" s="218"/>
      <c r="AJ45" s="218"/>
      <c r="AK45" s="218"/>
      <c r="AL45" s="218"/>
      <c r="AM45" s="218"/>
    </row>
    <row r="46" ht="15.75" customHeight="1">
      <c r="A46" s="56" t="s">
        <v>8032</v>
      </c>
      <c r="B46" s="56" t="s">
        <v>8033</v>
      </c>
      <c r="C46" s="56" t="b">
        <f>VLOOKUP(A46,'import Düzce'!A:P,3,0)</f>
        <v>1</v>
      </c>
      <c r="D46" s="56" t="s">
        <v>1597</v>
      </c>
      <c r="E46" s="56">
        <f>VLOOKUP(A46,'import Düzce'!A:P,5,0)</f>
        <v>3768</v>
      </c>
      <c r="F46" s="56">
        <f>VLOOKUP(A46,'import Düzce'!A:P,6,0)</f>
        <v>235</v>
      </c>
      <c r="G46" s="56">
        <f>VLOOKUP(A46,'import Düzce'!A:P,7,0)</f>
        <v>8</v>
      </c>
      <c r="H46" s="56">
        <f>VLOOKUP(A46,'import Düzce'!A:P,8,0)</f>
        <v>5</v>
      </c>
      <c r="I46" s="56">
        <f>VLOOKUP(A46,'import Düzce'!A:P,9,0)</f>
        <v>13</v>
      </c>
      <c r="J46" s="216">
        <f>VLOOKUP(A46,'import Düzce'!A:P,10,0)</f>
        <v>0.62</v>
      </c>
      <c r="K46" s="56" t="s">
        <v>8227</v>
      </c>
      <c r="L46" s="56">
        <v>5.533912541E9</v>
      </c>
      <c r="M46" s="56" t="s">
        <v>1350</v>
      </c>
      <c r="N46" s="56" t="s">
        <v>8228</v>
      </c>
      <c r="O46" s="56" t="s">
        <v>8036</v>
      </c>
      <c r="P46" s="217" t="str">
        <f>VLOOKUP(A46,'import Düzce'!A:P,16,0)</f>
        <v>Geleneksel</v>
      </c>
      <c r="Q46" s="218" t="b">
        <v>0</v>
      </c>
      <c r="R46" s="218" t="s">
        <v>38</v>
      </c>
      <c r="S46" s="218" t="s">
        <v>73</v>
      </c>
      <c r="T46" s="207" t="s">
        <v>7805</v>
      </c>
      <c r="U46" s="218"/>
      <c r="V46" s="220">
        <v>44508.0</v>
      </c>
      <c r="W46" s="220">
        <v>44511.0</v>
      </c>
      <c r="X46" s="218"/>
      <c r="Y46" s="218" t="s">
        <v>1353</v>
      </c>
      <c r="Z46" s="220">
        <v>44508.0</v>
      </c>
      <c r="AA46" s="218"/>
      <c r="AB46" s="221"/>
      <c r="AC46" s="218"/>
      <c r="AD46" s="221"/>
      <c r="AE46" s="218"/>
      <c r="AF46" s="218"/>
      <c r="AG46" s="218"/>
      <c r="AH46" s="218"/>
      <c r="AI46" s="218" t="s">
        <v>73</v>
      </c>
      <c r="AJ46" s="218"/>
      <c r="AK46" s="218"/>
      <c r="AL46" s="218"/>
      <c r="AM46" s="218"/>
    </row>
    <row r="47" ht="15.75" customHeight="1">
      <c r="A47" s="56" t="s">
        <v>8229</v>
      </c>
      <c r="B47" s="56" t="s">
        <v>8230</v>
      </c>
      <c r="C47" s="56" t="b">
        <f>VLOOKUP(A47,'import Düzce'!A:P,3,0)</f>
        <v>1</v>
      </c>
      <c r="D47" s="56" t="s">
        <v>1356</v>
      </c>
      <c r="E47" s="56">
        <f>VLOOKUP(A47,'import Düzce'!A:P,5,0)</f>
        <v>1625</v>
      </c>
      <c r="F47" s="56">
        <f>VLOOKUP(A47,'import Düzce'!A:P,6,0)</f>
        <v>56</v>
      </c>
      <c r="G47" s="56">
        <f>VLOOKUP(A47,'import Düzce'!A:P,7,0)</f>
        <v>0</v>
      </c>
      <c r="H47" s="56">
        <f>VLOOKUP(A47,'import Düzce'!A:P,8,0)</f>
        <v>39</v>
      </c>
      <c r="I47" s="56">
        <f>VLOOKUP(A47,'import Düzce'!A:P,9,0)</f>
        <v>39</v>
      </c>
      <c r="J47" s="216">
        <f>VLOOKUP(A47,'import Düzce'!A:P,10,0)</f>
        <v>0</v>
      </c>
      <c r="K47" s="56" t="s">
        <v>8231</v>
      </c>
      <c r="L47" s="56">
        <v>5.526515281E9</v>
      </c>
      <c r="M47" s="56" t="s">
        <v>1350</v>
      </c>
      <c r="N47" s="56" t="s">
        <v>8092</v>
      </c>
      <c r="O47" s="56" t="s">
        <v>8232</v>
      </c>
      <c r="P47" s="217" t="str">
        <f>VLOOKUP(A47,'import Düzce'!A:P,16,0)</f>
        <v>Geleneksel</v>
      </c>
      <c r="Q47" s="218" t="b">
        <v>0</v>
      </c>
      <c r="R47" s="218" t="s">
        <v>31</v>
      </c>
      <c r="S47" s="218"/>
      <c r="T47" s="218"/>
      <c r="U47" s="218" t="s">
        <v>8233</v>
      </c>
      <c r="V47" s="220"/>
      <c r="W47" s="220"/>
      <c r="X47" s="218"/>
      <c r="Y47" s="218" t="s">
        <v>31</v>
      </c>
      <c r="Z47" s="220">
        <v>44529.0</v>
      </c>
      <c r="AA47" s="218"/>
      <c r="AB47" s="221"/>
      <c r="AC47" s="218"/>
      <c r="AD47" s="221"/>
      <c r="AE47" s="218"/>
      <c r="AF47" s="218"/>
      <c r="AG47" s="218"/>
      <c r="AH47" s="218"/>
      <c r="AI47" s="218" t="s">
        <v>167</v>
      </c>
      <c r="AJ47" s="218"/>
      <c r="AK47" s="218"/>
      <c r="AL47" s="218"/>
      <c r="AM47" s="218"/>
    </row>
    <row r="48" ht="15.75" customHeight="1">
      <c r="A48" s="56" t="s">
        <v>8234</v>
      </c>
      <c r="B48" s="56" t="s">
        <v>8235</v>
      </c>
      <c r="C48" s="56" t="b">
        <f>VLOOKUP(A48,'import Düzce'!A:P,3,0)</f>
        <v>1</v>
      </c>
      <c r="D48" s="56" t="s">
        <v>1356</v>
      </c>
      <c r="E48" s="56">
        <f>VLOOKUP(A48,'import Düzce'!A:P,5,0)</f>
        <v>0</v>
      </c>
      <c r="F48" s="56">
        <f>VLOOKUP(A48,'import Düzce'!A:P,6,0)</f>
        <v>0</v>
      </c>
      <c r="G48" s="56">
        <f>VLOOKUP(A48,'import Düzce'!A:P,7,0)</f>
        <v>0</v>
      </c>
      <c r="H48" s="56">
        <f>VLOOKUP(A48,'import Düzce'!A:P,8,0)</f>
        <v>32</v>
      </c>
      <c r="I48" s="56">
        <f>VLOOKUP(A48,'import Düzce'!A:P,9,0)</f>
        <v>32</v>
      </c>
      <c r="J48" s="216">
        <f>VLOOKUP(A48,'import Düzce'!A:P,10,0)</f>
        <v>0</v>
      </c>
      <c r="K48" s="56" t="s">
        <v>8186</v>
      </c>
      <c r="L48" s="56">
        <v>5.525237666E9</v>
      </c>
      <c r="M48" s="56" t="s">
        <v>1350</v>
      </c>
      <c r="N48" s="56" t="s">
        <v>8187</v>
      </c>
      <c r="O48" s="56" t="s">
        <v>8236</v>
      </c>
      <c r="P48" s="217" t="str">
        <f>VLOOKUP(A48,'import Düzce'!A:P,16,0)</f>
        <v>Geleneksel</v>
      </c>
      <c r="Q48" s="218" t="b">
        <v>0</v>
      </c>
      <c r="R48" s="218"/>
      <c r="S48" s="218"/>
      <c r="T48" s="218"/>
      <c r="U48" s="218"/>
      <c r="V48" s="220"/>
      <c r="W48" s="220"/>
      <c r="X48" s="218"/>
      <c r="Y48" s="218"/>
      <c r="Z48" s="220"/>
      <c r="AA48" s="218"/>
      <c r="AB48" s="221"/>
      <c r="AC48" s="218"/>
      <c r="AD48" s="221"/>
      <c r="AE48" s="218"/>
      <c r="AF48" s="218"/>
      <c r="AG48" s="218"/>
      <c r="AH48" s="218"/>
      <c r="AI48" s="218"/>
      <c r="AJ48" s="218"/>
      <c r="AK48" s="218"/>
      <c r="AL48" s="218"/>
      <c r="AM48" s="218"/>
    </row>
    <row r="49" ht="15.75" customHeight="1">
      <c r="A49" s="56" t="s">
        <v>8237</v>
      </c>
      <c r="B49" s="56" t="s">
        <v>8238</v>
      </c>
      <c r="C49" s="56" t="b">
        <f>VLOOKUP(A49,'import Düzce'!A:P,3,0)</f>
        <v>0</v>
      </c>
      <c r="D49" s="56" t="s">
        <v>1356</v>
      </c>
      <c r="E49" s="56">
        <f>VLOOKUP(A49,'import Düzce'!A:P,5,0)</f>
        <v>1</v>
      </c>
      <c r="F49" s="56">
        <f>VLOOKUP(A49,'import Düzce'!A:P,6,0)</f>
        <v>0</v>
      </c>
      <c r="G49" s="56">
        <f>VLOOKUP(A49,'import Düzce'!A:P,7,0)</f>
        <v>0</v>
      </c>
      <c r="H49" s="56">
        <f>VLOOKUP(A49,'import Düzce'!A:P,8,0)</f>
        <v>19</v>
      </c>
      <c r="I49" s="56">
        <f>VLOOKUP(A49,'import Düzce'!A:P,9,0)</f>
        <v>19</v>
      </c>
      <c r="J49" s="216">
        <f>VLOOKUP(A49,'import Düzce'!A:P,10,0)</f>
        <v>0</v>
      </c>
      <c r="K49" s="56" t="s">
        <v>8239</v>
      </c>
      <c r="L49" s="56">
        <v>5.330227281E9</v>
      </c>
      <c r="M49" s="56" t="s">
        <v>1350</v>
      </c>
      <c r="N49" s="56" t="s">
        <v>5546</v>
      </c>
      <c r="O49" s="56" t="s">
        <v>8240</v>
      </c>
      <c r="P49" s="217" t="str">
        <f>VLOOKUP(A49,'import Düzce'!A:P,16,0)</f>
        <v>Geleneksel</v>
      </c>
      <c r="Q49" s="218" t="b">
        <v>0</v>
      </c>
      <c r="R49" s="218" t="s">
        <v>29</v>
      </c>
      <c r="S49" s="218"/>
      <c r="T49" s="218"/>
      <c r="U49" s="218" t="s">
        <v>8241</v>
      </c>
      <c r="V49" s="220"/>
      <c r="W49" s="220"/>
      <c r="X49" s="218"/>
      <c r="Y49" s="218"/>
      <c r="Z49" s="220"/>
      <c r="AA49" s="218"/>
      <c r="AB49" s="221"/>
      <c r="AC49" s="218"/>
      <c r="AD49" s="221"/>
      <c r="AE49" s="218"/>
      <c r="AF49" s="218"/>
      <c r="AG49" s="218"/>
      <c r="AH49" s="218"/>
      <c r="AI49" s="218"/>
      <c r="AJ49" s="218"/>
      <c r="AK49" s="218"/>
      <c r="AL49" s="218"/>
      <c r="AM49" s="218"/>
    </row>
    <row r="50" ht="15.75" customHeight="1">
      <c r="A50" s="56" t="s">
        <v>7845</v>
      </c>
      <c r="B50" s="56" t="s">
        <v>7846</v>
      </c>
      <c r="C50" s="56" t="b">
        <f>VLOOKUP(A50,'import Düzce'!A:P,3,0)</f>
        <v>0</v>
      </c>
      <c r="D50" s="56" t="s">
        <v>1370</v>
      </c>
      <c r="E50" s="56">
        <f>VLOOKUP(A50,'import Düzce'!A:P,5,0)</f>
        <v>430</v>
      </c>
      <c r="F50" s="56">
        <f>VLOOKUP(A50,'import Düzce'!A:P,6,0)</f>
        <v>0</v>
      </c>
      <c r="G50" s="56">
        <f>VLOOKUP(A50,'import Düzce'!A:P,7,0)</f>
        <v>12</v>
      </c>
      <c r="H50" s="56">
        <f>VLOOKUP(A50,'import Düzce'!A:P,8,0)</f>
        <v>2</v>
      </c>
      <c r="I50" s="56">
        <f>VLOOKUP(A50,'import Düzce'!A:P,9,0)</f>
        <v>14</v>
      </c>
      <c r="J50" s="216">
        <f>VLOOKUP(A50,'import Düzce'!A:P,10,0)</f>
        <v>0.86</v>
      </c>
      <c r="K50" s="56" t="s">
        <v>8242</v>
      </c>
      <c r="L50" s="56">
        <v>5.333735281E9</v>
      </c>
      <c r="M50" s="56" t="s">
        <v>1350</v>
      </c>
      <c r="N50" s="56" t="s">
        <v>8086</v>
      </c>
      <c r="O50" s="56" t="s">
        <v>7848</v>
      </c>
      <c r="P50" s="217" t="str">
        <f>VLOOKUP(A50,'import Düzce'!A:P,16,0)</f>
        <v>Geleneksel</v>
      </c>
      <c r="Q50" s="218" t="b">
        <v>0</v>
      </c>
      <c r="R50" s="218" t="s">
        <v>38</v>
      </c>
      <c r="S50" s="218" t="s">
        <v>416</v>
      </c>
      <c r="T50" s="218"/>
      <c r="U50" s="218"/>
      <c r="V50" s="220">
        <v>44487.0</v>
      </c>
      <c r="W50" s="220">
        <v>44489.0</v>
      </c>
      <c r="X50" s="218"/>
      <c r="Y50" s="218" t="s">
        <v>1353</v>
      </c>
      <c r="Z50" s="220">
        <v>44487.0</v>
      </c>
      <c r="AA50" s="218"/>
      <c r="AB50" s="221"/>
      <c r="AC50" s="218"/>
      <c r="AD50" s="221"/>
      <c r="AE50" s="218"/>
      <c r="AF50" s="218"/>
      <c r="AG50" s="218"/>
      <c r="AH50" s="218"/>
      <c r="AI50" s="218" t="s">
        <v>416</v>
      </c>
      <c r="AJ50" s="218"/>
      <c r="AK50" s="218"/>
      <c r="AL50" s="218"/>
      <c r="AM50" s="218"/>
    </row>
    <row r="51" ht="15.75" customHeight="1">
      <c r="A51" s="56" t="s">
        <v>8243</v>
      </c>
      <c r="B51" s="56" t="s">
        <v>8244</v>
      </c>
      <c r="C51" s="56" t="b">
        <f>VLOOKUP(A51,'import Düzce'!A:P,3,0)</f>
        <v>1</v>
      </c>
      <c r="D51" s="56" t="s">
        <v>1356</v>
      </c>
      <c r="E51" s="56">
        <f>VLOOKUP(A51,'import Düzce'!A:P,5,0)</f>
        <v>1369</v>
      </c>
      <c r="F51" s="56">
        <f>VLOOKUP(A51,'import Düzce'!A:P,6,0)</f>
        <v>103</v>
      </c>
      <c r="G51" s="56">
        <f>VLOOKUP(A51,'import Düzce'!A:P,7,0)</f>
        <v>0</v>
      </c>
      <c r="H51" s="56">
        <f>VLOOKUP(A51,'import Düzce'!A:P,8,0)</f>
        <v>22</v>
      </c>
      <c r="I51" s="56">
        <f>VLOOKUP(A51,'import Düzce'!A:P,9,0)</f>
        <v>22</v>
      </c>
      <c r="J51" s="216">
        <f>VLOOKUP(A51,'import Düzce'!A:P,10,0)</f>
        <v>0</v>
      </c>
      <c r="K51" s="56" t="s">
        <v>8245</v>
      </c>
      <c r="L51" s="56">
        <v>5.446246332E9</v>
      </c>
      <c r="M51" s="56" t="s">
        <v>1350</v>
      </c>
      <c r="N51" s="56" t="s">
        <v>8246</v>
      </c>
      <c r="O51" s="56" t="s">
        <v>8247</v>
      </c>
      <c r="P51" s="217" t="str">
        <f>VLOOKUP(A51,'import Düzce'!A:P,16,0)</f>
        <v>Geleneksel</v>
      </c>
      <c r="Q51" s="218" t="b">
        <v>0</v>
      </c>
      <c r="R51" s="218"/>
      <c r="S51" s="218"/>
      <c r="T51" s="224"/>
      <c r="U51" s="218" t="s">
        <v>8248</v>
      </c>
      <c r="V51" s="220"/>
      <c r="W51" s="220"/>
      <c r="X51" s="218"/>
      <c r="Y51" s="218" t="s">
        <v>1353</v>
      </c>
      <c r="Z51" s="220">
        <v>44508.0</v>
      </c>
      <c r="AA51" s="218"/>
      <c r="AB51" s="221"/>
      <c r="AC51" s="218"/>
      <c r="AD51" s="221"/>
      <c r="AE51" s="218"/>
      <c r="AF51" s="218"/>
      <c r="AG51" s="218"/>
      <c r="AH51" s="218"/>
      <c r="AI51" s="218" t="s">
        <v>73</v>
      </c>
      <c r="AJ51" s="218"/>
      <c r="AK51" s="218"/>
      <c r="AL51" s="218"/>
      <c r="AM51" s="218"/>
    </row>
    <row r="52" ht="15.75" customHeight="1">
      <c r="A52" s="56" t="s">
        <v>8249</v>
      </c>
      <c r="B52" s="56" t="s">
        <v>8250</v>
      </c>
      <c r="C52" s="56" t="b">
        <f>VLOOKUP(A52,'import Düzce'!A:P,3,0)</f>
        <v>1</v>
      </c>
      <c r="D52" s="56" t="s">
        <v>1832</v>
      </c>
      <c r="E52" s="56">
        <f>VLOOKUP(A52,'import Düzce'!A:P,5,0)</f>
        <v>0</v>
      </c>
      <c r="F52" s="56">
        <f>VLOOKUP(A52,'import Düzce'!A:P,6,0)</f>
        <v>0</v>
      </c>
      <c r="G52" s="56">
        <f>VLOOKUP(A52,'import Düzce'!A:P,7,0)</f>
        <v>0</v>
      </c>
      <c r="H52" s="56">
        <f>VLOOKUP(A52,'import Düzce'!A:P,8,0)</f>
        <v>10</v>
      </c>
      <c r="I52" s="56">
        <f>VLOOKUP(A52,'import Düzce'!A:P,9,0)</f>
        <v>10</v>
      </c>
      <c r="J52" s="216">
        <f>VLOOKUP(A52,'import Düzce'!A:P,10,0)</f>
        <v>0</v>
      </c>
      <c r="K52" s="56" t="s">
        <v>8105</v>
      </c>
      <c r="L52" s="56">
        <v>5.327899053E9</v>
      </c>
      <c r="M52" s="56" t="s">
        <v>1350</v>
      </c>
      <c r="N52" s="56" t="s">
        <v>8251</v>
      </c>
      <c r="O52" s="56" t="s">
        <v>8252</v>
      </c>
      <c r="P52" s="217" t="str">
        <f>VLOOKUP(A52,'import Düzce'!A:P,16,0)</f>
        <v>Geleneksel</v>
      </c>
      <c r="Q52" s="218" t="b">
        <v>0</v>
      </c>
      <c r="R52" s="218" t="s">
        <v>43</v>
      </c>
      <c r="S52" s="218"/>
      <c r="T52" s="218"/>
      <c r="U52" s="218" t="s">
        <v>8253</v>
      </c>
      <c r="V52" s="220"/>
      <c r="W52" s="220"/>
      <c r="X52" s="218"/>
      <c r="Y52" s="218" t="s">
        <v>1506</v>
      </c>
      <c r="Z52" s="220">
        <v>44488.0</v>
      </c>
      <c r="AA52" s="218" t="s">
        <v>43</v>
      </c>
      <c r="AB52" s="221">
        <v>44494.0</v>
      </c>
      <c r="AC52" s="218" t="s">
        <v>1475</v>
      </c>
      <c r="AD52" s="221">
        <v>44503.0</v>
      </c>
      <c r="AE52" s="218" t="s">
        <v>1353</v>
      </c>
      <c r="AF52" s="222">
        <v>44529.0</v>
      </c>
      <c r="AG52" s="218"/>
      <c r="AH52" s="218"/>
      <c r="AI52" s="218" t="s">
        <v>4907</v>
      </c>
      <c r="AJ52" s="218" t="s">
        <v>106</v>
      </c>
      <c r="AK52" s="218" t="s">
        <v>73</v>
      </c>
      <c r="AL52" s="218" t="s">
        <v>167</v>
      </c>
      <c r="AM52" s="218"/>
    </row>
    <row r="53" ht="15.75" customHeight="1">
      <c r="A53" s="56" t="s">
        <v>8254</v>
      </c>
      <c r="B53" s="56" t="s">
        <v>8255</v>
      </c>
      <c r="C53" s="56" t="b">
        <f>VLOOKUP(A53,'import Düzce'!A:P,3,0)</f>
        <v>1</v>
      </c>
      <c r="D53" s="56" t="s">
        <v>1507</v>
      </c>
      <c r="E53" s="56">
        <f>VLOOKUP(A53,'import Düzce'!A:P,5,0)</f>
        <v>310</v>
      </c>
      <c r="F53" s="56">
        <f>VLOOKUP(A53,'import Düzce'!A:P,6,0)</f>
        <v>18</v>
      </c>
      <c r="G53" s="56">
        <f>VLOOKUP(A53,'import Düzce'!A:P,7,0)</f>
        <v>0</v>
      </c>
      <c r="H53" s="56">
        <f>VLOOKUP(A53,'import Düzce'!A:P,8,0)</f>
        <v>27</v>
      </c>
      <c r="I53" s="56">
        <f>VLOOKUP(A53,'import Düzce'!A:P,9,0)</f>
        <v>27</v>
      </c>
      <c r="J53" s="216">
        <f>VLOOKUP(A53,'import Düzce'!A:P,10,0)</f>
        <v>0</v>
      </c>
      <c r="K53" s="56" t="s">
        <v>8256</v>
      </c>
      <c r="L53" s="56">
        <v>5.322089279E9</v>
      </c>
      <c r="M53" s="56" t="s">
        <v>1350</v>
      </c>
      <c r="N53" s="56" t="s">
        <v>7490</v>
      </c>
      <c r="O53" s="56" t="s">
        <v>8257</v>
      </c>
      <c r="P53" s="217" t="str">
        <f>VLOOKUP(A53,'import Düzce'!A:P,16,0)</f>
        <v>Geleneksel</v>
      </c>
      <c r="Q53" s="218" t="b">
        <v>0</v>
      </c>
      <c r="R53" s="218" t="s">
        <v>29</v>
      </c>
      <c r="S53" s="218"/>
      <c r="T53" s="218"/>
      <c r="U53" s="218" t="s">
        <v>8258</v>
      </c>
      <c r="V53" s="220"/>
      <c r="W53" s="220"/>
      <c r="X53" s="218"/>
      <c r="Y53" s="218" t="s">
        <v>1353</v>
      </c>
      <c r="Z53" s="220">
        <v>44488.0</v>
      </c>
      <c r="AA53" s="218"/>
      <c r="AB53" s="221"/>
      <c r="AC53" s="218"/>
      <c r="AD53" s="221"/>
      <c r="AE53" s="218"/>
      <c r="AF53" s="218"/>
      <c r="AG53" s="218"/>
      <c r="AH53" s="218"/>
      <c r="AI53" s="218" t="s">
        <v>4907</v>
      </c>
      <c r="AJ53" s="218"/>
      <c r="AK53" s="218"/>
      <c r="AL53" s="218"/>
      <c r="AM53" s="218"/>
    </row>
    <row r="54" ht="15.75" customHeight="1">
      <c r="A54" s="56" t="s">
        <v>7992</v>
      </c>
      <c r="B54" s="56" t="s">
        <v>7993</v>
      </c>
      <c r="C54" s="56" t="b">
        <f>VLOOKUP(A54,'import Düzce'!A:P,3,0)</f>
        <v>1</v>
      </c>
      <c r="D54" s="56" t="s">
        <v>1507</v>
      </c>
      <c r="E54" s="56">
        <f>VLOOKUP(A54,'import Düzce'!A:P,5,0)</f>
        <v>220</v>
      </c>
      <c r="F54" s="56">
        <f>VLOOKUP(A54,'import Düzce'!A:P,6,0)</f>
        <v>8</v>
      </c>
      <c r="G54" s="56">
        <f>VLOOKUP(A54,'import Düzce'!A:P,7,0)</f>
        <v>12</v>
      </c>
      <c r="H54" s="56">
        <f>VLOOKUP(A54,'import Düzce'!A:P,8,0)</f>
        <v>3</v>
      </c>
      <c r="I54" s="56">
        <f>VLOOKUP(A54,'import Düzce'!A:P,9,0)</f>
        <v>15</v>
      </c>
      <c r="J54" s="216">
        <f>VLOOKUP(A54,'import Düzce'!A:P,10,0)</f>
        <v>0.8</v>
      </c>
      <c r="K54" s="56" t="s">
        <v>8259</v>
      </c>
      <c r="L54" s="56">
        <v>5.354648098E9</v>
      </c>
      <c r="M54" s="56" t="s">
        <v>1350</v>
      </c>
      <c r="N54" s="56" t="s">
        <v>8066</v>
      </c>
      <c r="O54" s="56" t="s">
        <v>7996</v>
      </c>
      <c r="P54" s="217" t="str">
        <f>VLOOKUP(A54,'import Düzce'!A:P,16,0)</f>
        <v>Geleneksel</v>
      </c>
      <c r="Q54" s="218" t="b">
        <v>0</v>
      </c>
      <c r="R54" s="218" t="s">
        <v>38</v>
      </c>
      <c r="S54" s="218" t="s">
        <v>66</v>
      </c>
      <c r="T54" s="207" t="s">
        <v>7805</v>
      </c>
      <c r="U54" s="218"/>
      <c r="V54" s="220">
        <v>44506.0</v>
      </c>
      <c r="W54" s="220">
        <v>44509.0</v>
      </c>
      <c r="X54" s="218"/>
      <c r="Y54" s="218" t="s">
        <v>43</v>
      </c>
      <c r="Z54" s="220">
        <v>44494.0</v>
      </c>
      <c r="AA54" s="218" t="s">
        <v>1353</v>
      </c>
      <c r="AB54" s="221">
        <v>44506.0</v>
      </c>
      <c r="AC54" s="218"/>
      <c r="AD54" s="221"/>
      <c r="AE54" s="218"/>
      <c r="AF54" s="218"/>
      <c r="AG54" s="218"/>
      <c r="AH54" s="218"/>
      <c r="AI54" s="218" t="s">
        <v>106</v>
      </c>
      <c r="AJ54" s="218" t="s">
        <v>66</v>
      </c>
      <c r="AK54" s="218"/>
      <c r="AL54" s="218"/>
      <c r="AM54" s="218"/>
    </row>
    <row r="55" ht="15.75" customHeight="1">
      <c r="A55" s="56" t="s">
        <v>7894</v>
      </c>
      <c r="B55" s="56" t="s">
        <v>7895</v>
      </c>
      <c r="C55" s="56" t="b">
        <f>VLOOKUP(A55,'import Düzce'!A:P,3,0)</f>
        <v>1</v>
      </c>
      <c r="D55" s="56" t="s">
        <v>1370</v>
      </c>
      <c r="E55" s="56">
        <f>VLOOKUP(A55,'import Düzce'!A:P,5,0)</f>
        <v>548</v>
      </c>
      <c r="F55" s="56">
        <f>VLOOKUP(A55,'import Düzce'!A:P,6,0)</f>
        <v>0</v>
      </c>
      <c r="G55" s="56">
        <f>VLOOKUP(A55,'import Düzce'!A:P,7,0)</f>
        <v>9</v>
      </c>
      <c r="H55" s="56">
        <f>VLOOKUP(A55,'import Düzce'!A:P,8,0)</f>
        <v>15</v>
      </c>
      <c r="I55" s="56">
        <f>VLOOKUP(A55,'import Düzce'!A:P,9,0)</f>
        <v>24</v>
      </c>
      <c r="J55" s="216">
        <f>VLOOKUP(A55,'import Düzce'!A:P,10,0)</f>
        <v>0.38</v>
      </c>
      <c r="K55" s="56" t="s">
        <v>8260</v>
      </c>
      <c r="L55" s="56">
        <v>3.805241177E9</v>
      </c>
      <c r="M55" s="56" t="s">
        <v>1350</v>
      </c>
      <c r="N55" s="56" t="s">
        <v>8261</v>
      </c>
      <c r="O55" s="56" t="s">
        <v>7898</v>
      </c>
      <c r="P55" s="217" t="str">
        <f>VLOOKUP(A55,'import Düzce'!A:P,16,0)</f>
        <v>Geleneksel</v>
      </c>
      <c r="Q55" s="218" t="b">
        <v>0</v>
      </c>
      <c r="R55" s="218" t="s">
        <v>38</v>
      </c>
      <c r="S55" s="218" t="s">
        <v>106</v>
      </c>
      <c r="T55" s="207" t="s">
        <v>7805</v>
      </c>
      <c r="U55" s="218">
        <v>5.533865862E9</v>
      </c>
      <c r="V55" s="220">
        <v>44494.0</v>
      </c>
      <c r="W55" s="220">
        <v>44495.0</v>
      </c>
      <c r="X55" s="218"/>
      <c r="Y55" s="218" t="s">
        <v>1353</v>
      </c>
      <c r="Z55" s="220">
        <v>44494.0</v>
      </c>
      <c r="AA55" s="218"/>
      <c r="AB55" s="221"/>
      <c r="AC55" s="218"/>
      <c r="AD55" s="221"/>
      <c r="AE55" s="218"/>
      <c r="AF55" s="218"/>
      <c r="AG55" s="218"/>
      <c r="AH55" s="218"/>
      <c r="AI55" s="218" t="s">
        <v>106</v>
      </c>
      <c r="AJ55" s="218"/>
      <c r="AK55" s="218"/>
      <c r="AL55" s="218"/>
      <c r="AM55" s="218"/>
    </row>
    <row r="56" ht="15.75" customHeight="1">
      <c r="A56" s="56" t="s">
        <v>8262</v>
      </c>
      <c r="B56" s="56" t="s">
        <v>8263</v>
      </c>
      <c r="C56" s="56" t="b">
        <f>VLOOKUP(A56,'import Düzce'!A:P,3,0)</f>
        <v>1</v>
      </c>
      <c r="D56" s="56" t="s">
        <v>1950</v>
      </c>
      <c r="E56" s="56">
        <f>VLOOKUP(A56,'import Düzce'!A:P,5,0)</f>
        <v>283</v>
      </c>
      <c r="F56" s="56">
        <f>VLOOKUP(A56,'import Düzce'!A:P,6,0)</f>
        <v>13</v>
      </c>
      <c r="G56" s="56">
        <f>VLOOKUP(A56,'import Düzce'!A:P,7,0)</f>
        <v>0</v>
      </c>
      <c r="H56" s="56">
        <f>VLOOKUP(A56,'import Düzce'!A:P,8,0)</f>
        <v>50</v>
      </c>
      <c r="I56" s="56">
        <f>VLOOKUP(A56,'import Düzce'!A:P,9,0)</f>
        <v>50</v>
      </c>
      <c r="J56" s="216">
        <f>VLOOKUP(A56,'import Düzce'!A:P,10,0)</f>
        <v>0</v>
      </c>
      <c r="K56" s="56" t="s">
        <v>8264</v>
      </c>
      <c r="L56" s="56">
        <v>3.805122652E9</v>
      </c>
      <c r="M56" s="56" t="s">
        <v>1350</v>
      </c>
      <c r="N56" s="56" t="s">
        <v>8086</v>
      </c>
      <c r="O56" s="56" t="s">
        <v>8265</v>
      </c>
      <c r="P56" s="217" t="str">
        <f>VLOOKUP(A56,'import Düzce'!A:P,16,0)</f>
        <v>Geleneksel</v>
      </c>
      <c r="Q56" s="218" t="b">
        <v>1</v>
      </c>
      <c r="R56" s="218"/>
      <c r="S56" s="218"/>
      <c r="T56" s="218"/>
      <c r="U56" s="218" t="s">
        <v>8266</v>
      </c>
      <c r="V56" s="220"/>
      <c r="W56" s="220"/>
      <c r="X56" s="218"/>
      <c r="Y56" s="218" t="s">
        <v>1475</v>
      </c>
      <c r="Z56" s="220">
        <v>44487.0</v>
      </c>
      <c r="AA56" s="218" t="s">
        <v>1353</v>
      </c>
      <c r="AB56" s="221">
        <v>44488.0</v>
      </c>
      <c r="AC56" s="218"/>
      <c r="AD56" s="221"/>
      <c r="AE56" s="218"/>
      <c r="AF56" s="218"/>
      <c r="AG56" s="218"/>
      <c r="AH56" s="218"/>
      <c r="AI56" s="218" t="s">
        <v>416</v>
      </c>
      <c r="AJ56" s="218" t="s">
        <v>4907</v>
      </c>
      <c r="AK56" s="218"/>
      <c r="AL56" s="218"/>
      <c r="AM56" s="218"/>
    </row>
    <row r="57" ht="15.75" customHeight="1">
      <c r="A57" s="56" t="s">
        <v>8267</v>
      </c>
      <c r="B57" s="56" t="s">
        <v>8268</v>
      </c>
      <c r="C57" s="56" t="b">
        <f>VLOOKUP(A57,'import Düzce'!A:P,3,0)</f>
        <v>1</v>
      </c>
      <c r="D57" s="56" t="s">
        <v>1597</v>
      </c>
      <c r="E57" s="56">
        <f>VLOOKUP(A57,'import Düzce'!A:P,5,0)</f>
        <v>99</v>
      </c>
      <c r="F57" s="56">
        <f>VLOOKUP(A57,'import Düzce'!A:P,6,0)</f>
        <v>0</v>
      </c>
      <c r="G57" s="56">
        <f>VLOOKUP(A57,'import Düzce'!A:P,7,0)</f>
        <v>0</v>
      </c>
      <c r="H57" s="56">
        <f>VLOOKUP(A57,'import Düzce'!A:P,8,0)</f>
        <v>9</v>
      </c>
      <c r="I57" s="56">
        <f>VLOOKUP(A57,'import Düzce'!A:P,9,0)</f>
        <v>9</v>
      </c>
      <c r="J57" s="216">
        <f>VLOOKUP(A57,'import Düzce'!A:P,10,0)</f>
        <v>0</v>
      </c>
      <c r="K57" s="56" t="s">
        <v>8269</v>
      </c>
      <c r="L57" s="56">
        <v>5.497342258E9</v>
      </c>
      <c r="M57" s="56" t="s">
        <v>1350</v>
      </c>
      <c r="N57" s="56" t="s">
        <v>1718</v>
      </c>
      <c r="O57" s="56" t="s">
        <v>8270</v>
      </c>
      <c r="P57" s="217" t="str">
        <f>VLOOKUP(A57,'import Düzce'!A:P,16,0)</f>
        <v>Geleneksel</v>
      </c>
      <c r="Q57" s="218" t="b">
        <v>0</v>
      </c>
      <c r="R57" s="218" t="s">
        <v>41</v>
      </c>
      <c r="S57" s="218"/>
      <c r="T57" s="218"/>
      <c r="U57" s="218" t="s">
        <v>8271</v>
      </c>
      <c r="V57" s="220"/>
      <c r="W57" s="220"/>
      <c r="X57" s="218"/>
      <c r="Y57" s="218" t="s">
        <v>1353</v>
      </c>
      <c r="Z57" s="220">
        <v>44484.0</v>
      </c>
      <c r="AA57" s="218"/>
      <c r="AB57" s="221"/>
      <c r="AC57" s="218"/>
      <c r="AD57" s="221"/>
      <c r="AE57" s="218"/>
      <c r="AF57" s="218"/>
      <c r="AG57" s="218"/>
      <c r="AH57" s="218"/>
      <c r="AI57" s="218" t="s">
        <v>416</v>
      </c>
      <c r="AJ57" s="218"/>
      <c r="AK57" s="218"/>
      <c r="AL57" s="218"/>
      <c r="AM57" s="218"/>
    </row>
    <row r="58" ht="15.75" customHeight="1">
      <c r="A58" s="56" t="s">
        <v>8272</v>
      </c>
      <c r="B58" s="56" t="s">
        <v>8273</v>
      </c>
      <c r="C58" s="56" t="b">
        <f>VLOOKUP(A58,'import Düzce'!A:P,3,0)</f>
        <v>1</v>
      </c>
      <c r="D58" s="56" t="s">
        <v>1348</v>
      </c>
      <c r="E58" s="56">
        <f>VLOOKUP(A58,'import Düzce'!A:P,5,0)</f>
        <v>27</v>
      </c>
      <c r="F58" s="56">
        <f>VLOOKUP(A58,'import Düzce'!A:P,6,0)</f>
        <v>0</v>
      </c>
      <c r="G58" s="56">
        <f>VLOOKUP(A58,'import Düzce'!A:P,7,0)</f>
        <v>0</v>
      </c>
      <c r="H58" s="56">
        <f>VLOOKUP(A58,'import Düzce'!A:P,8,0)</f>
        <v>14</v>
      </c>
      <c r="I58" s="56">
        <f>VLOOKUP(A58,'import Düzce'!A:P,9,0)</f>
        <v>14</v>
      </c>
      <c r="J58" s="216">
        <f>VLOOKUP(A58,'import Düzce'!A:P,10,0)</f>
        <v>0</v>
      </c>
      <c r="K58" s="56" t="s">
        <v>8274</v>
      </c>
      <c r="L58" s="56">
        <v>5.322575996E9</v>
      </c>
      <c r="M58" s="56" t="s">
        <v>1350</v>
      </c>
      <c r="N58" s="56" t="s">
        <v>7490</v>
      </c>
      <c r="O58" s="56" t="s">
        <v>8275</v>
      </c>
      <c r="P58" s="217" t="str">
        <f>VLOOKUP(A58,'import Düzce'!A:P,16,0)</f>
        <v>Geleneksel</v>
      </c>
      <c r="Q58" s="218" t="b">
        <v>0</v>
      </c>
      <c r="R58" s="218" t="s">
        <v>43</v>
      </c>
      <c r="S58" s="218"/>
      <c r="T58" s="224"/>
      <c r="U58" s="218" t="s">
        <v>8276</v>
      </c>
      <c r="V58" s="220"/>
      <c r="W58" s="220"/>
      <c r="X58" s="218"/>
      <c r="Y58" s="218" t="s">
        <v>43</v>
      </c>
      <c r="Z58" s="220">
        <v>44488.0</v>
      </c>
      <c r="AA58" s="218"/>
      <c r="AB58" s="221"/>
      <c r="AC58" s="218"/>
      <c r="AD58" s="221"/>
      <c r="AE58" s="218"/>
      <c r="AF58" s="218"/>
      <c r="AG58" s="218"/>
      <c r="AH58" s="218"/>
      <c r="AI58" s="218" t="s">
        <v>4907</v>
      </c>
      <c r="AJ58" s="218"/>
      <c r="AK58" s="218"/>
      <c r="AL58" s="218"/>
      <c r="AM58" s="218"/>
    </row>
    <row r="59" ht="15.75" customHeight="1">
      <c r="A59" s="56" t="s">
        <v>8020</v>
      </c>
      <c r="B59" s="56" t="s">
        <v>8021</v>
      </c>
      <c r="C59" s="56" t="b">
        <f>VLOOKUP(A59,'import Düzce'!A:P,3,0)</f>
        <v>1</v>
      </c>
      <c r="D59" s="56" t="s">
        <v>1378</v>
      </c>
      <c r="E59" s="56">
        <f>VLOOKUP(A59,'import Düzce'!A:P,5,0)</f>
        <v>1112</v>
      </c>
      <c r="F59" s="56">
        <f>VLOOKUP(A59,'import Düzce'!A:P,6,0)</f>
        <v>25</v>
      </c>
      <c r="G59" s="56">
        <f>VLOOKUP(A59,'import Düzce'!A:P,7,0)</f>
        <v>6</v>
      </c>
      <c r="H59" s="56">
        <f>VLOOKUP(A59,'import Düzce'!A:P,8,0)</f>
        <v>9</v>
      </c>
      <c r="I59" s="56">
        <f>VLOOKUP(A59,'import Düzce'!A:P,9,0)</f>
        <v>15</v>
      </c>
      <c r="J59" s="216">
        <f>VLOOKUP(A59,'import Düzce'!A:P,10,0)</f>
        <v>0.4</v>
      </c>
      <c r="K59" s="56" t="s">
        <v>8277</v>
      </c>
      <c r="L59" s="56">
        <v>5.458662905E9</v>
      </c>
      <c r="M59" s="56" t="s">
        <v>1350</v>
      </c>
      <c r="N59" s="56" t="s">
        <v>2434</v>
      </c>
      <c r="O59" s="56" t="s">
        <v>8023</v>
      </c>
      <c r="P59" s="217" t="str">
        <f>VLOOKUP(A59,'import Düzce'!A:P,16,0)</f>
        <v>Geleneksel</v>
      </c>
      <c r="Q59" s="218" t="b">
        <v>0</v>
      </c>
      <c r="R59" s="218" t="s">
        <v>38</v>
      </c>
      <c r="S59" s="218" t="s">
        <v>167</v>
      </c>
      <c r="T59" s="207" t="s">
        <v>7805</v>
      </c>
      <c r="U59" s="218"/>
      <c r="V59" s="220">
        <v>44529.0</v>
      </c>
      <c r="W59" s="220">
        <v>44537.0</v>
      </c>
      <c r="X59" s="218"/>
      <c r="Y59" s="218" t="s">
        <v>1353</v>
      </c>
      <c r="Z59" s="220">
        <v>44506.0</v>
      </c>
      <c r="AA59" s="218" t="s">
        <v>1353</v>
      </c>
      <c r="AB59" s="221">
        <v>44529.0</v>
      </c>
      <c r="AC59" s="218"/>
      <c r="AD59" s="221"/>
      <c r="AE59" s="218"/>
      <c r="AF59" s="218"/>
      <c r="AG59" s="218"/>
      <c r="AH59" s="218"/>
      <c r="AI59" s="218" t="s">
        <v>66</v>
      </c>
      <c r="AJ59" s="218" t="s">
        <v>167</v>
      </c>
      <c r="AK59" s="218"/>
      <c r="AL59" s="218"/>
      <c r="AM59" s="218"/>
    </row>
    <row r="60" ht="15.75" customHeight="1">
      <c r="A60" s="56" t="s">
        <v>8278</v>
      </c>
      <c r="B60" s="56" t="s">
        <v>8279</v>
      </c>
      <c r="C60" s="56" t="b">
        <f>VLOOKUP(A60,'import Düzce'!A:P,3,0)</f>
        <v>1</v>
      </c>
      <c r="D60" s="56" t="s">
        <v>1493</v>
      </c>
      <c r="E60" s="56">
        <f>VLOOKUP(A60,'import Düzce'!A:P,5,0)</f>
        <v>314</v>
      </c>
      <c r="F60" s="56">
        <f>VLOOKUP(A60,'import Düzce'!A:P,6,0)</f>
        <v>0</v>
      </c>
      <c r="G60" s="56">
        <f>VLOOKUP(A60,'import Düzce'!A:P,7,0)</f>
        <v>0</v>
      </c>
      <c r="H60" s="56">
        <f>VLOOKUP(A60,'import Düzce'!A:P,8,0)</f>
        <v>27</v>
      </c>
      <c r="I60" s="56">
        <f>VLOOKUP(A60,'import Düzce'!A:P,9,0)</f>
        <v>27</v>
      </c>
      <c r="J60" s="216">
        <f>VLOOKUP(A60,'import Düzce'!A:P,10,0)</f>
        <v>0</v>
      </c>
      <c r="K60" s="56" t="s">
        <v>8280</v>
      </c>
      <c r="L60" s="56">
        <v>5.307456181E9</v>
      </c>
      <c r="M60" s="56" t="s">
        <v>1350</v>
      </c>
      <c r="N60" s="56" t="s">
        <v>1718</v>
      </c>
      <c r="O60" s="56" t="s">
        <v>8281</v>
      </c>
      <c r="P60" s="217" t="str">
        <f>VLOOKUP(A60,'import Düzce'!A:P,16,0)</f>
        <v>Geleneksel</v>
      </c>
      <c r="Q60" s="218" t="b">
        <v>0</v>
      </c>
      <c r="R60" s="218" t="s">
        <v>33</v>
      </c>
      <c r="S60" s="218"/>
      <c r="T60" s="218"/>
      <c r="U60" s="246" t="s">
        <v>8282</v>
      </c>
      <c r="V60" s="220"/>
      <c r="W60" s="220"/>
      <c r="X60" s="218"/>
      <c r="Y60" s="218" t="s">
        <v>1353</v>
      </c>
      <c r="Z60" s="220">
        <v>44484.0</v>
      </c>
      <c r="AA60" s="218"/>
      <c r="AB60" s="221"/>
      <c r="AC60" s="218"/>
      <c r="AD60" s="221"/>
      <c r="AE60" s="218"/>
      <c r="AF60" s="218"/>
      <c r="AG60" s="218"/>
      <c r="AH60" s="218"/>
      <c r="AI60" s="218" t="s">
        <v>416</v>
      </c>
      <c r="AJ60" s="218"/>
      <c r="AK60" s="218"/>
      <c r="AL60" s="218"/>
      <c r="AM60" s="218"/>
    </row>
    <row r="61" ht="15.75" customHeight="1">
      <c r="A61" s="56" t="s">
        <v>7903</v>
      </c>
      <c r="B61" s="56" t="s">
        <v>7904</v>
      </c>
      <c r="C61" s="56" t="b">
        <f>VLOOKUP(A61,'import Düzce'!A:P,3,0)</f>
        <v>1</v>
      </c>
      <c r="D61" s="56" t="s">
        <v>1348</v>
      </c>
      <c r="E61" s="56">
        <f>VLOOKUP(A61,'import Düzce'!A:P,5,0)</f>
        <v>523</v>
      </c>
      <c r="F61" s="56">
        <f>VLOOKUP(A61,'import Düzce'!A:P,6,0)</f>
        <v>51</v>
      </c>
      <c r="G61" s="56">
        <f>VLOOKUP(A61,'import Düzce'!A:P,7,0)</f>
        <v>24</v>
      </c>
      <c r="H61" s="56">
        <f>VLOOKUP(A61,'import Düzce'!A:P,8,0)</f>
        <v>5</v>
      </c>
      <c r="I61" s="56">
        <f>VLOOKUP(A61,'import Düzce'!A:P,9,0)</f>
        <v>29</v>
      </c>
      <c r="J61" s="216">
        <f>VLOOKUP(A61,'import Düzce'!A:P,10,0)</f>
        <v>0.83</v>
      </c>
      <c r="K61" s="56" t="s">
        <v>8283</v>
      </c>
      <c r="L61" s="56">
        <v>5.456530081E9</v>
      </c>
      <c r="M61" s="56" t="s">
        <v>1350</v>
      </c>
      <c r="N61" s="56" t="s">
        <v>8154</v>
      </c>
      <c r="O61" s="56" t="s">
        <v>8284</v>
      </c>
      <c r="P61" s="217" t="str">
        <f>VLOOKUP(A61,'import Düzce'!A:P,16,0)</f>
        <v>Geleneksel</v>
      </c>
      <c r="Q61" s="218" t="b">
        <v>0</v>
      </c>
      <c r="R61" s="218" t="s">
        <v>38</v>
      </c>
      <c r="S61" s="218" t="s">
        <v>106</v>
      </c>
      <c r="T61" s="137" t="s">
        <v>7805</v>
      </c>
      <c r="U61" s="218" t="s">
        <v>8285</v>
      </c>
      <c r="V61" s="220">
        <v>44494.0</v>
      </c>
      <c r="W61" s="220">
        <v>44495.0</v>
      </c>
      <c r="X61" s="218"/>
      <c r="Y61" s="218" t="s">
        <v>1353</v>
      </c>
      <c r="Z61" s="220">
        <v>44494.0</v>
      </c>
      <c r="AA61" s="218"/>
      <c r="AB61" s="221"/>
      <c r="AC61" s="218"/>
      <c r="AD61" s="221"/>
      <c r="AE61" s="218"/>
      <c r="AF61" s="218"/>
      <c r="AG61" s="218"/>
      <c r="AH61" s="218"/>
      <c r="AI61" s="218" t="s">
        <v>106</v>
      </c>
      <c r="AJ61" s="218"/>
      <c r="AK61" s="218"/>
      <c r="AL61" s="218"/>
      <c r="AM61" s="218"/>
    </row>
    <row r="62" ht="15.75" customHeight="1">
      <c r="A62" s="56" t="s">
        <v>8286</v>
      </c>
      <c r="B62" s="56" t="s">
        <v>8287</v>
      </c>
      <c r="C62" s="56" t="b">
        <f>VLOOKUP(A62,'import Düzce'!A:P,3,0)</f>
        <v>0</v>
      </c>
      <c r="D62" s="56" t="s">
        <v>1370</v>
      </c>
      <c r="E62" s="56">
        <f>VLOOKUP(A62,'import Düzce'!A:P,5,0)</f>
        <v>623</v>
      </c>
      <c r="F62" s="56">
        <f>VLOOKUP(A62,'import Düzce'!A:P,6,0)</f>
        <v>0</v>
      </c>
      <c r="G62" s="56">
        <f>VLOOKUP(A62,'import Düzce'!A:P,7,0)</f>
        <v>0</v>
      </c>
      <c r="H62" s="56">
        <f>VLOOKUP(A62,'import Düzce'!A:P,8,0)</f>
        <v>18</v>
      </c>
      <c r="I62" s="56">
        <f>VLOOKUP(A62,'import Düzce'!A:P,9,0)</f>
        <v>18</v>
      </c>
      <c r="J62" s="216">
        <f>VLOOKUP(A62,'import Düzce'!A:P,10,0)</f>
        <v>0</v>
      </c>
      <c r="K62" s="56" t="s">
        <v>8288</v>
      </c>
      <c r="L62" s="56">
        <v>3.805149464E9</v>
      </c>
      <c r="M62" s="56" t="s">
        <v>1350</v>
      </c>
      <c r="N62" s="56" t="s">
        <v>7490</v>
      </c>
      <c r="O62" s="56" t="s">
        <v>8289</v>
      </c>
      <c r="P62" s="217" t="str">
        <f>VLOOKUP(A62,'import Düzce'!A:P,16,0)</f>
        <v>Geleneksel</v>
      </c>
      <c r="Q62" s="218" t="b">
        <v>0</v>
      </c>
      <c r="R62" s="218" t="s">
        <v>41</v>
      </c>
      <c r="S62" s="218"/>
      <c r="T62" s="218"/>
      <c r="U62" s="218" t="s">
        <v>8290</v>
      </c>
      <c r="V62" s="220"/>
      <c r="W62" s="220"/>
      <c r="X62" s="218"/>
      <c r="Y62" s="218" t="s">
        <v>1353</v>
      </c>
      <c r="Z62" s="220">
        <v>44488.0</v>
      </c>
      <c r="AA62" s="218"/>
      <c r="AB62" s="221"/>
      <c r="AC62" s="218"/>
      <c r="AD62" s="221"/>
      <c r="AE62" s="218"/>
      <c r="AF62" s="218"/>
      <c r="AG62" s="218"/>
      <c r="AH62" s="218"/>
      <c r="AI62" s="218" t="s">
        <v>4907</v>
      </c>
      <c r="AJ62" s="218"/>
      <c r="AK62" s="218"/>
      <c r="AL62" s="218"/>
      <c r="AM62" s="218"/>
    </row>
    <row r="63" ht="15.75" customHeight="1">
      <c r="A63" s="56" t="s">
        <v>8291</v>
      </c>
      <c r="B63" s="56" t="s">
        <v>8292</v>
      </c>
      <c r="C63" s="56" t="b">
        <f>VLOOKUP(A63,'import Düzce'!A:P,3,0)</f>
        <v>0</v>
      </c>
      <c r="D63" s="56" t="s">
        <v>1348</v>
      </c>
      <c r="E63" s="56">
        <f>VLOOKUP(A63,'import Düzce'!A:P,5,0)</f>
        <v>1</v>
      </c>
      <c r="F63" s="56">
        <f>VLOOKUP(A63,'import Düzce'!A:P,6,0)</f>
        <v>0</v>
      </c>
      <c r="G63" s="56">
        <f>VLOOKUP(A63,'import Düzce'!A:P,7,0)</f>
        <v>0</v>
      </c>
      <c r="H63" s="56">
        <f>VLOOKUP(A63,'import Düzce'!A:P,8,0)</f>
        <v>63</v>
      </c>
      <c r="I63" s="56">
        <f>VLOOKUP(A63,'import Düzce'!A:P,9,0)</f>
        <v>63</v>
      </c>
      <c r="J63" s="216">
        <f>VLOOKUP(A63,'import Düzce'!A:P,10,0)</f>
        <v>0</v>
      </c>
      <c r="K63" s="56" t="s">
        <v>8293</v>
      </c>
      <c r="L63" s="56">
        <v>3.805235E9</v>
      </c>
      <c r="M63" s="56" t="s">
        <v>1350</v>
      </c>
      <c r="N63" s="56" t="s">
        <v>7490</v>
      </c>
      <c r="O63" s="56" t="s">
        <v>8294</v>
      </c>
      <c r="P63" s="217" t="str">
        <f>VLOOKUP(A63,'import Düzce'!A:P,16,0)</f>
        <v>Geleneksel</v>
      </c>
      <c r="Q63" s="218" t="b">
        <v>0</v>
      </c>
      <c r="R63" s="218" t="s">
        <v>29</v>
      </c>
      <c r="S63" s="218"/>
      <c r="T63" s="218"/>
      <c r="U63" s="218" t="s">
        <v>8295</v>
      </c>
      <c r="V63" s="220"/>
      <c r="W63" s="220"/>
      <c r="X63" s="218"/>
      <c r="Y63" s="218" t="s">
        <v>1475</v>
      </c>
      <c r="Z63" s="220">
        <v>44506.0</v>
      </c>
      <c r="AA63" s="218" t="s">
        <v>1353</v>
      </c>
      <c r="AB63" s="221">
        <v>44508.0</v>
      </c>
      <c r="AC63" s="218"/>
      <c r="AD63" s="221"/>
      <c r="AE63" s="218"/>
      <c r="AF63" s="218"/>
      <c r="AG63" s="218"/>
      <c r="AH63" s="218"/>
      <c r="AI63" s="218" t="s">
        <v>66</v>
      </c>
      <c r="AJ63" s="218" t="s">
        <v>73</v>
      </c>
      <c r="AK63" s="218"/>
      <c r="AL63" s="218"/>
      <c r="AM63" s="218"/>
    </row>
    <row r="64" ht="15.75" customHeight="1">
      <c r="A64" s="56" t="s">
        <v>8016</v>
      </c>
      <c r="B64" s="56" t="s">
        <v>8017</v>
      </c>
      <c r="C64" s="56" t="b">
        <f>VLOOKUP(A64,'import Düzce'!A:P,3,0)</f>
        <v>1</v>
      </c>
      <c r="D64" s="56" t="s">
        <v>1385</v>
      </c>
      <c r="E64" s="56">
        <f>VLOOKUP(A64,'import Düzce'!A:P,5,0)</f>
        <v>2578</v>
      </c>
      <c r="F64" s="56">
        <f>VLOOKUP(A64,'import Düzce'!A:P,6,0)</f>
        <v>172</v>
      </c>
      <c r="G64" s="56">
        <f>VLOOKUP(A64,'import Düzce'!A:P,7,0)</f>
        <v>13</v>
      </c>
      <c r="H64" s="56">
        <f>VLOOKUP(A64,'import Düzce'!A:P,8,0)</f>
        <v>10</v>
      </c>
      <c r="I64" s="56">
        <f>VLOOKUP(A64,'import Düzce'!A:P,9,0)</f>
        <v>23</v>
      </c>
      <c r="J64" s="216">
        <f>VLOOKUP(A64,'import Düzce'!A:P,10,0)</f>
        <v>0.57</v>
      </c>
      <c r="K64" s="56" t="s">
        <v>8296</v>
      </c>
      <c r="L64" s="56">
        <v>3.805123666E9</v>
      </c>
      <c r="M64" s="56" t="s">
        <v>1350</v>
      </c>
      <c r="N64" s="56" t="s">
        <v>7490</v>
      </c>
      <c r="O64" s="56" t="s">
        <v>8019</v>
      </c>
      <c r="P64" s="217" t="str">
        <f>VLOOKUP(A64,'import Düzce'!A:P,16,0)</f>
        <v>Geleneksel</v>
      </c>
      <c r="Q64" s="218" t="b">
        <v>0</v>
      </c>
      <c r="R64" s="218" t="s">
        <v>38</v>
      </c>
      <c r="S64" s="218" t="s">
        <v>73</v>
      </c>
      <c r="T64" s="207" t="s">
        <v>7805</v>
      </c>
      <c r="U64" s="218" t="s">
        <v>8297</v>
      </c>
      <c r="V64" s="220">
        <v>44508.0</v>
      </c>
      <c r="W64" s="220">
        <v>44511.0</v>
      </c>
      <c r="X64" s="218"/>
      <c r="Y64" s="218" t="s">
        <v>1506</v>
      </c>
      <c r="Z64" s="220">
        <v>44488.0</v>
      </c>
      <c r="AA64" s="218" t="s">
        <v>1353</v>
      </c>
      <c r="AB64" s="221">
        <v>44508.0</v>
      </c>
      <c r="AC64" s="218"/>
      <c r="AD64" s="221"/>
      <c r="AE64" s="218"/>
      <c r="AF64" s="218"/>
      <c r="AG64" s="218"/>
      <c r="AH64" s="218"/>
      <c r="AI64" s="218" t="s">
        <v>4907</v>
      </c>
      <c r="AJ64" s="218" t="s">
        <v>73</v>
      </c>
      <c r="AK64" s="218"/>
      <c r="AL64" s="218"/>
      <c r="AM64" s="218"/>
    </row>
    <row r="65" ht="15.75" customHeight="1">
      <c r="A65" s="56" t="s">
        <v>7841</v>
      </c>
      <c r="B65" s="56" t="s">
        <v>7842</v>
      </c>
      <c r="C65" s="56" t="b">
        <f>VLOOKUP(A65,'import Düzce'!A:P,3,0)</f>
        <v>1</v>
      </c>
      <c r="D65" s="56" t="s">
        <v>1385</v>
      </c>
      <c r="E65" s="56">
        <f>VLOOKUP(A65,'import Düzce'!A:P,5,0)</f>
        <v>766</v>
      </c>
      <c r="F65" s="56">
        <f>VLOOKUP(A65,'import Düzce'!A:P,6,0)</f>
        <v>34</v>
      </c>
      <c r="G65" s="56">
        <f>VLOOKUP(A65,'import Düzce'!A:P,7,0)</f>
        <v>0</v>
      </c>
      <c r="H65" s="56">
        <f>VLOOKUP(A65,'import Düzce'!A:P,8,0)</f>
        <v>18</v>
      </c>
      <c r="I65" s="56">
        <f>VLOOKUP(A65,'import Düzce'!A:P,9,0)</f>
        <v>18</v>
      </c>
      <c r="J65" s="216">
        <f>VLOOKUP(A65,'import Düzce'!A:P,10,0)</f>
        <v>0</v>
      </c>
      <c r="K65" s="56" t="s">
        <v>8298</v>
      </c>
      <c r="L65" s="56">
        <v>5.437142793E9</v>
      </c>
      <c r="M65" s="56" t="s">
        <v>1350</v>
      </c>
      <c r="N65" s="56" t="s">
        <v>8086</v>
      </c>
      <c r="O65" s="56" t="s">
        <v>7844</v>
      </c>
      <c r="P65" s="217" t="str">
        <f>VLOOKUP(A65,'import Düzce'!A:P,16,0)</f>
        <v>Geleneksel</v>
      </c>
      <c r="Q65" s="218" t="b">
        <v>0</v>
      </c>
      <c r="R65" s="218" t="s">
        <v>39</v>
      </c>
      <c r="S65" s="218" t="s">
        <v>416</v>
      </c>
      <c r="T65" s="218"/>
      <c r="U65" s="218" t="s">
        <v>8299</v>
      </c>
      <c r="V65" s="220">
        <v>44487.0</v>
      </c>
      <c r="W65" s="220">
        <v>44488.0</v>
      </c>
      <c r="X65" s="218"/>
      <c r="Y65" s="218" t="s">
        <v>1353</v>
      </c>
      <c r="Z65" s="220">
        <v>44487.0</v>
      </c>
      <c r="AA65" s="218" t="s">
        <v>1353</v>
      </c>
      <c r="AB65" s="221">
        <v>44509.0</v>
      </c>
      <c r="AC65" s="218" t="s">
        <v>1353</v>
      </c>
      <c r="AD65" s="221">
        <v>44529.0</v>
      </c>
      <c r="AE65" s="218"/>
      <c r="AF65" s="218"/>
      <c r="AG65" s="218"/>
      <c r="AH65" s="218"/>
      <c r="AI65" s="218" t="s">
        <v>416</v>
      </c>
      <c r="AJ65" s="218" t="s">
        <v>106</v>
      </c>
      <c r="AK65" s="218" t="s">
        <v>167</v>
      </c>
      <c r="AL65" s="218"/>
      <c r="AM65" s="218"/>
    </row>
    <row r="66" ht="15.75" customHeight="1">
      <c r="A66" s="56" t="s">
        <v>7937</v>
      </c>
      <c r="B66" s="56" t="s">
        <v>7938</v>
      </c>
      <c r="C66" s="56" t="b">
        <f>VLOOKUP(A66,'import Düzce'!A:P,3,0)</f>
        <v>1</v>
      </c>
      <c r="D66" s="56" t="s">
        <v>1356</v>
      </c>
      <c r="E66" s="56">
        <f>VLOOKUP(A66,'import Düzce'!A:P,5,0)</f>
        <v>624</v>
      </c>
      <c r="F66" s="56">
        <f>VLOOKUP(A66,'import Düzce'!A:P,6,0)</f>
        <v>27</v>
      </c>
      <c r="G66" s="56">
        <f>VLOOKUP(A66,'import Düzce'!A:P,7,0)</f>
        <v>6</v>
      </c>
      <c r="H66" s="56">
        <f>VLOOKUP(A66,'import Düzce'!A:P,8,0)</f>
        <v>42</v>
      </c>
      <c r="I66" s="56">
        <f>VLOOKUP(A66,'import Düzce'!A:P,9,0)</f>
        <v>48</v>
      </c>
      <c r="J66" s="216">
        <f>VLOOKUP(A66,'import Düzce'!A:P,10,0)</f>
        <v>0.13</v>
      </c>
      <c r="K66" s="56" t="s">
        <v>8300</v>
      </c>
      <c r="L66" s="56">
        <v>5.41598583E9</v>
      </c>
      <c r="M66" s="56" t="s">
        <v>1350</v>
      </c>
      <c r="N66" s="56" t="s">
        <v>7490</v>
      </c>
      <c r="O66" s="56" t="s">
        <v>7940</v>
      </c>
      <c r="P66" s="217" t="str">
        <f>VLOOKUP(A66,'import Düzce'!A:P,16,0)</f>
        <v>Geleneksel</v>
      </c>
      <c r="Q66" s="218" t="b">
        <v>0</v>
      </c>
      <c r="R66" s="218" t="s">
        <v>38</v>
      </c>
      <c r="S66" s="218" t="s">
        <v>73</v>
      </c>
      <c r="T66" s="207" t="s">
        <v>7805</v>
      </c>
      <c r="U66" s="218" t="s">
        <v>8301</v>
      </c>
      <c r="V66" s="220">
        <v>44503.0</v>
      </c>
      <c r="W66" s="220">
        <v>44504.0</v>
      </c>
      <c r="X66" s="218"/>
      <c r="Y66" s="218" t="s">
        <v>1353</v>
      </c>
      <c r="Z66" s="220">
        <v>44488.0</v>
      </c>
      <c r="AA66" s="218" t="s">
        <v>1353</v>
      </c>
      <c r="AB66" s="221">
        <v>44503.0</v>
      </c>
      <c r="AC66" s="218"/>
      <c r="AD66" s="221"/>
      <c r="AE66" s="218"/>
      <c r="AF66" s="218"/>
      <c r="AG66" s="218"/>
      <c r="AH66" s="218"/>
      <c r="AI66" s="218" t="s">
        <v>4907</v>
      </c>
      <c r="AJ66" s="218" t="s">
        <v>73</v>
      </c>
      <c r="AK66" s="218"/>
      <c r="AL66" s="218"/>
      <c r="AM66" s="218"/>
    </row>
    <row r="67" ht="15.75" customHeight="1">
      <c r="A67" s="56" t="s">
        <v>8302</v>
      </c>
      <c r="B67" s="56" t="s">
        <v>8303</v>
      </c>
      <c r="C67" s="56" t="b">
        <f>VLOOKUP(A67,'import Düzce'!A:P,3,0)</f>
        <v>1</v>
      </c>
      <c r="D67" s="56" t="s">
        <v>1577</v>
      </c>
      <c r="E67" s="56">
        <f>VLOOKUP(A67,'import Düzce'!A:P,5,0)</f>
        <v>72</v>
      </c>
      <c r="F67" s="56">
        <f>VLOOKUP(A67,'import Düzce'!A:P,6,0)</f>
        <v>0</v>
      </c>
      <c r="G67" s="56">
        <f>VLOOKUP(A67,'import Düzce'!A:P,7,0)</f>
        <v>0</v>
      </c>
      <c r="H67" s="56">
        <f>VLOOKUP(A67,'import Düzce'!A:P,8,0)</f>
        <v>17</v>
      </c>
      <c r="I67" s="56">
        <f>VLOOKUP(A67,'import Düzce'!A:P,9,0)</f>
        <v>17</v>
      </c>
      <c r="J67" s="216">
        <f>VLOOKUP(A67,'import Düzce'!A:P,10,0)</f>
        <v>0</v>
      </c>
      <c r="K67" s="56" t="s">
        <v>8150</v>
      </c>
      <c r="L67" s="56">
        <v>5.356141443E9</v>
      </c>
      <c r="M67" s="56" t="s">
        <v>8151</v>
      </c>
      <c r="N67" s="56" t="s">
        <v>20</v>
      </c>
      <c r="O67" s="56" t="s">
        <v>8304</v>
      </c>
      <c r="P67" s="217" t="str">
        <f>VLOOKUP(A67,'import Düzce'!A:P,16,0)</f>
        <v>Geleneksel</v>
      </c>
      <c r="Q67" s="218" t="b">
        <v>0</v>
      </c>
      <c r="R67" s="218" t="s">
        <v>34</v>
      </c>
      <c r="S67" s="218"/>
      <c r="T67" s="218"/>
      <c r="U67" s="218"/>
      <c r="V67" s="220"/>
      <c r="W67" s="220"/>
      <c r="X67" s="218"/>
      <c r="Y67" s="218"/>
      <c r="Z67" s="220"/>
      <c r="AA67" s="218"/>
      <c r="AB67" s="221"/>
      <c r="AC67" s="218"/>
      <c r="AD67" s="221"/>
      <c r="AE67" s="218"/>
      <c r="AF67" s="218"/>
      <c r="AG67" s="218"/>
      <c r="AH67" s="218"/>
      <c r="AI67" s="218"/>
      <c r="AJ67" s="218"/>
      <c r="AK67" s="218"/>
      <c r="AL67" s="218"/>
      <c r="AM67" s="218"/>
    </row>
    <row r="68" ht="15.75" customHeight="1">
      <c r="A68" s="56" t="s">
        <v>8305</v>
      </c>
      <c r="B68" s="56" t="s">
        <v>8306</v>
      </c>
      <c r="C68" s="56" t="b">
        <f>VLOOKUP(A68,'import Düzce'!A:P,3,0)</f>
        <v>1</v>
      </c>
      <c r="D68" s="56" t="s">
        <v>1493</v>
      </c>
      <c r="E68" s="56">
        <f>VLOOKUP(A68,'import Düzce'!A:P,5,0)</f>
        <v>9</v>
      </c>
      <c r="F68" s="56">
        <f>VLOOKUP(A68,'import Düzce'!A:P,6,0)</f>
        <v>7</v>
      </c>
      <c r="G68" s="56">
        <f>VLOOKUP(A68,'import Düzce'!A:P,7,0)</f>
        <v>0</v>
      </c>
      <c r="H68" s="56">
        <f>VLOOKUP(A68,'import Düzce'!A:P,8,0)</f>
        <v>24</v>
      </c>
      <c r="I68" s="56">
        <f>VLOOKUP(A68,'import Düzce'!A:P,9,0)</f>
        <v>24</v>
      </c>
      <c r="J68" s="216">
        <f>VLOOKUP(A68,'import Düzce'!A:P,10,0)</f>
        <v>0</v>
      </c>
      <c r="K68" s="56" t="s">
        <v>8307</v>
      </c>
      <c r="L68" s="56">
        <v>5.339782881E9</v>
      </c>
      <c r="M68" s="56" t="s">
        <v>1350</v>
      </c>
      <c r="N68" s="56" t="s">
        <v>8308</v>
      </c>
      <c r="O68" s="56" t="s">
        <v>8309</v>
      </c>
      <c r="P68" s="217" t="str">
        <f>VLOOKUP(A68,'import Düzce'!A:P,16,0)</f>
        <v>Geleneksel</v>
      </c>
      <c r="Q68" s="218" t="b">
        <v>0</v>
      </c>
      <c r="R68" s="218"/>
      <c r="S68" s="218"/>
      <c r="T68" s="218"/>
      <c r="U68" s="218"/>
      <c r="V68" s="220"/>
      <c r="W68" s="220"/>
      <c r="X68" s="218"/>
      <c r="Y68" s="218"/>
      <c r="Z68" s="220"/>
      <c r="AA68" s="218"/>
      <c r="AB68" s="221"/>
      <c r="AC68" s="218"/>
      <c r="AD68" s="221"/>
      <c r="AE68" s="218"/>
      <c r="AF68" s="218"/>
      <c r="AG68" s="218"/>
      <c r="AH68" s="218"/>
      <c r="AI68" s="218"/>
      <c r="AJ68" s="218"/>
      <c r="AK68" s="218"/>
      <c r="AL68" s="218"/>
      <c r="AM68" s="218"/>
    </row>
    <row r="69" ht="15.75" customHeight="1">
      <c r="A69" s="56" t="s">
        <v>8310</v>
      </c>
      <c r="B69" s="56" t="s">
        <v>8311</v>
      </c>
      <c r="C69" s="56" t="b">
        <f>VLOOKUP(A69,'import Düzce'!A:P,3,0)</f>
        <v>1</v>
      </c>
      <c r="D69" s="56" t="s">
        <v>1493</v>
      </c>
      <c r="E69" s="56">
        <f>VLOOKUP(A69,'import Düzce'!A:P,5,0)</f>
        <v>152</v>
      </c>
      <c r="F69" s="56">
        <f>VLOOKUP(A69,'import Düzce'!A:P,6,0)</f>
        <v>103</v>
      </c>
      <c r="G69" s="56">
        <f>VLOOKUP(A69,'import Düzce'!A:P,7,0)</f>
        <v>0</v>
      </c>
      <c r="H69" s="56">
        <f>VLOOKUP(A69,'import Düzce'!A:P,8,0)</f>
        <v>17</v>
      </c>
      <c r="I69" s="56">
        <f>VLOOKUP(A69,'import Düzce'!A:P,9,0)</f>
        <v>17</v>
      </c>
      <c r="J69" s="216">
        <f>VLOOKUP(A69,'import Düzce'!A:P,10,0)</f>
        <v>0</v>
      </c>
      <c r="K69" s="56" t="s">
        <v>8312</v>
      </c>
      <c r="L69" s="56">
        <v>3.805260102E9</v>
      </c>
      <c r="M69" s="56" t="s">
        <v>1350</v>
      </c>
      <c r="N69" s="56" t="s">
        <v>8313</v>
      </c>
      <c r="O69" s="56" t="s">
        <v>8314</v>
      </c>
      <c r="P69" s="217" t="str">
        <f>VLOOKUP(A69,'import Düzce'!A:P,16,0)</f>
        <v>Geleneksel</v>
      </c>
      <c r="Q69" s="218" t="b">
        <v>0</v>
      </c>
      <c r="R69" s="218"/>
      <c r="S69" s="218"/>
      <c r="T69" s="218"/>
      <c r="U69" s="218"/>
      <c r="V69" s="220"/>
      <c r="W69" s="220"/>
      <c r="X69" s="218"/>
      <c r="Y69" s="218"/>
      <c r="Z69" s="220"/>
      <c r="AA69" s="218"/>
      <c r="AB69" s="221"/>
      <c r="AC69" s="218"/>
      <c r="AD69" s="221"/>
      <c r="AE69" s="218"/>
      <c r="AF69" s="218"/>
      <c r="AG69" s="218"/>
      <c r="AH69" s="218"/>
      <c r="AI69" s="218"/>
      <c r="AJ69" s="218"/>
      <c r="AK69" s="218"/>
      <c r="AL69" s="218"/>
      <c r="AM69" s="218"/>
    </row>
    <row r="70" ht="15.75" customHeight="1">
      <c r="A70" s="56" t="s">
        <v>7925</v>
      </c>
      <c r="B70" s="56" t="s">
        <v>7926</v>
      </c>
      <c r="C70" s="56" t="b">
        <f>VLOOKUP(A70,'import Düzce'!A:P,3,0)</f>
        <v>0</v>
      </c>
      <c r="D70" s="56" t="s">
        <v>1493</v>
      </c>
      <c r="E70" s="56">
        <f>VLOOKUP(A70,'import Düzce'!A:P,5,0)</f>
        <v>1297</v>
      </c>
      <c r="F70" s="56">
        <f>VLOOKUP(A70,'import Düzce'!A:P,6,0)</f>
        <v>0</v>
      </c>
      <c r="G70" s="56">
        <f>VLOOKUP(A70,'import Düzce'!A:P,7,0)</f>
        <v>11</v>
      </c>
      <c r="H70" s="56">
        <f>VLOOKUP(A70,'import Düzce'!A:P,8,0)</f>
        <v>8</v>
      </c>
      <c r="I70" s="56">
        <f>VLOOKUP(A70,'import Düzce'!A:P,9,0)</f>
        <v>19</v>
      </c>
      <c r="J70" s="216">
        <f>VLOOKUP(A70,'import Düzce'!A:P,10,0)</f>
        <v>0.58</v>
      </c>
      <c r="K70" s="56" t="s">
        <v>8315</v>
      </c>
      <c r="L70" s="56">
        <v>3.805260102E9</v>
      </c>
      <c r="M70" s="56" t="s">
        <v>1350</v>
      </c>
      <c r="N70" s="56" t="s">
        <v>8313</v>
      </c>
      <c r="O70" s="56" t="s">
        <v>7929</v>
      </c>
      <c r="P70" s="217" t="str">
        <f>VLOOKUP(A70,'import Düzce'!A:P,16,0)</f>
        <v>Geleneksel</v>
      </c>
      <c r="Q70" s="218" t="b">
        <v>0</v>
      </c>
      <c r="R70" s="218" t="s">
        <v>38</v>
      </c>
      <c r="S70" s="218" t="s">
        <v>167</v>
      </c>
      <c r="T70" s="207" t="s">
        <v>7805</v>
      </c>
      <c r="U70" s="218"/>
      <c r="V70" s="220">
        <v>44501.0</v>
      </c>
      <c r="W70" s="220">
        <v>44502.0</v>
      </c>
      <c r="X70" s="218"/>
      <c r="Y70" s="218" t="s">
        <v>1353</v>
      </c>
      <c r="Z70" s="220">
        <v>44501.0</v>
      </c>
      <c r="AA70" s="218"/>
      <c r="AB70" s="221"/>
      <c r="AC70" s="218"/>
      <c r="AD70" s="221"/>
      <c r="AE70" s="218"/>
      <c r="AF70" s="218"/>
      <c r="AG70" s="218"/>
      <c r="AH70" s="218"/>
      <c r="AI70" s="218" t="s">
        <v>167</v>
      </c>
      <c r="AJ70" s="218"/>
      <c r="AK70" s="218"/>
      <c r="AL70" s="218"/>
      <c r="AM70" s="218"/>
    </row>
    <row r="71" ht="15.75" customHeight="1">
      <c r="A71" s="56" t="s">
        <v>8316</v>
      </c>
      <c r="B71" s="56" t="s">
        <v>8317</v>
      </c>
      <c r="C71" s="56" t="b">
        <f>VLOOKUP(A71,'import Düzce'!A:P,3,0)</f>
        <v>1</v>
      </c>
      <c r="D71" s="56" t="s">
        <v>1378</v>
      </c>
      <c r="E71" s="56">
        <f>VLOOKUP(A71,'import Düzce'!A:P,5,0)</f>
        <v>0</v>
      </c>
      <c r="F71" s="56">
        <f>VLOOKUP(A71,'import Düzce'!A:P,6,0)</f>
        <v>0</v>
      </c>
      <c r="G71" s="56">
        <f>VLOOKUP(A71,'import Düzce'!A:P,7,0)</f>
        <v>0</v>
      </c>
      <c r="H71" s="56">
        <f>VLOOKUP(A71,'import Düzce'!A:P,8,0)</f>
        <v>33</v>
      </c>
      <c r="I71" s="56">
        <f>VLOOKUP(A71,'import Düzce'!A:P,9,0)</f>
        <v>33</v>
      </c>
      <c r="J71" s="216">
        <f>VLOOKUP(A71,'import Düzce'!A:P,10,0)</f>
        <v>0</v>
      </c>
      <c r="K71" s="56" t="s">
        <v>8318</v>
      </c>
      <c r="L71" s="56">
        <v>3.805021819E9</v>
      </c>
      <c r="M71" s="56" t="s">
        <v>1350</v>
      </c>
      <c r="N71" s="56" t="s">
        <v>8092</v>
      </c>
      <c r="O71" s="56" t="s">
        <v>8319</v>
      </c>
      <c r="P71" s="217" t="str">
        <f>VLOOKUP(A71,'import Düzce'!A:P,16,0)</f>
        <v>Geleneksel</v>
      </c>
      <c r="Q71" s="218" t="b">
        <v>0</v>
      </c>
      <c r="R71" s="218"/>
      <c r="S71" s="218"/>
      <c r="T71" s="218"/>
      <c r="U71" s="218"/>
      <c r="V71" s="220"/>
      <c r="W71" s="220"/>
      <c r="X71" s="218"/>
      <c r="Y71" s="218"/>
      <c r="Z71" s="220"/>
      <c r="AA71" s="218"/>
      <c r="AB71" s="221"/>
      <c r="AC71" s="218"/>
      <c r="AD71" s="221"/>
      <c r="AE71" s="218"/>
      <c r="AF71" s="218"/>
      <c r="AG71" s="218"/>
      <c r="AH71" s="218"/>
      <c r="AI71" s="218"/>
      <c r="AJ71" s="218"/>
      <c r="AK71" s="218"/>
      <c r="AL71" s="218"/>
      <c r="AM71" s="218"/>
    </row>
    <row r="72" ht="15.75" customHeight="1">
      <c r="A72" s="56" t="s">
        <v>8320</v>
      </c>
      <c r="B72" s="56" t="s">
        <v>8321</v>
      </c>
      <c r="C72" s="56" t="b">
        <f>VLOOKUP(A72,'import Düzce'!A:P,3,0)</f>
        <v>1</v>
      </c>
      <c r="D72" s="56" t="s">
        <v>1385</v>
      </c>
      <c r="E72" s="56">
        <f>VLOOKUP(A72,'import Düzce'!A:P,5,0)</f>
        <v>0</v>
      </c>
      <c r="F72" s="56">
        <f>VLOOKUP(A72,'import Düzce'!A:P,6,0)</f>
        <v>0</v>
      </c>
      <c r="G72" s="56">
        <f>VLOOKUP(A72,'import Düzce'!A:P,7,0)</f>
        <v>0</v>
      </c>
      <c r="H72" s="56">
        <f>VLOOKUP(A72,'import Düzce'!A:P,8,0)</f>
        <v>22</v>
      </c>
      <c r="I72" s="56">
        <f>VLOOKUP(A72,'import Düzce'!A:P,9,0)</f>
        <v>22</v>
      </c>
      <c r="J72" s="216">
        <f>VLOOKUP(A72,'import Düzce'!A:P,10,0)</f>
        <v>0</v>
      </c>
      <c r="K72" s="56" t="s">
        <v>8322</v>
      </c>
      <c r="L72" s="56">
        <v>3.804113935E9</v>
      </c>
      <c r="M72" s="56" t="s">
        <v>1350</v>
      </c>
      <c r="N72" s="56" t="s">
        <v>3764</v>
      </c>
      <c r="O72" s="56" t="s">
        <v>8323</v>
      </c>
      <c r="P72" s="217" t="str">
        <f>VLOOKUP(A72,'import Düzce'!A:P,16,0)</f>
        <v>Geleneksel</v>
      </c>
      <c r="Q72" s="218" t="b">
        <v>0</v>
      </c>
      <c r="R72" s="218"/>
      <c r="S72" s="218"/>
      <c r="T72" s="218"/>
      <c r="U72" s="218"/>
      <c r="V72" s="220"/>
      <c r="W72" s="220"/>
      <c r="X72" s="218"/>
      <c r="Y72" s="218"/>
      <c r="Z72" s="220"/>
      <c r="AA72" s="218"/>
      <c r="AB72" s="221"/>
      <c r="AC72" s="218"/>
      <c r="AD72" s="221"/>
      <c r="AE72" s="218"/>
      <c r="AF72" s="218"/>
      <c r="AG72" s="218"/>
      <c r="AH72" s="218"/>
      <c r="AI72" s="218"/>
      <c r="AJ72" s="218"/>
      <c r="AK72" s="218"/>
      <c r="AL72" s="218"/>
      <c r="AM72" s="218"/>
    </row>
    <row r="73" ht="15.75" customHeight="1">
      <c r="A73" s="56" t="s">
        <v>8324</v>
      </c>
      <c r="B73" s="56" t="s">
        <v>8325</v>
      </c>
      <c r="C73" s="56" t="b">
        <f>VLOOKUP(A73,'import Düzce'!A:P,3,0)</f>
        <v>1</v>
      </c>
      <c r="D73" s="56" t="s">
        <v>1385</v>
      </c>
      <c r="E73" s="56">
        <f>VLOOKUP(A73,'import Düzce'!A:P,5,0)</f>
        <v>384</v>
      </c>
      <c r="F73" s="56">
        <f>VLOOKUP(A73,'import Düzce'!A:P,6,0)</f>
        <v>23</v>
      </c>
      <c r="G73" s="56">
        <f>VLOOKUP(A73,'import Düzce'!A:P,7,0)</f>
        <v>0</v>
      </c>
      <c r="H73" s="56">
        <f>VLOOKUP(A73,'import Düzce'!A:P,8,0)</f>
        <v>14</v>
      </c>
      <c r="I73" s="56">
        <f>VLOOKUP(A73,'import Düzce'!A:P,9,0)</f>
        <v>14</v>
      </c>
      <c r="J73" s="216">
        <f>VLOOKUP(A73,'import Düzce'!A:P,10,0)</f>
        <v>0</v>
      </c>
      <c r="K73" s="56" t="s">
        <v>8326</v>
      </c>
      <c r="L73" s="56">
        <v>3.804113138E9</v>
      </c>
      <c r="M73" s="56" t="s">
        <v>1350</v>
      </c>
      <c r="N73" s="56" t="s">
        <v>1945</v>
      </c>
      <c r="O73" s="56" t="s">
        <v>8327</v>
      </c>
      <c r="P73" s="217" t="str">
        <f>VLOOKUP(A73,'import Düzce'!A:P,16,0)</f>
        <v>Geleneksel</v>
      </c>
      <c r="Q73" s="218" t="b">
        <v>0</v>
      </c>
      <c r="R73" s="218"/>
      <c r="S73" s="218"/>
      <c r="T73" s="218"/>
      <c r="U73" s="218"/>
      <c r="V73" s="220"/>
      <c r="W73" s="220"/>
      <c r="X73" s="218"/>
      <c r="Y73" s="218"/>
      <c r="Z73" s="220"/>
      <c r="AA73" s="218"/>
      <c r="AB73" s="221"/>
      <c r="AC73" s="218"/>
      <c r="AD73" s="221"/>
      <c r="AE73" s="218"/>
      <c r="AF73" s="218"/>
      <c r="AG73" s="218"/>
      <c r="AH73" s="218"/>
      <c r="AI73" s="218"/>
      <c r="AJ73" s="218"/>
      <c r="AK73" s="218"/>
      <c r="AL73" s="218"/>
      <c r="AM73" s="218"/>
    </row>
    <row r="74" ht="15.75" customHeight="1">
      <c r="A74" s="56" t="s">
        <v>7987</v>
      </c>
      <c r="B74" s="56" t="s">
        <v>7988</v>
      </c>
      <c r="C74" s="56" t="b">
        <f>VLOOKUP(A74,'import Düzce'!A:P,3,0)</f>
        <v>1</v>
      </c>
      <c r="D74" s="56" t="s">
        <v>1385</v>
      </c>
      <c r="E74" s="56">
        <f>VLOOKUP(A74,'import Düzce'!A:P,5,0)</f>
        <v>157</v>
      </c>
      <c r="F74" s="56">
        <f>VLOOKUP(A74,'import Düzce'!A:P,6,0)</f>
        <v>28</v>
      </c>
      <c r="G74" s="56">
        <f>VLOOKUP(A74,'import Düzce'!A:P,7,0)</f>
        <v>3</v>
      </c>
      <c r="H74" s="56">
        <f>VLOOKUP(A74,'import Düzce'!A:P,8,0)</f>
        <v>2</v>
      </c>
      <c r="I74" s="56">
        <f>VLOOKUP(A74,'import Düzce'!A:P,9,0)</f>
        <v>5</v>
      </c>
      <c r="J74" s="216">
        <f>VLOOKUP(A74,'import Düzce'!A:P,10,0)</f>
        <v>0.6</v>
      </c>
      <c r="K74" s="56" t="s">
        <v>8328</v>
      </c>
      <c r="L74" s="56">
        <v>3.80523798E9</v>
      </c>
      <c r="M74" s="56" t="s">
        <v>1350</v>
      </c>
      <c r="N74" s="56" t="s">
        <v>7490</v>
      </c>
      <c r="O74" s="56" t="s">
        <v>7990</v>
      </c>
      <c r="P74" s="217" t="str">
        <f>VLOOKUP(A74,'import Düzce'!A:P,16,0)</f>
        <v>Geleneksel</v>
      </c>
      <c r="Q74" s="218" t="b">
        <v>0</v>
      </c>
      <c r="R74" s="218" t="s">
        <v>38</v>
      </c>
      <c r="S74" s="218" t="s">
        <v>66</v>
      </c>
      <c r="T74" s="207" t="s">
        <v>7805</v>
      </c>
      <c r="U74" s="218">
        <v>5.416528481E9</v>
      </c>
      <c r="V74" s="220">
        <v>44506.0</v>
      </c>
      <c r="W74" s="220">
        <v>44509.0</v>
      </c>
      <c r="X74" s="218"/>
      <c r="Y74" s="218" t="s">
        <v>43</v>
      </c>
      <c r="Z74" s="220">
        <v>44488.0</v>
      </c>
      <c r="AA74" s="218" t="s">
        <v>1353</v>
      </c>
      <c r="AB74" s="221">
        <v>44506.0</v>
      </c>
      <c r="AC74" s="218"/>
      <c r="AD74" s="221"/>
      <c r="AE74" s="218"/>
      <c r="AF74" s="218"/>
      <c r="AG74" s="218"/>
      <c r="AH74" s="218"/>
      <c r="AI74" s="218" t="s">
        <v>4907</v>
      </c>
      <c r="AJ74" s="218" t="s">
        <v>66</v>
      </c>
      <c r="AK74" s="218"/>
      <c r="AL74" s="218"/>
      <c r="AM74" s="218"/>
    </row>
    <row r="75" ht="15.75" customHeight="1">
      <c r="A75" s="56" t="s">
        <v>8329</v>
      </c>
      <c r="B75" s="56" t="s">
        <v>8330</v>
      </c>
      <c r="C75" s="56" t="b">
        <f>VLOOKUP(A75,'import Düzce'!A:P,3,0)</f>
        <v>1</v>
      </c>
      <c r="D75" s="56" t="s">
        <v>1385</v>
      </c>
      <c r="E75" s="56">
        <f>VLOOKUP(A75,'import Düzce'!A:P,5,0)</f>
        <v>6</v>
      </c>
      <c r="F75" s="56">
        <f>VLOOKUP(A75,'import Düzce'!A:P,6,0)</f>
        <v>0</v>
      </c>
      <c r="G75" s="56">
        <f>VLOOKUP(A75,'import Düzce'!A:P,7,0)</f>
        <v>0</v>
      </c>
      <c r="H75" s="56">
        <f>VLOOKUP(A75,'import Düzce'!A:P,8,0)</f>
        <v>23</v>
      </c>
      <c r="I75" s="56">
        <f>VLOOKUP(A75,'import Düzce'!A:P,9,0)</f>
        <v>23</v>
      </c>
      <c r="J75" s="216">
        <f>VLOOKUP(A75,'import Düzce'!A:P,10,0)</f>
        <v>0</v>
      </c>
      <c r="K75" s="56" t="s">
        <v>8331</v>
      </c>
      <c r="L75" s="56">
        <v>5.436698501E9</v>
      </c>
      <c r="M75" s="56" t="s">
        <v>1350</v>
      </c>
      <c r="N75" s="56" t="s">
        <v>1718</v>
      </c>
      <c r="O75" s="56" t="s">
        <v>8332</v>
      </c>
      <c r="P75" s="217" t="str">
        <f>VLOOKUP(A75,'import Düzce'!A:P,16,0)</f>
        <v>Geleneksel</v>
      </c>
      <c r="Q75" s="218" t="b">
        <v>0</v>
      </c>
      <c r="R75" s="218"/>
      <c r="S75" s="218"/>
      <c r="T75" s="218"/>
      <c r="U75" s="218" t="s">
        <v>8333</v>
      </c>
      <c r="V75" s="220"/>
      <c r="W75" s="220"/>
      <c r="X75" s="218"/>
      <c r="Y75" s="218" t="s">
        <v>1506</v>
      </c>
      <c r="Z75" s="220">
        <v>44505.0</v>
      </c>
      <c r="AA75" s="218"/>
      <c r="AB75" s="221"/>
      <c r="AC75" s="218"/>
      <c r="AD75" s="221"/>
      <c r="AE75" s="218"/>
      <c r="AF75" s="218"/>
      <c r="AG75" s="218"/>
      <c r="AH75" s="218"/>
      <c r="AI75" s="218" t="s">
        <v>100</v>
      </c>
      <c r="AJ75" s="218"/>
      <c r="AK75" s="218"/>
      <c r="AL75" s="218"/>
      <c r="AM75" s="218"/>
    </row>
    <row r="76" ht="15.75" customHeight="1">
      <c r="A76" s="56" t="s">
        <v>8010</v>
      </c>
      <c r="B76" s="56" t="s">
        <v>8011</v>
      </c>
      <c r="C76" s="56" t="b">
        <f>VLOOKUP(A76,'import Düzce'!A:P,3,0)</f>
        <v>1</v>
      </c>
      <c r="D76" s="56" t="s">
        <v>1385</v>
      </c>
      <c r="E76" s="56">
        <f>VLOOKUP(A76,'import Düzce'!A:P,5,0)</f>
        <v>182</v>
      </c>
      <c r="F76" s="56">
        <f>VLOOKUP(A76,'import Düzce'!A:P,6,0)</f>
        <v>18</v>
      </c>
      <c r="G76" s="56">
        <f>VLOOKUP(A76,'import Düzce'!A:P,7,0)</f>
        <v>0</v>
      </c>
      <c r="H76" s="56">
        <f>VLOOKUP(A76,'import Düzce'!A:P,8,0)</f>
        <v>13</v>
      </c>
      <c r="I76" s="56">
        <f>VLOOKUP(A76,'import Düzce'!A:P,9,0)</f>
        <v>13</v>
      </c>
      <c r="J76" s="216">
        <f>VLOOKUP(A76,'import Düzce'!A:P,10,0)</f>
        <v>0</v>
      </c>
      <c r="K76" s="56" t="s">
        <v>8334</v>
      </c>
      <c r="L76" s="56">
        <v>5.355731809E9</v>
      </c>
      <c r="M76" s="56" t="s">
        <v>1350</v>
      </c>
      <c r="N76" s="56" t="s">
        <v>8251</v>
      </c>
      <c r="O76" s="56" t="s">
        <v>8014</v>
      </c>
      <c r="P76" s="217" t="str">
        <f>VLOOKUP(A76,'import Düzce'!A:P,16,0)</f>
        <v>Geleneksel</v>
      </c>
      <c r="Q76" s="218" t="b">
        <v>0</v>
      </c>
      <c r="R76" s="218" t="s">
        <v>39</v>
      </c>
      <c r="S76" s="218" t="s">
        <v>66</v>
      </c>
      <c r="T76" s="207" t="s">
        <v>7805</v>
      </c>
      <c r="U76" s="218"/>
      <c r="V76" s="220">
        <v>44506.0</v>
      </c>
      <c r="W76" s="220">
        <v>44509.0</v>
      </c>
      <c r="X76" s="218"/>
      <c r="Y76" s="218" t="s">
        <v>1475</v>
      </c>
      <c r="Z76" s="220">
        <v>44503.0</v>
      </c>
      <c r="AA76" s="218" t="s">
        <v>1353</v>
      </c>
      <c r="AB76" s="221">
        <v>44506.0</v>
      </c>
      <c r="AC76" s="218"/>
      <c r="AD76" s="221"/>
      <c r="AE76" s="218"/>
      <c r="AF76" s="218"/>
      <c r="AG76" s="218"/>
      <c r="AH76" s="218"/>
      <c r="AI76" s="218" t="s">
        <v>73</v>
      </c>
      <c r="AJ76" s="218" t="s">
        <v>66</v>
      </c>
      <c r="AK76" s="218"/>
      <c r="AL76" s="218"/>
      <c r="AM76" s="218"/>
    </row>
    <row r="77" ht="15.75" customHeight="1">
      <c r="A77" s="56" t="s">
        <v>8335</v>
      </c>
      <c r="B77" s="56" t="s">
        <v>8336</v>
      </c>
      <c r="C77" s="56" t="b">
        <f>VLOOKUP(A77,'import Düzce'!A:P,3,0)</f>
        <v>1</v>
      </c>
      <c r="D77" s="56" t="s">
        <v>1348</v>
      </c>
      <c r="E77" s="56">
        <f>VLOOKUP(A77,'import Düzce'!A:P,5,0)</f>
        <v>1652</v>
      </c>
      <c r="F77" s="56">
        <f>VLOOKUP(A77,'import Düzce'!A:P,6,0)</f>
        <v>71</v>
      </c>
      <c r="G77" s="56">
        <f>VLOOKUP(A77,'import Düzce'!A:P,7,0)</f>
        <v>0</v>
      </c>
      <c r="H77" s="56">
        <f>VLOOKUP(A77,'import Düzce'!A:P,8,0)</f>
        <v>27</v>
      </c>
      <c r="I77" s="56">
        <f>VLOOKUP(A77,'import Düzce'!A:P,9,0)</f>
        <v>27</v>
      </c>
      <c r="J77" s="216">
        <f>VLOOKUP(A77,'import Düzce'!A:P,10,0)</f>
        <v>0</v>
      </c>
      <c r="K77" s="56" t="s">
        <v>8337</v>
      </c>
      <c r="L77" s="56">
        <v>5.388636181E9</v>
      </c>
      <c r="M77" s="56" t="s">
        <v>1350</v>
      </c>
      <c r="N77" s="56" t="s">
        <v>1718</v>
      </c>
      <c r="O77" s="56" t="s">
        <v>8338</v>
      </c>
      <c r="P77" s="217" t="str">
        <f>VLOOKUP(A77,'import Düzce'!A:P,16,0)</f>
        <v>Geleneksel</v>
      </c>
      <c r="Q77" s="218" t="b">
        <v>0</v>
      </c>
      <c r="R77" s="218" t="s">
        <v>29</v>
      </c>
      <c r="S77" s="218"/>
      <c r="T77" s="224"/>
      <c r="U77" s="246" t="s">
        <v>8339</v>
      </c>
      <c r="V77" s="220"/>
      <c r="W77" s="220"/>
      <c r="X77" s="218"/>
      <c r="Y77" s="218" t="s">
        <v>1353</v>
      </c>
      <c r="Z77" s="220">
        <v>44484.0</v>
      </c>
      <c r="AA77" s="218"/>
      <c r="AB77" s="221"/>
      <c r="AC77" s="218"/>
      <c r="AD77" s="221"/>
      <c r="AE77" s="218"/>
      <c r="AF77" s="218"/>
      <c r="AG77" s="218"/>
      <c r="AH77" s="218"/>
      <c r="AI77" s="218" t="s">
        <v>416</v>
      </c>
      <c r="AJ77" s="218"/>
      <c r="AK77" s="218"/>
      <c r="AL77" s="218"/>
      <c r="AM77" s="218"/>
    </row>
    <row r="78" ht="15.75" customHeight="1">
      <c r="A78" s="56" t="s">
        <v>8340</v>
      </c>
      <c r="B78" s="56" t="s">
        <v>8341</v>
      </c>
      <c r="C78" s="56" t="b">
        <f>VLOOKUP(A78,'import Düzce'!A:P,3,0)</f>
        <v>1</v>
      </c>
      <c r="D78" s="56" t="s">
        <v>1370</v>
      </c>
      <c r="E78" s="56">
        <f>VLOOKUP(A78,'import Düzce'!A:P,5,0)</f>
        <v>2836</v>
      </c>
      <c r="F78" s="56">
        <f>VLOOKUP(A78,'import Düzce'!A:P,6,0)</f>
        <v>246</v>
      </c>
      <c r="G78" s="56">
        <f>VLOOKUP(A78,'import Düzce'!A:P,7,0)</f>
        <v>0</v>
      </c>
      <c r="H78" s="56">
        <f>VLOOKUP(A78,'import Düzce'!A:P,8,0)</f>
        <v>57</v>
      </c>
      <c r="I78" s="56">
        <f>VLOOKUP(A78,'import Düzce'!A:P,9,0)</f>
        <v>57</v>
      </c>
      <c r="J78" s="216">
        <f>VLOOKUP(A78,'import Düzce'!A:P,10,0)</f>
        <v>0</v>
      </c>
      <c r="K78" s="56" t="s">
        <v>8342</v>
      </c>
      <c r="L78" s="56">
        <v>3.805122434E9</v>
      </c>
      <c r="M78" s="56" t="s">
        <v>1350</v>
      </c>
      <c r="N78" s="56" t="s">
        <v>7490</v>
      </c>
      <c r="O78" s="56" t="s">
        <v>7971</v>
      </c>
      <c r="P78" s="217" t="str">
        <f>VLOOKUP(A78,'import Düzce'!A:P,16,0)</f>
        <v>Geleneksel</v>
      </c>
      <c r="Q78" s="218" t="b">
        <v>1</v>
      </c>
      <c r="R78" s="218"/>
      <c r="S78" s="218"/>
      <c r="T78" s="218"/>
      <c r="U78" s="218" t="s">
        <v>8343</v>
      </c>
      <c r="V78" s="220"/>
      <c r="W78" s="220"/>
      <c r="X78" s="218"/>
      <c r="Y78" s="218" t="s">
        <v>43</v>
      </c>
      <c r="Z78" s="220">
        <v>44484.0</v>
      </c>
      <c r="AA78" s="218" t="s">
        <v>1353</v>
      </c>
      <c r="AB78" s="221">
        <v>44488.0</v>
      </c>
      <c r="AC78" s="218"/>
      <c r="AD78" s="221"/>
      <c r="AE78" s="218"/>
      <c r="AF78" s="218"/>
      <c r="AG78" s="218"/>
      <c r="AH78" s="218"/>
      <c r="AI78" s="218" t="s">
        <v>416</v>
      </c>
      <c r="AJ78" s="218" t="s">
        <v>4907</v>
      </c>
      <c r="AK78" s="218"/>
      <c r="AL78" s="218"/>
      <c r="AM78" s="218"/>
    </row>
    <row r="79" ht="15.75" customHeight="1">
      <c r="A79" s="56" t="s">
        <v>7858</v>
      </c>
      <c r="B79" s="56" t="s">
        <v>7859</v>
      </c>
      <c r="C79" s="56" t="b">
        <f>VLOOKUP(A79,'import Düzce'!A:P,3,0)</f>
        <v>1</v>
      </c>
      <c r="D79" s="56" t="s">
        <v>1507</v>
      </c>
      <c r="E79" s="56">
        <f>VLOOKUP(A79,'import Düzce'!A:P,5,0)</f>
        <v>304</v>
      </c>
      <c r="F79" s="56">
        <f>VLOOKUP(A79,'import Düzce'!A:P,6,0)</f>
        <v>11</v>
      </c>
      <c r="G79" s="56">
        <f>VLOOKUP(A79,'import Düzce'!A:P,7,0)</f>
        <v>22</v>
      </c>
      <c r="H79" s="56">
        <f>VLOOKUP(A79,'import Düzce'!A:P,8,0)</f>
        <v>4</v>
      </c>
      <c r="I79" s="56">
        <f>VLOOKUP(A79,'import Düzce'!A:P,9,0)</f>
        <v>26</v>
      </c>
      <c r="J79" s="216">
        <f>VLOOKUP(A79,'import Düzce'!A:P,10,0)</f>
        <v>0.85</v>
      </c>
      <c r="K79" s="56" t="s">
        <v>8344</v>
      </c>
      <c r="L79" s="56">
        <v>3.805235233E9</v>
      </c>
      <c r="M79" s="56" t="s">
        <v>1350</v>
      </c>
      <c r="N79" s="56" t="s">
        <v>7490</v>
      </c>
      <c r="O79" s="56" t="s">
        <v>7861</v>
      </c>
      <c r="P79" s="217" t="str">
        <f>VLOOKUP(A79,'import Düzce'!A:P,16,0)</f>
        <v>Geleneksel</v>
      </c>
      <c r="Q79" s="218" t="b">
        <v>0</v>
      </c>
      <c r="R79" s="218" t="s">
        <v>38</v>
      </c>
      <c r="S79" s="218" t="s">
        <v>4907</v>
      </c>
      <c r="T79" s="1" t="s">
        <v>7805</v>
      </c>
      <c r="U79" s="218"/>
      <c r="V79" s="220">
        <v>44488.0</v>
      </c>
      <c r="W79" s="220">
        <v>44489.0</v>
      </c>
      <c r="X79" s="218"/>
      <c r="Y79" s="218" t="s">
        <v>1353</v>
      </c>
      <c r="Z79" s="220">
        <v>44488.0</v>
      </c>
      <c r="AA79" s="218"/>
      <c r="AB79" s="221"/>
      <c r="AC79" s="218"/>
      <c r="AD79" s="221"/>
      <c r="AE79" s="218"/>
      <c r="AF79" s="218"/>
      <c r="AG79" s="218"/>
      <c r="AH79" s="218"/>
      <c r="AI79" s="218" t="s">
        <v>4907</v>
      </c>
      <c r="AJ79" s="218"/>
      <c r="AK79" s="218"/>
      <c r="AL79" s="218"/>
      <c r="AM79" s="218"/>
    </row>
    <row r="80" ht="15.75" customHeight="1">
      <c r="A80" s="56" t="s">
        <v>8345</v>
      </c>
      <c r="B80" s="56" t="s">
        <v>8346</v>
      </c>
      <c r="C80" s="56" t="b">
        <f>VLOOKUP(A80,'import Düzce'!A:P,3,0)</f>
        <v>1</v>
      </c>
      <c r="D80" s="56" t="s">
        <v>1385</v>
      </c>
      <c r="E80" s="56">
        <f>VLOOKUP(A80,'import Düzce'!A:P,5,0)</f>
        <v>295</v>
      </c>
      <c r="F80" s="56">
        <f>VLOOKUP(A80,'import Düzce'!A:P,6,0)</f>
        <v>260</v>
      </c>
      <c r="G80" s="56">
        <f>VLOOKUP(A80,'import Düzce'!A:P,7,0)</f>
        <v>0</v>
      </c>
      <c r="H80" s="56">
        <f>VLOOKUP(A80,'import Düzce'!A:P,8,0)</f>
        <v>22</v>
      </c>
      <c r="I80" s="56">
        <f>VLOOKUP(A80,'import Düzce'!A:P,9,0)</f>
        <v>22</v>
      </c>
      <c r="J80" s="216">
        <f>VLOOKUP(A80,'import Düzce'!A:P,10,0)</f>
        <v>0</v>
      </c>
      <c r="K80" s="56" t="s">
        <v>8347</v>
      </c>
      <c r="L80" s="56">
        <v>3.805024848E9</v>
      </c>
      <c r="M80" s="56" t="s">
        <v>1350</v>
      </c>
      <c r="N80" s="56" t="s">
        <v>8092</v>
      </c>
      <c r="O80" s="56" t="s">
        <v>8348</v>
      </c>
      <c r="P80" s="217" t="str">
        <f>VLOOKUP(A80,'import Düzce'!A:P,16,0)</f>
        <v>Geleneksel</v>
      </c>
      <c r="Q80" s="218" t="b">
        <v>0</v>
      </c>
      <c r="R80" s="218"/>
      <c r="S80" s="218"/>
      <c r="T80" s="218"/>
      <c r="U80" s="218"/>
      <c r="V80" s="220"/>
      <c r="W80" s="220"/>
      <c r="X80" s="218"/>
      <c r="Y80" s="218"/>
      <c r="Z80" s="220"/>
      <c r="AA80" s="218"/>
      <c r="AB80" s="221"/>
      <c r="AC80" s="218"/>
      <c r="AD80" s="221"/>
      <c r="AE80" s="218"/>
      <c r="AF80" s="218"/>
      <c r="AG80" s="218"/>
      <c r="AH80" s="218"/>
      <c r="AI80" s="218"/>
      <c r="AJ80" s="218"/>
      <c r="AK80" s="218"/>
      <c r="AL80" s="218"/>
      <c r="AM80" s="218"/>
    </row>
    <row r="81" ht="15.75" customHeight="1">
      <c r="A81" s="56" t="s">
        <v>8349</v>
      </c>
      <c r="B81" s="56" t="s">
        <v>8350</v>
      </c>
      <c r="C81" s="56" t="b">
        <f>VLOOKUP(A81,'import Düzce'!A:P,3,0)</f>
        <v>1</v>
      </c>
      <c r="D81" s="56" t="s">
        <v>1597</v>
      </c>
      <c r="E81" s="56">
        <f>VLOOKUP(A81,'import Düzce'!A:P,5,0)</f>
        <v>372</v>
      </c>
      <c r="F81" s="56">
        <f>VLOOKUP(A81,'import Düzce'!A:P,6,0)</f>
        <v>2</v>
      </c>
      <c r="G81" s="56">
        <f>VLOOKUP(A81,'import Düzce'!A:P,7,0)</f>
        <v>0</v>
      </c>
      <c r="H81" s="56">
        <f>VLOOKUP(A81,'import Düzce'!A:P,8,0)</f>
        <v>28</v>
      </c>
      <c r="I81" s="56">
        <f>VLOOKUP(A81,'import Düzce'!A:P,9,0)</f>
        <v>28</v>
      </c>
      <c r="J81" s="216">
        <f>VLOOKUP(A81,'import Düzce'!A:P,10,0)</f>
        <v>0</v>
      </c>
      <c r="K81" s="56" t="s">
        <v>8351</v>
      </c>
      <c r="L81" s="56">
        <v>3.805240439E9</v>
      </c>
      <c r="M81" s="56" t="s">
        <v>1350</v>
      </c>
      <c r="N81" s="56" t="s">
        <v>2520</v>
      </c>
      <c r="O81" s="56" t="s">
        <v>8352</v>
      </c>
      <c r="P81" s="217" t="str">
        <f>VLOOKUP(A81,'import Düzce'!A:P,16,0)</f>
        <v>Geleneksel</v>
      </c>
      <c r="Q81" s="218" t="b">
        <v>0</v>
      </c>
      <c r="R81" s="218"/>
      <c r="S81" s="218"/>
      <c r="T81" s="218"/>
      <c r="U81" s="223" t="s">
        <v>8353</v>
      </c>
      <c r="V81" s="220"/>
      <c r="W81" s="220"/>
      <c r="X81" s="218"/>
      <c r="Y81" s="218" t="s">
        <v>1506</v>
      </c>
      <c r="Z81" s="220">
        <v>44501.0</v>
      </c>
      <c r="AA81" s="218" t="s">
        <v>1353</v>
      </c>
      <c r="AB81" s="221">
        <v>44509.0</v>
      </c>
      <c r="AC81" s="218" t="s">
        <v>31</v>
      </c>
      <c r="AD81" s="221">
        <v>44529.0</v>
      </c>
      <c r="AE81" s="218"/>
      <c r="AF81" s="218"/>
      <c r="AG81" s="218"/>
      <c r="AH81" s="218"/>
      <c r="AI81" s="218" t="s">
        <v>167</v>
      </c>
      <c r="AJ81" s="218" t="s">
        <v>106</v>
      </c>
      <c r="AK81" s="218" t="s">
        <v>167</v>
      </c>
      <c r="AL81" s="218"/>
      <c r="AM81" s="218"/>
    </row>
    <row r="82" ht="15.75" customHeight="1">
      <c r="A82" s="56" t="s">
        <v>8005</v>
      </c>
      <c r="B82" s="56" t="s">
        <v>8006</v>
      </c>
      <c r="C82" s="56" t="b">
        <f>VLOOKUP(A82,'import Düzce'!A:P,3,0)</f>
        <v>1</v>
      </c>
      <c r="D82" s="56" t="s">
        <v>1356</v>
      </c>
      <c r="E82" s="56">
        <f>VLOOKUP(A82,'import Düzce'!A:P,5,0)</f>
        <v>1005</v>
      </c>
      <c r="F82" s="56">
        <f>VLOOKUP(A82,'import Düzce'!A:P,6,0)</f>
        <v>96</v>
      </c>
      <c r="G82" s="56">
        <f>VLOOKUP(A82,'import Düzce'!A:P,7,0)</f>
        <v>2</v>
      </c>
      <c r="H82" s="56">
        <f>VLOOKUP(A82,'import Düzce'!A:P,8,0)</f>
        <v>1</v>
      </c>
      <c r="I82" s="56">
        <f>VLOOKUP(A82,'import Düzce'!A:P,9,0)</f>
        <v>3</v>
      </c>
      <c r="J82" s="216">
        <f>VLOOKUP(A82,'import Düzce'!A:P,10,0)</f>
        <v>0.67</v>
      </c>
      <c r="K82" s="56" t="s">
        <v>8354</v>
      </c>
      <c r="L82" s="56">
        <v>3.807901275E9</v>
      </c>
      <c r="M82" s="56" t="s">
        <v>1350</v>
      </c>
      <c r="N82" s="56" t="s">
        <v>7490</v>
      </c>
      <c r="O82" s="56" t="s">
        <v>8008</v>
      </c>
      <c r="P82" s="217" t="str">
        <f>VLOOKUP(A82,'import Düzce'!A:P,16,0)</f>
        <v>Geleneksel</v>
      </c>
      <c r="Q82" s="218" t="b">
        <v>0</v>
      </c>
      <c r="R82" s="218" t="s">
        <v>38</v>
      </c>
      <c r="S82" s="218" t="s">
        <v>66</v>
      </c>
      <c r="T82" s="207" t="s">
        <v>7805</v>
      </c>
      <c r="U82" s="218" t="s">
        <v>8355</v>
      </c>
      <c r="V82" s="220">
        <v>44506.0</v>
      </c>
      <c r="W82" s="220">
        <v>44509.0</v>
      </c>
      <c r="X82" s="218"/>
      <c r="Y82" s="218" t="s">
        <v>1353</v>
      </c>
      <c r="Z82" s="220">
        <v>44506.0</v>
      </c>
      <c r="AA82" s="218"/>
      <c r="AB82" s="221"/>
      <c r="AC82" s="218"/>
      <c r="AD82" s="221"/>
      <c r="AE82" s="218"/>
      <c r="AF82" s="218"/>
      <c r="AG82" s="218"/>
      <c r="AH82" s="218"/>
      <c r="AI82" s="218" t="s">
        <v>66</v>
      </c>
      <c r="AJ82" s="218"/>
      <c r="AK82" s="218"/>
      <c r="AL82" s="218"/>
      <c r="AM82" s="218"/>
    </row>
    <row r="83" ht="15.75" customHeight="1">
      <c r="A83" s="56" t="s">
        <v>8356</v>
      </c>
      <c r="B83" s="56" t="s">
        <v>8357</v>
      </c>
      <c r="C83" s="56" t="b">
        <f>VLOOKUP(A83,'import Düzce'!A:P,3,0)</f>
        <v>1</v>
      </c>
      <c r="D83" s="56" t="s">
        <v>1385</v>
      </c>
      <c r="E83" s="56">
        <f>VLOOKUP(A83,'import Düzce'!A:P,5,0)</f>
        <v>337</v>
      </c>
      <c r="F83" s="56">
        <f>VLOOKUP(A83,'import Düzce'!A:P,6,0)</f>
        <v>12</v>
      </c>
      <c r="G83" s="56">
        <f>VLOOKUP(A83,'import Düzce'!A:P,7,0)</f>
        <v>0</v>
      </c>
      <c r="H83" s="56">
        <f>VLOOKUP(A83,'import Düzce'!A:P,8,0)</f>
        <v>13</v>
      </c>
      <c r="I83" s="56">
        <f>VLOOKUP(A83,'import Düzce'!A:P,9,0)</f>
        <v>13</v>
      </c>
      <c r="J83" s="216">
        <f>VLOOKUP(A83,'import Düzce'!A:P,10,0)</f>
        <v>0</v>
      </c>
      <c r="K83" s="56" t="s">
        <v>8358</v>
      </c>
      <c r="L83" s="56">
        <v>5.367269429E9</v>
      </c>
      <c r="M83" s="56" t="s">
        <v>1350</v>
      </c>
      <c r="N83" s="56" t="s">
        <v>8083</v>
      </c>
      <c r="O83" s="56" t="s">
        <v>8359</v>
      </c>
      <c r="P83" s="217" t="str">
        <f>VLOOKUP(A83,'import Düzce'!A:P,16,0)</f>
        <v>Geleneksel</v>
      </c>
      <c r="Q83" s="218" t="b">
        <v>1</v>
      </c>
      <c r="R83" s="218"/>
      <c r="S83" s="218"/>
      <c r="T83" s="218"/>
      <c r="U83" s="218" t="s">
        <v>8360</v>
      </c>
      <c r="V83" s="220"/>
      <c r="W83" s="220"/>
      <c r="X83" s="218"/>
      <c r="Y83" s="218" t="s">
        <v>1353</v>
      </c>
      <c r="Z83" s="220">
        <v>44491.0</v>
      </c>
      <c r="AA83" s="218"/>
      <c r="AB83" s="221"/>
      <c r="AC83" s="218"/>
      <c r="AD83" s="221"/>
      <c r="AE83" s="218"/>
      <c r="AF83" s="218"/>
      <c r="AG83" s="218"/>
      <c r="AH83" s="218"/>
      <c r="AI83" s="218" t="s">
        <v>4907</v>
      </c>
      <c r="AJ83" s="218"/>
      <c r="AK83" s="218"/>
      <c r="AL83" s="218"/>
      <c r="AM83" s="218"/>
    </row>
    <row r="84" ht="15.75" customHeight="1">
      <c r="A84" s="56" t="s">
        <v>7973</v>
      </c>
      <c r="B84" s="56" t="s">
        <v>7974</v>
      </c>
      <c r="C84" s="56" t="b">
        <f>VLOOKUP(A84,'import Düzce'!A:P,3,0)</f>
        <v>1</v>
      </c>
      <c r="D84" s="56" t="s">
        <v>1356</v>
      </c>
      <c r="E84" s="56">
        <f>VLOOKUP(A84,'import Düzce'!A:P,5,0)</f>
        <v>193</v>
      </c>
      <c r="F84" s="56">
        <f>VLOOKUP(A84,'import Düzce'!A:P,6,0)</f>
        <v>16</v>
      </c>
      <c r="G84" s="56">
        <f>VLOOKUP(A84,'import Düzce'!A:P,7,0)</f>
        <v>11</v>
      </c>
      <c r="H84" s="56">
        <f>VLOOKUP(A84,'import Düzce'!A:P,8,0)</f>
        <v>26</v>
      </c>
      <c r="I84" s="56">
        <f>VLOOKUP(A84,'import Düzce'!A:P,9,0)</f>
        <v>37</v>
      </c>
      <c r="J84" s="216">
        <f>VLOOKUP(A84,'import Düzce'!A:P,10,0)</f>
        <v>0.3</v>
      </c>
      <c r="K84" s="56" t="s">
        <v>8072</v>
      </c>
      <c r="L84" s="56">
        <v>5.435420881E9</v>
      </c>
      <c r="M84" s="56" t="s">
        <v>1350</v>
      </c>
      <c r="N84" s="56" t="s">
        <v>1718</v>
      </c>
      <c r="O84" s="56" t="s">
        <v>7976</v>
      </c>
      <c r="P84" s="217" t="str">
        <f>VLOOKUP(A84,'import Düzce'!A:P,16,0)</f>
        <v>Geleneksel</v>
      </c>
      <c r="Q84" s="218" t="b">
        <v>0</v>
      </c>
      <c r="R84" s="218" t="s">
        <v>38</v>
      </c>
      <c r="S84" s="218" t="s">
        <v>66</v>
      </c>
      <c r="T84" s="2" t="s">
        <v>7805</v>
      </c>
      <c r="U84" s="218"/>
      <c r="V84" s="220">
        <v>44505.0</v>
      </c>
      <c r="W84" s="220">
        <v>44508.0</v>
      </c>
      <c r="X84" s="218"/>
      <c r="Y84" s="218" t="s">
        <v>31</v>
      </c>
      <c r="Z84" s="220">
        <v>44505.0</v>
      </c>
      <c r="AA84" s="218" t="s">
        <v>1353</v>
      </c>
      <c r="AB84" s="221">
        <v>44505.0</v>
      </c>
      <c r="AC84" s="218"/>
      <c r="AD84" s="221"/>
      <c r="AE84" s="218"/>
      <c r="AF84" s="218"/>
      <c r="AG84" s="218"/>
      <c r="AH84" s="218"/>
      <c r="AI84" s="218" t="s">
        <v>100</v>
      </c>
      <c r="AJ84" s="218" t="s">
        <v>66</v>
      </c>
      <c r="AK84" s="218"/>
      <c r="AL84" s="218"/>
      <c r="AM84" s="218"/>
    </row>
    <row r="85" ht="15.75" customHeight="1">
      <c r="A85" s="56" t="s">
        <v>8361</v>
      </c>
      <c r="B85" s="56" t="s">
        <v>8362</v>
      </c>
      <c r="C85" s="56" t="b">
        <f>VLOOKUP(A85,'import Düzce'!A:P,3,0)</f>
        <v>1</v>
      </c>
      <c r="D85" s="56" t="s">
        <v>1950</v>
      </c>
      <c r="E85" s="56">
        <f>VLOOKUP(A85,'import Düzce'!A:P,5,0)</f>
        <v>217</v>
      </c>
      <c r="F85" s="56">
        <f>VLOOKUP(A85,'import Düzce'!A:P,6,0)</f>
        <v>32</v>
      </c>
      <c r="G85" s="56">
        <f>VLOOKUP(A85,'import Düzce'!A:P,7,0)</f>
        <v>0</v>
      </c>
      <c r="H85" s="56">
        <f>VLOOKUP(A85,'import Düzce'!A:P,8,0)</f>
        <v>139</v>
      </c>
      <c r="I85" s="56">
        <f>VLOOKUP(A85,'import Düzce'!A:P,9,0)</f>
        <v>139</v>
      </c>
      <c r="J85" s="216">
        <f>VLOOKUP(A85,'import Düzce'!A:P,10,0)</f>
        <v>0</v>
      </c>
      <c r="K85" s="56" t="s">
        <v>8363</v>
      </c>
      <c r="L85" s="56">
        <v>5.302121323E9</v>
      </c>
      <c r="M85" s="56" t="s">
        <v>1350</v>
      </c>
      <c r="N85" s="56" t="s">
        <v>7490</v>
      </c>
      <c r="O85" s="56" t="s">
        <v>8364</v>
      </c>
      <c r="P85" s="217" t="str">
        <f>VLOOKUP(A85,'import Düzce'!A:P,16,0)</f>
        <v>Geleneksel</v>
      </c>
      <c r="Q85" s="218" t="b">
        <v>0</v>
      </c>
      <c r="R85" s="218"/>
      <c r="S85" s="218"/>
      <c r="T85" s="218"/>
      <c r="U85" s="218"/>
      <c r="V85" s="220"/>
      <c r="W85" s="220"/>
      <c r="X85" s="218"/>
      <c r="Y85" s="218"/>
      <c r="Z85" s="220"/>
      <c r="AA85" s="218"/>
      <c r="AB85" s="221"/>
      <c r="AC85" s="218"/>
      <c r="AD85" s="221"/>
      <c r="AE85" s="218"/>
      <c r="AF85" s="218"/>
      <c r="AG85" s="218"/>
      <c r="AH85" s="218"/>
      <c r="AI85" s="218"/>
      <c r="AJ85" s="218"/>
      <c r="AK85" s="218"/>
      <c r="AL85" s="218"/>
      <c r="AM85" s="218"/>
    </row>
    <row r="86" ht="15.75" customHeight="1">
      <c r="A86" s="56" t="s">
        <v>7833</v>
      </c>
      <c r="B86" s="56" t="s">
        <v>7834</v>
      </c>
      <c r="C86" s="56" t="b">
        <f>VLOOKUP(A86,'import Düzce'!A:P,3,0)</f>
        <v>1</v>
      </c>
      <c r="D86" s="56" t="s">
        <v>1356</v>
      </c>
      <c r="E86" s="56">
        <f>VLOOKUP(A86,'import Düzce'!A:P,5,0)</f>
        <v>209</v>
      </c>
      <c r="F86" s="56">
        <f>VLOOKUP(A86,'import Düzce'!A:P,6,0)</f>
        <v>0</v>
      </c>
      <c r="G86" s="56">
        <f>VLOOKUP(A86,'import Düzce'!A:P,7,0)</f>
        <v>11</v>
      </c>
      <c r="H86" s="56">
        <f>VLOOKUP(A86,'import Düzce'!A:P,8,0)</f>
        <v>5</v>
      </c>
      <c r="I86" s="56">
        <f>VLOOKUP(A86,'import Düzce'!A:P,9,0)</f>
        <v>16</v>
      </c>
      <c r="J86" s="216">
        <f>VLOOKUP(A86,'import Düzce'!A:P,10,0)</f>
        <v>0.69</v>
      </c>
      <c r="K86" s="56" t="s">
        <v>8365</v>
      </c>
      <c r="L86" s="56">
        <v>5.377285473E9</v>
      </c>
      <c r="M86" s="56" t="s">
        <v>1350</v>
      </c>
      <c r="N86" s="56" t="s">
        <v>8086</v>
      </c>
      <c r="O86" s="56" t="s">
        <v>7836</v>
      </c>
      <c r="P86" s="217" t="str">
        <f>VLOOKUP(A86,'import Düzce'!A:P,16,0)</f>
        <v>Geleneksel</v>
      </c>
      <c r="Q86" s="218" t="b">
        <v>0</v>
      </c>
      <c r="R86" s="218" t="s">
        <v>38</v>
      </c>
      <c r="S86" s="218" t="s">
        <v>416</v>
      </c>
      <c r="T86" s="218"/>
      <c r="U86" s="218" t="s">
        <v>8366</v>
      </c>
      <c r="V86" s="220">
        <v>44487.0</v>
      </c>
      <c r="W86" s="220">
        <v>44488.0</v>
      </c>
      <c r="X86" s="218"/>
      <c r="Y86" s="218" t="s">
        <v>1353</v>
      </c>
      <c r="Z86" s="220">
        <v>44487.0</v>
      </c>
      <c r="AA86" s="218"/>
      <c r="AB86" s="221"/>
      <c r="AC86" s="218"/>
      <c r="AD86" s="221"/>
      <c r="AE86" s="218"/>
      <c r="AF86" s="218"/>
      <c r="AG86" s="218"/>
      <c r="AH86" s="218"/>
      <c r="AI86" s="218" t="s">
        <v>416</v>
      </c>
      <c r="AJ86" s="218"/>
      <c r="AK86" s="218"/>
      <c r="AL86" s="218"/>
      <c r="AM86" s="218"/>
    </row>
    <row r="87" ht="15.75" customHeight="1">
      <c r="A87" s="56" t="s">
        <v>8367</v>
      </c>
      <c r="B87" s="56" t="s">
        <v>8368</v>
      </c>
      <c r="C87" s="56" t="b">
        <f>VLOOKUP(A87,'import Düzce'!A:P,3,0)</f>
        <v>1</v>
      </c>
      <c r="D87" s="56" t="s">
        <v>1385</v>
      </c>
      <c r="E87" s="56">
        <f>VLOOKUP(A87,'import Düzce'!A:P,5,0)</f>
        <v>605</v>
      </c>
      <c r="F87" s="56">
        <f>VLOOKUP(A87,'import Düzce'!A:P,6,0)</f>
        <v>28</v>
      </c>
      <c r="G87" s="56">
        <f>VLOOKUP(A87,'import Düzce'!A:P,7,0)</f>
        <v>0</v>
      </c>
      <c r="H87" s="56">
        <f>VLOOKUP(A87,'import Düzce'!A:P,8,0)</f>
        <v>15</v>
      </c>
      <c r="I87" s="56">
        <f>VLOOKUP(A87,'import Düzce'!A:P,9,0)</f>
        <v>15</v>
      </c>
      <c r="J87" s="216">
        <f>VLOOKUP(A87,'import Düzce'!A:P,10,0)</f>
        <v>0</v>
      </c>
      <c r="K87" s="56" t="s">
        <v>8140</v>
      </c>
      <c r="L87" s="56">
        <v>5.161651305E9</v>
      </c>
      <c r="M87" s="56" t="s">
        <v>1350</v>
      </c>
      <c r="N87" s="56" t="s">
        <v>8086</v>
      </c>
      <c r="O87" s="56" t="s">
        <v>8141</v>
      </c>
      <c r="P87" s="217" t="str">
        <f>VLOOKUP(A87,'import Düzce'!A:P,16,0)</f>
        <v>Geleneksel</v>
      </c>
      <c r="Q87" s="218" t="b">
        <v>0</v>
      </c>
      <c r="R87" s="218" t="s">
        <v>29</v>
      </c>
      <c r="S87" s="218"/>
      <c r="T87" s="1"/>
      <c r="U87" s="218" t="s">
        <v>8142</v>
      </c>
      <c r="V87" s="220"/>
      <c r="W87" s="220"/>
      <c r="X87" s="218"/>
      <c r="Y87" s="218" t="s">
        <v>1353</v>
      </c>
      <c r="Z87" s="220">
        <v>44487.0</v>
      </c>
      <c r="AA87" s="218" t="s">
        <v>1353</v>
      </c>
      <c r="AB87" s="221">
        <v>44488.0</v>
      </c>
      <c r="AC87" s="218"/>
      <c r="AD87" s="221"/>
      <c r="AE87" s="218"/>
      <c r="AF87" s="218"/>
      <c r="AG87" s="218"/>
      <c r="AH87" s="218"/>
      <c r="AI87" s="218" t="s">
        <v>416</v>
      </c>
      <c r="AJ87" s="218" t="s">
        <v>4907</v>
      </c>
      <c r="AK87" s="218"/>
      <c r="AL87" s="218"/>
      <c r="AM87" s="218"/>
    </row>
    <row r="88" ht="15.75" customHeight="1">
      <c r="A88" s="56" t="s">
        <v>7849</v>
      </c>
      <c r="B88" s="56" t="s">
        <v>7850</v>
      </c>
      <c r="C88" s="56" t="b">
        <f>VLOOKUP(A88,'import Düzce'!A:P,3,0)</f>
        <v>1</v>
      </c>
      <c r="D88" s="56" t="s">
        <v>1385</v>
      </c>
      <c r="E88" s="56">
        <f>VLOOKUP(A88,'import Düzce'!A:P,5,0)</f>
        <v>481</v>
      </c>
      <c r="F88" s="56">
        <f>VLOOKUP(A88,'import Düzce'!A:P,6,0)</f>
        <v>17</v>
      </c>
      <c r="G88" s="56">
        <f>VLOOKUP(A88,'import Düzce'!A:P,7,0)</f>
        <v>9</v>
      </c>
      <c r="H88" s="56">
        <f>VLOOKUP(A88,'import Düzce'!A:P,8,0)</f>
        <v>15</v>
      </c>
      <c r="I88" s="56">
        <f>VLOOKUP(A88,'import Düzce'!A:P,9,0)</f>
        <v>24</v>
      </c>
      <c r="J88" s="216">
        <f>VLOOKUP(A88,'import Düzce'!A:P,10,0)</f>
        <v>0.38</v>
      </c>
      <c r="K88" s="56" t="s">
        <v>8369</v>
      </c>
      <c r="L88" s="56">
        <v>5.425922581E9</v>
      </c>
      <c r="M88" s="56" t="s">
        <v>1350</v>
      </c>
      <c r="N88" s="56" t="s">
        <v>7490</v>
      </c>
      <c r="O88" s="56" t="s">
        <v>7853</v>
      </c>
      <c r="P88" s="217" t="str">
        <f>VLOOKUP(A88,'import Düzce'!A:P,16,0)</f>
        <v>Geleneksel</v>
      </c>
      <c r="Q88" s="218" t="b">
        <v>0</v>
      </c>
      <c r="R88" s="218" t="s">
        <v>38</v>
      </c>
      <c r="S88" s="218" t="s">
        <v>4907</v>
      </c>
      <c r="T88" s="1" t="s">
        <v>7805</v>
      </c>
      <c r="U88" s="218"/>
      <c r="V88" s="220">
        <v>44488.0</v>
      </c>
      <c r="W88" s="220">
        <v>44489.0</v>
      </c>
      <c r="X88" s="218"/>
      <c r="Y88" s="218" t="s">
        <v>1353</v>
      </c>
      <c r="Z88" s="220">
        <v>44488.0</v>
      </c>
      <c r="AA88" s="218"/>
      <c r="AB88" s="221"/>
      <c r="AC88" s="218"/>
      <c r="AD88" s="221"/>
      <c r="AE88" s="218"/>
      <c r="AF88" s="218"/>
      <c r="AG88" s="218"/>
      <c r="AH88" s="218"/>
      <c r="AI88" s="218" t="s">
        <v>4907</v>
      </c>
      <c r="AJ88" s="218"/>
      <c r="AK88" s="218"/>
      <c r="AL88" s="218"/>
      <c r="AM88" s="218"/>
    </row>
    <row r="89" ht="15.75" customHeight="1">
      <c r="A89" s="56" t="s">
        <v>8370</v>
      </c>
      <c r="B89" s="56" t="s">
        <v>8371</v>
      </c>
      <c r="C89" s="56" t="b">
        <f>VLOOKUP(A89,'import Düzce'!A:P,3,0)</f>
        <v>1</v>
      </c>
      <c r="D89" s="56" t="s">
        <v>1356</v>
      </c>
      <c r="E89" s="56">
        <f>VLOOKUP(A89,'import Düzce'!A:P,5,0)</f>
        <v>18</v>
      </c>
      <c r="F89" s="56">
        <f>VLOOKUP(A89,'import Düzce'!A:P,6,0)</f>
        <v>14</v>
      </c>
      <c r="G89" s="56">
        <f>VLOOKUP(A89,'import Düzce'!A:P,7,0)</f>
        <v>0</v>
      </c>
      <c r="H89" s="56">
        <f>VLOOKUP(A89,'import Düzce'!A:P,8,0)</f>
        <v>113</v>
      </c>
      <c r="I89" s="56">
        <f>VLOOKUP(A89,'import Düzce'!A:P,9,0)</f>
        <v>113</v>
      </c>
      <c r="J89" s="216">
        <f>VLOOKUP(A89,'import Düzce'!A:P,10,0)</f>
        <v>0</v>
      </c>
      <c r="K89" s="56" t="s">
        <v>8372</v>
      </c>
      <c r="L89" s="56">
        <v>5.385770779E9</v>
      </c>
      <c r="M89" s="56" t="s">
        <v>1350</v>
      </c>
      <c r="N89" s="56" t="s">
        <v>8086</v>
      </c>
      <c r="O89" s="56" t="s">
        <v>8373</v>
      </c>
      <c r="P89" s="217" t="str">
        <f>VLOOKUP(A89,'import Düzce'!A:P,16,0)</f>
        <v>Geleneksel</v>
      </c>
      <c r="Q89" s="218" t="b">
        <v>0</v>
      </c>
      <c r="R89" s="218"/>
      <c r="S89" s="218"/>
      <c r="T89" s="218"/>
      <c r="U89" s="218"/>
      <c r="V89" s="220"/>
      <c r="W89" s="220"/>
      <c r="X89" s="218"/>
      <c r="Y89" s="218"/>
      <c r="Z89" s="220"/>
      <c r="AA89" s="218"/>
      <c r="AB89" s="221"/>
      <c r="AC89" s="218"/>
      <c r="AD89" s="221"/>
      <c r="AE89" s="218"/>
      <c r="AF89" s="218"/>
      <c r="AG89" s="218"/>
      <c r="AH89" s="218"/>
      <c r="AI89" s="218"/>
      <c r="AJ89" s="218"/>
      <c r="AK89" s="218"/>
      <c r="AL89" s="218"/>
      <c r="AM89" s="218"/>
    </row>
    <row r="90" ht="15.75" customHeight="1">
      <c r="A90" s="56" t="s">
        <v>7981</v>
      </c>
      <c r="B90" s="56" t="s">
        <v>7982</v>
      </c>
      <c r="C90" s="56" t="b">
        <f>VLOOKUP(A90,'import Düzce'!A:P,3,0)</f>
        <v>1</v>
      </c>
      <c r="D90" s="56" t="s">
        <v>1356</v>
      </c>
      <c r="E90" s="56">
        <f>VLOOKUP(A90,'import Düzce'!A:P,5,0)</f>
        <v>197</v>
      </c>
      <c r="F90" s="56">
        <f>VLOOKUP(A90,'import Düzce'!A:P,6,0)</f>
        <v>0</v>
      </c>
      <c r="G90" s="56">
        <f>VLOOKUP(A90,'import Düzce'!A:P,7,0)</f>
        <v>0</v>
      </c>
      <c r="H90" s="56">
        <f>VLOOKUP(A90,'import Düzce'!A:P,8,0)</f>
        <v>12</v>
      </c>
      <c r="I90" s="56">
        <f>VLOOKUP(A90,'import Düzce'!A:P,9,0)</f>
        <v>12</v>
      </c>
      <c r="J90" s="216">
        <f>VLOOKUP(A90,'import Düzce'!A:P,10,0)</f>
        <v>0</v>
      </c>
      <c r="K90" s="56" t="s">
        <v>8374</v>
      </c>
      <c r="L90" s="56">
        <v>5.379177949E9</v>
      </c>
      <c r="M90" s="56" t="s">
        <v>1350</v>
      </c>
      <c r="N90" s="56" t="s">
        <v>1718</v>
      </c>
      <c r="O90" s="56" t="s">
        <v>7984</v>
      </c>
      <c r="P90" s="217" t="str">
        <f>VLOOKUP(A90,'import Düzce'!A:P,16,0)</f>
        <v>Geleneksel</v>
      </c>
      <c r="Q90" s="218" t="b">
        <v>0</v>
      </c>
      <c r="R90" s="218" t="s">
        <v>39</v>
      </c>
      <c r="S90" s="218" t="s">
        <v>100</v>
      </c>
      <c r="T90" s="2" t="s">
        <v>7805</v>
      </c>
      <c r="U90" s="218" t="s">
        <v>8375</v>
      </c>
      <c r="V90" s="220">
        <v>44505.0</v>
      </c>
      <c r="W90" s="220">
        <v>44508.0</v>
      </c>
      <c r="X90" s="218"/>
      <c r="Y90" s="218" t="s">
        <v>1353</v>
      </c>
      <c r="Z90" s="220">
        <v>44505.0</v>
      </c>
      <c r="AA90" s="218"/>
      <c r="AB90" s="221"/>
      <c r="AC90" s="218"/>
      <c r="AD90" s="221"/>
      <c r="AE90" s="218"/>
      <c r="AF90" s="218"/>
      <c r="AG90" s="218"/>
      <c r="AH90" s="218"/>
      <c r="AI90" s="218" t="s">
        <v>100</v>
      </c>
      <c r="AJ90" s="218"/>
      <c r="AK90" s="218"/>
      <c r="AL90" s="218"/>
      <c r="AM90" s="218"/>
    </row>
    <row r="91" ht="15.75" customHeight="1">
      <c r="A91" s="56" t="s">
        <v>8044</v>
      </c>
      <c r="B91" s="56" t="s">
        <v>8045</v>
      </c>
      <c r="C91" s="56" t="b">
        <f>VLOOKUP(A91,'import Düzce'!A:P,3,0)</f>
        <v>1</v>
      </c>
      <c r="D91" s="56" t="s">
        <v>1507</v>
      </c>
      <c r="E91" s="56">
        <f>VLOOKUP(A91,'import Düzce'!A:P,5,0)</f>
        <v>1103</v>
      </c>
      <c r="F91" s="56">
        <f>VLOOKUP(A91,'import Düzce'!A:P,6,0)</f>
        <v>77</v>
      </c>
      <c r="G91" s="56">
        <f>VLOOKUP(A91,'import Düzce'!A:P,7,0)</f>
        <v>0</v>
      </c>
      <c r="H91" s="56">
        <f>VLOOKUP(A91,'import Düzce'!A:P,8,0)</f>
        <v>17</v>
      </c>
      <c r="I91" s="56">
        <f>VLOOKUP(A91,'import Düzce'!A:P,9,0)</f>
        <v>17</v>
      </c>
      <c r="J91" s="216">
        <f>VLOOKUP(A91,'import Düzce'!A:P,10,0)</f>
        <v>0</v>
      </c>
      <c r="K91" s="56" t="s">
        <v>8376</v>
      </c>
      <c r="L91" s="56">
        <v>5.417905629E9</v>
      </c>
      <c r="M91" s="56" t="s">
        <v>1350</v>
      </c>
      <c r="N91" s="56" t="s">
        <v>1718</v>
      </c>
      <c r="O91" s="56" t="s">
        <v>8048</v>
      </c>
      <c r="P91" s="217" t="str">
        <f>VLOOKUP(A91,'import Düzce'!A:P,16,0)</f>
        <v>Geleneksel</v>
      </c>
      <c r="Q91" s="218" t="b">
        <v>0</v>
      </c>
      <c r="R91" s="218" t="s">
        <v>39</v>
      </c>
      <c r="S91" s="218" t="s">
        <v>66</v>
      </c>
      <c r="T91" s="39" t="s">
        <v>7805</v>
      </c>
      <c r="U91" s="218" t="s">
        <v>8377</v>
      </c>
      <c r="V91" s="220">
        <v>44533.0</v>
      </c>
      <c r="W91" s="220">
        <v>44537.0</v>
      </c>
      <c r="X91" s="218"/>
      <c r="Y91" s="218" t="s">
        <v>1475</v>
      </c>
      <c r="Z91" s="220">
        <v>44487.0</v>
      </c>
      <c r="AA91" s="218" t="s">
        <v>1475</v>
      </c>
      <c r="AB91" s="221">
        <v>44505.0</v>
      </c>
      <c r="AC91" s="218" t="s">
        <v>1353</v>
      </c>
      <c r="AD91" s="221">
        <v>44533.0</v>
      </c>
      <c r="AE91" s="218"/>
      <c r="AF91" s="218"/>
      <c r="AG91" s="218"/>
      <c r="AH91" s="218"/>
      <c r="AI91" s="218" t="s">
        <v>100</v>
      </c>
      <c r="AJ91" s="218" t="s">
        <v>100</v>
      </c>
      <c r="AK91" s="218" t="s">
        <v>66</v>
      </c>
      <c r="AL91" s="218"/>
      <c r="AM91" s="218"/>
    </row>
    <row r="92" ht="15.75" customHeight="1">
      <c r="A92" s="56" t="s">
        <v>8378</v>
      </c>
      <c r="B92" s="56" t="s">
        <v>8379</v>
      </c>
      <c r="C92" s="56" t="b">
        <f>VLOOKUP(A92,'import Düzce'!A:P,3,0)</f>
        <v>1</v>
      </c>
      <c r="D92" s="56" t="s">
        <v>1385</v>
      </c>
      <c r="E92" s="56">
        <f>VLOOKUP(A92,'import Düzce'!A:P,5,0)</f>
        <v>0</v>
      </c>
      <c r="F92" s="56">
        <f>VLOOKUP(A92,'import Düzce'!A:P,6,0)</f>
        <v>0</v>
      </c>
      <c r="G92" s="56">
        <f>VLOOKUP(A92,'import Düzce'!A:P,7,0)</f>
        <v>0</v>
      </c>
      <c r="H92" s="56">
        <f>VLOOKUP(A92,'import Düzce'!A:P,8,0)</f>
        <v>16</v>
      </c>
      <c r="I92" s="56">
        <f>VLOOKUP(A92,'import Düzce'!A:P,9,0)</f>
        <v>16</v>
      </c>
      <c r="J92" s="216">
        <f>VLOOKUP(A92,'import Düzce'!A:P,10,0)</f>
        <v>0</v>
      </c>
      <c r="K92" s="56" t="s">
        <v>8380</v>
      </c>
      <c r="L92" s="56">
        <v>5.447318181E9</v>
      </c>
      <c r="M92" s="56" t="s">
        <v>1350</v>
      </c>
      <c r="N92" s="56" t="s">
        <v>8079</v>
      </c>
      <c r="O92" s="56" t="s">
        <v>8381</v>
      </c>
      <c r="P92" s="217" t="str">
        <f>VLOOKUP(A92,'import Düzce'!A:P,16,0)</f>
        <v>Geleneksel</v>
      </c>
      <c r="Q92" s="218" t="b">
        <v>0</v>
      </c>
      <c r="R92" s="218" t="s">
        <v>31</v>
      </c>
      <c r="S92" s="218"/>
      <c r="T92" s="223"/>
      <c r="U92" s="218" t="s">
        <v>8382</v>
      </c>
      <c r="V92" s="220"/>
      <c r="W92" s="220"/>
      <c r="X92" s="218"/>
      <c r="Y92" s="218" t="s">
        <v>31</v>
      </c>
      <c r="Z92" s="220">
        <v>44505.0</v>
      </c>
      <c r="AA92" s="218"/>
      <c r="AB92" s="221"/>
      <c r="AC92" s="218"/>
      <c r="AD92" s="221"/>
      <c r="AE92" s="218"/>
      <c r="AF92" s="218"/>
      <c r="AG92" s="218"/>
      <c r="AH92" s="218"/>
      <c r="AI92" s="218" t="s">
        <v>100</v>
      </c>
      <c r="AJ92" s="218"/>
      <c r="AK92" s="218"/>
      <c r="AL92" s="218"/>
      <c r="AM92" s="218"/>
    </row>
    <row r="93" ht="15.75" customHeight="1">
      <c r="A93" s="56" t="s">
        <v>8383</v>
      </c>
      <c r="B93" s="56" t="s">
        <v>8384</v>
      </c>
      <c r="C93" s="56" t="b">
        <f>VLOOKUP(A93,'import Düzce'!A:P,3,0)</f>
        <v>1</v>
      </c>
      <c r="D93" s="56" t="s">
        <v>1348</v>
      </c>
      <c r="E93" s="56">
        <f>VLOOKUP(A93,'import Düzce'!A:P,5,0)</f>
        <v>18</v>
      </c>
      <c r="F93" s="56">
        <f>VLOOKUP(A93,'import Düzce'!A:P,6,0)</f>
        <v>0</v>
      </c>
      <c r="G93" s="56">
        <f>VLOOKUP(A93,'import Düzce'!A:P,7,0)</f>
        <v>0</v>
      </c>
      <c r="H93" s="56">
        <f>VLOOKUP(A93,'import Düzce'!A:P,8,0)</f>
        <v>34</v>
      </c>
      <c r="I93" s="56">
        <f>VLOOKUP(A93,'import Düzce'!A:P,9,0)</f>
        <v>34</v>
      </c>
      <c r="J93" s="216">
        <f>VLOOKUP(A93,'import Düzce'!A:P,10,0)</f>
        <v>0</v>
      </c>
      <c r="K93" s="56" t="s">
        <v>8385</v>
      </c>
      <c r="L93" s="56">
        <v>5.357910582E9</v>
      </c>
      <c r="M93" s="56" t="s">
        <v>1350</v>
      </c>
      <c r="N93" s="56" t="s">
        <v>8079</v>
      </c>
      <c r="O93" s="56" t="s">
        <v>8386</v>
      </c>
      <c r="P93" s="217" t="str">
        <f>VLOOKUP(A93,'import Düzce'!A:P,16,0)</f>
        <v>Geleneksel</v>
      </c>
      <c r="Q93" s="218" t="b">
        <v>0</v>
      </c>
      <c r="R93" s="218"/>
      <c r="S93" s="218"/>
      <c r="T93" s="218"/>
      <c r="U93" s="218"/>
      <c r="V93" s="220"/>
      <c r="W93" s="220"/>
      <c r="X93" s="218"/>
      <c r="Y93" s="218"/>
      <c r="Z93" s="220"/>
      <c r="AA93" s="218"/>
      <c r="AB93" s="221"/>
      <c r="AC93" s="218"/>
      <c r="AD93" s="221"/>
      <c r="AE93" s="218"/>
      <c r="AF93" s="218"/>
      <c r="AG93" s="218"/>
      <c r="AH93" s="218"/>
      <c r="AI93" s="218"/>
      <c r="AJ93" s="218"/>
      <c r="AK93" s="218"/>
      <c r="AL93" s="218"/>
      <c r="AM93" s="218"/>
    </row>
    <row r="94" ht="15.75" customHeight="1">
      <c r="A94" s="56" t="s">
        <v>7879</v>
      </c>
      <c r="B94" s="56" t="s">
        <v>7880</v>
      </c>
      <c r="C94" s="56" t="b">
        <f>VLOOKUP(A94,'import Düzce'!A:P,3,0)</f>
        <v>1</v>
      </c>
      <c r="D94" s="56" t="s">
        <v>1370</v>
      </c>
      <c r="E94" s="56">
        <f>VLOOKUP(A94,'import Düzce'!A:P,5,0)</f>
        <v>1045</v>
      </c>
      <c r="F94" s="56">
        <f>VLOOKUP(A94,'import Düzce'!A:P,6,0)</f>
        <v>33</v>
      </c>
      <c r="G94" s="56">
        <f>VLOOKUP(A94,'import Düzce'!A:P,7,0)</f>
        <v>10</v>
      </c>
      <c r="H94" s="56">
        <f>VLOOKUP(A94,'import Düzce'!A:P,8,0)</f>
        <v>5</v>
      </c>
      <c r="I94" s="56">
        <f>VLOOKUP(A94,'import Düzce'!A:P,9,0)</f>
        <v>15</v>
      </c>
      <c r="J94" s="216">
        <f>VLOOKUP(A94,'import Düzce'!A:P,10,0)</f>
        <v>0.67</v>
      </c>
      <c r="K94" s="56" t="s">
        <v>8387</v>
      </c>
      <c r="L94" s="56">
        <v>3.805241454E9</v>
      </c>
      <c r="M94" s="56" t="s">
        <v>1350</v>
      </c>
      <c r="N94" s="56" t="s">
        <v>8173</v>
      </c>
      <c r="O94" s="56" t="s">
        <v>8388</v>
      </c>
      <c r="P94" s="217" t="str">
        <f>VLOOKUP(A94,'import Düzce'!A:P,16,0)</f>
        <v>Geleneksel</v>
      </c>
      <c r="Q94" s="218" t="b">
        <v>0</v>
      </c>
      <c r="R94" s="218" t="s">
        <v>38</v>
      </c>
      <c r="S94" s="218" t="s">
        <v>845</v>
      </c>
      <c r="T94" s="218"/>
      <c r="U94" s="1"/>
      <c r="V94" s="220">
        <v>44491.0</v>
      </c>
      <c r="W94" s="220">
        <v>44494.0</v>
      </c>
      <c r="X94" s="218"/>
      <c r="Y94" s="218"/>
      <c r="Z94" s="220"/>
      <c r="AA94" s="218"/>
      <c r="AB94" s="221"/>
      <c r="AC94" s="218"/>
      <c r="AD94" s="221"/>
      <c r="AE94" s="218"/>
      <c r="AF94" s="218"/>
      <c r="AG94" s="218"/>
      <c r="AH94" s="218"/>
      <c r="AI94" s="218"/>
      <c r="AJ94" s="218"/>
      <c r="AK94" s="218"/>
      <c r="AL94" s="218"/>
      <c r="AM94" s="218"/>
    </row>
    <row r="95" ht="15.75" customHeight="1">
      <c r="A95" s="56" t="s">
        <v>8389</v>
      </c>
      <c r="B95" s="56" t="s">
        <v>8390</v>
      </c>
      <c r="C95" s="56" t="b">
        <f>VLOOKUP(A95,'import Düzce'!A:P,3,0)</f>
        <v>1</v>
      </c>
      <c r="D95" s="56" t="s">
        <v>1348</v>
      </c>
      <c r="E95" s="56">
        <f>VLOOKUP(A95,'import Düzce'!A:P,5,0)</f>
        <v>705</v>
      </c>
      <c r="F95" s="56">
        <f>VLOOKUP(A95,'import Düzce'!A:P,6,0)</f>
        <v>47</v>
      </c>
      <c r="G95" s="56">
        <f>VLOOKUP(A95,'import Düzce'!A:P,7,0)</f>
        <v>0</v>
      </c>
      <c r="H95" s="56">
        <f>VLOOKUP(A95,'import Düzce'!A:P,8,0)</f>
        <v>40</v>
      </c>
      <c r="I95" s="56">
        <f>VLOOKUP(A95,'import Düzce'!A:P,9,0)</f>
        <v>40</v>
      </c>
      <c r="J95" s="216">
        <f>VLOOKUP(A95,'import Düzce'!A:P,10,0)</f>
        <v>0</v>
      </c>
      <c r="K95" s="56" t="s">
        <v>8391</v>
      </c>
      <c r="L95" s="56">
        <v>2.2232395E9</v>
      </c>
      <c r="M95" s="56" t="s">
        <v>1350</v>
      </c>
      <c r="N95" s="56" t="s">
        <v>8083</v>
      </c>
      <c r="O95" s="56" t="s">
        <v>8392</v>
      </c>
      <c r="P95" s="217" t="str">
        <f>VLOOKUP(A95,'import Düzce'!A:P,16,0)</f>
        <v>Geleneksel</v>
      </c>
      <c r="Q95" s="218" t="b">
        <v>0</v>
      </c>
      <c r="R95" s="218" t="s">
        <v>33</v>
      </c>
      <c r="S95" s="218"/>
      <c r="T95" s="223"/>
      <c r="U95" s="218" t="s">
        <v>8393</v>
      </c>
      <c r="V95" s="220"/>
      <c r="W95" s="220"/>
      <c r="X95" s="218"/>
      <c r="Y95" s="218" t="s">
        <v>43</v>
      </c>
      <c r="Z95" s="220">
        <v>44494.0</v>
      </c>
      <c r="AA95" s="218" t="s">
        <v>1475</v>
      </c>
      <c r="AB95" s="221">
        <v>44501.0</v>
      </c>
      <c r="AC95" s="218" t="s">
        <v>43</v>
      </c>
      <c r="AD95" s="221">
        <v>44503.0</v>
      </c>
      <c r="AE95" s="218" t="s">
        <v>1475</v>
      </c>
      <c r="AF95" s="221">
        <v>44508.0</v>
      </c>
      <c r="AG95" s="218"/>
      <c r="AH95" s="218"/>
      <c r="AI95" s="218" t="s">
        <v>106</v>
      </c>
      <c r="AJ95" s="218" t="s">
        <v>100</v>
      </c>
      <c r="AK95" s="218" t="s">
        <v>73</v>
      </c>
      <c r="AL95" s="218" t="s">
        <v>73</v>
      </c>
      <c r="AM95" s="218"/>
    </row>
    <row r="96" ht="15.75" customHeight="1">
      <c r="A96" s="56" t="s">
        <v>7941</v>
      </c>
      <c r="B96" s="56" t="s">
        <v>7942</v>
      </c>
      <c r="C96" s="56" t="b">
        <f>VLOOKUP(A96,'import Düzce'!A:P,3,0)</f>
        <v>1</v>
      </c>
      <c r="D96" s="56" t="s">
        <v>1378</v>
      </c>
      <c r="E96" s="56">
        <f>VLOOKUP(A96,'import Düzce'!A:P,5,0)</f>
        <v>423</v>
      </c>
      <c r="F96" s="56">
        <f>VLOOKUP(A96,'import Düzce'!A:P,6,0)</f>
        <v>20</v>
      </c>
      <c r="G96" s="56">
        <f>VLOOKUP(A96,'import Düzce'!A:P,7,0)</f>
        <v>10</v>
      </c>
      <c r="H96" s="56">
        <f>VLOOKUP(A96,'import Düzce'!A:P,8,0)</f>
        <v>5</v>
      </c>
      <c r="I96" s="56">
        <f>VLOOKUP(A96,'import Düzce'!A:P,9,0)</f>
        <v>15</v>
      </c>
      <c r="J96" s="216">
        <f>VLOOKUP(A96,'import Düzce'!A:P,10,0)</f>
        <v>0.67</v>
      </c>
      <c r="K96" s="56" t="s">
        <v>8394</v>
      </c>
      <c r="L96" s="56">
        <v>3.804113651E9</v>
      </c>
      <c r="M96" s="56" t="s">
        <v>1350</v>
      </c>
      <c r="N96" s="56" t="s">
        <v>8395</v>
      </c>
      <c r="O96" s="56" t="s">
        <v>7945</v>
      </c>
      <c r="P96" s="217" t="str">
        <f>VLOOKUP(A96,'import Düzce'!A:P,16,0)</f>
        <v>Geleneksel</v>
      </c>
      <c r="Q96" s="218" t="b">
        <v>0</v>
      </c>
      <c r="R96" s="218" t="s">
        <v>38</v>
      </c>
      <c r="S96" s="218" t="s">
        <v>73</v>
      </c>
      <c r="T96" s="207" t="s">
        <v>7805</v>
      </c>
      <c r="U96" s="218"/>
      <c r="V96" s="220">
        <v>44503.0</v>
      </c>
      <c r="W96" s="220">
        <v>44504.0</v>
      </c>
      <c r="X96" s="218"/>
      <c r="Y96" s="218" t="s">
        <v>1353</v>
      </c>
      <c r="Z96" s="220">
        <v>44503.0</v>
      </c>
      <c r="AA96" s="218"/>
      <c r="AB96" s="221"/>
      <c r="AC96" s="218"/>
      <c r="AD96" s="221"/>
      <c r="AE96" s="218"/>
      <c r="AF96" s="218"/>
      <c r="AG96" s="218"/>
      <c r="AH96" s="218"/>
      <c r="AI96" s="218" t="s">
        <v>73</v>
      </c>
      <c r="AJ96" s="218"/>
      <c r="AK96" s="218"/>
      <c r="AL96" s="218"/>
      <c r="AM96" s="218"/>
    </row>
    <row r="97" ht="15.75" customHeight="1">
      <c r="A97" s="56" t="s">
        <v>8396</v>
      </c>
      <c r="B97" s="56" t="s">
        <v>8397</v>
      </c>
      <c r="C97" s="56" t="b">
        <f>VLOOKUP(A97,'import Düzce'!A:P,3,0)</f>
        <v>1</v>
      </c>
      <c r="D97" s="56" t="s">
        <v>1385</v>
      </c>
      <c r="E97" s="56">
        <f>VLOOKUP(A97,'import Düzce'!A:P,5,0)</f>
        <v>177</v>
      </c>
      <c r="F97" s="56">
        <f>VLOOKUP(A97,'import Düzce'!A:P,6,0)</f>
        <v>9</v>
      </c>
      <c r="G97" s="56">
        <f>VLOOKUP(A97,'import Düzce'!A:P,7,0)</f>
        <v>0</v>
      </c>
      <c r="H97" s="56">
        <f>VLOOKUP(A97,'import Düzce'!A:P,8,0)</f>
        <v>14</v>
      </c>
      <c r="I97" s="56">
        <f>VLOOKUP(A97,'import Düzce'!A:P,9,0)</f>
        <v>14</v>
      </c>
      <c r="J97" s="216">
        <f>VLOOKUP(A97,'import Düzce'!A:P,10,0)</f>
        <v>0</v>
      </c>
      <c r="K97" s="56" t="s">
        <v>8398</v>
      </c>
      <c r="L97" s="56">
        <v>5.543910342E9</v>
      </c>
      <c r="M97" s="56" t="s">
        <v>1350</v>
      </c>
      <c r="N97" s="56" t="s">
        <v>5546</v>
      </c>
      <c r="O97" s="56" t="s">
        <v>8399</v>
      </c>
      <c r="P97" s="217" t="str">
        <f>VLOOKUP(A97,'import Düzce'!A:P,16,0)</f>
        <v>Geleneksel</v>
      </c>
      <c r="Q97" s="218" t="b">
        <v>0</v>
      </c>
      <c r="R97" s="218" t="s">
        <v>29</v>
      </c>
      <c r="S97" s="218"/>
      <c r="T97" s="224"/>
      <c r="U97" s="218" t="s">
        <v>8400</v>
      </c>
      <c r="V97" s="220"/>
      <c r="W97" s="220"/>
      <c r="X97" s="218"/>
      <c r="Y97" s="218" t="s">
        <v>31</v>
      </c>
      <c r="Z97" s="220">
        <v>44494.0</v>
      </c>
      <c r="AA97" s="218" t="s">
        <v>43</v>
      </c>
      <c r="AB97" s="221">
        <v>44503.0</v>
      </c>
      <c r="AC97" s="218" t="s">
        <v>1475</v>
      </c>
      <c r="AD97" s="221"/>
      <c r="AE97" s="218" t="s">
        <v>1353</v>
      </c>
      <c r="AF97" s="222">
        <v>44529.0</v>
      </c>
      <c r="AG97" s="218"/>
      <c r="AH97" s="218"/>
      <c r="AI97" s="218" t="s">
        <v>106</v>
      </c>
      <c r="AJ97" s="218" t="s">
        <v>73</v>
      </c>
      <c r="AK97" s="218" t="s">
        <v>5371</v>
      </c>
      <c r="AL97" s="218" t="s">
        <v>167</v>
      </c>
      <c r="AM97" s="218"/>
    </row>
    <row r="98" ht="15.75" customHeight="1">
      <c r="A98" s="56" t="s">
        <v>7854</v>
      </c>
      <c r="B98" s="56" t="s">
        <v>7855</v>
      </c>
      <c r="C98" s="56" t="b">
        <f>VLOOKUP(A98,'import Düzce'!A:P,3,0)</f>
        <v>1</v>
      </c>
      <c r="D98" s="56" t="s">
        <v>1385</v>
      </c>
      <c r="E98" s="56">
        <f>VLOOKUP(A98,'import Düzce'!A:P,5,0)</f>
        <v>185</v>
      </c>
      <c r="F98" s="56">
        <f>VLOOKUP(A98,'import Düzce'!A:P,6,0)</f>
        <v>0</v>
      </c>
      <c r="G98" s="56">
        <f>VLOOKUP(A98,'import Düzce'!A:P,7,0)</f>
        <v>8</v>
      </c>
      <c r="H98" s="56">
        <f>VLOOKUP(A98,'import Düzce'!A:P,8,0)</f>
        <v>10</v>
      </c>
      <c r="I98" s="56">
        <f>VLOOKUP(A98,'import Düzce'!A:P,9,0)</f>
        <v>18</v>
      </c>
      <c r="J98" s="216">
        <f>VLOOKUP(A98,'import Düzce'!A:P,10,0)</f>
        <v>0.44</v>
      </c>
      <c r="K98" s="56" t="s">
        <v>8401</v>
      </c>
      <c r="L98" s="56">
        <v>5.448003636E9</v>
      </c>
      <c r="M98" s="56" t="s">
        <v>1350</v>
      </c>
      <c r="N98" s="56" t="s">
        <v>8086</v>
      </c>
      <c r="O98" s="56" t="s">
        <v>7857</v>
      </c>
      <c r="P98" s="217" t="str">
        <f>VLOOKUP(A98,'import Düzce'!A:P,16,0)</f>
        <v>Geleneksel</v>
      </c>
      <c r="Q98" s="218" t="b">
        <v>0</v>
      </c>
      <c r="R98" s="218" t="s">
        <v>38</v>
      </c>
      <c r="S98" s="218" t="s">
        <v>4907</v>
      </c>
      <c r="T98" s="1" t="s">
        <v>7805</v>
      </c>
      <c r="U98" s="218"/>
      <c r="V98" s="220">
        <v>44488.0</v>
      </c>
      <c r="W98" s="220">
        <v>44489.0</v>
      </c>
      <c r="X98" s="218"/>
      <c r="Y98" s="218" t="s">
        <v>1353</v>
      </c>
      <c r="Z98" s="220">
        <v>44488.0</v>
      </c>
      <c r="AA98" s="218"/>
      <c r="AB98" s="221"/>
      <c r="AC98" s="218"/>
      <c r="AD98" s="221"/>
      <c r="AE98" s="218"/>
      <c r="AF98" s="218"/>
      <c r="AG98" s="218"/>
      <c r="AH98" s="218"/>
      <c r="AI98" s="218" t="s">
        <v>4907</v>
      </c>
      <c r="AJ98" s="218"/>
      <c r="AK98" s="218"/>
      <c r="AL98" s="218"/>
      <c r="AM98" s="218"/>
    </row>
    <row r="99" ht="15.75" customHeight="1">
      <c r="A99" s="56" t="s">
        <v>8402</v>
      </c>
      <c r="B99" s="56" t="s">
        <v>8403</v>
      </c>
      <c r="C99" s="56" t="b">
        <f>VLOOKUP(A99,'import Düzce'!A:P,3,0)</f>
        <v>1</v>
      </c>
      <c r="D99" s="56" t="s">
        <v>1577</v>
      </c>
      <c r="E99" s="56">
        <f>VLOOKUP(A99,'import Düzce'!A:P,5,0)</f>
        <v>856</v>
      </c>
      <c r="F99" s="56">
        <f>VLOOKUP(A99,'import Düzce'!A:P,6,0)</f>
        <v>13</v>
      </c>
      <c r="G99" s="56">
        <f>VLOOKUP(A99,'import Düzce'!A:P,7,0)</f>
        <v>0</v>
      </c>
      <c r="H99" s="56">
        <f>VLOOKUP(A99,'import Düzce'!A:P,8,0)</f>
        <v>25</v>
      </c>
      <c r="I99" s="56">
        <f>VLOOKUP(A99,'import Düzce'!A:P,9,0)</f>
        <v>25</v>
      </c>
      <c r="J99" s="216">
        <f>VLOOKUP(A99,'import Düzce'!A:P,10,0)</f>
        <v>0</v>
      </c>
      <c r="K99" s="56" t="s">
        <v>8404</v>
      </c>
      <c r="L99" s="56">
        <v>5.382614554E9</v>
      </c>
      <c r="M99" s="56" t="s">
        <v>1350</v>
      </c>
      <c r="N99" s="56" t="s">
        <v>1718</v>
      </c>
      <c r="O99" s="56" t="s">
        <v>8405</v>
      </c>
      <c r="P99" s="217" t="str">
        <f>VLOOKUP(A99,'import Düzce'!A:P,16,0)</f>
        <v>Geleneksel</v>
      </c>
      <c r="Q99" s="218" t="b">
        <v>0</v>
      </c>
      <c r="R99" s="218" t="s">
        <v>30</v>
      </c>
      <c r="S99" s="218"/>
      <c r="T99" s="218"/>
      <c r="U99" s="218" t="s">
        <v>8406</v>
      </c>
      <c r="V99" s="220"/>
      <c r="W99" s="220"/>
      <c r="X99" s="218"/>
      <c r="Y99" s="218" t="s">
        <v>43</v>
      </c>
      <c r="Z99" s="220">
        <v>44484.0</v>
      </c>
      <c r="AA99" s="218" t="s">
        <v>1475</v>
      </c>
      <c r="AB99" s="221">
        <v>44487.0</v>
      </c>
      <c r="AC99" s="218" t="s">
        <v>1353</v>
      </c>
      <c r="AD99" s="221">
        <v>44529.0</v>
      </c>
      <c r="AE99" s="218"/>
      <c r="AF99" s="218"/>
      <c r="AG99" s="218"/>
      <c r="AH99" s="218"/>
      <c r="AI99" s="218" t="s">
        <v>416</v>
      </c>
      <c r="AJ99" s="218" t="s">
        <v>100</v>
      </c>
      <c r="AK99" s="218" t="s">
        <v>167</v>
      </c>
      <c r="AL99" s="218"/>
      <c r="AM99" s="218"/>
    </row>
    <row r="100" ht="15.75" customHeight="1">
      <c r="A100" s="56" t="s">
        <v>8407</v>
      </c>
      <c r="B100" s="56" t="s">
        <v>8408</v>
      </c>
      <c r="C100" s="56" t="b">
        <f>VLOOKUP(A100,'import Düzce'!A:P,3,0)</f>
        <v>1</v>
      </c>
      <c r="D100" s="56" t="s">
        <v>1385</v>
      </c>
      <c r="E100" s="56">
        <f>VLOOKUP(A100,'import Düzce'!A:P,5,0)</f>
        <v>117</v>
      </c>
      <c r="F100" s="56">
        <f>VLOOKUP(A100,'import Düzce'!A:P,6,0)</f>
        <v>0</v>
      </c>
      <c r="G100" s="56">
        <f>VLOOKUP(A100,'import Düzce'!A:P,7,0)</f>
        <v>0</v>
      </c>
      <c r="H100" s="56">
        <f>VLOOKUP(A100,'import Düzce'!A:P,8,0)</f>
        <v>39</v>
      </c>
      <c r="I100" s="56">
        <f>VLOOKUP(A100,'import Düzce'!A:P,9,0)</f>
        <v>39</v>
      </c>
      <c r="J100" s="216">
        <f>VLOOKUP(A100,'import Düzce'!A:P,10,0)</f>
        <v>0</v>
      </c>
      <c r="K100" s="56" t="s">
        <v>8409</v>
      </c>
      <c r="L100" s="56">
        <v>5.077381538E9</v>
      </c>
      <c r="M100" s="56" t="s">
        <v>1350</v>
      </c>
      <c r="N100" s="56" t="s">
        <v>8086</v>
      </c>
      <c r="O100" s="56" t="s">
        <v>8410</v>
      </c>
      <c r="P100" s="217" t="str">
        <f>VLOOKUP(A100,'import Düzce'!A:P,16,0)</f>
        <v>Geleneksel</v>
      </c>
      <c r="Q100" s="218" t="b">
        <v>0</v>
      </c>
      <c r="R100" s="218" t="s">
        <v>29</v>
      </c>
      <c r="S100" s="218"/>
      <c r="T100" s="218"/>
      <c r="U100" s="218" t="s">
        <v>8411</v>
      </c>
      <c r="V100" s="220"/>
      <c r="W100" s="220"/>
      <c r="X100" s="218"/>
      <c r="Y100" s="218" t="s">
        <v>1475</v>
      </c>
      <c r="Z100" s="220">
        <v>44487.0</v>
      </c>
      <c r="AA100" s="218" t="s">
        <v>1475</v>
      </c>
      <c r="AB100" s="221">
        <v>44488.0</v>
      </c>
      <c r="AC100" s="218" t="s">
        <v>1353</v>
      </c>
      <c r="AD100" s="221">
        <v>44494.0</v>
      </c>
      <c r="AE100" s="218"/>
      <c r="AF100" s="218"/>
      <c r="AG100" s="218"/>
      <c r="AH100" s="218"/>
      <c r="AI100" s="218" t="s">
        <v>416</v>
      </c>
      <c r="AJ100" s="218" t="s">
        <v>4907</v>
      </c>
      <c r="AK100" s="218" t="s">
        <v>100</v>
      </c>
      <c r="AL100" s="218"/>
      <c r="AM100" s="218"/>
    </row>
    <row r="101" ht="15.75" customHeight="1">
      <c r="A101" s="56" t="s">
        <v>8028</v>
      </c>
      <c r="B101" s="56" t="s">
        <v>8029</v>
      </c>
      <c r="C101" s="56" t="b">
        <f>VLOOKUP(A101,'import Düzce'!A:P,3,0)</f>
        <v>1</v>
      </c>
      <c r="D101" s="56" t="s">
        <v>1385</v>
      </c>
      <c r="E101" s="56">
        <f>VLOOKUP(A101,'import Düzce'!A:P,5,0)</f>
        <v>1111</v>
      </c>
      <c r="F101" s="56">
        <f>VLOOKUP(A101,'import Düzce'!A:P,6,0)</f>
        <v>5</v>
      </c>
      <c r="G101" s="56">
        <f>VLOOKUP(A101,'import Düzce'!A:P,7,0)</f>
        <v>7</v>
      </c>
      <c r="H101" s="56">
        <f>VLOOKUP(A101,'import Düzce'!A:P,8,0)</f>
        <v>14</v>
      </c>
      <c r="I101" s="56">
        <f>VLOOKUP(A101,'import Düzce'!A:P,9,0)</f>
        <v>21</v>
      </c>
      <c r="J101" s="216">
        <f>VLOOKUP(A101,'import Düzce'!A:P,10,0)</f>
        <v>0.33</v>
      </c>
      <c r="K101" s="56" t="s">
        <v>8412</v>
      </c>
      <c r="L101" s="56">
        <v>5.373548111E9</v>
      </c>
      <c r="M101" s="56" t="s">
        <v>1350</v>
      </c>
      <c r="N101" s="56" t="s">
        <v>8131</v>
      </c>
      <c r="O101" s="56" t="s">
        <v>8031</v>
      </c>
      <c r="P101" s="217" t="str">
        <f>VLOOKUP(A101,'import Düzce'!A:P,16,0)</f>
        <v>Geleneksel</v>
      </c>
      <c r="Q101" s="218" t="b">
        <v>0</v>
      </c>
      <c r="R101" s="218" t="s">
        <v>38</v>
      </c>
      <c r="S101" s="218" t="s">
        <v>73</v>
      </c>
      <c r="T101" s="207" t="s">
        <v>7805</v>
      </c>
      <c r="U101" s="218" t="s">
        <v>8413</v>
      </c>
      <c r="V101" s="220">
        <v>44508.0</v>
      </c>
      <c r="W101" s="220">
        <v>44511.0</v>
      </c>
      <c r="X101" s="218"/>
      <c r="Y101" s="218" t="s">
        <v>1506</v>
      </c>
      <c r="Z101" s="220">
        <v>44494.0</v>
      </c>
      <c r="AA101" s="218" t="s">
        <v>1475</v>
      </c>
      <c r="AB101" s="221">
        <v>44508.0</v>
      </c>
      <c r="AC101" s="218" t="s">
        <v>43</v>
      </c>
      <c r="AD101" s="221">
        <v>44508.0</v>
      </c>
      <c r="AE101" s="218" t="s">
        <v>1353</v>
      </c>
      <c r="AF101" s="221">
        <v>44508.0</v>
      </c>
      <c r="AG101" s="218"/>
      <c r="AH101" s="218"/>
      <c r="AI101" s="218" t="s">
        <v>106</v>
      </c>
      <c r="AJ101" s="218" t="s">
        <v>73</v>
      </c>
      <c r="AK101" s="218" t="s">
        <v>73</v>
      </c>
      <c r="AL101" s="218" t="s">
        <v>73</v>
      </c>
      <c r="AM101" s="218"/>
    </row>
    <row r="102" ht="15.75" customHeight="1">
      <c r="A102" s="56" t="s">
        <v>8414</v>
      </c>
      <c r="B102" s="56" t="s">
        <v>8415</v>
      </c>
      <c r="C102" s="56" t="b">
        <f>VLOOKUP(A102,'import Düzce'!A:P,3,0)</f>
        <v>1</v>
      </c>
      <c r="D102" s="56" t="s">
        <v>1577</v>
      </c>
      <c r="E102" s="56">
        <f>VLOOKUP(A102,'import Düzce'!A:P,5,0)</f>
        <v>38</v>
      </c>
      <c r="F102" s="56">
        <f>VLOOKUP(A102,'import Düzce'!A:P,6,0)</f>
        <v>38</v>
      </c>
      <c r="G102" s="56">
        <f>VLOOKUP(A102,'import Düzce'!A:P,7,0)</f>
        <v>0</v>
      </c>
      <c r="H102" s="56">
        <f>VLOOKUP(A102,'import Düzce'!A:P,8,0)</f>
        <v>55</v>
      </c>
      <c r="I102" s="56">
        <f>VLOOKUP(A102,'import Düzce'!A:P,9,0)</f>
        <v>55</v>
      </c>
      <c r="J102" s="216">
        <f>VLOOKUP(A102,'import Düzce'!A:P,10,0)</f>
        <v>0</v>
      </c>
      <c r="K102" s="56" t="s">
        <v>8416</v>
      </c>
      <c r="L102" s="56">
        <v>5.067698905E9</v>
      </c>
      <c r="M102" s="56" t="s">
        <v>1350</v>
      </c>
      <c r="N102" s="56" t="s">
        <v>1718</v>
      </c>
      <c r="O102" s="56" t="s">
        <v>8417</v>
      </c>
      <c r="P102" s="217" t="str">
        <f>VLOOKUP(A102,'import Düzce'!A:P,16,0)</f>
        <v>Geleneksel</v>
      </c>
      <c r="Q102" s="218" t="b">
        <v>0</v>
      </c>
      <c r="R102" s="218"/>
      <c r="S102" s="218"/>
      <c r="T102" s="218"/>
      <c r="U102" s="218"/>
      <c r="V102" s="220"/>
      <c r="W102" s="220"/>
      <c r="X102" s="218"/>
      <c r="Y102" s="218"/>
      <c r="Z102" s="220"/>
      <c r="AA102" s="218"/>
      <c r="AB102" s="221"/>
      <c r="AC102" s="218"/>
      <c r="AD102" s="221"/>
      <c r="AE102" s="218"/>
      <c r="AF102" s="218"/>
      <c r="AG102" s="218"/>
      <c r="AH102" s="218"/>
      <c r="AI102" s="218"/>
      <c r="AJ102" s="218"/>
      <c r="AK102" s="218"/>
      <c r="AL102" s="218"/>
      <c r="AM102" s="218"/>
    </row>
    <row r="103" ht="15.75" customHeight="1">
      <c r="A103" s="56" t="s">
        <v>8418</v>
      </c>
      <c r="B103" s="56" t="s">
        <v>8419</v>
      </c>
      <c r="C103" s="56" t="b">
        <f>VLOOKUP(A103,'import Düzce'!A:P,3,0)</f>
        <v>1</v>
      </c>
      <c r="D103" s="56" t="s">
        <v>1577</v>
      </c>
      <c r="E103" s="56">
        <f>VLOOKUP(A103,'import Düzce'!A:P,5,0)</f>
        <v>515</v>
      </c>
      <c r="F103" s="56">
        <f>VLOOKUP(A103,'import Düzce'!A:P,6,0)</f>
        <v>32</v>
      </c>
      <c r="G103" s="56">
        <f>VLOOKUP(A103,'import Düzce'!A:P,7,0)</f>
        <v>0</v>
      </c>
      <c r="H103" s="56">
        <f>VLOOKUP(A103,'import Düzce'!A:P,8,0)</f>
        <v>145</v>
      </c>
      <c r="I103" s="56">
        <f>VLOOKUP(A103,'import Düzce'!A:P,9,0)</f>
        <v>145</v>
      </c>
      <c r="J103" s="216">
        <f>VLOOKUP(A103,'import Düzce'!A:P,10,0)</f>
        <v>0</v>
      </c>
      <c r="K103" s="56" t="s">
        <v>8420</v>
      </c>
      <c r="L103" s="56">
        <v>5.433001766E9</v>
      </c>
      <c r="M103" s="56" t="s">
        <v>1350</v>
      </c>
      <c r="N103" s="56" t="s">
        <v>3764</v>
      </c>
      <c r="O103" s="56" t="s">
        <v>8421</v>
      </c>
      <c r="P103" s="217" t="str">
        <f>VLOOKUP(A103,'import Düzce'!A:P,16,0)</f>
        <v>Geleneksel</v>
      </c>
      <c r="Q103" s="218" t="b">
        <v>0</v>
      </c>
      <c r="R103" s="218"/>
      <c r="S103" s="218"/>
      <c r="T103" s="218"/>
      <c r="U103" s="218"/>
      <c r="V103" s="220"/>
      <c r="W103" s="220"/>
      <c r="X103" s="218"/>
      <c r="Y103" s="218"/>
      <c r="Z103" s="220"/>
      <c r="AA103" s="218"/>
      <c r="AB103" s="221"/>
      <c r="AC103" s="218"/>
      <c r="AD103" s="221"/>
      <c r="AE103" s="218"/>
      <c r="AF103" s="218"/>
      <c r="AG103" s="218"/>
      <c r="AH103" s="218"/>
      <c r="AI103" s="218"/>
      <c r="AJ103" s="218"/>
      <c r="AK103" s="218"/>
      <c r="AL103" s="218"/>
      <c r="AM103" s="218"/>
    </row>
    <row r="104" ht="15.75" customHeight="1">
      <c r="A104" s="56" t="s">
        <v>7816</v>
      </c>
      <c r="B104" s="56" t="s">
        <v>7817</v>
      </c>
      <c r="C104" s="56" t="b">
        <f>VLOOKUP(A104,'import Düzce'!A:P,3,0)</f>
        <v>1</v>
      </c>
      <c r="D104" s="56" t="s">
        <v>1577</v>
      </c>
      <c r="E104" s="56">
        <f>VLOOKUP(A104,'import Düzce'!A:P,5,0)</f>
        <v>5504</v>
      </c>
      <c r="F104" s="56">
        <f>VLOOKUP(A104,'import Düzce'!A:P,6,0)</f>
        <v>193</v>
      </c>
      <c r="G104" s="56">
        <f>VLOOKUP(A104,'import Düzce'!A:P,7,0)</f>
        <v>10</v>
      </c>
      <c r="H104" s="56">
        <f>VLOOKUP(A104,'import Düzce'!A:P,8,0)</f>
        <v>57</v>
      </c>
      <c r="I104" s="56">
        <f>VLOOKUP(A104,'import Düzce'!A:P,9,0)</f>
        <v>67</v>
      </c>
      <c r="J104" s="216">
        <f>VLOOKUP(A104,'import Düzce'!A:P,10,0)</f>
        <v>0.15</v>
      </c>
      <c r="K104" s="56" t="s">
        <v>8422</v>
      </c>
      <c r="L104" s="56">
        <v>3.80512202E9</v>
      </c>
      <c r="M104" s="56" t="s">
        <v>1350</v>
      </c>
      <c r="N104" s="56" t="s">
        <v>1718</v>
      </c>
      <c r="O104" s="56" t="s">
        <v>7819</v>
      </c>
      <c r="P104" s="217" t="str">
        <f>VLOOKUP(A104,'import Düzce'!A:P,16,0)</f>
        <v>Geleneksel</v>
      </c>
      <c r="Q104" s="218" t="b">
        <v>0</v>
      </c>
      <c r="R104" s="218" t="s">
        <v>38</v>
      </c>
      <c r="S104" s="218" t="s">
        <v>100</v>
      </c>
      <c r="T104" s="207" t="s">
        <v>7805</v>
      </c>
      <c r="U104" s="218">
        <v>5.418858488E9</v>
      </c>
      <c r="V104" s="220">
        <v>44487.0</v>
      </c>
      <c r="W104" s="220">
        <v>44487.0</v>
      </c>
      <c r="X104" s="218"/>
      <c r="Y104" s="218" t="s">
        <v>1353</v>
      </c>
      <c r="Z104" s="220">
        <v>44487.0</v>
      </c>
      <c r="AA104" s="218"/>
      <c r="AB104" s="221"/>
      <c r="AC104" s="218"/>
      <c r="AD104" s="221"/>
      <c r="AE104" s="218"/>
      <c r="AF104" s="218"/>
      <c r="AG104" s="218"/>
      <c r="AH104" s="218"/>
      <c r="AI104" s="218" t="s">
        <v>100</v>
      </c>
      <c r="AJ104" s="218"/>
      <c r="AK104" s="218"/>
      <c r="AL104" s="218"/>
      <c r="AM104" s="218"/>
    </row>
    <row r="105" ht="15.75" customHeight="1">
      <c r="A105" s="56" t="s">
        <v>7868</v>
      </c>
      <c r="B105" s="56" t="s">
        <v>7869</v>
      </c>
      <c r="C105" s="56" t="b">
        <f>VLOOKUP(A105,'import Düzce'!A:P,3,0)</f>
        <v>1</v>
      </c>
      <c r="D105" s="56" t="s">
        <v>1507</v>
      </c>
      <c r="E105" s="56">
        <f>VLOOKUP(A105,'import Düzce'!A:P,5,0)</f>
        <v>108</v>
      </c>
      <c r="F105" s="56">
        <f>VLOOKUP(A105,'import Düzce'!A:P,6,0)</f>
        <v>0</v>
      </c>
      <c r="G105" s="56">
        <f>VLOOKUP(A105,'import Düzce'!A:P,7,0)</f>
        <v>4</v>
      </c>
      <c r="H105" s="56">
        <f>VLOOKUP(A105,'import Düzce'!A:P,8,0)</f>
        <v>6</v>
      </c>
      <c r="I105" s="56">
        <f>VLOOKUP(A105,'import Düzce'!A:P,9,0)</f>
        <v>10</v>
      </c>
      <c r="J105" s="216">
        <f>VLOOKUP(A105,'import Düzce'!A:P,10,0)</f>
        <v>0.4</v>
      </c>
      <c r="K105" s="56" t="s">
        <v>8423</v>
      </c>
      <c r="L105" s="56">
        <v>5.546188196E9</v>
      </c>
      <c r="M105" s="56" t="s">
        <v>1350</v>
      </c>
      <c r="N105" s="56" t="s">
        <v>5546</v>
      </c>
      <c r="O105" s="56" t="s">
        <v>7872</v>
      </c>
      <c r="P105" s="217" t="str">
        <f>VLOOKUP(A105,'import Düzce'!A:P,16,0)</f>
        <v>Geleneksel</v>
      </c>
      <c r="Q105" s="218" t="b">
        <v>1</v>
      </c>
      <c r="R105" s="218" t="s">
        <v>38</v>
      </c>
      <c r="S105" s="218" t="s">
        <v>845</v>
      </c>
      <c r="T105" s="218"/>
      <c r="U105" s="218"/>
      <c r="V105" s="220">
        <v>44491.0</v>
      </c>
      <c r="W105" s="220">
        <v>44494.0</v>
      </c>
      <c r="X105" s="218"/>
      <c r="Y105" s="218"/>
      <c r="Z105" s="220"/>
      <c r="AA105" s="218"/>
      <c r="AB105" s="221"/>
      <c r="AC105" s="218"/>
      <c r="AD105" s="221"/>
      <c r="AE105" s="218"/>
      <c r="AF105" s="218"/>
      <c r="AG105" s="218"/>
      <c r="AH105" s="218"/>
      <c r="AI105" s="218"/>
      <c r="AJ105" s="218"/>
      <c r="AK105" s="218"/>
      <c r="AL105" s="218"/>
      <c r="AM105" s="218"/>
    </row>
    <row r="106" ht="15.75" customHeight="1">
      <c r="A106" s="56" t="s">
        <v>8424</v>
      </c>
      <c r="B106" s="56" t="s">
        <v>8425</v>
      </c>
      <c r="C106" s="56" t="b">
        <f>VLOOKUP(A106,'import Düzce'!A:P,3,0)</f>
        <v>1</v>
      </c>
      <c r="D106" s="56" t="s">
        <v>1577</v>
      </c>
      <c r="E106" s="56">
        <f>VLOOKUP(A106,'import Düzce'!A:P,5,0)</f>
        <v>842</v>
      </c>
      <c r="F106" s="56">
        <f>VLOOKUP(A106,'import Düzce'!A:P,6,0)</f>
        <v>58</v>
      </c>
      <c r="G106" s="56">
        <f>VLOOKUP(A106,'import Düzce'!A:P,7,0)</f>
        <v>0</v>
      </c>
      <c r="H106" s="56">
        <f>VLOOKUP(A106,'import Düzce'!A:P,8,0)</f>
        <v>98</v>
      </c>
      <c r="I106" s="56">
        <f>VLOOKUP(A106,'import Düzce'!A:P,9,0)</f>
        <v>98</v>
      </c>
      <c r="J106" s="216">
        <f>VLOOKUP(A106,'import Düzce'!A:P,10,0)</f>
        <v>0</v>
      </c>
      <c r="K106" s="56" t="s">
        <v>8167</v>
      </c>
      <c r="L106" s="56">
        <v>3.805120444E9</v>
      </c>
      <c r="M106" s="56" t="s">
        <v>1350</v>
      </c>
      <c r="N106" s="56" t="s">
        <v>1718</v>
      </c>
      <c r="O106" s="56" t="s">
        <v>8426</v>
      </c>
      <c r="P106" s="217" t="str">
        <f>VLOOKUP(A106,'import Düzce'!A:P,16,0)</f>
        <v>Geleneksel</v>
      </c>
      <c r="Q106" s="218" t="b">
        <v>0</v>
      </c>
      <c r="R106" s="218"/>
      <c r="S106" s="218"/>
      <c r="T106" s="218"/>
      <c r="U106" s="218" t="s">
        <v>8427</v>
      </c>
      <c r="V106" s="220"/>
      <c r="W106" s="220"/>
      <c r="X106" s="218"/>
      <c r="Y106" s="218" t="s">
        <v>43</v>
      </c>
      <c r="Z106" s="220">
        <v>44484.0</v>
      </c>
      <c r="AA106" s="218" t="s">
        <v>1475</v>
      </c>
      <c r="AB106" s="221">
        <v>44529.0</v>
      </c>
      <c r="AC106" s="218"/>
      <c r="AD106" s="221"/>
      <c r="AE106" s="218"/>
      <c r="AF106" s="218"/>
      <c r="AG106" s="218"/>
      <c r="AH106" s="218"/>
      <c r="AI106" s="218" t="s">
        <v>416</v>
      </c>
      <c r="AJ106" s="218" t="s">
        <v>167</v>
      </c>
      <c r="AK106" s="218"/>
      <c r="AL106" s="218"/>
      <c r="AM106" s="218"/>
    </row>
    <row r="107" ht="15.75" customHeight="1">
      <c r="A107" s="56" t="s">
        <v>8428</v>
      </c>
      <c r="B107" s="56" t="s">
        <v>8429</v>
      </c>
      <c r="C107" s="56" t="b">
        <f>VLOOKUP(A107,'import Düzce'!A:P,3,0)</f>
        <v>1</v>
      </c>
      <c r="D107" s="56" t="s">
        <v>1577</v>
      </c>
      <c r="E107" s="56">
        <f>VLOOKUP(A107,'import Düzce'!A:P,5,0)</f>
        <v>4773</v>
      </c>
      <c r="F107" s="56">
        <f>VLOOKUP(A107,'import Düzce'!A:P,6,0)</f>
        <v>289</v>
      </c>
      <c r="G107" s="56">
        <f>VLOOKUP(A107,'import Düzce'!A:P,7,0)</f>
        <v>0</v>
      </c>
      <c r="H107" s="56">
        <f>VLOOKUP(A107,'import Düzce'!A:P,8,0)</f>
        <v>87</v>
      </c>
      <c r="I107" s="56">
        <f>VLOOKUP(A107,'import Düzce'!A:P,9,0)</f>
        <v>87</v>
      </c>
      <c r="J107" s="216">
        <f>VLOOKUP(A107,'import Düzce'!A:P,10,0)</f>
        <v>0</v>
      </c>
      <c r="K107" s="56" t="s">
        <v>8167</v>
      </c>
      <c r="L107" s="56">
        <v>3.805412626E9</v>
      </c>
      <c r="M107" s="56" t="s">
        <v>1350</v>
      </c>
      <c r="N107" s="56" t="s">
        <v>8092</v>
      </c>
      <c r="O107" s="56" t="s">
        <v>8430</v>
      </c>
      <c r="P107" s="217" t="str">
        <f>VLOOKUP(A107,'import Düzce'!A:P,16,0)</f>
        <v>Geleneksel</v>
      </c>
      <c r="Q107" s="218" t="b">
        <v>0</v>
      </c>
      <c r="R107" s="218" t="s">
        <v>31</v>
      </c>
      <c r="S107" s="218"/>
      <c r="T107" s="218"/>
      <c r="U107" s="218" t="s">
        <v>8169</v>
      </c>
      <c r="V107" s="220"/>
      <c r="W107" s="220"/>
      <c r="X107" s="218"/>
      <c r="Y107" s="218" t="s">
        <v>1353</v>
      </c>
      <c r="Z107" s="220">
        <v>44488.0</v>
      </c>
      <c r="AA107" s="218"/>
      <c r="AB107" s="221"/>
      <c r="AC107" s="218"/>
      <c r="AD107" s="221"/>
      <c r="AE107" s="218"/>
      <c r="AF107" s="218"/>
      <c r="AG107" s="218"/>
      <c r="AH107" s="218"/>
      <c r="AI107" s="218" t="s">
        <v>4907</v>
      </c>
      <c r="AJ107" s="218"/>
      <c r="AK107" s="218"/>
      <c r="AL107" s="218"/>
      <c r="AM107" s="218"/>
    </row>
    <row r="108" ht="15.75" customHeight="1">
      <c r="A108" s="56" t="s">
        <v>7828</v>
      </c>
      <c r="B108" s="56" t="s">
        <v>7829</v>
      </c>
      <c r="C108" s="56" t="b">
        <f>VLOOKUP(A108,'import Düzce'!A:P,3,0)</f>
        <v>1</v>
      </c>
      <c r="D108" s="56" t="s">
        <v>1378</v>
      </c>
      <c r="E108" s="56">
        <f>VLOOKUP(A108,'import Düzce'!A:P,5,0)</f>
        <v>9</v>
      </c>
      <c r="F108" s="56">
        <f>VLOOKUP(A108,'import Düzce'!A:P,6,0)</f>
        <v>0</v>
      </c>
      <c r="G108" s="56">
        <f>VLOOKUP(A108,'import Düzce'!A:P,7,0)</f>
        <v>23</v>
      </c>
      <c r="H108" s="56">
        <f>VLOOKUP(A108,'import Düzce'!A:P,8,0)</f>
        <v>43</v>
      </c>
      <c r="I108" s="56">
        <f>VLOOKUP(A108,'import Düzce'!A:P,9,0)</f>
        <v>66</v>
      </c>
      <c r="J108" s="216">
        <f>VLOOKUP(A108,'import Düzce'!A:P,10,0)</f>
        <v>0.35</v>
      </c>
      <c r="K108" s="56" t="s">
        <v>8431</v>
      </c>
      <c r="L108" s="56">
        <v>3.805233334E9</v>
      </c>
      <c r="M108" s="56" t="s">
        <v>1350</v>
      </c>
      <c r="N108" s="56" t="s">
        <v>8086</v>
      </c>
      <c r="O108" s="56" t="s">
        <v>7832</v>
      </c>
      <c r="P108" s="217" t="str">
        <f>VLOOKUP(A108,'import Düzce'!A:P,16,0)</f>
        <v>Geleneksel</v>
      </c>
      <c r="Q108" s="218" t="b">
        <v>0</v>
      </c>
      <c r="R108" s="218" t="s">
        <v>38</v>
      </c>
      <c r="S108" s="218" t="s">
        <v>416</v>
      </c>
      <c r="T108" s="218"/>
      <c r="U108" s="218">
        <v>5.558018387E9</v>
      </c>
      <c r="V108" s="220">
        <v>44487.0</v>
      </c>
      <c r="W108" s="220">
        <v>44488.0</v>
      </c>
      <c r="X108" s="218"/>
      <c r="Y108" s="218" t="s">
        <v>1353</v>
      </c>
      <c r="Z108" s="220">
        <v>44487.0</v>
      </c>
      <c r="AA108" s="218"/>
      <c r="AB108" s="221"/>
      <c r="AC108" s="218"/>
      <c r="AD108" s="221"/>
      <c r="AE108" s="218"/>
      <c r="AF108" s="218"/>
      <c r="AG108" s="218"/>
      <c r="AH108" s="218"/>
      <c r="AI108" s="218" t="s">
        <v>416</v>
      </c>
      <c r="AJ108" s="218"/>
      <c r="AK108" s="218"/>
      <c r="AL108" s="218"/>
      <c r="AM108" s="218"/>
    </row>
    <row r="109" ht="15.75" customHeight="1">
      <c r="A109" s="56" t="s">
        <v>8432</v>
      </c>
      <c r="B109" s="56" t="s">
        <v>8433</v>
      </c>
      <c r="C109" s="56" t="b">
        <f>VLOOKUP(A109,'import Düzce'!A:P,3,0)</f>
        <v>1</v>
      </c>
      <c r="D109" s="56" t="s">
        <v>1378</v>
      </c>
      <c r="E109" s="56">
        <f>VLOOKUP(A109,'import Düzce'!A:P,5,0)</f>
        <v>507</v>
      </c>
      <c r="F109" s="56">
        <f>VLOOKUP(A109,'import Düzce'!A:P,6,0)</f>
        <v>0</v>
      </c>
      <c r="G109" s="56">
        <f>VLOOKUP(A109,'import Düzce'!A:P,7,0)</f>
        <v>0</v>
      </c>
      <c r="H109" s="56">
        <f>VLOOKUP(A109,'import Düzce'!A:P,8,0)</f>
        <v>20</v>
      </c>
      <c r="I109" s="56">
        <f>VLOOKUP(A109,'import Düzce'!A:P,9,0)</f>
        <v>20</v>
      </c>
      <c r="J109" s="216">
        <f>VLOOKUP(A109,'import Düzce'!A:P,10,0)</f>
        <v>0</v>
      </c>
      <c r="K109" s="56" t="s">
        <v>8434</v>
      </c>
      <c r="L109" s="56">
        <v>5.359114072E9</v>
      </c>
      <c r="M109" s="56" t="s">
        <v>1350</v>
      </c>
      <c r="N109" s="56" t="s">
        <v>8086</v>
      </c>
      <c r="O109" s="56" t="s">
        <v>8435</v>
      </c>
      <c r="P109" s="217" t="str">
        <f>VLOOKUP(A109,'import Düzce'!A:P,16,0)</f>
        <v>Geleneksel</v>
      </c>
      <c r="Q109" s="218" t="b">
        <v>0</v>
      </c>
      <c r="R109" s="218" t="s">
        <v>31</v>
      </c>
      <c r="S109" s="218"/>
      <c r="T109" s="218"/>
      <c r="U109" s="224" t="s">
        <v>8436</v>
      </c>
      <c r="V109" s="220"/>
      <c r="W109" s="220"/>
      <c r="X109" s="218"/>
      <c r="Y109" s="218" t="s">
        <v>1353</v>
      </c>
      <c r="Z109" s="220">
        <v>44488.0</v>
      </c>
      <c r="AA109" s="218" t="s">
        <v>1353</v>
      </c>
      <c r="AB109" s="221">
        <v>44529.0</v>
      </c>
      <c r="AC109" s="218"/>
      <c r="AD109" s="221"/>
      <c r="AE109" s="218"/>
      <c r="AF109" s="218"/>
      <c r="AG109" s="218"/>
      <c r="AH109" s="218"/>
      <c r="AI109" s="218" t="s">
        <v>4907</v>
      </c>
      <c r="AJ109" s="218" t="s">
        <v>167</v>
      </c>
      <c r="AK109" s="218"/>
      <c r="AL109" s="218"/>
      <c r="AM109" s="218"/>
    </row>
    <row r="110" ht="15.75" customHeight="1">
      <c r="A110" s="56" t="s">
        <v>7889</v>
      </c>
      <c r="B110" s="56" t="s">
        <v>7890</v>
      </c>
      <c r="C110" s="56" t="b">
        <f>VLOOKUP(A110,'import Düzce'!A:P,3,0)</f>
        <v>1</v>
      </c>
      <c r="D110" s="56" t="s">
        <v>1370</v>
      </c>
      <c r="E110" s="56">
        <f>VLOOKUP(A110,'import Düzce'!A:P,5,0)</f>
        <v>607</v>
      </c>
      <c r="F110" s="56">
        <f>VLOOKUP(A110,'import Düzce'!A:P,6,0)</f>
        <v>38</v>
      </c>
      <c r="G110" s="56">
        <f>VLOOKUP(A110,'import Düzce'!A:P,7,0)</f>
        <v>4</v>
      </c>
      <c r="H110" s="56">
        <f>VLOOKUP(A110,'import Düzce'!A:P,8,0)</f>
        <v>7</v>
      </c>
      <c r="I110" s="56">
        <f>VLOOKUP(A110,'import Düzce'!A:P,9,0)</f>
        <v>11</v>
      </c>
      <c r="J110" s="216">
        <f>VLOOKUP(A110,'import Düzce'!A:P,10,0)</f>
        <v>0.36</v>
      </c>
      <c r="K110" s="56" t="s">
        <v>8437</v>
      </c>
      <c r="L110" s="56">
        <v>3.80524401E9</v>
      </c>
      <c r="M110" s="56" t="s">
        <v>1350</v>
      </c>
      <c r="N110" s="56" t="s">
        <v>8086</v>
      </c>
      <c r="O110" s="56" t="s">
        <v>7892</v>
      </c>
      <c r="P110" s="217" t="str">
        <f>VLOOKUP(A110,'import Düzce'!A:P,16,0)</f>
        <v>Geleneksel</v>
      </c>
      <c r="Q110" s="218" t="b">
        <v>0</v>
      </c>
      <c r="R110" s="218" t="s">
        <v>38</v>
      </c>
      <c r="S110" s="218" t="s">
        <v>100</v>
      </c>
      <c r="T110" s="207" t="s">
        <v>7805</v>
      </c>
      <c r="U110" s="223"/>
      <c r="V110" s="220">
        <v>44494.0</v>
      </c>
      <c r="W110" s="220">
        <v>44494.0</v>
      </c>
      <c r="X110" s="218"/>
      <c r="Y110" s="218" t="s">
        <v>1475</v>
      </c>
      <c r="Z110" s="220">
        <v>44488.0</v>
      </c>
      <c r="AA110" s="218" t="s">
        <v>1353</v>
      </c>
      <c r="AB110" s="221">
        <v>44494.0</v>
      </c>
      <c r="AC110" s="218"/>
      <c r="AD110" s="221"/>
      <c r="AE110" s="218"/>
      <c r="AF110" s="218"/>
      <c r="AG110" s="218"/>
      <c r="AH110" s="218"/>
      <c r="AI110" s="218" t="s">
        <v>4907</v>
      </c>
      <c r="AJ110" s="218" t="s">
        <v>100</v>
      </c>
      <c r="AK110" s="218"/>
      <c r="AL110" s="218"/>
      <c r="AM110" s="218"/>
    </row>
    <row r="111" ht="15.75" customHeight="1">
      <c r="A111" s="56" t="s">
        <v>7863</v>
      </c>
      <c r="B111" s="56" t="s">
        <v>7864</v>
      </c>
      <c r="C111" s="56" t="b">
        <f>VLOOKUP(A111,'import Düzce'!A:P,3,0)</f>
        <v>1</v>
      </c>
      <c r="D111" s="56" t="s">
        <v>1789</v>
      </c>
      <c r="E111" s="56">
        <f>VLOOKUP(A111,'import Düzce'!A:P,5,0)</f>
        <v>1114</v>
      </c>
      <c r="F111" s="56">
        <f>VLOOKUP(A111,'import Düzce'!A:P,6,0)</f>
        <v>107</v>
      </c>
      <c r="G111" s="56">
        <f>VLOOKUP(A111,'import Düzce'!A:P,7,0)</f>
        <v>14</v>
      </c>
      <c r="H111" s="56">
        <f>VLOOKUP(A111,'import Düzce'!A:P,8,0)</f>
        <v>25</v>
      </c>
      <c r="I111" s="56">
        <f>VLOOKUP(A111,'import Düzce'!A:P,9,0)</f>
        <v>39</v>
      </c>
      <c r="J111" s="216">
        <f>VLOOKUP(A111,'import Düzce'!A:P,10,0)</f>
        <v>0.36</v>
      </c>
      <c r="K111" s="56" t="s">
        <v>8438</v>
      </c>
      <c r="L111" s="56">
        <v>5.350673127E9</v>
      </c>
      <c r="M111" s="56" t="s">
        <v>1350</v>
      </c>
      <c r="N111" s="56" t="s">
        <v>8131</v>
      </c>
      <c r="O111" s="56" t="s">
        <v>7867</v>
      </c>
      <c r="P111" s="217" t="str">
        <f>VLOOKUP(A111,'import Düzce'!A:P,16,0)</f>
        <v>Geleneksel</v>
      </c>
      <c r="Q111" s="218" t="b">
        <v>0</v>
      </c>
      <c r="R111" s="218" t="s">
        <v>38</v>
      </c>
      <c r="S111" s="218" t="s">
        <v>845</v>
      </c>
      <c r="T111" s="223"/>
      <c r="U111" s="218"/>
      <c r="V111" s="220">
        <v>44491.0</v>
      </c>
      <c r="W111" s="220">
        <v>44494.0</v>
      </c>
      <c r="X111" s="218"/>
      <c r="Y111" s="218"/>
      <c r="Z111" s="220"/>
      <c r="AA111" s="218"/>
      <c r="AB111" s="221"/>
      <c r="AC111" s="218"/>
      <c r="AD111" s="221"/>
      <c r="AE111" s="218"/>
      <c r="AF111" s="218"/>
      <c r="AG111" s="218"/>
      <c r="AH111" s="218"/>
      <c r="AI111" s="218"/>
      <c r="AJ111" s="218"/>
      <c r="AK111" s="218"/>
      <c r="AL111" s="218"/>
      <c r="AM111" s="218"/>
    </row>
    <row r="112" ht="15.75" customHeight="1">
      <c r="A112" s="56" t="s">
        <v>8439</v>
      </c>
      <c r="B112" s="56" t="s">
        <v>8440</v>
      </c>
      <c r="C112" s="56" t="b">
        <f>VLOOKUP(A112,'import Düzce'!A:P,3,0)</f>
        <v>1</v>
      </c>
      <c r="D112" s="56" t="s">
        <v>1378</v>
      </c>
      <c r="E112" s="56">
        <f>VLOOKUP(A112,'import Düzce'!A:P,5,0)</f>
        <v>356</v>
      </c>
      <c r="F112" s="56">
        <f>VLOOKUP(A112,'import Düzce'!A:P,6,0)</f>
        <v>0</v>
      </c>
      <c r="G112" s="56">
        <f>VLOOKUP(A112,'import Düzce'!A:P,7,0)</f>
        <v>0</v>
      </c>
      <c r="H112" s="56">
        <f>VLOOKUP(A112,'import Düzce'!A:P,8,0)</f>
        <v>23</v>
      </c>
      <c r="I112" s="56">
        <f>VLOOKUP(A112,'import Düzce'!A:P,9,0)</f>
        <v>23</v>
      </c>
      <c r="J112" s="216">
        <f>VLOOKUP(A112,'import Düzce'!A:P,10,0)</f>
        <v>0</v>
      </c>
      <c r="K112" s="56" t="s">
        <v>8441</v>
      </c>
      <c r="L112" s="56">
        <v>3.806626363E9</v>
      </c>
      <c r="M112" s="56" t="s">
        <v>1350</v>
      </c>
      <c r="N112" s="56" t="s">
        <v>8086</v>
      </c>
      <c r="O112" s="56" t="s">
        <v>8442</v>
      </c>
      <c r="P112" s="217" t="str">
        <f>VLOOKUP(A112,'import Düzce'!A:P,16,0)</f>
        <v>Geleneksel</v>
      </c>
      <c r="Q112" s="218" t="b">
        <v>0</v>
      </c>
      <c r="R112" s="218" t="s">
        <v>29</v>
      </c>
      <c r="S112" s="218"/>
      <c r="T112" s="218"/>
      <c r="U112" s="218" t="s">
        <v>8443</v>
      </c>
      <c r="V112" s="220"/>
      <c r="W112" s="220"/>
      <c r="X112" s="218"/>
      <c r="Y112" s="218" t="s">
        <v>1353</v>
      </c>
      <c r="Z112" s="220">
        <v>44488.0</v>
      </c>
      <c r="AA112" s="218"/>
      <c r="AB112" s="221"/>
      <c r="AC112" s="218"/>
      <c r="AD112" s="221"/>
      <c r="AE112" s="218"/>
      <c r="AF112" s="218"/>
      <c r="AG112" s="218"/>
      <c r="AH112" s="218"/>
      <c r="AI112" s="218" t="s">
        <v>4907</v>
      </c>
      <c r="AJ112" s="218"/>
      <c r="AK112" s="218"/>
      <c r="AL112" s="218"/>
      <c r="AM112" s="218"/>
    </row>
    <row r="113" ht="15.75" customHeight="1">
      <c r="A113" s="56" t="s">
        <v>7820</v>
      </c>
      <c r="B113" s="56" t="s">
        <v>7821</v>
      </c>
      <c r="C113" s="56" t="b">
        <f>VLOOKUP(A113,'import Düzce'!A:P,3,0)</f>
        <v>1</v>
      </c>
      <c r="D113" s="56" t="s">
        <v>1370</v>
      </c>
      <c r="E113" s="56">
        <f>VLOOKUP(A113,'import Düzce'!A:P,5,0)</f>
        <v>8074</v>
      </c>
      <c r="F113" s="56">
        <f>VLOOKUP(A113,'import Düzce'!A:P,6,0)</f>
        <v>528</v>
      </c>
      <c r="G113" s="56">
        <f>VLOOKUP(A113,'import Düzce'!A:P,7,0)</f>
        <v>12</v>
      </c>
      <c r="H113" s="56">
        <f>VLOOKUP(A113,'import Düzce'!A:P,8,0)</f>
        <v>6</v>
      </c>
      <c r="I113" s="56">
        <f>VLOOKUP(A113,'import Düzce'!A:P,9,0)</f>
        <v>18</v>
      </c>
      <c r="J113" s="216">
        <f>VLOOKUP(A113,'import Düzce'!A:P,10,0)</f>
        <v>0.67</v>
      </c>
      <c r="K113" s="56" t="s">
        <v>8444</v>
      </c>
      <c r="L113" s="56">
        <v>5.445101481E9</v>
      </c>
      <c r="M113" s="56" t="s">
        <v>1350</v>
      </c>
      <c r="N113" s="56" t="s">
        <v>1718</v>
      </c>
      <c r="O113" s="56" t="s">
        <v>7823</v>
      </c>
      <c r="P113" s="217" t="str">
        <f>VLOOKUP(A113,'import Düzce'!A:P,16,0)</f>
        <v>Geleneksel</v>
      </c>
      <c r="Q113" s="218" t="b">
        <v>0</v>
      </c>
      <c r="R113" s="218" t="s">
        <v>38</v>
      </c>
      <c r="S113" s="218" t="s">
        <v>416</v>
      </c>
      <c r="T113" s="218"/>
      <c r="U113" s="218" t="s">
        <v>8445</v>
      </c>
      <c r="V113" s="220">
        <v>44484.0</v>
      </c>
      <c r="W113" s="220">
        <v>44487.0</v>
      </c>
      <c r="X113" s="218"/>
      <c r="Y113" s="218" t="s">
        <v>1353</v>
      </c>
      <c r="Z113" s="220">
        <v>44484.0</v>
      </c>
      <c r="AA113" s="218"/>
      <c r="AB113" s="221"/>
      <c r="AC113" s="218"/>
      <c r="AD113" s="221"/>
      <c r="AE113" s="218"/>
      <c r="AF113" s="218"/>
      <c r="AG113" s="218"/>
      <c r="AH113" s="218"/>
      <c r="AI113" s="218" t="s">
        <v>416</v>
      </c>
      <c r="AJ113" s="218"/>
      <c r="AK113" s="218"/>
      <c r="AL113" s="218"/>
      <c r="AM113" s="218"/>
    </row>
    <row r="114" ht="15.75" customHeight="1">
      <c r="A114" s="56" t="s">
        <v>7899</v>
      </c>
      <c r="B114" s="56" t="s">
        <v>7900</v>
      </c>
      <c r="C114" s="56" t="b">
        <f>VLOOKUP(A114,'import Düzce'!A:P,3,0)</f>
        <v>1</v>
      </c>
      <c r="D114" s="56" t="s">
        <v>1507</v>
      </c>
      <c r="E114" s="56">
        <f>VLOOKUP(A114,'import Düzce'!A:P,5,0)</f>
        <v>12</v>
      </c>
      <c r="F114" s="56">
        <f>VLOOKUP(A114,'import Düzce'!A:P,6,0)</f>
        <v>0</v>
      </c>
      <c r="G114" s="56">
        <f>VLOOKUP(A114,'import Düzce'!A:P,7,0)</f>
        <v>8</v>
      </c>
      <c r="H114" s="56">
        <f>VLOOKUP(A114,'import Düzce'!A:P,8,0)</f>
        <v>10</v>
      </c>
      <c r="I114" s="56">
        <f>VLOOKUP(A114,'import Düzce'!A:P,9,0)</f>
        <v>18</v>
      </c>
      <c r="J114" s="216">
        <f>VLOOKUP(A114,'import Düzce'!A:P,10,0)</f>
        <v>0.44</v>
      </c>
      <c r="K114" s="56" t="s">
        <v>8446</v>
      </c>
      <c r="L114" s="56">
        <v>5.462794811E9</v>
      </c>
      <c r="M114" s="56" t="s">
        <v>1350</v>
      </c>
      <c r="N114" s="56" t="s">
        <v>8083</v>
      </c>
      <c r="O114" s="56" t="s">
        <v>7902</v>
      </c>
      <c r="P114" s="217" t="str">
        <f>VLOOKUP(A114,'import Düzce'!A:P,16,0)</f>
        <v>Geleneksel</v>
      </c>
      <c r="Q114" s="218" t="b">
        <v>0</v>
      </c>
      <c r="R114" s="218" t="s">
        <v>38</v>
      </c>
      <c r="S114" s="218" t="s">
        <v>106</v>
      </c>
      <c r="T114" s="207" t="s">
        <v>7805</v>
      </c>
      <c r="U114" s="218"/>
      <c r="V114" s="220">
        <v>44494.0</v>
      </c>
      <c r="W114" s="220">
        <v>44495.0</v>
      </c>
      <c r="X114" s="218"/>
      <c r="Y114" s="218" t="s">
        <v>1353</v>
      </c>
      <c r="Z114" s="220">
        <v>44494.0</v>
      </c>
      <c r="AA114" s="218"/>
      <c r="AB114" s="221"/>
      <c r="AC114" s="218"/>
      <c r="AD114" s="221"/>
      <c r="AE114" s="218"/>
      <c r="AF114" s="218"/>
      <c r="AG114" s="218"/>
      <c r="AH114" s="218"/>
      <c r="AI114" s="218" t="s">
        <v>106</v>
      </c>
      <c r="AJ114" s="218"/>
      <c r="AK114" s="218"/>
      <c r="AL114" s="218"/>
      <c r="AM114" s="218"/>
    </row>
    <row r="115" ht="15.75" customHeight="1">
      <c r="A115" s="56" t="s">
        <v>8447</v>
      </c>
      <c r="B115" s="56" t="s">
        <v>8448</v>
      </c>
      <c r="C115" s="56" t="b">
        <f>VLOOKUP(A115,'import Düzce'!A:P,3,0)</f>
        <v>1</v>
      </c>
      <c r="D115" s="56" t="s">
        <v>1348</v>
      </c>
      <c r="E115" s="56">
        <f>VLOOKUP(A115,'import Düzce'!A:P,5,0)</f>
        <v>130</v>
      </c>
      <c r="F115" s="56">
        <f>VLOOKUP(A115,'import Düzce'!A:P,6,0)</f>
        <v>18</v>
      </c>
      <c r="G115" s="56">
        <f>VLOOKUP(A115,'import Düzce'!A:P,7,0)</f>
        <v>0</v>
      </c>
      <c r="H115" s="56">
        <f>VLOOKUP(A115,'import Düzce'!A:P,8,0)</f>
        <v>50</v>
      </c>
      <c r="I115" s="56">
        <f>VLOOKUP(A115,'import Düzce'!A:P,9,0)</f>
        <v>50</v>
      </c>
      <c r="J115" s="216">
        <f>VLOOKUP(A115,'import Düzce'!A:P,10,0)</f>
        <v>0</v>
      </c>
      <c r="K115" s="56" t="s">
        <v>8449</v>
      </c>
      <c r="L115" s="56">
        <v>5.448138161E9</v>
      </c>
      <c r="M115" s="56" t="s">
        <v>1350</v>
      </c>
      <c r="N115" s="56" t="s">
        <v>8450</v>
      </c>
      <c r="O115" s="56" t="s">
        <v>8451</v>
      </c>
      <c r="P115" s="217" t="str">
        <f>VLOOKUP(A115,'import Düzce'!A:P,16,0)</f>
        <v>Geleneksel</v>
      </c>
      <c r="Q115" s="218" t="b">
        <v>1</v>
      </c>
      <c r="R115" s="218"/>
      <c r="S115" s="218"/>
      <c r="T115" s="218"/>
      <c r="U115" s="218" t="s">
        <v>8452</v>
      </c>
      <c r="V115" s="220"/>
      <c r="W115" s="220"/>
      <c r="X115" s="218"/>
      <c r="Y115" s="218" t="s">
        <v>1353</v>
      </c>
      <c r="Z115" s="220">
        <v>44508.0</v>
      </c>
      <c r="AA115" s="218"/>
      <c r="AB115" s="221"/>
      <c r="AC115" s="218"/>
      <c r="AD115" s="221"/>
      <c r="AE115" s="218"/>
      <c r="AF115" s="218"/>
      <c r="AG115" s="218"/>
      <c r="AH115" s="218"/>
      <c r="AI115" s="218" t="s">
        <v>73</v>
      </c>
      <c r="AJ115" s="218"/>
      <c r="AK115" s="218"/>
      <c r="AL115" s="218"/>
      <c r="AM115" s="218"/>
    </row>
    <row r="116" ht="15.75" customHeight="1">
      <c r="A116" s="56" t="s">
        <v>8453</v>
      </c>
      <c r="B116" s="56" t="s">
        <v>8454</v>
      </c>
      <c r="C116" s="56" t="b">
        <f>VLOOKUP(A116,'import Düzce'!A:P,3,0)</f>
        <v>1</v>
      </c>
      <c r="D116" s="56" t="s">
        <v>1789</v>
      </c>
      <c r="E116" s="56">
        <f>VLOOKUP(A116,'import Düzce'!A:P,5,0)</f>
        <v>2</v>
      </c>
      <c r="F116" s="56">
        <f>VLOOKUP(A116,'import Düzce'!A:P,6,0)</f>
        <v>2</v>
      </c>
      <c r="G116" s="56">
        <f>VLOOKUP(A116,'import Düzce'!A:P,7,0)</f>
        <v>0</v>
      </c>
      <c r="H116" s="56">
        <f>VLOOKUP(A116,'import Düzce'!A:P,8,0)</f>
        <v>20</v>
      </c>
      <c r="I116" s="56">
        <f>VLOOKUP(A116,'import Düzce'!A:P,9,0)</f>
        <v>20</v>
      </c>
      <c r="J116" s="216">
        <f>VLOOKUP(A116,'import Düzce'!A:P,10,0)</f>
        <v>0</v>
      </c>
      <c r="K116" s="56" t="s">
        <v>8455</v>
      </c>
      <c r="L116" s="56">
        <v>5.307321437E9</v>
      </c>
      <c r="M116" s="56" t="s">
        <v>1350</v>
      </c>
      <c r="N116" s="56" t="s">
        <v>5546</v>
      </c>
      <c r="O116" s="56" t="s">
        <v>8456</v>
      </c>
      <c r="P116" s="217" t="str">
        <f>VLOOKUP(A116,'import Düzce'!A:P,16,0)</f>
        <v>Geleneksel</v>
      </c>
      <c r="Q116" s="218" t="b">
        <v>0</v>
      </c>
      <c r="R116" s="218"/>
      <c r="S116" s="218"/>
      <c r="T116" s="218"/>
      <c r="U116" s="218"/>
      <c r="V116" s="220"/>
      <c r="W116" s="220"/>
      <c r="X116" s="218"/>
      <c r="Y116" s="218"/>
      <c r="Z116" s="220"/>
      <c r="AA116" s="218"/>
      <c r="AB116" s="221"/>
      <c r="AC116" s="218"/>
      <c r="AD116" s="221"/>
      <c r="AE116" s="218"/>
      <c r="AF116" s="218"/>
      <c r="AG116" s="218"/>
      <c r="AH116" s="218"/>
      <c r="AI116" s="218"/>
      <c r="AJ116" s="218"/>
      <c r="AK116" s="218"/>
      <c r="AL116" s="218"/>
      <c r="AM116" s="218"/>
    </row>
    <row r="117" ht="15.75" customHeight="1">
      <c r="A117" s="56" t="s">
        <v>8457</v>
      </c>
      <c r="B117" s="56" t="s">
        <v>8458</v>
      </c>
      <c r="C117" s="56" t="b">
        <f>VLOOKUP(A117,'import Düzce'!A:P,3,0)</f>
        <v>1</v>
      </c>
      <c r="D117" s="56" t="s">
        <v>1507</v>
      </c>
      <c r="E117" s="56">
        <f>VLOOKUP(A117,'import Düzce'!A:P,5,0)</f>
        <v>195</v>
      </c>
      <c r="F117" s="56">
        <f>VLOOKUP(A117,'import Düzce'!A:P,6,0)</f>
        <v>46</v>
      </c>
      <c r="G117" s="56">
        <f>VLOOKUP(A117,'import Düzce'!A:P,7,0)</f>
        <v>0</v>
      </c>
      <c r="H117" s="56">
        <f>VLOOKUP(A117,'import Düzce'!A:P,8,0)</f>
        <v>48</v>
      </c>
      <c r="I117" s="56">
        <f>VLOOKUP(A117,'import Düzce'!A:P,9,0)</f>
        <v>48</v>
      </c>
      <c r="J117" s="216">
        <f>VLOOKUP(A117,'import Düzce'!A:P,10,0)</f>
        <v>0</v>
      </c>
      <c r="K117" s="56" t="s">
        <v>8459</v>
      </c>
      <c r="L117" s="56">
        <v>5.34324766E9</v>
      </c>
      <c r="M117" s="56" t="s">
        <v>1350</v>
      </c>
      <c r="N117" s="56" t="s">
        <v>2520</v>
      </c>
      <c r="O117" s="56" t="s">
        <v>8460</v>
      </c>
      <c r="P117" s="217" t="str">
        <f>VLOOKUP(A117,'import Düzce'!A:P,16,0)</f>
        <v>Geleneksel</v>
      </c>
      <c r="Q117" s="218" t="b">
        <v>0</v>
      </c>
      <c r="R117" s="218"/>
      <c r="S117" s="218"/>
      <c r="T117" s="218"/>
      <c r="U117" s="218"/>
      <c r="V117" s="220"/>
      <c r="W117" s="220"/>
      <c r="X117" s="218"/>
      <c r="Y117" s="218"/>
      <c r="Z117" s="220"/>
      <c r="AA117" s="218"/>
      <c r="AB117" s="221"/>
      <c r="AC117" s="218"/>
      <c r="AD117" s="221"/>
      <c r="AE117" s="218"/>
      <c r="AF117" s="218"/>
      <c r="AG117" s="218"/>
      <c r="AH117" s="218"/>
      <c r="AI117" s="218"/>
      <c r="AJ117" s="218"/>
      <c r="AK117" s="218"/>
      <c r="AL117" s="218"/>
      <c r="AM117" s="218"/>
    </row>
    <row r="118" ht="15.75" customHeight="1">
      <c r="A118" s="56" t="s">
        <v>8461</v>
      </c>
      <c r="B118" s="56" t="s">
        <v>8462</v>
      </c>
      <c r="C118" s="56" t="b">
        <f>VLOOKUP(A118,'import Düzce'!A:P,3,0)</f>
        <v>1</v>
      </c>
      <c r="D118" s="56" t="s">
        <v>1827</v>
      </c>
      <c r="E118" s="56">
        <f>VLOOKUP(A118,'import Düzce'!A:P,5,0)</f>
        <v>26</v>
      </c>
      <c r="F118" s="56">
        <f>VLOOKUP(A118,'import Düzce'!A:P,6,0)</f>
        <v>0</v>
      </c>
      <c r="G118" s="56">
        <f>VLOOKUP(A118,'import Düzce'!A:P,7,0)</f>
        <v>0</v>
      </c>
      <c r="H118" s="56">
        <f>VLOOKUP(A118,'import Düzce'!A:P,8,0)</f>
        <v>26</v>
      </c>
      <c r="I118" s="56">
        <f>VLOOKUP(A118,'import Düzce'!A:P,9,0)</f>
        <v>26</v>
      </c>
      <c r="J118" s="216">
        <f>VLOOKUP(A118,'import Düzce'!A:P,10,0)</f>
        <v>0</v>
      </c>
      <c r="K118" s="56" t="s">
        <v>8274</v>
      </c>
      <c r="L118" s="56">
        <v>5.322575996E9</v>
      </c>
      <c r="M118" s="56" t="s">
        <v>1350</v>
      </c>
      <c r="N118" s="56" t="s">
        <v>7490</v>
      </c>
      <c r="O118" s="56" t="s">
        <v>8463</v>
      </c>
      <c r="P118" s="217" t="str">
        <f>VLOOKUP(A118,'import Düzce'!A:P,16,0)</f>
        <v>Geleneksel</v>
      </c>
      <c r="Q118" s="218" t="b">
        <v>0</v>
      </c>
      <c r="R118" s="218" t="s">
        <v>43</v>
      </c>
      <c r="S118" s="218"/>
      <c r="T118" s="218"/>
      <c r="U118" s="218" t="s">
        <v>8464</v>
      </c>
      <c r="V118" s="220"/>
      <c r="W118" s="220"/>
      <c r="X118" s="218"/>
      <c r="Y118" s="218" t="s">
        <v>43</v>
      </c>
      <c r="Z118" s="220">
        <v>44488.0</v>
      </c>
      <c r="AA118" s="218" t="s">
        <v>43</v>
      </c>
      <c r="AB118" s="221">
        <v>44509.0</v>
      </c>
      <c r="AC118" s="218"/>
      <c r="AD118" s="221"/>
      <c r="AE118" s="218"/>
      <c r="AF118" s="218"/>
      <c r="AG118" s="218"/>
      <c r="AH118" s="218"/>
      <c r="AI118" s="218" t="s">
        <v>4907</v>
      </c>
      <c r="AJ118" s="218" t="s">
        <v>106</v>
      </c>
      <c r="AK118" s="218"/>
      <c r="AL118" s="218"/>
      <c r="AM118" s="218"/>
    </row>
    <row r="119" ht="15.75" customHeight="1">
      <c r="A119" s="56" t="s">
        <v>8465</v>
      </c>
      <c r="B119" s="56" t="s">
        <v>8466</v>
      </c>
      <c r="C119" s="56" t="b">
        <f>VLOOKUP(A119,'import Düzce'!A:P,3,0)</f>
        <v>1</v>
      </c>
      <c r="D119" s="56" t="s">
        <v>1356</v>
      </c>
      <c r="E119" s="56">
        <f>VLOOKUP(A119,'import Düzce'!A:P,5,0)</f>
        <v>430</v>
      </c>
      <c r="F119" s="56">
        <f>VLOOKUP(A119,'import Düzce'!A:P,6,0)</f>
        <v>25</v>
      </c>
      <c r="G119" s="56">
        <f>VLOOKUP(A119,'import Düzce'!A:P,7,0)</f>
        <v>0</v>
      </c>
      <c r="H119" s="56">
        <f>VLOOKUP(A119,'import Düzce'!A:P,8,0)</f>
        <v>22</v>
      </c>
      <c r="I119" s="56">
        <f>VLOOKUP(A119,'import Düzce'!A:P,9,0)</f>
        <v>22</v>
      </c>
      <c r="J119" s="216">
        <f>VLOOKUP(A119,'import Düzce'!A:P,10,0)</f>
        <v>0</v>
      </c>
      <c r="K119" s="56" t="s">
        <v>8467</v>
      </c>
      <c r="L119" s="56">
        <v>5.424860681E9</v>
      </c>
      <c r="M119" s="56" t="s">
        <v>1350</v>
      </c>
      <c r="N119" s="56" t="s">
        <v>8083</v>
      </c>
      <c r="O119" s="56" t="s">
        <v>8468</v>
      </c>
      <c r="P119" s="217" t="str">
        <f>VLOOKUP(A119,'import Düzce'!A:P,16,0)</f>
        <v>Geleneksel</v>
      </c>
      <c r="Q119" s="218" t="b">
        <v>1</v>
      </c>
      <c r="R119" s="218"/>
      <c r="S119" s="218"/>
      <c r="T119" s="218"/>
      <c r="U119" s="218" t="s">
        <v>3260</v>
      </c>
      <c r="V119" s="220"/>
      <c r="W119" s="220"/>
      <c r="X119" s="218"/>
      <c r="Y119" s="218" t="s">
        <v>1353</v>
      </c>
      <c r="Z119" s="220">
        <v>44494.0</v>
      </c>
      <c r="AA119" s="218"/>
      <c r="AB119" s="221"/>
      <c r="AC119" s="218"/>
      <c r="AD119" s="221"/>
      <c r="AE119" s="218"/>
      <c r="AF119" s="218"/>
      <c r="AG119" s="218"/>
      <c r="AH119" s="218"/>
      <c r="AI119" s="218" t="s">
        <v>106</v>
      </c>
      <c r="AJ119" s="218"/>
      <c r="AK119" s="218"/>
      <c r="AL119" s="218"/>
      <c r="AM119" s="218"/>
    </row>
    <row r="120" ht="15.75" customHeight="1">
      <c r="A120" s="56" t="s">
        <v>8469</v>
      </c>
      <c r="B120" s="56" t="s">
        <v>8470</v>
      </c>
      <c r="C120" s="56" t="b">
        <f>VLOOKUP(A120,'import Düzce'!A:P,3,0)</f>
        <v>1</v>
      </c>
      <c r="D120" s="56" t="s">
        <v>1832</v>
      </c>
      <c r="E120" s="56">
        <f>VLOOKUP(A120,'import Düzce'!A:P,5,0)</f>
        <v>470</v>
      </c>
      <c r="F120" s="56">
        <f>VLOOKUP(A120,'import Düzce'!A:P,6,0)</f>
        <v>7</v>
      </c>
      <c r="G120" s="56">
        <f>VLOOKUP(A120,'import Düzce'!A:P,7,0)</f>
        <v>0</v>
      </c>
      <c r="H120" s="56">
        <f>VLOOKUP(A120,'import Düzce'!A:P,8,0)</f>
        <v>23</v>
      </c>
      <c r="I120" s="56">
        <f>VLOOKUP(A120,'import Düzce'!A:P,9,0)</f>
        <v>23</v>
      </c>
      <c r="J120" s="216">
        <f>VLOOKUP(A120,'import Düzce'!A:P,10,0)</f>
        <v>0</v>
      </c>
      <c r="K120" s="56" t="s">
        <v>8467</v>
      </c>
      <c r="L120" s="56">
        <v>5.424860681E9</v>
      </c>
      <c r="M120" s="56" t="s">
        <v>1350</v>
      </c>
      <c r="N120" s="56" t="s">
        <v>3764</v>
      </c>
      <c r="O120" s="56" t="s">
        <v>8471</v>
      </c>
      <c r="P120" s="217" t="str">
        <f>VLOOKUP(A120,'import Düzce'!A:P,16,0)</f>
        <v>Geleneksel</v>
      </c>
      <c r="Q120" s="218" t="b">
        <v>1</v>
      </c>
      <c r="R120" s="218"/>
      <c r="S120" s="218"/>
      <c r="T120" s="218"/>
      <c r="U120" s="218" t="s">
        <v>3260</v>
      </c>
      <c r="V120" s="220"/>
      <c r="W120" s="220"/>
      <c r="X120" s="218"/>
      <c r="Y120" s="218" t="s">
        <v>1353</v>
      </c>
      <c r="Z120" s="220">
        <v>44494.0</v>
      </c>
      <c r="AA120" s="218"/>
      <c r="AB120" s="221"/>
      <c r="AC120" s="218"/>
      <c r="AD120" s="221"/>
      <c r="AE120" s="218"/>
      <c r="AF120" s="218"/>
      <c r="AG120" s="218"/>
      <c r="AH120" s="218"/>
      <c r="AI120" s="218" t="s">
        <v>106</v>
      </c>
      <c r="AJ120" s="218"/>
      <c r="AK120" s="218"/>
      <c r="AL120" s="218"/>
      <c r="AM120" s="218"/>
    </row>
    <row r="121" ht="15.75" customHeight="1">
      <c r="A121" s="56" t="s">
        <v>8472</v>
      </c>
      <c r="B121" s="56" t="s">
        <v>8473</v>
      </c>
      <c r="C121" s="56" t="b">
        <f>VLOOKUP(A121,'import Düzce'!A:P,3,0)</f>
        <v>1</v>
      </c>
      <c r="D121" s="56" t="s">
        <v>1443</v>
      </c>
      <c r="E121" s="56">
        <f>VLOOKUP(A121,'import Düzce'!A:P,5,0)</f>
        <v>354</v>
      </c>
      <c r="F121" s="56">
        <f>VLOOKUP(A121,'import Düzce'!A:P,6,0)</f>
        <v>19</v>
      </c>
      <c r="G121" s="56">
        <f>VLOOKUP(A121,'import Düzce'!A:P,7,0)</f>
        <v>0</v>
      </c>
      <c r="H121" s="56">
        <f>VLOOKUP(A121,'import Düzce'!A:P,8,0)</f>
        <v>40</v>
      </c>
      <c r="I121" s="56">
        <f>VLOOKUP(A121,'import Düzce'!A:P,9,0)</f>
        <v>40</v>
      </c>
      <c r="J121" s="216">
        <f>VLOOKUP(A121,'import Düzce'!A:P,10,0)</f>
        <v>0</v>
      </c>
      <c r="K121" s="56" t="s">
        <v>8474</v>
      </c>
      <c r="L121" s="56">
        <v>5.357833921E9</v>
      </c>
      <c r="M121" s="56" t="s">
        <v>1350</v>
      </c>
      <c r="N121" s="56" t="s">
        <v>1592</v>
      </c>
      <c r="O121" s="56" t="s">
        <v>8475</v>
      </c>
      <c r="P121" s="217" t="str">
        <f>VLOOKUP(A121,'import Düzce'!A:P,16,0)</f>
        <v>Geleneksel</v>
      </c>
      <c r="Q121" s="218" t="b">
        <v>0</v>
      </c>
      <c r="R121" s="218"/>
      <c r="S121" s="218"/>
      <c r="T121" s="218"/>
      <c r="U121" s="218" t="s">
        <v>8476</v>
      </c>
      <c r="V121" s="220"/>
      <c r="W121" s="220"/>
      <c r="X121" s="218"/>
      <c r="Y121" s="218" t="s">
        <v>43</v>
      </c>
      <c r="Z121" s="220">
        <v>44509.0</v>
      </c>
      <c r="AA121" s="218"/>
      <c r="AB121" s="221"/>
      <c r="AC121" s="218"/>
      <c r="AD121" s="221"/>
      <c r="AE121" s="218"/>
      <c r="AF121" s="218"/>
      <c r="AG121" s="218"/>
      <c r="AH121" s="218"/>
      <c r="AI121" s="218" t="s">
        <v>106</v>
      </c>
      <c r="AJ121" s="218"/>
      <c r="AK121" s="218"/>
      <c r="AL121" s="218"/>
      <c r="AM121" s="218"/>
    </row>
    <row r="122" ht="15.75" customHeight="1">
      <c r="A122" s="56" t="s">
        <v>8477</v>
      </c>
      <c r="B122" s="56" t="s">
        <v>8478</v>
      </c>
      <c r="C122" s="56" t="b">
        <f>VLOOKUP(A122,'import Düzce'!A:P,3,0)</f>
        <v>1</v>
      </c>
      <c r="D122" s="56" t="s">
        <v>1348</v>
      </c>
      <c r="E122" s="56">
        <f>VLOOKUP(A122,'import Düzce'!A:P,5,0)</f>
        <v>3605</v>
      </c>
      <c r="F122" s="56">
        <f>VLOOKUP(A122,'import Düzce'!A:P,6,0)</f>
        <v>163</v>
      </c>
      <c r="G122" s="56">
        <f>VLOOKUP(A122,'import Düzce'!A:P,7,0)</f>
        <v>0</v>
      </c>
      <c r="H122" s="56">
        <f>VLOOKUP(A122,'import Düzce'!A:P,8,0)</f>
        <v>50</v>
      </c>
      <c r="I122" s="56">
        <f>VLOOKUP(A122,'import Düzce'!A:P,9,0)</f>
        <v>50</v>
      </c>
      <c r="J122" s="216">
        <f>VLOOKUP(A122,'import Düzce'!A:P,10,0)</f>
        <v>0</v>
      </c>
      <c r="K122" s="56" t="s">
        <v>8479</v>
      </c>
      <c r="L122" s="56">
        <v>5.437150054E9</v>
      </c>
      <c r="M122" s="56" t="s">
        <v>1350</v>
      </c>
      <c r="N122" s="56" t="s">
        <v>1718</v>
      </c>
      <c r="O122" s="56" t="s">
        <v>8480</v>
      </c>
      <c r="P122" s="217" t="str">
        <f>VLOOKUP(A122,'import Düzce'!A:P,16,0)</f>
        <v>Geleneksel</v>
      </c>
      <c r="Q122" s="218" t="b">
        <v>0</v>
      </c>
      <c r="R122" s="218" t="s">
        <v>33</v>
      </c>
      <c r="S122" s="218"/>
      <c r="T122" s="218"/>
      <c r="U122" s="218" t="s">
        <v>8481</v>
      </c>
      <c r="V122" s="220"/>
      <c r="W122" s="220"/>
      <c r="X122" s="218"/>
      <c r="Y122" s="218" t="s">
        <v>1475</v>
      </c>
      <c r="Z122" s="220">
        <v>44484.0</v>
      </c>
      <c r="AA122" s="218"/>
      <c r="AB122" s="221"/>
      <c r="AC122" s="218"/>
      <c r="AD122" s="221"/>
      <c r="AE122" s="218"/>
      <c r="AF122" s="218"/>
      <c r="AG122" s="218"/>
      <c r="AH122" s="218"/>
      <c r="AI122" s="218" t="s">
        <v>416</v>
      </c>
      <c r="AJ122" s="218"/>
      <c r="AK122" s="218"/>
      <c r="AL122" s="218"/>
      <c r="AM122" s="218"/>
    </row>
    <row r="123" ht="15.75" customHeight="1">
      <c r="A123" s="56" t="s">
        <v>8482</v>
      </c>
      <c r="B123" s="56" t="s">
        <v>8483</v>
      </c>
      <c r="C123" s="56" t="b">
        <f>VLOOKUP(A123,'import Düzce'!A:P,3,0)</f>
        <v>1</v>
      </c>
      <c r="D123" s="56" t="s">
        <v>1443</v>
      </c>
      <c r="E123" s="56">
        <f>VLOOKUP(A123,'import Düzce'!A:P,5,0)</f>
        <v>315</v>
      </c>
      <c r="F123" s="56">
        <f>VLOOKUP(A123,'import Düzce'!A:P,6,0)</f>
        <v>24</v>
      </c>
      <c r="G123" s="56">
        <f>VLOOKUP(A123,'import Düzce'!A:P,7,0)</f>
        <v>0</v>
      </c>
      <c r="H123" s="56">
        <f>VLOOKUP(A123,'import Düzce'!A:P,8,0)</f>
        <v>60</v>
      </c>
      <c r="I123" s="56">
        <f>VLOOKUP(A123,'import Düzce'!A:P,9,0)</f>
        <v>60</v>
      </c>
      <c r="J123" s="216">
        <f>VLOOKUP(A123,'import Düzce'!A:P,10,0)</f>
        <v>0</v>
      </c>
      <c r="K123" s="56" t="s">
        <v>8484</v>
      </c>
      <c r="L123" s="56">
        <v>5.34691202E9</v>
      </c>
      <c r="M123" s="56" t="s">
        <v>1350</v>
      </c>
      <c r="N123" s="56" t="s">
        <v>7490</v>
      </c>
      <c r="O123" s="56" t="s">
        <v>8485</v>
      </c>
      <c r="P123" s="217" t="str">
        <f>VLOOKUP(A123,'import Düzce'!A:P,16,0)</f>
        <v>Geleneksel</v>
      </c>
      <c r="Q123" s="218" t="b">
        <v>0</v>
      </c>
      <c r="R123" s="218" t="s">
        <v>29</v>
      </c>
      <c r="S123" s="218"/>
      <c r="T123" s="218"/>
      <c r="U123" s="218" t="s">
        <v>8486</v>
      </c>
      <c r="V123" s="220"/>
      <c r="W123" s="220"/>
      <c r="X123" s="218"/>
      <c r="Y123" s="218" t="s">
        <v>1506</v>
      </c>
      <c r="Z123" s="220">
        <v>44488.0</v>
      </c>
      <c r="AA123" s="218" t="s">
        <v>1506</v>
      </c>
      <c r="AB123" s="221">
        <v>44509.0</v>
      </c>
      <c r="AC123" s="218"/>
      <c r="AD123" s="221"/>
      <c r="AE123" s="218"/>
      <c r="AF123" s="218"/>
      <c r="AG123" s="218"/>
      <c r="AH123" s="218"/>
      <c r="AI123" s="218" t="s">
        <v>4907</v>
      </c>
      <c r="AJ123" s="218" t="s">
        <v>106</v>
      </c>
      <c r="AK123" s="218"/>
      <c r="AL123" s="218"/>
      <c r="AM123" s="218"/>
    </row>
    <row r="124" ht="15.75" customHeight="1">
      <c r="A124" s="56" t="s">
        <v>8487</v>
      </c>
      <c r="B124" s="56" t="s">
        <v>8488</v>
      </c>
      <c r="C124" s="56" t="b">
        <f>VLOOKUP(A124,'import Düzce'!A:P,3,0)</f>
        <v>1</v>
      </c>
      <c r="D124" s="56" t="s">
        <v>1385</v>
      </c>
      <c r="E124" s="56">
        <f>VLOOKUP(A124,'import Düzce'!A:P,5,0)</f>
        <v>75</v>
      </c>
      <c r="F124" s="56">
        <f>VLOOKUP(A124,'import Düzce'!A:P,6,0)</f>
        <v>0</v>
      </c>
      <c r="G124" s="56">
        <f>VLOOKUP(A124,'import Düzce'!A:P,7,0)</f>
        <v>0</v>
      </c>
      <c r="H124" s="56">
        <f>VLOOKUP(A124,'import Düzce'!A:P,8,0)</f>
        <v>9</v>
      </c>
      <c r="I124" s="56">
        <f>VLOOKUP(A124,'import Düzce'!A:P,9,0)</f>
        <v>9</v>
      </c>
      <c r="J124" s="216">
        <f>VLOOKUP(A124,'import Düzce'!A:P,10,0)</f>
        <v>0</v>
      </c>
      <c r="K124" s="56" t="s">
        <v>8489</v>
      </c>
      <c r="L124" s="56">
        <v>5.418899661E9</v>
      </c>
      <c r="M124" s="56" t="s">
        <v>1350</v>
      </c>
      <c r="N124" s="56" t="s">
        <v>7490</v>
      </c>
      <c r="O124" s="56" t="s">
        <v>8490</v>
      </c>
      <c r="P124" s="217" t="str">
        <f>VLOOKUP(A124,'import Düzce'!A:P,16,0)</f>
        <v>Geleneksel</v>
      </c>
      <c r="Q124" s="218" t="b">
        <v>0</v>
      </c>
      <c r="R124" s="218" t="s">
        <v>43</v>
      </c>
      <c r="S124" s="218"/>
      <c r="T124" s="218"/>
      <c r="U124" s="218" t="s">
        <v>8491</v>
      </c>
      <c r="V124" s="220"/>
      <c r="W124" s="220"/>
      <c r="X124" s="218"/>
      <c r="Y124" s="218" t="s">
        <v>1475</v>
      </c>
      <c r="Z124" s="220">
        <v>44488.0</v>
      </c>
      <c r="AA124" s="218" t="s">
        <v>43</v>
      </c>
      <c r="AB124" s="221">
        <v>44509.0</v>
      </c>
      <c r="AC124" s="218"/>
      <c r="AD124" s="221"/>
      <c r="AE124" s="218"/>
      <c r="AF124" s="218"/>
      <c r="AG124" s="218"/>
      <c r="AH124" s="218"/>
      <c r="AI124" s="218" t="s">
        <v>4907</v>
      </c>
      <c r="AJ124" s="218" t="s">
        <v>106</v>
      </c>
      <c r="AK124" s="218"/>
      <c r="AL124" s="218"/>
      <c r="AM124" s="218"/>
    </row>
    <row r="125" ht="15.75" customHeight="1">
      <c r="A125" s="56" t="s">
        <v>8492</v>
      </c>
      <c r="B125" s="56" t="s">
        <v>8493</v>
      </c>
      <c r="C125" s="56" t="b">
        <f>VLOOKUP(A125,'import Düzce'!A:P,3,0)</f>
        <v>1</v>
      </c>
      <c r="D125" s="56" t="s">
        <v>1950</v>
      </c>
      <c r="E125" s="56">
        <f>VLOOKUP(A125,'import Düzce'!A:P,5,0)</f>
        <v>336</v>
      </c>
      <c r="F125" s="56">
        <f>VLOOKUP(A125,'import Düzce'!A:P,6,0)</f>
        <v>13</v>
      </c>
      <c r="G125" s="56">
        <f>VLOOKUP(A125,'import Düzce'!A:P,7,0)</f>
        <v>0</v>
      </c>
      <c r="H125" s="56">
        <f>VLOOKUP(A125,'import Düzce'!A:P,8,0)</f>
        <v>6</v>
      </c>
      <c r="I125" s="56">
        <f>VLOOKUP(A125,'import Düzce'!A:P,9,0)</f>
        <v>6</v>
      </c>
      <c r="J125" s="216">
        <f>VLOOKUP(A125,'import Düzce'!A:P,10,0)</f>
        <v>0</v>
      </c>
      <c r="K125" s="56" t="s">
        <v>8494</v>
      </c>
      <c r="L125" s="56">
        <v>5.321642969E9</v>
      </c>
      <c r="M125" s="56" t="s">
        <v>1350</v>
      </c>
      <c r="N125" s="56" t="s">
        <v>7490</v>
      </c>
      <c r="O125" s="56" t="s">
        <v>8495</v>
      </c>
      <c r="P125" s="217" t="str">
        <f>VLOOKUP(A125,'import Düzce'!A:P,16,0)</f>
        <v>Geleneksel</v>
      </c>
      <c r="Q125" s="218" t="b">
        <v>0</v>
      </c>
      <c r="R125" s="218" t="s">
        <v>31</v>
      </c>
      <c r="S125" s="218"/>
      <c r="T125" s="218"/>
      <c r="U125" s="218" t="s">
        <v>8496</v>
      </c>
      <c r="V125" s="220"/>
      <c r="W125" s="220"/>
      <c r="X125" s="218"/>
      <c r="Y125" s="218" t="s">
        <v>1353</v>
      </c>
      <c r="Z125" s="220">
        <v>44488.0</v>
      </c>
      <c r="AA125" s="218" t="s">
        <v>1353</v>
      </c>
      <c r="AB125" s="221">
        <v>44506.0</v>
      </c>
      <c r="AC125" s="218"/>
      <c r="AD125" s="221"/>
      <c r="AE125" s="218"/>
      <c r="AF125" s="218"/>
      <c r="AG125" s="218"/>
      <c r="AH125" s="218"/>
      <c r="AI125" s="218" t="s">
        <v>4907</v>
      </c>
      <c r="AJ125" s="218" t="s">
        <v>66</v>
      </c>
      <c r="AK125" s="218"/>
      <c r="AL125" s="218"/>
      <c r="AM125" s="218"/>
    </row>
    <row r="126" ht="15.75" customHeight="1">
      <c r="A126" s="56" t="s">
        <v>7946</v>
      </c>
      <c r="B126" s="56" t="s">
        <v>7947</v>
      </c>
      <c r="C126" s="56" t="b">
        <f>VLOOKUP(A126,'import Düzce'!A:P,3,0)</f>
        <v>1</v>
      </c>
      <c r="D126" s="56" t="s">
        <v>1385</v>
      </c>
      <c r="E126" s="56">
        <f>VLOOKUP(A126,'import Düzce'!A:P,5,0)</f>
        <v>694</v>
      </c>
      <c r="F126" s="56">
        <f>VLOOKUP(A126,'import Düzce'!A:P,6,0)</f>
        <v>46</v>
      </c>
      <c r="G126" s="56">
        <f>VLOOKUP(A126,'import Düzce'!A:P,7,0)</f>
        <v>11</v>
      </c>
      <c r="H126" s="56">
        <f>VLOOKUP(A126,'import Düzce'!A:P,8,0)</f>
        <v>9</v>
      </c>
      <c r="I126" s="56">
        <f>VLOOKUP(A126,'import Düzce'!A:P,9,0)</f>
        <v>20</v>
      </c>
      <c r="J126" s="216">
        <f>VLOOKUP(A126,'import Düzce'!A:P,10,0)</f>
        <v>0.55</v>
      </c>
      <c r="K126" s="56" t="s">
        <v>8497</v>
      </c>
      <c r="L126" s="56">
        <v>5.446731566E9</v>
      </c>
      <c r="M126" s="56" t="s">
        <v>1350</v>
      </c>
      <c r="N126" s="56" t="s">
        <v>8395</v>
      </c>
      <c r="O126" s="56" t="s">
        <v>7949</v>
      </c>
      <c r="P126" s="217" t="str">
        <f>VLOOKUP(A126,'import Düzce'!A:P,16,0)</f>
        <v>Geleneksel</v>
      </c>
      <c r="Q126" s="218" t="b">
        <v>0</v>
      </c>
      <c r="R126" s="218" t="s">
        <v>38</v>
      </c>
      <c r="S126" s="218" t="s">
        <v>167</v>
      </c>
      <c r="T126" s="207" t="s">
        <v>7805</v>
      </c>
      <c r="U126" s="1" t="s">
        <v>7950</v>
      </c>
      <c r="V126" s="220">
        <v>44529.0</v>
      </c>
      <c r="W126" s="220">
        <v>44537.0</v>
      </c>
      <c r="X126" s="218"/>
      <c r="Y126" s="218" t="s">
        <v>1353</v>
      </c>
      <c r="Z126" s="220">
        <v>44503.0</v>
      </c>
      <c r="AA126" s="218" t="s">
        <v>1475</v>
      </c>
      <c r="AB126" s="221">
        <v>44529.0</v>
      </c>
      <c r="AC126" s="218" t="s">
        <v>1353</v>
      </c>
      <c r="AD126" s="221">
        <v>44529.0</v>
      </c>
      <c r="AE126" s="218"/>
      <c r="AF126" s="218"/>
      <c r="AG126" s="218"/>
      <c r="AH126" s="218"/>
      <c r="AI126" s="218" t="s">
        <v>73</v>
      </c>
      <c r="AJ126" s="218" t="s">
        <v>167</v>
      </c>
      <c r="AK126" s="218" t="s">
        <v>167</v>
      </c>
      <c r="AL126" s="218"/>
      <c r="AM126" s="218"/>
    </row>
    <row r="127" ht="15.75" customHeight="1">
      <c r="A127" s="56" t="s">
        <v>7930</v>
      </c>
      <c r="B127" s="56" t="s">
        <v>7931</v>
      </c>
      <c r="C127" s="56" t="b">
        <f>VLOOKUP(A127,'import Düzce'!A:P,3,0)</f>
        <v>1</v>
      </c>
      <c r="D127" s="56" t="s">
        <v>1385</v>
      </c>
      <c r="E127" s="56">
        <f>VLOOKUP(A127,'import Düzce'!A:P,5,0)</f>
        <v>25</v>
      </c>
      <c r="F127" s="56">
        <f>VLOOKUP(A127,'import Düzce'!A:P,6,0)</f>
        <v>0</v>
      </c>
      <c r="G127" s="56">
        <f>VLOOKUP(A127,'import Düzce'!A:P,7,0)</f>
        <v>0</v>
      </c>
      <c r="H127" s="56">
        <f>VLOOKUP(A127,'import Düzce'!A:P,8,0)</f>
        <v>17</v>
      </c>
      <c r="I127" s="56">
        <f>VLOOKUP(A127,'import Düzce'!A:P,9,0)</f>
        <v>17</v>
      </c>
      <c r="J127" s="216">
        <f>VLOOKUP(A127,'import Düzce'!A:P,10,0)</f>
        <v>0</v>
      </c>
      <c r="K127" s="56" t="s">
        <v>8498</v>
      </c>
      <c r="L127" s="56">
        <v>5.422266223E9</v>
      </c>
      <c r="M127" s="56" t="s">
        <v>1350</v>
      </c>
      <c r="N127" s="56" t="s">
        <v>2520</v>
      </c>
      <c r="O127" s="56" t="s">
        <v>7934</v>
      </c>
      <c r="P127" s="217" t="str">
        <f>VLOOKUP(A127,'import Düzce'!A:P,16,0)</f>
        <v>Geleneksel</v>
      </c>
      <c r="Q127" s="218" t="b">
        <v>0</v>
      </c>
      <c r="R127" s="218" t="s">
        <v>29</v>
      </c>
      <c r="S127" s="218" t="s">
        <v>167</v>
      </c>
      <c r="T127" s="207" t="s">
        <v>7805</v>
      </c>
      <c r="U127" s="218" t="s">
        <v>8499</v>
      </c>
      <c r="V127" s="220">
        <v>44502.0</v>
      </c>
      <c r="W127" s="220">
        <v>44502.0</v>
      </c>
      <c r="X127" s="218"/>
      <c r="Y127" s="218" t="s">
        <v>1353</v>
      </c>
      <c r="Z127" s="220">
        <v>44502.0</v>
      </c>
      <c r="AA127" s="218" t="s">
        <v>1506</v>
      </c>
      <c r="AB127" s="221">
        <v>44509.0</v>
      </c>
      <c r="AC127" s="218"/>
      <c r="AD127" s="221"/>
      <c r="AE127" s="218"/>
      <c r="AF127" s="218"/>
      <c r="AG127" s="218"/>
      <c r="AH127" s="218"/>
      <c r="AI127" s="218" t="s">
        <v>167</v>
      </c>
      <c r="AJ127" s="218" t="s">
        <v>106</v>
      </c>
      <c r="AK127" s="218"/>
      <c r="AL127" s="218"/>
      <c r="AM127" s="218"/>
    </row>
    <row r="128" ht="15.75" customHeight="1">
      <c r="A128" s="56" t="s">
        <v>8500</v>
      </c>
      <c r="B128" s="56" t="s">
        <v>8501</v>
      </c>
      <c r="C128" s="56" t="b">
        <f>VLOOKUP(A128,'import Düzce'!A:P,3,0)</f>
        <v>1</v>
      </c>
      <c r="D128" s="56" t="s">
        <v>1832</v>
      </c>
      <c r="E128" s="56">
        <f>VLOOKUP(A128,'import Düzce'!A:P,5,0)</f>
        <v>832</v>
      </c>
      <c r="F128" s="56">
        <f>VLOOKUP(A128,'import Düzce'!A:P,6,0)</f>
        <v>114</v>
      </c>
      <c r="G128" s="56">
        <f>VLOOKUP(A128,'import Düzce'!A:P,7,0)</f>
        <v>0</v>
      </c>
      <c r="H128" s="56">
        <f>VLOOKUP(A128,'import Düzce'!A:P,8,0)</f>
        <v>37</v>
      </c>
      <c r="I128" s="56">
        <f>VLOOKUP(A128,'import Düzce'!A:P,9,0)</f>
        <v>37</v>
      </c>
      <c r="J128" s="216">
        <f>VLOOKUP(A128,'import Düzce'!A:P,10,0)</f>
        <v>0</v>
      </c>
      <c r="K128" s="56" t="s">
        <v>8502</v>
      </c>
      <c r="L128" s="56">
        <v>5.535221522E9</v>
      </c>
      <c r="M128" s="56" t="s">
        <v>1350</v>
      </c>
      <c r="N128" s="56" t="s">
        <v>8083</v>
      </c>
      <c r="O128" s="56" t="s">
        <v>8084</v>
      </c>
      <c r="P128" s="217" t="str">
        <f>VLOOKUP(A128,'import Düzce'!A:P,16,0)</f>
        <v>Geleneksel</v>
      </c>
      <c r="Q128" s="218" t="b">
        <v>0</v>
      </c>
      <c r="R128" s="218" t="s">
        <v>43</v>
      </c>
      <c r="S128" s="218"/>
      <c r="T128" s="218"/>
      <c r="U128" s="218" t="s">
        <v>8503</v>
      </c>
      <c r="V128" s="220"/>
      <c r="W128" s="220"/>
      <c r="X128" s="218"/>
      <c r="Y128" s="218" t="s">
        <v>43</v>
      </c>
      <c r="Z128" s="220">
        <v>44494.0</v>
      </c>
      <c r="AA128" s="218" t="s">
        <v>43</v>
      </c>
      <c r="AB128" s="221">
        <v>44494.0</v>
      </c>
      <c r="AC128" s="218" t="s">
        <v>43</v>
      </c>
      <c r="AD128" s="221">
        <v>44501.0</v>
      </c>
      <c r="AE128" s="218"/>
      <c r="AF128" s="218"/>
      <c r="AG128" s="218"/>
      <c r="AH128" s="218"/>
      <c r="AI128" s="218" t="s">
        <v>106</v>
      </c>
      <c r="AJ128" s="218" t="s">
        <v>100</v>
      </c>
      <c r="AK128" s="218" t="s">
        <v>100</v>
      </c>
      <c r="AL128" s="218"/>
      <c r="AM128" s="218"/>
    </row>
    <row r="129" ht="15.75" customHeight="1">
      <c r="A129" s="56" t="s">
        <v>7837</v>
      </c>
      <c r="B129" s="56" t="s">
        <v>7838</v>
      </c>
      <c r="C129" s="56" t="b">
        <f>VLOOKUP(A129,'import Düzce'!A:P,3,0)</f>
        <v>1</v>
      </c>
      <c r="D129" s="56" t="s">
        <v>1832</v>
      </c>
      <c r="E129" s="56">
        <f>VLOOKUP(A129,'import Düzce'!A:P,5,0)</f>
        <v>2633</v>
      </c>
      <c r="F129" s="56">
        <f>VLOOKUP(A129,'import Düzce'!A:P,6,0)</f>
        <v>0</v>
      </c>
      <c r="G129" s="56">
        <f>VLOOKUP(A129,'import Düzce'!A:P,7,0)</f>
        <v>11</v>
      </c>
      <c r="H129" s="56">
        <f>VLOOKUP(A129,'import Düzce'!A:P,8,0)</f>
        <v>7</v>
      </c>
      <c r="I129" s="56">
        <f>VLOOKUP(A129,'import Düzce'!A:P,9,0)</f>
        <v>18</v>
      </c>
      <c r="J129" s="216">
        <f>VLOOKUP(A129,'import Düzce'!A:P,10,0)</f>
        <v>0.61</v>
      </c>
      <c r="K129" s="56" t="s">
        <v>8504</v>
      </c>
      <c r="L129" s="56">
        <v>3.805240333E9</v>
      </c>
      <c r="M129" s="56" t="s">
        <v>1350</v>
      </c>
      <c r="N129" s="56" t="s">
        <v>8086</v>
      </c>
      <c r="O129" s="56" t="s">
        <v>8505</v>
      </c>
      <c r="P129" s="217" t="str">
        <f>VLOOKUP(A129,'import Düzce'!A:P,16,0)</f>
        <v>Geleneksel</v>
      </c>
      <c r="Q129" s="218" t="b">
        <v>0</v>
      </c>
      <c r="R129" s="218" t="s">
        <v>38</v>
      </c>
      <c r="S129" s="218" t="s">
        <v>416</v>
      </c>
      <c r="T129" s="218"/>
      <c r="U129" s="218">
        <v>5.368106621E9</v>
      </c>
      <c r="V129" s="220">
        <v>44487.0</v>
      </c>
      <c r="W129" s="220">
        <v>44488.0</v>
      </c>
      <c r="X129" s="218"/>
      <c r="Y129" s="218" t="s">
        <v>1353</v>
      </c>
      <c r="Z129" s="220">
        <v>44487.0</v>
      </c>
      <c r="AA129" s="218"/>
      <c r="AB129" s="221"/>
      <c r="AC129" s="218"/>
      <c r="AD129" s="221"/>
      <c r="AE129" s="218"/>
      <c r="AF129" s="218"/>
      <c r="AG129" s="218"/>
      <c r="AH129" s="218"/>
      <c r="AI129" s="218" t="s">
        <v>416</v>
      </c>
      <c r="AJ129" s="218"/>
      <c r="AK129" s="218"/>
      <c r="AL129" s="218"/>
      <c r="AM129" s="218"/>
    </row>
    <row r="130" ht="15.75" customHeight="1">
      <c r="A130" s="56" t="s">
        <v>8506</v>
      </c>
      <c r="B130" s="56" t="s">
        <v>8507</v>
      </c>
      <c r="C130" s="56" t="b">
        <f>VLOOKUP(A130,'import Düzce'!A:P,3,0)</f>
        <v>1</v>
      </c>
      <c r="D130" s="56" t="s">
        <v>1832</v>
      </c>
      <c r="E130" s="56">
        <f>VLOOKUP(A130,'import Düzce'!A:P,5,0)</f>
        <v>0</v>
      </c>
      <c r="F130" s="56">
        <f>VLOOKUP(A130,'import Düzce'!A:P,6,0)</f>
        <v>0</v>
      </c>
      <c r="G130" s="56">
        <f>VLOOKUP(A130,'import Düzce'!A:P,7,0)</f>
        <v>0</v>
      </c>
      <c r="H130" s="56">
        <f>VLOOKUP(A130,'import Düzce'!A:P,8,0)</f>
        <v>34</v>
      </c>
      <c r="I130" s="56">
        <f>VLOOKUP(A130,'import Düzce'!A:P,9,0)</f>
        <v>34</v>
      </c>
      <c r="J130" s="216">
        <f>VLOOKUP(A130,'import Düzce'!A:P,10,0)</f>
        <v>0</v>
      </c>
      <c r="K130" s="56" t="s">
        <v>8508</v>
      </c>
      <c r="L130" s="56">
        <v>5.380346686E9</v>
      </c>
      <c r="M130" s="56" t="s">
        <v>1350</v>
      </c>
      <c r="N130" s="56" t="s">
        <v>7490</v>
      </c>
      <c r="O130" s="56" t="s">
        <v>8509</v>
      </c>
      <c r="P130" s="217" t="str">
        <f>VLOOKUP(A130,'import Düzce'!A:P,16,0)</f>
        <v>Geleneksel</v>
      </c>
      <c r="Q130" s="218" t="b">
        <v>0</v>
      </c>
      <c r="R130" s="218"/>
      <c r="S130" s="218"/>
      <c r="T130" s="218"/>
      <c r="U130" s="218"/>
      <c r="V130" s="220"/>
      <c r="W130" s="220"/>
      <c r="X130" s="218"/>
      <c r="Y130" s="218"/>
      <c r="Z130" s="220"/>
      <c r="AA130" s="218"/>
      <c r="AB130" s="221"/>
      <c r="AC130" s="218"/>
      <c r="AD130" s="221"/>
      <c r="AE130" s="218"/>
      <c r="AF130" s="218"/>
      <c r="AG130" s="218"/>
      <c r="AH130" s="218"/>
      <c r="AI130" s="218"/>
      <c r="AJ130" s="218"/>
      <c r="AK130" s="218"/>
      <c r="AL130" s="218"/>
      <c r="AM130" s="218"/>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7C36950-A639-45ED-9E72-DC5211E6A736}" filter="1" showAutoFilter="1">
      <autoFilter ref="$A$1:$AM$112"/>
      <extLst>
        <ext uri="GoogleSheetsCustomDataVersion1">
          <go:sheetsCustomData xmlns:go="http://customooxmlschemas.google.com/" filterViewId="1027436297"/>
        </ext>
      </extLst>
    </customSheetView>
    <customSheetView guid="{EB359389-020A-4C7E-A2D9-0BF48F2E3CFD}" filter="1" showAutoFilter="1">
      <autoFilter ref="$A$1:$AM$112"/>
      <extLst>
        <ext uri="GoogleSheetsCustomDataVersion1">
          <go:sheetsCustomData xmlns:go="http://customooxmlschemas.google.com/" filterViewId="1037250394"/>
        </ext>
      </extLst>
    </customSheetView>
    <customSheetView guid="{D071344D-2AF2-4AF6-936B-101EA1F34000}" filter="1" showAutoFilter="1">
      <autoFilter ref="$A$1:$AM$112">
        <filterColumn colId="17">
          <filters blank="1">
            <filter val="İleride Randevu Alınacak"/>
            <filter val="Randevu İptal"/>
            <filter val="Ulaşılamadı"/>
            <filter val="Dönüş Yapacak"/>
            <filter val="Sistemden Çıkmak İstiyor"/>
            <filter val="Lokasyon Uzak"/>
          </filters>
        </filterColumn>
      </autoFilter>
      <extLst>
        <ext uri="GoogleSheetsCustomDataVersion1">
          <go:sheetsCustomData xmlns:go="http://customooxmlschemas.google.com/" filterViewId="1037595400"/>
        </ext>
      </extLst>
    </customSheetView>
    <customSheetView guid="{49AA3C97-E5C4-4599-9AFB-A9AD4EA80939}" filter="1" showAutoFilter="1">
      <autoFilter ref="$A$1:$AM$112">
        <sortState ref="A1:AM112">
          <sortCondition ref="N1:N112"/>
        </sortState>
      </autoFilter>
      <extLst>
        <ext uri="GoogleSheetsCustomDataVersion1">
          <go:sheetsCustomData xmlns:go="http://customooxmlschemas.google.com/" filterViewId="1110086086"/>
        </ext>
      </extLst>
    </customSheetView>
    <customSheetView guid="{0289FC0C-39C2-4688-A160-8C933A480168}" filter="1" showAutoFilter="1">
      <autoFilter ref="$A$1:$AM$112"/>
      <extLst>
        <ext uri="GoogleSheetsCustomDataVersion1">
          <go:sheetsCustomData xmlns:go="http://customooxmlschemas.google.com/" filterViewId="1118096771"/>
        </ext>
      </extLst>
    </customSheetView>
    <customSheetView guid="{78E1C70C-5CD7-42EA-9522-269A952AF972}" filter="1" showAutoFilter="1">
      <autoFilter ref="$A$1:$AM$112"/>
      <extLst>
        <ext uri="GoogleSheetsCustomDataVersion1">
          <go:sheetsCustomData xmlns:go="http://customooxmlschemas.google.com/" filterViewId="1123716807"/>
        </ext>
      </extLst>
    </customSheetView>
    <customSheetView guid="{189BEB63-0BB9-407C-84FB-B07E15A2CD11}" filter="1" showAutoFilter="1">
      <autoFilter ref="$A$1:$AM$112">
        <sortState ref="A1:AM112">
          <sortCondition ref="N1:N112"/>
          <sortCondition ref="K1:K112"/>
        </sortState>
      </autoFilter>
      <extLst>
        <ext uri="GoogleSheetsCustomDataVersion1">
          <go:sheetsCustomData xmlns:go="http://customooxmlschemas.google.com/" filterViewId="11301812"/>
        </ext>
      </extLst>
    </customSheetView>
    <customSheetView guid="{D62F8B26-8356-4A27-BBB2-128E29725EAE}" filter="1" showAutoFilter="1">
      <autoFilter ref="$A$1:$AM$112"/>
      <extLst>
        <ext uri="GoogleSheetsCustomDataVersion1">
          <go:sheetsCustomData xmlns:go="http://customooxmlschemas.google.com/" filterViewId="1147007872"/>
        </ext>
      </extLst>
    </customSheetView>
    <customSheetView guid="{4A8E5BDA-B19B-4EBD-B234-757917CD3F4A}" filter="1" showAutoFilter="1">
      <autoFilter ref="$A$1:$AM$112"/>
      <extLst>
        <ext uri="GoogleSheetsCustomDataVersion1">
          <go:sheetsCustomData xmlns:go="http://customooxmlschemas.google.com/" filterViewId="1147745621"/>
        </ext>
      </extLst>
    </customSheetView>
    <customSheetView guid="{826B5C2F-82F8-4A83-B8BF-E9B6ACB3DAF7}" filter="1" showAutoFilter="1">
      <autoFilter ref="$A$1:$AM$112">
        <sortState ref="A1:AM112">
          <sortCondition ref="N1:N112"/>
          <sortCondition ref="K1:K112"/>
        </sortState>
      </autoFilter>
      <extLst>
        <ext uri="GoogleSheetsCustomDataVersion1">
          <go:sheetsCustomData xmlns:go="http://customooxmlschemas.google.com/" filterViewId="1166342652"/>
        </ext>
      </extLst>
    </customSheetView>
    <customSheetView guid="{DFAC73A3-4868-4F60-9225-D08D2F756E69}"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1166946107"/>
        </ext>
      </extLst>
    </customSheetView>
    <customSheetView guid="{F9AEAB3A-D160-4237-86E9-7AC3F76AFAA7}" filter="1" showAutoFilter="1">
      <autoFilter ref="$A$1:$AM$112"/>
      <extLst>
        <ext uri="GoogleSheetsCustomDataVersion1">
          <go:sheetsCustomData xmlns:go="http://customooxmlschemas.google.com/" filterViewId="1167677305"/>
        </ext>
      </extLst>
    </customSheetView>
    <customSheetView guid="{3BA748E1-2931-4162-BA08-8803773FFD35}" filter="1" showAutoFilter="1">
      <autoFilter ref="$A$1:$AM$112">
        <filterColumn colId="13">
          <filters>
            <filter val="Kiremitocağı"/>
            <filter val="Kültür"/>
            <filter val="Çamköy"/>
            <filter val="Güzelbahçe"/>
            <filter val="Cedidiye"/>
            <filter val="Burhaniye"/>
            <filter val="Fevziçakmak"/>
            <filter val="Hamidiye"/>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1196625752"/>
        </ext>
      </extLst>
    </customSheetView>
    <customSheetView guid="{8DC08D02-2EB4-4C50-BD17-9B31F8EF3984}" filter="1" showAutoFilter="1">
      <autoFilter ref="$A$1:$AM$112">
        <sortState ref="A1:AM112">
          <sortCondition ref="N1:N112"/>
        </sortState>
      </autoFilter>
      <extLst>
        <ext uri="GoogleSheetsCustomDataVersion1">
          <go:sheetsCustomData xmlns:go="http://customooxmlschemas.google.com/" filterViewId="1201866942"/>
        </ext>
      </extLst>
    </customSheetView>
    <customSheetView guid="{4FCCB852-ED50-48B2-A0A5-260BA0BC8BC9}" filter="1" showAutoFilter="1">
      <autoFilter ref="$A$1:$AM$112">
        <filterColumn colId="13">
          <filters>
            <filter val="Kiremitocağı"/>
            <filter val="Kültür"/>
            <filter val="Çamköy"/>
            <filter val="Güzelbahçe"/>
            <filter val="Cedidiye"/>
            <filter val="Burhaniye"/>
            <filter val="Fevziçakmak"/>
            <filter val="Hamidiye"/>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filterColumn colId="8">
          <filters>
            <filter val="46"/>
            <filter val="48"/>
            <filter val="113"/>
            <filter val="50"/>
            <filter val="53"/>
            <filter val="10"/>
            <filter val="54"/>
            <filter val="98"/>
            <filter val="11"/>
            <filter val="55"/>
            <filter val="12"/>
            <filter val="56"/>
            <filter val="13"/>
            <filter val="57"/>
            <filter val="14"/>
            <filter val="58"/>
            <filter val="15"/>
            <filter val="16"/>
            <filter val="17"/>
            <filter val="18"/>
            <filter val="19"/>
            <filter val="1"/>
            <filter val="3"/>
            <filter val="9"/>
            <filter val="63"/>
            <filter val="20"/>
            <filter val="21"/>
            <filter val="22"/>
            <filter val="66"/>
            <filter val="23"/>
            <filter val="67"/>
            <filter val="24"/>
            <filter val="25"/>
            <filter val="26"/>
            <filter val="27"/>
            <filter val="28"/>
            <filter val="29"/>
            <filter val="139"/>
            <filter val="32"/>
            <filter val="76"/>
            <filter val="33"/>
            <filter val="78"/>
            <filter val="34"/>
            <filter val="36"/>
            <filter val="37"/>
            <filter val="39"/>
            <filter val="145"/>
            <filter val="40"/>
            <filter val="41"/>
            <filter val="87"/>
          </filters>
        </filterColumn>
        <sortState ref="A1:AM112">
          <sortCondition ref="K1:K112"/>
        </sortState>
      </autoFilter>
      <extLst>
        <ext uri="GoogleSheetsCustomDataVersion1">
          <go:sheetsCustomData xmlns:go="http://customooxmlschemas.google.com/" filterViewId="1213051304"/>
        </ext>
      </extLst>
    </customSheetView>
    <customSheetView guid="{90969EC7-12F2-4D7C-BCAC-81AE3D66190B}" filter="1" showAutoFilter="1">
      <autoFilter ref="$A$1:$AM$112">
        <sortState ref="A1:AM112">
          <sortCondition ref="P1:P112"/>
          <sortCondition ref="O1:O112"/>
          <sortCondition ref="N1:N112"/>
          <sortCondition ref="K1:K112"/>
        </sortState>
      </autoFilter>
      <extLst>
        <ext uri="GoogleSheetsCustomDataVersion1">
          <go:sheetsCustomData xmlns:go="http://customooxmlschemas.google.com/" filterViewId="1272323112"/>
        </ext>
      </extLst>
    </customSheetView>
    <customSheetView guid="{5CB3CCD8-C5D2-42F6-BAC8-3D61415A8044}" filter="1" showAutoFilter="1">
      <autoFilter ref="$A$1:$AM$112"/>
      <extLst>
        <ext uri="GoogleSheetsCustomDataVersion1">
          <go:sheetsCustomData xmlns:go="http://customooxmlschemas.google.com/" filterViewId="1282650199"/>
        </ext>
      </extLst>
    </customSheetView>
    <customSheetView guid="{B2873826-330C-443F-9286-336C4089F483}" filter="1" showAutoFilter="1">
      <autoFilter ref="$A$1:$AM$112"/>
      <extLst>
        <ext uri="GoogleSheetsCustomDataVersion1">
          <go:sheetsCustomData xmlns:go="http://customooxmlschemas.google.com/" filterViewId="1282662988"/>
        </ext>
      </extLst>
    </customSheetView>
    <customSheetView guid="{062F7B9A-0EF1-4688-83CF-59FE7F6E7E36}"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sortState ref="A1:AM112">
          <sortCondition ref="K1:K112"/>
        </sortState>
      </autoFilter>
      <extLst>
        <ext uri="GoogleSheetsCustomDataVersion1">
          <go:sheetsCustomData xmlns:go="http://customooxmlschemas.google.com/" filterViewId="1302759018"/>
        </ext>
      </extLst>
    </customSheetView>
    <customSheetView guid="{6C1F6731-4403-4EDB-A677-C4CD79764C62}" filter="1" showAutoFilter="1">
      <autoFilter ref="$A$1:$AM$112"/>
      <extLst>
        <ext uri="GoogleSheetsCustomDataVersion1">
          <go:sheetsCustomData xmlns:go="http://customooxmlschemas.google.com/" filterViewId="1312261069"/>
        </ext>
      </extLst>
    </customSheetView>
    <customSheetView guid="{B3CABACF-2648-4D58-9EC9-4FFCDD720982}" filter="1" showAutoFilter="1">
      <autoFilter ref="$A$1:$AM$112"/>
      <extLst>
        <ext uri="GoogleSheetsCustomDataVersion1">
          <go:sheetsCustomData xmlns:go="http://customooxmlschemas.google.com/" filterViewId="1323860948"/>
        </ext>
      </extLst>
    </customSheetView>
    <customSheetView guid="{7D419FEE-D95D-49BB-BDEA-083C1C30C38D}"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sortState ref="A1:AM112">
          <sortCondition ref="K1:K112"/>
        </sortState>
      </autoFilter>
      <extLst>
        <ext uri="GoogleSheetsCustomDataVersion1">
          <go:sheetsCustomData xmlns:go="http://customooxmlschemas.google.com/" filterViewId="1372669371"/>
        </ext>
      </extLst>
    </customSheetView>
    <customSheetView guid="{1C4CEC3D-B3F6-4BA9-ABE7-F81B89E1D0D7}" filter="1" showAutoFilter="1">
      <autoFilter ref="$Y$108:$AG$109"/>
      <extLst>
        <ext uri="GoogleSheetsCustomDataVersion1">
          <go:sheetsCustomData xmlns:go="http://customooxmlschemas.google.com/" filterViewId="1373036821"/>
        </ext>
      </extLst>
    </customSheetView>
    <customSheetView guid="{7E5EE788-0CB1-4D9D-BF53-007B5A92F58E}" filter="1" showAutoFilter="1">
      <autoFilter ref="$A$1:$AM$112"/>
      <extLst>
        <ext uri="GoogleSheetsCustomDataVersion1">
          <go:sheetsCustomData xmlns:go="http://customooxmlschemas.google.com/" filterViewId="1433706378"/>
        </ext>
      </extLst>
    </customSheetView>
    <customSheetView guid="{107D2701-B4C5-4D8E-881B-A1C45BCC25D3}"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autoFilter>
      <extLst>
        <ext uri="GoogleSheetsCustomDataVersion1">
          <go:sheetsCustomData xmlns:go="http://customooxmlschemas.google.com/" filterViewId="1467214749"/>
        </ext>
      </extLst>
    </customSheetView>
    <customSheetView guid="{2C4DB838-F0FF-4B41-A3A0-3A08DAA326AE}" filter="1" showAutoFilter="1">
      <autoFilter ref="$A$1:$AM$112"/>
      <extLst>
        <ext uri="GoogleSheetsCustomDataVersion1">
          <go:sheetsCustomData xmlns:go="http://customooxmlschemas.google.com/" filterViewId="1470116358"/>
        </ext>
      </extLst>
    </customSheetView>
    <customSheetView guid="{E959A17D-0CE5-4661-A05B-04A857C854FE}" filter="1" showAutoFilter="1">
      <autoFilter ref="$A$1:$AM$112">
        <filterColumn colId="17">
          <filters>
            <filter val="Sistemden Çıkmak İstiyor"/>
            <filter val="Lokasyon Uzak"/>
            <filter val="Randevu Alındı"/>
          </filters>
        </filterColumn>
      </autoFilter>
      <extLst>
        <ext uri="GoogleSheetsCustomDataVersion1">
          <go:sheetsCustomData xmlns:go="http://customooxmlschemas.google.com/" filterViewId="1478119283"/>
        </ext>
      </extLst>
    </customSheetView>
    <customSheetView guid="{44B0B8FF-D275-4DDC-8B10-BAB1D5B7C6E7}"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sortState ref="A1:AM112">
          <sortCondition ref="N1:N112"/>
        </sortState>
      </autoFilter>
      <extLst>
        <ext uri="GoogleSheetsCustomDataVersion1">
          <go:sheetsCustomData xmlns:go="http://customooxmlschemas.google.com/" filterViewId="1485549496"/>
        </ext>
      </extLst>
    </customSheetView>
    <customSheetView guid="{480182B8-C12F-47CF-8FFD-C2A9003798AE}" filter="1" showAutoFilter="1">
      <autoFilter ref="$A$1:$AM$112">
        <sortState ref="A1:AM112">
          <sortCondition ref="K1:K112"/>
        </sortState>
      </autoFilter>
      <extLst>
        <ext uri="GoogleSheetsCustomDataVersion1">
          <go:sheetsCustomData xmlns:go="http://customooxmlschemas.google.com/" filterViewId="1512402535"/>
        </ext>
      </extLst>
    </customSheetView>
    <customSheetView guid="{065C6842-6D87-4E0A-82DC-3CF83A417642}" filter="1" showAutoFilter="1">
      <autoFilter ref="$A$1:$AM$112">
        <filterColumn colId="17">
          <filters blank="1">
            <filter val="İleride Randevu Alınacak"/>
            <filter val="Devir"/>
            <filter val="Randevu İptal"/>
            <filter val="Ulaşılamadı"/>
            <filter val="Dönüş Yapacak"/>
            <filter val="Sistemden Çıkmak İstiyor"/>
            <filter val="Lokasyon Uzak"/>
            <filter val="Çekim İstemiyor"/>
          </filters>
        </filterColumn>
      </autoFilter>
      <extLst>
        <ext uri="GoogleSheetsCustomDataVersion1">
          <go:sheetsCustomData xmlns:go="http://customooxmlschemas.google.com/" filterViewId="1534975432"/>
        </ext>
      </extLst>
    </customSheetView>
    <customSheetView guid="{F0E61D96-AB20-4230-ACCF-4B4D22FFFE47}" filter="1" showAutoFilter="1">
      <autoFilter ref="$A$1:$AM$112"/>
      <extLst>
        <ext uri="GoogleSheetsCustomDataVersion1">
          <go:sheetsCustomData xmlns:go="http://customooxmlschemas.google.com/" filterViewId="1540815700"/>
        </ext>
      </extLst>
    </customSheetView>
    <customSheetView guid="{29636570-62B0-4426-8DC1-52606F33A43C}" filter="1" showAutoFilter="1">
      <autoFilter ref="$A$1:$AM$112"/>
      <extLst>
        <ext uri="GoogleSheetsCustomDataVersion1">
          <go:sheetsCustomData xmlns:go="http://customooxmlschemas.google.com/" filterViewId="1544912432"/>
        </ext>
      </extLst>
    </customSheetView>
    <customSheetView guid="{EDF2F4A1-7F6D-47BD-8F62-37F3CFEA3F76}"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autoFilter>
      <extLst>
        <ext uri="GoogleSheetsCustomDataVersion1">
          <go:sheetsCustomData xmlns:go="http://customooxmlschemas.google.com/" filterViewId="1546987379"/>
        </ext>
      </extLst>
    </customSheetView>
    <customSheetView guid="{132EDAC1-9FB7-4233-A7EE-1163655559BF}" filter="1" showAutoFilter="1">
      <autoFilter ref="$A$1:$AM$112"/>
      <extLst>
        <ext uri="GoogleSheetsCustomDataVersion1">
          <go:sheetsCustomData xmlns:go="http://customooxmlschemas.google.com/" filterViewId="1547385519"/>
        </ext>
      </extLst>
    </customSheetView>
    <customSheetView guid="{3AB3C20A-6FBB-4643-B0A6-72055D4774F1}" filter="1" showAutoFilter="1">
      <autoFilter ref="$A$1:$AM$112"/>
      <extLst>
        <ext uri="GoogleSheetsCustomDataVersion1">
          <go:sheetsCustomData xmlns:go="http://customooxmlschemas.google.com/" filterViewId="1556537046"/>
        </ext>
      </extLst>
    </customSheetView>
    <customSheetView guid="{908ABFD1-B0B9-4935-B110-881C96CB5801}"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1571429901"/>
        </ext>
      </extLst>
    </customSheetView>
    <customSheetView guid="{A1309439-B9AC-4764-966B-77DB2E40BC70}" filter="1" showAutoFilter="1">
      <autoFilter ref="$A$1:$AM$112"/>
      <extLst>
        <ext uri="GoogleSheetsCustomDataVersion1">
          <go:sheetsCustomData xmlns:go="http://customooxmlschemas.google.com/" filterViewId="157686292"/>
        </ext>
      </extLst>
    </customSheetView>
    <customSheetView guid="{C7B32497-0771-40B3-99FF-731119242954}" filter="1" showAutoFilter="1">
      <autoFilter ref="$A$1:$AM$112"/>
      <extLst>
        <ext uri="GoogleSheetsCustomDataVersion1">
          <go:sheetsCustomData xmlns:go="http://customooxmlschemas.google.com/" filterViewId="1583684984"/>
        </ext>
      </extLst>
    </customSheetView>
    <customSheetView guid="{1284A980-5695-4A00-8393-9620991E9AFB}" filter="1" showAutoFilter="1">
      <autoFilter ref="$A$1:$AM$112"/>
      <extLst>
        <ext uri="GoogleSheetsCustomDataVersion1">
          <go:sheetsCustomData xmlns:go="http://customooxmlschemas.google.com/" filterViewId="1591090953"/>
        </ext>
      </extLst>
    </customSheetView>
    <customSheetView guid="{8EBDBF6B-6BD9-4AD8-9E7F-462AD8DEC5DA}"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autoFilter>
      <extLst>
        <ext uri="GoogleSheetsCustomDataVersion1">
          <go:sheetsCustomData xmlns:go="http://customooxmlschemas.google.com/" filterViewId="159558572"/>
        </ext>
      </extLst>
    </customSheetView>
    <customSheetView guid="{425BD446-77F2-4D02-B881-E1C6CC7E1F38}" filter="1" showAutoFilter="1">
      <autoFilter ref="$A$1:$AM$112"/>
      <extLst>
        <ext uri="GoogleSheetsCustomDataVersion1">
          <go:sheetsCustomData xmlns:go="http://customooxmlschemas.google.com/" filterViewId="1619926636"/>
        </ext>
      </extLst>
    </customSheetView>
    <customSheetView guid="{9638C93E-A51C-4855-9499-FBA9C1EC6285}"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1679044389"/>
        </ext>
      </extLst>
    </customSheetView>
    <customSheetView guid="{9059B6F5-D0BC-4B32-BD06-703326C5A639}" filter="1" showAutoFilter="1">
      <autoFilter ref="$A$1:$AM$112"/>
      <extLst>
        <ext uri="GoogleSheetsCustomDataVersion1">
          <go:sheetsCustomData xmlns:go="http://customooxmlschemas.google.com/" filterViewId="1699205093"/>
        </ext>
      </extLst>
    </customSheetView>
    <customSheetView guid="{03D20405-6399-48EC-B955-2A77FF822F55}"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1723454203"/>
        </ext>
      </extLst>
    </customSheetView>
    <customSheetView guid="{AE7EEDA5-383A-4416-A501-8DF605602B75}" filter="1" showAutoFilter="1">
      <autoFilter ref="$A$1:$AM$112"/>
      <extLst>
        <ext uri="GoogleSheetsCustomDataVersion1">
          <go:sheetsCustomData xmlns:go="http://customooxmlschemas.google.com/" filterViewId="1745527748"/>
        </ext>
      </extLst>
    </customSheetView>
    <customSheetView guid="{44C3503F-75E3-4B66-AEA6-8B2C0D004DD6}" filter="1" showAutoFilter="1">
      <autoFilter ref="$A$1:$AM$112"/>
      <extLst>
        <ext uri="GoogleSheetsCustomDataVersion1">
          <go:sheetsCustomData xmlns:go="http://customooxmlschemas.google.com/" filterViewId="178021227"/>
        </ext>
      </extLst>
    </customSheetView>
    <customSheetView guid="{77C75FD9-C4D1-4517-8BD7-F02D89C29054}"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autoFilter>
      <extLst>
        <ext uri="GoogleSheetsCustomDataVersion1">
          <go:sheetsCustomData xmlns:go="http://customooxmlschemas.google.com/" filterViewId="1797602799"/>
        </ext>
      </extLst>
    </customSheetView>
    <customSheetView guid="{CC0842B8-9E5C-4EE9-B7A6-5A660CF14589}" filter="1" showAutoFilter="1">
      <autoFilter ref="$A$1:$AM$112">
        <sortState ref="A1:AM112">
          <sortCondition ref="N1:N112"/>
          <sortCondition ref="K1:K112"/>
        </sortState>
      </autoFilter>
      <extLst>
        <ext uri="GoogleSheetsCustomDataVersion1">
          <go:sheetsCustomData xmlns:go="http://customooxmlschemas.google.com/" filterViewId="1815006963"/>
        </ext>
      </extLst>
    </customSheetView>
    <customSheetView guid="{DACBCF67-C16F-4C96-89F6-16EE58582F70}" filter="1" showAutoFilter="1">
      <autoFilter ref="$A$1:$AM$112">
        <filterColumn colId="17">
          <filters blank="1">
            <filter val="Lokasyon Uzak"/>
          </filters>
        </filterColumn>
      </autoFilter>
      <extLst>
        <ext uri="GoogleSheetsCustomDataVersion1">
          <go:sheetsCustomData xmlns:go="http://customooxmlschemas.google.com/" filterViewId="1819372209"/>
        </ext>
      </extLst>
    </customSheetView>
    <customSheetView guid="{4610EE13-719C-40E3-9CEF-36B78223E122}" filter="1" showAutoFilter="1">
      <autoFilter ref="$A$1:$AM$112">
        <sortState ref="A1:AM112">
          <sortCondition ref="N1:N112"/>
          <sortCondition ref="K1:K112"/>
        </sortState>
      </autoFilter>
      <extLst>
        <ext uri="GoogleSheetsCustomDataVersion1">
          <go:sheetsCustomData xmlns:go="http://customooxmlschemas.google.com/" filterViewId="183491978"/>
        </ext>
      </extLst>
    </customSheetView>
    <customSheetView guid="{95860996-B195-4BF2-BE20-1B1ECEC5EA67}" filter="1" showAutoFilter="1">
      <autoFilter ref="$A$1:$AM$112"/>
      <extLst>
        <ext uri="GoogleSheetsCustomDataVersion1">
          <go:sheetsCustomData xmlns:go="http://customooxmlschemas.google.com/" filterViewId="1837537258"/>
        </ext>
      </extLst>
    </customSheetView>
    <customSheetView guid="{CD184AF5-5FA5-44BA-ABF9-89C082DBB8DB}" filter="1" showAutoFilter="1">
      <autoFilter ref="$A$1:$AM$112"/>
      <extLst>
        <ext uri="GoogleSheetsCustomDataVersion1">
          <go:sheetsCustomData xmlns:go="http://customooxmlschemas.google.com/" filterViewId="1875948785"/>
        </ext>
      </extLst>
    </customSheetView>
    <customSheetView guid="{E143A6DD-FDA2-4E13-941A-BD79924E5B8F}"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sortState ref="A1:AM112">
          <sortCondition ref="K1:K112"/>
        </sortState>
      </autoFilter>
      <extLst>
        <ext uri="GoogleSheetsCustomDataVersion1">
          <go:sheetsCustomData xmlns:go="http://customooxmlschemas.google.com/" filterViewId="1902372185"/>
        </ext>
      </extLst>
    </customSheetView>
    <customSheetView guid="{76D3B64D-D469-49ED-A62B-986EFE8E19C4}" filter="1" showAutoFilter="1">
      <autoFilter ref="$A$1:$AM$112">
        <sortState ref="A1:AM112">
          <sortCondition ref="N1:N112"/>
        </sortState>
      </autoFilter>
      <extLst>
        <ext uri="GoogleSheetsCustomDataVersion1">
          <go:sheetsCustomData xmlns:go="http://customooxmlschemas.google.com/" filterViewId="1904996562"/>
        </ext>
      </extLst>
    </customSheetView>
    <customSheetView guid="{129D85F8-9FE5-4C76-9F55-147A799D099B}" filter="1" showAutoFilter="1">
      <autoFilter ref="$U$34:$U$36"/>
      <extLst>
        <ext uri="GoogleSheetsCustomDataVersion1">
          <go:sheetsCustomData xmlns:go="http://customooxmlschemas.google.com/" filterViewId="19068195"/>
        </ext>
      </extLst>
    </customSheetView>
    <customSheetView guid="{452EAD00-B952-4F5A-AB33-C29894CDF850}" filter="1" showAutoFilter="1">
      <autoFilter ref="$A$1:$AM$112">
        <sortState ref="A1:AM112">
          <sortCondition ref="O1:O112"/>
          <sortCondition ref="N1:N112"/>
          <sortCondition ref="K1:K112"/>
        </sortState>
      </autoFilter>
      <extLst>
        <ext uri="GoogleSheetsCustomDataVersion1">
          <go:sheetsCustomData xmlns:go="http://customooxmlschemas.google.com/" filterViewId="1947399674"/>
        </ext>
      </extLst>
    </customSheetView>
    <customSheetView guid="{75ACC345-D437-4A18-A98C-C82EDA43B64B}" filter="1" showAutoFilter="1">
      <autoFilter ref="$A$1:$AM$112"/>
      <extLst>
        <ext uri="GoogleSheetsCustomDataVersion1">
          <go:sheetsCustomData xmlns:go="http://customooxmlschemas.google.com/" filterViewId="1966854007"/>
        </ext>
      </extLst>
    </customSheetView>
    <customSheetView guid="{F0C01495-497F-49E5-B596-C13007BAE724}" filter="1" showAutoFilter="1">
      <autoFilter ref="$A$1:$AM$112"/>
      <extLst>
        <ext uri="GoogleSheetsCustomDataVersion1">
          <go:sheetsCustomData xmlns:go="http://customooxmlschemas.google.com/" filterViewId="1993160022"/>
        </ext>
      </extLst>
    </customSheetView>
    <customSheetView guid="{3535F280-88E2-4B15-B0E0-619A6DDFBF75}"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sortState ref="A1:AM112">
          <sortCondition ref="N1:N112"/>
        </sortState>
      </autoFilter>
      <extLst>
        <ext uri="GoogleSheetsCustomDataVersion1">
          <go:sheetsCustomData xmlns:go="http://customooxmlschemas.google.com/" filterViewId="1999778164"/>
        </ext>
      </extLst>
    </customSheetView>
    <customSheetView guid="{D261522B-A039-415F-B71F-CF63619D9BD4}" filter="1" showAutoFilter="1">
      <autoFilter ref="$A$1:$AM$112"/>
      <extLst>
        <ext uri="GoogleSheetsCustomDataVersion1">
          <go:sheetsCustomData xmlns:go="http://customooxmlschemas.google.com/" filterViewId="2002362147"/>
        </ext>
      </extLst>
    </customSheetView>
    <customSheetView guid="{BE95D9BE-7DF4-4766-8AF6-57162C372A61}" filter="1" showAutoFilter="1">
      <autoFilter ref="$A$1:$AM$112"/>
      <extLst>
        <ext uri="GoogleSheetsCustomDataVersion1">
          <go:sheetsCustomData xmlns:go="http://customooxmlschemas.google.com/" filterViewId="2014073552"/>
        </ext>
      </extLst>
    </customSheetView>
    <customSheetView guid="{448896E3-913B-4076-89D1-828E8804560E}" filter="1" showAutoFilter="1">
      <autoFilter ref="$A$1:$AM$112">
        <filterColumn colId="17">
          <filters blank="1">
            <filter val="Dönüş Yapacak"/>
            <filter val="Sistemden Çıkmak İstiyor"/>
            <filter val="Lokasyon Uzak"/>
          </filters>
        </filterColumn>
        <sortState ref="A1:AM112">
          <sortCondition ref="N1:N112"/>
        </sortState>
      </autoFilter>
      <extLst>
        <ext uri="GoogleSheetsCustomDataVersion1">
          <go:sheetsCustomData xmlns:go="http://customooxmlschemas.google.com/" filterViewId="2015162589"/>
        </ext>
      </extLst>
    </customSheetView>
    <customSheetView guid="{EF441925-3815-430F-BF96-4CEF6F78AA99}" filter="1" showAutoFilter="1">
      <autoFilter ref="$A$1:$AM$112">
        <sortState ref="A1:AM112">
          <sortCondition ref="K1:K112"/>
        </sortState>
      </autoFilter>
      <extLst>
        <ext uri="GoogleSheetsCustomDataVersion1">
          <go:sheetsCustomData xmlns:go="http://customooxmlschemas.google.com/" filterViewId="2028371848"/>
        </ext>
      </extLst>
    </customSheetView>
    <customSheetView guid="{847CE532-2A65-4296-B60F-E9CB53B7F8AB}" filter="1" showAutoFilter="1">
      <autoFilter ref="$A$1:$AM$112"/>
      <extLst>
        <ext uri="GoogleSheetsCustomDataVersion1">
          <go:sheetsCustomData xmlns:go="http://customooxmlschemas.google.com/" filterViewId="2040219212"/>
        </ext>
      </extLst>
    </customSheetView>
    <customSheetView guid="{22418851-8F74-466D-A4F5-78B66BCC49B7}" filter="1" showAutoFilter="1">
      <autoFilter ref="$A$1:$AM$112">
        <filterColumn colId="17">
          <filters>
            <filter val="Ulaşılamadı"/>
            <filter val="Sistemden Çıkmak İstiyor"/>
            <filter val="Lokasyon Uzak"/>
          </filters>
        </filterColumn>
        <sortState ref="A1:AM112">
          <sortCondition ref="K1:K112"/>
          <sortCondition ref="N1:N112"/>
        </sortState>
      </autoFilter>
      <extLst>
        <ext uri="GoogleSheetsCustomDataVersion1">
          <go:sheetsCustomData xmlns:go="http://customooxmlschemas.google.com/" filterViewId="2055949849"/>
        </ext>
      </extLst>
    </customSheetView>
    <customSheetView guid="{9E52368D-5B38-48A8-AB74-07CA8B76DEF2}" filter="1" showAutoFilter="1">
      <autoFilter ref="$A$1:$AM$112"/>
      <extLst>
        <ext uri="GoogleSheetsCustomDataVersion1">
          <go:sheetsCustomData xmlns:go="http://customooxmlschemas.google.com/" filterViewId="2057747925"/>
        </ext>
      </extLst>
    </customSheetView>
    <customSheetView guid="{DF99A96B-F026-4941-985E-0243C55F0D65}" filter="1" showAutoFilter="1">
      <autoFilter ref="$Y$108:$AG$109"/>
      <extLst>
        <ext uri="GoogleSheetsCustomDataVersion1">
          <go:sheetsCustomData xmlns:go="http://customooxmlschemas.google.com/" filterViewId="2065913949"/>
        </ext>
      </extLst>
    </customSheetView>
    <customSheetView guid="{0853C325-5D63-414B-BAA2-B1333C22F863}"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autoFilter>
      <extLst>
        <ext uri="GoogleSheetsCustomDataVersion1">
          <go:sheetsCustomData xmlns:go="http://customooxmlschemas.google.com/" filterViewId="2068136862"/>
        </ext>
      </extLst>
    </customSheetView>
    <customSheetView guid="{80D4D1B2-F134-46A9-932C-7FAAD9F07B08}" filter="1" showAutoFilter="1">
      <autoFilter ref="$A$1:$AM$112"/>
      <extLst>
        <ext uri="GoogleSheetsCustomDataVersion1">
          <go:sheetsCustomData xmlns:go="http://customooxmlschemas.google.com/" filterViewId="2091537833"/>
        </ext>
      </extLst>
    </customSheetView>
    <customSheetView guid="{88DB29F5-5F4F-435F-893C-A5DC18D0BFE9}" filter="1" showAutoFilter="1">
      <autoFilter ref="$A$1:$AM$112"/>
      <extLst>
        <ext uri="GoogleSheetsCustomDataVersion1">
          <go:sheetsCustomData xmlns:go="http://customooxmlschemas.google.com/" filterViewId="2094386452"/>
        </ext>
      </extLst>
    </customSheetView>
    <customSheetView guid="{5D9B2B0B-5AAB-42D0-B91B-65758FE1A5A2}"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sortState ref="A1:AM112">
          <sortCondition ref="K1:K112"/>
        </sortState>
      </autoFilter>
      <extLst>
        <ext uri="GoogleSheetsCustomDataVersion1">
          <go:sheetsCustomData xmlns:go="http://customooxmlschemas.google.com/" filterViewId="2101014235"/>
        </ext>
      </extLst>
    </customSheetView>
    <customSheetView guid="{B6C08CCD-62AF-4E70-86C6-988A7DA76381}" filter="1" showAutoFilter="1">
      <autoFilter ref="$A$1:$AM$112"/>
      <extLst>
        <ext uri="GoogleSheetsCustomDataVersion1">
          <go:sheetsCustomData xmlns:go="http://customooxmlschemas.google.com/" filterViewId="2120427524"/>
        </ext>
      </extLst>
    </customSheetView>
    <customSheetView guid="{D1B4F1B4-80AA-4550-976F-CFB2501AC924}" filter="1" showAutoFilter="1">
      <autoFilter ref="$A$1:$AM$112">
        <sortState ref="A1:AM112">
          <sortCondition ref="K1:K112"/>
        </sortState>
      </autoFilter>
      <extLst>
        <ext uri="GoogleSheetsCustomDataVersion1">
          <go:sheetsCustomData xmlns:go="http://customooxmlschemas.google.com/" filterViewId="2132771736"/>
        </ext>
      </extLst>
    </customSheetView>
    <customSheetView guid="{8A2630AE-CB57-43D5-AD1E-6EC37A7ACD30}" filter="1" showAutoFilter="1">
      <autoFilter ref="$A$1:$AM$112"/>
      <extLst>
        <ext uri="GoogleSheetsCustomDataVersion1">
          <go:sheetsCustomData xmlns:go="http://customooxmlschemas.google.com/" filterViewId="21742113"/>
        </ext>
      </extLst>
    </customSheetView>
    <customSheetView guid="{1D9695A0-7035-4BCE-A7C3-F76DADA0D228}" filter="1" showAutoFilter="1">
      <autoFilter ref="$A$1:$AM$112">
        <sortState ref="A1:AM112">
          <sortCondition ref="N1:N112"/>
        </sortState>
      </autoFilter>
      <extLst>
        <ext uri="GoogleSheetsCustomDataVersion1">
          <go:sheetsCustomData xmlns:go="http://customooxmlschemas.google.com/" filterViewId="234826165"/>
        </ext>
      </extLst>
    </customSheetView>
    <customSheetView guid="{1F8C8F24-9343-44D7-BBD8-A1D085827BA2}" filter="1" showAutoFilter="1">
      <autoFilter ref="$A$1:$AM$112">
        <sortState ref="A1:AM112">
          <sortCondition ref="N1:N112"/>
        </sortState>
      </autoFilter>
      <extLst>
        <ext uri="GoogleSheetsCustomDataVersion1">
          <go:sheetsCustomData xmlns:go="http://customooxmlschemas.google.com/" filterViewId="237364652"/>
        </ext>
      </extLst>
    </customSheetView>
    <customSheetView guid="{2911D0AC-82A4-4729-8F9D-40899735503B}" filter="1" showAutoFilter="1">
      <autoFilter ref="$A$1:$AM$112"/>
      <extLst>
        <ext uri="GoogleSheetsCustomDataVersion1">
          <go:sheetsCustomData xmlns:go="http://customooxmlschemas.google.com/" filterViewId="263748935"/>
        </ext>
      </extLst>
    </customSheetView>
    <customSheetView guid="{6A4357B6-94C6-4DCF-9C41-62F9360B87B3}" filter="1" showAutoFilter="1">
      <autoFilter ref="$A$1:$AM$112"/>
      <extLst>
        <ext uri="GoogleSheetsCustomDataVersion1">
          <go:sheetsCustomData xmlns:go="http://customooxmlschemas.google.com/" filterViewId="273961191"/>
        </ext>
      </extLst>
    </customSheetView>
    <customSheetView guid="{CA9BF830-2CB4-4A69-A252-9472E020FFEE}" filter="1" showAutoFilter="1">
      <autoFilter ref="$A$1:$AM$115">
        <filterColumn colId="2">
          <filters>
            <filter val="TRUE"/>
          </filters>
        </filterColumn>
        <filterColumn colId="9">
          <filters>
            <filter val="27%"/>
            <filter val="15%"/>
            <filter val="35%"/>
            <filter val="57%"/>
            <filter val="13%"/>
            <filter val="89%"/>
            <filter val="77%"/>
            <filter val="87%"/>
            <filter val="75%"/>
            <filter val="85%"/>
            <filter val="9%"/>
            <filter val="38%"/>
            <filter val="36%"/>
            <filter val="62%"/>
            <filter val="60%"/>
            <filter val="0%"/>
            <filter val="39%"/>
          </filters>
        </filterColumn>
        <filterColumn colId="17">
          <filters>
            <filter val="Devir"/>
            <filter val="Lokasyon Uzak"/>
            <filter val="Franchise"/>
            <filter val="Randevu Alındı"/>
          </filters>
        </filterColumn>
        <sortState ref="A1:AM115">
          <sortCondition ref="W1:W115"/>
        </sortState>
      </autoFilter>
      <extLst>
        <ext uri="GoogleSheetsCustomDataVersion1">
          <go:sheetsCustomData xmlns:go="http://customooxmlschemas.google.com/" filterViewId="27721570"/>
        </ext>
      </extLst>
    </customSheetView>
    <customSheetView guid="{A5E11E2B-4A0C-4719-B322-22BA599F2472}" filter="1" showAutoFilter="1">
      <autoFilter ref="$A$1:$AM$112"/>
      <extLst>
        <ext uri="GoogleSheetsCustomDataVersion1">
          <go:sheetsCustomData xmlns:go="http://customooxmlschemas.google.com/" filterViewId="297922338"/>
        </ext>
      </extLst>
    </customSheetView>
    <customSheetView guid="{413EA9A2-71D6-496D-85D9-2D59EEFE7978}" filter="1" showAutoFilter="1">
      <autoFilter ref="$A$1:$AM$112">
        <sortState ref="A1:AM112">
          <sortCondition ref="N1:N112"/>
          <sortCondition ref="K1:K112"/>
        </sortState>
      </autoFilter>
      <extLst>
        <ext uri="GoogleSheetsCustomDataVersion1">
          <go:sheetsCustomData xmlns:go="http://customooxmlschemas.google.com/" filterViewId="299215778"/>
        </ext>
      </extLst>
    </customSheetView>
    <customSheetView guid="{9FF8C76E-C941-4750-A051-A0AA3C04F00F}" filter="1" showAutoFilter="1">
      <autoFilter ref="$A$1:$AM$112"/>
      <extLst>
        <ext uri="GoogleSheetsCustomDataVersion1">
          <go:sheetsCustomData xmlns:go="http://customooxmlschemas.google.com/" filterViewId="342810547"/>
        </ext>
      </extLst>
    </customSheetView>
    <customSheetView guid="{E0E092A5-F0A3-4F6E-9FBD-5D34754EBF57}"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351339129"/>
        </ext>
      </extLst>
    </customSheetView>
    <customSheetView guid="{A8D0FC3A-BA29-4FA2-961F-27795F9DD11D}" filter="1" showAutoFilter="1">
      <autoFilter ref="$A$1:$AM$112">
        <filterColumn colId="13">
          <filters>
            <filter val="Kiremitocağı"/>
            <filter val="Kültür"/>
            <filter val="Çamköy"/>
            <filter val="Güzelbahçe"/>
            <filter val="Cedidiye"/>
            <filter val="Burhaniye"/>
            <filter val="Fevziçakmak"/>
            <filter val="Hamidiye"/>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352864490"/>
        </ext>
      </extLst>
    </customSheetView>
    <customSheetView guid="{0BFE5C98-04ED-4BB9-A7E2-AA415104ADF0}" filter="1" showAutoFilter="1">
      <autoFilter ref="$A$1:$AM$112"/>
      <extLst>
        <ext uri="GoogleSheetsCustomDataVersion1">
          <go:sheetsCustomData xmlns:go="http://customooxmlschemas.google.com/" filterViewId="37776596"/>
        </ext>
      </extLst>
    </customSheetView>
    <customSheetView guid="{16BB5BDF-22F8-4AC2-80EC-8A2B57121808}" filter="1" showAutoFilter="1">
      <autoFilter ref="$A$1:$AM$112"/>
      <extLst>
        <ext uri="GoogleSheetsCustomDataVersion1">
          <go:sheetsCustomData xmlns:go="http://customooxmlschemas.google.com/" filterViewId="395230507"/>
        </ext>
      </extLst>
    </customSheetView>
    <customSheetView guid="{637056B8-5B20-49B8-9AF4-8B5282DBD557}" filter="1" showAutoFilter="1">
      <autoFilter ref="$Y$108:$AG$110"/>
      <extLst>
        <ext uri="GoogleSheetsCustomDataVersion1">
          <go:sheetsCustomData xmlns:go="http://customooxmlschemas.google.com/" filterViewId="401646651"/>
        </ext>
      </extLst>
    </customSheetView>
    <customSheetView guid="{3EE17A2A-3D09-4A10-8296-C16019FAD79E}" filter="1" showAutoFilter="1">
      <autoFilter ref="$A$1:$AM$112">
        <filterColumn colId="17">
          <filters>
            <filter val="Sistemden Çıkmak İstiyor"/>
            <filter val="Lokasyon Uzak"/>
            <filter val="Franchise"/>
          </filters>
        </filterColumn>
        <sortState ref="A1:AM112">
          <sortCondition ref="K1:K112"/>
          <sortCondition ref="O1:O112"/>
          <sortCondition ref="N1:N112"/>
        </sortState>
      </autoFilter>
      <extLst>
        <ext uri="GoogleSheetsCustomDataVersion1">
          <go:sheetsCustomData xmlns:go="http://customooxmlschemas.google.com/" filterViewId="403787424"/>
        </ext>
      </extLst>
    </customSheetView>
    <customSheetView guid="{F2CA5565-C5DF-4B3A-BFDE-E4F5E784D1B1}" filter="1" showAutoFilter="1">
      <autoFilter ref="$A$1:$AM$112">
        <sortState ref="A1:AM112">
          <sortCondition ref="N1:N112"/>
        </sortState>
      </autoFilter>
      <extLst>
        <ext uri="GoogleSheetsCustomDataVersion1">
          <go:sheetsCustomData xmlns:go="http://customooxmlschemas.google.com/" filterViewId="41034381"/>
        </ext>
      </extLst>
    </customSheetView>
    <customSheetView guid="{8F8218E1-1B5A-4395-8F52-B3937A1A4BD5}" filter="1" showAutoFilter="1">
      <autoFilter ref="$A$1:$AM$112"/>
      <extLst>
        <ext uri="GoogleSheetsCustomDataVersion1">
          <go:sheetsCustomData xmlns:go="http://customooxmlschemas.google.com/" filterViewId="447709178"/>
        </ext>
      </extLst>
    </customSheetView>
    <customSheetView guid="{9D4CF9A5-C08B-40A1-806F-FEEC45D646B1}" filter="1" showAutoFilter="1">
      <autoFilter ref="$A$1:$AM$112">
        <sortState ref="A1:AM112">
          <sortCondition ref="K1:K112"/>
        </sortState>
      </autoFilter>
      <extLst>
        <ext uri="GoogleSheetsCustomDataVersion1">
          <go:sheetsCustomData xmlns:go="http://customooxmlschemas.google.com/" filterViewId="482697202"/>
        </ext>
      </extLst>
    </customSheetView>
    <customSheetView guid="{F9CBE3D2-7D25-40D5-87B9-498A9CDDA1F4}" filter="1" showAutoFilter="1">
      <autoFilter ref="$A$1:$AM$112">
        <filterColumn colId="13">
          <filters>
            <filter val="Kiremitocağı"/>
            <filter val="Kültür"/>
            <filter val="Çamköy"/>
            <filter val="Güzelbahçe"/>
            <filter val="Cedidiye"/>
            <filter val="Burhaniye"/>
            <filter val="Fevziçakmak"/>
            <filter val="Hamidiye"/>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494689649"/>
        </ext>
      </extLst>
    </customSheetView>
    <customSheetView guid="{60163EDF-BC4A-4B5D-A856-67D9C7C9995B}" filter="1" showAutoFilter="1">
      <autoFilter ref="$AE$102"/>
      <extLst>
        <ext uri="GoogleSheetsCustomDataVersion1">
          <go:sheetsCustomData xmlns:go="http://customooxmlschemas.google.com/" filterViewId="495362780"/>
        </ext>
      </extLst>
    </customSheetView>
    <customSheetView guid="{7FB47723-A78F-4F14-B259-8C317960BB2E}" filter="1" showAutoFilter="1">
      <autoFilter ref="$A$1:$AM$112"/>
      <extLst>
        <ext uri="GoogleSheetsCustomDataVersion1">
          <go:sheetsCustomData xmlns:go="http://customooxmlschemas.google.com/" filterViewId="524694833"/>
        </ext>
      </extLst>
    </customSheetView>
    <customSheetView guid="{F258BB22-60F0-4BBE-A0AC-BE3A6B532C0C}" filter="1" showAutoFilter="1">
      <autoFilter ref="$A$1:$AM$112"/>
      <extLst>
        <ext uri="GoogleSheetsCustomDataVersion1">
          <go:sheetsCustomData xmlns:go="http://customooxmlschemas.google.com/" filterViewId="525421154"/>
        </ext>
      </extLst>
    </customSheetView>
    <customSheetView guid="{70485AAB-09A1-48BB-8F17-B8B7DF792DC7}" filter="1" showAutoFilter="1">
      <autoFilter ref="$A$1:$AM$112"/>
      <extLst>
        <ext uri="GoogleSheetsCustomDataVersion1">
          <go:sheetsCustomData xmlns:go="http://customooxmlschemas.google.com/" filterViewId="529152587"/>
        </ext>
      </extLst>
    </customSheetView>
    <customSheetView guid="{F5E017FA-8C44-4A75-950E-3F4DE4BB225C}" filter="1" showAutoFilter="1">
      <autoFilter ref="$A$1:$AM$112">
        <sortState ref="A1:AM112">
          <sortCondition ref="N1:N112"/>
        </sortState>
      </autoFilter>
      <extLst>
        <ext uri="GoogleSheetsCustomDataVersion1">
          <go:sheetsCustomData xmlns:go="http://customooxmlschemas.google.com/" filterViewId="538930355"/>
        </ext>
      </extLst>
    </customSheetView>
    <customSheetView guid="{B3E2BE0C-4C9C-492F-9FD2-A013E6F4664B}" filter="1" showAutoFilter="1">
      <autoFilter ref="$A$1:$AM$112">
        <filterColumn colId="17">
          <filters blank="1">
            <filter val="İleride Randevu Alınacak"/>
            <filter val="Randevu İptal"/>
            <filter val="Ulaşılamadı"/>
            <filter val="Sistemden Çıkmak İstiyor"/>
            <filter val="Lokasyon Uzak"/>
            <filter val="Randevu Alındı"/>
          </filters>
        </filterColumn>
        <sortState ref="A1:AM112">
          <sortCondition ref="K1:K112"/>
        </sortState>
      </autoFilter>
      <extLst>
        <ext uri="GoogleSheetsCustomDataVersion1">
          <go:sheetsCustomData xmlns:go="http://customooxmlschemas.google.com/" filterViewId="579612633"/>
        </ext>
      </extLst>
    </customSheetView>
    <customSheetView guid="{C7EF5F18-1745-4B10-A52F-417C3EF17F8B}" filter="1" showAutoFilter="1">
      <autoFilter ref="$A$1:$AM$112">
        <filterColumn colId="13">
          <filters>
            <filter val="Kiremitocağı"/>
            <filter val="Kültür"/>
            <filter val="Çamköy"/>
            <filter val="Güzelbahçe"/>
            <filter val="Cedidiye"/>
            <filter val="Burhaniye"/>
            <filter val="Fevziçakmak"/>
            <filter val="Hamidiye"/>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60844276"/>
        </ext>
      </extLst>
    </customSheetView>
    <customSheetView guid="{54D36A72-D424-4E2B-A5A1-825A3C1E58EC}" filter="1" showAutoFilter="1">
      <autoFilter ref="$A$1:$AM$112"/>
      <extLst>
        <ext uri="GoogleSheetsCustomDataVersion1">
          <go:sheetsCustomData xmlns:go="http://customooxmlschemas.google.com/" filterViewId="622826751"/>
        </ext>
      </extLst>
    </customSheetView>
    <customSheetView guid="{813CEA2F-06C7-4DBA-A76D-803B78CB19E5}" filter="1" showAutoFilter="1">
      <autoFilter ref="$A$1:$AM$112"/>
      <extLst>
        <ext uri="GoogleSheetsCustomDataVersion1">
          <go:sheetsCustomData xmlns:go="http://customooxmlschemas.google.com/" filterViewId="652258878"/>
        </ext>
      </extLst>
    </customSheetView>
    <customSheetView guid="{10D03AD1-ADA4-4364-8DC0-65B96FCF471B}" filter="1" showAutoFilter="1">
      <autoFilter ref="$A$1:$AM$112"/>
      <extLst>
        <ext uri="GoogleSheetsCustomDataVersion1">
          <go:sheetsCustomData xmlns:go="http://customooxmlschemas.google.com/" filterViewId="658341429"/>
        </ext>
      </extLst>
    </customSheetView>
    <customSheetView guid="{04180992-3C2E-4EC5-BE64-C8979336BF13}" filter="1" showAutoFilter="1">
      <autoFilter ref="$A$1:$AM$112"/>
      <extLst>
        <ext uri="GoogleSheetsCustomDataVersion1">
          <go:sheetsCustomData xmlns:go="http://customooxmlschemas.google.com/" filterViewId="678790186"/>
        </ext>
      </extLst>
    </customSheetView>
    <customSheetView guid="{379B3644-2E47-43C1-98AA-99A1C8B98001}" filter="1" showAutoFilter="1">
      <autoFilter ref="$A$1:$AM$112"/>
      <extLst>
        <ext uri="GoogleSheetsCustomDataVersion1">
          <go:sheetsCustomData xmlns:go="http://customooxmlschemas.google.com/" filterViewId="681847878"/>
        </ext>
      </extLst>
    </customSheetView>
    <customSheetView guid="{54C8CBEA-2096-4AB1-89E4-D8B7E6729ACA}" filter="1" showAutoFilter="1">
      <autoFilter ref="$A$1:$AM$112">
        <filterColumn colId="17">
          <filters blank="1">
            <filter val="İleride Randevu Alınacak"/>
            <filter val="Randevu İptal"/>
            <filter val="Ulaşılamadı"/>
            <filter val="Dönüş Yapacak"/>
            <filter val="Sistemden Çıkmak İstiyor"/>
            <filter val="Lokasyon Uzak"/>
          </filters>
        </filterColumn>
      </autoFilter>
      <extLst>
        <ext uri="GoogleSheetsCustomDataVersion1">
          <go:sheetsCustomData xmlns:go="http://customooxmlschemas.google.com/" filterViewId="702155197"/>
        </ext>
      </extLst>
    </customSheetView>
    <customSheetView guid="{87FDAD16-3196-4826-8AB1-7266FF70175A}"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sortState ref="A1:AM112">
          <sortCondition ref="K1:K112"/>
        </sortState>
      </autoFilter>
      <extLst>
        <ext uri="GoogleSheetsCustomDataVersion1">
          <go:sheetsCustomData xmlns:go="http://customooxmlschemas.google.com/" filterViewId="711395818"/>
        </ext>
      </extLst>
    </customSheetView>
    <customSheetView guid="{73507829-A97F-4CF8-9EF9-9074BE53749A}"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sortState ref="A1:AM112">
          <sortCondition ref="K1:K112"/>
        </sortState>
      </autoFilter>
      <extLst>
        <ext uri="GoogleSheetsCustomDataVersion1">
          <go:sheetsCustomData xmlns:go="http://customooxmlschemas.google.com/" filterViewId="715294980"/>
        </ext>
      </extLst>
    </customSheetView>
    <customSheetView guid="{E902786F-32A1-4CB1-9858-04E7B4E921F7}"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sortState ref="A1:AM112">
          <sortCondition ref="K1:K112"/>
        </sortState>
      </autoFilter>
      <extLst>
        <ext uri="GoogleSheetsCustomDataVersion1">
          <go:sheetsCustomData xmlns:go="http://customooxmlschemas.google.com/" filterViewId="719350119"/>
        </ext>
      </extLst>
    </customSheetView>
    <customSheetView guid="{1E41AD2E-DB09-4E95-A178-F1057417E5C2}" filter="1" showAutoFilter="1">
      <autoFilter ref="$A$1:$AM$112"/>
      <extLst>
        <ext uri="GoogleSheetsCustomDataVersion1">
          <go:sheetsCustomData xmlns:go="http://customooxmlschemas.google.com/" filterViewId="72000627"/>
        </ext>
      </extLst>
    </customSheetView>
    <customSheetView guid="{191AC5FB-6107-44B4-89C4-4350B2049587}" filter="1" showAutoFilter="1">
      <autoFilter ref="$U$12:$U$13"/>
      <extLst>
        <ext uri="GoogleSheetsCustomDataVersion1">
          <go:sheetsCustomData xmlns:go="http://customooxmlschemas.google.com/" filterViewId="726985070"/>
        </ext>
      </extLst>
    </customSheetView>
    <customSheetView guid="{9DE9FE84-2B0C-4445-A3C0-EAAE638725A9}"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autoFilter>
      <extLst>
        <ext uri="GoogleSheetsCustomDataVersion1">
          <go:sheetsCustomData xmlns:go="http://customooxmlschemas.google.com/" filterViewId="731216826"/>
        </ext>
      </extLst>
    </customSheetView>
    <customSheetView guid="{DBDD3B76-E596-42F2-A547-976B3AD93403}" filter="1" showAutoFilter="1">
      <autoFilter ref="$A$1:$AM$115">
        <filterColumn colId="2">
          <filters>
            <filter val="TRUE"/>
          </filters>
        </filterColumn>
        <filterColumn colId="9">
          <filters>
            <filter val="27%"/>
            <filter val="15%"/>
            <filter val="35%"/>
            <filter val="57%"/>
            <filter val="13%"/>
            <filter val="89%"/>
            <filter val="77%"/>
            <filter val="87%"/>
            <filter val="75%"/>
            <filter val="85%"/>
            <filter val="9%"/>
            <filter val="38%"/>
            <filter val="36%"/>
            <filter val="62%"/>
            <filter val="60%"/>
            <filter val="0%"/>
            <filter val="39%"/>
          </filters>
        </filterColumn>
        <filterColumn colId="17">
          <filters>
            <filter val="Devir"/>
            <filter val="Lokasyon Uzak"/>
            <filter val="Franchise"/>
            <filter val="Randevu Alındı"/>
          </filters>
        </filterColumn>
      </autoFilter>
      <extLst>
        <ext uri="GoogleSheetsCustomDataVersion1">
          <go:sheetsCustomData xmlns:go="http://customooxmlschemas.google.com/" filterViewId="808665741"/>
        </ext>
      </extLst>
    </customSheetView>
    <customSheetView guid="{B5B98B86-63CE-4D89-B40F-7E23B2B46ECF}" filter="1" showAutoFilter="1">
      <autoFilter ref="$A$1:$AM$112">
        <filterColumn colId="17">
          <filters blank="1">
            <filter val="İleride Randevu Alınacak"/>
            <filter val="Ulaşılamadı"/>
            <filter val="Dönüş Yapacak"/>
            <filter val="Sistemden Çıkmak İstiyor"/>
            <filter val="Lokasyon Uzak"/>
          </filters>
        </filterColumn>
      </autoFilter>
      <extLst>
        <ext uri="GoogleSheetsCustomDataVersion1">
          <go:sheetsCustomData xmlns:go="http://customooxmlschemas.google.com/" filterViewId="810710012"/>
        </ext>
      </extLst>
    </customSheetView>
    <customSheetView guid="{EA931565-80C8-4CF6-B0E6-F3DF84760FD0}" filter="1" showAutoFilter="1">
      <autoFilter ref="$U$12:$U$13"/>
      <extLst>
        <ext uri="GoogleSheetsCustomDataVersion1">
          <go:sheetsCustomData xmlns:go="http://customooxmlschemas.google.com/" filterViewId="817403153"/>
        </ext>
      </extLst>
    </customSheetView>
    <customSheetView guid="{DDB86521-93A7-4A40-803D-E518BEF6CBF4}" filter="1" showAutoFilter="1">
      <autoFilter ref="$A$1:$AM$112">
        <sortState ref="A1:AM112">
          <sortCondition ref="B1:B112"/>
        </sortState>
      </autoFilter>
      <extLst>
        <ext uri="GoogleSheetsCustomDataVersion1">
          <go:sheetsCustomData xmlns:go="http://customooxmlschemas.google.com/" filterViewId="833584771"/>
        </ext>
      </extLst>
    </customSheetView>
    <customSheetView guid="{EC09CBAA-6A95-4EC8-9E51-9708F76BE6AA}" filter="1" showAutoFilter="1">
      <autoFilter ref="$A$1:$AM$112"/>
      <extLst>
        <ext uri="GoogleSheetsCustomDataVersion1">
          <go:sheetsCustomData xmlns:go="http://customooxmlschemas.google.com/" filterViewId="833617016"/>
        </ext>
      </extLst>
    </customSheetView>
    <customSheetView guid="{E7248818-A5AD-431C-8B6B-1B6CE692C4D7}" filter="1" showAutoFilter="1">
      <autoFilter ref="$A$1:$AM$112">
        <filterColumn colId="9">
          <filters>
            <filter val="27%"/>
            <filter val="15%"/>
            <filter val="57%"/>
            <filter val="13%"/>
            <filter val="89%"/>
            <filter val="77%"/>
            <filter val="87%"/>
            <filter val="75%"/>
            <filter val="85%"/>
            <filter val="83%"/>
            <filter val="9%"/>
            <filter val="38%"/>
            <filter val="58%"/>
            <filter val="30%"/>
            <filter val="62%"/>
            <filter val="40%"/>
            <filter val="60%"/>
            <filter val="0%"/>
            <filter val="39%"/>
          </filters>
        </filterColumn>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846994795"/>
        </ext>
      </extLst>
    </customSheetView>
    <customSheetView guid="{086FC042-A6F6-4A31-ACCA-7B264E50385E}" filter="1" showAutoFilter="1">
      <autoFilter ref="$A$1:$AM$112"/>
      <extLst>
        <ext uri="GoogleSheetsCustomDataVersion1">
          <go:sheetsCustomData xmlns:go="http://customooxmlschemas.google.com/" filterViewId="899702734"/>
        </ext>
      </extLst>
    </customSheetView>
    <customSheetView guid="{F0A93E98-4281-4733-B8BE-9646BBAA68B7}" filter="1" showAutoFilter="1">
      <autoFilter ref="$A$1:$AM$112"/>
      <extLst>
        <ext uri="GoogleSheetsCustomDataVersion1">
          <go:sheetsCustomData xmlns:go="http://customooxmlschemas.google.com/" filterViewId="920755574"/>
        </ext>
      </extLst>
    </customSheetView>
    <customSheetView guid="{DD893CB1-844E-48C5-80CB-CFE9701FB73E}" filter="1" showAutoFilter="1">
      <autoFilter ref="$A$1:$AM$112"/>
      <extLst>
        <ext uri="GoogleSheetsCustomDataVersion1">
          <go:sheetsCustomData xmlns:go="http://customooxmlschemas.google.com/" filterViewId="926809982"/>
        </ext>
      </extLst>
    </customSheetView>
    <customSheetView guid="{4E283709-B3AB-4124-9678-6D80AE9D1B43}" filter="1" showAutoFilter="1">
      <autoFilter ref="$A$1:$AM$112">
        <filterColumn colId="13">
          <filters>
            <filter val="Kiremitocağı"/>
            <filter val="Kültür"/>
            <filter val="Çamköy"/>
            <filter val="Güzelbahçe"/>
            <filter val="Cedidiye"/>
            <filter val="Burhaniye"/>
            <filter val="Fevziçakmak"/>
            <filter val="Hamidiye"/>
            <filter val="Yeni"/>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9299842"/>
        </ext>
      </extLst>
    </customSheetView>
    <customSheetView guid="{598D9987-2757-4AFA-BD32-EE0E482ECDBF}" filter="1" showAutoFilter="1">
      <autoFilter ref="$A$1:$AM$112"/>
      <extLst>
        <ext uri="GoogleSheetsCustomDataVersion1">
          <go:sheetsCustomData xmlns:go="http://customooxmlschemas.google.com/" filterViewId="930184933"/>
        </ext>
      </extLst>
    </customSheetView>
    <customSheetView guid="{C646A3DA-FF81-4D0A-A0AE-7B0FFADD6871}" filter="1" showAutoFilter="1">
      <autoFilter ref="$A$1:$AM$112">
        <sortState ref="A1:AM112">
          <sortCondition ref="N1:N112"/>
        </sortState>
      </autoFilter>
      <extLst>
        <ext uri="GoogleSheetsCustomDataVersion1">
          <go:sheetsCustomData xmlns:go="http://customooxmlschemas.google.com/" filterViewId="943392501"/>
        </ext>
      </extLst>
    </customSheetView>
    <customSheetView guid="{5623EF6C-5B98-4604-A0B5-D159B226DA66}"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s>
        </filterColumn>
        <filterColumn colId="20">
          <filters blank="1">
            <filter val="5418256227 yarın ara / öğle servisim daha sonra arayın der/açmadı.müsait değilim daha sonra arayın dedi onur bey."/>
            <filter val="emre bey 5323263081"/>
            <filter val="5416528481"/>
            <filter val="ahmet bey yetkili"/>
            <filter val="1 veya 2 hafta sonra arayın dedi şuan tek çalışıyorum olmaz dedi./ hatemin no verildi dönüş yapacak"/>
            <filter val="benim suan durumum belirsiz dükkanı başka yere taşıycam sanırım dedi ileride görüşelim dediler. / farklı bir şehire taşınacakmış o zmn insallah dedi"/>
            <filter val="5326451805 Mehmet Bey"/>
            <filter val="sıkıntılarım var şu ara 1 hafta 10 gün sonra görüşelim der / biz bu işi biraz erteleyelim dedi"/>
            <filter val="işletme için randevu oluşturuldu. Randevuyu iptal ettirdi çekim istemiyoruz dedi."/>
            <filter val="yarım saat bir saat sonra görüşelim dediler./5436635365 ben sistemde fotograf istemiyorum dediler."/>
            <filter val="İptal nedeni: Ustası eksik ve yoğunluk varmış,kendisi arıcak randevu için."/>
            <filter val="getiri 6 aydır kullanmıyor dalga gecer gıbı konustu bıraz. neden yorumları actınız demekte"/>
            <filter val="no:44"/>
            <filter val="fotografların çekimini yaptırcakmış. mail verildi."/>
            <filter val="çekime gerek yok yemek sepetinden alın demiş bahaneler üretmiş"/>
            <filter val="1 ürün var ben çekip atarım dedi."/>
            <filter val="Aktif olarak kullanmıyormuş kuryesi yokmuş"/>
            <filter val="yarım saat sonra"/>
            <filter val="osman bey/az önce arkadaşlar aradılar ben izah ettim yoğunluğumuz var dedi / bu ay uygun değiliz dedi"/>
            <filter val="5423606058//5554507988Seyithan bey bilal beyin oglu o ilgileniyor / mail adresine atacak"/>
            <filter val="babasıyla görüşüp bizi arayacak /açmadı/ürün cıkaramazlarmıs daha sonra donus saglansın dendi babası olumlu bakmıyor . / ben o kadar ürünü çıkararm dedi toplam 10 ürünü var"/>
            <filter val="gökhan bey5399290197 sakın aramayın çok dolu tam beni azarlayacaktı yogunluk oldu dörtte arar mısnız dediler aramıycam sizde aramayın şikayetleri var genel merkez ile görüşmüş.."/>
            <filter val="krempark avm kat 3 /5307701470"/>
            <filter val="5533865862"/>
            <filter val="5 gün sonra yeni ürün ekleyecek o zaman kesin istiyor aransın.randevu alındı."/>
            <filter val="5415430539 / yarım saat sonra ara"/>
            <filter val="539 863 61 81 / malik bey bızım cok daha farklı sorunlarımız var. getir bizden habersiz indirim yapmakta"/>
            <filter val="GEREK YOK DEDİ."/>
            <filter val="oğlu harun bey 5547629561 / çekime gerek olmadığını söylemiş"/>
            <filter val="5558018387"/>
            <filter val="Diğer şubedeki çekim iptal edilmiş // 602f4627f3768310849f84f6        01 Adana Kebap Evi (Uzunmustafa Mah.)"/>
            <filter val="4-5 gibi gelir/ rıdvan bey 5 dakika sonra ara dedi./ açmadı."/>
            <filter val="yarım saat sonra aranacak /Açtı kapattı."/>
            <filter val="akşam 8den sonra ara der"/>
            <filter val="5435282837 onur bey"/>
            <filter val="yetkili yok numara paylaşmadılar kendi numaramı verdim/ hasan bey ben patronla konuşuyum 1 saat sonra arayın dedi. / şuan işletmemiz bu iş için uygun değil dedi"/>
            <filter val="haftaya aranacak şuan şehir dışındaymış/ açmıyor / dükkanı sdevretmiş devrettiği kişinin numarası yokmuş"/>
            <filter val="yetkili yok/  05464426878"/>
            <filter val="kendi dönüş yapmak istedi"/>
            <filter val="aziz yıldırım bulvarı"/>
            <filter val="yetkili yokmuş numarasınıda paylaşamadılar kendi numaramı bıraktım."/>
            <filter val="Kendi fotoğrafları mevcutmuş mail adresine gönderecek"/>
            <filter val="panel kurulumu sağlandıktan sonra aranacak"/>
            <filter val="bahri bey/5336160920 ugur beye sorup size haber veriyim dedi"/>
            <filter val="no:22"/>
            <filter val="5418858488"/>
            <filter val="turhan bey"/>
            <filter val="bu konuyla ilgili kendisi arayacak fotoğrafları varmış gönderebilir olmazsa da geri dönecek bize"/>
            <filter val="randevu oluşturmak istedigimiz tarihte müsait değildi ileride aransın randevuya okey/ müsait değildi yoğundu sonra arayın dedi."/>
            <filter val="tel kapalı"/>
            <filter val="uğur bey"/>
            <filter val="mail verildi."/>
            <filter val="Alaaddin Bey ile görüşüldü istemiyor ikna edemedim."/>
            <filter val="0380) 541 35 35 / 1 ay sonra fatma hanım num 05545136161 fatma hanım uzerın olan ısletme kapatılmıs aynı isimle baska işletme acılmıs işletmenın henuz getir kayıdı yok"/>
            <filter val="haftaya ararsanız bi görüşelim der olumlu/çekimi istiyor ama ürünleri çok eksikmiş o yüzden randevu oluşturulamadı orhangazi mah. gidildiği takdirde tekrar aranabilir"/>
            <filter val="3805412626 bu numarayı aramamızı ıstedıler ama acmadılar 7 2 buçukta aranacak"/>
            <filter val="pzt 4 buçukta aranacak"/>
            <filter val="yetkili şehir dışında hafta sonuna ancak gelir"/>
            <filter val="ulaşılamıyor."/>
            <filter val="öğleden sonra ara"/>
            <filter val="GETİRİ KULLANMIYORUM"/>
            <filter val="fotografları yok ama yarın işletmede olmycam ben size dönerim dedi/// Çekim istemiyor neden belirtmedi"/>
            <filter val="sistemde ki fedai beyin numarası ama emine hanım ilgilenidği için o numaraya ulaşamıyoruz çalışanıyla da  iletişime geçtim emine hanım pazar günü burda olur dedi bende kendi numaramı verdim iblgi aktarımı yaptım bizlere geri dönüş yapmasını rica ettim"/>
            <filter val="3805241440  ali murat bey cep numarasından daha sonra arancak su an musaıt degıl/akşam üzeri aranmak istedi./gerek duymuyormuş"/>
            <filter val="ürünlerim değişkenlik gösteriyor fıstık olmuyo ceviz koyuyoruz o şekilde olmaz ama ileride düşünürüm belki dedi."/>
          </filters>
        </filterColumn>
        <sortState ref="A1:AM112">
          <sortCondition ref="N1:N112"/>
        </sortState>
      </autoFilter>
      <extLst>
        <ext uri="GoogleSheetsCustomDataVersion1">
          <go:sheetsCustomData xmlns:go="http://customooxmlschemas.google.com/" filterViewId="950070621"/>
        </ext>
      </extLst>
    </customSheetView>
    <customSheetView guid="{8E33E3CF-8600-42BF-ADC5-F4BBDDBB6AE5}" filter="1" showAutoFilter="1">
      <autoFilter ref="$A$1:$AM$83"/>
      <extLst>
        <ext uri="GoogleSheetsCustomDataVersion1">
          <go:sheetsCustomData xmlns:go="http://customooxmlschemas.google.com/" filterViewId="981439767"/>
        </ext>
      </extLst>
    </customSheetView>
    <customSheetView guid="{87964447-35E8-45A6-A3EC-D28102B0ABFE}" filter="1" showAutoFilter="1">
      <autoFilter ref="$A$1:$AM$112">
        <filterColumn colId="17">
          <filters blank="1">
            <filter val="İleride Randevu Alınacak"/>
            <filter val="Randevu İptal"/>
            <filter val="Ulaşılamadı"/>
            <filter val="Dönüş Yapacak"/>
            <filter val="Sistemden Çıkmak İstiyor"/>
            <filter val="Lokasyon Uzak"/>
            <filter val="Çekim İstemiyor"/>
            <filter val="Randevu Alındı"/>
          </filters>
        </filterColumn>
        <sortState ref="A1:AM112">
          <sortCondition ref="K1:K112"/>
        </sortState>
      </autoFilter>
      <extLst>
        <ext uri="GoogleSheetsCustomDataVersion1">
          <go:sheetsCustomData xmlns:go="http://customooxmlschemas.google.com/" filterViewId="98337204"/>
        </ext>
      </extLst>
    </customSheetView>
    <customSheetView guid="{23C038FE-C5A7-4B45-82DD-42409127B6EB}" filter="1" showAutoFilter="1">
      <autoFilter ref="$A$1:$AM$112">
        <filterColumn colId="13">
          <filters>
            <filter val="Kiremitocağı"/>
            <filter val="Kültür"/>
            <filter val="Çamköy"/>
            <filter val="Güzelbahçe"/>
            <filter val="Cedidiye"/>
            <filter val="Burhaniye"/>
            <filter val="Fevziçakmak"/>
            <filter val="Hamidiye"/>
            <filter val="Terzialiler"/>
            <filter val="Darıcı"/>
            <filter val="Körpeşler"/>
            <filter val="Camikebir"/>
            <filter val="Sancaklar"/>
            <filter val="Akınlar"/>
            <filter val="Şehit Murat Demir"/>
            <filter val="Uzunmustafa"/>
            <filter val="Esentepe"/>
            <filter val="Osmaniye"/>
            <filter val="Azmimilli"/>
            <filter val="Koçyazı"/>
            <filter val="Şerefiye"/>
            <filter val="Bahçelievler"/>
            <filter val="Kara Hacımusa"/>
            <filter val="Yörük Köyü"/>
            <filter val="Beyciler"/>
            <filter val="Çay"/>
          </filters>
        </filterColumn>
      </autoFilter>
      <extLst>
        <ext uri="GoogleSheetsCustomDataVersion1">
          <go:sheetsCustomData xmlns:go="http://customooxmlschemas.google.com/" filterViewId="98803938"/>
        </ext>
      </extLst>
    </customSheetView>
    <customSheetView guid="{D0C55AEB-D656-42CC-BE42-5BCE656DBF10}" filter="1" showAutoFilter="1">
      <autoFilter ref="$A$1:$AM$112"/>
      <extLst>
        <ext uri="GoogleSheetsCustomDataVersion1">
          <go:sheetsCustomData xmlns:go="http://customooxmlschemas.google.com/" filterViewId="988873563"/>
        </ext>
      </extLst>
    </customSheetView>
    <customSheetView guid="{006FF808-CA4A-4052-AA95-19CEBEDEEAB4}" filter="1" showAutoFilter="1">
      <autoFilter ref="$A$1:$AM$112">
        <filterColumn colId="13">
          <filters>
            <filter val="Orhangazi"/>
            <filter val="Akınlar"/>
          </filters>
        </filterColumn>
      </autoFilter>
      <extLst>
        <ext uri="GoogleSheetsCustomDataVersion1">
          <go:sheetsCustomData xmlns:go="http://customooxmlschemas.google.com/" filterViewId="999033929"/>
        </ext>
      </extLst>
    </customSheetView>
  </customSheetViews>
  <conditionalFormatting sqref="C1:C130">
    <cfRule type="cellIs" dxfId="0" priority="1" operator="equal">
      <formula>"TRUE"</formula>
    </cfRule>
  </conditionalFormatting>
  <conditionalFormatting sqref="C1:C130">
    <cfRule type="cellIs" dxfId="1" priority="2" operator="equal">
      <formula>"FALSE"</formula>
    </cfRule>
  </conditionalFormatting>
  <conditionalFormatting sqref="J1:J130">
    <cfRule type="colorScale" priority="3">
      <colorScale>
        <cfvo type="min"/>
        <cfvo type="percentile" val="50"/>
        <cfvo type="max"/>
        <color rgb="FFE67C73"/>
        <color rgb="FFFFFFFF"/>
        <color rgb="FF57BB8A"/>
      </colorScale>
    </cfRule>
  </conditionalFormatting>
  <dataValidations>
    <dataValidation type="list" allowBlank="1" showErrorMessage="1" sqref="T2 T4 T7:T8 T11:T21 T24 T29:T34 T37:T42 T44:T45 T47:T53 T56:T58 T60 T62:T63 T65 T67:T69 T71:T73 T75 T77:T81 T83 T85:T89 T92:T95 T97:T100 T102:T103 T105:T109 T111:T113 T115:T125 T128:T130">
      <formula1>'Durum Parametreler'!$F$3:$F$21</formula1>
    </dataValidation>
    <dataValidation type="list" allowBlank="1" showErrorMessage="1" sqref="R2:R130">
      <formula1>'Durum Parametreler'!$C$2:$C$19</formula1>
    </dataValidation>
    <dataValidation type="list" allowBlank="1" showErrorMessage="1" sqref="Y2:Y130 AA2:AA130 AC2:AC130 AE2:AE130 AG2:AG130">
      <formula1>'Durum Parametreler'!$J$2:$J$8</formula1>
    </dataValidation>
    <dataValidation type="list" allowBlank="1" showErrorMessage="1" sqref="AI2:AM130">
      <formula1>'Durum Parametreler'!$L$2:$L$26</formula1>
    </dataValidation>
    <dataValidation type="list" allowBlank="1" showErrorMessage="1" sqref="V2:W130 Z2:Z130 AB2:AB130 AD2:AD130 AF2:AF130 AH2:AH130">
      <formula1>'Durum Parametreler'!$A$1:$A$700</formula1>
    </dataValidation>
    <dataValidation type="list" allowBlank="1" showErrorMessage="1" sqref="X2:X130">
      <formula1>'Durum Parametreler'!$C$22:$C$24</formula1>
    </dataValidation>
    <dataValidation type="list" allowBlank="1" showErrorMessage="1" sqref="S2:S130">
      <formula1>'Durum Parametreler'!$L$2:$L$31</formula1>
    </dataValidation>
  </dataValidations>
  <hyperlinks>
    <hyperlink r:id="rId1" ref="U60"/>
    <hyperlink r:id="rId2" ref="U77"/>
  </hyperlinks>
  <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7873</v>
      </c>
      <c r="B2" s="211" t="s">
        <v>7874</v>
      </c>
      <c r="C2" s="212" t="b">
        <v>1</v>
      </c>
      <c r="D2" s="211" t="s">
        <v>1378</v>
      </c>
      <c r="E2" s="213">
        <v>994.0</v>
      </c>
      <c r="F2" s="213">
        <v>39.0</v>
      </c>
      <c r="G2" s="213">
        <v>0.0</v>
      </c>
      <c r="H2" s="213">
        <v>26.0</v>
      </c>
      <c r="I2" s="213">
        <v>26.0</v>
      </c>
      <c r="J2" s="214">
        <v>0.0</v>
      </c>
      <c r="K2" s="211" t="s">
        <v>8063</v>
      </c>
      <c r="L2" s="211">
        <v>5.35200206E9</v>
      </c>
      <c r="M2" s="211" t="s">
        <v>1350</v>
      </c>
      <c r="N2" s="211" t="s">
        <v>8064</v>
      </c>
      <c r="O2" s="211" t="s">
        <v>7877</v>
      </c>
      <c r="P2" s="211" t="s">
        <v>2137</v>
      </c>
      <c r="Q2" s="230">
        <f>COUNTIF('Hedef Liste Düzce'!A:A,A2)</f>
        <v>1</v>
      </c>
    </row>
    <row r="3" ht="15.75" customHeight="1">
      <c r="A3" s="211" t="s">
        <v>8001</v>
      </c>
      <c r="B3" s="211" t="s">
        <v>8002</v>
      </c>
      <c r="C3" s="212" t="b">
        <v>1</v>
      </c>
      <c r="D3" s="211" t="s">
        <v>1356</v>
      </c>
      <c r="E3" s="213">
        <v>307.0</v>
      </c>
      <c r="F3" s="213">
        <v>14.0</v>
      </c>
      <c r="G3" s="213">
        <v>0.0</v>
      </c>
      <c r="H3" s="213">
        <v>11.0</v>
      </c>
      <c r="I3" s="213">
        <v>11.0</v>
      </c>
      <c r="J3" s="214">
        <v>0.0</v>
      </c>
      <c r="K3" s="211" t="s">
        <v>8065</v>
      </c>
      <c r="L3" s="211">
        <v>5.542588444E9</v>
      </c>
      <c r="M3" s="211" t="s">
        <v>1350</v>
      </c>
      <c r="N3" s="211" t="s">
        <v>8066</v>
      </c>
      <c r="O3" s="211" t="s">
        <v>8004</v>
      </c>
      <c r="P3" s="211" t="s">
        <v>2137</v>
      </c>
      <c r="Q3" s="230">
        <f>COUNTIF('Hedef Liste Düzce'!A:A,A3)</f>
        <v>1</v>
      </c>
    </row>
    <row r="4" ht="15.75" customHeight="1">
      <c r="A4" s="211" t="s">
        <v>8068</v>
      </c>
      <c r="B4" s="211" t="s">
        <v>8069</v>
      </c>
      <c r="C4" s="212" t="b">
        <v>1</v>
      </c>
      <c r="D4" s="211" t="s">
        <v>1356</v>
      </c>
      <c r="E4" s="213">
        <v>394.0</v>
      </c>
      <c r="F4" s="213">
        <v>67.0</v>
      </c>
      <c r="G4" s="213">
        <v>0.0</v>
      </c>
      <c r="H4" s="213">
        <v>19.0</v>
      </c>
      <c r="I4" s="213">
        <v>19.0</v>
      </c>
      <c r="J4" s="214">
        <v>0.0</v>
      </c>
      <c r="K4" s="211" t="s">
        <v>8070</v>
      </c>
      <c r="L4" s="211">
        <v>5.424675934E9</v>
      </c>
      <c r="M4" s="211" t="s">
        <v>1350</v>
      </c>
      <c r="N4" s="211" t="s">
        <v>8079</v>
      </c>
      <c r="O4" s="211" t="s">
        <v>8071</v>
      </c>
      <c r="P4" s="211" t="s">
        <v>2137</v>
      </c>
      <c r="Q4" s="230">
        <f>COUNTIF('Hedef Liste Düzce'!A:A,A4)</f>
        <v>1</v>
      </c>
    </row>
    <row r="5" ht="15.75" customHeight="1">
      <c r="A5" s="211" t="s">
        <v>7956</v>
      </c>
      <c r="B5" s="211" t="s">
        <v>7957</v>
      </c>
      <c r="C5" s="212" t="b">
        <v>1</v>
      </c>
      <c r="D5" s="211" t="s">
        <v>1364</v>
      </c>
      <c r="E5" s="213">
        <v>111.0</v>
      </c>
      <c r="F5" s="213">
        <v>14.0</v>
      </c>
      <c r="G5" s="213">
        <v>4.0</v>
      </c>
      <c r="H5" s="213">
        <v>2.0</v>
      </c>
      <c r="I5" s="213">
        <v>6.0</v>
      </c>
      <c r="J5" s="214">
        <v>0.67</v>
      </c>
      <c r="K5" s="211" t="s">
        <v>8072</v>
      </c>
      <c r="L5" s="211">
        <v>5.435420881E9</v>
      </c>
      <c r="M5" s="211" t="s">
        <v>1350</v>
      </c>
      <c r="N5" s="211" t="s">
        <v>8079</v>
      </c>
      <c r="O5" s="211" t="s">
        <v>7960</v>
      </c>
      <c r="P5" s="211" t="s">
        <v>2137</v>
      </c>
      <c r="Q5" s="230">
        <f>COUNTIF('Hedef Liste Düzce'!A:A,A5)</f>
        <v>1</v>
      </c>
    </row>
    <row r="6" ht="15.75" customHeight="1">
      <c r="A6" s="211" t="s">
        <v>7920</v>
      </c>
      <c r="B6" s="211" t="s">
        <v>7921</v>
      </c>
      <c r="C6" s="212" t="b">
        <v>1</v>
      </c>
      <c r="D6" s="211" t="s">
        <v>1385</v>
      </c>
      <c r="E6" s="213">
        <v>1381.0</v>
      </c>
      <c r="F6" s="213">
        <v>64.0</v>
      </c>
      <c r="G6" s="213">
        <v>6.0</v>
      </c>
      <c r="H6" s="213">
        <v>10.0</v>
      </c>
      <c r="I6" s="213">
        <v>16.0</v>
      </c>
      <c r="J6" s="214">
        <v>0.38</v>
      </c>
      <c r="K6" s="211" t="s">
        <v>8073</v>
      </c>
      <c r="L6" s="211">
        <v>5.383940303E9</v>
      </c>
      <c r="M6" s="211" t="s">
        <v>1350</v>
      </c>
      <c r="N6" s="211" t="s">
        <v>8074</v>
      </c>
      <c r="O6" s="211" t="s">
        <v>7924</v>
      </c>
      <c r="P6" s="211" t="s">
        <v>2137</v>
      </c>
      <c r="Q6" s="230">
        <f>COUNTIF('Hedef Liste Düzce'!A:A,A6)</f>
        <v>1</v>
      </c>
    </row>
    <row r="7" ht="15.75" customHeight="1">
      <c r="A7" s="211" t="s">
        <v>8076</v>
      </c>
      <c r="B7" s="211" t="s">
        <v>8077</v>
      </c>
      <c r="C7" s="212" t="b">
        <v>1</v>
      </c>
      <c r="D7" s="211" t="s">
        <v>1356</v>
      </c>
      <c r="E7" s="213">
        <v>42.0</v>
      </c>
      <c r="F7" s="213">
        <v>42.0</v>
      </c>
      <c r="G7" s="213">
        <v>0.0</v>
      </c>
      <c r="H7" s="213">
        <v>9.0</v>
      </c>
      <c r="I7" s="213">
        <v>9.0</v>
      </c>
      <c r="J7" s="214">
        <v>0.0</v>
      </c>
      <c r="K7" s="211" t="s">
        <v>8078</v>
      </c>
      <c r="L7" s="211">
        <v>5.316650881E9</v>
      </c>
      <c r="M7" s="211" t="s">
        <v>1350</v>
      </c>
      <c r="N7" s="211" t="s">
        <v>8079</v>
      </c>
      <c r="O7" s="211" t="s">
        <v>8080</v>
      </c>
      <c r="P7" s="211" t="s">
        <v>2137</v>
      </c>
      <c r="Q7" s="230">
        <f>COUNTIF('Hedef Liste Düzce'!A:A,A7)</f>
        <v>1</v>
      </c>
    </row>
    <row r="8" ht="15.75" customHeight="1">
      <c r="A8" s="211" t="s">
        <v>8081</v>
      </c>
      <c r="B8" s="211" t="s">
        <v>8082</v>
      </c>
      <c r="C8" s="212" t="b">
        <v>1</v>
      </c>
      <c r="D8" s="211" t="s">
        <v>1356</v>
      </c>
      <c r="E8" s="213">
        <v>48.0</v>
      </c>
      <c r="F8" s="213">
        <v>48.0</v>
      </c>
      <c r="G8" s="213">
        <v>0.0</v>
      </c>
      <c r="H8" s="213">
        <v>12.0</v>
      </c>
      <c r="I8" s="213">
        <v>12.0</v>
      </c>
      <c r="J8" s="214">
        <v>0.0</v>
      </c>
      <c r="K8" s="211" t="s">
        <v>8078</v>
      </c>
      <c r="L8" s="211">
        <v>3.805246949E9</v>
      </c>
      <c r="M8" s="211" t="s">
        <v>1350</v>
      </c>
      <c r="N8" s="211" t="s">
        <v>8083</v>
      </c>
      <c r="O8" s="211" t="s">
        <v>8084</v>
      </c>
      <c r="P8" s="211" t="s">
        <v>2137</v>
      </c>
      <c r="Q8" s="230">
        <f>COUNTIF('Hedef Liste Düzce'!A:A,A8)</f>
        <v>1</v>
      </c>
    </row>
    <row r="9" ht="15.75" customHeight="1">
      <c r="A9" s="211" t="s">
        <v>8039</v>
      </c>
      <c r="B9" s="211" t="s">
        <v>8040</v>
      </c>
      <c r="C9" s="212" t="b">
        <v>1</v>
      </c>
      <c r="D9" s="211" t="s">
        <v>1370</v>
      </c>
      <c r="E9" s="213">
        <v>838.0</v>
      </c>
      <c r="F9" s="213">
        <v>82.0</v>
      </c>
      <c r="G9" s="213">
        <v>9.0</v>
      </c>
      <c r="H9" s="213">
        <v>3.0</v>
      </c>
      <c r="I9" s="213">
        <v>12.0</v>
      </c>
      <c r="J9" s="214">
        <v>0.75</v>
      </c>
      <c r="K9" s="211" t="s">
        <v>8085</v>
      </c>
      <c r="L9" s="211">
        <v>5.557051364E9</v>
      </c>
      <c r="M9" s="211" t="s">
        <v>1350</v>
      </c>
      <c r="N9" s="211" t="s">
        <v>8086</v>
      </c>
      <c r="O9" s="211" t="s">
        <v>8043</v>
      </c>
      <c r="P9" s="211" t="s">
        <v>2137</v>
      </c>
      <c r="Q9" s="230">
        <f>COUNTIF('Hedef Liste Düzce'!A:A,A9)</f>
        <v>1</v>
      </c>
    </row>
    <row r="10" ht="15.75" customHeight="1">
      <c r="A10" s="211" t="s">
        <v>7811</v>
      </c>
      <c r="B10" s="211" t="s">
        <v>7812</v>
      </c>
      <c r="C10" s="212" t="b">
        <v>1</v>
      </c>
      <c r="D10" s="211" t="s">
        <v>1832</v>
      </c>
      <c r="E10" s="213">
        <v>33.0</v>
      </c>
      <c r="F10" s="213">
        <v>0.0</v>
      </c>
      <c r="G10" s="213">
        <v>2.0</v>
      </c>
      <c r="H10" s="213">
        <v>1.0</v>
      </c>
      <c r="I10" s="213">
        <v>3.0</v>
      </c>
      <c r="J10" s="214">
        <v>0.67</v>
      </c>
      <c r="K10" s="211" t="s">
        <v>8088</v>
      </c>
      <c r="L10" s="211">
        <v>5.353232323E9</v>
      </c>
      <c r="M10" s="211" t="s">
        <v>1350</v>
      </c>
      <c r="N10" s="211" t="s">
        <v>8079</v>
      </c>
      <c r="O10" s="211" t="s">
        <v>7814</v>
      </c>
      <c r="P10" s="211" t="s">
        <v>2137</v>
      </c>
      <c r="Q10" s="230">
        <f>COUNTIF('Hedef Liste Düzce'!A:A,A10)</f>
        <v>1</v>
      </c>
    </row>
    <row r="11" ht="15.75" customHeight="1">
      <c r="A11" s="211" t="s">
        <v>8089</v>
      </c>
      <c r="B11" s="211" t="s">
        <v>8090</v>
      </c>
      <c r="C11" s="212" t="b">
        <v>1</v>
      </c>
      <c r="D11" s="211" t="s">
        <v>1789</v>
      </c>
      <c r="E11" s="213">
        <v>423.0</v>
      </c>
      <c r="F11" s="213">
        <v>21.0</v>
      </c>
      <c r="G11" s="213">
        <v>0.0</v>
      </c>
      <c r="H11" s="213">
        <v>78.0</v>
      </c>
      <c r="I11" s="213">
        <v>78.0</v>
      </c>
      <c r="J11" s="214">
        <v>0.0</v>
      </c>
      <c r="K11" s="211" t="s">
        <v>8091</v>
      </c>
      <c r="L11" s="211">
        <v>5.055507595E9</v>
      </c>
      <c r="M11" s="211" t="s">
        <v>1350</v>
      </c>
      <c r="N11" s="211" t="s">
        <v>8092</v>
      </c>
      <c r="O11" s="211" t="s">
        <v>8093</v>
      </c>
      <c r="P11" s="211" t="s">
        <v>2137</v>
      </c>
      <c r="Q11" s="230">
        <f>COUNTIF('Hedef Liste Düzce'!A:A,A11)</f>
        <v>1</v>
      </c>
    </row>
    <row r="12" ht="15.75" customHeight="1">
      <c r="A12" s="211" t="s">
        <v>8094</v>
      </c>
      <c r="B12" s="211" t="s">
        <v>8095</v>
      </c>
      <c r="C12" s="212" t="b">
        <v>1</v>
      </c>
      <c r="D12" s="211" t="s">
        <v>1597</v>
      </c>
      <c r="E12" s="213">
        <v>237.0</v>
      </c>
      <c r="F12" s="213">
        <v>0.0</v>
      </c>
      <c r="G12" s="213">
        <v>0.0</v>
      </c>
      <c r="H12" s="213">
        <v>14.0</v>
      </c>
      <c r="I12" s="213">
        <v>14.0</v>
      </c>
      <c r="J12" s="214">
        <v>0.0</v>
      </c>
      <c r="K12" s="211" t="s">
        <v>8096</v>
      </c>
      <c r="L12" s="211">
        <v>5.425822237E9</v>
      </c>
      <c r="M12" s="211" t="s">
        <v>1350</v>
      </c>
      <c r="N12" s="211" t="s">
        <v>7490</v>
      </c>
      <c r="O12" s="211" t="s">
        <v>8097</v>
      </c>
      <c r="P12" s="211" t="s">
        <v>2137</v>
      </c>
      <c r="Q12" s="230">
        <f>COUNTIF('Hedef Liste Düzce'!A:A,A12)</f>
        <v>1</v>
      </c>
    </row>
    <row r="13" ht="15.75" customHeight="1">
      <c r="A13" s="211" t="s">
        <v>8099</v>
      </c>
      <c r="B13" s="211" t="s">
        <v>8100</v>
      </c>
      <c r="C13" s="212" t="b">
        <v>1</v>
      </c>
      <c r="D13" s="211" t="s">
        <v>1832</v>
      </c>
      <c r="E13" s="213">
        <v>8.0</v>
      </c>
      <c r="F13" s="213">
        <v>5.0</v>
      </c>
      <c r="G13" s="213">
        <v>0.0</v>
      </c>
      <c r="H13" s="213">
        <v>18.0</v>
      </c>
      <c r="I13" s="213">
        <v>18.0</v>
      </c>
      <c r="J13" s="214">
        <v>0.0</v>
      </c>
      <c r="K13" s="211" t="s">
        <v>8101</v>
      </c>
      <c r="L13" s="211">
        <v>5.309277807E9</v>
      </c>
      <c r="M13" s="211" t="s">
        <v>1350</v>
      </c>
      <c r="N13" s="211" t="s">
        <v>8064</v>
      </c>
      <c r="O13" s="211" t="s">
        <v>8102</v>
      </c>
      <c r="P13" s="211" t="s">
        <v>2137</v>
      </c>
      <c r="Q13" s="230">
        <f>COUNTIF('Hedef Liste Düzce'!A:A,A13)</f>
        <v>1</v>
      </c>
    </row>
    <row r="14" ht="15.75" customHeight="1">
      <c r="A14" s="211" t="s">
        <v>8103</v>
      </c>
      <c r="B14" s="211" t="s">
        <v>8104</v>
      </c>
      <c r="C14" s="212" t="b">
        <v>1</v>
      </c>
      <c r="D14" s="211" t="s">
        <v>1378</v>
      </c>
      <c r="E14" s="213">
        <v>281.0</v>
      </c>
      <c r="F14" s="213">
        <v>0.0</v>
      </c>
      <c r="G14" s="213">
        <v>0.0</v>
      </c>
      <c r="H14" s="213">
        <v>41.0</v>
      </c>
      <c r="I14" s="213">
        <v>41.0</v>
      </c>
      <c r="J14" s="214">
        <v>0.0</v>
      </c>
      <c r="K14" s="211" t="s">
        <v>8105</v>
      </c>
      <c r="L14" s="211">
        <v>5.525123777E9</v>
      </c>
      <c r="M14" s="211" t="s">
        <v>1350</v>
      </c>
      <c r="N14" s="211" t="s">
        <v>7490</v>
      </c>
      <c r="O14" s="211" t="s">
        <v>8106</v>
      </c>
      <c r="P14" s="211" t="s">
        <v>2137</v>
      </c>
      <c r="Q14" s="230">
        <f>COUNTIF('Hedef Liste Düzce'!A:A,A14)</f>
        <v>1</v>
      </c>
    </row>
    <row r="15" ht="15.75" customHeight="1">
      <c r="A15" s="211" t="s">
        <v>7824</v>
      </c>
      <c r="B15" s="211" t="s">
        <v>7825</v>
      </c>
      <c r="C15" s="212" t="b">
        <v>1</v>
      </c>
      <c r="D15" s="211" t="s">
        <v>1356</v>
      </c>
      <c r="E15" s="213">
        <v>408.0</v>
      </c>
      <c r="F15" s="213">
        <v>18.0</v>
      </c>
      <c r="G15" s="213">
        <v>3.0</v>
      </c>
      <c r="H15" s="213">
        <v>29.0</v>
      </c>
      <c r="I15" s="213">
        <v>32.0</v>
      </c>
      <c r="J15" s="214">
        <v>0.09</v>
      </c>
      <c r="K15" s="211" t="s">
        <v>8108</v>
      </c>
      <c r="L15" s="211">
        <v>5.459100081E9</v>
      </c>
      <c r="M15" s="211" t="s">
        <v>1350</v>
      </c>
      <c r="N15" s="211" t="s">
        <v>8079</v>
      </c>
      <c r="O15" s="211" t="s">
        <v>8109</v>
      </c>
      <c r="P15" s="211" t="s">
        <v>2137</v>
      </c>
      <c r="Q15" s="230">
        <f>COUNTIF('Hedef Liste Düzce'!A:A,A15)</f>
        <v>1</v>
      </c>
    </row>
    <row r="16" ht="15.75" customHeight="1">
      <c r="A16" s="211" t="s">
        <v>8111</v>
      </c>
      <c r="B16" s="211" t="s">
        <v>8112</v>
      </c>
      <c r="C16" s="212" t="b">
        <v>1</v>
      </c>
      <c r="D16" s="211" t="s">
        <v>1385</v>
      </c>
      <c r="E16" s="213">
        <v>856.0</v>
      </c>
      <c r="F16" s="213">
        <v>52.0</v>
      </c>
      <c r="G16" s="213">
        <v>0.0</v>
      </c>
      <c r="H16" s="213">
        <v>12.0</v>
      </c>
      <c r="I16" s="213">
        <v>12.0</v>
      </c>
      <c r="J16" s="214">
        <v>0.0</v>
      </c>
      <c r="K16" s="211" t="s">
        <v>8113</v>
      </c>
      <c r="L16" s="211">
        <v>5.333467183E9</v>
      </c>
      <c r="M16" s="211" t="s">
        <v>1350</v>
      </c>
      <c r="N16" s="211" t="s">
        <v>8114</v>
      </c>
      <c r="O16" s="211" t="s">
        <v>8115</v>
      </c>
      <c r="P16" s="211" t="s">
        <v>2137</v>
      </c>
      <c r="Q16" s="230">
        <f>COUNTIF('Hedef Liste Düzce'!A:A,A16)</f>
        <v>1</v>
      </c>
    </row>
    <row r="17" ht="15.75" customHeight="1">
      <c r="A17" s="211" t="s">
        <v>8117</v>
      </c>
      <c r="B17" s="211" t="s">
        <v>8118</v>
      </c>
      <c r="C17" s="212" t="b">
        <v>1</v>
      </c>
      <c r="D17" s="211" t="s">
        <v>1507</v>
      </c>
      <c r="E17" s="213">
        <v>607.0</v>
      </c>
      <c r="F17" s="213">
        <v>68.0</v>
      </c>
      <c r="G17" s="213">
        <v>0.0</v>
      </c>
      <c r="H17" s="213">
        <v>12.0</v>
      </c>
      <c r="I17" s="213">
        <v>12.0</v>
      </c>
      <c r="J17" s="214">
        <v>0.0</v>
      </c>
      <c r="K17" s="211" t="s">
        <v>8119</v>
      </c>
      <c r="L17" s="211">
        <v>5.310874587E9</v>
      </c>
      <c r="M17" s="211" t="s">
        <v>1350</v>
      </c>
      <c r="N17" s="211" t="s">
        <v>1718</v>
      </c>
      <c r="O17" s="211" t="s">
        <v>8120</v>
      </c>
      <c r="P17" s="211" t="s">
        <v>2137</v>
      </c>
      <c r="Q17" s="230">
        <f>COUNTIF('Hedef Liste Düzce'!A:A,A17)</f>
        <v>1</v>
      </c>
    </row>
    <row r="18" ht="15.75" customHeight="1">
      <c r="A18" s="211" t="s">
        <v>8122</v>
      </c>
      <c r="B18" s="211" t="s">
        <v>8123</v>
      </c>
      <c r="C18" s="212" t="b">
        <v>1</v>
      </c>
      <c r="D18" s="211" t="s">
        <v>1385</v>
      </c>
      <c r="E18" s="213">
        <v>31.0</v>
      </c>
      <c r="F18" s="213">
        <v>0.0</v>
      </c>
      <c r="G18" s="213">
        <v>0.0</v>
      </c>
      <c r="H18" s="213">
        <v>10.0</v>
      </c>
      <c r="I18" s="213">
        <v>10.0</v>
      </c>
      <c r="J18" s="214">
        <v>0.0</v>
      </c>
      <c r="K18" s="211" t="s">
        <v>8124</v>
      </c>
      <c r="L18" s="211">
        <v>5.063670284E9</v>
      </c>
      <c r="M18" s="211" t="s">
        <v>1350</v>
      </c>
      <c r="N18" s="211" t="s">
        <v>8125</v>
      </c>
      <c r="O18" s="211" t="s">
        <v>8126</v>
      </c>
      <c r="P18" s="211" t="s">
        <v>2137</v>
      </c>
      <c r="Q18" s="230">
        <f>COUNTIF('Hedef Liste Düzce'!A:A,A18)</f>
        <v>1</v>
      </c>
    </row>
    <row r="19" ht="15.75" customHeight="1">
      <c r="A19" s="211" t="s">
        <v>8128</v>
      </c>
      <c r="B19" s="211" t="s">
        <v>8510</v>
      </c>
      <c r="C19" s="212" t="b">
        <v>1</v>
      </c>
      <c r="D19" s="211" t="s">
        <v>1597</v>
      </c>
      <c r="E19" s="213">
        <v>156.0</v>
      </c>
      <c r="F19" s="213">
        <v>16.0</v>
      </c>
      <c r="G19" s="213">
        <v>0.0</v>
      </c>
      <c r="H19" s="213">
        <v>16.0</v>
      </c>
      <c r="I19" s="213">
        <v>16.0</v>
      </c>
      <c r="J19" s="214">
        <v>0.0</v>
      </c>
      <c r="K19" s="211" t="s">
        <v>8130</v>
      </c>
      <c r="L19" s="211">
        <v>5.45524688E9</v>
      </c>
      <c r="M19" s="211" t="s">
        <v>1350</v>
      </c>
      <c r="N19" s="211" t="s">
        <v>8131</v>
      </c>
      <c r="O19" s="211" t="s">
        <v>8132</v>
      </c>
      <c r="P19" s="211" t="s">
        <v>2137</v>
      </c>
      <c r="Q19" s="230">
        <f>COUNTIF('Hedef Liste Düzce'!A:A,A19)</f>
        <v>1</v>
      </c>
    </row>
    <row r="20" ht="15.75" customHeight="1">
      <c r="A20" s="211" t="s">
        <v>8134</v>
      </c>
      <c r="B20" s="211" t="s">
        <v>8135</v>
      </c>
      <c r="C20" s="212" t="b">
        <v>1</v>
      </c>
      <c r="D20" s="211" t="s">
        <v>1597</v>
      </c>
      <c r="E20" s="213">
        <v>0.0</v>
      </c>
      <c r="F20" s="213">
        <v>0.0</v>
      </c>
      <c r="G20" s="213">
        <v>0.0</v>
      </c>
      <c r="H20" s="213">
        <v>37.0</v>
      </c>
      <c r="I20" s="213">
        <v>37.0</v>
      </c>
      <c r="J20" s="214">
        <v>0.0</v>
      </c>
      <c r="K20" s="211" t="s">
        <v>8136</v>
      </c>
      <c r="L20" s="211">
        <v>3.805122081E9</v>
      </c>
      <c r="M20" s="211" t="s">
        <v>1350</v>
      </c>
      <c r="N20" s="211" t="s">
        <v>7490</v>
      </c>
      <c r="O20" s="211" t="s">
        <v>8137</v>
      </c>
      <c r="P20" s="211" t="s">
        <v>2137</v>
      </c>
      <c r="Q20" s="230">
        <f>COUNTIF('Hedef Liste Düzce'!A:A,A20)</f>
        <v>1</v>
      </c>
    </row>
    <row r="21" ht="15.75" customHeight="1">
      <c r="A21" s="211" t="s">
        <v>8138</v>
      </c>
      <c r="B21" s="211" t="s">
        <v>8139</v>
      </c>
      <c r="C21" s="212" t="b">
        <v>1</v>
      </c>
      <c r="D21" s="211" t="s">
        <v>1348</v>
      </c>
      <c r="E21" s="213">
        <v>414.0</v>
      </c>
      <c r="F21" s="213">
        <v>52.0</v>
      </c>
      <c r="G21" s="213">
        <v>0.0</v>
      </c>
      <c r="H21" s="213">
        <v>15.0</v>
      </c>
      <c r="I21" s="213">
        <v>15.0</v>
      </c>
      <c r="J21" s="214">
        <v>0.0</v>
      </c>
      <c r="K21" s="211" t="s">
        <v>8140</v>
      </c>
      <c r="L21" s="211">
        <v>3.80524488E9</v>
      </c>
      <c r="M21" s="211" t="s">
        <v>1350</v>
      </c>
      <c r="N21" s="211" t="s">
        <v>8086</v>
      </c>
      <c r="O21" s="211" t="s">
        <v>8141</v>
      </c>
      <c r="P21" s="211" t="s">
        <v>2137</v>
      </c>
      <c r="Q21" s="230">
        <f>COUNTIF('Hedef Liste Düzce'!A:A,A21)</f>
        <v>1</v>
      </c>
    </row>
    <row r="22" ht="15.75" customHeight="1">
      <c r="A22" s="211" t="s">
        <v>7977</v>
      </c>
      <c r="B22" s="211" t="s">
        <v>7978</v>
      </c>
      <c r="C22" s="212" t="b">
        <v>1</v>
      </c>
      <c r="D22" s="211" t="s">
        <v>1356</v>
      </c>
      <c r="E22" s="213">
        <v>3451.0</v>
      </c>
      <c r="F22" s="213">
        <v>509.0</v>
      </c>
      <c r="G22" s="213">
        <v>16.0</v>
      </c>
      <c r="H22" s="213">
        <v>30.0</v>
      </c>
      <c r="I22" s="213">
        <v>46.0</v>
      </c>
      <c r="J22" s="214">
        <v>0.35</v>
      </c>
      <c r="K22" s="211" t="s">
        <v>8143</v>
      </c>
      <c r="L22" s="211">
        <v>5.535392935E9</v>
      </c>
      <c r="M22" s="211" t="s">
        <v>1350</v>
      </c>
      <c r="N22" s="211" t="s">
        <v>8079</v>
      </c>
      <c r="O22" s="211" t="s">
        <v>8144</v>
      </c>
      <c r="P22" s="211" t="s">
        <v>2137</v>
      </c>
      <c r="Q22" s="230">
        <f>COUNTIF('Hedef Liste Düzce'!A:A,A22)</f>
        <v>1</v>
      </c>
    </row>
    <row r="23" ht="15.75" customHeight="1">
      <c r="A23" s="211" t="s">
        <v>7961</v>
      </c>
      <c r="B23" s="211" t="s">
        <v>7962</v>
      </c>
      <c r="C23" s="212" t="b">
        <v>0</v>
      </c>
      <c r="D23" s="211" t="s">
        <v>1950</v>
      </c>
      <c r="E23" s="213">
        <v>151.0</v>
      </c>
      <c r="F23" s="213">
        <v>0.0</v>
      </c>
      <c r="G23" s="213">
        <v>19.0</v>
      </c>
      <c r="H23" s="213">
        <v>57.0</v>
      </c>
      <c r="I23" s="213">
        <v>76.0</v>
      </c>
      <c r="J23" s="214">
        <v>0.25</v>
      </c>
      <c r="K23" s="211" t="s">
        <v>8145</v>
      </c>
      <c r="L23" s="211">
        <v>5.4180089E9</v>
      </c>
      <c r="M23" s="211" t="s">
        <v>1350</v>
      </c>
      <c r="N23" s="211" t="s">
        <v>8511</v>
      </c>
      <c r="O23" s="211" t="s">
        <v>8146</v>
      </c>
      <c r="P23" s="211" t="s">
        <v>2137</v>
      </c>
      <c r="Q23" s="230">
        <f>COUNTIF('Hedef Liste Düzce'!A:A,A23)</f>
        <v>1</v>
      </c>
    </row>
    <row r="24" ht="15.75" customHeight="1">
      <c r="A24" s="211" t="s">
        <v>8512</v>
      </c>
      <c r="B24" s="211" t="s">
        <v>8513</v>
      </c>
      <c r="C24" s="212" t="b">
        <v>1</v>
      </c>
      <c r="D24" s="211" t="s">
        <v>1370</v>
      </c>
      <c r="E24" s="213">
        <v>51.0</v>
      </c>
      <c r="F24" s="213">
        <v>0.0</v>
      </c>
      <c r="G24" s="213">
        <v>24.0</v>
      </c>
      <c r="H24" s="213">
        <v>1.0</v>
      </c>
      <c r="I24" s="213">
        <v>25.0</v>
      </c>
      <c r="J24" s="214">
        <v>0.96</v>
      </c>
      <c r="K24" s="211" t="s">
        <v>8514</v>
      </c>
      <c r="L24" s="211">
        <v>3.807901479E9</v>
      </c>
      <c r="M24" s="211" t="s">
        <v>1350</v>
      </c>
      <c r="N24" s="211" t="s">
        <v>8083</v>
      </c>
      <c r="O24" s="211" t="s">
        <v>8515</v>
      </c>
      <c r="P24" s="211" t="s">
        <v>2165</v>
      </c>
      <c r="Q24" s="230">
        <f>COUNTIF('Hedef Liste Düzce'!A:A,A24)</f>
        <v>0</v>
      </c>
    </row>
    <row r="25" ht="15.75" customHeight="1">
      <c r="A25" s="211" t="s">
        <v>8148</v>
      </c>
      <c r="B25" s="211" t="s">
        <v>8149</v>
      </c>
      <c r="C25" s="212" t="b">
        <v>1</v>
      </c>
      <c r="D25" s="211" t="s">
        <v>1370</v>
      </c>
      <c r="E25" s="213">
        <v>6.0</v>
      </c>
      <c r="F25" s="213">
        <v>0.0</v>
      </c>
      <c r="G25" s="213">
        <v>0.0</v>
      </c>
      <c r="H25" s="213">
        <v>1.0</v>
      </c>
      <c r="I25" s="213">
        <v>1.0</v>
      </c>
      <c r="J25" s="214">
        <v>0.0</v>
      </c>
      <c r="K25" s="211" t="s">
        <v>8150</v>
      </c>
      <c r="L25" s="211">
        <v>5.356141443E9</v>
      </c>
      <c r="M25" s="211" t="s">
        <v>8151</v>
      </c>
      <c r="N25" s="211" t="s">
        <v>20</v>
      </c>
      <c r="O25" s="211" t="s">
        <v>8152</v>
      </c>
      <c r="P25" s="211" t="s">
        <v>2137</v>
      </c>
      <c r="Q25" s="230">
        <f>COUNTIF('Hedef Liste Düzce'!A:A,A25)</f>
        <v>1</v>
      </c>
    </row>
    <row r="26" ht="15.75" customHeight="1">
      <c r="A26" s="211" t="s">
        <v>7915</v>
      </c>
      <c r="B26" s="211" t="s">
        <v>7916</v>
      </c>
      <c r="C26" s="212" t="b">
        <v>1</v>
      </c>
      <c r="D26" s="211" t="s">
        <v>1385</v>
      </c>
      <c r="E26" s="213">
        <v>625.0</v>
      </c>
      <c r="F26" s="213">
        <v>27.0</v>
      </c>
      <c r="G26" s="213">
        <v>7.0</v>
      </c>
      <c r="H26" s="213">
        <v>8.0</v>
      </c>
      <c r="I26" s="213">
        <v>15.0</v>
      </c>
      <c r="J26" s="214">
        <v>0.47</v>
      </c>
      <c r="K26" s="211" t="s">
        <v>8153</v>
      </c>
      <c r="L26" s="211">
        <v>5.362508784E9</v>
      </c>
      <c r="M26" s="211" t="s">
        <v>1350</v>
      </c>
      <c r="N26" s="211" t="s">
        <v>8154</v>
      </c>
      <c r="O26" s="211" t="s">
        <v>7919</v>
      </c>
      <c r="P26" s="211" t="s">
        <v>2137</v>
      </c>
      <c r="Q26" s="230">
        <f>COUNTIF('Hedef Liste Düzce'!A:A,A26)</f>
        <v>1</v>
      </c>
    </row>
    <row r="27" ht="15.75" customHeight="1">
      <c r="A27" s="211" t="s">
        <v>7951</v>
      </c>
      <c r="B27" s="211" t="s">
        <v>7952</v>
      </c>
      <c r="C27" s="212" t="b">
        <v>1</v>
      </c>
      <c r="D27" s="211" t="s">
        <v>1832</v>
      </c>
      <c r="E27" s="213">
        <v>366.0</v>
      </c>
      <c r="F27" s="213">
        <v>19.0</v>
      </c>
      <c r="G27" s="213">
        <v>0.0</v>
      </c>
      <c r="H27" s="213">
        <v>33.0</v>
      </c>
      <c r="I27" s="213">
        <v>33.0</v>
      </c>
      <c r="J27" s="214">
        <v>0.0</v>
      </c>
      <c r="K27" s="211" t="s">
        <v>8156</v>
      </c>
      <c r="L27" s="211">
        <v>5.301153481E9</v>
      </c>
      <c r="M27" s="211" t="s">
        <v>1350</v>
      </c>
      <c r="N27" s="211" t="s">
        <v>8157</v>
      </c>
      <c r="O27" s="211" t="s">
        <v>7955</v>
      </c>
      <c r="P27" s="211" t="s">
        <v>2137</v>
      </c>
      <c r="Q27" s="230">
        <f>COUNTIF('Hedef Liste Düzce'!A:A,A27)</f>
        <v>1</v>
      </c>
    </row>
    <row r="28" ht="15.75" customHeight="1">
      <c r="A28" s="211" t="s">
        <v>7884</v>
      </c>
      <c r="B28" s="211" t="s">
        <v>7885</v>
      </c>
      <c r="C28" s="212" t="b">
        <v>1</v>
      </c>
      <c r="D28" s="211" t="s">
        <v>1370</v>
      </c>
      <c r="E28" s="213">
        <v>831.0</v>
      </c>
      <c r="F28" s="213">
        <v>52.0</v>
      </c>
      <c r="G28" s="213">
        <v>7.0</v>
      </c>
      <c r="H28" s="213">
        <v>14.0</v>
      </c>
      <c r="I28" s="213">
        <v>21.0</v>
      </c>
      <c r="J28" s="214">
        <v>0.33</v>
      </c>
      <c r="K28" s="211" t="s">
        <v>8159</v>
      </c>
      <c r="L28" s="211">
        <v>5.43512106E9</v>
      </c>
      <c r="M28" s="211" t="s">
        <v>1350</v>
      </c>
      <c r="N28" s="211" t="s">
        <v>8083</v>
      </c>
      <c r="O28" s="211" t="s">
        <v>7888</v>
      </c>
      <c r="P28" s="211" t="s">
        <v>2137</v>
      </c>
      <c r="Q28" s="230">
        <f>COUNTIF('Hedef Liste Düzce'!A:A,A28)</f>
        <v>1</v>
      </c>
    </row>
    <row r="29" ht="15.75" customHeight="1">
      <c r="A29" s="211" t="s">
        <v>7997</v>
      </c>
      <c r="B29" s="211" t="s">
        <v>7998</v>
      </c>
      <c r="C29" s="212" t="b">
        <v>1</v>
      </c>
      <c r="D29" s="211" t="s">
        <v>1348</v>
      </c>
      <c r="E29" s="213">
        <v>810.0</v>
      </c>
      <c r="F29" s="213">
        <v>0.0</v>
      </c>
      <c r="G29" s="213">
        <v>4.0</v>
      </c>
      <c r="H29" s="213">
        <v>16.0</v>
      </c>
      <c r="I29" s="213">
        <v>20.0</v>
      </c>
      <c r="J29" s="214">
        <v>0.2</v>
      </c>
      <c r="K29" s="211" t="s">
        <v>8160</v>
      </c>
      <c r="L29" s="211">
        <v>5.445886081E9</v>
      </c>
      <c r="M29" s="211" t="s">
        <v>1350</v>
      </c>
      <c r="N29" s="211" t="s">
        <v>8066</v>
      </c>
      <c r="O29" s="211" t="s">
        <v>8000</v>
      </c>
      <c r="P29" s="211" t="s">
        <v>2137</v>
      </c>
      <c r="Q29" s="230">
        <f>COUNTIF('Hedef Liste Düzce'!A:A,A29)</f>
        <v>1</v>
      </c>
    </row>
    <row r="30" ht="15.75" customHeight="1">
      <c r="A30" s="211" t="s">
        <v>8161</v>
      </c>
      <c r="B30" s="211" t="s">
        <v>8162</v>
      </c>
      <c r="C30" s="212" t="b">
        <v>1</v>
      </c>
      <c r="D30" s="211" t="s">
        <v>1348</v>
      </c>
      <c r="E30" s="213">
        <v>57.0</v>
      </c>
      <c r="F30" s="213">
        <v>55.0</v>
      </c>
      <c r="G30" s="213">
        <v>0.0</v>
      </c>
      <c r="H30" s="213">
        <v>13.0</v>
      </c>
      <c r="I30" s="213">
        <v>13.0</v>
      </c>
      <c r="J30" s="214">
        <v>0.0</v>
      </c>
      <c r="K30" s="211" t="s">
        <v>8163</v>
      </c>
      <c r="L30" s="211">
        <v>5.334548032E9</v>
      </c>
      <c r="M30" s="211" t="s">
        <v>1350</v>
      </c>
      <c r="N30" s="211" t="s">
        <v>8079</v>
      </c>
      <c r="O30" s="211" t="s">
        <v>8164</v>
      </c>
      <c r="P30" s="211" t="s">
        <v>2137</v>
      </c>
      <c r="Q30" s="230">
        <f>COUNTIF('Hedef Liste Düzce'!A:A,A30)</f>
        <v>1</v>
      </c>
    </row>
    <row r="31" ht="15.75" customHeight="1">
      <c r="A31" s="211" t="s">
        <v>8516</v>
      </c>
      <c r="B31" s="211" t="s">
        <v>8517</v>
      </c>
      <c r="C31" s="212" t="b">
        <v>1</v>
      </c>
      <c r="D31" s="211" t="s">
        <v>1348</v>
      </c>
      <c r="E31" s="213">
        <v>11220.0</v>
      </c>
      <c r="F31" s="213">
        <v>911.0</v>
      </c>
      <c r="G31" s="213">
        <v>164.0</v>
      </c>
      <c r="H31" s="213">
        <v>0.0</v>
      </c>
      <c r="I31" s="213">
        <v>164.0</v>
      </c>
      <c r="J31" s="214">
        <v>1.0</v>
      </c>
      <c r="K31" s="211" t="s">
        <v>2163</v>
      </c>
      <c r="L31" s="211">
        <v>9.999999999E9</v>
      </c>
      <c r="M31" s="211" t="s">
        <v>1350</v>
      </c>
      <c r="N31" s="211" t="s">
        <v>7490</v>
      </c>
      <c r="O31" s="211" t="s">
        <v>8518</v>
      </c>
      <c r="P31" s="211" t="s">
        <v>2165</v>
      </c>
      <c r="Q31" s="230">
        <f>COUNTIF('Hedef Liste Düzce'!A:A,A31)</f>
        <v>0</v>
      </c>
    </row>
    <row r="32" ht="15.75" customHeight="1">
      <c r="A32" s="211" t="s">
        <v>8165</v>
      </c>
      <c r="B32" s="211" t="s">
        <v>8166</v>
      </c>
      <c r="C32" s="212" t="b">
        <v>1</v>
      </c>
      <c r="D32" s="211" t="s">
        <v>1348</v>
      </c>
      <c r="E32" s="213">
        <v>1419.0</v>
      </c>
      <c r="F32" s="213">
        <v>124.0</v>
      </c>
      <c r="G32" s="213">
        <v>0.0</v>
      </c>
      <c r="H32" s="213">
        <v>27.0</v>
      </c>
      <c r="I32" s="213">
        <v>27.0</v>
      </c>
      <c r="J32" s="214">
        <v>0.0</v>
      </c>
      <c r="K32" s="211" t="s">
        <v>8167</v>
      </c>
      <c r="L32" s="211">
        <v>3.805120444E9</v>
      </c>
      <c r="M32" s="211" t="s">
        <v>1350</v>
      </c>
      <c r="N32" s="211" t="s">
        <v>7490</v>
      </c>
      <c r="O32" s="211" t="s">
        <v>8168</v>
      </c>
      <c r="P32" s="211" t="s">
        <v>2137</v>
      </c>
      <c r="Q32" s="230">
        <f>COUNTIF('Hedef Liste Düzce'!A:A,A32)</f>
        <v>1</v>
      </c>
    </row>
    <row r="33" ht="15.75" customHeight="1">
      <c r="A33" s="211" t="s">
        <v>8182</v>
      </c>
      <c r="B33" s="211" t="s">
        <v>8183</v>
      </c>
      <c r="C33" s="212" t="b">
        <v>1</v>
      </c>
      <c r="D33" s="211" t="s">
        <v>1385</v>
      </c>
      <c r="E33" s="213">
        <v>213.0</v>
      </c>
      <c r="F33" s="213">
        <v>0.0</v>
      </c>
      <c r="G33" s="213">
        <v>0.0</v>
      </c>
      <c r="H33" s="213">
        <v>15.0</v>
      </c>
      <c r="I33" s="213">
        <v>15.0</v>
      </c>
      <c r="J33" s="214">
        <v>0.0</v>
      </c>
      <c r="K33" s="211" t="s">
        <v>8063</v>
      </c>
      <c r="L33" s="211">
        <v>5.332482987E9</v>
      </c>
      <c r="M33" s="211" t="s">
        <v>1350</v>
      </c>
      <c r="N33" s="211" t="s">
        <v>5546</v>
      </c>
      <c r="O33" s="211" t="s">
        <v>8184</v>
      </c>
      <c r="P33" s="211" t="s">
        <v>2137</v>
      </c>
      <c r="Q33" s="230">
        <f>COUNTIF('Hedef Liste Düzce'!A:A,A33)</f>
        <v>1</v>
      </c>
    </row>
    <row r="34" ht="15.75" customHeight="1">
      <c r="A34" s="211" t="s">
        <v>8170</v>
      </c>
      <c r="B34" s="211" t="s">
        <v>8171</v>
      </c>
      <c r="C34" s="212" t="b">
        <v>0</v>
      </c>
      <c r="D34" s="211" t="s">
        <v>1385</v>
      </c>
      <c r="E34" s="213">
        <v>461.0</v>
      </c>
      <c r="F34" s="213">
        <v>0.0</v>
      </c>
      <c r="G34" s="213">
        <v>0.0</v>
      </c>
      <c r="H34" s="213">
        <v>17.0</v>
      </c>
      <c r="I34" s="213">
        <v>17.0</v>
      </c>
      <c r="J34" s="214">
        <v>0.0</v>
      </c>
      <c r="K34" s="211" t="s">
        <v>8172</v>
      </c>
      <c r="L34" s="211">
        <v>5.525026181E9</v>
      </c>
      <c r="M34" s="211" t="s">
        <v>1350</v>
      </c>
      <c r="N34" s="211" t="s">
        <v>8173</v>
      </c>
      <c r="O34" s="211" t="s">
        <v>8174</v>
      </c>
      <c r="P34" s="211" t="s">
        <v>2137</v>
      </c>
      <c r="Q34" s="230">
        <f>COUNTIF('Hedef Liste Düzce'!A:A,A34)</f>
        <v>1</v>
      </c>
    </row>
    <row r="35" ht="15.75" customHeight="1">
      <c r="A35" s="211" t="s">
        <v>8176</v>
      </c>
      <c r="B35" s="211" t="s">
        <v>8177</v>
      </c>
      <c r="C35" s="212" t="b">
        <v>0</v>
      </c>
      <c r="D35" s="211" t="s">
        <v>1493</v>
      </c>
      <c r="E35" s="213">
        <v>0.0</v>
      </c>
      <c r="F35" s="213">
        <v>0.0</v>
      </c>
      <c r="G35" s="213">
        <v>0.0</v>
      </c>
      <c r="H35" s="213">
        <v>58.0</v>
      </c>
      <c r="I35" s="213">
        <v>58.0</v>
      </c>
      <c r="J35" s="214">
        <v>0.0</v>
      </c>
      <c r="K35" s="211" t="s">
        <v>8178</v>
      </c>
      <c r="L35" s="211">
        <v>5.334061781E9</v>
      </c>
      <c r="M35" s="211" t="s">
        <v>1350</v>
      </c>
      <c r="N35" s="211" t="s">
        <v>7490</v>
      </c>
      <c r="O35" s="211" t="s">
        <v>8179</v>
      </c>
      <c r="P35" s="211" t="s">
        <v>2137</v>
      </c>
      <c r="Q35" s="230">
        <f>COUNTIF('Hedef Liste Düzce'!A:A,A35)</f>
        <v>1</v>
      </c>
    </row>
    <row r="36" ht="15.75" customHeight="1">
      <c r="A36" s="211" t="s">
        <v>7908</v>
      </c>
      <c r="B36" s="211" t="s">
        <v>7909</v>
      </c>
      <c r="C36" s="212" t="b">
        <v>1</v>
      </c>
      <c r="D36" s="211" t="s">
        <v>1356</v>
      </c>
      <c r="E36" s="213">
        <v>102.0</v>
      </c>
      <c r="F36" s="213">
        <v>7.0</v>
      </c>
      <c r="G36" s="213">
        <v>20.0</v>
      </c>
      <c r="H36" s="213">
        <v>6.0</v>
      </c>
      <c r="I36" s="213">
        <v>26.0</v>
      </c>
      <c r="J36" s="214">
        <v>0.77</v>
      </c>
      <c r="K36" s="211" t="s">
        <v>8189</v>
      </c>
      <c r="L36" s="211">
        <v>5.535644902E9</v>
      </c>
      <c r="M36" s="211" t="s">
        <v>1350</v>
      </c>
      <c r="N36" s="211" t="s">
        <v>8187</v>
      </c>
      <c r="O36" s="211" t="s">
        <v>7912</v>
      </c>
      <c r="P36" s="211" t="s">
        <v>2137</v>
      </c>
      <c r="Q36" s="230">
        <f>COUNTIF('Hedef Liste Düzce'!A:A,A36)</f>
        <v>1</v>
      </c>
    </row>
    <row r="37" ht="15.75" customHeight="1">
      <c r="A37" s="211" t="s">
        <v>8191</v>
      </c>
      <c r="B37" s="211" t="s">
        <v>8192</v>
      </c>
      <c r="C37" s="212" t="b">
        <v>1</v>
      </c>
      <c r="D37" s="211" t="s">
        <v>1364</v>
      </c>
      <c r="E37" s="213">
        <v>8.0</v>
      </c>
      <c r="F37" s="213">
        <v>8.0</v>
      </c>
      <c r="G37" s="213">
        <v>0.0</v>
      </c>
      <c r="H37" s="213">
        <v>14.0</v>
      </c>
      <c r="I37" s="213">
        <v>14.0</v>
      </c>
      <c r="J37" s="214">
        <v>0.0</v>
      </c>
      <c r="K37" s="211" t="s">
        <v>8193</v>
      </c>
      <c r="L37" s="211">
        <v>5.437187528E9</v>
      </c>
      <c r="M37" s="211" t="s">
        <v>1350</v>
      </c>
      <c r="N37" s="211" t="s">
        <v>8079</v>
      </c>
      <c r="O37" s="211" t="s">
        <v>8080</v>
      </c>
      <c r="P37" s="211" t="s">
        <v>2137</v>
      </c>
      <c r="Q37" s="230">
        <f>COUNTIF('Hedef Liste Düzce'!A:A,A37)</f>
        <v>1</v>
      </c>
    </row>
    <row r="38" ht="15.75" customHeight="1">
      <c r="A38" s="211" t="s">
        <v>8519</v>
      </c>
      <c r="B38" s="211" t="s">
        <v>8520</v>
      </c>
      <c r="C38" s="212" t="b">
        <v>1</v>
      </c>
      <c r="D38" s="211" t="s">
        <v>1364</v>
      </c>
      <c r="E38" s="213">
        <v>257.0</v>
      </c>
      <c r="F38" s="213">
        <v>0.0</v>
      </c>
      <c r="G38" s="213">
        <v>8.0</v>
      </c>
      <c r="H38" s="213">
        <v>18.0</v>
      </c>
      <c r="I38" s="213">
        <v>26.0</v>
      </c>
      <c r="J38" s="214">
        <v>0.31</v>
      </c>
      <c r="K38" s="211" t="s">
        <v>8521</v>
      </c>
      <c r="L38" s="211">
        <v>5.417837631E9</v>
      </c>
      <c r="M38" s="211" t="s">
        <v>1350</v>
      </c>
      <c r="N38" s="211" t="s">
        <v>8173</v>
      </c>
      <c r="O38" s="211" t="s">
        <v>8522</v>
      </c>
      <c r="P38" s="211" t="s">
        <v>2137</v>
      </c>
      <c r="Q38" s="230">
        <f>COUNTIF('Hedef Liste Düzce'!A:A,A38)</f>
        <v>0</v>
      </c>
    </row>
    <row r="39" ht="15.75" customHeight="1">
      <c r="A39" s="211" t="s">
        <v>8523</v>
      </c>
      <c r="B39" s="211" t="s">
        <v>8524</v>
      </c>
      <c r="C39" s="212" t="b">
        <v>1</v>
      </c>
      <c r="D39" s="211" t="s">
        <v>1364</v>
      </c>
      <c r="E39" s="213">
        <v>801.0</v>
      </c>
      <c r="F39" s="213">
        <v>76.0</v>
      </c>
      <c r="G39" s="213">
        <v>8.0</v>
      </c>
      <c r="H39" s="213">
        <v>14.0</v>
      </c>
      <c r="I39" s="213">
        <v>22.0</v>
      </c>
      <c r="J39" s="214">
        <v>0.36</v>
      </c>
      <c r="K39" s="211" t="s">
        <v>8525</v>
      </c>
      <c r="L39" s="211">
        <v>3.805148383E9</v>
      </c>
      <c r="M39" s="211" t="s">
        <v>1350</v>
      </c>
      <c r="N39" s="211" t="s">
        <v>7490</v>
      </c>
      <c r="O39" s="211" t="s">
        <v>8526</v>
      </c>
      <c r="P39" s="211" t="s">
        <v>2137</v>
      </c>
      <c r="Q39" s="230">
        <f>COUNTIF('Hedef Liste Düzce'!A:A,A39)</f>
        <v>0</v>
      </c>
    </row>
    <row r="40" ht="15.75" customHeight="1">
      <c r="A40" s="211" t="s">
        <v>8527</v>
      </c>
      <c r="B40" s="211" t="s">
        <v>8524</v>
      </c>
      <c r="C40" s="212" t="b">
        <v>1</v>
      </c>
      <c r="D40" s="211" t="s">
        <v>1364</v>
      </c>
      <c r="E40" s="213">
        <v>59.0</v>
      </c>
      <c r="F40" s="213">
        <v>5.0</v>
      </c>
      <c r="G40" s="213">
        <v>6.0</v>
      </c>
      <c r="H40" s="213">
        <v>1.0</v>
      </c>
      <c r="I40" s="213">
        <v>7.0</v>
      </c>
      <c r="J40" s="214">
        <v>0.86</v>
      </c>
      <c r="K40" s="211" t="s">
        <v>8484</v>
      </c>
      <c r="L40" s="211">
        <v>5.448138161E9</v>
      </c>
      <c r="M40" s="211" t="s">
        <v>1350</v>
      </c>
      <c r="N40" s="211" t="s">
        <v>7490</v>
      </c>
      <c r="O40" s="211" t="s">
        <v>8528</v>
      </c>
      <c r="P40" s="211" t="s">
        <v>2137</v>
      </c>
      <c r="Q40" s="230">
        <f>COUNTIF('Hedef Liste Düzce'!A:A,A40)</f>
        <v>0</v>
      </c>
    </row>
    <row r="41" ht="15.75" customHeight="1">
      <c r="A41" s="211" t="s">
        <v>8529</v>
      </c>
      <c r="B41" s="211" t="s">
        <v>8530</v>
      </c>
      <c r="C41" s="212" t="b">
        <v>1</v>
      </c>
      <c r="D41" s="211" t="s">
        <v>1364</v>
      </c>
      <c r="E41" s="213">
        <v>28.0</v>
      </c>
      <c r="F41" s="213">
        <v>7.0</v>
      </c>
      <c r="G41" s="213">
        <v>51.0</v>
      </c>
      <c r="H41" s="213">
        <v>7.0</v>
      </c>
      <c r="I41" s="213">
        <v>58.0</v>
      </c>
      <c r="J41" s="214">
        <v>0.88</v>
      </c>
      <c r="K41" s="211" t="s">
        <v>8531</v>
      </c>
      <c r="L41" s="211">
        <v>5.397313281E9</v>
      </c>
      <c r="M41" s="211" t="s">
        <v>8532</v>
      </c>
      <c r="N41" s="211" t="s">
        <v>3808</v>
      </c>
      <c r="O41" s="211" t="s">
        <v>8533</v>
      </c>
      <c r="P41" s="211" t="s">
        <v>2165</v>
      </c>
      <c r="Q41" s="230">
        <f>COUNTIF('Hedef Liste Düzce'!A:A,A41)</f>
        <v>0</v>
      </c>
    </row>
    <row r="42" ht="15.75" customHeight="1">
      <c r="A42" s="211" t="s">
        <v>8534</v>
      </c>
      <c r="B42" s="211" t="s">
        <v>8535</v>
      </c>
      <c r="C42" s="212" t="b">
        <v>1</v>
      </c>
      <c r="D42" s="211" t="s">
        <v>1364</v>
      </c>
      <c r="E42" s="213">
        <v>150.0</v>
      </c>
      <c r="F42" s="213">
        <v>24.0</v>
      </c>
      <c r="G42" s="213">
        <v>45.0</v>
      </c>
      <c r="H42" s="213">
        <v>2.0</v>
      </c>
      <c r="I42" s="213">
        <v>47.0</v>
      </c>
      <c r="J42" s="214">
        <v>0.96</v>
      </c>
      <c r="K42" s="211" t="s">
        <v>8536</v>
      </c>
      <c r="L42" s="211">
        <v>5.414729351E9</v>
      </c>
      <c r="M42" s="211" t="s">
        <v>1350</v>
      </c>
      <c r="N42" s="211" t="s">
        <v>5546</v>
      </c>
      <c r="O42" s="211" t="s">
        <v>8537</v>
      </c>
      <c r="P42" s="211" t="s">
        <v>2165</v>
      </c>
      <c r="Q42" s="230">
        <f>COUNTIF('Hedef Liste Düzce'!A:A,A42)</f>
        <v>0</v>
      </c>
    </row>
    <row r="43" ht="15.75" customHeight="1">
      <c r="A43" s="211" t="s">
        <v>8194</v>
      </c>
      <c r="B43" s="211" t="s">
        <v>8195</v>
      </c>
      <c r="C43" s="212" t="b">
        <v>1</v>
      </c>
      <c r="D43" s="211" t="s">
        <v>1364</v>
      </c>
      <c r="E43" s="213">
        <v>306.0</v>
      </c>
      <c r="F43" s="213">
        <v>43.0</v>
      </c>
      <c r="G43" s="213">
        <v>47.0</v>
      </c>
      <c r="H43" s="213">
        <v>7.0</v>
      </c>
      <c r="I43" s="213">
        <v>54.0</v>
      </c>
      <c r="J43" s="214">
        <v>0.87</v>
      </c>
      <c r="K43" s="211" t="s">
        <v>8196</v>
      </c>
      <c r="L43" s="211">
        <v>5.526650081E9</v>
      </c>
      <c r="M43" s="211" t="s">
        <v>1350</v>
      </c>
      <c r="N43" s="211" t="s">
        <v>8187</v>
      </c>
      <c r="O43" s="211" t="s">
        <v>8197</v>
      </c>
      <c r="P43" s="211" t="s">
        <v>2165</v>
      </c>
      <c r="Q43" s="230">
        <f>COUNTIF('Hedef Liste Düzce'!A:A,A43)</f>
        <v>1</v>
      </c>
    </row>
    <row r="44" ht="15.75" customHeight="1">
      <c r="A44" s="211" t="s">
        <v>8198</v>
      </c>
      <c r="B44" s="211" t="s">
        <v>8199</v>
      </c>
      <c r="C44" s="212" t="b">
        <v>1</v>
      </c>
      <c r="D44" s="211" t="s">
        <v>1364</v>
      </c>
      <c r="E44" s="213">
        <v>423.0</v>
      </c>
      <c r="F44" s="213">
        <v>54.0</v>
      </c>
      <c r="G44" s="213">
        <v>47.0</v>
      </c>
      <c r="H44" s="213">
        <v>6.0</v>
      </c>
      <c r="I44" s="213">
        <v>53.0</v>
      </c>
      <c r="J44" s="214">
        <v>0.89</v>
      </c>
      <c r="K44" s="211" t="s">
        <v>8196</v>
      </c>
      <c r="L44" s="211">
        <v>3.805243385E9</v>
      </c>
      <c r="M44" s="211" t="s">
        <v>1350</v>
      </c>
      <c r="N44" s="211" t="s">
        <v>8131</v>
      </c>
      <c r="O44" s="211" t="s">
        <v>8200</v>
      </c>
      <c r="P44" s="211" t="s">
        <v>2165</v>
      </c>
      <c r="Q44" s="230">
        <f>COUNTIF('Hedef Liste Düzce'!A:A,A44)</f>
        <v>1</v>
      </c>
    </row>
    <row r="45" ht="15.75" customHeight="1">
      <c r="A45" s="211" t="s">
        <v>8538</v>
      </c>
      <c r="B45" s="211" t="s">
        <v>8539</v>
      </c>
      <c r="C45" s="212" t="b">
        <v>1</v>
      </c>
      <c r="D45" s="211" t="s">
        <v>1364</v>
      </c>
      <c r="E45" s="213">
        <v>1738.0</v>
      </c>
      <c r="F45" s="213">
        <v>249.0</v>
      </c>
      <c r="G45" s="213">
        <v>47.0</v>
      </c>
      <c r="H45" s="213">
        <v>9.0</v>
      </c>
      <c r="I45" s="213">
        <v>56.0</v>
      </c>
      <c r="J45" s="214">
        <v>0.84</v>
      </c>
      <c r="K45" s="211" t="s">
        <v>8540</v>
      </c>
      <c r="L45" s="211">
        <v>5.366845551E9</v>
      </c>
      <c r="M45" s="211" t="s">
        <v>1350</v>
      </c>
      <c r="N45" s="211" t="s">
        <v>8079</v>
      </c>
      <c r="O45" s="211" t="s">
        <v>8541</v>
      </c>
      <c r="P45" s="211" t="s">
        <v>2165</v>
      </c>
      <c r="Q45" s="230">
        <f>COUNTIF('Hedef Liste Düzce'!A:A,A45)</f>
        <v>0</v>
      </c>
    </row>
    <row r="46" ht="15.75" customHeight="1">
      <c r="A46" s="211" t="s">
        <v>8054</v>
      </c>
      <c r="B46" s="211" t="s">
        <v>8055</v>
      </c>
      <c r="C46" s="212" t="b">
        <v>1</v>
      </c>
      <c r="D46" s="211" t="s">
        <v>1385</v>
      </c>
      <c r="E46" s="213">
        <v>1130.0</v>
      </c>
      <c r="F46" s="213">
        <v>109.0</v>
      </c>
      <c r="G46" s="213">
        <v>0.0</v>
      </c>
      <c r="H46" s="213">
        <v>36.0</v>
      </c>
      <c r="I46" s="213">
        <v>36.0</v>
      </c>
      <c r="J46" s="214">
        <v>0.0</v>
      </c>
      <c r="K46" s="211" t="s">
        <v>8186</v>
      </c>
      <c r="L46" s="211">
        <v>5.314032376E9</v>
      </c>
      <c r="M46" s="211" t="s">
        <v>1350</v>
      </c>
      <c r="N46" s="211" t="s">
        <v>8187</v>
      </c>
      <c r="O46" s="211" t="s">
        <v>8057</v>
      </c>
      <c r="P46" s="211" t="s">
        <v>2137</v>
      </c>
      <c r="Q46" s="230">
        <f>COUNTIF('Hedef Liste Düzce'!A:A,A46)</f>
        <v>1</v>
      </c>
    </row>
    <row r="47" ht="15.75" customHeight="1">
      <c r="A47" s="211" t="s">
        <v>8201</v>
      </c>
      <c r="B47" s="211" t="s">
        <v>8202</v>
      </c>
      <c r="C47" s="212" t="b">
        <v>0</v>
      </c>
      <c r="D47" s="211" t="s">
        <v>1364</v>
      </c>
      <c r="E47" s="213">
        <v>59.0</v>
      </c>
      <c r="F47" s="213">
        <v>0.0</v>
      </c>
      <c r="G47" s="213">
        <v>0.0</v>
      </c>
      <c r="H47" s="213">
        <v>7.0</v>
      </c>
      <c r="I47" s="213">
        <v>7.0</v>
      </c>
      <c r="J47" s="214">
        <v>0.0</v>
      </c>
      <c r="K47" s="211" t="s">
        <v>8203</v>
      </c>
      <c r="L47" s="211">
        <v>5.36672526E9</v>
      </c>
      <c r="M47" s="211" t="s">
        <v>1350</v>
      </c>
      <c r="N47" s="211" t="s">
        <v>2434</v>
      </c>
      <c r="O47" s="211" t="s">
        <v>8204</v>
      </c>
      <c r="P47" s="211" t="s">
        <v>2137</v>
      </c>
      <c r="Q47" s="230">
        <f>COUNTIF('Hedef Liste Düzce'!A:A,A47)</f>
        <v>1</v>
      </c>
    </row>
    <row r="48" ht="15.75" customHeight="1">
      <c r="A48" s="211" t="s">
        <v>7806</v>
      </c>
      <c r="B48" s="211" t="s">
        <v>7807</v>
      </c>
      <c r="C48" s="212" t="b">
        <v>1</v>
      </c>
      <c r="D48" s="211" t="s">
        <v>1356</v>
      </c>
      <c r="E48" s="213">
        <v>1575.0</v>
      </c>
      <c r="F48" s="213">
        <v>11.0</v>
      </c>
      <c r="G48" s="213">
        <v>4.0</v>
      </c>
      <c r="H48" s="213">
        <v>11.0</v>
      </c>
      <c r="I48" s="213">
        <v>15.0</v>
      </c>
      <c r="J48" s="214">
        <v>0.27</v>
      </c>
      <c r="K48" s="211" t="s">
        <v>8181</v>
      </c>
      <c r="L48" s="211">
        <v>5.468856181E9</v>
      </c>
      <c r="M48" s="211" t="s">
        <v>1350</v>
      </c>
      <c r="N48" s="211" t="s">
        <v>8079</v>
      </c>
      <c r="O48" s="211" t="s">
        <v>7810</v>
      </c>
      <c r="P48" s="211" t="s">
        <v>2137</v>
      </c>
      <c r="Q48" s="230">
        <f>COUNTIF('Hedef Liste Düzce'!A:A,A48)</f>
        <v>1</v>
      </c>
    </row>
    <row r="49" ht="15.75" customHeight="1">
      <c r="A49" s="211" t="s">
        <v>8206</v>
      </c>
      <c r="B49" s="211" t="s">
        <v>8207</v>
      </c>
      <c r="C49" s="212" t="b">
        <v>1</v>
      </c>
      <c r="D49" s="211" t="s">
        <v>1832</v>
      </c>
      <c r="E49" s="213">
        <v>336.0</v>
      </c>
      <c r="F49" s="213">
        <v>30.0</v>
      </c>
      <c r="G49" s="213">
        <v>0.0</v>
      </c>
      <c r="H49" s="213">
        <v>34.0</v>
      </c>
      <c r="I49" s="213">
        <v>34.0</v>
      </c>
      <c r="J49" s="214">
        <v>0.0</v>
      </c>
      <c r="K49" s="211" t="s">
        <v>8208</v>
      </c>
      <c r="L49" s="211">
        <v>3.805123036E9</v>
      </c>
      <c r="M49" s="211" t="s">
        <v>1350</v>
      </c>
      <c r="N49" s="211" t="s">
        <v>7490</v>
      </c>
      <c r="O49" s="211" t="s">
        <v>8209</v>
      </c>
      <c r="P49" s="211" t="s">
        <v>2137</v>
      </c>
      <c r="Q49" s="230">
        <f>COUNTIF('Hedef Liste Düzce'!A:A,A49)</f>
        <v>1</v>
      </c>
    </row>
    <row r="50" ht="15.75" customHeight="1">
      <c r="A50" s="211" t="s">
        <v>8211</v>
      </c>
      <c r="B50" s="211" t="s">
        <v>8212</v>
      </c>
      <c r="C50" s="212" t="b">
        <v>1</v>
      </c>
      <c r="D50" s="211" t="s">
        <v>1385</v>
      </c>
      <c r="E50" s="213">
        <v>329.0</v>
      </c>
      <c r="F50" s="213">
        <v>16.0</v>
      </c>
      <c r="G50" s="213">
        <v>0.0</v>
      </c>
      <c r="H50" s="213">
        <v>13.0</v>
      </c>
      <c r="I50" s="213">
        <v>13.0</v>
      </c>
      <c r="J50" s="214">
        <v>0.0</v>
      </c>
      <c r="K50" s="211" t="s">
        <v>8213</v>
      </c>
      <c r="L50" s="211">
        <v>3.805268336E9</v>
      </c>
      <c r="M50" s="211" t="s">
        <v>1350</v>
      </c>
      <c r="N50" s="211" t="s">
        <v>8066</v>
      </c>
      <c r="O50" s="211" t="s">
        <v>8214</v>
      </c>
      <c r="P50" s="211" t="s">
        <v>2137</v>
      </c>
      <c r="Q50" s="230">
        <f>COUNTIF('Hedef Liste Düzce'!A:A,A50)</f>
        <v>1</v>
      </c>
    </row>
    <row r="51" ht="15.75" customHeight="1">
      <c r="A51" s="211" t="s">
        <v>7968</v>
      </c>
      <c r="B51" s="211" t="s">
        <v>7969</v>
      </c>
      <c r="C51" s="212" t="b">
        <v>1</v>
      </c>
      <c r="D51" s="211" t="s">
        <v>1356</v>
      </c>
      <c r="E51" s="213">
        <v>3516.0</v>
      </c>
      <c r="F51" s="213">
        <v>0.0</v>
      </c>
      <c r="G51" s="213">
        <v>7.0</v>
      </c>
      <c r="H51" s="213">
        <v>11.0</v>
      </c>
      <c r="I51" s="213">
        <v>18.0</v>
      </c>
      <c r="J51" s="214">
        <v>0.39</v>
      </c>
      <c r="K51" s="211" t="s">
        <v>8216</v>
      </c>
      <c r="L51" s="211">
        <v>5.396650915E9</v>
      </c>
      <c r="M51" s="211" t="s">
        <v>1350</v>
      </c>
      <c r="N51" s="211" t="s">
        <v>8079</v>
      </c>
      <c r="O51" s="211" t="s">
        <v>7971</v>
      </c>
      <c r="P51" s="211" t="s">
        <v>2137</v>
      </c>
      <c r="Q51" s="230">
        <f>COUNTIF('Hedef Liste Düzce'!A:A,A51)</f>
        <v>1</v>
      </c>
    </row>
    <row r="52" ht="15.75" customHeight="1">
      <c r="A52" s="211" t="s">
        <v>8542</v>
      </c>
      <c r="B52" s="211" t="s">
        <v>8543</v>
      </c>
      <c r="C52" s="212" t="b">
        <v>1</v>
      </c>
      <c r="D52" s="211" t="s">
        <v>1577</v>
      </c>
      <c r="E52" s="213">
        <v>1350.0</v>
      </c>
      <c r="F52" s="213">
        <v>68.0</v>
      </c>
      <c r="G52" s="213">
        <v>60.0</v>
      </c>
      <c r="H52" s="213">
        <v>13.0</v>
      </c>
      <c r="I52" s="213">
        <v>73.0</v>
      </c>
      <c r="J52" s="214">
        <v>0.82</v>
      </c>
      <c r="K52" s="211" t="s">
        <v>2186</v>
      </c>
      <c r="L52" s="211">
        <v>3.806115151E9</v>
      </c>
      <c r="M52" s="211" t="s">
        <v>8151</v>
      </c>
      <c r="N52" s="211" t="s">
        <v>20</v>
      </c>
      <c r="O52" s="211" t="s">
        <v>8544</v>
      </c>
      <c r="P52" s="211" t="s">
        <v>2165</v>
      </c>
      <c r="Q52" s="230">
        <f>COUNTIF('Hedef Liste Düzce'!A:A,A52)</f>
        <v>0</v>
      </c>
    </row>
    <row r="53" ht="15.75" customHeight="1">
      <c r="A53" s="211" t="s">
        <v>8545</v>
      </c>
      <c r="B53" s="211" t="s">
        <v>8546</v>
      </c>
      <c r="C53" s="212" t="b">
        <v>1</v>
      </c>
      <c r="D53" s="211" t="s">
        <v>1577</v>
      </c>
      <c r="E53" s="213">
        <v>2072.0</v>
      </c>
      <c r="F53" s="213">
        <v>90.0</v>
      </c>
      <c r="G53" s="213">
        <v>68.0</v>
      </c>
      <c r="H53" s="213">
        <v>188.0</v>
      </c>
      <c r="I53" s="213">
        <v>256.0</v>
      </c>
      <c r="J53" s="214">
        <v>0.27</v>
      </c>
      <c r="K53" s="211" t="s">
        <v>2186</v>
      </c>
      <c r="L53" s="211">
        <v>3.80512011E9</v>
      </c>
      <c r="M53" s="211" t="s">
        <v>1350</v>
      </c>
      <c r="N53" s="211" t="s">
        <v>8131</v>
      </c>
      <c r="O53" s="211" t="s">
        <v>8547</v>
      </c>
      <c r="P53" s="211" t="s">
        <v>2165</v>
      </c>
      <c r="Q53" s="230">
        <f>COUNTIF('Hedef Liste Düzce'!A:A,A53)</f>
        <v>0</v>
      </c>
    </row>
    <row r="54" ht="15.75" customHeight="1">
      <c r="A54" s="211" t="s">
        <v>8548</v>
      </c>
      <c r="B54" s="211" t="s">
        <v>8549</v>
      </c>
      <c r="C54" s="212" t="b">
        <v>1</v>
      </c>
      <c r="D54" s="211" t="s">
        <v>1577</v>
      </c>
      <c r="E54" s="213">
        <v>5419.0</v>
      </c>
      <c r="F54" s="213">
        <v>276.0</v>
      </c>
      <c r="G54" s="213">
        <v>70.0</v>
      </c>
      <c r="H54" s="213">
        <v>165.0</v>
      </c>
      <c r="I54" s="213">
        <v>235.0</v>
      </c>
      <c r="J54" s="214">
        <v>0.3</v>
      </c>
      <c r="K54" s="211" t="s">
        <v>2186</v>
      </c>
      <c r="L54" s="211">
        <v>3.806263322E9</v>
      </c>
      <c r="M54" s="211" t="s">
        <v>1350</v>
      </c>
      <c r="N54" s="211" t="s">
        <v>8086</v>
      </c>
      <c r="O54" s="211" t="s">
        <v>8550</v>
      </c>
      <c r="P54" s="211" t="s">
        <v>2165</v>
      </c>
      <c r="Q54" s="230">
        <f>COUNTIF('Hedef Liste Düzce'!A:A,A54)</f>
        <v>0</v>
      </c>
    </row>
    <row r="55" ht="15.75" customHeight="1">
      <c r="A55" s="211" t="s">
        <v>8218</v>
      </c>
      <c r="B55" s="211" t="s">
        <v>8219</v>
      </c>
      <c r="C55" s="212" t="b">
        <v>1</v>
      </c>
      <c r="D55" s="211" t="s">
        <v>1493</v>
      </c>
      <c r="E55" s="213">
        <v>2039.0</v>
      </c>
      <c r="F55" s="213">
        <v>43.0</v>
      </c>
      <c r="G55" s="213">
        <v>0.0</v>
      </c>
      <c r="H55" s="213">
        <v>56.0</v>
      </c>
      <c r="I55" s="213">
        <v>56.0</v>
      </c>
      <c r="J55" s="214">
        <v>0.0</v>
      </c>
      <c r="K55" s="211" t="s">
        <v>8220</v>
      </c>
      <c r="L55" s="211">
        <v>3.805123535E9</v>
      </c>
      <c r="M55" s="211" t="s">
        <v>1350</v>
      </c>
      <c r="N55" s="211" t="s">
        <v>8079</v>
      </c>
      <c r="O55" s="211" t="s">
        <v>8221</v>
      </c>
      <c r="P55" s="211" t="s">
        <v>2137</v>
      </c>
      <c r="Q55" s="230">
        <f>COUNTIF('Hedef Liste Düzce'!A:A,A55)</f>
        <v>1</v>
      </c>
    </row>
    <row r="56" ht="15.75" customHeight="1">
      <c r="A56" s="211" t="s">
        <v>8223</v>
      </c>
      <c r="B56" s="211" t="s">
        <v>8224</v>
      </c>
      <c r="C56" s="212" t="b">
        <v>1</v>
      </c>
      <c r="D56" s="211" t="s">
        <v>1370</v>
      </c>
      <c r="E56" s="213">
        <v>25.0</v>
      </c>
      <c r="F56" s="213">
        <v>25.0</v>
      </c>
      <c r="G56" s="213">
        <v>0.0</v>
      </c>
      <c r="H56" s="213">
        <v>10.0</v>
      </c>
      <c r="I56" s="213">
        <v>10.0</v>
      </c>
      <c r="J56" s="214">
        <v>0.0</v>
      </c>
      <c r="K56" s="211" t="s">
        <v>8225</v>
      </c>
      <c r="L56" s="211">
        <v>5.525608141E9</v>
      </c>
      <c r="M56" s="211" t="s">
        <v>1350</v>
      </c>
      <c r="N56" s="211" t="s">
        <v>8154</v>
      </c>
      <c r="O56" s="211" t="s">
        <v>8226</v>
      </c>
      <c r="P56" s="211" t="s">
        <v>2137</v>
      </c>
      <c r="Q56" s="230">
        <f>COUNTIF('Hedef Liste Düzce'!A:A,A56)</f>
        <v>1</v>
      </c>
    </row>
    <row r="57" ht="15.75" customHeight="1">
      <c r="A57" s="211" t="s">
        <v>8229</v>
      </c>
      <c r="B57" s="211" t="s">
        <v>8230</v>
      </c>
      <c r="C57" s="212" t="b">
        <v>1</v>
      </c>
      <c r="D57" s="211" t="s">
        <v>1356</v>
      </c>
      <c r="E57" s="213">
        <v>1625.0</v>
      </c>
      <c r="F57" s="213">
        <v>56.0</v>
      </c>
      <c r="G57" s="213">
        <v>0.0</v>
      </c>
      <c r="H57" s="213">
        <v>39.0</v>
      </c>
      <c r="I57" s="213">
        <v>39.0</v>
      </c>
      <c r="J57" s="214">
        <v>0.0</v>
      </c>
      <c r="K57" s="211" t="s">
        <v>8231</v>
      </c>
      <c r="L57" s="211">
        <v>5.526515281E9</v>
      </c>
      <c r="M57" s="211" t="s">
        <v>1350</v>
      </c>
      <c r="N57" s="211" t="s">
        <v>8092</v>
      </c>
      <c r="O57" s="211" t="s">
        <v>8232</v>
      </c>
      <c r="P57" s="211" t="s">
        <v>2137</v>
      </c>
      <c r="Q57" s="230">
        <f>COUNTIF('Hedef Liste Düzce'!A:A,A57)</f>
        <v>1</v>
      </c>
    </row>
    <row r="58" ht="15.75" customHeight="1">
      <c r="A58" s="211" t="s">
        <v>8032</v>
      </c>
      <c r="B58" s="211" t="s">
        <v>8033</v>
      </c>
      <c r="C58" s="212" t="b">
        <v>1</v>
      </c>
      <c r="D58" s="211" t="s">
        <v>1597</v>
      </c>
      <c r="E58" s="213">
        <v>3768.0</v>
      </c>
      <c r="F58" s="213">
        <v>235.0</v>
      </c>
      <c r="G58" s="213">
        <v>8.0</v>
      </c>
      <c r="H58" s="213">
        <v>5.0</v>
      </c>
      <c r="I58" s="213">
        <v>13.0</v>
      </c>
      <c r="J58" s="214">
        <v>0.62</v>
      </c>
      <c r="K58" s="211" t="s">
        <v>8227</v>
      </c>
      <c r="L58" s="211">
        <v>5.533912541E9</v>
      </c>
      <c r="M58" s="211" t="s">
        <v>1350</v>
      </c>
      <c r="N58" s="211" t="s">
        <v>8228</v>
      </c>
      <c r="O58" s="211" t="s">
        <v>8036</v>
      </c>
      <c r="P58" s="211" t="s">
        <v>2137</v>
      </c>
      <c r="Q58" s="230">
        <f>COUNTIF('Hedef Liste Düzce'!A:A,A58)</f>
        <v>1</v>
      </c>
    </row>
    <row r="59" ht="15.75" customHeight="1">
      <c r="A59" s="211" t="s">
        <v>8234</v>
      </c>
      <c r="B59" s="211" t="s">
        <v>8235</v>
      </c>
      <c r="C59" s="212" t="b">
        <v>1</v>
      </c>
      <c r="D59" s="211" t="s">
        <v>1356</v>
      </c>
      <c r="E59" s="213">
        <v>0.0</v>
      </c>
      <c r="F59" s="213">
        <v>0.0</v>
      </c>
      <c r="G59" s="213">
        <v>0.0</v>
      </c>
      <c r="H59" s="213">
        <v>32.0</v>
      </c>
      <c r="I59" s="213">
        <v>32.0</v>
      </c>
      <c r="J59" s="214">
        <v>0.0</v>
      </c>
      <c r="K59" s="211" t="s">
        <v>8186</v>
      </c>
      <c r="L59" s="211">
        <v>5.525237666E9</v>
      </c>
      <c r="M59" s="211" t="s">
        <v>1350</v>
      </c>
      <c r="N59" s="211" t="s">
        <v>8187</v>
      </c>
      <c r="O59" s="211" t="s">
        <v>8236</v>
      </c>
      <c r="P59" s="211" t="s">
        <v>2137</v>
      </c>
      <c r="Q59" s="230">
        <f>COUNTIF('Hedef Liste Düzce'!A:A,A59)</f>
        <v>1</v>
      </c>
    </row>
    <row r="60" ht="15.75" customHeight="1">
      <c r="A60" s="211" t="s">
        <v>8237</v>
      </c>
      <c r="B60" s="211" t="s">
        <v>8238</v>
      </c>
      <c r="C60" s="212" t="b">
        <v>0</v>
      </c>
      <c r="D60" s="211" t="s">
        <v>1356</v>
      </c>
      <c r="E60" s="213">
        <v>1.0</v>
      </c>
      <c r="F60" s="213">
        <v>0.0</v>
      </c>
      <c r="G60" s="213">
        <v>0.0</v>
      </c>
      <c r="H60" s="213">
        <v>19.0</v>
      </c>
      <c r="I60" s="213">
        <v>19.0</v>
      </c>
      <c r="J60" s="214">
        <v>0.0</v>
      </c>
      <c r="K60" s="211" t="s">
        <v>8239</v>
      </c>
      <c r="L60" s="211">
        <v>5.330227281E9</v>
      </c>
      <c r="M60" s="211" t="s">
        <v>1350</v>
      </c>
      <c r="N60" s="211" t="s">
        <v>8261</v>
      </c>
      <c r="O60" s="211" t="s">
        <v>8240</v>
      </c>
      <c r="P60" s="211" t="s">
        <v>2137</v>
      </c>
      <c r="Q60" s="230">
        <f>COUNTIF('Hedef Liste Düzce'!A:A,A60)</f>
        <v>1</v>
      </c>
    </row>
    <row r="61" ht="15.75" customHeight="1">
      <c r="A61" s="211" t="s">
        <v>7845</v>
      </c>
      <c r="B61" s="211" t="s">
        <v>7846</v>
      </c>
      <c r="C61" s="212" t="b">
        <v>0</v>
      </c>
      <c r="D61" s="211" t="s">
        <v>1370</v>
      </c>
      <c r="E61" s="213">
        <v>430.0</v>
      </c>
      <c r="F61" s="213">
        <v>0.0</v>
      </c>
      <c r="G61" s="213">
        <v>12.0</v>
      </c>
      <c r="H61" s="213">
        <v>2.0</v>
      </c>
      <c r="I61" s="213">
        <v>14.0</v>
      </c>
      <c r="J61" s="214">
        <v>0.86</v>
      </c>
      <c r="K61" s="211" t="s">
        <v>8242</v>
      </c>
      <c r="L61" s="211">
        <v>5.333735281E9</v>
      </c>
      <c r="M61" s="211" t="s">
        <v>1350</v>
      </c>
      <c r="N61" s="211" t="s">
        <v>8086</v>
      </c>
      <c r="O61" s="211" t="s">
        <v>7848</v>
      </c>
      <c r="P61" s="211" t="s">
        <v>2137</v>
      </c>
      <c r="Q61" s="230">
        <f>COUNTIF('Hedef Liste Düzce'!A:A,A61)</f>
        <v>1</v>
      </c>
    </row>
    <row r="62" ht="15.75" customHeight="1">
      <c r="A62" s="211" t="s">
        <v>8243</v>
      </c>
      <c r="B62" s="211" t="s">
        <v>8244</v>
      </c>
      <c r="C62" s="212" t="b">
        <v>1</v>
      </c>
      <c r="D62" s="211" t="s">
        <v>1356</v>
      </c>
      <c r="E62" s="213">
        <v>1369.0</v>
      </c>
      <c r="F62" s="213">
        <v>103.0</v>
      </c>
      <c r="G62" s="213">
        <v>0.0</v>
      </c>
      <c r="H62" s="213">
        <v>22.0</v>
      </c>
      <c r="I62" s="213">
        <v>22.0</v>
      </c>
      <c r="J62" s="214">
        <v>0.0</v>
      </c>
      <c r="K62" s="211" t="s">
        <v>8245</v>
      </c>
      <c r="L62" s="211">
        <v>5.446246332E9</v>
      </c>
      <c r="M62" s="211" t="s">
        <v>1350</v>
      </c>
      <c r="N62" s="211" t="s">
        <v>8551</v>
      </c>
      <c r="O62" s="211" t="s">
        <v>8247</v>
      </c>
      <c r="P62" s="211" t="s">
        <v>2137</v>
      </c>
      <c r="Q62" s="230">
        <f>COUNTIF('Hedef Liste Düzce'!A:A,A62)</f>
        <v>1</v>
      </c>
    </row>
    <row r="63" ht="15.75" customHeight="1">
      <c r="A63" s="211" t="s">
        <v>8249</v>
      </c>
      <c r="B63" s="211" t="s">
        <v>8250</v>
      </c>
      <c r="C63" s="212" t="b">
        <v>1</v>
      </c>
      <c r="D63" s="211" t="s">
        <v>1832</v>
      </c>
      <c r="E63" s="213">
        <v>0.0</v>
      </c>
      <c r="F63" s="213">
        <v>0.0</v>
      </c>
      <c r="G63" s="213">
        <v>0.0</v>
      </c>
      <c r="H63" s="213">
        <v>10.0</v>
      </c>
      <c r="I63" s="213">
        <v>10.0</v>
      </c>
      <c r="J63" s="214">
        <v>0.0</v>
      </c>
      <c r="K63" s="211" t="s">
        <v>8105</v>
      </c>
      <c r="L63" s="211">
        <v>5.327899053E9</v>
      </c>
      <c r="M63" s="211" t="s">
        <v>1350</v>
      </c>
      <c r="N63" s="211" t="s">
        <v>8251</v>
      </c>
      <c r="O63" s="211" t="s">
        <v>8252</v>
      </c>
      <c r="P63" s="211" t="s">
        <v>2137</v>
      </c>
      <c r="Q63" s="230">
        <f>COUNTIF('Hedef Liste Düzce'!A:A,A63)</f>
        <v>1</v>
      </c>
    </row>
    <row r="64" ht="15.75" customHeight="1">
      <c r="A64" s="211" t="s">
        <v>8254</v>
      </c>
      <c r="B64" s="211" t="s">
        <v>8255</v>
      </c>
      <c r="C64" s="212" t="b">
        <v>1</v>
      </c>
      <c r="D64" s="211" t="s">
        <v>1507</v>
      </c>
      <c r="E64" s="213">
        <v>310.0</v>
      </c>
      <c r="F64" s="213">
        <v>18.0</v>
      </c>
      <c r="G64" s="213">
        <v>0.0</v>
      </c>
      <c r="H64" s="213">
        <v>27.0</v>
      </c>
      <c r="I64" s="213">
        <v>27.0</v>
      </c>
      <c r="J64" s="214">
        <v>0.0</v>
      </c>
      <c r="K64" s="211" t="s">
        <v>8256</v>
      </c>
      <c r="L64" s="211">
        <v>5.322089279E9</v>
      </c>
      <c r="M64" s="211" t="s">
        <v>1350</v>
      </c>
      <c r="N64" s="211" t="s">
        <v>8261</v>
      </c>
      <c r="O64" s="211" t="s">
        <v>8257</v>
      </c>
      <c r="P64" s="211" t="s">
        <v>2137</v>
      </c>
      <c r="Q64" s="230">
        <f>COUNTIF('Hedef Liste Düzce'!A:A,A64)</f>
        <v>1</v>
      </c>
    </row>
    <row r="65" ht="15.75" customHeight="1">
      <c r="A65" s="211" t="s">
        <v>7992</v>
      </c>
      <c r="B65" s="211" t="s">
        <v>7993</v>
      </c>
      <c r="C65" s="212" t="b">
        <v>1</v>
      </c>
      <c r="D65" s="211" t="s">
        <v>1507</v>
      </c>
      <c r="E65" s="213">
        <v>220.0</v>
      </c>
      <c r="F65" s="213">
        <v>8.0</v>
      </c>
      <c r="G65" s="213">
        <v>12.0</v>
      </c>
      <c r="H65" s="213">
        <v>3.0</v>
      </c>
      <c r="I65" s="213">
        <v>15.0</v>
      </c>
      <c r="J65" s="214">
        <v>0.8</v>
      </c>
      <c r="K65" s="211" t="s">
        <v>8259</v>
      </c>
      <c r="L65" s="211">
        <v>5.354648098E9</v>
      </c>
      <c r="M65" s="211" t="s">
        <v>1350</v>
      </c>
      <c r="N65" s="211" t="s">
        <v>8066</v>
      </c>
      <c r="O65" s="211" t="s">
        <v>7996</v>
      </c>
      <c r="P65" s="211" t="s">
        <v>2137</v>
      </c>
      <c r="Q65" s="230">
        <f>COUNTIF('Hedef Liste Düzce'!A:A,A65)</f>
        <v>1</v>
      </c>
    </row>
    <row r="66" ht="15.75" customHeight="1">
      <c r="A66" s="211" t="s">
        <v>7894</v>
      </c>
      <c r="B66" s="211" t="s">
        <v>7895</v>
      </c>
      <c r="C66" s="212" t="b">
        <v>1</v>
      </c>
      <c r="D66" s="211" t="s">
        <v>1370</v>
      </c>
      <c r="E66" s="213">
        <v>548.0</v>
      </c>
      <c r="F66" s="213">
        <v>0.0</v>
      </c>
      <c r="G66" s="213">
        <v>9.0</v>
      </c>
      <c r="H66" s="213">
        <v>15.0</v>
      </c>
      <c r="I66" s="213">
        <v>24.0</v>
      </c>
      <c r="J66" s="214">
        <v>0.38</v>
      </c>
      <c r="K66" s="211" t="s">
        <v>8260</v>
      </c>
      <c r="L66" s="211">
        <v>3.805241177E9</v>
      </c>
      <c r="M66" s="211" t="s">
        <v>1350</v>
      </c>
      <c r="N66" s="211" t="s">
        <v>7490</v>
      </c>
      <c r="O66" s="211" t="s">
        <v>7898</v>
      </c>
      <c r="P66" s="211" t="s">
        <v>2137</v>
      </c>
      <c r="Q66" s="230">
        <f>COUNTIF('Hedef Liste Düzce'!A:A,A66)</f>
        <v>1</v>
      </c>
    </row>
    <row r="67" ht="15.75" customHeight="1">
      <c r="A67" s="211" t="s">
        <v>8262</v>
      </c>
      <c r="B67" s="211" t="s">
        <v>8263</v>
      </c>
      <c r="C67" s="212" t="b">
        <v>1</v>
      </c>
      <c r="D67" s="211" t="s">
        <v>1950</v>
      </c>
      <c r="E67" s="213">
        <v>283.0</v>
      </c>
      <c r="F67" s="213">
        <v>13.0</v>
      </c>
      <c r="G67" s="213">
        <v>0.0</v>
      </c>
      <c r="H67" s="213">
        <v>50.0</v>
      </c>
      <c r="I67" s="213">
        <v>50.0</v>
      </c>
      <c r="J67" s="214">
        <v>0.0</v>
      </c>
      <c r="K67" s="211" t="s">
        <v>8264</v>
      </c>
      <c r="L67" s="211">
        <v>3.805122652E9</v>
      </c>
      <c r="M67" s="211" t="s">
        <v>1350</v>
      </c>
      <c r="N67" s="211" t="s">
        <v>7490</v>
      </c>
      <c r="O67" s="211" t="s">
        <v>8265</v>
      </c>
      <c r="P67" s="211" t="s">
        <v>2137</v>
      </c>
      <c r="Q67" s="230">
        <f>COUNTIF('Hedef Liste Düzce'!A:A,A67)</f>
        <v>1</v>
      </c>
    </row>
    <row r="68" ht="15.75" customHeight="1">
      <c r="A68" s="211" t="s">
        <v>8267</v>
      </c>
      <c r="B68" s="211" t="s">
        <v>8268</v>
      </c>
      <c r="C68" s="212" t="b">
        <v>1</v>
      </c>
      <c r="D68" s="211" t="s">
        <v>1597</v>
      </c>
      <c r="E68" s="213">
        <v>99.0</v>
      </c>
      <c r="F68" s="213">
        <v>0.0</v>
      </c>
      <c r="G68" s="213">
        <v>0.0</v>
      </c>
      <c r="H68" s="213">
        <v>9.0</v>
      </c>
      <c r="I68" s="213">
        <v>9.0</v>
      </c>
      <c r="J68" s="214">
        <v>0.0</v>
      </c>
      <c r="K68" s="211" t="s">
        <v>8269</v>
      </c>
      <c r="L68" s="211">
        <v>5.497342258E9</v>
      </c>
      <c r="M68" s="211" t="s">
        <v>1350</v>
      </c>
      <c r="N68" s="211" t="s">
        <v>8079</v>
      </c>
      <c r="O68" s="211" t="s">
        <v>8270</v>
      </c>
      <c r="P68" s="211" t="s">
        <v>2137</v>
      </c>
      <c r="Q68" s="230">
        <f>COUNTIF('Hedef Liste Düzce'!A:A,A68)</f>
        <v>1</v>
      </c>
    </row>
    <row r="69" ht="15.75" customHeight="1">
      <c r="A69" s="211" t="s">
        <v>8272</v>
      </c>
      <c r="B69" s="211" t="s">
        <v>8273</v>
      </c>
      <c r="C69" s="212" t="b">
        <v>1</v>
      </c>
      <c r="D69" s="211" t="s">
        <v>1348</v>
      </c>
      <c r="E69" s="213">
        <v>27.0</v>
      </c>
      <c r="F69" s="213">
        <v>0.0</v>
      </c>
      <c r="G69" s="213">
        <v>0.0</v>
      </c>
      <c r="H69" s="213">
        <v>14.0</v>
      </c>
      <c r="I69" s="213">
        <v>14.0</v>
      </c>
      <c r="J69" s="214">
        <v>0.0</v>
      </c>
      <c r="K69" s="211" t="s">
        <v>8274</v>
      </c>
      <c r="L69" s="211">
        <v>5.322575996E9</v>
      </c>
      <c r="M69" s="211" t="s">
        <v>1350</v>
      </c>
      <c r="N69" s="211" t="s">
        <v>7490</v>
      </c>
      <c r="O69" s="211" t="s">
        <v>8275</v>
      </c>
      <c r="P69" s="211" t="s">
        <v>2137</v>
      </c>
      <c r="Q69" s="230">
        <f>COUNTIF('Hedef Liste Düzce'!A:A,A69)</f>
        <v>1</v>
      </c>
    </row>
    <row r="70" ht="15.75" customHeight="1">
      <c r="A70" s="211" t="s">
        <v>8020</v>
      </c>
      <c r="B70" s="211" t="s">
        <v>8021</v>
      </c>
      <c r="C70" s="212" t="b">
        <v>1</v>
      </c>
      <c r="D70" s="211" t="s">
        <v>1378</v>
      </c>
      <c r="E70" s="213">
        <v>1112.0</v>
      </c>
      <c r="F70" s="213">
        <v>25.0</v>
      </c>
      <c r="G70" s="213">
        <v>6.0</v>
      </c>
      <c r="H70" s="213">
        <v>9.0</v>
      </c>
      <c r="I70" s="213">
        <v>15.0</v>
      </c>
      <c r="J70" s="214">
        <v>0.4</v>
      </c>
      <c r="K70" s="211" t="s">
        <v>8277</v>
      </c>
      <c r="L70" s="211">
        <v>5.458662905E9</v>
      </c>
      <c r="M70" s="211" t="s">
        <v>1350</v>
      </c>
      <c r="N70" s="211" t="s">
        <v>8114</v>
      </c>
      <c r="O70" s="211" t="s">
        <v>8023</v>
      </c>
      <c r="P70" s="211" t="s">
        <v>2137</v>
      </c>
      <c r="Q70" s="230">
        <f>COUNTIF('Hedef Liste Düzce'!A:A,A70)</f>
        <v>1</v>
      </c>
    </row>
    <row r="71" ht="15.75" customHeight="1">
      <c r="A71" s="211" t="s">
        <v>7903</v>
      </c>
      <c r="B71" s="211" t="s">
        <v>7904</v>
      </c>
      <c r="C71" s="212" t="b">
        <v>1</v>
      </c>
      <c r="D71" s="211" t="s">
        <v>1348</v>
      </c>
      <c r="E71" s="213">
        <v>523.0</v>
      </c>
      <c r="F71" s="213">
        <v>51.0</v>
      </c>
      <c r="G71" s="213">
        <v>24.0</v>
      </c>
      <c r="H71" s="213">
        <v>5.0</v>
      </c>
      <c r="I71" s="213">
        <v>29.0</v>
      </c>
      <c r="J71" s="214">
        <v>0.83</v>
      </c>
      <c r="K71" s="211" t="s">
        <v>8283</v>
      </c>
      <c r="L71" s="211">
        <v>5.456530081E9</v>
      </c>
      <c r="M71" s="211" t="s">
        <v>1350</v>
      </c>
      <c r="N71" s="211" t="s">
        <v>8154</v>
      </c>
      <c r="O71" s="211" t="s">
        <v>8284</v>
      </c>
      <c r="P71" s="211" t="s">
        <v>2137</v>
      </c>
      <c r="Q71" s="230">
        <f>COUNTIF('Hedef Liste Düzce'!A:A,A71)</f>
        <v>1</v>
      </c>
    </row>
    <row r="72" ht="15.75" customHeight="1">
      <c r="A72" s="211" t="s">
        <v>8286</v>
      </c>
      <c r="B72" s="211" t="s">
        <v>8287</v>
      </c>
      <c r="C72" s="212" t="b">
        <v>0</v>
      </c>
      <c r="D72" s="211" t="s">
        <v>1370</v>
      </c>
      <c r="E72" s="213">
        <v>623.0</v>
      </c>
      <c r="F72" s="213">
        <v>0.0</v>
      </c>
      <c r="G72" s="213">
        <v>0.0</v>
      </c>
      <c r="H72" s="213">
        <v>18.0</v>
      </c>
      <c r="I72" s="213">
        <v>18.0</v>
      </c>
      <c r="J72" s="214">
        <v>0.0</v>
      </c>
      <c r="K72" s="211" t="s">
        <v>8288</v>
      </c>
      <c r="L72" s="211">
        <v>3.805149464E9</v>
      </c>
      <c r="M72" s="211" t="s">
        <v>1350</v>
      </c>
      <c r="N72" s="211" t="s">
        <v>7490</v>
      </c>
      <c r="O72" s="211" t="s">
        <v>8289</v>
      </c>
      <c r="P72" s="211" t="s">
        <v>2137</v>
      </c>
      <c r="Q72" s="230">
        <f>COUNTIF('Hedef Liste Düzce'!A:A,A72)</f>
        <v>1</v>
      </c>
    </row>
    <row r="73" ht="15.75" customHeight="1">
      <c r="A73" s="211" t="s">
        <v>8291</v>
      </c>
      <c r="B73" s="211" t="s">
        <v>8292</v>
      </c>
      <c r="C73" s="212" t="b">
        <v>0</v>
      </c>
      <c r="D73" s="211" t="s">
        <v>1348</v>
      </c>
      <c r="E73" s="213">
        <v>1.0</v>
      </c>
      <c r="F73" s="213">
        <v>0.0</v>
      </c>
      <c r="G73" s="213">
        <v>0.0</v>
      </c>
      <c r="H73" s="213">
        <v>63.0</v>
      </c>
      <c r="I73" s="213">
        <v>63.0</v>
      </c>
      <c r="J73" s="214">
        <v>0.0</v>
      </c>
      <c r="K73" s="211" t="s">
        <v>8293</v>
      </c>
      <c r="L73" s="211">
        <v>3.805235E9</v>
      </c>
      <c r="M73" s="211" t="s">
        <v>1350</v>
      </c>
      <c r="N73" s="211" t="s">
        <v>8261</v>
      </c>
      <c r="O73" s="211" t="s">
        <v>8294</v>
      </c>
      <c r="P73" s="211" t="s">
        <v>2137</v>
      </c>
      <c r="Q73" s="230">
        <f>COUNTIF('Hedef Liste Düzce'!A:A,A73)</f>
        <v>1</v>
      </c>
    </row>
    <row r="74" ht="15.75" customHeight="1">
      <c r="A74" s="211" t="s">
        <v>8016</v>
      </c>
      <c r="B74" s="211" t="s">
        <v>8017</v>
      </c>
      <c r="C74" s="212" t="b">
        <v>1</v>
      </c>
      <c r="D74" s="211" t="s">
        <v>1385</v>
      </c>
      <c r="E74" s="213">
        <v>2578.0</v>
      </c>
      <c r="F74" s="213">
        <v>172.0</v>
      </c>
      <c r="G74" s="213">
        <v>13.0</v>
      </c>
      <c r="H74" s="213">
        <v>10.0</v>
      </c>
      <c r="I74" s="213">
        <v>23.0</v>
      </c>
      <c r="J74" s="214">
        <v>0.57</v>
      </c>
      <c r="K74" s="211" t="s">
        <v>8296</v>
      </c>
      <c r="L74" s="211">
        <v>3.805123666E9</v>
      </c>
      <c r="M74" s="211" t="s">
        <v>1350</v>
      </c>
      <c r="N74" s="211" t="s">
        <v>7490</v>
      </c>
      <c r="O74" s="211" t="s">
        <v>8019</v>
      </c>
      <c r="P74" s="211" t="s">
        <v>2137</v>
      </c>
      <c r="Q74" s="230">
        <f>COUNTIF('Hedef Liste Düzce'!A:A,A74)</f>
        <v>1</v>
      </c>
    </row>
    <row r="75" ht="15.75" customHeight="1">
      <c r="A75" s="211" t="s">
        <v>7841</v>
      </c>
      <c r="B75" s="211" t="s">
        <v>7842</v>
      </c>
      <c r="C75" s="212" t="b">
        <v>1</v>
      </c>
      <c r="D75" s="211" t="s">
        <v>1385</v>
      </c>
      <c r="E75" s="213">
        <v>766.0</v>
      </c>
      <c r="F75" s="213">
        <v>34.0</v>
      </c>
      <c r="G75" s="213">
        <v>0.0</v>
      </c>
      <c r="H75" s="213">
        <v>18.0</v>
      </c>
      <c r="I75" s="213">
        <v>18.0</v>
      </c>
      <c r="J75" s="214">
        <v>0.0</v>
      </c>
      <c r="K75" s="211" t="s">
        <v>8298</v>
      </c>
      <c r="L75" s="211">
        <v>5.437142793E9</v>
      </c>
      <c r="M75" s="211" t="s">
        <v>1350</v>
      </c>
      <c r="N75" s="211" t="s">
        <v>8083</v>
      </c>
      <c r="O75" s="211" t="s">
        <v>7844</v>
      </c>
      <c r="P75" s="211" t="s">
        <v>2137</v>
      </c>
      <c r="Q75" s="230">
        <f>COUNTIF('Hedef Liste Düzce'!A:A,A75)</f>
        <v>1</v>
      </c>
    </row>
    <row r="76" ht="15.75" customHeight="1">
      <c r="A76" s="211" t="s">
        <v>7937</v>
      </c>
      <c r="B76" s="211" t="s">
        <v>7938</v>
      </c>
      <c r="C76" s="212" t="b">
        <v>1</v>
      </c>
      <c r="D76" s="211" t="s">
        <v>1356</v>
      </c>
      <c r="E76" s="213">
        <v>624.0</v>
      </c>
      <c r="F76" s="213">
        <v>27.0</v>
      </c>
      <c r="G76" s="213">
        <v>6.0</v>
      </c>
      <c r="H76" s="213">
        <v>42.0</v>
      </c>
      <c r="I76" s="213">
        <v>48.0</v>
      </c>
      <c r="J76" s="214">
        <v>0.13</v>
      </c>
      <c r="K76" s="211" t="s">
        <v>8300</v>
      </c>
      <c r="L76" s="211">
        <v>5.41598583E9</v>
      </c>
      <c r="M76" s="211" t="s">
        <v>1350</v>
      </c>
      <c r="N76" s="211" t="s">
        <v>7490</v>
      </c>
      <c r="O76" s="211" t="s">
        <v>7940</v>
      </c>
      <c r="P76" s="211" t="s">
        <v>2137</v>
      </c>
      <c r="Q76" s="230">
        <f>COUNTIF('Hedef Liste Düzce'!A:A,A76)</f>
        <v>1</v>
      </c>
    </row>
    <row r="77" ht="15.75" customHeight="1">
      <c r="A77" s="211" t="s">
        <v>8278</v>
      </c>
      <c r="B77" s="211" t="s">
        <v>8279</v>
      </c>
      <c r="C77" s="212" t="b">
        <v>1</v>
      </c>
      <c r="D77" s="211" t="s">
        <v>1493</v>
      </c>
      <c r="E77" s="213">
        <v>314.0</v>
      </c>
      <c r="F77" s="213">
        <v>0.0</v>
      </c>
      <c r="G77" s="213">
        <v>0.0</v>
      </c>
      <c r="H77" s="213">
        <v>27.0</v>
      </c>
      <c r="I77" s="213">
        <v>27.0</v>
      </c>
      <c r="J77" s="214">
        <v>0.0</v>
      </c>
      <c r="K77" s="211" t="s">
        <v>8280</v>
      </c>
      <c r="L77" s="211">
        <v>5.307456181E9</v>
      </c>
      <c r="M77" s="211" t="s">
        <v>1350</v>
      </c>
      <c r="N77" s="211" t="s">
        <v>8079</v>
      </c>
      <c r="O77" s="211" t="s">
        <v>8281</v>
      </c>
      <c r="P77" s="211" t="s">
        <v>2137</v>
      </c>
      <c r="Q77" s="230">
        <f>COUNTIF('Hedef Liste Düzce'!A:A,A77)</f>
        <v>1</v>
      </c>
    </row>
    <row r="78" ht="15.75" customHeight="1">
      <c r="A78" s="211" t="s">
        <v>8302</v>
      </c>
      <c r="B78" s="211" t="s">
        <v>8303</v>
      </c>
      <c r="C78" s="212" t="b">
        <v>1</v>
      </c>
      <c r="D78" s="211" t="s">
        <v>1577</v>
      </c>
      <c r="E78" s="213">
        <v>72.0</v>
      </c>
      <c r="F78" s="213">
        <v>0.0</v>
      </c>
      <c r="G78" s="213">
        <v>0.0</v>
      </c>
      <c r="H78" s="213">
        <v>17.0</v>
      </c>
      <c r="I78" s="213">
        <v>17.0</v>
      </c>
      <c r="J78" s="214">
        <v>0.0</v>
      </c>
      <c r="K78" s="211" t="s">
        <v>8150</v>
      </c>
      <c r="L78" s="211">
        <v>5.356141443E9</v>
      </c>
      <c r="M78" s="211" t="s">
        <v>8151</v>
      </c>
      <c r="N78" s="211" t="s">
        <v>20</v>
      </c>
      <c r="O78" s="211" t="s">
        <v>8304</v>
      </c>
      <c r="P78" s="211" t="s">
        <v>2137</v>
      </c>
      <c r="Q78" s="230">
        <f>COUNTIF('Hedef Liste Düzce'!A:A,A78)</f>
        <v>1</v>
      </c>
    </row>
    <row r="79" ht="15.75" customHeight="1">
      <c r="A79" s="211" t="s">
        <v>8305</v>
      </c>
      <c r="B79" s="211" t="s">
        <v>8306</v>
      </c>
      <c r="C79" s="212" t="b">
        <v>1</v>
      </c>
      <c r="D79" s="211" t="s">
        <v>1493</v>
      </c>
      <c r="E79" s="213">
        <v>9.0</v>
      </c>
      <c r="F79" s="213">
        <v>7.0</v>
      </c>
      <c r="G79" s="213">
        <v>0.0</v>
      </c>
      <c r="H79" s="213">
        <v>24.0</v>
      </c>
      <c r="I79" s="213">
        <v>24.0</v>
      </c>
      <c r="J79" s="214">
        <v>0.0</v>
      </c>
      <c r="K79" s="211" t="s">
        <v>8307</v>
      </c>
      <c r="L79" s="211">
        <v>5.339782881E9</v>
      </c>
      <c r="M79" s="211" t="s">
        <v>1350</v>
      </c>
      <c r="N79" s="211" t="s">
        <v>8308</v>
      </c>
      <c r="O79" s="211" t="s">
        <v>8309</v>
      </c>
      <c r="P79" s="211" t="s">
        <v>2137</v>
      </c>
      <c r="Q79" s="230">
        <f>COUNTIF('Hedef Liste Düzce'!A:A,A79)</f>
        <v>1</v>
      </c>
    </row>
    <row r="80" ht="15.75" customHeight="1">
      <c r="A80" s="211" t="s">
        <v>8310</v>
      </c>
      <c r="B80" s="211" t="s">
        <v>8311</v>
      </c>
      <c r="C80" s="212" t="b">
        <v>1</v>
      </c>
      <c r="D80" s="211" t="s">
        <v>1493</v>
      </c>
      <c r="E80" s="213">
        <v>152.0</v>
      </c>
      <c r="F80" s="213">
        <v>103.0</v>
      </c>
      <c r="G80" s="213">
        <v>0.0</v>
      </c>
      <c r="H80" s="213">
        <v>17.0</v>
      </c>
      <c r="I80" s="213">
        <v>17.0</v>
      </c>
      <c r="J80" s="214">
        <v>0.0</v>
      </c>
      <c r="K80" s="211" t="s">
        <v>8312</v>
      </c>
      <c r="L80" s="211">
        <v>3.805260102E9</v>
      </c>
      <c r="M80" s="211" t="s">
        <v>1350</v>
      </c>
      <c r="N80" s="211" t="s">
        <v>8313</v>
      </c>
      <c r="O80" s="211" t="s">
        <v>8314</v>
      </c>
      <c r="P80" s="211" t="s">
        <v>2137</v>
      </c>
      <c r="Q80" s="230">
        <f>COUNTIF('Hedef Liste Düzce'!A:A,A80)</f>
        <v>1</v>
      </c>
    </row>
    <row r="81" ht="15.75" customHeight="1">
      <c r="A81" s="211" t="s">
        <v>7925</v>
      </c>
      <c r="B81" s="211" t="s">
        <v>7926</v>
      </c>
      <c r="C81" s="212" t="b">
        <v>0</v>
      </c>
      <c r="D81" s="211" t="s">
        <v>1493</v>
      </c>
      <c r="E81" s="213">
        <v>1297.0</v>
      </c>
      <c r="F81" s="213">
        <v>0.0</v>
      </c>
      <c r="G81" s="213">
        <v>11.0</v>
      </c>
      <c r="H81" s="213">
        <v>8.0</v>
      </c>
      <c r="I81" s="213">
        <v>19.0</v>
      </c>
      <c r="J81" s="214">
        <v>0.58</v>
      </c>
      <c r="K81" s="211" t="s">
        <v>8315</v>
      </c>
      <c r="L81" s="211">
        <v>3.805260102E9</v>
      </c>
      <c r="M81" s="211" t="s">
        <v>1350</v>
      </c>
      <c r="N81" s="211" t="s">
        <v>8313</v>
      </c>
      <c r="O81" s="211" t="s">
        <v>7929</v>
      </c>
      <c r="P81" s="211" t="s">
        <v>2137</v>
      </c>
      <c r="Q81" s="230">
        <f>COUNTIF('Hedef Liste Düzce'!A:A,A81)</f>
        <v>1</v>
      </c>
    </row>
    <row r="82" ht="15.75" customHeight="1">
      <c r="A82" s="211" t="s">
        <v>8316</v>
      </c>
      <c r="B82" s="211" t="s">
        <v>8317</v>
      </c>
      <c r="C82" s="212" t="b">
        <v>1</v>
      </c>
      <c r="D82" s="211" t="s">
        <v>1378</v>
      </c>
      <c r="E82" s="213">
        <v>0.0</v>
      </c>
      <c r="F82" s="213">
        <v>0.0</v>
      </c>
      <c r="G82" s="213">
        <v>0.0</v>
      </c>
      <c r="H82" s="213">
        <v>33.0</v>
      </c>
      <c r="I82" s="213">
        <v>33.0</v>
      </c>
      <c r="J82" s="214">
        <v>0.0</v>
      </c>
      <c r="K82" s="211" t="s">
        <v>8318</v>
      </c>
      <c r="L82" s="211">
        <v>3.805021819E9</v>
      </c>
      <c r="M82" s="211" t="s">
        <v>1350</v>
      </c>
      <c r="N82" s="211" t="s">
        <v>8092</v>
      </c>
      <c r="O82" s="211" t="s">
        <v>8319</v>
      </c>
      <c r="P82" s="211" t="s">
        <v>2137</v>
      </c>
      <c r="Q82" s="230">
        <f>COUNTIF('Hedef Liste Düzce'!A:A,A82)</f>
        <v>1</v>
      </c>
    </row>
    <row r="83" ht="15.75" customHeight="1">
      <c r="A83" s="211" t="s">
        <v>8320</v>
      </c>
      <c r="B83" s="211" t="s">
        <v>8321</v>
      </c>
      <c r="C83" s="212" t="b">
        <v>1</v>
      </c>
      <c r="D83" s="211" t="s">
        <v>1385</v>
      </c>
      <c r="E83" s="213">
        <v>0.0</v>
      </c>
      <c r="F83" s="213">
        <v>0.0</v>
      </c>
      <c r="G83" s="213">
        <v>0.0</v>
      </c>
      <c r="H83" s="213">
        <v>22.0</v>
      </c>
      <c r="I83" s="213">
        <v>22.0</v>
      </c>
      <c r="J83" s="214">
        <v>0.0</v>
      </c>
      <c r="K83" s="211" t="s">
        <v>8322</v>
      </c>
      <c r="L83" s="211">
        <v>3.804113935E9</v>
      </c>
      <c r="M83" s="211" t="s">
        <v>1350</v>
      </c>
      <c r="N83" s="211" t="s">
        <v>3764</v>
      </c>
      <c r="O83" s="211" t="s">
        <v>8323</v>
      </c>
      <c r="P83" s="211" t="s">
        <v>2137</v>
      </c>
      <c r="Q83" s="230">
        <f>COUNTIF('Hedef Liste Düzce'!A:A,A83)</f>
        <v>1</v>
      </c>
    </row>
    <row r="84" ht="15.75" customHeight="1">
      <c r="A84" s="211" t="s">
        <v>8324</v>
      </c>
      <c r="B84" s="211" t="s">
        <v>8325</v>
      </c>
      <c r="C84" s="212" t="b">
        <v>1</v>
      </c>
      <c r="D84" s="211" t="s">
        <v>1385</v>
      </c>
      <c r="E84" s="213">
        <v>384.0</v>
      </c>
      <c r="F84" s="213">
        <v>23.0</v>
      </c>
      <c r="G84" s="213">
        <v>0.0</v>
      </c>
      <c r="H84" s="213">
        <v>14.0</v>
      </c>
      <c r="I84" s="213">
        <v>14.0</v>
      </c>
      <c r="J84" s="214">
        <v>0.0</v>
      </c>
      <c r="K84" s="211" t="s">
        <v>8326</v>
      </c>
      <c r="L84" s="211">
        <v>3.804113138E9</v>
      </c>
      <c r="M84" s="211" t="s">
        <v>1350</v>
      </c>
      <c r="N84" s="211" t="s">
        <v>1945</v>
      </c>
      <c r="O84" s="211" t="s">
        <v>8327</v>
      </c>
      <c r="P84" s="211" t="s">
        <v>2137</v>
      </c>
      <c r="Q84" s="230">
        <f>COUNTIF('Hedef Liste Düzce'!A:A,A84)</f>
        <v>1</v>
      </c>
    </row>
    <row r="85" ht="15.75" customHeight="1">
      <c r="A85" s="211" t="s">
        <v>7987</v>
      </c>
      <c r="B85" s="211" t="s">
        <v>7988</v>
      </c>
      <c r="C85" s="212" t="b">
        <v>1</v>
      </c>
      <c r="D85" s="211" t="s">
        <v>1385</v>
      </c>
      <c r="E85" s="213">
        <v>157.0</v>
      </c>
      <c r="F85" s="213">
        <v>28.0</v>
      </c>
      <c r="G85" s="213">
        <v>3.0</v>
      </c>
      <c r="H85" s="213">
        <v>2.0</v>
      </c>
      <c r="I85" s="213">
        <v>5.0</v>
      </c>
      <c r="J85" s="214">
        <v>0.6</v>
      </c>
      <c r="K85" s="211" t="s">
        <v>8328</v>
      </c>
      <c r="L85" s="211">
        <v>3.80523798E9</v>
      </c>
      <c r="M85" s="211" t="s">
        <v>1350</v>
      </c>
      <c r="N85" s="211" t="s">
        <v>7490</v>
      </c>
      <c r="O85" s="211" t="s">
        <v>7990</v>
      </c>
      <c r="P85" s="211" t="s">
        <v>2137</v>
      </c>
      <c r="Q85" s="230">
        <f>COUNTIF('Hedef Liste Düzce'!A:A,A85)</f>
        <v>1</v>
      </c>
    </row>
    <row r="86" ht="15.75" customHeight="1">
      <c r="A86" s="211" t="s">
        <v>8329</v>
      </c>
      <c r="B86" s="211" t="s">
        <v>8330</v>
      </c>
      <c r="C86" s="212" t="b">
        <v>1</v>
      </c>
      <c r="D86" s="211" t="s">
        <v>1385</v>
      </c>
      <c r="E86" s="213">
        <v>6.0</v>
      </c>
      <c r="F86" s="213">
        <v>0.0</v>
      </c>
      <c r="G86" s="213">
        <v>0.0</v>
      </c>
      <c r="H86" s="213">
        <v>23.0</v>
      </c>
      <c r="I86" s="213">
        <v>23.0</v>
      </c>
      <c r="J86" s="214">
        <v>0.0</v>
      </c>
      <c r="K86" s="211" t="s">
        <v>8331</v>
      </c>
      <c r="L86" s="211">
        <v>5.436698501E9</v>
      </c>
      <c r="M86" s="211" t="s">
        <v>1350</v>
      </c>
      <c r="N86" s="211" t="s">
        <v>1718</v>
      </c>
      <c r="O86" s="211" t="s">
        <v>8332</v>
      </c>
      <c r="P86" s="211" t="s">
        <v>2137</v>
      </c>
      <c r="Q86" s="230">
        <f>COUNTIF('Hedef Liste Düzce'!A:A,A86)</f>
        <v>1</v>
      </c>
    </row>
    <row r="87" ht="15.75" customHeight="1">
      <c r="A87" s="211" t="s">
        <v>8010</v>
      </c>
      <c r="B87" s="211" t="s">
        <v>8011</v>
      </c>
      <c r="C87" s="212" t="b">
        <v>1</v>
      </c>
      <c r="D87" s="211" t="s">
        <v>1385</v>
      </c>
      <c r="E87" s="213">
        <v>182.0</v>
      </c>
      <c r="F87" s="213">
        <v>18.0</v>
      </c>
      <c r="G87" s="213">
        <v>0.0</v>
      </c>
      <c r="H87" s="213">
        <v>13.0</v>
      </c>
      <c r="I87" s="213">
        <v>13.0</v>
      </c>
      <c r="J87" s="214">
        <v>0.0</v>
      </c>
      <c r="K87" s="211" t="s">
        <v>8334</v>
      </c>
      <c r="L87" s="211">
        <v>5.355731809E9</v>
      </c>
      <c r="M87" s="211" t="s">
        <v>1350</v>
      </c>
      <c r="N87" s="211" t="s">
        <v>8251</v>
      </c>
      <c r="O87" s="211" t="s">
        <v>8014</v>
      </c>
      <c r="P87" s="211" t="s">
        <v>2137</v>
      </c>
      <c r="Q87" s="230">
        <f>COUNTIF('Hedef Liste Düzce'!A:A,A87)</f>
        <v>1</v>
      </c>
    </row>
    <row r="88" ht="15.75" customHeight="1">
      <c r="A88" s="211" t="s">
        <v>8335</v>
      </c>
      <c r="B88" s="211" t="s">
        <v>8336</v>
      </c>
      <c r="C88" s="212" t="b">
        <v>1</v>
      </c>
      <c r="D88" s="211" t="s">
        <v>1348</v>
      </c>
      <c r="E88" s="213">
        <v>1652.0</v>
      </c>
      <c r="F88" s="213">
        <v>71.0</v>
      </c>
      <c r="G88" s="213">
        <v>0.0</v>
      </c>
      <c r="H88" s="213">
        <v>27.0</v>
      </c>
      <c r="I88" s="213">
        <v>27.0</v>
      </c>
      <c r="J88" s="214">
        <v>0.0</v>
      </c>
      <c r="K88" s="211" t="s">
        <v>8337</v>
      </c>
      <c r="L88" s="211">
        <v>5.388636181E9</v>
      </c>
      <c r="M88" s="211" t="s">
        <v>1350</v>
      </c>
      <c r="N88" s="211" t="s">
        <v>8079</v>
      </c>
      <c r="O88" s="211" t="s">
        <v>8338</v>
      </c>
      <c r="P88" s="211" t="s">
        <v>2137</v>
      </c>
      <c r="Q88" s="230">
        <f>COUNTIF('Hedef Liste Düzce'!A:A,A88)</f>
        <v>1</v>
      </c>
    </row>
    <row r="89" ht="15.75" customHeight="1">
      <c r="A89" s="211" t="s">
        <v>8340</v>
      </c>
      <c r="B89" s="211" t="s">
        <v>8341</v>
      </c>
      <c r="C89" s="212" t="b">
        <v>1</v>
      </c>
      <c r="D89" s="211" t="s">
        <v>1370</v>
      </c>
      <c r="E89" s="213">
        <v>2836.0</v>
      </c>
      <c r="F89" s="213">
        <v>246.0</v>
      </c>
      <c r="G89" s="213">
        <v>0.0</v>
      </c>
      <c r="H89" s="213">
        <v>57.0</v>
      </c>
      <c r="I89" s="213">
        <v>57.0</v>
      </c>
      <c r="J89" s="214">
        <v>0.0</v>
      </c>
      <c r="K89" s="211" t="s">
        <v>8342</v>
      </c>
      <c r="L89" s="211">
        <v>3.805122434E9</v>
      </c>
      <c r="M89" s="211" t="s">
        <v>1350</v>
      </c>
      <c r="N89" s="211" t="s">
        <v>7490</v>
      </c>
      <c r="O89" s="211" t="s">
        <v>8552</v>
      </c>
      <c r="P89" s="211" t="s">
        <v>2137</v>
      </c>
      <c r="Q89" s="230">
        <f>COUNTIF('Hedef Liste Düzce'!A:A,A89)</f>
        <v>1</v>
      </c>
    </row>
    <row r="90" ht="15.75" customHeight="1">
      <c r="A90" s="211" t="s">
        <v>8553</v>
      </c>
      <c r="B90" s="211" t="s">
        <v>8554</v>
      </c>
      <c r="C90" s="212" t="b">
        <v>1</v>
      </c>
      <c r="D90" s="211" t="s">
        <v>1493</v>
      </c>
      <c r="E90" s="213">
        <v>7390.0</v>
      </c>
      <c r="F90" s="213">
        <v>547.0</v>
      </c>
      <c r="G90" s="213">
        <v>90.0</v>
      </c>
      <c r="H90" s="213">
        <v>2.0</v>
      </c>
      <c r="I90" s="213">
        <v>92.0</v>
      </c>
      <c r="J90" s="214">
        <v>0.98</v>
      </c>
      <c r="K90" s="211" t="s">
        <v>2958</v>
      </c>
      <c r="L90" s="211">
        <v>8.504443555E9</v>
      </c>
      <c r="M90" s="211" t="s">
        <v>1350</v>
      </c>
      <c r="N90" s="211" t="s">
        <v>1592</v>
      </c>
      <c r="O90" s="211" t="s">
        <v>8555</v>
      </c>
      <c r="P90" s="211" t="s">
        <v>2165</v>
      </c>
      <c r="Q90" s="230">
        <f>COUNTIF('Hedef Liste Düzce'!A:A,A90)</f>
        <v>0</v>
      </c>
    </row>
    <row r="91" ht="15.75" customHeight="1">
      <c r="A91" s="211" t="s">
        <v>7858</v>
      </c>
      <c r="B91" s="211" t="s">
        <v>7859</v>
      </c>
      <c r="C91" s="212" t="b">
        <v>1</v>
      </c>
      <c r="D91" s="211" t="s">
        <v>1507</v>
      </c>
      <c r="E91" s="213">
        <v>304.0</v>
      </c>
      <c r="F91" s="213">
        <v>11.0</v>
      </c>
      <c r="G91" s="213">
        <v>22.0</v>
      </c>
      <c r="H91" s="213">
        <v>4.0</v>
      </c>
      <c r="I91" s="213">
        <v>26.0</v>
      </c>
      <c r="J91" s="214">
        <v>0.85</v>
      </c>
      <c r="K91" s="211" t="s">
        <v>8344</v>
      </c>
      <c r="L91" s="211">
        <v>3.805235233E9</v>
      </c>
      <c r="M91" s="211" t="s">
        <v>1350</v>
      </c>
      <c r="N91" s="211" t="s">
        <v>7490</v>
      </c>
      <c r="O91" s="211" t="s">
        <v>7861</v>
      </c>
      <c r="P91" s="211" t="s">
        <v>2137</v>
      </c>
      <c r="Q91" s="230">
        <f>COUNTIF('Hedef Liste Düzce'!A:A,A91)</f>
        <v>1</v>
      </c>
    </row>
    <row r="92" ht="15.75" customHeight="1">
      <c r="A92" s="211" t="s">
        <v>8556</v>
      </c>
      <c r="B92" s="211" t="s">
        <v>8557</v>
      </c>
      <c r="C92" s="212" t="b">
        <v>0</v>
      </c>
      <c r="D92" s="211" t="s">
        <v>1597</v>
      </c>
      <c r="E92" s="213">
        <v>64.0</v>
      </c>
      <c r="F92" s="213">
        <v>0.0</v>
      </c>
      <c r="G92" s="213">
        <v>0.0</v>
      </c>
      <c r="H92" s="213">
        <v>17.0</v>
      </c>
      <c r="I92" s="213">
        <v>17.0</v>
      </c>
      <c r="J92" s="214">
        <v>0.0</v>
      </c>
      <c r="K92" s="211" t="s">
        <v>8558</v>
      </c>
      <c r="L92" s="211">
        <v>3.805143322E9</v>
      </c>
      <c r="M92" s="211" t="s">
        <v>1350</v>
      </c>
      <c r="N92" s="211" t="s">
        <v>7490</v>
      </c>
      <c r="O92" s="211" t="s">
        <v>8559</v>
      </c>
      <c r="P92" s="211" t="s">
        <v>2137</v>
      </c>
      <c r="Q92" s="230">
        <f>COUNTIF('Hedef Liste Düzce'!A:A,A92)</f>
        <v>0</v>
      </c>
    </row>
    <row r="93" ht="15.75" customHeight="1">
      <c r="A93" s="211" t="s">
        <v>8349</v>
      </c>
      <c r="B93" s="211" t="s">
        <v>8350</v>
      </c>
      <c r="C93" s="212" t="b">
        <v>1</v>
      </c>
      <c r="D93" s="211" t="s">
        <v>1597</v>
      </c>
      <c r="E93" s="213">
        <v>372.0</v>
      </c>
      <c r="F93" s="213">
        <v>2.0</v>
      </c>
      <c r="G93" s="213">
        <v>0.0</v>
      </c>
      <c r="H93" s="213">
        <v>28.0</v>
      </c>
      <c r="I93" s="213">
        <v>28.0</v>
      </c>
      <c r="J93" s="214">
        <v>0.0</v>
      </c>
      <c r="K93" s="211" t="s">
        <v>8351</v>
      </c>
      <c r="L93" s="211">
        <v>3.805240439E9</v>
      </c>
      <c r="M93" s="211" t="s">
        <v>1350</v>
      </c>
      <c r="N93" s="211" t="s">
        <v>8064</v>
      </c>
      <c r="O93" s="211" t="s">
        <v>8352</v>
      </c>
      <c r="P93" s="211" t="s">
        <v>2137</v>
      </c>
      <c r="Q93" s="230">
        <f>COUNTIF('Hedef Liste Düzce'!A:A,A93)</f>
        <v>1</v>
      </c>
    </row>
    <row r="94" ht="15.75" customHeight="1">
      <c r="A94" s="211" t="s">
        <v>8560</v>
      </c>
      <c r="B94" s="211" t="s">
        <v>8561</v>
      </c>
      <c r="C94" s="212" t="b">
        <v>1</v>
      </c>
      <c r="D94" s="211" t="s">
        <v>1364</v>
      </c>
      <c r="E94" s="213">
        <v>725.0</v>
      </c>
      <c r="F94" s="213">
        <v>47.0</v>
      </c>
      <c r="G94" s="213">
        <v>77.0</v>
      </c>
      <c r="H94" s="213">
        <v>6.0</v>
      </c>
      <c r="I94" s="213">
        <v>83.0</v>
      </c>
      <c r="J94" s="214">
        <v>0.93</v>
      </c>
      <c r="K94" s="211" t="s">
        <v>2216</v>
      </c>
      <c r="L94" s="211">
        <v>5.438611196E9</v>
      </c>
      <c r="M94" s="211" t="s">
        <v>8151</v>
      </c>
      <c r="N94" s="211" t="s">
        <v>8562</v>
      </c>
      <c r="O94" s="211" t="s">
        <v>8563</v>
      </c>
      <c r="P94" s="211" t="s">
        <v>2165</v>
      </c>
      <c r="Q94" s="230">
        <f>COUNTIF('Hedef Liste Düzce'!A:A,A94)</f>
        <v>0</v>
      </c>
    </row>
    <row r="95" ht="15.75" customHeight="1">
      <c r="A95" s="211" t="s">
        <v>8564</v>
      </c>
      <c r="B95" s="211" t="s">
        <v>8565</v>
      </c>
      <c r="C95" s="212" t="b">
        <v>1</v>
      </c>
      <c r="D95" s="211" t="s">
        <v>1364</v>
      </c>
      <c r="E95" s="213">
        <v>173.0</v>
      </c>
      <c r="F95" s="213">
        <v>24.0</v>
      </c>
      <c r="G95" s="213">
        <v>122.0</v>
      </c>
      <c r="H95" s="213">
        <v>12.0</v>
      </c>
      <c r="I95" s="213">
        <v>134.0</v>
      </c>
      <c r="J95" s="214">
        <v>0.91</v>
      </c>
      <c r="K95" s="211" t="s">
        <v>2216</v>
      </c>
      <c r="L95" s="211">
        <v>5.397063131E9</v>
      </c>
      <c r="M95" s="211" t="s">
        <v>8532</v>
      </c>
      <c r="N95" s="211" t="s">
        <v>3808</v>
      </c>
      <c r="O95" s="211" t="s">
        <v>8566</v>
      </c>
      <c r="P95" s="211" t="s">
        <v>2165</v>
      </c>
      <c r="Q95" s="230">
        <f>COUNTIF('Hedef Liste Düzce'!A:A,A95)</f>
        <v>0</v>
      </c>
    </row>
    <row r="96" ht="15.75" customHeight="1">
      <c r="A96" s="211" t="s">
        <v>8567</v>
      </c>
      <c r="B96" s="211" t="s">
        <v>8568</v>
      </c>
      <c r="C96" s="212" t="b">
        <v>1</v>
      </c>
      <c r="D96" s="211" t="s">
        <v>1364</v>
      </c>
      <c r="E96" s="213">
        <v>380.0</v>
      </c>
      <c r="F96" s="213">
        <v>75.0</v>
      </c>
      <c r="G96" s="213">
        <v>71.0</v>
      </c>
      <c r="H96" s="213">
        <v>4.0</v>
      </c>
      <c r="I96" s="213">
        <v>75.0</v>
      </c>
      <c r="J96" s="214">
        <v>0.95</v>
      </c>
      <c r="K96" s="211" t="s">
        <v>2216</v>
      </c>
      <c r="L96" s="211">
        <v>5.385219103E9</v>
      </c>
      <c r="M96" s="211" t="s">
        <v>1350</v>
      </c>
      <c r="N96" s="211" t="s">
        <v>8569</v>
      </c>
      <c r="O96" s="211" t="s">
        <v>8570</v>
      </c>
      <c r="P96" s="211" t="s">
        <v>2165</v>
      </c>
      <c r="Q96" s="230">
        <f>COUNTIF('Hedef Liste Düzce'!A:A,A96)</f>
        <v>0</v>
      </c>
    </row>
    <row r="97" ht="15.75" customHeight="1">
      <c r="A97" s="211" t="s">
        <v>8571</v>
      </c>
      <c r="B97" s="211" t="s">
        <v>8572</v>
      </c>
      <c r="C97" s="212" t="b">
        <v>1</v>
      </c>
      <c r="D97" s="211" t="s">
        <v>1364</v>
      </c>
      <c r="E97" s="213">
        <v>771.0</v>
      </c>
      <c r="F97" s="213">
        <v>73.0</v>
      </c>
      <c r="G97" s="213">
        <v>97.0</v>
      </c>
      <c r="H97" s="213">
        <v>10.0</v>
      </c>
      <c r="I97" s="213">
        <v>107.0</v>
      </c>
      <c r="J97" s="214">
        <v>0.91</v>
      </c>
      <c r="K97" s="211" t="s">
        <v>2216</v>
      </c>
      <c r="L97" s="211">
        <v>5.397063131E9</v>
      </c>
      <c r="M97" s="211" t="s">
        <v>1350</v>
      </c>
      <c r="N97" s="211" t="s">
        <v>8187</v>
      </c>
      <c r="O97" s="211" t="s">
        <v>8573</v>
      </c>
      <c r="P97" s="211" t="s">
        <v>2165</v>
      </c>
      <c r="Q97" s="230">
        <f>COUNTIF('Hedef Liste Düzce'!A:A,A97)</f>
        <v>0</v>
      </c>
    </row>
    <row r="98" ht="15.75" customHeight="1">
      <c r="A98" s="211" t="s">
        <v>8574</v>
      </c>
      <c r="B98" s="211" t="s">
        <v>8575</v>
      </c>
      <c r="C98" s="212" t="b">
        <v>1</v>
      </c>
      <c r="D98" s="211" t="s">
        <v>1364</v>
      </c>
      <c r="E98" s="213">
        <v>98.0</v>
      </c>
      <c r="F98" s="213">
        <v>90.0</v>
      </c>
      <c r="G98" s="213">
        <v>141.0</v>
      </c>
      <c r="H98" s="213">
        <v>14.0</v>
      </c>
      <c r="I98" s="213">
        <v>155.0</v>
      </c>
      <c r="J98" s="214">
        <v>0.91</v>
      </c>
      <c r="K98" s="211" t="s">
        <v>2216</v>
      </c>
      <c r="L98" s="211">
        <v>5.446184937E9</v>
      </c>
      <c r="M98" s="211" t="s">
        <v>1350</v>
      </c>
      <c r="N98" s="211" t="s">
        <v>8173</v>
      </c>
      <c r="O98" s="211" t="s">
        <v>8576</v>
      </c>
      <c r="P98" s="211" t="s">
        <v>2165</v>
      </c>
      <c r="Q98" s="230">
        <f>COUNTIF('Hedef Liste Düzce'!A:A,A98)</f>
        <v>0</v>
      </c>
    </row>
    <row r="99" ht="15.75" customHeight="1">
      <c r="A99" s="211" t="s">
        <v>8577</v>
      </c>
      <c r="B99" s="211" t="s">
        <v>8578</v>
      </c>
      <c r="C99" s="212" t="b">
        <v>1</v>
      </c>
      <c r="D99" s="211" t="s">
        <v>1364</v>
      </c>
      <c r="E99" s="213">
        <v>728.0</v>
      </c>
      <c r="F99" s="213">
        <v>69.0</v>
      </c>
      <c r="G99" s="213">
        <v>109.0</v>
      </c>
      <c r="H99" s="213">
        <v>12.0</v>
      </c>
      <c r="I99" s="213">
        <v>121.0</v>
      </c>
      <c r="J99" s="214">
        <v>0.9</v>
      </c>
      <c r="K99" s="211" t="s">
        <v>2216</v>
      </c>
      <c r="L99" s="211">
        <v>5.074131732E9</v>
      </c>
      <c r="M99" s="211" t="s">
        <v>1350</v>
      </c>
      <c r="N99" s="211" t="s">
        <v>8074</v>
      </c>
      <c r="O99" s="211" t="s">
        <v>8579</v>
      </c>
      <c r="P99" s="211" t="s">
        <v>2165</v>
      </c>
      <c r="Q99" s="230">
        <f>COUNTIF('Hedef Liste Düzce'!A:A,A99)</f>
        <v>0</v>
      </c>
    </row>
    <row r="100" ht="15.75" customHeight="1">
      <c r="A100" s="211" t="s">
        <v>8580</v>
      </c>
      <c r="B100" s="211" t="s">
        <v>8581</v>
      </c>
      <c r="C100" s="212" t="b">
        <v>0</v>
      </c>
      <c r="D100" s="211" t="s">
        <v>1364</v>
      </c>
      <c r="E100" s="213">
        <v>1.0</v>
      </c>
      <c r="F100" s="213">
        <v>0.0</v>
      </c>
      <c r="G100" s="213">
        <v>115.0</v>
      </c>
      <c r="H100" s="213">
        <v>6.0</v>
      </c>
      <c r="I100" s="213">
        <v>121.0</v>
      </c>
      <c r="J100" s="214">
        <v>0.95</v>
      </c>
      <c r="K100" s="211" t="s">
        <v>2216</v>
      </c>
      <c r="L100" s="211">
        <v>5.073464289E9</v>
      </c>
      <c r="M100" s="211" t="s">
        <v>1350</v>
      </c>
      <c r="N100" s="211" t="s">
        <v>1667</v>
      </c>
      <c r="O100" s="211" t="s">
        <v>8582</v>
      </c>
      <c r="P100" s="211" t="s">
        <v>2165</v>
      </c>
      <c r="Q100" s="230">
        <f>COUNTIF('Hedef Liste Düzce'!A:A,A100)</f>
        <v>0</v>
      </c>
    </row>
    <row r="101" ht="15.75" customHeight="1">
      <c r="A101" s="211" t="s">
        <v>8583</v>
      </c>
      <c r="B101" s="211" t="s">
        <v>8584</v>
      </c>
      <c r="C101" s="212" t="b">
        <v>1</v>
      </c>
      <c r="D101" s="211" t="s">
        <v>1364</v>
      </c>
      <c r="E101" s="213">
        <v>2782.0</v>
      </c>
      <c r="F101" s="213">
        <v>198.0</v>
      </c>
      <c r="G101" s="213">
        <v>44.0</v>
      </c>
      <c r="H101" s="213">
        <v>5.0</v>
      </c>
      <c r="I101" s="213">
        <v>49.0</v>
      </c>
      <c r="J101" s="214">
        <v>0.9</v>
      </c>
      <c r="K101" s="211" t="s">
        <v>2216</v>
      </c>
      <c r="L101" s="211">
        <v>5.550008101E9</v>
      </c>
      <c r="M101" s="211" t="s">
        <v>1350</v>
      </c>
      <c r="N101" s="211" t="s">
        <v>8092</v>
      </c>
      <c r="O101" s="211" t="s">
        <v>8585</v>
      </c>
      <c r="P101" s="211" t="s">
        <v>2165</v>
      </c>
      <c r="Q101" s="230">
        <f>COUNTIF('Hedef Liste Düzce'!A:A,A101)</f>
        <v>0</v>
      </c>
    </row>
    <row r="102" ht="15.75" customHeight="1">
      <c r="A102" s="211" t="s">
        <v>8586</v>
      </c>
      <c r="B102" s="211" t="s">
        <v>8587</v>
      </c>
      <c r="C102" s="212" t="b">
        <v>1</v>
      </c>
      <c r="D102" s="211" t="s">
        <v>1364</v>
      </c>
      <c r="E102" s="213">
        <v>624.0</v>
      </c>
      <c r="F102" s="213">
        <v>30.0</v>
      </c>
      <c r="G102" s="213">
        <v>119.0</v>
      </c>
      <c r="H102" s="213">
        <v>6.0</v>
      </c>
      <c r="I102" s="213">
        <v>125.0</v>
      </c>
      <c r="J102" s="214">
        <v>0.95</v>
      </c>
      <c r="K102" s="211" t="s">
        <v>2216</v>
      </c>
      <c r="L102" s="211">
        <v>5.071637781E9</v>
      </c>
      <c r="M102" s="211" t="s">
        <v>1350</v>
      </c>
      <c r="N102" s="211" t="s">
        <v>2520</v>
      </c>
      <c r="O102" s="211" t="s">
        <v>8588</v>
      </c>
      <c r="P102" s="211" t="s">
        <v>2165</v>
      </c>
      <c r="Q102" s="230">
        <f>COUNTIF('Hedef Liste Düzce'!A:A,A102)</f>
        <v>0</v>
      </c>
    </row>
    <row r="103" ht="15.75" customHeight="1">
      <c r="A103" s="211" t="s">
        <v>8345</v>
      </c>
      <c r="B103" s="211" t="s">
        <v>8346</v>
      </c>
      <c r="C103" s="212" t="b">
        <v>1</v>
      </c>
      <c r="D103" s="211" t="s">
        <v>1385</v>
      </c>
      <c r="E103" s="213">
        <v>295.0</v>
      </c>
      <c r="F103" s="213">
        <v>260.0</v>
      </c>
      <c r="G103" s="213">
        <v>0.0</v>
      </c>
      <c r="H103" s="213">
        <v>22.0</v>
      </c>
      <c r="I103" s="213">
        <v>22.0</v>
      </c>
      <c r="J103" s="214">
        <v>0.0</v>
      </c>
      <c r="K103" s="211" t="s">
        <v>8347</v>
      </c>
      <c r="L103" s="211">
        <v>3.805024848E9</v>
      </c>
      <c r="M103" s="211" t="s">
        <v>1350</v>
      </c>
      <c r="N103" s="211" t="s">
        <v>8092</v>
      </c>
      <c r="O103" s="211" t="s">
        <v>8348</v>
      </c>
      <c r="P103" s="211" t="s">
        <v>2137</v>
      </c>
      <c r="Q103" s="230">
        <f>COUNTIF('Hedef Liste Düzce'!A:A,A103)</f>
        <v>1</v>
      </c>
    </row>
    <row r="104" ht="15.75" customHeight="1">
      <c r="A104" s="211" t="s">
        <v>8005</v>
      </c>
      <c r="B104" s="211" t="s">
        <v>8006</v>
      </c>
      <c r="C104" s="212" t="b">
        <v>1</v>
      </c>
      <c r="D104" s="211" t="s">
        <v>1356</v>
      </c>
      <c r="E104" s="213">
        <v>1005.0</v>
      </c>
      <c r="F104" s="213">
        <v>96.0</v>
      </c>
      <c r="G104" s="213">
        <v>2.0</v>
      </c>
      <c r="H104" s="213">
        <v>1.0</v>
      </c>
      <c r="I104" s="213">
        <v>3.0</v>
      </c>
      <c r="J104" s="214">
        <v>0.67</v>
      </c>
      <c r="K104" s="211" t="s">
        <v>8354</v>
      </c>
      <c r="L104" s="211">
        <v>3.807901275E9</v>
      </c>
      <c r="M104" s="211" t="s">
        <v>1350</v>
      </c>
      <c r="N104" s="211" t="s">
        <v>8187</v>
      </c>
      <c r="O104" s="211" t="s">
        <v>8008</v>
      </c>
      <c r="P104" s="211" t="s">
        <v>2137</v>
      </c>
      <c r="Q104" s="230">
        <f>COUNTIF('Hedef Liste Düzce'!A:A,A104)</f>
        <v>1</v>
      </c>
    </row>
    <row r="105" ht="15.75" customHeight="1">
      <c r="A105" s="211" t="s">
        <v>8356</v>
      </c>
      <c r="B105" s="211" t="s">
        <v>8357</v>
      </c>
      <c r="C105" s="212" t="b">
        <v>1</v>
      </c>
      <c r="D105" s="211" t="s">
        <v>1385</v>
      </c>
      <c r="E105" s="213">
        <v>337.0</v>
      </c>
      <c r="F105" s="213">
        <v>12.0</v>
      </c>
      <c r="G105" s="213">
        <v>0.0</v>
      </c>
      <c r="H105" s="213">
        <v>13.0</v>
      </c>
      <c r="I105" s="213">
        <v>13.0</v>
      </c>
      <c r="J105" s="214">
        <v>0.0</v>
      </c>
      <c r="K105" s="211" t="s">
        <v>8358</v>
      </c>
      <c r="L105" s="211">
        <v>3.805230444E9</v>
      </c>
      <c r="M105" s="211" t="s">
        <v>1350</v>
      </c>
      <c r="N105" s="211" t="s">
        <v>8083</v>
      </c>
      <c r="O105" s="211" t="s">
        <v>8359</v>
      </c>
      <c r="P105" s="211" t="s">
        <v>2137</v>
      </c>
      <c r="Q105" s="230">
        <f>COUNTIF('Hedef Liste Düzce'!A:A,A105)</f>
        <v>1</v>
      </c>
    </row>
    <row r="106" ht="15.75" customHeight="1">
      <c r="A106" s="211" t="s">
        <v>7973</v>
      </c>
      <c r="B106" s="211" t="s">
        <v>7974</v>
      </c>
      <c r="C106" s="212" t="b">
        <v>1</v>
      </c>
      <c r="D106" s="211" t="s">
        <v>1356</v>
      </c>
      <c r="E106" s="213">
        <v>193.0</v>
      </c>
      <c r="F106" s="213">
        <v>16.0</v>
      </c>
      <c r="G106" s="213">
        <v>11.0</v>
      </c>
      <c r="H106" s="213">
        <v>26.0</v>
      </c>
      <c r="I106" s="213">
        <v>37.0</v>
      </c>
      <c r="J106" s="214">
        <v>0.3</v>
      </c>
      <c r="K106" s="211" t="s">
        <v>8072</v>
      </c>
      <c r="L106" s="211">
        <v>5.435420881E9</v>
      </c>
      <c r="M106" s="211" t="s">
        <v>1350</v>
      </c>
      <c r="N106" s="211" t="s">
        <v>8079</v>
      </c>
      <c r="O106" s="211" t="s">
        <v>7976</v>
      </c>
      <c r="P106" s="211" t="s">
        <v>2137</v>
      </c>
      <c r="Q106" s="230">
        <f>COUNTIF('Hedef Liste Düzce'!A:A,A106)</f>
        <v>1</v>
      </c>
    </row>
    <row r="107" ht="15.75" customHeight="1">
      <c r="A107" s="211" t="s">
        <v>8589</v>
      </c>
      <c r="B107" s="211" t="s">
        <v>8590</v>
      </c>
      <c r="C107" s="212" t="b">
        <v>1</v>
      </c>
      <c r="D107" s="211" t="s">
        <v>1789</v>
      </c>
      <c r="E107" s="213">
        <v>63.0</v>
      </c>
      <c r="F107" s="213">
        <v>4.0</v>
      </c>
      <c r="G107" s="213">
        <v>31.0</v>
      </c>
      <c r="H107" s="213">
        <v>8.0</v>
      </c>
      <c r="I107" s="213">
        <v>39.0</v>
      </c>
      <c r="J107" s="214">
        <v>0.79</v>
      </c>
      <c r="K107" s="211" t="s">
        <v>8591</v>
      </c>
      <c r="L107" s="211">
        <v>5.431128181E9</v>
      </c>
      <c r="M107" s="211" t="s">
        <v>1350</v>
      </c>
      <c r="N107" s="211" t="s">
        <v>8083</v>
      </c>
      <c r="O107" s="211" t="s">
        <v>8592</v>
      </c>
      <c r="P107" s="211" t="s">
        <v>2165</v>
      </c>
      <c r="Q107" s="230">
        <f>COUNTIF('Hedef Liste Düzce'!A:A,A107)</f>
        <v>0</v>
      </c>
    </row>
    <row r="108" ht="15.75" customHeight="1">
      <c r="A108" s="211" t="s">
        <v>8593</v>
      </c>
      <c r="B108" s="211" t="s">
        <v>8594</v>
      </c>
      <c r="C108" s="212" t="b">
        <v>1</v>
      </c>
      <c r="D108" s="211" t="s">
        <v>1370</v>
      </c>
      <c r="E108" s="213">
        <v>963.0</v>
      </c>
      <c r="F108" s="213">
        <v>474.0</v>
      </c>
      <c r="G108" s="213">
        <v>60.0</v>
      </c>
      <c r="H108" s="213">
        <v>9.0</v>
      </c>
      <c r="I108" s="213">
        <v>69.0</v>
      </c>
      <c r="J108" s="214">
        <v>0.87</v>
      </c>
      <c r="K108" s="211" t="s">
        <v>8136</v>
      </c>
      <c r="L108" s="211">
        <v>3.805122081E9</v>
      </c>
      <c r="M108" s="211" t="s">
        <v>1350</v>
      </c>
      <c r="N108" s="211" t="s">
        <v>7490</v>
      </c>
      <c r="O108" s="211" t="s">
        <v>8137</v>
      </c>
      <c r="P108" s="211" t="s">
        <v>2137</v>
      </c>
      <c r="Q108" s="230">
        <f>COUNTIF('Hedef Liste Düzce'!A:A,A108)</f>
        <v>0</v>
      </c>
    </row>
    <row r="109" ht="15.75" customHeight="1">
      <c r="A109" s="211" t="s">
        <v>8595</v>
      </c>
      <c r="B109" s="211" t="s">
        <v>8596</v>
      </c>
      <c r="C109" s="212" t="b">
        <v>1</v>
      </c>
      <c r="D109" s="211" t="s">
        <v>1348</v>
      </c>
      <c r="E109" s="213">
        <v>4182.0</v>
      </c>
      <c r="F109" s="213">
        <v>116.0</v>
      </c>
      <c r="G109" s="213">
        <v>86.0</v>
      </c>
      <c r="H109" s="213">
        <v>1.0</v>
      </c>
      <c r="I109" s="213">
        <v>87.0</v>
      </c>
      <c r="J109" s="214">
        <v>0.99</v>
      </c>
      <c r="K109" s="211" t="s">
        <v>3443</v>
      </c>
      <c r="L109" s="211">
        <v>2.123363575E9</v>
      </c>
      <c r="M109" s="211" t="s">
        <v>1350</v>
      </c>
      <c r="N109" s="211" t="s">
        <v>7490</v>
      </c>
      <c r="O109" s="211" t="s">
        <v>8597</v>
      </c>
      <c r="P109" s="211" t="s">
        <v>2165</v>
      </c>
      <c r="Q109" s="230">
        <f>COUNTIF('Hedef Liste Düzce'!A:A,A109)</f>
        <v>0</v>
      </c>
    </row>
    <row r="110" ht="15.75" customHeight="1">
      <c r="A110" s="211" t="s">
        <v>8361</v>
      </c>
      <c r="B110" s="211" t="s">
        <v>8362</v>
      </c>
      <c r="C110" s="212" t="b">
        <v>1</v>
      </c>
      <c r="D110" s="211" t="s">
        <v>1950</v>
      </c>
      <c r="E110" s="213">
        <v>217.0</v>
      </c>
      <c r="F110" s="213">
        <v>32.0</v>
      </c>
      <c r="G110" s="213">
        <v>0.0</v>
      </c>
      <c r="H110" s="213">
        <v>139.0</v>
      </c>
      <c r="I110" s="213">
        <v>139.0</v>
      </c>
      <c r="J110" s="214">
        <v>0.0</v>
      </c>
      <c r="K110" s="211" t="s">
        <v>8363</v>
      </c>
      <c r="L110" s="211">
        <v>5.302121323E9</v>
      </c>
      <c r="M110" s="211" t="s">
        <v>1350</v>
      </c>
      <c r="N110" s="211" t="s">
        <v>7490</v>
      </c>
      <c r="O110" s="211" t="s">
        <v>8364</v>
      </c>
      <c r="P110" s="211" t="s">
        <v>2137</v>
      </c>
      <c r="Q110" s="230">
        <f>COUNTIF('Hedef Liste Düzce'!A:A,A110)</f>
        <v>1</v>
      </c>
    </row>
    <row r="111" ht="15.75" customHeight="1">
      <c r="A111" s="211" t="s">
        <v>7833</v>
      </c>
      <c r="B111" s="211" t="s">
        <v>7834</v>
      </c>
      <c r="C111" s="212" t="b">
        <v>1</v>
      </c>
      <c r="D111" s="211" t="s">
        <v>1356</v>
      </c>
      <c r="E111" s="213">
        <v>209.0</v>
      </c>
      <c r="F111" s="213">
        <v>0.0</v>
      </c>
      <c r="G111" s="213">
        <v>11.0</v>
      </c>
      <c r="H111" s="213">
        <v>5.0</v>
      </c>
      <c r="I111" s="213">
        <v>16.0</v>
      </c>
      <c r="J111" s="214">
        <v>0.69</v>
      </c>
      <c r="K111" s="211" t="s">
        <v>8365</v>
      </c>
      <c r="L111" s="211">
        <v>5.377285473E9</v>
      </c>
      <c r="M111" s="211" t="s">
        <v>1350</v>
      </c>
      <c r="N111" s="211" t="s">
        <v>8086</v>
      </c>
      <c r="O111" s="211" t="s">
        <v>7836</v>
      </c>
      <c r="P111" s="211" t="s">
        <v>2137</v>
      </c>
      <c r="Q111" s="230">
        <f>COUNTIF('Hedef Liste Düzce'!A:A,A111)</f>
        <v>1</v>
      </c>
    </row>
    <row r="112" ht="15.75" customHeight="1">
      <c r="A112" s="211" t="s">
        <v>8367</v>
      </c>
      <c r="B112" s="211" t="s">
        <v>8368</v>
      </c>
      <c r="C112" s="212" t="b">
        <v>1</v>
      </c>
      <c r="D112" s="211" t="s">
        <v>1385</v>
      </c>
      <c r="E112" s="213">
        <v>605.0</v>
      </c>
      <c r="F112" s="213">
        <v>28.0</v>
      </c>
      <c r="G112" s="213">
        <v>0.0</v>
      </c>
      <c r="H112" s="213">
        <v>15.0</v>
      </c>
      <c r="I112" s="213">
        <v>15.0</v>
      </c>
      <c r="J112" s="214">
        <v>0.0</v>
      </c>
      <c r="K112" s="211" t="s">
        <v>8140</v>
      </c>
      <c r="L112" s="211">
        <v>3.80524488E9</v>
      </c>
      <c r="M112" s="211" t="s">
        <v>1350</v>
      </c>
      <c r="N112" s="211" t="s">
        <v>8086</v>
      </c>
      <c r="O112" s="211" t="s">
        <v>8141</v>
      </c>
      <c r="P112" s="211" t="s">
        <v>2137</v>
      </c>
      <c r="Q112" s="230">
        <f>COUNTIF('Hedef Liste Düzce'!A:A,A112)</f>
        <v>1</v>
      </c>
    </row>
    <row r="113" ht="15.75" customHeight="1">
      <c r="A113" s="211" t="s">
        <v>7849</v>
      </c>
      <c r="B113" s="211" t="s">
        <v>7850</v>
      </c>
      <c r="C113" s="212" t="b">
        <v>1</v>
      </c>
      <c r="D113" s="211" t="s">
        <v>1385</v>
      </c>
      <c r="E113" s="213">
        <v>481.0</v>
      </c>
      <c r="F113" s="213">
        <v>17.0</v>
      </c>
      <c r="G113" s="213">
        <v>9.0</v>
      </c>
      <c r="H113" s="213">
        <v>15.0</v>
      </c>
      <c r="I113" s="213">
        <v>24.0</v>
      </c>
      <c r="J113" s="214">
        <v>0.38</v>
      </c>
      <c r="K113" s="211" t="s">
        <v>8369</v>
      </c>
      <c r="L113" s="211">
        <v>3.805120755E9</v>
      </c>
      <c r="M113" s="211" t="s">
        <v>1350</v>
      </c>
      <c r="N113" s="211" t="s">
        <v>8086</v>
      </c>
      <c r="O113" s="211" t="s">
        <v>7853</v>
      </c>
      <c r="P113" s="211" t="s">
        <v>2137</v>
      </c>
      <c r="Q113" s="230">
        <f>COUNTIF('Hedef Liste Düzce'!A:A,A113)</f>
        <v>1</v>
      </c>
    </row>
    <row r="114" ht="15.75" customHeight="1">
      <c r="A114" s="211" t="s">
        <v>8370</v>
      </c>
      <c r="B114" s="211" t="s">
        <v>8371</v>
      </c>
      <c r="C114" s="212" t="b">
        <v>1</v>
      </c>
      <c r="D114" s="211" t="s">
        <v>1356</v>
      </c>
      <c r="E114" s="213">
        <v>18.0</v>
      </c>
      <c r="F114" s="213">
        <v>14.0</v>
      </c>
      <c r="G114" s="213">
        <v>0.0</v>
      </c>
      <c r="H114" s="213">
        <v>113.0</v>
      </c>
      <c r="I114" s="213">
        <v>113.0</v>
      </c>
      <c r="J114" s="214">
        <v>0.0</v>
      </c>
      <c r="K114" s="211" t="s">
        <v>8372</v>
      </c>
      <c r="L114" s="211">
        <v>5.385770779E9</v>
      </c>
      <c r="M114" s="211" t="s">
        <v>1350</v>
      </c>
      <c r="N114" s="211" t="s">
        <v>8086</v>
      </c>
      <c r="O114" s="211" t="s">
        <v>8373</v>
      </c>
      <c r="P114" s="211" t="s">
        <v>2137</v>
      </c>
      <c r="Q114" s="230">
        <f>COUNTIF('Hedef Liste Düzce'!A:A,A114)</f>
        <v>1</v>
      </c>
    </row>
    <row r="115" ht="15.75" customHeight="1">
      <c r="A115" s="211" t="s">
        <v>7981</v>
      </c>
      <c r="B115" s="211" t="s">
        <v>7982</v>
      </c>
      <c r="C115" s="212" t="b">
        <v>1</v>
      </c>
      <c r="D115" s="211" t="s">
        <v>1356</v>
      </c>
      <c r="E115" s="213">
        <v>197.0</v>
      </c>
      <c r="F115" s="213">
        <v>0.0</v>
      </c>
      <c r="G115" s="213">
        <v>0.0</v>
      </c>
      <c r="H115" s="213">
        <v>12.0</v>
      </c>
      <c r="I115" s="213">
        <v>12.0</v>
      </c>
      <c r="J115" s="214">
        <v>0.0</v>
      </c>
      <c r="K115" s="211" t="s">
        <v>8374</v>
      </c>
      <c r="L115" s="211">
        <v>5.379177949E9</v>
      </c>
      <c r="M115" s="211" t="s">
        <v>1350</v>
      </c>
      <c r="N115" s="211" t="s">
        <v>1718</v>
      </c>
      <c r="O115" s="211" t="s">
        <v>7984</v>
      </c>
      <c r="P115" s="211" t="s">
        <v>2137</v>
      </c>
      <c r="Q115" s="230">
        <f>COUNTIF('Hedef Liste Düzce'!A:A,A115)</f>
        <v>1</v>
      </c>
    </row>
    <row r="116" ht="15.75" customHeight="1">
      <c r="A116" s="211" t="s">
        <v>8044</v>
      </c>
      <c r="B116" s="211" t="s">
        <v>8045</v>
      </c>
      <c r="C116" s="212" t="b">
        <v>1</v>
      </c>
      <c r="D116" s="211" t="s">
        <v>1507</v>
      </c>
      <c r="E116" s="213">
        <v>1103.0</v>
      </c>
      <c r="F116" s="213">
        <v>77.0</v>
      </c>
      <c r="G116" s="213">
        <v>0.0</v>
      </c>
      <c r="H116" s="213">
        <v>17.0</v>
      </c>
      <c r="I116" s="213">
        <v>17.0</v>
      </c>
      <c r="J116" s="214">
        <v>0.0</v>
      </c>
      <c r="K116" s="211" t="s">
        <v>8376</v>
      </c>
      <c r="L116" s="211">
        <v>5.417905629E9</v>
      </c>
      <c r="M116" s="211" t="s">
        <v>1350</v>
      </c>
      <c r="N116" s="211" t="s">
        <v>8079</v>
      </c>
      <c r="O116" s="211" t="s">
        <v>8048</v>
      </c>
      <c r="P116" s="211" t="s">
        <v>2137</v>
      </c>
      <c r="Q116" s="230">
        <f>COUNTIF('Hedef Liste Düzce'!A:A,A116)</f>
        <v>1</v>
      </c>
    </row>
    <row r="117" ht="15.75" customHeight="1">
      <c r="A117" s="211" t="s">
        <v>8378</v>
      </c>
      <c r="B117" s="211" t="s">
        <v>8379</v>
      </c>
      <c r="C117" s="212" t="b">
        <v>1</v>
      </c>
      <c r="D117" s="211" t="s">
        <v>1385</v>
      </c>
      <c r="E117" s="213">
        <v>0.0</v>
      </c>
      <c r="F117" s="213">
        <v>0.0</v>
      </c>
      <c r="G117" s="213">
        <v>0.0</v>
      </c>
      <c r="H117" s="213">
        <v>16.0</v>
      </c>
      <c r="I117" s="213">
        <v>16.0</v>
      </c>
      <c r="J117" s="214">
        <v>0.0</v>
      </c>
      <c r="K117" s="211" t="s">
        <v>8380</v>
      </c>
      <c r="L117" s="211">
        <v>5.447318181E9</v>
      </c>
      <c r="M117" s="211" t="s">
        <v>1350</v>
      </c>
      <c r="N117" s="211" t="s">
        <v>8079</v>
      </c>
      <c r="O117" s="211" t="s">
        <v>8381</v>
      </c>
      <c r="P117" s="211" t="s">
        <v>2137</v>
      </c>
      <c r="Q117" s="230">
        <f>COUNTIF('Hedef Liste Düzce'!A:A,A117)</f>
        <v>1</v>
      </c>
    </row>
    <row r="118" ht="15.75" customHeight="1">
      <c r="A118" s="211" t="s">
        <v>8383</v>
      </c>
      <c r="B118" s="211" t="s">
        <v>8384</v>
      </c>
      <c r="C118" s="212" t="b">
        <v>1</v>
      </c>
      <c r="D118" s="211" t="s">
        <v>1348</v>
      </c>
      <c r="E118" s="213">
        <v>18.0</v>
      </c>
      <c r="F118" s="213">
        <v>0.0</v>
      </c>
      <c r="G118" s="213">
        <v>0.0</v>
      </c>
      <c r="H118" s="213">
        <v>34.0</v>
      </c>
      <c r="I118" s="213">
        <v>34.0</v>
      </c>
      <c r="J118" s="214">
        <v>0.0</v>
      </c>
      <c r="K118" s="211" t="s">
        <v>8385</v>
      </c>
      <c r="L118" s="211">
        <v>5.357910582E9</v>
      </c>
      <c r="M118" s="211" t="s">
        <v>1350</v>
      </c>
      <c r="N118" s="211" t="s">
        <v>8079</v>
      </c>
      <c r="O118" s="211" t="s">
        <v>8386</v>
      </c>
      <c r="P118" s="211" t="s">
        <v>2137</v>
      </c>
      <c r="Q118" s="230">
        <f>COUNTIF('Hedef Liste Düzce'!A:A,A118)</f>
        <v>1</v>
      </c>
    </row>
    <row r="119" ht="15.75" customHeight="1">
      <c r="A119" s="211" t="s">
        <v>7879</v>
      </c>
      <c r="B119" s="211" t="s">
        <v>7880</v>
      </c>
      <c r="C119" s="212" t="b">
        <v>1</v>
      </c>
      <c r="D119" s="211" t="s">
        <v>1370</v>
      </c>
      <c r="E119" s="213">
        <v>1045.0</v>
      </c>
      <c r="F119" s="213">
        <v>33.0</v>
      </c>
      <c r="G119" s="213">
        <v>10.0</v>
      </c>
      <c r="H119" s="213">
        <v>5.0</v>
      </c>
      <c r="I119" s="213">
        <v>15.0</v>
      </c>
      <c r="J119" s="214">
        <v>0.67</v>
      </c>
      <c r="K119" s="211" t="s">
        <v>8387</v>
      </c>
      <c r="L119" s="211">
        <v>3.805241454E9</v>
      </c>
      <c r="M119" s="211" t="s">
        <v>1350</v>
      </c>
      <c r="N119" s="211" t="s">
        <v>8154</v>
      </c>
      <c r="O119" s="211" t="s">
        <v>8388</v>
      </c>
      <c r="P119" s="211" t="s">
        <v>2137</v>
      </c>
      <c r="Q119" s="230">
        <f>COUNTIF('Hedef Liste Düzce'!A:A,A119)</f>
        <v>1</v>
      </c>
    </row>
    <row r="120" ht="15.75" customHeight="1">
      <c r="A120" s="211" t="s">
        <v>8598</v>
      </c>
      <c r="B120" s="211" t="s">
        <v>8599</v>
      </c>
      <c r="C120" s="212" t="b">
        <v>0</v>
      </c>
      <c r="D120" s="211" t="s">
        <v>1832</v>
      </c>
      <c r="E120" s="213">
        <v>9.0</v>
      </c>
      <c r="F120" s="213">
        <v>0.0</v>
      </c>
      <c r="G120" s="213">
        <v>0.0</v>
      </c>
      <c r="H120" s="213">
        <v>17.0</v>
      </c>
      <c r="I120" s="213">
        <v>17.0</v>
      </c>
      <c r="J120" s="214">
        <v>0.0</v>
      </c>
      <c r="K120" s="211" t="s">
        <v>8600</v>
      </c>
      <c r="L120" s="211">
        <v>3.805143818E9</v>
      </c>
      <c r="M120" s="211" t="s">
        <v>1350</v>
      </c>
      <c r="N120" s="211" t="s">
        <v>7490</v>
      </c>
      <c r="O120" s="211" t="s">
        <v>8601</v>
      </c>
      <c r="P120" s="211" t="s">
        <v>2137</v>
      </c>
      <c r="Q120" s="230">
        <f>COUNTIF('Hedef Liste Düzce'!A:A,A120)</f>
        <v>0</v>
      </c>
    </row>
    <row r="121" ht="15.75" customHeight="1">
      <c r="A121" s="211" t="s">
        <v>8602</v>
      </c>
      <c r="B121" s="211" t="s">
        <v>8603</v>
      </c>
      <c r="C121" s="212" t="b">
        <v>0</v>
      </c>
      <c r="D121" s="211" t="s">
        <v>1507</v>
      </c>
      <c r="E121" s="213">
        <v>0.0</v>
      </c>
      <c r="F121" s="213">
        <v>0.0</v>
      </c>
      <c r="G121" s="213">
        <v>0.0</v>
      </c>
      <c r="H121" s="213">
        <v>9.0</v>
      </c>
      <c r="I121" s="213">
        <v>9.0</v>
      </c>
      <c r="J121" s="214">
        <v>0.0</v>
      </c>
      <c r="K121" s="211" t="s">
        <v>8604</v>
      </c>
      <c r="L121" s="211">
        <v>5.314307662E9</v>
      </c>
      <c r="M121" s="211" t="s">
        <v>1350</v>
      </c>
      <c r="N121" s="211" t="s">
        <v>7490</v>
      </c>
      <c r="O121" s="211" t="s">
        <v>8605</v>
      </c>
      <c r="P121" s="211" t="s">
        <v>2137</v>
      </c>
      <c r="Q121" s="230">
        <f>COUNTIF('Hedef Liste Düzce'!A:A,A121)</f>
        <v>0</v>
      </c>
    </row>
    <row r="122" ht="15.75" customHeight="1">
      <c r="A122" s="211" t="s">
        <v>8389</v>
      </c>
      <c r="B122" s="211" t="s">
        <v>8390</v>
      </c>
      <c r="C122" s="212" t="b">
        <v>1</v>
      </c>
      <c r="D122" s="211" t="s">
        <v>1348</v>
      </c>
      <c r="E122" s="213">
        <v>705.0</v>
      </c>
      <c r="F122" s="213">
        <v>47.0</v>
      </c>
      <c r="G122" s="213">
        <v>0.0</v>
      </c>
      <c r="H122" s="213">
        <v>40.0</v>
      </c>
      <c r="I122" s="213">
        <v>40.0</v>
      </c>
      <c r="J122" s="214">
        <v>0.0</v>
      </c>
      <c r="K122" s="211" t="s">
        <v>8391</v>
      </c>
      <c r="L122" s="211">
        <v>3.805128001E9</v>
      </c>
      <c r="M122" s="211" t="s">
        <v>1350</v>
      </c>
      <c r="N122" s="211" t="s">
        <v>8083</v>
      </c>
      <c r="O122" s="211" t="s">
        <v>8392</v>
      </c>
      <c r="P122" s="211" t="s">
        <v>2137</v>
      </c>
      <c r="Q122" s="230">
        <f>COUNTIF('Hedef Liste Düzce'!A:A,A122)</f>
        <v>1</v>
      </c>
    </row>
    <row r="123" ht="15.75" customHeight="1">
      <c r="A123" s="211" t="s">
        <v>7941</v>
      </c>
      <c r="B123" s="211" t="s">
        <v>7942</v>
      </c>
      <c r="C123" s="212" t="b">
        <v>1</v>
      </c>
      <c r="D123" s="211" t="s">
        <v>1378</v>
      </c>
      <c r="E123" s="213">
        <v>423.0</v>
      </c>
      <c r="F123" s="213">
        <v>20.0</v>
      </c>
      <c r="G123" s="213">
        <v>10.0</v>
      </c>
      <c r="H123" s="213">
        <v>5.0</v>
      </c>
      <c r="I123" s="213">
        <v>15.0</v>
      </c>
      <c r="J123" s="214">
        <v>0.67</v>
      </c>
      <c r="K123" s="211" t="s">
        <v>8394</v>
      </c>
      <c r="L123" s="211">
        <v>3.804113651E9</v>
      </c>
      <c r="M123" s="211" t="s">
        <v>1350</v>
      </c>
      <c r="N123" s="211" t="s">
        <v>3764</v>
      </c>
      <c r="O123" s="211" t="s">
        <v>7945</v>
      </c>
      <c r="P123" s="211" t="s">
        <v>2137</v>
      </c>
      <c r="Q123" s="230">
        <f>COUNTIF('Hedef Liste Düzce'!A:A,A123)</f>
        <v>1</v>
      </c>
    </row>
    <row r="124" ht="15.75" customHeight="1">
      <c r="A124" s="211" t="s">
        <v>8606</v>
      </c>
      <c r="B124" s="211" t="s">
        <v>8607</v>
      </c>
      <c r="C124" s="212" t="b">
        <v>1</v>
      </c>
      <c r="D124" s="211" t="s">
        <v>1370</v>
      </c>
      <c r="E124" s="213">
        <v>1983.0</v>
      </c>
      <c r="F124" s="213">
        <v>221.0</v>
      </c>
      <c r="G124" s="213">
        <v>0.0</v>
      </c>
      <c r="H124" s="213">
        <v>10.0</v>
      </c>
      <c r="I124" s="213">
        <v>10.0</v>
      </c>
      <c r="J124" s="214">
        <v>0.0</v>
      </c>
      <c r="K124" s="211" t="s">
        <v>8608</v>
      </c>
      <c r="L124" s="211">
        <v>3.80525053E9</v>
      </c>
      <c r="M124" s="211" t="s">
        <v>1350</v>
      </c>
      <c r="N124" s="211" t="s">
        <v>8086</v>
      </c>
      <c r="O124" s="211" t="s">
        <v>8609</v>
      </c>
      <c r="P124" s="211" t="s">
        <v>2165</v>
      </c>
      <c r="Q124" s="230">
        <f>COUNTIF('Hedef Liste Düzce'!A:A,A124)</f>
        <v>0</v>
      </c>
    </row>
    <row r="125" ht="15.75" customHeight="1">
      <c r="A125" s="211" t="s">
        <v>8610</v>
      </c>
      <c r="B125" s="211" t="s">
        <v>8611</v>
      </c>
      <c r="C125" s="212" t="b">
        <v>1</v>
      </c>
      <c r="D125" s="211" t="s">
        <v>1364</v>
      </c>
      <c r="E125" s="213">
        <v>0.0</v>
      </c>
      <c r="F125" s="213">
        <v>0.0</v>
      </c>
      <c r="G125" s="213">
        <v>48.0</v>
      </c>
      <c r="H125" s="213">
        <v>14.0</v>
      </c>
      <c r="I125" s="213">
        <v>62.0</v>
      </c>
      <c r="J125" s="214">
        <v>0.77</v>
      </c>
      <c r="K125" s="211" t="s">
        <v>8612</v>
      </c>
      <c r="L125" s="211">
        <v>5.342002181E9</v>
      </c>
      <c r="M125" s="211" t="s">
        <v>1350</v>
      </c>
      <c r="N125" s="211" t="s">
        <v>8114</v>
      </c>
      <c r="O125" s="211" t="s">
        <v>8613</v>
      </c>
      <c r="P125" s="211" t="s">
        <v>2165</v>
      </c>
      <c r="Q125" s="230">
        <f>COUNTIF('Hedef Liste Düzce'!A:A,A125)</f>
        <v>0</v>
      </c>
    </row>
    <row r="126" ht="15.75" customHeight="1">
      <c r="A126" s="211" t="s">
        <v>8614</v>
      </c>
      <c r="B126" s="211" t="s">
        <v>8615</v>
      </c>
      <c r="C126" s="212" t="b">
        <v>0</v>
      </c>
      <c r="D126" s="211" t="s">
        <v>1364</v>
      </c>
      <c r="E126" s="213">
        <v>16.0</v>
      </c>
      <c r="F126" s="213">
        <v>0.0</v>
      </c>
      <c r="G126" s="213">
        <v>26.0</v>
      </c>
      <c r="H126" s="213">
        <v>16.0</v>
      </c>
      <c r="I126" s="213">
        <v>42.0</v>
      </c>
      <c r="J126" s="214">
        <v>0.62</v>
      </c>
      <c r="K126" s="211" t="s">
        <v>8616</v>
      </c>
      <c r="L126" s="211">
        <v>5.075999781E9</v>
      </c>
      <c r="M126" s="211" t="s">
        <v>8151</v>
      </c>
      <c r="N126" s="211" t="s">
        <v>8562</v>
      </c>
      <c r="O126" s="211" t="s">
        <v>8617</v>
      </c>
      <c r="P126" s="211" t="s">
        <v>2165</v>
      </c>
      <c r="Q126" s="230">
        <f>COUNTIF('Hedef Liste Düzce'!A:A,A126)</f>
        <v>0</v>
      </c>
    </row>
    <row r="127" ht="15.75" customHeight="1">
      <c r="A127" s="211" t="s">
        <v>8618</v>
      </c>
      <c r="B127" s="211" t="s">
        <v>8619</v>
      </c>
      <c r="C127" s="212" t="b">
        <v>1</v>
      </c>
      <c r="D127" s="211" t="s">
        <v>1364</v>
      </c>
      <c r="E127" s="213">
        <v>515.0</v>
      </c>
      <c r="F127" s="213">
        <v>52.0</v>
      </c>
      <c r="G127" s="213">
        <v>56.0</v>
      </c>
      <c r="H127" s="213">
        <v>12.0</v>
      </c>
      <c r="I127" s="213">
        <v>68.0</v>
      </c>
      <c r="J127" s="214">
        <v>0.82</v>
      </c>
      <c r="K127" s="211" t="s">
        <v>8620</v>
      </c>
      <c r="L127" s="211">
        <v>5.415222581E9</v>
      </c>
      <c r="M127" s="211" t="s">
        <v>1350</v>
      </c>
      <c r="N127" s="211" t="s">
        <v>8083</v>
      </c>
      <c r="O127" s="211" t="s">
        <v>8621</v>
      </c>
      <c r="P127" s="211" t="s">
        <v>2165</v>
      </c>
      <c r="Q127" s="230">
        <f>COUNTIF('Hedef Liste Düzce'!A:A,A127)</f>
        <v>0</v>
      </c>
    </row>
    <row r="128" ht="15.75" customHeight="1">
      <c r="A128" s="211" t="s">
        <v>8622</v>
      </c>
      <c r="B128" s="211" t="s">
        <v>8623</v>
      </c>
      <c r="C128" s="212" t="b">
        <v>1</v>
      </c>
      <c r="D128" s="211" t="s">
        <v>1364</v>
      </c>
      <c r="E128" s="213">
        <v>765.0</v>
      </c>
      <c r="F128" s="213">
        <v>16.0</v>
      </c>
      <c r="G128" s="213">
        <v>57.0</v>
      </c>
      <c r="H128" s="213">
        <v>14.0</v>
      </c>
      <c r="I128" s="213">
        <v>71.0</v>
      </c>
      <c r="J128" s="214">
        <v>0.8</v>
      </c>
      <c r="K128" s="211" t="s">
        <v>8624</v>
      </c>
      <c r="L128" s="211">
        <v>5.527307881E9</v>
      </c>
      <c r="M128" s="211" t="s">
        <v>1350</v>
      </c>
      <c r="N128" s="211" t="s">
        <v>8066</v>
      </c>
      <c r="O128" s="211" t="s">
        <v>8625</v>
      </c>
      <c r="P128" s="211" t="s">
        <v>2165</v>
      </c>
      <c r="Q128" s="230">
        <f>COUNTIF('Hedef Liste Düzce'!A:A,A128)</f>
        <v>0</v>
      </c>
    </row>
    <row r="129" ht="15.75" customHeight="1">
      <c r="A129" s="211" t="s">
        <v>8396</v>
      </c>
      <c r="B129" s="211" t="s">
        <v>8397</v>
      </c>
      <c r="C129" s="212" t="b">
        <v>1</v>
      </c>
      <c r="D129" s="211" t="s">
        <v>1385</v>
      </c>
      <c r="E129" s="213">
        <v>177.0</v>
      </c>
      <c r="F129" s="213">
        <v>9.0</v>
      </c>
      <c r="G129" s="213">
        <v>0.0</v>
      </c>
      <c r="H129" s="213">
        <v>14.0</v>
      </c>
      <c r="I129" s="213">
        <v>14.0</v>
      </c>
      <c r="J129" s="214">
        <v>0.0</v>
      </c>
      <c r="K129" s="211" t="s">
        <v>8398</v>
      </c>
      <c r="L129" s="211">
        <v>5.382218926E9</v>
      </c>
      <c r="M129" s="211" t="s">
        <v>1350</v>
      </c>
      <c r="N129" s="211" t="s">
        <v>7490</v>
      </c>
      <c r="O129" s="211" t="s">
        <v>8399</v>
      </c>
      <c r="P129" s="211" t="s">
        <v>2137</v>
      </c>
      <c r="Q129" s="230">
        <f>COUNTIF('Hedef Liste Düzce'!A:A,A129)</f>
        <v>1</v>
      </c>
    </row>
    <row r="130" ht="15.75" customHeight="1">
      <c r="A130" s="211" t="s">
        <v>7854</v>
      </c>
      <c r="B130" s="211" t="s">
        <v>7855</v>
      </c>
      <c r="C130" s="212" t="b">
        <v>1</v>
      </c>
      <c r="D130" s="211" t="s">
        <v>1385</v>
      </c>
      <c r="E130" s="213">
        <v>185.0</v>
      </c>
      <c r="F130" s="213">
        <v>0.0</v>
      </c>
      <c r="G130" s="213">
        <v>8.0</v>
      </c>
      <c r="H130" s="213">
        <v>10.0</v>
      </c>
      <c r="I130" s="213">
        <v>18.0</v>
      </c>
      <c r="J130" s="214">
        <v>0.44</v>
      </c>
      <c r="K130" s="211" t="s">
        <v>8401</v>
      </c>
      <c r="L130" s="211">
        <v>5.448003636E9</v>
      </c>
      <c r="M130" s="211" t="s">
        <v>1350</v>
      </c>
      <c r="N130" s="211" t="s">
        <v>8086</v>
      </c>
      <c r="O130" s="211" t="s">
        <v>7857</v>
      </c>
      <c r="P130" s="211" t="s">
        <v>2137</v>
      </c>
      <c r="Q130" s="230">
        <f>COUNTIF('Hedef Liste Düzce'!A:A,A130)</f>
        <v>1</v>
      </c>
    </row>
    <row r="131" ht="15.75" customHeight="1">
      <c r="A131" s="211" t="s">
        <v>8402</v>
      </c>
      <c r="B131" s="211" t="s">
        <v>8403</v>
      </c>
      <c r="C131" s="212" t="b">
        <v>1</v>
      </c>
      <c r="D131" s="211" t="s">
        <v>1577</v>
      </c>
      <c r="E131" s="213">
        <v>856.0</v>
      </c>
      <c r="F131" s="213">
        <v>13.0</v>
      </c>
      <c r="G131" s="213">
        <v>0.0</v>
      </c>
      <c r="H131" s="213">
        <v>25.0</v>
      </c>
      <c r="I131" s="213">
        <v>25.0</v>
      </c>
      <c r="J131" s="214">
        <v>0.0</v>
      </c>
      <c r="K131" s="211" t="s">
        <v>8404</v>
      </c>
      <c r="L131" s="211">
        <v>5.382614554E9</v>
      </c>
      <c r="M131" s="211" t="s">
        <v>1350</v>
      </c>
      <c r="N131" s="211" t="s">
        <v>8079</v>
      </c>
      <c r="O131" s="211" t="s">
        <v>8405</v>
      </c>
      <c r="P131" s="211" t="s">
        <v>2137</v>
      </c>
      <c r="Q131" s="230">
        <f>COUNTIF('Hedef Liste Düzce'!A:A,A131)</f>
        <v>1</v>
      </c>
    </row>
    <row r="132" ht="15.75" customHeight="1">
      <c r="A132" s="211" t="s">
        <v>8407</v>
      </c>
      <c r="B132" s="211" t="s">
        <v>8408</v>
      </c>
      <c r="C132" s="212" t="b">
        <v>1</v>
      </c>
      <c r="D132" s="211" t="s">
        <v>1385</v>
      </c>
      <c r="E132" s="213">
        <v>117.0</v>
      </c>
      <c r="F132" s="213">
        <v>0.0</v>
      </c>
      <c r="G132" s="213">
        <v>0.0</v>
      </c>
      <c r="H132" s="213">
        <v>39.0</v>
      </c>
      <c r="I132" s="213">
        <v>39.0</v>
      </c>
      <c r="J132" s="214">
        <v>0.0</v>
      </c>
      <c r="K132" s="211" t="s">
        <v>8409</v>
      </c>
      <c r="L132" s="211">
        <v>5.077381538E9</v>
      </c>
      <c r="M132" s="211" t="s">
        <v>1350</v>
      </c>
      <c r="N132" s="211" t="s">
        <v>8131</v>
      </c>
      <c r="O132" s="211" t="s">
        <v>8410</v>
      </c>
      <c r="P132" s="211" t="s">
        <v>2137</v>
      </c>
      <c r="Q132" s="230">
        <f>COUNTIF('Hedef Liste Düzce'!A:A,A132)</f>
        <v>1</v>
      </c>
    </row>
    <row r="133" ht="15.75" customHeight="1">
      <c r="A133" s="211" t="s">
        <v>8028</v>
      </c>
      <c r="B133" s="211" t="s">
        <v>8029</v>
      </c>
      <c r="C133" s="212" t="b">
        <v>1</v>
      </c>
      <c r="D133" s="211" t="s">
        <v>1385</v>
      </c>
      <c r="E133" s="213">
        <v>1111.0</v>
      </c>
      <c r="F133" s="213">
        <v>5.0</v>
      </c>
      <c r="G133" s="213">
        <v>7.0</v>
      </c>
      <c r="H133" s="213">
        <v>14.0</v>
      </c>
      <c r="I133" s="213">
        <v>21.0</v>
      </c>
      <c r="J133" s="214">
        <v>0.33</v>
      </c>
      <c r="K133" s="211" t="s">
        <v>8412</v>
      </c>
      <c r="L133" s="211">
        <v>5.373548111E9</v>
      </c>
      <c r="M133" s="211" t="s">
        <v>1350</v>
      </c>
      <c r="N133" s="211" t="s">
        <v>8131</v>
      </c>
      <c r="O133" s="211" t="s">
        <v>8031</v>
      </c>
      <c r="P133" s="211" t="s">
        <v>2137</v>
      </c>
      <c r="Q133" s="230">
        <f>COUNTIF('Hedef Liste Düzce'!A:A,A133)</f>
        <v>1</v>
      </c>
    </row>
    <row r="134" ht="15.75" customHeight="1">
      <c r="A134" s="211" t="s">
        <v>8626</v>
      </c>
      <c r="B134" s="211" t="s">
        <v>8627</v>
      </c>
      <c r="C134" s="212" t="b">
        <v>1</v>
      </c>
      <c r="D134" s="211" t="s">
        <v>1385</v>
      </c>
      <c r="E134" s="213">
        <v>1131.0</v>
      </c>
      <c r="F134" s="213">
        <v>335.0</v>
      </c>
      <c r="G134" s="213">
        <v>41.0</v>
      </c>
      <c r="H134" s="213">
        <v>0.0</v>
      </c>
      <c r="I134" s="213">
        <v>41.0</v>
      </c>
      <c r="J134" s="214">
        <v>1.0</v>
      </c>
      <c r="K134" s="211" t="s">
        <v>3037</v>
      </c>
      <c r="L134" s="211">
        <v>3.805021303E9</v>
      </c>
      <c r="M134" s="211" t="s">
        <v>1350</v>
      </c>
      <c r="N134" s="211" t="s">
        <v>7490</v>
      </c>
      <c r="O134" s="211" t="s">
        <v>8628</v>
      </c>
      <c r="P134" s="211" t="s">
        <v>2165</v>
      </c>
      <c r="Q134" s="230">
        <f>COUNTIF('Hedef Liste Düzce'!A:A,A134)</f>
        <v>0</v>
      </c>
    </row>
    <row r="135" ht="15.75" customHeight="1">
      <c r="A135" s="211" t="s">
        <v>8414</v>
      </c>
      <c r="B135" s="211" t="s">
        <v>8415</v>
      </c>
      <c r="C135" s="212" t="b">
        <v>1</v>
      </c>
      <c r="D135" s="211" t="s">
        <v>1577</v>
      </c>
      <c r="E135" s="213">
        <v>38.0</v>
      </c>
      <c r="F135" s="213">
        <v>38.0</v>
      </c>
      <c r="G135" s="213">
        <v>0.0</v>
      </c>
      <c r="H135" s="213">
        <v>55.0</v>
      </c>
      <c r="I135" s="213">
        <v>55.0</v>
      </c>
      <c r="J135" s="214">
        <v>0.0</v>
      </c>
      <c r="K135" s="211" t="s">
        <v>8416</v>
      </c>
      <c r="L135" s="211">
        <v>5.067698905E9</v>
      </c>
      <c r="M135" s="211" t="s">
        <v>1350</v>
      </c>
      <c r="N135" s="211" t="s">
        <v>1718</v>
      </c>
      <c r="O135" s="211" t="s">
        <v>8417</v>
      </c>
      <c r="P135" s="211" t="s">
        <v>2137</v>
      </c>
      <c r="Q135" s="230">
        <f>COUNTIF('Hedef Liste Düzce'!A:A,A135)</f>
        <v>1</v>
      </c>
    </row>
    <row r="136" ht="15.75" customHeight="1">
      <c r="A136" s="211" t="s">
        <v>8418</v>
      </c>
      <c r="B136" s="211" t="s">
        <v>8419</v>
      </c>
      <c r="C136" s="212" t="b">
        <v>1</v>
      </c>
      <c r="D136" s="211" t="s">
        <v>1577</v>
      </c>
      <c r="E136" s="213">
        <v>515.0</v>
      </c>
      <c r="F136" s="213">
        <v>32.0</v>
      </c>
      <c r="G136" s="213">
        <v>0.0</v>
      </c>
      <c r="H136" s="213">
        <v>145.0</v>
      </c>
      <c r="I136" s="213">
        <v>145.0</v>
      </c>
      <c r="J136" s="214">
        <v>0.0</v>
      </c>
      <c r="K136" s="211" t="s">
        <v>8420</v>
      </c>
      <c r="L136" s="211">
        <v>5.433001766E9</v>
      </c>
      <c r="M136" s="211" t="s">
        <v>1350</v>
      </c>
      <c r="N136" s="211" t="s">
        <v>3764</v>
      </c>
      <c r="O136" s="211" t="s">
        <v>8421</v>
      </c>
      <c r="P136" s="211" t="s">
        <v>2137</v>
      </c>
      <c r="Q136" s="230">
        <f>COUNTIF('Hedef Liste Düzce'!A:A,A136)</f>
        <v>1</v>
      </c>
    </row>
    <row r="137" ht="15.75" customHeight="1">
      <c r="A137" s="211" t="s">
        <v>7816</v>
      </c>
      <c r="B137" s="211" t="s">
        <v>7817</v>
      </c>
      <c r="C137" s="212" t="b">
        <v>1</v>
      </c>
      <c r="D137" s="211" t="s">
        <v>1577</v>
      </c>
      <c r="E137" s="213">
        <v>5504.0</v>
      </c>
      <c r="F137" s="213">
        <v>193.0</v>
      </c>
      <c r="G137" s="213">
        <v>10.0</v>
      </c>
      <c r="H137" s="213">
        <v>57.0</v>
      </c>
      <c r="I137" s="213">
        <v>67.0</v>
      </c>
      <c r="J137" s="214">
        <v>0.15</v>
      </c>
      <c r="K137" s="211" t="s">
        <v>8422</v>
      </c>
      <c r="L137" s="211">
        <v>3.80512202E9</v>
      </c>
      <c r="M137" s="211" t="s">
        <v>1350</v>
      </c>
      <c r="N137" s="211" t="s">
        <v>7490</v>
      </c>
      <c r="O137" s="211" t="s">
        <v>7819</v>
      </c>
      <c r="P137" s="211" t="s">
        <v>2137</v>
      </c>
      <c r="Q137" s="230">
        <f>COUNTIF('Hedef Liste Düzce'!A:A,A137)</f>
        <v>1</v>
      </c>
    </row>
    <row r="138" ht="15.75" customHeight="1">
      <c r="A138" s="211" t="s">
        <v>7868</v>
      </c>
      <c r="B138" s="211" t="s">
        <v>7869</v>
      </c>
      <c r="C138" s="212" t="b">
        <v>1</v>
      </c>
      <c r="D138" s="211" t="s">
        <v>1507</v>
      </c>
      <c r="E138" s="213">
        <v>108.0</v>
      </c>
      <c r="F138" s="213">
        <v>0.0</v>
      </c>
      <c r="G138" s="213">
        <v>4.0</v>
      </c>
      <c r="H138" s="213">
        <v>6.0</v>
      </c>
      <c r="I138" s="213">
        <v>10.0</v>
      </c>
      <c r="J138" s="214">
        <v>0.4</v>
      </c>
      <c r="K138" s="211" t="s">
        <v>8423</v>
      </c>
      <c r="L138" s="211">
        <v>5.546188196E9</v>
      </c>
      <c r="M138" s="211" t="s">
        <v>1350</v>
      </c>
      <c r="N138" s="211" t="s">
        <v>5546</v>
      </c>
      <c r="O138" s="211" t="s">
        <v>7872</v>
      </c>
      <c r="P138" s="211" t="s">
        <v>2137</v>
      </c>
      <c r="Q138" s="230">
        <f>COUNTIF('Hedef Liste Düzce'!A:A,A138)</f>
        <v>1</v>
      </c>
    </row>
    <row r="139" ht="15.75" customHeight="1">
      <c r="A139" s="211" t="s">
        <v>8424</v>
      </c>
      <c r="B139" s="211" t="s">
        <v>8425</v>
      </c>
      <c r="C139" s="212" t="b">
        <v>1</v>
      </c>
      <c r="D139" s="211" t="s">
        <v>1577</v>
      </c>
      <c r="E139" s="213">
        <v>842.0</v>
      </c>
      <c r="F139" s="213">
        <v>58.0</v>
      </c>
      <c r="G139" s="213">
        <v>0.0</v>
      </c>
      <c r="H139" s="213">
        <v>98.0</v>
      </c>
      <c r="I139" s="213">
        <v>98.0</v>
      </c>
      <c r="J139" s="214">
        <v>0.0</v>
      </c>
      <c r="K139" s="211" t="s">
        <v>8167</v>
      </c>
      <c r="L139" s="211">
        <v>3.805120444E9</v>
      </c>
      <c r="M139" s="211" t="s">
        <v>1350</v>
      </c>
      <c r="N139" s="211" t="s">
        <v>7490</v>
      </c>
      <c r="O139" s="211" t="s">
        <v>8629</v>
      </c>
      <c r="P139" s="211" t="s">
        <v>2137</v>
      </c>
      <c r="Q139" s="230">
        <f>COUNTIF('Hedef Liste Düzce'!A:A,A139)</f>
        <v>1</v>
      </c>
    </row>
    <row r="140" ht="15.75" customHeight="1">
      <c r="A140" s="211" t="s">
        <v>8428</v>
      </c>
      <c r="B140" s="211" t="s">
        <v>8429</v>
      </c>
      <c r="C140" s="212" t="b">
        <v>1</v>
      </c>
      <c r="D140" s="211" t="s">
        <v>1577</v>
      </c>
      <c r="E140" s="213">
        <v>4773.0</v>
      </c>
      <c r="F140" s="213">
        <v>289.0</v>
      </c>
      <c r="G140" s="213">
        <v>0.0</v>
      </c>
      <c r="H140" s="213">
        <v>87.0</v>
      </c>
      <c r="I140" s="213">
        <v>87.0</v>
      </c>
      <c r="J140" s="214">
        <v>0.0</v>
      </c>
      <c r="K140" s="211" t="s">
        <v>8167</v>
      </c>
      <c r="L140" s="211">
        <v>3.805412626E9</v>
      </c>
      <c r="M140" s="211" t="s">
        <v>1350</v>
      </c>
      <c r="N140" s="211" t="s">
        <v>8092</v>
      </c>
      <c r="O140" s="211" t="s">
        <v>8430</v>
      </c>
      <c r="P140" s="211" t="s">
        <v>2137</v>
      </c>
      <c r="Q140" s="230">
        <f>COUNTIF('Hedef Liste Düzce'!A:A,A140)</f>
        <v>1</v>
      </c>
    </row>
    <row r="141" ht="15.75" customHeight="1">
      <c r="A141" s="211" t="s">
        <v>7828</v>
      </c>
      <c r="B141" s="211" t="s">
        <v>7829</v>
      </c>
      <c r="C141" s="212" t="b">
        <v>1</v>
      </c>
      <c r="D141" s="211" t="s">
        <v>1378</v>
      </c>
      <c r="E141" s="213">
        <v>9.0</v>
      </c>
      <c r="F141" s="213">
        <v>0.0</v>
      </c>
      <c r="G141" s="213">
        <v>23.0</v>
      </c>
      <c r="H141" s="213">
        <v>43.0</v>
      </c>
      <c r="I141" s="213">
        <v>66.0</v>
      </c>
      <c r="J141" s="214">
        <v>0.35</v>
      </c>
      <c r="K141" s="211" t="s">
        <v>8431</v>
      </c>
      <c r="L141" s="211">
        <v>3.805233334E9</v>
      </c>
      <c r="M141" s="211" t="s">
        <v>1350</v>
      </c>
      <c r="N141" s="211" t="s">
        <v>8086</v>
      </c>
      <c r="O141" s="211" t="s">
        <v>7832</v>
      </c>
      <c r="P141" s="211" t="s">
        <v>2137</v>
      </c>
      <c r="Q141" s="230">
        <f>COUNTIF('Hedef Liste Düzce'!A:A,A141)</f>
        <v>1</v>
      </c>
    </row>
    <row r="142" ht="15.75" customHeight="1">
      <c r="A142" s="211" t="s">
        <v>8432</v>
      </c>
      <c r="B142" s="211" t="s">
        <v>8433</v>
      </c>
      <c r="C142" s="212" t="b">
        <v>1</v>
      </c>
      <c r="D142" s="211" t="s">
        <v>1378</v>
      </c>
      <c r="E142" s="213">
        <v>507.0</v>
      </c>
      <c r="F142" s="213">
        <v>0.0</v>
      </c>
      <c r="G142" s="213">
        <v>0.0</v>
      </c>
      <c r="H142" s="213">
        <v>20.0</v>
      </c>
      <c r="I142" s="213">
        <v>20.0</v>
      </c>
      <c r="J142" s="214">
        <v>0.0</v>
      </c>
      <c r="K142" s="211" t="s">
        <v>8434</v>
      </c>
      <c r="L142" s="211">
        <v>5.359114072E9</v>
      </c>
      <c r="M142" s="211" t="s">
        <v>1350</v>
      </c>
      <c r="N142" s="211" t="s">
        <v>8086</v>
      </c>
      <c r="O142" s="211" t="s">
        <v>8435</v>
      </c>
      <c r="P142" s="211" t="s">
        <v>2137</v>
      </c>
      <c r="Q142" s="230">
        <f>COUNTIF('Hedef Liste Düzce'!A:A,A142)</f>
        <v>1</v>
      </c>
    </row>
    <row r="143" ht="15.75" customHeight="1">
      <c r="A143" s="211" t="s">
        <v>8447</v>
      </c>
      <c r="B143" s="211" t="s">
        <v>8448</v>
      </c>
      <c r="C143" s="212" t="b">
        <v>1</v>
      </c>
      <c r="D143" s="211" t="s">
        <v>1348</v>
      </c>
      <c r="E143" s="213">
        <v>130.0</v>
      </c>
      <c r="F143" s="213">
        <v>18.0</v>
      </c>
      <c r="G143" s="213">
        <v>0.0</v>
      </c>
      <c r="H143" s="213">
        <v>50.0</v>
      </c>
      <c r="I143" s="213">
        <v>50.0</v>
      </c>
      <c r="J143" s="214">
        <v>0.0</v>
      </c>
      <c r="K143" s="211" t="s">
        <v>8449</v>
      </c>
      <c r="L143" s="211">
        <v>5.528008181E9</v>
      </c>
      <c r="M143" s="211" t="s">
        <v>1350</v>
      </c>
      <c r="N143" s="211" t="s">
        <v>8450</v>
      </c>
      <c r="O143" s="211" t="s">
        <v>8451</v>
      </c>
      <c r="P143" s="211" t="s">
        <v>2137</v>
      </c>
      <c r="Q143" s="230">
        <f>COUNTIF('Hedef Liste Düzce'!A:A,A143)</f>
        <v>1</v>
      </c>
    </row>
    <row r="144" ht="15.75" customHeight="1">
      <c r="A144" s="211" t="s">
        <v>8453</v>
      </c>
      <c r="B144" s="211" t="s">
        <v>8454</v>
      </c>
      <c r="C144" s="212" t="b">
        <v>1</v>
      </c>
      <c r="D144" s="211" t="s">
        <v>1789</v>
      </c>
      <c r="E144" s="213">
        <v>2.0</v>
      </c>
      <c r="F144" s="213">
        <v>2.0</v>
      </c>
      <c r="G144" s="213">
        <v>0.0</v>
      </c>
      <c r="H144" s="213">
        <v>20.0</v>
      </c>
      <c r="I144" s="213">
        <v>20.0</v>
      </c>
      <c r="J144" s="214">
        <v>0.0</v>
      </c>
      <c r="K144" s="211" t="s">
        <v>8455</v>
      </c>
      <c r="L144" s="211">
        <v>5.307321437E9</v>
      </c>
      <c r="M144" s="211" t="s">
        <v>1350</v>
      </c>
      <c r="N144" s="211" t="s">
        <v>5546</v>
      </c>
      <c r="O144" s="211" t="s">
        <v>8456</v>
      </c>
      <c r="P144" s="211" t="s">
        <v>2137</v>
      </c>
      <c r="Q144" s="230">
        <f>COUNTIF('Hedef Liste Düzce'!A:A,A144)</f>
        <v>1</v>
      </c>
    </row>
    <row r="145" ht="15.75" customHeight="1">
      <c r="A145" s="211" t="s">
        <v>8457</v>
      </c>
      <c r="B145" s="211" t="s">
        <v>8458</v>
      </c>
      <c r="C145" s="212" t="b">
        <v>1</v>
      </c>
      <c r="D145" s="211" t="s">
        <v>1507</v>
      </c>
      <c r="E145" s="213">
        <v>195.0</v>
      </c>
      <c r="F145" s="213">
        <v>46.0</v>
      </c>
      <c r="G145" s="213">
        <v>0.0</v>
      </c>
      <c r="H145" s="213">
        <v>48.0</v>
      </c>
      <c r="I145" s="213">
        <v>48.0</v>
      </c>
      <c r="J145" s="214">
        <v>0.0</v>
      </c>
      <c r="K145" s="211" t="s">
        <v>8459</v>
      </c>
      <c r="L145" s="211">
        <v>5.34324766E9</v>
      </c>
      <c r="M145" s="211" t="s">
        <v>1350</v>
      </c>
      <c r="N145" s="211" t="s">
        <v>2520</v>
      </c>
      <c r="O145" s="211" t="s">
        <v>8460</v>
      </c>
      <c r="P145" s="211" t="s">
        <v>2137</v>
      </c>
      <c r="Q145" s="230">
        <f>COUNTIF('Hedef Liste Düzce'!A:A,A145)</f>
        <v>1</v>
      </c>
    </row>
    <row r="146" ht="15.75" customHeight="1">
      <c r="A146" s="211" t="s">
        <v>7889</v>
      </c>
      <c r="B146" s="211" t="s">
        <v>7890</v>
      </c>
      <c r="C146" s="212" t="b">
        <v>1</v>
      </c>
      <c r="D146" s="211" t="s">
        <v>1370</v>
      </c>
      <c r="E146" s="213">
        <v>607.0</v>
      </c>
      <c r="F146" s="213">
        <v>38.0</v>
      </c>
      <c r="G146" s="213">
        <v>4.0</v>
      </c>
      <c r="H146" s="213">
        <v>7.0</v>
      </c>
      <c r="I146" s="213">
        <v>11.0</v>
      </c>
      <c r="J146" s="214">
        <v>0.36</v>
      </c>
      <c r="K146" s="211" t="s">
        <v>8437</v>
      </c>
      <c r="L146" s="211">
        <v>3.80524401E9</v>
      </c>
      <c r="M146" s="211" t="s">
        <v>1350</v>
      </c>
      <c r="N146" s="211" t="s">
        <v>8131</v>
      </c>
      <c r="O146" s="211" t="s">
        <v>7892</v>
      </c>
      <c r="P146" s="211" t="s">
        <v>2137</v>
      </c>
      <c r="Q146" s="230">
        <f>COUNTIF('Hedef Liste Düzce'!A:A,A146)</f>
        <v>1</v>
      </c>
    </row>
    <row r="147" ht="15.75" customHeight="1">
      <c r="A147" s="211" t="s">
        <v>8461</v>
      </c>
      <c r="B147" s="211" t="s">
        <v>8462</v>
      </c>
      <c r="C147" s="212" t="b">
        <v>1</v>
      </c>
      <c r="D147" s="211" t="s">
        <v>1827</v>
      </c>
      <c r="E147" s="213">
        <v>26.0</v>
      </c>
      <c r="F147" s="213">
        <v>0.0</v>
      </c>
      <c r="G147" s="213">
        <v>0.0</v>
      </c>
      <c r="H147" s="213">
        <v>26.0</v>
      </c>
      <c r="I147" s="213">
        <v>26.0</v>
      </c>
      <c r="J147" s="214">
        <v>0.0</v>
      </c>
      <c r="K147" s="211" t="s">
        <v>8274</v>
      </c>
      <c r="L147" s="211">
        <v>5.322575996E9</v>
      </c>
      <c r="M147" s="211" t="s">
        <v>1350</v>
      </c>
      <c r="N147" s="211" t="s">
        <v>7490</v>
      </c>
      <c r="O147" s="211" t="s">
        <v>8463</v>
      </c>
      <c r="P147" s="211" t="s">
        <v>2137</v>
      </c>
      <c r="Q147" s="230">
        <f>COUNTIF('Hedef Liste Düzce'!A:A,A147)</f>
        <v>1</v>
      </c>
    </row>
    <row r="148" ht="15.75" customHeight="1">
      <c r="A148" s="211" t="s">
        <v>8469</v>
      </c>
      <c r="B148" s="211" t="s">
        <v>8470</v>
      </c>
      <c r="C148" s="212" t="b">
        <v>1</v>
      </c>
      <c r="D148" s="211" t="s">
        <v>1832</v>
      </c>
      <c r="E148" s="213">
        <v>470.0</v>
      </c>
      <c r="F148" s="213">
        <v>7.0</v>
      </c>
      <c r="G148" s="213">
        <v>0.0</v>
      </c>
      <c r="H148" s="213">
        <v>23.0</v>
      </c>
      <c r="I148" s="213">
        <v>23.0</v>
      </c>
      <c r="J148" s="214">
        <v>0.0</v>
      </c>
      <c r="K148" s="211" t="s">
        <v>8467</v>
      </c>
      <c r="L148" s="211">
        <v>5.424860681E9</v>
      </c>
      <c r="M148" s="211" t="s">
        <v>1350</v>
      </c>
      <c r="N148" s="211" t="s">
        <v>3764</v>
      </c>
      <c r="O148" s="211" t="s">
        <v>8471</v>
      </c>
      <c r="P148" s="211" t="s">
        <v>2137</v>
      </c>
      <c r="Q148" s="230">
        <f>COUNTIF('Hedef Liste Düzce'!A:A,A148)</f>
        <v>1</v>
      </c>
    </row>
    <row r="149" ht="15.75" customHeight="1">
      <c r="A149" s="211" t="s">
        <v>8465</v>
      </c>
      <c r="B149" s="211" t="s">
        <v>8630</v>
      </c>
      <c r="C149" s="212" t="b">
        <v>1</v>
      </c>
      <c r="D149" s="211" t="s">
        <v>1356</v>
      </c>
      <c r="E149" s="213">
        <v>430.0</v>
      </c>
      <c r="F149" s="213">
        <v>25.0</v>
      </c>
      <c r="G149" s="213">
        <v>0.0</v>
      </c>
      <c r="H149" s="213">
        <v>22.0</v>
      </c>
      <c r="I149" s="213">
        <v>22.0</v>
      </c>
      <c r="J149" s="214">
        <v>0.0</v>
      </c>
      <c r="K149" s="211" t="s">
        <v>8467</v>
      </c>
      <c r="L149" s="211">
        <v>5.424860681E9</v>
      </c>
      <c r="M149" s="211" t="s">
        <v>1350</v>
      </c>
      <c r="N149" s="211" t="s">
        <v>8395</v>
      </c>
      <c r="O149" s="211" t="s">
        <v>8631</v>
      </c>
      <c r="P149" s="211" t="s">
        <v>2137</v>
      </c>
      <c r="Q149" s="230">
        <f>COUNTIF('Hedef Liste Düzce'!A:A,A149)</f>
        <v>1</v>
      </c>
    </row>
    <row r="150" ht="15.75" customHeight="1">
      <c r="A150" s="211" t="s">
        <v>8472</v>
      </c>
      <c r="B150" s="211" t="s">
        <v>8473</v>
      </c>
      <c r="C150" s="212" t="b">
        <v>1</v>
      </c>
      <c r="D150" s="211" t="s">
        <v>1443</v>
      </c>
      <c r="E150" s="213">
        <v>354.0</v>
      </c>
      <c r="F150" s="213">
        <v>19.0</v>
      </c>
      <c r="G150" s="213">
        <v>0.0</v>
      </c>
      <c r="H150" s="213">
        <v>40.0</v>
      </c>
      <c r="I150" s="213">
        <v>40.0</v>
      </c>
      <c r="J150" s="214">
        <v>0.0</v>
      </c>
      <c r="K150" s="211" t="s">
        <v>8474</v>
      </c>
      <c r="L150" s="211">
        <v>5.357833921E9</v>
      </c>
      <c r="M150" s="211" t="s">
        <v>1350</v>
      </c>
      <c r="N150" s="211" t="s">
        <v>1592</v>
      </c>
      <c r="O150" s="211" t="s">
        <v>8475</v>
      </c>
      <c r="P150" s="211" t="s">
        <v>2137</v>
      </c>
      <c r="Q150" s="230">
        <f>COUNTIF('Hedef Liste Düzce'!A:A,A150)</f>
        <v>1</v>
      </c>
    </row>
    <row r="151" ht="15.75" customHeight="1">
      <c r="A151" s="211" t="s">
        <v>8439</v>
      </c>
      <c r="B151" s="211" t="s">
        <v>8440</v>
      </c>
      <c r="C151" s="212" t="b">
        <v>1</v>
      </c>
      <c r="D151" s="211" t="s">
        <v>1378</v>
      </c>
      <c r="E151" s="213">
        <v>356.0</v>
      </c>
      <c r="F151" s="213">
        <v>0.0</v>
      </c>
      <c r="G151" s="213">
        <v>0.0</v>
      </c>
      <c r="H151" s="213">
        <v>23.0</v>
      </c>
      <c r="I151" s="213">
        <v>23.0</v>
      </c>
      <c r="J151" s="214">
        <v>0.0</v>
      </c>
      <c r="K151" s="211" t="s">
        <v>8441</v>
      </c>
      <c r="L151" s="211">
        <v>3.806626363E9</v>
      </c>
      <c r="M151" s="211" t="s">
        <v>1350</v>
      </c>
      <c r="N151" s="211" t="s">
        <v>8083</v>
      </c>
      <c r="O151" s="211" t="s">
        <v>8632</v>
      </c>
      <c r="P151" s="211" t="s">
        <v>2137</v>
      </c>
      <c r="Q151" s="230">
        <f>COUNTIF('Hedef Liste Düzce'!A:A,A151)</f>
        <v>1</v>
      </c>
    </row>
    <row r="152" ht="15.75" customHeight="1">
      <c r="A152" s="211" t="s">
        <v>7863</v>
      </c>
      <c r="B152" s="211" t="s">
        <v>7864</v>
      </c>
      <c r="C152" s="212" t="b">
        <v>1</v>
      </c>
      <c r="D152" s="211" t="s">
        <v>1789</v>
      </c>
      <c r="E152" s="213">
        <v>1114.0</v>
      </c>
      <c r="F152" s="213">
        <v>107.0</v>
      </c>
      <c r="G152" s="213">
        <v>14.0</v>
      </c>
      <c r="H152" s="213">
        <v>25.0</v>
      </c>
      <c r="I152" s="213">
        <v>39.0</v>
      </c>
      <c r="J152" s="214">
        <v>0.36</v>
      </c>
      <c r="K152" s="211" t="s">
        <v>8438</v>
      </c>
      <c r="L152" s="211">
        <v>5.350673127E9</v>
      </c>
      <c r="M152" s="211" t="s">
        <v>1350</v>
      </c>
      <c r="N152" s="211" t="s">
        <v>8131</v>
      </c>
      <c r="O152" s="211" t="s">
        <v>7867</v>
      </c>
      <c r="P152" s="211" t="s">
        <v>2137</v>
      </c>
      <c r="Q152" s="230">
        <f>COUNTIF('Hedef Liste Düzce'!A:A,A152)</f>
        <v>1</v>
      </c>
    </row>
    <row r="153" ht="15.75" customHeight="1">
      <c r="A153" s="211" t="s">
        <v>7820</v>
      </c>
      <c r="B153" s="211" t="s">
        <v>7821</v>
      </c>
      <c r="C153" s="212" t="b">
        <v>1</v>
      </c>
      <c r="D153" s="211" t="s">
        <v>1370</v>
      </c>
      <c r="E153" s="213">
        <v>8074.0</v>
      </c>
      <c r="F153" s="213">
        <v>528.0</v>
      </c>
      <c r="G153" s="213">
        <v>12.0</v>
      </c>
      <c r="H153" s="213">
        <v>6.0</v>
      </c>
      <c r="I153" s="213">
        <v>18.0</v>
      </c>
      <c r="J153" s="214">
        <v>0.67</v>
      </c>
      <c r="K153" s="211" t="s">
        <v>8633</v>
      </c>
      <c r="L153" s="211">
        <v>5.445101481E9</v>
      </c>
      <c r="M153" s="211" t="s">
        <v>1350</v>
      </c>
      <c r="N153" s="211" t="s">
        <v>8079</v>
      </c>
      <c r="O153" s="211" t="s">
        <v>7823</v>
      </c>
      <c r="P153" s="211" t="s">
        <v>2137</v>
      </c>
      <c r="Q153" s="230">
        <f>COUNTIF('Hedef Liste Düzce'!A:A,A153)</f>
        <v>1</v>
      </c>
    </row>
    <row r="154" ht="15.75" customHeight="1">
      <c r="A154" s="211" t="s">
        <v>7899</v>
      </c>
      <c r="B154" s="211" t="s">
        <v>7900</v>
      </c>
      <c r="C154" s="212" t="b">
        <v>1</v>
      </c>
      <c r="D154" s="211" t="s">
        <v>1507</v>
      </c>
      <c r="E154" s="213">
        <v>12.0</v>
      </c>
      <c r="F154" s="213">
        <v>0.0</v>
      </c>
      <c r="G154" s="213">
        <v>8.0</v>
      </c>
      <c r="H154" s="213">
        <v>10.0</v>
      </c>
      <c r="I154" s="213">
        <v>18.0</v>
      </c>
      <c r="J154" s="214">
        <v>0.44</v>
      </c>
      <c r="K154" s="211" t="s">
        <v>8446</v>
      </c>
      <c r="L154" s="211">
        <v>5.462794811E9</v>
      </c>
      <c r="M154" s="211" t="s">
        <v>1350</v>
      </c>
      <c r="N154" s="211" t="s">
        <v>8083</v>
      </c>
      <c r="O154" s="211" t="s">
        <v>7902</v>
      </c>
      <c r="P154" s="211" t="s">
        <v>2137</v>
      </c>
      <c r="Q154" s="230">
        <f>COUNTIF('Hedef Liste Düzce'!A:A,A154)</f>
        <v>1</v>
      </c>
    </row>
    <row r="155" ht="15.75" customHeight="1">
      <c r="A155" s="211" t="s">
        <v>8634</v>
      </c>
      <c r="B155" s="211" t="s">
        <v>8635</v>
      </c>
      <c r="C155" s="212" t="b">
        <v>0</v>
      </c>
      <c r="D155" s="211" t="s">
        <v>1493</v>
      </c>
      <c r="E155" s="213">
        <v>0.0</v>
      </c>
      <c r="F155" s="213">
        <v>0.0</v>
      </c>
      <c r="G155" s="213">
        <v>0.0</v>
      </c>
      <c r="H155" s="213">
        <v>41.0</v>
      </c>
      <c r="I155" s="213">
        <v>41.0</v>
      </c>
      <c r="J155" s="214">
        <v>0.0</v>
      </c>
      <c r="K155" s="211" t="s">
        <v>8636</v>
      </c>
      <c r="L155" s="211">
        <v>5.302441995E9</v>
      </c>
      <c r="M155" s="211" t="s">
        <v>1350</v>
      </c>
      <c r="N155" s="211" t="s">
        <v>8083</v>
      </c>
      <c r="O155" s="211" t="s">
        <v>8637</v>
      </c>
      <c r="P155" s="211" t="s">
        <v>2137</v>
      </c>
      <c r="Q155" s="230">
        <f>COUNTIF('Hedef Liste Düzce'!A:A,A155)</f>
        <v>0</v>
      </c>
    </row>
    <row r="156" ht="15.75" customHeight="1">
      <c r="A156" s="211" t="s">
        <v>8638</v>
      </c>
      <c r="B156" s="211" t="s">
        <v>8639</v>
      </c>
      <c r="C156" s="212" t="b">
        <v>1</v>
      </c>
      <c r="D156" s="211" t="s">
        <v>1493</v>
      </c>
      <c r="E156" s="213">
        <v>2143.0</v>
      </c>
      <c r="F156" s="213">
        <v>31.0</v>
      </c>
      <c r="G156" s="213">
        <v>50.0</v>
      </c>
      <c r="H156" s="213">
        <v>0.0</v>
      </c>
      <c r="I156" s="213">
        <v>50.0</v>
      </c>
      <c r="J156" s="214">
        <v>1.0</v>
      </c>
      <c r="K156" s="211" t="s">
        <v>8640</v>
      </c>
      <c r="L156" s="211">
        <v>5.44281126E9</v>
      </c>
      <c r="M156" s="211" t="s">
        <v>1350</v>
      </c>
      <c r="N156" s="211" t="s">
        <v>8131</v>
      </c>
      <c r="O156" s="211" t="s">
        <v>8641</v>
      </c>
      <c r="P156" s="211" t="s">
        <v>2165</v>
      </c>
      <c r="Q156" s="230">
        <f>COUNTIF('Hedef Liste Düzce'!A:A,A156)</f>
        <v>0</v>
      </c>
    </row>
    <row r="157" ht="15.75" customHeight="1">
      <c r="A157" s="211" t="s">
        <v>8477</v>
      </c>
      <c r="B157" s="211" t="s">
        <v>8478</v>
      </c>
      <c r="C157" s="212" t="b">
        <v>1</v>
      </c>
      <c r="D157" s="211" t="s">
        <v>1348</v>
      </c>
      <c r="E157" s="213">
        <v>3605.0</v>
      </c>
      <c r="F157" s="213">
        <v>163.0</v>
      </c>
      <c r="G157" s="213">
        <v>0.0</v>
      </c>
      <c r="H157" s="213">
        <v>50.0</v>
      </c>
      <c r="I157" s="213">
        <v>50.0</v>
      </c>
      <c r="J157" s="214">
        <v>0.0</v>
      </c>
      <c r="K157" s="211" t="s">
        <v>8479</v>
      </c>
      <c r="L157" s="211">
        <v>5.050365481E9</v>
      </c>
      <c r="M157" s="211" t="s">
        <v>1350</v>
      </c>
      <c r="N157" s="211" t="s">
        <v>1718</v>
      </c>
      <c r="O157" s="211" t="s">
        <v>8480</v>
      </c>
      <c r="P157" s="211" t="s">
        <v>2137</v>
      </c>
      <c r="Q157" s="230">
        <f>COUNTIF('Hedef Liste Düzce'!A:A,A157)</f>
        <v>1</v>
      </c>
    </row>
    <row r="158" ht="15.75" customHeight="1">
      <c r="A158" s="211" t="s">
        <v>8642</v>
      </c>
      <c r="B158" s="211" t="s">
        <v>8643</v>
      </c>
      <c r="C158" s="212" t="b">
        <v>0</v>
      </c>
      <c r="D158" s="211" t="s">
        <v>1950</v>
      </c>
      <c r="E158" s="213">
        <v>6.0</v>
      </c>
      <c r="F158" s="213">
        <v>0.0</v>
      </c>
      <c r="G158" s="213">
        <v>0.0</v>
      </c>
      <c r="H158" s="213">
        <v>21.0</v>
      </c>
      <c r="I158" s="213">
        <v>21.0</v>
      </c>
      <c r="J158" s="214">
        <v>0.0</v>
      </c>
      <c r="K158" s="211" t="s">
        <v>8644</v>
      </c>
      <c r="L158" s="211">
        <v>5.34017694E9</v>
      </c>
      <c r="M158" s="211" t="s">
        <v>1350</v>
      </c>
      <c r="N158" s="211" t="s">
        <v>8079</v>
      </c>
      <c r="O158" s="211" t="s">
        <v>8645</v>
      </c>
      <c r="P158" s="211" t="s">
        <v>2137</v>
      </c>
      <c r="Q158" s="230">
        <f>COUNTIF('Hedef Liste Düzce'!A:A,A158)</f>
        <v>0</v>
      </c>
    </row>
    <row r="159" ht="15.75" customHeight="1">
      <c r="A159" s="211" t="s">
        <v>8482</v>
      </c>
      <c r="B159" s="211" t="s">
        <v>8483</v>
      </c>
      <c r="C159" s="212" t="b">
        <v>1</v>
      </c>
      <c r="D159" s="211" t="s">
        <v>1443</v>
      </c>
      <c r="E159" s="213">
        <v>315.0</v>
      </c>
      <c r="F159" s="213">
        <v>24.0</v>
      </c>
      <c r="G159" s="213">
        <v>0.0</v>
      </c>
      <c r="H159" s="213">
        <v>60.0</v>
      </c>
      <c r="I159" s="213">
        <v>60.0</v>
      </c>
      <c r="J159" s="214">
        <v>0.0</v>
      </c>
      <c r="K159" s="211" t="s">
        <v>8484</v>
      </c>
      <c r="L159" s="211">
        <v>5.34691202E9</v>
      </c>
      <c r="M159" s="211" t="s">
        <v>1350</v>
      </c>
      <c r="N159" s="211" t="s">
        <v>7490</v>
      </c>
      <c r="O159" s="211" t="s">
        <v>8485</v>
      </c>
      <c r="P159" s="211" t="s">
        <v>2137</v>
      </c>
      <c r="Q159" s="230">
        <f>COUNTIF('Hedef Liste Düzce'!A:A,A159)</f>
        <v>1</v>
      </c>
    </row>
    <row r="160" ht="15.75" customHeight="1">
      <c r="A160" s="211" t="s">
        <v>8487</v>
      </c>
      <c r="B160" s="211" t="s">
        <v>8488</v>
      </c>
      <c r="C160" s="212" t="b">
        <v>1</v>
      </c>
      <c r="D160" s="211" t="s">
        <v>1385</v>
      </c>
      <c r="E160" s="213">
        <v>75.0</v>
      </c>
      <c r="F160" s="213">
        <v>0.0</v>
      </c>
      <c r="G160" s="213">
        <v>0.0</v>
      </c>
      <c r="H160" s="213">
        <v>9.0</v>
      </c>
      <c r="I160" s="213">
        <v>9.0</v>
      </c>
      <c r="J160" s="214">
        <v>0.0</v>
      </c>
      <c r="K160" s="211" t="s">
        <v>8489</v>
      </c>
      <c r="L160" s="211">
        <v>5.418899661E9</v>
      </c>
      <c r="M160" s="211" t="s">
        <v>1350</v>
      </c>
      <c r="N160" s="211" t="s">
        <v>8064</v>
      </c>
      <c r="O160" s="211" t="s">
        <v>8490</v>
      </c>
      <c r="P160" s="211" t="s">
        <v>2137</v>
      </c>
      <c r="Q160" s="230">
        <f>COUNTIF('Hedef Liste Düzce'!A:A,A160)</f>
        <v>1</v>
      </c>
    </row>
    <row r="161" ht="15.75" customHeight="1">
      <c r="A161" s="211" t="s">
        <v>8492</v>
      </c>
      <c r="B161" s="211" t="s">
        <v>8493</v>
      </c>
      <c r="C161" s="212" t="b">
        <v>1</v>
      </c>
      <c r="D161" s="211" t="s">
        <v>1950</v>
      </c>
      <c r="E161" s="213">
        <v>336.0</v>
      </c>
      <c r="F161" s="213">
        <v>13.0</v>
      </c>
      <c r="G161" s="213">
        <v>0.0</v>
      </c>
      <c r="H161" s="213">
        <v>6.0</v>
      </c>
      <c r="I161" s="213">
        <v>6.0</v>
      </c>
      <c r="J161" s="214">
        <v>0.0</v>
      </c>
      <c r="K161" s="211" t="s">
        <v>8494</v>
      </c>
      <c r="L161" s="211">
        <v>5.321642969E9</v>
      </c>
      <c r="M161" s="211" t="s">
        <v>1350</v>
      </c>
      <c r="N161" s="211" t="s">
        <v>7490</v>
      </c>
      <c r="O161" s="211" t="s">
        <v>8495</v>
      </c>
      <c r="P161" s="211" t="s">
        <v>2137</v>
      </c>
      <c r="Q161" s="230">
        <f>COUNTIF('Hedef Liste Düzce'!A:A,A161)</f>
        <v>1</v>
      </c>
    </row>
    <row r="162" ht="15.75" customHeight="1">
      <c r="A162" s="211" t="s">
        <v>7946</v>
      </c>
      <c r="B162" s="211" t="s">
        <v>7947</v>
      </c>
      <c r="C162" s="212" t="b">
        <v>1</v>
      </c>
      <c r="D162" s="211" t="s">
        <v>1385</v>
      </c>
      <c r="E162" s="213">
        <v>694.0</v>
      </c>
      <c r="F162" s="213">
        <v>46.0</v>
      </c>
      <c r="G162" s="213">
        <v>11.0</v>
      </c>
      <c r="H162" s="213">
        <v>9.0</v>
      </c>
      <c r="I162" s="213">
        <v>20.0</v>
      </c>
      <c r="J162" s="214">
        <v>0.55</v>
      </c>
      <c r="K162" s="211" t="s">
        <v>8497</v>
      </c>
      <c r="L162" s="211">
        <v>5.446731566E9</v>
      </c>
      <c r="M162" s="211" t="s">
        <v>1350</v>
      </c>
      <c r="N162" s="211" t="s">
        <v>8395</v>
      </c>
      <c r="O162" s="211" t="s">
        <v>7949</v>
      </c>
      <c r="P162" s="211" t="s">
        <v>2137</v>
      </c>
      <c r="Q162" s="230">
        <f>COUNTIF('Hedef Liste Düzce'!A:A,A162)</f>
        <v>1</v>
      </c>
    </row>
    <row r="163" ht="15.75" customHeight="1">
      <c r="A163" s="211" t="s">
        <v>7930</v>
      </c>
      <c r="B163" s="211" t="s">
        <v>7931</v>
      </c>
      <c r="C163" s="212" t="b">
        <v>1</v>
      </c>
      <c r="D163" s="211" t="s">
        <v>1385</v>
      </c>
      <c r="E163" s="213">
        <v>25.0</v>
      </c>
      <c r="F163" s="213">
        <v>0.0</v>
      </c>
      <c r="G163" s="213">
        <v>0.0</v>
      </c>
      <c r="H163" s="213">
        <v>17.0</v>
      </c>
      <c r="I163" s="213">
        <v>17.0</v>
      </c>
      <c r="J163" s="214">
        <v>0.0</v>
      </c>
      <c r="K163" s="211" t="s">
        <v>8498</v>
      </c>
      <c r="L163" s="211">
        <v>5.422266223E9</v>
      </c>
      <c r="M163" s="211" t="s">
        <v>1350</v>
      </c>
      <c r="N163" s="211" t="s">
        <v>2520</v>
      </c>
      <c r="O163" s="211" t="s">
        <v>7934</v>
      </c>
      <c r="P163" s="211" t="s">
        <v>2137</v>
      </c>
      <c r="Q163" s="230">
        <f>COUNTIF('Hedef Liste Düzce'!A:A,A163)</f>
        <v>1</v>
      </c>
    </row>
    <row r="164" ht="15.75" customHeight="1">
      <c r="A164" s="211" t="s">
        <v>8646</v>
      </c>
      <c r="B164" s="211" t="s">
        <v>8647</v>
      </c>
      <c r="C164" s="212" t="b">
        <v>0</v>
      </c>
      <c r="D164" s="211" t="s">
        <v>1507</v>
      </c>
      <c r="E164" s="213">
        <v>29.0</v>
      </c>
      <c r="F164" s="213">
        <v>0.0</v>
      </c>
      <c r="G164" s="213">
        <v>0.0</v>
      </c>
      <c r="H164" s="213">
        <v>5.0</v>
      </c>
      <c r="I164" s="213">
        <v>5.0</v>
      </c>
      <c r="J164" s="214">
        <v>0.0</v>
      </c>
      <c r="K164" s="211" t="s">
        <v>8648</v>
      </c>
      <c r="L164" s="211">
        <v>5.428373481E9</v>
      </c>
      <c r="M164" s="211" t="s">
        <v>1350</v>
      </c>
      <c r="N164" s="211" t="s">
        <v>8079</v>
      </c>
      <c r="O164" s="211" t="s">
        <v>8649</v>
      </c>
      <c r="P164" s="211" t="s">
        <v>2137</v>
      </c>
      <c r="Q164" s="230">
        <f>COUNTIF('Hedef Liste Düzce'!A:A,A164)</f>
        <v>0</v>
      </c>
    </row>
    <row r="165" ht="15.75" customHeight="1">
      <c r="A165" s="211" t="s">
        <v>8500</v>
      </c>
      <c r="B165" s="211" t="s">
        <v>8501</v>
      </c>
      <c r="C165" s="212" t="b">
        <v>1</v>
      </c>
      <c r="D165" s="211" t="s">
        <v>1832</v>
      </c>
      <c r="E165" s="213">
        <v>832.0</v>
      </c>
      <c r="F165" s="213">
        <v>114.0</v>
      </c>
      <c r="G165" s="213">
        <v>0.0</v>
      </c>
      <c r="H165" s="213">
        <v>37.0</v>
      </c>
      <c r="I165" s="213">
        <v>37.0</v>
      </c>
      <c r="J165" s="214">
        <v>0.0</v>
      </c>
      <c r="K165" s="211" t="s">
        <v>8502</v>
      </c>
      <c r="L165" s="211">
        <v>5.455548222E9</v>
      </c>
      <c r="M165" s="211" t="s">
        <v>1350</v>
      </c>
      <c r="N165" s="211" t="s">
        <v>8083</v>
      </c>
      <c r="O165" s="211" t="s">
        <v>8084</v>
      </c>
      <c r="P165" s="211" t="s">
        <v>2137</v>
      </c>
      <c r="Q165" s="230">
        <f>COUNTIF('Hedef Liste Düzce'!A:A,A165)</f>
        <v>1</v>
      </c>
    </row>
    <row r="166" ht="15.75" customHeight="1">
      <c r="A166" s="211" t="s">
        <v>7837</v>
      </c>
      <c r="B166" s="211" t="s">
        <v>7838</v>
      </c>
      <c r="C166" s="212" t="b">
        <v>1</v>
      </c>
      <c r="D166" s="211" t="s">
        <v>1832</v>
      </c>
      <c r="E166" s="213">
        <v>2633.0</v>
      </c>
      <c r="F166" s="213">
        <v>0.0</v>
      </c>
      <c r="G166" s="213">
        <v>11.0</v>
      </c>
      <c r="H166" s="213">
        <v>7.0</v>
      </c>
      <c r="I166" s="213">
        <v>18.0</v>
      </c>
      <c r="J166" s="214">
        <v>0.61</v>
      </c>
      <c r="K166" s="211" t="s">
        <v>8504</v>
      </c>
      <c r="L166" s="211">
        <v>3.805240333E9</v>
      </c>
      <c r="M166" s="211" t="s">
        <v>1350</v>
      </c>
      <c r="N166" s="211" t="s">
        <v>8173</v>
      </c>
      <c r="O166" s="211" t="s">
        <v>8505</v>
      </c>
      <c r="P166" s="211" t="s">
        <v>2137</v>
      </c>
      <c r="Q166" s="230">
        <f>COUNTIF('Hedef Liste Düzce'!A:A,A166)</f>
        <v>1</v>
      </c>
    </row>
    <row r="167" ht="15.75" customHeight="1">
      <c r="A167" s="211" t="s">
        <v>8506</v>
      </c>
      <c r="B167" s="211" t="s">
        <v>8507</v>
      </c>
      <c r="C167" s="212" t="b">
        <v>1</v>
      </c>
      <c r="D167" s="211" t="s">
        <v>1832</v>
      </c>
      <c r="E167" s="213">
        <v>0.0</v>
      </c>
      <c r="F167" s="213">
        <v>0.0</v>
      </c>
      <c r="G167" s="213">
        <v>0.0</v>
      </c>
      <c r="H167" s="213">
        <v>34.0</v>
      </c>
      <c r="I167" s="213">
        <v>34.0</v>
      </c>
      <c r="J167" s="214">
        <v>0.0</v>
      </c>
      <c r="K167" s="211" t="s">
        <v>8508</v>
      </c>
      <c r="L167" s="211">
        <v>5.380346686E9</v>
      </c>
      <c r="M167" s="211" t="s">
        <v>1350</v>
      </c>
      <c r="N167" s="211" t="s">
        <v>7490</v>
      </c>
      <c r="O167" s="211" t="s">
        <v>8509</v>
      </c>
      <c r="P167" s="211" t="s">
        <v>2137</v>
      </c>
      <c r="Q167" s="230">
        <f>COUNTIF('Hedef Liste Düzce'!A:A,A167)</f>
        <v>1</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963A8EE-9132-40B9-8ED3-A616DC53539A}" filter="1" showAutoFilter="1">
      <autoFilter ref="$A$1:$Q$167">
        <filterColumn colId="16">
          <filters>
            <filter val="0"/>
          </filters>
        </filterColumn>
        <filterColumn colId="15">
          <filters>
            <filter val="Geleneksel"/>
          </filters>
        </filterColumn>
        <filterColumn colId="9">
          <filters>
            <filter val="27%"/>
            <filter val="15%"/>
            <filter val="25%"/>
            <filter val="47%"/>
            <filter val="69%"/>
            <filter val="35%"/>
            <filter val="100%"/>
            <filter val="57%"/>
            <filter val="13%"/>
            <filter val="79%"/>
            <filter val="67%"/>
            <filter val="89%"/>
            <filter val="33%"/>
            <filter val="77%"/>
            <filter val="99%"/>
            <filter val="55%"/>
            <filter val="75%"/>
            <filter val="85%"/>
            <filter val="95%"/>
            <filter val="83%"/>
            <filter val="61%"/>
            <filter val="93%"/>
            <filter val="9%"/>
            <filter val="91%"/>
            <filter val="38%"/>
            <filter val="58%"/>
            <filter val="44%"/>
            <filter val="98%"/>
            <filter val="20%"/>
            <filter val="96%"/>
            <filter val="30%"/>
            <filter val="84%"/>
            <filter val="62%"/>
            <filter val="40%"/>
            <filter val="82%"/>
            <filter val="60%"/>
            <filter val="80%"/>
            <filter val="90%"/>
            <filter val="0%"/>
            <filter val="39%"/>
          </filters>
        </filterColumn>
        <filterColumn colId="2">
          <filters>
            <filter val="TRUE"/>
          </filters>
        </filterColumn>
      </autoFilter>
      <extLst>
        <ext uri="GoogleSheetsCustomDataVersion1">
          <go:sheetsCustomData xmlns:go="http://customooxmlschemas.google.com/" filterViewId="1000574821"/>
        </ext>
      </extLst>
    </customSheetView>
  </customSheetViews>
  <conditionalFormatting sqref="C1:C167">
    <cfRule type="cellIs" dxfId="0" priority="1" operator="equal">
      <formula>"TRUE"</formula>
    </cfRule>
  </conditionalFormatting>
  <conditionalFormatting sqref="C1:C167">
    <cfRule type="cellIs" dxfId="1" priority="2" operator="equal">
      <formula>"FALSE"</formula>
    </cfRule>
  </conditionalFormatting>
  <dataValidations>
    <dataValidation type="list" allowBlank="1" showErrorMessage="1" sqref="A121">
      <formula1>'Durum Parametreler'!$L$2:$L$37</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25.88"/>
  </cols>
  <sheetData>
    <row r="1" ht="15.75" customHeight="1">
      <c r="A1" s="151"/>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44599.0</v>
      </c>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hidden="1" customHeight="1">
      <c r="A3" s="24" t="s">
        <v>4304</v>
      </c>
      <c r="B3" s="17"/>
      <c r="C3" s="17"/>
      <c r="D3" s="103" t="s">
        <v>8650</v>
      </c>
      <c r="E3" s="23"/>
      <c r="F3" s="26"/>
      <c r="G3" s="20"/>
      <c r="H3" s="17"/>
      <c r="I3" s="17"/>
      <c r="J3" s="17"/>
      <c r="K3" s="17"/>
      <c r="L3" s="17"/>
      <c r="M3" s="27"/>
      <c r="N3" s="27"/>
      <c r="O3" s="17"/>
      <c r="P3" s="17"/>
      <c r="Q3" s="17"/>
      <c r="R3" s="17"/>
      <c r="S3" s="17"/>
      <c r="T3" s="17"/>
      <c r="U3" s="17"/>
      <c r="V3" s="17"/>
      <c r="W3" s="17"/>
      <c r="X3" s="17"/>
      <c r="Y3" s="17"/>
      <c r="Z3" s="17"/>
      <c r="AA3" s="17"/>
      <c r="AB3" s="17"/>
      <c r="AC3" s="17"/>
      <c r="AD3" s="17"/>
      <c r="AE3" s="17"/>
      <c r="AF3" s="17"/>
    </row>
    <row r="4" ht="15.75" hidden="1" customHeight="1">
      <c r="A4" s="28"/>
      <c r="B4" s="29" t="s">
        <v>8651</v>
      </c>
      <c r="C4" s="165" t="s">
        <v>404</v>
      </c>
      <c r="D4" s="193" t="s">
        <v>7670</v>
      </c>
      <c r="E4" s="193" t="s">
        <v>7671</v>
      </c>
      <c r="F4" s="60" t="s">
        <v>131</v>
      </c>
      <c r="G4" s="193" t="s">
        <v>4409</v>
      </c>
      <c r="H4" s="193" t="s">
        <v>8652</v>
      </c>
      <c r="I4" s="193" t="s">
        <v>7673</v>
      </c>
      <c r="J4" s="17" t="s">
        <v>8653</v>
      </c>
      <c r="K4" s="155"/>
      <c r="M4" s="27"/>
      <c r="N4" s="27"/>
      <c r="O4" s="17"/>
      <c r="P4" s="17"/>
      <c r="Q4" s="17"/>
      <c r="R4" s="17"/>
      <c r="S4" s="17"/>
      <c r="T4" s="17"/>
      <c r="U4" s="17"/>
      <c r="V4" s="17"/>
      <c r="W4" s="17"/>
      <c r="X4" s="17"/>
      <c r="Y4" s="17"/>
      <c r="Z4" s="17"/>
      <c r="AA4" s="17"/>
      <c r="AB4" s="17"/>
      <c r="AC4" s="17"/>
      <c r="AD4" s="17"/>
      <c r="AE4" s="17"/>
      <c r="AF4" s="17"/>
    </row>
    <row r="5" ht="15.75" hidden="1" customHeight="1">
      <c r="A5" s="28"/>
      <c r="B5" s="29" t="s">
        <v>8651</v>
      </c>
      <c r="C5" s="182" t="s">
        <v>404</v>
      </c>
      <c r="D5" s="194" t="s">
        <v>7356</v>
      </c>
      <c r="E5" s="194" t="s">
        <v>7357</v>
      </c>
      <c r="F5" s="68" t="s">
        <v>136</v>
      </c>
      <c r="G5" s="40" t="s">
        <v>4409</v>
      </c>
      <c r="H5" s="38" t="s">
        <v>8654</v>
      </c>
      <c r="I5" s="194" t="s">
        <v>7359</v>
      </c>
      <c r="J5" s="17"/>
      <c r="K5" s="431"/>
      <c r="L5" s="17"/>
      <c r="M5" s="27"/>
      <c r="N5" s="27"/>
      <c r="O5" s="17"/>
      <c r="P5" s="17"/>
      <c r="Q5" s="17"/>
      <c r="R5" s="17"/>
      <c r="S5" s="17"/>
      <c r="T5" s="17"/>
      <c r="U5" s="17"/>
      <c r="V5" s="17"/>
      <c r="W5" s="17"/>
      <c r="X5" s="17"/>
      <c r="Y5" s="17"/>
      <c r="Z5" s="17"/>
      <c r="AA5" s="17"/>
      <c r="AB5" s="17"/>
      <c r="AC5" s="17"/>
      <c r="AD5" s="17"/>
      <c r="AE5" s="17"/>
      <c r="AF5" s="17"/>
    </row>
    <row r="6" ht="15.75" hidden="1" customHeight="1">
      <c r="A6" s="28"/>
      <c r="B6" s="29" t="s">
        <v>8651</v>
      </c>
      <c r="C6" s="165" t="s">
        <v>404</v>
      </c>
      <c r="D6" s="193" t="s">
        <v>7418</v>
      </c>
      <c r="E6" s="193" t="s">
        <v>7419</v>
      </c>
      <c r="F6" s="32">
        <v>0.6875</v>
      </c>
      <c r="G6" s="79" t="s">
        <v>4409</v>
      </c>
      <c r="H6" s="166" t="s">
        <v>8655</v>
      </c>
      <c r="I6" s="193" t="s">
        <v>7421</v>
      </c>
      <c r="J6" s="27" t="s">
        <v>8656</v>
      </c>
      <c r="K6" s="251"/>
      <c r="M6" s="27"/>
      <c r="N6" s="27"/>
      <c r="O6" s="17"/>
      <c r="P6" s="17"/>
      <c r="Q6" s="17"/>
      <c r="R6" s="17"/>
      <c r="S6" s="17"/>
      <c r="T6" s="17"/>
      <c r="U6" s="17"/>
      <c r="V6" s="17"/>
      <c r="W6" s="17"/>
      <c r="X6" s="17"/>
      <c r="Y6" s="17"/>
      <c r="Z6" s="17"/>
      <c r="AA6" s="17"/>
      <c r="AB6" s="17"/>
      <c r="AC6" s="17"/>
      <c r="AD6" s="17"/>
      <c r="AE6" s="17"/>
      <c r="AF6" s="17"/>
    </row>
    <row r="7" ht="15.75" hidden="1" customHeight="1">
      <c r="A7" s="28"/>
      <c r="B7" s="29" t="s">
        <v>8651</v>
      </c>
      <c r="C7" s="154"/>
      <c r="D7" s="67"/>
      <c r="E7" s="67"/>
      <c r="F7" s="157"/>
      <c r="G7" s="20"/>
      <c r="H7" s="17"/>
      <c r="I7" s="67"/>
      <c r="J7" s="17"/>
      <c r="K7" s="158"/>
      <c r="L7" s="17"/>
      <c r="M7" s="27"/>
      <c r="N7" s="27"/>
      <c r="O7" s="17"/>
      <c r="P7" s="17"/>
      <c r="Q7" s="17"/>
      <c r="R7" s="17"/>
      <c r="S7" s="17"/>
      <c r="T7" s="17"/>
      <c r="U7" s="17"/>
      <c r="V7" s="17"/>
      <c r="W7" s="17"/>
      <c r="X7" s="17"/>
      <c r="Y7" s="17"/>
      <c r="Z7" s="17"/>
      <c r="AA7" s="17"/>
      <c r="AB7" s="17"/>
      <c r="AC7" s="17"/>
      <c r="AD7" s="17"/>
      <c r="AE7" s="17"/>
      <c r="AF7" s="17"/>
    </row>
    <row r="8" ht="15.75" hidden="1" customHeight="1">
      <c r="A8" s="28"/>
      <c r="B8" s="29" t="s">
        <v>8651</v>
      </c>
      <c r="C8" s="154"/>
      <c r="D8" s="67"/>
      <c r="E8" s="67"/>
      <c r="F8" s="46"/>
      <c r="G8" s="159"/>
      <c r="H8" s="67"/>
      <c r="I8" s="67"/>
      <c r="J8" s="17"/>
      <c r="K8" s="17"/>
      <c r="L8" s="17"/>
      <c r="M8" s="27"/>
      <c r="N8" s="27"/>
      <c r="O8" s="17"/>
      <c r="P8" s="17"/>
      <c r="Q8" s="17"/>
      <c r="R8" s="17"/>
      <c r="S8" s="17"/>
      <c r="T8" s="17"/>
      <c r="U8" s="17"/>
      <c r="V8" s="17"/>
      <c r="W8" s="17"/>
      <c r="X8" s="17"/>
      <c r="Y8" s="17"/>
      <c r="Z8" s="17"/>
      <c r="AA8" s="17"/>
      <c r="AB8" s="17"/>
      <c r="AC8" s="17"/>
      <c r="AD8" s="17"/>
      <c r="AE8" s="17"/>
      <c r="AF8" s="17"/>
    </row>
    <row r="9" ht="15.75" hidden="1" customHeight="1">
      <c r="A9" s="18"/>
      <c r="B9" s="19">
        <v>44602.0</v>
      </c>
      <c r="C9" s="17"/>
      <c r="D9" s="153"/>
      <c r="E9" s="125"/>
      <c r="F9" s="125"/>
      <c r="G9" s="125"/>
      <c r="H9" s="125"/>
      <c r="I9" s="125"/>
      <c r="J9" s="125"/>
      <c r="K9" s="115"/>
      <c r="L9" s="17"/>
      <c r="M9" s="17"/>
      <c r="N9" s="17"/>
      <c r="O9" s="17"/>
      <c r="P9" s="17"/>
      <c r="Q9" s="17"/>
      <c r="R9" s="17"/>
      <c r="S9" s="17"/>
      <c r="T9" s="17"/>
      <c r="U9" s="17"/>
      <c r="V9" s="17"/>
      <c r="W9" s="17"/>
      <c r="X9" s="17"/>
      <c r="Y9" s="17"/>
      <c r="Z9" s="17"/>
      <c r="AA9" s="17"/>
      <c r="AB9" s="17"/>
      <c r="AC9" s="17"/>
      <c r="AD9" s="17"/>
      <c r="AE9" s="17"/>
      <c r="AF9" s="17"/>
    </row>
    <row r="10" ht="15.75" hidden="1" customHeight="1">
      <c r="A10" s="24" t="s">
        <v>4304</v>
      </c>
      <c r="B10" s="17"/>
      <c r="C10" s="17"/>
      <c r="D10" s="17"/>
      <c r="E10" s="17"/>
      <c r="F10" s="26"/>
      <c r="G10" s="20"/>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hidden="1" customHeight="1">
      <c r="A11" s="28"/>
      <c r="B11" s="29" t="s">
        <v>8651</v>
      </c>
      <c r="C11" s="154"/>
      <c r="D11" s="67"/>
      <c r="E11" s="67"/>
      <c r="F11" s="46"/>
      <c r="G11" s="20"/>
      <c r="H11" s="17"/>
      <c r="I11" s="67"/>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9" t="s">
        <v>8651</v>
      </c>
      <c r="C12" s="154"/>
      <c r="D12" s="197" t="s">
        <v>1297</v>
      </c>
      <c r="E12" s="111"/>
      <c r="F12" s="46"/>
      <c r="G12" s="20"/>
      <c r="H12" s="17"/>
      <c r="I12" s="67"/>
      <c r="J12" s="17"/>
      <c r="K12" s="155"/>
      <c r="L12" s="17"/>
      <c r="M12" s="27"/>
      <c r="N12" s="27"/>
      <c r="O12" s="17"/>
      <c r="P12" s="17"/>
      <c r="Q12" s="17"/>
      <c r="R12" s="17"/>
      <c r="S12" s="17"/>
      <c r="T12" s="17"/>
      <c r="U12" s="17"/>
      <c r="V12" s="17"/>
      <c r="W12" s="17"/>
      <c r="X12" s="17"/>
      <c r="Y12" s="17"/>
      <c r="Z12" s="17"/>
      <c r="AA12" s="17"/>
      <c r="AB12" s="17"/>
      <c r="AC12" s="17"/>
      <c r="AD12" s="17"/>
      <c r="AE12" s="17"/>
      <c r="AF12" s="17"/>
    </row>
    <row r="13" ht="15.75" hidden="1" customHeight="1">
      <c r="A13" s="28"/>
      <c r="B13" s="29" t="s">
        <v>8651</v>
      </c>
      <c r="C13" s="154"/>
      <c r="D13" s="112"/>
      <c r="E13" s="113"/>
      <c r="F13" s="46"/>
      <c r="G13" s="65"/>
      <c r="H13" s="67"/>
      <c r="I13" s="67"/>
      <c r="J13" s="156"/>
      <c r="K13" s="17"/>
      <c r="L13" s="27"/>
      <c r="M13" s="27"/>
      <c r="N13" s="27"/>
      <c r="O13" s="17"/>
      <c r="P13" s="17"/>
      <c r="Q13" s="17"/>
      <c r="R13" s="17"/>
      <c r="S13" s="17"/>
      <c r="T13" s="17"/>
      <c r="U13" s="17"/>
      <c r="V13" s="17"/>
      <c r="W13" s="17"/>
      <c r="X13" s="17"/>
      <c r="Y13" s="17"/>
      <c r="Z13" s="17"/>
      <c r="AA13" s="17"/>
      <c r="AB13" s="17"/>
      <c r="AC13" s="17"/>
      <c r="AD13" s="17"/>
      <c r="AE13" s="17"/>
      <c r="AF13" s="17"/>
    </row>
    <row r="14" ht="15.75" hidden="1" customHeight="1">
      <c r="A14" s="28"/>
      <c r="B14" s="29" t="s">
        <v>8651</v>
      </c>
      <c r="C14" s="154"/>
      <c r="D14" s="114"/>
      <c r="E14" s="115"/>
      <c r="F14" s="157"/>
      <c r="G14" s="20"/>
      <c r="H14" s="17"/>
      <c r="I14" s="67"/>
      <c r="J14" s="17"/>
      <c r="K14" s="158"/>
      <c r="L14" s="17"/>
      <c r="M14" s="27"/>
      <c r="N14" s="27"/>
      <c r="O14" s="17"/>
      <c r="P14" s="17"/>
      <c r="Q14" s="17"/>
      <c r="R14" s="17"/>
      <c r="S14" s="17"/>
      <c r="T14" s="17"/>
      <c r="U14" s="17"/>
      <c r="V14" s="17"/>
      <c r="W14" s="17"/>
      <c r="X14" s="17"/>
      <c r="Y14" s="17"/>
      <c r="Z14" s="17"/>
      <c r="AA14" s="17"/>
      <c r="AB14" s="17"/>
      <c r="AC14" s="17"/>
      <c r="AD14" s="17"/>
      <c r="AE14" s="17"/>
      <c r="AF14" s="17"/>
    </row>
    <row r="15" ht="15.75" hidden="1" customHeight="1">
      <c r="A15" s="28"/>
      <c r="B15" s="29" t="s">
        <v>8651</v>
      </c>
      <c r="C15" s="154"/>
      <c r="D15" s="67"/>
      <c r="E15" s="67"/>
      <c r="F15" s="46"/>
      <c r="G15" s="159"/>
      <c r="H15" s="67"/>
      <c r="I15" s="67"/>
      <c r="J15" s="17"/>
      <c r="K15" s="17"/>
      <c r="L15" s="17"/>
      <c r="M15" s="27"/>
      <c r="N15" s="27"/>
      <c r="O15" s="17"/>
      <c r="P15" s="17"/>
      <c r="Q15" s="17"/>
      <c r="R15" s="17"/>
      <c r="S15" s="17"/>
      <c r="T15" s="17"/>
      <c r="U15" s="17"/>
      <c r="V15" s="17"/>
      <c r="W15" s="17"/>
      <c r="X15" s="17"/>
      <c r="Y15" s="17"/>
      <c r="Z15" s="17"/>
      <c r="AA15" s="17"/>
      <c r="AB15" s="17"/>
      <c r="AC15" s="17"/>
      <c r="AD15" s="17"/>
      <c r="AE15" s="17"/>
      <c r="AF15" s="17"/>
    </row>
    <row r="16" ht="15.75" hidden="1" customHeight="1">
      <c r="A16" s="18"/>
      <c r="B16" s="19">
        <v>44603.0</v>
      </c>
      <c r="C16" s="17"/>
      <c r="D16" s="21"/>
      <c r="E16" s="22"/>
      <c r="F16" s="22"/>
      <c r="G16" s="22"/>
      <c r="H16" s="22"/>
      <c r="I16" s="22"/>
      <c r="J16" s="22"/>
      <c r="K16" s="23"/>
      <c r="L16" s="17"/>
      <c r="M16" s="17"/>
      <c r="N16" s="17"/>
      <c r="O16" s="17"/>
      <c r="P16" s="17"/>
      <c r="Q16" s="17"/>
      <c r="R16" s="17"/>
      <c r="S16" s="17"/>
      <c r="T16" s="17"/>
      <c r="U16" s="17"/>
      <c r="V16" s="17"/>
      <c r="W16" s="17"/>
      <c r="X16" s="17"/>
      <c r="Y16" s="17"/>
      <c r="Z16" s="17"/>
      <c r="AA16" s="17"/>
      <c r="AB16" s="17"/>
      <c r="AC16" s="17"/>
      <c r="AD16" s="17"/>
      <c r="AE16" s="17"/>
      <c r="AF16" s="17"/>
    </row>
    <row r="17" ht="15.75" hidden="1" customHeight="1">
      <c r="A17" s="24" t="s">
        <v>4304</v>
      </c>
      <c r="B17" s="17"/>
      <c r="C17" s="77" t="s">
        <v>128</v>
      </c>
      <c r="D17" s="186" t="s">
        <v>7626</v>
      </c>
      <c r="E17" s="186" t="s">
        <v>7627</v>
      </c>
      <c r="F17" s="68" t="s">
        <v>8657</v>
      </c>
      <c r="G17" s="57" t="s">
        <v>8658</v>
      </c>
      <c r="H17" s="38" t="s">
        <v>8659</v>
      </c>
      <c r="I17" s="58" t="s">
        <v>7629</v>
      </c>
      <c r="J17" s="38"/>
      <c r="K17" s="17"/>
      <c r="L17" s="17"/>
      <c r="M17" s="27"/>
      <c r="N17" s="27"/>
      <c r="O17" s="17"/>
      <c r="P17" s="17"/>
      <c r="Q17" s="17"/>
      <c r="R17" s="17"/>
      <c r="S17" s="17"/>
      <c r="T17" s="17"/>
      <c r="U17" s="17"/>
      <c r="V17" s="17"/>
      <c r="W17" s="17"/>
      <c r="X17" s="17"/>
      <c r="Y17" s="17"/>
      <c r="Z17" s="17"/>
      <c r="AA17" s="17"/>
      <c r="AB17" s="17"/>
      <c r="AC17" s="17"/>
      <c r="AD17" s="17"/>
      <c r="AE17" s="17"/>
      <c r="AF17" s="17"/>
    </row>
    <row r="18" ht="15.75" hidden="1" customHeight="1">
      <c r="A18" s="28"/>
      <c r="B18" s="29" t="s">
        <v>8651</v>
      </c>
      <c r="C18" s="77" t="s">
        <v>128</v>
      </c>
      <c r="D18" s="186" t="s">
        <v>7519</v>
      </c>
      <c r="E18" s="186" t="s">
        <v>7520</v>
      </c>
      <c r="F18" s="68" t="s">
        <v>8660</v>
      </c>
      <c r="G18" s="57" t="s">
        <v>8658</v>
      </c>
      <c r="H18" s="38" t="s">
        <v>8661</v>
      </c>
      <c r="I18" s="58" t="s">
        <v>7522</v>
      </c>
      <c r="J18" s="38"/>
      <c r="K18" s="155"/>
      <c r="L18" s="17"/>
      <c r="M18" s="27"/>
      <c r="N18" s="27"/>
      <c r="O18" s="17"/>
      <c r="P18" s="17"/>
      <c r="Q18" s="17"/>
      <c r="R18" s="17"/>
      <c r="S18" s="17"/>
      <c r="T18" s="17"/>
      <c r="U18" s="17"/>
      <c r="V18" s="17"/>
      <c r="W18" s="17"/>
      <c r="X18" s="17"/>
      <c r="Y18" s="17"/>
      <c r="Z18" s="17"/>
      <c r="AA18" s="17"/>
      <c r="AB18" s="17"/>
      <c r="AC18" s="17"/>
      <c r="AD18" s="17"/>
      <c r="AE18" s="17"/>
      <c r="AF18" s="17"/>
    </row>
    <row r="19" ht="15.75" hidden="1" customHeight="1">
      <c r="A19" s="28"/>
      <c r="B19" s="29" t="s">
        <v>8651</v>
      </c>
      <c r="C19" s="95" t="s">
        <v>128</v>
      </c>
      <c r="D19" s="188" t="s">
        <v>7395</v>
      </c>
      <c r="E19" s="188" t="s">
        <v>7396</v>
      </c>
      <c r="F19" s="432" t="s">
        <v>136</v>
      </c>
      <c r="G19" s="433" t="s">
        <v>8658</v>
      </c>
      <c r="H19" s="434" t="s">
        <v>8662</v>
      </c>
      <c r="I19" s="435" t="s">
        <v>7398</v>
      </c>
      <c r="J19" s="156" t="s">
        <v>8663</v>
      </c>
      <c r="K19" s="17" t="s">
        <v>8664</v>
      </c>
      <c r="L19" s="27"/>
      <c r="M19" s="27"/>
      <c r="N19" s="27"/>
      <c r="O19" s="17"/>
      <c r="P19" s="17"/>
      <c r="Q19" s="17"/>
      <c r="R19" s="17"/>
      <c r="S19" s="17"/>
      <c r="T19" s="17"/>
      <c r="U19" s="17"/>
      <c r="V19" s="17"/>
      <c r="W19" s="17"/>
      <c r="X19" s="17"/>
      <c r="Y19" s="17"/>
      <c r="Z19" s="17"/>
      <c r="AA19" s="17"/>
      <c r="AB19" s="17"/>
      <c r="AC19" s="17"/>
      <c r="AD19" s="17"/>
      <c r="AE19" s="17"/>
      <c r="AF19" s="17"/>
    </row>
    <row r="20" ht="15.75" hidden="1" customHeight="1">
      <c r="A20" s="28"/>
      <c r="B20" s="29" t="s">
        <v>8651</v>
      </c>
      <c r="C20" s="81" t="s">
        <v>128</v>
      </c>
      <c r="D20" s="193" t="s">
        <v>7597</v>
      </c>
      <c r="E20" s="193" t="s">
        <v>7598</v>
      </c>
      <c r="F20" s="172" t="s">
        <v>375</v>
      </c>
      <c r="G20" s="82" t="s">
        <v>8658</v>
      </c>
      <c r="H20" s="33" t="s">
        <v>8665</v>
      </c>
      <c r="I20" s="93" t="s">
        <v>7600</v>
      </c>
      <c r="J20" s="17" t="s">
        <v>1302</v>
      </c>
      <c r="K20" s="158"/>
      <c r="L20" s="17"/>
      <c r="M20" s="27"/>
      <c r="N20" s="27"/>
      <c r="O20" s="17"/>
      <c r="P20" s="17"/>
      <c r="Q20" s="17"/>
      <c r="R20" s="17"/>
      <c r="S20" s="17"/>
      <c r="T20" s="17"/>
      <c r="U20" s="17"/>
      <c r="V20" s="17"/>
      <c r="W20" s="17"/>
      <c r="X20" s="17"/>
      <c r="Y20" s="17"/>
      <c r="Z20" s="17"/>
      <c r="AA20" s="17"/>
      <c r="AB20" s="17"/>
      <c r="AC20" s="17"/>
      <c r="AD20" s="17"/>
      <c r="AE20" s="17"/>
      <c r="AF20" s="17"/>
    </row>
    <row r="21" ht="15.75" hidden="1" customHeight="1">
      <c r="A21" s="28"/>
      <c r="B21" s="29" t="s">
        <v>8651</v>
      </c>
      <c r="C21" s="154"/>
      <c r="D21" s="67"/>
      <c r="E21" s="67"/>
      <c r="F21" s="46"/>
      <c r="G21" s="159"/>
      <c r="H21" s="67"/>
      <c r="I21" s="67"/>
      <c r="J21" s="17"/>
      <c r="K21" s="17"/>
      <c r="L21" s="17"/>
      <c r="M21" s="27"/>
      <c r="N21" s="27"/>
      <c r="O21" s="17"/>
      <c r="P21" s="17"/>
      <c r="Q21" s="17"/>
      <c r="R21" s="17"/>
      <c r="S21" s="17"/>
      <c r="T21" s="17"/>
      <c r="U21" s="17"/>
      <c r="V21" s="17"/>
      <c r="W21" s="17"/>
      <c r="X21" s="17"/>
      <c r="Y21" s="17"/>
      <c r="Z21" s="17"/>
      <c r="AA21" s="17"/>
      <c r="AB21" s="17"/>
      <c r="AC21" s="17"/>
      <c r="AD21" s="17"/>
      <c r="AE21" s="17"/>
      <c r="AF21" s="17"/>
    </row>
    <row r="22" ht="15.75" customHeight="1">
      <c r="A22" s="18"/>
      <c r="B22" s="19">
        <v>44671.0</v>
      </c>
      <c r="C22" s="27"/>
      <c r="D22" s="436"/>
      <c r="E22" s="27"/>
      <c r="F22" s="74"/>
      <c r="G22" s="85"/>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24"/>
      <c r="B23" s="27" t="s">
        <v>7408</v>
      </c>
      <c r="C23" s="2"/>
      <c r="D23" s="75" t="s">
        <v>8666</v>
      </c>
      <c r="E23" s="27"/>
      <c r="F23" s="74"/>
      <c r="G23" s="85"/>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ht="15.75" customHeight="1">
      <c r="A24" s="28"/>
      <c r="B24" s="27" t="s">
        <v>7408</v>
      </c>
      <c r="C24" s="38" t="s">
        <v>100</v>
      </c>
      <c r="D24" s="194" t="s">
        <v>7557</v>
      </c>
      <c r="E24" s="194" t="s">
        <v>7558</v>
      </c>
      <c r="F24" s="76">
        <v>0.5</v>
      </c>
      <c r="G24" s="88" t="s">
        <v>8658</v>
      </c>
      <c r="H24" s="77" t="s">
        <v>8667</v>
      </c>
      <c r="I24" s="194" t="s">
        <v>7560</v>
      </c>
      <c r="J24" s="27"/>
      <c r="K24" s="27"/>
      <c r="L24" s="27"/>
      <c r="M24" s="27"/>
      <c r="N24" s="27"/>
      <c r="O24" s="27"/>
      <c r="P24" s="27"/>
      <c r="Q24" s="27"/>
      <c r="R24" s="27"/>
      <c r="S24" s="27"/>
      <c r="T24" s="27"/>
      <c r="U24" s="27"/>
      <c r="V24" s="27"/>
      <c r="W24" s="27"/>
      <c r="X24" s="27"/>
      <c r="Y24" s="27"/>
      <c r="Z24" s="27"/>
      <c r="AA24" s="27"/>
      <c r="AB24" s="27"/>
      <c r="AC24" s="27"/>
      <c r="AD24" s="27"/>
      <c r="AE24" s="27"/>
      <c r="AF24" s="27"/>
    </row>
    <row r="25" ht="15.75" customHeight="1">
      <c r="A25" s="28"/>
      <c r="B25" s="27" t="s">
        <v>7408</v>
      </c>
      <c r="C25" s="81" t="s">
        <v>8668</v>
      </c>
      <c r="D25" s="437" t="s">
        <v>4195</v>
      </c>
      <c r="E25" s="437" t="s">
        <v>4196</v>
      </c>
      <c r="F25" s="80">
        <v>0.5625</v>
      </c>
      <c r="G25" s="105" t="s">
        <v>8658</v>
      </c>
      <c r="H25" s="81" t="s">
        <v>8669</v>
      </c>
      <c r="I25" s="193" t="s">
        <v>4043</v>
      </c>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28"/>
      <c r="B26" s="27" t="s">
        <v>7408</v>
      </c>
      <c r="C26" s="77" t="s">
        <v>426</v>
      </c>
      <c r="D26" s="194" t="s">
        <v>7706</v>
      </c>
      <c r="E26" s="194" t="s">
        <v>7707</v>
      </c>
      <c r="F26" s="76">
        <v>0.625</v>
      </c>
      <c r="G26" s="88" t="s">
        <v>8658</v>
      </c>
      <c r="H26" s="77" t="s">
        <v>8670</v>
      </c>
      <c r="I26" s="194" t="s">
        <v>7709</v>
      </c>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28"/>
      <c r="B27" s="27" t="s">
        <v>7408</v>
      </c>
      <c r="C27" s="77" t="s">
        <v>8668</v>
      </c>
      <c r="D27" s="194" t="s">
        <v>7630</v>
      </c>
      <c r="E27" s="194" t="s">
        <v>7631</v>
      </c>
      <c r="F27" s="76">
        <v>0.7291666666666666</v>
      </c>
      <c r="G27" s="88" t="s">
        <v>8658</v>
      </c>
      <c r="H27" s="77" t="s">
        <v>8671</v>
      </c>
      <c r="I27" s="194" t="s">
        <v>8672</v>
      </c>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44"/>
      <c r="B28" s="29"/>
      <c r="C28" s="27"/>
      <c r="D28" s="27"/>
      <c r="E28" s="27"/>
      <c r="F28" s="74"/>
      <c r="G28" s="85"/>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row>
    <row r="29" ht="15.75" customHeight="1">
      <c r="A29" s="27"/>
      <c r="B29" s="27"/>
      <c r="C29" s="27"/>
      <c r="D29" s="27"/>
      <c r="E29" s="27"/>
      <c r="F29" s="74"/>
      <c r="G29" s="85"/>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18"/>
      <c r="B30" s="19">
        <v>44673.0</v>
      </c>
      <c r="C30" s="27"/>
      <c r="D30" s="27"/>
      <c r="E30" s="27"/>
      <c r="F30" s="74"/>
      <c r="G30" s="85"/>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row>
    <row r="31" ht="15.75" customHeight="1">
      <c r="A31" s="24"/>
      <c r="B31" s="17"/>
      <c r="C31" s="27"/>
      <c r="D31" s="75" t="s">
        <v>8666</v>
      </c>
      <c r="E31" s="438" t="s">
        <v>8673</v>
      </c>
      <c r="F31" s="74"/>
      <c r="G31" s="85"/>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row>
    <row r="32" ht="15.75" customHeight="1">
      <c r="A32" s="28"/>
      <c r="B32" s="27" t="s">
        <v>7408</v>
      </c>
      <c r="C32" s="81" t="s">
        <v>426</v>
      </c>
      <c r="D32" s="144" t="s">
        <v>7664</v>
      </c>
      <c r="E32" s="144" t="s">
        <v>7665</v>
      </c>
      <c r="F32" s="80">
        <v>0.5</v>
      </c>
      <c r="G32" s="105" t="s">
        <v>8674</v>
      </c>
      <c r="H32" s="81" t="s">
        <v>7667</v>
      </c>
      <c r="I32" s="144" t="s">
        <v>7526</v>
      </c>
      <c r="J32" s="27"/>
      <c r="K32" s="27"/>
      <c r="L32" s="27"/>
      <c r="M32" s="27"/>
      <c r="N32" s="27"/>
      <c r="O32" s="27"/>
      <c r="P32" s="27"/>
      <c r="Q32" s="27"/>
      <c r="R32" s="27"/>
      <c r="S32" s="27"/>
      <c r="T32" s="27"/>
      <c r="U32" s="27"/>
      <c r="V32" s="27"/>
      <c r="W32" s="27"/>
      <c r="X32" s="27"/>
      <c r="Y32" s="27"/>
      <c r="Z32" s="27"/>
      <c r="AA32" s="27"/>
      <c r="AB32" s="27"/>
      <c r="AC32" s="27"/>
      <c r="AD32" s="27"/>
      <c r="AE32" s="27"/>
      <c r="AF32" s="27"/>
    </row>
    <row r="33" ht="15.75" customHeight="1">
      <c r="A33" s="28"/>
      <c r="B33" s="27" t="s">
        <v>7408</v>
      </c>
      <c r="C33" s="81" t="s">
        <v>426</v>
      </c>
      <c r="D33" s="144" t="s">
        <v>7740</v>
      </c>
      <c r="E33" s="144" t="s">
        <v>7741</v>
      </c>
      <c r="F33" s="80">
        <v>0.5416666666666666</v>
      </c>
      <c r="G33" s="105" t="s">
        <v>8674</v>
      </c>
      <c r="H33" s="81" t="s">
        <v>8675</v>
      </c>
      <c r="I33" s="144" t="s">
        <v>7743</v>
      </c>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28"/>
      <c r="B34" s="27" t="s">
        <v>7408</v>
      </c>
      <c r="C34" s="81" t="s">
        <v>426</v>
      </c>
      <c r="D34" s="170" t="s">
        <v>7404</v>
      </c>
      <c r="E34" s="170" t="s">
        <v>7405</v>
      </c>
      <c r="F34" s="80">
        <v>0.5833333333333334</v>
      </c>
      <c r="G34" s="105" t="s">
        <v>8658</v>
      </c>
      <c r="H34" s="81" t="s">
        <v>8676</v>
      </c>
      <c r="I34" s="170" t="s">
        <v>7407</v>
      </c>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28"/>
      <c r="B35" s="27" t="s">
        <v>7408</v>
      </c>
      <c r="C35" s="81" t="s">
        <v>8677</v>
      </c>
      <c r="D35" s="144" t="s">
        <v>7796</v>
      </c>
      <c r="E35" s="144" t="s">
        <v>7797</v>
      </c>
      <c r="F35" s="80">
        <v>0.625</v>
      </c>
      <c r="G35" s="105" t="s">
        <v>8674</v>
      </c>
      <c r="H35" s="81" t="s">
        <v>8678</v>
      </c>
      <c r="I35" s="81" t="s">
        <v>4043</v>
      </c>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44"/>
      <c r="B36" s="27" t="s">
        <v>7408</v>
      </c>
      <c r="C36" s="81" t="s">
        <v>426</v>
      </c>
      <c r="D36" s="170" t="s">
        <v>7431</v>
      </c>
      <c r="E36" s="170" t="s">
        <v>7432</v>
      </c>
      <c r="F36" s="80">
        <v>0.6875</v>
      </c>
      <c r="G36" s="105" t="s">
        <v>8674</v>
      </c>
      <c r="H36" s="81" t="s">
        <v>8679</v>
      </c>
      <c r="I36" s="170" t="s">
        <v>7434</v>
      </c>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7"/>
      <c r="B37" s="27"/>
      <c r="C37" s="27"/>
      <c r="D37" s="27"/>
      <c r="E37" s="27"/>
      <c r="F37" s="74"/>
      <c r="G37" s="85"/>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27"/>
      <c r="B38" s="27"/>
      <c r="C38" s="27"/>
      <c r="D38" s="27"/>
      <c r="E38" s="27"/>
      <c r="F38" s="74"/>
      <c r="G38" s="85"/>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F39" s="8"/>
      <c r="G39" s="55"/>
    </row>
    <row r="40" ht="15.75" customHeight="1">
      <c r="F40" s="8"/>
      <c r="G40" s="55"/>
    </row>
    <row r="41" ht="15.75" customHeight="1">
      <c r="F41" s="8"/>
      <c r="G41" s="55"/>
    </row>
    <row r="42" ht="15.75" customHeight="1">
      <c r="F42" s="8"/>
      <c r="G42" s="55"/>
    </row>
    <row r="43" ht="15.75" customHeight="1">
      <c r="F43" s="8"/>
      <c r="G43" s="55"/>
    </row>
    <row r="44" ht="15.75" customHeight="1">
      <c r="F44" s="8"/>
      <c r="G44" s="55"/>
    </row>
    <row r="45" ht="15.75" customHeight="1">
      <c r="F45" s="8"/>
      <c r="G45" s="55"/>
    </row>
    <row r="46" ht="15.75" customHeight="1">
      <c r="F46" s="8"/>
      <c r="G46" s="55"/>
    </row>
    <row r="47" ht="15.75" customHeight="1">
      <c r="F47" s="8"/>
      <c r="G47" s="55"/>
    </row>
    <row r="48" ht="15.75" customHeight="1">
      <c r="F48" s="8"/>
      <c r="G48" s="55"/>
    </row>
    <row r="49" ht="15.75" customHeight="1">
      <c r="F49" s="8"/>
      <c r="G49" s="55"/>
    </row>
    <row r="50" ht="15.75" customHeight="1">
      <c r="F50" s="8"/>
      <c r="G50" s="55"/>
    </row>
    <row r="51" ht="15.75" customHeight="1">
      <c r="F51" s="8"/>
      <c r="G51" s="55"/>
    </row>
    <row r="52" ht="15.75" customHeight="1">
      <c r="F52" s="8"/>
      <c r="G52" s="55"/>
    </row>
    <row r="53" ht="15.75" customHeight="1">
      <c r="F53" s="8"/>
      <c r="G53" s="55"/>
    </row>
    <row r="54" ht="15.75" customHeight="1">
      <c r="F54" s="8"/>
      <c r="G54" s="55"/>
    </row>
    <row r="55" ht="15.75" customHeight="1">
      <c r="F55" s="8"/>
      <c r="G55" s="55"/>
    </row>
    <row r="56" ht="15.75" customHeight="1">
      <c r="F56" s="8"/>
      <c r="G56" s="55"/>
    </row>
    <row r="57" ht="15.75" customHeight="1">
      <c r="F57" s="8"/>
      <c r="G57" s="55"/>
    </row>
    <row r="58" ht="15.75" customHeight="1">
      <c r="F58" s="8"/>
      <c r="G58" s="55"/>
    </row>
    <row r="59" ht="15.75" customHeight="1">
      <c r="F59" s="8"/>
      <c r="G59" s="55"/>
    </row>
    <row r="60" ht="15.75" customHeight="1">
      <c r="F60" s="8"/>
      <c r="G60" s="55"/>
    </row>
    <row r="61" ht="15.75" customHeight="1">
      <c r="F61" s="8"/>
      <c r="G61" s="55"/>
    </row>
    <row r="62" ht="15.75" customHeight="1">
      <c r="F62" s="8"/>
      <c r="G62" s="55"/>
    </row>
    <row r="63" ht="15.75" customHeight="1">
      <c r="F63" s="8"/>
      <c r="G63" s="55"/>
    </row>
    <row r="64" ht="15.75" customHeight="1">
      <c r="F64" s="8"/>
      <c r="G64" s="55"/>
    </row>
    <row r="65" ht="15.75" customHeight="1">
      <c r="F65" s="8"/>
      <c r="G65" s="55"/>
    </row>
    <row r="66" ht="15.75" customHeight="1">
      <c r="F66" s="8"/>
      <c r="G66" s="55"/>
    </row>
    <row r="67" ht="15.75" customHeight="1">
      <c r="F67" s="8"/>
      <c r="G67" s="55"/>
    </row>
    <row r="68" ht="15.75" customHeight="1">
      <c r="F68" s="8"/>
      <c r="G68" s="55"/>
    </row>
    <row r="69" ht="15.75" customHeight="1">
      <c r="F69" s="8"/>
      <c r="G69" s="55"/>
    </row>
    <row r="70" ht="15.75" customHeight="1">
      <c r="F70" s="8"/>
      <c r="G70" s="55"/>
    </row>
    <row r="71" ht="15.75" customHeight="1">
      <c r="F71" s="8"/>
      <c r="G71" s="55"/>
    </row>
    <row r="72" ht="15.75" customHeight="1">
      <c r="F72" s="8"/>
      <c r="G72" s="55"/>
    </row>
    <row r="73" ht="15.75" customHeight="1">
      <c r="F73" s="8"/>
      <c r="G73" s="55"/>
    </row>
    <row r="74" ht="15.75" customHeight="1">
      <c r="F74" s="8"/>
      <c r="G74" s="55"/>
    </row>
    <row r="75" ht="15.75" customHeight="1">
      <c r="F75" s="8"/>
      <c r="G75" s="55"/>
    </row>
    <row r="76" ht="15.75" customHeight="1">
      <c r="F76" s="8"/>
      <c r="G76" s="55"/>
    </row>
    <row r="77" ht="15.75" customHeight="1">
      <c r="F77" s="8"/>
      <c r="G77" s="55"/>
    </row>
    <row r="78" ht="15.75" customHeight="1">
      <c r="F78" s="8"/>
      <c r="G78" s="55"/>
    </row>
    <row r="79" ht="15.75" customHeight="1">
      <c r="F79" s="8"/>
      <c r="G79" s="55"/>
    </row>
    <row r="80" ht="15.75" customHeight="1">
      <c r="F80" s="8"/>
      <c r="G80" s="55"/>
    </row>
    <row r="81" ht="15.75" customHeight="1">
      <c r="F81" s="8"/>
      <c r="G81" s="55"/>
    </row>
    <row r="82" ht="15.75" customHeight="1">
      <c r="F82" s="8"/>
      <c r="G82" s="55"/>
    </row>
    <row r="83" ht="15.75" customHeight="1">
      <c r="F83" s="8"/>
      <c r="G83" s="55"/>
    </row>
    <row r="84" ht="15.75" customHeight="1">
      <c r="F84" s="8"/>
      <c r="G84" s="55"/>
    </row>
    <row r="85" ht="15.75" customHeight="1">
      <c r="F85" s="8"/>
      <c r="G85" s="55"/>
    </row>
    <row r="86" ht="15.75" customHeight="1">
      <c r="F86" s="8"/>
      <c r="G86" s="55"/>
    </row>
    <row r="87" ht="15.75" customHeight="1">
      <c r="F87" s="8"/>
      <c r="G87" s="55"/>
    </row>
    <row r="88" ht="15.75" customHeight="1">
      <c r="F88" s="8"/>
      <c r="G88" s="55"/>
    </row>
    <row r="89" ht="15.75" customHeight="1">
      <c r="F89" s="8"/>
      <c r="G89" s="55"/>
    </row>
    <row r="90" ht="15.75" customHeight="1">
      <c r="F90" s="8"/>
      <c r="G90" s="55"/>
    </row>
    <row r="91" ht="15.75" customHeight="1">
      <c r="F91" s="8"/>
      <c r="G91" s="55"/>
    </row>
    <row r="92" ht="15.75" customHeight="1">
      <c r="F92" s="8"/>
      <c r="G92" s="55"/>
    </row>
    <row r="93" ht="15.75" customHeight="1">
      <c r="F93" s="8"/>
      <c r="G93" s="55"/>
    </row>
    <row r="94" ht="15.75" customHeight="1">
      <c r="F94" s="8"/>
      <c r="G94" s="55"/>
    </row>
    <row r="95" ht="15.75" customHeight="1">
      <c r="F95" s="8"/>
      <c r="G95" s="55"/>
    </row>
    <row r="96" ht="15.75" customHeight="1">
      <c r="F96" s="8"/>
      <c r="G96" s="55"/>
    </row>
    <row r="97" ht="15.75" customHeight="1">
      <c r="F97" s="8"/>
      <c r="G97" s="55"/>
    </row>
    <row r="98" ht="15.75" customHeight="1">
      <c r="F98" s="8"/>
      <c r="G98" s="55"/>
    </row>
    <row r="99" ht="15.75" customHeight="1">
      <c r="F99" s="8"/>
      <c r="G99" s="55"/>
    </row>
    <row r="100" ht="15.75" customHeight="1">
      <c r="F100" s="8"/>
      <c r="G100" s="55"/>
    </row>
    <row r="101" ht="15.75" customHeight="1">
      <c r="F101" s="8"/>
      <c r="G101" s="55"/>
    </row>
    <row r="102" ht="15.75" customHeight="1">
      <c r="F102" s="8"/>
      <c r="G102" s="55"/>
    </row>
    <row r="103" ht="15.75" customHeight="1">
      <c r="F103" s="8"/>
      <c r="G103" s="55"/>
    </row>
    <row r="104" ht="15.75" customHeight="1">
      <c r="F104" s="8"/>
      <c r="G104" s="55"/>
    </row>
    <row r="105" ht="15.75" customHeight="1">
      <c r="F105" s="8"/>
      <c r="G105" s="55"/>
    </row>
    <row r="106" ht="15.75" customHeight="1">
      <c r="F106" s="8"/>
      <c r="G106" s="55"/>
    </row>
    <row r="107" ht="15.75" customHeight="1">
      <c r="F107" s="8"/>
      <c r="G107" s="55"/>
    </row>
    <row r="108" ht="15.75" customHeight="1">
      <c r="F108" s="8"/>
      <c r="G108" s="55"/>
    </row>
    <row r="109" ht="15.75" customHeight="1">
      <c r="F109" s="8"/>
      <c r="G109" s="55"/>
    </row>
    <row r="110" ht="15.75" customHeight="1">
      <c r="F110" s="8"/>
      <c r="G110" s="55"/>
    </row>
    <row r="111" ht="15.75" customHeight="1">
      <c r="F111" s="8"/>
      <c r="G111" s="55"/>
    </row>
    <row r="112" ht="15.75" customHeight="1">
      <c r="F112" s="8"/>
      <c r="G112" s="55"/>
    </row>
    <row r="113" ht="15.75" customHeight="1">
      <c r="F113" s="8"/>
      <c r="G113" s="55"/>
    </row>
    <row r="114" ht="15.75" customHeight="1">
      <c r="F114" s="8"/>
      <c r="G114" s="55"/>
    </row>
    <row r="115" ht="15.75" customHeight="1">
      <c r="F115" s="8"/>
      <c r="G115" s="55"/>
    </row>
    <row r="116" ht="15.75" customHeight="1">
      <c r="F116" s="8"/>
      <c r="G116" s="55"/>
    </row>
    <row r="117" ht="15.75" customHeight="1">
      <c r="F117" s="8"/>
      <c r="G117" s="55"/>
    </row>
    <row r="118" ht="15.75" customHeight="1">
      <c r="F118" s="8"/>
      <c r="G118" s="55"/>
    </row>
    <row r="119" ht="15.75" customHeight="1">
      <c r="F119" s="8"/>
      <c r="G119" s="55"/>
    </row>
    <row r="120" ht="15.75" customHeight="1">
      <c r="F120" s="8"/>
      <c r="G120" s="55"/>
    </row>
    <row r="121" ht="15.75" customHeight="1">
      <c r="F121" s="8"/>
      <c r="G121" s="55"/>
    </row>
    <row r="122" ht="15.75" customHeight="1">
      <c r="F122" s="8"/>
      <c r="G122" s="55"/>
    </row>
    <row r="123" ht="15.75" customHeight="1">
      <c r="F123" s="8"/>
      <c r="G123" s="55"/>
    </row>
    <row r="124" ht="15.75" customHeight="1">
      <c r="F124" s="8"/>
      <c r="G124" s="55"/>
    </row>
    <row r="125" ht="15.75" customHeight="1">
      <c r="F125" s="8"/>
      <c r="G125" s="55"/>
    </row>
    <row r="126" ht="15.75" customHeight="1">
      <c r="F126" s="8"/>
      <c r="G126" s="55"/>
    </row>
    <row r="127" ht="15.75" customHeight="1">
      <c r="F127" s="8"/>
      <c r="G127" s="55"/>
    </row>
    <row r="128" ht="15.75" customHeight="1">
      <c r="F128" s="8"/>
      <c r="G128" s="55"/>
    </row>
    <row r="129" ht="15.75" customHeight="1">
      <c r="F129" s="8"/>
      <c r="G129" s="55"/>
    </row>
    <row r="130" ht="15.75" customHeight="1">
      <c r="F130" s="8"/>
      <c r="G130" s="55"/>
    </row>
    <row r="131" ht="15.75" customHeight="1">
      <c r="F131" s="8"/>
      <c r="G131" s="55"/>
    </row>
    <row r="132" ht="15.75" customHeight="1">
      <c r="F132" s="8"/>
      <c r="G132" s="55"/>
    </row>
    <row r="133" ht="15.75" customHeight="1">
      <c r="F133" s="8"/>
      <c r="G133" s="55"/>
    </row>
    <row r="134" ht="15.75" customHeight="1">
      <c r="F134" s="8"/>
      <c r="G134" s="55"/>
    </row>
    <row r="135" ht="15.75" customHeight="1">
      <c r="F135" s="8"/>
      <c r="G135" s="55"/>
    </row>
    <row r="136" ht="15.75" customHeight="1">
      <c r="F136" s="8"/>
      <c r="G136" s="55"/>
    </row>
    <row r="137" ht="15.75" customHeight="1">
      <c r="F137" s="8"/>
      <c r="G137" s="55"/>
    </row>
    <row r="138" ht="15.75" customHeight="1">
      <c r="F138" s="8"/>
      <c r="G138" s="55"/>
    </row>
    <row r="139" ht="15.75" customHeight="1">
      <c r="F139" s="8"/>
      <c r="G139" s="55"/>
    </row>
    <row r="140" ht="15.75" customHeight="1">
      <c r="F140" s="8"/>
      <c r="G140" s="55"/>
    </row>
    <row r="141" ht="15.75" customHeight="1">
      <c r="F141" s="8"/>
      <c r="G141" s="55"/>
    </row>
    <row r="142" ht="15.75" customHeight="1">
      <c r="F142" s="8"/>
      <c r="G142" s="55"/>
    </row>
    <row r="143" ht="15.75" customHeight="1">
      <c r="F143" s="8"/>
      <c r="G143" s="55"/>
    </row>
    <row r="144" ht="15.75" customHeight="1">
      <c r="F144" s="8"/>
      <c r="G144" s="55"/>
    </row>
    <row r="145" ht="15.75" customHeight="1">
      <c r="F145" s="8"/>
      <c r="G145" s="55"/>
    </row>
    <row r="146" ht="15.75" customHeight="1">
      <c r="F146" s="8"/>
      <c r="G146" s="55"/>
    </row>
    <row r="147" ht="15.75" customHeight="1">
      <c r="F147" s="8"/>
      <c r="G147" s="55"/>
    </row>
    <row r="148" ht="15.75" customHeight="1">
      <c r="F148" s="8"/>
      <c r="G148" s="55"/>
    </row>
    <row r="149" ht="15.75" customHeight="1">
      <c r="F149" s="8"/>
      <c r="G149" s="55"/>
    </row>
    <row r="150" ht="15.75" customHeight="1">
      <c r="F150" s="8"/>
      <c r="G150" s="55"/>
    </row>
    <row r="151" ht="15.75" customHeight="1">
      <c r="F151" s="8"/>
      <c r="G151" s="55"/>
    </row>
    <row r="152" ht="15.75" customHeight="1">
      <c r="F152" s="8"/>
      <c r="G152" s="55"/>
    </row>
    <row r="153" ht="15.75" customHeight="1">
      <c r="F153" s="8"/>
      <c r="G153" s="55"/>
    </row>
    <row r="154" ht="15.75" customHeight="1">
      <c r="F154" s="8"/>
      <c r="G154" s="55"/>
    </row>
    <row r="155" ht="15.75" customHeight="1">
      <c r="F155" s="8"/>
      <c r="G155" s="55"/>
    </row>
    <row r="156" ht="15.75" customHeight="1">
      <c r="F156" s="8"/>
      <c r="G156" s="55"/>
    </row>
    <row r="157" ht="15.75" customHeight="1">
      <c r="F157" s="8"/>
      <c r="G157" s="55"/>
    </row>
    <row r="158" ht="15.75" customHeight="1">
      <c r="F158" s="8"/>
      <c r="G158" s="55"/>
    </row>
    <row r="159" ht="15.75" customHeight="1">
      <c r="F159" s="8"/>
      <c r="G159" s="55"/>
    </row>
    <row r="160" ht="15.75" customHeight="1">
      <c r="F160" s="8"/>
      <c r="G160" s="55"/>
    </row>
    <row r="161" ht="15.75" customHeight="1">
      <c r="F161" s="8"/>
      <c r="G161" s="55"/>
    </row>
    <row r="162" ht="15.75" customHeight="1">
      <c r="F162" s="8"/>
      <c r="G162" s="55"/>
    </row>
    <row r="163" ht="15.75" customHeight="1">
      <c r="F163" s="8"/>
      <c r="G163" s="55"/>
    </row>
    <row r="164" ht="15.75" customHeight="1">
      <c r="F164" s="8"/>
      <c r="G164" s="55"/>
    </row>
    <row r="165" ht="15.75" customHeight="1">
      <c r="F165" s="8"/>
      <c r="G165" s="55"/>
    </row>
    <row r="166" ht="15.75" customHeight="1">
      <c r="F166" s="8"/>
      <c r="G166" s="55"/>
    </row>
    <row r="167" ht="15.75" customHeight="1">
      <c r="F167" s="8"/>
      <c r="G167" s="55"/>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A21"/>
    <mergeCell ref="A23:A28"/>
    <mergeCell ref="A31:A36"/>
    <mergeCell ref="D2:K2"/>
    <mergeCell ref="A3:A8"/>
    <mergeCell ref="D3:E3"/>
    <mergeCell ref="D9:K9"/>
    <mergeCell ref="A10:A15"/>
    <mergeCell ref="D12:E14"/>
    <mergeCell ref="D16:K16"/>
  </mergeCells>
  <dataValidations>
    <dataValidation type="list" allowBlank="1" showErrorMessage="1" sqref="C17:C20">
      <formula1>'Durum Parametreler'!$L$2:$L$35</formula1>
    </dataValidation>
    <dataValidation type="list" allowBlank="1" showErrorMessage="1" sqref="C4:C8 C11:C15 C21">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25.88"/>
  </cols>
  <sheetData>
    <row r="1" ht="15.75" customHeight="1">
      <c r="A1" s="151"/>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customHeight="1">
      <c r="A3" s="24" t="s">
        <v>4304</v>
      </c>
      <c r="B3" s="17"/>
      <c r="C3" s="17"/>
      <c r="D3" s="17"/>
      <c r="E3" s="17"/>
      <c r="F3" s="26"/>
      <c r="G3" s="20"/>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4306</v>
      </c>
      <c r="C4" s="154"/>
      <c r="D4" s="67"/>
      <c r="E4" s="67"/>
      <c r="F4" s="46"/>
      <c r="G4" s="20"/>
      <c r="H4" s="17"/>
      <c r="I4" s="67"/>
      <c r="J4" s="17"/>
      <c r="K4" s="155"/>
      <c r="L4" s="17"/>
      <c r="M4" s="27"/>
      <c r="N4" s="27"/>
      <c r="O4" s="17"/>
      <c r="P4" s="17"/>
      <c r="Q4" s="17"/>
      <c r="R4" s="17"/>
      <c r="S4" s="17"/>
      <c r="T4" s="17"/>
      <c r="U4" s="17"/>
      <c r="V4" s="17"/>
      <c r="W4" s="17"/>
      <c r="X4" s="17"/>
      <c r="Y4" s="17"/>
      <c r="Z4" s="17"/>
      <c r="AA4" s="17"/>
      <c r="AB4" s="17"/>
      <c r="AC4" s="17"/>
      <c r="AD4" s="17"/>
      <c r="AE4" s="17"/>
      <c r="AF4" s="17"/>
    </row>
    <row r="5" ht="15.75" customHeight="1">
      <c r="A5" s="28"/>
      <c r="B5" s="29" t="s">
        <v>4306</v>
      </c>
      <c r="C5" s="154"/>
      <c r="D5" s="67"/>
      <c r="E5" s="67"/>
      <c r="F5" s="46"/>
      <c r="G5" s="20"/>
      <c r="H5" s="17"/>
      <c r="I5" s="67"/>
      <c r="J5" s="17"/>
      <c r="K5" s="155"/>
      <c r="L5" s="17"/>
      <c r="M5" s="27"/>
      <c r="N5" s="27"/>
      <c r="O5" s="17"/>
      <c r="P5" s="17"/>
      <c r="Q5" s="17"/>
      <c r="R5" s="17"/>
      <c r="S5" s="17"/>
      <c r="T5" s="17"/>
      <c r="U5" s="17"/>
      <c r="V5" s="17"/>
      <c r="W5" s="17"/>
      <c r="X5" s="17"/>
      <c r="Y5" s="17"/>
      <c r="Z5" s="17"/>
      <c r="AA5" s="17"/>
      <c r="AB5" s="17"/>
      <c r="AC5" s="17"/>
      <c r="AD5" s="17"/>
      <c r="AE5" s="17"/>
      <c r="AF5" s="17"/>
    </row>
    <row r="6" ht="15.75" customHeight="1">
      <c r="A6" s="28"/>
      <c r="B6" s="29" t="s">
        <v>4306</v>
      </c>
      <c r="C6" s="154"/>
      <c r="D6" s="67"/>
      <c r="E6" s="67"/>
      <c r="F6" s="46"/>
      <c r="G6" s="65"/>
      <c r="H6" s="67"/>
      <c r="I6" s="67"/>
      <c r="J6" s="156"/>
      <c r="K6" s="17"/>
      <c r="L6" s="27"/>
      <c r="M6" s="27"/>
      <c r="N6" s="27"/>
      <c r="O6" s="17"/>
      <c r="P6" s="17"/>
      <c r="Q6" s="17"/>
      <c r="R6" s="17"/>
      <c r="S6" s="17"/>
      <c r="T6" s="17"/>
      <c r="U6" s="17"/>
      <c r="V6" s="17"/>
      <c r="W6" s="17"/>
      <c r="X6" s="17"/>
      <c r="Y6" s="17"/>
      <c r="Z6" s="17"/>
      <c r="AA6" s="17"/>
      <c r="AB6" s="17"/>
      <c r="AC6" s="17"/>
      <c r="AD6" s="17"/>
      <c r="AE6" s="17"/>
      <c r="AF6" s="17"/>
    </row>
    <row r="7" ht="15.75" customHeight="1">
      <c r="A7" s="28"/>
      <c r="B7" s="29" t="s">
        <v>4306</v>
      </c>
      <c r="C7" s="154"/>
      <c r="D7" s="67"/>
      <c r="E7" s="67"/>
      <c r="F7" s="157"/>
      <c r="G7" s="20"/>
      <c r="H7" s="17"/>
      <c r="I7" s="67"/>
      <c r="J7" s="17"/>
      <c r="K7" s="158"/>
      <c r="L7" s="17"/>
      <c r="M7" s="27"/>
      <c r="N7" s="27"/>
      <c r="O7" s="17"/>
      <c r="P7" s="17"/>
      <c r="Q7" s="17"/>
      <c r="R7" s="17"/>
      <c r="S7" s="17"/>
      <c r="T7" s="17"/>
      <c r="U7" s="17"/>
      <c r="V7" s="17"/>
      <c r="W7" s="17"/>
      <c r="X7" s="17"/>
      <c r="Y7" s="17"/>
      <c r="Z7" s="17"/>
      <c r="AA7" s="17"/>
      <c r="AB7" s="17"/>
      <c r="AC7" s="17"/>
      <c r="AD7" s="17"/>
      <c r="AE7" s="17"/>
      <c r="AF7" s="17"/>
    </row>
    <row r="8" ht="15.75" customHeight="1">
      <c r="A8" s="28"/>
      <c r="B8" s="29" t="s">
        <v>4306</v>
      </c>
      <c r="C8" s="154"/>
      <c r="D8" s="67"/>
      <c r="E8" s="67"/>
      <c r="F8" s="46"/>
      <c r="G8" s="159"/>
      <c r="H8" s="67"/>
      <c r="I8" s="67"/>
      <c r="J8" s="17"/>
      <c r="K8" s="17"/>
      <c r="L8" s="17"/>
      <c r="M8" s="27"/>
      <c r="N8" s="27"/>
      <c r="O8" s="17"/>
      <c r="P8" s="17"/>
      <c r="Q8" s="17"/>
      <c r="R8" s="17"/>
      <c r="S8" s="17"/>
      <c r="T8" s="17"/>
      <c r="U8" s="17"/>
      <c r="V8" s="17"/>
      <c r="W8" s="17"/>
      <c r="X8" s="17"/>
      <c r="Y8" s="17"/>
      <c r="Z8" s="17"/>
      <c r="AA8" s="17"/>
      <c r="AB8" s="17"/>
      <c r="AC8" s="17"/>
      <c r="AD8" s="17"/>
      <c r="AE8" s="17"/>
      <c r="AF8" s="17"/>
    </row>
    <row r="9" ht="15.75" customHeight="1">
      <c r="A9" s="28"/>
      <c r="B9" s="29" t="s">
        <v>4306</v>
      </c>
      <c r="C9" s="154"/>
      <c r="D9" s="27"/>
      <c r="E9" s="27"/>
      <c r="F9" s="74"/>
      <c r="G9" s="85"/>
      <c r="H9" s="27"/>
      <c r="I9" s="27"/>
      <c r="J9" s="27"/>
      <c r="K9" s="27"/>
      <c r="L9" s="27"/>
      <c r="M9" s="27"/>
    </row>
    <row r="10" ht="15.75" customHeight="1">
      <c r="A10" s="28"/>
      <c r="B10" s="29" t="s">
        <v>4306</v>
      </c>
      <c r="C10" s="154"/>
      <c r="D10" s="27"/>
      <c r="E10" s="27"/>
      <c r="F10" s="74"/>
      <c r="G10" s="85"/>
      <c r="H10" s="27"/>
      <c r="I10" s="27"/>
      <c r="J10" s="27"/>
      <c r="K10" s="27"/>
      <c r="L10" s="27"/>
      <c r="M10" s="27"/>
    </row>
    <row r="11" ht="15.75" customHeight="1">
      <c r="A11" s="44"/>
      <c r="B11" s="29" t="s">
        <v>4306</v>
      </c>
      <c r="C11" s="154"/>
      <c r="D11" s="27"/>
      <c r="E11" s="27"/>
      <c r="F11" s="74"/>
      <c r="G11" s="85"/>
      <c r="H11" s="27"/>
      <c r="I11" s="27"/>
      <c r="J11" s="27"/>
      <c r="K11" s="27"/>
      <c r="L11" s="27"/>
      <c r="M11" s="27"/>
    </row>
    <row r="12" ht="15.75" customHeight="1">
      <c r="A12" s="18"/>
      <c r="B12" s="19"/>
      <c r="C12" s="17"/>
      <c r="D12" s="153"/>
      <c r="E12" s="125"/>
      <c r="F12" s="125"/>
      <c r="G12" s="125"/>
      <c r="H12" s="125"/>
      <c r="I12" s="125"/>
      <c r="J12" s="125"/>
      <c r="K12" s="115"/>
      <c r="L12" s="17"/>
      <c r="M12" s="17"/>
      <c r="N12" s="17"/>
      <c r="O12" s="17"/>
      <c r="P12" s="17"/>
      <c r="Q12" s="17"/>
      <c r="R12" s="17"/>
      <c r="S12" s="17"/>
      <c r="T12" s="17"/>
      <c r="U12" s="17"/>
      <c r="V12" s="17"/>
      <c r="W12" s="17"/>
      <c r="X12" s="17"/>
      <c r="Y12" s="17"/>
      <c r="Z12" s="17"/>
      <c r="AA12" s="17"/>
      <c r="AB12" s="17"/>
      <c r="AC12" s="17"/>
      <c r="AD12" s="17"/>
      <c r="AE12" s="17"/>
      <c r="AF12" s="17"/>
    </row>
    <row r="13" ht="15.75" customHeight="1">
      <c r="A13" s="24" t="s">
        <v>4304</v>
      </c>
      <c r="B13" s="17"/>
      <c r="C13" s="17"/>
      <c r="D13" s="17"/>
      <c r="E13" s="17"/>
      <c r="F13" s="26"/>
      <c r="G13" s="20"/>
      <c r="H13" s="17"/>
      <c r="I13" s="17"/>
      <c r="J13" s="17"/>
      <c r="K13" s="17"/>
      <c r="L13" s="1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4306</v>
      </c>
      <c r="C14" s="154"/>
      <c r="D14" s="67"/>
      <c r="E14" s="67"/>
      <c r="F14" s="46"/>
      <c r="G14" s="20"/>
      <c r="H14" s="17"/>
      <c r="I14" s="67"/>
      <c r="J14" s="17"/>
      <c r="K14" s="155"/>
      <c r="L14" s="17"/>
      <c r="M14" s="27"/>
      <c r="N14" s="27"/>
      <c r="O14" s="17"/>
      <c r="P14" s="17"/>
      <c r="Q14" s="17"/>
      <c r="R14" s="17"/>
      <c r="S14" s="17"/>
      <c r="T14" s="17"/>
      <c r="U14" s="17"/>
      <c r="V14" s="17"/>
      <c r="W14" s="17"/>
      <c r="X14" s="17"/>
      <c r="Y14" s="17"/>
      <c r="Z14" s="17"/>
      <c r="AA14" s="17"/>
      <c r="AB14" s="17"/>
      <c r="AC14" s="17"/>
      <c r="AD14" s="17"/>
      <c r="AE14" s="17"/>
      <c r="AF14" s="17"/>
    </row>
    <row r="15" ht="15.75" customHeight="1">
      <c r="A15" s="28"/>
      <c r="B15" s="29" t="s">
        <v>4306</v>
      </c>
      <c r="C15" s="154"/>
      <c r="D15" s="67"/>
      <c r="E15" s="67"/>
      <c r="F15" s="46"/>
      <c r="G15" s="20"/>
      <c r="H15" s="17"/>
      <c r="I15" s="67"/>
      <c r="J15" s="17"/>
      <c r="K15" s="155"/>
      <c r="L15" s="17"/>
      <c r="M15" s="27"/>
      <c r="N15" s="27"/>
      <c r="O15" s="17"/>
      <c r="P15" s="17"/>
      <c r="Q15" s="17"/>
      <c r="R15" s="17"/>
      <c r="S15" s="17"/>
      <c r="T15" s="17"/>
      <c r="U15" s="17"/>
      <c r="V15" s="17"/>
      <c r="W15" s="17"/>
      <c r="X15" s="17"/>
      <c r="Y15" s="17"/>
      <c r="Z15" s="17"/>
      <c r="AA15" s="17"/>
      <c r="AB15" s="17"/>
      <c r="AC15" s="17"/>
      <c r="AD15" s="17"/>
      <c r="AE15" s="17"/>
      <c r="AF15" s="17"/>
    </row>
    <row r="16" ht="15.75" customHeight="1">
      <c r="A16" s="28"/>
      <c r="B16" s="29" t="s">
        <v>4306</v>
      </c>
      <c r="C16" s="154"/>
      <c r="D16" s="67"/>
      <c r="E16" s="67"/>
      <c r="F16" s="46"/>
      <c r="G16" s="65"/>
      <c r="H16" s="67"/>
      <c r="I16" s="67"/>
      <c r="J16" s="156"/>
      <c r="K16" s="17"/>
      <c r="L16" s="27"/>
      <c r="M16" s="27"/>
      <c r="N16" s="27"/>
      <c r="O16" s="17"/>
      <c r="P16" s="17"/>
      <c r="Q16" s="17"/>
      <c r="R16" s="17"/>
      <c r="S16" s="17"/>
      <c r="T16" s="17"/>
      <c r="U16" s="17"/>
      <c r="V16" s="17"/>
      <c r="W16" s="17"/>
      <c r="X16" s="17"/>
      <c r="Y16" s="17"/>
      <c r="Z16" s="17"/>
      <c r="AA16" s="17"/>
      <c r="AB16" s="17"/>
      <c r="AC16" s="17"/>
      <c r="AD16" s="17"/>
      <c r="AE16" s="17"/>
      <c r="AF16" s="17"/>
    </row>
    <row r="17" ht="15.75" customHeight="1">
      <c r="A17" s="28"/>
      <c r="B17" s="29" t="s">
        <v>4306</v>
      </c>
      <c r="C17" s="154"/>
      <c r="D17" s="67"/>
      <c r="E17" s="67"/>
      <c r="F17" s="157"/>
      <c r="G17" s="20"/>
      <c r="H17" s="17"/>
      <c r="I17" s="67"/>
      <c r="J17" s="17"/>
      <c r="K17" s="158"/>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B18" s="29" t="s">
        <v>4306</v>
      </c>
      <c r="C18" s="154"/>
      <c r="D18" s="67"/>
      <c r="E18" s="67"/>
      <c r="F18" s="46"/>
      <c r="G18" s="159"/>
      <c r="H18" s="67"/>
      <c r="I18" s="67"/>
      <c r="J18" s="17"/>
      <c r="K18" s="17"/>
      <c r="L18" s="1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9" t="s">
        <v>4306</v>
      </c>
      <c r="C19" s="154"/>
      <c r="D19" s="27"/>
      <c r="E19" s="27"/>
      <c r="F19" s="74"/>
      <c r="G19" s="85"/>
      <c r="H19" s="27"/>
      <c r="I19" s="27"/>
      <c r="J19" s="27"/>
      <c r="K19" s="27"/>
      <c r="L19" s="27"/>
      <c r="M19" s="27"/>
    </row>
    <row r="20" ht="15.75" customHeight="1">
      <c r="A20" s="28"/>
      <c r="B20" s="29" t="s">
        <v>4306</v>
      </c>
      <c r="C20" s="154"/>
      <c r="D20" s="27"/>
      <c r="E20" s="27"/>
      <c r="F20" s="74"/>
      <c r="G20" s="85"/>
      <c r="H20" s="27"/>
      <c r="I20" s="27"/>
      <c r="J20" s="27"/>
      <c r="K20" s="27"/>
      <c r="L20" s="27"/>
      <c r="M20" s="27"/>
    </row>
    <row r="21" ht="15.75" customHeight="1">
      <c r="A21" s="44"/>
      <c r="B21" s="29" t="s">
        <v>4306</v>
      </c>
      <c r="C21" s="154"/>
      <c r="D21" s="27"/>
      <c r="E21" s="27"/>
      <c r="F21" s="74"/>
      <c r="G21" s="85"/>
      <c r="H21" s="27"/>
      <c r="I21" s="27"/>
      <c r="J21" s="27"/>
      <c r="K21" s="27"/>
      <c r="L21" s="27"/>
      <c r="M21" s="27"/>
    </row>
    <row r="22" ht="15.75" customHeight="1">
      <c r="A22" s="18"/>
      <c r="B22" s="19"/>
      <c r="C22" s="17"/>
      <c r="D22" s="153"/>
      <c r="E22" s="125"/>
      <c r="F22" s="125"/>
      <c r="G22" s="125"/>
      <c r="H22" s="125"/>
      <c r="I22" s="125"/>
      <c r="J22" s="125"/>
      <c r="K22" s="115"/>
      <c r="L22" s="17"/>
      <c r="M22" s="17"/>
      <c r="N22" s="17"/>
      <c r="O22" s="17"/>
      <c r="P22" s="17"/>
      <c r="Q22" s="17"/>
      <c r="R22" s="17"/>
      <c r="S22" s="17"/>
      <c r="T22" s="17"/>
      <c r="U22" s="17"/>
      <c r="V22" s="17"/>
      <c r="W22" s="17"/>
      <c r="X22" s="17"/>
      <c r="Y22" s="17"/>
      <c r="Z22" s="17"/>
      <c r="AA22" s="17"/>
      <c r="AB22" s="17"/>
      <c r="AC22" s="17"/>
      <c r="AD22" s="17"/>
      <c r="AE22" s="17"/>
      <c r="AF22" s="17"/>
    </row>
    <row r="23" ht="15.75" customHeight="1">
      <c r="A23" s="24" t="s">
        <v>4304</v>
      </c>
      <c r="B23" s="17"/>
      <c r="C23" s="17"/>
      <c r="D23" s="17"/>
      <c r="E23" s="17"/>
      <c r="F23" s="26"/>
      <c r="G23" s="20"/>
      <c r="H23" s="17"/>
      <c r="I23" s="17"/>
      <c r="J23" s="17"/>
      <c r="K23" s="17"/>
      <c r="L23" s="17"/>
      <c r="M23" s="27"/>
      <c r="N23" s="27"/>
      <c r="O23" s="17"/>
      <c r="P23" s="17"/>
      <c r="Q23" s="17"/>
      <c r="R23" s="17"/>
      <c r="S23" s="17"/>
      <c r="T23" s="17"/>
      <c r="U23" s="17"/>
      <c r="V23" s="17"/>
      <c r="W23" s="17"/>
      <c r="X23" s="17"/>
      <c r="Y23" s="17"/>
      <c r="Z23" s="17"/>
      <c r="AA23" s="17"/>
      <c r="AB23" s="17"/>
      <c r="AC23" s="17"/>
      <c r="AD23" s="17"/>
      <c r="AE23" s="17"/>
      <c r="AF23" s="17"/>
    </row>
    <row r="24" ht="15.75" customHeight="1">
      <c r="A24" s="28"/>
      <c r="B24" s="29" t="s">
        <v>4306</v>
      </c>
      <c r="C24" s="154"/>
      <c r="D24" s="67"/>
      <c r="E24" s="67"/>
      <c r="F24" s="46"/>
      <c r="G24" s="20"/>
      <c r="H24" s="17"/>
      <c r="I24" s="67"/>
      <c r="J24" s="17"/>
      <c r="K24" s="155"/>
      <c r="L24" s="17"/>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9" t="s">
        <v>4306</v>
      </c>
      <c r="C25" s="154"/>
      <c r="D25" s="67"/>
      <c r="E25" s="67"/>
      <c r="F25" s="46"/>
      <c r="G25" s="20"/>
      <c r="H25" s="17"/>
      <c r="I25" s="67"/>
      <c r="J25" s="17"/>
      <c r="K25" s="155"/>
      <c r="L25" s="17"/>
      <c r="M25" s="27"/>
      <c r="N25" s="27"/>
      <c r="O25" s="17"/>
      <c r="P25" s="17"/>
      <c r="Q25" s="17"/>
      <c r="R25" s="17"/>
      <c r="S25" s="17"/>
      <c r="T25" s="17"/>
      <c r="U25" s="17"/>
      <c r="V25" s="17"/>
      <c r="W25" s="17"/>
      <c r="X25" s="17"/>
      <c r="Y25" s="17"/>
      <c r="Z25" s="17"/>
      <c r="AA25" s="17"/>
      <c r="AB25" s="17"/>
      <c r="AC25" s="17"/>
      <c r="AD25" s="17"/>
      <c r="AE25" s="17"/>
      <c r="AF25" s="17"/>
    </row>
    <row r="26" ht="15.75" customHeight="1">
      <c r="A26" s="28"/>
      <c r="B26" s="29" t="s">
        <v>4306</v>
      </c>
      <c r="C26" s="154"/>
      <c r="D26" s="67"/>
      <c r="E26" s="67"/>
      <c r="F26" s="46"/>
      <c r="G26" s="65"/>
      <c r="H26" s="67"/>
      <c r="I26" s="67"/>
      <c r="J26" s="156"/>
      <c r="K26" s="17"/>
      <c r="L26" s="27"/>
      <c r="M26" s="27"/>
      <c r="N26" s="27"/>
      <c r="O26" s="17"/>
      <c r="P26" s="17"/>
      <c r="Q26" s="17"/>
      <c r="R26" s="17"/>
      <c r="S26" s="17"/>
      <c r="T26" s="17"/>
      <c r="U26" s="17"/>
      <c r="V26" s="17"/>
      <c r="W26" s="17"/>
      <c r="X26" s="17"/>
      <c r="Y26" s="17"/>
      <c r="Z26" s="17"/>
      <c r="AA26" s="17"/>
      <c r="AB26" s="17"/>
      <c r="AC26" s="17"/>
      <c r="AD26" s="17"/>
      <c r="AE26" s="17"/>
      <c r="AF26" s="17"/>
    </row>
    <row r="27" ht="15.75" customHeight="1">
      <c r="A27" s="28"/>
      <c r="B27" s="29" t="s">
        <v>4306</v>
      </c>
      <c r="C27" s="154"/>
      <c r="D27" s="67"/>
      <c r="E27" s="67"/>
      <c r="F27" s="157"/>
      <c r="G27" s="20"/>
      <c r="H27" s="17"/>
      <c r="I27" s="67"/>
      <c r="J27" s="17"/>
      <c r="K27" s="158"/>
      <c r="L27" s="17"/>
      <c r="M27" s="27"/>
      <c r="N27" s="27"/>
      <c r="O27" s="17"/>
      <c r="P27" s="17"/>
      <c r="Q27" s="17"/>
      <c r="R27" s="17"/>
      <c r="S27" s="17"/>
      <c r="T27" s="17"/>
      <c r="U27" s="17"/>
      <c r="V27" s="17"/>
      <c r="W27" s="17"/>
      <c r="X27" s="17"/>
      <c r="Y27" s="17"/>
      <c r="Z27" s="17"/>
      <c r="AA27" s="17"/>
      <c r="AB27" s="17"/>
      <c r="AC27" s="17"/>
      <c r="AD27" s="17"/>
      <c r="AE27" s="17"/>
      <c r="AF27" s="17"/>
    </row>
    <row r="28" ht="15.75" customHeight="1">
      <c r="A28" s="28"/>
      <c r="B28" s="29" t="s">
        <v>4306</v>
      </c>
      <c r="C28" s="154"/>
      <c r="D28" s="67"/>
      <c r="E28" s="67"/>
      <c r="F28" s="46"/>
      <c r="G28" s="159"/>
      <c r="H28" s="67"/>
      <c r="I28" s="67"/>
      <c r="J28" s="17"/>
      <c r="K28" s="17"/>
      <c r="L28" s="17"/>
      <c r="M28" s="27"/>
      <c r="N28" s="27"/>
      <c r="O28" s="17"/>
      <c r="P28" s="17"/>
      <c r="Q28" s="17"/>
      <c r="R28" s="17"/>
      <c r="S28" s="17"/>
      <c r="T28" s="17"/>
      <c r="U28" s="17"/>
      <c r="V28" s="17"/>
      <c r="W28" s="17"/>
      <c r="X28" s="17"/>
      <c r="Y28" s="17"/>
      <c r="Z28" s="17"/>
      <c r="AA28" s="17"/>
      <c r="AB28" s="17"/>
      <c r="AC28" s="17"/>
      <c r="AD28" s="17"/>
      <c r="AE28" s="17"/>
      <c r="AF28" s="17"/>
    </row>
    <row r="29" ht="15.75" customHeight="1">
      <c r="A29" s="28"/>
      <c r="B29" s="29" t="s">
        <v>4306</v>
      </c>
      <c r="C29" s="154"/>
      <c r="D29" s="27"/>
      <c r="E29" s="27"/>
      <c r="F29" s="74"/>
      <c r="G29" s="85"/>
      <c r="H29" s="27"/>
      <c r="I29" s="27"/>
      <c r="J29" s="27"/>
      <c r="K29" s="27"/>
      <c r="L29" s="27"/>
      <c r="M29" s="27"/>
    </row>
    <row r="30" ht="15.75" customHeight="1">
      <c r="A30" s="28"/>
      <c r="B30" s="29" t="s">
        <v>4306</v>
      </c>
      <c r="C30" s="154"/>
      <c r="D30" s="27"/>
      <c r="E30" s="27"/>
      <c r="F30" s="74"/>
      <c r="G30" s="85"/>
      <c r="H30" s="27"/>
      <c r="I30" s="27"/>
      <c r="J30" s="27"/>
      <c r="K30" s="27"/>
      <c r="L30" s="27"/>
      <c r="M30" s="27"/>
    </row>
    <row r="31" ht="15.75" customHeight="1">
      <c r="A31" s="44"/>
      <c r="B31" s="29" t="s">
        <v>4306</v>
      </c>
      <c r="C31" s="154"/>
      <c r="D31" s="27"/>
      <c r="E31" s="27"/>
      <c r="F31" s="74"/>
      <c r="G31" s="85"/>
      <c r="H31" s="27"/>
      <c r="I31" s="27"/>
      <c r="J31" s="27"/>
      <c r="K31" s="27"/>
      <c r="L31" s="27"/>
      <c r="M31" s="27"/>
    </row>
    <row r="32" ht="15.75" customHeight="1">
      <c r="A32" s="18"/>
      <c r="B32" s="19"/>
      <c r="C32" s="17"/>
      <c r="D32" s="153"/>
      <c r="E32" s="125"/>
      <c r="F32" s="125"/>
      <c r="G32" s="125"/>
      <c r="H32" s="125"/>
      <c r="I32" s="125"/>
      <c r="J32" s="125"/>
      <c r="K32" s="115"/>
      <c r="L32" s="17"/>
      <c r="M32" s="17"/>
      <c r="N32" s="17"/>
      <c r="O32" s="17"/>
      <c r="P32" s="17"/>
      <c r="Q32" s="17"/>
      <c r="R32" s="17"/>
      <c r="S32" s="17"/>
      <c r="T32" s="17"/>
      <c r="U32" s="17"/>
      <c r="V32" s="17"/>
      <c r="W32" s="17"/>
      <c r="X32" s="17"/>
      <c r="Y32" s="17"/>
      <c r="Z32" s="17"/>
      <c r="AA32" s="17"/>
      <c r="AB32" s="17"/>
      <c r="AC32" s="17"/>
      <c r="AD32" s="17"/>
      <c r="AE32" s="17"/>
      <c r="AF32" s="17"/>
    </row>
    <row r="33" ht="15.75" customHeight="1">
      <c r="A33" s="24" t="s">
        <v>4304</v>
      </c>
      <c r="B33" s="17"/>
      <c r="C33" s="17"/>
      <c r="D33" s="17"/>
      <c r="E33" s="17"/>
      <c r="F33" s="26"/>
      <c r="G33" s="20"/>
      <c r="H33" s="17"/>
      <c r="I33" s="17"/>
      <c r="J33" s="17"/>
      <c r="K33" s="17"/>
      <c r="L33" s="17"/>
      <c r="M33" s="27"/>
      <c r="N33" s="27"/>
      <c r="O33" s="17"/>
      <c r="P33" s="17"/>
      <c r="Q33" s="17"/>
      <c r="R33" s="17"/>
      <c r="S33" s="17"/>
      <c r="T33" s="17"/>
      <c r="U33" s="17"/>
      <c r="V33" s="17"/>
      <c r="W33" s="17"/>
      <c r="X33" s="17"/>
      <c r="Y33" s="17"/>
      <c r="Z33" s="17"/>
      <c r="AA33" s="17"/>
      <c r="AB33" s="17"/>
      <c r="AC33" s="17"/>
      <c r="AD33" s="17"/>
      <c r="AE33" s="17"/>
      <c r="AF33" s="17"/>
    </row>
    <row r="34" ht="15.75" customHeight="1">
      <c r="A34" s="28"/>
      <c r="B34" s="29" t="s">
        <v>4306</v>
      </c>
      <c r="C34" s="154"/>
      <c r="D34" s="67"/>
      <c r="E34" s="67"/>
      <c r="F34" s="46"/>
      <c r="G34" s="20"/>
      <c r="H34" s="17"/>
      <c r="I34" s="67"/>
      <c r="J34" s="17"/>
      <c r="K34" s="155"/>
      <c r="L34" s="17"/>
      <c r="M34" s="27"/>
      <c r="N34" s="27"/>
      <c r="O34" s="17"/>
      <c r="P34" s="17"/>
      <c r="Q34" s="17"/>
      <c r="R34" s="17"/>
      <c r="S34" s="17"/>
      <c r="T34" s="17"/>
      <c r="U34" s="17"/>
      <c r="V34" s="17"/>
      <c r="W34" s="17"/>
      <c r="X34" s="17"/>
      <c r="Y34" s="17"/>
      <c r="Z34" s="17"/>
      <c r="AA34" s="17"/>
      <c r="AB34" s="17"/>
      <c r="AC34" s="17"/>
      <c r="AD34" s="17"/>
      <c r="AE34" s="17"/>
      <c r="AF34" s="17"/>
    </row>
    <row r="35" ht="15.75" customHeight="1">
      <c r="A35" s="28"/>
      <c r="B35" s="29" t="s">
        <v>4306</v>
      </c>
      <c r="C35" s="154"/>
      <c r="D35" s="67"/>
      <c r="E35" s="67"/>
      <c r="F35" s="46"/>
      <c r="G35" s="20"/>
      <c r="H35" s="17"/>
      <c r="I35" s="67"/>
      <c r="J35" s="17"/>
      <c r="K35" s="155"/>
      <c r="L35" s="17"/>
      <c r="M35" s="27"/>
      <c r="N35" s="27"/>
      <c r="O35" s="17"/>
      <c r="P35" s="17"/>
      <c r="Q35" s="17"/>
      <c r="R35" s="17"/>
      <c r="S35" s="17"/>
      <c r="T35" s="17"/>
      <c r="U35" s="17"/>
      <c r="V35" s="17"/>
      <c r="W35" s="17"/>
      <c r="X35" s="17"/>
      <c r="Y35" s="17"/>
      <c r="Z35" s="17"/>
      <c r="AA35" s="17"/>
      <c r="AB35" s="17"/>
      <c r="AC35" s="17"/>
      <c r="AD35" s="17"/>
      <c r="AE35" s="17"/>
      <c r="AF35" s="17"/>
    </row>
    <row r="36" ht="15.75" customHeight="1">
      <c r="A36" s="28"/>
      <c r="B36" s="29" t="s">
        <v>4306</v>
      </c>
      <c r="C36" s="154"/>
      <c r="D36" s="67"/>
      <c r="E36" s="67"/>
      <c r="F36" s="46"/>
      <c r="G36" s="65"/>
      <c r="H36" s="67"/>
      <c r="I36" s="67"/>
      <c r="J36" s="156"/>
      <c r="K36" s="17"/>
      <c r="L36" s="27"/>
      <c r="M36" s="27"/>
      <c r="N36" s="27"/>
      <c r="O36" s="17"/>
      <c r="P36" s="17"/>
      <c r="Q36" s="17"/>
      <c r="R36" s="17"/>
      <c r="S36" s="17"/>
      <c r="T36" s="17"/>
      <c r="U36" s="17"/>
      <c r="V36" s="17"/>
      <c r="W36" s="17"/>
      <c r="X36" s="17"/>
      <c r="Y36" s="17"/>
      <c r="Z36" s="17"/>
      <c r="AA36" s="17"/>
      <c r="AB36" s="17"/>
      <c r="AC36" s="17"/>
      <c r="AD36" s="17"/>
      <c r="AE36" s="17"/>
      <c r="AF36" s="17"/>
    </row>
    <row r="37" ht="15.75" customHeight="1">
      <c r="A37" s="28"/>
      <c r="B37" s="29" t="s">
        <v>4306</v>
      </c>
      <c r="C37" s="154"/>
      <c r="D37" s="67"/>
      <c r="E37" s="67"/>
      <c r="F37" s="157"/>
      <c r="G37" s="20"/>
      <c r="H37" s="17"/>
      <c r="I37" s="67"/>
      <c r="J37" s="17"/>
      <c r="K37" s="158"/>
      <c r="L37" s="17"/>
      <c r="M37" s="27"/>
      <c r="N37" s="27"/>
      <c r="O37" s="17"/>
      <c r="P37" s="17"/>
      <c r="Q37" s="17"/>
      <c r="R37" s="17"/>
      <c r="S37" s="17"/>
      <c r="T37" s="17"/>
      <c r="U37" s="17"/>
      <c r="V37" s="17"/>
      <c r="W37" s="17"/>
      <c r="X37" s="17"/>
      <c r="Y37" s="17"/>
      <c r="Z37" s="17"/>
      <c r="AA37" s="17"/>
      <c r="AB37" s="17"/>
      <c r="AC37" s="17"/>
      <c r="AD37" s="17"/>
      <c r="AE37" s="17"/>
      <c r="AF37" s="17"/>
    </row>
    <row r="38" ht="15.75" customHeight="1">
      <c r="A38" s="28"/>
      <c r="B38" s="29" t="s">
        <v>4306</v>
      </c>
      <c r="C38" s="154"/>
      <c r="D38" s="67"/>
      <c r="E38" s="67"/>
      <c r="F38" s="46"/>
      <c r="G38" s="159"/>
      <c r="H38" s="67"/>
      <c r="I38" s="67"/>
      <c r="J38" s="17"/>
      <c r="K38" s="17"/>
      <c r="L38" s="17"/>
      <c r="M38" s="27"/>
      <c r="N38" s="27"/>
      <c r="O38" s="17"/>
      <c r="P38" s="17"/>
      <c r="Q38" s="17"/>
      <c r="R38" s="17"/>
      <c r="S38" s="17"/>
      <c r="T38" s="17"/>
      <c r="U38" s="17"/>
      <c r="V38" s="17"/>
      <c r="W38" s="17"/>
      <c r="X38" s="17"/>
      <c r="Y38" s="17"/>
      <c r="Z38" s="17"/>
      <c r="AA38" s="17"/>
      <c r="AB38" s="17"/>
      <c r="AC38" s="17"/>
      <c r="AD38" s="17"/>
      <c r="AE38" s="17"/>
      <c r="AF38" s="17"/>
    </row>
    <row r="39" ht="15.75" customHeight="1">
      <c r="A39" s="28"/>
      <c r="B39" s="29" t="s">
        <v>4306</v>
      </c>
      <c r="C39" s="154"/>
      <c r="D39" s="27"/>
      <c r="E39" s="27"/>
      <c r="F39" s="74"/>
      <c r="G39" s="85"/>
      <c r="H39" s="27"/>
      <c r="I39" s="27"/>
      <c r="J39" s="27"/>
      <c r="K39" s="27"/>
      <c r="L39" s="27"/>
      <c r="M39" s="27"/>
    </row>
    <row r="40" ht="15.75" customHeight="1">
      <c r="A40" s="28"/>
      <c r="B40" s="29" t="s">
        <v>4306</v>
      </c>
      <c r="C40" s="154"/>
      <c r="D40" s="27"/>
      <c r="E40" s="27"/>
      <c r="F40" s="74"/>
      <c r="G40" s="85"/>
      <c r="H40" s="27"/>
      <c r="I40" s="27"/>
      <c r="J40" s="27"/>
      <c r="K40" s="27"/>
      <c r="L40" s="27"/>
      <c r="M40" s="27"/>
    </row>
    <row r="41" ht="15.75" customHeight="1">
      <c r="A41" s="44"/>
      <c r="B41" s="29" t="s">
        <v>4306</v>
      </c>
      <c r="C41" s="154"/>
      <c r="D41" s="27"/>
      <c r="E41" s="27"/>
      <c r="F41" s="74"/>
      <c r="G41" s="85"/>
      <c r="H41" s="27"/>
      <c r="I41" s="27"/>
      <c r="J41" s="27"/>
      <c r="K41" s="27"/>
      <c r="L41" s="27"/>
      <c r="M41" s="27"/>
    </row>
    <row r="42" ht="15.75" customHeight="1">
      <c r="F42" s="8"/>
      <c r="G42" s="55"/>
    </row>
    <row r="43" ht="15.75" customHeight="1">
      <c r="F43" s="8"/>
      <c r="G43" s="55"/>
    </row>
    <row r="44" ht="15.75" customHeight="1">
      <c r="F44" s="8"/>
      <c r="G44" s="55"/>
    </row>
    <row r="45" ht="15.75" customHeight="1">
      <c r="F45" s="8"/>
      <c r="G45" s="55"/>
    </row>
    <row r="46" ht="15.75" customHeight="1">
      <c r="F46" s="8"/>
      <c r="G46" s="55"/>
    </row>
    <row r="47" ht="15.75" customHeight="1">
      <c r="F47" s="8"/>
      <c r="G47" s="55"/>
    </row>
    <row r="48" ht="15.75" customHeight="1">
      <c r="F48" s="8"/>
      <c r="G48" s="55"/>
    </row>
    <row r="49" ht="15.75" customHeight="1">
      <c r="F49" s="8"/>
      <c r="G49" s="55"/>
    </row>
    <row r="50" ht="15.75" customHeight="1">
      <c r="F50" s="8"/>
      <c r="G50" s="55"/>
    </row>
    <row r="51" ht="15.75" customHeight="1">
      <c r="F51" s="8"/>
      <c r="G51" s="55"/>
    </row>
    <row r="52" ht="15.75" customHeight="1">
      <c r="F52" s="8"/>
      <c r="G52" s="55"/>
    </row>
    <row r="53" ht="15.75" customHeight="1">
      <c r="F53" s="8"/>
      <c r="G53" s="55"/>
    </row>
    <row r="54" ht="15.75" customHeight="1">
      <c r="F54" s="8"/>
      <c r="G54" s="55"/>
    </row>
    <row r="55" ht="15.75" customHeight="1">
      <c r="F55" s="8"/>
      <c r="G55" s="55"/>
    </row>
    <row r="56" ht="15.75" customHeight="1">
      <c r="F56" s="8"/>
      <c r="G56" s="55"/>
    </row>
    <row r="57" ht="15.75" customHeight="1">
      <c r="F57" s="8"/>
      <c r="G57" s="55"/>
    </row>
    <row r="58" ht="15.75" customHeight="1">
      <c r="F58" s="8"/>
      <c r="G58" s="55"/>
    </row>
    <row r="59" ht="15.75" customHeight="1">
      <c r="F59" s="8"/>
      <c r="G59" s="55"/>
    </row>
    <row r="60" ht="15.75" customHeight="1">
      <c r="F60" s="8"/>
      <c r="G60" s="55"/>
    </row>
    <row r="61" ht="15.75" customHeight="1">
      <c r="F61" s="8"/>
      <c r="G61" s="55"/>
    </row>
    <row r="62" ht="15.75" customHeight="1">
      <c r="F62" s="8"/>
      <c r="G62" s="55"/>
    </row>
    <row r="63" ht="15.75" customHeight="1">
      <c r="F63" s="8"/>
      <c r="G63" s="55"/>
    </row>
    <row r="64" ht="15.75" customHeight="1">
      <c r="F64" s="8"/>
      <c r="G64" s="55"/>
    </row>
    <row r="65" ht="15.75" customHeight="1">
      <c r="F65" s="8"/>
      <c r="G65" s="55"/>
    </row>
    <row r="66" ht="15.75" customHeight="1">
      <c r="F66" s="8"/>
      <c r="G66" s="55"/>
    </row>
    <row r="67" ht="15.75" customHeight="1">
      <c r="F67" s="8"/>
      <c r="G67" s="55"/>
    </row>
    <row r="68" ht="15.75" customHeight="1">
      <c r="F68" s="8"/>
      <c r="G68" s="55"/>
    </row>
    <row r="69" ht="15.75" customHeight="1">
      <c r="F69" s="8"/>
      <c r="G69" s="55"/>
    </row>
    <row r="70" ht="15.75" customHeight="1">
      <c r="F70" s="8"/>
      <c r="G70" s="55"/>
    </row>
    <row r="71" ht="15.75" customHeight="1">
      <c r="F71" s="8"/>
      <c r="G71" s="55"/>
    </row>
    <row r="72" ht="15.75" customHeight="1">
      <c r="F72" s="8"/>
      <c r="G72" s="55"/>
    </row>
    <row r="73" ht="15.75" customHeight="1">
      <c r="F73" s="8"/>
      <c r="G73" s="55"/>
    </row>
    <row r="74" ht="15.75" customHeight="1">
      <c r="F74" s="8"/>
      <c r="G74" s="55"/>
    </row>
    <row r="75" ht="15.75" customHeight="1">
      <c r="F75" s="8"/>
      <c r="G75" s="55"/>
    </row>
    <row r="76" ht="15.75" customHeight="1">
      <c r="F76" s="8"/>
      <c r="G76" s="55"/>
    </row>
    <row r="77" ht="15.75" customHeight="1">
      <c r="F77" s="8"/>
      <c r="G77" s="55"/>
    </row>
    <row r="78" ht="15.75" customHeight="1">
      <c r="F78" s="8"/>
      <c r="G78" s="55"/>
    </row>
    <row r="79" ht="15.75" customHeight="1">
      <c r="F79" s="8"/>
      <c r="G79" s="55"/>
    </row>
    <row r="80" ht="15.75" customHeight="1">
      <c r="F80" s="8"/>
      <c r="G80" s="55"/>
    </row>
    <row r="81" ht="15.75" customHeight="1">
      <c r="F81" s="8"/>
      <c r="G81" s="55"/>
    </row>
    <row r="82" ht="15.75" customHeight="1">
      <c r="F82" s="8"/>
      <c r="G82" s="55"/>
    </row>
    <row r="83" ht="15.75" customHeight="1">
      <c r="F83" s="8"/>
      <c r="G83" s="55"/>
    </row>
    <row r="84" ht="15.75" customHeight="1">
      <c r="F84" s="8"/>
      <c r="G84" s="55"/>
    </row>
    <row r="85" ht="15.75" customHeight="1">
      <c r="F85" s="8"/>
      <c r="G85" s="55"/>
    </row>
    <row r="86" ht="15.75" customHeight="1">
      <c r="F86" s="8"/>
      <c r="G86" s="55"/>
    </row>
    <row r="87" ht="15.75" customHeight="1">
      <c r="F87" s="8"/>
      <c r="G87" s="55"/>
    </row>
    <row r="88" ht="15.75" customHeight="1">
      <c r="F88" s="8"/>
      <c r="G88" s="55"/>
    </row>
    <row r="89" ht="15.75" customHeight="1">
      <c r="F89" s="8"/>
      <c r="G89" s="55"/>
    </row>
    <row r="90" ht="15.75" customHeight="1">
      <c r="F90" s="8"/>
      <c r="G90" s="55"/>
    </row>
    <row r="91" ht="15.75" customHeight="1">
      <c r="F91" s="8"/>
      <c r="G91" s="55"/>
    </row>
    <row r="92" ht="15.75" customHeight="1">
      <c r="F92" s="8"/>
      <c r="G92" s="55"/>
    </row>
    <row r="93" ht="15.75" customHeight="1">
      <c r="F93" s="8"/>
      <c r="G93" s="55"/>
    </row>
    <row r="94" ht="15.75" customHeight="1">
      <c r="F94" s="8"/>
      <c r="G94" s="55"/>
    </row>
    <row r="95" ht="15.75" customHeight="1">
      <c r="F95" s="8"/>
      <c r="G95" s="55"/>
    </row>
    <row r="96" ht="15.75" customHeight="1">
      <c r="F96" s="8"/>
      <c r="G96" s="55"/>
    </row>
    <row r="97" ht="15.75" customHeight="1">
      <c r="F97" s="8"/>
      <c r="G97" s="55"/>
    </row>
    <row r="98" ht="15.75" customHeight="1">
      <c r="F98" s="8"/>
      <c r="G98" s="55"/>
    </row>
    <row r="99" ht="15.75" customHeight="1">
      <c r="F99" s="8"/>
      <c r="G99" s="55"/>
    </row>
    <row r="100" ht="15.75" customHeight="1">
      <c r="F100" s="8"/>
      <c r="G100" s="55"/>
    </row>
    <row r="101" ht="15.75" customHeight="1">
      <c r="F101" s="8"/>
      <c r="G101" s="55"/>
    </row>
    <row r="102" ht="15.75" customHeight="1">
      <c r="F102" s="8"/>
      <c r="G102" s="55"/>
    </row>
    <row r="103" ht="15.75" customHeight="1">
      <c r="F103" s="8"/>
      <c r="G103" s="55"/>
    </row>
    <row r="104" ht="15.75" customHeight="1">
      <c r="F104" s="8"/>
      <c r="G104" s="55"/>
    </row>
    <row r="105" ht="15.75" customHeight="1">
      <c r="F105" s="8"/>
      <c r="G105" s="55"/>
    </row>
    <row r="106" ht="15.75" customHeight="1">
      <c r="F106" s="8"/>
      <c r="G106" s="55"/>
    </row>
    <row r="107" ht="15.75" customHeight="1">
      <c r="F107" s="8"/>
      <c r="G107" s="55"/>
    </row>
    <row r="108" ht="15.75" customHeight="1">
      <c r="F108" s="8"/>
      <c r="G108" s="55"/>
    </row>
    <row r="109" ht="15.75" customHeight="1">
      <c r="F109" s="8"/>
      <c r="G109" s="55"/>
    </row>
    <row r="110" ht="15.75" customHeight="1">
      <c r="F110" s="8"/>
      <c r="G110" s="55"/>
    </row>
    <row r="111" ht="15.75" customHeight="1">
      <c r="F111" s="8"/>
      <c r="G111" s="55"/>
    </row>
    <row r="112" ht="15.75" customHeight="1">
      <c r="F112" s="8"/>
      <c r="G112" s="55"/>
    </row>
    <row r="113" ht="15.75" customHeight="1">
      <c r="F113" s="8"/>
      <c r="G113" s="55"/>
    </row>
    <row r="114" ht="15.75" customHeight="1">
      <c r="F114" s="8"/>
      <c r="G114" s="55"/>
    </row>
    <row r="115" ht="15.75" customHeight="1">
      <c r="F115" s="8"/>
      <c r="G115" s="55"/>
    </row>
    <row r="116" ht="15.75" customHeight="1">
      <c r="F116" s="8"/>
      <c r="G116" s="55"/>
    </row>
    <row r="117" ht="15.75" customHeight="1">
      <c r="F117" s="8"/>
      <c r="G117" s="55"/>
    </row>
    <row r="118" ht="15.75" customHeight="1">
      <c r="F118" s="8"/>
      <c r="G118" s="55"/>
    </row>
    <row r="119" ht="15.75" customHeight="1">
      <c r="F119" s="8"/>
      <c r="G119" s="55"/>
    </row>
    <row r="120" ht="15.75" customHeight="1">
      <c r="F120" s="8"/>
      <c r="G120" s="55"/>
    </row>
    <row r="121" ht="15.75" customHeight="1">
      <c r="F121" s="8"/>
      <c r="G121" s="55"/>
    </row>
    <row r="122" ht="15.75" customHeight="1">
      <c r="F122" s="8"/>
      <c r="G122" s="55"/>
    </row>
    <row r="123" ht="15.75" customHeight="1">
      <c r="F123" s="8"/>
      <c r="G123" s="55"/>
    </row>
    <row r="124" ht="15.75" customHeight="1">
      <c r="F124" s="8"/>
      <c r="G124" s="55"/>
    </row>
    <row r="125" ht="15.75" customHeight="1">
      <c r="F125" s="8"/>
      <c r="G125" s="55"/>
    </row>
    <row r="126" ht="15.75" customHeight="1">
      <c r="F126" s="8"/>
      <c r="G126" s="55"/>
    </row>
    <row r="127" ht="15.75" customHeight="1">
      <c r="F127" s="8"/>
      <c r="G127" s="55"/>
    </row>
    <row r="128" ht="15.75" customHeight="1">
      <c r="F128" s="8"/>
      <c r="G128" s="55"/>
    </row>
    <row r="129" ht="15.75" customHeight="1">
      <c r="F129" s="8"/>
      <c r="G129" s="55"/>
    </row>
    <row r="130" ht="15.75" customHeight="1">
      <c r="F130" s="8"/>
      <c r="G130" s="55"/>
    </row>
    <row r="131" ht="15.75" customHeight="1">
      <c r="F131" s="8"/>
      <c r="G131" s="55"/>
    </row>
    <row r="132" ht="15.75" customHeight="1">
      <c r="F132" s="8"/>
      <c r="G132" s="55"/>
    </row>
    <row r="133" ht="15.75" customHeight="1">
      <c r="F133" s="8"/>
      <c r="G133" s="55"/>
    </row>
    <row r="134" ht="15.75" customHeight="1">
      <c r="F134" s="8"/>
      <c r="G134" s="55"/>
    </row>
    <row r="135" ht="15.75" customHeight="1">
      <c r="F135" s="8"/>
      <c r="G135" s="55"/>
    </row>
    <row r="136" ht="15.75" customHeight="1">
      <c r="F136" s="8"/>
      <c r="G136" s="55"/>
    </row>
    <row r="137" ht="15.75" customHeight="1">
      <c r="F137" s="8"/>
      <c r="G137" s="55"/>
    </row>
    <row r="138" ht="15.75" customHeight="1">
      <c r="F138" s="8"/>
      <c r="G138" s="55"/>
    </row>
    <row r="139" ht="15.75" customHeight="1">
      <c r="F139" s="8"/>
      <c r="G139" s="55"/>
    </row>
    <row r="140" ht="15.75" customHeight="1">
      <c r="F140" s="8"/>
      <c r="G140" s="55"/>
    </row>
    <row r="141" ht="15.75" customHeight="1">
      <c r="F141" s="8"/>
      <c r="G141" s="55"/>
    </row>
    <row r="142" ht="15.75" customHeight="1">
      <c r="F142" s="8"/>
      <c r="G142" s="55"/>
    </row>
    <row r="143" ht="15.75" customHeight="1">
      <c r="F143" s="8"/>
      <c r="G143" s="55"/>
    </row>
    <row r="144" ht="15.75" customHeight="1">
      <c r="F144" s="8"/>
      <c r="G144" s="55"/>
    </row>
    <row r="145" ht="15.75" customHeight="1">
      <c r="F145" s="8"/>
      <c r="G145" s="55"/>
    </row>
    <row r="146" ht="15.75" customHeight="1">
      <c r="F146" s="8"/>
      <c r="G146" s="55"/>
    </row>
    <row r="147" ht="15.75" customHeight="1">
      <c r="F147" s="8"/>
      <c r="G147" s="55"/>
    </row>
    <row r="148" ht="15.75" customHeight="1">
      <c r="F148" s="8"/>
      <c r="G148" s="55"/>
    </row>
    <row r="149" ht="15.75" customHeight="1">
      <c r="F149" s="8"/>
      <c r="G149" s="55"/>
    </row>
    <row r="150" ht="15.75" customHeight="1">
      <c r="F150" s="8"/>
      <c r="G150" s="55"/>
    </row>
    <row r="151" ht="15.75" customHeight="1">
      <c r="F151" s="8"/>
      <c r="G151" s="55"/>
    </row>
    <row r="152" ht="15.75" customHeight="1">
      <c r="F152" s="8"/>
      <c r="G152" s="55"/>
    </row>
    <row r="153" ht="15.75" customHeight="1">
      <c r="F153" s="8"/>
      <c r="G153" s="55"/>
    </row>
    <row r="154" ht="15.75" customHeight="1">
      <c r="F154" s="8"/>
      <c r="G154" s="55"/>
    </row>
    <row r="155" ht="15.75" customHeight="1">
      <c r="F155" s="8"/>
      <c r="G155" s="55"/>
    </row>
    <row r="156" ht="15.75" customHeight="1">
      <c r="F156" s="8"/>
      <c r="G156" s="55"/>
    </row>
    <row r="157" ht="15.75" customHeight="1">
      <c r="F157" s="8"/>
      <c r="G157" s="55"/>
    </row>
    <row r="158" ht="15.75" customHeight="1">
      <c r="F158" s="8"/>
      <c r="G158" s="55"/>
    </row>
    <row r="159" ht="15.75" customHeight="1">
      <c r="F159" s="8"/>
      <c r="G159" s="55"/>
    </row>
    <row r="160" ht="15.75" customHeight="1">
      <c r="F160" s="8"/>
      <c r="G160" s="55"/>
    </row>
    <row r="161" ht="15.75" customHeight="1">
      <c r="F161" s="8"/>
      <c r="G161" s="55"/>
    </row>
    <row r="162" ht="15.75" customHeight="1">
      <c r="F162" s="8"/>
      <c r="G162" s="55"/>
    </row>
    <row r="163" ht="15.75" customHeight="1">
      <c r="F163" s="8"/>
      <c r="G163" s="55"/>
    </row>
    <row r="164" ht="15.75" customHeight="1">
      <c r="F164" s="8"/>
      <c r="G164" s="55"/>
    </row>
    <row r="165" ht="15.75" customHeight="1">
      <c r="F165" s="8"/>
      <c r="G165" s="55"/>
    </row>
    <row r="166" ht="15.75" customHeight="1">
      <c r="F166" s="8"/>
      <c r="G166" s="55"/>
    </row>
    <row r="167" ht="15.75" customHeight="1">
      <c r="F167" s="8"/>
      <c r="G167" s="55"/>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K2"/>
    <mergeCell ref="A3:A11"/>
    <mergeCell ref="D12:K12"/>
    <mergeCell ref="A13:A21"/>
    <mergeCell ref="D22:K22"/>
    <mergeCell ref="A23:A31"/>
    <mergeCell ref="D32:K32"/>
    <mergeCell ref="A33:A41"/>
  </mergeCells>
  <dataValidations>
    <dataValidation type="list" allowBlank="1" showErrorMessage="1" sqref="C4:C11 C14:C21 C24:C31 C34:C41">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18.2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196" t="s">
        <v>8680</v>
      </c>
      <c r="B2" s="196" t="s">
        <v>8681</v>
      </c>
      <c r="C2" s="196" t="str">
        <f>VLOOKUP(A2,'import Bartın-Çankırı-Kastamonu'!A:Q,3,0)</f>
        <v>DOĞRU</v>
      </c>
      <c r="D2" s="196" t="s">
        <v>1348</v>
      </c>
      <c r="E2" s="196">
        <f>VLOOKUP(A2,'import Bartın-Çankırı-Kastamonu'!A:Q,5,0)</f>
        <v>4674</v>
      </c>
      <c r="F2" s="196">
        <f>VLOOKUP(A2,'import Bartın-Çankırı-Kastamonu'!A:Q,6,0)</f>
        <v>233</v>
      </c>
      <c r="G2" s="196">
        <f>VLOOKUP(A2,'import Bartın-Çankırı-Kastamonu'!A:Q,7,0)</f>
        <v>14</v>
      </c>
      <c r="H2" s="196">
        <f>VLOOKUP(A2,'import Bartın-Çankırı-Kastamonu'!A:Q,8,0)</f>
        <v>21</v>
      </c>
      <c r="I2" s="196">
        <f>VLOOKUP(A2,'import Bartın-Çankırı-Kastamonu'!A:Q,9,0)</f>
        <v>35</v>
      </c>
      <c r="J2" s="205">
        <f>VLOOKUP(A2,'import Bartın-Çankırı-Kastamonu'!A:Q,10,0)</f>
        <v>0.4</v>
      </c>
      <c r="K2" s="196" t="s">
        <v>8682</v>
      </c>
      <c r="L2" s="196">
        <v>3.762128484E9</v>
      </c>
      <c r="M2" s="196" t="s">
        <v>1350</v>
      </c>
      <c r="N2" s="196" t="s">
        <v>4003</v>
      </c>
      <c r="O2" s="196" t="s">
        <v>8683</v>
      </c>
      <c r="P2" s="206" t="str">
        <f>VLOOKUP(A2,'import Bartın-Çankırı-Kastamonu'!A:Q,16,0)</f>
        <v>Geleneksel</v>
      </c>
      <c r="Q2" s="1" t="b">
        <v>0</v>
      </c>
      <c r="R2" s="1"/>
      <c r="S2" s="1"/>
      <c r="T2" s="27"/>
      <c r="V2" s="208"/>
      <c r="W2" s="208"/>
      <c r="X2" s="1"/>
      <c r="Y2" s="1"/>
      <c r="Z2" s="208"/>
      <c r="AA2" s="1"/>
      <c r="AB2" s="208"/>
      <c r="AC2" s="1"/>
      <c r="AD2" s="208"/>
      <c r="AE2" s="1"/>
      <c r="AF2" s="208"/>
      <c r="AG2" s="1"/>
      <c r="AH2" s="208"/>
      <c r="AI2" s="1"/>
      <c r="AJ2" s="1"/>
      <c r="AK2" s="1"/>
      <c r="AL2" s="1"/>
      <c r="AM2" s="1"/>
    </row>
    <row r="3" ht="15.75" customHeight="1">
      <c r="A3" s="196" t="s">
        <v>8684</v>
      </c>
      <c r="B3" s="196" t="s">
        <v>8685</v>
      </c>
      <c r="C3" s="196" t="str">
        <f>VLOOKUP(A3,'import Bartın-Çankırı-Kastamonu'!A:Q,3,0)</f>
        <v>DOĞRU</v>
      </c>
      <c r="D3" s="196" t="s">
        <v>1356</v>
      </c>
      <c r="E3" s="196">
        <f>VLOOKUP(A3,'import Bartın-Çankırı-Kastamonu'!A:Q,5,0)</f>
        <v>1811</v>
      </c>
      <c r="F3" s="196">
        <f>VLOOKUP(A3,'import Bartın-Çankırı-Kastamonu'!A:Q,6,0)</f>
        <v>57</v>
      </c>
      <c r="G3" s="196">
        <f>VLOOKUP(A3,'import Bartın-Çankırı-Kastamonu'!A:Q,7,0)</f>
        <v>0</v>
      </c>
      <c r="H3" s="196">
        <f>VLOOKUP(A3,'import Bartın-Çankırı-Kastamonu'!A:Q,8,0)</f>
        <v>24</v>
      </c>
      <c r="I3" s="196">
        <f>VLOOKUP(A3,'import Bartın-Çankırı-Kastamonu'!A:Q,9,0)</f>
        <v>24</v>
      </c>
      <c r="J3" s="205">
        <f>VLOOKUP(A3,'import Bartın-Çankırı-Kastamonu'!A:Q,10,0)</f>
        <v>0</v>
      </c>
      <c r="K3" s="196" t="s">
        <v>8686</v>
      </c>
      <c r="L3" s="196">
        <v>5.453531718E9</v>
      </c>
      <c r="M3" s="196" t="s">
        <v>1350</v>
      </c>
      <c r="N3" s="196" t="s">
        <v>4003</v>
      </c>
      <c r="O3" s="196" t="s">
        <v>8687</v>
      </c>
      <c r="P3" s="206" t="str">
        <f>VLOOKUP(A3,'import Bartın-Çankırı-Kastamonu'!A:Q,16,0)</f>
        <v>Geleneksel</v>
      </c>
      <c r="Q3" s="1" t="b">
        <v>0</v>
      </c>
      <c r="R3" s="1"/>
      <c r="S3" s="1"/>
      <c r="T3" s="27"/>
      <c r="V3" s="208"/>
      <c r="W3" s="208"/>
      <c r="X3" s="1"/>
      <c r="Y3" s="1"/>
      <c r="Z3" s="208"/>
      <c r="AA3" s="1"/>
      <c r="AB3" s="208"/>
      <c r="AC3" s="1"/>
      <c r="AD3" s="208"/>
      <c r="AE3" s="1"/>
      <c r="AF3" s="208"/>
      <c r="AG3" s="1"/>
      <c r="AH3" s="208"/>
      <c r="AI3" s="1"/>
      <c r="AJ3" s="1"/>
      <c r="AK3" s="1"/>
      <c r="AL3" s="1"/>
      <c r="AM3" s="1"/>
    </row>
    <row r="4" ht="15.75" customHeight="1">
      <c r="A4" s="211" t="s">
        <v>8684</v>
      </c>
      <c r="B4" s="211" t="s">
        <v>8685</v>
      </c>
      <c r="C4" s="196" t="str">
        <f>VLOOKUP(A4,'import Bartın-Çankırı-Kastamonu'!A:Q,3,0)</f>
        <v>DOĞRU</v>
      </c>
      <c r="D4" s="211" t="s">
        <v>1356</v>
      </c>
      <c r="E4" s="196">
        <f>VLOOKUP(A4,'import Bartın-Çankırı-Kastamonu'!A:Q,5,0)</f>
        <v>1811</v>
      </c>
      <c r="F4" s="196">
        <f>VLOOKUP(A4,'import Bartın-Çankırı-Kastamonu'!A:Q,6,0)</f>
        <v>57</v>
      </c>
      <c r="G4" s="196">
        <f>VLOOKUP(A4,'import Bartın-Çankırı-Kastamonu'!A:Q,7,0)</f>
        <v>0</v>
      </c>
      <c r="H4" s="196">
        <f>VLOOKUP(A4,'import Bartın-Çankırı-Kastamonu'!A:Q,8,0)</f>
        <v>24</v>
      </c>
      <c r="I4" s="196">
        <f>VLOOKUP(A4,'import Bartın-Çankırı-Kastamonu'!A:Q,9,0)</f>
        <v>24</v>
      </c>
      <c r="J4" s="205">
        <f>VLOOKUP(A4,'import Bartın-Çankırı-Kastamonu'!A:Q,10,0)</f>
        <v>0</v>
      </c>
      <c r="K4" s="211" t="s">
        <v>8686</v>
      </c>
      <c r="L4" s="211">
        <v>5.453531718E9</v>
      </c>
      <c r="M4" s="211" t="s">
        <v>1350</v>
      </c>
      <c r="N4" s="211" t="s">
        <v>4003</v>
      </c>
      <c r="O4" s="211" t="s">
        <v>8687</v>
      </c>
      <c r="P4" s="206" t="str">
        <f>VLOOKUP(A4,'import Bartın-Çankırı-Kastamonu'!A:Q,16,0)</f>
        <v>Geleneksel</v>
      </c>
      <c r="Q4" s="1" t="b">
        <v>0</v>
      </c>
      <c r="R4" s="1"/>
      <c r="S4" s="1"/>
      <c r="T4" s="207"/>
      <c r="V4" s="208"/>
      <c r="W4" s="208"/>
      <c r="X4" s="1"/>
      <c r="Y4" s="1"/>
      <c r="Z4" s="208"/>
      <c r="AA4" s="1"/>
      <c r="AB4" s="208"/>
      <c r="AC4" s="1"/>
      <c r="AD4" s="208"/>
      <c r="AE4" s="1"/>
      <c r="AF4" s="208"/>
      <c r="AG4" s="1"/>
      <c r="AH4" s="208"/>
      <c r="AI4" s="1"/>
      <c r="AJ4" s="1"/>
      <c r="AK4" s="1"/>
      <c r="AL4" s="1"/>
      <c r="AM4" s="1"/>
    </row>
    <row r="5" ht="15.75" customHeight="1">
      <c r="A5" s="196" t="s">
        <v>8688</v>
      </c>
      <c r="B5" s="196" t="s">
        <v>8689</v>
      </c>
      <c r="C5" s="196" t="str">
        <f>VLOOKUP(A5,'import Bartın-Çankırı-Kastamonu'!A:Q,3,0)</f>
        <v>DOĞRU</v>
      </c>
      <c r="D5" s="196" t="s">
        <v>1370</v>
      </c>
      <c r="E5" s="196">
        <f>VLOOKUP(A5,'import Bartın-Çankırı-Kastamonu'!A:Q,5,0)</f>
        <v>608</v>
      </c>
      <c r="F5" s="196">
        <f>VLOOKUP(A5,'import Bartın-Çankırı-Kastamonu'!A:Q,6,0)</f>
        <v>1</v>
      </c>
      <c r="G5" s="196">
        <f>VLOOKUP(A5,'import Bartın-Çankırı-Kastamonu'!A:Q,7,0)</f>
        <v>0</v>
      </c>
      <c r="H5" s="196">
        <f>VLOOKUP(A5,'import Bartın-Çankırı-Kastamonu'!A:Q,8,0)</f>
        <v>2</v>
      </c>
      <c r="I5" s="196">
        <f>VLOOKUP(A5,'import Bartın-Çankırı-Kastamonu'!A:Q,9,0)</f>
        <v>2</v>
      </c>
      <c r="J5" s="205">
        <f>VLOOKUP(A5,'import Bartın-Çankırı-Kastamonu'!A:Q,10,0)</f>
        <v>0</v>
      </c>
      <c r="K5" s="196" t="s">
        <v>8690</v>
      </c>
      <c r="L5" s="196">
        <v>5.358465635E9</v>
      </c>
      <c r="M5" s="196" t="s">
        <v>1350</v>
      </c>
      <c r="N5" s="196" t="s">
        <v>1667</v>
      </c>
      <c r="O5" s="196" t="s">
        <v>8691</v>
      </c>
      <c r="P5" s="206" t="str">
        <f>VLOOKUP(A5,'import Bartın-Çankırı-Kastamonu'!A:Q,16,0)</f>
        <v>Geleneksel</v>
      </c>
      <c r="Q5" s="1" t="b">
        <v>0</v>
      </c>
      <c r="R5" s="1"/>
      <c r="S5" s="1"/>
      <c r="T5" s="1"/>
      <c r="V5" s="208"/>
      <c r="W5" s="208"/>
      <c r="X5" s="1"/>
      <c r="Y5" s="1"/>
      <c r="Z5" s="208"/>
      <c r="AA5" s="1"/>
      <c r="AB5" s="208"/>
      <c r="AC5" s="1"/>
      <c r="AD5" s="208"/>
      <c r="AE5" s="1"/>
      <c r="AF5" s="208"/>
      <c r="AG5" s="1"/>
      <c r="AH5" s="208"/>
      <c r="AI5" s="1"/>
      <c r="AJ5" s="1"/>
      <c r="AK5" s="1"/>
      <c r="AL5" s="1"/>
      <c r="AM5" s="1"/>
    </row>
    <row r="6" ht="15.75" customHeight="1">
      <c r="A6" s="211" t="s">
        <v>8688</v>
      </c>
      <c r="B6" s="211" t="s">
        <v>8689</v>
      </c>
      <c r="C6" s="196" t="str">
        <f>VLOOKUP(A6,'import Bartın-Çankırı-Kastamonu'!A:Q,3,0)</f>
        <v>DOĞRU</v>
      </c>
      <c r="D6" s="211" t="s">
        <v>1370</v>
      </c>
      <c r="E6" s="196">
        <f>VLOOKUP(A6,'import Bartın-Çankırı-Kastamonu'!A:Q,5,0)</f>
        <v>608</v>
      </c>
      <c r="F6" s="196">
        <f>VLOOKUP(A6,'import Bartın-Çankırı-Kastamonu'!A:Q,6,0)</f>
        <v>1</v>
      </c>
      <c r="G6" s="196">
        <f>VLOOKUP(A6,'import Bartın-Çankırı-Kastamonu'!A:Q,7,0)</f>
        <v>0</v>
      </c>
      <c r="H6" s="196">
        <f>VLOOKUP(A6,'import Bartın-Çankırı-Kastamonu'!A:Q,8,0)</f>
        <v>2</v>
      </c>
      <c r="I6" s="196">
        <f>VLOOKUP(A6,'import Bartın-Çankırı-Kastamonu'!A:Q,9,0)</f>
        <v>2</v>
      </c>
      <c r="J6" s="205">
        <f>VLOOKUP(A6,'import Bartın-Çankırı-Kastamonu'!A:Q,10,0)</f>
        <v>0</v>
      </c>
      <c r="K6" s="211" t="s">
        <v>8690</v>
      </c>
      <c r="L6" s="211">
        <v>3.762126313E9</v>
      </c>
      <c r="M6" s="211" t="s">
        <v>1350</v>
      </c>
      <c r="N6" s="211" t="s">
        <v>1667</v>
      </c>
      <c r="O6" s="211" t="s">
        <v>8691</v>
      </c>
      <c r="P6" s="206" t="str">
        <f>VLOOKUP(A6,'import Bartın-Çankırı-Kastamonu'!A:Q,16,0)</f>
        <v>Geleneksel</v>
      </c>
      <c r="Q6" s="1" t="b">
        <v>0</v>
      </c>
      <c r="R6" s="1"/>
      <c r="S6" s="1"/>
      <c r="T6" s="207"/>
      <c r="V6" s="208"/>
      <c r="W6" s="208"/>
      <c r="X6" s="1"/>
      <c r="Y6" s="1"/>
      <c r="Z6" s="208"/>
      <c r="AA6" s="1"/>
      <c r="AB6" s="208"/>
      <c r="AC6" s="1"/>
      <c r="AD6" s="208"/>
      <c r="AE6" s="1"/>
      <c r="AF6" s="208"/>
      <c r="AG6" s="1"/>
      <c r="AH6" s="208"/>
      <c r="AI6" s="1"/>
      <c r="AJ6" s="1"/>
      <c r="AK6" s="1"/>
      <c r="AL6" s="1"/>
      <c r="AM6" s="1"/>
    </row>
    <row r="7" ht="15.75" customHeight="1">
      <c r="A7" s="196" t="s">
        <v>8692</v>
      </c>
      <c r="B7" s="196" t="s">
        <v>8693</v>
      </c>
      <c r="C7" s="196" t="str">
        <f>VLOOKUP(A7,'import Bartın-Çankırı-Kastamonu'!A:Q,3,0)</f>
        <v>DOĞRU</v>
      </c>
      <c r="D7" s="196" t="s">
        <v>1507</v>
      </c>
      <c r="E7" s="196">
        <f>VLOOKUP(A7,'import Bartın-Çankırı-Kastamonu'!A:Q,5,0)</f>
        <v>518</v>
      </c>
      <c r="F7" s="196">
        <f>VLOOKUP(A7,'import Bartın-Çankırı-Kastamonu'!A:Q,6,0)</f>
        <v>146</v>
      </c>
      <c r="G7" s="196">
        <f>VLOOKUP(A7,'import Bartın-Çankırı-Kastamonu'!A:Q,7,0)</f>
        <v>0</v>
      </c>
      <c r="H7" s="196">
        <f>VLOOKUP(A7,'import Bartın-Çankırı-Kastamonu'!A:Q,8,0)</f>
        <v>50</v>
      </c>
      <c r="I7" s="196">
        <f>VLOOKUP(A7,'import Bartın-Çankırı-Kastamonu'!A:Q,9,0)</f>
        <v>50</v>
      </c>
      <c r="J7" s="205">
        <f>VLOOKUP(A7,'import Bartın-Çankırı-Kastamonu'!A:Q,10,0)</f>
        <v>0</v>
      </c>
      <c r="K7" s="196" t="s">
        <v>8694</v>
      </c>
      <c r="L7" s="196">
        <v>3.762136066E9</v>
      </c>
      <c r="M7" s="196" t="s">
        <v>1350</v>
      </c>
      <c r="N7" s="196" t="s">
        <v>1667</v>
      </c>
      <c r="O7" s="196" t="s">
        <v>8695</v>
      </c>
      <c r="P7" s="206" t="str">
        <f>VLOOKUP(A7,'import Bartın-Çankırı-Kastamonu'!A:Q,16,0)</f>
        <v>Geleneksel</v>
      </c>
      <c r="Q7" s="1" t="b">
        <v>0</v>
      </c>
      <c r="R7" s="1"/>
      <c r="S7" s="1"/>
      <c r="T7" s="207"/>
      <c r="U7" s="27"/>
      <c r="V7" s="208"/>
      <c r="W7" s="208"/>
      <c r="X7" s="1"/>
      <c r="Y7" s="1"/>
      <c r="Z7" s="208"/>
      <c r="AA7" s="1"/>
      <c r="AB7" s="208"/>
      <c r="AC7" s="1"/>
      <c r="AD7" s="208"/>
      <c r="AE7" s="1"/>
      <c r="AF7" s="208"/>
      <c r="AG7" s="1"/>
      <c r="AH7" s="208"/>
      <c r="AI7" s="1"/>
      <c r="AJ7" s="1"/>
      <c r="AK7" s="1"/>
      <c r="AL7" s="1"/>
      <c r="AM7" s="1"/>
    </row>
    <row r="8" ht="15.75" customHeight="1">
      <c r="A8" s="211" t="s">
        <v>8696</v>
      </c>
      <c r="B8" s="211" t="s">
        <v>8697</v>
      </c>
      <c r="C8" s="196" t="str">
        <f>VLOOKUP(A8,'import Bartın-Çankırı-Kastamonu'!A:Q,3,0)</f>
        <v>DOĞRU</v>
      </c>
      <c r="D8" s="211" t="s">
        <v>1443</v>
      </c>
      <c r="E8" s="196">
        <f>VLOOKUP(A8,'import Bartın-Çankırı-Kastamonu'!A:Q,5,0)</f>
        <v>17</v>
      </c>
      <c r="F8" s="196">
        <f>VLOOKUP(A8,'import Bartın-Çankırı-Kastamonu'!A:Q,6,0)</f>
        <v>9</v>
      </c>
      <c r="G8" s="196">
        <f>VLOOKUP(A8,'import Bartın-Çankırı-Kastamonu'!A:Q,7,0)</f>
        <v>0</v>
      </c>
      <c r="H8" s="196">
        <f>VLOOKUP(A8,'import Bartın-Çankırı-Kastamonu'!A:Q,8,0)</f>
        <v>13</v>
      </c>
      <c r="I8" s="196">
        <f>VLOOKUP(A8,'import Bartın-Çankırı-Kastamonu'!A:Q,9,0)</f>
        <v>13</v>
      </c>
      <c r="J8" s="205">
        <f>VLOOKUP(A8,'import Bartın-Çankırı-Kastamonu'!A:Q,10,0)</f>
        <v>0</v>
      </c>
      <c r="K8" s="211" t="s">
        <v>8698</v>
      </c>
      <c r="L8" s="211">
        <v>5.053573951E9</v>
      </c>
      <c r="M8" s="211" t="s">
        <v>1350</v>
      </c>
      <c r="N8" s="211" t="s">
        <v>1667</v>
      </c>
      <c r="O8" s="211" t="s">
        <v>8699</v>
      </c>
      <c r="P8" s="206" t="str">
        <f>VLOOKUP(A8,'import Bartın-Çankırı-Kastamonu'!A:Q,16,0)</f>
        <v>Geleneksel</v>
      </c>
      <c r="Q8" s="1" t="b">
        <v>0</v>
      </c>
      <c r="R8" s="1"/>
      <c r="S8" s="1"/>
      <c r="T8" s="207"/>
      <c r="V8" s="208"/>
      <c r="W8" s="208"/>
      <c r="X8" s="1"/>
      <c r="Y8" s="1"/>
      <c r="Z8" s="208"/>
      <c r="AA8" s="1"/>
      <c r="AB8" s="208"/>
      <c r="AC8" s="1"/>
      <c r="AD8" s="208"/>
      <c r="AE8" s="1"/>
      <c r="AF8" s="208"/>
      <c r="AG8" s="1"/>
      <c r="AH8" s="208"/>
      <c r="AI8" s="1"/>
      <c r="AJ8" s="1"/>
      <c r="AK8" s="1"/>
      <c r="AL8" s="1"/>
      <c r="AM8" s="1"/>
    </row>
    <row r="9" ht="15.75" customHeight="1">
      <c r="A9" s="196" t="s">
        <v>8700</v>
      </c>
      <c r="B9" s="196" t="s">
        <v>8701</v>
      </c>
      <c r="C9" s="196" t="str">
        <f>VLOOKUP(A9,'import Bartın-Çankırı-Kastamonu'!A:Q,3,0)</f>
        <v>DOĞRU</v>
      </c>
      <c r="D9" s="196" t="s">
        <v>1364</v>
      </c>
      <c r="E9" s="196">
        <f>VLOOKUP(A9,'import Bartın-Çankırı-Kastamonu'!A:Q,5,0)</f>
        <v>18</v>
      </c>
      <c r="F9" s="196" t="str">
        <f>VLOOKUP(A9,'import Bartın-Çankırı-Kastamonu'!A:Q,6,0)</f>
        <v/>
      </c>
      <c r="G9" s="196">
        <f>VLOOKUP(A9,'import Bartın-Çankırı-Kastamonu'!A:Q,7,0)</f>
        <v>22</v>
      </c>
      <c r="H9" s="196">
        <f>VLOOKUP(A9,'import Bartın-Çankırı-Kastamonu'!A:Q,8,0)</f>
        <v>2</v>
      </c>
      <c r="I9" s="196">
        <f>VLOOKUP(A9,'import Bartın-Çankırı-Kastamonu'!A:Q,9,0)</f>
        <v>24</v>
      </c>
      <c r="J9" s="205">
        <f>VLOOKUP(A9,'import Bartın-Çankırı-Kastamonu'!A:Q,10,0)</f>
        <v>0.92</v>
      </c>
      <c r="K9" s="196" t="s">
        <v>8702</v>
      </c>
      <c r="L9" s="196">
        <v>5.551470018E9</v>
      </c>
      <c r="M9" s="196" t="s">
        <v>1350</v>
      </c>
      <c r="N9" s="196" t="s">
        <v>1667</v>
      </c>
      <c r="O9" s="196" t="s">
        <v>8703</v>
      </c>
      <c r="P9" s="206" t="str">
        <f>VLOOKUP(A9,'import Bartın-Çankırı-Kastamonu'!A:Q,16,0)</f>
        <v>Geleneksel</v>
      </c>
      <c r="Q9" s="1" t="b">
        <v>0</v>
      </c>
      <c r="R9" s="1"/>
      <c r="S9" s="1"/>
      <c r="T9" s="207"/>
      <c r="V9" s="208"/>
      <c r="W9" s="208"/>
      <c r="X9" s="1"/>
      <c r="Y9" s="1"/>
      <c r="Z9" s="208"/>
      <c r="AA9" s="1"/>
      <c r="AB9" s="208"/>
      <c r="AC9" s="1"/>
      <c r="AD9" s="208"/>
      <c r="AE9" s="1"/>
      <c r="AF9" s="208"/>
      <c r="AG9" s="1"/>
      <c r="AH9" s="208"/>
      <c r="AI9" s="1"/>
      <c r="AJ9" s="1"/>
      <c r="AK9" s="1"/>
      <c r="AL9" s="1"/>
      <c r="AM9" s="1"/>
    </row>
    <row r="10" ht="15.75" customHeight="1">
      <c r="A10" s="196" t="s">
        <v>4000</v>
      </c>
      <c r="B10" s="196" t="s">
        <v>4001</v>
      </c>
      <c r="C10" s="196" t="str">
        <f>VLOOKUP(A10,'import Bartın-Çankırı-Kastamonu'!A:Q,3,0)</f>
        <v>DOĞRU</v>
      </c>
      <c r="D10" s="196" t="s">
        <v>1832</v>
      </c>
      <c r="E10" s="196">
        <f>VLOOKUP(A10,'import Bartın-Çankırı-Kastamonu'!A:Q,5,0)</f>
        <v>555</v>
      </c>
      <c r="F10" s="196">
        <f>VLOOKUP(A10,'import Bartın-Çankırı-Kastamonu'!A:Q,6,0)</f>
        <v>43</v>
      </c>
      <c r="G10" s="196">
        <f>VLOOKUP(A10,'import Bartın-Çankırı-Kastamonu'!A:Q,7,0)</f>
        <v>1</v>
      </c>
      <c r="H10" s="196">
        <f>VLOOKUP(A10,'import Bartın-Çankırı-Kastamonu'!A:Q,8,0)</f>
        <v>18</v>
      </c>
      <c r="I10" s="196">
        <f>VLOOKUP(A10,'import Bartın-Çankırı-Kastamonu'!A:Q,9,0)</f>
        <v>19</v>
      </c>
      <c r="J10" s="205">
        <f>VLOOKUP(A10,'import Bartın-Çankırı-Kastamonu'!A:Q,10,0)</f>
        <v>0.05</v>
      </c>
      <c r="K10" s="196" t="s">
        <v>4002</v>
      </c>
      <c r="L10" s="196">
        <v>5.447665885E9</v>
      </c>
      <c r="M10" s="196" t="s">
        <v>1350</v>
      </c>
      <c r="N10" s="196" t="s">
        <v>4003</v>
      </c>
      <c r="O10" s="196" t="s">
        <v>4004</v>
      </c>
      <c r="P10" s="206" t="str">
        <f>VLOOKUP(A10,'import Bartın-Çankırı-Kastamonu'!A:Q,16,0)</f>
        <v>Geleneksel</v>
      </c>
      <c r="Q10" s="1" t="b">
        <v>0</v>
      </c>
      <c r="R10" s="1"/>
      <c r="S10" s="1"/>
      <c r="T10" s="207"/>
      <c r="V10" s="208"/>
      <c r="W10" s="208"/>
      <c r="X10" s="1"/>
      <c r="Y10" s="1"/>
      <c r="Z10" s="208"/>
      <c r="AA10" s="1"/>
      <c r="AB10" s="208"/>
      <c r="AC10" s="1"/>
      <c r="AD10" s="208"/>
      <c r="AE10" s="1"/>
      <c r="AF10" s="208"/>
      <c r="AG10" s="1"/>
      <c r="AH10" s="208"/>
      <c r="AI10" s="1"/>
      <c r="AJ10" s="1"/>
      <c r="AK10" s="1"/>
      <c r="AL10" s="1"/>
      <c r="AM10" s="1"/>
    </row>
    <row r="11" ht="15.75" customHeight="1">
      <c r="A11" s="196" t="s">
        <v>8704</v>
      </c>
      <c r="B11" s="196" t="s">
        <v>8705</v>
      </c>
      <c r="C11" s="196" t="str">
        <f>VLOOKUP(A11,'import Bartın-Çankırı-Kastamonu'!A:Q,3,0)</f>
        <v>DOĞRU</v>
      </c>
      <c r="D11" s="196" t="s">
        <v>1370</v>
      </c>
      <c r="E11" s="196">
        <f>VLOOKUP(A11,'import Bartın-Çankırı-Kastamonu'!A:Q,5,0)</f>
        <v>122</v>
      </c>
      <c r="F11" s="196" t="str">
        <f>VLOOKUP(A11,'import Bartın-Çankırı-Kastamonu'!A:Q,6,0)</f>
        <v/>
      </c>
      <c r="G11" s="196">
        <f>VLOOKUP(A11,'import Bartın-Çankırı-Kastamonu'!A:Q,7,0)</f>
        <v>0</v>
      </c>
      <c r="H11" s="196">
        <f>VLOOKUP(A11,'import Bartın-Çankırı-Kastamonu'!A:Q,8,0)</f>
        <v>5</v>
      </c>
      <c r="I11" s="196">
        <f>VLOOKUP(A11,'import Bartın-Çankırı-Kastamonu'!A:Q,9,0)</f>
        <v>5</v>
      </c>
      <c r="J11" s="205">
        <f>VLOOKUP(A11,'import Bartın-Çankırı-Kastamonu'!A:Q,10,0)</f>
        <v>0</v>
      </c>
      <c r="K11" s="196" t="s">
        <v>8706</v>
      </c>
      <c r="L11" s="196">
        <v>3.762130505E9</v>
      </c>
      <c r="M11" s="196" t="s">
        <v>1350</v>
      </c>
      <c r="N11" s="196" t="s">
        <v>1667</v>
      </c>
      <c r="O11" s="196" t="s">
        <v>8707</v>
      </c>
      <c r="P11" s="206" t="str">
        <f>VLOOKUP(A11,'import Bartın-Çankırı-Kastamonu'!A:Q,16,0)</f>
        <v>Geleneksel</v>
      </c>
      <c r="Q11" s="1" t="b">
        <v>0</v>
      </c>
      <c r="R11" s="1"/>
      <c r="S11" s="1"/>
      <c r="T11" s="207"/>
      <c r="V11" s="208"/>
      <c r="W11" s="208"/>
      <c r="X11" s="1"/>
      <c r="Y11" s="1"/>
      <c r="Z11" s="208"/>
      <c r="AA11" s="1"/>
      <c r="AB11" s="208"/>
      <c r="AC11" s="1"/>
      <c r="AD11" s="208"/>
      <c r="AE11" s="1"/>
      <c r="AF11" s="208"/>
      <c r="AG11" s="1"/>
      <c r="AH11" s="208"/>
      <c r="AI11" s="1"/>
      <c r="AJ11" s="1"/>
      <c r="AK11" s="1"/>
      <c r="AL11" s="1"/>
      <c r="AM11" s="1"/>
    </row>
    <row r="12" ht="15.75" customHeight="1">
      <c r="A12" s="211" t="s">
        <v>8704</v>
      </c>
      <c r="B12" s="211" t="s">
        <v>8705</v>
      </c>
      <c r="C12" s="196" t="str">
        <f>VLOOKUP(A12,'import Bartın-Çankırı-Kastamonu'!A:Q,3,0)</f>
        <v>DOĞRU</v>
      </c>
      <c r="D12" s="211" t="s">
        <v>1370</v>
      </c>
      <c r="E12" s="196">
        <f>VLOOKUP(A12,'import Bartın-Çankırı-Kastamonu'!A:Q,5,0)</f>
        <v>122</v>
      </c>
      <c r="F12" s="196" t="str">
        <f>VLOOKUP(A12,'import Bartın-Çankırı-Kastamonu'!A:Q,6,0)</f>
        <v/>
      </c>
      <c r="G12" s="196">
        <f>VLOOKUP(A12,'import Bartın-Çankırı-Kastamonu'!A:Q,7,0)</f>
        <v>0</v>
      </c>
      <c r="H12" s="196">
        <f>VLOOKUP(A12,'import Bartın-Çankırı-Kastamonu'!A:Q,8,0)</f>
        <v>5</v>
      </c>
      <c r="I12" s="196">
        <f>VLOOKUP(A12,'import Bartın-Çankırı-Kastamonu'!A:Q,9,0)</f>
        <v>5</v>
      </c>
      <c r="J12" s="205">
        <f>VLOOKUP(A12,'import Bartın-Çankırı-Kastamonu'!A:Q,10,0)</f>
        <v>0</v>
      </c>
      <c r="K12" s="211" t="s">
        <v>8706</v>
      </c>
      <c r="L12" s="211">
        <v>3.762130505E9</v>
      </c>
      <c r="M12" s="211" t="s">
        <v>1350</v>
      </c>
      <c r="N12" s="211" t="s">
        <v>1667</v>
      </c>
      <c r="O12" s="211" t="s">
        <v>8707</v>
      </c>
      <c r="P12" s="206" t="str">
        <f>VLOOKUP(A12,'import Bartın-Çankırı-Kastamonu'!A:Q,16,0)</f>
        <v>Geleneksel</v>
      </c>
      <c r="Q12" s="1" t="b">
        <v>0</v>
      </c>
      <c r="R12" s="1"/>
      <c r="S12" s="1"/>
      <c r="T12" s="207"/>
      <c r="V12" s="208"/>
      <c r="W12" s="208"/>
      <c r="X12" s="1"/>
      <c r="Y12" s="1"/>
      <c r="Z12" s="208"/>
      <c r="AA12" s="1"/>
      <c r="AB12" s="208"/>
      <c r="AC12" s="1"/>
      <c r="AD12" s="208"/>
      <c r="AE12" s="1"/>
      <c r="AF12" s="208"/>
      <c r="AG12" s="1"/>
      <c r="AH12" s="208"/>
      <c r="AI12" s="1"/>
      <c r="AJ12" s="1"/>
      <c r="AK12" s="1"/>
      <c r="AL12" s="1"/>
      <c r="AM12" s="1"/>
    </row>
    <row r="13" ht="15.75" customHeight="1">
      <c r="A13" s="211" t="s">
        <v>8708</v>
      </c>
      <c r="B13" s="211" t="s">
        <v>8709</v>
      </c>
      <c r="C13" s="196" t="str">
        <f>VLOOKUP(A13,'import Bartın-Çankırı-Kastamonu'!A:Q,3,0)</f>
        <v>DOĞRU</v>
      </c>
      <c r="D13" s="211" t="s">
        <v>1348</v>
      </c>
      <c r="E13" s="196">
        <f>VLOOKUP(A13,'import Bartın-Çankırı-Kastamonu'!A:Q,5,0)</f>
        <v>160</v>
      </c>
      <c r="F13" s="196">
        <f>VLOOKUP(A13,'import Bartın-Çankırı-Kastamonu'!A:Q,6,0)</f>
        <v>96</v>
      </c>
      <c r="G13" s="196">
        <f>VLOOKUP(A13,'import Bartın-Çankırı-Kastamonu'!A:Q,7,0)</f>
        <v>0</v>
      </c>
      <c r="H13" s="196">
        <f>VLOOKUP(A13,'import Bartın-Çankırı-Kastamonu'!A:Q,8,0)</f>
        <v>28</v>
      </c>
      <c r="I13" s="196">
        <f>VLOOKUP(A13,'import Bartın-Çankırı-Kastamonu'!A:Q,9,0)</f>
        <v>28</v>
      </c>
      <c r="J13" s="205">
        <f>VLOOKUP(A13,'import Bartın-Çankırı-Kastamonu'!A:Q,10,0)</f>
        <v>0</v>
      </c>
      <c r="K13" s="211" t="s">
        <v>8710</v>
      </c>
      <c r="L13" s="211">
        <v>3.762122706E9</v>
      </c>
      <c r="M13" s="211" t="s">
        <v>1350</v>
      </c>
      <c r="N13" s="211" t="s">
        <v>4003</v>
      </c>
      <c r="O13" s="211" t="s">
        <v>8711</v>
      </c>
      <c r="P13" s="206" t="str">
        <f>VLOOKUP(A13,'import Bartın-Çankırı-Kastamonu'!A:Q,16,0)</f>
        <v>Geleneksel</v>
      </c>
      <c r="Q13" s="1" t="b">
        <v>0</v>
      </c>
      <c r="R13" s="1"/>
      <c r="S13" s="1"/>
      <c r="T13" s="207"/>
      <c r="V13" s="208"/>
      <c r="W13" s="208"/>
      <c r="X13" s="1"/>
      <c r="Y13" s="1"/>
      <c r="Z13" s="208"/>
      <c r="AA13" s="1"/>
      <c r="AB13" s="208"/>
      <c r="AC13" s="1"/>
      <c r="AD13" s="208"/>
      <c r="AE13" s="1"/>
      <c r="AF13" s="208"/>
      <c r="AG13" s="1"/>
      <c r="AH13" s="208"/>
      <c r="AI13" s="1"/>
      <c r="AJ13" s="1"/>
      <c r="AK13" s="1"/>
      <c r="AL13" s="1"/>
      <c r="AM13" s="1"/>
    </row>
    <row r="14" ht="15.75" customHeight="1">
      <c r="A14" s="196" t="s">
        <v>8712</v>
      </c>
      <c r="B14" s="196" t="s">
        <v>8713</v>
      </c>
      <c r="C14" s="196" t="str">
        <f>VLOOKUP(A14,'import Bartın-Çankırı-Kastamonu'!A:Q,3,0)</f>
        <v>DOĞRU</v>
      </c>
      <c r="D14" s="196" t="s">
        <v>1364</v>
      </c>
      <c r="E14" s="196">
        <f>VLOOKUP(A14,'import Bartın-Çankırı-Kastamonu'!A:Q,5,0)</f>
        <v>4</v>
      </c>
      <c r="F14" s="196" t="str">
        <f>VLOOKUP(A14,'import Bartın-Çankırı-Kastamonu'!A:Q,6,0)</f>
        <v/>
      </c>
      <c r="G14" s="196">
        <f>VLOOKUP(A14,'import Bartın-Çankırı-Kastamonu'!A:Q,7,0)</f>
        <v>0</v>
      </c>
      <c r="H14" s="196">
        <f>VLOOKUP(A14,'import Bartın-Çankırı-Kastamonu'!A:Q,8,0)</f>
        <v>20</v>
      </c>
      <c r="I14" s="196">
        <f>VLOOKUP(A14,'import Bartın-Çankırı-Kastamonu'!A:Q,9,0)</f>
        <v>20</v>
      </c>
      <c r="J14" s="205">
        <f>VLOOKUP(A14,'import Bartın-Çankırı-Kastamonu'!A:Q,10,0)</f>
        <v>0</v>
      </c>
      <c r="K14" s="196" t="s">
        <v>8714</v>
      </c>
      <c r="L14" s="196">
        <v>3.762130502E9</v>
      </c>
      <c r="M14" s="196" t="s">
        <v>1350</v>
      </c>
      <c r="N14" s="196" t="s">
        <v>1667</v>
      </c>
      <c r="O14" s="196" t="s">
        <v>8715</v>
      </c>
      <c r="P14" s="206" t="str">
        <f>VLOOKUP(A14,'import Bartın-Çankırı-Kastamonu'!A:Q,16,0)</f>
        <v>Geleneksel</v>
      </c>
      <c r="Q14" s="1" t="b">
        <v>0</v>
      </c>
      <c r="R14" s="1"/>
      <c r="S14" s="1"/>
      <c r="T14" s="207"/>
      <c r="V14" s="208"/>
      <c r="W14" s="208"/>
      <c r="X14" s="1"/>
      <c r="Y14" s="1"/>
      <c r="Z14" s="208"/>
      <c r="AA14" s="1"/>
      <c r="AB14" s="208"/>
      <c r="AC14" s="1"/>
      <c r="AD14" s="208"/>
      <c r="AE14" s="1"/>
      <c r="AF14" s="208"/>
      <c r="AG14" s="1"/>
      <c r="AH14" s="208"/>
      <c r="AI14" s="1"/>
      <c r="AJ14" s="1"/>
      <c r="AK14" s="1"/>
      <c r="AL14" s="1"/>
      <c r="AM14" s="1"/>
    </row>
    <row r="15" ht="15.75" customHeight="1">
      <c r="A15" s="211" t="s">
        <v>8712</v>
      </c>
      <c r="B15" s="211" t="s">
        <v>8713</v>
      </c>
      <c r="C15" s="196" t="str">
        <f>VLOOKUP(A15,'import Bartın-Çankırı-Kastamonu'!A:Q,3,0)</f>
        <v>DOĞRU</v>
      </c>
      <c r="D15" s="211" t="s">
        <v>1364</v>
      </c>
      <c r="E15" s="196">
        <f>VLOOKUP(A15,'import Bartın-Çankırı-Kastamonu'!A:Q,5,0)</f>
        <v>4</v>
      </c>
      <c r="F15" s="196" t="str">
        <f>VLOOKUP(A15,'import Bartın-Çankırı-Kastamonu'!A:Q,6,0)</f>
        <v/>
      </c>
      <c r="G15" s="196">
        <f>VLOOKUP(A15,'import Bartın-Çankırı-Kastamonu'!A:Q,7,0)</f>
        <v>0</v>
      </c>
      <c r="H15" s="196">
        <f>VLOOKUP(A15,'import Bartın-Çankırı-Kastamonu'!A:Q,8,0)</f>
        <v>20</v>
      </c>
      <c r="I15" s="196">
        <f>VLOOKUP(A15,'import Bartın-Çankırı-Kastamonu'!A:Q,9,0)</f>
        <v>20</v>
      </c>
      <c r="J15" s="205">
        <f>VLOOKUP(A15,'import Bartın-Çankırı-Kastamonu'!A:Q,10,0)</f>
        <v>0</v>
      </c>
      <c r="K15" s="211" t="s">
        <v>8714</v>
      </c>
      <c r="L15" s="211">
        <v>3.762130502E9</v>
      </c>
      <c r="M15" s="211" t="s">
        <v>1350</v>
      </c>
      <c r="N15" s="211" t="s">
        <v>1667</v>
      </c>
      <c r="O15" s="211" t="s">
        <v>8715</v>
      </c>
      <c r="P15" s="206" t="str">
        <f>VLOOKUP(A15,'import Bartın-Çankırı-Kastamonu'!A:Q,16,0)</f>
        <v>Geleneksel</v>
      </c>
      <c r="Q15" s="1" t="b">
        <v>0</v>
      </c>
      <c r="R15" s="1"/>
      <c r="S15" s="1"/>
      <c r="T15" s="207"/>
      <c r="V15" s="208"/>
      <c r="W15" s="208"/>
      <c r="X15" s="1"/>
      <c r="Y15" s="1"/>
      <c r="Z15" s="208"/>
      <c r="AA15" s="1"/>
      <c r="AB15" s="208"/>
      <c r="AC15" s="1"/>
      <c r="AD15" s="208"/>
      <c r="AE15" s="1"/>
      <c r="AF15" s="208"/>
      <c r="AG15" s="1"/>
      <c r="AH15" s="208"/>
      <c r="AI15" s="1"/>
      <c r="AJ15" s="1"/>
      <c r="AK15" s="1"/>
      <c r="AL15" s="1"/>
      <c r="AM15" s="1"/>
    </row>
    <row r="16" ht="15.75" customHeight="1">
      <c r="A16" s="196" t="s">
        <v>8716</v>
      </c>
      <c r="B16" s="196" t="s">
        <v>8717</v>
      </c>
      <c r="C16" s="196" t="str">
        <f>VLOOKUP(A16,'import Bartın-Çankırı-Kastamonu'!A:Q,3,0)</f>
        <v>DOĞRU</v>
      </c>
      <c r="D16" s="196" t="s">
        <v>1577</v>
      </c>
      <c r="E16" s="196">
        <f>VLOOKUP(A16,'import Bartın-Çankırı-Kastamonu'!A:Q,5,0)</f>
        <v>1887</v>
      </c>
      <c r="F16" s="196">
        <f>VLOOKUP(A16,'import Bartın-Çankırı-Kastamonu'!A:Q,6,0)</f>
        <v>10</v>
      </c>
      <c r="G16" s="196">
        <f>VLOOKUP(A16,'import Bartın-Çankırı-Kastamonu'!A:Q,7,0)</f>
        <v>0</v>
      </c>
      <c r="H16" s="196">
        <f>VLOOKUP(A16,'import Bartın-Çankırı-Kastamonu'!A:Q,8,0)</f>
        <v>40</v>
      </c>
      <c r="I16" s="196">
        <f>VLOOKUP(A16,'import Bartın-Çankırı-Kastamonu'!A:Q,9,0)</f>
        <v>40</v>
      </c>
      <c r="J16" s="205">
        <f>VLOOKUP(A16,'import Bartın-Çankırı-Kastamonu'!A:Q,10,0)</f>
        <v>0</v>
      </c>
      <c r="K16" s="196" t="s">
        <v>8718</v>
      </c>
      <c r="L16" s="196">
        <v>3.762122224E9</v>
      </c>
      <c r="M16" s="196" t="s">
        <v>1350</v>
      </c>
      <c r="N16" s="196" t="s">
        <v>4003</v>
      </c>
      <c r="O16" s="196" t="s">
        <v>8719</v>
      </c>
      <c r="P16" s="206" t="str">
        <f>VLOOKUP(A16,'import Bartın-Çankırı-Kastamonu'!A:Q,16,0)</f>
        <v>Geleneksel</v>
      </c>
      <c r="Q16" s="1" t="b">
        <v>0</v>
      </c>
      <c r="R16" s="1"/>
      <c r="S16" s="1"/>
      <c r="T16" s="207"/>
      <c r="V16" s="208"/>
      <c r="W16" s="208"/>
      <c r="X16" s="1"/>
      <c r="Y16" s="1"/>
      <c r="Z16" s="208"/>
      <c r="AA16" s="1"/>
      <c r="AB16" s="208"/>
      <c r="AC16" s="1"/>
      <c r="AD16" s="208"/>
      <c r="AE16" s="1"/>
      <c r="AF16" s="208"/>
      <c r="AG16" s="1"/>
      <c r="AH16" s="208"/>
      <c r="AI16" s="1"/>
      <c r="AJ16" s="1"/>
      <c r="AK16" s="1"/>
      <c r="AL16" s="1"/>
      <c r="AM16" s="1"/>
    </row>
    <row r="17" ht="15.75" customHeight="1">
      <c r="A17" s="196" t="s">
        <v>8720</v>
      </c>
      <c r="B17" s="196" t="s">
        <v>8721</v>
      </c>
      <c r="C17" s="196" t="str">
        <f>VLOOKUP(A17,'import Bartın-Çankırı-Kastamonu'!A:Q,3,0)</f>
        <v>DOĞRU</v>
      </c>
      <c r="D17" s="196" t="s">
        <v>1370</v>
      </c>
      <c r="E17" s="196">
        <f>VLOOKUP(A17,'import Bartın-Çankırı-Kastamonu'!A:Q,5,0)</f>
        <v>2860</v>
      </c>
      <c r="F17" s="196">
        <f>VLOOKUP(A17,'import Bartın-Çankırı-Kastamonu'!A:Q,6,0)</f>
        <v>83</v>
      </c>
      <c r="G17" s="196">
        <f>VLOOKUP(A17,'import Bartın-Çankırı-Kastamonu'!A:Q,7,0)</f>
        <v>0</v>
      </c>
      <c r="H17" s="196">
        <f>VLOOKUP(A17,'import Bartın-Çankırı-Kastamonu'!A:Q,8,0)</f>
        <v>11</v>
      </c>
      <c r="I17" s="196">
        <f>VLOOKUP(A17,'import Bartın-Çankırı-Kastamonu'!A:Q,9,0)</f>
        <v>11</v>
      </c>
      <c r="J17" s="205">
        <f>VLOOKUP(A17,'import Bartın-Çankırı-Kastamonu'!A:Q,10,0)</f>
        <v>0</v>
      </c>
      <c r="K17" s="196" t="s">
        <v>8722</v>
      </c>
      <c r="L17" s="196">
        <v>3.762132324E9</v>
      </c>
      <c r="M17" s="196" t="s">
        <v>1350</v>
      </c>
      <c r="N17" s="196" t="s">
        <v>1667</v>
      </c>
      <c r="O17" s="196" t="s">
        <v>8723</v>
      </c>
      <c r="P17" s="206" t="str">
        <f>VLOOKUP(A17,'import Bartın-Çankırı-Kastamonu'!A:Q,16,0)</f>
        <v>Geleneksel</v>
      </c>
      <c r="Q17" s="1" t="b">
        <v>0</v>
      </c>
      <c r="R17" s="1"/>
      <c r="S17" s="1"/>
      <c r="T17" s="207"/>
      <c r="V17" s="208"/>
      <c r="W17" s="208"/>
      <c r="X17" s="1"/>
      <c r="Y17" s="1"/>
      <c r="Z17" s="208"/>
      <c r="AA17" s="1"/>
      <c r="AB17" s="208"/>
      <c r="AC17" s="1"/>
      <c r="AD17" s="208"/>
      <c r="AE17" s="1"/>
      <c r="AF17" s="208"/>
      <c r="AG17" s="1"/>
      <c r="AH17" s="208"/>
      <c r="AI17" s="1"/>
      <c r="AJ17" s="1"/>
      <c r="AK17" s="1"/>
      <c r="AL17" s="1"/>
      <c r="AM17" s="1"/>
    </row>
    <row r="18" ht="15.75" customHeight="1">
      <c r="A18" s="211" t="s">
        <v>8720</v>
      </c>
      <c r="B18" s="211" t="s">
        <v>8721</v>
      </c>
      <c r="C18" s="196" t="str">
        <f>VLOOKUP(A18,'import Bartın-Çankırı-Kastamonu'!A:Q,3,0)</f>
        <v>DOĞRU</v>
      </c>
      <c r="D18" s="211" t="s">
        <v>1370</v>
      </c>
      <c r="E18" s="196">
        <f>VLOOKUP(A18,'import Bartın-Çankırı-Kastamonu'!A:Q,5,0)</f>
        <v>2860</v>
      </c>
      <c r="F18" s="196">
        <f>VLOOKUP(A18,'import Bartın-Çankırı-Kastamonu'!A:Q,6,0)</f>
        <v>83</v>
      </c>
      <c r="G18" s="196">
        <f>VLOOKUP(A18,'import Bartın-Çankırı-Kastamonu'!A:Q,7,0)</f>
        <v>0</v>
      </c>
      <c r="H18" s="196">
        <f>VLOOKUP(A18,'import Bartın-Çankırı-Kastamonu'!A:Q,8,0)</f>
        <v>11</v>
      </c>
      <c r="I18" s="196">
        <f>VLOOKUP(A18,'import Bartın-Çankırı-Kastamonu'!A:Q,9,0)</f>
        <v>11</v>
      </c>
      <c r="J18" s="205">
        <f>VLOOKUP(A18,'import Bartın-Çankırı-Kastamonu'!A:Q,10,0)</f>
        <v>0</v>
      </c>
      <c r="K18" s="211" t="s">
        <v>8722</v>
      </c>
      <c r="L18" s="211">
        <v>3.762132324E9</v>
      </c>
      <c r="M18" s="211" t="s">
        <v>1350</v>
      </c>
      <c r="N18" s="211" t="s">
        <v>1667</v>
      </c>
      <c r="O18" s="211" t="s">
        <v>8723</v>
      </c>
      <c r="P18" s="206" t="str">
        <f>VLOOKUP(A18,'import Bartın-Çankırı-Kastamonu'!A:Q,16,0)</f>
        <v>Geleneksel</v>
      </c>
      <c r="Q18" s="1" t="b">
        <v>0</v>
      </c>
      <c r="R18" s="1"/>
      <c r="S18" s="1"/>
      <c r="T18" s="207"/>
      <c r="V18" s="208"/>
      <c r="W18" s="208"/>
      <c r="X18" s="1"/>
      <c r="Y18" s="1"/>
      <c r="Z18" s="208"/>
      <c r="AA18" s="1"/>
      <c r="AB18" s="208"/>
      <c r="AC18" s="1"/>
      <c r="AD18" s="208"/>
      <c r="AE18" s="1"/>
      <c r="AF18" s="208"/>
      <c r="AG18" s="1"/>
      <c r="AH18" s="208"/>
      <c r="AI18" s="1"/>
      <c r="AJ18" s="1"/>
      <c r="AK18" s="1"/>
      <c r="AL18" s="1"/>
      <c r="AM18" s="1"/>
    </row>
    <row r="19" ht="15.75" customHeight="1">
      <c r="A19" s="196" t="s">
        <v>8724</v>
      </c>
      <c r="B19" s="196" t="s">
        <v>8725</v>
      </c>
      <c r="C19" s="196" t="str">
        <f>VLOOKUP(A19,'import Bartın-Çankırı-Kastamonu'!A:Q,3,0)</f>
        <v>DOĞRU</v>
      </c>
      <c r="D19" s="196" t="s">
        <v>1370</v>
      </c>
      <c r="E19" s="196">
        <f>VLOOKUP(A19,'import Bartın-Çankırı-Kastamonu'!A:Q,5,0)</f>
        <v>1129</v>
      </c>
      <c r="F19" s="196">
        <f>VLOOKUP(A19,'import Bartın-Çankırı-Kastamonu'!A:Q,6,0)</f>
        <v>44</v>
      </c>
      <c r="G19" s="196">
        <f>VLOOKUP(A19,'import Bartın-Çankırı-Kastamonu'!A:Q,7,0)</f>
        <v>7</v>
      </c>
      <c r="H19" s="196">
        <f>VLOOKUP(A19,'import Bartın-Çankırı-Kastamonu'!A:Q,8,0)</f>
        <v>8</v>
      </c>
      <c r="I19" s="196">
        <f>VLOOKUP(A19,'import Bartın-Çankırı-Kastamonu'!A:Q,9,0)</f>
        <v>15</v>
      </c>
      <c r="J19" s="205">
        <f>VLOOKUP(A19,'import Bartın-Çankırı-Kastamonu'!A:Q,10,0)</f>
        <v>0.47</v>
      </c>
      <c r="K19" s="196" t="s">
        <v>8726</v>
      </c>
      <c r="L19" s="196">
        <v>5.073958404E9</v>
      </c>
      <c r="M19" s="196" t="s">
        <v>1350</v>
      </c>
      <c r="N19" s="196" t="s">
        <v>1667</v>
      </c>
      <c r="O19" s="196" t="s">
        <v>8727</v>
      </c>
      <c r="P19" s="206" t="str">
        <f>VLOOKUP(A19,'import Bartın-Çankırı-Kastamonu'!A:Q,16,0)</f>
        <v>Geleneksel</v>
      </c>
      <c r="Q19" s="1" t="b">
        <v>0</v>
      </c>
      <c r="R19" s="1"/>
      <c r="S19" s="1"/>
      <c r="T19" s="29"/>
      <c r="V19" s="208"/>
      <c r="W19" s="208"/>
      <c r="X19" s="1"/>
      <c r="Y19" s="1"/>
      <c r="Z19" s="208"/>
      <c r="AA19" s="1"/>
      <c r="AB19" s="208"/>
      <c r="AC19" s="1"/>
      <c r="AD19" s="208"/>
      <c r="AE19" s="1"/>
      <c r="AF19" s="208"/>
      <c r="AG19" s="1"/>
      <c r="AH19" s="208"/>
      <c r="AI19" s="1"/>
      <c r="AJ19" s="1"/>
      <c r="AK19" s="1"/>
      <c r="AL19" s="1"/>
      <c r="AM19" s="1"/>
    </row>
    <row r="20" ht="15.75" customHeight="1">
      <c r="A20" s="211" t="s">
        <v>8728</v>
      </c>
      <c r="B20" s="211" t="s">
        <v>8729</v>
      </c>
      <c r="C20" s="196" t="str">
        <f>VLOOKUP(A20,'import Bartın-Çankırı-Kastamonu'!A:Q,3,0)</f>
        <v>DOĞRU</v>
      </c>
      <c r="D20" s="211" t="s">
        <v>1827</v>
      </c>
      <c r="E20" s="196">
        <f>VLOOKUP(A20,'import Bartın-Çankırı-Kastamonu'!A:Q,5,0)</f>
        <v>25</v>
      </c>
      <c r="F20" s="196" t="str">
        <f>VLOOKUP(A20,'import Bartın-Çankırı-Kastamonu'!A:Q,6,0)</f>
        <v/>
      </c>
      <c r="G20" s="196">
        <f>VLOOKUP(A20,'import Bartın-Çankırı-Kastamonu'!A:Q,7,0)</f>
        <v>0</v>
      </c>
      <c r="H20" s="196">
        <f>VLOOKUP(A20,'import Bartın-Çankırı-Kastamonu'!A:Q,8,0)</f>
        <v>11</v>
      </c>
      <c r="I20" s="196">
        <f>VLOOKUP(A20,'import Bartın-Çankırı-Kastamonu'!A:Q,9,0)</f>
        <v>11</v>
      </c>
      <c r="J20" s="205">
        <f>VLOOKUP(A20,'import Bartın-Çankırı-Kastamonu'!A:Q,10,0)</f>
        <v>0</v>
      </c>
      <c r="K20" s="211" t="s">
        <v>8730</v>
      </c>
      <c r="L20" s="211">
        <v>5.3446674E9</v>
      </c>
      <c r="M20" s="211" t="s">
        <v>1350</v>
      </c>
      <c r="N20" s="211" t="s">
        <v>4003</v>
      </c>
      <c r="O20" s="211" t="s">
        <v>8731</v>
      </c>
      <c r="P20" s="206" t="str">
        <f>VLOOKUP(A20,'import Bartın-Çankırı-Kastamonu'!A:Q,16,0)</f>
        <v>Geleneksel</v>
      </c>
      <c r="Q20" s="1" t="b">
        <v>0</v>
      </c>
      <c r="R20" s="1"/>
      <c r="S20" s="1"/>
      <c r="T20" s="29"/>
      <c r="V20" s="208"/>
      <c r="W20" s="208"/>
      <c r="X20" s="1"/>
      <c r="Y20" s="1"/>
      <c r="Z20" s="208"/>
      <c r="AA20" s="1"/>
      <c r="AB20" s="208"/>
      <c r="AC20" s="1"/>
      <c r="AD20" s="208"/>
      <c r="AE20" s="1"/>
      <c r="AF20" s="208"/>
      <c r="AG20" s="1"/>
      <c r="AH20" s="208"/>
      <c r="AI20" s="1"/>
      <c r="AJ20" s="1"/>
      <c r="AK20" s="1"/>
      <c r="AL20" s="1"/>
      <c r="AM20" s="1"/>
    </row>
    <row r="21" ht="15.75" customHeight="1">
      <c r="A21" s="196" t="s">
        <v>8732</v>
      </c>
      <c r="B21" s="196" t="s">
        <v>8733</v>
      </c>
      <c r="C21" s="196" t="str">
        <f>VLOOKUP(A21,'import Bartın-Çankırı-Kastamonu'!A:Q,3,0)</f>
        <v>DOĞRU</v>
      </c>
      <c r="D21" s="196" t="s">
        <v>1378</v>
      </c>
      <c r="E21" s="196">
        <f>VLOOKUP(A21,'import Bartın-Çankırı-Kastamonu'!A:Q,5,0)</f>
        <v>5787</v>
      </c>
      <c r="F21" s="196">
        <f>VLOOKUP(A21,'import Bartın-Çankırı-Kastamonu'!A:Q,6,0)</f>
        <v>194</v>
      </c>
      <c r="G21" s="196">
        <f>VLOOKUP(A21,'import Bartın-Çankırı-Kastamonu'!A:Q,7,0)</f>
        <v>0</v>
      </c>
      <c r="H21" s="196">
        <f>VLOOKUP(A21,'import Bartın-Çankırı-Kastamonu'!A:Q,8,0)</f>
        <v>50</v>
      </c>
      <c r="I21" s="196">
        <f>VLOOKUP(A21,'import Bartın-Çankırı-Kastamonu'!A:Q,9,0)</f>
        <v>50</v>
      </c>
      <c r="J21" s="205">
        <f>VLOOKUP(A21,'import Bartın-Çankırı-Kastamonu'!A:Q,10,0)</f>
        <v>0</v>
      </c>
      <c r="K21" s="196" t="s">
        <v>8734</v>
      </c>
      <c r="L21" s="196">
        <v>3.762122919E9</v>
      </c>
      <c r="M21" s="196" t="s">
        <v>1350</v>
      </c>
      <c r="N21" s="196" t="s">
        <v>4003</v>
      </c>
      <c r="O21" s="196" t="s">
        <v>8735</v>
      </c>
      <c r="P21" s="206" t="str">
        <f>VLOOKUP(A21,'import Bartın-Çankırı-Kastamonu'!A:Q,16,0)</f>
        <v>Geleneksel</v>
      </c>
      <c r="Q21" s="1" t="b">
        <v>0</v>
      </c>
      <c r="R21" s="1"/>
      <c r="S21" s="1"/>
      <c r="T21" s="207"/>
      <c r="V21" s="208"/>
      <c r="W21" s="208"/>
      <c r="X21" s="1"/>
      <c r="Y21" s="1"/>
      <c r="Z21" s="208"/>
      <c r="AA21" s="1"/>
      <c r="AB21" s="208"/>
      <c r="AC21" s="1"/>
      <c r="AD21" s="208"/>
      <c r="AE21" s="1"/>
      <c r="AF21" s="208"/>
      <c r="AG21" s="1"/>
      <c r="AH21" s="208"/>
      <c r="AI21" s="1"/>
      <c r="AJ21" s="1"/>
      <c r="AK21" s="1"/>
      <c r="AL21" s="1"/>
      <c r="AM21" s="1"/>
    </row>
    <row r="22" ht="15.75" customHeight="1">
      <c r="A22" s="211" t="s">
        <v>8732</v>
      </c>
      <c r="B22" s="211" t="s">
        <v>8733</v>
      </c>
      <c r="C22" s="196" t="str">
        <f>VLOOKUP(A22,'import Bartın-Çankırı-Kastamonu'!A:Q,3,0)</f>
        <v>DOĞRU</v>
      </c>
      <c r="D22" s="211" t="s">
        <v>1378</v>
      </c>
      <c r="E22" s="196">
        <f>VLOOKUP(A22,'import Bartın-Çankırı-Kastamonu'!A:Q,5,0)</f>
        <v>5787</v>
      </c>
      <c r="F22" s="196">
        <f>VLOOKUP(A22,'import Bartın-Çankırı-Kastamonu'!A:Q,6,0)</f>
        <v>194</v>
      </c>
      <c r="G22" s="196">
        <f>VLOOKUP(A22,'import Bartın-Çankırı-Kastamonu'!A:Q,7,0)</f>
        <v>0</v>
      </c>
      <c r="H22" s="196">
        <f>VLOOKUP(A22,'import Bartın-Çankırı-Kastamonu'!A:Q,8,0)</f>
        <v>50</v>
      </c>
      <c r="I22" s="196">
        <f>VLOOKUP(A22,'import Bartın-Çankırı-Kastamonu'!A:Q,9,0)</f>
        <v>50</v>
      </c>
      <c r="J22" s="205">
        <f>VLOOKUP(A22,'import Bartın-Çankırı-Kastamonu'!A:Q,10,0)</f>
        <v>0</v>
      </c>
      <c r="K22" s="211" t="s">
        <v>8734</v>
      </c>
      <c r="L22" s="211">
        <v>3.762122919E9</v>
      </c>
      <c r="M22" s="211" t="s">
        <v>1350</v>
      </c>
      <c r="N22" s="211" t="s">
        <v>4003</v>
      </c>
      <c r="O22" s="211" t="s">
        <v>8735</v>
      </c>
      <c r="P22" s="206" t="str">
        <f>VLOOKUP(A22,'import Bartın-Çankırı-Kastamonu'!A:Q,16,0)</f>
        <v>Geleneksel</v>
      </c>
      <c r="Q22" s="1" t="b">
        <v>0</v>
      </c>
      <c r="R22" s="1"/>
      <c r="S22" s="1"/>
      <c r="T22" s="29"/>
      <c r="V22" s="208"/>
      <c r="W22" s="208"/>
      <c r="X22" s="1"/>
      <c r="Y22" s="1"/>
      <c r="Z22" s="208"/>
      <c r="AA22" s="1"/>
      <c r="AB22" s="208"/>
      <c r="AC22" s="1"/>
      <c r="AD22" s="208"/>
      <c r="AE22" s="1"/>
      <c r="AF22" s="208"/>
      <c r="AG22" s="1"/>
      <c r="AH22" s="208"/>
      <c r="AI22" s="1"/>
      <c r="AJ22" s="1"/>
      <c r="AK22" s="1"/>
      <c r="AL22" s="1"/>
      <c r="AM22" s="1"/>
    </row>
    <row r="23" ht="15.75" customHeight="1">
      <c r="A23" s="196" t="s">
        <v>8736</v>
      </c>
      <c r="B23" s="196" t="s">
        <v>8737</v>
      </c>
      <c r="C23" s="196" t="str">
        <f>VLOOKUP(A23,'import Bartın-Çankırı-Kastamonu'!A:Q,3,0)</f>
        <v>DOĞRU</v>
      </c>
      <c r="D23" s="196" t="s">
        <v>1507</v>
      </c>
      <c r="E23" s="196">
        <f>VLOOKUP(A23,'import Bartın-Çankırı-Kastamonu'!A:Q,5,0)</f>
        <v>1334</v>
      </c>
      <c r="F23" s="196">
        <f>VLOOKUP(A23,'import Bartın-Çankırı-Kastamonu'!A:Q,6,0)</f>
        <v>70</v>
      </c>
      <c r="G23" s="196">
        <f>VLOOKUP(A23,'import Bartın-Çankırı-Kastamonu'!A:Q,7,0)</f>
        <v>0</v>
      </c>
      <c r="H23" s="196">
        <f>VLOOKUP(A23,'import Bartın-Çankırı-Kastamonu'!A:Q,8,0)</f>
        <v>42</v>
      </c>
      <c r="I23" s="196">
        <f>VLOOKUP(A23,'import Bartın-Çankırı-Kastamonu'!A:Q,9,0)</f>
        <v>42</v>
      </c>
      <c r="J23" s="205">
        <f>VLOOKUP(A23,'import Bartın-Çankırı-Kastamonu'!A:Q,10,0)</f>
        <v>0</v>
      </c>
      <c r="K23" s="196" t="s">
        <v>8738</v>
      </c>
      <c r="L23" s="196">
        <v>5.523322718E9</v>
      </c>
      <c r="M23" s="196" t="s">
        <v>1350</v>
      </c>
      <c r="N23" s="196" t="s">
        <v>4003</v>
      </c>
      <c r="O23" s="196" t="s">
        <v>8739</v>
      </c>
      <c r="P23" s="206" t="str">
        <f>VLOOKUP(A23,'import Bartın-Çankırı-Kastamonu'!A:Q,16,0)</f>
        <v>Geleneksel</v>
      </c>
      <c r="Q23" s="1" t="b">
        <v>0</v>
      </c>
      <c r="R23" s="1"/>
      <c r="S23" s="1"/>
      <c r="T23" s="207"/>
      <c r="V23" s="208"/>
      <c r="W23" s="208"/>
      <c r="X23" s="1"/>
      <c r="Y23" s="1"/>
      <c r="Z23" s="208"/>
      <c r="AA23" s="1"/>
      <c r="AB23" s="208"/>
      <c r="AC23" s="1"/>
      <c r="AD23" s="208"/>
      <c r="AE23" s="1"/>
      <c r="AF23" s="208"/>
      <c r="AG23" s="1"/>
      <c r="AH23" s="208"/>
      <c r="AI23" s="1"/>
      <c r="AJ23" s="1"/>
      <c r="AK23" s="1"/>
      <c r="AL23" s="1"/>
      <c r="AM23" s="1"/>
    </row>
    <row r="24" ht="15.75" customHeight="1">
      <c r="A24" s="196" t="s">
        <v>4087</v>
      </c>
      <c r="B24" s="196" t="s">
        <v>4088</v>
      </c>
      <c r="C24" s="196" t="str">
        <f>VLOOKUP(A24,'import Bartın-Çankırı-Kastamonu'!A:Q,3,0)</f>
        <v>DOĞRU</v>
      </c>
      <c r="D24" s="196" t="s">
        <v>1507</v>
      </c>
      <c r="E24" s="196">
        <f>VLOOKUP(A24,'import Bartın-Çankırı-Kastamonu'!A:Q,5,0)</f>
        <v>143</v>
      </c>
      <c r="F24" s="196">
        <f>VLOOKUP(A24,'import Bartın-Çankırı-Kastamonu'!A:Q,6,0)</f>
        <v>47</v>
      </c>
      <c r="G24" s="196">
        <f>VLOOKUP(A24,'import Bartın-Çankırı-Kastamonu'!A:Q,7,0)</f>
        <v>0</v>
      </c>
      <c r="H24" s="196">
        <f>VLOOKUP(A24,'import Bartın-Çankırı-Kastamonu'!A:Q,8,0)</f>
        <v>43</v>
      </c>
      <c r="I24" s="196">
        <f>VLOOKUP(A24,'import Bartın-Çankırı-Kastamonu'!A:Q,9,0)</f>
        <v>43</v>
      </c>
      <c r="J24" s="205">
        <f>VLOOKUP(A24,'import Bartın-Çankırı-Kastamonu'!A:Q,10,0)</f>
        <v>0</v>
      </c>
      <c r="K24" s="196" t="s">
        <v>4089</v>
      </c>
      <c r="L24" s="196">
        <v>5.306104799E9</v>
      </c>
      <c r="M24" s="196" t="s">
        <v>1350</v>
      </c>
      <c r="N24" s="196" t="s">
        <v>4003</v>
      </c>
      <c r="O24" s="196" t="s">
        <v>4090</v>
      </c>
      <c r="P24" s="206" t="str">
        <f>VLOOKUP(A24,'import Bartın-Çankırı-Kastamonu'!A:Q,16,0)</f>
        <v>Geleneksel</v>
      </c>
      <c r="Q24" s="1" t="b">
        <v>0</v>
      </c>
      <c r="R24" s="1"/>
      <c r="S24" s="1"/>
      <c r="T24" s="207"/>
      <c r="V24" s="208"/>
      <c r="W24" s="208"/>
      <c r="X24" s="1"/>
      <c r="Y24" s="1"/>
      <c r="Z24" s="208"/>
      <c r="AA24" s="1"/>
      <c r="AB24" s="208"/>
      <c r="AC24" s="1"/>
      <c r="AD24" s="208"/>
      <c r="AE24" s="1"/>
      <c r="AF24" s="208"/>
      <c r="AG24" s="1"/>
      <c r="AH24" s="208"/>
      <c r="AI24" s="1"/>
      <c r="AJ24" s="1"/>
      <c r="AK24" s="1"/>
      <c r="AL24" s="1"/>
      <c r="AM24" s="1"/>
    </row>
    <row r="25" ht="15.75" customHeight="1">
      <c r="A25" s="211" t="s">
        <v>4087</v>
      </c>
      <c r="B25" s="211" t="s">
        <v>4088</v>
      </c>
      <c r="C25" s="196" t="str">
        <f>VLOOKUP(A25,'import Bartın-Çankırı-Kastamonu'!A:Q,3,0)</f>
        <v>DOĞRU</v>
      </c>
      <c r="D25" s="211" t="s">
        <v>1507</v>
      </c>
      <c r="E25" s="196">
        <f>VLOOKUP(A25,'import Bartın-Çankırı-Kastamonu'!A:Q,5,0)</f>
        <v>143</v>
      </c>
      <c r="F25" s="196">
        <f>VLOOKUP(A25,'import Bartın-Çankırı-Kastamonu'!A:Q,6,0)</f>
        <v>47</v>
      </c>
      <c r="G25" s="196">
        <f>VLOOKUP(A25,'import Bartın-Çankırı-Kastamonu'!A:Q,7,0)</f>
        <v>0</v>
      </c>
      <c r="H25" s="196">
        <f>VLOOKUP(A25,'import Bartın-Çankırı-Kastamonu'!A:Q,8,0)</f>
        <v>43</v>
      </c>
      <c r="I25" s="196">
        <f>VLOOKUP(A25,'import Bartın-Çankırı-Kastamonu'!A:Q,9,0)</f>
        <v>43</v>
      </c>
      <c r="J25" s="205">
        <f>VLOOKUP(A25,'import Bartın-Çankırı-Kastamonu'!A:Q,10,0)</f>
        <v>0</v>
      </c>
      <c r="K25" s="211" t="s">
        <v>4089</v>
      </c>
      <c r="L25" s="211">
        <v>5.306104799E9</v>
      </c>
      <c r="M25" s="211" t="s">
        <v>1350</v>
      </c>
      <c r="N25" s="211" t="s">
        <v>4003</v>
      </c>
      <c r="O25" s="211" t="s">
        <v>4090</v>
      </c>
      <c r="P25" s="206" t="str">
        <f>VLOOKUP(A25,'import Bartın-Çankırı-Kastamonu'!A:Q,16,0)</f>
        <v>Geleneksel</v>
      </c>
      <c r="Q25" s="1" t="b">
        <v>0</v>
      </c>
      <c r="R25" s="1"/>
      <c r="S25" s="1"/>
      <c r="T25" s="207"/>
      <c r="V25" s="208"/>
      <c r="W25" s="208"/>
      <c r="X25" s="1"/>
      <c r="Y25" s="1"/>
      <c r="Z25" s="208"/>
      <c r="AA25" s="1"/>
      <c r="AB25" s="208"/>
      <c r="AC25" s="1"/>
      <c r="AD25" s="208"/>
      <c r="AE25" s="1"/>
      <c r="AF25" s="208"/>
      <c r="AG25" s="1"/>
      <c r="AH25" s="208"/>
      <c r="AI25" s="1"/>
      <c r="AJ25" s="1"/>
      <c r="AK25" s="1"/>
      <c r="AL25" s="1"/>
      <c r="AM25" s="1"/>
    </row>
    <row r="26" ht="15.75" customHeight="1">
      <c r="A26" s="196" t="s">
        <v>8740</v>
      </c>
      <c r="B26" s="196" t="s">
        <v>8741</v>
      </c>
      <c r="C26" s="196" t="str">
        <f>VLOOKUP(A26,'import Bartın-Çankırı-Kastamonu'!A:Q,3,0)</f>
        <v>DOĞRU</v>
      </c>
      <c r="D26" s="196" t="s">
        <v>1789</v>
      </c>
      <c r="E26" s="196">
        <f>VLOOKUP(A26,'import Bartın-Çankırı-Kastamonu'!A:Q,5,0)</f>
        <v>3176</v>
      </c>
      <c r="F26" s="196">
        <f>VLOOKUP(A26,'import Bartın-Çankırı-Kastamonu'!A:Q,6,0)</f>
        <v>141</v>
      </c>
      <c r="G26" s="196">
        <f>VLOOKUP(A26,'import Bartın-Çankırı-Kastamonu'!A:Q,7,0)</f>
        <v>0</v>
      </c>
      <c r="H26" s="196">
        <f>VLOOKUP(A26,'import Bartın-Çankırı-Kastamonu'!A:Q,8,0)</f>
        <v>4</v>
      </c>
      <c r="I26" s="196">
        <f>VLOOKUP(A26,'import Bartın-Çankırı-Kastamonu'!A:Q,9,0)</f>
        <v>4</v>
      </c>
      <c r="J26" s="205">
        <f>VLOOKUP(A26,'import Bartın-Çankırı-Kastamonu'!A:Q,10,0)</f>
        <v>0</v>
      </c>
      <c r="K26" s="196" t="s">
        <v>8742</v>
      </c>
      <c r="L26" s="196">
        <v>3.762122003E9</v>
      </c>
      <c r="M26" s="196" t="s">
        <v>1350</v>
      </c>
      <c r="N26" s="196" t="s">
        <v>4003</v>
      </c>
      <c r="O26" s="196" t="s">
        <v>8743</v>
      </c>
      <c r="P26" s="206" t="str">
        <f>VLOOKUP(A26,'import Bartın-Çankırı-Kastamonu'!A:Q,16,0)</f>
        <v>Geleneksel</v>
      </c>
      <c r="Q26" s="1" t="b">
        <v>0</v>
      </c>
      <c r="R26" s="1"/>
      <c r="S26" s="1"/>
      <c r="T26" s="1"/>
      <c r="V26" s="208"/>
      <c r="W26" s="208"/>
      <c r="X26" s="1"/>
      <c r="Y26" s="1"/>
      <c r="Z26" s="208"/>
      <c r="AA26" s="1"/>
      <c r="AB26" s="208"/>
      <c r="AC26" s="1"/>
      <c r="AD26" s="208"/>
      <c r="AE26" s="1"/>
      <c r="AF26" s="208"/>
      <c r="AG26" s="1"/>
      <c r="AH26" s="208"/>
      <c r="AI26" s="1"/>
      <c r="AJ26" s="1"/>
      <c r="AK26" s="1"/>
      <c r="AL26" s="1"/>
      <c r="AM26" s="1"/>
    </row>
    <row r="27" ht="15.75" customHeight="1">
      <c r="A27" s="196" t="s">
        <v>8744</v>
      </c>
      <c r="B27" s="196" t="s">
        <v>8745</v>
      </c>
      <c r="C27" s="196" t="str">
        <f>VLOOKUP(A27,'import Bartın-Çankırı-Kastamonu'!A:Q,3,0)</f>
        <v>DOĞRU</v>
      </c>
      <c r="D27" s="196" t="s">
        <v>1370</v>
      </c>
      <c r="E27" s="196">
        <f>VLOOKUP(A27,'import Bartın-Çankırı-Kastamonu'!A:Q,5,0)</f>
        <v>4436</v>
      </c>
      <c r="F27" s="196">
        <f>VLOOKUP(A27,'import Bartın-Çankırı-Kastamonu'!A:Q,6,0)</f>
        <v>80</v>
      </c>
      <c r="G27" s="196">
        <f>VLOOKUP(A27,'import Bartın-Çankırı-Kastamonu'!A:Q,7,0)</f>
        <v>0</v>
      </c>
      <c r="H27" s="196">
        <f>VLOOKUP(A27,'import Bartın-Çankırı-Kastamonu'!A:Q,8,0)</f>
        <v>13</v>
      </c>
      <c r="I27" s="196">
        <f>VLOOKUP(A27,'import Bartın-Çankırı-Kastamonu'!A:Q,9,0)</f>
        <v>13</v>
      </c>
      <c r="J27" s="205">
        <f>VLOOKUP(A27,'import Bartın-Çankırı-Kastamonu'!A:Q,10,0)</f>
        <v>0</v>
      </c>
      <c r="K27" s="196" t="s">
        <v>8746</v>
      </c>
      <c r="L27" s="196">
        <v>3.762131844E9</v>
      </c>
      <c r="M27" s="196" t="s">
        <v>1350</v>
      </c>
      <c r="N27" s="196" t="s">
        <v>1667</v>
      </c>
      <c r="O27" s="196" t="s">
        <v>8747</v>
      </c>
      <c r="P27" s="206" t="str">
        <f>VLOOKUP(A27,'import Bartın-Çankırı-Kastamonu'!A:Q,16,0)</f>
        <v>Geleneksel</v>
      </c>
      <c r="Q27" s="1" t="b">
        <v>0</v>
      </c>
      <c r="R27" s="1"/>
      <c r="S27" s="1"/>
      <c r="T27" s="1"/>
      <c r="V27" s="208"/>
      <c r="W27" s="208"/>
      <c r="X27" s="1"/>
      <c r="Y27" s="1"/>
      <c r="Z27" s="208"/>
      <c r="AA27" s="1"/>
      <c r="AB27" s="208"/>
      <c r="AC27" s="1"/>
      <c r="AD27" s="208"/>
      <c r="AE27" s="1"/>
      <c r="AF27" s="208"/>
      <c r="AG27" s="1"/>
      <c r="AH27" s="208"/>
      <c r="AI27" s="1"/>
      <c r="AJ27" s="1"/>
      <c r="AK27" s="1"/>
      <c r="AL27" s="1"/>
      <c r="AM27" s="1"/>
    </row>
    <row r="28" ht="15.75" customHeight="1">
      <c r="A28" s="211" t="s">
        <v>8744</v>
      </c>
      <c r="B28" s="211" t="s">
        <v>8745</v>
      </c>
      <c r="C28" s="196" t="str">
        <f>VLOOKUP(A28,'import Bartın-Çankırı-Kastamonu'!A:Q,3,0)</f>
        <v>DOĞRU</v>
      </c>
      <c r="D28" s="211" t="s">
        <v>1370</v>
      </c>
      <c r="E28" s="196">
        <f>VLOOKUP(A28,'import Bartın-Çankırı-Kastamonu'!A:Q,5,0)</f>
        <v>4436</v>
      </c>
      <c r="F28" s="196">
        <f>VLOOKUP(A28,'import Bartın-Çankırı-Kastamonu'!A:Q,6,0)</f>
        <v>80</v>
      </c>
      <c r="G28" s="196">
        <f>VLOOKUP(A28,'import Bartın-Çankırı-Kastamonu'!A:Q,7,0)</f>
        <v>0</v>
      </c>
      <c r="H28" s="196">
        <f>VLOOKUP(A28,'import Bartın-Çankırı-Kastamonu'!A:Q,8,0)</f>
        <v>13</v>
      </c>
      <c r="I28" s="196">
        <f>VLOOKUP(A28,'import Bartın-Çankırı-Kastamonu'!A:Q,9,0)</f>
        <v>13</v>
      </c>
      <c r="J28" s="205">
        <f>VLOOKUP(A28,'import Bartın-Çankırı-Kastamonu'!A:Q,10,0)</f>
        <v>0</v>
      </c>
      <c r="K28" s="211" t="s">
        <v>8746</v>
      </c>
      <c r="L28" s="211">
        <v>3.762131844E9</v>
      </c>
      <c r="M28" s="211" t="s">
        <v>1350</v>
      </c>
      <c r="N28" s="211" t="s">
        <v>1667</v>
      </c>
      <c r="O28" s="211" t="s">
        <v>8747</v>
      </c>
      <c r="P28" s="206" t="str">
        <f>VLOOKUP(A28,'import Bartın-Çankırı-Kastamonu'!A:Q,16,0)</f>
        <v>Geleneksel</v>
      </c>
      <c r="Q28" s="1" t="b">
        <v>0</v>
      </c>
      <c r="R28" s="1"/>
      <c r="S28" s="1"/>
      <c r="T28" s="207"/>
      <c r="V28" s="208"/>
      <c r="W28" s="208"/>
      <c r="X28" s="1"/>
      <c r="Y28" s="1"/>
      <c r="Z28" s="208"/>
      <c r="AA28" s="1"/>
      <c r="AB28" s="208"/>
      <c r="AC28" s="1"/>
      <c r="AD28" s="208"/>
      <c r="AE28" s="1"/>
      <c r="AF28" s="208"/>
      <c r="AG28" s="1"/>
      <c r="AH28" s="208"/>
      <c r="AI28" s="1"/>
      <c r="AJ28" s="1"/>
      <c r="AK28" s="1"/>
      <c r="AL28" s="1"/>
      <c r="AM28" s="1"/>
    </row>
    <row r="29" ht="15.75" customHeight="1">
      <c r="A29" s="211" t="s">
        <v>8748</v>
      </c>
      <c r="B29" s="211" t="s">
        <v>8749</v>
      </c>
      <c r="C29" s="196" t="str">
        <f>VLOOKUP(A29,'import Bartın-Çankırı-Kastamonu'!A:Q,3,0)</f>
        <v>DOĞRU</v>
      </c>
      <c r="D29" s="211" t="s">
        <v>1507</v>
      </c>
      <c r="E29" s="196">
        <f>VLOOKUP(A29,'import Bartın-Çankırı-Kastamonu'!A:Q,5,0)</f>
        <v>2</v>
      </c>
      <c r="F29" s="196">
        <f>VLOOKUP(A29,'import Bartın-Çankırı-Kastamonu'!A:Q,6,0)</f>
        <v>1</v>
      </c>
      <c r="G29" s="196">
        <f>VLOOKUP(A29,'import Bartın-Çankırı-Kastamonu'!A:Q,7,0)</f>
        <v>0</v>
      </c>
      <c r="H29" s="196">
        <f>VLOOKUP(A29,'import Bartın-Çankırı-Kastamonu'!A:Q,8,0)</f>
        <v>21</v>
      </c>
      <c r="I29" s="196">
        <f>VLOOKUP(A29,'import Bartın-Çankırı-Kastamonu'!A:Q,9,0)</f>
        <v>21</v>
      </c>
      <c r="J29" s="205">
        <f>VLOOKUP(A29,'import Bartın-Çankırı-Kastamonu'!A:Q,10,0)</f>
        <v>0</v>
      </c>
      <c r="K29" s="211" t="s">
        <v>8750</v>
      </c>
      <c r="L29" s="211">
        <v>5.073551612E9</v>
      </c>
      <c r="M29" s="211" t="s">
        <v>1350</v>
      </c>
      <c r="N29" s="211" t="s">
        <v>4003</v>
      </c>
      <c r="O29" s="211" t="s">
        <v>8751</v>
      </c>
      <c r="P29" s="206" t="str">
        <f>VLOOKUP(A29,'import Bartın-Çankırı-Kastamonu'!A:Q,16,0)</f>
        <v>Geleneksel</v>
      </c>
      <c r="Q29" s="1" t="b">
        <v>0</v>
      </c>
      <c r="R29" s="1"/>
      <c r="S29" s="1"/>
      <c r="T29" s="207"/>
      <c r="V29" s="208"/>
      <c r="W29" s="208"/>
      <c r="X29" s="1"/>
      <c r="Y29" s="1"/>
      <c r="Z29" s="208"/>
      <c r="AA29" s="1"/>
      <c r="AB29" s="208"/>
      <c r="AC29" s="1"/>
      <c r="AD29" s="208"/>
      <c r="AE29" s="1"/>
      <c r="AF29" s="208"/>
      <c r="AG29" s="1"/>
      <c r="AH29" s="208"/>
      <c r="AI29" s="1"/>
      <c r="AJ29" s="1"/>
      <c r="AK29" s="1"/>
      <c r="AL29" s="1"/>
      <c r="AM29" s="1"/>
    </row>
    <row r="30" ht="15.75" customHeight="1">
      <c r="A30" s="196" t="s">
        <v>8752</v>
      </c>
      <c r="B30" s="196" t="s">
        <v>8753</v>
      </c>
      <c r="C30" s="196" t="str">
        <f>VLOOKUP(A30,'import Bartın-Çankırı-Kastamonu'!A:Q,3,0)</f>
        <v>DOĞRU</v>
      </c>
      <c r="D30" s="196" t="s">
        <v>1385</v>
      </c>
      <c r="E30" s="196">
        <f>VLOOKUP(A30,'import Bartın-Çankırı-Kastamonu'!A:Q,5,0)</f>
        <v>2081</v>
      </c>
      <c r="F30" s="196">
        <f>VLOOKUP(A30,'import Bartın-Çankırı-Kastamonu'!A:Q,6,0)</f>
        <v>133</v>
      </c>
      <c r="G30" s="196">
        <f>VLOOKUP(A30,'import Bartın-Çankırı-Kastamonu'!A:Q,7,0)</f>
        <v>0</v>
      </c>
      <c r="H30" s="196">
        <f>VLOOKUP(A30,'import Bartın-Çankırı-Kastamonu'!A:Q,8,0)</f>
        <v>6</v>
      </c>
      <c r="I30" s="196">
        <f>VLOOKUP(A30,'import Bartın-Çankırı-Kastamonu'!A:Q,9,0)</f>
        <v>6</v>
      </c>
      <c r="J30" s="205">
        <f>VLOOKUP(A30,'import Bartın-Çankırı-Kastamonu'!A:Q,10,0)</f>
        <v>0</v>
      </c>
      <c r="K30" s="196" t="s">
        <v>8754</v>
      </c>
      <c r="L30" s="196">
        <v>3.76213515E9</v>
      </c>
      <c r="M30" s="196" t="s">
        <v>1350</v>
      </c>
      <c r="N30" s="196" t="s">
        <v>4003</v>
      </c>
      <c r="O30" s="196" t="s">
        <v>8755</v>
      </c>
      <c r="P30" s="206" t="str">
        <f>VLOOKUP(A30,'import Bartın-Çankırı-Kastamonu'!A:Q,16,0)</f>
        <v>Geleneksel</v>
      </c>
      <c r="Q30" s="1" t="b">
        <v>0</v>
      </c>
      <c r="R30" s="1"/>
      <c r="S30" s="1"/>
      <c r="T30" s="1"/>
      <c r="V30" s="208"/>
      <c r="W30" s="208"/>
      <c r="X30" s="1"/>
      <c r="Y30" s="1"/>
      <c r="Z30" s="208"/>
      <c r="AA30" s="1"/>
      <c r="AB30" s="208"/>
      <c r="AC30" s="1"/>
      <c r="AD30" s="208"/>
      <c r="AE30" s="1"/>
      <c r="AF30" s="208"/>
      <c r="AG30" s="1"/>
      <c r="AH30" s="208"/>
      <c r="AI30" s="1"/>
      <c r="AJ30" s="1"/>
      <c r="AK30" s="1"/>
      <c r="AL30" s="1"/>
      <c r="AM30" s="1"/>
    </row>
    <row r="31" ht="15.75" customHeight="1">
      <c r="A31" s="196" t="s">
        <v>8756</v>
      </c>
      <c r="B31" s="196" t="s">
        <v>8757</v>
      </c>
      <c r="C31" s="196" t="str">
        <f>VLOOKUP(A31,'import Bartın-Çankırı-Kastamonu'!A:Q,3,0)</f>
        <v>DOĞRU</v>
      </c>
      <c r="D31" s="196" t="s">
        <v>2299</v>
      </c>
      <c r="E31" s="196">
        <f>VLOOKUP(A31,'import Bartın-Çankırı-Kastamonu'!A:Q,5,0)</f>
        <v>189</v>
      </c>
      <c r="F31" s="196">
        <f>VLOOKUP(A31,'import Bartın-Çankırı-Kastamonu'!A:Q,6,0)</f>
        <v>11</v>
      </c>
      <c r="G31" s="196">
        <f>VLOOKUP(A31,'import Bartın-Çankırı-Kastamonu'!A:Q,7,0)</f>
        <v>0</v>
      </c>
      <c r="H31" s="196">
        <f>VLOOKUP(A31,'import Bartın-Çankırı-Kastamonu'!A:Q,8,0)</f>
        <v>26</v>
      </c>
      <c r="I31" s="196">
        <f>VLOOKUP(A31,'import Bartın-Çankırı-Kastamonu'!A:Q,9,0)</f>
        <v>26</v>
      </c>
      <c r="J31" s="205">
        <f>VLOOKUP(A31,'import Bartın-Çankırı-Kastamonu'!A:Q,10,0)</f>
        <v>0</v>
      </c>
      <c r="K31" s="196" t="s">
        <v>8758</v>
      </c>
      <c r="L31" s="196">
        <v>3.762132424E9</v>
      </c>
      <c r="M31" s="196" t="s">
        <v>1350</v>
      </c>
      <c r="N31" s="196" t="s">
        <v>1667</v>
      </c>
      <c r="O31" s="196" t="s">
        <v>8759</v>
      </c>
      <c r="P31" s="206" t="str">
        <f>VLOOKUP(A31,'import Bartın-Çankırı-Kastamonu'!A:Q,16,0)</f>
        <v>Geleneksel</v>
      </c>
      <c r="Q31" s="1" t="b">
        <v>0</v>
      </c>
      <c r="R31" s="1"/>
      <c r="S31" s="1"/>
      <c r="T31" s="207"/>
      <c r="V31" s="208"/>
      <c r="W31" s="208"/>
      <c r="X31" s="1"/>
      <c r="Y31" s="1"/>
      <c r="Z31" s="208"/>
      <c r="AA31" s="1"/>
      <c r="AB31" s="208"/>
      <c r="AC31" s="1"/>
      <c r="AD31" s="208"/>
      <c r="AE31" s="1"/>
      <c r="AF31" s="208"/>
      <c r="AG31" s="1"/>
      <c r="AH31" s="208"/>
      <c r="AI31" s="1"/>
      <c r="AJ31" s="1"/>
      <c r="AK31" s="1"/>
      <c r="AL31" s="1"/>
      <c r="AM31" s="1"/>
    </row>
    <row r="32" ht="15.75" customHeight="1">
      <c r="A32" s="211" t="s">
        <v>8756</v>
      </c>
      <c r="B32" s="211" t="s">
        <v>8757</v>
      </c>
      <c r="C32" s="196" t="str">
        <f>VLOOKUP(A32,'import Bartın-Çankırı-Kastamonu'!A:Q,3,0)</f>
        <v>DOĞRU</v>
      </c>
      <c r="D32" s="211" t="s">
        <v>2299</v>
      </c>
      <c r="E32" s="196">
        <f>VLOOKUP(A32,'import Bartın-Çankırı-Kastamonu'!A:Q,5,0)</f>
        <v>189</v>
      </c>
      <c r="F32" s="196">
        <f>VLOOKUP(A32,'import Bartın-Çankırı-Kastamonu'!A:Q,6,0)</f>
        <v>11</v>
      </c>
      <c r="G32" s="196">
        <f>VLOOKUP(A32,'import Bartın-Çankırı-Kastamonu'!A:Q,7,0)</f>
        <v>0</v>
      </c>
      <c r="H32" s="196">
        <f>VLOOKUP(A32,'import Bartın-Çankırı-Kastamonu'!A:Q,8,0)</f>
        <v>26</v>
      </c>
      <c r="I32" s="196">
        <f>VLOOKUP(A32,'import Bartın-Çankırı-Kastamonu'!A:Q,9,0)</f>
        <v>26</v>
      </c>
      <c r="J32" s="205">
        <f>VLOOKUP(A32,'import Bartın-Çankırı-Kastamonu'!A:Q,10,0)</f>
        <v>0</v>
      </c>
      <c r="K32" s="211" t="s">
        <v>8758</v>
      </c>
      <c r="L32" s="211">
        <v>3.762132424E9</v>
      </c>
      <c r="M32" s="211" t="s">
        <v>1350</v>
      </c>
      <c r="N32" s="211" t="s">
        <v>1667</v>
      </c>
      <c r="O32" s="211" t="s">
        <v>8759</v>
      </c>
      <c r="P32" s="206" t="str">
        <f>VLOOKUP(A32,'import Bartın-Çankırı-Kastamonu'!A:Q,16,0)</f>
        <v>Geleneksel</v>
      </c>
      <c r="Q32" s="1" t="b">
        <v>0</v>
      </c>
      <c r="R32" s="1"/>
      <c r="S32" s="1"/>
      <c r="T32" s="207"/>
      <c r="V32" s="208"/>
      <c r="W32" s="208"/>
      <c r="X32" s="1"/>
      <c r="Y32" s="1"/>
      <c r="Z32" s="208"/>
      <c r="AA32" s="1"/>
      <c r="AB32" s="208"/>
      <c r="AC32" s="1"/>
      <c r="AD32" s="208"/>
      <c r="AE32" s="1"/>
      <c r="AF32" s="208"/>
      <c r="AG32" s="1"/>
      <c r="AH32" s="208"/>
      <c r="AI32" s="1"/>
      <c r="AJ32" s="1"/>
      <c r="AK32" s="1"/>
      <c r="AL32" s="1"/>
      <c r="AM32" s="1"/>
    </row>
    <row r="33" ht="15.75" customHeight="1">
      <c r="A33" s="211" t="s">
        <v>8760</v>
      </c>
      <c r="B33" s="211" t="s">
        <v>8761</v>
      </c>
      <c r="C33" s="196" t="str">
        <f>VLOOKUP(A33,'import Bartın-Çankırı-Kastamonu'!A:Q,3,0)</f>
        <v>DOĞRU</v>
      </c>
      <c r="D33" s="211" t="s">
        <v>1378</v>
      </c>
      <c r="E33" s="196" t="str">
        <f>VLOOKUP(A33,'import Bartın-Çankırı-Kastamonu'!A:Q,5,0)</f>
        <v/>
      </c>
      <c r="F33" s="196" t="str">
        <f>VLOOKUP(A33,'import Bartın-Çankırı-Kastamonu'!A:Q,6,0)</f>
        <v/>
      </c>
      <c r="G33" s="196">
        <f>VLOOKUP(A33,'import Bartın-Çankırı-Kastamonu'!A:Q,7,0)</f>
        <v>0</v>
      </c>
      <c r="H33" s="196">
        <f>VLOOKUP(A33,'import Bartın-Çankırı-Kastamonu'!A:Q,8,0)</f>
        <v>41</v>
      </c>
      <c r="I33" s="196">
        <f>VLOOKUP(A33,'import Bartın-Çankırı-Kastamonu'!A:Q,9,0)</f>
        <v>41</v>
      </c>
      <c r="J33" s="205">
        <f>VLOOKUP(A33,'import Bartın-Çankırı-Kastamonu'!A:Q,10,0)</f>
        <v>0</v>
      </c>
      <c r="K33" s="211" t="s">
        <v>8762</v>
      </c>
      <c r="L33" s="211">
        <v>3.76212606E9</v>
      </c>
      <c r="M33" s="211" t="s">
        <v>1350</v>
      </c>
      <c r="N33" s="211" t="s">
        <v>8763</v>
      </c>
      <c r="O33" s="211" t="s">
        <v>8764</v>
      </c>
      <c r="P33" s="206" t="str">
        <f>VLOOKUP(A33,'import Bartın-Çankırı-Kastamonu'!A:Q,16,0)</f>
        <v>Geleneksel</v>
      </c>
      <c r="Q33" s="1" t="b">
        <v>0</v>
      </c>
      <c r="R33" s="1"/>
      <c r="S33" s="1"/>
      <c r="T33" s="207"/>
      <c r="V33" s="208"/>
      <c r="W33" s="208"/>
      <c r="X33" s="1"/>
      <c r="Y33" s="1"/>
      <c r="Z33" s="208"/>
      <c r="AA33" s="1"/>
      <c r="AB33" s="208"/>
      <c r="AC33" s="1"/>
      <c r="AD33" s="208"/>
      <c r="AE33" s="1"/>
      <c r="AF33" s="208"/>
      <c r="AG33" s="1"/>
      <c r="AH33" s="208"/>
      <c r="AI33" s="1"/>
      <c r="AJ33" s="1"/>
      <c r="AK33" s="1"/>
      <c r="AL33" s="1"/>
      <c r="AM33" s="1"/>
    </row>
    <row r="34" ht="15.75" customHeight="1">
      <c r="A34" s="196" t="s">
        <v>8765</v>
      </c>
      <c r="B34" s="196" t="s">
        <v>8766</v>
      </c>
      <c r="C34" s="196" t="str">
        <f>VLOOKUP(A34,'import Bartın-Çankırı-Kastamonu'!A:Q,3,0)</f>
        <v>DOĞRU</v>
      </c>
      <c r="D34" s="196" t="s">
        <v>1356</v>
      </c>
      <c r="E34" s="196">
        <f>VLOOKUP(A34,'import Bartın-Çankırı-Kastamonu'!A:Q,5,0)</f>
        <v>748</v>
      </c>
      <c r="F34" s="196">
        <f>VLOOKUP(A34,'import Bartın-Çankırı-Kastamonu'!A:Q,6,0)</f>
        <v>55</v>
      </c>
      <c r="G34" s="196">
        <f>VLOOKUP(A34,'import Bartın-Çankırı-Kastamonu'!A:Q,7,0)</f>
        <v>0</v>
      </c>
      <c r="H34" s="196">
        <f>VLOOKUP(A34,'import Bartın-Çankırı-Kastamonu'!A:Q,8,0)</f>
        <v>10</v>
      </c>
      <c r="I34" s="196">
        <f>VLOOKUP(A34,'import Bartın-Çankırı-Kastamonu'!A:Q,9,0)</f>
        <v>10</v>
      </c>
      <c r="J34" s="205">
        <f>VLOOKUP(A34,'import Bartın-Çankırı-Kastamonu'!A:Q,10,0)</f>
        <v>0</v>
      </c>
      <c r="K34" s="196" t="s">
        <v>8722</v>
      </c>
      <c r="L34" s="196">
        <v>3.762132324E9</v>
      </c>
      <c r="M34" s="196" t="s">
        <v>1350</v>
      </c>
      <c r="N34" s="196" t="s">
        <v>1667</v>
      </c>
      <c r="O34" s="196" t="s">
        <v>8723</v>
      </c>
      <c r="P34" s="206" t="str">
        <f>VLOOKUP(A34,'import Bartın-Çankırı-Kastamonu'!A:Q,16,0)</f>
        <v>Geleneksel</v>
      </c>
      <c r="Q34" s="1" t="b">
        <v>0</v>
      </c>
      <c r="R34" s="1"/>
      <c r="S34" s="1"/>
      <c r="T34" s="207"/>
      <c r="V34" s="208"/>
      <c r="W34" s="208"/>
      <c r="X34" s="1"/>
      <c r="Y34" s="1"/>
      <c r="Z34" s="208"/>
      <c r="AA34" s="1"/>
      <c r="AB34" s="208"/>
      <c r="AC34" s="1"/>
      <c r="AD34" s="208"/>
      <c r="AE34" s="1"/>
      <c r="AF34" s="208"/>
      <c r="AG34" s="1"/>
      <c r="AH34" s="208"/>
      <c r="AI34" s="1"/>
      <c r="AJ34" s="1"/>
      <c r="AK34" s="1"/>
      <c r="AL34" s="1"/>
      <c r="AM34" s="1"/>
    </row>
    <row r="35" ht="15.75" customHeight="1">
      <c r="A35" s="211" t="s">
        <v>8765</v>
      </c>
      <c r="B35" s="211" t="s">
        <v>8766</v>
      </c>
      <c r="C35" s="196" t="str">
        <f>VLOOKUP(A35,'import Bartın-Çankırı-Kastamonu'!A:Q,3,0)</f>
        <v>DOĞRU</v>
      </c>
      <c r="D35" s="211" t="s">
        <v>1356</v>
      </c>
      <c r="E35" s="196">
        <f>VLOOKUP(A35,'import Bartın-Çankırı-Kastamonu'!A:Q,5,0)</f>
        <v>748</v>
      </c>
      <c r="F35" s="196">
        <f>VLOOKUP(A35,'import Bartın-Çankırı-Kastamonu'!A:Q,6,0)</f>
        <v>55</v>
      </c>
      <c r="G35" s="196">
        <f>VLOOKUP(A35,'import Bartın-Çankırı-Kastamonu'!A:Q,7,0)</f>
        <v>0</v>
      </c>
      <c r="H35" s="196">
        <f>VLOOKUP(A35,'import Bartın-Çankırı-Kastamonu'!A:Q,8,0)</f>
        <v>10</v>
      </c>
      <c r="I35" s="196">
        <f>VLOOKUP(A35,'import Bartın-Çankırı-Kastamonu'!A:Q,9,0)</f>
        <v>10</v>
      </c>
      <c r="J35" s="205">
        <f>VLOOKUP(A35,'import Bartın-Çankırı-Kastamonu'!A:Q,10,0)</f>
        <v>0</v>
      </c>
      <c r="K35" s="211" t="s">
        <v>8722</v>
      </c>
      <c r="L35" s="211">
        <v>3.762132324E9</v>
      </c>
      <c r="M35" s="211" t="s">
        <v>1350</v>
      </c>
      <c r="N35" s="211" t="s">
        <v>1667</v>
      </c>
      <c r="O35" s="211" t="s">
        <v>8723</v>
      </c>
      <c r="P35" s="206" t="str">
        <f>VLOOKUP(A35,'import Bartın-Çankırı-Kastamonu'!A:Q,16,0)</f>
        <v>Geleneksel</v>
      </c>
      <c r="Q35" s="1" t="b">
        <v>0</v>
      </c>
      <c r="R35" s="1"/>
      <c r="S35" s="1"/>
      <c r="T35" s="207"/>
      <c r="V35" s="208"/>
      <c r="W35" s="208"/>
      <c r="X35" s="1"/>
      <c r="Y35" s="1"/>
      <c r="Z35" s="208"/>
      <c r="AA35" s="1"/>
      <c r="AB35" s="208"/>
      <c r="AC35" s="1"/>
      <c r="AD35" s="208"/>
      <c r="AE35" s="1"/>
      <c r="AF35" s="208"/>
      <c r="AG35" s="1"/>
      <c r="AH35" s="208"/>
      <c r="AI35" s="1"/>
      <c r="AJ35" s="1"/>
      <c r="AK35" s="1"/>
      <c r="AL35" s="1"/>
      <c r="AM35" s="1"/>
    </row>
    <row r="36" ht="15.75" customHeight="1">
      <c r="A36" s="196" t="s">
        <v>4124</v>
      </c>
      <c r="B36" s="196" t="s">
        <v>4125</v>
      </c>
      <c r="C36" s="196" t="str">
        <f>VLOOKUP(A36,'import Bartın-Çankırı-Kastamonu'!A:Q,3,0)</f>
        <v>DOĞRU</v>
      </c>
      <c r="D36" s="196" t="s">
        <v>1356</v>
      </c>
      <c r="E36" s="196">
        <f>VLOOKUP(A36,'import Bartın-Çankırı-Kastamonu'!A:Q,5,0)</f>
        <v>3059</v>
      </c>
      <c r="F36" s="196">
        <f>VLOOKUP(A36,'import Bartın-Çankırı-Kastamonu'!A:Q,6,0)</f>
        <v>123</v>
      </c>
      <c r="G36" s="196">
        <f>VLOOKUP(A36,'import Bartın-Çankırı-Kastamonu'!A:Q,7,0)</f>
        <v>0</v>
      </c>
      <c r="H36" s="196">
        <f>VLOOKUP(A36,'import Bartın-Çankırı-Kastamonu'!A:Q,8,0)</f>
        <v>17</v>
      </c>
      <c r="I36" s="196">
        <f>VLOOKUP(A36,'import Bartın-Çankırı-Kastamonu'!A:Q,9,0)</f>
        <v>17</v>
      </c>
      <c r="J36" s="205">
        <f>VLOOKUP(A36,'import Bartın-Çankırı-Kastamonu'!A:Q,10,0)</f>
        <v>0</v>
      </c>
      <c r="K36" s="196" t="s">
        <v>4126</v>
      </c>
      <c r="L36" s="196">
        <v>3.762134477E9</v>
      </c>
      <c r="M36" s="196" t="s">
        <v>1350</v>
      </c>
      <c r="N36" s="196" t="s">
        <v>1667</v>
      </c>
      <c r="O36" s="196" t="s">
        <v>4127</v>
      </c>
      <c r="P36" s="206" t="str">
        <f>VLOOKUP(A36,'import Bartın-Çankırı-Kastamonu'!A:Q,16,0)</f>
        <v>Geleneksel</v>
      </c>
      <c r="Q36" s="1" t="b">
        <v>0</v>
      </c>
      <c r="R36" s="1"/>
      <c r="S36" s="1"/>
      <c r="T36" s="1"/>
      <c r="V36" s="208"/>
      <c r="W36" s="208"/>
      <c r="X36" s="1"/>
      <c r="Y36" s="1"/>
      <c r="Z36" s="208"/>
      <c r="AA36" s="1"/>
      <c r="AB36" s="208"/>
      <c r="AC36" s="1"/>
      <c r="AD36" s="208"/>
      <c r="AE36" s="1"/>
      <c r="AF36" s="208"/>
      <c r="AG36" s="1"/>
      <c r="AH36" s="208"/>
      <c r="AI36" s="1"/>
      <c r="AJ36" s="1"/>
      <c r="AK36" s="1"/>
      <c r="AL36" s="1"/>
      <c r="AM36" s="1"/>
    </row>
    <row r="37" ht="15.75" customHeight="1">
      <c r="A37" s="211" t="s">
        <v>4124</v>
      </c>
      <c r="B37" s="211" t="s">
        <v>4125</v>
      </c>
      <c r="C37" s="196" t="str">
        <f>VLOOKUP(A37,'import Bartın-Çankırı-Kastamonu'!A:Q,3,0)</f>
        <v>DOĞRU</v>
      </c>
      <c r="D37" s="211" t="s">
        <v>1356</v>
      </c>
      <c r="E37" s="196">
        <f>VLOOKUP(A37,'import Bartın-Çankırı-Kastamonu'!A:Q,5,0)</f>
        <v>3059</v>
      </c>
      <c r="F37" s="196">
        <f>VLOOKUP(A37,'import Bartın-Çankırı-Kastamonu'!A:Q,6,0)</f>
        <v>123</v>
      </c>
      <c r="G37" s="196">
        <f>VLOOKUP(A37,'import Bartın-Çankırı-Kastamonu'!A:Q,7,0)</f>
        <v>0</v>
      </c>
      <c r="H37" s="196">
        <f>VLOOKUP(A37,'import Bartın-Çankırı-Kastamonu'!A:Q,8,0)</f>
        <v>17</v>
      </c>
      <c r="I37" s="196">
        <f>VLOOKUP(A37,'import Bartın-Çankırı-Kastamonu'!A:Q,9,0)</f>
        <v>17</v>
      </c>
      <c r="J37" s="205">
        <f>VLOOKUP(A37,'import Bartın-Çankırı-Kastamonu'!A:Q,10,0)</f>
        <v>0</v>
      </c>
      <c r="K37" s="211" t="s">
        <v>4126</v>
      </c>
      <c r="L37" s="211">
        <v>3.762134477E9</v>
      </c>
      <c r="M37" s="211" t="s">
        <v>1350</v>
      </c>
      <c r="N37" s="211" t="s">
        <v>1667</v>
      </c>
      <c r="O37" s="211" t="s">
        <v>4127</v>
      </c>
      <c r="P37" s="206" t="str">
        <f>VLOOKUP(A37,'import Bartın-Çankırı-Kastamonu'!A:Q,16,0)</f>
        <v>Geleneksel</v>
      </c>
      <c r="Q37" s="1" t="b">
        <v>0</v>
      </c>
      <c r="R37" s="1"/>
      <c r="S37" s="1"/>
      <c r="T37" s="207"/>
      <c r="V37" s="208"/>
      <c r="W37" s="208"/>
      <c r="X37" s="1"/>
      <c r="Y37" s="1"/>
      <c r="Z37" s="208"/>
      <c r="AA37" s="1"/>
      <c r="AB37" s="208"/>
      <c r="AC37" s="1"/>
      <c r="AD37" s="208"/>
      <c r="AE37" s="1"/>
      <c r="AF37" s="208"/>
      <c r="AG37" s="1"/>
      <c r="AH37" s="208"/>
      <c r="AI37" s="1"/>
      <c r="AJ37" s="1"/>
      <c r="AK37" s="1"/>
      <c r="AL37" s="1"/>
      <c r="AM37" s="1"/>
    </row>
    <row r="38" ht="15.75" customHeight="1">
      <c r="A38" s="211" t="s">
        <v>8767</v>
      </c>
      <c r="B38" s="211" t="s">
        <v>8768</v>
      </c>
      <c r="C38" s="196" t="str">
        <f>VLOOKUP(A38,'import Bartın-Çankırı-Kastamonu'!A:Q,3,0)</f>
        <v>DOĞRU</v>
      </c>
      <c r="D38" s="211" t="s">
        <v>1507</v>
      </c>
      <c r="E38" s="196">
        <f>VLOOKUP(A38,'import Bartın-Çankırı-Kastamonu'!A:Q,5,0)</f>
        <v>13</v>
      </c>
      <c r="F38" s="196">
        <f>VLOOKUP(A38,'import Bartın-Çankırı-Kastamonu'!A:Q,6,0)</f>
        <v>13</v>
      </c>
      <c r="G38" s="196">
        <f>VLOOKUP(A38,'import Bartın-Çankırı-Kastamonu'!A:Q,7,0)</f>
        <v>0</v>
      </c>
      <c r="H38" s="196">
        <f>VLOOKUP(A38,'import Bartın-Çankırı-Kastamonu'!A:Q,8,0)</f>
        <v>10</v>
      </c>
      <c r="I38" s="196">
        <f>VLOOKUP(A38,'import Bartın-Çankırı-Kastamonu'!A:Q,9,0)</f>
        <v>10</v>
      </c>
      <c r="J38" s="205">
        <f>VLOOKUP(A38,'import Bartın-Çankırı-Kastamonu'!A:Q,10,0)</f>
        <v>0</v>
      </c>
      <c r="K38" s="211" t="s">
        <v>8769</v>
      </c>
      <c r="L38" s="211">
        <v>5.3747305E8</v>
      </c>
      <c r="M38" s="211" t="s">
        <v>1350</v>
      </c>
      <c r="N38" s="211" t="s">
        <v>4003</v>
      </c>
      <c r="O38" s="211" t="s">
        <v>8770</v>
      </c>
      <c r="P38" s="206" t="str">
        <f>VLOOKUP(A38,'import Bartın-Çankırı-Kastamonu'!A:Q,16,0)</f>
        <v>Geleneksel</v>
      </c>
      <c r="Q38" s="1" t="b">
        <v>0</v>
      </c>
      <c r="R38" s="1"/>
      <c r="S38" s="1"/>
      <c r="T38" s="207"/>
      <c r="V38" s="208"/>
      <c r="W38" s="208"/>
      <c r="X38" s="1"/>
      <c r="Y38" s="1"/>
      <c r="Z38" s="208"/>
      <c r="AA38" s="1"/>
      <c r="AB38" s="208"/>
      <c r="AC38" s="1"/>
      <c r="AD38" s="208"/>
      <c r="AE38" s="1"/>
      <c r="AF38" s="208"/>
      <c r="AG38" s="1"/>
      <c r="AH38" s="208"/>
      <c r="AI38" s="1"/>
      <c r="AJ38" s="1"/>
      <c r="AK38" s="1"/>
      <c r="AL38" s="1"/>
      <c r="AM38" s="1"/>
    </row>
    <row r="39" ht="15.75" customHeight="1">
      <c r="A39" s="196" t="s">
        <v>8771</v>
      </c>
      <c r="B39" s="196" t="s">
        <v>8772</v>
      </c>
      <c r="C39" s="196" t="str">
        <f>VLOOKUP(A39,'import Bartın-Çankırı-Kastamonu'!A:Q,3,0)</f>
        <v>DOĞRU</v>
      </c>
      <c r="D39" s="196" t="s">
        <v>8773</v>
      </c>
      <c r="E39" s="196">
        <f>VLOOKUP(A39,'import Bartın-Çankırı-Kastamonu'!A:Q,5,0)</f>
        <v>896</v>
      </c>
      <c r="F39" s="196">
        <f>VLOOKUP(A39,'import Bartın-Çankırı-Kastamonu'!A:Q,6,0)</f>
        <v>88</v>
      </c>
      <c r="G39" s="196">
        <f>VLOOKUP(A39,'import Bartın-Çankırı-Kastamonu'!A:Q,7,0)</f>
        <v>0</v>
      </c>
      <c r="H39" s="196">
        <f>VLOOKUP(A39,'import Bartın-Çankırı-Kastamonu'!A:Q,8,0)</f>
        <v>103</v>
      </c>
      <c r="I39" s="196">
        <f>VLOOKUP(A39,'import Bartın-Çankırı-Kastamonu'!A:Q,9,0)</f>
        <v>103</v>
      </c>
      <c r="J39" s="205">
        <f>VLOOKUP(A39,'import Bartın-Çankırı-Kastamonu'!A:Q,10,0)</f>
        <v>0</v>
      </c>
      <c r="K39" s="196" t="s">
        <v>8774</v>
      </c>
      <c r="L39" s="196">
        <v>5.45E9</v>
      </c>
      <c r="M39" s="196" t="s">
        <v>1350</v>
      </c>
      <c r="N39" s="196" t="s">
        <v>4003</v>
      </c>
      <c r="O39" s="196" t="s">
        <v>8775</v>
      </c>
      <c r="P39" s="206" t="str">
        <f>VLOOKUP(A39,'import Bartın-Çankırı-Kastamonu'!A:Q,16,0)</f>
        <v>Geleneksel</v>
      </c>
      <c r="Q39" s="1" t="b">
        <v>0</v>
      </c>
      <c r="R39" s="1"/>
      <c r="S39" s="1"/>
      <c r="T39" s="207"/>
      <c r="V39" s="208"/>
      <c r="W39" s="208"/>
      <c r="X39" s="1"/>
      <c r="Y39" s="1"/>
      <c r="Z39" s="208"/>
      <c r="AA39" s="1"/>
      <c r="AB39" s="208"/>
      <c r="AC39" s="1"/>
      <c r="AD39" s="208"/>
      <c r="AE39" s="1"/>
      <c r="AF39" s="208"/>
      <c r="AG39" s="1"/>
      <c r="AH39" s="208"/>
      <c r="AI39" s="1"/>
      <c r="AJ39" s="1"/>
      <c r="AK39" s="1"/>
      <c r="AL39" s="1"/>
      <c r="AM39" s="1"/>
    </row>
    <row r="40" ht="15.75" customHeight="1">
      <c r="A40" s="211" t="s">
        <v>8771</v>
      </c>
      <c r="B40" s="211" t="s">
        <v>8772</v>
      </c>
      <c r="C40" s="196" t="str">
        <f>VLOOKUP(A40,'import Bartın-Çankırı-Kastamonu'!A:Q,3,0)</f>
        <v>DOĞRU</v>
      </c>
      <c r="D40" s="211" t="s">
        <v>8773</v>
      </c>
      <c r="E40" s="196">
        <f>VLOOKUP(A40,'import Bartın-Çankırı-Kastamonu'!A:Q,5,0)</f>
        <v>896</v>
      </c>
      <c r="F40" s="196">
        <f>VLOOKUP(A40,'import Bartın-Çankırı-Kastamonu'!A:Q,6,0)</f>
        <v>88</v>
      </c>
      <c r="G40" s="196">
        <f>VLOOKUP(A40,'import Bartın-Çankırı-Kastamonu'!A:Q,7,0)</f>
        <v>0</v>
      </c>
      <c r="H40" s="196">
        <f>VLOOKUP(A40,'import Bartın-Çankırı-Kastamonu'!A:Q,8,0)</f>
        <v>103</v>
      </c>
      <c r="I40" s="196">
        <f>VLOOKUP(A40,'import Bartın-Çankırı-Kastamonu'!A:Q,9,0)</f>
        <v>103</v>
      </c>
      <c r="J40" s="205">
        <f>VLOOKUP(A40,'import Bartın-Çankırı-Kastamonu'!A:Q,10,0)</f>
        <v>0</v>
      </c>
      <c r="K40" s="211" t="s">
        <v>8774</v>
      </c>
      <c r="L40" s="211">
        <v>5.45E9</v>
      </c>
      <c r="M40" s="211" t="s">
        <v>1350</v>
      </c>
      <c r="N40" s="211" t="s">
        <v>4003</v>
      </c>
      <c r="O40" s="211" t="s">
        <v>8775</v>
      </c>
      <c r="P40" s="206" t="str">
        <f>VLOOKUP(A40,'import Bartın-Çankırı-Kastamonu'!A:Q,16,0)</f>
        <v>Geleneksel</v>
      </c>
      <c r="Q40" s="1" t="b">
        <v>0</v>
      </c>
      <c r="R40" s="1"/>
      <c r="S40" s="1"/>
      <c r="T40" s="207"/>
      <c r="V40" s="208"/>
      <c r="W40" s="208"/>
      <c r="X40" s="1"/>
      <c r="Y40" s="1"/>
      <c r="Z40" s="208"/>
      <c r="AA40" s="1"/>
      <c r="AB40" s="208"/>
      <c r="AC40" s="1"/>
      <c r="AD40" s="208"/>
      <c r="AE40" s="1"/>
      <c r="AF40" s="208"/>
      <c r="AG40" s="1"/>
      <c r="AH40" s="208"/>
      <c r="AI40" s="1"/>
      <c r="AJ40" s="1"/>
      <c r="AK40" s="1"/>
      <c r="AL40" s="1"/>
      <c r="AM40" s="1"/>
    </row>
    <row r="41" ht="15.75" customHeight="1">
      <c r="A41" s="196" t="s">
        <v>8776</v>
      </c>
      <c r="B41" s="196" t="s">
        <v>8777</v>
      </c>
      <c r="C41" s="196" t="str">
        <f>VLOOKUP(A41,'import Bartın-Çankırı-Kastamonu'!A:Q,3,0)</f>
        <v>DOĞRU</v>
      </c>
      <c r="D41" s="196" t="s">
        <v>1364</v>
      </c>
      <c r="E41" s="196">
        <f>VLOOKUP(A41,'import Bartın-Çankırı-Kastamonu'!A:Q,5,0)</f>
        <v>1551</v>
      </c>
      <c r="F41" s="196">
        <f>VLOOKUP(A41,'import Bartın-Çankırı-Kastamonu'!A:Q,6,0)</f>
        <v>64</v>
      </c>
      <c r="G41" s="196">
        <f>VLOOKUP(A41,'import Bartın-Çankırı-Kastamonu'!A:Q,7,0)</f>
        <v>0</v>
      </c>
      <c r="H41" s="196">
        <f>VLOOKUP(A41,'import Bartın-Çankırı-Kastamonu'!A:Q,8,0)</f>
        <v>19</v>
      </c>
      <c r="I41" s="196">
        <f>VLOOKUP(A41,'import Bartın-Çankırı-Kastamonu'!A:Q,9,0)</f>
        <v>19</v>
      </c>
      <c r="J41" s="205">
        <f>VLOOKUP(A41,'import Bartın-Çankırı-Kastamonu'!A:Q,10,0)</f>
        <v>0</v>
      </c>
      <c r="K41" s="196" t="s">
        <v>8778</v>
      </c>
      <c r="L41" s="196">
        <v>5.32647452E9</v>
      </c>
      <c r="M41" s="196" t="s">
        <v>1350</v>
      </c>
      <c r="N41" s="196" t="s">
        <v>4284</v>
      </c>
      <c r="O41" s="196" t="s">
        <v>8779</v>
      </c>
      <c r="P41" s="206" t="str">
        <f>VLOOKUP(A41,'import Bartın-Çankırı-Kastamonu'!A:Q,16,0)</f>
        <v>Geleneksel</v>
      </c>
      <c r="Q41" s="1" t="b">
        <v>0</v>
      </c>
      <c r="R41" s="1"/>
      <c r="S41" s="1"/>
      <c r="T41" s="207"/>
      <c r="V41" s="208"/>
      <c r="W41" s="208"/>
      <c r="X41" s="1"/>
      <c r="Y41" s="1"/>
      <c r="Z41" s="208"/>
      <c r="AA41" s="1"/>
      <c r="AB41" s="208"/>
      <c r="AC41" s="1"/>
      <c r="AD41" s="208"/>
      <c r="AE41" s="1"/>
      <c r="AF41" s="208"/>
      <c r="AG41" s="1"/>
      <c r="AH41" s="208"/>
      <c r="AI41" s="1"/>
      <c r="AJ41" s="1"/>
      <c r="AK41" s="1"/>
      <c r="AL41" s="1"/>
      <c r="AM41" s="1"/>
    </row>
    <row r="42" ht="15.75" customHeight="1">
      <c r="A42" s="196" t="s">
        <v>8780</v>
      </c>
      <c r="B42" s="196" t="s">
        <v>8777</v>
      </c>
      <c r="C42" s="196" t="str">
        <f>VLOOKUP(A42,'import Bartın-Çankırı-Kastamonu'!A:Q,3,0)</f>
        <v>DOĞRU</v>
      </c>
      <c r="D42" s="196" t="s">
        <v>1364</v>
      </c>
      <c r="E42" s="196" t="str">
        <f>VLOOKUP(A42,'import Bartın-Çankırı-Kastamonu'!A:Q,5,0)</f>
        <v/>
      </c>
      <c r="F42" s="196" t="str">
        <f>VLOOKUP(A42,'import Bartın-Çankırı-Kastamonu'!A:Q,6,0)</f>
        <v/>
      </c>
      <c r="G42" s="196">
        <f>VLOOKUP(A42,'import Bartın-Çankırı-Kastamonu'!A:Q,7,0)</f>
        <v>0</v>
      </c>
      <c r="H42" s="196">
        <f>VLOOKUP(A42,'import Bartın-Çankırı-Kastamonu'!A:Q,8,0)</f>
        <v>27</v>
      </c>
      <c r="I42" s="196">
        <f>VLOOKUP(A42,'import Bartın-Çankırı-Kastamonu'!A:Q,9,0)</f>
        <v>27</v>
      </c>
      <c r="J42" s="205">
        <f>VLOOKUP(A42,'import Bartın-Çankırı-Kastamonu'!A:Q,10,0)</f>
        <v>0</v>
      </c>
      <c r="K42" s="196" t="s">
        <v>8781</v>
      </c>
      <c r="L42" s="196">
        <v>5.012660266E9</v>
      </c>
      <c r="M42" s="196" t="s">
        <v>1350</v>
      </c>
      <c r="N42" s="196" t="s">
        <v>4284</v>
      </c>
      <c r="O42" s="196" t="s">
        <v>8782</v>
      </c>
      <c r="P42" s="206" t="str">
        <f>VLOOKUP(A42,'import Bartın-Çankırı-Kastamonu'!A:Q,16,0)</f>
        <v>Geleneksel</v>
      </c>
      <c r="Q42" s="1" t="b">
        <v>0</v>
      </c>
      <c r="R42" s="1"/>
      <c r="S42" s="1"/>
      <c r="T42" s="207"/>
      <c r="V42" s="208"/>
      <c r="W42" s="208"/>
      <c r="X42" s="1"/>
      <c r="Y42" s="1"/>
      <c r="Z42" s="208"/>
      <c r="AA42" s="1"/>
      <c r="AB42" s="208"/>
      <c r="AC42" s="1"/>
      <c r="AD42" s="208"/>
      <c r="AE42" s="1"/>
      <c r="AF42" s="208"/>
      <c r="AG42" s="1"/>
      <c r="AH42" s="208"/>
      <c r="AI42" s="1"/>
      <c r="AJ42" s="1"/>
      <c r="AK42" s="1"/>
      <c r="AL42" s="1"/>
      <c r="AM42" s="1"/>
    </row>
    <row r="43" ht="15.75" customHeight="1">
      <c r="A43" s="211" t="s">
        <v>8780</v>
      </c>
      <c r="B43" s="211" t="s">
        <v>8777</v>
      </c>
      <c r="C43" s="196" t="str">
        <f>VLOOKUP(A43,'import Bartın-Çankırı-Kastamonu'!A:Q,3,0)</f>
        <v>DOĞRU</v>
      </c>
      <c r="D43" s="211" t="s">
        <v>1364</v>
      </c>
      <c r="E43" s="196" t="str">
        <f>VLOOKUP(A43,'import Bartın-Çankırı-Kastamonu'!A:Q,5,0)</f>
        <v/>
      </c>
      <c r="F43" s="196" t="str">
        <f>VLOOKUP(A43,'import Bartın-Çankırı-Kastamonu'!A:Q,6,0)</f>
        <v/>
      </c>
      <c r="G43" s="196">
        <f>VLOOKUP(A43,'import Bartın-Çankırı-Kastamonu'!A:Q,7,0)</f>
        <v>0</v>
      </c>
      <c r="H43" s="196">
        <f>VLOOKUP(A43,'import Bartın-Çankırı-Kastamonu'!A:Q,8,0)</f>
        <v>27</v>
      </c>
      <c r="I43" s="196">
        <f>VLOOKUP(A43,'import Bartın-Çankırı-Kastamonu'!A:Q,9,0)</f>
        <v>27</v>
      </c>
      <c r="J43" s="205">
        <f>VLOOKUP(A43,'import Bartın-Çankırı-Kastamonu'!A:Q,10,0)</f>
        <v>0</v>
      </c>
      <c r="K43" s="211" t="s">
        <v>8781</v>
      </c>
      <c r="L43" s="211">
        <v>5.012660266E9</v>
      </c>
      <c r="M43" s="211" t="s">
        <v>1350</v>
      </c>
      <c r="N43" s="211" t="s">
        <v>4284</v>
      </c>
      <c r="O43" s="211" t="s">
        <v>8782</v>
      </c>
      <c r="P43" s="206" t="str">
        <f>VLOOKUP(A43,'import Bartın-Çankırı-Kastamonu'!A:Q,16,0)</f>
        <v>Geleneksel</v>
      </c>
      <c r="Q43" s="1" t="b">
        <v>0</v>
      </c>
      <c r="R43" s="1"/>
      <c r="S43" s="1"/>
      <c r="T43" s="207"/>
      <c r="V43" s="208"/>
      <c r="W43" s="208"/>
      <c r="X43" s="1"/>
      <c r="Y43" s="1"/>
      <c r="Z43" s="208"/>
      <c r="AA43" s="1"/>
      <c r="AB43" s="208"/>
      <c r="AC43" s="1"/>
      <c r="AD43" s="208"/>
      <c r="AE43" s="1"/>
      <c r="AF43" s="208"/>
      <c r="AG43" s="1"/>
      <c r="AH43" s="208"/>
      <c r="AI43" s="1"/>
      <c r="AJ43" s="1"/>
      <c r="AK43" s="1"/>
      <c r="AL43" s="1"/>
      <c r="AM43" s="1"/>
    </row>
    <row r="44" ht="15.75" customHeight="1">
      <c r="A44" s="211" t="s">
        <v>8783</v>
      </c>
      <c r="B44" s="211" t="s">
        <v>8784</v>
      </c>
      <c r="C44" s="196" t="str">
        <f>VLOOKUP(A44,'import Bartın-Çankırı-Kastamonu'!A:Q,3,0)</f>
        <v>DOĞRU</v>
      </c>
      <c r="D44" s="211" t="s">
        <v>1364</v>
      </c>
      <c r="E44" s="196">
        <f>VLOOKUP(A44,'import Bartın-Çankırı-Kastamonu'!A:Q,5,0)</f>
        <v>4</v>
      </c>
      <c r="F44" s="196">
        <f>VLOOKUP(A44,'import Bartın-Çankırı-Kastamonu'!A:Q,6,0)</f>
        <v>4</v>
      </c>
      <c r="G44" s="196">
        <f>VLOOKUP(A44,'import Bartın-Çankırı-Kastamonu'!A:Q,7,0)</f>
        <v>0</v>
      </c>
      <c r="H44" s="196">
        <f>VLOOKUP(A44,'import Bartın-Çankırı-Kastamonu'!A:Q,8,0)</f>
        <v>38</v>
      </c>
      <c r="I44" s="196">
        <f>VLOOKUP(A44,'import Bartın-Çankırı-Kastamonu'!A:Q,9,0)</f>
        <v>38</v>
      </c>
      <c r="J44" s="205">
        <f>VLOOKUP(A44,'import Bartın-Çankırı-Kastamonu'!A:Q,10,0)</f>
        <v>0</v>
      </c>
      <c r="K44" s="211" t="s">
        <v>8785</v>
      </c>
      <c r="L44" s="211">
        <v>5.435034787E9</v>
      </c>
      <c r="M44" s="211" t="s">
        <v>1350</v>
      </c>
      <c r="N44" s="211" t="s">
        <v>1667</v>
      </c>
      <c r="O44" s="211" t="s">
        <v>8786</v>
      </c>
      <c r="P44" s="206" t="str">
        <f>VLOOKUP(A44,'import Bartın-Çankırı-Kastamonu'!A:Q,16,0)</f>
        <v>Geleneksel</v>
      </c>
      <c r="Q44" s="1" t="b">
        <v>0</v>
      </c>
      <c r="R44" s="1"/>
      <c r="S44" s="1"/>
      <c r="T44" s="207"/>
      <c r="V44" s="208"/>
      <c r="W44" s="208"/>
      <c r="X44" s="1"/>
      <c r="Y44" s="1"/>
      <c r="Z44" s="208"/>
      <c r="AA44" s="1"/>
      <c r="AB44" s="208"/>
      <c r="AC44" s="1"/>
      <c r="AD44" s="208"/>
      <c r="AE44" s="1"/>
      <c r="AF44" s="208"/>
      <c r="AG44" s="1"/>
      <c r="AH44" s="208"/>
      <c r="AI44" s="1"/>
      <c r="AJ44" s="1"/>
      <c r="AK44" s="1"/>
      <c r="AL44" s="1"/>
      <c r="AM44" s="1"/>
    </row>
    <row r="45" ht="15.75" customHeight="1">
      <c r="A45" s="196" t="s">
        <v>4173</v>
      </c>
      <c r="B45" s="196" t="s">
        <v>4174</v>
      </c>
      <c r="C45" s="196" t="str">
        <f>VLOOKUP(A45,'import Bartın-Çankırı-Kastamonu'!A:Q,3,0)</f>
        <v>DOĞRU</v>
      </c>
      <c r="D45" s="196" t="s">
        <v>1507</v>
      </c>
      <c r="E45" s="196">
        <f>VLOOKUP(A45,'import Bartın-Çankırı-Kastamonu'!A:Q,5,0)</f>
        <v>986</v>
      </c>
      <c r="F45" s="196">
        <f>VLOOKUP(A45,'import Bartın-Çankırı-Kastamonu'!A:Q,6,0)</f>
        <v>56</v>
      </c>
      <c r="G45" s="196">
        <f>VLOOKUP(A45,'import Bartın-Çankırı-Kastamonu'!A:Q,7,0)</f>
        <v>0</v>
      </c>
      <c r="H45" s="196">
        <f>VLOOKUP(A45,'import Bartın-Çankırı-Kastamonu'!A:Q,8,0)</f>
        <v>25</v>
      </c>
      <c r="I45" s="196">
        <f>VLOOKUP(A45,'import Bartın-Çankırı-Kastamonu'!A:Q,9,0)</f>
        <v>25</v>
      </c>
      <c r="J45" s="205">
        <f>VLOOKUP(A45,'import Bartın-Çankırı-Kastamonu'!A:Q,10,0)</f>
        <v>0</v>
      </c>
      <c r="K45" s="196" t="s">
        <v>4175</v>
      </c>
      <c r="L45" s="196">
        <v>5.46902175E9</v>
      </c>
      <c r="M45" s="196" t="s">
        <v>1350</v>
      </c>
      <c r="N45" s="196" t="s">
        <v>1667</v>
      </c>
      <c r="O45" s="196" t="s">
        <v>4176</v>
      </c>
      <c r="P45" s="206" t="str">
        <f>VLOOKUP(A45,'import Bartın-Çankırı-Kastamonu'!A:Q,16,0)</f>
        <v>Geleneksel</v>
      </c>
      <c r="Q45" s="1" t="b">
        <v>0</v>
      </c>
      <c r="R45" s="1"/>
      <c r="S45" s="1"/>
      <c r="T45" s="207"/>
      <c r="V45" s="208"/>
      <c r="W45" s="208"/>
      <c r="X45" s="1"/>
      <c r="Y45" s="1"/>
      <c r="Z45" s="208"/>
      <c r="AA45" s="1"/>
      <c r="AB45" s="208"/>
      <c r="AC45" s="1"/>
      <c r="AD45" s="208"/>
      <c r="AE45" s="1"/>
      <c r="AF45" s="208"/>
      <c r="AG45" s="1"/>
      <c r="AH45" s="208"/>
      <c r="AI45" s="1"/>
      <c r="AJ45" s="1"/>
      <c r="AK45" s="1"/>
      <c r="AL45" s="1"/>
      <c r="AM45" s="1"/>
    </row>
    <row r="46" ht="15.75" customHeight="1">
      <c r="A46" s="211" t="s">
        <v>4173</v>
      </c>
      <c r="B46" s="211" t="s">
        <v>4174</v>
      </c>
      <c r="C46" s="196" t="str">
        <f>VLOOKUP(A46,'import Bartın-Çankırı-Kastamonu'!A:Q,3,0)</f>
        <v>DOĞRU</v>
      </c>
      <c r="D46" s="211" t="s">
        <v>1507</v>
      </c>
      <c r="E46" s="196">
        <f>VLOOKUP(A46,'import Bartın-Çankırı-Kastamonu'!A:Q,5,0)</f>
        <v>986</v>
      </c>
      <c r="F46" s="196">
        <f>VLOOKUP(A46,'import Bartın-Çankırı-Kastamonu'!A:Q,6,0)</f>
        <v>56</v>
      </c>
      <c r="G46" s="196">
        <f>VLOOKUP(A46,'import Bartın-Çankırı-Kastamonu'!A:Q,7,0)</f>
        <v>0</v>
      </c>
      <c r="H46" s="196">
        <f>VLOOKUP(A46,'import Bartın-Çankırı-Kastamonu'!A:Q,8,0)</f>
        <v>25</v>
      </c>
      <c r="I46" s="196">
        <f>VLOOKUP(A46,'import Bartın-Çankırı-Kastamonu'!A:Q,9,0)</f>
        <v>25</v>
      </c>
      <c r="J46" s="205">
        <f>VLOOKUP(A46,'import Bartın-Çankırı-Kastamonu'!A:Q,10,0)</f>
        <v>0</v>
      </c>
      <c r="K46" s="211" t="s">
        <v>4175</v>
      </c>
      <c r="L46" s="211">
        <v>5.46902175E9</v>
      </c>
      <c r="M46" s="211" t="s">
        <v>1350</v>
      </c>
      <c r="N46" s="211" t="s">
        <v>1667</v>
      </c>
      <c r="O46" s="211" t="s">
        <v>4176</v>
      </c>
      <c r="P46" s="206" t="str">
        <f>VLOOKUP(A46,'import Bartın-Çankırı-Kastamonu'!A:Q,16,0)</f>
        <v>Geleneksel</v>
      </c>
      <c r="Q46" s="1" t="b">
        <v>0</v>
      </c>
      <c r="R46" s="1"/>
      <c r="S46" s="1"/>
      <c r="T46" s="207"/>
      <c r="V46" s="208"/>
      <c r="W46" s="208"/>
      <c r="X46" s="1"/>
      <c r="Y46" s="1"/>
      <c r="Z46" s="208"/>
      <c r="AA46" s="1"/>
      <c r="AB46" s="208"/>
      <c r="AC46" s="1"/>
      <c r="AD46" s="208"/>
      <c r="AE46" s="1"/>
      <c r="AF46" s="208"/>
      <c r="AG46" s="1"/>
      <c r="AH46" s="208"/>
      <c r="AI46" s="1"/>
      <c r="AJ46" s="1"/>
      <c r="AK46" s="1"/>
      <c r="AL46" s="1"/>
      <c r="AM46" s="1"/>
    </row>
    <row r="47" ht="15.75" customHeight="1">
      <c r="A47" s="196" t="s">
        <v>8787</v>
      </c>
      <c r="B47" s="196" t="s">
        <v>8788</v>
      </c>
      <c r="C47" s="196" t="str">
        <f>VLOOKUP(A47,'import Bartın-Çankırı-Kastamonu'!A:Q,3,0)</f>
        <v>DOĞRU</v>
      </c>
      <c r="D47" s="196" t="s">
        <v>1688</v>
      </c>
      <c r="E47" s="196">
        <f>VLOOKUP(A47,'import Bartın-Çankırı-Kastamonu'!A:Q,5,0)</f>
        <v>1639</v>
      </c>
      <c r="F47" s="196">
        <f>VLOOKUP(A47,'import Bartın-Çankırı-Kastamonu'!A:Q,6,0)</f>
        <v>43</v>
      </c>
      <c r="G47" s="196">
        <f>VLOOKUP(A47,'import Bartın-Çankırı-Kastamonu'!A:Q,7,0)</f>
        <v>0</v>
      </c>
      <c r="H47" s="196">
        <f>VLOOKUP(A47,'import Bartın-Çankırı-Kastamonu'!A:Q,8,0)</f>
        <v>167</v>
      </c>
      <c r="I47" s="196">
        <f>VLOOKUP(A47,'import Bartın-Çankırı-Kastamonu'!A:Q,9,0)</f>
        <v>167</v>
      </c>
      <c r="J47" s="205">
        <f>VLOOKUP(A47,'import Bartın-Çankırı-Kastamonu'!A:Q,10,0)</f>
        <v>0</v>
      </c>
      <c r="K47" s="196" t="s">
        <v>8789</v>
      </c>
      <c r="L47" s="196">
        <v>3.762135909E9</v>
      </c>
      <c r="M47" s="196" t="s">
        <v>1350</v>
      </c>
      <c r="N47" s="196" t="s">
        <v>4003</v>
      </c>
      <c r="O47" s="196" t="s">
        <v>8790</v>
      </c>
      <c r="P47" s="206" t="str">
        <f>VLOOKUP(A47,'import Bartın-Çankırı-Kastamonu'!A:Q,16,0)</f>
        <v>Geleneksel</v>
      </c>
      <c r="Q47" s="1" t="b">
        <v>0</v>
      </c>
      <c r="R47" s="1"/>
      <c r="S47" s="1"/>
      <c r="T47" s="1"/>
      <c r="V47" s="208"/>
      <c r="W47" s="208"/>
      <c r="X47" s="1"/>
      <c r="Y47" s="1"/>
      <c r="Z47" s="208"/>
      <c r="AA47" s="1"/>
      <c r="AB47" s="208"/>
      <c r="AC47" s="1"/>
      <c r="AD47" s="208"/>
      <c r="AE47" s="1"/>
      <c r="AF47" s="208"/>
      <c r="AG47" s="1"/>
      <c r="AH47" s="208"/>
      <c r="AI47" s="1"/>
      <c r="AJ47" s="1"/>
      <c r="AK47" s="1"/>
      <c r="AL47" s="1"/>
      <c r="AM47" s="1"/>
    </row>
    <row r="48" ht="15.75" customHeight="1">
      <c r="A48" s="211" t="s">
        <v>8787</v>
      </c>
      <c r="B48" s="211" t="s">
        <v>8788</v>
      </c>
      <c r="C48" s="196" t="str">
        <f>VLOOKUP(A48,'import Bartın-Çankırı-Kastamonu'!A:Q,3,0)</f>
        <v>DOĞRU</v>
      </c>
      <c r="D48" s="211" t="s">
        <v>1688</v>
      </c>
      <c r="E48" s="196">
        <f>VLOOKUP(A48,'import Bartın-Çankırı-Kastamonu'!A:Q,5,0)</f>
        <v>1639</v>
      </c>
      <c r="F48" s="196">
        <f>VLOOKUP(A48,'import Bartın-Çankırı-Kastamonu'!A:Q,6,0)</f>
        <v>43</v>
      </c>
      <c r="G48" s="196">
        <f>VLOOKUP(A48,'import Bartın-Çankırı-Kastamonu'!A:Q,7,0)</f>
        <v>0</v>
      </c>
      <c r="H48" s="196">
        <f>VLOOKUP(A48,'import Bartın-Çankırı-Kastamonu'!A:Q,8,0)</f>
        <v>167</v>
      </c>
      <c r="I48" s="196">
        <f>VLOOKUP(A48,'import Bartın-Çankırı-Kastamonu'!A:Q,9,0)</f>
        <v>167</v>
      </c>
      <c r="J48" s="205">
        <f>VLOOKUP(A48,'import Bartın-Çankırı-Kastamonu'!A:Q,10,0)</f>
        <v>0</v>
      </c>
      <c r="K48" s="211" t="s">
        <v>8789</v>
      </c>
      <c r="L48" s="211">
        <v>3.762135909E9</v>
      </c>
      <c r="M48" s="211" t="s">
        <v>1350</v>
      </c>
      <c r="N48" s="211" t="s">
        <v>4003</v>
      </c>
      <c r="O48" s="211" t="s">
        <v>8790</v>
      </c>
      <c r="P48" s="206" t="str">
        <f>VLOOKUP(A48,'import Bartın-Çankırı-Kastamonu'!A:Q,16,0)</f>
        <v>Geleneksel</v>
      </c>
      <c r="Q48" s="1" t="b">
        <v>0</v>
      </c>
      <c r="R48" s="1"/>
      <c r="S48" s="1"/>
      <c r="T48" s="207"/>
      <c r="V48" s="208"/>
      <c r="W48" s="208"/>
      <c r="X48" s="1"/>
      <c r="Y48" s="1"/>
      <c r="Z48" s="208"/>
      <c r="AA48" s="1"/>
      <c r="AB48" s="208"/>
      <c r="AC48" s="1"/>
      <c r="AD48" s="208"/>
      <c r="AE48" s="1"/>
      <c r="AF48" s="208"/>
      <c r="AG48" s="1"/>
      <c r="AH48" s="208"/>
      <c r="AI48" s="1"/>
      <c r="AJ48" s="1"/>
      <c r="AK48" s="1"/>
      <c r="AL48" s="1"/>
      <c r="AM48" s="1"/>
    </row>
    <row r="49" ht="15.75" customHeight="1">
      <c r="A49" s="196" t="s">
        <v>8791</v>
      </c>
      <c r="B49" s="196" t="s">
        <v>8792</v>
      </c>
      <c r="C49" s="196" t="str">
        <f>VLOOKUP(A49,'import Bartın-Çankırı-Kastamonu'!A:Q,3,0)</f>
        <v>DOĞRU</v>
      </c>
      <c r="D49" s="196" t="s">
        <v>1641</v>
      </c>
      <c r="E49" s="196">
        <f>VLOOKUP(A49,'import Bartın-Çankırı-Kastamonu'!A:Q,5,0)</f>
        <v>250</v>
      </c>
      <c r="F49" s="196">
        <f>VLOOKUP(A49,'import Bartın-Çankırı-Kastamonu'!A:Q,6,0)</f>
        <v>20</v>
      </c>
      <c r="G49" s="196">
        <f>VLOOKUP(A49,'import Bartın-Çankırı-Kastamonu'!A:Q,7,0)</f>
        <v>0</v>
      </c>
      <c r="H49" s="196">
        <f>VLOOKUP(A49,'import Bartın-Çankırı-Kastamonu'!A:Q,8,0)</f>
        <v>13</v>
      </c>
      <c r="I49" s="196">
        <f>VLOOKUP(A49,'import Bartın-Çankırı-Kastamonu'!A:Q,9,0)</f>
        <v>13</v>
      </c>
      <c r="J49" s="205">
        <f>VLOOKUP(A49,'import Bartın-Çankırı-Kastamonu'!A:Q,10,0)</f>
        <v>0</v>
      </c>
      <c r="K49" s="196" t="s">
        <v>8793</v>
      </c>
      <c r="L49" s="196">
        <v>3.762120203E9</v>
      </c>
      <c r="M49" s="196" t="s">
        <v>1350</v>
      </c>
      <c r="N49" s="196" t="s">
        <v>4003</v>
      </c>
      <c r="O49" s="196" t="s">
        <v>8794</v>
      </c>
      <c r="P49" s="206" t="str">
        <f>VLOOKUP(A49,'import Bartın-Çankırı-Kastamonu'!A:Q,16,0)</f>
        <v>Geleneksel</v>
      </c>
      <c r="Q49" s="1" t="b">
        <v>0</v>
      </c>
      <c r="R49" s="1"/>
      <c r="S49" s="1"/>
      <c r="T49" s="207"/>
      <c r="V49" s="208"/>
      <c r="W49" s="208"/>
      <c r="X49" s="1"/>
      <c r="Y49" s="1"/>
      <c r="Z49" s="208"/>
      <c r="AA49" s="1"/>
      <c r="AB49" s="208"/>
      <c r="AC49" s="1"/>
      <c r="AD49" s="208"/>
      <c r="AE49" s="1"/>
      <c r="AF49" s="208"/>
      <c r="AG49" s="1"/>
      <c r="AH49" s="208"/>
      <c r="AI49" s="1"/>
      <c r="AJ49" s="1"/>
      <c r="AK49" s="1"/>
      <c r="AL49" s="1"/>
      <c r="AM49" s="1"/>
    </row>
    <row r="50" ht="15.75" customHeight="1">
      <c r="A50" s="211" t="s">
        <v>8791</v>
      </c>
      <c r="B50" s="211" t="s">
        <v>8792</v>
      </c>
      <c r="C50" s="196" t="str">
        <f>VLOOKUP(A50,'import Bartın-Çankırı-Kastamonu'!A:Q,3,0)</f>
        <v>DOĞRU</v>
      </c>
      <c r="D50" s="211" t="s">
        <v>1641</v>
      </c>
      <c r="E50" s="196">
        <f>VLOOKUP(A50,'import Bartın-Çankırı-Kastamonu'!A:Q,5,0)</f>
        <v>250</v>
      </c>
      <c r="F50" s="196">
        <f>VLOOKUP(A50,'import Bartın-Çankırı-Kastamonu'!A:Q,6,0)</f>
        <v>20</v>
      </c>
      <c r="G50" s="196">
        <f>VLOOKUP(A50,'import Bartın-Çankırı-Kastamonu'!A:Q,7,0)</f>
        <v>0</v>
      </c>
      <c r="H50" s="196">
        <f>VLOOKUP(A50,'import Bartın-Çankırı-Kastamonu'!A:Q,8,0)</f>
        <v>13</v>
      </c>
      <c r="I50" s="196">
        <f>VLOOKUP(A50,'import Bartın-Çankırı-Kastamonu'!A:Q,9,0)</f>
        <v>13</v>
      </c>
      <c r="J50" s="205">
        <f>VLOOKUP(A50,'import Bartın-Çankırı-Kastamonu'!A:Q,10,0)</f>
        <v>0</v>
      </c>
      <c r="K50" s="211" t="s">
        <v>8793</v>
      </c>
      <c r="L50" s="211">
        <v>3.762120203E9</v>
      </c>
      <c r="M50" s="211" t="s">
        <v>1350</v>
      </c>
      <c r="N50" s="211" t="s">
        <v>4003</v>
      </c>
      <c r="O50" s="211" t="s">
        <v>8794</v>
      </c>
      <c r="P50" s="206" t="str">
        <f>VLOOKUP(A50,'import Bartın-Çankırı-Kastamonu'!A:Q,16,0)</f>
        <v>Geleneksel</v>
      </c>
      <c r="Q50" s="1" t="b">
        <v>0</v>
      </c>
      <c r="R50" s="1"/>
      <c r="S50" s="1"/>
      <c r="T50" s="207"/>
      <c r="V50" s="208"/>
      <c r="W50" s="208"/>
      <c r="X50" s="1"/>
      <c r="Y50" s="1"/>
      <c r="Z50" s="208"/>
      <c r="AA50" s="1"/>
      <c r="AB50" s="208"/>
      <c r="AC50" s="1"/>
      <c r="AD50" s="208"/>
      <c r="AE50" s="1"/>
      <c r="AF50" s="208"/>
      <c r="AG50" s="1"/>
      <c r="AH50" s="208"/>
      <c r="AI50" s="1"/>
      <c r="AJ50" s="1"/>
      <c r="AK50" s="1"/>
      <c r="AL50" s="1"/>
      <c r="AM50" s="1"/>
    </row>
    <row r="51" ht="15.75" customHeight="1">
      <c r="A51" s="196" t="s">
        <v>8795</v>
      </c>
      <c r="B51" s="196" t="s">
        <v>8796</v>
      </c>
      <c r="C51" s="196" t="str">
        <f>VLOOKUP(A51,'import Bartın-Çankırı-Kastamonu'!A:Q,3,0)</f>
        <v>DOĞRU</v>
      </c>
      <c r="D51" s="196" t="s">
        <v>1370</v>
      </c>
      <c r="E51" s="196">
        <f>VLOOKUP(A51,'import Bartın-Çankırı-Kastamonu'!A:Q,5,0)</f>
        <v>3291</v>
      </c>
      <c r="F51" s="196">
        <f>VLOOKUP(A51,'import Bartın-Çankırı-Kastamonu'!A:Q,6,0)</f>
        <v>95</v>
      </c>
      <c r="G51" s="196">
        <f>VLOOKUP(A51,'import Bartın-Çankırı-Kastamonu'!A:Q,7,0)</f>
        <v>0</v>
      </c>
      <c r="H51" s="196">
        <f>VLOOKUP(A51,'import Bartın-Çankırı-Kastamonu'!A:Q,8,0)</f>
        <v>6</v>
      </c>
      <c r="I51" s="196">
        <f>VLOOKUP(A51,'import Bartın-Çankırı-Kastamonu'!A:Q,9,0)</f>
        <v>6</v>
      </c>
      <c r="J51" s="205">
        <f>VLOOKUP(A51,'import Bartın-Çankırı-Kastamonu'!A:Q,10,0)</f>
        <v>0</v>
      </c>
      <c r="K51" s="196" t="s">
        <v>8797</v>
      </c>
      <c r="L51" s="196">
        <v>3.762133993E9</v>
      </c>
      <c r="M51" s="196" t="s">
        <v>1350</v>
      </c>
      <c r="N51" s="196" t="s">
        <v>4003</v>
      </c>
      <c r="O51" s="196" t="s">
        <v>8798</v>
      </c>
      <c r="P51" s="206" t="str">
        <f>VLOOKUP(A51,'import Bartın-Çankırı-Kastamonu'!A:Q,16,0)</f>
        <v>Key</v>
      </c>
      <c r="Q51" s="1" t="b">
        <v>0</v>
      </c>
      <c r="R51" s="1"/>
      <c r="S51" s="1"/>
      <c r="T51" s="207"/>
      <c r="V51" s="208"/>
      <c r="W51" s="208"/>
      <c r="X51" s="1"/>
      <c r="Y51" s="1"/>
      <c r="Z51" s="208"/>
      <c r="AA51" s="1"/>
      <c r="AB51" s="208"/>
      <c r="AC51" s="1"/>
      <c r="AD51" s="208"/>
      <c r="AE51" s="1"/>
      <c r="AF51" s="208"/>
      <c r="AG51" s="1"/>
      <c r="AH51" s="208"/>
      <c r="AI51" s="1"/>
      <c r="AJ51" s="1"/>
      <c r="AK51" s="1"/>
      <c r="AL51" s="1"/>
      <c r="AM51" s="1"/>
    </row>
    <row r="52" ht="15.75" customHeight="1">
      <c r="A52" s="196" t="s">
        <v>4206</v>
      </c>
      <c r="B52" s="196" t="s">
        <v>4207</v>
      </c>
      <c r="C52" s="196" t="str">
        <f>VLOOKUP(A52,'import Bartın-Çankırı-Kastamonu'!A:Q,3,0)</f>
        <v>DOĞRU</v>
      </c>
      <c r="D52" s="196" t="s">
        <v>1370</v>
      </c>
      <c r="E52" s="196">
        <f>VLOOKUP(A52,'import Bartın-Çankırı-Kastamonu'!A:Q,5,0)</f>
        <v>5362</v>
      </c>
      <c r="F52" s="196">
        <f>VLOOKUP(A52,'import Bartın-Çankırı-Kastamonu'!A:Q,6,0)</f>
        <v>141</v>
      </c>
      <c r="G52" s="196">
        <f>VLOOKUP(A52,'import Bartın-Çankırı-Kastamonu'!A:Q,7,0)</f>
        <v>0</v>
      </c>
      <c r="H52" s="196">
        <f>VLOOKUP(A52,'import Bartın-Çankırı-Kastamonu'!A:Q,8,0)</f>
        <v>11</v>
      </c>
      <c r="I52" s="196">
        <f>VLOOKUP(A52,'import Bartın-Çankırı-Kastamonu'!A:Q,9,0)</f>
        <v>11</v>
      </c>
      <c r="J52" s="205">
        <f>VLOOKUP(A52,'import Bartın-Çankırı-Kastamonu'!A:Q,10,0)</f>
        <v>0</v>
      </c>
      <c r="K52" s="196" t="s">
        <v>4208</v>
      </c>
      <c r="L52" s="196">
        <v>3.762123999E9</v>
      </c>
      <c r="M52" s="196" t="s">
        <v>1350</v>
      </c>
      <c r="N52" s="196" t="s">
        <v>1667</v>
      </c>
      <c r="O52" s="196" t="s">
        <v>4209</v>
      </c>
      <c r="P52" s="206" t="str">
        <f>VLOOKUP(A52,'import Bartın-Çankırı-Kastamonu'!A:Q,16,0)</f>
        <v>Geleneksel</v>
      </c>
      <c r="Q52" s="1" t="b">
        <v>0</v>
      </c>
      <c r="R52" s="1"/>
      <c r="S52" s="1"/>
      <c r="T52" s="207"/>
      <c r="V52" s="208"/>
      <c r="W52" s="208"/>
      <c r="X52" s="1"/>
      <c r="Y52" s="1"/>
      <c r="Z52" s="208"/>
      <c r="AA52" s="1"/>
      <c r="AB52" s="208"/>
      <c r="AC52" s="1"/>
      <c r="AD52" s="208"/>
      <c r="AE52" s="1"/>
      <c r="AF52" s="208"/>
      <c r="AG52" s="1"/>
      <c r="AH52" s="208"/>
      <c r="AI52" s="1"/>
      <c r="AJ52" s="1"/>
      <c r="AK52" s="1"/>
      <c r="AL52" s="1"/>
      <c r="AM52" s="1"/>
    </row>
    <row r="53" ht="15.75" customHeight="1">
      <c r="A53" s="211" t="s">
        <v>4206</v>
      </c>
      <c r="B53" s="211" t="s">
        <v>4207</v>
      </c>
      <c r="C53" s="196" t="str">
        <f>VLOOKUP(A53,'import Bartın-Çankırı-Kastamonu'!A:Q,3,0)</f>
        <v>DOĞRU</v>
      </c>
      <c r="D53" s="211" t="s">
        <v>1370</v>
      </c>
      <c r="E53" s="196">
        <f>VLOOKUP(A53,'import Bartın-Çankırı-Kastamonu'!A:Q,5,0)</f>
        <v>5362</v>
      </c>
      <c r="F53" s="196">
        <f>VLOOKUP(A53,'import Bartın-Çankırı-Kastamonu'!A:Q,6,0)</f>
        <v>141</v>
      </c>
      <c r="G53" s="196">
        <f>VLOOKUP(A53,'import Bartın-Çankırı-Kastamonu'!A:Q,7,0)</f>
        <v>0</v>
      </c>
      <c r="H53" s="196">
        <f>VLOOKUP(A53,'import Bartın-Çankırı-Kastamonu'!A:Q,8,0)</f>
        <v>11</v>
      </c>
      <c r="I53" s="196">
        <f>VLOOKUP(A53,'import Bartın-Çankırı-Kastamonu'!A:Q,9,0)</f>
        <v>11</v>
      </c>
      <c r="J53" s="205">
        <f>VLOOKUP(A53,'import Bartın-Çankırı-Kastamonu'!A:Q,10,0)</f>
        <v>0</v>
      </c>
      <c r="K53" s="211" t="s">
        <v>4208</v>
      </c>
      <c r="L53" s="211">
        <v>3.762123999E9</v>
      </c>
      <c r="M53" s="211" t="s">
        <v>1350</v>
      </c>
      <c r="N53" s="211" t="s">
        <v>1667</v>
      </c>
      <c r="O53" s="211" t="s">
        <v>4209</v>
      </c>
      <c r="P53" s="206" t="str">
        <f>VLOOKUP(A53,'import Bartın-Çankırı-Kastamonu'!A:Q,16,0)</f>
        <v>Geleneksel</v>
      </c>
      <c r="Q53" s="1" t="b">
        <v>0</v>
      </c>
      <c r="R53" s="1"/>
      <c r="S53" s="1"/>
      <c r="T53" s="207"/>
      <c r="V53" s="208"/>
      <c r="W53" s="208"/>
      <c r="X53" s="1"/>
      <c r="Y53" s="1"/>
      <c r="Z53" s="208"/>
      <c r="AA53" s="1"/>
      <c r="AB53" s="208"/>
      <c r="AC53" s="1"/>
      <c r="AD53" s="208"/>
      <c r="AE53" s="1"/>
      <c r="AF53" s="208"/>
      <c r="AG53" s="1"/>
      <c r="AH53" s="208"/>
      <c r="AI53" s="1"/>
      <c r="AJ53" s="1"/>
      <c r="AK53" s="1"/>
      <c r="AL53" s="1"/>
      <c r="AM53" s="1"/>
    </row>
    <row r="54" ht="15.75" customHeight="1">
      <c r="A54" s="196" t="s">
        <v>8799</v>
      </c>
      <c r="B54" s="196" t="s">
        <v>8800</v>
      </c>
      <c r="C54" s="196" t="str">
        <f>VLOOKUP(A54,'import Bartın-Çankırı-Kastamonu'!A:Q,3,0)</f>
        <v>DOĞRU</v>
      </c>
      <c r="D54" s="196" t="s">
        <v>1385</v>
      </c>
      <c r="E54" s="196">
        <f>VLOOKUP(A54,'import Bartın-Çankırı-Kastamonu'!A:Q,5,0)</f>
        <v>1196</v>
      </c>
      <c r="F54" s="196">
        <f>VLOOKUP(A54,'import Bartın-Çankırı-Kastamonu'!A:Q,6,0)</f>
        <v>30</v>
      </c>
      <c r="G54" s="196">
        <f>VLOOKUP(A54,'import Bartın-Çankırı-Kastamonu'!A:Q,7,0)</f>
        <v>0</v>
      </c>
      <c r="H54" s="196">
        <f>VLOOKUP(A54,'import Bartın-Çankırı-Kastamonu'!A:Q,8,0)</f>
        <v>20</v>
      </c>
      <c r="I54" s="196">
        <f>VLOOKUP(A54,'import Bartın-Çankırı-Kastamonu'!A:Q,9,0)</f>
        <v>20</v>
      </c>
      <c r="J54" s="205">
        <f>VLOOKUP(A54,'import Bartın-Çankırı-Kastamonu'!A:Q,10,0)</f>
        <v>0</v>
      </c>
      <c r="K54" s="196" t="s">
        <v>8801</v>
      </c>
      <c r="L54" s="196">
        <v>3.7621255E9</v>
      </c>
      <c r="M54" s="196" t="s">
        <v>1350</v>
      </c>
      <c r="N54" s="196" t="s">
        <v>4003</v>
      </c>
      <c r="O54" s="196" t="s">
        <v>8802</v>
      </c>
      <c r="P54" s="206" t="str">
        <f>VLOOKUP(A54,'import Bartın-Çankırı-Kastamonu'!A:Q,16,0)</f>
        <v>Geleneksel</v>
      </c>
      <c r="Q54" s="1" t="b">
        <v>0</v>
      </c>
      <c r="R54" s="1"/>
      <c r="S54" s="1"/>
      <c r="T54" s="207"/>
      <c r="V54" s="208"/>
      <c r="W54" s="208"/>
      <c r="X54" s="1"/>
      <c r="Y54" s="1"/>
      <c r="Z54" s="208"/>
      <c r="AA54" s="1"/>
      <c r="AB54" s="208"/>
      <c r="AC54" s="1"/>
      <c r="AD54" s="208"/>
      <c r="AE54" s="1"/>
      <c r="AF54" s="208"/>
      <c r="AG54" s="1"/>
      <c r="AH54" s="208"/>
      <c r="AI54" s="1"/>
      <c r="AJ54" s="1"/>
      <c r="AK54" s="1"/>
      <c r="AL54" s="1"/>
      <c r="AM54" s="1"/>
    </row>
    <row r="55" ht="15.75" customHeight="1">
      <c r="A55" s="211" t="s">
        <v>8799</v>
      </c>
      <c r="B55" s="211" t="s">
        <v>8800</v>
      </c>
      <c r="C55" s="196" t="str">
        <f>VLOOKUP(A55,'import Bartın-Çankırı-Kastamonu'!A:Q,3,0)</f>
        <v>DOĞRU</v>
      </c>
      <c r="D55" s="211" t="s">
        <v>1385</v>
      </c>
      <c r="E55" s="196">
        <f>VLOOKUP(A55,'import Bartın-Çankırı-Kastamonu'!A:Q,5,0)</f>
        <v>1196</v>
      </c>
      <c r="F55" s="196">
        <f>VLOOKUP(A55,'import Bartın-Çankırı-Kastamonu'!A:Q,6,0)</f>
        <v>30</v>
      </c>
      <c r="G55" s="196">
        <f>VLOOKUP(A55,'import Bartın-Çankırı-Kastamonu'!A:Q,7,0)</f>
        <v>0</v>
      </c>
      <c r="H55" s="196">
        <f>VLOOKUP(A55,'import Bartın-Çankırı-Kastamonu'!A:Q,8,0)</f>
        <v>20</v>
      </c>
      <c r="I55" s="196">
        <f>VLOOKUP(A55,'import Bartın-Çankırı-Kastamonu'!A:Q,9,0)</f>
        <v>20</v>
      </c>
      <c r="J55" s="205">
        <f>VLOOKUP(A55,'import Bartın-Çankırı-Kastamonu'!A:Q,10,0)</f>
        <v>0</v>
      </c>
      <c r="K55" s="211" t="s">
        <v>8801</v>
      </c>
      <c r="L55" s="211">
        <v>3.7621255E9</v>
      </c>
      <c r="M55" s="211" t="s">
        <v>1350</v>
      </c>
      <c r="N55" s="211" t="s">
        <v>4003</v>
      </c>
      <c r="O55" s="211" t="s">
        <v>8802</v>
      </c>
      <c r="P55" s="206" t="str">
        <f>VLOOKUP(A55,'import Bartın-Çankırı-Kastamonu'!A:Q,16,0)</f>
        <v>Geleneksel</v>
      </c>
      <c r="Q55" s="1" t="b">
        <v>0</v>
      </c>
      <c r="R55" s="1"/>
      <c r="S55" s="1"/>
      <c r="T55" s="207"/>
      <c r="V55" s="208"/>
      <c r="W55" s="208"/>
      <c r="X55" s="1"/>
      <c r="Y55" s="1"/>
      <c r="Z55" s="208"/>
      <c r="AA55" s="1"/>
      <c r="AB55" s="208"/>
      <c r="AC55" s="1"/>
      <c r="AD55" s="208"/>
      <c r="AE55" s="1"/>
      <c r="AF55" s="208"/>
      <c r="AG55" s="1"/>
      <c r="AH55" s="208"/>
      <c r="AI55" s="1"/>
      <c r="AJ55" s="1"/>
      <c r="AK55" s="1"/>
      <c r="AL55" s="1"/>
      <c r="AM55" s="1"/>
    </row>
    <row r="56" ht="15.75" customHeight="1">
      <c r="A56" s="211" t="s">
        <v>8803</v>
      </c>
      <c r="B56" s="211" t="s">
        <v>8804</v>
      </c>
      <c r="C56" s="196" t="str">
        <f>VLOOKUP(A56,'import Bartın-Çankırı-Kastamonu'!A:Q,3,0)</f>
        <v>DOĞRU</v>
      </c>
      <c r="D56" s="211" t="s">
        <v>2199</v>
      </c>
      <c r="E56" s="196">
        <f>VLOOKUP(A56,'import Bartın-Çankırı-Kastamonu'!A:Q,5,0)</f>
        <v>23</v>
      </c>
      <c r="F56" s="196">
        <f>VLOOKUP(A56,'import Bartın-Çankırı-Kastamonu'!A:Q,6,0)</f>
        <v>23</v>
      </c>
      <c r="G56" s="196">
        <f>VLOOKUP(A56,'import Bartın-Çankırı-Kastamonu'!A:Q,7,0)</f>
        <v>0</v>
      </c>
      <c r="H56" s="196">
        <f>VLOOKUP(A56,'import Bartın-Çankırı-Kastamonu'!A:Q,8,0)</f>
        <v>9</v>
      </c>
      <c r="I56" s="196">
        <f>VLOOKUP(A56,'import Bartın-Çankırı-Kastamonu'!A:Q,9,0)</f>
        <v>9</v>
      </c>
      <c r="J56" s="205">
        <f>VLOOKUP(A56,'import Bartın-Çankırı-Kastamonu'!A:Q,10,0)</f>
        <v>0</v>
      </c>
      <c r="K56" s="211" t="s">
        <v>8805</v>
      </c>
      <c r="L56" s="211">
        <v>5.068196789E9</v>
      </c>
      <c r="M56" s="211" t="s">
        <v>1350</v>
      </c>
      <c r="N56" s="211" t="s">
        <v>1667</v>
      </c>
      <c r="O56" s="211" t="s">
        <v>8806</v>
      </c>
      <c r="P56" s="206" t="str">
        <f>VLOOKUP(A56,'import Bartın-Çankırı-Kastamonu'!A:Q,16,0)</f>
        <v>Geleneksel</v>
      </c>
      <c r="Q56" s="1" t="b">
        <v>0</v>
      </c>
      <c r="R56" s="1"/>
      <c r="S56" s="1"/>
      <c r="T56" s="207"/>
      <c r="V56" s="208"/>
      <c r="W56" s="208"/>
      <c r="X56" s="1"/>
      <c r="Y56" s="1"/>
      <c r="Z56" s="208"/>
      <c r="AA56" s="1"/>
      <c r="AB56" s="208"/>
      <c r="AC56" s="1"/>
      <c r="AD56" s="208"/>
      <c r="AE56" s="1"/>
      <c r="AF56" s="208"/>
      <c r="AG56" s="1"/>
      <c r="AH56" s="208"/>
      <c r="AI56" s="1"/>
      <c r="AJ56" s="1"/>
      <c r="AK56" s="1"/>
      <c r="AL56" s="1"/>
      <c r="AM56" s="1"/>
    </row>
    <row r="57" ht="15.75" customHeight="1">
      <c r="A57" s="196" t="s">
        <v>8807</v>
      </c>
      <c r="B57" s="196" t="s">
        <v>8808</v>
      </c>
      <c r="C57" s="196" t="str">
        <f>VLOOKUP(A57,'import Bartın-Çankırı-Kastamonu'!A:Q,3,0)</f>
        <v>DOĞRU</v>
      </c>
      <c r="D57" s="196" t="s">
        <v>1507</v>
      </c>
      <c r="E57" s="196">
        <f>VLOOKUP(A57,'import Bartın-Çankırı-Kastamonu'!A:Q,5,0)</f>
        <v>2789</v>
      </c>
      <c r="F57" s="196">
        <f>VLOOKUP(A57,'import Bartın-Çankırı-Kastamonu'!A:Q,6,0)</f>
        <v>88</v>
      </c>
      <c r="G57" s="196">
        <f>VLOOKUP(A57,'import Bartın-Çankırı-Kastamonu'!A:Q,7,0)</f>
        <v>0</v>
      </c>
      <c r="H57" s="196">
        <f>VLOOKUP(A57,'import Bartın-Çankırı-Kastamonu'!A:Q,8,0)</f>
        <v>145</v>
      </c>
      <c r="I57" s="196">
        <f>VLOOKUP(A57,'import Bartın-Çankırı-Kastamonu'!A:Q,9,0)</f>
        <v>145</v>
      </c>
      <c r="J57" s="205">
        <f>VLOOKUP(A57,'import Bartın-Çankırı-Kastamonu'!A:Q,10,0)</f>
        <v>0</v>
      </c>
      <c r="K57" s="196" t="s">
        <v>8809</v>
      </c>
      <c r="L57" s="196">
        <v>3.762120711E9</v>
      </c>
      <c r="M57" s="196" t="s">
        <v>1350</v>
      </c>
      <c r="N57" s="196" t="s">
        <v>1667</v>
      </c>
      <c r="O57" s="196" t="s">
        <v>8810</v>
      </c>
      <c r="P57" s="206" t="str">
        <f>VLOOKUP(A57,'import Bartın-Çankırı-Kastamonu'!A:Q,16,0)</f>
        <v>Geleneksel</v>
      </c>
      <c r="Q57" s="1" t="b">
        <v>0</v>
      </c>
      <c r="R57" s="1"/>
      <c r="S57" s="1"/>
      <c r="T57" s="207"/>
      <c r="V57" s="208"/>
      <c r="W57" s="208"/>
      <c r="X57" s="1"/>
      <c r="Y57" s="1"/>
      <c r="Z57" s="208"/>
      <c r="AA57" s="1"/>
      <c r="AB57" s="208"/>
      <c r="AC57" s="1"/>
      <c r="AD57" s="208"/>
      <c r="AE57" s="1"/>
      <c r="AF57" s="208"/>
      <c r="AG57" s="1"/>
      <c r="AH57" s="208"/>
      <c r="AI57" s="1"/>
      <c r="AJ57" s="1"/>
      <c r="AK57" s="1"/>
      <c r="AL57" s="1"/>
      <c r="AM57" s="1"/>
    </row>
    <row r="58" ht="15.75" customHeight="1">
      <c r="A58" s="211" t="s">
        <v>8807</v>
      </c>
      <c r="B58" s="211" t="s">
        <v>8808</v>
      </c>
      <c r="C58" s="196" t="str">
        <f>VLOOKUP(A58,'import Bartın-Çankırı-Kastamonu'!A:Q,3,0)</f>
        <v>DOĞRU</v>
      </c>
      <c r="D58" s="211" t="s">
        <v>1507</v>
      </c>
      <c r="E58" s="196">
        <f>VLOOKUP(A58,'import Bartın-Çankırı-Kastamonu'!A:Q,5,0)</f>
        <v>2789</v>
      </c>
      <c r="F58" s="196">
        <f>VLOOKUP(A58,'import Bartın-Çankırı-Kastamonu'!A:Q,6,0)</f>
        <v>88</v>
      </c>
      <c r="G58" s="196">
        <f>VLOOKUP(A58,'import Bartın-Çankırı-Kastamonu'!A:Q,7,0)</f>
        <v>0</v>
      </c>
      <c r="H58" s="196">
        <f>VLOOKUP(A58,'import Bartın-Çankırı-Kastamonu'!A:Q,8,0)</f>
        <v>145</v>
      </c>
      <c r="I58" s="196">
        <f>VLOOKUP(A58,'import Bartın-Çankırı-Kastamonu'!A:Q,9,0)</f>
        <v>145</v>
      </c>
      <c r="J58" s="205">
        <f>VLOOKUP(A58,'import Bartın-Çankırı-Kastamonu'!A:Q,10,0)</f>
        <v>0</v>
      </c>
      <c r="K58" s="211" t="s">
        <v>8809</v>
      </c>
      <c r="L58" s="211">
        <v>3.762120711E9</v>
      </c>
      <c r="M58" s="211" t="s">
        <v>1350</v>
      </c>
      <c r="N58" s="211" t="s">
        <v>1667</v>
      </c>
      <c r="O58" s="211" t="s">
        <v>8810</v>
      </c>
      <c r="P58" s="206" t="str">
        <f>VLOOKUP(A58,'import Bartın-Çankırı-Kastamonu'!A:Q,16,0)</f>
        <v>Geleneksel</v>
      </c>
      <c r="Q58" s="1" t="b">
        <v>0</v>
      </c>
      <c r="R58" s="1"/>
      <c r="S58" s="1"/>
      <c r="T58" s="207"/>
      <c r="V58" s="208"/>
      <c r="W58" s="208"/>
      <c r="X58" s="1"/>
      <c r="Y58" s="1"/>
      <c r="Z58" s="208"/>
      <c r="AA58" s="1"/>
      <c r="AB58" s="208"/>
      <c r="AC58" s="1"/>
      <c r="AD58" s="208"/>
      <c r="AE58" s="1"/>
      <c r="AF58" s="208"/>
      <c r="AG58" s="1"/>
      <c r="AH58" s="208"/>
      <c r="AI58" s="1"/>
      <c r="AJ58" s="1"/>
      <c r="AK58" s="1"/>
      <c r="AL58" s="1"/>
      <c r="AM58" s="1"/>
    </row>
    <row r="59" ht="15.75" customHeight="1">
      <c r="A59" s="211" t="s">
        <v>8811</v>
      </c>
      <c r="B59" s="211" t="s">
        <v>8812</v>
      </c>
      <c r="C59" s="196" t="str">
        <f>VLOOKUP(A59,'import Bartın-Çankırı-Kastamonu'!A:Q,3,0)</f>
        <v>DOĞRU</v>
      </c>
      <c r="D59" s="211" t="s">
        <v>1356</v>
      </c>
      <c r="E59" s="196">
        <f>VLOOKUP(A59,'import Bartın-Çankırı-Kastamonu'!A:Q,5,0)</f>
        <v>4</v>
      </c>
      <c r="F59" s="196" t="str">
        <f>VLOOKUP(A59,'import Bartın-Çankırı-Kastamonu'!A:Q,6,0)</f>
        <v/>
      </c>
      <c r="G59" s="196">
        <f>VLOOKUP(A59,'import Bartın-Çankırı-Kastamonu'!A:Q,7,0)</f>
        <v>0</v>
      </c>
      <c r="H59" s="196">
        <f>VLOOKUP(A59,'import Bartın-Çankırı-Kastamonu'!A:Q,8,0)</f>
        <v>3</v>
      </c>
      <c r="I59" s="196">
        <f>VLOOKUP(A59,'import Bartın-Çankırı-Kastamonu'!A:Q,9,0)</f>
        <v>3</v>
      </c>
      <c r="J59" s="205">
        <f>VLOOKUP(A59,'import Bartın-Çankırı-Kastamonu'!A:Q,10,0)</f>
        <v>0</v>
      </c>
      <c r="K59" s="211" t="s">
        <v>8813</v>
      </c>
      <c r="L59" s="211">
        <v>5.324913383E9</v>
      </c>
      <c r="M59" s="211" t="s">
        <v>1350</v>
      </c>
      <c r="N59" s="211" t="s">
        <v>8814</v>
      </c>
      <c r="O59" s="211" t="s">
        <v>8815</v>
      </c>
      <c r="P59" s="206" t="str">
        <f>VLOOKUP(A59,'import Bartın-Çankırı-Kastamonu'!A:Q,16,0)</f>
        <v>Geleneksel</v>
      </c>
      <c r="Q59" s="1" t="b">
        <v>0</v>
      </c>
      <c r="R59" s="1"/>
      <c r="S59" s="1"/>
      <c r="T59" s="207"/>
      <c r="V59" s="208"/>
      <c r="W59" s="208"/>
      <c r="X59" s="1"/>
      <c r="Y59" s="1"/>
      <c r="Z59" s="208"/>
      <c r="AA59" s="1"/>
      <c r="AB59" s="208"/>
      <c r="AC59" s="1"/>
      <c r="AD59" s="208"/>
      <c r="AE59" s="1"/>
      <c r="AF59" s="208"/>
      <c r="AG59" s="1"/>
      <c r="AH59" s="208"/>
      <c r="AI59" s="1"/>
      <c r="AJ59" s="1"/>
      <c r="AK59" s="1"/>
      <c r="AL59" s="1"/>
      <c r="AM59" s="1"/>
    </row>
    <row r="60" ht="15.75" customHeight="1">
      <c r="A60" s="196" t="s">
        <v>4281</v>
      </c>
      <c r="B60" s="196" t="s">
        <v>4282</v>
      </c>
      <c r="C60" s="196" t="str">
        <f>VLOOKUP(A60,'import Bartın-Çankırı-Kastamonu'!A:Q,3,0)</f>
        <v>DOĞRU</v>
      </c>
      <c r="D60" s="196" t="s">
        <v>1493</v>
      </c>
      <c r="E60" s="196">
        <f>VLOOKUP(A60,'import Bartın-Çankırı-Kastamonu'!A:Q,5,0)</f>
        <v>1216</v>
      </c>
      <c r="F60" s="196">
        <f>VLOOKUP(A60,'import Bartın-Çankırı-Kastamonu'!A:Q,6,0)</f>
        <v>44</v>
      </c>
      <c r="G60" s="196">
        <f>VLOOKUP(A60,'import Bartın-Çankırı-Kastamonu'!A:Q,7,0)</f>
        <v>0</v>
      </c>
      <c r="H60" s="196">
        <f>VLOOKUP(A60,'import Bartın-Çankırı-Kastamonu'!A:Q,8,0)</f>
        <v>55</v>
      </c>
      <c r="I60" s="196">
        <f>VLOOKUP(A60,'import Bartın-Çankırı-Kastamonu'!A:Q,9,0)</f>
        <v>55</v>
      </c>
      <c r="J60" s="205">
        <f>VLOOKUP(A60,'import Bartın-Çankırı-Kastamonu'!A:Q,10,0)</f>
        <v>0</v>
      </c>
      <c r="K60" s="196" t="s">
        <v>4283</v>
      </c>
      <c r="L60" s="196">
        <v>5.326136296E9</v>
      </c>
      <c r="M60" s="196" t="s">
        <v>1350</v>
      </c>
      <c r="N60" s="196" t="s">
        <v>4284</v>
      </c>
      <c r="O60" s="196" t="s">
        <v>4285</v>
      </c>
      <c r="P60" s="206" t="str">
        <f>VLOOKUP(A60,'import Bartın-Çankırı-Kastamonu'!A:Q,16,0)</f>
        <v>Geleneksel</v>
      </c>
      <c r="Q60" s="1" t="b">
        <v>0</v>
      </c>
      <c r="R60" s="1"/>
      <c r="S60" s="1"/>
      <c r="T60" s="207"/>
      <c r="V60" s="208"/>
      <c r="W60" s="208"/>
      <c r="X60" s="1"/>
      <c r="Y60" s="1"/>
      <c r="Z60" s="208"/>
      <c r="AA60" s="1"/>
      <c r="AB60" s="208"/>
      <c r="AC60" s="1"/>
      <c r="AD60" s="208"/>
      <c r="AE60" s="1"/>
      <c r="AF60" s="208"/>
      <c r="AG60" s="1"/>
      <c r="AH60" s="208"/>
      <c r="AI60" s="1"/>
      <c r="AJ60" s="1"/>
      <c r="AK60" s="1"/>
      <c r="AL60" s="1"/>
      <c r="AM60" s="1"/>
    </row>
    <row r="61" ht="15.75" customHeight="1">
      <c r="A61" s="211" t="s">
        <v>4281</v>
      </c>
      <c r="B61" s="211" t="s">
        <v>4282</v>
      </c>
      <c r="C61" s="196" t="str">
        <f>VLOOKUP(A61,'import Bartın-Çankırı-Kastamonu'!A:Q,3,0)</f>
        <v>DOĞRU</v>
      </c>
      <c r="D61" s="211" t="s">
        <v>1493</v>
      </c>
      <c r="E61" s="196">
        <f>VLOOKUP(A61,'import Bartın-Çankırı-Kastamonu'!A:Q,5,0)</f>
        <v>1216</v>
      </c>
      <c r="F61" s="196">
        <f>VLOOKUP(A61,'import Bartın-Çankırı-Kastamonu'!A:Q,6,0)</f>
        <v>44</v>
      </c>
      <c r="G61" s="196">
        <f>VLOOKUP(A61,'import Bartın-Çankırı-Kastamonu'!A:Q,7,0)</f>
        <v>0</v>
      </c>
      <c r="H61" s="196">
        <f>VLOOKUP(A61,'import Bartın-Çankırı-Kastamonu'!A:Q,8,0)</f>
        <v>55</v>
      </c>
      <c r="I61" s="196">
        <f>VLOOKUP(A61,'import Bartın-Çankırı-Kastamonu'!A:Q,9,0)</f>
        <v>55</v>
      </c>
      <c r="J61" s="205">
        <f>VLOOKUP(A61,'import Bartın-Çankırı-Kastamonu'!A:Q,10,0)</f>
        <v>0</v>
      </c>
      <c r="K61" s="211" t="s">
        <v>4283</v>
      </c>
      <c r="L61" s="211">
        <v>3.762128484E9</v>
      </c>
      <c r="M61" s="211" t="s">
        <v>1350</v>
      </c>
      <c r="N61" s="211" t="s">
        <v>4284</v>
      </c>
      <c r="O61" s="211" t="s">
        <v>4285</v>
      </c>
      <c r="P61" s="206" t="str">
        <f>VLOOKUP(A61,'import Bartın-Çankırı-Kastamonu'!A:Q,16,0)</f>
        <v>Geleneksel</v>
      </c>
      <c r="Q61" s="1" t="b">
        <v>0</v>
      </c>
      <c r="R61" s="1"/>
      <c r="S61" s="1"/>
      <c r="T61" s="207"/>
      <c r="V61" s="208"/>
      <c r="W61" s="208"/>
      <c r="X61" s="1"/>
      <c r="Y61" s="1"/>
      <c r="Z61" s="208"/>
      <c r="AA61" s="1"/>
      <c r="AB61" s="208"/>
      <c r="AC61" s="1"/>
      <c r="AD61" s="208"/>
      <c r="AE61" s="1"/>
      <c r="AF61" s="208"/>
      <c r="AG61" s="1"/>
      <c r="AH61" s="208"/>
      <c r="AI61" s="1"/>
      <c r="AJ61" s="1"/>
      <c r="AK61" s="1"/>
      <c r="AL61" s="1"/>
      <c r="AM61" s="1"/>
    </row>
    <row r="62" ht="15.75" customHeight="1">
      <c r="A62" s="196" t="s">
        <v>8816</v>
      </c>
      <c r="B62" s="196" t="s">
        <v>8817</v>
      </c>
      <c r="C62" s="196" t="str">
        <f>VLOOKUP(A62,'import Bartın-Çankırı-Kastamonu'!A:Q,3,0)</f>
        <v>DOĞRU</v>
      </c>
      <c r="D62" s="196" t="s">
        <v>1507</v>
      </c>
      <c r="E62" s="196">
        <f>VLOOKUP(A62,'import Bartın-Çankırı-Kastamonu'!A:Q,5,0)</f>
        <v>2460</v>
      </c>
      <c r="F62" s="196">
        <f>VLOOKUP(A62,'import Bartın-Çankırı-Kastamonu'!A:Q,6,0)</f>
        <v>80</v>
      </c>
      <c r="G62" s="196">
        <f>VLOOKUP(A62,'import Bartın-Çankırı-Kastamonu'!A:Q,7,0)</f>
        <v>0</v>
      </c>
      <c r="H62" s="196">
        <f>VLOOKUP(A62,'import Bartın-Çankırı-Kastamonu'!A:Q,8,0)</f>
        <v>28</v>
      </c>
      <c r="I62" s="196">
        <f>VLOOKUP(A62,'import Bartın-Çankırı-Kastamonu'!A:Q,9,0)</f>
        <v>28</v>
      </c>
      <c r="J62" s="205">
        <f>VLOOKUP(A62,'import Bartın-Çankırı-Kastamonu'!A:Q,10,0)</f>
        <v>0</v>
      </c>
      <c r="K62" s="196" t="s">
        <v>8818</v>
      </c>
      <c r="L62" s="196">
        <v>3.762131777E9</v>
      </c>
      <c r="M62" s="196" t="s">
        <v>1350</v>
      </c>
      <c r="N62" s="196" t="s">
        <v>1667</v>
      </c>
      <c r="O62" s="196" t="s">
        <v>8819</v>
      </c>
      <c r="P62" s="206" t="str">
        <f>VLOOKUP(A62,'import Bartın-Çankırı-Kastamonu'!A:Q,16,0)</f>
        <v>Geleneksel</v>
      </c>
      <c r="Q62" s="1" t="b">
        <v>0</v>
      </c>
      <c r="R62" s="1"/>
      <c r="S62" s="1"/>
      <c r="T62" s="207"/>
      <c r="V62" s="208"/>
      <c r="W62" s="208"/>
      <c r="X62" s="1"/>
      <c r="Y62" s="1"/>
      <c r="Z62" s="208"/>
      <c r="AA62" s="1"/>
      <c r="AB62" s="208"/>
      <c r="AC62" s="1"/>
      <c r="AD62" s="208"/>
      <c r="AE62" s="1"/>
      <c r="AF62" s="208"/>
      <c r="AG62" s="1"/>
      <c r="AH62" s="208"/>
      <c r="AI62" s="1"/>
      <c r="AJ62" s="1"/>
      <c r="AK62" s="1"/>
      <c r="AL62" s="1"/>
      <c r="AM62" s="1"/>
    </row>
    <row r="63" ht="15.75" customHeight="1">
      <c r="A63" s="211" t="s">
        <v>8816</v>
      </c>
      <c r="B63" s="211" t="s">
        <v>8817</v>
      </c>
      <c r="C63" s="196" t="str">
        <f>VLOOKUP(A63,'import Bartın-Çankırı-Kastamonu'!A:Q,3,0)</f>
        <v>DOĞRU</v>
      </c>
      <c r="D63" s="211" t="s">
        <v>1507</v>
      </c>
      <c r="E63" s="196">
        <f>VLOOKUP(A63,'import Bartın-Çankırı-Kastamonu'!A:Q,5,0)</f>
        <v>2460</v>
      </c>
      <c r="F63" s="196">
        <f>VLOOKUP(A63,'import Bartın-Çankırı-Kastamonu'!A:Q,6,0)</f>
        <v>80</v>
      </c>
      <c r="G63" s="196">
        <f>VLOOKUP(A63,'import Bartın-Çankırı-Kastamonu'!A:Q,7,0)</f>
        <v>0</v>
      </c>
      <c r="H63" s="196">
        <f>VLOOKUP(A63,'import Bartın-Çankırı-Kastamonu'!A:Q,8,0)</f>
        <v>28</v>
      </c>
      <c r="I63" s="196">
        <f>VLOOKUP(A63,'import Bartın-Çankırı-Kastamonu'!A:Q,9,0)</f>
        <v>28</v>
      </c>
      <c r="J63" s="205">
        <f>VLOOKUP(A63,'import Bartın-Çankırı-Kastamonu'!A:Q,10,0)</f>
        <v>0</v>
      </c>
      <c r="K63" s="211" t="s">
        <v>8818</v>
      </c>
      <c r="L63" s="211">
        <v>3.762131777E9</v>
      </c>
      <c r="M63" s="211" t="s">
        <v>1350</v>
      </c>
      <c r="N63" s="211" t="s">
        <v>1667</v>
      </c>
      <c r="O63" s="211" t="s">
        <v>8819</v>
      </c>
      <c r="P63" s="206" t="str">
        <f>VLOOKUP(A63,'import Bartın-Çankırı-Kastamonu'!A:Q,16,0)</f>
        <v>Geleneksel</v>
      </c>
      <c r="Q63" s="1" t="b">
        <v>0</v>
      </c>
      <c r="R63" s="1"/>
      <c r="S63" s="1"/>
      <c r="T63" s="207"/>
      <c r="V63" s="208"/>
      <c r="W63" s="208"/>
      <c r="X63" s="1"/>
      <c r="Y63" s="1"/>
      <c r="Z63" s="208"/>
      <c r="AA63" s="1"/>
      <c r="AB63" s="208"/>
      <c r="AC63" s="1"/>
      <c r="AD63" s="208"/>
      <c r="AE63" s="1"/>
      <c r="AF63" s="208"/>
      <c r="AG63" s="1"/>
      <c r="AH63" s="208"/>
      <c r="AI63" s="1"/>
      <c r="AJ63" s="1"/>
      <c r="AK63" s="1"/>
      <c r="AL63" s="1"/>
      <c r="AM63" s="1"/>
    </row>
    <row r="64" ht="15.75" customHeight="1">
      <c r="A64" s="196" t="s">
        <v>4294</v>
      </c>
      <c r="B64" s="196" t="s">
        <v>4295</v>
      </c>
      <c r="C64" s="196" t="str">
        <f>VLOOKUP(A64,'import Bartın-Çankırı-Kastamonu'!A:Q,3,0)</f>
        <v>DOĞRU</v>
      </c>
      <c r="D64" s="196" t="s">
        <v>1356</v>
      </c>
      <c r="E64" s="196">
        <f>VLOOKUP(A64,'import Bartın-Çankırı-Kastamonu'!A:Q,5,0)</f>
        <v>1715</v>
      </c>
      <c r="F64" s="196">
        <f>VLOOKUP(A64,'import Bartın-Çankırı-Kastamonu'!A:Q,6,0)</f>
        <v>76</v>
      </c>
      <c r="G64" s="196">
        <f>VLOOKUP(A64,'import Bartın-Çankırı-Kastamonu'!A:Q,7,0)</f>
        <v>0</v>
      </c>
      <c r="H64" s="196">
        <f>VLOOKUP(A64,'import Bartın-Çankırı-Kastamonu'!A:Q,8,0)</f>
        <v>5</v>
      </c>
      <c r="I64" s="196">
        <f>VLOOKUP(A64,'import Bartın-Çankırı-Kastamonu'!A:Q,9,0)</f>
        <v>5</v>
      </c>
      <c r="J64" s="205">
        <f>VLOOKUP(A64,'import Bartın-Çankırı-Kastamonu'!A:Q,10,0)</f>
        <v>0</v>
      </c>
      <c r="K64" s="196" t="s">
        <v>4296</v>
      </c>
      <c r="L64" s="196">
        <v>5.525664024E9</v>
      </c>
      <c r="M64" s="196" t="s">
        <v>1350</v>
      </c>
      <c r="N64" s="196" t="s">
        <v>4297</v>
      </c>
      <c r="O64" s="196" t="s">
        <v>4298</v>
      </c>
      <c r="P64" s="206" t="str">
        <f>VLOOKUP(A64,'import Bartın-Çankırı-Kastamonu'!A:Q,16,0)</f>
        <v>Geleneksel</v>
      </c>
      <c r="Q64" s="1" t="b">
        <v>0</v>
      </c>
      <c r="R64" s="1"/>
      <c r="S64" s="1"/>
      <c r="T64" s="1"/>
      <c r="V64" s="208"/>
      <c r="W64" s="208"/>
      <c r="X64" s="1"/>
      <c r="Y64" s="1"/>
      <c r="Z64" s="208"/>
      <c r="AA64" s="1"/>
      <c r="AB64" s="208"/>
      <c r="AC64" s="1"/>
      <c r="AD64" s="208"/>
      <c r="AE64" s="1"/>
      <c r="AF64" s="208"/>
      <c r="AG64" s="1"/>
      <c r="AH64" s="208"/>
      <c r="AI64" s="1"/>
      <c r="AJ64" s="1"/>
      <c r="AK64" s="1"/>
      <c r="AL64" s="1"/>
      <c r="AM64" s="1"/>
    </row>
    <row r="65" ht="15.75" customHeight="1">
      <c r="A65" s="211" t="s">
        <v>4294</v>
      </c>
      <c r="B65" s="211" t="s">
        <v>4295</v>
      </c>
      <c r="C65" s="196" t="str">
        <f>VLOOKUP(A65,'import Bartın-Çankırı-Kastamonu'!A:Q,3,0)</f>
        <v>DOĞRU</v>
      </c>
      <c r="D65" s="211" t="s">
        <v>1356</v>
      </c>
      <c r="E65" s="196">
        <f>VLOOKUP(A65,'import Bartın-Çankırı-Kastamonu'!A:Q,5,0)</f>
        <v>1715</v>
      </c>
      <c r="F65" s="196">
        <f>VLOOKUP(A65,'import Bartın-Çankırı-Kastamonu'!A:Q,6,0)</f>
        <v>76</v>
      </c>
      <c r="G65" s="196">
        <f>VLOOKUP(A65,'import Bartın-Çankırı-Kastamonu'!A:Q,7,0)</f>
        <v>0</v>
      </c>
      <c r="H65" s="196">
        <f>VLOOKUP(A65,'import Bartın-Çankırı-Kastamonu'!A:Q,8,0)</f>
        <v>5</v>
      </c>
      <c r="I65" s="196">
        <f>VLOOKUP(A65,'import Bartın-Çankırı-Kastamonu'!A:Q,9,0)</f>
        <v>5</v>
      </c>
      <c r="J65" s="205">
        <f>VLOOKUP(A65,'import Bartın-Çankırı-Kastamonu'!A:Q,10,0)</f>
        <v>0</v>
      </c>
      <c r="K65" s="211" t="s">
        <v>4296</v>
      </c>
      <c r="L65" s="211">
        <v>5.525664024E9</v>
      </c>
      <c r="M65" s="211" t="s">
        <v>1350</v>
      </c>
      <c r="N65" s="211" t="s">
        <v>4297</v>
      </c>
      <c r="O65" s="211" t="s">
        <v>4298</v>
      </c>
      <c r="P65" s="206" t="str">
        <f>VLOOKUP(A65,'import Bartın-Çankırı-Kastamonu'!A:Q,16,0)</f>
        <v>Geleneksel</v>
      </c>
      <c r="Q65" s="1" t="b">
        <v>0</v>
      </c>
      <c r="R65" s="1"/>
      <c r="S65" s="1"/>
      <c r="T65" s="207"/>
      <c r="V65" s="208"/>
      <c r="W65" s="208"/>
      <c r="X65" s="1"/>
      <c r="Y65" s="1"/>
      <c r="Z65" s="208"/>
      <c r="AA65" s="1"/>
      <c r="AB65" s="208"/>
      <c r="AC65" s="1"/>
      <c r="AD65" s="208"/>
      <c r="AE65" s="1"/>
      <c r="AF65" s="208"/>
      <c r="AG65" s="1"/>
      <c r="AH65" s="208"/>
      <c r="AI65" s="1"/>
      <c r="AJ65" s="1"/>
      <c r="AK65" s="1"/>
      <c r="AL65" s="1"/>
      <c r="AM65" s="1"/>
    </row>
    <row r="66" ht="15.75" customHeight="1">
      <c r="A66" s="196" t="s">
        <v>8820</v>
      </c>
      <c r="B66" s="196" t="s">
        <v>8821</v>
      </c>
      <c r="C66" s="196" t="str">
        <f>VLOOKUP(A66,'import Bartın-Çankırı-Kastamonu'!A:Q,3,0)</f>
        <v>DOĞRU</v>
      </c>
      <c r="D66" s="196" t="s">
        <v>1385</v>
      </c>
      <c r="E66" s="196">
        <f>VLOOKUP(A66,'import Bartın-Çankırı-Kastamonu'!A:Q,5,0)</f>
        <v>5137</v>
      </c>
      <c r="F66" s="196">
        <f>VLOOKUP(A66,'import Bartın-Çankırı-Kastamonu'!A:Q,6,0)</f>
        <v>390</v>
      </c>
      <c r="G66" s="196">
        <f>VLOOKUP(A66,'import Bartın-Çankırı-Kastamonu'!A:Q,7,0)</f>
        <v>1</v>
      </c>
      <c r="H66" s="196">
        <f>VLOOKUP(A66,'import Bartın-Çankırı-Kastamonu'!A:Q,8,0)</f>
        <v>14</v>
      </c>
      <c r="I66" s="196">
        <f>VLOOKUP(A66,'import Bartın-Çankırı-Kastamonu'!A:Q,9,0)</f>
        <v>15</v>
      </c>
      <c r="J66" s="205">
        <f>VLOOKUP(A66,'import Bartın-Çankırı-Kastamonu'!A:Q,10,0)</f>
        <v>0.07</v>
      </c>
      <c r="K66" s="196" t="s">
        <v>8822</v>
      </c>
      <c r="L66" s="196">
        <v>3.762120707E9</v>
      </c>
      <c r="M66" s="196" t="s">
        <v>1350</v>
      </c>
      <c r="N66" s="196" t="s">
        <v>4003</v>
      </c>
      <c r="O66" s="196" t="s">
        <v>8823</v>
      </c>
      <c r="P66" s="206" t="str">
        <f>VLOOKUP(A66,'import Bartın-Çankırı-Kastamonu'!A:Q,16,0)</f>
        <v>Geleneksel</v>
      </c>
      <c r="Q66" s="1" t="b">
        <v>0</v>
      </c>
      <c r="R66" s="1"/>
      <c r="S66" s="1"/>
      <c r="T66" s="207"/>
      <c r="V66" s="208"/>
      <c r="W66" s="208"/>
      <c r="X66" s="1"/>
      <c r="Y66" s="1"/>
      <c r="Z66" s="208"/>
      <c r="AA66" s="1"/>
      <c r="AB66" s="208"/>
      <c r="AC66" s="1"/>
      <c r="AD66" s="208"/>
      <c r="AE66" s="1"/>
      <c r="AF66" s="208"/>
      <c r="AG66" s="1"/>
      <c r="AH66" s="208"/>
      <c r="AI66" s="1"/>
      <c r="AJ66" s="1"/>
      <c r="AK66" s="1"/>
      <c r="AL66" s="1"/>
      <c r="AM66" s="1"/>
    </row>
    <row r="67" ht="15.75" customHeight="1">
      <c r="A67" s="211" t="s">
        <v>8820</v>
      </c>
      <c r="B67" s="211" t="s">
        <v>8821</v>
      </c>
      <c r="C67" s="196" t="str">
        <f>VLOOKUP(A67,'import Bartın-Çankırı-Kastamonu'!A:Q,3,0)</f>
        <v>DOĞRU</v>
      </c>
      <c r="D67" s="211" t="s">
        <v>1385</v>
      </c>
      <c r="E67" s="196">
        <f>VLOOKUP(A67,'import Bartın-Çankırı-Kastamonu'!A:Q,5,0)</f>
        <v>5137</v>
      </c>
      <c r="F67" s="196">
        <f>VLOOKUP(A67,'import Bartın-Çankırı-Kastamonu'!A:Q,6,0)</f>
        <v>390</v>
      </c>
      <c r="G67" s="196">
        <f>VLOOKUP(A67,'import Bartın-Çankırı-Kastamonu'!A:Q,7,0)</f>
        <v>1</v>
      </c>
      <c r="H67" s="196">
        <f>VLOOKUP(A67,'import Bartın-Çankırı-Kastamonu'!A:Q,8,0)</f>
        <v>14</v>
      </c>
      <c r="I67" s="196">
        <f>VLOOKUP(A67,'import Bartın-Çankırı-Kastamonu'!A:Q,9,0)</f>
        <v>15</v>
      </c>
      <c r="J67" s="205">
        <f>VLOOKUP(A67,'import Bartın-Çankırı-Kastamonu'!A:Q,10,0)</f>
        <v>0.07</v>
      </c>
      <c r="K67" s="211" t="s">
        <v>8822</v>
      </c>
      <c r="L67" s="211">
        <v>3.762120707E9</v>
      </c>
      <c r="M67" s="211" t="s">
        <v>1350</v>
      </c>
      <c r="N67" s="211" t="s">
        <v>4003</v>
      </c>
      <c r="O67" s="211" t="s">
        <v>8823</v>
      </c>
      <c r="P67" s="206" t="str">
        <f>VLOOKUP(A67,'import Bartın-Çankırı-Kastamonu'!A:Q,16,0)</f>
        <v>Geleneksel</v>
      </c>
      <c r="Q67" s="1" t="b">
        <v>0</v>
      </c>
      <c r="R67" s="1"/>
      <c r="S67" s="1"/>
      <c r="T67" s="207"/>
      <c r="V67" s="208"/>
      <c r="W67" s="208"/>
      <c r="X67" s="1"/>
      <c r="Y67" s="1"/>
      <c r="Z67" s="208"/>
      <c r="AA67" s="1"/>
      <c r="AB67" s="208"/>
      <c r="AC67" s="1"/>
      <c r="AD67" s="208"/>
      <c r="AE67" s="1"/>
      <c r="AF67" s="208"/>
      <c r="AG67" s="1"/>
      <c r="AH67" s="208"/>
      <c r="AI67" s="1"/>
      <c r="AJ67" s="1"/>
      <c r="AK67" s="1"/>
      <c r="AL67" s="1"/>
      <c r="AM67" s="1"/>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67">
    <sortState ref="A1:AM67">
      <sortCondition descending="1" ref="C1:C67"/>
      <sortCondition ref="B1:B67"/>
    </sortState>
  </autoFilter>
  <customSheetViews>
    <customSheetView guid="{95AFC9D1-54E4-4E75-906B-5B1A1154F9A6}" filter="1" showAutoFilter="1">
      <autoFilter ref="$A$1:$W$24"/>
      <extLst>
        <ext uri="GoogleSheetsCustomDataVersion1">
          <go:sheetsCustomData xmlns:go="http://customooxmlschemas.google.com/" filterViewId="1102276684"/>
        </ext>
      </extLst>
    </customSheetView>
    <customSheetView guid="{4E283709-B3AB-4124-9678-6D80AE9D1B43}" filter="1" showAutoFilter="1">
      <autoFilter ref="$A$1:$AM$24">
        <sortState ref="A1:AM24">
          <sortCondition ref="W1:W24"/>
        </sortState>
      </autoFilter>
      <extLst>
        <ext uri="GoogleSheetsCustomDataVersion1">
          <go:sheetsCustomData xmlns:go="http://customooxmlschemas.google.com/" filterViewId="572682802"/>
        </ext>
      </extLst>
    </customSheetView>
  </customSheetViews>
  <conditionalFormatting sqref="C1:C67">
    <cfRule type="cellIs" dxfId="0" priority="1" operator="equal">
      <formula>"TRUE"</formula>
    </cfRule>
  </conditionalFormatting>
  <conditionalFormatting sqref="C1:C67">
    <cfRule type="cellIs" dxfId="1" priority="2" operator="equal">
      <formula>"FALSE"</formula>
    </cfRule>
  </conditionalFormatting>
  <conditionalFormatting sqref="J1:J67">
    <cfRule type="colorScale" priority="3">
      <colorScale>
        <cfvo type="min"/>
        <cfvo type="percentile" val="50"/>
        <cfvo type="max"/>
        <color rgb="FFE67C73"/>
        <color rgb="FFFFFFFF"/>
        <color rgb="FF57BB8A"/>
      </colorScale>
    </cfRule>
  </conditionalFormatting>
  <dataValidations>
    <dataValidation type="list" allowBlank="1" showErrorMessage="1" sqref="S2:S67">
      <formula1>'Durum Parametreler'!$L$2:$L$35</formula1>
    </dataValidation>
    <dataValidation type="list" allowBlank="1" showErrorMessage="1" sqref="T2:T3 T5 T26:T27 T30 T36 T47 T64">
      <formula1>'Durum Parametreler'!$F$3:$F$21</formula1>
    </dataValidation>
    <dataValidation type="list" allowBlank="1" showErrorMessage="1" sqref="R2:R67">
      <formula1>'Durum Parametreler'!$C$2:$C$19</formula1>
    </dataValidation>
    <dataValidation type="list" allowBlank="1" showErrorMessage="1" sqref="Y2:Y67 AA2:AA67 AC2:AC67 AE2:AE67 AG2:AG67">
      <formula1>'Durum Parametreler'!$J$2:$J$8</formula1>
    </dataValidation>
    <dataValidation type="list" allowBlank="1" showErrorMessage="1" sqref="AI2:AM67">
      <formula1>'Durum Parametreler'!$L$2:$L$26</formula1>
    </dataValidation>
    <dataValidation type="list" allowBlank="1" showErrorMessage="1" sqref="V2:W67 Z2:Z67 AB2:AB67 AD2:AD67 AF2:AF67 AH2:AH67">
      <formula1>'Durum Parametreler'!$A$1:$A$700</formula1>
    </dataValidation>
    <dataValidation type="list" allowBlank="1" showErrorMessage="1" sqref="X2:X67">
      <formula1>'Durum Parametreler'!$C$22:$C$24</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25.88"/>
  </cols>
  <sheetData>
    <row r="1" ht="15.75" customHeight="1">
      <c r="A1" s="151"/>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44620.0</v>
      </c>
      <c r="C2" s="27"/>
      <c r="D2" s="17"/>
      <c r="E2" s="27"/>
      <c r="F2" s="74"/>
      <c r="G2" s="85"/>
      <c r="H2" s="27"/>
      <c r="I2" s="27"/>
      <c r="J2" s="27"/>
      <c r="K2" s="27"/>
      <c r="L2" s="27"/>
      <c r="M2" s="27"/>
      <c r="N2" s="27"/>
      <c r="O2" s="27"/>
      <c r="P2" s="27"/>
      <c r="Q2" s="27"/>
      <c r="R2" s="27"/>
      <c r="S2" s="27"/>
      <c r="T2" s="27"/>
      <c r="U2" s="27"/>
      <c r="V2" s="27"/>
      <c r="W2" s="27"/>
      <c r="X2" s="27"/>
      <c r="Y2" s="27"/>
      <c r="Z2" s="27"/>
      <c r="AA2" s="27"/>
      <c r="AB2" s="27"/>
      <c r="AC2" s="27"/>
      <c r="AD2" s="27"/>
      <c r="AE2" s="27"/>
      <c r="AF2" s="27"/>
    </row>
    <row r="3" ht="15.75" customHeight="1">
      <c r="A3" s="24" t="s">
        <v>1350</v>
      </c>
      <c r="B3" s="17"/>
      <c r="C3" s="27"/>
      <c r="D3" s="27"/>
      <c r="E3" s="27"/>
      <c r="F3" s="74"/>
      <c r="G3" s="85"/>
      <c r="H3" s="27"/>
      <c r="I3" s="27"/>
      <c r="J3" s="27"/>
      <c r="K3" s="27"/>
      <c r="L3" s="27"/>
      <c r="M3" s="27"/>
      <c r="N3" s="27"/>
      <c r="O3" s="27"/>
      <c r="P3" s="27"/>
      <c r="Q3" s="27"/>
      <c r="R3" s="27"/>
      <c r="S3" s="27"/>
      <c r="T3" s="27"/>
      <c r="U3" s="27"/>
      <c r="V3" s="27"/>
      <c r="W3" s="27"/>
      <c r="X3" s="27"/>
      <c r="Y3" s="27"/>
      <c r="Z3" s="27"/>
      <c r="AA3" s="27"/>
      <c r="AB3" s="27"/>
      <c r="AC3" s="27"/>
      <c r="AD3" s="27"/>
      <c r="AE3" s="27"/>
      <c r="AF3" s="27"/>
    </row>
    <row r="4" ht="15.75" customHeight="1">
      <c r="A4" s="28"/>
      <c r="B4" s="29" t="s">
        <v>8824</v>
      </c>
      <c r="C4" s="33" t="s">
        <v>610</v>
      </c>
      <c r="D4" s="51" t="s">
        <v>8825</v>
      </c>
      <c r="E4" s="51" t="s">
        <v>8826</v>
      </c>
      <c r="F4" s="80">
        <v>0.5</v>
      </c>
      <c r="G4" s="105" t="s">
        <v>8827</v>
      </c>
      <c r="H4" s="81" t="s">
        <v>8828</v>
      </c>
      <c r="I4" s="51" t="s">
        <v>8829</v>
      </c>
      <c r="J4" s="81"/>
      <c r="K4" s="81"/>
      <c r="L4" s="27" t="s">
        <v>8830</v>
      </c>
      <c r="M4" s="27"/>
      <c r="N4" s="27"/>
      <c r="O4" s="27"/>
      <c r="P4" s="27"/>
      <c r="Q4" s="27"/>
      <c r="R4" s="27"/>
      <c r="S4" s="27"/>
      <c r="T4" s="27"/>
      <c r="U4" s="27"/>
      <c r="V4" s="27"/>
      <c r="W4" s="27"/>
      <c r="X4" s="27"/>
      <c r="Y4" s="27"/>
      <c r="Z4" s="27"/>
      <c r="AA4" s="27"/>
      <c r="AB4" s="27"/>
      <c r="AC4" s="27"/>
      <c r="AD4" s="27"/>
      <c r="AE4" s="27"/>
      <c r="AF4" s="27"/>
    </row>
    <row r="5" ht="15.75" customHeight="1">
      <c r="A5" s="28"/>
      <c r="B5" s="29" t="s">
        <v>8824</v>
      </c>
      <c r="C5" s="33" t="s">
        <v>66</v>
      </c>
      <c r="D5" s="51" t="s">
        <v>8831</v>
      </c>
      <c r="E5" s="51" t="s">
        <v>8832</v>
      </c>
      <c r="F5" s="80">
        <v>0.5833333333333334</v>
      </c>
      <c r="G5" s="105" t="s">
        <v>8827</v>
      </c>
      <c r="H5" s="81" t="s">
        <v>8833</v>
      </c>
      <c r="I5" s="51" t="s">
        <v>8834</v>
      </c>
      <c r="J5" s="27" t="s">
        <v>8835</v>
      </c>
      <c r="K5" s="27"/>
      <c r="L5" s="27"/>
      <c r="M5" s="27"/>
      <c r="N5" s="27"/>
      <c r="O5" s="27"/>
      <c r="P5" s="27"/>
      <c r="Q5" s="27"/>
      <c r="R5" s="27"/>
      <c r="S5" s="27"/>
      <c r="T5" s="27"/>
      <c r="U5" s="27"/>
      <c r="V5" s="27"/>
      <c r="W5" s="27"/>
      <c r="X5" s="27"/>
      <c r="Y5" s="27"/>
      <c r="Z5" s="27"/>
      <c r="AA5" s="27"/>
      <c r="AB5" s="27"/>
      <c r="AC5" s="27"/>
      <c r="AD5" s="27"/>
      <c r="AE5" s="27"/>
      <c r="AF5" s="27"/>
    </row>
    <row r="6" ht="15.75" customHeight="1">
      <c r="A6" s="28"/>
      <c r="B6" s="29" t="s">
        <v>8824</v>
      </c>
      <c r="C6" s="38" t="s">
        <v>66</v>
      </c>
      <c r="D6" s="47" t="s">
        <v>8836</v>
      </c>
      <c r="E6" s="47" t="s">
        <v>8837</v>
      </c>
      <c r="F6" s="76">
        <v>0.625</v>
      </c>
      <c r="G6" s="88" t="s">
        <v>8838</v>
      </c>
      <c r="H6" s="77" t="s">
        <v>8839</v>
      </c>
      <c r="I6" s="96" t="s">
        <v>8840</v>
      </c>
      <c r="J6" s="27"/>
      <c r="K6" s="27"/>
      <c r="L6" s="27"/>
      <c r="M6" s="27"/>
      <c r="N6" s="27"/>
      <c r="O6" s="27"/>
      <c r="P6" s="27"/>
      <c r="Q6" s="27"/>
      <c r="R6" s="27"/>
      <c r="S6" s="27"/>
      <c r="T6" s="27"/>
      <c r="U6" s="27"/>
      <c r="V6" s="27"/>
      <c r="W6" s="27"/>
      <c r="X6" s="27"/>
      <c r="Y6" s="27"/>
      <c r="Z6" s="27"/>
      <c r="AA6" s="27"/>
      <c r="AB6" s="27"/>
      <c r="AC6" s="27"/>
      <c r="AD6" s="27"/>
      <c r="AE6" s="27"/>
      <c r="AF6" s="27"/>
    </row>
    <row r="7" ht="15.75" customHeight="1">
      <c r="A7" s="28"/>
      <c r="B7" s="29" t="s">
        <v>8824</v>
      </c>
      <c r="C7" s="38" t="s">
        <v>66</v>
      </c>
      <c r="D7" s="47" t="s">
        <v>8841</v>
      </c>
      <c r="E7" s="47" t="s">
        <v>8842</v>
      </c>
      <c r="F7" s="76">
        <v>0.7083333333333334</v>
      </c>
      <c r="G7" s="88" t="s">
        <v>8843</v>
      </c>
      <c r="H7" s="77" t="s">
        <v>8844</v>
      </c>
      <c r="I7" s="47" t="s">
        <v>8845</v>
      </c>
      <c r="J7" s="27"/>
      <c r="K7" s="27"/>
      <c r="L7" s="27"/>
      <c r="M7" s="27"/>
      <c r="N7" s="27"/>
      <c r="O7" s="27"/>
      <c r="P7" s="27"/>
      <c r="Q7" s="27"/>
      <c r="R7" s="27"/>
      <c r="S7" s="27"/>
      <c r="T7" s="27"/>
      <c r="U7" s="27"/>
      <c r="V7" s="27"/>
      <c r="W7" s="27"/>
      <c r="X7" s="27"/>
      <c r="Y7" s="27"/>
      <c r="Z7" s="27"/>
      <c r="AA7" s="27"/>
      <c r="AB7" s="27"/>
      <c r="AC7" s="27"/>
      <c r="AD7" s="27"/>
      <c r="AE7" s="27"/>
      <c r="AF7" s="27"/>
    </row>
    <row r="8" ht="15.75" customHeight="1">
      <c r="A8" s="28"/>
      <c r="B8" s="29" t="s">
        <v>8824</v>
      </c>
      <c r="C8" s="33" t="s">
        <v>610</v>
      </c>
      <c r="D8" s="51" t="s">
        <v>8846</v>
      </c>
      <c r="E8" s="51" t="s">
        <v>8847</v>
      </c>
      <c r="F8" s="80">
        <v>0.7708333333333334</v>
      </c>
      <c r="G8" s="105" t="s">
        <v>8848</v>
      </c>
      <c r="H8" s="81" t="s">
        <v>8849</v>
      </c>
      <c r="I8" s="81" t="s">
        <v>8850</v>
      </c>
      <c r="J8" s="81"/>
      <c r="K8" s="27" t="s">
        <v>8851</v>
      </c>
      <c r="L8" s="27"/>
      <c r="M8" s="27"/>
      <c r="N8" s="27"/>
      <c r="O8" s="27"/>
      <c r="P8" s="27"/>
      <c r="Q8" s="27"/>
      <c r="R8" s="27"/>
      <c r="S8" s="27"/>
      <c r="T8" s="27"/>
      <c r="U8" s="27"/>
      <c r="V8" s="27"/>
      <c r="W8" s="27"/>
      <c r="X8" s="27"/>
      <c r="Y8" s="27"/>
      <c r="Z8" s="27"/>
      <c r="AA8" s="27"/>
      <c r="AB8" s="27"/>
      <c r="AC8" s="27"/>
      <c r="AD8" s="27"/>
      <c r="AE8" s="27"/>
      <c r="AF8" s="27"/>
    </row>
    <row r="9" ht="15.75" customHeight="1">
      <c r="A9" s="27"/>
      <c r="B9" s="27"/>
      <c r="C9" s="38" t="s">
        <v>8852</v>
      </c>
      <c r="D9" s="47" t="s">
        <v>8853</v>
      </c>
      <c r="E9" s="47" t="s">
        <v>8854</v>
      </c>
      <c r="F9" s="89" t="s">
        <v>8855</v>
      </c>
      <c r="G9" s="88" t="s">
        <v>8856</v>
      </c>
      <c r="H9" s="77" t="s">
        <v>8857</v>
      </c>
      <c r="I9" s="47" t="s">
        <v>8858</v>
      </c>
      <c r="J9" s="27"/>
      <c r="K9" s="27"/>
      <c r="L9" s="27"/>
      <c r="M9" s="27"/>
      <c r="N9" s="27"/>
      <c r="O9" s="27"/>
      <c r="P9" s="27"/>
      <c r="Q9" s="27"/>
      <c r="R9" s="27"/>
      <c r="S9" s="27"/>
      <c r="T9" s="27"/>
      <c r="U9" s="27"/>
      <c r="V9" s="27"/>
      <c r="W9" s="27"/>
      <c r="X9" s="27"/>
      <c r="Y9" s="27"/>
      <c r="Z9" s="27"/>
      <c r="AA9" s="27"/>
      <c r="AB9" s="27"/>
      <c r="AC9" s="27"/>
      <c r="AD9" s="27"/>
      <c r="AE9" s="27"/>
      <c r="AF9" s="27"/>
    </row>
    <row r="10" ht="15.75" customHeight="1">
      <c r="A10" s="18"/>
      <c r="B10" s="19">
        <v>44621.0</v>
      </c>
      <c r="C10" s="17"/>
      <c r="D10" s="17"/>
      <c r="E10" s="27"/>
      <c r="F10" s="74"/>
      <c r="G10" s="85"/>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row>
    <row r="11" ht="15.75" customHeight="1">
      <c r="A11" s="24" t="s">
        <v>1350</v>
      </c>
      <c r="B11" s="17"/>
      <c r="C11" s="27"/>
      <c r="D11" s="27"/>
      <c r="E11" s="27"/>
      <c r="F11" s="74"/>
      <c r="G11" s="85"/>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row>
    <row r="12" ht="15.75" customHeight="1">
      <c r="A12" s="28"/>
      <c r="B12" s="29" t="s">
        <v>8824</v>
      </c>
      <c r="C12" s="77" t="s">
        <v>610</v>
      </c>
      <c r="D12" s="47" t="s">
        <v>8859</v>
      </c>
      <c r="E12" s="47" t="s">
        <v>8860</v>
      </c>
      <c r="F12" s="76">
        <v>0.4583333333333333</v>
      </c>
      <c r="G12" s="88" t="s">
        <v>8861</v>
      </c>
      <c r="H12" s="77" t="s">
        <v>8862</v>
      </c>
      <c r="I12" s="77" t="s">
        <v>8863</v>
      </c>
      <c r="J12" s="27"/>
      <c r="K12" s="27"/>
      <c r="L12" s="27"/>
      <c r="M12" s="27"/>
      <c r="N12" s="27"/>
      <c r="O12" s="27"/>
      <c r="P12" s="27"/>
      <c r="Q12" s="27"/>
      <c r="R12" s="27"/>
      <c r="S12" s="27"/>
      <c r="T12" s="27"/>
      <c r="U12" s="27"/>
      <c r="V12" s="27"/>
      <c r="W12" s="27"/>
      <c r="X12" s="27"/>
      <c r="Y12" s="27"/>
      <c r="Z12" s="27"/>
      <c r="AA12" s="27"/>
      <c r="AB12" s="27"/>
      <c r="AC12" s="27"/>
      <c r="AD12" s="27"/>
      <c r="AE12" s="27"/>
      <c r="AF12" s="27"/>
    </row>
    <row r="13" ht="15.75" customHeight="1">
      <c r="A13" s="28"/>
      <c r="B13" s="29" t="s">
        <v>8824</v>
      </c>
      <c r="C13" s="77" t="s">
        <v>610</v>
      </c>
      <c r="D13" s="47" t="s">
        <v>8864</v>
      </c>
      <c r="E13" s="47" t="s">
        <v>8865</v>
      </c>
      <c r="F13" s="89" t="s">
        <v>352</v>
      </c>
      <c r="G13" s="88" t="s">
        <v>8866</v>
      </c>
      <c r="H13" s="77" t="s">
        <v>8867</v>
      </c>
      <c r="I13" s="77" t="s">
        <v>8868</v>
      </c>
      <c r="J13" s="27"/>
      <c r="K13" s="27"/>
      <c r="L13" s="27"/>
      <c r="M13" s="27"/>
      <c r="N13" s="27"/>
      <c r="O13" s="27"/>
      <c r="P13" s="27"/>
      <c r="Q13" s="27"/>
      <c r="R13" s="27"/>
      <c r="S13" s="27"/>
      <c r="T13" s="27"/>
      <c r="U13" s="27"/>
      <c r="V13" s="27"/>
      <c r="W13" s="27"/>
      <c r="X13" s="27"/>
      <c r="Y13" s="27"/>
      <c r="Z13" s="27"/>
      <c r="AA13" s="27"/>
      <c r="AB13" s="27"/>
      <c r="AC13" s="27"/>
      <c r="AD13" s="27"/>
      <c r="AE13" s="27"/>
      <c r="AF13" s="27"/>
    </row>
    <row r="14" ht="15.75" customHeight="1">
      <c r="A14" s="28"/>
      <c r="B14" s="29" t="s">
        <v>8824</v>
      </c>
      <c r="C14" s="33" t="s">
        <v>66</v>
      </c>
      <c r="D14" s="51" t="s">
        <v>8869</v>
      </c>
      <c r="E14" s="51" t="s">
        <v>8870</v>
      </c>
      <c r="F14" s="80">
        <v>0.6458333333333334</v>
      </c>
      <c r="G14" s="105" t="s">
        <v>8827</v>
      </c>
      <c r="H14" s="109" t="s">
        <v>8871</v>
      </c>
      <c r="I14" s="51" t="s">
        <v>8872</v>
      </c>
      <c r="J14" s="27" t="s">
        <v>8873</v>
      </c>
      <c r="K14" s="27"/>
      <c r="L14" s="27"/>
      <c r="M14" s="27"/>
      <c r="N14" s="27"/>
      <c r="O14" s="27"/>
      <c r="P14" s="27"/>
      <c r="Q14" s="27"/>
      <c r="R14" s="27"/>
      <c r="S14" s="27"/>
      <c r="T14" s="27"/>
      <c r="U14" s="27"/>
      <c r="V14" s="27"/>
      <c r="W14" s="27"/>
      <c r="X14" s="27"/>
      <c r="Y14" s="27"/>
      <c r="Z14" s="27"/>
      <c r="AA14" s="27"/>
      <c r="AB14" s="27"/>
      <c r="AC14" s="27"/>
      <c r="AD14" s="27"/>
      <c r="AE14" s="27"/>
      <c r="AF14" s="27"/>
    </row>
    <row r="15" ht="15.75" customHeight="1">
      <c r="A15" s="28"/>
      <c r="B15" s="29" t="s">
        <v>8824</v>
      </c>
      <c r="C15" s="81" t="s">
        <v>610</v>
      </c>
      <c r="D15" s="51" t="s">
        <v>8874</v>
      </c>
      <c r="E15" s="51" t="s">
        <v>8875</v>
      </c>
      <c r="F15" s="80">
        <v>0.7083333333333334</v>
      </c>
      <c r="G15" s="105" t="s">
        <v>8876</v>
      </c>
      <c r="H15" s="81" t="s">
        <v>8877</v>
      </c>
      <c r="I15" s="81" t="s">
        <v>8878</v>
      </c>
      <c r="J15" s="27" t="s">
        <v>8879</v>
      </c>
      <c r="K15" s="27"/>
      <c r="L15" s="27"/>
      <c r="M15" s="27"/>
      <c r="N15" s="27"/>
      <c r="O15" s="27"/>
      <c r="P15" s="27"/>
      <c r="Q15" s="27"/>
      <c r="R15" s="27"/>
      <c r="S15" s="27"/>
      <c r="T15" s="27"/>
      <c r="U15" s="27"/>
      <c r="V15" s="27"/>
      <c r="W15" s="27"/>
      <c r="X15" s="27"/>
      <c r="Y15" s="27"/>
      <c r="Z15" s="27"/>
      <c r="AA15" s="27"/>
      <c r="AB15" s="27"/>
      <c r="AC15" s="27"/>
      <c r="AD15" s="27"/>
      <c r="AE15" s="27"/>
      <c r="AF15" s="27"/>
    </row>
    <row r="16" ht="15.75" customHeight="1">
      <c r="A16" s="28"/>
      <c r="B16" s="29" t="s">
        <v>8824</v>
      </c>
      <c r="C16" s="27"/>
      <c r="D16" s="27"/>
      <c r="E16" s="27"/>
      <c r="F16" s="74"/>
      <c r="G16" s="85"/>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row>
    <row r="17" ht="15.75" customHeight="1">
      <c r="A17" s="27"/>
      <c r="B17" s="27"/>
      <c r="C17" s="27"/>
      <c r="D17" s="27"/>
      <c r="E17" s="27"/>
      <c r="F17" s="74"/>
      <c r="G17" s="85"/>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row>
    <row r="18" ht="15.75" customHeight="1">
      <c r="A18" s="18"/>
      <c r="B18" s="19">
        <v>44622.0</v>
      </c>
      <c r="C18" s="27"/>
      <c r="D18" s="17"/>
      <c r="E18" s="27"/>
      <c r="F18" s="74"/>
      <c r="G18" s="85"/>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row>
    <row r="19" ht="15.75" customHeight="1">
      <c r="A19" s="24" t="s">
        <v>1350</v>
      </c>
      <c r="B19" s="17"/>
      <c r="C19" s="27"/>
      <c r="D19" s="27"/>
      <c r="E19" s="27"/>
      <c r="F19" s="74"/>
      <c r="G19" s="85"/>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ht="15.75" customHeight="1">
      <c r="A20" s="28"/>
      <c r="B20" s="29" t="s">
        <v>8824</v>
      </c>
      <c r="C20" s="33" t="s">
        <v>66</v>
      </c>
      <c r="D20" s="62" t="s">
        <v>8880</v>
      </c>
      <c r="E20" s="62" t="s">
        <v>8881</v>
      </c>
      <c r="F20" s="32">
        <v>0.5416666666666666</v>
      </c>
      <c r="G20" s="33" t="s">
        <v>8882</v>
      </c>
      <c r="H20" s="84" t="s">
        <v>8883</v>
      </c>
      <c r="I20" s="121" t="s">
        <v>8884</v>
      </c>
      <c r="J20" s="323" t="s">
        <v>8885</v>
      </c>
      <c r="K20" s="35"/>
      <c r="L20" s="35"/>
      <c r="M20" s="27"/>
      <c r="N20" s="27"/>
      <c r="O20" s="27"/>
      <c r="P20" s="27"/>
      <c r="Q20" s="27"/>
      <c r="R20" s="27"/>
      <c r="S20" s="27"/>
      <c r="T20" s="27"/>
      <c r="U20" s="27"/>
      <c r="V20" s="27"/>
      <c r="W20" s="27"/>
      <c r="X20" s="27"/>
      <c r="Y20" s="27"/>
      <c r="Z20" s="27"/>
      <c r="AA20" s="27"/>
      <c r="AB20" s="27"/>
      <c r="AC20" s="27"/>
      <c r="AD20" s="27"/>
      <c r="AE20" s="27"/>
      <c r="AF20" s="27"/>
    </row>
    <row r="21" ht="15.75" customHeight="1">
      <c r="A21" s="28"/>
      <c r="B21" s="29" t="s">
        <v>8824</v>
      </c>
      <c r="C21" s="81" t="s">
        <v>610</v>
      </c>
      <c r="D21" s="31" t="s">
        <v>8886</v>
      </c>
      <c r="E21" s="31" t="s">
        <v>8887</v>
      </c>
      <c r="F21" s="91" t="s">
        <v>136</v>
      </c>
      <c r="G21" s="33" t="s">
        <v>8882</v>
      </c>
      <c r="H21" s="81" t="s">
        <v>8888</v>
      </c>
      <c r="I21" s="81" t="s">
        <v>8889</v>
      </c>
      <c r="J21" s="439" t="s">
        <v>8890</v>
      </c>
      <c r="K21" s="27"/>
      <c r="L21" s="27"/>
      <c r="M21" s="27"/>
      <c r="N21" s="27"/>
      <c r="O21" s="27"/>
      <c r="P21" s="27"/>
      <c r="Q21" s="27"/>
      <c r="R21" s="27"/>
      <c r="S21" s="27"/>
      <c r="T21" s="27"/>
      <c r="U21" s="27"/>
      <c r="V21" s="27"/>
      <c r="W21" s="27"/>
      <c r="X21" s="27"/>
      <c r="Y21" s="27"/>
      <c r="Z21" s="27"/>
      <c r="AA21" s="27"/>
      <c r="AB21" s="27"/>
      <c r="AC21" s="27"/>
      <c r="AD21" s="27"/>
      <c r="AE21" s="27"/>
      <c r="AF21" s="27"/>
    </row>
    <row r="22" ht="15.75" customHeight="1">
      <c r="A22" s="28"/>
      <c r="B22" s="29" t="s">
        <v>8824</v>
      </c>
      <c r="C22" s="33" t="s">
        <v>66</v>
      </c>
      <c r="D22" s="31" t="s">
        <v>8891</v>
      </c>
      <c r="E22" s="31" t="s">
        <v>8892</v>
      </c>
      <c r="F22" s="91" t="s">
        <v>1144</v>
      </c>
      <c r="G22" s="105" t="s">
        <v>8893</v>
      </c>
      <c r="H22" s="109" t="s">
        <v>8894</v>
      </c>
      <c r="I22" s="51" t="s">
        <v>8895</v>
      </c>
      <c r="J22" s="439" t="s">
        <v>8890</v>
      </c>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28"/>
      <c r="B23" s="29" t="s">
        <v>8824</v>
      </c>
      <c r="C23" s="33" t="s">
        <v>66</v>
      </c>
      <c r="D23" s="31" t="s">
        <v>8896</v>
      </c>
      <c r="E23" s="31" t="s">
        <v>8897</v>
      </c>
      <c r="F23" s="80">
        <v>0.75</v>
      </c>
      <c r="G23" s="105" t="s">
        <v>8876</v>
      </c>
      <c r="H23" s="81" t="s">
        <v>8898</v>
      </c>
      <c r="I23" s="51" t="s">
        <v>8899</v>
      </c>
      <c r="J23" s="439" t="s">
        <v>8890</v>
      </c>
      <c r="K23" s="27"/>
      <c r="L23" s="27"/>
      <c r="M23" s="27"/>
      <c r="N23" s="27"/>
      <c r="O23" s="27"/>
      <c r="P23" s="27"/>
      <c r="Q23" s="27"/>
      <c r="R23" s="27"/>
      <c r="S23" s="27"/>
      <c r="T23" s="27"/>
      <c r="U23" s="27"/>
      <c r="V23" s="27"/>
      <c r="W23" s="27"/>
      <c r="X23" s="27"/>
      <c r="Y23" s="27"/>
      <c r="Z23" s="27"/>
      <c r="AA23" s="27"/>
      <c r="AB23" s="27"/>
      <c r="AC23" s="27"/>
      <c r="AD23" s="27"/>
      <c r="AE23" s="27"/>
      <c r="AF23" s="27"/>
    </row>
    <row r="24" ht="15.75" customHeight="1">
      <c r="A24" s="28"/>
      <c r="B24" s="29" t="s">
        <v>8824</v>
      </c>
      <c r="C24" s="27"/>
      <c r="D24" s="27"/>
      <c r="E24" s="27"/>
      <c r="F24" s="74"/>
      <c r="G24" s="85"/>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row>
    <row r="25" ht="15.75" customHeight="1">
      <c r="A25" s="27"/>
      <c r="B25" s="27"/>
      <c r="C25" s="27"/>
      <c r="D25" s="27"/>
      <c r="E25" s="27"/>
      <c r="F25" s="74"/>
      <c r="G25" s="85"/>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18"/>
      <c r="B26" s="19">
        <v>44623.0</v>
      </c>
      <c r="C26" s="27"/>
      <c r="D26" s="17"/>
      <c r="E26" s="77" t="s">
        <v>8900</v>
      </c>
      <c r="F26" s="74"/>
      <c r="G26" s="85"/>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24" t="s">
        <v>1350</v>
      </c>
      <c r="B27" s="17"/>
      <c r="C27" s="27"/>
      <c r="D27" s="27"/>
      <c r="E27" s="27"/>
      <c r="F27" s="74"/>
      <c r="G27" s="85"/>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28"/>
      <c r="B28" s="29" t="s">
        <v>8824</v>
      </c>
      <c r="C28" s="34" t="s">
        <v>128</v>
      </c>
      <c r="D28" s="31" t="s">
        <v>8901</v>
      </c>
      <c r="E28" s="31" t="s">
        <v>8902</v>
      </c>
      <c r="F28" s="91" t="s">
        <v>8903</v>
      </c>
      <c r="G28" s="82" t="s">
        <v>8904</v>
      </c>
      <c r="H28" s="81" t="s">
        <v>8905</v>
      </c>
      <c r="I28" s="93" t="s">
        <v>8906</v>
      </c>
      <c r="J28" s="81"/>
      <c r="K28" s="81"/>
      <c r="L28" s="27"/>
      <c r="M28" s="27"/>
      <c r="N28" s="27"/>
      <c r="O28" s="27"/>
      <c r="P28" s="27"/>
      <c r="Q28" s="27"/>
      <c r="R28" s="27"/>
      <c r="S28" s="27"/>
      <c r="T28" s="27"/>
      <c r="U28" s="27"/>
      <c r="V28" s="27"/>
      <c r="W28" s="27"/>
      <c r="X28" s="27"/>
      <c r="Y28" s="27"/>
      <c r="Z28" s="27"/>
      <c r="AA28" s="27"/>
      <c r="AB28" s="27"/>
      <c r="AC28" s="27"/>
      <c r="AD28" s="27"/>
      <c r="AE28" s="27"/>
      <c r="AF28" s="27"/>
    </row>
    <row r="29" ht="15.75" customHeight="1">
      <c r="A29" s="28"/>
      <c r="B29" s="29" t="s">
        <v>8824</v>
      </c>
      <c r="C29" s="34" t="s">
        <v>128</v>
      </c>
      <c r="D29" s="51" t="s">
        <v>8907</v>
      </c>
      <c r="E29" s="51" t="s">
        <v>8908</v>
      </c>
      <c r="F29" s="91" t="s">
        <v>131</v>
      </c>
      <c r="G29" s="82" t="s">
        <v>8904</v>
      </c>
      <c r="H29" s="81" t="s">
        <v>8909</v>
      </c>
      <c r="I29" s="93" t="s">
        <v>8910</v>
      </c>
      <c r="J29" s="81"/>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28"/>
      <c r="B30" s="29" t="s">
        <v>8824</v>
      </c>
      <c r="C30" s="81" t="s">
        <v>681</v>
      </c>
      <c r="D30" s="31" t="s">
        <v>8911</v>
      </c>
      <c r="E30" s="31" t="s">
        <v>8912</v>
      </c>
      <c r="F30" s="91" t="s">
        <v>136</v>
      </c>
      <c r="G30" s="105" t="s">
        <v>8876</v>
      </c>
      <c r="H30" s="81" t="s">
        <v>8913</v>
      </c>
      <c r="I30" s="81" t="s">
        <v>8914</v>
      </c>
      <c r="J30" s="81"/>
      <c r="K30" s="81"/>
      <c r="L30" s="27"/>
      <c r="M30" s="27"/>
      <c r="N30" s="27"/>
      <c r="O30" s="27"/>
      <c r="P30" s="27"/>
      <c r="Q30" s="27"/>
      <c r="R30" s="27"/>
      <c r="S30" s="27"/>
      <c r="T30" s="27"/>
      <c r="U30" s="27"/>
      <c r="V30" s="27"/>
      <c r="W30" s="27"/>
      <c r="X30" s="27"/>
      <c r="Y30" s="27"/>
      <c r="Z30" s="27"/>
      <c r="AA30" s="27"/>
      <c r="AB30" s="27"/>
      <c r="AC30" s="27"/>
      <c r="AD30" s="27"/>
      <c r="AE30" s="27"/>
      <c r="AF30" s="27"/>
    </row>
    <row r="31" ht="15.75" customHeight="1">
      <c r="A31" s="28"/>
      <c r="B31" s="29" t="s">
        <v>8824</v>
      </c>
      <c r="C31" s="34" t="s">
        <v>128</v>
      </c>
      <c r="D31" s="31" t="s">
        <v>8915</v>
      </c>
      <c r="E31" s="31" t="s">
        <v>8916</v>
      </c>
      <c r="F31" s="91" t="s">
        <v>375</v>
      </c>
      <c r="G31" s="82" t="s">
        <v>8917</v>
      </c>
      <c r="H31" s="81" t="s">
        <v>8918</v>
      </c>
      <c r="I31" s="93" t="s">
        <v>8919</v>
      </c>
      <c r="J31" s="81"/>
      <c r="K31" s="81"/>
      <c r="L31" s="81"/>
      <c r="M31" s="27"/>
      <c r="N31" s="27"/>
      <c r="O31" s="27"/>
      <c r="P31" s="27"/>
      <c r="Q31" s="27"/>
      <c r="R31" s="27"/>
      <c r="S31" s="27"/>
      <c r="T31" s="27"/>
      <c r="U31" s="27"/>
      <c r="V31" s="27"/>
      <c r="W31" s="27"/>
      <c r="X31" s="27"/>
      <c r="Y31" s="27"/>
      <c r="Z31" s="27"/>
      <c r="AA31" s="27"/>
      <c r="AB31" s="27"/>
      <c r="AC31" s="27"/>
      <c r="AD31" s="27"/>
      <c r="AE31" s="27"/>
      <c r="AF31" s="27"/>
    </row>
    <row r="32" ht="15.75" customHeight="1">
      <c r="A32" s="28"/>
      <c r="B32" s="29" t="s">
        <v>8824</v>
      </c>
      <c r="C32" s="27"/>
      <c r="D32" s="27"/>
      <c r="E32" s="27"/>
      <c r="F32" s="74"/>
      <c r="G32" s="85"/>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row>
    <row r="33" ht="15.75" customHeight="1">
      <c r="A33" s="27"/>
      <c r="B33" s="27"/>
      <c r="C33" s="27"/>
      <c r="D33" s="27"/>
      <c r="E33" s="27"/>
      <c r="F33" s="74"/>
      <c r="G33" s="85"/>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18"/>
      <c r="B34" s="19">
        <v>44624.0</v>
      </c>
      <c r="C34" s="27"/>
      <c r="D34" s="17"/>
      <c r="E34" s="27"/>
      <c r="F34" s="74"/>
      <c r="G34" s="85"/>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24" t="s">
        <v>1350</v>
      </c>
      <c r="B35" s="17"/>
      <c r="C35" s="27"/>
      <c r="D35" s="27"/>
      <c r="E35" s="77" t="s">
        <v>8900</v>
      </c>
      <c r="F35" s="74"/>
      <c r="G35" s="85"/>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28"/>
      <c r="B36" s="29" t="s">
        <v>8824</v>
      </c>
      <c r="C36" s="223"/>
      <c r="D36" s="66"/>
      <c r="E36" s="66"/>
      <c r="F36" s="78"/>
      <c r="G36" s="85"/>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8"/>
      <c r="B37" s="29" t="s">
        <v>8824</v>
      </c>
      <c r="C37" s="34" t="s">
        <v>106</v>
      </c>
      <c r="D37" s="31" t="s">
        <v>8920</v>
      </c>
      <c r="E37" s="31" t="s">
        <v>8921</v>
      </c>
      <c r="F37" s="80">
        <v>0.5833333333333334</v>
      </c>
      <c r="G37" s="105" t="s">
        <v>8922</v>
      </c>
      <c r="H37" s="31" t="s">
        <v>8923</v>
      </c>
      <c r="I37" s="31" t="s">
        <v>8924</v>
      </c>
      <c r="J37" s="81"/>
      <c r="K37" s="81"/>
      <c r="L37" s="81"/>
      <c r="M37" s="27"/>
      <c r="N37" s="27"/>
      <c r="O37" s="27"/>
      <c r="P37" s="27"/>
      <c r="Q37" s="27"/>
      <c r="R37" s="27"/>
      <c r="S37" s="27"/>
      <c r="T37" s="27"/>
      <c r="U37" s="27"/>
      <c r="V37" s="27"/>
      <c r="W37" s="27"/>
      <c r="X37" s="27"/>
      <c r="Y37" s="27"/>
      <c r="Z37" s="27"/>
      <c r="AA37" s="27"/>
      <c r="AB37" s="27"/>
      <c r="AC37" s="27"/>
      <c r="AD37" s="27"/>
      <c r="AE37" s="27"/>
      <c r="AF37" s="27"/>
    </row>
    <row r="38" ht="15.75" customHeight="1">
      <c r="A38" s="28"/>
      <c r="B38" s="29" t="s">
        <v>8824</v>
      </c>
      <c r="C38" s="34" t="s">
        <v>106</v>
      </c>
      <c r="D38" s="31" t="s">
        <v>8901</v>
      </c>
      <c r="E38" s="31" t="s">
        <v>8902</v>
      </c>
      <c r="F38" s="80">
        <v>0.625</v>
      </c>
      <c r="G38" s="31" t="s">
        <v>8904</v>
      </c>
      <c r="H38" s="31" t="s">
        <v>8925</v>
      </c>
      <c r="I38" s="31" t="s">
        <v>8906</v>
      </c>
      <c r="J38" s="81"/>
      <c r="K38" s="81"/>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8"/>
      <c r="B39" s="29" t="s">
        <v>8824</v>
      </c>
      <c r="C39" s="34" t="s">
        <v>106</v>
      </c>
      <c r="D39" s="31" t="s">
        <v>8926</v>
      </c>
      <c r="E39" s="31" t="s">
        <v>8927</v>
      </c>
      <c r="F39" s="80">
        <v>0.6875</v>
      </c>
      <c r="G39" s="31" t="s">
        <v>8928</v>
      </c>
      <c r="H39" s="31" t="s">
        <v>8929</v>
      </c>
      <c r="I39" s="31" t="s">
        <v>8930</v>
      </c>
      <c r="J39" s="81"/>
      <c r="K39" s="81"/>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8"/>
      <c r="B40" s="29" t="s">
        <v>8824</v>
      </c>
      <c r="C40" s="33" t="s">
        <v>610</v>
      </c>
      <c r="D40" s="31" t="s">
        <v>8846</v>
      </c>
      <c r="E40" s="31" t="s">
        <v>8847</v>
      </c>
      <c r="F40" s="80">
        <v>0.7708333333333334</v>
      </c>
      <c r="G40" s="105" t="s">
        <v>8848</v>
      </c>
      <c r="H40" s="81" t="s">
        <v>8849</v>
      </c>
      <c r="I40" s="81" t="s">
        <v>8850</v>
      </c>
      <c r="J40" s="81"/>
      <c r="K40" s="81"/>
      <c r="L40" s="27"/>
      <c r="M40" s="27"/>
      <c r="N40" s="27"/>
      <c r="O40" s="27"/>
      <c r="P40" s="27"/>
      <c r="Q40" s="27"/>
      <c r="R40" s="27"/>
      <c r="S40" s="27"/>
      <c r="T40" s="27"/>
      <c r="U40" s="27"/>
      <c r="V40" s="27"/>
      <c r="W40" s="27"/>
      <c r="X40" s="27"/>
      <c r="Y40" s="27"/>
      <c r="Z40" s="27"/>
      <c r="AA40" s="27"/>
      <c r="AB40" s="27"/>
      <c r="AC40" s="27"/>
      <c r="AD40" s="27"/>
      <c r="AE40" s="27"/>
      <c r="AF40" s="27"/>
    </row>
    <row r="41" ht="15.75" customHeight="1">
      <c r="A41" s="44"/>
      <c r="B41" s="29" t="s">
        <v>8824</v>
      </c>
      <c r="C41" s="27"/>
      <c r="D41" s="27"/>
      <c r="E41" s="27"/>
      <c r="F41" s="74"/>
      <c r="G41" s="85"/>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27"/>
      <c r="B42" s="27"/>
      <c r="C42" s="27"/>
      <c r="D42" s="27"/>
      <c r="E42" s="27"/>
      <c r="F42" s="74"/>
      <c r="G42" s="85"/>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18"/>
      <c r="B43" s="19">
        <v>44627.0</v>
      </c>
      <c r="C43" s="27"/>
      <c r="D43" s="27"/>
      <c r="E43" s="27"/>
      <c r="F43" s="74"/>
      <c r="G43" s="85"/>
      <c r="H43" s="27"/>
      <c r="I43" s="27"/>
      <c r="J43" s="27"/>
      <c r="K43" s="27"/>
      <c r="L43" s="27"/>
      <c r="M43" s="27"/>
      <c r="N43" s="27"/>
      <c r="O43" s="27"/>
      <c r="P43" s="27"/>
      <c r="Q43" s="27"/>
      <c r="R43" s="27"/>
      <c r="S43" s="27"/>
      <c r="T43" s="27"/>
      <c r="U43" s="27"/>
      <c r="V43" s="27"/>
    </row>
    <row r="44" ht="15.75" customHeight="1">
      <c r="A44" s="24" t="s">
        <v>1350</v>
      </c>
      <c r="B44" s="17"/>
      <c r="C44" s="27"/>
      <c r="D44" s="27"/>
      <c r="E44" s="27"/>
      <c r="F44" s="74"/>
      <c r="G44" s="85"/>
      <c r="H44" s="27"/>
      <c r="I44" s="27"/>
      <c r="J44" s="27"/>
      <c r="K44" s="27"/>
      <c r="L44" s="27"/>
      <c r="M44" s="27"/>
      <c r="N44" s="27"/>
      <c r="O44" s="27"/>
      <c r="P44" s="27"/>
      <c r="Q44" s="27"/>
      <c r="R44" s="27"/>
      <c r="S44" s="27"/>
      <c r="T44" s="27"/>
      <c r="U44" s="27"/>
      <c r="V44" s="27"/>
    </row>
    <row r="45" ht="15.75" customHeight="1">
      <c r="A45" s="28"/>
      <c r="B45" s="29" t="s">
        <v>8824</v>
      </c>
      <c r="C45" s="27"/>
      <c r="D45" s="440" t="s">
        <v>8931</v>
      </c>
      <c r="E45" s="441"/>
      <c r="F45" s="441"/>
      <c r="G45" s="85"/>
      <c r="H45" s="27"/>
      <c r="I45" s="27"/>
      <c r="J45" s="27"/>
      <c r="K45" s="27"/>
      <c r="L45" s="27"/>
      <c r="M45" s="27"/>
      <c r="N45" s="27"/>
      <c r="O45" s="27"/>
      <c r="P45" s="27"/>
      <c r="Q45" s="27"/>
      <c r="R45" s="27"/>
      <c r="S45" s="27"/>
      <c r="T45" s="27"/>
      <c r="U45" s="27"/>
      <c r="V45" s="27"/>
    </row>
    <row r="46" ht="15.75" customHeight="1">
      <c r="A46" s="28"/>
      <c r="B46" s="29" t="s">
        <v>8824</v>
      </c>
      <c r="C46" s="27"/>
      <c r="D46" s="441"/>
      <c r="E46" s="441"/>
      <c r="F46" s="441"/>
      <c r="G46" s="85"/>
      <c r="H46" s="27"/>
      <c r="I46" s="27"/>
      <c r="J46" s="27"/>
      <c r="K46" s="27"/>
      <c r="L46" s="27"/>
      <c r="M46" s="27"/>
      <c r="N46" s="27"/>
      <c r="O46" s="27"/>
      <c r="P46" s="27"/>
      <c r="Q46" s="27"/>
      <c r="R46" s="27"/>
      <c r="S46" s="27"/>
      <c r="T46" s="27"/>
      <c r="U46" s="27"/>
      <c r="V46" s="27"/>
    </row>
    <row r="47" ht="15.75" customHeight="1">
      <c r="A47" s="28"/>
      <c r="B47" s="29" t="s">
        <v>8824</v>
      </c>
      <c r="C47" s="27"/>
      <c r="D47" s="441"/>
      <c r="E47" s="441"/>
      <c r="F47" s="441"/>
      <c r="G47" s="85"/>
      <c r="H47" s="27"/>
      <c r="I47" s="27"/>
      <c r="J47" s="27"/>
      <c r="K47" s="27"/>
      <c r="L47" s="27"/>
      <c r="M47" s="27"/>
      <c r="N47" s="27"/>
      <c r="O47" s="27"/>
      <c r="P47" s="27"/>
      <c r="Q47" s="27"/>
      <c r="R47" s="27"/>
      <c r="S47" s="27"/>
      <c r="T47" s="27"/>
      <c r="U47" s="27"/>
      <c r="V47" s="27"/>
    </row>
    <row r="48" ht="15.75" customHeight="1">
      <c r="A48" s="28"/>
      <c r="B48" s="29" t="s">
        <v>8824</v>
      </c>
      <c r="C48" s="27"/>
      <c r="D48" s="441"/>
      <c r="E48" s="441"/>
      <c r="F48" s="441"/>
      <c r="G48" s="85"/>
      <c r="H48" s="27"/>
      <c r="I48" s="27"/>
      <c r="J48" s="27"/>
      <c r="K48" s="27"/>
      <c r="L48" s="27"/>
      <c r="M48" s="27"/>
      <c r="N48" s="27"/>
      <c r="O48" s="27"/>
      <c r="P48" s="27"/>
      <c r="Q48" s="27"/>
      <c r="R48" s="27"/>
      <c r="S48" s="27"/>
      <c r="T48" s="27"/>
      <c r="U48" s="27"/>
      <c r="V48" s="27"/>
    </row>
    <row r="49" ht="15.75" customHeight="1">
      <c r="A49" s="28"/>
      <c r="B49" s="29" t="s">
        <v>8824</v>
      </c>
      <c r="C49" s="27"/>
      <c r="D49" s="27"/>
      <c r="E49" s="27"/>
      <c r="F49" s="74"/>
      <c r="G49" s="85"/>
      <c r="H49" s="27"/>
      <c r="I49" s="27"/>
      <c r="J49" s="27"/>
      <c r="K49" s="27"/>
      <c r="L49" s="27"/>
      <c r="M49" s="27"/>
      <c r="N49" s="27"/>
      <c r="O49" s="27"/>
      <c r="P49" s="27"/>
      <c r="Q49" s="27"/>
      <c r="R49" s="27"/>
      <c r="S49" s="27"/>
      <c r="T49" s="27"/>
      <c r="U49" s="27"/>
      <c r="V49" s="27"/>
    </row>
    <row r="50" ht="15.75" customHeight="1">
      <c r="A50" s="44"/>
      <c r="B50" s="29" t="s">
        <v>8824</v>
      </c>
      <c r="C50" s="27"/>
      <c r="D50" s="27"/>
      <c r="E50" s="27"/>
      <c r="F50" s="74"/>
      <c r="G50" s="85"/>
      <c r="H50" s="27"/>
      <c r="I50" s="27"/>
      <c r="J50" s="27"/>
      <c r="K50" s="27"/>
      <c r="L50" s="27"/>
      <c r="M50" s="27"/>
      <c r="N50" s="27"/>
      <c r="O50" s="27"/>
      <c r="P50" s="27"/>
      <c r="Q50" s="27"/>
      <c r="R50" s="27"/>
      <c r="S50" s="27"/>
      <c r="T50" s="27"/>
      <c r="U50" s="27"/>
      <c r="V50" s="27"/>
    </row>
    <row r="51" ht="15.75" customHeight="1">
      <c r="A51" s="27"/>
      <c r="B51" s="27"/>
      <c r="C51" s="27"/>
      <c r="D51" s="27"/>
      <c r="E51" s="27"/>
      <c r="F51" s="74"/>
      <c r="G51" s="85"/>
      <c r="H51" s="27"/>
      <c r="I51" s="27"/>
      <c r="J51" s="27"/>
      <c r="K51" s="27"/>
      <c r="L51" s="27"/>
      <c r="M51" s="27"/>
      <c r="N51" s="27"/>
      <c r="O51" s="27"/>
      <c r="P51" s="27"/>
      <c r="Q51" s="27"/>
      <c r="R51" s="27"/>
      <c r="S51" s="27"/>
      <c r="T51" s="27"/>
      <c r="U51" s="27"/>
      <c r="V51" s="27"/>
    </row>
    <row r="52" ht="15.75" customHeight="1">
      <c r="A52" s="18"/>
      <c r="B52" s="266">
        <v>44628.0</v>
      </c>
      <c r="C52" s="27"/>
      <c r="D52" s="27"/>
      <c r="E52" s="27"/>
      <c r="F52" s="74"/>
      <c r="G52" s="85"/>
      <c r="H52" s="27"/>
      <c r="I52" s="27"/>
      <c r="J52" s="27"/>
      <c r="K52" s="27"/>
      <c r="L52" s="27"/>
      <c r="M52" s="27"/>
      <c r="N52" s="27"/>
      <c r="O52" s="27"/>
      <c r="P52" s="27"/>
      <c r="Q52" s="27"/>
      <c r="R52" s="27"/>
      <c r="S52" s="27"/>
      <c r="T52" s="27"/>
      <c r="U52" s="27"/>
      <c r="V52" s="27"/>
    </row>
    <row r="53" ht="15.75" customHeight="1">
      <c r="A53" s="442" t="s">
        <v>1350</v>
      </c>
      <c r="B53" s="17"/>
      <c r="C53" s="27"/>
      <c r="D53" s="440" t="s">
        <v>8931</v>
      </c>
      <c r="E53" s="27"/>
      <c r="F53" s="74"/>
      <c r="G53" s="85"/>
      <c r="H53" s="27"/>
      <c r="I53" s="27"/>
      <c r="J53" s="27"/>
      <c r="K53" s="27"/>
      <c r="L53" s="27"/>
      <c r="M53" s="27"/>
      <c r="N53" s="27"/>
      <c r="O53" s="27"/>
      <c r="P53" s="27"/>
      <c r="Q53" s="27"/>
      <c r="R53" s="27"/>
      <c r="S53" s="27"/>
      <c r="T53" s="27"/>
      <c r="U53" s="27"/>
      <c r="V53" s="27"/>
    </row>
    <row r="54" ht="15.75" customHeight="1">
      <c r="A54" s="28"/>
      <c r="B54" s="29" t="s">
        <v>8824</v>
      </c>
      <c r="C54" s="27"/>
      <c r="D54" s="27"/>
      <c r="E54" s="27"/>
      <c r="F54" s="74"/>
      <c r="G54" s="85"/>
      <c r="H54" s="27"/>
      <c r="I54" s="27"/>
      <c r="J54" s="27"/>
      <c r="K54" s="27"/>
      <c r="L54" s="27"/>
      <c r="M54" s="27"/>
      <c r="N54" s="27"/>
      <c r="O54" s="27"/>
      <c r="P54" s="27"/>
      <c r="Q54" s="27"/>
      <c r="R54" s="27"/>
      <c r="S54" s="27"/>
      <c r="T54" s="27"/>
      <c r="U54" s="27"/>
      <c r="V54" s="27"/>
    </row>
    <row r="55" ht="15.75" customHeight="1">
      <c r="A55" s="28"/>
      <c r="B55" s="29" t="s">
        <v>8824</v>
      </c>
      <c r="C55" s="27"/>
      <c r="D55" s="27"/>
      <c r="E55" s="27"/>
      <c r="F55" s="74"/>
      <c r="G55" s="85"/>
      <c r="H55" s="27"/>
      <c r="I55" s="27"/>
      <c r="J55" s="27"/>
      <c r="K55" s="27"/>
      <c r="L55" s="27"/>
      <c r="M55" s="27"/>
      <c r="N55" s="27"/>
      <c r="O55" s="27"/>
      <c r="P55" s="27"/>
      <c r="Q55" s="27"/>
      <c r="R55" s="27"/>
      <c r="S55" s="27"/>
      <c r="T55" s="27"/>
      <c r="U55" s="27"/>
      <c r="V55" s="27"/>
    </row>
    <row r="56" ht="15.75" customHeight="1">
      <c r="A56" s="28"/>
      <c r="B56" s="29" t="s">
        <v>8824</v>
      </c>
      <c r="C56" s="27"/>
      <c r="D56" s="27"/>
      <c r="E56" s="27"/>
      <c r="F56" s="74"/>
      <c r="G56" s="85"/>
      <c r="H56" s="27"/>
      <c r="I56" s="27"/>
      <c r="J56" s="27"/>
      <c r="K56" s="27"/>
      <c r="L56" s="27"/>
      <c r="M56" s="27"/>
      <c r="N56" s="27"/>
      <c r="O56" s="27"/>
      <c r="P56" s="27"/>
      <c r="Q56" s="27"/>
      <c r="R56" s="27"/>
      <c r="S56" s="27"/>
      <c r="T56" s="27"/>
      <c r="U56" s="27"/>
      <c r="V56" s="27"/>
    </row>
    <row r="57" ht="15.75" customHeight="1">
      <c r="A57" s="28"/>
      <c r="B57" s="29" t="s">
        <v>8824</v>
      </c>
      <c r="C57" s="27"/>
      <c r="D57" s="27"/>
      <c r="E57" s="27"/>
      <c r="F57" s="74"/>
      <c r="G57" s="85"/>
      <c r="H57" s="27"/>
      <c r="I57" s="27"/>
      <c r="J57" s="27"/>
      <c r="K57" s="27"/>
      <c r="L57" s="27"/>
      <c r="M57" s="27"/>
      <c r="N57" s="27"/>
      <c r="O57" s="27"/>
      <c r="P57" s="27"/>
      <c r="Q57" s="27"/>
      <c r="R57" s="27"/>
      <c r="S57" s="27"/>
      <c r="T57" s="27"/>
      <c r="U57" s="27"/>
      <c r="V57" s="27"/>
    </row>
    <row r="58" ht="15.75" customHeight="1">
      <c r="A58" s="28"/>
      <c r="B58" s="29" t="s">
        <v>8824</v>
      </c>
      <c r="C58" s="27"/>
      <c r="D58" s="27"/>
      <c r="E58" s="27"/>
      <c r="F58" s="74"/>
      <c r="G58" s="85"/>
      <c r="H58" s="27"/>
      <c r="I58" s="27"/>
      <c r="J58" s="27"/>
      <c r="K58" s="27"/>
      <c r="L58" s="27"/>
      <c r="M58" s="27"/>
      <c r="N58" s="27"/>
      <c r="O58" s="27"/>
      <c r="P58" s="27"/>
      <c r="Q58" s="27"/>
      <c r="R58" s="27"/>
      <c r="S58" s="27"/>
      <c r="T58" s="27"/>
      <c r="U58" s="27"/>
      <c r="V58" s="27"/>
    </row>
    <row r="59" ht="15.75" customHeight="1">
      <c r="A59" s="44"/>
      <c r="B59" s="29" t="s">
        <v>8824</v>
      </c>
      <c r="C59" s="27"/>
      <c r="D59" s="27"/>
      <c r="E59" s="27"/>
      <c r="F59" s="74"/>
      <c r="G59" s="85"/>
      <c r="H59" s="27"/>
      <c r="I59" s="27"/>
      <c r="J59" s="27"/>
      <c r="K59" s="27"/>
      <c r="L59" s="27"/>
      <c r="M59" s="27"/>
      <c r="N59" s="27"/>
      <c r="O59" s="27"/>
      <c r="P59" s="27"/>
      <c r="Q59" s="27"/>
      <c r="R59" s="27"/>
      <c r="S59" s="27"/>
      <c r="T59" s="27"/>
      <c r="U59" s="27"/>
      <c r="V59" s="27"/>
    </row>
    <row r="60" ht="15.75" customHeight="1">
      <c r="A60" s="27"/>
      <c r="B60" s="27"/>
      <c r="C60" s="27"/>
      <c r="D60" s="27"/>
      <c r="E60" s="27"/>
      <c r="F60" s="74"/>
      <c r="G60" s="85"/>
      <c r="H60" s="27"/>
      <c r="I60" s="27"/>
      <c r="J60" s="27"/>
      <c r="K60" s="27"/>
      <c r="L60" s="27"/>
      <c r="M60" s="27"/>
      <c r="N60" s="27"/>
      <c r="O60" s="27"/>
      <c r="P60" s="27"/>
      <c r="Q60" s="27"/>
      <c r="R60" s="27"/>
      <c r="S60" s="27"/>
      <c r="T60" s="27"/>
      <c r="U60" s="27"/>
      <c r="V60" s="27"/>
    </row>
    <row r="61" ht="15.75" customHeight="1">
      <c r="A61" s="18"/>
      <c r="B61" s="266">
        <v>44629.0</v>
      </c>
      <c r="C61" s="27"/>
      <c r="D61" s="27"/>
      <c r="E61" s="27"/>
      <c r="F61" s="74"/>
      <c r="G61" s="85"/>
      <c r="H61" s="27"/>
      <c r="I61" s="27"/>
      <c r="J61" s="27"/>
      <c r="K61" s="27"/>
      <c r="L61" s="27"/>
      <c r="M61" s="27"/>
      <c r="N61" s="27"/>
      <c r="O61" s="27"/>
      <c r="P61" s="27"/>
      <c r="Q61" s="27"/>
      <c r="R61" s="27"/>
      <c r="S61" s="27"/>
      <c r="T61" s="27"/>
      <c r="U61" s="27"/>
      <c r="V61" s="27"/>
    </row>
    <row r="62" ht="15.75" customHeight="1">
      <c r="A62" s="442" t="s">
        <v>1350</v>
      </c>
      <c r="B62" s="17"/>
      <c r="C62" s="27"/>
      <c r="D62" s="440" t="s">
        <v>8931</v>
      </c>
      <c r="E62" s="27"/>
      <c r="F62" s="74"/>
      <c r="G62" s="85"/>
      <c r="H62" s="27"/>
      <c r="I62" s="27"/>
      <c r="J62" s="27"/>
      <c r="K62" s="27"/>
      <c r="L62" s="27"/>
      <c r="M62" s="27"/>
      <c r="N62" s="27"/>
      <c r="O62" s="27"/>
      <c r="P62" s="27"/>
      <c r="Q62" s="27"/>
      <c r="R62" s="27"/>
      <c r="S62" s="27"/>
      <c r="T62" s="27"/>
      <c r="U62" s="27"/>
      <c r="V62" s="27"/>
    </row>
    <row r="63" ht="15.75" customHeight="1">
      <c r="A63" s="28"/>
      <c r="B63" s="29" t="s">
        <v>8824</v>
      </c>
      <c r="C63" s="27"/>
      <c r="D63" s="27"/>
      <c r="E63" s="27"/>
      <c r="F63" s="74"/>
      <c r="G63" s="85"/>
      <c r="H63" s="27"/>
      <c r="I63" s="27"/>
      <c r="J63" s="27"/>
      <c r="K63" s="27"/>
      <c r="L63" s="27"/>
      <c r="M63" s="27"/>
      <c r="N63" s="27"/>
      <c r="O63" s="27"/>
      <c r="P63" s="27"/>
      <c r="Q63" s="27"/>
      <c r="R63" s="27"/>
      <c r="S63" s="27"/>
      <c r="T63" s="27"/>
      <c r="U63" s="27"/>
      <c r="V63" s="27"/>
    </row>
    <row r="64" ht="15.75" customHeight="1">
      <c r="A64" s="28"/>
      <c r="B64" s="29" t="s">
        <v>8824</v>
      </c>
      <c r="C64" s="27"/>
      <c r="D64" s="27"/>
      <c r="E64" s="27"/>
      <c r="F64" s="74"/>
      <c r="G64" s="85"/>
      <c r="H64" s="27"/>
      <c r="I64" s="27"/>
      <c r="J64" s="27"/>
      <c r="K64" s="27"/>
      <c r="L64" s="27"/>
      <c r="M64" s="27"/>
      <c r="N64" s="27"/>
      <c r="O64" s="27"/>
      <c r="P64" s="27"/>
      <c r="Q64" s="27"/>
      <c r="R64" s="27"/>
      <c r="S64" s="27"/>
      <c r="T64" s="27"/>
      <c r="U64" s="27"/>
      <c r="V64" s="27"/>
    </row>
    <row r="65" ht="15.75" customHeight="1">
      <c r="A65" s="28"/>
      <c r="B65" s="29" t="s">
        <v>8824</v>
      </c>
      <c r="C65" s="27"/>
      <c r="D65" s="27"/>
      <c r="E65" s="27"/>
      <c r="F65" s="74"/>
      <c r="G65" s="85"/>
      <c r="H65" s="27"/>
      <c r="I65" s="27"/>
      <c r="J65" s="27"/>
      <c r="K65" s="27"/>
      <c r="L65" s="27"/>
      <c r="M65" s="27"/>
      <c r="N65" s="27"/>
      <c r="O65" s="27"/>
      <c r="P65" s="27"/>
      <c r="Q65" s="27"/>
      <c r="R65" s="27"/>
      <c r="S65" s="27"/>
      <c r="T65" s="27"/>
      <c r="U65" s="27"/>
      <c r="V65" s="27"/>
    </row>
    <row r="66" ht="15.75" customHeight="1">
      <c r="A66" s="28"/>
      <c r="B66" s="29" t="s">
        <v>8824</v>
      </c>
      <c r="C66" s="27"/>
      <c r="D66" s="27"/>
      <c r="E66" s="27"/>
      <c r="F66" s="74"/>
      <c r="G66" s="85"/>
      <c r="H66" s="27"/>
      <c r="I66" s="27"/>
      <c r="J66" s="27"/>
      <c r="K66" s="27"/>
      <c r="L66" s="27"/>
      <c r="M66" s="27"/>
      <c r="N66" s="27"/>
      <c r="O66" s="27"/>
      <c r="P66" s="27"/>
      <c r="Q66" s="27"/>
      <c r="R66" s="27"/>
      <c r="S66" s="27"/>
      <c r="T66" s="27"/>
      <c r="U66" s="27"/>
      <c r="V66" s="27"/>
    </row>
    <row r="67" ht="15.75" customHeight="1">
      <c r="A67" s="28"/>
      <c r="B67" s="29" t="s">
        <v>8824</v>
      </c>
      <c r="C67" s="27"/>
      <c r="D67" s="27"/>
      <c r="E67" s="27"/>
      <c r="F67" s="74"/>
      <c r="G67" s="85"/>
      <c r="H67" s="27"/>
      <c r="I67" s="27"/>
      <c r="J67" s="27"/>
      <c r="K67" s="27"/>
      <c r="L67" s="27"/>
      <c r="M67" s="27"/>
      <c r="N67" s="27"/>
      <c r="O67" s="27"/>
      <c r="P67" s="27"/>
      <c r="Q67" s="27"/>
      <c r="R67" s="27"/>
      <c r="S67" s="27"/>
      <c r="T67" s="27"/>
      <c r="U67" s="27"/>
      <c r="V67" s="27"/>
    </row>
    <row r="68" ht="15.75" customHeight="1">
      <c r="A68" s="44"/>
      <c r="B68" s="29" t="s">
        <v>8824</v>
      </c>
      <c r="C68" s="27"/>
      <c r="D68" s="27"/>
      <c r="E68" s="27"/>
      <c r="F68" s="74"/>
      <c r="G68" s="85"/>
      <c r="H68" s="27"/>
      <c r="I68" s="27"/>
      <c r="J68" s="27"/>
      <c r="K68" s="27"/>
      <c r="L68" s="27"/>
      <c r="M68" s="27"/>
      <c r="N68" s="27"/>
      <c r="O68" s="27"/>
      <c r="P68" s="27"/>
      <c r="Q68" s="27"/>
      <c r="R68" s="27"/>
      <c r="S68" s="27"/>
      <c r="T68" s="27"/>
      <c r="U68" s="27"/>
      <c r="V68" s="27"/>
    </row>
    <row r="69" ht="15.75" customHeight="1">
      <c r="A69" s="27"/>
      <c r="B69" s="27"/>
      <c r="C69" s="27"/>
      <c r="D69" s="27"/>
      <c r="E69" s="27"/>
      <c r="F69" s="74"/>
      <c r="G69" s="85"/>
      <c r="H69" s="27"/>
      <c r="I69" s="27"/>
      <c r="J69" s="27"/>
      <c r="K69" s="27"/>
      <c r="L69" s="27"/>
      <c r="M69" s="27"/>
      <c r="N69" s="27"/>
      <c r="O69" s="27"/>
      <c r="P69" s="27"/>
      <c r="Q69" s="27"/>
      <c r="R69" s="27"/>
      <c r="S69" s="27"/>
      <c r="T69" s="27"/>
      <c r="U69" s="27"/>
      <c r="V69" s="27"/>
    </row>
    <row r="70" ht="15.75" customHeight="1">
      <c r="A70" s="18"/>
      <c r="B70" s="266">
        <v>44630.0</v>
      </c>
      <c r="C70" s="27"/>
      <c r="D70" s="27"/>
      <c r="E70" s="27"/>
      <c r="F70" s="74"/>
      <c r="G70" s="85"/>
      <c r="H70" s="27"/>
      <c r="I70" s="27"/>
      <c r="J70" s="27"/>
      <c r="K70" s="27"/>
      <c r="L70" s="27"/>
      <c r="M70" s="27"/>
      <c r="N70" s="27"/>
      <c r="O70" s="27"/>
      <c r="P70" s="27"/>
      <c r="Q70" s="27"/>
      <c r="R70" s="27"/>
      <c r="S70" s="27"/>
      <c r="T70" s="27"/>
      <c r="U70" s="27"/>
      <c r="V70" s="27"/>
    </row>
    <row r="71" ht="15.75" customHeight="1">
      <c r="A71" s="442" t="s">
        <v>1350</v>
      </c>
      <c r="B71" s="17"/>
      <c r="C71" s="27"/>
      <c r="D71" s="440" t="s">
        <v>8931</v>
      </c>
      <c r="E71" s="27"/>
      <c r="F71" s="74"/>
      <c r="G71" s="85"/>
      <c r="H71" s="27"/>
      <c r="I71" s="27"/>
      <c r="J71" s="27"/>
      <c r="K71" s="27"/>
      <c r="L71" s="27"/>
      <c r="M71" s="27"/>
      <c r="N71" s="27"/>
      <c r="O71" s="27"/>
      <c r="P71" s="27"/>
      <c r="Q71" s="27"/>
      <c r="R71" s="27"/>
      <c r="S71" s="27"/>
      <c r="T71" s="27"/>
      <c r="U71" s="27"/>
      <c r="V71" s="27"/>
    </row>
    <row r="72" ht="15.75" customHeight="1">
      <c r="A72" s="28"/>
      <c r="B72" s="29" t="s">
        <v>8824</v>
      </c>
      <c r="C72" s="27"/>
      <c r="D72" s="27"/>
      <c r="E72" s="27"/>
      <c r="F72" s="74"/>
      <c r="G72" s="85"/>
      <c r="H72" s="27"/>
      <c r="I72" s="27"/>
      <c r="J72" s="27"/>
      <c r="K72" s="27"/>
      <c r="L72" s="27"/>
      <c r="M72" s="27"/>
      <c r="N72" s="27"/>
      <c r="O72" s="27"/>
      <c r="P72" s="27"/>
      <c r="Q72" s="27"/>
      <c r="R72" s="27"/>
      <c r="S72" s="27"/>
      <c r="T72" s="27"/>
      <c r="U72" s="27"/>
      <c r="V72" s="27"/>
    </row>
    <row r="73" ht="15.75" customHeight="1">
      <c r="A73" s="28"/>
      <c r="B73" s="29" t="s">
        <v>8824</v>
      </c>
      <c r="C73" s="27"/>
      <c r="D73" s="27"/>
      <c r="E73" s="27"/>
      <c r="F73" s="74"/>
      <c r="G73" s="85"/>
      <c r="H73" s="27"/>
      <c r="I73" s="27"/>
      <c r="J73" s="27"/>
      <c r="K73" s="27"/>
      <c r="L73" s="27"/>
      <c r="M73" s="27"/>
      <c r="N73" s="27"/>
      <c r="O73" s="27"/>
      <c r="P73" s="27"/>
      <c r="Q73" s="27"/>
      <c r="R73" s="27"/>
      <c r="S73" s="27"/>
      <c r="T73" s="27"/>
      <c r="U73" s="27"/>
      <c r="V73" s="27"/>
    </row>
    <row r="74" ht="15.75" customHeight="1">
      <c r="A74" s="28"/>
      <c r="B74" s="29" t="s">
        <v>8824</v>
      </c>
      <c r="C74" s="27"/>
      <c r="D74" s="27"/>
      <c r="E74" s="27"/>
      <c r="F74" s="74"/>
      <c r="G74" s="85"/>
      <c r="H74" s="27"/>
      <c r="I74" s="27"/>
      <c r="J74" s="27"/>
      <c r="K74" s="27"/>
      <c r="L74" s="27"/>
      <c r="M74" s="27"/>
      <c r="N74" s="27"/>
      <c r="O74" s="27"/>
      <c r="P74" s="27"/>
      <c r="Q74" s="27"/>
      <c r="R74" s="27"/>
      <c r="S74" s="27"/>
      <c r="T74" s="27"/>
      <c r="U74" s="27"/>
      <c r="V74" s="27"/>
    </row>
    <row r="75" ht="15.75" customHeight="1">
      <c r="A75" s="28"/>
      <c r="B75" s="29" t="s">
        <v>8824</v>
      </c>
      <c r="C75" s="27"/>
      <c r="D75" s="27"/>
      <c r="E75" s="27"/>
      <c r="F75" s="74"/>
      <c r="G75" s="85"/>
      <c r="H75" s="27"/>
      <c r="I75" s="27"/>
      <c r="J75" s="27"/>
      <c r="K75" s="27"/>
      <c r="L75" s="27"/>
      <c r="M75" s="27"/>
      <c r="N75" s="27"/>
      <c r="O75" s="27"/>
      <c r="P75" s="27"/>
      <c r="Q75" s="27"/>
      <c r="R75" s="27"/>
      <c r="S75" s="27"/>
      <c r="T75" s="27"/>
      <c r="U75" s="27"/>
      <c r="V75" s="27"/>
    </row>
    <row r="76" ht="15.75" customHeight="1">
      <c r="A76" s="28"/>
      <c r="B76" s="29" t="s">
        <v>8824</v>
      </c>
      <c r="C76" s="27"/>
      <c r="D76" s="27"/>
      <c r="E76" s="27"/>
      <c r="F76" s="74"/>
      <c r="G76" s="85"/>
      <c r="H76" s="27"/>
      <c r="I76" s="27"/>
      <c r="J76" s="27"/>
      <c r="K76" s="27"/>
      <c r="L76" s="27"/>
      <c r="M76" s="27"/>
      <c r="N76" s="27"/>
      <c r="O76" s="27"/>
      <c r="P76" s="27"/>
      <c r="Q76" s="27"/>
      <c r="R76" s="27"/>
      <c r="S76" s="27"/>
      <c r="T76" s="27"/>
      <c r="U76" s="27"/>
      <c r="V76" s="27"/>
    </row>
    <row r="77" ht="15.75" customHeight="1">
      <c r="A77" s="44"/>
      <c r="B77" s="29" t="s">
        <v>8824</v>
      </c>
      <c r="C77" s="27"/>
      <c r="D77" s="27"/>
      <c r="E77" s="27"/>
      <c r="F77" s="74"/>
      <c r="G77" s="85"/>
      <c r="H77" s="27"/>
      <c r="I77" s="27"/>
      <c r="J77" s="27"/>
      <c r="K77" s="27"/>
      <c r="L77" s="27"/>
      <c r="M77" s="27"/>
      <c r="N77" s="27"/>
      <c r="O77" s="27"/>
      <c r="P77" s="27"/>
      <c r="Q77" s="27"/>
      <c r="R77" s="27"/>
      <c r="S77" s="27"/>
      <c r="T77" s="27"/>
      <c r="U77" s="27"/>
      <c r="V77" s="27"/>
    </row>
    <row r="78" ht="15.75" customHeight="1">
      <c r="A78" s="27"/>
      <c r="B78" s="27"/>
      <c r="C78" s="27"/>
      <c r="D78" s="27"/>
      <c r="E78" s="27"/>
      <c r="F78" s="74"/>
      <c r="G78" s="85"/>
      <c r="H78" s="27"/>
      <c r="I78" s="27"/>
      <c r="J78" s="27"/>
      <c r="K78" s="27"/>
      <c r="L78" s="27"/>
      <c r="M78" s="27"/>
      <c r="N78" s="27"/>
      <c r="O78" s="27"/>
      <c r="P78" s="27"/>
      <c r="Q78" s="27"/>
      <c r="R78" s="27"/>
      <c r="S78" s="27"/>
      <c r="T78" s="27"/>
      <c r="U78" s="27"/>
      <c r="V78" s="27"/>
    </row>
    <row r="79" ht="15.75" customHeight="1">
      <c r="A79" s="18"/>
      <c r="B79" s="266">
        <v>44631.0</v>
      </c>
      <c r="C79" s="27"/>
      <c r="D79" s="27"/>
      <c r="E79" s="27"/>
      <c r="F79" s="74"/>
      <c r="G79" s="85"/>
      <c r="H79" s="27"/>
      <c r="I79" s="27"/>
      <c r="J79" s="27"/>
      <c r="K79" s="27"/>
      <c r="L79" s="27"/>
      <c r="M79" s="27"/>
      <c r="N79" s="27"/>
      <c r="O79" s="27"/>
      <c r="P79" s="27"/>
      <c r="Q79" s="27"/>
      <c r="R79" s="27"/>
      <c r="S79" s="27"/>
      <c r="T79" s="27"/>
      <c r="U79" s="27"/>
      <c r="V79" s="27"/>
    </row>
    <row r="80" ht="15.75" customHeight="1">
      <c r="A80" s="442" t="s">
        <v>1350</v>
      </c>
      <c r="B80" s="17"/>
      <c r="C80" s="27"/>
      <c r="D80" s="27"/>
      <c r="E80" s="27"/>
      <c r="F80" s="74"/>
      <c r="G80" s="85"/>
      <c r="H80" s="27"/>
      <c r="I80" s="27"/>
      <c r="J80" s="27"/>
      <c r="K80" s="27"/>
      <c r="L80" s="27"/>
      <c r="M80" s="27"/>
      <c r="N80" s="27"/>
      <c r="O80" s="27"/>
      <c r="P80" s="27"/>
      <c r="Q80" s="27"/>
      <c r="R80" s="27"/>
      <c r="S80" s="27"/>
      <c r="T80" s="27"/>
      <c r="U80" s="27"/>
      <c r="V80" s="27"/>
    </row>
    <row r="81" ht="15.75" customHeight="1">
      <c r="A81" s="28"/>
      <c r="B81" s="29" t="s">
        <v>8824</v>
      </c>
      <c r="C81" s="27"/>
      <c r="D81" s="440" t="s">
        <v>8931</v>
      </c>
      <c r="E81" s="440"/>
      <c r="F81" s="440"/>
      <c r="G81" s="85"/>
      <c r="H81" s="27"/>
      <c r="I81" s="27"/>
      <c r="J81" s="27"/>
      <c r="K81" s="27"/>
      <c r="L81" s="27"/>
      <c r="M81" s="27"/>
      <c r="N81" s="27"/>
      <c r="O81" s="27"/>
      <c r="P81" s="27"/>
      <c r="Q81" s="27"/>
      <c r="R81" s="27"/>
      <c r="S81" s="27"/>
      <c r="T81" s="27"/>
      <c r="U81" s="27"/>
      <c r="V81" s="27"/>
    </row>
    <row r="82" ht="15.75" customHeight="1">
      <c r="A82" s="28"/>
      <c r="B82" s="29" t="s">
        <v>8824</v>
      </c>
      <c r="C82" s="27"/>
      <c r="D82" s="440"/>
      <c r="E82" s="440"/>
      <c r="F82" s="440"/>
      <c r="G82" s="85"/>
      <c r="H82" s="27"/>
      <c r="I82" s="27"/>
      <c r="J82" s="27"/>
      <c r="K82" s="27"/>
      <c r="L82" s="27"/>
      <c r="M82" s="27"/>
      <c r="N82" s="27"/>
      <c r="O82" s="27"/>
      <c r="P82" s="27"/>
      <c r="Q82" s="27"/>
      <c r="R82" s="27"/>
      <c r="S82" s="27"/>
      <c r="T82" s="27"/>
      <c r="U82" s="27"/>
      <c r="V82" s="27"/>
    </row>
    <row r="83" ht="15.75" customHeight="1">
      <c r="A83" s="28"/>
      <c r="B83" s="29" t="s">
        <v>8824</v>
      </c>
      <c r="C83" s="27"/>
      <c r="D83" s="440"/>
      <c r="E83" s="440"/>
      <c r="F83" s="440"/>
      <c r="G83" s="85"/>
      <c r="H83" s="27"/>
      <c r="I83" s="27"/>
      <c r="J83" s="27"/>
      <c r="K83" s="27"/>
      <c r="L83" s="27"/>
      <c r="M83" s="27"/>
      <c r="N83" s="27"/>
      <c r="O83" s="27"/>
      <c r="P83" s="27"/>
      <c r="Q83" s="27"/>
      <c r="R83" s="27"/>
      <c r="S83" s="27"/>
      <c r="T83" s="27"/>
      <c r="U83" s="27"/>
      <c r="V83" s="27"/>
    </row>
    <row r="84" ht="15.75" customHeight="1">
      <c r="A84" s="28"/>
      <c r="B84" s="29" t="s">
        <v>8824</v>
      </c>
      <c r="C84" s="27"/>
      <c r="D84" s="440"/>
      <c r="E84" s="440"/>
      <c r="F84" s="440"/>
      <c r="G84" s="85"/>
      <c r="H84" s="27"/>
      <c r="I84" s="27"/>
      <c r="J84" s="27"/>
      <c r="K84" s="27"/>
      <c r="L84" s="27"/>
      <c r="M84" s="27"/>
      <c r="N84" s="27"/>
      <c r="O84" s="27"/>
      <c r="P84" s="27"/>
      <c r="Q84" s="27"/>
      <c r="R84" s="27"/>
      <c r="S84" s="27"/>
      <c r="T84" s="27"/>
      <c r="U84" s="27"/>
      <c r="V84" s="27"/>
    </row>
    <row r="85" ht="15.75" customHeight="1">
      <c r="A85" s="28"/>
      <c r="B85" s="29" t="s">
        <v>8824</v>
      </c>
      <c r="C85" s="27"/>
      <c r="D85" s="27"/>
      <c r="E85" s="27"/>
      <c r="F85" s="74"/>
      <c r="G85" s="85"/>
      <c r="H85" s="27"/>
      <c r="I85" s="27"/>
      <c r="J85" s="27"/>
      <c r="K85" s="27"/>
      <c r="L85" s="27"/>
      <c r="M85" s="27"/>
      <c r="N85" s="27"/>
      <c r="O85" s="27"/>
      <c r="P85" s="27"/>
      <c r="Q85" s="27"/>
      <c r="R85" s="27"/>
      <c r="S85" s="27"/>
      <c r="T85" s="27"/>
      <c r="U85" s="27"/>
      <c r="V85" s="27"/>
    </row>
    <row r="86" ht="15.75" customHeight="1">
      <c r="A86" s="44"/>
      <c r="B86" s="29" t="s">
        <v>8824</v>
      </c>
      <c r="C86" s="27"/>
      <c r="D86" s="27"/>
      <c r="E86" s="27"/>
      <c r="F86" s="74"/>
      <c r="G86" s="85"/>
      <c r="H86" s="27"/>
      <c r="I86" s="27"/>
      <c r="J86" s="27"/>
      <c r="K86" s="27"/>
      <c r="L86" s="27"/>
      <c r="M86" s="27"/>
      <c r="N86" s="27"/>
      <c r="O86" s="27"/>
      <c r="P86" s="27"/>
      <c r="Q86" s="27"/>
      <c r="R86" s="27"/>
      <c r="S86" s="27"/>
      <c r="T86" s="27"/>
      <c r="U86" s="27"/>
      <c r="V86" s="27"/>
    </row>
    <row r="87" ht="15.75" customHeight="1">
      <c r="A87" s="27"/>
      <c r="B87" s="27"/>
      <c r="C87" s="27"/>
      <c r="D87" s="27"/>
      <c r="E87" s="27"/>
      <c r="F87" s="74"/>
      <c r="G87" s="85"/>
      <c r="H87" s="27"/>
      <c r="I87" s="27"/>
      <c r="J87" s="27"/>
      <c r="K87" s="27"/>
      <c r="L87" s="27"/>
      <c r="M87" s="27"/>
      <c r="N87" s="27"/>
      <c r="O87" s="27"/>
      <c r="P87" s="27"/>
      <c r="Q87" s="27"/>
      <c r="R87" s="27"/>
      <c r="S87" s="27"/>
      <c r="T87" s="27"/>
      <c r="U87" s="27"/>
      <c r="V87" s="27"/>
    </row>
    <row r="88" ht="15.75" customHeight="1">
      <c r="A88" s="27"/>
      <c r="B88" s="27"/>
      <c r="C88" s="27"/>
      <c r="D88" s="27"/>
      <c r="E88" s="27"/>
      <c r="F88" s="74"/>
      <c r="G88" s="85"/>
      <c r="H88" s="27"/>
      <c r="I88" s="27"/>
      <c r="J88" s="27"/>
      <c r="K88" s="27"/>
      <c r="L88" s="27"/>
      <c r="M88" s="27"/>
      <c r="N88" s="27"/>
      <c r="O88" s="27"/>
      <c r="P88" s="27"/>
      <c r="Q88" s="27"/>
      <c r="R88" s="27"/>
      <c r="S88" s="27"/>
      <c r="T88" s="27"/>
      <c r="U88" s="27"/>
      <c r="V88" s="27"/>
    </row>
    <row r="89" ht="15.75" customHeight="1">
      <c r="A89" s="27"/>
      <c r="B89" s="27"/>
      <c r="C89" s="27"/>
      <c r="D89" s="27"/>
      <c r="E89" s="27"/>
      <c r="F89" s="74"/>
      <c r="G89" s="85"/>
      <c r="H89" s="27"/>
      <c r="I89" s="27"/>
      <c r="J89" s="27"/>
      <c r="K89" s="27"/>
      <c r="L89" s="27"/>
      <c r="M89" s="27"/>
      <c r="N89" s="27"/>
      <c r="O89" s="27"/>
      <c r="P89" s="27"/>
      <c r="Q89" s="27"/>
      <c r="R89" s="27"/>
      <c r="S89" s="27"/>
      <c r="T89" s="27"/>
      <c r="U89" s="27"/>
      <c r="V89" s="27"/>
    </row>
    <row r="90" ht="15.75" customHeight="1">
      <c r="A90" s="27"/>
      <c r="B90" s="27"/>
      <c r="C90" s="27"/>
      <c r="D90" s="27"/>
      <c r="E90" s="27"/>
      <c r="F90" s="74"/>
      <c r="G90" s="85"/>
      <c r="H90" s="27"/>
      <c r="I90" s="27"/>
      <c r="J90" s="27"/>
      <c r="K90" s="27"/>
      <c r="L90" s="27"/>
      <c r="M90" s="27"/>
      <c r="N90" s="27"/>
      <c r="O90" s="27"/>
      <c r="P90" s="27"/>
      <c r="Q90" s="27"/>
      <c r="R90" s="27"/>
      <c r="S90" s="27"/>
      <c r="T90" s="27"/>
      <c r="U90" s="27"/>
      <c r="V90" s="27"/>
    </row>
    <row r="91" ht="15.75" customHeight="1">
      <c r="A91" s="27"/>
      <c r="B91" s="27"/>
      <c r="C91" s="27"/>
      <c r="D91" s="27"/>
      <c r="E91" s="27"/>
      <c r="F91" s="74"/>
      <c r="G91" s="85"/>
      <c r="H91" s="27"/>
      <c r="I91" s="27"/>
      <c r="J91" s="27"/>
      <c r="K91" s="27"/>
      <c r="L91" s="27"/>
      <c r="M91" s="27"/>
      <c r="N91" s="27"/>
      <c r="O91" s="27"/>
      <c r="P91" s="27"/>
      <c r="Q91" s="27"/>
      <c r="R91" s="27"/>
      <c r="S91" s="27"/>
      <c r="T91" s="27"/>
      <c r="U91" s="27"/>
      <c r="V91" s="27"/>
    </row>
    <row r="92" ht="15.75" customHeight="1">
      <c r="A92" s="27"/>
      <c r="B92" s="27"/>
      <c r="C92" s="27"/>
      <c r="D92" s="27"/>
      <c r="E92" s="27"/>
      <c r="F92" s="74"/>
      <c r="G92" s="85"/>
      <c r="H92" s="27"/>
      <c r="I92" s="27"/>
      <c r="J92" s="27"/>
      <c r="K92" s="27"/>
      <c r="L92" s="27"/>
      <c r="M92" s="27"/>
      <c r="N92" s="27"/>
      <c r="O92" s="27"/>
      <c r="P92" s="27"/>
      <c r="Q92" s="27"/>
      <c r="R92" s="27"/>
      <c r="S92" s="27"/>
      <c r="T92" s="27"/>
      <c r="U92" s="27"/>
      <c r="V92" s="27"/>
    </row>
    <row r="93" ht="15.75" customHeight="1">
      <c r="A93" s="27"/>
      <c r="B93" s="27"/>
      <c r="C93" s="27"/>
      <c r="D93" s="27"/>
      <c r="E93" s="27"/>
      <c r="F93" s="74"/>
      <c r="G93" s="85"/>
      <c r="H93" s="27"/>
      <c r="I93" s="27"/>
      <c r="J93" s="27"/>
      <c r="K93" s="27"/>
      <c r="L93" s="27"/>
      <c r="M93" s="27"/>
      <c r="N93" s="27"/>
      <c r="O93" s="27"/>
      <c r="P93" s="27"/>
      <c r="Q93" s="27"/>
      <c r="R93" s="27"/>
      <c r="S93" s="27"/>
      <c r="T93" s="27"/>
      <c r="U93" s="27"/>
      <c r="V93" s="27"/>
    </row>
    <row r="94" ht="15.75" customHeight="1">
      <c r="A94" s="27"/>
      <c r="B94" s="27"/>
      <c r="C94" s="27"/>
      <c r="D94" s="27"/>
      <c r="E94" s="27"/>
      <c r="F94" s="74"/>
      <c r="G94" s="85"/>
      <c r="H94" s="27"/>
      <c r="I94" s="27"/>
      <c r="J94" s="27"/>
      <c r="K94" s="27"/>
      <c r="L94" s="27"/>
      <c r="M94" s="27"/>
      <c r="N94" s="27"/>
      <c r="O94" s="27"/>
      <c r="P94" s="27"/>
      <c r="Q94" s="27"/>
      <c r="R94" s="27"/>
      <c r="S94" s="27"/>
      <c r="T94" s="27"/>
      <c r="U94" s="27"/>
      <c r="V94" s="27"/>
    </row>
    <row r="95" ht="15.75" customHeight="1">
      <c r="A95" s="27"/>
      <c r="B95" s="27"/>
      <c r="C95" s="27"/>
      <c r="D95" s="27"/>
      <c r="E95" s="27"/>
      <c r="F95" s="74"/>
      <c r="G95" s="85"/>
      <c r="H95" s="27"/>
      <c r="I95" s="27"/>
      <c r="J95" s="27"/>
      <c r="K95" s="27"/>
      <c r="L95" s="27"/>
      <c r="M95" s="27"/>
      <c r="N95" s="27"/>
      <c r="O95" s="27"/>
      <c r="P95" s="27"/>
      <c r="Q95" s="27"/>
      <c r="R95" s="27"/>
      <c r="S95" s="27"/>
      <c r="T95" s="27"/>
      <c r="U95" s="27"/>
      <c r="V95" s="27"/>
    </row>
    <row r="96" ht="15.75" customHeight="1">
      <c r="A96" s="27"/>
      <c r="B96" s="27"/>
      <c r="C96" s="27"/>
      <c r="D96" s="27"/>
      <c r="E96" s="27"/>
      <c r="F96" s="74"/>
      <c r="G96" s="85"/>
      <c r="H96" s="27"/>
      <c r="I96" s="27"/>
      <c r="J96" s="27"/>
      <c r="K96" s="27"/>
      <c r="L96" s="27"/>
      <c r="M96" s="27"/>
      <c r="N96" s="27"/>
      <c r="O96" s="27"/>
      <c r="P96" s="27"/>
      <c r="Q96" s="27"/>
      <c r="R96" s="27"/>
      <c r="S96" s="27"/>
      <c r="T96" s="27"/>
      <c r="U96" s="27"/>
      <c r="V96" s="27"/>
    </row>
    <row r="97" ht="15.75" customHeight="1">
      <c r="A97" s="27"/>
      <c r="B97" s="27"/>
      <c r="C97" s="27"/>
      <c r="D97" s="27"/>
      <c r="E97" s="27"/>
      <c r="F97" s="74"/>
      <c r="G97" s="85"/>
      <c r="H97" s="27"/>
      <c r="I97" s="27"/>
      <c r="J97" s="27"/>
      <c r="K97" s="27"/>
      <c r="L97" s="27"/>
      <c r="M97" s="27"/>
      <c r="N97" s="27"/>
      <c r="O97" s="27"/>
      <c r="P97" s="27"/>
      <c r="Q97" s="27"/>
      <c r="R97" s="27"/>
      <c r="S97" s="27"/>
      <c r="T97" s="27"/>
      <c r="U97" s="27"/>
      <c r="V97" s="27"/>
    </row>
    <row r="98" ht="15.75" customHeight="1">
      <c r="A98" s="27"/>
      <c r="B98" s="27"/>
      <c r="C98" s="27"/>
      <c r="D98" s="27"/>
      <c r="E98" s="27"/>
      <c r="F98" s="74"/>
      <c r="G98" s="85"/>
      <c r="H98" s="27"/>
      <c r="I98" s="27"/>
      <c r="J98" s="27"/>
      <c r="K98" s="27"/>
      <c r="L98" s="27"/>
      <c r="M98" s="27"/>
      <c r="N98" s="27"/>
      <c r="O98" s="27"/>
      <c r="P98" s="27"/>
      <c r="Q98" s="27"/>
      <c r="R98" s="27"/>
      <c r="S98" s="27"/>
      <c r="T98" s="27"/>
      <c r="U98" s="27"/>
      <c r="V98" s="27"/>
    </row>
    <row r="99" ht="15.75" customHeight="1">
      <c r="A99" s="27"/>
      <c r="B99" s="27"/>
      <c r="C99" s="27"/>
      <c r="D99" s="27"/>
      <c r="E99" s="27"/>
      <c r="F99" s="74"/>
      <c r="G99" s="85"/>
      <c r="H99" s="27"/>
      <c r="I99" s="27"/>
      <c r="J99" s="27"/>
      <c r="K99" s="27"/>
      <c r="L99" s="27"/>
      <c r="M99" s="27"/>
      <c r="N99" s="27"/>
      <c r="O99" s="27"/>
      <c r="P99" s="27"/>
      <c r="Q99" s="27"/>
      <c r="R99" s="27"/>
      <c r="S99" s="27"/>
      <c r="T99" s="27"/>
      <c r="U99" s="27"/>
      <c r="V99" s="27"/>
    </row>
    <row r="100" ht="15.75" customHeight="1">
      <c r="A100" s="27"/>
      <c r="B100" s="27"/>
      <c r="C100" s="27"/>
      <c r="D100" s="27"/>
      <c r="E100" s="27"/>
      <c r="F100" s="74"/>
      <c r="G100" s="85"/>
      <c r="H100" s="27"/>
      <c r="I100" s="27"/>
      <c r="J100" s="27"/>
      <c r="K100" s="27"/>
      <c r="L100" s="27"/>
      <c r="M100" s="27"/>
      <c r="N100" s="27"/>
      <c r="O100" s="27"/>
      <c r="P100" s="27"/>
      <c r="Q100" s="27"/>
      <c r="R100" s="27"/>
      <c r="S100" s="27"/>
      <c r="T100" s="27"/>
      <c r="U100" s="27"/>
      <c r="V100" s="27"/>
    </row>
    <row r="101" ht="15.75" customHeight="1">
      <c r="A101" s="27"/>
      <c r="B101" s="27"/>
      <c r="C101" s="27"/>
      <c r="D101" s="27"/>
      <c r="E101" s="27"/>
      <c r="F101" s="74"/>
      <c r="G101" s="85"/>
      <c r="H101" s="27"/>
      <c r="I101" s="27"/>
      <c r="J101" s="27"/>
      <c r="K101" s="27"/>
      <c r="L101" s="27"/>
      <c r="M101" s="27"/>
      <c r="N101" s="27"/>
      <c r="O101" s="27"/>
      <c r="P101" s="27"/>
      <c r="Q101" s="27"/>
      <c r="R101" s="27"/>
      <c r="S101" s="27"/>
      <c r="T101" s="27"/>
      <c r="U101" s="27"/>
      <c r="V101" s="27"/>
    </row>
    <row r="102" ht="15.75" customHeight="1">
      <c r="A102" s="27"/>
      <c r="B102" s="27"/>
      <c r="C102" s="27"/>
      <c r="D102" s="27"/>
      <c r="E102" s="27"/>
      <c r="F102" s="74"/>
      <c r="G102" s="85"/>
      <c r="H102" s="27"/>
      <c r="I102" s="27"/>
      <c r="J102" s="27"/>
      <c r="K102" s="27"/>
      <c r="L102" s="27"/>
      <c r="M102" s="27"/>
      <c r="N102" s="27"/>
      <c r="O102" s="27"/>
      <c r="P102" s="27"/>
      <c r="Q102" s="27"/>
      <c r="R102" s="27"/>
      <c r="S102" s="27"/>
      <c r="T102" s="27"/>
      <c r="U102" s="27"/>
      <c r="V102" s="27"/>
    </row>
    <row r="103" ht="15.75" customHeight="1">
      <c r="A103" s="27"/>
      <c r="B103" s="27"/>
      <c r="C103" s="27"/>
      <c r="D103" s="27"/>
      <c r="E103" s="27"/>
      <c r="F103" s="74"/>
      <c r="G103" s="85"/>
      <c r="H103" s="27"/>
      <c r="I103" s="27"/>
      <c r="J103" s="27"/>
      <c r="K103" s="27"/>
      <c r="L103" s="27"/>
      <c r="M103" s="27"/>
      <c r="N103" s="27"/>
      <c r="O103" s="27"/>
      <c r="P103" s="27"/>
      <c r="Q103" s="27"/>
      <c r="R103" s="27"/>
      <c r="S103" s="27"/>
      <c r="T103" s="27"/>
      <c r="U103" s="27"/>
      <c r="V103" s="27"/>
    </row>
    <row r="104" ht="15.75" customHeight="1">
      <c r="A104" s="27"/>
      <c r="B104" s="27"/>
      <c r="C104" s="27"/>
      <c r="D104" s="27"/>
      <c r="E104" s="27"/>
      <c r="F104" s="74"/>
      <c r="G104" s="85"/>
      <c r="H104" s="27"/>
      <c r="I104" s="27"/>
      <c r="J104" s="27"/>
      <c r="K104" s="27"/>
      <c r="L104" s="27"/>
      <c r="M104" s="27"/>
      <c r="N104" s="27"/>
      <c r="O104" s="27"/>
      <c r="P104" s="27"/>
      <c r="Q104" s="27"/>
      <c r="R104" s="27"/>
      <c r="S104" s="27"/>
      <c r="T104" s="27"/>
      <c r="U104" s="27"/>
      <c r="V104" s="27"/>
    </row>
    <row r="105" ht="15.75" customHeight="1">
      <c r="A105" s="27"/>
      <c r="B105" s="27"/>
      <c r="C105" s="27"/>
      <c r="D105" s="27"/>
      <c r="E105" s="27"/>
      <c r="F105" s="74"/>
      <c r="G105" s="85"/>
      <c r="H105" s="27"/>
      <c r="I105" s="27"/>
      <c r="J105" s="27"/>
      <c r="K105" s="27"/>
      <c r="L105" s="27"/>
      <c r="M105" s="27"/>
      <c r="N105" s="27"/>
      <c r="O105" s="27"/>
      <c r="P105" s="27"/>
      <c r="Q105" s="27"/>
      <c r="R105" s="27"/>
      <c r="S105" s="27"/>
      <c r="T105" s="27"/>
      <c r="U105" s="27"/>
      <c r="V105" s="27"/>
    </row>
    <row r="106" ht="15.75" customHeight="1">
      <c r="A106" s="27"/>
      <c r="B106" s="27"/>
      <c r="C106" s="27"/>
      <c r="D106" s="27"/>
      <c r="E106" s="27"/>
      <c r="F106" s="74"/>
      <c r="G106" s="85"/>
      <c r="H106" s="27"/>
      <c r="I106" s="27"/>
      <c r="J106" s="27"/>
      <c r="K106" s="27"/>
      <c r="L106" s="27"/>
      <c r="M106" s="27"/>
      <c r="N106" s="27"/>
      <c r="O106" s="27"/>
      <c r="P106" s="27"/>
      <c r="Q106" s="27"/>
      <c r="R106" s="27"/>
      <c r="S106" s="27"/>
      <c r="T106" s="27"/>
      <c r="U106" s="27"/>
      <c r="V106" s="27"/>
    </row>
    <row r="107" ht="15.75" customHeight="1">
      <c r="A107" s="27"/>
      <c r="B107" s="27"/>
      <c r="C107" s="27"/>
      <c r="D107" s="27"/>
      <c r="E107" s="27"/>
      <c r="F107" s="74"/>
      <c r="G107" s="85"/>
      <c r="H107" s="27"/>
      <c r="I107" s="27"/>
      <c r="J107" s="27"/>
      <c r="K107" s="27"/>
      <c r="L107" s="27"/>
      <c r="M107" s="27"/>
      <c r="N107" s="27"/>
      <c r="O107" s="27"/>
      <c r="P107" s="27"/>
      <c r="Q107" s="27"/>
      <c r="R107" s="27"/>
      <c r="S107" s="27"/>
      <c r="T107" s="27"/>
      <c r="U107" s="27"/>
      <c r="V107" s="27"/>
    </row>
    <row r="108" ht="15.75" customHeight="1">
      <c r="A108" s="27"/>
      <c r="B108" s="27"/>
      <c r="C108" s="27"/>
      <c r="D108" s="27"/>
      <c r="E108" s="27"/>
      <c r="F108" s="74"/>
      <c r="G108" s="85"/>
      <c r="H108" s="27"/>
      <c r="I108" s="27"/>
      <c r="J108" s="27"/>
      <c r="K108" s="27"/>
      <c r="L108" s="27"/>
      <c r="M108" s="27"/>
      <c r="N108" s="27"/>
      <c r="O108" s="27"/>
      <c r="P108" s="27"/>
      <c r="Q108" s="27"/>
      <c r="R108" s="27"/>
      <c r="S108" s="27"/>
      <c r="T108" s="27"/>
      <c r="U108" s="27"/>
      <c r="V108" s="27"/>
    </row>
    <row r="109" ht="15.75" customHeight="1">
      <c r="A109" s="27"/>
      <c r="B109" s="27"/>
      <c r="C109" s="27"/>
      <c r="D109" s="27"/>
      <c r="E109" s="27"/>
      <c r="F109" s="74"/>
      <c r="G109" s="85"/>
      <c r="H109" s="27"/>
      <c r="I109" s="27"/>
      <c r="J109" s="27"/>
      <c r="K109" s="27"/>
      <c r="L109" s="27"/>
      <c r="M109" s="27"/>
      <c r="N109" s="27"/>
      <c r="O109" s="27"/>
      <c r="P109" s="27"/>
      <c r="Q109" s="27"/>
      <c r="R109" s="27"/>
      <c r="S109" s="27"/>
      <c r="T109" s="27"/>
      <c r="U109" s="27"/>
      <c r="V109" s="27"/>
    </row>
    <row r="110" ht="15.75" customHeight="1">
      <c r="A110" s="27"/>
      <c r="B110" s="27"/>
      <c r="C110" s="27"/>
      <c r="D110" s="27"/>
      <c r="E110" s="27"/>
      <c r="F110" s="74"/>
      <c r="G110" s="85"/>
      <c r="H110" s="27"/>
      <c r="I110" s="27"/>
      <c r="J110" s="27"/>
      <c r="K110" s="27"/>
      <c r="L110" s="27"/>
      <c r="M110" s="27"/>
      <c r="N110" s="27"/>
      <c r="O110" s="27"/>
      <c r="P110" s="27"/>
      <c r="Q110" s="27"/>
      <c r="R110" s="27"/>
      <c r="S110" s="27"/>
      <c r="T110" s="27"/>
      <c r="U110" s="27"/>
      <c r="V110" s="27"/>
    </row>
    <row r="111" ht="15.75" customHeight="1">
      <c r="A111" s="27"/>
      <c r="B111" s="27"/>
      <c r="C111" s="27"/>
      <c r="D111" s="27"/>
      <c r="E111" s="27"/>
      <c r="F111" s="74"/>
      <c r="G111" s="85"/>
      <c r="H111" s="27"/>
      <c r="I111" s="27"/>
      <c r="J111" s="27"/>
      <c r="K111" s="27"/>
      <c r="L111" s="27"/>
      <c r="M111" s="27"/>
      <c r="N111" s="27"/>
      <c r="O111" s="27"/>
      <c r="P111" s="27"/>
      <c r="Q111" s="27"/>
      <c r="R111" s="27"/>
      <c r="S111" s="27"/>
      <c r="T111" s="27"/>
      <c r="U111" s="27"/>
      <c r="V111" s="27"/>
    </row>
    <row r="112" ht="15.75" customHeight="1">
      <c r="A112" s="27"/>
      <c r="B112" s="27"/>
      <c r="C112" s="27"/>
      <c r="D112" s="27"/>
      <c r="E112" s="27"/>
      <c r="F112" s="74"/>
      <c r="G112" s="85"/>
      <c r="H112" s="27"/>
      <c r="I112" s="27"/>
      <c r="J112" s="27"/>
      <c r="K112" s="27"/>
      <c r="L112" s="27"/>
      <c r="M112" s="27"/>
      <c r="N112" s="27"/>
      <c r="O112" s="27"/>
      <c r="P112" s="27"/>
      <c r="Q112" s="27"/>
      <c r="R112" s="27"/>
      <c r="S112" s="27"/>
      <c r="T112" s="27"/>
      <c r="U112" s="27"/>
      <c r="V112" s="27"/>
    </row>
    <row r="113" ht="15.75" customHeight="1">
      <c r="A113" s="27"/>
      <c r="B113" s="27"/>
      <c r="C113" s="27"/>
      <c r="D113" s="27"/>
      <c r="E113" s="27"/>
      <c r="F113" s="74"/>
      <c r="G113" s="85"/>
      <c r="H113" s="27"/>
      <c r="I113" s="27"/>
      <c r="J113" s="27"/>
      <c r="K113" s="27"/>
      <c r="L113" s="27"/>
      <c r="M113" s="27"/>
      <c r="N113" s="27"/>
      <c r="O113" s="27"/>
      <c r="P113" s="27"/>
      <c r="Q113" s="27"/>
      <c r="R113" s="27"/>
      <c r="S113" s="27"/>
      <c r="T113" s="27"/>
      <c r="U113" s="27"/>
      <c r="V113" s="27"/>
    </row>
    <row r="114" ht="15.75" customHeight="1">
      <c r="A114" s="27"/>
      <c r="B114" s="27"/>
      <c r="C114" s="27"/>
      <c r="D114" s="27"/>
      <c r="E114" s="27"/>
      <c r="F114" s="74"/>
      <c r="G114" s="85"/>
      <c r="H114" s="27"/>
      <c r="I114" s="27"/>
      <c r="J114" s="27"/>
      <c r="K114" s="27"/>
      <c r="L114" s="27"/>
      <c r="M114" s="27"/>
      <c r="N114" s="27"/>
      <c r="O114" s="27"/>
      <c r="P114" s="27"/>
      <c r="Q114" s="27"/>
      <c r="R114" s="27"/>
      <c r="S114" s="27"/>
      <c r="T114" s="27"/>
      <c r="U114" s="27"/>
      <c r="V114" s="27"/>
    </row>
    <row r="115" ht="15.75" customHeight="1">
      <c r="A115" s="27"/>
      <c r="B115" s="27"/>
      <c r="C115" s="27"/>
      <c r="D115" s="27"/>
      <c r="E115" s="27"/>
      <c r="F115" s="74"/>
      <c r="G115" s="85"/>
      <c r="H115" s="27"/>
      <c r="I115" s="27"/>
      <c r="J115" s="27"/>
      <c r="K115" s="27"/>
      <c r="L115" s="27"/>
      <c r="M115" s="27"/>
      <c r="N115" s="27"/>
      <c r="O115" s="27"/>
      <c r="P115" s="27"/>
      <c r="Q115" s="27"/>
      <c r="R115" s="27"/>
      <c r="S115" s="27"/>
      <c r="T115" s="27"/>
      <c r="U115" s="27"/>
      <c r="V115" s="27"/>
    </row>
    <row r="116" ht="15.75" customHeight="1">
      <c r="A116" s="27"/>
      <c r="B116" s="27"/>
      <c r="C116" s="27"/>
      <c r="D116" s="27"/>
      <c r="E116" s="27"/>
      <c r="F116" s="74"/>
      <c r="G116" s="85"/>
      <c r="H116" s="27"/>
      <c r="I116" s="27"/>
      <c r="J116" s="27"/>
      <c r="K116" s="27"/>
      <c r="L116" s="27"/>
      <c r="M116" s="27"/>
      <c r="N116" s="27"/>
      <c r="O116" s="27"/>
      <c r="P116" s="27"/>
      <c r="Q116" s="27"/>
      <c r="R116" s="27"/>
      <c r="S116" s="27"/>
      <c r="T116" s="27"/>
      <c r="U116" s="27"/>
      <c r="V116" s="27"/>
    </row>
    <row r="117" ht="15.75" customHeight="1">
      <c r="A117" s="27"/>
      <c r="B117" s="27"/>
      <c r="C117" s="27"/>
      <c r="D117" s="27"/>
      <c r="E117" s="27"/>
      <c r="F117" s="74"/>
      <c r="G117" s="85"/>
      <c r="H117" s="27"/>
      <c r="I117" s="27"/>
      <c r="J117" s="27"/>
      <c r="K117" s="27"/>
      <c r="L117" s="27"/>
      <c r="M117" s="27"/>
      <c r="N117" s="27"/>
      <c r="O117" s="27"/>
      <c r="P117" s="27"/>
      <c r="Q117" s="27"/>
      <c r="R117" s="27"/>
      <c r="S117" s="27"/>
      <c r="T117" s="27"/>
      <c r="U117" s="27"/>
      <c r="V117" s="27"/>
    </row>
    <row r="118" ht="15.75" customHeight="1">
      <c r="A118" s="27"/>
      <c r="B118" s="27"/>
      <c r="C118" s="27"/>
      <c r="D118" s="27"/>
      <c r="E118" s="27"/>
      <c r="F118" s="74"/>
      <c r="G118" s="85"/>
      <c r="H118" s="27"/>
      <c r="I118" s="27"/>
      <c r="J118" s="27"/>
      <c r="K118" s="27"/>
      <c r="L118" s="27"/>
      <c r="M118" s="27"/>
      <c r="N118" s="27"/>
      <c r="O118" s="27"/>
      <c r="P118" s="27"/>
      <c r="Q118" s="27"/>
      <c r="R118" s="27"/>
      <c r="S118" s="27"/>
      <c r="T118" s="27"/>
      <c r="U118" s="27"/>
      <c r="V118" s="27"/>
    </row>
    <row r="119" ht="15.75" customHeight="1">
      <c r="A119" s="27"/>
      <c r="B119" s="27"/>
      <c r="C119" s="27"/>
      <c r="D119" s="27"/>
      <c r="E119" s="27"/>
      <c r="F119" s="74"/>
      <c r="G119" s="85"/>
      <c r="H119" s="27"/>
      <c r="I119" s="27"/>
      <c r="J119" s="27"/>
      <c r="K119" s="27"/>
      <c r="L119" s="27"/>
      <c r="M119" s="27"/>
      <c r="N119" s="27"/>
      <c r="O119" s="27"/>
      <c r="P119" s="27"/>
      <c r="Q119" s="27"/>
      <c r="R119" s="27"/>
      <c r="S119" s="27"/>
      <c r="T119" s="27"/>
      <c r="U119" s="27"/>
      <c r="V119" s="27"/>
    </row>
    <row r="120" ht="15.75" customHeight="1">
      <c r="A120" s="27"/>
      <c r="B120" s="27"/>
      <c r="C120" s="27"/>
      <c r="D120" s="27"/>
      <c r="E120" s="27"/>
      <c r="F120" s="74"/>
      <c r="G120" s="85"/>
      <c r="H120" s="27"/>
      <c r="I120" s="27"/>
      <c r="J120" s="27"/>
      <c r="K120" s="27"/>
      <c r="L120" s="27"/>
      <c r="M120" s="27"/>
      <c r="N120" s="27"/>
      <c r="O120" s="27"/>
      <c r="P120" s="27"/>
      <c r="Q120" s="27"/>
      <c r="R120" s="27"/>
      <c r="S120" s="27"/>
      <c r="T120" s="27"/>
      <c r="U120" s="27"/>
      <c r="V120" s="27"/>
    </row>
    <row r="121" ht="15.75" customHeight="1">
      <c r="A121" s="27"/>
      <c r="B121" s="27"/>
      <c r="C121" s="27"/>
      <c r="D121" s="27"/>
      <c r="E121" s="27"/>
      <c r="F121" s="74"/>
      <c r="G121" s="85"/>
      <c r="H121" s="27"/>
      <c r="I121" s="27"/>
      <c r="J121" s="27"/>
      <c r="K121" s="27"/>
      <c r="L121" s="27"/>
      <c r="M121" s="27"/>
      <c r="N121" s="27"/>
      <c r="O121" s="27"/>
      <c r="P121" s="27"/>
      <c r="Q121" s="27"/>
      <c r="R121" s="27"/>
      <c r="S121" s="27"/>
      <c r="T121" s="27"/>
      <c r="U121" s="27"/>
      <c r="V121" s="27"/>
    </row>
    <row r="122" ht="15.75" customHeight="1">
      <c r="A122" s="27"/>
      <c r="B122" s="27"/>
      <c r="C122" s="27"/>
      <c r="D122" s="27"/>
      <c r="E122" s="27"/>
      <c r="F122" s="74"/>
      <c r="G122" s="85"/>
      <c r="H122" s="27"/>
      <c r="I122" s="27"/>
      <c r="J122" s="27"/>
      <c r="K122" s="27"/>
      <c r="L122" s="27"/>
      <c r="M122" s="27"/>
      <c r="N122" s="27"/>
      <c r="O122" s="27"/>
      <c r="P122" s="27"/>
      <c r="Q122" s="27"/>
      <c r="R122" s="27"/>
      <c r="S122" s="27"/>
      <c r="T122" s="27"/>
      <c r="U122" s="27"/>
      <c r="V122" s="27"/>
    </row>
    <row r="123" ht="15.75" customHeight="1">
      <c r="A123" s="27"/>
      <c r="B123" s="27"/>
      <c r="C123" s="27"/>
      <c r="D123" s="27"/>
      <c r="E123" s="27"/>
      <c r="F123" s="74"/>
      <c r="G123" s="85"/>
      <c r="H123" s="27"/>
      <c r="I123" s="27"/>
      <c r="J123" s="27"/>
      <c r="K123" s="27"/>
      <c r="L123" s="27"/>
      <c r="M123" s="27"/>
      <c r="N123" s="27"/>
      <c r="O123" s="27"/>
      <c r="P123" s="27"/>
      <c r="Q123" s="27"/>
      <c r="R123" s="27"/>
      <c r="S123" s="27"/>
      <c r="T123" s="27"/>
      <c r="U123" s="27"/>
      <c r="V123" s="27"/>
    </row>
    <row r="124" ht="15.75" customHeight="1">
      <c r="A124" s="27"/>
      <c r="B124" s="27"/>
      <c r="C124" s="27"/>
      <c r="D124" s="27"/>
      <c r="E124" s="27"/>
      <c r="F124" s="74"/>
      <c r="G124" s="85"/>
      <c r="H124" s="27"/>
      <c r="I124" s="27"/>
      <c r="J124" s="27"/>
      <c r="K124" s="27"/>
      <c r="L124" s="27"/>
      <c r="M124" s="27"/>
      <c r="N124" s="27"/>
      <c r="O124" s="27"/>
      <c r="P124" s="27"/>
      <c r="Q124" s="27"/>
      <c r="R124" s="27"/>
      <c r="S124" s="27"/>
      <c r="T124" s="27"/>
      <c r="U124" s="27"/>
      <c r="V124" s="27"/>
    </row>
    <row r="125" ht="15.75" customHeight="1">
      <c r="A125" s="27"/>
      <c r="B125" s="27"/>
      <c r="C125" s="27"/>
      <c r="D125" s="27"/>
      <c r="E125" s="27"/>
      <c r="F125" s="74"/>
      <c r="G125" s="85"/>
      <c r="H125" s="27"/>
      <c r="I125" s="27"/>
      <c r="J125" s="27"/>
      <c r="K125" s="27"/>
      <c r="L125" s="27"/>
      <c r="M125" s="27"/>
      <c r="N125" s="27"/>
      <c r="O125" s="27"/>
      <c r="P125" s="27"/>
      <c r="Q125" s="27"/>
      <c r="R125" s="27"/>
      <c r="S125" s="27"/>
      <c r="T125" s="27"/>
      <c r="U125" s="27"/>
      <c r="V125" s="27"/>
    </row>
    <row r="126" ht="15.75" customHeight="1">
      <c r="A126" s="27"/>
      <c r="B126" s="27"/>
      <c r="C126" s="27"/>
      <c r="D126" s="27"/>
      <c r="E126" s="27"/>
      <c r="F126" s="74"/>
      <c r="G126" s="85"/>
      <c r="H126" s="27"/>
      <c r="I126" s="27"/>
      <c r="J126" s="27"/>
      <c r="K126" s="27"/>
      <c r="L126" s="27"/>
      <c r="M126" s="27"/>
      <c r="N126" s="27"/>
      <c r="O126" s="27"/>
      <c r="P126" s="27"/>
      <c r="Q126" s="27"/>
      <c r="R126" s="27"/>
      <c r="S126" s="27"/>
      <c r="T126" s="27"/>
      <c r="U126" s="27"/>
      <c r="V126" s="27"/>
    </row>
    <row r="127" ht="15.75" customHeight="1">
      <c r="A127" s="27"/>
      <c r="B127" s="27"/>
      <c r="C127" s="27"/>
      <c r="D127" s="27"/>
      <c r="E127" s="27"/>
      <c r="F127" s="74"/>
      <c r="G127" s="85"/>
      <c r="H127" s="27"/>
      <c r="I127" s="27"/>
      <c r="J127" s="27"/>
      <c r="K127" s="27"/>
      <c r="L127" s="27"/>
      <c r="M127" s="27"/>
      <c r="N127" s="27"/>
      <c r="O127" s="27"/>
      <c r="P127" s="27"/>
      <c r="Q127" s="27"/>
      <c r="R127" s="27"/>
      <c r="S127" s="27"/>
      <c r="T127" s="27"/>
      <c r="U127" s="27"/>
      <c r="V127" s="27"/>
    </row>
    <row r="128" ht="15.75" customHeight="1">
      <c r="A128" s="27"/>
      <c r="B128" s="27"/>
      <c r="C128" s="27"/>
      <c r="D128" s="27"/>
      <c r="E128" s="27"/>
      <c r="F128" s="74"/>
      <c r="G128" s="85"/>
      <c r="H128" s="27"/>
      <c r="I128" s="27"/>
      <c r="J128" s="27"/>
      <c r="K128" s="27"/>
      <c r="L128" s="27"/>
      <c r="M128" s="27"/>
      <c r="N128" s="27"/>
      <c r="O128" s="27"/>
      <c r="P128" s="27"/>
      <c r="Q128" s="27"/>
      <c r="R128" s="27"/>
      <c r="S128" s="27"/>
      <c r="T128" s="27"/>
      <c r="U128" s="27"/>
      <c r="V128" s="27"/>
    </row>
    <row r="129" ht="15.75" customHeight="1">
      <c r="A129" s="27"/>
      <c r="B129" s="27"/>
      <c r="C129" s="27"/>
      <c r="D129" s="27"/>
      <c r="E129" s="27"/>
      <c r="F129" s="74"/>
      <c r="G129" s="85"/>
      <c r="H129" s="27"/>
      <c r="I129" s="27"/>
      <c r="J129" s="27"/>
      <c r="K129" s="27"/>
      <c r="L129" s="27"/>
      <c r="M129" s="27"/>
      <c r="N129" s="27"/>
      <c r="O129" s="27"/>
      <c r="P129" s="27"/>
      <c r="Q129" s="27"/>
      <c r="R129" s="27"/>
      <c r="S129" s="27"/>
      <c r="T129" s="27"/>
      <c r="U129" s="27"/>
      <c r="V129" s="27"/>
    </row>
    <row r="130" ht="15.75" customHeight="1">
      <c r="A130" s="27"/>
      <c r="B130" s="27"/>
      <c r="C130" s="27"/>
      <c r="D130" s="27"/>
      <c r="E130" s="27"/>
      <c r="F130" s="74"/>
      <c r="G130" s="85"/>
      <c r="H130" s="27"/>
      <c r="I130" s="27"/>
      <c r="J130" s="27"/>
      <c r="K130" s="27"/>
      <c r="L130" s="27"/>
      <c r="M130" s="27"/>
      <c r="N130" s="27"/>
      <c r="O130" s="27"/>
      <c r="P130" s="27"/>
      <c r="Q130" s="27"/>
      <c r="R130" s="27"/>
      <c r="S130" s="27"/>
      <c r="T130" s="27"/>
      <c r="U130" s="27"/>
      <c r="V130" s="27"/>
    </row>
    <row r="131" ht="15.75" customHeight="1">
      <c r="A131" s="27"/>
      <c r="B131" s="27"/>
      <c r="C131" s="27"/>
      <c r="D131" s="27"/>
      <c r="E131" s="27"/>
      <c r="F131" s="74"/>
      <c r="G131" s="85"/>
      <c r="H131" s="27"/>
      <c r="I131" s="27"/>
      <c r="J131" s="27"/>
      <c r="K131" s="27"/>
      <c r="L131" s="27"/>
      <c r="M131" s="27"/>
      <c r="N131" s="27"/>
      <c r="O131" s="27"/>
      <c r="P131" s="27"/>
      <c r="Q131" s="27"/>
      <c r="R131" s="27"/>
      <c r="S131" s="27"/>
      <c r="T131" s="27"/>
      <c r="U131" s="27"/>
      <c r="V131" s="27"/>
    </row>
    <row r="132" ht="15.75" customHeight="1">
      <c r="A132" s="27"/>
      <c r="B132" s="27"/>
      <c r="C132" s="27"/>
      <c r="D132" s="27"/>
      <c r="E132" s="27"/>
      <c r="F132" s="74"/>
      <c r="G132" s="85"/>
      <c r="H132" s="27"/>
      <c r="I132" s="27"/>
      <c r="J132" s="27"/>
      <c r="K132" s="27"/>
      <c r="L132" s="27"/>
      <c r="M132" s="27"/>
      <c r="N132" s="27"/>
      <c r="O132" s="27"/>
      <c r="P132" s="27"/>
      <c r="Q132" s="27"/>
      <c r="R132" s="27"/>
      <c r="S132" s="27"/>
      <c r="T132" s="27"/>
      <c r="U132" s="27"/>
      <c r="V132" s="27"/>
    </row>
    <row r="133" ht="15.75" customHeight="1">
      <c r="A133" s="27"/>
      <c r="B133" s="27"/>
      <c r="C133" s="27"/>
      <c r="D133" s="27"/>
      <c r="E133" s="27"/>
      <c r="F133" s="74"/>
      <c r="G133" s="85"/>
      <c r="H133" s="27"/>
      <c r="I133" s="27"/>
      <c r="J133" s="27"/>
      <c r="K133" s="27"/>
      <c r="L133" s="27"/>
      <c r="M133" s="27"/>
      <c r="N133" s="27"/>
      <c r="O133" s="27"/>
      <c r="P133" s="27"/>
      <c r="Q133" s="27"/>
      <c r="R133" s="27"/>
      <c r="S133" s="27"/>
      <c r="T133" s="27"/>
      <c r="U133" s="27"/>
      <c r="V133" s="27"/>
    </row>
    <row r="134" ht="15.75" customHeight="1">
      <c r="A134" s="27"/>
      <c r="B134" s="27"/>
      <c r="C134" s="27"/>
      <c r="D134" s="27"/>
      <c r="E134" s="27"/>
      <c r="F134" s="74"/>
      <c r="G134" s="85"/>
      <c r="H134" s="27"/>
      <c r="I134" s="27"/>
      <c r="J134" s="27"/>
      <c r="K134" s="27"/>
      <c r="L134" s="27"/>
      <c r="M134" s="27"/>
      <c r="N134" s="27"/>
      <c r="O134" s="27"/>
      <c r="P134" s="27"/>
      <c r="Q134" s="27"/>
      <c r="R134" s="27"/>
      <c r="S134" s="27"/>
      <c r="T134" s="27"/>
      <c r="U134" s="27"/>
      <c r="V134" s="27"/>
    </row>
    <row r="135" ht="15.75" customHeight="1">
      <c r="A135" s="27"/>
      <c r="B135" s="27"/>
      <c r="C135" s="27"/>
      <c r="D135" s="27"/>
      <c r="E135" s="27"/>
      <c r="F135" s="74"/>
      <c r="G135" s="85"/>
      <c r="H135" s="27"/>
      <c r="I135" s="27"/>
      <c r="J135" s="27"/>
      <c r="K135" s="27"/>
      <c r="L135" s="27"/>
      <c r="M135" s="27"/>
      <c r="N135" s="27"/>
      <c r="O135" s="27"/>
      <c r="P135" s="27"/>
      <c r="Q135" s="27"/>
      <c r="R135" s="27"/>
      <c r="S135" s="27"/>
      <c r="T135" s="27"/>
      <c r="U135" s="27"/>
      <c r="V135" s="27"/>
    </row>
    <row r="136" ht="15.75" customHeight="1">
      <c r="A136" s="27"/>
      <c r="B136" s="27"/>
      <c r="C136" s="27"/>
      <c r="D136" s="27"/>
      <c r="E136" s="27"/>
      <c r="F136" s="74"/>
      <c r="G136" s="85"/>
      <c r="H136" s="27"/>
      <c r="I136" s="27"/>
      <c r="J136" s="27"/>
      <c r="K136" s="27"/>
      <c r="L136" s="27"/>
      <c r="M136" s="27"/>
      <c r="N136" s="27"/>
      <c r="O136" s="27"/>
      <c r="P136" s="27"/>
      <c r="Q136" s="27"/>
      <c r="R136" s="27"/>
      <c r="S136" s="27"/>
      <c r="T136" s="27"/>
      <c r="U136" s="27"/>
      <c r="V136" s="27"/>
    </row>
    <row r="137" ht="15.75" customHeight="1">
      <c r="A137" s="27"/>
      <c r="B137" s="27"/>
      <c r="C137" s="27"/>
      <c r="D137" s="27"/>
      <c r="E137" s="27"/>
      <c r="F137" s="74"/>
      <c r="G137" s="85"/>
      <c r="H137" s="27"/>
      <c r="I137" s="27"/>
      <c r="J137" s="27"/>
      <c r="K137" s="27"/>
      <c r="L137" s="27"/>
      <c r="M137" s="27"/>
      <c r="N137" s="27"/>
      <c r="O137" s="27"/>
      <c r="P137" s="27"/>
      <c r="Q137" s="27"/>
      <c r="R137" s="27"/>
      <c r="S137" s="27"/>
      <c r="T137" s="27"/>
      <c r="U137" s="27"/>
      <c r="V137" s="27"/>
    </row>
    <row r="138" ht="15.75" customHeight="1">
      <c r="A138" s="27"/>
      <c r="B138" s="27"/>
      <c r="C138" s="27"/>
      <c r="D138" s="27"/>
      <c r="E138" s="27"/>
      <c r="F138" s="74"/>
      <c r="G138" s="85"/>
      <c r="H138" s="27"/>
      <c r="I138" s="27"/>
      <c r="J138" s="27"/>
      <c r="K138" s="27"/>
      <c r="L138" s="27"/>
      <c r="M138" s="27"/>
      <c r="N138" s="27"/>
      <c r="O138" s="27"/>
      <c r="P138" s="27"/>
      <c r="Q138" s="27"/>
      <c r="R138" s="27"/>
      <c r="S138" s="27"/>
      <c r="T138" s="27"/>
      <c r="U138" s="27"/>
      <c r="V138" s="27"/>
    </row>
    <row r="139" ht="15.75" customHeight="1">
      <c r="A139" s="27"/>
      <c r="B139" s="27"/>
      <c r="C139" s="27"/>
      <c r="D139" s="27"/>
      <c r="E139" s="27"/>
      <c r="F139" s="74"/>
      <c r="G139" s="85"/>
      <c r="H139" s="27"/>
      <c r="I139" s="27"/>
      <c r="J139" s="27"/>
      <c r="K139" s="27"/>
      <c r="L139" s="27"/>
      <c r="M139" s="27"/>
      <c r="N139" s="27"/>
      <c r="O139" s="27"/>
      <c r="P139" s="27"/>
      <c r="Q139" s="27"/>
      <c r="R139" s="27"/>
      <c r="S139" s="27"/>
      <c r="T139" s="27"/>
      <c r="U139" s="27"/>
      <c r="V139" s="27"/>
    </row>
    <row r="140" ht="15.75" customHeight="1">
      <c r="A140" s="27"/>
      <c r="B140" s="27"/>
      <c r="C140" s="27"/>
      <c r="D140" s="27"/>
      <c r="E140" s="27"/>
      <c r="F140" s="74"/>
      <c r="G140" s="85"/>
      <c r="H140" s="27"/>
      <c r="I140" s="27"/>
      <c r="J140" s="27"/>
      <c r="K140" s="27"/>
      <c r="L140" s="27"/>
      <c r="M140" s="27"/>
      <c r="N140" s="27"/>
      <c r="O140" s="27"/>
      <c r="P140" s="27"/>
      <c r="Q140" s="27"/>
      <c r="R140" s="27"/>
      <c r="S140" s="27"/>
      <c r="T140" s="27"/>
      <c r="U140" s="27"/>
      <c r="V140" s="27"/>
    </row>
    <row r="141" ht="15.75" customHeight="1">
      <c r="A141" s="27"/>
      <c r="B141" s="27"/>
      <c r="C141" s="27"/>
      <c r="D141" s="27"/>
      <c r="E141" s="27"/>
      <c r="F141" s="74"/>
      <c r="G141" s="85"/>
      <c r="H141" s="27"/>
      <c r="I141" s="27"/>
      <c r="J141" s="27"/>
      <c r="K141" s="27"/>
      <c r="L141" s="27"/>
      <c r="M141" s="27"/>
      <c r="N141" s="27"/>
      <c r="O141" s="27"/>
      <c r="P141" s="27"/>
      <c r="Q141" s="27"/>
      <c r="R141" s="27"/>
      <c r="S141" s="27"/>
      <c r="T141" s="27"/>
      <c r="U141" s="27"/>
      <c r="V141" s="27"/>
    </row>
    <row r="142" ht="15.75" customHeight="1">
      <c r="A142" s="27"/>
      <c r="B142" s="27"/>
      <c r="C142" s="27"/>
      <c r="D142" s="27"/>
      <c r="E142" s="27"/>
      <c r="F142" s="74"/>
      <c r="G142" s="85"/>
      <c r="H142" s="27"/>
      <c r="I142" s="27"/>
      <c r="J142" s="27"/>
      <c r="K142" s="27"/>
      <c r="L142" s="27"/>
      <c r="M142" s="27"/>
      <c r="N142" s="27"/>
      <c r="O142" s="27"/>
      <c r="P142" s="27"/>
      <c r="Q142" s="27"/>
      <c r="R142" s="27"/>
      <c r="S142" s="27"/>
      <c r="T142" s="27"/>
      <c r="U142" s="27"/>
      <c r="V142" s="27"/>
    </row>
    <row r="143" ht="15.75" customHeight="1">
      <c r="A143" s="27"/>
      <c r="B143" s="27"/>
      <c r="C143" s="27"/>
      <c r="D143" s="27"/>
      <c r="E143" s="27"/>
      <c r="F143" s="74"/>
      <c r="G143" s="85"/>
      <c r="H143" s="27"/>
      <c r="I143" s="27"/>
      <c r="J143" s="27"/>
      <c r="K143" s="27"/>
      <c r="L143" s="27"/>
      <c r="M143" s="27"/>
      <c r="N143" s="27"/>
      <c r="O143" s="27"/>
      <c r="P143" s="27"/>
      <c r="Q143" s="27"/>
      <c r="R143" s="27"/>
      <c r="S143" s="27"/>
      <c r="T143" s="27"/>
      <c r="U143" s="27"/>
      <c r="V143" s="27"/>
    </row>
    <row r="144" ht="15.75" customHeight="1">
      <c r="A144" s="27"/>
      <c r="B144" s="27"/>
      <c r="C144" s="27"/>
      <c r="D144" s="27"/>
      <c r="E144" s="27"/>
      <c r="F144" s="74"/>
      <c r="G144" s="85"/>
      <c r="H144" s="27"/>
      <c r="I144" s="27"/>
      <c r="J144" s="27"/>
      <c r="K144" s="27"/>
      <c r="L144" s="27"/>
      <c r="M144" s="27"/>
      <c r="N144" s="27"/>
      <c r="O144" s="27"/>
      <c r="P144" s="27"/>
      <c r="Q144" s="27"/>
      <c r="R144" s="27"/>
      <c r="S144" s="27"/>
      <c r="T144" s="27"/>
      <c r="U144" s="27"/>
      <c r="V144" s="27"/>
    </row>
    <row r="145" ht="15.75" customHeight="1">
      <c r="A145" s="27"/>
      <c r="B145" s="27"/>
      <c r="C145" s="27"/>
      <c r="D145" s="27"/>
      <c r="E145" s="27"/>
      <c r="F145" s="74"/>
      <c r="G145" s="85"/>
      <c r="H145" s="27"/>
      <c r="I145" s="27"/>
      <c r="J145" s="27"/>
      <c r="K145" s="27"/>
      <c r="L145" s="27"/>
      <c r="M145" s="27"/>
      <c r="N145" s="27"/>
      <c r="O145" s="27"/>
      <c r="P145" s="27"/>
      <c r="Q145" s="27"/>
      <c r="R145" s="27"/>
      <c r="S145" s="27"/>
      <c r="T145" s="27"/>
      <c r="U145" s="27"/>
      <c r="V145" s="27"/>
    </row>
    <row r="146" ht="15.75" customHeight="1">
      <c r="A146" s="27"/>
      <c r="B146" s="27"/>
      <c r="C146" s="27"/>
      <c r="D146" s="27"/>
      <c r="E146" s="27"/>
      <c r="F146" s="74"/>
      <c r="G146" s="85"/>
      <c r="H146" s="27"/>
      <c r="I146" s="27"/>
      <c r="J146" s="27"/>
      <c r="K146" s="27"/>
      <c r="L146" s="27"/>
      <c r="M146" s="27"/>
      <c r="N146" s="27"/>
      <c r="O146" s="27"/>
      <c r="P146" s="27"/>
      <c r="Q146" s="27"/>
      <c r="R146" s="27"/>
      <c r="S146" s="27"/>
      <c r="T146" s="27"/>
      <c r="U146" s="27"/>
      <c r="V146" s="27"/>
    </row>
    <row r="147" ht="15.75" customHeight="1">
      <c r="A147" s="27"/>
      <c r="B147" s="27"/>
      <c r="C147" s="27"/>
      <c r="D147" s="27"/>
      <c r="E147" s="27"/>
      <c r="F147" s="74"/>
      <c r="G147" s="85"/>
      <c r="H147" s="27"/>
      <c r="I147" s="27"/>
      <c r="J147" s="27"/>
      <c r="K147" s="27"/>
      <c r="L147" s="27"/>
      <c r="M147" s="27"/>
      <c r="N147" s="27"/>
      <c r="O147" s="27"/>
      <c r="P147" s="27"/>
      <c r="Q147" s="27"/>
      <c r="R147" s="27"/>
      <c r="S147" s="27"/>
      <c r="T147" s="27"/>
      <c r="U147" s="27"/>
      <c r="V147" s="27"/>
    </row>
    <row r="148" ht="15.75" customHeight="1">
      <c r="A148" s="27"/>
      <c r="B148" s="27"/>
      <c r="C148" s="27"/>
      <c r="D148" s="27"/>
      <c r="E148" s="27"/>
      <c r="F148" s="74"/>
      <c r="G148" s="85"/>
      <c r="H148" s="27"/>
      <c r="I148" s="27"/>
      <c r="J148" s="27"/>
      <c r="K148" s="27"/>
      <c r="L148" s="27"/>
      <c r="M148" s="27"/>
      <c r="N148" s="27"/>
      <c r="O148" s="27"/>
      <c r="P148" s="27"/>
      <c r="Q148" s="27"/>
      <c r="R148" s="27"/>
      <c r="S148" s="27"/>
      <c r="T148" s="27"/>
      <c r="U148" s="27"/>
      <c r="V148" s="27"/>
    </row>
    <row r="149" ht="15.75" customHeight="1">
      <c r="A149" s="27"/>
      <c r="B149" s="27"/>
      <c r="C149" s="27"/>
      <c r="D149" s="27"/>
      <c r="E149" s="27"/>
      <c r="F149" s="74"/>
      <c r="G149" s="85"/>
      <c r="H149" s="27"/>
      <c r="I149" s="27"/>
      <c r="J149" s="27"/>
      <c r="K149" s="27"/>
      <c r="L149" s="27"/>
      <c r="M149" s="27"/>
      <c r="N149" s="27"/>
      <c r="O149" s="27"/>
      <c r="P149" s="27"/>
      <c r="Q149" s="27"/>
      <c r="R149" s="27"/>
      <c r="S149" s="27"/>
      <c r="T149" s="27"/>
      <c r="U149" s="27"/>
      <c r="V149" s="27"/>
    </row>
    <row r="150" ht="15.75" customHeight="1">
      <c r="A150" s="27"/>
      <c r="B150" s="27"/>
      <c r="C150" s="27"/>
      <c r="D150" s="27"/>
      <c r="E150" s="27"/>
      <c r="F150" s="74"/>
      <c r="G150" s="85"/>
      <c r="H150" s="27"/>
      <c r="I150" s="27"/>
      <c r="J150" s="27"/>
      <c r="K150" s="27"/>
      <c r="L150" s="27"/>
      <c r="M150" s="27"/>
      <c r="N150" s="27"/>
      <c r="O150" s="27"/>
      <c r="P150" s="27"/>
      <c r="Q150" s="27"/>
      <c r="R150" s="27"/>
      <c r="S150" s="27"/>
      <c r="T150" s="27"/>
      <c r="U150" s="27"/>
      <c r="V150" s="27"/>
    </row>
    <row r="151" ht="15.75" customHeight="1">
      <c r="A151" s="27"/>
      <c r="B151" s="27"/>
      <c r="C151" s="27"/>
      <c r="D151" s="27"/>
      <c r="E151" s="27"/>
      <c r="F151" s="74"/>
      <c r="G151" s="85"/>
      <c r="H151" s="27"/>
      <c r="I151" s="27"/>
      <c r="J151" s="27"/>
      <c r="K151" s="27"/>
      <c r="L151" s="27"/>
      <c r="M151" s="27"/>
      <c r="N151" s="27"/>
      <c r="O151" s="27"/>
      <c r="P151" s="27"/>
      <c r="Q151" s="27"/>
      <c r="R151" s="27"/>
      <c r="S151" s="27"/>
      <c r="T151" s="27"/>
      <c r="U151" s="27"/>
      <c r="V151" s="27"/>
    </row>
    <row r="152" ht="15.75" customHeight="1">
      <c r="A152" s="27"/>
      <c r="B152" s="27"/>
      <c r="C152" s="27"/>
      <c r="D152" s="27"/>
      <c r="E152" s="27"/>
      <c r="F152" s="74"/>
      <c r="G152" s="85"/>
      <c r="H152" s="27"/>
      <c r="I152" s="27"/>
      <c r="J152" s="27"/>
      <c r="K152" s="27"/>
      <c r="L152" s="27"/>
      <c r="M152" s="27"/>
      <c r="N152" s="27"/>
      <c r="O152" s="27"/>
      <c r="P152" s="27"/>
      <c r="Q152" s="27"/>
      <c r="R152" s="27"/>
      <c r="S152" s="27"/>
      <c r="T152" s="27"/>
      <c r="U152" s="27"/>
      <c r="V152" s="27"/>
    </row>
    <row r="153" ht="15.75" customHeight="1">
      <c r="A153" s="27"/>
      <c r="B153" s="27"/>
      <c r="C153" s="27"/>
      <c r="D153" s="27"/>
      <c r="E153" s="27"/>
      <c r="F153" s="74"/>
      <c r="G153" s="85"/>
      <c r="H153" s="27"/>
      <c r="I153" s="27"/>
      <c r="J153" s="27"/>
      <c r="K153" s="27"/>
      <c r="L153" s="27"/>
      <c r="M153" s="27"/>
      <c r="N153" s="27"/>
      <c r="O153" s="27"/>
      <c r="P153" s="27"/>
      <c r="Q153" s="27"/>
      <c r="R153" s="27"/>
      <c r="S153" s="27"/>
      <c r="T153" s="27"/>
      <c r="U153" s="27"/>
      <c r="V153" s="27"/>
    </row>
    <row r="154" ht="15.75" customHeight="1">
      <c r="A154" s="27"/>
      <c r="B154" s="27"/>
      <c r="C154" s="27"/>
      <c r="D154" s="27"/>
      <c r="E154" s="27"/>
      <c r="F154" s="74"/>
      <c r="G154" s="85"/>
      <c r="H154" s="27"/>
      <c r="I154" s="27"/>
      <c r="J154" s="27"/>
      <c r="K154" s="27"/>
      <c r="L154" s="27"/>
      <c r="M154" s="27"/>
      <c r="N154" s="27"/>
      <c r="O154" s="27"/>
      <c r="P154" s="27"/>
      <c r="Q154" s="27"/>
      <c r="R154" s="27"/>
      <c r="S154" s="27"/>
      <c r="T154" s="27"/>
      <c r="U154" s="27"/>
      <c r="V154" s="27"/>
    </row>
    <row r="155" ht="15.75" customHeight="1">
      <c r="A155" s="27"/>
      <c r="B155" s="27"/>
      <c r="C155" s="27"/>
      <c r="D155" s="27"/>
      <c r="E155" s="27"/>
      <c r="F155" s="74"/>
      <c r="G155" s="85"/>
      <c r="H155" s="27"/>
      <c r="I155" s="27"/>
      <c r="J155" s="27"/>
      <c r="K155" s="27"/>
      <c r="L155" s="27"/>
      <c r="M155" s="27"/>
      <c r="N155" s="27"/>
      <c r="O155" s="27"/>
      <c r="P155" s="27"/>
      <c r="Q155" s="27"/>
      <c r="R155" s="27"/>
      <c r="S155" s="27"/>
      <c r="T155" s="27"/>
      <c r="U155" s="27"/>
      <c r="V155" s="27"/>
    </row>
    <row r="156" ht="15.75" customHeight="1">
      <c r="A156" s="27"/>
      <c r="B156" s="27"/>
      <c r="C156" s="27"/>
      <c r="D156" s="27"/>
      <c r="E156" s="27"/>
      <c r="F156" s="74"/>
      <c r="G156" s="85"/>
      <c r="H156" s="27"/>
      <c r="I156" s="27"/>
      <c r="J156" s="27"/>
      <c r="K156" s="27"/>
      <c r="L156" s="27"/>
      <c r="M156" s="27"/>
      <c r="N156" s="27"/>
      <c r="O156" s="27"/>
      <c r="P156" s="27"/>
      <c r="Q156" s="27"/>
      <c r="R156" s="27"/>
      <c r="S156" s="27"/>
      <c r="T156" s="27"/>
      <c r="U156" s="27"/>
      <c r="V156" s="27"/>
    </row>
    <row r="157" ht="15.75" customHeight="1">
      <c r="A157" s="27"/>
      <c r="B157" s="27"/>
      <c r="C157" s="27"/>
      <c r="D157" s="27"/>
      <c r="E157" s="27"/>
      <c r="F157" s="74"/>
      <c r="G157" s="85"/>
      <c r="H157" s="27"/>
      <c r="I157" s="27"/>
      <c r="J157" s="27"/>
      <c r="K157" s="27"/>
      <c r="L157" s="27"/>
      <c r="M157" s="27"/>
      <c r="N157" s="27"/>
      <c r="O157" s="27"/>
      <c r="P157" s="27"/>
      <c r="Q157" s="27"/>
      <c r="R157" s="27"/>
      <c r="S157" s="27"/>
      <c r="T157" s="27"/>
      <c r="U157" s="27"/>
      <c r="V157" s="27"/>
    </row>
    <row r="158" ht="15.75" customHeight="1">
      <c r="A158" s="27"/>
      <c r="B158" s="27"/>
      <c r="C158" s="27"/>
      <c r="D158" s="27"/>
      <c r="E158" s="27"/>
      <c r="F158" s="74"/>
      <c r="G158" s="85"/>
      <c r="H158" s="27"/>
      <c r="I158" s="27"/>
      <c r="J158" s="27"/>
      <c r="K158" s="27"/>
      <c r="L158" s="27"/>
      <c r="M158" s="27"/>
      <c r="N158" s="27"/>
      <c r="O158" s="27"/>
      <c r="P158" s="27"/>
      <c r="Q158" s="27"/>
      <c r="R158" s="27"/>
      <c r="S158" s="27"/>
      <c r="T158" s="27"/>
      <c r="U158" s="27"/>
      <c r="V158" s="27"/>
    </row>
    <row r="159" ht="15.75" customHeight="1">
      <c r="A159" s="27"/>
      <c r="B159" s="27"/>
      <c r="C159" s="27"/>
      <c r="D159" s="27"/>
      <c r="E159" s="27"/>
      <c r="F159" s="74"/>
      <c r="G159" s="85"/>
      <c r="H159" s="27"/>
      <c r="I159" s="27"/>
      <c r="J159" s="27"/>
      <c r="K159" s="27"/>
      <c r="L159" s="27"/>
      <c r="M159" s="27"/>
      <c r="N159" s="27"/>
      <c r="O159" s="27"/>
      <c r="P159" s="27"/>
      <c r="Q159" s="27"/>
      <c r="R159" s="27"/>
      <c r="S159" s="27"/>
      <c r="T159" s="27"/>
      <c r="U159" s="27"/>
      <c r="V159" s="27"/>
    </row>
    <row r="160" ht="15.75" customHeight="1">
      <c r="A160" s="27"/>
      <c r="B160" s="27"/>
      <c r="C160" s="27"/>
      <c r="D160" s="27"/>
      <c r="E160" s="27"/>
      <c r="F160" s="74"/>
      <c r="G160" s="85"/>
      <c r="H160" s="27"/>
      <c r="I160" s="27"/>
      <c r="J160" s="27"/>
      <c r="K160" s="27"/>
      <c r="L160" s="27"/>
      <c r="M160" s="27"/>
      <c r="N160" s="27"/>
      <c r="O160" s="27"/>
      <c r="P160" s="27"/>
      <c r="Q160" s="27"/>
      <c r="R160" s="27"/>
      <c r="S160" s="27"/>
      <c r="T160" s="27"/>
      <c r="U160" s="27"/>
      <c r="V160" s="27"/>
    </row>
    <row r="161" ht="15.75" customHeight="1">
      <c r="A161" s="27"/>
      <c r="B161" s="27"/>
      <c r="C161" s="27"/>
      <c r="D161" s="27"/>
      <c r="E161" s="27"/>
      <c r="F161" s="74"/>
      <c r="G161" s="85"/>
      <c r="H161" s="27"/>
      <c r="I161" s="27"/>
      <c r="J161" s="27"/>
      <c r="K161" s="27"/>
      <c r="L161" s="27"/>
      <c r="M161" s="27"/>
      <c r="N161" s="27"/>
      <c r="O161" s="27"/>
      <c r="P161" s="27"/>
      <c r="Q161" s="27"/>
      <c r="R161" s="27"/>
      <c r="S161" s="27"/>
      <c r="T161" s="27"/>
      <c r="U161" s="27"/>
      <c r="V161" s="27"/>
    </row>
    <row r="162" ht="15.75" customHeight="1">
      <c r="A162" s="27"/>
      <c r="B162" s="27"/>
      <c r="C162" s="27"/>
      <c r="D162" s="27"/>
      <c r="E162" s="27"/>
      <c r="F162" s="74"/>
      <c r="G162" s="85"/>
      <c r="H162" s="27"/>
      <c r="I162" s="27"/>
      <c r="J162" s="27"/>
      <c r="K162" s="27"/>
      <c r="L162" s="27"/>
      <c r="M162" s="27"/>
      <c r="N162" s="27"/>
      <c r="O162" s="27"/>
      <c r="P162" s="27"/>
      <c r="Q162" s="27"/>
      <c r="R162" s="27"/>
      <c r="S162" s="27"/>
      <c r="T162" s="27"/>
      <c r="U162" s="27"/>
      <c r="V162" s="27"/>
    </row>
    <row r="163" ht="15.75" customHeight="1">
      <c r="A163" s="27"/>
      <c r="B163" s="27"/>
      <c r="C163" s="27"/>
      <c r="D163" s="27"/>
      <c r="E163" s="27"/>
      <c r="F163" s="74"/>
      <c r="G163" s="85"/>
      <c r="H163" s="27"/>
      <c r="I163" s="27"/>
      <c r="J163" s="27"/>
      <c r="K163" s="27"/>
      <c r="L163" s="27"/>
      <c r="M163" s="27"/>
      <c r="N163" s="27"/>
      <c r="O163" s="27"/>
      <c r="P163" s="27"/>
      <c r="Q163" s="27"/>
      <c r="R163" s="27"/>
      <c r="S163" s="27"/>
      <c r="T163" s="27"/>
      <c r="U163" s="27"/>
      <c r="V163" s="27"/>
    </row>
    <row r="164" ht="15.75" customHeight="1">
      <c r="A164" s="27"/>
      <c r="B164" s="27"/>
      <c r="C164" s="27"/>
      <c r="D164" s="27"/>
      <c r="E164" s="27"/>
      <c r="F164" s="74"/>
      <c r="G164" s="85"/>
      <c r="H164" s="27"/>
      <c r="I164" s="27"/>
      <c r="J164" s="27"/>
      <c r="K164" s="27"/>
      <c r="L164" s="27"/>
      <c r="M164" s="27"/>
      <c r="N164" s="27"/>
      <c r="O164" s="27"/>
      <c r="P164" s="27"/>
      <c r="Q164" s="27"/>
      <c r="R164" s="27"/>
      <c r="S164" s="27"/>
      <c r="T164" s="27"/>
      <c r="U164" s="27"/>
      <c r="V164" s="27"/>
    </row>
    <row r="165" ht="15.75" customHeight="1">
      <c r="A165" s="27"/>
      <c r="B165" s="27"/>
      <c r="C165" s="27"/>
      <c r="D165" s="27"/>
      <c r="E165" s="27"/>
      <c r="F165" s="74"/>
      <c r="G165" s="85"/>
      <c r="H165" s="27"/>
      <c r="I165" s="27"/>
      <c r="J165" s="27"/>
      <c r="K165" s="27"/>
      <c r="L165" s="27"/>
      <c r="M165" s="27"/>
      <c r="N165" s="27"/>
      <c r="O165" s="27"/>
      <c r="P165" s="27"/>
      <c r="Q165" s="27"/>
      <c r="R165" s="27"/>
      <c r="S165" s="27"/>
      <c r="T165" s="27"/>
      <c r="U165" s="27"/>
      <c r="V165" s="27"/>
    </row>
    <row r="166" ht="15.75" customHeight="1">
      <c r="A166" s="27"/>
      <c r="B166" s="27"/>
      <c r="C166" s="27"/>
      <c r="D166" s="27"/>
      <c r="E166" s="27"/>
      <c r="F166" s="74"/>
      <c r="G166" s="85"/>
      <c r="H166" s="27"/>
      <c r="I166" s="27"/>
      <c r="J166" s="27"/>
      <c r="K166" s="27"/>
      <c r="L166" s="27"/>
      <c r="M166" s="27"/>
      <c r="N166" s="27"/>
      <c r="O166" s="27"/>
      <c r="P166" s="27"/>
      <c r="Q166" s="27"/>
      <c r="R166" s="27"/>
      <c r="S166" s="27"/>
      <c r="T166" s="27"/>
      <c r="U166" s="27"/>
      <c r="V166" s="27"/>
    </row>
    <row r="167" ht="15.75" customHeight="1">
      <c r="A167" s="27"/>
      <c r="B167" s="27"/>
      <c r="C167" s="27"/>
      <c r="D167" s="27"/>
      <c r="E167" s="27"/>
      <c r="F167" s="74"/>
      <c r="G167" s="85"/>
      <c r="H167" s="27"/>
      <c r="I167" s="27"/>
      <c r="J167" s="27"/>
      <c r="K167" s="27"/>
      <c r="L167" s="27"/>
      <c r="M167" s="27"/>
      <c r="N167" s="27"/>
      <c r="O167" s="27"/>
      <c r="P167" s="27"/>
      <c r="Q167" s="27"/>
      <c r="R167" s="27"/>
      <c r="S167" s="27"/>
      <c r="T167" s="27"/>
      <c r="U167" s="27"/>
      <c r="V167" s="27"/>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c r="F242" s="8"/>
      <c r="G242" s="55"/>
    </row>
    <row r="243" ht="15.75" customHeight="1">
      <c r="F243" s="8"/>
      <c r="G243" s="55"/>
    </row>
    <row r="244" ht="15.75" customHeight="1">
      <c r="F244" s="8"/>
      <c r="G244" s="55"/>
    </row>
    <row r="245" ht="15.75" customHeight="1">
      <c r="F245" s="8"/>
      <c r="G245" s="55"/>
    </row>
    <row r="246" ht="15.75" customHeight="1">
      <c r="F246" s="8"/>
      <c r="G246" s="55"/>
    </row>
    <row r="247" ht="15.75" customHeight="1">
      <c r="F247" s="8"/>
      <c r="G247" s="55"/>
    </row>
    <row r="248" ht="15.75" customHeight="1">
      <c r="F248" s="8"/>
      <c r="G248" s="55"/>
    </row>
    <row r="249" ht="15.75" customHeight="1">
      <c r="F249" s="8"/>
      <c r="G249" s="55"/>
    </row>
    <row r="250" ht="15.75" customHeight="1">
      <c r="F250" s="8"/>
      <c r="G250" s="55"/>
    </row>
    <row r="251" ht="15.75" customHeight="1">
      <c r="F251" s="8"/>
      <c r="G251" s="55"/>
    </row>
    <row r="252" ht="15.75" customHeight="1">
      <c r="F252" s="8"/>
      <c r="G252" s="55"/>
    </row>
    <row r="253" ht="15.75" customHeight="1">
      <c r="F253" s="8"/>
      <c r="G253" s="55"/>
    </row>
    <row r="254" ht="15.75" customHeight="1">
      <c r="F254" s="8"/>
      <c r="G254" s="55"/>
    </row>
    <row r="255" ht="15.75" customHeight="1">
      <c r="F255" s="8"/>
      <c r="G255" s="55"/>
    </row>
    <row r="256" ht="15.75" customHeight="1">
      <c r="F256" s="8"/>
      <c r="G256" s="55"/>
    </row>
    <row r="257" ht="15.75" customHeight="1">
      <c r="F257" s="8"/>
      <c r="G257" s="55"/>
    </row>
    <row r="258" ht="15.75" customHeight="1">
      <c r="F258" s="8"/>
      <c r="G258" s="55"/>
    </row>
    <row r="259" ht="15.75" customHeight="1">
      <c r="F259" s="8"/>
      <c r="G259" s="55"/>
    </row>
    <row r="260" ht="15.75" customHeight="1">
      <c r="F260" s="8"/>
      <c r="G260" s="55"/>
    </row>
    <row r="261" ht="15.75" customHeight="1">
      <c r="F261" s="8"/>
      <c r="G261" s="55"/>
    </row>
    <row r="262" ht="15.75" customHeight="1">
      <c r="F262" s="8"/>
      <c r="G262" s="55"/>
    </row>
    <row r="263" ht="15.75" customHeight="1">
      <c r="F263" s="8"/>
      <c r="G263" s="55"/>
    </row>
    <row r="264" ht="15.75" customHeight="1">
      <c r="F264" s="8"/>
      <c r="G264" s="55"/>
    </row>
    <row r="265" ht="15.75" customHeight="1">
      <c r="F265" s="8"/>
      <c r="G265" s="55"/>
    </row>
    <row r="266" ht="15.75" customHeight="1">
      <c r="F266" s="8"/>
      <c r="G266" s="55"/>
    </row>
    <row r="267" ht="15.75" customHeight="1">
      <c r="F267" s="8"/>
      <c r="G267" s="55"/>
    </row>
    <row r="268" ht="15.75" customHeight="1">
      <c r="F268" s="8"/>
      <c r="G268" s="55"/>
    </row>
    <row r="269" ht="15.75" customHeight="1">
      <c r="F269" s="8"/>
      <c r="G269" s="55"/>
    </row>
    <row r="270" ht="15.75" customHeight="1">
      <c r="F270" s="8"/>
      <c r="G270" s="55"/>
    </row>
    <row r="271" ht="15.75" customHeight="1">
      <c r="F271" s="8"/>
      <c r="G271" s="55"/>
    </row>
    <row r="272" ht="15.75" customHeight="1">
      <c r="F272" s="8"/>
      <c r="G272" s="55"/>
    </row>
    <row r="273" ht="15.75" customHeight="1">
      <c r="F273" s="8"/>
      <c r="G273" s="55"/>
    </row>
    <row r="274" ht="15.75" customHeight="1">
      <c r="F274" s="8"/>
      <c r="G274" s="55"/>
    </row>
    <row r="275" ht="15.75" customHeight="1">
      <c r="F275" s="8"/>
      <c r="G275" s="55"/>
    </row>
    <row r="276" ht="15.75" customHeight="1">
      <c r="F276" s="8"/>
      <c r="G276" s="55"/>
    </row>
    <row r="277" ht="15.75" customHeight="1">
      <c r="F277" s="8"/>
      <c r="G277" s="55"/>
    </row>
    <row r="278" ht="15.75" customHeight="1">
      <c r="F278" s="8"/>
      <c r="G278" s="55"/>
    </row>
    <row r="279" ht="15.75" customHeight="1">
      <c r="F279" s="8"/>
      <c r="G279" s="55"/>
    </row>
    <row r="280" ht="15.75" customHeight="1">
      <c r="F280" s="8"/>
      <c r="G280" s="55"/>
    </row>
    <row r="281" ht="15.75" customHeight="1">
      <c r="F281" s="8"/>
      <c r="G281" s="55"/>
    </row>
    <row r="282" ht="15.75" customHeight="1">
      <c r="F282" s="8"/>
      <c r="G282" s="55"/>
    </row>
    <row r="283" ht="15.75" customHeight="1">
      <c r="F283" s="8"/>
      <c r="G283" s="55"/>
    </row>
    <row r="284" ht="15.75" customHeight="1">
      <c r="F284" s="8"/>
      <c r="G284" s="55"/>
    </row>
    <row r="285" ht="15.75" customHeight="1">
      <c r="F285" s="8"/>
      <c r="G285" s="55"/>
    </row>
    <row r="286" ht="15.75" customHeight="1">
      <c r="F286" s="8"/>
      <c r="G286" s="55"/>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2:A68"/>
    <mergeCell ref="A71:A77"/>
    <mergeCell ref="A80:A86"/>
    <mergeCell ref="A3:A8"/>
    <mergeCell ref="A11:A16"/>
    <mergeCell ref="A19:A24"/>
    <mergeCell ref="A27:A32"/>
    <mergeCell ref="A35:A41"/>
    <mergeCell ref="A44:A50"/>
    <mergeCell ref="A53:A59"/>
  </mergeCells>
  <dataValidations>
    <dataValidation type="list" allowBlank="1" showErrorMessage="1" sqref="C28:C29 C31">
      <formula1>'Durum Parametreler'!$L$2:$L$26</formula1>
    </dataValidation>
    <dataValidation type="list" allowBlank="1" showErrorMessage="1" sqref="C36:C39">
      <formula1>'Durum Parametreler'!$L$2:$L$31</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8.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8932</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8933</v>
      </c>
      <c r="B2" s="56" t="s">
        <v>8934</v>
      </c>
      <c r="C2" s="56" t="str">
        <f>VLOOKUP(A2,'import Giresun'!A:P,3,0)</f>
        <v>DOĞRU</v>
      </c>
      <c r="D2" s="56" t="s">
        <v>1507</v>
      </c>
      <c r="E2" s="56">
        <f>VLOOKUP(A2,'import Giresun'!A:P,5,0)</f>
        <v>26</v>
      </c>
      <c r="F2" s="56">
        <f>VLOOKUP(A2,'import Giresun'!A:P,6,0)</f>
        <v>15</v>
      </c>
      <c r="G2" s="56">
        <f>VLOOKUP(A2,'import Giresun'!A:P,7,0)</f>
        <v>0</v>
      </c>
      <c r="H2" s="56">
        <f>VLOOKUP(A2,'import Giresun'!A:P,8,0)</f>
        <v>24</v>
      </c>
      <c r="I2" s="56">
        <f>VLOOKUP(A2,'import Giresun'!A:P,9,0)</f>
        <v>24</v>
      </c>
      <c r="J2" s="216">
        <f>VLOOKUP(A2,'import Giresun'!A:P,10,0)</f>
        <v>0</v>
      </c>
      <c r="K2" s="56" t="s">
        <v>8935</v>
      </c>
      <c r="L2" s="56">
        <v>4.542282829E9</v>
      </c>
      <c r="M2" s="56" t="s">
        <v>1350</v>
      </c>
      <c r="N2" s="56" t="s">
        <v>8936</v>
      </c>
      <c r="O2" s="56" t="s">
        <v>8937</v>
      </c>
      <c r="P2" s="56" t="str">
        <f>VLOOKUP(A2,'import Giresun'!A:P,16,0)</f>
        <v>Geleneksel</v>
      </c>
      <c r="Q2" s="218" t="b">
        <v>0</v>
      </c>
      <c r="R2" s="218"/>
      <c r="S2" s="218"/>
      <c r="T2" s="17"/>
      <c r="U2" s="218" t="s">
        <v>8938</v>
      </c>
      <c r="V2" s="220"/>
      <c r="W2" s="220"/>
      <c r="X2" s="218"/>
      <c r="Y2" s="218" t="s">
        <v>1475</v>
      </c>
      <c r="Z2" s="220">
        <v>44617.0</v>
      </c>
      <c r="AA2" s="218" t="s">
        <v>1475</v>
      </c>
      <c r="AB2" s="221">
        <v>44621.0</v>
      </c>
      <c r="AC2" s="218"/>
      <c r="AD2" s="221"/>
      <c r="AE2" s="218"/>
      <c r="AF2" s="222"/>
      <c r="AG2" s="218"/>
      <c r="AH2" s="221"/>
      <c r="AI2" s="218" t="s">
        <v>66</v>
      </c>
      <c r="AJ2" s="218" t="s">
        <v>66</v>
      </c>
      <c r="AK2" s="218"/>
      <c r="AL2" s="218"/>
      <c r="AM2" s="218"/>
    </row>
    <row r="3" ht="15.75" customHeight="1">
      <c r="A3" s="56" t="s">
        <v>8939</v>
      </c>
      <c r="B3" s="56" t="s">
        <v>8940</v>
      </c>
      <c r="C3" s="56" t="str">
        <f>VLOOKUP(A3,'import Giresun'!A:P,3,0)</f>
        <v>DOĞRU</v>
      </c>
      <c r="D3" s="56" t="s">
        <v>1443</v>
      </c>
      <c r="E3" s="56">
        <f>VLOOKUP(A3,'import Giresun'!A:P,5,0)</f>
        <v>64</v>
      </c>
      <c r="F3" s="56" t="str">
        <f>VLOOKUP(A3,'import Giresun'!A:P,6,0)</f>
        <v/>
      </c>
      <c r="G3" s="56">
        <f>VLOOKUP(A3,'import Giresun'!A:P,7,0)</f>
        <v>0</v>
      </c>
      <c r="H3" s="56">
        <f>VLOOKUP(A3,'import Giresun'!A:P,8,0)</f>
        <v>1</v>
      </c>
      <c r="I3" s="56">
        <f>VLOOKUP(A3,'import Giresun'!A:P,9,0)</f>
        <v>1</v>
      </c>
      <c r="J3" s="216">
        <f>VLOOKUP(A3,'import Giresun'!A:P,10,0)</f>
        <v>0</v>
      </c>
      <c r="K3" s="56" t="s">
        <v>8941</v>
      </c>
      <c r="L3" s="56">
        <v>5.317792492E9</v>
      </c>
      <c r="M3" s="56" t="s">
        <v>1350</v>
      </c>
      <c r="N3" s="56" t="s">
        <v>20</v>
      </c>
      <c r="O3" s="56" t="s">
        <v>8942</v>
      </c>
      <c r="P3" s="56" t="str">
        <f>VLOOKUP(A3,'import Giresun'!A:P,16,0)</f>
        <v>Geleneksel</v>
      </c>
      <c r="Q3" s="218" t="b">
        <v>0</v>
      </c>
      <c r="R3" s="218"/>
      <c r="S3" s="218"/>
      <c r="T3" s="223"/>
      <c r="U3" s="218" t="s">
        <v>8943</v>
      </c>
      <c r="V3" s="220"/>
      <c r="W3" s="220"/>
      <c r="X3" s="218"/>
      <c r="Y3" s="218"/>
      <c r="Z3" s="220"/>
      <c r="AA3" s="218"/>
      <c r="AB3" s="221"/>
      <c r="AC3" s="218"/>
      <c r="AD3" s="221"/>
      <c r="AE3" s="218"/>
      <c r="AF3" s="218"/>
      <c r="AG3" s="218"/>
      <c r="AH3" s="218"/>
      <c r="AI3" s="218"/>
      <c r="AJ3" s="218"/>
      <c r="AK3" s="218"/>
      <c r="AL3" s="218"/>
      <c r="AM3" s="218"/>
    </row>
    <row r="4" ht="15.75" customHeight="1">
      <c r="A4" s="56" t="s">
        <v>8869</v>
      </c>
      <c r="B4" s="56" t="s">
        <v>8870</v>
      </c>
      <c r="C4" s="56" t="str">
        <f>VLOOKUP(A4,'import Giresun'!A:P,3,0)</f>
        <v>DOĞRU</v>
      </c>
      <c r="D4" s="56" t="s">
        <v>1370</v>
      </c>
      <c r="E4" s="56">
        <f>VLOOKUP(A4,'import Giresun'!A:P,5,0)</f>
        <v>625</v>
      </c>
      <c r="F4" s="56">
        <f>VLOOKUP(A4,'import Giresun'!A:P,6,0)</f>
        <v>23</v>
      </c>
      <c r="G4" s="56">
        <f>VLOOKUP(A4,'import Giresun'!A:P,7,0)</f>
        <v>0</v>
      </c>
      <c r="H4" s="56">
        <f>VLOOKUP(A4,'import Giresun'!A:P,8,0)</f>
        <v>5</v>
      </c>
      <c r="I4" s="56">
        <f>VLOOKUP(A4,'import Giresun'!A:P,9,0)</f>
        <v>5</v>
      </c>
      <c r="J4" s="216">
        <f>VLOOKUP(A4,'import Giresun'!A:P,10,0)</f>
        <v>0</v>
      </c>
      <c r="K4" s="56" t="s">
        <v>8944</v>
      </c>
      <c r="L4" s="56">
        <v>4.542255555E9</v>
      </c>
      <c r="M4" s="56" t="s">
        <v>1350</v>
      </c>
      <c r="N4" s="56" t="s">
        <v>8945</v>
      </c>
      <c r="O4" s="56" t="s">
        <v>8872</v>
      </c>
      <c r="P4" s="56" t="str">
        <f>VLOOKUP(A4,'import Giresun'!A:P,16,0)</f>
        <v>Geleneksel</v>
      </c>
      <c r="Q4" s="218" t="b">
        <v>0</v>
      </c>
      <c r="R4" s="218" t="s">
        <v>39</v>
      </c>
      <c r="S4" s="218" t="s">
        <v>66</v>
      </c>
      <c r="T4" s="17" t="s">
        <v>8824</v>
      </c>
      <c r="U4" s="218" t="s">
        <v>8946</v>
      </c>
      <c r="V4" s="220">
        <v>44617.0</v>
      </c>
      <c r="W4" s="220">
        <v>44621.0</v>
      </c>
      <c r="X4" s="218"/>
      <c r="Y4" s="218" t="s">
        <v>1353</v>
      </c>
      <c r="Z4" s="220">
        <v>44617.0</v>
      </c>
      <c r="AA4" s="218"/>
      <c r="AB4" s="221"/>
      <c r="AC4" s="218"/>
      <c r="AD4" s="221"/>
      <c r="AE4" s="218"/>
      <c r="AF4" s="221"/>
      <c r="AG4" s="218"/>
      <c r="AH4" s="221"/>
      <c r="AI4" s="218" t="s">
        <v>66</v>
      </c>
      <c r="AJ4" s="218"/>
      <c r="AK4" s="218"/>
      <c r="AL4" s="218"/>
      <c r="AM4" s="218"/>
    </row>
    <row r="5" ht="15.75" customHeight="1">
      <c r="A5" s="56" t="s">
        <v>8947</v>
      </c>
      <c r="B5" s="56" t="s">
        <v>8948</v>
      </c>
      <c r="C5" s="56" t="str">
        <f>VLOOKUP(A5,'import Giresun'!A:P,3,0)</f>
        <v>DOĞRU</v>
      </c>
      <c r="D5" s="56" t="s">
        <v>1385</v>
      </c>
      <c r="E5" s="56">
        <f>VLOOKUP(A5,'import Giresun'!A:P,5,0)</f>
        <v>454</v>
      </c>
      <c r="F5" s="56">
        <f>VLOOKUP(A5,'import Giresun'!A:P,6,0)</f>
        <v>8</v>
      </c>
      <c r="G5" s="56">
        <f>VLOOKUP(A5,'import Giresun'!A:P,7,0)</f>
        <v>0</v>
      </c>
      <c r="H5" s="56">
        <f>VLOOKUP(A5,'import Giresun'!A:P,8,0)</f>
        <v>58</v>
      </c>
      <c r="I5" s="56">
        <f>VLOOKUP(A5,'import Giresun'!A:P,9,0)</f>
        <v>58</v>
      </c>
      <c r="J5" s="216">
        <f>VLOOKUP(A5,'import Giresun'!A:P,10,0)</f>
        <v>0</v>
      </c>
      <c r="K5" s="56" t="s">
        <v>8949</v>
      </c>
      <c r="L5" s="56">
        <v>4.542155984E9</v>
      </c>
      <c r="M5" s="56" t="s">
        <v>1350</v>
      </c>
      <c r="N5" s="56" t="s">
        <v>8936</v>
      </c>
      <c r="O5" s="56" t="s">
        <v>8950</v>
      </c>
      <c r="P5" s="56" t="str">
        <f>VLOOKUP(A5,'import Giresun'!A:P,16,0)</f>
        <v>Geleneksel</v>
      </c>
      <c r="Q5" s="218" t="b">
        <v>0</v>
      </c>
      <c r="R5" s="218" t="s">
        <v>31</v>
      </c>
      <c r="S5" s="218"/>
      <c r="T5" s="223"/>
      <c r="U5" s="218"/>
      <c r="V5" s="220"/>
      <c r="W5" s="220"/>
      <c r="X5" s="218"/>
      <c r="Y5" s="218" t="s">
        <v>1353</v>
      </c>
      <c r="Z5" s="220">
        <v>44622.0</v>
      </c>
      <c r="AA5" s="218"/>
      <c r="AB5" s="221"/>
      <c r="AC5" s="218"/>
      <c r="AD5" s="221"/>
      <c r="AE5" s="218"/>
      <c r="AF5" s="221"/>
      <c r="AG5" s="218"/>
      <c r="AH5" s="221"/>
      <c r="AI5" s="218" t="s">
        <v>610</v>
      </c>
      <c r="AJ5" s="218"/>
      <c r="AK5" s="218"/>
      <c r="AL5" s="218"/>
      <c r="AM5" s="218"/>
    </row>
    <row r="6" ht="15.75" customHeight="1">
      <c r="A6" s="56" t="s">
        <v>8874</v>
      </c>
      <c r="B6" s="56" t="s">
        <v>8875</v>
      </c>
      <c r="C6" s="56" t="str">
        <f>VLOOKUP(A6,'import Giresun'!A:P,3,0)</f>
        <v>DOĞRU</v>
      </c>
      <c r="D6" s="56" t="s">
        <v>1385</v>
      </c>
      <c r="E6" s="56">
        <f>VLOOKUP(A6,'import Giresun'!A:P,5,0)</f>
        <v>25</v>
      </c>
      <c r="F6" s="56" t="str">
        <f>VLOOKUP(A6,'import Giresun'!A:P,6,0)</f>
        <v/>
      </c>
      <c r="G6" s="56">
        <f>VLOOKUP(A6,'import Giresun'!A:P,7,0)</f>
        <v>0</v>
      </c>
      <c r="H6" s="56">
        <f>VLOOKUP(A6,'import Giresun'!A:P,8,0)</f>
        <v>9</v>
      </c>
      <c r="I6" s="56">
        <f>VLOOKUP(A6,'import Giresun'!A:P,9,0)</f>
        <v>9</v>
      </c>
      <c r="J6" s="216">
        <f>VLOOKUP(A6,'import Giresun'!A:P,10,0)</f>
        <v>0</v>
      </c>
      <c r="K6" s="56" t="s">
        <v>8951</v>
      </c>
      <c r="L6" s="56">
        <v>4.5421565E9</v>
      </c>
      <c r="M6" s="56" t="s">
        <v>1350</v>
      </c>
      <c r="N6" s="56" t="s">
        <v>8936</v>
      </c>
      <c r="O6" s="56" t="s">
        <v>8952</v>
      </c>
      <c r="P6" s="56" t="str">
        <f>VLOOKUP(A6,'import Giresun'!A:P,16,0)</f>
        <v>Geleneksel</v>
      </c>
      <c r="Q6" s="218" t="b">
        <v>0</v>
      </c>
      <c r="R6" s="218" t="s">
        <v>39</v>
      </c>
      <c r="S6" s="218" t="s">
        <v>610</v>
      </c>
      <c r="T6" s="29" t="s">
        <v>8824</v>
      </c>
      <c r="U6" s="218" t="s">
        <v>8953</v>
      </c>
      <c r="V6" s="220">
        <v>44620.0</v>
      </c>
      <c r="W6" s="220">
        <v>44621.0</v>
      </c>
      <c r="X6" s="218"/>
      <c r="Y6" s="218" t="s">
        <v>1353</v>
      </c>
      <c r="Z6" s="220">
        <v>44620.0</v>
      </c>
      <c r="AA6" s="218"/>
      <c r="AB6" s="221"/>
      <c r="AC6" s="218"/>
      <c r="AD6" s="221"/>
      <c r="AE6" s="218"/>
      <c r="AF6" s="218"/>
      <c r="AG6" s="218"/>
      <c r="AH6" s="218"/>
      <c r="AI6" s="218" t="s">
        <v>610</v>
      </c>
      <c r="AJ6" s="218"/>
      <c r="AK6" s="218"/>
      <c r="AL6" s="218"/>
      <c r="AM6" s="218"/>
    </row>
    <row r="7" ht="15.75" customHeight="1">
      <c r="A7" s="56" t="s">
        <v>8954</v>
      </c>
      <c r="B7" s="56" t="s">
        <v>8955</v>
      </c>
      <c r="C7" s="56" t="str">
        <f>VLOOKUP(A7,'import Giresun'!A:P,3,0)</f>
        <v>DOĞRU</v>
      </c>
      <c r="D7" s="56" t="s">
        <v>1370</v>
      </c>
      <c r="E7" s="56">
        <f>VLOOKUP(A7,'import Giresun'!A:P,5,0)</f>
        <v>5</v>
      </c>
      <c r="F7" s="56" t="str">
        <f>VLOOKUP(A7,'import Giresun'!A:P,6,0)</f>
        <v/>
      </c>
      <c r="G7" s="56">
        <f>VLOOKUP(A7,'import Giresun'!A:P,7,0)</f>
        <v>0</v>
      </c>
      <c r="H7" s="56">
        <f>VLOOKUP(A7,'import Giresun'!A:P,8,0)</f>
        <v>4</v>
      </c>
      <c r="I7" s="56">
        <f>VLOOKUP(A7,'import Giresun'!A:P,9,0)</f>
        <v>4</v>
      </c>
      <c r="J7" s="216">
        <f>VLOOKUP(A7,'import Giresun'!A:P,10,0)</f>
        <v>0</v>
      </c>
      <c r="K7" s="56" t="s">
        <v>8956</v>
      </c>
      <c r="L7" s="56">
        <v>4.542162069E9</v>
      </c>
      <c r="M7" s="56" t="s">
        <v>1350</v>
      </c>
      <c r="N7" s="56" t="s">
        <v>8957</v>
      </c>
      <c r="O7" s="56" t="s">
        <v>8958</v>
      </c>
      <c r="P7" s="56" t="str">
        <f>VLOOKUP(A7,'import Giresun'!A:P,16,0)</f>
        <v>Geleneksel</v>
      </c>
      <c r="Q7" s="218" t="b">
        <v>0</v>
      </c>
      <c r="R7" s="218"/>
      <c r="S7" s="218"/>
      <c r="T7" s="224"/>
      <c r="U7" s="218" t="s">
        <v>8959</v>
      </c>
      <c r="V7" s="220"/>
      <c r="W7" s="220"/>
      <c r="X7" s="218"/>
      <c r="Y7" s="218" t="s">
        <v>1475</v>
      </c>
      <c r="Z7" s="220">
        <v>44617.0</v>
      </c>
      <c r="AA7" s="218"/>
      <c r="AB7" s="221"/>
      <c r="AC7" s="218"/>
      <c r="AD7" s="221"/>
      <c r="AE7" s="218"/>
      <c r="AF7" s="222"/>
      <c r="AG7" s="218"/>
      <c r="AH7" s="218"/>
      <c r="AI7" s="218" t="s">
        <v>66</v>
      </c>
      <c r="AJ7" s="218"/>
      <c r="AK7" s="218"/>
      <c r="AL7" s="218"/>
      <c r="AM7" s="218"/>
    </row>
    <row r="8" ht="15.75" customHeight="1">
      <c r="A8" s="56" t="s">
        <v>8960</v>
      </c>
      <c r="B8" s="56" t="s">
        <v>8961</v>
      </c>
      <c r="C8" s="56" t="str">
        <f>VLOOKUP(A8,'import Giresun'!A:P,3,0)</f>
        <v>DOĞRU</v>
      </c>
      <c r="D8" s="56" t="s">
        <v>1385</v>
      </c>
      <c r="E8" s="56">
        <f>VLOOKUP(A8,'import Giresun'!A:P,5,0)</f>
        <v>525</v>
      </c>
      <c r="F8" s="56">
        <f>VLOOKUP(A8,'import Giresun'!A:P,6,0)</f>
        <v>80</v>
      </c>
      <c r="G8" s="56">
        <f>VLOOKUP(A8,'import Giresun'!A:P,7,0)</f>
        <v>0</v>
      </c>
      <c r="H8" s="56">
        <f>VLOOKUP(A8,'import Giresun'!A:P,8,0)</f>
        <v>24</v>
      </c>
      <c r="I8" s="56">
        <f>VLOOKUP(A8,'import Giresun'!A:P,9,0)</f>
        <v>24</v>
      </c>
      <c r="J8" s="216">
        <f>VLOOKUP(A8,'import Giresun'!A:P,10,0)</f>
        <v>0</v>
      </c>
      <c r="K8" s="56" t="s">
        <v>8962</v>
      </c>
      <c r="L8" s="56">
        <v>4.5450035E9</v>
      </c>
      <c r="M8" s="56" t="s">
        <v>1350</v>
      </c>
      <c r="N8" s="56" t="s">
        <v>8963</v>
      </c>
      <c r="O8" s="56" t="s">
        <v>8964</v>
      </c>
      <c r="P8" s="56" t="str">
        <f>VLOOKUP(A8,'import Giresun'!A:P,16,0)</f>
        <v>Geleneksel</v>
      </c>
      <c r="Q8" s="218" t="b">
        <v>0</v>
      </c>
      <c r="R8" s="218"/>
      <c r="S8" s="218"/>
      <c r="T8" s="218"/>
      <c r="U8" s="218" t="s">
        <v>8965</v>
      </c>
      <c r="V8" s="220"/>
      <c r="W8" s="220"/>
      <c r="X8" s="218"/>
      <c r="Y8" s="218" t="s">
        <v>1475</v>
      </c>
      <c r="Z8" s="220">
        <v>44623.0</v>
      </c>
      <c r="AA8" s="218"/>
      <c r="AB8" s="221"/>
      <c r="AC8" s="218"/>
      <c r="AD8" s="221"/>
      <c r="AE8" s="218"/>
      <c r="AF8" s="218"/>
      <c r="AG8" s="218"/>
      <c r="AH8" s="218"/>
      <c r="AI8" s="218" t="s">
        <v>106</v>
      </c>
      <c r="AJ8" s="218"/>
      <c r="AK8" s="218"/>
      <c r="AL8" s="218"/>
      <c r="AM8" s="218"/>
    </row>
    <row r="9" ht="15.75" customHeight="1">
      <c r="A9" s="56" t="s">
        <v>8966</v>
      </c>
      <c r="B9" s="56" t="s">
        <v>8967</v>
      </c>
      <c r="C9" s="56" t="str">
        <f>VLOOKUP(A9,'import Giresun'!A:P,3,0)</f>
        <v>DOĞRU</v>
      </c>
      <c r="D9" s="56" t="s">
        <v>1950</v>
      </c>
      <c r="E9" s="56">
        <f>VLOOKUP(A9,'import Giresun'!A:P,5,0)</f>
        <v>861</v>
      </c>
      <c r="F9" s="56">
        <f>VLOOKUP(A9,'import Giresun'!A:P,6,0)</f>
        <v>22</v>
      </c>
      <c r="G9" s="56">
        <f>VLOOKUP(A9,'import Giresun'!A:P,7,0)</f>
        <v>0</v>
      </c>
      <c r="H9" s="56">
        <f>VLOOKUP(A9,'import Giresun'!A:P,8,0)</f>
        <v>48</v>
      </c>
      <c r="I9" s="56">
        <f>VLOOKUP(A9,'import Giresun'!A:P,9,0)</f>
        <v>48</v>
      </c>
      <c r="J9" s="216">
        <f>VLOOKUP(A9,'import Giresun'!A:P,10,0)</f>
        <v>0</v>
      </c>
      <c r="K9" s="56" t="s">
        <v>8968</v>
      </c>
      <c r="L9" s="56">
        <v>4.545004E9</v>
      </c>
      <c r="M9" s="56" t="s">
        <v>1350</v>
      </c>
      <c r="N9" s="56" t="s">
        <v>8957</v>
      </c>
      <c r="O9" s="56" t="s">
        <v>8969</v>
      </c>
      <c r="P9" s="56" t="str">
        <f>VLOOKUP(A9,'import Giresun'!A:P,16,0)</f>
        <v>Geleneksel</v>
      </c>
      <c r="Q9" s="218" t="b">
        <v>0</v>
      </c>
      <c r="R9" s="218"/>
      <c r="S9" s="218"/>
      <c r="T9" s="218"/>
      <c r="U9" s="218"/>
      <c r="V9" s="220"/>
      <c r="W9" s="220"/>
      <c r="X9" s="218"/>
      <c r="Y9" s="218"/>
      <c r="Z9" s="220"/>
      <c r="AA9" s="218"/>
      <c r="AB9" s="221"/>
      <c r="AC9" s="218"/>
      <c r="AD9" s="221"/>
      <c r="AE9" s="218"/>
      <c r="AF9" s="218"/>
      <c r="AG9" s="218"/>
      <c r="AH9" s="218"/>
      <c r="AI9" s="218"/>
      <c r="AJ9" s="218"/>
      <c r="AK9" s="218"/>
      <c r="AL9" s="218"/>
      <c r="AM9" s="218"/>
    </row>
    <row r="10" ht="15.75" customHeight="1">
      <c r="A10" s="56" t="s">
        <v>8970</v>
      </c>
      <c r="B10" s="56" t="s">
        <v>8971</v>
      </c>
      <c r="C10" s="56" t="str">
        <f>VLOOKUP(A10,'import Giresun'!A:P,3,0)</f>
        <v>DOĞRU</v>
      </c>
      <c r="D10" s="56" t="s">
        <v>1385</v>
      </c>
      <c r="E10" s="56">
        <f>VLOOKUP(A10,'import Giresun'!A:P,5,0)</f>
        <v>233</v>
      </c>
      <c r="F10" s="56">
        <f>VLOOKUP(A10,'import Giresun'!A:P,6,0)</f>
        <v>80</v>
      </c>
      <c r="G10" s="56">
        <f>VLOOKUP(A10,'import Giresun'!A:P,7,0)</f>
        <v>0</v>
      </c>
      <c r="H10" s="56">
        <f>VLOOKUP(A10,'import Giresun'!A:P,8,0)</f>
        <v>24</v>
      </c>
      <c r="I10" s="56">
        <f>VLOOKUP(A10,'import Giresun'!A:P,9,0)</f>
        <v>24</v>
      </c>
      <c r="J10" s="216">
        <f>VLOOKUP(A10,'import Giresun'!A:P,10,0)</f>
        <v>0</v>
      </c>
      <c r="K10" s="56" t="s">
        <v>8972</v>
      </c>
      <c r="L10" s="56">
        <v>4.54333333E9</v>
      </c>
      <c r="M10" s="56" t="s">
        <v>8973</v>
      </c>
      <c r="N10" s="56" t="s">
        <v>8973</v>
      </c>
      <c r="O10" s="56" t="s">
        <v>8974</v>
      </c>
      <c r="P10" s="56" t="str">
        <f>VLOOKUP(A10,'import Giresun'!A:P,16,0)</f>
        <v>Geleneksel</v>
      </c>
      <c r="Q10" s="218" t="b">
        <v>0</v>
      </c>
      <c r="R10" s="218"/>
      <c r="S10" s="218"/>
      <c r="T10" s="218"/>
      <c r="U10" s="218"/>
      <c r="V10" s="220"/>
      <c r="W10" s="220"/>
      <c r="X10" s="218"/>
      <c r="Y10" s="218"/>
      <c r="Z10" s="220"/>
      <c r="AA10" s="218"/>
      <c r="AB10" s="221"/>
      <c r="AC10" s="218"/>
      <c r="AD10" s="221"/>
      <c r="AE10" s="218"/>
      <c r="AF10" s="218"/>
      <c r="AG10" s="218"/>
      <c r="AH10" s="218"/>
      <c r="AI10" s="218"/>
      <c r="AJ10" s="218"/>
      <c r="AK10" s="218"/>
      <c r="AL10" s="218"/>
      <c r="AM10" s="218"/>
    </row>
    <row r="11" ht="15.75" customHeight="1">
      <c r="A11" s="56" t="s">
        <v>8975</v>
      </c>
      <c r="B11" s="56" t="s">
        <v>8976</v>
      </c>
      <c r="C11" s="56" t="str">
        <f>VLOOKUP(A11,'import Giresun'!A:P,3,0)</f>
        <v>DOĞRU</v>
      </c>
      <c r="D11" s="56" t="s">
        <v>1370</v>
      </c>
      <c r="E11" s="56">
        <f>VLOOKUP(A11,'import Giresun'!A:P,5,0)</f>
        <v>395</v>
      </c>
      <c r="F11" s="56">
        <f>VLOOKUP(A11,'import Giresun'!A:P,6,0)</f>
        <v>38</v>
      </c>
      <c r="G11" s="56">
        <f>VLOOKUP(A11,'import Giresun'!A:P,7,0)</f>
        <v>0</v>
      </c>
      <c r="H11" s="56">
        <f>VLOOKUP(A11,'import Giresun'!A:P,8,0)</f>
        <v>9</v>
      </c>
      <c r="I11" s="56">
        <f>VLOOKUP(A11,'import Giresun'!A:P,9,0)</f>
        <v>9</v>
      </c>
      <c r="J11" s="216">
        <f>VLOOKUP(A11,'import Giresun'!A:P,10,0)</f>
        <v>0</v>
      </c>
      <c r="K11" s="56" t="s">
        <v>8977</v>
      </c>
      <c r="L11" s="56">
        <v>4.542700828E9</v>
      </c>
      <c r="M11" s="56" t="s">
        <v>1350</v>
      </c>
      <c r="N11" s="56" t="s">
        <v>8978</v>
      </c>
      <c r="O11" s="56" t="s">
        <v>8979</v>
      </c>
      <c r="P11" s="56" t="str">
        <f>VLOOKUP(A11,'import Giresun'!A:P,16,0)</f>
        <v>Geleneksel</v>
      </c>
      <c r="Q11" s="218" t="b">
        <v>0</v>
      </c>
      <c r="R11" s="218"/>
      <c r="S11" s="218"/>
      <c r="T11" s="218"/>
      <c r="U11" s="218"/>
      <c r="V11" s="220"/>
      <c r="W11" s="220"/>
      <c r="X11" s="218"/>
      <c r="Y11" s="218"/>
      <c r="Z11" s="220"/>
      <c r="AA11" s="218"/>
      <c r="AB11" s="221"/>
      <c r="AC11" s="218"/>
      <c r="AD11" s="221"/>
      <c r="AE11" s="218"/>
      <c r="AF11" s="221"/>
      <c r="AG11" s="218"/>
      <c r="AH11" s="221"/>
      <c r="AI11" s="218"/>
      <c r="AJ11" s="218"/>
      <c r="AK11" s="218"/>
      <c r="AL11" s="218"/>
      <c r="AM11" s="218"/>
    </row>
    <row r="12" ht="15.75" customHeight="1">
      <c r="A12" s="56" t="s">
        <v>8980</v>
      </c>
      <c r="B12" s="56" t="s">
        <v>8981</v>
      </c>
      <c r="C12" s="56" t="str">
        <f>VLOOKUP(A12,'import Giresun'!A:P,3,0)</f>
        <v>DOĞRU</v>
      </c>
      <c r="D12" s="56" t="s">
        <v>2571</v>
      </c>
      <c r="E12" s="56">
        <f>VLOOKUP(A12,'import Giresun'!A:P,5,0)</f>
        <v>84</v>
      </c>
      <c r="F12" s="56">
        <f>VLOOKUP(A12,'import Giresun'!A:P,6,0)</f>
        <v>25</v>
      </c>
      <c r="G12" s="56">
        <f>VLOOKUP(A12,'import Giresun'!A:P,7,0)</f>
        <v>0</v>
      </c>
      <c r="H12" s="56">
        <f>VLOOKUP(A12,'import Giresun'!A:P,8,0)</f>
        <v>90</v>
      </c>
      <c r="I12" s="56">
        <f>VLOOKUP(A12,'import Giresun'!A:P,9,0)</f>
        <v>90</v>
      </c>
      <c r="J12" s="216">
        <f>VLOOKUP(A12,'import Giresun'!A:P,10,0)</f>
        <v>0</v>
      </c>
      <c r="K12" s="56" t="s">
        <v>8982</v>
      </c>
      <c r="L12" s="56">
        <v>5.388940522E9</v>
      </c>
      <c r="M12" s="56" t="s">
        <v>1350</v>
      </c>
      <c r="N12" s="56" t="s">
        <v>8983</v>
      </c>
      <c r="O12" s="56" t="s">
        <v>8984</v>
      </c>
      <c r="P12" s="56" t="str">
        <f>VLOOKUP(A12,'import Giresun'!A:P,16,0)</f>
        <v>Geleneksel</v>
      </c>
      <c r="Q12" s="218" t="b">
        <v>0</v>
      </c>
      <c r="R12" s="218" t="s">
        <v>43</v>
      </c>
      <c r="S12" s="218"/>
      <c r="T12" s="218"/>
      <c r="U12" s="218" t="s">
        <v>8985</v>
      </c>
      <c r="V12" s="220"/>
      <c r="W12" s="220"/>
      <c r="X12" s="218"/>
      <c r="Y12" s="218"/>
      <c r="Z12" s="220"/>
      <c r="AA12" s="218"/>
      <c r="AB12" s="221"/>
      <c r="AC12" s="218"/>
      <c r="AD12" s="221"/>
      <c r="AE12" s="218"/>
      <c r="AF12" s="218"/>
      <c r="AG12" s="218"/>
      <c r="AH12" s="218"/>
      <c r="AI12" s="218"/>
      <c r="AJ12" s="218"/>
      <c r="AK12" s="218"/>
      <c r="AL12" s="218"/>
      <c r="AM12" s="218"/>
    </row>
    <row r="13" ht="15.75" customHeight="1">
      <c r="A13" s="56" t="s">
        <v>8986</v>
      </c>
      <c r="B13" s="56" t="s">
        <v>8987</v>
      </c>
      <c r="C13" s="56" t="str">
        <f>VLOOKUP(A13,'import Giresun'!A:P,3,0)</f>
        <v>DOĞRU</v>
      </c>
      <c r="D13" s="56" t="s">
        <v>1950</v>
      </c>
      <c r="E13" s="56" t="str">
        <f>VLOOKUP(A13,'import Giresun'!A:P,5,0)</f>
        <v/>
      </c>
      <c r="F13" s="56" t="str">
        <f>VLOOKUP(A13,'import Giresun'!A:P,6,0)</f>
        <v/>
      </c>
      <c r="G13" s="56">
        <f>VLOOKUP(A13,'import Giresun'!A:P,7,0)</f>
        <v>0</v>
      </c>
      <c r="H13" s="56">
        <f>VLOOKUP(A13,'import Giresun'!A:P,8,0)</f>
        <v>28</v>
      </c>
      <c r="I13" s="56">
        <f>VLOOKUP(A13,'import Giresun'!A:P,9,0)</f>
        <v>28</v>
      </c>
      <c r="J13" s="216">
        <f>VLOOKUP(A13,'import Giresun'!A:P,10,0)</f>
        <v>0</v>
      </c>
      <c r="K13" s="56" t="s">
        <v>8988</v>
      </c>
      <c r="L13" s="56">
        <v>4.545055959E9</v>
      </c>
      <c r="M13" s="56" t="s">
        <v>1350</v>
      </c>
      <c r="N13" s="56" t="s">
        <v>8989</v>
      </c>
      <c r="O13" s="56" t="s">
        <v>8990</v>
      </c>
      <c r="P13" s="56" t="str">
        <f>VLOOKUP(A13,'import Giresun'!A:P,16,0)</f>
        <v>Geleneksel</v>
      </c>
      <c r="Q13" s="218" t="b">
        <v>0</v>
      </c>
      <c r="R13" s="218"/>
      <c r="S13" s="218"/>
      <c r="T13" s="2"/>
      <c r="U13" s="1" t="s">
        <v>8991</v>
      </c>
      <c r="V13" s="220"/>
      <c r="W13" s="220"/>
      <c r="X13" s="218"/>
      <c r="Y13" s="218"/>
      <c r="Z13" s="220"/>
      <c r="AA13" s="218"/>
      <c r="AB13" s="221"/>
      <c r="AC13" s="218"/>
      <c r="AD13" s="221"/>
      <c r="AE13" s="218"/>
      <c r="AF13" s="218"/>
      <c r="AG13" s="218"/>
      <c r="AH13" s="218"/>
      <c r="AI13" s="218"/>
      <c r="AJ13" s="218"/>
      <c r="AK13" s="218"/>
      <c r="AL13" s="218"/>
      <c r="AM13" s="218"/>
    </row>
    <row r="14" ht="15.75" customHeight="1">
      <c r="A14" s="56" t="s">
        <v>8992</v>
      </c>
      <c r="B14" s="56" t="s">
        <v>8993</v>
      </c>
      <c r="C14" s="56" t="str">
        <f>VLOOKUP(A14,'import Giresun'!A:P,3,0)</f>
        <v>DOĞRU</v>
      </c>
      <c r="D14" s="56" t="s">
        <v>1950</v>
      </c>
      <c r="E14" s="56">
        <f>VLOOKUP(A14,'import Giresun'!A:P,5,0)</f>
        <v>79</v>
      </c>
      <c r="F14" s="56" t="str">
        <f>VLOOKUP(A14,'import Giresun'!A:P,6,0)</f>
        <v/>
      </c>
      <c r="G14" s="56">
        <f>VLOOKUP(A14,'import Giresun'!A:P,7,0)</f>
        <v>0</v>
      </c>
      <c r="H14" s="56">
        <f>VLOOKUP(A14,'import Giresun'!A:P,8,0)</f>
        <v>76</v>
      </c>
      <c r="I14" s="56">
        <f>VLOOKUP(A14,'import Giresun'!A:P,9,0)</f>
        <v>76</v>
      </c>
      <c r="J14" s="216">
        <f>VLOOKUP(A14,'import Giresun'!A:P,10,0)</f>
        <v>0</v>
      </c>
      <c r="K14" s="56" t="s">
        <v>8994</v>
      </c>
      <c r="L14" s="56">
        <v>5.550822828E9</v>
      </c>
      <c r="M14" s="56" t="s">
        <v>1350</v>
      </c>
      <c r="N14" s="56" t="s">
        <v>8989</v>
      </c>
      <c r="O14" s="56" t="s">
        <v>8995</v>
      </c>
      <c r="P14" s="56" t="str">
        <f>VLOOKUP(A14,'import Giresun'!A:P,16,0)</f>
        <v>Geleneksel</v>
      </c>
      <c r="Q14" s="218" t="b">
        <v>0</v>
      </c>
      <c r="R14" s="218"/>
      <c r="S14" s="218"/>
      <c r="T14" s="207"/>
      <c r="U14" s="218" t="s">
        <v>8996</v>
      </c>
      <c r="V14" s="220"/>
      <c r="W14" s="220"/>
      <c r="X14" s="218"/>
      <c r="Y14" s="218" t="s">
        <v>1506</v>
      </c>
      <c r="Z14" s="220">
        <v>44622.0</v>
      </c>
      <c r="AA14" s="218"/>
      <c r="AB14" s="221"/>
      <c r="AC14" s="218"/>
      <c r="AD14" s="221"/>
      <c r="AE14" s="218"/>
      <c r="AF14" s="218"/>
      <c r="AG14" s="218"/>
      <c r="AH14" s="218"/>
      <c r="AI14" s="218" t="s">
        <v>128</v>
      </c>
      <c r="AJ14" s="218"/>
      <c r="AK14" s="218"/>
      <c r="AL14" s="218"/>
      <c r="AM14" s="218"/>
    </row>
    <row r="15" ht="15.75" customHeight="1">
      <c r="A15" s="56" t="s">
        <v>8997</v>
      </c>
      <c r="B15" s="56" t="s">
        <v>8998</v>
      </c>
      <c r="C15" s="56" t="str">
        <f>VLOOKUP(A15,'import Giresun'!A:P,3,0)</f>
        <v>DOĞRU</v>
      </c>
      <c r="D15" s="56" t="s">
        <v>1827</v>
      </c>
      <c r="E15" s="56">
        <f>VLOOKUP(A15,'import Giresun'!A:P,5,0)</f>
        <v>1395</v>
      </c>
      <c r="F15" s="56">
        <f>VLOOKUP(A15,'import Giresun'!A:P,6,0)</f>
        <v>103</v>
      </c>
      <c r="G15" s="56">
        <f>VLOOKUP(A15,'import Giresun'!A:P,7,0)</f>
        <v>0</v>
      </c>
      <c r="H15" s="56">
        <f>VLOOKUP(A15,'import Giresun'!A:P,8,0)</f>
        <v>13</v>
      </c>
      <c r="I15" s="56">
        <f>VLOOKUP(A15,'import Giresun'!A:P,9,0)</f>
        <v>13</v>
      </c>
      <c r="J15" s="216">
        <f>VLOOKUP(A15,'import Giresun'!A:P,10,0)</f>
        <v>0</v>
      </c>
      <c r="K15" s="56" t="s">
        <v>8999</v>
      </c>
      <c r="L15" s="56">
        <v>4.542163444E9</v>
      </c>
      <c r="M15" s="56" t="s">
        <v>1350</v>
      </c>
      <c r="N15" s="56" t="s">
        <v>8957</v>
      </c>
      <c r="O15" s="56" t="s">
        <v>9000</v>
      </c>
      <c r="P15" s="56" t="str">
        <f>VLOOKUP(A15,'import Giresun'!A:P,16,0)</f>
        <v>Geleneksel</v>
      </c>
      <c r="Q15" s="218" t="b">
        <v>0</v>
      </c>
      <c r="R15" s="218"/>
      <c r="S15" s="218"/>
      <c r="T15" s="218"/>
      <c r="U15" s="218"/>
      <c r="V15" s="220"/>
      <c r="W15" s="220"/>
      <c r="X15" s="218"/>
      <c r="Y15" s="218"/>
      <c r="Z15" s="220"/>
      <c r="AA15" s="218"/>
      <c r="AB15" s="221"/>
      <c r="AC15" s="218"/>
      <c r="AD15" s="221"/>
      <c r="AE15" s="218"/>
      <c r="AF15" s="221"/>
      <c r="AG15" s="218"/>
      <c r="AH15" s="218"/>
      <c r="AI15" s="218"/>
      <c r="AJ15" s="218"/>
      <c r="AK15" s="218"/>
      <c r="AL15" s="218"/>
      <c r="AM15" s="218"/>
    </row>
    <row r="16" ht="15.75" customHeight="1">
      <c r="A16" s="56" t="s">
        <v>8891</v>
      </c>
      <c r="B16" s="56" t="s">
        <v>8892</v>
      </c>
      <c r="C16" s="56" t="str">
        <f>VLOOKUP(A16,'import Giresun'!A:P,3,0)</f>
        <v>DOĞRU</v>
      </c>
      <c r="D16" s="56" t="s">
        <v>1370</v>
      </c>
      <c r="E16" s="56">
        <f>VLOOKUP(A16,'import Giresun'!A:P,5,0)</f>
        <v>2036</v>
      </c>
      <c r="F16" s="56">
        <f>VLOOKUP(A16,'import Giresun'!A:P,6,0)</f>
        <v>135</v>
      </c>
      <c r="G16" s="56">
        <f>VLOOKUP(A16,'import Giresun'!A:P,7,0)</f>
        <v>0</v>
      </c>
      <c r="H16" s="56">
        <f>VLOOKUP(A16,'import Giresun'!A:P,8,0)</f>
        <v>13</v>
      </c>
      <c r="I16" s="56">
        <f>VLOOKUP(A16,'import Giresun'!A:P,9,0)</f>
        <v>13</v>
      </c>
      <c r="J16" s="216">
        <f>VLOOKUP(A16,'import Giresun'!A:P,10,0)</f>
        <v>0</v>
      </c>
      <c r="K16" s="56" t="s">
        <v>9001</v>
      </c>
      <c r="L16" s="56">
        <v>4.542160304E9</v>
      </c>
      <c r="M16" s="56" t="s">
        <v>1350</v>
      </c>
      <c r="N16" s="56" t="s">
        <v>20</v>
      </c>
      <c r="O16" s="56" t="s">
        <v>8895</v>
      </c>
      <c r="P16" s="56" t="str">
        <f>VLOOKUP(A16,'import Giresun'!A:P,16,0)</f>
        <v>Geleneksel</v>
      </c>
      <c r="Q16" s="218" t="b">
        <v>0</v>
      </c>
      <c r="R16" s="218" t="s">
        <v>38</v>
      </c>
      <c r="S16" s="218" t="s">
        <v>66</v>
      </c>
      <c r="T16" s="17" t="s">
        <v>8824</v>
      </c>
      <c r="U16" s="218" t="s">
        <v>8894</v>
      </c>
      <c r="V16" s="220">
        <v>44621.0</v>
      </c>
      <c r="W16" s="220">
        <v>44622.0</v>
      </c>
      <c r="X16" s="218"/>
      <c r="Y16" s="218" t="s">
        <v>1353</v>
      </c>
      <c r="Z16" s="220">
        <v>44621.0</v>
      </c>
      <c r="AA16" s="218"/>
      <c r="AB16" s="221"/>
      <c r="AC16" s="218"/>
      <c r="AD16" s="221"/>
      <c r="AE16" s="218"/>
      <c r="AF16" s="221"/>
      <c r="AG16" s="218"/>
      <c r="AH16" s="218"/>
      <c r="AI16" s="218" t="s">
        <v>66</v>
      </c>
      <c r="AJ16" s="218"/>
      <c r="AK16" s="218"/>
      <c r="AL16" s="218"/>
      <c r="AM16" s="218"/>
    </row>
    <row r="17" ht="15.75" customHeight="1">
      <c r="A17" s="56" t="s">
        <v>9002</v>
      </c>
      <c r="B17" s="56" t="s">
        <v>9003</v>
      </c>
      <c r="C17" s="56" t="str">
        <f>VLOOKUP(A17,'import Giresun'!A:P,3,0)</f>
        <v>DOĞRU</v>
      </c>
      <c r="D17" s="56" t="s">
        <v>1348</v>
      </c>
      <c r="E17" s="56">
        <f>VLOOKUP(A17,'import Giresun'!A:P,5,0)</f>
        <v>1007</v>
      </c>
      <c r="F17" s="56">
        <f>VLOOKUP(A17,'import Giresun'!A:P,6,0)</f>
        <v>90</v>
      </c>
      <c r="G17" s="56">
        <f>VLOOKUP(A17,'import Giresun'!A:P,7,0)</f>
        <v>0</v>
      </c>
      <c r="H17" s="56">
        <f>VLOOKUP(A17,'import Giresun'!A:P,8,0)</f>
        <v>20</v>
      </c>
      <c r="I17" s="56">
        <f>VLOOKUP(A17,'import Giresun'!A:P,9,0)</f>
        <v>20</v>
      </c>
      <c r="J17" s="216">
        <f>VLOOKUP(A17,'import Giresun'!A:P,10,0)</f>
        <v>0</v>
      </c>
      <c r="K17" s="56" t="s">
        <v>9004</v>
      </c>
      <c r="L17" s="56">
        <v>5.453953101E9</v>
      </c>
      <c r="M17" s="56" t="s">
        <v>1350</v>
      </c>
      <c r="N17" s="56" t="s">
        <v>8936</v>
      </c>
      <c r="O17" s="56" t="s">
        <v>9005</v>
      </c>
      <c r="P17" s="56" t="str">
        <f>VLOOKUP(A17,'import Giresun'!A:P,16,0)</f>
        <v>Geleneksel</v>
      </c>
      <c r="Q17" s="218" t="b">
        <v>0</v>
      </c>
      <c r="R17" s="218" t="s">
        <v>30</v>
      </c>
      <c r="S17" s="218"/>
      <c r="T17" s="2"/>
      <c r="U17" s="218" t="s">
        <v>1967</v>
      </c>
      <c r="V17" s="220"/>
      <c r="W17" s="220"/>
      <c r="X17" s="218"/>
      <c r="Y17" s="218" t="s">
        <v>43</v>
      </c>
      <c r="Z17" s="220">
        <v>44617.0</v>
      </c>
      <c r="AA17" s="218" t="s">
        <v>43</v>
      </c>
      <c r="AB17" s="221">
        <v>44621.0</v>
      </c>
      <c r="AC17" s="218"/>
      <c r="AD17" s="221"/>
      <c r="AE17" s="218"/>
      <c r="AF17" s="218"/>
      <c r="AG17" s="218"/>
      <c r="AH17" s="218"/>
      <c r="AI17" s="218" t="s">
        <v>66</v>
      </c>
      <c r="AJ17" s="218" t="s">
        <v>66</v>
      </c>
      <c r="AK17" s="218"/>
      <c r="AL17" s="218"/>
      <c r="AM17" s="218"/>
    </row>
    <row r="18" ht="15.75" customHeight="1">
      <c r="A18" s="56" t="s">
        <v>9006</v>
      </c>
      <c r="B18" s="56" t="s">
        <v>9007</v>
      </c>
      <c r="C18" s="56" t="str">
        <f>VLOOKUP(A18,'import Giresun'!A:P,3,0)</f>
        <v>DOĞRU</v>
      </c>
      <c r="D18" s="56" t="s">
        <v>1370</v>
      </c>
      <c r="E18" s="56">
        <f>VLOOKUP(A18,'import Giresun'!A:P,5,0)</f>
        <v>1014</v>
      </c>
      <c r="F18" s="56">
        <f>VLOOKUP(A18,'import Giresun'!A:P,6,0)</f>
        <v>69</v>
      </c>
      <c r="G18" s="56">
        <f>VLOOKUP(A18,'import Giresun'!A:P,7,0)</f>
        <v>0</v>
      </c>
      <c r="H18" s="56">
        <f>VLOOKUP(A18,'import Giresun'!A:P,8,0)</f>
        <v>36</v>
      </c>
      <c r="I18" s="56">
        <f>VLOOKUP(A18,'import Giresun'!A:P,9,0)</f>
        <v>36</v>
      </c>
      <c r="J18" s="216">
        <f>VLOOKUP(A18,'import Giresun'!A:P,10,0)</f>
        <v>0</v>
      </c>
      <c r="K18" s="56" t="s">
        <v>9008</v>
      </c>
      <c r="L18" s="56">
        <v>4.543003434E9</v>
      </c>
      <c r="M18" s="56" t="s">
        <v>8973</v>
      </c>
      <c r="N18" s="56" t="s">
        <v>8973</v>
      </c>
      <c r="O18" s="56" t="s">
        <v>9009</v>
      </c>
      <c r="P18" s="56" t="str">
        <f>VLOOKUP(A18,'import Giresun'!A:P,16,0)</f>
        <v>Geleneksel</v>
      </c>
      <c r="Q18" s="218" t="b">
        <v>0</v>
      </c>
      <c r="R18" s="218"/>
      <c r="S18" s="218"/>
      <c r="T18" s="218"/>
      <c r="U18" s="218"/>
      <c r="V18" s="220"/>
      <c r="W18" s="220"/>
      <c r="X18" s="218"/>
      <c r="Y18" s="218"/>
      <c r="Z18" s="220"/>
      <c r="AA18" s="218"/>
      <c r="AB18" s="221"/>
      <c r="AC18" s="218"/>
      <c r="AD18" s="221"/>
      <c r="AE18" s="218"/>
      <c r="AF18" s="218"/>
      <c r="AG18" s="218"/>
      <c r="AH18" s="218"/>
      <c r="AI18" s="218"/>
      <c r="AJ18" s="218"/>
      <c r="AK18" s="218"/>
      <c r="AL18" s="218"/>
      <c r="AM18" s="218"/>
    </row>
    <row r="19" ht="15.75" customHeight="1">
      <c r="A19" s="56" t="s">
        <v>9010</v>
      </c>
      <c r="B19" s="56" t="s">
        <v>9011</v>
      </c>
      <c r="C19" s="56" t="str">
        <f>VLOOKUP(A19,'import Giresun'!A:P,3,0)</f>
        <v>DOĞRU</v>
      </c>
      <c r="D19" s="56" t="s">
        <v>1385</v>
      </c>
      <c r="E19" s="56">
        <f>VLOOKUP(A19,'import Giresun'!A:P,5,0)</f>
        <v>1</v>
      </c>
      <c r="F19" s="56" t="str">
        <f>VLOOKUP(A19,'import Giresun'!A:P,6,0)</f>
        <v/>
      </c>
      <c r="G19" s="56">
        <f>VLOOKUP(A19,'import Giresun'!A:P,7,0)</f>
        <v>0</v>
      </c>
      <c r="H19" s="56">
        <f>VLOOKUP(A19,'import Giresun'!A:P,8,0)</f>
        <v>27</v>
      </c>
      <c r="I19" s="56">
        <f>VLOOKUP(A19,'import Giresun'!A:P,9,0)</f>
        <v>27</v>
      </c>
      <c r="J19" s="216">
        <f>VLOOKUP(A19,'import Giresun'!A:P,10,0)</f>
        <v>0</v>
      </c>
      <c r="K19" s="56" t="s">
        <v>9012</v>
      </c>
      <c r="L19" s="56">
        <v>5.464238969E9</v>
      </c>
      <c r="M19" s="56" t="s">
        <v>1350</v>
      </c>
      <c r="N19" s="56" t="s">
        <v>8936</v>
      </c>
      <c r="O19" s="56" t="s">
        <v>9013</v>
      </c>
      <c r="P19" s="56" t="str">
        <f>VLOOKUP(A19,'import Giresun'!A:P,16,0)</f>
        <v>Geleneksel</v>
      </c>
      <c r="Q19" s="218" t="b">
        <v>0</v>
      </c>
      <c r="R19" s="218"/>
      <c r="S19" s="218"/>
      <c r="T19" s="218"/>
      <c r="U19" s="218" t="s">
        <v>9014</v>
      </c>
      <c r="V19" s="220"/>
      <c r="W19" s="220"/>
      <c r="X19" s="218"/>
      <c r="Y19" s="218" t="s">
        <v>43</v>
      </c>
      <c r="Z19" s="220">
        <v>44617.0</v>
      </c>
      <c r="AA19" s="218" t="s">
        <v>1353</v>
      </c>
      <c r="AB19" s="221">
        <v>44622.0</v>
      </c>
      <c r="AC19" s="218"/>
      <c r="AD19" s="221"/>
      <c r="AE19" s="218"/>
      <c r="AF19" s="218"/>
      <c r="AG19" s="218"/>
      <c r="AH19" s="218"/>
      <c r="AI19" s="218" t="s">
        <v>66</v>
      </c>
      <c r="AJ19" s="218" t="s">
        <v>610</v>
      </c>
      <c r="AK19" s="218"/>
      <c r="AL19" s="218"/>
      <c r="AM19" s="218"/>
    </row>
    <row r="20" ht="15.75" customHeight="1">
      <c r="A20" s="56" t="s">
        <v>8911</v>
      </c>
      <c r="B20" s="56" t="s">
        <v>8912</v>
      </c>
      <c r="C20" s="56" t="str">
        <f>VLOOKUP(A20,'import Giresun'!A:P,3,0)</f>
        <v>DOĞRU</v>
      </c>
      <c r="D20" s="56" t="s">
        <v>1385</v>
      </c>
      <c r="E20" s="56">
        <f>VLOOKUP(A20,'import Giresun'!A:P,5,0)</f>
        <v>725</v>
      </c>
      <c r="F20" s="56">
        <f>VLOOKUP(A20,'import Giresun'!A:P,6,0)</f>
        <v>33</v>
      </c>
      <c r="G20" s="56">
        <f>VLOOKUP(A20,'import Giresun'!A:P,7,0)</f>
        <v>0</v>
      </c>
      <c r="H20" s="56">
        <f>VLOOKUP(A20,'import Giresun'!A:P,8,0)</f>
        <v>19</v>
      </c>
      <c r="I20" s="56">
        <f>VLOOKUP(A20,'import Giresun'!A:P,9,0)</f>
        <v>19</v>
      </c>
      <c r="J20" s="216">
        <f>VLOOKUP(A20,'import Giresun'!A:P,10,0)</f>
        <v>0</v>
      </c>
      <c r="K20" s="56" t="s">
        <v>9015</v>
      </c>
      <c r="L20" s="56">
        <v>4.542602728E9</v>
      </c>
      <c r="M20" s="56" t="s">
        <v>1350</v>
      </c>
      <c r="N20" s="56" t="s">
        <v>8936</v>
      </c>
      <c r="O20" s="56" t="s">
        <v>8914</v>
      </c>
      <c r="P20" s="56" t="str">
        <f>VLOOKUP(A20,'import Giresun'!A:P,16,0)</f>
        <v>Geleneksel</v>
      </c>
      <c r="Q20" s="218" t="b">
        <v>0</v>
      </c>
      <c r="R20" s="218" t="s">
        <v>33</v>
      </c>
      <c r="S20" s="218" t="s">
        <v>610</v>
      </c>
      <c r="T20" s="2" t="s">
        <v>8824</v>
      </c>
      <c r="U20" s="218">
        <v>5.052534964E9</v>
      </c>
      <c r="V20" s="220">
        <v>44622.0</v>
      </c>
      <c r="W20" s="220">
        <v>44623.0</v>
      </c>
      <c r="X20" s="218"/>
      <c r="Y20" s="218" t="s">
        <v>1353</v>
      </c>
      <c r="Z20" s="220">
        <v>44622.0</v>
      </c>
      <c r="AA20" s="218"/>
      <c r="AB20" s="221"/>
      <c r="AC20" s="218"/>
      <c r="AD20" s="221"/>
      <c r="AE20" s="218"/>
      <c r="AF20" s="218"/>
      <c r="AG20" s="218"/>
      <c r="AH20" s="218"/>
      <c r="AI20" s="218" t="s">
        <v>610</v>
      </c>
      <c r="AJ20" s="218"/>
      <c r="AK20" s="218"/>
      <c r="AL20" s="218"/>
      <c r="AM20" s="218"/>
    </row>
    <row r="21" ht="15.75" customHeight="1">
      <c r="A21" s="56" t="s">
        <v>9016</v>
      </c>
      <c r="B21" s="56" t="s">
        <v>9017</v>
      </c>
      <c r="C21" s="56" t="str">
        <f>VLOOKUP(A21,'import Giresun'!A:P,3,0)</f>
        <v>DOĞRU</v>
      </c>
      <c r="D21" s="56" t="s">
        <v>1370</v>
      </c>
      <c r="E21" s="56">
        <f>VLOOKUP(A21,'import Giresun'!A:P,5,0)</f>
        <v>40</v>
      </c>
      <c r="F21" s="56">
        <f>VLOOKUP(A21,'import Giresun'!A:P,6,0)</f>
        <v>1</v>
      </c>
      <c r="G21" s="56">
        <f>VLOOKUP(A21,'import Giresun'!A:P,7,0)</f>
        <v>0</v>
      </c>
      <c r="H21" s="56">
        <f>VLOOKUP(A21,'import Giresun'!A:P,8,0)</f>
        <v>19</v>
      </c>
      <c r="I21" s="56">
        <f>VLOOKUP(A21,'import Giresun'!A:P,9,0)</f>
        <v>19</v>
      </c>
      <c r="J21" s="216">
        <f>VLOOKUP(A21,'import Giresun'!A:P,10,0)</f>
        <v>0</v>
      </c>
      <c r="K21" s="56" t="s">
        <v>9018</v>
      </c>
      <c r="L21" s="56">
        <v>4.544113222E9</v>
      </c>
      <c r="M21" s="56" t="s">
        <v>9019</v>
      </c>
      <c r="N21" s="56" t="s">
        <v>4595</v>
      </c>
      <c r="O21" s="56" t="s">
        <v>9020</v>
      </c>
      <c r="P21" s="56" t="str">
        <f>VLOOKUP(A21,'import Giresun'!A:P,16,0)</f>
        <v>Geleneksel</v>
      </c>
      <c r="Q21" s="218" t="b">
        <v>0</v>
      </c>
      <c r="R21" s="218"/>
      <c r="S21" s="218"/>
      <c r="T21" s="218"/>
      <c r="U21" s="218"/>
      <c r="V21" s="220"/>
      <c r="W21" s="220"/>
      <c r="X21" s="218"/>
      <c r="Y21" s="218"/>
      <c r="Z21" s="220"/>
      <c r="AA21" s="218"/>
      <c r="AB21" s="221"/>
      <c r="AC21" s="218"/>
      <c r="AD21" s="221"/>
      <c r="AE21" s="218"/>
      <c r="AF21" s="218"/>
      <c r="AG21" s="218"/>
      <c r="AH21" s="218"/>
      <c r="AI21" s="218"/>
      <c r="AJ21" s="218"/>
      <c r="AK21" s="218"/>
      <c r="AL21" s="218"/>
      <c r="AM21" s="218"/>
    </row>
    <row r="22" ht="15.75" customHeight="1">
      <c r="A22" s="56" t="s">
        <v>8831</v>
      </c>
      <c r="B22" s="56" t="s">
        <v>8832</v>
      </c>
      <c r="C22" s="56" t="str">
        <f>VLOOKUP(A22,'import Giresun'!A:P,3,0)</f>
        <v>DOĞRU</v>
      </c>
      <c r="D22" s="56" t="s">
        <v>1370</v>
      </c>
      <c r="E22" s="56">
        <f>VLOOKUP(A22,'import Giresun'!A:P,5,0)</f>
        <v>145</v>
      </c>
      <c r="F22" s="56">
        <f>VLOOKUP(A22,'import Giresun'!A:P,6,0)</f>
        <v>52</v>
      </c>
      <c r="G22" s="56">
        <f>VLOOKUP(A22,'import Giresun'!A:P,7,0)</f>
        <v>0</v>
      </c>
      <c r="H22" s="56">
        <f>VLOOKUP(A22,'import Giresun'!A:P,8,0)</f>
        <v>8</v>
      </c>
      <c r="I22" s="56">
        <f>VLOOKUP(A22,'import Giresun'!A:P,9,0)</f>
        <v>8</v>
      </c>
      <c r="J22" s="216">
        <f>VLOOKUP(A22,'import Giresun'!A:P,10,0)</f>
        <v>0</v>
      </c>
      <c r="K22" s="56" t="s">
        <v>9021</v>
      </c>
      <c r="L22" s="56">
        <v>4.542255529E9</v>
      </c>
      <c r="M22" s="56" t="s">
        <v>1350</v>
      </c>
      <c r="N22" s="56" t="s">
        <v>8945</v>
      </c>
      <c r="O22" s="56" t="s">
        <v>8834</v>
      </c>
      <c r="P22" s="56" t="str">
        <f>VLOOKUP(A22,'import Giresun'!A:P,16,0)</f>
        <v>Geleneksel</v>
      </c>
      <c r="Q22" s="218" t="b">
        <v>0</v>
      </c>
      <c r="R22" s="218" t="s">
        <v>39</v>
      </c>
      <c r="S22" s="218" t="s">
        <v>66</v>
      </c>
      <c r="T22" s="2" t="s">
        <v>8824</v>
      </c>
      <c r="U22" s="218" t="s">
        <v>9022</v>
      </c>
      <c r="V22" s="220">
        <v>44617.0</v>
      </c>
      <c r="W22" s="220">
        <v>44620.0</v>
      </c>
      <c r="X22" s="218"/>
      <c r="Y22" s="218" t="s">
        <v>1353</v>
      </c>
      <c r="Z22" s="220">
        <v>44617.0</v>
      </c>
      <c r="AA22" s="218"/>
      <c r="AB22" s="221"/>
      <c r="AC22" s="218"/>
      <c r="AD22" s="221"/>
      <c r="AE22" s="218"/>
      <c r="AF22" s="218"/>
      <c r="AG22" s="218"/>
      <c r="AH22" s="218"/>
      <c r="AI22" s="218" t="s">
        <v>66</v>
      </c>
      <c r="AJ22" s="218"/>
      <c r="AK22" s="218"/>
      <c r="AL22" s="218"/>
      <c r="AM22" s="218"/>
    </row>
    <row r="23" ht="15.75" customHeight="1">
      <c r="A23" s="56" t="s">
        <v>8896</v>
      </c>
      <c r="B23" s="56" t="s">
        <v>8897</v>
      </c>
      <c r="C23" s="56" t="str">
        <f>VLOOKUP(A23,'import Giresun'!A:P,3,0)</f>
        <v>DOĞRU</v>
      </c>
      <c r="D23" s="56" t="s">
        <v>1370</v>
      </c>
      <c r="E23" s="56">
        <f>VLOOKUP(A23,'import Giresun'!A:P,5,0)</f>
        <v>1414</v>
      </c>
      <c r="F23" s="56">
        <f>VLOOKUP(A23,'import Giresun'!A:P,6,0)</f>
        <v>100</v>
      </c>
      <c r="G23" s="56">
        <f>VLOOKUP(A23,'import Giresun'!A:P,7,0)</f>
        <v>0</v>
      </c>
      <c r="H23" s="56">
        <f>VLOOKUP(A23,'import Giresun'!A:P,8,0)</f>
        <v>22</v>
      </c>
      <c r="I23" s="56">
        <f>VLOOKUP(A23,'import Giresun'!A:P,9,0)</f>
        <v>22</v>
      </c>
      <c r="J23" s="216">
        <f>VLOOKUP(A23,'import Giresun'!A:P,10,0)</f>
        <v>0</v>
      </c>
      <c r="K23" s="56" t="s">
        <v>9023</v>
      </c>
      <c r="L23" s="56">
        <v>4.542646566E9</v>
      </c>
      <c r="M23" s="56" t="s">
        <v>1350</v>
      </c>
      <c r="N23" s="56" t="s">
        <v>8936</v>
      </c>
      <c r="O23" s="56" t="s">
        <v>8899</v>
      </c>
      <c r="P23" s="56" t="str">
        <f>VLOOKUP(A23,'import Giresun'!A:P,16,0)</f>
        <v>Geleneksel</v>
      </c>
      <c r="Q23" s="218" t="b">
        <v>0</v>
      </c>
      <c r="R23" s="218" t="s">
        <v>33</v>
      </c>
      <c r="S23" s="218" t="s">
        <v>66</v>
      </c>
      <c r="T23" s="207" t="s">
        <v>8824</v>
      </c>
      <c r="U23" s="218"/>
      <c r="V23" s="220">
        <v>44621.0</v>
      </c>
      <c r="W23" s="220">
        <v>44622.0</v>
      </c>
      <c r="X23" s="218"/>
      <c r="Y23" s="218" t="s">
        <v>1353</v>
      </c>
      <c r="Z23" s="220">
        <v>44621.0</v>
      </c>
      <c r="AA23" s="218" t="s">
        <v>1475</v>
      </c>
      <c r="AB23" s="221">
        <v>44625.0</v>
      </c>
      <c r="AC23" s="218"/>
      <c r="AD23" s="221"/>
      <c r="AE23" s="218"/>
      <c r="AF23" s="218"/>
      <c r="AG23" s="218"/>
      <c r="AH23" s="218"/>
      <c r="AI23" s="218" t="s">
        <v>66</v>
      </c>
      <c r="AJ23" s="218" t="s">
        <v>149</v>
      </c>
      <c r="AK23" s="218"/>
      <c r="AL23" s="218"/>
      <c r="AM23" s="218"/>
    </row>
    <row r="24" ht="15.75" hidden="1" customHeight="1">
      <c r="A24" s="56" t="s">
        <v>9024</v>
      </c>
      <c r="B24" s="56" t="s">
        <v>9025</v>
      </c>
      <c r="C24" s="56" t="str">
        <f>VLOOKUP(A24,'import Giresun'!A:P,3,0)</f>
        <v>YANLIŞ</v>
      </c>
      <c r="D24" s="56" t="s">
        <v>1370</v>
      </c>
      <c r="E24" s="56">
        <f>VLOOKUP(A24,'import Giresun'!A:P,5,0)</f>
        <v>2820</v>
      </c>
      <c r="F24" s="56" t="str">
        <f>VLOOKUP(A24,'import Giresun'!A:P,6,0)</f>
        <v/>
      </c>
      <c r="G24" s="56">
        <f>VLOOKUP(A24,'import Giresun'!A:P,7,0)</f>
        <v>0</v>
      </c>
      <c r="H24" s="56">
        <f>VLOOKUP(A24,'import Giresun'!A:P,8,0)</f>
        <v>10</v>
      </c>
      <c r="I24" s="56">
        <f>VLOOKUP(A24,'import Giresun'!A:P,9,0)</f>
        <v>10</v>
      </c>
      <c r="J24" s="216">
        <f>VLOOKUP(A24,'import Giresun'!A:P,10,0)</f>
        <v>0</v>
      </c>
      <c r="K24" s="56" t="s">
        <v>9026</v>
      </c>
      <c r="L24" s="56">
        <v>4.542502222E9</v>
      </c>
      <c r="M24" s="56" t="s">
        <v>1350</v>
      </c>
      <c r="N24" s="56" t="s">
        <v>8963</v>
      </c>
      <c r="O24" s="56" t="s">
        <v>9027</v>
      </c>
      <c r="P24" s="56" t="str">
        <f>VLOOKUP(A24,'import Giresun'!A:P,16,0)</f>
        <v>Geleneksel</v>
      </c>
      <c r="Q24" s="218" t="b">
        <v>0</v>
      </c>
      <c r="R24" s="218"/>
      <c r="S24" s="218"/>
      <c r="T24" s="223"/>
      <c r="U24" s="218"/>
      <c r="V24" s="220"/>
      <c r="W24" s="220"/>
      <c r="X24" s="218"/>
      <c r="Y24" s="218"/>
      <c r="Z24" s="220"/>
      <c r="AA24" s="218"/>
      <c r="AB24" s="221"/>
      <c r="AC24" s="218"/>
      <c r="AD24" s="221"/>
      <c r="AE24" s="218"/>
      <c r="AF24" s="222"/>
      <c r="AG24" s="218"/>
      <c r="AH24" s="218"/>
      <c r="AI24" s="218"/>
      <c r="AJ24" s="218"/>
      <c r="AK24" s="218"/>
      <c r="AL24" s="218"/>
      <c r="AM24" s="218"/>
    </row>
    <row r="25" ht="15.75" customHeight="1">
      <c r="A25" s="56" t="s">
        <v>8864</v>
      </c>
      <c r="B25" s="56" t="s">
        <v>8865</v>
      </c>
      <c r="C25" s="56" t="str">
        <f>VLOOKUP(A25,'import Giresun'!A:P,3,0)</f>
        <v>DOĞRU</v>
      </c>
      <c r="D25" s="56" t="s">
        <v>1385</v>
      </c>
      <c r="E25" s="56">
        <f>VLOOKUP(A25,'import Giresun'!A:P,5,0)</f>
        <v>2412</v>
      </c>
      <c r="F25" s="56">
        <f>VLOOKUP(A25,'import Giresun'!A:P,6,0)</f>
        <v>183</v>
      </c>
      <c r="G25" s="56">
        <f>VLOOKUP(A25,'import Giresun'!A:P,7,0)</f>
        <v>0</v>
      </c>
      <c r="H25" s="56">
        <f>VLOOKUP(A25,'import Giresun'!A:P,8,0)</f>
        <v>24</v>
      </c>
      <c r="I25" s="56">
        <f>VLOOKUP(A25,'import Giresun'!A:P,9,0)</f>
        <v>24</v>
      </c>
      <c r="J25" s="216">
        <f>VLOOKUP(A25,'import Giresun'!A:P,10,0)</f>
        <v>0</v>
      </c>
      <c r="K25" s="56" t="s">
        <v>9028</v>
      </c>
      <c r="L25" s="56">
        <v>4.542025202E9</v>
      </c>
      <c r="M25" s="56" t="s">
        <v>1350</v>
      </c>
      <c r="N25" s="56" t="s">
        <v>8957</v>
      </c>
      <c r="O25" s="56" t="s">
        <v>8868</v>
      </c>
      <c r="P25" s="56" t="str">
        <f>VLOOKUP(A25,'import Giresun'!A:P,16,0)</f>
        <v>Geleneksel</v>
      </c>
      <c r="Q25" s="218" t="b">
        <v>0</v>
      </c>
      <c r="R25" s="218" t="s">
        <v>38</v>
      </c>
      <c r="S25" s="218" t="s">
        <v>610</v>
      </c>
      <c r="T25" s="207" t="s">
        <v>8824</v>
      </c>
      <c r="U25" s="218" t="s">
        <v>9029</v>
      </c>
      <c r="V25" s="220">
        <v>44620.0</v>
      </c>
      <c r="W25" s="220">
        <v>44621.0</v>
      </c>
      <c r="X25" s="218"/>
      <c r="Y25" s="218" t="s">
        <v>1353</v>
      </c>
      <c r="Z25" s="220">
        <v>44620.0</v>
      </c>
      <c r="AA25" s="218"/>
      <c r="AB25" s="221"/>
      <c r="AC25" s="218"/>
      <c r="AD25" s="221"/>
      <c r="AE25" s="218"/>
      <c r="AF25" s="221"/>
      <c r="AG25" s="218"/>
      <c r="AH25" s="218"/>
      <c r="AI25" s="218" t="s">
        <v>610</v>
      </c>
      <c r="AJ25" s="218"/>
      <c r="AK25" s="218"/>
      <c r="AL25" s="218"/>
      <c r="AM25" s="218"/>
    </row>
    <row r="26" ht="15.75" customHeight="1">
      <c r="A26" s="56" t="s">
        <v>8915</v>
      </c>
      <c r="B26" s="56" t="s">
        <v>8916</v>
      </c>
      <c r="C26" s="56" t="str">
        <f>VLOOKUP(A26,'import Giresun'!A:P,3,0)</f>
        <v>DOĞRU</v>
      </c>
      <c r="D26" s="56" t="s">
        <v>1385</v>
      </c>
      <c r="E26" s="56">
        <f>VLOOKUP(A26,'import Giresun'!A:P,5,0)</f>
        <v>1101</v>
      </c>
      <c r="F26" s="56">
        <f>VLOOKUP(A26,'import Giresun'!A:P,6,0)</f>
        <v>58</v>
      </c>
      <c r="G26" s="56">
        <f>VLOOKUP(A26,'import Giresun'!A:P,7,0)</f>
        <v>0</v>
      </c>
      <c r="H26" s="56">
        <f>VLOOKUP(A26,'import Giresun'!A:P,8,0)</f>
        <v>24</v>
      </c>
      <c r="I26" s="56">
        <f>VLOOKUP(A26,'import Giresun'!A:P,9,0)</f>
        <v>24</v>
      </c>
      <c r="J26" s="216">
        <f>VLOOKUP(A26,'import Giresun'!A:P,10,0)</f>
        <v>0</v>
      </c>
      <c r="K26" s="56" t="s">
        <v>9030</v>
      </c>
      <c r="L26" s="56">
        <v>4.542150214E9</v>
      </c>
      <c r="M26" s="56" t="s">
        <v>1350</v>
      </c>
      <c r="N26" s="56" t="s">
        <v>8936</v>
      </c>
      <c r="O26" s="56" t="s">
        <v>8919</v>
      </c>
      <c r="P26" s="56" t="str">
        <f>VLOOKUP(A26,'import Giresun'!A:P,16,0)</f>
        <v>Geleneksel</v>
      </c>
      <c r="Q26" s="218" t="b">
        <v>0</v>
      </c>
      <c r="R26" s="218" t="s">
        <v>33</v>
      </c>
      <c r="S26" s="218" t="s">
        <v>128</v>
      </c>
      <c r="T26" s="218"/>
      <c r="U26" s="218">
        <v>5.32164359E9</v>
      </c>
      <c r="V26" s="220">
        <v>44622.0</v>
      </c>
      <c r="W26" s="220">
        <v>44623.0</v>
      </c>
      <c r="X26" s="218"/>
      <c r="Y26" s="218" t="s">
        <v>1353</v>
      </c>
      <c r="Z26" s="220">
        <v>44622.0</v>
      </c>
      <c r="AA26" s="218"/>
      <c r="AB26" s="221"/>
      <c r="AC26" s="218"/>
      <c r="AD26" s="221"/>
      <c r="AE26" s="218"/>
      <c r="AF26" s="218"/>
      <c r="AG26" s="218"/>
      <c r="AH26" s="218"/>
      <c r="AI26" s="218" t="s">
        <v>128</v>
      </c>
      <c r="AJ26" s="218"/>
      <c r="AK26" s="218"/>
      <c r="AL26" s="218"/>
      <c r="AM26" s="218"/>
    </row>
    <row r="27" ht="15.75" customHeight="1">
      <c r="A27" s="56" t="s">
        <v>9031</v>
      </c>
      <c r="B27" s="56" t="s">
        <v>9032</v>
      </c>
      <c r="C27" s="56" t="str">
        <f>VLOOKUP(A27,'import Giresun'!A:P,3,0)</f>
        <v>DOĞRU</v>
      </c>
      <c r="D27" s="56" t="s">
        <v>1443</v>
      </c>
      <c r="E27" s="56">
        <f>VLOOKUP(A27,'import Giresun'!A:P,5,0)</f>
        <v>27</v>
      </c>
      <c r="F27" s="56" t="str">
        <f>VLOOKUP(A27,'import Giresun'!A:P,6,0)</f>
        <v/>
      </c>
      <c r="G27" s="56">
        <f>VLOOKUP(A27,'import Giresun'!A:P,7,0)</f>
        <v>0</v>
      </c>
      <c r="H27" s="56">
        <f>VLOOKUP(A27,'import Giresun'!A:P,8,0)</f>
        <v>19</v>
      </c>
      <c r="I27" s="56">
        <f>VLOOKUP(A27,'import Giresun'!A:P,9,0)</f>
        <v>19</v>
      </c>
      <c r="J27" s="216">
        <f>VLOOKUP(A27,'import Giresun'!A:P,10,0)</f>
        <v>0</v>
      </c>
      <c r="K27" s="56" t="s">
        <v>9033</v>
      </c>
      <c r="L27" s="56">
        <v>5.073628128E9</v>
      </c>
      <c r="M27" s="56" t="s">
        <v>1350</v>
      </c>
      <c r="N27" s="56" t="s">
        <v>9034</v>
      </c>
      <c r="O27" s="56" t="s">
        <v>9035</v>
      </c>
      <c r="P27" s="56" t="str">
        <f>VLOOKUP(A27,'import Giresun'!A:P,16,0)</f>
        <v>Geleneksel</v>
      </c>
      <c r="Q27" s="218" t="b">
        <v>0</v>
      </c>
      <c r="R27" s="218"/>
      <c r="S27" s="218"/>
      <c r="T27" s="2"/>
      <c r="U27" s="218"/>
      <c r="V27" s="220"/>
      <c r="W27" s="220"/>
      <c r="X27" s="218"/>
      <c r="Y27" s="218"/>
      <c r="Z27" s="220"/>
      <c r="AA27" s="218"/>
      <c r="AB27" s="221"/>
      <c r="AC27" s="218"/>
      <c r="AD27" s="221"/>
      <c r="AE27" s="218"/>
      <c r="AF27" s="218"/>
      <c r="AG27" s="218"/>
      <c r="AH27" s="218"/>
      <c r="AI27" s="218"/>
      <c r="AJ27" s="218"/>
      <c r="AK27" s="218"/>
      <c r="AL27" s="218"/>
      <c r="AM27" s="218"/>
    </row>
    <row r="28" ht="15.75" customHeight="1">
      <c r="A28" s="56" t="s">
        <v>9036</v>
      </c>
      <c r="B28" s="56" t="s">
        <v>9037</v>
      </c>
      <c r="C28" s="56" t="str">
        <f>VLOOKUP(A28,'import Giresun'!A:P,3,0)</f>
        <v>DOĞRU</v>
      </c>
      <c r="D28" s="56" t="s">
        <v>1378</v>
      </c>
      <c r="E28" s="56">
        <f>VLOOKUP(A28,'import Giresun'!A:P,5,0)</f>
        <v>1090</v>
      </c>
      <c r="F28" s="56">
        <f>VLOOKUP(A28,'import Giresun'!A:P,6,0)</f>
        <v>117</v>
      </c>
      <c r="G28" s="56">
        <f>VLOOKUP(A28,'import Giresun'!A:P,7,0)</f>
        <v>0</v>
      </c>
      <c r="H28" s="56">
        <f>VLOOKUP(A28,'import Giresun'!A:P,8,0)</f>
        <v>32</v>
      </c>
      <c r="I28" s="56">
        <f>VLOOKUP(A28,'import Giresun'!A:P,9,0)</f>
        <v>32</v>
      </c>
      <c r="J28" s="216">
        <f>VLOOKUP(A28,'import Giresun'!A:P,10,0)</f>
        <v>0</v>
      </c>
      <c r="K28" s="56" t="s">
        <v>9038</v>
      </c>
      <c r="L28" s="56">
        <v>4.545002E9</v>
      </c>
      <c r="M28" s="56" t="s">
        <v>1350</v>
      </c>
      <c r="N28" s="56" t="s">
        <v>8989</v>
      </c>
      <c r="O28" s="56" t="s">
        <v>8863</v>
      </c>
      <c r="P28" s="56" t="str">
        <f>VLOOKUP(A28,'import Giresun'!A:P,16,0)</f>
        <v>Geleneksel</v>
      </c>
      <c r="Q28" s="218" t="b">
        <v>0</v>
      </c>
      <c r="R28" s="218"/>
      <c r="S28" s="218"/>
      <c r="T28" s="2"/>
      <c r="U28" s="218"/>
      <c r="V28" s="220"/>
      <c r="W28" s="220"/>
      <c r="X28" s="218"/>
      <c r="Y28" s="218"/>
      <c r="Z28" s="220"/>
      <c r="AA28" s="218"/>
      <c r="AB28" s="221"/>
      <c r="AC28" s="218"/>
      <c r="AD28" s="221"/>
      <c r="AE28" s="218"/>
      <c r="AF28" s="221"/>
      <c r="AG28" s="218"/>
      <c r="AH28" s="218"/>
      <c r="AI28" s="218"/>
      <c r="AJ28" s="218"/>
      <c r="AK28" s="218"/>
      <c r="AL28" s="218"/>
      <c r="AM28" s="218"/>
    </row>
    <row r="29" ht="15.75" customHeight="1">
      <c r="A29" s="56" t="s">
        <v>8926</v>
      </c>
      <c r="B29" s="56" t="s">
        <v>8927</v>
      </c>
      <c r="C29" s="56" t="str">
        <f>VLOOKUP(A29,'import Giresun'!A:P,3,0)</f>
        <v>DOĞRU</v>
      </c>
      <c r="D29" s="56" t="s">
        <v>1356</v>
      </c>
      <c r="E29" s="56">
        <f>VLOOKUP(A29,'import Giresun'!A:P,5,0)</f>
        <v>510</v>
      </c>
      <c r="F29" s="56">
        <f>VLOOKUP(A29,'import Giresun'!A:P,6,0)</f>
        <v>24</v>
      </c>
      <c r="G29" s="56">
        <f>VLOOKUP(A29,'import Giresun'!A:P,7,0)</f>
        <v>0</v>
      </c>
      <c r="H29" s="56">
        <f>VLOOKUP(A29,'import Giresun'!A:P,8,0)</f>
        <v>11</v>
      </c>
      <c r="I29" s="56">
        <f>VLOOKUP(A29,'import Giresun'!A:P,9,0)</f>
        <v>11</v>
      </c>
      <c r="J29" s="216">
        <f>VLOOKUP(A29,'import Giresun'!A:P,10,0)</f>
        <v>0</v>
      </c>
      <c r="K29" s="56" t="s">
        <v>9039</v>
      </c>
      <c r="L29" s="56">
        <v>4.542404041E9</v>
      </c>
      <c r="M29" s="56" t="s">
        <v>1350</v>
      </c>
      <c r="N29" s="56" t="s">
        <v>8957</v>
      </c>
      <c r="O29" s="56" t="s">
        <v>8930</v>
      </c>
      <c r="P29" s="56" t="str">
        <f>VLOOKUP(A29,'import Giresun'!A:P,16,0)</f>
        <v>Geleneksel</v>
      </c>
      <c r="Q29" s="218" t="b">
        <v>0</v>
      </c>
      <c r="R29" s="218" t="s">
        <v>33</v>
      </c>
      <c r="S29" s="218" t="s">
        <v>106</v>
      </c>
      <c r="T29" s="207" t="s">
        <v>8824</v>
      </c>
      <c r="U29" s="218">
        <v>5.349289295E9</v>
      </c>
      <c r="V29" s="220">
        <v>44623.0</v>
      </c>
      <c r="W29" s="220">
        <v>44624.0</v>
      </c>
      <c r="X29" s="218"/>
      <c r="Y29" s="218" t="s">
        <v>1353</v>
      </c>
      <c r="Z29" s="220">
        <v>44623.0</v>
      </c>
      <c r="AA29" s="218"/>
      <c r="AB29" s="221"/>
      <c r="AC29" s="218"/>
      <c r="AD29" s="221"/>
      <c r="AE29" s="218"/>
      <c r="AF29" s="221"/>
      <c r="AG29" s="218"/>
      <c r="AH29" s="221"/>
      <c r="AI29" s="218" t="s">
        <v>106</v>
      </c>
      <c r="AJ29" s="218"/>
      <c r="AK29" s="218"/>
      <c r="AL29" s="218"/>
      <c r="AM29" s="218"/>
    </row>
    <row r="30" ht="15.75" customHeight="1">
      <c r="A30" s="56" t="s">
        <v>8886</v>
      </c>
      <c r="B30" s="56" t="s">
        <v>8887</v>
      </c>
      <c r="C30" s="56" t="str">
        <f>VLOOKUP(A30,'import Giresun'!A:P,3,0)</f>
        <v>DOĞRU</v>
      </c>
      <c r="D30" s="56" t="s">
        <v>1385</v>
      </c>
      <c r="E30" s="56">
        <f>VLOOKUP(A30,'import Giresun'!A:P,5,0)</f>
        <v>14</v>
      </c>
      <c r="F30" s="56">
        <f>VLOOKUP(A30,'import Giresun'!A:P,6,0)</f>
        <v>7</v>
      </c>
      <c r="G30" s="56">
        <f>VLOOKUP(A30,'import Giresun'!A:P,7,0)</f>
        <v>0</v>
      </c>
      <c r="H30" s="56">
        <f>VLOOKUP(A30,'import Giresun'!A:P,8,0)</f>
        <v>24</v>
      </c>
      <c r="I30" s="56">
        <f>VLOOKUP(A30,'import Giresun'!A:P,9,0)</f>
        <v>24</v>
      </c>
      <c r="J30" s="216">
        <f>VLOOKUP(A30,'import Giresun'!A:P,10,0)</f>
        <v>0</v>
      </c>
      <c r="K30" s="56" t="s">
        <v>9040</v>
      </c>
      <c r="L30" s="56">
        <v>4.542170066E9</v>
      </c>
      <c r="M30" s="56" t="s">
        <v>1350</v>
      </c>
      <c r="N30" s="56" t="s">
        <v>8983</v>
      </c>
      <c r="O30" s="56" t="s">
        <v>9041</v>
      </c>
      <c r="P30" s="56" t="str">
        <f>VLOOKUP(A30,'import Giresun'!A:P,16,0)</f>
        <v>Geleneksel</v>
      </c>
      <c r="Q30" s="218" t="b">
        <v>0</v>
      </c>
      <c r="R30" s="218" t="s">
        <v>38</v>
      </c>
      <c r="S30" s="218" t="s">
        <v>610</v>
      </c>
      <c r="T30" s="207" t="s">
        <v>8824</v>
      </c>
      <c r="U30" s="218" t="s">
        <v>9042</v>
      </c>
      <c r="V30" s="220">
        <v>44621.0</v>
      </c>
      <c r="W30" s="220">
        <v>44622.0</v>
      </c>
      <c r="X30" s="218"/>
      <c r="Y30" s="218" t="s">
        <v>1353</v>
      </c>
      <c r="Z30" s="220">
        <v>44621.0</v>
      </c>
      <c r="AA30" s="218"/>
      <c r="AB30" s="221"/>
      <c r="AC30" s="218"/>
      <c r="AD30" s="221"/>
      <c r="AE30" s="218"/>
      <c r="AF30" s="218"/>
      <c r="AG30" s="218"/>
      <c r="AH30" s="218"/>
      <c r="AI30" s="218" t="s">
        <v>610</v>
      </c>
      <c r="AJ30" s="218"/>
      <c r="AK30" s="218"/>
      <c r="AL30" s="218"/>
      <c r="AM30" s="218"/>
    </row>
    <row r="31" ht="15.75" customHeight="1">
      <c r="A31" s="56" t="s">
        <v>9043</v>
      </c>
      <c r="B31" s="56" t="s">
        <v>9044</v>
      </c>
      <c r="C31" s="56" t="str">
        <f>VLOOKUP(A31,'import Giresun'!A:P,3,0)</f>
        <v>DOĞRU</v>
      </c>
      <c r="D31" s="56" t="s">
        <v>1370</v>
      </c>
      <c r="E31" s="56">
        <f>VLOOKUP(A31,'import Giresun'!A:P,5,0)</f>
        <v>439</v>
      </c>
      <c r="F31" s="56">
        <f>VLOOKUP(A31,'import Giresun'!A:P,6,0)</f>
        <v>29</v>
      </c>
      <c r="G31" s="56">
        <f>VLOOKUP(A31,'import Giresun'!A:P,7,0)</f>
        <v>0</v>
      </c>
      <c r="H31" s="56">
        <f>VLOOKUP(A31,'import Giresun'!A:P,8,0)</f>
        <v>16</v>
      </c>
      <c r="I31" s="56">
        <f>VLOOKUP(A31,'import Giresun'!A:P,9,0)</f>
        <v>16</v>
      </c>
      <c r="J31" s="216">
        <f>VLOOKUP(A31,'import Giresun'!A:P,10,0)</f>
        <v>0</v>
      </c>
      <c r="K31" s="56" t="s">
        <v>9045</v>
      </c>
      <c r="L31" s="56">
        <v>4.542606666E9</v>
      </c>
      <c r="M31" s="56" t="s">
        <v>1350</v>
      </c>
      <c r="N31" s="56" t="s">
        <v>8936</v>
      </c>
      <c r="O31" s="56" t="s">
        <v>9046</v>
      </c>
      <c r="P31" s="56" t="str">
        <f>VLOOKUP(A31,'import Giresun'!A:P,16,0)</f>
        <v>Geleneksel</v>
      </c>
      <c r="Q31" s="218" t="b">
        <v>0</v>
      </c>
      <c r="R31" s="218"/>
      <c r="S31" s="218"/>
      <c r="T31" s="2"/>
      <c r="U31" s="218" t="s">
        <v>9047</v>
      </c>
      <c r="V31" s="220"/>
      <c r="W31" s="220"/>
      <c r="X31" s="218"/>
      <c r="Y31" s="218" t="s">
        <v>1475</v>
      </c>
      <c r="Z31" s="220">
        <v>44621.0</v>
      </c>
      <c r="AA31" s="218"/>
      <c r="AB31" s="221"/>
      <c r="AC31" s="218"/>
      <c r="AD31" s="221"/>
      <c r="AE31" s="218"/>
      <c r="AF31" s="218"/>
      <c r="AG31" s="218"/>
      <c r="AH31" s="218"/>
      <c r="AI31" s="218" t="s">
        <v>66</v>
      </c>
      <c r="AJ31" s="218"/>
      <c r="AK31" s="218"/>
      <c r="AL31" s="218"/>
      <c r="AM31" s="218"/>
    </row>
    <row r="32" ht="15.75" customHeight="1">
      <c r="A32" s="56" t="s">
        <v>8901</v>
      </c>
      <c r="B32" s="56" t="s">
        <v>8902</v>
      </c>
      <c r="C32" s="56" t="str">
        <f>VLOOKUP(A32,'import Giresun'!A:P,3,0)</f>
        <v>DOĞRU</v>
      </c>
      <c r="D32" s="56" t="s">
        <v>1950</v>
      </c>
      <c r="E32" s="56">
        <f>VLOOKUP(A32,'import Giresun'!A:P,5,0)</f>
        <v>1030</v>
      </c>
      <c r="F32" s="56">
        <f>VLOOKUP(A32,'import Giresun'!A:P,6,0)</f>
        <v>64</v>
      </c>
      <c r="G32" s="56">
        <f>VLOOKUP(A32,'import Giresun'!A:P,7,0)</f>
        <v>0</v>
      </c>
      <c r="H32" s="56">
        <f>VLOOKUP(A32,'import Giresun'!A:P,8,0)</f>
        <v>55</v>
      </c>
      <c r="I32" s="56">
        <f>VLOOKUP(A32,'import Giresun'!A:P,9,0)</f>
        <v>55</v>
      </c>
      <c r="J32" s="216">
        <f>VLOOKUP(A32,'import Giresun'!A:P,10,0)</f>
        <v>0</v>
      </c>
      <c r="K32" s="56" t="s">
        <v>9048</v>
      </c>
      <c r="L32" s="56">
        <v>4.545050555E9</v>
      </c>
      <c r="M32" s="56" t="s">
        <v>1350</v>
      </c>
      <c r="N32" s="56" t="s">
        <v>9049</v>
      </c>
      <c r="O32" s="56" t="s">
        <v>8906</v>
      </c>
      <c r="P32" s="56" t="str">
        <f>VLOOKUP(A32,'import Giresun'!A:P,16,0)</f>
        <v>Geleneksel</v>
      </c>
      <c r="Q32" s="218" t="b">
        <v>0</v>
      </c>
      <c r="R32" s="218" t="s">
        <v>33</v>
      </c>
      <c r="S32" s="218" t="s">
        <v>106</v>
      </c>
      <c r="T32" s="2" t="s">
        <v>9050</v>
      </c>
      <c r="U32" s="443">
        <v>44623.0</v>
      </c>
      <c r="V32" s="220">
        <v>44624.0</v>
      </c>
      <c r="W32" s="220"/>
      <c r="X32" s="218"/>
      <c r="Y32" s="218" t="s">
        <v>1353</v>
      </c>
      <c r="Z32" s="220">
        <v>44623.0</v>
      </c>
      <c r="AA32" s="218"/>
      <c r="AB32" s="221"/>
      <c r="AC32" s="218"/>
      <c r="AD32" s="221"/>
      <c r="AE32" s="218"/>
      <c r="AF32" s="218"/>
      <c r="AG32" s="218"/>
      <c r="AH32" s="218"/>
      <c r="AI32" s="218" t="s">
        <v>106</v>
      </c>
      <c r="AJ32" s="218"/>
      <c r="AK32" s="218"/>
      <c r="AL32" s="218"/>
      <c r="AM32" s="218"/>
    </row>
    <row r="33" ht="15.75" customHeight="1">
      <c r="A33" s="56" t="s">
        <v>9051</v>
      </c>
      <c r="B33" s="56" t="s">
        <v>9052</v>
      </c>
      <c r="C33" s="56" t="str">
        <f>VLOOKUP(A33,'import Giresun'!A:P,3,0)</f>
        <v>DOĞRU</v>
      </c>
      <c r="D33" s="56" t="s">
        <v>1577</v>
      </c>
      <c r="E33" s="56">
        <f>VLOOKUP(A33,'import Giresun'!A:P,5,0)</f>
        <v>4029</v>
      </c>
      <c r="F33" s="56">
        <f>VLOOKUP(A33,'import Giresun'!A:P,6,0)</f>
        <v>117</v>
      </c>
      <c r="G33" s="56">
        <f>VLOOKUP(A33,'import Giresun'!A:P,7,0)</f>
        <v>0</v>
      </c>
      <c r="H33" s="56">
        <f>VLOOKUP(A33,'import Giresun'!A:P,8,0)</f>
        <v>132</v>
      </c>
      <c r="I33" s="56">
        <f>VLOOKUP(A33,'import Giresun'!A:P,9,0)</f>
        <v>132</v>
      </c>
      <c r="J33" s="216">
        <f>VLOOKUP(A33,'import Giresun'!A:P,10,0)</f>
        <v>0</v>
      </c>
      <c r="K33" s="56" t="s">
        <v>9053</v>
      </c>
      <c r="L33" s="56">
        <v>4.542174444E9</v>
      </c>
      <c r="M33" s="56" t="s">
        <v>1350</v>
      </c>
      <c r="N33" s="56" t="s">
        <v>8989</v>
      </c>
      <c r="O33" s="56" t="s">
        <v>9054</v>
      </c>
      <c r="P33" s="56" t="str">
        <f>VLOOKUP(A33,'import Giresun'!A:P,16,0)</f>
        <v>Geleneksel</v>
      </c>
      <c r="Q33" s="218" t="b">
        <v>1</v>
      </c>
      <c r="R33" s="218"/>
      <c r="S33" s="218"/>
      <c r="T33" s="2"/>
      <c r="U33" s="218" t="s">
        <v>9055</v>
      </c>
      <c r="V33" s="220"/>
      <c r="W33" s="220"/>
      <c r="X33" s="218"/>
      <c r="Y33" s="218" t="s">
        <v>1353</v>
      </c>
      <c r="Z33" s="220">
        <v>44623.0</v>
      </c>
      <c r="AA33" s="218"/>
      <c r="AB33" s="221"/>
      <c r="AC33" s="218"/>
      <c r="AD33" s="221"/>
      <c r="AE33" s="218"/>
      <c r="AF33" s="221"/>
      <c r="AG33" s="218"/>
      <c r="AH33" s="221"/>
      <c r="AI33" s="218" t="s">
        <v>106</v>
      </c>
      <c r="AJ33" s="218"/>
      <c r="AK33" s="218"/>
      <c r="AL33" s="218"/>
      <c r="AM33" s="218"/>
    </row>
    <row r="34" ht="15.75" customHeight="1">
      <c r="A34" s="56" t="s">
        <v>9056</v>
      </c>
      <c r="B34" s="56" t="s">
        <v>9057</v>
      </c>
      <c r="C34" s="56" t="str">
        <f>VLOOKUP(A34,'import Giresun'!A:P,3,0)</f>
        <v>DOĞRU</v>
      </c>
      <c r="D34" s="56" t="s">
        <v>1577</v>
      </c>
      <c r="E34" s="56">
        <f>VLOOKUP(A34,'import Giresun'!A:P,5,0)</f>
        <v>3493</v>
      </c>
      <c r="F34" s="56">
        <f>VLOOKUP(A34,'import Giresun'!A:P,6,0)</f>
        <v>142</v>
      </c>
      <c r="G34" s="56">
        <f>VLOOKUP(A34,'import Giresun'!A:P,7,0)</f>
        <v>0</v>
      </c>
      <c r="H34" s="56">
        <f>VLOOKUP(A34,'import Giresun'!A:P,8,0)</f>
        <v>128</v>
      </c>
      <c r="I34" s="56">
        <f>VLOOKUP(A34,'import Giresun'!A:P,9,0)</f>
        <v>128</v>
      </c>
      <c r="J34" s="216">
        <f>VLOOKUP(A34,'import Giresun'!A:P,10,0)</f>
        <v>0</v>
      </c>
      <c r="K34" s="56" t="s">
        <v>9053</v>
      </c>
      <c r="L34" s="56">
        <v>4.54318404E9</v>
      </c>
      <c r="M34" s="56" t="s">
        <v>8973</v>
      </c>
      <c r="N34" s="56" t="s">
        <v>8973</v>
      </c>
      <c r="O34" s="56" t="s">
        <v>9058</v>
      </c>
      <c r="P34" s="56" t="str">
        <f>VLOOKUP(A34,'import Giresun'!A:P,16,0)</f>
        <v>Geleneksel</v>
      </c>
      <c r="Q34" s="218" t="b">
        <v>0</v>
      </c>
      <c r="R34" s="218"/>
      <c r="S34" s="218"/>
      <c r="T34" s="218"/>
      <c r="U34" s="218"/>
      <c r="V34" s="220"/>
      <c r="W34" s="220"/>
      <c r="X34" s="218"/>
      <c r="Y34" s="218"/>
      <c r="Z34" s="220"/>
      <c r="AA34" s="218"/>
      <c r="AB34" s="221"/>
      <c r="AC34" s="218"/>
      <c r="AD34" s="221"/>
      <c r="AE34" s="218"/>
      <c r="AF34" s="218"/>
      <c r="AG34" s="218"/>
      <c r="AH34" s="218"/>
      <c r="AI34" s="218"/>
      <c r="AJ34" s="218"/>
      <c r="AK34" s="218"/>
      <c r="AL34" s="218"/>
      <c r="AM34" s="218"/>
    </row>
    <row r="35" ht="15.75" customHeight="1">
      <c r="A35" s="56" t="s">
        <v>9059</v>
      </c>
      <c r="B35" s="56" t="s">
        <v>9060</v>
      </c>
      <c r="C35" s="56" t="str">
        <f>VLOOKUP(A35,'import Giresun'!A:P,3,0)</f>
        <v>DOĞRU</v>
      </c>
      <c r="D35" s="56" t="s">
        <v>1577</v>
      </c>
      <c r="E35" s="56" t="str">
        <f>VLOOKUP(A35,'import Giresun'!A:P,5,0)</f>
        <v/>
      </c>
      <c r="F35" s="56" t="str">
        <f>VLOOKUP(A35,'import Giresun'!A:P,6,0)</f>
        <v/>
      </c>
      <c r="G35" s="56">
        <f>VLOOKUP(A35,'import Giresun'!A:P,7,0)</f>
        <v>0</v>
      </c>
      <c r="H35" s="56">
        <f>VLOOKUP(A35,'import Giresun'!A:P,8,0)</f>
        <v>128</v>
      </c>
      <c r="I35" s="56">
        <f>VLOOKUP(A35,'import Giresun'!A:P,9,0)</f>
        <v>128</v>
      </c>
      <c r="J35" s="216">
        <f>VLOOKUP(A35,'import Giresun'!A:P,10,0)</f>
        <v>0</v>
      </c>
      <c r="K35" s="56" t="s">
        <v>9061</v>
      </c>
      <c r="L35" s="56">
        <v>4.546060707E9</v>
      </c>
      <c r="M35" s="56" t="s">
        <v>9062</v>
      </c>
      <c r="N35" s="56" t="s">
        <v>1945</v>
      </c>
      <c r="O35" s="56" t="s">
        <v>9063</v>
      </c>
      <c r="P35" s="56" t="str">
        <f>VLOOKUP(A35,'import Giresun'!A:P,16,0)</f>
        <v>Geleneksel</v>
      </c>
      <c r="Q35" s="218" t="b">
        <v>0</v>
      </c>
      <c r="R35" s="218"/>
      <c r="S35" s="218"/>
      <c r="T35" s="2"/>
      <c r="U35" s="218"/>
      <c r="V35" s="220"/>
      <c r="W35" s="220"/>
      <c r="X35" s="218"/>
      <c r="Y35" s="218"/>
      <c r="Z35" s="220"/>
      <c r="AA35" s="218"/>
      <c r="AB35" s="221"/>
      <c r="AC35" s="218"/>
      <c r="AD35" s="221"/>
      <c r="AE35" s="218"/>
      <c r="AF35" s="222"/>
      <c r="AG35" s="218"/>
      <c r="AH35" s="221"/>
      <c r="AI35" s="218"/>
      <c r="AJ35" s="218"/>
      <c r="AK35" s="218"/>
      <c r="AL35" s="218"/>
      <c r="AM35" s="218"/>
    </row>
    <row r="36" ht="15.75" customHeight="1">
      <c r="A36" s="56" t="s">
        <v>9064</v>
      </c>
      <c r="B36" s="56" t="s">
        <v>9065</v>
      </c>
      <c r="C36" s="56" t="str">
        <f>VLOOKUP(A36,'import Giresun'!A:P,3,0)</f>
        <v>DOĞRU</v>
      </c>
      <c r="D36" s="56" t="s">
        <v>1356</v>
      </c>
      <c r="E36" s="56">
        <f>VLOOKUP(A36,'import Giresun'!A:P,5,0)</f>
        <v>663</v>
      </c>
      <c r="F36" s="56">
        <f>VLOOKUP(A36,'import Giresun'!A:P,6,0)</f>
        <v>120</v>
      </c>
      <c r="G36" s="56">
        <f>VLOOKUP(A36,'import Giresun'!A:P,7,0)</f>
        <v>0</v>
      </c>
      <c r="H36" s="56">
        <f>VLOOKUP(A36,'import Giresun'!A:P,8,0)</f>
        <v>8</v>
      </c>
      <c r="I36" s="56">
        <f>VLOOKUP(A36,'import Giresun'!A:P,9,0)</f>
        <v>8</v>
      </c>
      <c r="J36" s="216">
        <f>VLOOKUP(A36,'import Giresun'!A:P,10,0)</f>
        <v>0</v>
      </c>
      <c r="K36" s="56" t="s">
        <v>9066</v>
      </c>
      <c r="L36" s="56">
        <v>5.302942943E9</v>
      </c>
      <c r="M36" s="56" t="s">
        <v>1350</v>
      </c>
      <c r="N36" s="56" t="s">
        <v>8957</v>
      </c>
      <c r="O36" s="56" t="s">
        <v>9067</v>
      </c>
      <c r="P36" s="56" t="str">
        <f>VLOOKUP(A36,'import Giresun'!A:P,16,0)</f>
        <v>Geleneksel</v>
      </c>
      <c r="Q36" s="218" t="b">
        <v>0</v>
      </c>
      <c r="R36" s="218"/>
      <c r="S36" s="218"/>
      <c r="T36" s="17"/>
      <c r="U36" s="218"/>
      <c r="V36" s="220"/>
      <c r="W36" s="220"/>
      <c r="X36" s="218"/>
      <c r="Y36" s="218"/>
      <c r="Z36" s="220"/>
      <c r="AA36" s="218"/>
      <c r="AB36" s="221"/>
      <c r="AC36" s="218"/>
      <c r="AD36" s="221"/>
      <c r="AE36" s="218"/>
      <c r="AF36" s="218"/>
      <c r="AG36" s="218"/>
      <c r="AH36" s="218"/>
      <c r="AI36" s="218"/>
      <c r="AJ36" s="218"/>
      <c r="AK36" s="218"/>
      <c r="AL36" s="218"/>
      <c r="AM36" s="218"/>
    </row>
    <row r="37" ht="15.75" customHeight="1">
      <c r="A37" s="56" t="s">
        <v>9068</v>
      </c>
      <c r="B37" s="56" t="s">
        <v>9069</v>
      </c>
      <c r="C37" s="56" t="str">
        <f>VLOOKUP(A37,'import Giresun'!A:P,3,0)</f>
        <v>DOĞRU</v>
      </c>
      <c r="D37" s="56" t="s">
        <v>1356</v>
      </c>
      <c r="E37" s="56">
        <f>VLOOKUP(A37,'import Giresun'!A:P,5,0)</f>
        <v>42</v>
      </c>
      <c r="F37" s="56">
        <f>VLOOKUP(A37,'import Giresun'!A:P,6,0)</f>
        <v>13</v>
      </c>
      <c r="G37" s="56">
        <f>VLOOKUP(A37,'import Giresun'!A:P,7,0)</f>
        <v>0</v>
      </c>
      <c r="H37" s="56">
        <f>VLOOKUP(A37,'import Giresun'!A:P,8,0)</f>
        <v>11</v>
      </c>
      <c r="I37" s="56">
        <f>VLOOKUP(A37,'import Giresun'!A:P,9,0)</f>
        <v>11</v>
      </c>
      <c r="J37" s="216">
        <f>VLOOKUP(A37,'import Giresun'!A:P,10,0)</f>
        <v>0</v>
      </c>
      <c r="K37" s="56" t="s">
        <v>9070</v>
      </c>
      <c r="L37" s="56">
        <v>5.442277821E9</v>
      </c>
      <c r="M37" s="56" t="s">
        <v>1350</v>
      </c>
      <c r="N37" s="56" t="s">
        <v>8978</v>
      </c>
      <c r="O37" s="56" t="s">
        <v>9071</v>
      </c>
      <c r="P37" s="56" t="str">
        <f>VLOOKUP(A37,'import Giresun'!A:P,16,0)</f>
        <v>Geleneksel</v>
      </c>
      <c r="Q37" s="218" t="b">
        <v>0</v>
      </c>
      <c r="R37" s="218"/>
      <c r="S37" s="218"/>
      <c r="T37" s="17"/>
      <c r="U37" s="218"/>
      <c r="V37" s="220"/>
      <c r="W37" s="220"/>
      <c r="X37" s="218"/>
      <c r="Y37" s="218"/>
      <c r="Z37" s="220"/>
      <c r="AA37" s="218"/>
      <c r="AB37" s="221"/>
      <c r="AC37" s="218"/>
      <c r="AD37" s="221"/>
      <c r="AE37" s="218"/>
      <c r="AF37" s="221"/>
      <c r="AG37" s="218"/>
      <c r="AH37" s="218"/>
      <c r="AI37" s="218"/>
      <c r="AJ37" s="218"/>
      <c r="AK37" s="218"/>
      <c r="AL37" s="218"/>
      <c r="AM37" s="218"/>
    </row>
    <row r="38" ht="15.75" customHeight="1">
      <c r="A38" s="56" t="s">
        <v>9072</v>
      </c>
      <c r="B38" s="56" t="s">
        <v>9073</v>
      </c>
      <c r="C38" s="56" t="str">
        <f>VLOOKUP(A38,'import Giresun'!A:P,3,0)</f>
        <v>DOĞRU</v>
      </c>
      <c r="D38" s="56" t="s">
        <v>1370</v>
      </c>
      <c r="E38" s="56">
        <f>VLOOKUP(A38,'import Giresun'!A:P,5,0)</f>
        <v>696</v>
      </c>
      <c r="F38" s="56">
        <f>VLOOKUP(A38,'import Giresun'!A:P,6,0)</f>
        <v>202</v>
      </c>
      <c r="G38" s="56">
        <f>VLOOKUP(A38,'import Giresun'!A:P,7,0)</f>
        <v>0</v>
      </c>
      <c r="H38" s="56">
        <f>VLOOKUP(A38,'import Giresun'!A:P,8,0)</f>
        <v>16</v>
      </c>
      <c r="I38" s="56">
        <f>VLOOKUP(A38,'import Giresun'!A:P,9,0)</f>
        <v>16</v>
      </c>
      <c r="J38" s="216">
        <f>VLOOKUP(A38,'import Giresun'!A:P,10,0)</f>
        <v>0</v>
      </c>
      <c r="K38" s="56" t="s">
        <v>9074</v>
      </c>
      <c r="L38" s="56">
        <v>4.542161628E9</v>
      </c>
      <c r="M38" s="56" t="s">
        <v>1350</v>
      </c>
      <c r="N38" s="56" t="s">
        <v>8957</v>
      </c>
      <c r="O38" s="56" t="s">
        <v>9075</v>
      </c>
      <c r="P38" s="56" t="str">
        <f>VLOOKUP(A38,'import Giresun'!A:P,16,0)</f>
        <v>Geleneksel</v>
      </c>
      <c r="Q38" s="218" t="b">
        <v>0</v>
      </c>
      <c r="R38" s="218"/>
      <c r="S38" s="218"/>
      <c r="T38" s="218"/>
      <c r="U38" s="218">
        <v>5.539432855E9</v>
      </c>
      <c r="V38" s="220"/>
      <c r="W38" s="220"/>
      <c r="X38" s="218"/>
      <c r="Y38" s="218"/>
      <c r="Z38" s="220"/>
      <c r="AA38" s="218"/>
      <c r="AB38" s="221"/>
      <c r="AC38" s="218"/>
      <c r="AD38" s="221"/>
      <c r="AE38" s="218"/>
      <c r="AF38" s="218"/>
      <c r="AG38" s="218"/>
      <c r="AH38" s="218"/>
      <c r="AI38" s="218"/>
      <c r="AJ38" s="218"/>
      <c r="AK38" s="218"/>
      <c r="AL38" s="218"/>
      <c r="AM38" s="218"/>
    </row>
    <row r="39" ht="15.75" customHeight="1">
      <c r="A39" s="56" t="s">
        <v>9076</v>
      </c>
      <c r="B39" s="56" t="s">
        <v>9077</v>
      </c>
      <c r="C39" s="56" t="str">
        <f>VLOOKUP(A39,'import Giresun'!A:P,3,0)</f>
        <v>DOĞRU</v>
      </c>
      <c r="D39" s="56" t="s">
        <v>1370</v>
      </c>
      <c r="E39" s="56">
        <f>VLOOKUP(A39,'import Giresun'!A:P,5,0)</f>
        <v>1920</v>
      </c>
      <c r="F39" s="56">
        <f>VLOOKUP(A39,'import Giresun'!A:P,6,0)</f>
        <v>240</v>
      </c>
      <c r="G39" s="56">
        <f>VLOOKUP(A39,'import Giresun'!A:P,7,0)</f>
        <v>0</v>
      </c>
      <c r="H39" s="56">
        <f>VLOOKUP(A39,'import Giresun'!A:P,8,0)</f>
        <v>13</v>
      </c>
      <c r="I39" s="56">
        <f>VLOOKUP(A39,'import Giresun'!A:P,9,0)</f>
        <v>13</v>
      </c>
      <c r="J39" s="216">
        <f>VLOOKUP(A39,'import Giresun'!A:P,10,0)</f>
        <v>0</v>
      </c>
      <c r="K39" s="56" t="s">
        <v>9078</v>
      </c>
      <c r="L39" s="56">
        <v>4.542021919E9</v>
      </c>
      <c r="M39" s="56" t="s">
        <v>1350</v>
      </c>
      <c r="N39" s="56" t="s">
        <v>8957</v>
      </c>
      <c r="O39" s="56" t="s">
        <v>9079</v>
      </c>
      <c r="P39" s="56" t="str">
        <f>VLOOKUP(A39,'import Giresun'!A:P,16,0)</f>
        <v>Geleneksel</v>
      </c>
      <c r="Q39" s="218" t="b">
        <v>0</v>
      </c>
      <c r="R39" s="218"/>
      <c r="S39" s="218"/>
      <c r="T39" s="2"/>
      <c r="U39" s="218"/>
      <c r="V39" s="220"/>
      <c r="W39" s="220"/>
      <c r="X39" s="218"/>
      <c r="Y39" s="218"/>
      <c r="Z39" s="220"/>
      <c r="AA39" s="218"/>
      <c r="AB39" s="221"/>
      <c r="AC39" s="218"/>
      <c r="AD39" s="221"/>
      <c r="AE39" s="218"/>
      <c r="AF39" s="218"/>
      <c r="AG39" s="218"/>
      <c r="AH39" s="218"/>
      <c r="AI39" s="218"/>
      <c r="AJ39" s="218"/>
      <c r="AK39" s="218"/>
      <c r="AL39" s="218"/>
      <c r="AM39" s="218"/>
    </row>
    <row r="40" ht="15.75" customHeight="1">
      <c r="A40" s="56" t="s">
        <v>9080</v>
      </c>
      <c r="B40" s="56" t="s">
        <v>9081</v>
      </c>
      <c r="C40" s="56" t="str">
        <f>VLOOKUP(A40,'import Giresun'!A:P,3,0)</f>
        <v>DOĞRU</v>
      </c>
      <c r="D40" s="56" t="s">
        <v>1385</v>
      </c>
      <c r="E40" s="56">
        <f>VLOOKUP(A40,'import Giresun'!A:P,5,0)</f>
        <v>4614</v>
      </c>
      <c r="F40" s="56">
        <f>VLOOKUP(A40,'import Giresun'!A:P,6,0)</f>
        <v>325</v>
      </c>
      <c r="G40" s="56">
        <f>VLOOKUP(A40,'import Giresun'!A:P,7,0)</f>
        <v>0</v>
      </c>
      <c r="H40" s="56">
        <f>VLOOKUP(A40,'import Giresun'!A:P,8,0)</f>
        <v>51</v>
      </c>
      <c r="I40" s="56">
        <f>VLOOKUP(A40,'import Giresun'!A:P,9,0)</f>
        <v>51</v>
      </c>
      <c r="J40" s="216">
        <f>VLOOKUP(A40,'import Giresun'!A:P,10,0)</f>
        <v>0</v>
      </c>
      <c r="K40" s="56" t="s">
        <v>9082</v>
      </c>
      <c r="L40" s="56">
        <v>4.54316004E9</v>
      </c>
      <c r="M40" s="56" t="s">
        <v>8973</v>
      </c>
      <c r="N40" s="56" t="s">
        <v>9083</v>
      </c>
      <c r="O40" s="56" t="s">
        <v>9084</v>
      </c>
      <c r="P40" s="56" t="str">
        <f>VLOOKUP(A40,'import Giresun'!A:P,16,0)</f>
        <v>Geleneksel</v>
      </c>
      <c r="Q40" s="218" t="b">
        <v>0</v>
      </c>
      <c r="R40" s="218"/>
      <c r="S40" s="218"/>
      <c r="T40" s="218"/>
      <c r="U40" s="218"/>
      <c r="V40" s="220"/>
      <c r="W40" s="220"/>
      <c r="X40" s="218"/>
      <c r="Y40" s="218"/>
      <c r="Z40" s="220"/>
      <c r="AA40" s="218"/>
      <c r="AB40" s="221"/>
      <c r="AC40" s="218"/>
      <c r="AD40" s="221"/>
      <c r="AE40" s="218"/>
      <c r="AF40" s="218"/>
      <c r="AG40" s="218"/>
      <c r="AH40" s="218"/>
      <c r="AI40" s="218"/>
      <c r="AJ40" s="218"/>
      <c r="AK40" s="218"/>
      <c r="AL40" s="218"/>
      <c r="AM40" s="218"/>
    </row>
    <row r="41" ht="15.75" customHeight="1">
      <c r="A41" s="56" t="s">
        <v>9085</v>
      </c>
      <c r="B41" s="56" t="s">
        <v>9086</v>
      </c>
      <c r="C41" s="56" t="str">
        <f>VLOOKUP(A41,'import Giresun'!A:P,3,0)</f>
        <v>DOĞRU</v>
      </c>
      <c r="D41" s="56" t="s">
        <v>1356</v>
      </c>
      <c r="E41" s="56">
        <f>VLOOKUP(A41,'import Giresun'!A:P,5,0)</f>
        <v>44</v>
      </c>
      <c r="F41" s="56" t="str">
        <f>VLOOKUP(A41,'import Giresun'!A:P,6,0)</f>
        <v/>
      </c>
      <c r="G41" s="56">
        <f>VLOOKUP(A41,'import Giresun'!A:P,7,0)</f>
        <v>0</v>
      </c>
      <c r="H41" s="56">
        <f>VLOOKUP(A41,'import Giresun'!A:P,8,0)</f>
        <v>12</v>
      </c>
      <c r="I41" s="56">
        <f>VLOOKUP(A41,'import Giresun'!A:P,9,0)</f>
        <v>12</v>
      </c>
      <c r="J41" s="216">
        <f>VLOOKUP(A41,'import Giresun'!A:P,10,0)</f>
        <v>0</v>
      </c>
      <c r="K41" s="56" t="s">
        <v>9087</v>
      </c>
      <c r="L41" s="56">
        <v>5.550082876E9</v>
      </c>
      <c r="M41" s="56" t="s">
        <v>1350</v>
      </c>
      <c r="N41" s="56" t="s">
        <v>20</v>
      </c>
      <c r="O41" s="56" t="s">
        <v>9088</v>
      </c>
      <c r="P41" s="56" t="str">
        <f>VLOOKUP(A41,'import Giresun'!A:P,16,0)</f>
        <v>Geleneksel</v>
      </c>
      <c r="Q41" s="218" t="b">
        <v>0</v>
      </c>
      <c r="R41" s="218"/>
      <c r="S41" s="218"/>
      <c r="T41" s="218"/>
      <c r="U41" s="218" t="s">
        <v>9089</v>
      </c>
      <c r="V41" s="220"/>
      <c r="W41" s="220"/>
      <c r="X41" s="218"/>
      <c r="Y41" s="218" t="s">
        <v>1506</v>
      </c>
      <c r="Z41" s="220">
        <v>44617.0</v>
      </c>
      <c r="AA41" s="218" t="s">
        <v>1506</v>
      </c>
      <c r="AB41" s="221">
        <v>44621.0</v>
      </c>
      <c r="AC41" s="218"/>
      <c r="AD41" s="221"/>
      <c r="AE41" s="218"/>
      <c r="AF41" s="218"/>
      <c r="AG41" s="218"/>
      <c r="AH41" s="218"/>
      <c r="AI41" s="218" t="s">
        <v>66</v>
      </c>
      <c r="AJ41" s="218" t="s">
        <v>66</v>
      </c>
      <c r="AK41" s="218"/>
      <c r="AL41" s="218"/>
      <c r="AM41" s="218"/>
    </row>
    <row r="42" ht="15.75" customHeight="1">
      <c r="A42" s="56" t="s">
        <v>9090</v>
      </c>
      <c r="B42" s="56" t="s">
        <v>9091</v>
      </c>
      <c r="C42" s="56" t="str">
        <f>VLOOKUP(A42,'import Giresun'!A:P,3,0)</f>
        <v>DOĞRU</v>
      </c>
      <c r="D42" s="56" t="s">
        <v>1370</v>
      </c>
      <c r="E42" s="56">
        <f>VLOOKUP(A42,'import Giresun'!A:P,5,0)</f>
        <v>145</v>
      </c>
      <c r="F42" s="56">
        <f>VLOOKUP(A42,'import Giresun'!A:P,6,0)</f>
        <v>4</v>
      </c>
      <c r="G42" s="56">
        <f>VLOOKUP(A42,'import Giresun'!A:P,7,0)</f>
        <v>0</v>
      </c>
      <c r="H42" s="56">
        <f>VLOOKUP(A42,'import Giresun'!A:P,8,0)</f>
        <v>6</v>
      </c>
      <c r="I42" s="56">
        <f>VLOOKUP(A42,'import Giresun'!A:P,9,0)</f>
        <v>6</v>
      </c>
      <c r="J42" s="216">
        <f>VLOOKUP(A42,'import Giresun'!A:P,10,0)</f>
        <v>0</v>
      </c>
      <c r="K42" s="56" t="s">
        <v>9092</v>
      </c>
      <c r="L42" s="56">
        <v>5.427312888E9</v>
      </c>
      <c r="M42" s="56" t="s">
        <v>1350</v>
      </c>
      <c r="N42" s="56" t="s">
        <v>8936</v>
      </c>
      <c r="O42" s="56" t="s">
        <v>9093</v>
      </c>
      <c r="P42" s="56" t="str">
        <f>VLOOKUP(A42,'import Giresun'!A:P,16,0)</f>
        <v>Geleneksel</v>
      </c>
      <c r="Q42" s="218" t="b">
        <v>0</v>
      </c>
      <c r="R42" s="218"/>
      <c r="S42" s="218"/>
      <c r="T42" s="2"/>
      <c r="U42" s="218" t="s">
        <v>9094</v>
      </c>
      <c r="V42" s="220"/>
      <c r="W42" s="220"/>
      <c r="X42" s="218"/>
      <c r="Y42" s="218" t="s">
        <v>1475</v>
      </c>
      <c r="Z42" s="220">
        <v>44617.0</v>
      </c>
      <c r="AA42" s="218"/>
      <c r="AB42" s="221"/>
      <c r="AC42" s="218"/>
      <c r="AD42" s="221"/>
      <c r="AE42" s="218"/>
      <c r="AF42" s="218"/>
      <c r="AG42" s="218"/>
      <c r="AH42" s="218"/>
      <c r="AI42" s="218" t="s">
        <v>66</v>
      </c>
      <c r="AJ42" s="218"/>
      <c r="AK42" s="218"/>
      <c r="AL42" s="218"/>
      <c r="AM42" s="218"/>
    </row>
    <row r="43" ht="15.75" customHeight="1">
      <c r="A43" s="56" t="s">
        <v>8853</v>
      </c>
      <c r="B43" s="56" t="s">
        <v>8854</v>
      </c>
      <c r="C43" s="56" t="str">
        <f>VLOOKUP(A43,'import Giresun'!A:P,3,0)</f>
        <v>DOĞRU</v>
      </c>
      <c r="D43" s="56" t="s">
        <v>1348</v>
      </c>
      <c r="E43" s="56">
        <f>VLOOKUP(A43,'import Giresun'!A:P,5,0)</f>
        <v>543</v>
      </c>
      <c r="F43" s="56">
        <f>VLOOKUP(A43,'import Giresun'!A:P,6,0)</f>
        <v>157</v>
      </c>
      <c r="G43" s="56">
        <f>VLOOKUP(A43,'import Giresun'!A:P,7,0)</f>
        <v>0</v>
      </c>
      <c r="H43" s="56">
        <f>VLOOKUP(A43,'import Giresun'!A:P,8,0)</f>
        <v>52</v>
      </c>
      <c r="I43" s="56">
        <f>VLOOKUP(A43,'import Giresun'!A:P,9,0)</f>
        <v>52</v>
      </c>
      <c r="J43" s="216">
        <f>VLOOKUP(A43,'import Giresun'!A:P,10,0)</f>
        <v>0</v>
      </c>
      <c r="K43" s="56" t="s">
        <v>9095</v>
      </c>
      <c r="L43" s="56">
        <v>5.336960388E9</v>
      </c>
      <c r="M43" s="56" t="s">
        <v>1350</v>
      </c>
      <c r="N43" s="56" t="s">
        <v>8989</v>
      </c>
      <c r="O43" s="56" t="s">
        <v>8858</v>
      </c>
      <c r="P43" s="56" t="str">
        <f>VLOOKUP(A43,'import Giresun'!A:P,16,0)</f>
        <v>Geleneksel</v>
      </c>
      <c r="Q43" s="218" t="b">
        <v>1</v>
      </c>
      <c r="R43" s="218" t="s">
        <v>33</v>
      </c>
      <c r="S43" s="218" t="s">
        <v>404</v>
      </c>
      <c r="T43" s="137" t="s">
        <v>8824</v>
      </c>
      <c r="U43" s="218"/>
      <c r="V43" s="220">
        <v>44620.0</v>
      </c>
      <c r="W43" s="220">
        <v>44620.0</v>
      </c>
      <c r="X43" s="218"/>
      <c r="Y43" s="218" t="s">
        <v>1353</v>
      </c>
      <c r="Z43" s="220">
        <v>44620.0</v>
      </c>
      <c r="AA43" s="218"/>
      <c r="AB43" s="221"/>
      <c r="AC43" s="218"/>
      <c r="AD43" s="221"/>
      <c r="AE43" s="218"/>
      <c r="AF43" s="218"/>
      <c r="AG43" s="218"/>
      <c r="AH43" s="218"/>
      <c r="AI43" s="218" t="s">
        <v>404</v>
      </c>
      <c r="AJ43" s="218"/>
      <c r="AK43" s="218"/>
      <c r="AL43" s="218"/>
      <c r="AM43" s="218"/>
    </row>
    <row r="44" ht="15.75" customHeight="1">
      <c r="A44" s="56" t="s">
        <v>9096</v>
      </c>
      <c r="B44" s="56" t="s">
        <v>9097</v>
      </c>
      <c r="C44" s="56" t="str">
        <f>VLOOKUP(A44,'import Giresun'!A:P,3,0)</f>
        <v>DOĞRU</v>
      </c>
      <c r="D44" s="56" t="s">
        <v>1507</v>
      </c>
      <c r="E44" s="56">
        <f>VLOOKUP(A44,'import Giresun'!A:P,5,0)</f>
        <v>565</v>
      </c>
      <c r="F44" s="56">
        <f>VLOOKUP(A44,'import Giresun'!A:P,6,0)</f>
        <v>37</v>
      </c>
      <c r="G44" s="56">
        <f>VLOOKUP(A44,'import Giresun'!A:P,7,0)</f>
        <v>0</v>
      </c>
      <c r="H44" s="56">
        <f>VLOOKUP(A44,'import Giresun'!A:P,8,0)</f>
        <v>10</v>
      </c>
      <c r="I44" s="56">
        <f>VLOOKUP(A44,'import Giresun'!A:P,9,0)</f>
        <v>10</v>
      </c>
      <c r="J44" s="216">
        <f>VLOOKUP(A44,'import Giresun'!A:P,10,0)</f>
        <v>0</v>
      </c>
      <c r="K44" s="56" t="s">
        <v>9098</v>
      </c>
      <c r="L44" s="56">
        <v>4.54217202E9</v>
      </c>
      <c r="M44" s="56" t="s">
        <v>1350</v>
      </c>
      <c r="N44" s="56" t="s">
        <v>8989</v>
      </c>
      <c r="O44" s="56" t="s">
        <v>9099</v>
      </c>
      <c r="P44" s="56" t="str">
        <f>VLOOKUP(A44,'import Giresun'!A:P,16,0)</f>
        <v>Geleneksel</v>
      </c>
      <c r="Q44" s="218" t="b">
        <v>0</v>
      </c>
      <c r="R44" s="218"/>
      <c r="S44" s="218"/>
      <c r="T44" s="218"/>
      <c r="U44" s="218" t="s">
        <v>9100</v>
      </c>
      <c r="V44" s="220"/>
      <c r="W44" s="220"/>
      <c r="X44" s="218"/>
      <c r="Y44" s="218" t="s">
        <v>43</v>
      </c>
      <c r="Z44" s="220">
        <v>44623.0</v>
      </c>
      <c r="AA44" s="218"/>
      <c r="AB44" s="221"/>
      <c r="AC44" s="218"/>
      <c r="AD44" s="221"/>
      <c r="AE44" s="218"/>
      <c r="AF44" s="218"/>
      <c r="AG44" s="218"/>
      <c r="AH44" s="218"/>
      <c r="AI44" s="218" t="s">
        <v>106</v>
      </c>
      <c r="AJ44" s="218"/>
      <c r="AK44" s="218"/>
      <c r="AL44" s="218"/>
      <c r="AM44" s="218"/>
    </row>
    <row r="45" ht="15.75" customHeight="1">
      <c r="A45" s="56" t="s">
        <v>9101</v>
      </c>
      <c r="B45" s="56" t="s">
        <v>9102</v>
      </c>
      <c r="C45" s="56" t="str">
        <f>VLOOKUP(A45,'import Giresun'!A:P,3,0)</f>
        <v>DOĞRU</v>
      </c>
      <c r="D45" s="56" t="s">
        <v>1378</v>
      </c>
      <c r="E45" s="56">
        <f>VLOOKUP(A45,'import Giresun'!A:P,5,0)</f>
        <v>2711</v>
      </c>
      <c r="F45" s="56">
        <f>VLOOKUP(A45,'import Giresun'!A:P,6,0)</f>
        <v>47</v>
      </c>
      <c r="G45" s="56">
        <f>VLOOKUP(A45,'import Giresun'!A:P,7,0)</f>
        <v>0</v>
      </c>
      <c r="H45" s="56">
        <f>VLOOKUP(A45,'import Giresun'!A:P,8,0)</f>
        <v>32</v>
      </c>
      <c r="I45" s="56">
        <f>VLOOKUP(A45,'import Giresun'!A:P,9,0)</f>
        <v>32</v>
      </c>
      <c r="J45" s="216">
        <f>VLOOKUP(A45,'import Giresun'!A:P,10,0)</f>
        <v>0</v>
      </c>
      <c r="K45" s="56" t="s">
        <v>9103</v>
      </c>
      <c r="L45" s="56">
        <v>4.54240424E9</v>
      </c>
      <c r="M45" s="56" t="s">
        <v>1350</v>
      </c>
      <c r="N45" s="56" t="s">
        <v>9049</v>
      </c>
      <c r="O45" s="56" t="s">
        <v>9104</v>
      </c>
      <c r="P45" s="56" t="str">
        <f>VLOOKUP(A45,'import Giresun'!A:P,16,0)</f>
        <v>Geleneksel</v>
      </c>
      <c r="Q45" s="218" t="b">
        <v>0</v>
      </c>
      <c r="R45" s="218"/>
      <c r="S45" s="218"/>
      <c r="T45" s="17"/>
      <c r="U45" s="218"/>
      <c r="V45" s="220"/>
      <c r="W45" s="220"/>
      <c r="X45" s="218"/>
      <c r="Y45" s="218"/>
      <c r="Z45" s="220"/>
      <c r="AA45" s="218"/>
      <c r="AB45" s="221"/>
      <c r="AC45" s="218"/>
      <c r="AD45" s="221"/>
      <c r="AE45" s="218"/>
      <c r="AF45" s="218"/>
      <c r="AG45" s="218"/>
      <c r="AH45" s="218"/>
      <c r="AI45" s="218"/>
      <c r="AJ45" s="218"/>
      <c r="AK45" s="218"/>
      <c r="AL45" s="218"/>
      <c r="AM45" s="218"/>
    </row>
    <row r="46" ht="15.75" customHeight="1">
      <c r="A46" s="56" t="s">
        <v>9105</v>
      </c>
      <c r="B46" s="56" t="s">
        <v>9106</v>
      </c>
      <c r="C46" s="56" t="str">
        <f>VLOOKUP(A46,'import Giresun'!A:P,3,0)</f>
        <v>DOĞRU</v>
      </c>
      <c r="D46" s="56" t="s">
        <v>1364</v>
      </c>
      <c r="E46" s="56">
        <f>VLOOKUP(A46,'import Giresun'!A:P,5,0)</f>
        <v>428</v>
      </c>
      <c r="F46" s="56">
        <f>VLOOKUP(A46,'import Giresun'!A:P,6,0)</f>
        <v>11</v>
      </c>
      <c r="G46" s="56">
        <f>VLOOKUP(A46,'import Giresun'!A:P,7,0)</f>
        <v>0</v>
      </c>
      <c r="H46" s="56">
        <f>VLOOKUP(A46,'import Giresun'!A:P,8,0)</f>
        <v>8</v>
      </c>
      <c r="I46" s="56">
        <f>VLOOKUP(A46,'import Giresun'!A:P,9,0)</f>
        <v>8</v>
      </c>
      <c r="J46" s="216">
        <f>VLOOKUP(A46,'import Giresun'!A:P,10,0)</f>
        <v>0</v>
      </c>
      <c r="K46" s="56" t="s">
        <v>9107</v>
      </c>
      <c r="L46" s="56">
        <v>4.543000028E9</v>
      </c>
      <c r="M46" s="56" t="s">
        <v>8973</v>
      </c>
      <c r="N46" s="56" t="s">
        <v>8973</v>
      </c>
      <c r="O46" s="56" t="s">
        <v>9108</v>
      </c>
      <c r="P46" s="56" t="str">
        <f>VLOOKUP(A46,'import Giresun'!A:P,16,0)</f>
        <v>Geleneksel</v>
      </c>
      <c r="Q46" s="218" t="b">
        <v>0</v>
      </c>
      <c r="R46" s="218"/>
      <c r="S46" s="218"/>
      <c r="T46" s="223"/>
      <c r="U46" s="218"/>
      <c r="V46" s="220"/>
      <c r="W46" s="220"/>
      <c r="X46" s="218"/>
      <c r="Y46" s="218"/>
      <c r="Z46" s="220"/>
      <c r="AA46" s="218"/>
      <c r="AB46" s="221"/>
      <c r="AC46" s="218"/>
      <c r="AD46" s="221"/>
      <c r="AE46" s="218"/>
      <c r="AF46" s="221"/>
      <c r="AG46" s="218"/>
      <c r="AH46" s="218"/>
      <c r="AI46" s="218"/>
      <c r="AJ46" s="218"/>
      <c r="AK46" s="218"/>
      <c r="AL46" s="218"/>
      <c r="AM46" s="218"/>
    </row>
    <row r="47" ht="15.75" customHeight="1">
      <c r="A47" s="56" t="s">
        <v>8846</v>
      </c>
      <c r="B47" s="56" t="s">
        <v>8847</v>
      </c>
      <c r="C47" s="56" t="str">
        <f>VLOOKUP(A47,'import Giresun'!A:P,3,0)</f>
        <v>DOĞRU</v>
      </c>
      <c r="D47" s="56" t="s">
        <v>1378</v>
      </c>
      <c r="E47" s="56">
        <f>VLOOKUP(A47,'import Giresun'!A:P,5,0)</f>
        <v>948</v>
      </c>
      <c r="F47" s="56">
        <f>VLOOKUP(A47,'import Giresun'!A:P,6,0)</f>
        <v>42</v>
      </c>
      <c r="G47" s="56">
        <f>VLOOKUP(A47,'import Giresun'!A:P,7,0)</f>
        <v>0</v>
      </c>
      <c r="H47" s="56">
        <f>VLOOKUP(A47,'import Giresun'!A:P,8,0)</f>
        <v>29</v>
      </c>
      <c r="I47" s="56">
        <f>VLOOKUP(A47,'import Giresun'!A:P,9,0)</f>
        <v>29</v>
      </c>
      <c r="J47" s="216">
        <f>VLOOKUP(A47,'import Giresun'!A:P,10,0)</f>
        <v>0</v>
      </c>
      <c r="K47" s="56" t="s">
        <v>9109</v>
      </c>
      <c r="L47" s="56">
        <v>5.443572485E9</v>
      </c>
      <c r="M47" s="56" t="s">
        <v>1350</v>
      </c>
      <c r="N47" s="56" t="s">
        <v>9110</v>
      </c>
      <c r="O47" s="56" t="s">
        <v>8850</v>
      </c>
      <c r="P47" s="56" t="str">
        <f>VLOOKUP(A47,'import Giresun'!A:P,16,0)</f>
        <v>Geleneksel</v>
      </c>
      <c r="Q47" s="218" t="b">
        <v>0</v>
      </c>
      <c r="R47" s="218" t="s">
        <v>33</v>
      </c>
      <c r="S47" s="218" t="s">
        <v>610</v>
      </c>
      <c r="T47" s="2" t="s">
        <v>8824</v>
      </c>
      <c r="U47" s="218"/>
      <c r="V47" s="220">
        <v>44620.0</v>
      </c>
      <c r="W47" s="220">
        <v>44624.0</v>
      </c>
      <c r="X47" s="218"/>
      <c r="Y47" s="218" t="s">
        <v>1353</v>
      </c>
      <c r="Z47" s="220">
        <v>44617.0</v>
      </c>
      <c r="AA47" s="218" t="s">
        <v>1353</v>
      </c>
      <c r="AB47" s="220">
        <v>44620.0</v>
      </c>
      <c r="AC47" s="218"/>
      <c r="AD47" s="221"/>
      <c r="AE47" s="218"/>
      <c r="AF47" s="218"/>
      <c r="AG47" s="218"/>
      <c r="AH47" s="218"/>
      <c r="AI47" s="218" t="s">
        <v>610</v>
      </c>
      <c r="AJ47" s="218" t="s">
        <v>610</v>
      </c>
      <c r="AK47" s="218"/>
      <c r="AL47" s="218"/>
      <c r="AM47" s="218"/>
    </row>
    <row r="48" ht="15.75" customHeight="1">
      <c r="A48" s="56" t="s">
        <v>9111</v>
      </c>
      <c r="B48" s="56" t="s">
        <v>9112</v>
      </c>
      <c r="C48" s="56" t="str">
        <f>VLOOKUP(A48,'import Giresun'!A:P,3,0)</f>
        <v>DOĞRU</v>
      </c>
      <c r="D48" s="56" t="s">
        <v>1385</v>
      </c>
      <c r="E48" s="56">
        <f>VLOOKUP(A48,'import Giresun'!A:P,5,0)</f>
        <v>707</v>
      </c>
      <c r="F48" s="56">
        <f>VLOOKUP(A48,'import Giresun'!A:P,6,0)</f>
        <v>84</v>
      </c>
      <c r="G48" s="56">
        <f>VLOOKUP(A48,'import Giresun'!A:P,7,0)</f>
        <v>0</v>
      </c>
      <c r="H48" s="56">
        <f>VLOOKUP(A48,'import Giresun'!A:P,8,0)</f>
        <v>35</v>
      </c>
      <c r="I48" s="56">
        <f>VLOOKUP(A48,'import Giresun'!A:P,9,0)</f>
        <v>35</v>
      </c>
      <c r="J48" s="216">
        <f>VLOOKUP(A48,'import Giresun'!A:P,10,0)</f>
        <v>0</v>
      </c>
      <c r="K48" s="56" t="s">
        <v>9113</v>
      </c>
      <c r="L48" s="56">
        <v>4.54260426E9</v>
      </c>
      <c r="M48" s="56" t="s">
        <v>1350</v>
      </c>
      <c r="N48" s="56" t="s">
        <v>8989</v>
      </c>
      <c r="O48" s="56" t="s">
        <v>9114</v>
      </c>
      <c r="P48" s="56" t="str">
        <f>VLOOKUP(A48,'import Giresun'!A:P,16,0)</f>
        <v>Geleneksel</v>
      </c>
      <c r="Q48" s="218" t="b">
        <v>0</v>
      </c>
      <c r="R48" s="218" t="s">
        <v>31</v>
      </c>
      <c r="S48" s="218"/>
      <c r="T48" s="207"/>
      <c r="U48" s="218" t="s">
        <v>9115</v>
      </c>
      <c r="V48" s="220"/>
      <c r="W48" s="220"/>
      <c r="X48" s="218"/>
      <c r="Y48" s="218" t="s">
        <v>31</v>
      </c>
      <c r="Z48" s="220">
        <v>44623.0</v>
      </c>
      <c r="AA48" s="218"/>
      <c r="AB48" s="221"/>
      <c r="AC48" s="218"/>
      <c r="AD48" s="221"/>
      <c r="AE48" s="218"/>
      <c r="AF48" s="218"/>
      <c r="AG48" s="218"/>
      <c r="AH48" s="218"/>
      <c r="AI48" s="218" t="s">
        <v>106</v>
      </c>
      <c r="AJ48" s="218"/>
      <c r="AK48" s="218"/>
      <c r="AL48" s="218"/>
      <c r="AM48" s="218"/>
    </row>
    <row r="49" ht="15.75" customHeight="1">
      <c r="A49" s="56" t="s">
        <v>9116</v>
      </c>
      <c r="B49" s="56" t="s">
        <v>9117</v>
      </c>
      <c r="C49" s="56" t="str">
        <f>VLOOKUP(A49,'import Giresun'!A:P,3,0)</f>
        <v>DOĞRU</v>
      </c>
      <c r="D49" s="56" t="s">
        <v>1443</v>
      </c>
      <c r="E49" s="56">
        <f>VLOOKUP(A49,'import Giresun'!A:P,5,0)</f>
        <v>164</v>
      </c>
      <c r="F49" s="56">
        <f>VLOOKUP(A49,'import Giresun'!A:P,6,0)</f>
        <v>43</v>
      </c>
      <c r="G49" s="56">
        <f>VLOOKUP(A49,'import Giresun'!A:P,7,0)</f>
        <v>0</v>
      </c>
      <c r="H49" s="56">
        <f>VLOOKUP(A49,'import Giresun'!A:P,8,0)</f>
        <v>65</v>
      </c>
      <c r="I49" s="56">
        <f>VLOOKUP(A49,'import Giresun'!A:P,9,0)</f>
        <v>65</v>
      </c>
      <c r="J49" s="216">
        <f>VLOOKUP(A49,'import Giresun'!A:P,10,0)</f>
        <v>0</v>
      </c>
      <c r="K49" s="56" t="s">
        <v>9118</v>
      </c>
      <c r="L49" s="56">
        <v>4.543331777E9</v>
      </c>
      <c r="M49" s="56" t="s">
        <v>8973</v>
      </c>
      <c r="N49" s="56" t="s">
        <v>8973</v>
      </c>
      <c r="O49" s="56" t="s">
        <v>9119</v>
      </c>
      <c r="P49" s="56" t="str">
        <f>VLOOKUP(A49,'import Giresun'!A:P,16,0)</f>
        <v>Geleneksel</v>
      </c>
      <c r="Q49" s="218" t="b">
        <v>0</v>
      </c>
      <c r="R49" s="218"/>
      <c r="S49" s="218"/>
      <c r="T49" s="218"/>
      <c r="U49" s="218"/>
      <c r="V49" s="220"/>
      <c r="W49" s="220"/>
      <c r="X49" s="218"/>
      <c r="Y49" s="218"/>
      <c r="Z49" s="220"/>
      <c r="AA49" s="218"/>
      <c r="AB49" s="221"/>
      <c r="AC49" s="218"/>
      <c r="AD49" s="221"/>
      <c r="AE49" s="218"/>
      <c r="AF49" s="218"/>
      <c r="AG49" s="218"/>
      <c r="AH49" s="218"/>
      <c r="AI49" s="218"/>
      <c r="AJ49" s="218"/>
      <c r="AK49" s="218"/>
      <c r="AL49" s="218"/>
      <c r="AM49" s="218"/>
    </row>
    <row r="50" ht="15.75" customHeight="1">
      <c r="A50" s="56" t="s">
        <v>8920</v>
      </c>
      <c r="B50" s="56" t="s">
        <v>8921</v>
      </c>
      <c r="C50" s="56" t="str">
        <f>VLOOKUP(A50,'import Giresun'!A:P,3,0)</f>
        <v>DOĞRU</v>
      </c>
      <c r="D50" s="56" t="s">
        <v>1348</v>
      </c>
      <c r="E50" s="56">
        <f>VLOOKUP(A50,'import Giresun'!A:P,5,0)</f>
        <v>2</v>
      </c>
      <c r="F50" s="56" t="str">
        <f>VLOOKUP(A50,'import Giresun'!A:P,6,0)</f>
        <v/>
      </c>
      <c r="G50" s="56">
        <f>VLOOKUP(A50,'import Giresun'!A:P,7,0)</f>
        <v>0</v>
      </c>
      <c r="H50" s="56">
        <f>VLOOKUP(A50,'import Giresun'!A:P,8,0)</f>
        <v>74</v>
      </c>
      <c r="I50" s="56">
        <f>VLOOKUP(A50,'import Giresun'!A:P,9,0)</f>
        <v>74</v>
      </c>
      <c r="J50" s="216">
        <f>VLOOKUP(A50,'import Giresun'!A:P,10,0)</f>
        <v>0</v>
      </c>
      <c r="K50" s="56" t="s">
        <v>9120</v>
      </c>
      <c r="L50" s="56">
        <v>4.542161161E9</v>
      </c>
      <c r="M50" s="56" t="s">
        <v>1350</v>
      </c>
      <c r="N50" s="56" t="s">
        <v>9121</v>
      </c>
      <c r="O50" s="56" t="s">
        <v>8924</v>
      </c>
      <c r="P50" s="56" t="str">
        <f>VLOOKUP(A50,'import Giresun'!A:P,16,0)</f>
        <v>Geleneksel</v>
      </c>
      <c r="Q50" s="218" t="b">
        <v>0</v>
      </c>
      <c r="R50" s="218" t="s">
        <v>33</v>
      </c>
      <c r="S50" s="218" t="s">
        <v>106</v>
      </c>
      <c r="T50" s="137" t="s">
        <v>8824</v>
      </c>
      <c r="U50" s="218"/>
      <c r="V50" s="220">
        <v>44623.0</v>
      </c>
      <c r="W50" s="220">
        <v>44624.0</v>
      </c>
      <c r="X50" s="218"/>
      <c r="Y50" s="218" t="s">
        <v>1353</v>
      </c>
      <c r="Z50" s="220">
        <v>44623.0</v>
      </c>
      <c r="AA50" s="218"/>
      <c r="AB50" s="221"/>
      <c r="AC50" s="218"/>
      <c r="AD50" s="221"/>
      <c r="AE50" s="218"/>
      <c r="AF50" s="218"/>
      <c r="AG50" s="218"/>
      <c r="AH50" s="218"/>
      <c r="AI50" s="218" t="s">
        <v>106</v>
      </c>
      <c r="AJ50" s="218"/>
      <c r="AK50" s="218"/>
      <c r="AL50" s="218"/>
      <c r="AM50" s="218"/>
    </row>
    <row r="51" ht="15.75" customHeight="1">
      <c r="A51" s="56" t="s">
        <v>9122</v>
      </c>
      <c r="B51" s="56" t="s">
        <v>9123</v>
      </c>
      <c r="C51" s="56" t="str">
        <f>VLOOKUP(A51,'import Giresun'!A:P,3,0)</f>
        <v>DOĞRU</v>
      </c>
      <c r="D51" s="56" t="s">
        <v>1385</v>
      </c>
      <c r="E51" s="56">
        <f>VLOOKUP(A51,'import Giresun'!A:P,5,0)</f>
        <v>978</v>
      </c>
      <c r="F51" s="56">
        <f>VLOOKUP(A51,'import Giresun'!A:P,6,0)</f>
        <v>104</v>
      </c>
      <c r="G51" s="56">
        <f>VLOOKUP(A51,'import Giresun'!A:P,7,0)</f>
        <v>0</v>
      </c>
      <c r="H51" s="56">
        <f>VLOOKUP(A51,'import Giresun'!A:P,8,0)</f>
        <v>26</v>
      </c>
      <c r="I51" s="56">
        <f>VLOOKUP(A51,'import Giresun'!A:P,9,0)</f>
        <v>26</v>
      </c>
      <c r="J51" s="216">
        <f>VLOOKUP(A51,'import Giresun'!A:P,10,0)</f>
        <v>0</v>
      </c>
      <c r="K51" s="56" t="s">
        <v>9124</v>
      </c>
      <c r="L51" s="56">
        <v>5.425431E9</v>
      </c>
      <c r="M51" s="56" t="s">
        <v>1350</v>
      </c>
      <c r="N51" s="56" t="s">
        <v>9034</v>
      </c>
      <c r="O51" s="56" t="s">
        <v>9125</v>
      </c>
      <c r="P51" s="56" t="str">
        <f>VLOOKUP(A51,'import Giresun'!A:P,16,0)</f>
        <v>Geleneksel</v>
      </c>
      <c r="Q51" s="218" t="b">
        <v>0</v>
      </c>
      <c r="R51" s="218"/>
      <c r="S51" s="218"/>
      <c r="T51" s="218"/>
      <c r="U51" s="218"/>
      <c r="V51" s="220"/>
      <c r="W51" s="220"/>
      <c r="X51" s="218"/>
      <c r="Y51" s="218"/>
      <c r="Z51" s="220"/>
      <c r="AA51" s="218"/>
      <c r="AB51" s="221"/>
      <c r="AC51" s="218"/>
      <c r="AD51" s="221"/>
      <c r="AE51" s="218"/>
      <c r="AF51" s="218"/>
      <c r="AG51" s="218"/>
      <c r="AH51" s="218"/>
      <c r="AI51" s="218"/>
      <c r="AJ51" s="218"/>
      <c r="AK51" s="218"/>
      <c r="AL51" s="218"/>
      <c r="AM51" s="218"/>
    </row>
    <row r="52" ht="15.75" customHeight="1">
      <c r="A52" s="56" t="s">
        <v>9126</v>
      </c>
      <c r="B52" s="56" t="s">
        <v>9127</v>
      </c>
      <c r="C52" s="56" t="str">
        <f>VLOOKUP(A52,'import Giresun'!A:P,3,0)</f>
        <v>DOĞRU</v>
      </c>
      <c r="D52" s="56" t="s">
        <v>1385</v>
      </c>
      <c r="E52" s="56">
        <f>VLOOKUP(A52,'import Giresun'!A:P,5,0)</f>
        <v>72</v>
      </c>
      <c r="F52" s="56" t="str">
        <f>VLOOKUP(A52,'import Giresun'!A:P,6,0)</f>
        <v/>
      </c>
      <c r="G52" s="56">
        <f>VLOOKUP(A52,'import Giresun'!A:P,7,0)</f>
        <v>0</v>
      </c>
      <c r="H52" s="56">
        <f>VLOOKUP(A52,'import Giresun'!A:P,8,0)</f>
        <v>13</v>
      </c>
      <c r="I52" s="56">
        <f>VLOOKUP(A52,'import Giresun'!A:P,9,0)</f>
        <v>13</v>
      </c>
      <c r="J52" s="216">
        <f>VLOOKUP(A52,'import Giresun'!A:P,10,0)</f>
        <v>0</v>
      </c>
      <c r="K52" s="56" t="s">
        <v>9128</v>
      </c>
      <c r="L52" s="56">
        <v>5.464546628E9</v>
      </c>
      <c r="M52" s="56" t="s">
        <v>8973</v>
      </c>
      <c r="N52" s="56" t="s">
        <v>9129</v>
      </c>
      <c r="O52" s="56" t="s">
        <v>9130</v>
      </c>
      <c r="P52" s="56" t="str">
        <f>VLOOKUP(A52,'import Giresun'!A:P,16,0)</f>
        <v>Geleneksel</v>
      </c>
      <c r="Q52" s="218" t="b">
        <v>0</v>
      </c>
      <c r="R52" s="218"/>
      <c r="S52" s="218"/>
      <c r="T52" s="223"/>
      <c r="U52" s="218"/>
      <c r="V52" s="220"/>
      <c r="W52" s="220"/>
      <c r="X52" s="218"/>
      <c r="Y52" s="218"/>
      <c r="Z52" s="220"/>
      <c r="AA52" s="218"/>
      <c r="AB52" s="221"/>
      <c r="AC52" s="218"/>
      <c r="AD52" s="221"/>
      <c r="AE52" s="218"/>
      <c r="AF52" s="218"/>
      <c r="AG52" s="218"/>
      <c r="AH52" s="218"/>
      <c r="AI52" s="218"/>
      <c r="AJ52" s="218"/>
      <c r="AK52" s="218"/>
      <c r="AL52" s="218"/>
      <c r="AM52" s="218"/>
    </row>
    <row r="53" ht="15.75" customHeight="1">
      <c r="A53" s="56" t="s">
        <v>9131</v>
      </c>
      <c r="B53" s="56" t="s">
        <v>9132</v>
      </c>
      <c r="C53" s="56" t="str">
        <f>VLOOKUP(A53,'import Giresun'!A:P,3,0)</f>
        <v>DOĞRU</v>
      </c>
      <c r="D53" s="56" t="s">
        <v>1356</v>
      </c>
      <c r="E53" s="56">
        <f>VLOOKUP(A53,'import Giresun'!A:P,5,0)</f>
        <v>450</v>
      </c>
      <c r="F53" s="56" t="str">
        <f>VLOOKUP(A53,'import Giresun'!A:P,6,0)</f>
        <v/>
      </c>
      <c r="G53" s="56">
        <f>VLOOKUP(A53,'import Giresun'!A:P,7,0)</f>
        <v>0</v>
      </c>
      <c r="H53" s="56">
        <f>VLOOKUP(A53,'import Giresun'!A:P,8,0)</f>
        <v>14</v>
      </c>
      <c r="I53" s="56">
        <f>VLOOKUP(A53,'import Giresun'!A:P,9,0)</f>
        <v>14</v>
      </c>
      <c r="J53" s="216">
        <f>VLOOKUP(A53,'import Giresun'!A:P,10,0)</f>
        <v>0</v>
      </c>
      <c r="K53" s="56" t="s">
        <v>9133</v>
      </c>
      <c r="L53" s="56">
        <v>5.449302828E9</v>
      </c>
      <c r="M53" s="56" t="s">
        <v>1350</v>
      </c>
      <c r="N53" s="56" t="s">
        <v>8978</v>
      </c>
      <c r="O53" s="56" t="s">
        <v>9134</v>
      </c>
      <c r="P53" s="56" t="str">
        <f>VLOOKUP(A53,'import Giresun'!A:P,16,0)</f>
        <v>Geleneksel</v>
      </c>
      <c r="Q53" s="218" t="b">
        <v>0</v>
      </c>
      <c r="R53" s="218" t="s">
        <v>30</v>
      </c>
      <c r="S53" s="218"/>
      <c r="T53" s="207"/>
      <c r="U53" s="218" t="s">
        <v>9135</v>
      </c>
      <c r="V53" s="220"/>
      <c r="W53" s="220"/>
      <c r="X53" s="218"/>
      <c r="Y53" s="218" t="s">
        <v>1353</v>
      </c>
      <c r="Z53" s="220">
        <v>44617.0</v>
      </c>
      <c r="AA53" s="218"/>
      <c r="AB53" s="221"/>
      <c r="AC53" s="218"/>
      <c r="AD53" s="221"/>
      <c r="AE53" s="218"/>
      <c r="AF53" s="221"/>
      <c r="AG53" s="218"/>
      <c r="AH53" s="218"/>
      <c r="AI53" s="218" t="s">
        <v>66</v>
      </c>
      <c r="AJ53" s="218"/>
      <c r="AK53" s="218"/>
      <c r="AL53" s="218"/>
      <c r="AM53" s="218"/>
    </row>
    <row r="54" ht="15.75" hidden="1" customHeight="1">
      <c r="A54" s="56" t="s">
        <v>9136</v>
      </c>
      <c r="B54" s="56" t="s">
        <v>9137</v>
      </c>
      <c r="C54" s="56" t="str">
        <f>VLOOKUP(A54,'import Giresun'!A:P,3,0)</f>
        <v>YANLIŞ</v>
      </c>
      <c r="D54" s="56" t="s">
        <v>1577</v>
      </c>
      <c r="E54" s="56" t="str">
        <f>VLOOKUP(A54,'import Giresun'!A:P,5,0)</f>
        <v/>
      </c>
      <c r="F54" s="56" t="str">
        <f>VLOOKUP(A54,'import Giresun'!A:P,6,0)</f>
        <v/>
      </c>
      <c r="G54" s="56">
        <f>VLOOKUP(A54,'import Giresun'!A:P,7,0)</f>
        <v>0</v>
      </c>
      <c r="H54" s="56">
        <f>VLOOKUP(A54,'import Giresun'!A:P,8,0)</f>
        <v>85</v>
      </c>
      <c r="I54" s="56">
        <f>VLOOKUP(A54,'import Giresun'!A:P,9,0)</f>
        <v>85</v>
      </c>
      <c r="J54" s="216">
        <f>VLOOKUP(A54,'import Giresun'!A:P,10,0)</f>
        <v>0</v>
      </c>
      <c r="K54" s="56" t="s">
        <v>9138</v>
      </c>
      <c r="L54" s="56">
        <v>4.542022E9</v>
      </c>
      <c r="M54" s="56" t="s">
        <v>1350</v>
      </c>
      <c r="N54" s="56" t="s">
        <v>9139</v>
      </c>
      <c r="O54" s="56" t="s">
        <v>9140</v>
      </c>
      <c r="P54" s="56" t="str">
        <f>VLOOKUP(A54,'import Giresun'!A:P,16,0)</f>
        <v>Geleneksel</v>
      </c>
      <c r="Q54" s="218" t="b">
        <v>0</v>
      </c>
      <c r="R54" s="218"/>
      <c r="S54" s="218"/>
      <c r="T54" s="218"/>
      <c r="U54" s="218"/>
      <c r="V54" s="220"/>
      <c r="W54" s="220"/>
      <c r="X54" s="218"/>
      <c r="Y54" s="218"/>
      <c r="Z54" s="220"/>
      <c r="AA54" s="218"/>
      <c r="AB54" s="221"/>
      <c r="AC54" s="218"/>
      <c r="AD54" s="221"/>
      <c r="AE54" s="218"/>
      <c r="AF54" s="218"/>
      <c r="AG54" s="218"/>
      <c r="AH54" s="218"/>
      <c r="AI54" s="218"/>
      <c r="AJ54" s="218"/>
      <c r="AK54" s="218"/>
      <c r="AL54" s="218"/>
      <c r="AM54" s="218"/>
    </row>
    <row r="55" ht="15.75" customHeight="1">
      <c r="A55" s="56" t="s">
        <v>8836</v>
      </c>
      <c r="B55" s="56" t="s">
        <v>8837</v>
      </c>
      <c r="C55" s="56" t="str">
        <f>VLOOKUP(A55,'import Giresun'!A:P,3,0)</f>
        <v>DOĞRU</v>
      </c>
      <c r="D55" s="56" t="s">
        <v>1507</v>
      </c>
      <c r="E55" s="56">
        <f>VLOOKUP(A55,'import Giresun'!A:P,5,0)</f>
        <v>71</v>
      </c>
      <c r="F55" s="56">
        <f>VLOOKUP(A55,'import Giresun'!A:P,6,0)</f>
        <v>28</v>
      </c>
      <c r="G55" s="56">
        <f>VLOOKUP(A55,'import Giresun'!A:P,7,0)</f>
        <v>0</v>
      </c>
      <c r="H55" s="56">
        <f>VLOOKUP(A55,'import Giresun'!A:P,8,0)</f>
        <v>22</v>
      </c>
      <c r="I55" s="56">
        <f>VLOOKUP(A55,'import Giresun'!A:P,9,0)</f>
        <v>22</v>
      </c>
      <c r="J55" s="216">
        <f>VLOOKUP(A55,'import Giresun'!A:P,10,0)</f>
        <v>0</v>
      </c>
      <c r="K55" s="56" t="s">
        <v>9141</v>
      </c>
      <c r="L55" s="56">
        <v>4.542202021E9</v>
      </c>
      <c r="M55" s="56" t="s">
        <v>1350</v>
      </c>
      <c r="N55" s="56" t="s">
        <v>9142</v>
      </c>
      <c r="O55" s="56" t="s">
        <v>9143</v>
      </c>
      <c r="P55" s="56" t="str">
        <f>VLOOKUP(A55,'import Giresun'!A:P,16,0)</f>
        <v>Geleneksel</v>
      </c>
      <c r="Q55" s="218" t="b">
        <v>0</v>
      </c>
      <c r="R55" s="218" t="s">
        <v>38</v>
      </c>
      <c r="S55" s="218" t="s">
        <v>66</v>
      </c>
      <c r="T55" s="2" t="s">
        <v>8824</v>
      </c>
      <c r="U55" s="218" t="s">
        <v>9144</v>
      </c>
      <c r="V55" s="220">
        <v>44617.0</v>
      </c>
      <c r="W55" s="220">
        <v>44620.0</v>
      </c>
      <c r="X55" s="218"/>
      <c r="Y55" s="218" t="s">
        <v>1353</v>
      </c>
      <c r="Z55" s="220">
        <v>44617.0</v>
      </c>
      <c r="AA55" s="218"/>
      <c r="AB55" s="221"/>
      <c r="AC55" s="218"/>
      <c r="AD55" s="221"/>
      <c r="AE55" s="218"/>
      <c r="AF55" s="218"/>
      <c r="AG55" s="218"/>
      <c r="AH55" s="218"/>
      <c r="AI55" s="218" t="s">
        <v>66</v>
      </c>
      <c r="AJ55" s="218"/>
      <c r="AK55" s="218"/>
      <c r="AL55" s="218"/>
      <c r="AM55" s="218"/>
    </row>
    <row r="56" ht="15.75" customHeight="1">
      <c r="A56" s="56" t="s">
        <v>8859</v>
      </c>
      <c r="B56" s="56" t="s">
        <v>8860</v>
      </c>
      <c r="C56" s="56" t="str">
        <f>VLOOKUP(A56,'import Giresun'!A:P,3,0)</f>
        <v>DOĞRU</v>
      </c>
      <c r="D56" s="56" t="s">
        <v>1507</v>
      </c>
      <c r="E56" s="56">
        <f>VLOOKUP(A56,'import Giresun'!A:P,5,0)</f>
        <v>1417</v>
      </c>
      <c r="F56" s="56">
        <f>VLOOKUP(A56,'import Giresun'!A:P,6,0)</f>
        <v>66</v>
      </c>
      <c r="G56" s="56">
        <f>VLOOKUP(A56,'import Giresun'!A:P,7,0)</f>
        <v>0</v>
      </c>
      <c r="H56" s="56">
        <f>VLOOKUP(A56,'import Giresun'!A:P,8,0)</f>
        <v>28</v>
      </c>
      <c r="I56" s="56">
        <f>VLOOKUP(A56,'import Giresun'!A:P,9,0)</f>
        <v>28</v>
      </c>
      <c r="J56" s="216">
        <f>VLOOKUP(A56,'import Giresun'!A:P,10,0)</f>
        <v>0</v>
      </c>
      <c r="K56" s="56" t="s">
        <v>9145</v>
      </c>
      <c r="L56" s="56">
        <v>4.542171212E9</v>
      </c>
      <c r="M56" s="56" t="s">
        <v>1350</v>
      </c>
      <c r="N56" s="56" t="s">
        <v>8989</v>
      </c>
      <c r="O56" s="56" t="s">
        <v>8863</v>
      </c>
      <c r="P56" s="56" t="str">
        <f>VLOOKUP(A56,'import Giresun'!A:P,16,0)</f>
        <v>Geleneksel</v>
      </c>
      <c r="Q56" s="218" t="b">
        <v>0</v>
      </c>
      <c r="R56" s="218" t="s">
        <v>38</v>
      </c>
      <c r="S56" s="218" t="s">
        <v>610</v>
      </c>
      <c r="T56" s="207" t="s">
        <v>8824</v>
      </c>
      <c r="U56" s="218" t="s">
        <v>9146</v>
      </c>
      <c r="V56" s="220">
        <v>44620.0</v>
      </c>
      <c r="W56" s="220">
        <v>44621.0</v>
      </c>
      <c r="X56" s="218"/>
      <c r="Y56" s="218" t="s">
        <v>1353</v>
      </c>
      <c r="Z56" s="220">
        <v>44620.0</v>
      </c>
      <c r="AA56" s="218"/>
      <c r="AB56" s="221"/>
      <c r="AC56" s="218"/>
      <c r="AD56" s="221"/>
      <c r="AE56" s="218"/>
      <c r="AF56" s="218"/>
      <c r="AG56" s="218"/>
      <c r="AH56" s="218"/>
      <c r="AI56" s="218" t="s">
        <v>610</v>
      </c>
      <c r="AJ56" s="218"/>
      <c r="AK56" s="218"/>
      <c r="AL56" s="218"/>
      <c r="AM56" s="218"/>
    </row>
    <row r="57" ht="15.75" customHeight="1">
      <c r="A57" s="56" t="s">
        <v>9147</v>
      </c>
      <c r="B57" s="56" t="s">
        <v>9148</v>
      </c>
      <c r="C57" s="56" t="str">
        <f>VLOOKUP(A57,'import Giresun'!A:P,3,0)</f>
        <v>DOĞRU</v>
      </c>
      <c r="D57" s="56" t="s">
        <v>1950</v>
      </c>
      <c r="E57" s="56">
        <f>VLOOKUP(A57,'import Giresun'!A:P,5,0)</f>
        <v>551</v>
      </c>
      <c r="F57" s="56" t="str">
        <f>VLOOKUP(A57,'import Giresun'!A:P,6,0)</f>
        <v/>
      </c>
      <c r="G57" s="56">
        <f>VLOOKUP(A57,'import Giresun'!A:P,7,0)</f>
        <v>0</v>
      </c>
      <c r="H57" s="56">
        <f>VLOOKUP(A57,'import Giresun'!A:P,8,0)</f>
        <v>64</v>
      </c>
      <c r="I57" s="56">
        <f>VLOOKUP(A57,'import Giresun'!A:P,9,0)</f>
        <v>64</v>
      </c>
      <c r="J57" s="216">
        <f>VLOOKUP(A57,'import Giresun'!A:P,10,0)</f>
        <v>0</v>
      </c>
      <c r="K57" s="56" t="s">
        <v>9149</v>
      </c>
      <c r="L57" s="56">
        <v>4.543110101E9</v>
      </c>
      <c r="M57" s="56" t="s">
        <v>1350</v>
      </c>
      <c r="N57" s="56" t="s">
        <v>8936</v>
      </c>
      <c r="O57" s="56" t="s">
        <v>9150</v>
      </c>
      <c r="P57" s="56" t="str">
        <f>VLOOKUP(A57,'import Giresun'!A:P,16,0)</f>
        <v>Geleneksel</v>
      </c>
      <c r="Q57" s="218" t="b">
        <v>0</v>
      </c>
      <c r="R57" s="218"/>
      <c r="S57" s="218"/>
      <c r="T57" s="218"/>
      <c r="U57" s="218"/>
      <c r="V57" s="220"/>
      <c r="W57" s="220"/>
      <c r="X57" s="218"/>
      <c r="Y57" s="218"/>
      <c r="Z57" s="220"/>
      <c r="AA57" s="218"/>
      <c r="AB57" s="221"/>
      <c r="AC57" s="218"/>
      <c r="AD57" s="221"/>
      <c r="AE57" s="218"/>
      <c r="AF57" s="218"/>
      <c r="AG57" s="218"/>
      <c r="AH57" s="218"/>
      <c r="AI57" s="218"/>
      <c r="AJ57" s="218"/>
      <c r="AK57" s="218"/>
      <c r="AL57" s="218"/>
      <c r="AM57" s="218"/>
    </row>
    <row r="58" ht="15.75" customHeight="1">
      <c r="A58" s="56" t="s">
        <v>9151</v>
      </c>
      <c r="B58" s="56" t="s">
        <v>9152</v>
      </c>
      <c r="C58" s="56" t="str">
        <f>VLOOKUP(A58,'import Giresun'!A:P,3,0)</f>
        <v>DOĞRU</v>
      </c>
      <c r="D58" s="56" t="s">
        <v>1385</v>
      </c>
      <c r="E58" s="56">
        <f>VLOOKUP(A58,'import Giresun'!A:P,5,0)</f>
        <v>122</v>
      </c>
      <c r="F58" s="56">
        <f>VLOOKUP(A58,'import Giresun'!A:P,6,0)</f>
        <v>7</v>
      </c>
      <c r="G58" s="56">
        <f>VLOOKUP(A58,'import Giresun'!A:P,7,0)</f>
        <v>0</v>
      </c>
      <c r="H58" s="56">
        <f>VLOOKUP(A58,'import Giresun'!A:P,8,0)</f>
        <v>11</v>
      </c>
      <c r="I58" s="56">
        <f>VLOOKUP(A58,'import Giresun'!A:P,9,0)</f>
        <v>11</v>
      </c>
      <c r="J58" s="216">
        <f>VLOOKUP(A58,'import Giresun'!A:P,10,0)</f>
        <v>0</v>
      </c>
      <c r="K58" s="56" t="s">
        <v>9153</v>
      </c>
      <c r="L58" s="56">
        <v>4.545136475E9</v>
      </c>
      <c r="M58" s="56" t="s">
        <v>9154</v>
      </c>
      <c r="N58" s="56" t="s">
        <v>9155</v>
      </c>
      <c r="O58" s="56" t="s">
        <v>9156</v>
      </c>
      <c r="P58" s="56" t="str">
        <f>VLOOKUP(A58,'import Giresun'!A:P,16,0)</f>
        <v>Geleneksel</v>
      </c>
      <c r="Q58" s="218" t="b">
        <v>0</v>
      </c>
      <c r="R58" s="218"/>
      <c r="S58" s="218"/>
      <c r="T58" s="218"/>
      <c r="U58" s="444"/>
      <c r="V58" s="220"/>
      <c r="W58" s="220"/>
      <c r="X58" s="218"/>
      <c r="Y58" s="218"/>
      <c r="Z58" s="220"/>
      <c r="AA58" s="218"/>
      <c r="AB58" s="221"/>
      <c r="AC58" s="218"/>
      <c r="AD58" s="221"/>
      <c r="AE58" s="218"/>
      <c r="AF58" s="221"/>
      <c r="AG58" s="218"/>
      <c r="AH58" s="222"/>
      <c r="AI58" s="218"/>
      <c r="AJ58" s="218"/>
      <c r="AK58" s="218"/>
      <c r="AL58" s="218"/>
      <c r="AM58" s="218"/>
    </row>
    <row r="59" ht="15.75" customHeight="1">
      <c r="A59" s="56" t="s">
        <v>9157</v>
      </c>
      <c r="B59" s="56" t="s">
        <v>9158</v>
      </c>
      <c r="C59" s="56" t="str">
        <f>VLOOKUP(A59,'import Giresun'!A:P,3,0)</f>
        <v>DOĞRU</v>
      </c>
      <c r="D59" s="56" t="s">
        <v>1348</v>
      </c>
      <c r="E59" s="56">
        <f>VLOOKUP(A59,'import Giresun'!A:P,5,0)</f>
        <v>21</v>
      </c>
      <c r="F59" s="56">
        <f>VLOOKUP(A59,'import Giresun'!A:P,6,0)</f>
        <v>10</v>
      </c>
      <c r="G59" s="56">
        <f>VLOOKUP(A59,'import Giresun'!A:P,7,0)</f>
        <v>0</v>
      </c>
      <c r="H59" s="56">
        <f>VLOOKUP(A59,'import Giresun'!A:P,8,0)</f>
        <v>34</v>
      </c>
      <c r="I59" s="56">
        <f>VLOOKUP(A59,'import Giresun'!A:P,9,0)</f>
        <v>34</v>
      </c>
      <c r="J59" s="216">
        <f>VLOOKUP(A59,'import Giresun'!A:P,10,0)</f>
        <v>0</v>
      </c>
      <c r="K59" s="56" t="s">
        <v>9159</v>
      </c>
      <c r="L59" s="56">
        <v>4.543330025E9</v>
      </c>
      <c r="M59" s="56" t="s">
        <v>8973</v>
      </c>
      <c r="N59" s="56" t="s">
        <v>9160</v>
      </c>
      <c r="O59" s="56" t="s">
        <v>9161</v>
      </c>
      <c r="P59" s="56" t="str">
        <f>VLOOKUP(A59,'import Giresun'!A:P,16,0)</f>
        <v>Geleneksel</v>
      </c>
      <c r="Q59" s="218" t="b">
        <v>0</v>
      </c>
      <c r="R59" s="218"/>
      <c r="S59" s="218"/>
      <c r="T59" s="223"/>
      <c r="U59" s="218"/>
      <c r="V59" s="220"/>
      <c r="W59" s="220"/>
      <c r="X59" s="218"/>
      <c r="Y59" s="218"/>
      <c r="Z59" s="220"/>
      <c r="AA59" s="218"/>
      <c r="AB59" s="221"/>
      <c r="AC59" s="218"/>
      <c r="AD59" s="221"/>
      <c r="AE59" s="218"/>
      <c r="AF59" s="218"/>
      <c r="AG59" s="218"/>
      <c r="AH59" s="218"/>
      <c r="AI59" s="218"/>
      <c r="AJ59" s="218"/>
      <c r="AK59" s="218"/>
      <c r="AL59" s="218"/>
      <c r="AM59" s="218"/>
    </row>
    <row r="60" ht="15.75" customHeight="1">
      <c r="A60" s="56" t="s">
        <v>9162</v>
      </c>
      <c r="B60" s="56" t="s">
        <v>9163</v>
      </c>
      <c r="C60" s="56" t="str">
        <f>VLOOKUP(A60,'import Giresun'!A:P,3,0)</f>
        <v>DOĞRU</v>
      </c>
      <c r="D60" s="56" t="s">
        <v>1364</v>
      </c>
      <c r="E60" s="56">
        <f>VLOOKUP(A60,'import Giresun'!A:P,5,0)</f>
        <v>572</v>
      </c>
      <c r="F60" s="56">
        <f>VLOOKUP(A60,'import Giresun'!A:P,6,0)</f>
        <v>37</v>
      </c>
      <c r="G60" s="56">
        <f>VLOOKUP(A60,'import Giresun'!A:P,7,0)</f>
        <v>0</v>
      </c>
      <c r="H60" s="56">
        <f>VLOOKUP(A60,'import Giresun'!A:P,8,0)</f>
        <v>13</v>
      </c>
      <c r="I60" s="56">
        <f>VLOOKUP(A60,'import Giresun'!A:P,9,0)</f>
        <v>13</v>
      </c>
      <c r="J60" s="216">
        <f>VLOOKUP(A60,'import Giresun'!A:P,10,0)</f>
        <v>0</v>
      </c>
      <c r="K60" s="56" t="s">
        <v>9164</v>
      </c>
      <c r="L60" s="56">
        <v>5.517104773E9</v>
      </c>
      <c r="M60" s="56" t="s">
        <v>1350</v>
      </c>
      <c r="N60" s="56" t="s">
        <v>8936</v>
      </c>
      <c r="O60" s="56" t="s">
        <v>9165</v>
      </c>
      <c r="P60" s="56" t="str">
        <f>VLOOKUP(A60,'import Giresun'!A:P,16,0)</f>
        <v>Geleneksel</v>
      </c>
      <c r="Q60" s="218" t="b">
        <v>1</v>
      </c>
      <c r="R60" s="218"/>
      <c r="S60" s="218"/>
      <c r="T60" s="218"/>
      <c r="U60" s="218" t="s">
        <v>1770</v>
      </c>
      <c r="V60" s="220"/>
      <c r="W60" s="220"/>
      <c r="X60" s="218"/>
      <c r="Y60" s="218" t="s">
        <v>1475</v>
      </c>
      <c r="Z60" s="220">
        <v>44617.0</v>
      </c>
      <c r="AA60" s="218" t="s">
        <v>1353</v>
      </c>
      <c r="AB60" s="221">
        <v>44617.0</v>
      </c>
      <c r="AC60" s="218"/>
      <c r="AD60" s="221"/>
      <c r="AE60" s="218"/>
      <c r="AF60" s="218"/>
      <c r="AG60" s="218"/>
      <c r="AH60" s="218"/>
      <c r="AI60" s="218" t="s">
        <v>66</v>
      </c>
      <c r="AJ60" s="218" t="s">
        <v>66</v>
      </c>
      <c r="AK60" s="218"/>
      <c r="AL60" s="218"/>
      <c r="AM60" s="218"/>
    </row>
    <row r="61" ht="15.75" customHeight="1">
      <c r="A61" s="56" t="s">
        <v>9166</v>
      </c>
      <c r="B61" s="56" t="s">
        <v>9167</v>
      </c>
      <c r="C61" s="56" t="str">
        <f>VLOOKUP(A61,'import Giresun'!A:P,3,0)</f>
        <v>DOĞRU</v>
      </c>
      <c r="D61" s="56" t="s">
        <v>1950</v>
      </c>
      <c r="E61" s="56" t="str">
        <f>VLOOKUP(A61,'import Giresun'!A:P,5,0)</f>
        <v/>
      </c>
      <c r="F61" s="56" t="str">
        <f>VLOOKUP(A61,'import Giresun'!A:P,6,0)</f>
        <v/>
      </c>
      <c r="G61" s="56">
        <f>VLOOKUP(A61,'import Giresun'!A:P,7,0)</f>
        <v>0</v>
      </c>
      <c r="H61" s="56">
        <f>VLOOKUP(A61,'import Giresun'!A:P,8,0)</f>
        <v>46</v>
      </c>
      <c r="I61" s="56">
        <f>VLOOKUP(A61,'import Giresun'!A:P,9,0)</f>
        <v>46</v>
      </c>
      <c r="J61" s="216">
        <f>VLOOKUP(A61,'import Giresun'!A:P,10,0)</f>
        <v>0</v>
      </c>
      <c r="K61" s="56" t="s">
        <v>8982</v>
      </c>
      <c r="L61" s="56">
        <v>4.54216191E9</v>
      </c>
      <c r="M61" s="56" t="s">
        <v>1350</v>
      </c>
      <c r="N61" s="56" t="s">
        <v>8983</v>
      </c>
      <c r="O61" s="56" t="s">
        <v>9168</v>
      </c>
      <c r="P61" s="56" t="str">
        <f>VLOOKUP(A61,'import Giresun'!A:P,16,0)</f>
        <v>Geleneksel</v>
      </c>
      <c r="Q61" s="218" t="b">
        <v>0</v>
      </c>
      <c r="R61" s="218"/>
      <c r="S61" s="218"/>
      <c r="T61" s="223"/>
      <c r="U61" s="218"/>
      <c r="V61" s="220"/>
      <c r="W61" s="220"/>
      <c r="X61" s="218"/>
      <c r="Y61" s="218"/>
      <c r="Z61" s="220"/>
      <c r="AA61" s="218"/>
      <c r="AB61" s="221"/>
      <c r="AC61" s="218"/>
      <c r="AD61" s="221"/>
      <c r="AE61" s="218"/>
      <c r="AF61" s="218"/>
      <c r="AG61" s="218"/>
      <c r="AH61" s="218"/>
      <c r="AI61" s="218"/>
      <c r="AJ61" s="218"/>
      <c r="AK61" s="218"/>
      <c r="AL61" s="218"/>
      <c r="AM61" s="218"/>
    </row>
    <row r="62" ht="15.75" customHeight="1">
      <c r="A62" s="56" t="s">
        <v>9169</v>
      </c>
      <c r="B62" s="56" t="s">
        <v>9170</v>
      </c>
      <c r="C62" s="56" t="str">
        <f>VLOOKUP(A62,'import Giresun'!A:P,3,0)</f>
        <v>DOĞRU</v>
      </c>
      <c r="D62" s="56" t="s">
        <v>1370</v>
      </c>
      <c r="E62" s="56">
        <f>VLOOKUP(A62,'import Giresun'!A:P,5,0)</f>
        <v>15</v>
      </c>
      <c r="F62" s="56">
        <f>VLOOKUP(A62,'import Giresun'!A:P,6,0)</f>
        <v>9</v>
      </c>
      <c r="G62" s="56">
        <f>VLOOKUP(A62,'import Giresun'!A:P,7,0)</f>
        <v>0</v>
      </c>
      <c r="H62" s="56">
        <f>VLOOKUP(A62,'import Giresun'!A:P,8,0)</f>
        <v>4</v>
      </c>
      <c r="I62" s="56">
        <f>VLOOKUP(A62,'import Giresun'!A:P,9,0)</f>
        <v>4</v>
      </c>
      <c r="J62" s="216">
        <f>VLOOKUP(A62,'import Giresun'!A:P,10,0)</f>
        <v>0</v>
      </c>
      <c r="K62" s="56" t="s">
        <v>9171</v>
      </c>
      <c r="L62" s="56">
        <v>5.41945361E9</v>
      </c>
      <c r="M62" s="56" t="s">
        <v>1350</v>
      </c>
      <c r="N62" s="56" t="s">
        <v>9172</v>
      </c>
      <c r="O62" s="56" t="s">
        <v>9173</v>
      </c>
      <c r="P62" s="56" t="str">
        <f>VLOOKUP(A62,'import Giresun'!A:P,16,0)</f>
        <v>Geleneksel</v>
      </c>
      <c r="Q62" s="218" t="b">
        <v>0</v>
      </c>
      <c r="R62" s="218"/>
      <c r="S62" s="218"/>
      <c r="T62" s="218"/>
      <c r="U62" s="218"/>
      <c r="V62" s="220"/>
      <c r="W62" s="220"/>
      <c r="X62" s="218"/>
      <c r="Y62" s="218"/>
      <c r="Z62" s="220"/>
      <c r="AA62" s="218"/>
      <c r="AB62" s="221"/>
      <c r="AC62" s="218"/>
      <c r="AD62" s="221"/>
      <c r="AE62" s="218"/>
      <c r="AF62" s="218"/>
      <c r="AG62" s="218"/>
      <c r="AH62" s="218"/>
      <c r="AI62" s="218"/>
      <c r="AJ62" s="218"/>
      <c r="AK62" s="218"/>
      <c r="AL62" s="218"/>
      <c r="AM62" s="218"/>
    </row>
    <row r="63" ht="15.75" customHeight="1">
      <c r="A63" s="56" t="s">
        <v>8841</v>
      </c>
      <c r="B63" s="56" t="s">
        <v>8842</v>
      </c>
      <c r="C63" s="56" t="str">
        <f>VLOOKUP(A63,'import Giresun'!A:P,3,0)</f>
        <v>DOĞRU</v>
      </c>
      <c r="D63" s="56" t="s">
        <v>1370</v>
      </c>
      <c r="E63" s="56">
        <f>VLOOKUP(A63,'import Giresun'!A:P,5,0)</f>
        <v>1311</v>
      </c>
      <c r="F63" s="56">
        <f>VLOOKUP(A63,'import Giresun'!A:P,6,0)</f>
        <v>99</v>
      </c>
      <c r="G63" s="56">
        <f>VLOOKUP(A63,'import Giresun'!A:P,7,0)</f>
        <v>0</v>
      </c>
      <c r="H63" s="56">
        <f>VLOOKUP(A63,'import Giresun'!A:P,8,0)</f>
        <v>20</v>
      </c>
      <c r="I63" s="56">
        <f>VLOOKUP(A63,'import Giresun'!A:P,9,0)</f>
        <v>20</v>
      </c>
      <c r="J63" s="216">
        <f>VLOOKUP(A63,'import Giresun'!A:P,10,0)</f>
        <v>0</v>
      </c>
      <c r="K63" s="56" t="s">
        <v>9174</v>
      </c>
      <c r="L63" s="56">
        <v>5.432949574E9</v>
      </c>
      <c r="M63" s="56" t="s">
        <v>1350</v>
      </c>
      <c r="N63" s="56" t="s">
        <v>9110</v>
      </c>
      <c r="O63" s="56" t="s">
        <v>8845</v>
      </c>
      <c r="P63" s="56" t="str">
        <f>VLOOKUP(A63,'import Giresun'!A:P,16,0)</f>
        <v>Geleneksel</v>
      </c>
      <c r="Q63" s="218" t="b">
        <v>0</v>
      </c>
      <c r="R63" s="218" t="s">
        <v>38</v>
      </c>
      <c r="S63" s="218" t="s">
        <v>66</v>
      </c>
      <c r="T63" s="2" t="s">
        <v>8824</v>
      </c>
      <c r="U63" s="218"/>
      <c r="V63" s="220">
        <v>44617.0</v>
      </c>
      <c r="W63" s="220">
        <v>44620.0</v>
      </c>
      <c r="X63" s="218"/>
      <c r="Y63" s="218" t="s">
        <v>1353</v>
      </c>
      <c r="Z63" s="220">
        <v>44617.0</v>
      </c>
      <c r="AA63" s="218"/>
      <c r="AB63" s="221"/>
      <c r="AC63" s="218"/>
      <c r="AD63" s="221"/>
      <c r="AE63" s="218"/>
      <c r="AF63" s="218"/>
      <c r="AG63" s="218"/>
      <c r="AH63" s="218"/>
      <c r="AI63" s="218" t="s">
        <v>66</v>
      </c>
      <c r="AJ63" s="218"/>
      <c r="AK63" s="218"/>
      <c r="AL63" s="218"/>
      <c r="AM63" s="218"/>
    </row>
    <row r="64" ht="15.75" customHeight="1">
      <c r="A64" s="56" t="s">
        <v>9175</v>
      </c>
      <c r="B64" s="56" t="s">
        <v>9176</v>
      </c>
      <c r="C64" s="56" t="str">
        <f>VLOOKUP(A64,'import Giresun'!A:P,3,0)</f>
        <v>DOĞRU</v>
      </c>
      <c r="D64" s="56" t="s">
        <v>1378</v>
      </c>
      <c r="E64" s="56">
        <f>VLOOKUP(A64,'import Giresun'!A:P,5,0)</f>
        <v>300</v>
      </c>
      <c r="F64" s="56" t="str">
        <f>VLOOKUP(A64,'import Giresun'!A:P,6,0)</f>
        <v/>
      </c>
      <c r="G64" s="56">
        <f>VLOOKUP(A64,'import Giresun'!A:P,7,0)</f>
        <v>0</v>
      </c>
      <c r="H64" s="56">
        <f>VLOOKUP(A64,'import Giresun'!A:P,8,0)</f>
        <v>16</v>
      </c>
      <c r="I64" s="56">
        <f>VLOOKUP(A64,'import Giresun'!A:P,9,0)</f>
        <v>16</v>
      </c>
      <c r="J64" s="216">
        <f>VLOOKUP(A64,'import Giresun'!A:P,10,0)</f>
        <v>0</v>
      </c>
      <c r="K64" s="56" t="s">
        <v>9177</v>
      </c>
      <c r="L64" s="56">
        <v>5.523596565E9</v>
      </c>
      <c r="M64" s="56" t="s">
        <v>1350</v>
      </c>
      <c r="N64" s="56" t="s">
        <v>8936</v>
      </c>
      <c r="O64" s="56" t="s">
        <v>9178</v>
      </c>
      <c r="P64" s="56" t="str">
        <f>VLOOKUP(A64,'import Giresun'!A:P,16,0)</f>
        <v>Geleneksel</v>
      </c>
      <c r="Q64" s="218" t="b">
        <v>0</v>
      </c>
      <c r="R64" s="218" t="s">
        <v>43</v>
      </c>
      <c r="S64" s="218"/>
      <c r="T64" s="39"/>
      <c r="U64" s="218"/>
      <c r="V64" s="220"/>
      <c r="W64" s="220"/>
      <c r="X64" s="218"/>
      <c r="Y64" s="218" t="s">
        <v>43</v>
      </c>
      <c r="Z64" s="220">
        <v>44617.0</v>
      </c>
      <c r="AA64" s="218" t="s">
        <v>43</v>
      </c>
      <c r="AB64" s="221">
        <v>44622.0</v>
      </c>
      <c r="AC64" s="218"/>
      <c r="AD64" s="221"/>
      <c r="AE64" s="218"/>
      <c r="AF64" s="218"/>
      <c r="AG64" s="218"/>
      <c r="AH64" s="218"/>
      <c r="AI64" s="218" t="s">
        <v>66</v>
      </c>
      <c r="AJ64" s="218" t="s">
        <v>610</v>
      </c>
      <c r="AK64" s="218"/>
      <c r="AL64" s="218"/>
      <c r="AM64" s="218"/>
    </row>
    <row r="65" ht="15.75" customHeight="1">
      <c r="A65" s="56" t="s">
        <v>9179</v>
      </c>
      <c r="B65" s="56" t="s">
        <v>9180</v>
      </c>
      <c r="C65" s="56" t="str">
        <f>VLOOKUP(A65,'import Giresun'!A:P,3,0)</f>
        <v>DOĞRU</v>
      </c>
      <c r="D65" s="56" t="s">
        <v>1348</v>
      </c>
      <c r="E65" s="56">
        <f>VLOOKUP(A65,'import Giresun'!A:P,5,0)</f>
        <v>146</v>
      </c>
      <c r="F65" s="56">
        <f>VLOOKUP(A65,'import Giresun'!A:P,6,0)</f>
        <v>8</v>
      </c>
      <c r="G65" s="56">
        <f>VLOOKUP(A65,'import Giresun'!A:P,7,0)</f>
        <v>0</v>
      </c>
      <c r="H65" s="56">
        <f>VLOOKUP(A65,'import Giresun'!A:P,8,0)</f>
        <v>32</v>
      </c>
      <c r="I65" s="56">
        <f>VLOOKUP(A65,'import Giresun'!A:P,9,0)</f>
        <v>32</v>
      </c>
      <c r="J65" s="216">
        <f>VLOOKUP(A65,'import Giresun'!A:P,10,0)</f>
        <v>0</v>
      </c>
      <c r="K65" s="56" t="s">
        <v>9181</v>
      </c>
      <c r="L65" s="56">
        <v>5.44293034E9</v>
      </c>
      <c r="M65" s="56" t="s">
        <v>1350</v>
      </c>
      <c r="N65" s="56" t="s">
        <v>9182</v>
      </c>
      <c r="O65" s="56" t="s">
        <v>9183</v>
      </c>
      <c r="P65" s="56" t="str">
        <f>VLOOKUP(A65,'import Giresun'!A:P,16,0)</f>
        <v>Geleneksel</v>
      </c>
      <c r="Q65" s="218" t="b">
        <v>0</v>
      </c>
      <c r="R65" s="218"/>
      <c r="S65" s="218"/>
      <c r="T65" s="223"/>
      <c r="U65" s="218"/>
      <c r="V65" s="220"/>
      <c r="W65" s="220"/>
      <c r="X65" s="218"/>
      <c r="Y65" s="218"/>
      <c r="Z65" s="220"/>
      <c r="AA65" s="218"/>
      <c r="AB65" s="221"/>
      <c r="AC65" s="218"/>
      <c r="AD65" s="221"/>
      <c r="AE65" s="218"/>
      <c r="AF65" s="222"/>
      <c r="AG65" s="218"/>
      <c r="AH65" s="218"/>
      <c r="AI65" s="218"/>
      <c r="AJ65" s="218"/>
      <c r="AK65" s="218"/>
      <c r="AL65" s="218"/>
      <c r="AM65" s="218"/>
    </row>
    <row r="66" ht="15.75" customHeight="1">
      <c r="A66" s="56" t="s">
        <v>8880</v>
      </c>
      <c r="B66" s="56" t="s">
        <v>8881</v>
      </c>
      <c r="C66" s="56" t="str">
        <f>VLOOKUP(A66,'import Giresun'!A:P,3,0)</f>
        <v>DOĞRU</v>
      </c>
      <c r="D66" s="56" t="s">
        <v>1507</v>
      </c>
      <c r="E66" s="56">
        <f>VLOOKUP(A66,'import Giresun'!A:P,5,0)</f>
        <v>460</v>
      </c>
      <c r="F66" s="56">
        <f>VLOOKUP(A66,'import Giresun'!A:P,6,0)</f>
        <v>43</v>
      </c>
      <c r="G66" s="56">
        <f>VLOOKUP(A66,'import Giresun'!A:P,7,0)</f>
        <v>0</v>
      </c>
      <c r="H66" s="56">
        <f>VLOOKUP(A66,'import Giresun'!A:P,8,0)</f>
        <v>79</v>
      </c>
      <c r="I66" s="56">
        <f>VLOOKUP(A66,'import Giresun'!A:P,9,0)</f>
        <v>79</v>
      </c>
      <c r="J66" s="216">
        <f>VLOOKUP(A66,'import Giresun'!A:P,10,0)</f>
        <v>0</v>
      </c>
      <c r="K66" s="56" t="s">
        <v>9184</v>
      </c>
      <c r="L66" s="56">
        <v>4.542121314E9</v>
      </c>
      <c r="M66" s="56" t="s">
        <v>1350</v>
      </c>
      <c r="N66" s="56" t="s">
        <v>8983</v>
      </c>
      <c r="O66" s="56" t="s">
        <v>9185</v>
      </c>
      <c r="P66" s="56" t="str">
        <f>VLOOKUP(A66,'import Giresun'!A:P,16,0)</f>
        <v>Geleneksel</v>
      </c>
      <c r="Q66" s="218" t="b">
        <v>0</v>
      </c>
      <c r="R66" s="218" t="s">
        <v>33</v>
      </c>
      <c r="S66" s="218" t="s">
        <v>66</v>
      </c>
      <c r="T66" s="2" t="s">
        <v>8824</v>
      </c>
      <c r="U66" s="218" t="s">
        <v>9186</v>
      </c>
      <c r="V66" s="220">
        <v>44617.0</v>
      </c>
      <c r="W66" s="220">
        <v>44622.0</v>
      </c>
      <c r="X66" s="218"/>
      <c r="Y66" s="218" t="s">
        <v>1353</v>
      </c>
      <c r="Z66" s="220">
        <v>44617.0</v>
      </c>
      <c r="AA66" s="218" t="s">
        <v>1475</v>
      </c>
      <c r="AB66" s="221">
        <v>44625.0</v>
      </c>
      <c r="AC66" s="218"/>
      <c r="AD66" s="221"/>
      <c r="AE66" s="218"/>
      <c r="AF66" s="221"/>
      <c r="AG66" s="218"/>
      <c r="AH66" s="218"/>
      <c r="AI66" s="218" t="s">
        <v>66</v>
      </c>
      <c r="AJ66" s="218" t="s">
        <v>149</v>
      </c>
      <c r="AK66" s="218"/>
      <c r="AL66" s="218"/>
      <c r="AM66" s="218"/>
    </row>
    <row r="67" ht="15.75" customHeight="1">
      <c r="A67" s="56" t="s">
        <v>9187</v>
      </c>
      <c r="B67" s="56" t="s">
        <v>9188</v>
      </c>
      <c r="C67" s="56" t="str">
        <f>VLOOKUP(A67,'import Giresun'!A:P,3,0)</f>
        <v>DOĞRU</v>
      </c>
      <c r="D67" s="56" t="s">
        <v>1507</v>
      </c>
      <c r="E67" s="56">
        <f>VLOOKUP(A67,'import Giresun'!A:P,5,0)</f>
        <v>509</v>
      </c>
      <c r="F67" s="56">
        <f>VLOOKUP(A67,'import Giresun'!A:P,6,0)</f>
        <v>34</v>
      </c>
      <c r="G67" s="56">
        <f>VLOOKUP(A67,'import Giresun'!A:P,7,0)</f>
        <v>0</v>
      </c>
      <c r="H67" s="56">
        <f>VLOOKUP(A67,'import Giresun'!A:P,8,0)</f>
        <v>29</v>
      </c>
      <c r="I67" s="56">
        <f>VLOOKUP(A67,'import Giresun'!A:P,9,0)</f>
        <v>29</v>
      </c>
      <c r="J67" s="216">
        <f>VLOOKUP(A67,'import Giresun'!A:P,10,0)</f>
        <v>0</v>
      </c>
      <c r="K67" s="56" t="s">
        <v>9087</v>
      </c>
      <c r="L67" s="56">
        <v>5.550082876E9</v>
      </c>
      <c r="M67" s="56" t="s">
        <v>1350</v>
      </c>
      <c r="N67" s="56" t="s">
        <v>20</v>
      </c>
      <c r="O67" s="56" t="s">
        <v>9088</v>
      </c>
      <c r="P67" s="56" t="str">
        <f>VLOOKUP(A67,'import Giresun'!A:P,16,0)</f>
        <v>Geleneksel</v>
      </c>
      <c r="Q67" s="218" t="b">
        <v>0</v>
      </c>
      <c r="R67" s="218"/>
      <c r="S67" s="218"/>
      <c r="T67" s="218"/>
      <c r="U67" s="218" t="s">
        <v>9189</v>
      </c>
      <c r="V67" s="220"/>
      <c r="W67" s="220"/>
      <c r="X67" s="218"/>
      <c r="Y67" s="218" t="s">
        <v>1506</v>
      </c>
      <c r="Z67" s="220">
        <v>44617.0</v>
      </c>
      <c r="AA67" s="218" t="s">
        <v>1506</v>
      </c>
      <c r="AB67" s="221">
        <v>44621.0</v>
      </c>
      <c r="AC67" s="218"/>
      <c r="AD67" s="221"/>
      <c r="AE67" s="218"/>
      <c r="AF67" s="218"/>
      <c r="AG67" s="218"/>
      <c r="AH67" s="218"/>
      <c r="AI67" s="218" t="s">
        <v>66</v>
      </c>
      <c r="AJ67" s="218" t="s">
        <v>66</v>
      </c>
      <c r="AK67" s="218"/>
      <c r="AL67" s="218"/>
      <c r="AM67" s="218"/>
    </row>
    <row r="68" ht="15.75" customHeight="1">
      <c r="A68" s="56" t="s">
        <v>8907</v>
      </c>
      <c r="B68" s="56" t="s">
        <v>8908</v>
      </c>
      <c r="C68" s="56" t="str">
        <f>VLOOKUP(A68,'import Giresun'!A:P,3,0)</f>
        <v>DOĞRU</v>
      </c>
      <c r="D68" s="56" t="s">
        <v>1385</v>
      </c>
      <c r="E68" s="56">
        <f>VLOOKUP(A68,'import Giresun'!A:P,5,0)</f>
        <v>329</v>
      </c>
      <c r="F68" s="56">
        <f>VLOOKUP(A68,'import Giresun'!A:P,6,0)</f>
        <v>43</v>
      </c>
      <c r="G68" s="56">
        <f>VLOOKUP(A68,'import Giresun'!A:P,7,0)</f>
        <v>0</v>
      </c>
      <c r="H68" s="56">
        <f>VLOOKUP(A68,'import Giresun'!A:P,8,0)</f>
        <v>30</v>
      </c>
      <c r="I68" s="56">
        <f>VLOOKUP(A68,'import Giresun'!A:P,9,0)</f>
        <v>30</v>
      </c>
      <c r="J68" s="216">
        <f>VLOOKUP(A68,'import Giresun'!A:P,10,0)</f>
        <v>0</v>
      </c>
      <c r="K68" s="56" t="s">
        <v>9190</v>
      </c>
      <c r="L68" s="56">
        <v>4.542142022E9</v>
      </c>
      <c r="M68" s="56" t="s">
        <v>1350</v>
      </c>
      <c r="N68" s="56" t="s">
        <v>9049</v>
      </c>
      <c r="O68" s="56" t="s">
        <v>8910</v>
      </c>
      <c r="P68" s="56" t="str">
        <f>VLOOKUP(A68,'import Giresun'!A:P,16,0)</f>
        <v>Geleneksel</v>
      </c>
      <c r="Q68" s="218" t="b">
        <v>0</v>
      </c>
      <c r="R68" s="218" t="s">
        <v>33</v>
      </c>
      <c r="S68" s="218" t="s">
        <v>128</v>
      </c>
      <c r="T68" s="39"/>
      <c r="U68" s="218"/>
      <c r="V68" s="220">
        <v>44622.0</v>
      </c>
      <c r="W68" s="220">
        <v>44623.0</v>
      </c>
      <c r="X68" s="218"/>
      <c r="Y68" s="218" t="s">
        <v>1353</v>
      </c>
      <c r="Z68" s="220">
        <v>44622.0</v>
      </c>
      <c r="AA68" s="218" t="s">
        <v>1475</v>
      </c>
      <c r="AB68" s="221">
        <v>44625.0</v>
      </c>
      <c r="AC68" s="218"/>
      <c r="AD68" s="221"/>
      <c r="AE68" s="218"/>
      <c r="AF68" s="218"/>
      <c r="AG68" s="218"/>
      <c r="AH68" s="218"/>
      <c r="AI68" s="218" t="s">
        <v>128</v>
      </c>
      <c r="AJ68" s="218" t="s">
        <v>149</v>
      </c>
      <c r="AK68" s="218"/>
      <c r="AL68" s="218"/>
      <c r="AM68" s="218"/>
    </row>
    <row r="69" ht="15.75" customHeight="1">
      <c r="A69" s="56" t="s">
        <v>9191</v>
      </c>
      <c r="B69" s="56" t="s">
        <v>9192</v>
      </c>
      <c r="C69" s="56" t="str">
        <f>VLOOKUP(A69,'import Giresun'!A:P,3,0)</f>
        <v>DOĞRU</v>
      </c>
      <c r="D69" s="56" t="s">
        <v>1348</v>
      </c>
      <c r="E69" s="56">
        <f>VLOOKUP(A69,'import Giresun'!A:P,5,0)</f>
        <v>6792</v>
      </c>
      <c r="F69" s="56">
        <f>VLOOKUP(A69,'import Giresun'!A:P,6,0)</f>
        <v>672</v>
      </c>
      <c r="G69" s="56">
        <f>VLOOKUP(A69,'import Giresun'!A:P,7,0)</f>
        <v>0</v>
      </c>
      <c r="H69" s="56">
        <f>VLOOKUP(A69,'import Giresun'!A:P,8,0)</f>
        <v>64</v>
      </c>
      <c r="I69" s="56">
        <f>VLOOKUP(A69,'import Giresun'!A:P,9,0)</f>
        <v>64</v>
      </c>
      <c r="J69" s="216">
        <f>VLOOKUP(A69,'import Giresun'!A:P,10,0)</f>
        <v>0</v>
      </c>
      <c r="K69" s="56" t="s">
        <v>9193</v>
      </c>
      <c r="L69" s="56">
        <v>4.543330084E9</v>
      </c>
      <c r="M69" s="56" t="s">
        <v>1350</v>
      </c>
      <c r="N69" s="56" t="s">
        <v>9121</v>
      </c>
      <c r="O69" s="56" t="s">
        <v>9194</v>
      </c>
      <c r="P69" s="56" t="str">
        <f>VLOOKUP(A69,'import Giresun'!A:P,16,0)</f>
        <v>Geleneksel</v>
      </c>
      <c r="Q69" s="218" t="b">
        <v>0</v>
      </c>
      <c r="R69" s="218" t="s">
        <v>29</v>
      </c>
      <c r="S69" s="218"/>
      <c r="T69" s="223"/>
      <c r="U69" s="218" t="s">
        <v>9195</v>
      </c>
      <c r="V69" s="220"/>
      <c r="W69" s="220"/>
      <c r="X69" s="218"/>
      <c r="Y69" s="218" t="s">
        <v>1353</v>
      </c>
      <c r="Z69" s="220">
        <v>44623.0</v>
      </c>
      <c r="AA69" s="218"/>
      <c r="AB69" s="221"/>
      <c r="AC69" s="218"/>
      <c r="AD69" s="221"/>
      <c r="AE69" s="218"/>
      <c r="AF69" s="222"/>
      <c r="AG69" s="218"/>
      <c r="AH69" s="218"/>
      <c r="AI69" s="218" t="s">
        <v>106</v>
      </c>
      <c r="AJ69" s="218"/>
      <c r="AK69" s="218"/>
      <c r="AL69" s="218"/>
      <c r="AM69" s="218"/>
    </row>
    <row r="70" ht="15.75" customHeight="1">
      <c r="A70" s="56" t="s">
        <v>9196</v>
      </c>
      <c r="B70" s="56" t="s">
        <v>9197</v>
      </c>
      <c r="C70" s="56" t="str">
        <f>VLOOKUP(A70,'import Giresun'!A:P,3,0)</f>
        <v>DOĞRU</v>
      </c>
      <c r="D70" s="56" t="s">
        <v>1443</v>
      </c>
      <c r="E70" s="56">
        <f>VLOOKUP(A70,'import Giresun'!A:P,5,0)</f>
        <v>36</v>
      </c>
      <c r="F70" s="56" t="str">
        <f>VLOOKUP(A70,'import Giresun'!A:P,6,0)</f>
        <v/>
      </c>
      <c r="G70" s="56">
        <f>VLOOKUP(A70,'import Giresun'!A:P,7,0)</f>
        <v>0</v>
      </c>
      <c r="H70" s="56">
        <f>VLOOKUP(A70,'import Giresun'!A:P,8,0)</f>
        <v>15</v>
      </c>
      <c r="I70" s="56">
        <f>VLOOKUP(A70,'import Giresun'!A:P,9,0)</f>
        <v>15</v>
      </c>
      <c r="J70" s="216">
        <f>VLOOKUP(A70,'import Giresun'!A:P,10,0)</f>
        <v>0</v>
      </c>
      <c r="K70" s="56" t="s">
        <v>9198</v>
      </c>
      <c r="L70" s="56">
        <v>5.527872228E9</v>
      </c>
      <c r="M70" s="56" t="s">
        <v>1350</v>
      </c>
      <c r="N70" s="56" t="s">
        <v>9199</v>
      </c>
      <c r="O70" s="56" t="s">
        <v>9200</v>
      </c>
      <c r="P70" s="56" t="str">
        <f>VLOOKUP(A70,'import Giresun'!A:P,16,0)</f>
        <v>Geleneksel</v>
      </c>
      <c r="Q70" s="218" t="b">
        <v>0</v>
      </c>
      <c r="R70" s="218"/>
      <c r="S70" s="218"/>
      <c r="T70" s="218"/>
      <c r="U70" s="218"/>
      <c r="V70" s="220"/>
      <c r="W70" s="221"/>
      <c r="X70" s="218"/>
      <c r="Y70" s="218"/>
      <c r="Z70" s="220"/>
      <c r="AA70" s="218"/>
      <c r="AB70" s="221"/>
      <c r="AC70" s="218"/>
      <c r="AD70" s="221"/>
      <c r="AE70" s="218"/>
      <c r="AF70" s="218"/>
      <c r="AG70" s="218"/>
      <c r="AH70" s="218"/>
      <c r="AI70" s="218"/>
      <c r="AJ70" s="218"/>
      <c r="AK70" s="218"/>
      <c r="AL70" s="218"/>
      <c r="AM70" s="218"/>
    </row>
    <row r="71" ht="15.75" customHeight="1">
      <c r="A71" s="56" t="s">
        <v>9201</v>
      </c>
      <c r="B71" s="56" t="s">
        <v>9202</v>
      </c>
      <c r="C71" s="56" t="str">
        <f>VLOOKUP(A71,'import Giresun'!A:P,3,0)</f>
        <v>DOĞRU</v>
      </c>
      <c r="D71" s="56" t="s">
        <v>1378</v>
      </c>
      <c r="E71" s="56">
        <f>VLOOKUP(A71,'import Giresun'!A:P,5,0)</f>
        <v>59</v>
      </c>
      <c r="F71" s="56">
        <f>VLOOKUP(A71,'import Giresun'!A:P,6,0)</f>
        <v>40</v>
      </c>
      <c r="G71" s="56">
        <f>VLOOKUP(A71,'import Giresun'!A:P,7,0)</f>
        <v>0</v>
      </c>
      <c r="H71" s="56">
        <f>VLOOKUP(A71,'import Giresun'!A:P,8,0)</f>
        <v>45</v>
      </c>
      <c r="I71" s="56">
        <f>VLOOKUP(A71,'import Giresun'!A:P,9,0)</f>
        <v>45</v>
      </c>
      <c r="J71" s="216">
        <f>VLOOKUP(A71,'import Giresun'!A:P,10,0)</f>
        <v>0</v>
      </c>
      <c r="K71" s="56" t="s">
        <v>9203</v>
      </c>
      <c r="L71" s="56">
        <v>4.546666363E9</v>
      </c>
      <c r="M71" s="56" t="s">
        <v>9204</v>
      </c>
      <c r="N71" s="56" t="s">
        <v>9205</v>
      </c>
      <c r="O71" s="56" t="s">
        <v>9206</v>
      </c>
      <c r="P71" s="56" t="str">
        <f>VLOOKUP(A71,'import Giresun'!A:P,16,0)</f>
        <v>Geleneksel</v>
      </c>
      <c r="Q71" s="218" t="b">
        <v>0</v>
      </c>
      <c r="R71" s="218"/>
      <c r="S71" s="218"/>
      <c r="T71" s="224"/>
      <c r="U71" s="218"/>
      <c r="V71" s="220"/>
      <c r="W71" s="220"/>
      <c r="X71" s="218"/>
      <c r="Y71" s="218"/>
      <c r="Z71" s="220"/>
      <c r="AA71" s="218"/>
      <c r="AB71" s="221"/>
      <c r="AC71" s="218"/>
      <c r="AD71" s="221"/>
      <c r="AE71" s="218"/>
      <c r="AF71" s="218"/>
      <c r="AG71" s="218"/>
      <c r="AH71" s="218"/>
      <c r="AI71" s="218"/>
      <c r="AJ71" s="218"/>
      <c r="AK71" s="218"/>
      <c r="AL71" s="218"/>
      <c r="AM71" s="218"/>
    </row>
    <row r="72" ht="15.75" customHeight="1">
      <c r="A72" s="56" t="s">
        <v>8825</v>
      </c>
      <c r="B72" s="56" t="s">
        <v>8826</v>
      </c>
      <c r="C72" s="56" t="str">
        <f>VLOOKUP(A72,'import Giresun'!A:P,3,0)</f>
        <v>DOĞRU</v>
      </c>
      <c r="D72" s="56" t="s">
        <v>1597</v>
      </c>
      <c r="E72" s="56">
        <f>VLOOKUP(A72,'import Giresun'!A:P,5,0)</f>
        <v>143</v>
      </c>
      <c r="F72" s="56">
        <f>VLOOKUP(A72,'import Giresun'!A:P,6,0)</f>
        <v>36</v>
      </c>
      <c r="G72" s="56">
        <f>VLOOKUP(A72,'import Giresun'!A:P,7,0)</f>
        <v>0</v>
      </c>
      <c r="H72" s="56">
        <f>VLOOKUP(A72,'import Giresun'!A:P,8,0)</f>
        <v>29</v>
      </c>
      <c r="I72" s="56">
        <f>VLOOKUP(A72,'import Giresun'!A:P,9,0)</f>
        <v>29</v>
      </c>
      <c r="J72" s="216">
        <f>VLOOKUP(A72,'import Giresun'!A:P,10,0)</f>
        <v>0</v>
      </c>
      <c r="K72" s="56" t="s">
        <v>9207</v>
      </c>
      <c r="L72" s="56">
        <v>4.54222293E9</v>
      </c>
      <c r="M72" s="56" t="s">
        <v>1350</v>
      </c>
      <c r="N72" s="56" t="s">
        <v>8945</v>
      </c>
      <c r="O72" s="56" t="s">
        <v>8829</v>
      </c>
      <c r="P72" s="56" t="str">
        <f>VLOOKUP(A72,'import Giresun'!A:P,16,0)</f>
        <v>Geleneksel</v>
      </c>
      <c r="Q72" s="218" t="b">
        <v>0</v>
      </c>
      <c r="R72" s="218" t="s">
        <v>29</v>
      </c>
      <c r="S72" s="218" t="s">
        <v>610</v>
      </c>
      <c r="T72" s="2" t="s">
        <v>8824</v>
      </c>
      <c r="U72" s="218"/>
      <c r="V72" s="220">
        <v>44617.0</v>
      </c>
      <c r="W72" s="220">
        <v>44620.0</v>
      </c>
      <c r="X72" s="218"/>
      <c r="Y72" s="218" t="s">
        <v>1353</v>
      </c>
      <c r="Z72" s="220">
        <v>44617.0</v>
      </c>
      <c r="AA72" s="218"/>
      <c r="AB72" s="221"/>
      <c r="AC72" s="218"/>
      <c r="AD72" s="221"/>
      <c r="AE72" s="218"/>
      <c r="AF72" s="222"/>
      <c r="AG72" s="218"/>
      <c r="AH72" s="218"/>
      <c r="AI72" s="218" t="s">
        <v>610</v>
      </c>
      <c r="AJ72" s="218"/>
      <c r="AK72" s="218"/>
      <c r="AL72" s="218"/>
      <c r="AM72" s="218"/>
    </row>
    <row r="73" ht="15.75" customHeight="1">
      <c r="A73" s="56" t="s">
        <v>9208</v>
      </c>
      <c r="B73" s="56" t="s">
        <v>9209</v>
      </c>
      <c r="C73" s="56" t="str">
        <f>VLOOKUP(A73,'import Giresun'!A:P,3,0)</f>
        <v>DOĞRU</v>
      </c>
      <c r="D73" s="56" t="s">
        <v>1597</v>
      </c>
      <c r="E73" s="56">
        <f>VLOOKUP(A73,'import Giresun'!A:P,5,0)</f>
        <v>1646</v>
      </c>
      <c r="F73" s="56">
        <f>VLOOKUP(A73,'import Giresun'!A:P,6,0)</f>
        <v>205</v>
      </c>
      <c r="G73" s="56">
        <f>VLOOKUP(A73,'import Giresun'!A:P,7,0)</f>
        <v>0</v>
      </c>
      <c r="H73" s="56">
        <f>VLOOKUP(A73,'import Giresun'!A:P,8,0)</f>
        <v>26</v>
      </c>
      <c r="I73" s="56">
        <f>VLOOKUP(A73,'import Giresun'!A:P,9,0)</f>
        <v>26</v>
      </c>
      <c r="J73" s="216">
        <f>VLOOKUP(A73,'import Giresun'!A:P,10,0)</f>
        <v>0</v>
      </c>
      <c r="K73" s="56" t="s">
        <v>9210</v>
      </c>
      <c r="L73" s="56">
        <v>5.523182228E9</v>
      </c>
      <c r="M73" s="56" t="s">
        <v>8973</v>
      </c>
      <c r="N73" s="56" t="s">
        <v>8973</v>
      </c>
      <c r="O73" s="56" t="s">
        <v>9211</v>
      </c>
      <c r="P73" s="56" t="str">
        <f>VLOOKUP(A73,'import Giresun'!A:P,16,0)</f>
        <v>Geleneksel</v>
      </c>
      <c r="Q73" s="218" t="b">
        <v>0</v>
      </c>
      <c r="R73" s="218"/>
      <c r="S73" s="218"/>
      <c r="T73" s="137"/>
      <c r="U73" s="218"/>
      <c r="V73" s="220"/>
      <c r="W73" s="220"/>
      <c r="X73" s="218"/>
      <c r="Y73" s="218"/>
      <c r="Z73" s="220"/>
      <c r="AA73" s="218"/>
      <c r="AB73" s="221"/>
      <c r="AC73" s="218"/>
      <c r="AD73" s="221"/>
      <c r="AE73" s="218"/>
      <c r="AF73" s="221"/>
      <c r="AG73" s="218"/>
      <c r="AH73" s="221"/>
      <c r="AI73" s="218"/>
      <c r="AJ73" s="218"/>
      <c r="AK73" s="218"/>
      <c r="AL73" s="218"/>
      <c r="AM73" s="218"/>
    </row>
    <row r="74" ht="15.75" customHeight="1">
      <c r="A74" s="56" t="s">
        <v>9212</v>
      </c>
      <c r="B74" s="56" t="s">
        <v>9213</v>
      </c>
      <c r="C74" s="56" t="str">
        <f>VLOOKUP(A74,'import Giresun'!A:P,3,0)</f>
        <v>DOĞRU</v>
      </c>
      <c r="D74" s="56" t="s">
        <v>1348</v>
      </c>
      <c r="E74" s="56">
        <f>VLOOKUP(A74,'import Giresun'!A:P,5,0)</f>
        <v>169</v>
      </c>
      <c r="F74" s="56" t="str">
        <f>VLOOKUP(A74,'import Giresun'!A:P,6,0)</f>
        <v/>
      </c>
      <c r="G74" s="56">
        <f>VLOOKUP(A74,'import Giresun'!A:P,7,0)</f>
        <v>0</v>
      </c>
      <c r="H74" s="56">
        <f>VLOOKUP(A74,'import Giresun'!A:P,8,0)</f>
        <v>34</v>
      </c>
      <c r="I74" s="56">
        <f>VLOOKUP(A74,'import Giresun'!A:P,9,0)</f>
        <v>34</v>
      </c>
      <c r="J74" s="216">
        <f>VLOOKUP(A74,'import Giresun'!A:P,10,0)</f>
        <v>0</v>
      </c>
      <c r="K74" s="56" t="s">
        <v>9214</v>
      </c>
      <c r="L74" s="56">
        <v>4.542110011E9</v>
      </c>
      <c r="M74" s="56" t="s">
        <v>1350</v>
      </c>
      <c r="N74" s="56" t="s">
        <v>8983</v>
      </c>
      <c r="O74" s="56" t="s">
        <v>9215</v>
      </c>
      <c r="P74" s="56" t="str">
        <f>VLOOKUP(A74,'import Giresun'!A:P,16,0)</f>
        <v>Geleneksel</v>
      </c>
      <c r="Q74" s="218" t="b">
        <v>0</v>
      </c>
      <c r="R74" s="218"/>
      <c r="S74" s="218"/>
      <c r="T74" s="218"/>
      <c r="U74" s="218"/>
      <c r="V74" s="220"/>
      <c r="W74" s="220"/>
      <c r="X74" s="218"/>
      <c r="Y74" s="218" t="s">
        <v>43</v>
      </c>
      <c r="Z74" s="220">
        <v>44623.0</v>
      </c>
      <c r="AA74" s="218"/>
      <c r="AB74" s="221"/>
      <c r="AC74" s="218"/>
      <c r="AD74" s="221"/>
      <c r="AE74" s="218"/>
      <c r="AF74" s="221"/>
      <c r="AG74" s="218"/>
      <c r="AH74" s="221"/>
      <c r="AI74" s="218" t="s">
        <v>106</v>
      </c>
      <c r="AJ74" s="218"/>
      <c r="AK74" s="218"/>
      <c r="AL74" s="218"/>
      <c r="AM74" s="218"/>
    </row>
    <row r="75" ht="15.75" customHeight="1">
      <c r="A75" s="56" t="s">
        <v>9216</v>
      </c>
      <c r="B75" s="56" t="s">
        <v>9217</v>
      </c>
      <c r="C75" s="56" t="str">
        <f>VLOOKUP(A75,'import Giresun'!A:P,3,0)</f>
        <v>DOĞRU</v>
      </c>
      <c r="D75" s="56" t="s">
        <v>1385</v>
      </c>
      <c r="E75" s="56">
        <f>VLOOKUP(A75,'import Giresun'!A:P,5,0)</f>
        <v>1649</v>
      </c>
      <c r="F75" s="56">
        <f>VLOOKUP(A75,'import Giresun'!A:P,6,0)</f>
        <v>74</v>
      </c>
      <c r="G75" s="56">
        <f>VLOOKUP(A75,'import Giresun'!A:P,7,0)</f>
        <v>0</v>
      </c>
      <c r="H75" s="56">
        <f>VLOOKUP(A75,'import Giresun'!A:P,8,0)</f>
        <v>24</v>
      </c>
      <c r="I75" s="56">
        <f>VLOOKUP(A75,'import Giresun'!A:P,9,0)</f>
        <v>24</v>
      </c>
      <c r="J75" s="216">
        <f>VLOOKUP(A75,'import Giresun'!A:P,10,0)</f>
        <v>0</v>
      </c>
      <c r="K75" s="56" t="s">
        <v>9218</v>
      </c>
      <c r="L75" s="56">
        <v>4.542120839E9</v>
      </c>
      <c r="M75" s="56" t="s">
        <v>1350</v>
      </c>
      <c r="N75" s="56" t="s">
        <v>8963</v>
      </c>
      <c r="O75" s="56" t="s">
        <v>9219</v>
      </c>
      <c r="P75" s="56" t="str">
        <f>VLOOKUP(A75,'import Giresun'!A:P,16,0)</f>
        <v>Geleneksel</v>
      </c>
      <c r="Q75" s="218" t="b">
        <v>0</v>
      </c>
      <c r="R75" s="218"/>
      <c r="S75" s="218"/>
      <c r="T75" s="218"/>
      <c r="U75" s="218" t="s">
        <v>9220</v>
      </c>
      <c r="V75" s="220"/>
      <c r="W75" s="221"/>
      <c r="X75" s="218"/>
      <c r="Y75" s="218" t="s">
        <v>1506</v>
      </c>
      <c r="Z75" s="220">
        <v>44623.0</v>
      </c>
      <c r="AA75" s="218"/>
      <c r="AB75" s="221"/>
      <c r="AC75" s="218"/>
      <c r="AD75" s="221"/>
      <c r="AE75" s="218"/>
      <c r="AF75" s="218"/>
      <c r="AG75" s="218"/>
      <c r="AH75" s="218"/>
      <c r="AI75" s="218" t="s">
        <v>106</v>
      </c>
      <c r="AJ75" s="218"/>
      <c r="AK75" s="218"/>
      <c r="AL75" s="218"/>
      <c r="AM75" s="218"/>
    </row>
    <row r="76" ht="15.75" customHeight="1">
      <c r="A76" s="56" t="s">
        <v>9221</v>
      </c>
      <c r="B76" s="56" t="s">
        <v>9222</v>
      </c>
      <c r="C76" s="56" t="str">
        <f>VLOOKUP(A76,'import Giresun'!A:P,3,0)</f>
        <v>DOĞRU</v>
      </c>
      <c r="D76" s="56" t="s">
        <v>1370</v>
      </c>
      <c r="E76" s="56">
        <f>VLOOKUP(A76,'import Giresun'!A:P,5,0)</f>
        <v>88</v>
      </c>
      <c r="F76" s="56">
        <f>VLOOKUP(A76,'import Giresun'!A:P,6,0)</f>
        <v>82</v>
      </c>
      <c r="G76" s="56">
        <f>VLOOKUP(A76,'import Giresun'!A:P,7,0)</f>
        <v>0</v>
      </c>
      <c r="H76" s="56">
        <f>VLOOKUP(A76,'import Giresun'!A:P,8,0)</f>
        <v>15</v>
      </c>
      <c r="I76" s="56">
        <f>VLOOKUP(A76,'import Giresun'!A:P,9,0)</f>
        <v>15</v>
      </c>
      <c r="J76" s="216">
        <f>VLOOKUP(A76,'import Giresun'!A:P,10,0)</f>
        <v>0</v>
      </c>
      <c r="K76" s="56" t="s">
        <v>9223</v>
      </c>
      <c r="L76" s="56">
        <v>4.543145252E9</v>
      </c>
      <c r="M76" s="56" t="s">
        <v>8973</v>
      </c>
      <c r="N76" s="56" t="s">
        <v>8973</v>
      </c>
      <c r="O76" s="56" t="s">
        <v>9009</v>
      </c>
      <c r="P76" s="56" t="str">
        <f>VLOOKUP(A76,'import Giresun'!A:P,16,0)</f>
        <v>Geleneksel</v>
      </c>
      <c r="Q76" s="218" t="b">
        <v>0</v>
      </c>
      <c r="R76" s="218"/>
      <c r="S76" s="218"/>
      <c r="T76" s="218"/>
      <c r="U76" s="218"/>
      <c r="V76" s="220"/>
      <c r="W76" s="220"/>
      <c r="X76" s="218"/>
      <c r="Y76" s="218"/>
      <c r="Z76" s="220"/>
      <c r="AA76" s="218"/>
      <c r="AB76" s="221"/>
      <c r="AC76" s="218"/>
      <c r="AD76" s="221"/>
      <c r="AE76" s="218"/>
      <c r="AF76" s="218"/>
      <c r="AG76" s="218"/>
      <c r="AH76" s="218"/>
      <c r="AI76" s="218"/>
      <c r="AJ76" s="218"/>
      <c r="AK76" s="218"/>
      <c r="AL76" s="218"/>
      <c r="AM76" s="218"/>
    </row>
    <row r="77" ht="15.75" customHeight="1">
      <c r="A77" s="211" t="s">
        <v>9224</v>
      </c>
      <c r="B77" s="211" t="s">
        <v>9225</v>
      </c>
      <c r="C77" s="212" t="s">
        <v>2897</v>
      </c>
      <c r="D77" s="56" t="s">
        <v>1370</v>
      </c>
      <c r="E77" s="56" t="str">
        <f>VLOOKUP(A77,'import Giresun'!A:P,5,0)</f>
        <v/>
      </c>
      <c r="F77" s="56" t="str">
        <f>VLOOKUP(A77,'import Giresun'!A:P,6,0)</f>
        <v/>
      </c>
      <c r="G77" s="56">
        <f>VLOOKUP(A77,'import Giresun'!A:P,7,0)</f>
        <v>0</v>
      </c>
      <c r="H77" s="56">
        <f>VLOOKUP(A77,'import Giresun'!A:P,8,0)</f>
        <v>37</v>
      </c>
      <c r="I77" s="56">
        <f>VLOOKUP(A77,'import Giresun'!A:P,9,0)</f>
        <v>37</v>
      </c>
      <c r="J77" s="216">
        <f>VLOOKUP(A77,'import Giresun'!A:P,10,0)</f>
        <v>0</v>
      </c>
      <c r="K77" s="211" t="s">
        <v>9124</v>
      </c>
      <c r="L77" s="211">
        <v>5.425431E9</v>
      </c>
      <c r="M77" s="211" t="s">
        <v>1350</v>
      </c>
      <c r="N77" s="211" t="s">
        <v>9034</v>
      </c>
      <c r="O77" s="211" t="s">
        <v>9125</v>
      </c>
      <c r="P77" s="56" t="str">
        <f>VLOOKUP(A77,'import Giresun'!A:P,16,0)</f>
        <v>Geleneksel</v>
      </c>
      <c r="Q77" s="218" t="b">
        <v>0</v>
      </c>
      <c r="R77" s="218"/>
      <c r="S77" s="218"/>
      <c r="T77" s="218"/>
      <c r="U77" s="218"/>
      <c r="V77" s="220"/>
      <c r="W77" s="220"/>
      <c r="X77" s="218"/>
      <c r="Y77" s="218"/>
      <c r="Z77" s="220"/>
      <c r="AA77" s="218"/>
      <c r="AB77" s="221"/>
      <c r="AC77" s="218"/>
      <c r="AD77" s="221"/>
      <c r="AE77" s="218"/>
      <c r="AF77" s="218"/>
      <c r="AG77" s="218"/>
      <c r="AH77" s="218"/>
      <c r="AI77" s="218"/>
      <c r="AJ77" s="218"/>
      <c r="AK77" s="218"/>
      <c r="AL77" s="218"/>
      <c r="AM77" s="218"/>
    </row>
    <row r="78" ht="15.75" customHeight="1">
      <c r="A78" s="211" t="s">
        <v>9226</v>
      </c>
      <c r="B78" s="211" t="s">
        <v>9227</v>
      </c>
      <c r="C78" s="212" t="s">
        <v>2897</v>
      </c>
      <c r="D78" s="56" t="s">
        <v>1370</v>
      </c>
      <c r="E78" s="56">
        <f>VLOOKUP(A78,'import Giresun'!A:P,5,0)</f>
        <v>10</v>
      </c>
      <c r="F78" s="56">
        <f>VLOOKUP(A78,'import Giresun'!A:P,6,0)</f>
        <v>10</v>
      </c>
      <c r="G78" s="56">
        <f>VLOOKUP(A78,'import Giresun'!A:P,7,0)</f>
        <v>0</v>
      </c>
      <c r="H78" s="56">
        <f>VLOOKUP(A78,'import Giresun'!A:P,8,0)</f>
        <v>31</v>
      </c>
      <c r="I78" s="56">
        <f>VLOOKUP(A78,'import Giresun'!A:P,9,0)</f>
        <v>31</v>
      </c>
      <c r="J78" s="216">
        <f>VLOOKUP(A78,'import Giresun'!A:P,10,0)</f>
        <v>0</v>
      </c>
      <c r="K78" s="211" t="s">
        <v>9228</v>
      </c>
      <c r="L78" s="211">
        <v>4.54502001E9</v>
      </c>
      <c r="M78" s="211" t="s">
        <v>1350</v>
      </c>
      <c r="N78" s="211" t="s">
        <v>8936</v>
      </c>
      <c r="O78" s="211" t="s">
        <v>9229</v>
      </c>
      <c r="P78" s="56" t="str">
        <f>VLOOKUP(A78,'import Giresun'!A:P,16,0)</f>
        <v>Geleneksel</v>
      </c>
      <c r="Q78" s="218" t="b">
        <v>0</v>
      </c>
      <c r="R78" s="218"/>
      <c r="S78" s="218"/>
      <c r="T78" s="218"/>
      <c r="U78" s="218"/>
      <c r="V78" s="220"/>
      <c r="W78" s="220"/>
      <c r="X78" s="218"/>
      <c r="Y78" s="218"/>
      <c r="Z78" s="220"/>
      <c r="AA78" s="218"/>
      <c r="AB78" s="221"/>
      <c r="AC78" s="218"/>
      <c r="AD78" s="221"/>
      <c r="AE78" s="218"/>
      <c r="AF78" s="218"/>
      <c r="AG78" s="218"/>
      <c r="AH78" s="218"/>
      <c r="AI78" s="218"/>
      <c r="AJ78" s="218"/>
      <c r="AK78" s="218"/>
      <c r="AL78" s="218"/>
      <c r="AM78" s="218"/>
    </row>
    <row r="79" ht="15.75" customHeight="1">
      <c r="A79" s="211" t="s">
        <v>9230</v>
      </c>
      <c r="B79" s="211" t="s">
        <v>9231</v>
      </c>
      <c r="C79" s="212" t="s">
        <v>2897</v>
      </c>
      <c r="D79" s="56" t="s">
        <v>1370</v>
      </c>
      <c r="E79" s="56">
        <f>VLOOKUP(A79,'import Giresun'!A:P,5,0)</f>
        <v>2</v>
      </c>
      <c r="F79" s="56">
        <f>VLOOKUP(A79,'import Giresun'!A:P,6,0)</f>
        <v>2</v>
      </c>
      <c r="G79" s="56">
        <f>VLOOKUP(A79,'import Giresun'!A:P,7,0)</f>
        <v>0</v>
      </c>
      <c r="H79" s="56">
        <f>VLOOKUP(A79,'import Giresun'!A:P,8,0)</f>
        <v>31</v>
      </c>
      <c r="I79" s="56">
        <f>VLOOKUP(A79,'import Giresun'!A:P,9,0)</f>
        <v>31</v>
      </c>
      <c r="J79" s="216">
        <f>VLOOKUP(A79,'import Giresun'!A:P,10,0)</f>
        <v>0</v>
      </c>
      <c r="K79" s="211" t="s">
        <v>9232</v>
      </c>
      <c r="L79" s="211">
        <v>4.545000888E9</v>
      </c>
      <c r="M79" s="211" t="s">
        <v>1350</v>
      </c>
      <c r="N79" s="211" t="s">
        <v>8936</v>
      </c>
      <c r="O79" s="211" t="s">
        <v>9233</v>
      </c>
      <c r="P79" s="56" t="str">
        <f>VLOOKUP(A79,'import Giresun'!A:P,16,0)</f>
        <v>Geleneksel</v>
      </c>
      <c r="Q79" s="218" t="b">
        <v>0</v>
      </c>
      <c r="R79" s="218"/>
      <c r="S79" s="218"/>
      <c r="T79" s="218"/>
      <c r="U79" s="218"/>
      <c r="V79" s="220"/>
      <c r="W79" s="220"/>
      <c r="X79" s="218"/>
      <c r="Y79" s="218"/>
      <c r="Z79" s="220"/>
      <c r="AA79" s="218"/>
      <c r="AB79" s="221"/>
      <c r="AC79" s="218"/>
      <c r="AD79" s="221"/>
      <c r="AE79" s="218"/>
      <c r="AF79" s="218"/>
      <c r="AG79" s="218"/>
      <c r="AH79" s="218"/>
      <c r="AI79" s="218"/>
      <c r="AJ79" s="218"/>
      <c r="AK79" s="218"/>
      <c r="AL79" s="218"/>
      <c r="AM79" s="218"/>
    </row>
    <row r="80" ht="15.75" customHeight="1">
      <c r="A80" s="211" t="s">
        <v>9234</v>
      </c>
      <c r="B80" s="211" t="s">
        <v>9235</v>
      </c>
      <c r="C80" s="212" t="s">
        <v>2897</v>
      </c>
      <c r="D80" s="56" t="s">
        <v>1370</v>
      </c>
      <c r="E80" s="56" t="str">
        <f>VLOOKUP(A80,'import Giresun'!A:P,5,0)</f>
        <v/>
      </c>
      <c r="F80" s="56" t="str">
        <f>VLOOKUP(A80,'import Giresun'!A:P,6,0)</f>
        <v/>
      </c>
      <c r="G80" s="56">
        <f>VLOOKUP(A80,'import Giresun'!A:P,7,0)</f>
        <v>0</v>
      </c>
      <c r="H80" s="56">
        <f>VLOOKUP(A80,'import Giresun'!A:P,8,0)</f>
        <v>46</v>
      </c>
      <c r="I80" s="56">
        <f>VLOOKUP(A80,'import Giresun'!A:P,9,0)</f>
        <v>46</v>
      </c>
      <c r="J80" s="216">
        <f>VLOOKUP(A80,'import Giresun'!A:P,10,0)</f>
        <v>0</v>
      </c>
      <c r="K80" s="211" t="s">
        <v>9236</v>
      </c>
      <c r="L80" s="211">
        <v>4.545020503E9</v>
      </c>
      <c r="M80" s="211" t="s">
        <v>1350</v>
      </c>
      <c r="N80" s="211" t="s">
        <v>8936</v>
      </c>
      <c r="O80" s="211" t="s">
        <v>9237</v>
      </c>
      <c r="P80" s="56" t="str">
        <f>VLOOKUP(A80,'import Giresun'!A:P,16,0)</f>
        <v>Geleneksel</v>
      </c>
      <c r="Q80" s="218" t="b">
        <v>0</v>
      </c>
      <c r="R80" s="218"/>
      <c r="S80" s="218"/>
      <c r="T80" s="218"/>
      <c r="U80" s="218"/>
      <c r="V80" s="220"/>
      <c r="W80" s="220"/>
      <c r="X80" s="218"/>
      <c r="Y80" s="218"/>
      <c r="Z80" s="220"/>
      <c r="AA80" s="218"/>
      <c r="AB80" s="221"/>
      <c r="AC80" s="218"/>
      <c r="AD80" s="221"/>
      <c r="AE80" s="218"/>
      <c r="AF80" s="218"/>
      <c r="AG80" s="218"/>
      <c r="AH80" s="218"/>
      <c r="AI80" s="218"/>
      <c r="AJ80" s="218"/>
      <c r="AK80" s="218"/>
      <c r="AL80" s="218"/>
      <c r="AM80" s="218"/>
    </row>
    <row r="81" ht="15.75" customHeight="1">
      <c r="A81" s="211" t="s">
        <v>9238</v>
      </c>
      <c r="B81" s="211" t="s">
        <v>9239</v>
      </c>
      <c r="C81" s="212" t="s">
        <v>2897</v>
      </c>
      <c r="D81" s="56" t="s">
        <v>1370</v>
      </c>
      <c r="E81" s="56">
        <f>VLOOKUP(A81,'import Giresun'!A:P,5,0)</f>
        <v>13</v>
      </c>
      <c r="F81" s="56">
        <f>VLOOKUP(A81,'import Giresun'!A:P,6,0)</f>
        <v>13</v>
      </c>
      <c r="G81" s="56">
        <f>VLOOKUP(A81,'import Giresun'!A:P,7,0)</f>
        <v>0</v>
      </c>
      <c r="H81" s="56">
        <f>VLOOKUP(A81,'import Giresun'!A:P,8,0)</f>
        <v>14</v>
      </c>
      <c r="I81" s="56">
        <f>VLOOKUP(A81,'import Giresun'!A:P,9,0)</f>
        <v>14</v>
      </c>
      <c r="J81" s="216">
        <f>VLOOKUP(A81,'import Giresun'!A:P,10,0)</f>
        <v>0</v>
      </c>
      <c r="K81" s="211" t="s">
        <v>9240</v>
      </c>
      <c r="L81" s="211">
        <v>4.543330033E9</v>
      </c>
      <c r="M81" s="211" t="s">
        <v>8973</v>
      </c>
      <c r="N81" s="211" t="s">
        <v>8973</v>
      </c>
      <c r="O81" s="211" t="s">
        <v>9241</v>
      </c>
      <c r="P81" s="56" t="str">
        <f>VLOOKUP(A81,'import Giresun'!A:P,16,0)</f>
        <v>Geleneksel</v>
      </c>
      <c r="Q81" s="218" t="b">
        <v>0</v>
      </c>
      <c r="R81" s="218"/>
      <c r="S81" s="218"/>
      <c r="T81" s="218"/>
      <c r="U81" s="218"/>
      <c r="V81" s="220"/>
      <c r="W81" s="220"/>
      <c r="X81" s="218"/>
      <c r="Y81" s="218"/>
      <c r="Z81" s="220"/>
      <c r="AA81" s="218"/>
      <c r="AB81" s="221"/>
      <c r="AC81" s="218"/>
      <c r="AD81" s="221"/>
      <c r="AE81" s="218"/>
      <c r="AF81" s="218"/>
      <c r="AG81" s="218"/>
      <c r="AH81" s="218"/>
      <c r="AI81" s="218"/>
      <c r="AJ81" s="218"/>
      <c r="AK81" s="218"/>
      <c r="AL81" s="218"/>
      <c r="AM81" s="218"/>
    </row>
    <row r="82" ht="15.75" customHeight="1">
      <c r="A82" s="211" t="s">
        <v>9242</v>
      </c>
      <c r="B82" s="211" t="s">
        <v>9243</v>
      </c>
      <c r="C82" s="212" t="s">
        <v>2897</v>
      </c>
      <c r="D82" s="56" t="s">
        <v>1370</v>
      </c>
      <c r="E82" s="56">
        <f>VLOOKUP(A82,'import Giresun'!A:P,5,0)</f>
        <v>9</v>
      </c>
      <c r="F82" s="56">
        <f>VLOOKUP(A82,'import Giresun'!A:P,6,0)</f>
        <v>9</v>
      </c>
      <c r="G82" s="56">
        <f>VLOOKUP(A82,'import Giresun'!A:P,7,0)</f>
        <v>0</v>
      </c>
      <c r="H82" s="56">
        <f>VLOOKUP(A82,'import Giresun'!A:P,8,0)</f>
        <v>11</v>
      </c>
      <c r="I82" s="56">
        <f>VLOOKUP(A82,'import Giresun'!A:P,9,0)</f>
        <v>11</v>
      </c>
      <c r="J82" s="216">
        <f>VLOOKUP(A82,'import Giresun'!A:P,10,0)</f>
        <v>0</v>
      </c>
      <c r="K82" s="211" t="s">
        <v>9244</v>
      </c>
      <c r="L82" s="211">
        <v>5.31858807E9</v>
      </c>
      <c r="M82" s="211" t="s">
        <v>1350</v>
      </c>
      <c r="N82" s="211" t="s">
        <v>8978</v>
      </c>
      <c r="O82" s="211" t="s">
        <v>9245</v>
      </c>
      <c r="P82" s="56" t="str">
        <f>VLOOKUP(A82,'import Giresun'!A:P,16,0)</f>
        <v>Geleneksel</v>
      </c>
      <c r="Q82" s="218" t="b">
        <v>0</v>
      </c>
      <c r="R82" s="218"/>
      <c r="S82" s="218"/>
      <c r="T82" s="218"/>
      <c r="U82" s="218"/>
      <c r="V82" s="220"/>
      <c r="W82" s="220"/>
      <c r="X82" s="218"/>
      <c r="Y82" s="218"/>
      <c r="Z82" s="220"/>
      <c r="AA82" s="218"/>
      <c r="AB82" s="221"/>
      <c r="AC82" s="218"/>
      <c r="AD82" s="221"/>
      <c r="AE82" s="218"/>
      <c r="AF82" s="218"/>
      <c r="AG82" s="218"/>
      <c r="AH82" s="218"/>
      <c r="AI82" s="218"/>
      <c r="AJ82" s="218"/>
      <c r="AK82" s="218"/>
      <c r="AL82" s="218"/>
      <c r="AM82" s="218"/>
    </row>
    <row r="83" ht="15.75" customHeight="1">
      <c r="A83" s="211" t="s">
        <v>9246</v>
      </c>
      <c r="B83" s="211" t="s">
        <v>9247</v>
      </c>
      <c r="C83" s="212" t="s">
        <v>2897</v>
      </c>
      <c r="D83" s="56" t="s">
        <v>1370</v>
      </c>
      <c r="E83" s="56" t="str">
        <f>VLOOKUP(A83,'import Giresun'!A:P,5,0)</f>
        <v/>
      </c>
      <c r="F83" s="56" t="str">
        <f>VLOOKUP(A83,'import Giresun'!A:P,6,0)</f>
        <v/>
      </c>
      <c r="G83" s="56">
        <f>VLOOKUP(A83,'import Giresun'!A:P,7,0)</f>
        <v>0</v>
      </c>
      <c r="H83" s="56">
        <f>VLOOKUP(A83,'import Giresun'!A:P,8,0)</f>
        <v>10</v>
      </c>
      <c r="I83" s="56">
        <f>VLOOKUP(A83,'import Giresun'!A:P,9,0)</f>
        <v>10</v>
      </c>
      <c r="J83" s="216">
        <f>VLOOKUP(A83,'import Giresun'!A:P,10,0)</f>
        <v>0</v>
      </c>
      <c r="K83" s="211" t="s">
        <v>9124</v>
      </c>
      <c r="L83" s="211">
        <v>5.425431E9</v>
      </c>
      <c r="M83" s="211" t="s">
        <v>1350</v>
      </c>
      <c r="N83" s="211" t="s">
        <v>9034</v>
      </c>
      <c r="O83" s="211" t="s">
        <v>9125</v>
      </c>
      <c r="P83" s="56" t="str">
        <f>VLOOKUP(A83,'import Giresun'!A:P,16,0)</f>
        <v>Geleneksel</v>
      </c>
      <c r="Q83" s="218" t="b">
        <v>0</v>
      </c>
      <c r="R83" s="218"/>
      <c r="S83" s="218"/>
      <c r="T83" s="218"/>
      <c r="U83" s="218"/>
      <c r="V83" s="220"/>
      <c r="W83" s="220"/>
      <c r="X83" s="218"/>
      <c r="Y83" s="218"/>
      <c r="Z83" s="220"/>
      <c r="AA83" s="218"/>
      <c r="AB83" s="221"/>
      <c r="AC83" s="218"/>
      <c r="AD83" s="221"/>
      <c r="AE83" s="218"/>
      <c r="AF83" s="218"/>
      <c r="AG83" s="218"/>
      <c r="AH83" s="218"/>
      <c r="AI83" s="218"/>
      <c r="AJ83" s="218"/>
      <c r="AK83" s="218"/>
      <c r="AL83" s="218"/>
      <c r="AM83" s="218"/>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83">
    <filterColumn colId="2">
      <filters>
        <filter val="DOĞRU"/>
      </filters>
    </filterColumn>
  </autoFilter>
  <customSheetViews>
    <customSheetView guid="{E7248818-A5AD-431C-8B6B-1B6CE692C4D7}" filter="1" showAutoFilter="1">
      <autoFilter ref="$A$1:$AM$76">
        <filterColumn colId="2">
          <filters>
            <filter val="DOĞRU"/>
          </filters>
        </filterColumn>
      </autoFilter>
      <extLst>
        <ext uri="GoogleSheetsCustomDataVersion1">
          <go:sheetsCustomData xmlns:go="http://customooxmlschemas.google.com/" filterViewId="1017085053"/>
        </ext>
      </extLst>
    </customSheetView>
    <customSheetView guid="{E0E092A5-F0A3-4F6E-9FBD-5D34754EBF57}" filter="1" showAutoFilter="1">
      <autoFilter ref="$A$1:$AM$76"/>
      <extLst>
        <ext uri="GoogleSheetsCustomDataVersion1">
          <go:sheetsCustomData xmlns:go="http://customooxmlschemas.google.com/" filterViewId="1025407509"/>
        </ext>
      </extLst>
    </customSheetView>
    <customSheetView guid="{129D85F8-9FE5-4C76-9F55-147A799D099B}" filter="1" showAutoFilter="1">
      <autoFilter ref="$U$34:$U$38"/>
      <extLst>
        <ext uri="GoogleSheetsCustomDataVersion1">
          <go:sheetsCustomData xmlns:go="http://customooxmlschemas.google.com/" filterViewId="1030270582"/>
        </ext>
      </extLst>
    </customSheetView>
    <customSheetView guid="{A1309439-B9AC-4764-966B-77DB2E40BC70}" filter="1" showAutoFilter="1">
      <autoFilter ref="$A$1:$AM$76">
        <filterColumn colId="2">
          <filters>
            <filter val="DOĞRU"/>
          </filters>
        </filterColumn>
      </autoFilter>
      <extLst>
        <ext uri="GoogleSheetsCustomDataVersion1">
          <go:sheetsCustomData xmlns:go="http://customooxmlschemas.google.com/" filterViewId="1031392758"/>
        </ext>
      </extLst>
    </customSheetView>
    <customSheetView guid="{DF99A96B-F026-4941-985E-0243C55F0D65}" filter="1" showAutoFilter="1">
      <autoFilter ref="$A$1:$AM$76"/>
      <extLst>
        <ext uri="GoogleSheetsCustomDataVersion1">
          <go:sheetsCustomData xmlns:go="http://customooxmlschemas.google.com/" filterViewId="1032720262"/>
        </ext>
      </extLst>
    </customSheetView>
    <customSheetView guid="{813CEA2F-06C7-4DBA-A76D-803B78CB19E5}" filter="1" showAutoFilter="1">
      <autoFilter ref="$A$1:$AM$76"/>
      <extLst>
        <ext uri="GoogleSheetsCustomDataVersion1">
          <go:sheetsCustomData xmlns:go="http://customooxmlschemas.google.com/" filterViewId="1041063223"/>
        </ext>
      </extLst>
    </customSheetView>
    <customSheetView guid="{413EA9A2-71D6-496D-85D9-2D59EEFE7978}" filter="1" showAutoFilter="1">
      <autoFilter ref="$A$1:$AM$76">
        <sortState ref="A1:AM76">
          <sortCondition ref="N1:N76"/>
          <sortCondition ref="K1:K76"/>
        </sortState>
      </autoFilter>
      <extLst>
        <ext uri="GoogleSheetsCustomDataVersion1">
          <go:sheetsCustomData xmlns:go="http://customooxmlschemas.google.com/" filterViewId="1057270884"/>
        </ext>
      </extLst>
    </customSheetView>
    <customSheetView guid="{1284A980-5695-4A00-8393-9620991E9AFB}" filter="1" showAutoFilter="1">
      <autoFilter ref="$A$1:$AM$76"/>
      <extLst>
        <ext uri="GoogleSheetsCustomDataVersion1">
          <go:sheetsCustomData xmlns:go="http://customooxmlschemas.google.com/" filterViewId="1073281882"/>
        </ext>
      </extLst>
    </customSheetView>
    <customSheetView guid="{379B3644-2E47-43C1-98AA-99A1C8B98001}" filter="1" showAutoFilter="1">
      <autoFilter ref="$A$1:$AM$76"/>
      <extLst>
        <ext uri="GoogleSheetsCustomDataVersion1">
          <go:sheetsCustomData xmlns:go="http://customooxmlschemas.google.com/" filterViewId="1090384114"/>
        </ext>
      </extLst>
    </customSheetView>
    <customSheetView guid="{086FC042-A6F6-4A31-ACCA-7B264E50385E}" filter="1" showAutoFilter="1">
      <autoFilter ref="$A$1:$AM$76"/>
      <extLst>
        <ext uri="GoogleSheetsCustomDataVersion1">
          <go:sheetsCustomData xmlns:go="http://customooxmlschemas.google.com/" filterViewId="1110141570"/>
        </ext>
      </extLst>
    </customSheetView>
    <customSheetView guid="{F5E017FA-8C44-4A75-950E-3F4DE4BB225C}" filter="1" showAutoFilter="1">
      <autoFilter ref="$A$1:$AM$76">
        <sortState ref="A1:AM76">
          <sortCondition ref="N1:N76"/>
        </sortState>
      </autoFilter>
      <extLst>
        <ext uri="GoogleSheetsCustomDataVersion1">
          <go:sheetsCustomData xmlns:go="http://customooxmlschemas.google.com/" filterViewId="1118546151"/>
        </ext>
      </extLst>
    </customSheetView>
    <customSheetView guid="{70485AAB-09A1-48BB-8F17-B8B7DF792DC7}" filter="1" showAutoFilter="1">
      <autoFilter ref="$A$1:$AM$76"/>
      <extLst>
        <ext uri="GoogleSheetsCustomDataVersion1">
          <go:sheetsCustomData xmlns:go="http://customooxmlschemas.google.com/" filterViewId="1129006047"/>
        </ext>
      </extLst>
    </customSheetView>
    <customSheetView guid="{DFAC73A3-4868-4F60-9225-D08D2F756E69}" filter="1" showAutoFilter="1">
      <autoFilter ref="$A$1:$AM$76"/>
      <extLst>
        <ext uri="GoogleSheetsCustomDataVersion1">
          <go:sheetsCustomData xmlns:go="http://customooxmlschemas.google.com/" filterViewId="1134878822"/>
        </ext>
      </extLst>
    </customSheetView>
    <customSheetView guid="{54D36A72-D424-4E2B-A5A1-825A3C1E58EC}" filter="1" showAutoFilter="1">
      <autoFilter ref="$A$1:$AM$76"/>
      <extLst>
        <ext uri="GoogleSheetsCustomDataVersion1">
          <go:sheetsCustomData xmlns:go="http://customooxmlschemas.google.com/" filterViewId="1162639548"/>
        </ext>
      </extLst>
    </customSheetView>
    <customSheetView guid="{4610EE13-719C-40E3-9CEF-36B78223E122}" filter="1" showAutoFilter="1">
      <autoFilter ref="$A$1:$AM$76">
        <sortState ref="A1:AM76">
          <sortCondition ref="N1:N76"/>
          <sortCondition ref="K1:K76"/>
        </sortState>
      </autoFilter>
      <extLst>
        <ext uri="GoogleSheetsCustomDataVersion1">
          <go:sheetsCustomData xmlns:go="http://customooxmlschemas.google.com/" filterViewId="1195395606"/>
        </ext>
      </extLst>
    </customSheetView>
    <customSheetView guid="{EF441925-3815-430F-BF96-4CEF6F78AA99}" filter="1" showAutoFilter="1">
      <autoFilter ref="$A$1:$AM$76">
        <sortState ref="A1:AM76">
          <sortCondition ref="K1:K76"/>
        </sortState>
      </autoFilter>
      <extLst>
        <ext uri="GoogleSheetsCustomDataVersion1">
          <go:sheetsCustomData xmlns:go="http://customooxmlschemas.google.com/" filterViewId="1203383767"/>
        </ext>
      </extLst>
    </customSheetView>
    <customSheetView guid="{03D20405-6399-48EC-B955-2A77FF822F55}" filter="1" showAutoFilter="1">
      <autoFilter ref="$A$1:$AM$76"/>
      <extLst>
        <ext uri="GoogleSheetsCustomDataVersion1">
          <go:sheetsCustomData xmlns:go="http://customooxmlschemas.google.com/" filterViewId="1234243693"/>
        </ext>
      </extLst>
    </customSheetView>
    <customSheetView guid="{DBDD3B76-E596-42F2-A547-976B3AD93403}" filter="1" showAutoFilter="1">
      <autoFilter ref="$A$1:$AM$76">
        <filterColumn colId="17">
          <filters blank="1">
            <filter val="Randevu İptal"/>
            <filter val="Dönüş Yapacak"/>
          </filters>
        </filterColumn>
        <sortState ref="A1:AM76">
          <sortCondition ref="M1:M76"/>
        </sortState>
      </autoFilter>
      <extLst>
        <ext uri="GoogleSheetsCustomDataVersion1">
          <go:sheetsCustomData xmlns:go="http://customooxmlschemas.google.com/" filterViewId="1266725619"/>
        </ext>
      </extLst>
    </customSheetView>
    <customSheetView guid="{1F8C8F24-9343-44D7-BBD8-A1D085827BA2}" filter="1" showAutoFilter="1">
      <autoFilter ref="$A$1:$AM$76">
        <sortState ref="A1:AM76">
          <sortCondition ref="N1:N76"/>
        </sortState>
      </autoFilter>
      <extLst>
        <ext uri="GoogleSheetsCustomDataVersion1">
          <go:sheetsCustomData xmlns:go="http://customooxmlschemas.google.com/" filterViewId="127093162"/>
        </ext>
      </extLst>
    </customSheetView>
    <customSheetView guid="{8DC08D02-2EB4-4C50-BD17-9B31F8EF3984}" filter="1" showAutoFilter="1">
      <autoFilter ref="$A$1:$AM$76">
        <sortState ref="A1:AM76">
          <sortCondition ref="N1:N76"/>
        </sortState>
      </autoFilter>
      <extLst>
        <ext uri="GoogleSheetsCustomDataVersion1">
          <go:sheetsCustomData xmlns:go="http://customooxmlschemas.google.com/" filterViewId="1289179365"/>
        </ext>
      </extLst>
    </customSheetView>
    <customSheetView guid="{107D2701-B4C5-4D8E-881B-A1C45BCC25D3}" filter="1" showAutoFilter="1">
      <autoFilter ref="$A$1:$AM$76">
        <filterColumn colId="17">
          <filters blank="1">
            <filter val="İleride Randevu Alınacak"/>
            <filter val="Randevu İptal"/>
            <filter val="Ulaşılamadı"/>
            <filter val="Dönüş Yapacak"/>
            <filter val="Çekim İstemiyor"/>
            <filter val="Randevu Alındı"/>
          </filters>
        </filterColumn>
      </autoFilter>
      <extLst>
        <ext uri="GoogleSheetsCustomDataVersion1">
          <go:sheetsCustomData xmlns:go="http://customooxmlschemas.google.com/" filterViewId="1291007645"/>
        </ext>
      </extLst>
    </customSheetView>
    <customSheetView guid="{7D419FEE-D95D-49BB-BDEA-083C1C30C38D}"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 val="Randevu Alındı"/>
          </filters>
        </filterColumn>
        <sortState ref="A1:AM76">
          <sortCondition ref="K1:K76"/>
        </sortState>
      </autoFilter>
      <extLst>
        <ext uri="GoogleSheetsCustomDataVersion1">
          <go:sheetsCustomData xmlns:go="http://customooxmlschemas.google.com/" filterViewId="1296623422"/>
        </ext>
      </extLst>
    </customSheetView>
    <customSheetView guid="{E959A17D-0CE5-4661-A05B-04A857C854FE}" filter="1" showAutoFilter="1">
      <autoFilter ref="$A$1:$AM$76">
        <filterColumn colId="2">
          <filters>
            <filter val="DOĞRU"/>
          </filters>
        </filterColumn>
        <filterColumn colId="17">
          <filters>
            <filter val="Randevu Alındı"/>
          </filters>
        </filterColumn>
      </autoFilter>
      <extLst>
        <ext uri="GoogleSheetsCustomDataVersion1">
          <go:sheetsCustomData xmlns:go="http://customooxmlschemas.google.com/" filterViewId="129852691"/>
        </ext>
      </extLst>
    </customSheetView>
    <customSheetView guid="{EDF2F4A1-7F6D-47BD-8F62-37F3CFEA3F76}"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 val="Randevu Alındı"/>
          </filters>
        </filterColumn>
      </autoFilter>
      <extLst>
        <ext uri="GoogleSheetsCustomDataVersion1">
          <go:sheetsCustomData xmlns:go="http://customooxmlschemas.google.com/" filterViewId="1324502630"/>
        </ext>
      </extLst>
    </customSheetView>
    <customSheetView guid="{7E5EE788-0CB1-4D9D-BF53-007B5A92F58E}" filter="1" showAutoFilter="1">
      <autoFilter ref="$A$1:$AM$76"/>
      <extLst>
        <ext uri="GoogleSheetsCustomDataVersion1">
          <go:sheetsCustomData xmlns:go="http://customooxmlschemas.google.com/" filterViewId="1326750032"/>
        </ext>
      </extLst>
    </customSheetView>
    <customSheetView guid="{7FB47723-A78F-4F14-B259-8C317960BB2E}" filter="1" showAutoFilter="1">
      <autoFilter ref="$A$1:$AM$76">
        <filterColumn colId="2">
          <filters>
            <filter val="DOĞRU"/>
          </filters>
        </filterColumn>
      </autoFilter>
      <extLst>
        <ext uri="GoogleSheetsCustomDataVersion1">
          <go:sheetsCustomData xmlns:go="http://customooxmlschemas.google.com/" filterViewId="1338964966"/>
        </ext>
      </extLst>
    </customSheetView>
    <customSheetView guid="{BE95D9BE-7DF4-4766-8AF6-57162C372A61}" filter="1" showAutoFilter="1">
      <autoFilter ref="$A$1:$AM$76"/>
      <extLst>
        <ext uri="GoogleSheetsCustomDataVersion1">
          <go:sheetsCustomData xmlns:go="http://customooxmlschemas.google.com/" filterViewId="1356471985"/>
        </ext>
      </extLst>
    </customSheetView>
    <customSheetView guid="{B2873826-330C-443F-9286-336C4089F483}" filter="1" showAutoFilter="1">
      <autoFilter ref="$A$1:$AM$76"/>
      <extLst>
        <ext uri="GoogleSheetsCustomDataVersion1">
          <go:sheetsCustomData xmlns:go="http://customooxmlschemas.google.com/" filterViewId="1390640578"/>
        </ext>
      </extLst>
    </customSheetView>
    <customSheetView guid="{2C4DB838-F0FF-4B41-A3A0-3A08DAA326AE}" filter="1" showAutoFilter="1">
      <autoFilter ref="$A$1:$AM$76"/>
      <extLst>
        <ext uri="GoogleSheetsCustomDataVersion1">
          <go:sheetsCustomData xmlns:go="http://customooxmlschemas.google.com/" filterViewId="1401673087"/>
        </ext>
      </extLst>
    </customSheetView>
    <customSheetView guid="{3535F280-88E2-4B15-B0E0-619A6DDFBF75}" filter="1" showAutoFilter="1">
      <autoFilter ref="$A$1:$AM$76">
        <filterColumn colId="17">
          <filters blank="1">
            <filter val="İleride Randevu Alınacak"/>
            <filter val="Randevu İptal"/>
            <filter val="Ulaşılamadı"/>
            <filter val="Dönüş Yapacak"/>
            <filter val="Çekim İstemiyor"/>
          </filters>
        </filterColumn>
        <sortState ref="A1:AM76">
          <sortCondition ref="N1:N76"/>
        </sortState>
      </autoFilter>
      <extLst>
        <ext uri="GoogleSheetsCustomDataVersion1">
          <go:sheetsCustomData xmlns:go="http://customooxmlschemas.google.com/" filterViewId="1406326315"/>
        </ext>
      </extLst>
    </customSheetView>
    <customSheetView guid="{A5E11E2B-4A0C-4719-B322-22BA599F2472}" filter="1" showAutoFilter="1">
      <autoFilter ref="$A$1:$AM$76">
        <filterColumn colId="2">
          <filters>
            <filter val="DOĞRU"/>
          </filters>
        </filterColumn>
      </autoFilter>
      <extLst>
        <ext uri="GoogleSheetsCustomDataVersion1">
          <go:sheetsCustomData xmlns:go="http://customooxmlschemas.google.com/" filterViewId="1416675505"/>
        </ext>
      </extLst>
    </customSheetView>
    <customSheetView guid="{90969EC7-12F2-4D7C-BCAC-81AE3D66190B}" filter="1" showAutoFilter="1">
      <autoFilter ref="$A$1:$AM$76">
        <sortState ref="A1:AM76">
          <sortCondition ref="P1:P76"/>
          <sortCondition ref="O1:O76"/>
          <sortCondition ref="N1:N76"/>
          <sortCondition ref="K1:K76"/>
        </sortState>
      </autoFilter>
      <extLst>
        <ext uri="GoogleSheetsCustomDataVersion1">
          <go:sheetsCustomData xmlns:go="http://customooxmlschemas.google.com/" filterViewId="1418560150"/>
        </ext>
      </extLst>
    </customSheetView>
    <customSheetView guid="{448896E3-913B-4076-89D1-828E8804560E}" filter="1" showAutoFilter="1">
      <autoFilter ref="$A$1:$AM$76">
        <filterColumn colId="17">
          <filters blank="1">
            <filter val="Dönüş Yapacak"/>
          </filters>
        </filterColumn>
        <sortState ref="A1:AM76">
          <sortCondition ref="N1:N76"/>
        </sortState>
      </autoFilter>
      <extLst>
        <ext uri="GoogleSheetsCustomDataVersion1">
          <go:sheetsCustomData xmlns:go="http://customooxmlschemas.google.com/" filterViewId="1428790169"/>
        </ext>
      </extLst>
    </customSheetView>
    <customSheetView guid="{EB359389-020A-4C7E-A2D9-0BF48F2E3CFD}" filter="1" showAutoFilter="1">
      <autoFilter ref="$A$1:$AM$76"/>
      <extLst>
        <ext uri="GoogleSheetsCustomDataVersion1">
          <go:sheetsCustomData xmlns:go="http://customooxmlschemas.google.com/" filterViewId="143196530"/>
        </ext>
      </extLst>
    </customSheetView>
    <customSheetView guid="{9059B6F5-D0BC-4B32-BD06-703326C5A639}" filter="1" showAutoFilter="1">
      <autoFilter ref="$A$1:$AM$76"/>
      <extLst>
        <ext uri="GoogleSheetsCustomDataVersion1">
          <go:sheetsCustomData xmlns:go="http://customooxmlschemas.google.com/" filterViewId="143306171"/>
        </ext>
      </extLst>
    </customSheetView>
    <customSheetView guid="{452EAD00-B952-4F5A-AB33-C29894CDF850}" filter="1" showAutoFilter="1">
      <autoFilter ref="$A$1:$AM$76">
        <sortState ref="A1:AM76">
          <sortCondition ref="O1:O76"/>
          <sortCondition ref="N1:N76"/>
          <sortCondition ref="K1:K76"/>
        </sortState>
      </autoFilter>
      <extLst>
        <ext uri="GoogleSheetsCustomDataVersion1">
          <go:sheetsCustomData xmlns:go="http://customooxmlschemas.google.com/" filterViewId="1436710776"/>
        </ext>
      </extLst>
    </customSheetView>
    <customSheetView guid="{16BB5BDF-22F8-4AC2-80EC-8A2B57121808}" filter="1" showAutoFilter="1">
      <autoFilter ref="$A$1:$AM$76"/>
      <extLst>
        <ext uri="GoogleSheetsCustomDataVersion1">
          <go:sheetsCustomData xmlns:go="http://customooxmlschemas.google.com/" filterViewId="1462938490"/>
        </ext>
      </extLst>
    </customSheetView>
    <customSheetView guid="{B6C08CCD-62AF-4E70-86C6-988A7DA76381}" filter="1" showAutoFilter="1">
      <autoFilter ref="$A$1:$AM$76"/>
      <extLst>
        <ext uri="GoogleSheetsCustomDataVersion1">
          <go:sheetsCustomData xmlns:go="http://customooxmlschemas.google.com/" filterViewId="14629531"/>
        </ext>
      </extLst>
    </customSheetView>
    <customSheetView guid="{54C8CBEA-2096-4AB1-89E4-D8B7E6729ACA}" filter="1" showAutoFilter="1">
      <autoFilter ref="$A$1:$AM$76">
        <filterColumn colId="17">
          <filters blank="1">
            <filter val="İleride Randevu Alınacak"/>
            <filter val="Randevu İptal"/>
            <filter val="Ulaşılamadı"/>
            <filter val="Dönüş Yapacak"/>
          </filters>
        </filterColumn>
        <filterColumn colId="2">
          <filters>
            <filter val="DOĞRU"/>
          </filters>
        </filterColumn>
      </autoFilter>
      <extLst>
        <ext uri="GoogleSheetsCustomDataVersion1">
          <go:sheetsCustomData xmlns:go="http://customooxmlschemas.google.com/" filterViewId="1518234928"/>
        </ext>
      </extLst>
    </customSheetView>
    <customSheetView guid="{E902786F-32A1-4CB1-9858-04E7B4E921F7}" filter="1" showAutoFilter="1">
      <autoFilter ref="$A$1:$AM$76">
        <filterColumn colId="17">
          <filters blank="1">
            <filter val="İleride Randevu Alınacak"/>
            <filter val="Randevu İptal"/>
            <filter val="Ulaşılamadı"/>
            <filter val="Dönüş Yapacak"/>
            <filter val="Çekim İstemiyor"/>
          </filters>
        </filterColumn>
        <sortState ref="A1:AM76">
          <sortCondition ref="K1:K76"/>
        </sortState>
      </autoFilter>
      <extLst>
        <ext uri="GoogleSheetsCustomDataVersion1">
          <go:sheetsCustomData xmlns:go="http://customooxmlschemas.google.com/" filterViewId="154266518"/>
        </ext>
      </extLst>
    </customSheetView>
    <customSheetView guid="{C7B32497-0771-40B3-99FF-731119242954}" filter="1" showAutoFilter="1">
      <autoFilter ref="$A$1:$AM$76"/>
      <extLst>
        <ext uri="GoogleSheetsCustomDataVersion1">
          <go:sheetsCustomData xmlns:go="http://customooxmlschemas.google.com/" filterViewId="1565647200"/>
        </ext>
      </extLst>
    </customSheetView>
    <customSheetView guid="{5623EF6C-5B98-4604-A0B5-D159B226DA66}" filter="1" showAutoFilter="1">
      <autoFilter ref="$A$1:$AM$76">
        <filterColumn colId="17">
          <filters blank="1">
            <filter val="İleride Randevu Alınacak"/>
            <filter val="Randevu İptal"/>
            <filter val="Ulaşılamadı"/>
            <filter val="Dönüş Yapacak"/>
            <filter val="Çekim İstemiyor"/>
          </filters>
        </filterColumn>
        <filterColumn colId="20">
          <filters blank="1">
            <filter val="ayşe hanım 4/c - 5462161557"/>
            <filter val="1 ürünü var sadece"/>
            <filter val="numara geçici olarak servis dışı"/>
            <filter val="5349289295"/>
            <filter val="gazi paşa sok no :8  - 05426213772"/>
            <filter val="5539432855"/>
            <filter val="rabia hanım 5396736503"/>
            <filter val="2 saat sonra aranacak"/>
            <filter val="yt yok kndılerı donus saglıycklr bıze"/>
            <filter val="seyit beyden randevu alındı 5322709276"/>
            <filter val="05421996028 öğlen saat 15.00 arayın dedi"/>
            <filter val="mustafa yaın aranacak"/>
            <filter val="5449260236 doğukan devredecekmiş"/>
            <filter val="baki bey, kendi fotoğrafları var mail verildi. bizden çekim istemiyorlar."/>
            <filter val="05414277071 mehmet bey - şehit tuğgeneral bahtiyaraydın cadde no :   37/ A"/>
            <filter val="10 dk sonra"/>
            <filter val="yetkili sevilay hanımdan randevu alındı 5054509206"/>
            <filter val="5325426588 mehmet ali 2 saat sonra aranacak/yarım saat sonra"/>
            <filter val="hüseyin bey beni pazartesi arayın gün içinde dedi"/>
            <filter val="arslan aydınlar mah şehit emre mert sok no56/B ven ada hastanesi arkası /5376822864"/>
            <filter val="cevapsız"/>
            <filter val="yarın arayın dedi"/>
            <filter val="5321643590"/>
            <filter val="yetkili yok ne zaman gelir bilmiyorlar, no vermiyor"/>
            <filter val="5052534964"/>
            <filter val="saat 5 6 gibi gelir yt/4 gibi"/>
            <filter val="03.03.2022"/>
            <filter val="saat 5 6 gibi gelir yt"/>
            <filter val="serkan 5451555545/korona olmuşlar bi hafta sonra"/>
            <filter val="1 saate arayın dedi"/>
            <filter val="4 gibi aranacak yetkiliyle görüşecekmiş"/>
            <filter val="Tayfun Bey ilgilenmiyorum dedi"/>
            <filter val="0537 777 06 30 ali bey yetkililerle görüşüp dönecek - biz düşünmüyoruz dedi"/>
            <filter val="mail verildi"/>
          </filters>
        </filterColumn>
        <sortState ref="A1:AM76">
          <sortCondition ref="N1:N76"/>
        </sortState>
      </autoFilter>
      <extLst>
        <ext uri="GoogleSheetsCustomDataVersion1">
          <go:sheetsCustomData xmlns:go="http://customooxmlschemas.google.com/" filterViewId="1572641957"/>
        </ext>
      </extLst>
    </customSheetView>
    <customSheetView guid="{A8D0FC3A-BA29-4FA2-961F-27795F9DD11D}" filter="1" showAutoFilter="1">
      <autoFilter ref="$A$1:$AM$76">
        <filterColumn colId="2">
          <filters>
            <filter val="DOĞRU"/>
          </filters>
        </filterColumn>
      </autoFilter>
      <extLst>
        <ext uri="GoogleSheetsCustomDataVersion1">
          <go:sheetsCustomData xmlns:go="http://customooxmlschemas.google.com/" filterViewId="1585017955"/>
        </ext>
      </extLst>
    </customSheetView>
    <customSheetView guid="{29636570-62B0-4426-8DC1-52606F33A43C}" filter="1" showAutoFilter="1">
      <autoFilter ref="$A$1:$AM$76"/>
      <extLst>
        <ext uri="GoogleSheetsCustomDataVersion1">
          <go:sheetsCustomData xmlns:go="http://customooxmlschemas.google.com/" filterViewId="1601312635"/>
        </ext>
      </extLst>
    </customSheetView>
    <customSheetView guid="{76D3B64D-D469-49ED-A62B-986EFE8E19C4}" filter="1" showAutoFilter="1">
      <autoFilter ref="$A$1:$AM$76">
        <sortState ref="A1:AM76">
          <sortCondition ref="N1:N76"/>
        </sortState>
      </autoFilter>
      <extLst>
        <ext uri="GoogleSheetsCustomDataVersion1">
          <go:sheetsCustomData xmlns:go="http://customooxmlschemas.google.com/" filterViewId="1648927801"/>
        </ext>
      </extLst>
    </customSheetView>
    <customSheetView guid="{4E283709-B3AB-4124-9678-6D80AE9D1B43}" filter="1" showAutoFilter="1">
      <autoFilter ref="$A$1:$AM$76"/>
      <extLst>
        <ext uri="GoogleSheetsCustomDataVersion1">
          <go:sheetsCustomData xmlns:go="http://customooxmlschemas.google.com/" filterViewId="1671058202"/>
        </ext>
      </extLst>
    </customSheetView>
    <customSheetView guid="{0289FC0C-39C2-4688-A160-8C933A480168}" filter="1" showAutoFilter="1">
      <autoFilter ref="$A$1:$AM$76"/>
      <extLst>
        <ext uri="GoogleSheetsCustomDataVersion1">
          <go:sheetsCustomData xmlns:go="http://customooxmlschemas.google.com/" filterViewId="1673781727"/>
        </ext>
      </extLst>
    </customSheetView>
    <customSheetView guid="{80D4D1B2-F134-46A9-932C-7FAAD9F07B08}" filter="1" showAutoFilter="1">
      <autoFilter ref="$A$1:$AM$76"/>
      <extLst>
        <ext uri="GoogleSheetsCustomDataVersion1">
          <go:sheetsCustomData xmlns:go="http://customooxmlschemas.google.com/" filterViewId="1679546166"/>
        </ext>
      </extLst>
    </customSheetView>
    <customSheetView guid="{4C1278E1-9A0A-491E-A86B-0915FC75B1EF}" filter="1" showAutoFilter="1">
      <autoFilter ref="$AI$12:$AL$17"/>
      <extLst>
        <ext uri="GoogleSheetsCustomDataVersion1">
          <go:sheetsCustomData xmlns:go="http://customooxmlschemas.google.com/" filterViewId="1684756682"/>
        </ext>
      </extLst>
    </customSheetView>
    <customSheetView guid="{F0C01495-497F-49E5-B596-C13007BAE724}" filter="1" showAutoFilter="1">
      <autoFilter ref="$A$1:$AM$76"/>
      <extLst>
        <ext uri="GoogleSheetsCustomDataVersion1">
          <go:sheetsCustomData xmlns:go="http://customooxmlschemas.google.com/" filterViewId="1703687772"/>
        </ext>
      </extLst>
    </customSheetView>
    <customSheetView guid="{AE7EEDA5-383A-4416-A501-8DF605602B75}" filter="1" showAutoFilter="1">
      <autoFilter ref="$A$1:$AM$76"/>
      <extLst>
        <ext uri="GoogleSheetsCustomDataVersion1">
          <go:sheetsCustomData xmlns:go="http://customooxmlschemas.google.com/" filterViewId="1710717751"/>
        </ext>
      </extLst>
    </customSheetView>
    <customSheetView guid="{9D4CF9A5-C08B-40A1-806F-FEEC45D646B1}" filter="1" showAutoFilter="1">
      <autoFilter ref="$A$1:$AM$76">
        <sortState ref="A1:AM76">
          <sortCondition ref="K1:K76"/>
        </sortState>
      </autoFilter>
      <extLst>
        <ext uri="GoogleSheetsCustomDataVersion1">
          <go:sheetsCustomData xmlns:go="http://customooxmlschemas.google.com/" filterViewId="1714088776"/>
        </ext>
      </extLst>
    </customSheetView>
    <customSheetView guid="{847CE532-2A65-4296-B60F-E9CB53B7F8AB}" filter="1" showAutoFilter="1">
      <autoFilter ref="$A$1:$AM$76"/>
      <extLst>
        <ext uri="GoogleSheetsCustomDataVersion1">
          <go:sheetsCustomData xmlns:go="http://customooxmlschemas.google.com/" filterViewId="1715994927"/>
        </ext>
      </extLst>
    </customSheetView>
    <customSheetView guid="{8E33E3CF-8600-42BF-ADC5-F4BBDDBB6AE5}" filter="1" showAutoFilter="1">
      <autoFilter ref="$A$1:$AM$76"/>
      <extLst>
        <ext uri="GoogleSheetsCustomDataVersion1">
          <go:sheetsCustomData xmlns:go="http://customooxmlschemas.google.com/" filterViewId="1726236478"/>
        </ext>
      </extLst>
    </customSheetView>
    <customSheetView guid="{F9CBE3D2-7D25-40D5-87B9-498A9CDDA1F4}" filter="1" showAutoFilter="1">
      <autoFilter ref="$A$1:$AM$76"/>
      <extLst>
        <ext uri="GoogleSheetsCustomDataVersion1">
          <go:sheetsCustomData xmlns:go="http://customooxmlschemas.google.com/" filterViewId="17460772"/>
        </ext>
      </extLst>
    </customSheetView>
    <customSheetView guid="{B3E2BE0C-4C9C-492F-9FD2-A013E6F4664B}" filter="1" showAutoFilter="1">
      <autoFilter ref="$A$1:$AM$76">
        <filterColumn colId="17">
          <filters blank="1">
            <filter val="İleride Randevu Alınacak"/>
            <filter val="Randevu İptal"/>
            <filter val="Ulaşılamadı"/>
            <filter val="Randevu Alındı"/>
          </filters>
        </filterColumn>
        <sortState ref="A1:AM76">
          <sortCondition ref="K1:K76"/>
        </sortState>
      </autoFilter>
      <extLst>
        <ext uri="GoogleSheetsCustomDataVersion1">
          <go:sheetsCustomData xmlns:go="http://customooxmlschemas.google.com/" filterViewId="1746289896"/>
        </ext>
      </extLst>
    </customSheetView>
    <customSheetView guid="{75ACC345-D437-4A18-A98C-C82EDA43B64B}" filter="1" showAutoFilter="1">
      <autoFilter ref="$A$1:$AM$76"/>
      <extLst>
        <ext uri="GoogleSheetsCustomDataVersion1">
          <go:sheetsCustomData xmlns:go="http://customooxmlschemas.google.com/" filterViewId="176370755"/>
        </ext>
      </extLst>
    </customSheetView>
    <customSheetView guid="{44B0B8FF-D275-4DDC-8B10-BAB1D5B7C6E7}" filter="1" showAutoFilter="1">
      <autoFilter ref="$A$1:$AM$76">
        <filterColumn colId="17">
          <filters blank="1">
            <filter val="İleride Randevu Alınacak"/>
            <filter val="Randevu İptal"/>
            <filter val="Ulaşılamadı"/>
            <filter val="Dönüş Yapacak"/>
            <filter val="Çekim İstemiyor"/>
          </filters>
        </filterColumn>
        <sortState ref="A1:AM76">
          <sortCondition ref="N1:N76"/>
        </sortState>
      </autoFilter>
      <extLst>
        <ext uri="GoogleSheetsCustomDataVersion1">
          <go:sheetsCustomData xmlns:go="http://customooxmlschemas.google.com/" filterViewId="176540001"/>
        </ext>
      </extLst>
    </customSheetView>
    <customSheetView guid="{EC09CBAA-6A95-4EC8-9E51-9708F76BE6AA}" filter="1" showAutoFilter="1">
      <autoFilter ref="$A$1:$AM$76"/>
      <extLst>
        <ext uri="GoogleSheetsCustomDataVersion1">
          <go:sheetsCustomData xmlns:go="http://customooxmlschemas.google.com/" filterViewId="1769697369"/>
        </ext>
      </extLst>
    </customSheetView>
    <customSheetView guid="{1D9695A0-7035-4BCE-A7C3-F76DADA0D228}" filter="1" showAutoFilter="1">
      <autoFilter ref="$A$1:$AM$76">
        <sortState ref="A1:AM76">
          <sortCondition ref="N1:N76"/>
        </sortState>
      </autoFilter>
      <extLst>
        <ext uri="GoogleSheetsCustomDataVersion1">
          <go:sheetsCustomData xmlns:go="http://customooxmlschemas.google.com/" filterViewId="1782548689"/>
        </ext>
      </extLst>
    </customSheetView>
    <customSheetView guid="{95860996-B195-4BF2-BE20-1B1ECEC5EA67}" filter="1" showAutoFilter="1">
      <autoFilter ref="$A$1:$AM$76"/>
      <extLst>
        <ext uri="GoogleSheetsCustomDataVersion1">
          <go:sheetsCustomData xmlns:go="http://customooxmlschemas.google.com/" filterViewId="1787505123"/>
        </ext>
      </extLst>
    </customSheetView>
    <customSheetView guid="{9638C93E-A51C-4855-9499-FBA9C1EC6285}" filter="1" showAutoFilter="1">
      <autoFilter ref="$A$1:$AM$76">
        <filterColumn colId="2">
          <filters>
            <filter val="DOĞRU"/>
          </filters>
        </filterColumn>
      </autoFilter>
      <extLst>
        <ext uri="GoogleSheetsCustomDataVersion1">
          <go:sheetsCustomData xmlns:go="http://customooxmlschemas.google.com/" filterViewId="1820602097"/>
        </ext>
      </extLst>
    </customSheetView>
    <customSheetView guid="{0BFE5C98-04ED-4BB9-A7E2-AA415104ADF0}" filter="1" showAutoFilter="1">
      <autoFilter ref="$A$1:$AM$76"/>
      <extLst>
        <ext uri="GoogleSheetsCustomDataVersion1">
          <go:sheetsCustomData xmlns:go="http://customooxmlschemas.google.com/" filterViewId="1825957698"/>
        </ext>
      </extLst>
    </customSheetView>
    <customSheetView guid="{87964447-35E8-45A6-A3EC-D28102B0ABFE}"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 val="Randevu Alındı"/>
          </filters>
        </filterColumn>
        <sortState ref="A1:AM76">
          <sortCondition ref="K1:K76"/>
        </sortState>
      </autoFilter>
      <extLst>
        <ext uri="GoogleSheetsCustomDataVersion1">
          <go:sheetsCustomData xmlns:go="http://customooxmlschemas.google.com/" filterViewId="1836474667"/>
        </ext>
      </extLst>
    </customSheetView>
    <customSheetView guid="{DD893CB1-844E-48C5-80CB-CFE9701FB73E}" filter="1" showAutoFilter="1">
      <autoFilter ref="$A$1:$AM$76"/>
      <extLst>
        <ext uri="GoogleSheetsCustomDataVersion1">
          <go:sheetsCustomData xmlns:go="http://customooxmlschemas.google.com/" filterViewId="1856712385"/>
        </ext>
      </extLst>
    </customSheetView>
    <customSheetView guid="{3BA748E1-2931-4162-BA08-8803773FFD35}" filter="1" showAutoFilter="1">
      <autoFilter ref="$A$1:$AM$76"/>
      <extLst>
        <ext uri="GoogleSheetsCustomDataVersion1">
          <go:sheetsCustomData xmlns:go="http://customooxmlschemas.google.com/" filterViewId="1873559234"/>
        </ext>
      </extLst>
    </customSheetView>
    <customSheetView guid="{3AB3C20A-6FBB-4643-B0A6-72055D4774F1}" filter="1" showAutoFilter="1">
      <autoFilter ref="$A$1:$AM$76"/>
      <extLst>
        <ext uri="GoogleSheetsCustomDataVersion1">
          <go:sheetsCustomData xmlns:go="http://customooxmlschemas.google.com/" filterViewId="1878821889"/>
        </ext>
      </extLst>
    </customSheetView>
    <customSheetView guid="{CC0842B8-9E5C-4EE9-B7A6-5A660CF14589}" filter="1" showAutoFilter="1">
      <autoFilter ref="$A$1:$AM$76">
        <sortState ref="A1:AM76">
          <sortCondition ref="N1:N76"/>
          <sortCondition ref="K1:K76"/>
        </sortState>
      </autoFilter>
      <extLst>
        <ext uri="GoogleSheetsCustomDataVersion1">
          <go:sheetsCustomData xmlns:go="http://customooxmlschemas.google.com/" filterViewId="1894074440"/>
        </ext>
      </extLst>
    </customSheetView>
    <customSheetView guid="{191AC5FB-6107-44B4-89C4-4350B2049587}" filter="1" showAutoFilter="1">
      <autoFilter ref="$U$12:$U$17"/>
      <extLst>
        <ext uri="GoogleSheetsCustomDataVersion1">
          <go:sheetsCustomData xmlns:go="http://customooxmlschemas.google.com/" filterViewId="1896628987"/>
        </ext>
      </extLst>
    </customSheetView>
    <customSheetView guid="{D071344D-2AF2-4AF6-936B-101EA1F34000}" filter="1" showAutoFilter="1">
      <autoFilter ref="$A$1:$AM$76">
        <filterColumn colId="17">
          <filters blank="1">
            <filter val="İleride Randevu Alınacak"/>
            <filter val="Randevu İptal"/>
            <filter val="Ulaşılamadı"/>
            <filter val="Dönüş Yapacak"/>
          </filters>
        </filterColumn>
        <filterColumn colId="2">
          <filters>
            <filter val="DOĞRU"/>
          </filters>
        </filterColumn>
      </autoFilter>
      <extLst>
        <ext uri="GoogleSheetsCustomDataVersion1">
          <go:sheetsCustomData xmlns:go="http://customooxmlschemas.google.com/" filterViewId="1943409020"/>
        </ext>
      </extLst>
    </customSheetView>
    <customSheetView guid="{C7EF5F18-1745-4B10-A52F-417C3EF17F8B}" filter="1" showAutoFilter="1">
      <autoFilter ref="$A$1:$AM$76"/>
      <extLst>
        <ext uri="GoogleSheetsCustomDataVersion1">
          <go:sheetsCustomData xmlns:go="http://customooxmlschemas.google.com/" filterViewId="2017190280"/>
        </ext>
      </extLst>
    </customSheetView>
    <customSheetView guid="{6C1F6731-4403-4EDB-A677-C4CD79764C62}" filter="1" showAutoFilter="1">
      <autoFilter ref="$A$1:$AM$76"/>
      <extLst>
        <ext uri="GoogleSheetsCustomDataVersion1">
          <go:sheetsCustomData xmlns:go="http://customooxmlschemas.google.com/" filterViewId="2029723307"/>
        </ext>
      </extLst>
    </customSheetView>
    <customSheetView guid="{61A5C1B2-A4DF-46C8-B70A-32B4B884A0C1}" filter="1" showAutoFilter="1">
      <autoFilter ref="$S$12"/>
      <extLst>
        <ext uri="GoogleSheetsCustomDataVersion1">
          <go:sheetsCustomData xmlns:go="http://customooxmlschemas.google.com/" filterViewId="2043314341"/>
        </ext>
      </extLst>
    </customSheetView>
    <customSheetView guid="{F0E61D96-AB20-4230-ACCF-4B4D22FFFE47}" filter="1" showAutoFilter="1">
      <autoFilter ref="$A$1:$AM$76"/>
      <extLst>
        <ext uri="GoogleSheetsCustomDataVersion1">
          <go:sheetsCustomData xmlns:go="http://customooxmlschemas.google.com/" filterViewId="2049108152"/>
        </ext>
      </extLst>
    </customSheetView>
    <customSheetView guid="{425BD446-77F2-4D02-B881-E1C6CC7E1F38}" filter="1" showAutoFilter="1">
      <autoFilter ref="$A$1:$AM$76">
        <filterColumn colId="2">
          <filters>
            <filter val="DOĞRU"/>
          </filters>
        </filterColumn>
      </autoFilter>
      <extLst>
        <ext uri="GoogleSheetsCustomDataVersion1">
          <go:sheetsCustomData xmlns:go="http://customooxmlschemas.google.com/" filterViewId="2074950286"/>
        </ext>
      </extLst>
    </customSheetView>
    <customSheetView guid="{E7C36950-A639-45ED-9E72-DC5211E6A736}" filter="1" showAutoFilter="1">
      <autoFilter ref="$A$1:$AM$76"/>
      <extLst>
        <ext uri="GoogleSheetsCustomDataVersion1">
          <go:sheetsCustomData xmlns:go="http://customooxmlschemas.google.com/" filterViewId="2094606592"/>
        </ext>
      </extLst>
    </customSheetView>
    <customSheetView guid="{062F7B9A-0EF1-4688-83CF-59FE7F6E7E36}"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s>
        </filterColumn>
        <sortState ref="A1:AM76">
          <sortCondition ref="K1:K76"/>
        </sortState>
      </autoFilter>
      <extLst>
        <ext uri="GoogleSheetsCustomDataVersion1">
          <go:sheetsCustomData xmlns:go="http://customooxmlschemas.google.com/" filterViewId="2135687698"/>
        </ext>
      </extLst>
    </customSheetView>
    <customSheetView guid="{E143A6DD-FDA2-4E13-941A-BD79924E5B8F}"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 val="Randevu Alındı"/>
          </filters>
        </filterColumn>
        <sortState ref="A1:AM76">
          <sortCondition ref="K1:K76"/>
        </sortState>
      </autoFilter>
      <extLst>
        <ext uri="GoogleSheetsCustomDataVersion1">
          <go:sheetsCustomData xmlns:go="http://customooxmlschemas.google.com/" filterViewId="216628344"/>
        </ext>
      </extLst>
    </customSheetView>
    <customSheetView guid="{065C6842-6D87-4E0A-82DC-3CF83A417642}" filter="1" showAutoFilter="1">
      <autoFilter ref="$A$1:$AM$76">
        <filterColumn colId="2">
          <filters>
            <filter val="DOĞRU"/>
          </filters>
        </filterColumn>
        <filterColumn colId="17">
          <filters blank="1">
            <filter val="İleride Randevu Alınacak"/>
            <filter val="Devir"/>
            <filter val="Randevu İptal"/>
            <filter val="Ulaşılamadı"/>
            <filter val="Dönüş Yapacak"/>
            <filter val="Çekim İstemiyor"/>
          </filters>
        </filterColumn>
      </autoFilter>
      <extLst>
        <ext uri="GoogleSheetsCustomDataVersion1">
          <go:sheetsCustomData xmlns:go="http://customooxmlschemas.google.com/" filterViewId="250290029"/>
        </ext>
      </extLst>
    </customSheetView>
    <customSheetView guid="{8EBDBF6B-6BD9-4AD8-9E7F-462AD8DEC5DA}" filter="1" showAutoFilter="1">
      <autoFilter ref="$A$1:$AM$76">
        <filterColumn colId="17">
          <filters blank="1">
            <filter val="İleride Randevu Alınacak"/>
            <filter val="Randevu İptal"/>
            <filter val="Ulaşılamadı"/>
            <filter val="Dönüş Yapacak"/>
            <filter val="Çekim İstemiyor"/>
          </filters>
        </filterColumn>
      </autoFilter>
      <extLst>
        <ext uri="GoogleSheetsCustomDataVersion1">
          <go:sheetsCustomData xmlns:go="http://customooxmlschemas.google.com/" filterViewId="261225393"/>
        </ext>
      </extLst>
    </customSheetView>
    <customSheetView guid="{F2CA5565-C5DF-4B3A-BFDE-E4F5E784D1B1}" filter="1" showAutoFilter="1">
      <autoFilter ref="$A$1:$AM$76">
        <sortState ref="A1:AM76">
          <sortCondition ref="N1:N76"/>
        </sortState>
      </autoFilter>
      <extLst>
        <ext uri="GoogleSheetsCustomDataVersion1">
          <go:sheetsCustomData xmlns:go="http://customooxmlschemas.google.com/" filterViewId="262818657"/>
        </ext>
      </extLst>
    </customSheetView>
    <customSheetView guid="{6A4357B6-94C6-4DCF-9C41-62F9360B87B3}" filter="1" showAutoFilter="1">
      <autoFilter ref="$A$1:$AM$76"/>
      <extLst>
        <ext uri="GoogleSheetsCustomDataVersion1">
          <go:sheetsCustomData xmlns:go="http://customooxmlschemas.google.com/" filterViewId="284008869"/>
        </ext>
      </extLst>
    </customSheetView>
    <customSheetView guid="{49AA3C97-E5C4-4599-9AFB-A9AD4EA80939}" filter="1" showAutoFilter="1">
      <autoFilter ref="$A$1:$AM$76">
        <sortState ref="A1:AM76">
          <sortCondition ref="N1:N76"/>
        </sortState>
      </autoFilter>
      <extLst>
        <ext uri="GoogleSheetsCustomDataVersion1">
          <go:sheetsCustomData xmlns:go="http://customooxmlschemas.google.com/" filterViewId="2936181"/>
        </ext>
      </extLst>
    </customSheetView>
    <customSheetView guid="{8F8218E1-1B5A-4395-8F52-B3937A1A4BD5}" filter="1" showAutoFilter="1">
      <autoFilter ref="$A$1:$AM$76"/>
      <extLst>
        <ext uri="GoogleSheetsCustomDataVersion1">
          <go:sheetsCustomData xmlns:go="http://customooxmlschemas.google.com/" filterViewId="30849249"/>
        </ext>
      </extLst>
    </customSheetView>
    <customSheetView guid="{88DB29F5-5F4F-435F-893C-A5DC18D0BFE9}" filter="1" showAutoFilter="1">
      <autoFilter ref="$A$1:$AM$76"/>
      <extLst>
        <ext uri="GoogleSheetsCustomDataVersion1">
          <go:sheetsCustomData xmlns:go="http://customooxmlschemas.google.com/" filterViewId="314170537"/>
        </ext>
      </extLst>
    </customSheetView>
    <customSheetView guid="{9DE9FE84-2B0C-4445-A3C0-EAAE638725A9}" filter="1" showAutoFilter="1">
      <autoFilter ref="$A$1:$AM$76">
        <filterColumn colId="17">
          <filters blank="1">
            <filter val="İleride Randevu Alınacak"/>
            <filter val="Randevu İptal"/>
            <filter val="Ulaşılamadı"/>
            <filter val="Dönüş Yapacak"/>
            <filter val="Çekim İstemiyor"/>
            <filter val="Randevu Alındı"/>
          </filters>
        </filterColumn>
      </autoFilter>
      <extLst>
        <ext uri="GoogleSheetsCustomDataVersion1">
          <go:sheetsCustomData xmlns:go="http://customooxmlschemas.google.com/" filterViewId="320336853"/>
        </ext>
      </extLst>
    </customSheetView>
    <customSheetView guid="{DACBCF67-C16F-4C96-89F6-16EE58582F70}" filter="1" showAutoFilter="1">
      <autoFilter ref="$A$1:$AM$76">
        <filterColumn colId="2">
          <filters>
            <filter val="DOĞRU"/>
          </filters>
        </filterColumn>
        <filterColumn colId="17">
          <filters blank="1"/>
        </filterColumn>
      </autoFilter>
      <extLst>
        <ext uri="GoogleSheetsCustomDataVersion1">
          <go:sheetsCustomData xmlns:go="http://customooxmlschemas.google.com/" filterViewId="326951147"/>
        </ext>
      </extLst>
    </customSheetView>
    <customSheetView guid="{4A8E5BDA-B19B-4EBD-B234-757917CD3F4A}" filter="1" showAutoFilter="1">
      <autoFilter ref="$A$1:$AM$76"/>
      <extLst>
        <ext uri="GoogleSheetsCustomDataVersion1">
          <go:sheetsCustomData xmlns:go="http://customooxmlschemas.google.com/" filterViewId="334410144"/>
        </ext>
      </extLst>
    </customSheetView>
    <customSheetView guid="{D0C55AEB-D656-42CC-BE42-5BCE656DBF10}" filter="1" showAutoFilter="1">
      <autoFilter ref="$A$1:$AM$76">
        <filterColumn colId="2">
          <filters>
            <filter val="DOĞRU"/>
          </filters>
        </filterColumn>
      </autoFilter>
      <extLst>
        <ext uri="GoogleSheetsCustomDataVersion1">
          <go:sheetsCustomData xmlns:go="http://customooxmlschemas.google.com/" filterViewId="37740845"/>
        </ext>
      </extLst>
    </customSheetView>
    <customSheetView guid="{2911D0AC-82A4-4729-8F9D-40899735503B}" filter="1" showAutoFilter="1">
      <autoFilter ref="$A$1:$AM$76"/>
      <extLst>
        <ext uri="GoogleSheetsCustomDataVersion1">
          <go:sheetsCustomData xmlns:go="http://customooxmlschemas.google.com/" filterViewId="42427571"/>
        </ext>
      </extLst>
    </customSheetView>
    <customSheetView guid="{480182B8-C12F-47CF-8FFD-C2A9003798AE}" filter="1" showAutoFilter="1">
      <autoFilter ref="$A$1:$AM$76">
        <sortState ref="A1:AM76">
          <sortCondition ref="K1:K76"/>
        </sortState>
      </autoFilter>
      <extLst>
        <ext uri="GoogleSheetsCustomDataVersion1">
          <go:sheetsCustomData xmlns:go="http://customooxmlschemas.google.com/" filterViewId="424674833"/>
        </ext>
      </extLst>
    </customSheetView>
    <customSheetView guid="{1C4CEC3D-B3F6-4BA9-ABE7-F81B89E1D0D7}" filter="1" showAutoFilter="1">
      <autoFilter ref="$A$1:$AM$76"/>
      <extLst>
        <ext uri="GoogleSheetsCustomDataVersion1">
          <go:sheetsCustomData xmlns:go="http://customooxmlschemas.google.com/" filterViewId="471772149"/>
        </ext>
      </extLst>
    </customSheetView>
    <customSheetView guid="{4FCCB852-ED50-48B2-A0A5-260BA0BC8BC9}" filter="1" showAutoFilter="1">
      <autoFilter ref="$A$1:$AM$76">
        <filterColumn colId="2">
          <filters>
            <filter val="DOĞRU"/>
          </filters>
        </filterColumn>
        <filterColumn colId="8">
          <filters>
            <filter val="22"/>
            <filter val="45"/>
            <filter val="24"/>
            <filter val="46"/>
            <filter val="48"/>
            <filter val="26"/>
            <filter val="27"/>
            <filter val="28"/>
            <filter val="29"/>
            <filter val="132"/>
            <filter val="90"/>
            <filter val="51"/>
            <filter val="52"/>
            <filter val="74"/>
            <filter val="30"/>
            <filter val="76"/>
            <filter val="10"/>
            <filter val="32"/>
            <filter val="11"/>
            <filter val="55"/>
            <filter val="12"/>
            <filter val="34"/>
            <filter val="13"/>
            <filter val="35"/>
            <filter val="79"/>
            <filter val="58"/>
            <filter val="36"/>
            <filter val="14"/>
            <filter val="15"/>
            <filter val="16"/>
            <filter val="19"/>
            <filter val="1"/>
            <filter val="4"/>
            <filter val="128"/>
            <filter val="9"/>
            <filter val="85"/>
            <filter val="20"/>
            <filter val="64"/>
            <filter val="65"/>
          </filters>
        </filterColumn>
        <sortState ref="A1:AM76">
          <sortCondition ref="K1:K76"/>
        </sortState>
      </autoFilter>
      <extLst>
        <ext uri="GoogleSheetsCustomDataVersion1">
          <go:sheetsCustomData xmlns:go="http://customooxmlschemas.google.com/" filterViewId="487361751"/>
        </ext>
      </extLst>
    </customSheetView>
    <customSheetView guid="{B3CABACF-2648-4D58-9EC9-4FFCDD720982}" filter="1" showAutoFilter="1">
      <autoFilter ref="$A$1:$AM$76"/>
      <extLst>
        <ext uri="GoogleSheetsCustomDataVersion1">
          <go:sheetsCustomData xmlns:go="http://customooxmlschemas.google.com/" filterViewId="489995291"/>
        </ext>
      </extLst>
    </customSheetView>
    <customSheetView guid="{04180992-3C2E-4EC5-BE64-C8979336BF13}" filter="1" showAutoFilter="1">
      <autoFilter ref="$A$1:$AM$76"/>
      <extLst>
        <ext uri="GoogleSheetsCustomDataVersion1">
          <go:sheetsCustomData xmlns:go="http://customooxmlschemas.google.com/" filterViewId="496523425"/>
        </ext>
      </extLst>
    </customSheetView>
    <customSheetView guid="{D62F8B26-8356-4A27-BBB2-128E29725EAE}" filter="1" showAutoFilter="1">
      <autoFilter ref="$A$1:$AM$76"/>
      <extLst>
        <ext uri="GoogleSheetsCustomDataVersion1">
          <go:sheetsCustomData xmlns:go="http://customooxmlschemas.google.com/" filterViewId="50168935"/>
        </ext>
      </extLst>
    </customSheetView>
    <customSheetView guid="{5D9B2B0B-5AAB-42D0-B91B-65758FE1A5A2}" filter="1" showAutoFilter="1">
      <autoFilter ref="$A$1:$AM$76">
        <filterColumn colId="17">
          <filters blank="1">
            <filter val="İleride Randevu Alınacak"/>
            <filter val="Randevu İptal"/>
            <filter val="Ulaşılamadı"/>
            <filter val="Dönüş Yapacak"/>
            <filter val="Çekim İstemiyor"/>
            <filter val="Randevu Alındı"/>
          </filters>
        </filterColumn>
        <sortState ref="A1:AM76">
          <sortCondition ref="K1:K76"/>
        </sortState>
      </autoFilter>
      <extLst>
        <ext uri="GoogleSheetsCustomDataVersion1">
          <go:sheetsCustomData xmlns:go="http://customooxmlschemas.google.com/" filterViewId="510585834"/>
        </ext>
      </extLst>
    </customSheetView>
    <customSheetView guid="{189BEB63-0BB9-407C-84FB-B07E15A2CD11}" filter="1" showAutoFilter="1">
      <autoFilter ref="$A$1:$AM$76">
        <sortState ref="A1:AM76">
          <sortCondition ref="N1:N76"/>
          <sortCondition ref="K1:K76"/>
        </sortState>
      </autoFilter>
      <extLst>
        <ext uri="GoogleSheetsCustomDataVersion1">
          <go:sheetsCustomData xmlns:go="http://customooxmlschemas.google.com/" filterViewId="525103383"/>
        </ext>
      </extLst>
    </customSheetView>
    <customSheetView guid="{77C75FD9-C4D1-4517-8BD7-F02D89C29054}"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 val="Randevu Alındı"/>
          </filters>
        </filterColumn>
      </autoFilter>
      <extLst>
        <ext uri="GoogleSheetsCustomDataVersion1">
          <go:sheetsCustomData xmlns:go="http://customooxmlschemas.google.com/" filterViewId="547567294"/>
        </ext>
      </extLst>
    </customSheetView>
    <customSheetView guid="{908ABFD1-B0B9-4935-B110-881C96CB5801}" filter="1" showAutoFilter="1">
      <autoFilter ref="$A$1:$AM$76"/>
      <extLst>
        <ext uri="GoogleSheetsCustomDataVersion1">
          <go:sheetsCustomData xmlns:go="http://customooxmlschemas.google.com/" filterViewId="552577628"/>
        </ext>
      </extLst>
    </customSheetView>
    <customSheetView guid="{60163EDF-BC4A-4B5D-A856-67D9C7C9995B}" filter="1" showAutoFilter="1">
      <autoFilter ref="$S$12"/>
      <extLst>
        <ext uri="GoogleSheetsCustomDataVersion1">
          <go:sheetsCustomData xmlns:go="http://customooxmlschemas.google.com/" filterViewId="558149097"/>
        </ext>
      </extLst>
    </customSheetView>
    <customSheetView guid="{C646A3DA-FF81-4D0A-A0AE-7B0FFADD6871}" filter="1" showAutoFilter="1">
      <autoFilter ref="$A$1:$AM$76">
        <sortState ref="A1:AM76">
          <sortCondition ref="N1:N76"/>
        </sortState>
      </autoFilter>
      <extLst>
        <ext uri="GoogleSheetsCustomDataVersion1">
          <go:sheetsCustomData xmlns:go="http://customooxmlschemas.google.com/" filterViewId="561558310"/>
        </ext>
      </extLst>
    </customSheetView>
    <customSheetView guid="{5CB3CCD8-C5D2-42F6-BAC8-3D61415A8044}" filter="1" showAutoFilter="1">
      <autoFilter ref="$A$1:$AM$76"/>
      <extLst>
        <ext uri="GoogleSheetsCustomDataVersion1">
          <go:sheetsCustomData xmlns:go="http://customooxmlschemas.google.com/" filterViewId="581569544"/>
        </ext>
      </extLst>
    </customSheetView>
    <customSheetView guid="{22418851-8F74-466D-A4F5-78B66BCC49B7}" filter="1" showAutoFilter="1">
      <autoFilter ref="$A$1:$AM$76">
        <filterColumn colId="17">
          <filters>
            <filter val="Ulaşılamadı"/>
          </filters>
        </filterColumn>
        <sortState ref="A1:AM76">
          <sortCondition ref="K1:K76"/>
          <sortCondition ref="N1:N76"/>
        </sortState>
      </autoFilter>
      <extLst>
        <ext uri="GoogleSheetsCustomDataVersion1">
          <go:sheetsCustomData xmlns:go="http://customooxmlschemas.google.com/" filterViewId="589637916"/>
        </ext>
      </extLst>
    </customSheetView>
    <customSheetView guid="{B5B98B86-63CE-4D89-B40F-7E23B2B46ECF}" filter="1" showAutoFilter="1">
      <autoFilter ref="$A$1:$AM$76">
        <filterColumn colId="17">
          <filters blank="1">
            <filter val="İleride Randevu Alınacak"/>
            <filter val="Ulaşılamadı"/>
            <filter val="Dönüş Yapacak"/>
          </filters>
        </filterColumn>
      </autoFilter>
      <extLst>
        <ext uri="GoogleSheetsCustomDataVersion1">
          <go:sheetsCustomData xmlns:go="http://customooxmlschemas.google.com/" filterViewId="601933243"/>
        </ext>
      </extLst>
    </customSheetView>
    <customSheetView guid="{0853C325-5D63-414B-BAA2-B1333C22F863}" filter="1" showAutoFilter="1">
      <autoFilter ref="$A$1:$AM$76">
        <filterColumn colId="17">
          <filters blank="1">
            <filter val="İleride Randevu Alınacak"/>
            <filter val="Randevu İptal"/>
            <filter val="Ulaşılamadı"/>
            <filter val="Dönüş Yapacak"/>
            <filter val="Çekim İstemiyor"/>
          </filters>
        </filterColumn>
      </autoFilter>
      <extLst>
        <ext uri="GoogleSheetsCustomDataVersion1">
          <go:sheetsCustomData xmlns:go="http://customooxmlschemas.google.com/" filterViewId="613148670"/>
        </ext>
      </extLst>
    </customSheetView>
    <customSheetView guid="{3EE17A2A-3D09-4A10-8296-C16019FAD79E}" filter="1" showAutoFilter="1">
      <autoFilter ref="$A$1:$AM$76">
        <filterColumn colId="17">
          <filters/>
        </filterColumn>
        <sortState ref="A1:AM76">
          <sortCondition ref="K1:K76"/>
          <sortCondition ref="O1:O76"/>
          <sortCondition ref="N1:N76"/>
        </sortState>
      </autoFilter>
      <extLst>
        <ext uri="GoogleSheetsCustomDataVersion1">
          <go:sheetsCustomData xmlns:go="http://customooxmlschemas.google.com/" filterViewId="619170015"/>
        </ext>
      </extLst>
    </customSheetView>
    <customSheetView guid="{132EDAC1-9FB7-4233-A7EE-1163655559BF}" filter="1" showAutoFilter="1">
      <autoFilter ref="$A$1:$AM$76">
        <filterColumn colId="2">
          <filters>
            <filter val="DOĞRU"/>
          </filters>
        </filterColumn>
      </autoFilter>
      <extLst>
        <ext uri="GoogleSheetsCustomDataVersion1">
          <go:sheetsCustomData xmlns:go="http://customooxmlschemas.google.com/" filterViewId="622195544"/>
        </ext>
      </extLst>
    </customSheetView>
    <customSheetView guid="{CA9BF830-2CB4-4A69-A252-9472E020FFEE}" filter="1" showAutoFilter="1">
      <autoFilter ref="$A$1:$AM$76">
        <filterColumn colId="12">
          <filters>
            <filter val="Görele"/>
            <filter val="Espiye"/>
            <filter val="Keşap"/>
            <filter val="Tirebolu"/>
            <filter val="Bulancak"/>
          </filters>
        </filterColumn>
        <sortState ref="A1:AM76">
          <sortCondition ref="O1:O76"/>
        </sortState>
      </autoFilter>
      <extLst>
        <ext uri="GoogleSheetsCustomDataVersion1">
          <go:sheetsCustomData xmlns:go="http://customooxmlschemas.google.com/" filterViewId="674227250"/>
        </ext>
      </extLst>
    </customSheetView>
    <customSheetView guid="{23C038FE-C5A7-4B45-82DD-42409127B6EB}" filter="1" showAutoFilter="1">
      <autoFilter ref="$A$1:$AM$76"/>
      <extLst>
        <ext uri="GoogleSheetsCustomDataVersion1">
          <go:sheetsCustomData xmlns:go="http://customooxmlschemas.google.com/" filterViewId="683737228"/>
        </ext>
      </extLst>
    </customSheetView>
    <customSheetView guid="{EA931565-80C8-4CF6-B0E6-F3DF84760FD0}" filter="1" showAutoFilter="1">
      <autoFilter ref="$U$12:$U$20"/>
      <extLst>
        <ext uri="GoogleSheetsCustomDataVersion1">
          <go:sheetsCustomData xmlns:go="http://customooxmlschemas.google.com/" filterViewId="686376746"/>
        </ext>
      </extLst>
    </customSheetView>
    <customSheetView guid="{006FF808-CA4A-4052-AA95-19CEBEDEEAB4}" filter="1" showAutoFilter="1">
      <autoFilter ref="$A$1:$AM$76">
        <filterColumn colId="17">
          <filters blank="1">
            <filter val="İleride Randevu Alınacak"/>
            <filter val="Devir"/>
            <filter val="Randevu İptal"/>
            <filter val="Ulaşılamadı"/>
            <filter val="Dönüş Yapacak"/>
          </filters>
        </filterColumn>
      </autoFilter>
      <extLst>
        <ext uri="GoogleSheetsCustomDataVersion1">
          <go:sheetsCustomData xmlns:go="http://customooxmlschemas.google.com/" filterViewId="696752491"/>
        </ext>
      </extLst>
    </customSheetView>
    <customSheetView guid="{10D03AD1-ADA4-4364-8DC0-65B96FCF471B}" filter="1" showAutoFilter="1">
      <autoFilter ref="$A$1:$AM$76"/>
      <extLst>
        <ext uri="GoogleSheetsCustomDataVersion1">
          <go:sheetsCustomData xmlns:go="http://customooxmlschemas.google.com/" filterViewId="703324138"/>
        </ext>
      </extLst>
    </customSheetView>
    <customSheetView guid="{8A2630AE-CB57-43D5-AD1E-6EC37A7ACD30}" filter="1" showAutoFilter="1">
      <autoFilter ref="$A$1:$AM$76"/>
      <extLst>
        <ext uri="GoogleSheetsCustomDataVersion1">
          <go:sheetsCustomData xmlns:go="http://customooxmlschemas.google.com/" filterViewId="71007869"/>
        </ext>
      </extLst>
    </customSheetView>
    <customSheetView guid="{826B5C2F-82F8-4A83-B8BF-E9B6ACB3DAF7}" filter="1" showAutoFilter="1">
      <autoFilter ref="$A$1:$AM$76">
        <sortState ref="A1:AM76">
          <sortCondition ref="N1:N76"/>
          <sortCondition ref="K1:K76"/>
        </sortState>
      </autoFilter>
      <extLst>
        <ext uri="GoogleSheetsCustomDataVersion1">
          <go:sheetsCustomData xmlns:go="http://customooxmlschemas.google.com/" filterViewId="717755524"/>
        </ext>
      </extLst>
    </customSheetView>
    <customSheetView guid="{87FDAD16-3196-4826-8AB1-7266FF70175A}" filter="1" showAutoFilter="1">
      <autoFilter ref="$A$1:$AM$76">
        <filterColumn colId="2">
          <filters>
            <filter val="DOĞRU"/>
          </filters>
        </filterColumn>
        <filterColumn colId="17">
          <filters blank="1">
            <filter val="İleride Randevu Alınacak"/>
            <filter val="Randevu İptal"/>
            <filter val="Ulaşılamadı"/>
            <filter val="Dönüş Yapacak"/>
            <filter val="Çekim İstemiyor"/>
            <filter val="Randevu Alındı"/>
          </filters>
        </filterColumn>
        <sortState ref="A1:AM76">
          <sortCondition ref="K1:K76"/>
        </sortState>
      </autoFilter>
      <extLst>
        <ext uri="GoogleSheetsCustomDataVersion1">
          <go:sheetsCustomData xmlns:go="http://customooxmlschemas.google.com/" filterViewId="72713545"/>
        </ext>
      </extLst>
    </customSheetView>
    <customSheetView guid="{CD184AF5-5FA5-44BA-ABF9-89C082DBB8DB}" filter="1" showAutoFilter="1">
      <autoFilter ref="$A$1:$AM$76">
        <filterColumn colId="2">
          <filters>
            <filter val="DOĞRU"/>
          </filters>
        </filterColumn>
      </autoFilter>
      <extLst>
        <ext uri="GoogleSheetsCustomDataVersion1">
          <go:sheetsCustomData xmlns:go="http://customooxmlschemas.google.com/" filterViewId="730224439"/>
        </ext>
      </extLst>
    </customSheetView>
    <customSheetView guid="{637056B8-5B20-49B8-9AF4-8B5282DBD557}" filter="1" showAutoFilter="1">
      <autoFilter ref="$A$1:$AM$76"/>
      <extLst>
        <ext uri="GoogleSheetsCustomDataVersion1">
          <go:sheetsCustomData xmlns:go="http://customooxmlschemas.google.com/" filterViewId="732582418"/>
        </ext>
      </extLst>
    </customSheetView>
    <customSheetView guid="{F0A93E98-4281-4733-B8BE-9646BBAA68B7}" filter="1" showAutoFilter="1">
      <autoFilter ref="$A$1:$AM$76"/>
      <extLst>
        <ext uri="GoogleSheetsCustomDataVersion1">
          <go:sheetsCustomData xmlns:go="http://customooxmlschemas.google.com/" filterViewId="78183899"/>
        </ext>
      </extLst>
    </customSheetView>
    <customSheetView guid="{598D9987-2757-4AFA-BD32-EE0E482ECDBF}" filter="1" showAutoFilter="1">
      <autoFilter ref="$A$1:$AM$76"/>
      <extLst>
        <ext uri="GoogleSheetsCustomDataVersion1">
          <go:sheetsCustomData xmlns:go="http://customooxmlschemas.google.com/" filterViewId="789785216"/>
        </ext>
      </extLst>
    </customSheetView>
    <customSheetView guid="{D261522B-A039-415F-B71F-CF63619D9BD4}" filter="1" showAutoFilter="1">
      <autoFilter ref="$A$1:$AM$76"/>
      <extLst>
        <ext uri="GoogleSheetsCustomDataVersion1">
          <go:sheetsCustomData xmlns:go="http://customooxmlschemas.google.com/" filterViewId="835251238"/>
        </ext>
      </extLst>
    </customSheetView>
    <customSheetView guid="{44C3503F-75E3-4B66-AEA6-8B2C0D004DD6}" filter="1" showAutoFilter="1">
      <autoFilter ref="$A$1:$AM$76">
        <filterColumn colId="2">
          <filters>
            <filter val="DOĞRU"/>
          </filters>
        </filterColumn>
      </autoFilter>
      <extLst>
        <ext uri="GoogleSheetsCustomDataVersion1">
          <go:sheetsCustomData xmlns:go="http://customooxmlschemas.google.com/" filterViewId="836223884"/>
        </ext>
      </extLst>
    </customSheetView>
    <customSheetView guid="{DDB86521-93A7-4A40-803D-E518BEF6CBF4}" filter="1" showAutoFilter="1">
      <autoFilter ref="$A$1:$AM$76">
        <filterColumn colId="2">
          <filters>
            <filter val="DOĞRU"/>
          </filters>
        </filterColumn>
        <sortState ref="A1:AM76">
          <sortCondition ref="B1:B76"/>
        </sortState>
      </autoFilter>
      <extLst>
        <ext uri="GoogleSheetsCustomDataVersion1">
          <go:sheetsCustomData xmlns:go="http://customooxmlschemas.google.com/" filterViewId="915967947"/>
        </ext>
      </extLst>
    </customSheetView>
    <customSheetView guid="{F9AEAB3A-D160-4237-86E9-7AC3F76AFAA7}" filter="1" showAutoFilter="1">
      <autoFilter ref="$A$1:$AM$76"/>
      <extLst>
        <ext uri="GoogleSheetsCustomDataVersion1">
          <go:sheetsCustomData xmlns:go="http://customooxmlschemas.google.com/" filterViewId="920561611"/>
        </ext>
      </extLst>
    </customSheetView>
    <customSheetView guid="{F258BB22-60F0-4BBE-A0AC-BE3A6B532C0C}" filter="1" showAutoFilter="1">
      <autoFilter ref="$A$1:$AM$76"/>
      <extLst>
        <ext uri="GoogleSheetsCustomDataVersion1">
          <go:sheetsCustomData xmlns:go="http://customooxmlschemas.google.com/" filterViewId="931851385"/>
        </ext>
      </extLst>
    </customSheetView>
    <customSheetView guid="{D1B4F1B4-80AA-4550-976F-CFB2501AC924}" filter="1" showAutoFilter="1">
      <autoFilter ref="$A$1:$AM$76">
        <filterColumn colId="2">
          <filters>
            <filter val="DOĞRU"/>
          </filters>
        </filterColumn>
        <sortState ref="A1:AM76">
          <sortCondition ref="K1:K76"/>
        </sortState>
      </autoFilter>
      <extLst>
        <ext uri="GoogleSheetsCustomDataVersion1">
          <go:sheetsCustomData xmlns:go="http://customooxmlschemas.google.com/" filterViewId="935879484"/>
        </ext>
      </extLst>
    </customSheetView>
    <customSheetView guid="{9FF8C76E-C941-4750-A051-A0AA3C04F00F}" filter="1" showAutoFilter="1">
      <autoFilter ref="$A$1:$AM$76">
        <filterColumn colId="2">
          <filters>
            <filter val="DOĞRU"/>
          </filters>
        </filterColumn>
      </autoFilter>
      <extLst>
        <ext uri="GoogleSheetsCustomDataVersion1">
          <go:sheetsCustomData xmlns:go="http://customooxmlschemas.google.com/" filterViewId="939516815"/>
        </ext>
      </extLst>
    </customSheetView>
    <customSheetView guid="{78E1C70C-5CD7-42EA-9522-269A952AF972}" filter="1" showAutoFilter="1">
      <autoFilter ref="$A$1:$AM$76">
        <filterColumn colId="2">
          <filters>
            <filter val="DOĞRU"/>
          </filters>
        </filterColumn>
      </autoFilter>
      <extLst>
        <ext uri="GoogleSheetsCustomDataVersion1">
          <go:sheetsCustomData xmlns:go="http://customooxmlschemas.google.com/" filterViewId="941332817"/>
        </ext>
      </extLst>
    </customSheetView>
    <customSheetView guid="{73507829-A97F-4CF8-9EF9-9074BE53749A}" filter="1" showAutoFilter="1">
      <autoFilter ref="$A$1:$AM$76">
        <sortState ref="A1:AM76">
          <sortCondition ref="K1:K76"/>
        </sortState>
      </autoFilter>
      <extLst>
        <ext uri="GoogleSheetsCustomDataVersion1">
          <go:sheetsCustomData xmlns:go="http://customooxmlschemas.google.com/" filterViewId="954428838"/>
        </ext>
      </extLst>
    </customSheetView>
    <customSheetView guid="{1E41AD2E-DB09-4E95-A178-F1057417E5C2}" filter="1" showAutoFilter="1">
      <autoFilter ref="$A$1:$AM$76"/>
      <extLst>
        <ext uri="GoogleSheetsCustomDataVersion1">
          <go:sheetsCustomData xmlns:go="http://customooxmlschemas.google.com/" filterViewId="96085930"/>
        </ext>
      </extLst>
    </customSheetView>
    <customSheetView guid="{9E52368D-5B38-48A8-AB74-07CA8B76DEF2}" filter="1" showAutoFilter="1">
      <autoFilter ref="$A$1:$AM$76"/>
      <extLst>
        <ext uri="GoogleSheetsCustomDataVersion1">
          <go:sheetsCustomData xmlns:go="http://customooxmlschemas.google.com/" filterViewId="97809535"/>
        </ext>
      </extLst>
    </customSheetView>
  </customSheetViews>
  <conditionalFormatting sqref="C1:C83">
    <cfRule type="cellIs" dxfId="0" priority="1" operator="equal">
      <formula>"TRUE"</formula>
    </cfRule>
  </conditionalFormatting>
  <conditionalFormatting sqref="C1:C83">
    <cfRule type="cellIs" dxfId="1" priority="2" operator="equal">
      <formula>"FALSE"</formula>
    </cfRule>
  </conditionalFormatting>
  <conditionalFormatting sqref="J1:J83">
    <cfRule type="colorScale" priority="3">
      <colorScale>
        <cfvo type="min"/>
        <cfvo type="percentile" val="50"/>
        <cfvo type="max"/>
        <color rgb="FFE67C73"/>
        <color rgb="FFFFFFFF"/>
        <color rgb="FF57BB8A"/>
      </colorScale>
    </cfRule>
  </conditionalFormatting>
  <dataValidations>
    <dataValidation type="list" allowBlank="1" showErrorMessage="1" sqref="T3 T5 T7:T12 T15 T18:T19 T21 T24 T26 T34 T38 T40:T41 T44 T46 T49 T51:T52 T54 T57:T62 T65 T67 T69 T71 T74 T76:T83">
      <formula1>'Durum Parametreler'!$F$3:$F$21</formula1>
    </dataValidation>
    <dataValidation type="list" allowBlank="1" showErrorMessage="1" sqref="R2:R83">
      <formula1>'Durum Parametreler'!$C$2:$C$19</formula1>
    </dataValidation>
    <dataValidation type="list" allowBlank="1" showErrorMessage="1" sqref="Y2:Y83 AA2:AA83 AC2:AC83 AE2:AE83 AG2:AG83">
      <formula1>'Durum Parametreler'!$J$2:$J$8</formula1>
    </dataValidation>
    <dataValidation type="list" allowBlank="1" showErrorMessage="1" sqref="AI2:AM83">
      <formula1>'Durum Parametreler'!$L$2:$L$26</formula1>
    </dataValidation>
    <dataValidation type="list" allowBlank="1" showErrorMessage="1" sqref="V2:W69 V70 V71:W74 V75 V76:W83 Z2:Z83 AB2:AB83 AD2:AD83 AF2:AF83 AH2:AH83">
      <formula1>'Durum Parametreler'!$A$1:$A$700</formula1>
    </dataValidation>
    <dataValidation type="list" allowBlank="1" showErrorMessage="1" sqref="X2:X83">
      <formula1>'Durum Parametreler'!$C$22:$C$24</formula1>
    </dataValidation>
    <dataValidation type="list" allowBlank="1" showErrorMessage="1" sqref="S2:S83">
      <formula1>'Durum Parametreler'!$L$2:$L$31</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25.88"/>
  </cols>
  <sheetData>
    <row r="1" ht="15.75" customHeight="1">
      <c r="A1" s="151"/>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44621.0</v>
      </c>
      <c r="C2" s="27"/>
      <c r="D2" s="17"/>
      <c r="E2" s="27"/>
      <c r="F2" s="74"/>
      <c r="G2" s="85"/>
      <c r="H2" s="27"/>
      <c r="I2" s="27"/>
      <c r="J2" s="27"/>
      <c r="K2" s="27"/>
      <c r="L2" s="27"/>
      <c r="M2" s="27"/>
      <c r="N2" s="27"/>
      <c r="O2" s="27"/>
      <c r="P2" s="27"/>
      <c r="Q2" s="27"/>
      <c r="R2" s="27"/>
      <c r="S2" s="27"/>
      <c r="T2" s="27"/>
      <c r="U2" s="27"/>
      <c r="V2" s="27"/>
      <c r="W2" s="27"/>
      <c r="X2" s="27"/>
      <c r="Y2" s="27"/>
      <c r="Z2" s="27"/>
      <c r="AA2" s="27"/>
      <c r="AB2" s="27"/>
      <c r="AC2" s="27"/>
      <c r="AD2" s="27"/>
      <c r="AE2" s="27"/>
      <c r="AF2" s="27"/>
    </row>
    <row r="3" ht="15.75" customHeight="1">
      <c r="A3" s="24" t="s">
        <v>1350</v>
      </c>
      <c r="B3" s="17"/>
      <c r="C3" s="27"/>
      <c r="D3" s="27"/>
      <c r="E3" s="27"/>
      <c r="F3" s="74"/>
      <c r="G3" s="85"/>
      <c r="H3" s="27"/>
      <c r="I3" s="27"/>
      <c r="J3" s="27"/>
      <c r="K3" s="27"/>
      <c r="L3" s="27"/>
      <c r="M3" s="27"/>
      <c r="N3" s="27"/>
      <c r="O3" s="27"/>
      <c r="P3" s="27"/>
      <c r="Q3" s="27"/>
      <c r="R3" s="27"/>
      <c r="S3" s="27"/>
      <c r="T3" s="27"/>
      <c r="U3" s="27"/>
      <c r="V3" s="27"/>
      <c r="W3" s="27"/>
      <c r="X3" s="27"/>
      <c r="Y3" s="27"/>
      <c r="Z3" s="27"/>
      <c r="AA3" s="27"/>
      <c r="AB3" s="27"/>
      <c r="AC3" s="27"/>
      <c r="AD3" s="27"/>
      <c r="AE3" s="27"/>
      <c r="AF3" s="27"/>
    </row>
    <row r="4" ht="15.75" customHeight="1">
      <c r="A4" s="28"/>
      <c r="B4" s="29" t="s">
        <v>9248</v>
      </c>
      <c r="C4" s="97" t="s">
        <v>106</v>
      </c>
      <c r="D4" s="47" t="s">
        <v>9249</v>
      </c>
      <c r="E4" s="36" t="s">
        <v>9250</v>
      </c>
      <c r="F4" s="76">
        <v>0.4583333333333333</v>
      </c>
      <c r="G4" s="47" t="s">
        <v>9251</v>
      </c>
      <c r="H4" s="36" t="s">
        <v>9252</v>
      </c>
      <c r="I4" s="47" t="s">
        <v>9253</v>
      </c>
      <c r="J4" s="27"/>
      <c r="K4" s="27"/>
      <c r="L4" s="27"/>
      <c r="M4" s="27"/>
      <c r="N4" s="27"/>
      <c r="O4" s="27"/>
      <c r="P4" s="27"/>
      <c r="Q4" s="27"/>
      <c r="R4" s="27"/>
      <c r="S4" s="27"/>
      <c r="T4" s="27"/>
      <c r="U4" s="27"/>
      <c r="V4" s="27"/>
      <c r="W4" s="27"/>
      <c r="X4" s="27"/>
      <c r="Y4" s="27"/>
      <c r="Z4" s="27"/>
      <c r="AA4" s="27"/>
      <c r="AB4" s="27"/>
      <c r="AC4" s="27"/>
      <c r="AD4" s="27"/>
      <c r="AE4" s="27"/>
      <c r="AF4" s="27"/>
    </row>
    <row r="5" ht="15.75" customHeight="1">
      <c r="A5" s="28"/>
      <c r="B5" s="29" t="s">
        <v>9248</v>
      </c>
      <c r="C5" s="109" t="s">
        <v>106</v>
      </c>
      <c r="D5" s="51" t="s">
        <v>9254</v>
      </c>
      <c r="E5" s="51" t="s">
        <v>9255</v>
      </c>
      <c r="F5" s="80">
        <v>0.5416666666666666</v>
      </c>
      <c r="G5" s="31" t="s">
        <v>9251</v>
      </c>
      <c r="H5" s="31" t="s">
        <v>9256</v>
      </c>
      <c r="I5" s="31" t="s">
        <v>9257</v>
      </c>
      <c r="J5" s="81"/>
      <c r="K5" s="27" t="s">
        <v>9258</v>
      </c>
      <c r="L5" s="27"/>
      <c r="M5" s="27"/>
      <c r="N5" s="27"/>
      <c r="O5" s="27"/>
      <c r="P5" s="27"/>
      <c r="Q5" s="27"/>
      <c r="R5" s="27"/>
      <c r="S5" s="27"/>
      <c r="T5" s="27"/>
      <c r="U5" s="27"/>
      <c r="V5" s="27"/>
      <c r="W5" s="27"/>
      <c r="X5" s="27"/>
      <c r="Y5" s="27"/>
      <c r="Z5" s="27"/>
      <c r="AA5" s="27"/>
      <c r="AB5" s="27"/>
      <c r="AC5" s="27"/>
      <c r="AD5" s="27"/>
      <c r="AE5" s="27"/>
      <c r="AF5" s="27"/>
    </row>
    <row r="6" ht="15.75" customHeight="1">
      <c r="A6" s="28"/>
      <c r="B6" s="29" t="s">
        <v>9248</v>
      </c>
      <c r="C6" s="97" t="s">
        <v>106</v>
      </c>
      <c r="D6" s="47" t="s">
        <v>9259</v>
      </c>
      <c r="E6" s="47" t="s">
        <v>9260</v>
      </c>
      <c r="F6" s="76">
        <v>0.625</v>
      </c>
      <c r="G6" s="36" t="s">
        <v>9261</v>
      </c>
      <c r="H6" s="36" t="s">
        <v>9262</v>
      </c>
      <c r="I6" s="36" t="s">
        <v>9263</v>
      </c>
      <c r="J6" s="27"/>
      <c r="K6" s="27"/>
      <c r="L6" s="27"/>
      <c r="M6" s="27"/>
      <c r="N6" s="27"/>
      <c r="O6" s="27"/>
      <c r="P6" s="27"/>
      <c r="Q6" s="27"/>
      <c r="R6" s="27"/>
      <c r="S6" s="27"/>
      <c r="T6" s="27"/>
      <c r="U6" s="27"/>
      <c r="V6" s="27"/>
      <c r="W6" s="27"/>
      <c r="X6" s="27"/>
      <c r="Y6" s="27"/>
      <c r="Z6" s="27"/>
      <c r="AA6" s="27"/>
      <c r="AB6" s="27"/>
      <c r="AC6" s="27"/>
      <c r="AD6" s="27"/>
      <c r="AE6" s="27"/>
      <c r="AF6" s="27"/>
    </row>
    <row r="7" ht="15.75" customHeight="1">
      <c r="A7" s="28"/>
      <c r="B7" s="29" t="s">
        <v>9248</v>
      </c>
      <c r="C7" s="97" t="s">
        <v>106</v>
      </c>
      <c r="D7" s="47" t="s">
        <v>9264</v>
      </c>
      <c r="E7" s="47" t="s">
        <v>9265</v>
      </c>
      <c r="F7" s="76">
        <v>0.625</v>
      </c>
      <c r="G7" s="36" t="s">
        <v>9261</v>
      </c>
      <c r="H7" s="36" t="s">
        <v>9262</v>
      </c>
      <c r="I7" s="36" t="s">
        <v>9266</v>
      </c>
      <c r="J7" s="27"/>
      <c r="K7" s="27"/>
      <c r="L7" s="27"/>
      <c r="M7" s="27"/>
      <c r="N7" s="27"/>
      <c r="O7" s="27"/>
      <c r="P7" s="27"/>
      <c r="Q7" s="27"/>
      <c r="R7" s="27"/>
      <c r="S7" s="27"/>
      <c r="T7" s="27"/>
      <c r="U7" s="27"/>
      <c r="V7" s="27"/>
      <c r="W7" s="27"/>
      <c r="X7" s="27"/>
      <c r="Y7" s="27"/>
      <c r="Z7" s="27"/>
      <c r="AA7" s="27"/>
      <c r="AB7" s="27"/>
      <c r="AC7" s="27"/>
      <c r="AD7" s="27"/>
      <c r="AE7" s="27"/>
      <c r="AF7" s="27"/>
    </row>
    <row r="8" ht="15.75" customHeight="1">
      <c r="A8" s="28"/>
      <c r="B8" s="29" t="s">
        <v>9248</v>
      </c>
      <c r="C8" s="109" t="s">
        <v>106</v>
      </c>
      <c r="D8" s="51" t="s">
        <v>9267</v>
      </c>
      <c r="E8" s="51" t="s">
        <v>9268</v>
      </c>
      <c r="F8" s="80">
        <v>0.625</v>
      </c>
      <c r="G8" s="31" t="s">
        <v>9261</v>
      </c>
      <c r="H8" s="31" t="s">
        <v>9262</v>
      </c>
      <c r="I8" s="31" t="s">
        <v>9266</v>
      </c>
      <c r="J8" s="27" t="s">
        <v>9269</v>
      </c>
      <c r="K8" s="27"/>
      <c r="L8" s="27"/>
      <c r="M8" s="27"/>
      <c r="N8" s="27"/>
      <c r="O8" s="27"/>
      <c r="P8" s="27"/>
      <c r="Q8" s="27"/>
      <c r="R8" s="27"/>
      <c r="S8" s="27"/>
      <c r="T8" s="27"/>
      <c r="U8" s="27"/>
      <c r="V8" s="27"/>
      <c r="W8" s="27"/>
      <c r="X8" s="27"/>
      <c r="Y8" s="27"/>
      <c r="Z8" s="27"/>
      <c r="AA8" s="27"/>
      <c r="AB8" s="27"/>
      <c r="AC8" s="27"/>
      <c r="AD8" s="27"/>
      <c r="AE8" s="27"/>
      <c r="AF8" s="27"/>
    </row>
    <row r="9" ht="15.75" customHeight="1">
      <c r="A9" s="27"/>
      <c r="B9" s="27"/>
      <c r="C9" s="97" t="s">
        <v>106</v>
      </c>
      <c r="D9" s="47" t="s">
        <v>9270</v>
      </c>
      <c r="E9" s="47" t="s">
        <v>9271</v>
      </c>
      <c r="F9" s="76">
        <v>0.7083333333333334</v>
      </c>
      <c r="G9" s="47" t="s">
        <v>9261</v>
      </c>
      <c r="H9" s="36" t="s">
        <v>9272</v>
      </c>
      <c r="I9" s="47" t="s">
        <v>9273</v>
      </c>
      <c r="J9" s="27"/>
      <c r="K9" s="27"/>
      <c r="L9" s="27"/>
      <c r="M9" s="27"/>
      <c r="N9" s="27"/>
      <c r="O9" s="27"/>
      <c r="P9" s="27"/>
      <c r="Q9" s="27"/>
      <c r="R9" s="27"/>
      <c r="S9" s="27"/>
      <c r="T9" s="27"/>
      <c r="U9" s="27"/>
      <c r="V9" s="27"/>
      <c r="W9" s="27"/>
      <c r="X9" s="27"/>
      <c r="Y9" s="27"/>
      <c r="Z9" s="27"/>
      <c r="AA9" s="27"/>
      <c r="AB9" s="27"/>
      <c r="AC9" s="27"/>
      <c r="AD9" s="27"/>
      <c r="AE9" s="27"/>
      <c r="AF9" s="27"/>
    </row>
    <row r="10" ht="15.75" customHeight="1">
      <c r="A10" s="27"/>
      <c r="B10" s="27"/>
      <c r="C10" s="77" t="s">
        <v>681</v>
      </c>
      <c r="D10" s="47" t="s">
        <v>9274</v>
      </c>
      <c r="E10" s="47" t="s">
        <v>9275</v>
      </c>
      <c r="F10" s="89" t="s">
        <v>3399</v>
      </c>
      <c r="G10" s="47" t="s">
        <v>9276</v>
      </c>
      <c r="H10" s="36" t="s">
        <v>9277</v>
      </c>
      <c r="I10" s="47" t="s">
        <v>9278</v>
      </c>
      <c r="J10" s="27"/>
      <c r="K10" s="27"/>
      <c r="L10" s="27"/>
      <c r="M10" s="27"/>
      <c r="N10" s="27"/>
      <c r="O10" s="27"/>
      <c r="P10" s="27"/>
      <c r="Q10" s="27"/>
      <c r="R10" s="27"/>
      <c r="S10" s="27"/>
      <c r="T10" s="27"/>
      <c r="U10" s="27"/>
      <c r="V10" s="27"/>
      <c r="W10" s="27"/>
      <c r="X10" s="27"/>
      <c r="Y10" s="27"/>
      <c r="Z10" s="27"/>
      <c r="AA10" s="27"/>
      <c r="AB10" s="27"/>
      <c r="AC10" s="27"/>
      <c r="AD10" s="27"/>
      <c r="AE10" s="27"/>
      <c r="AF10" s="27"/>
    </row>
    <row r="11" ht="15.75" customHeight="1">
      <c r="A11" s="18"/>
      <c r="B11" s="19">
        <v>44622.0</v>
      </c>
      <c r="C11" s="27"/>
      <c r="D11" s="103" t="s">
        <v>9279</v>
      </c>
      <c r="E11" s="22"/>
      <c r="F11" s="22"/>
      <c r="G11" s="23"/>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row>
    <row r="12" ht="15.75" customHeight="1">
      <c r="A12" s="24" t="s">
        <v>1350</v>
      </c>
      <c r="B12" s="17"/>
      <c r="C12" s="77" t="s">
        <v>681</v>
      </c>
      <c r="D12" s="47" t="s">
        <v>9280</v>
      </c>
      <c r="E12" s="47" t="s">
        <v>9281</v>
      </c>
      <c r="F12" s="89" t="s">
        <v>626</v>
      </c>
      <c r="G12" s="87" t="s">
        <v>9282</v>
      </c>
      <c r="H12" s="77" t="s">
        <v>9283</v>
      </c>
      <c r="I12" s="77" t="s">
        <v>9284</v>
      </c>
      <c r="J12" s="27"/>
      <c r="K12" s="27"/>
      <c r="L12" s="27"/>
      <c r="M12" s="27"/>
      <c r="N12" s="27"/>
      <c r="O12" s="27"/>
      <c r="P12" s="27"/>
      <c r="Q12" s="27"/>
      <c r="R12" s="27"/>
      <c r="S12" s="27"/>
      <c r="T12" s="27"/>
      <c r="U12" s="27"/>
      <c r="V12" s="27"/>
      <c r="W12" s="27"/>
      <c r="X12" s="27"/>
      <c r="Y12" s="27"/>
      <c r="Z12" s="27"/>
      <c r="AA12" s="27"/>
      <c r="AB12" s="27"/>
      <c r="AC12" s="27"/>
      <c r="AD12" s="27"/>
      <c r="AE12" s="27"/>
      <c r="AF12" s="27"/>
    </row>
    <row r="13" ht="15.75" customHeight="1">
      <c r="A13" s="28"/>
      <c r="B13" s="29" t="s">
        <v>9248</v>
      </c>
      <c r="C13" s="77" t="s">
        <v>681</v>
      </c>
      <c r="D13" s="47" t="s">
        <v>9285</v>
      </c>
      <c r="E13" s="47" t="s">
        <v>9286</v>
      </c>
      <c r="F13" s="89" t="s">
        <v>626</v>
      </c>
      <c r="G13" s="87" t="s">
        <v>9282</v>
      </c>
      <c r="H13" s="77" t="s">
        <v>9283</v>
      </c>
      <c r="I13" s="77" t="s">
        <v>9284</v>
      </c>
      <c r="J13" s="27"/>
      <c r="K13" s="27"/>
      <c r="L13" s="27"/>
      <c r="M13" s="27"/>
      <c r="N13" s="27"/>
      <c r="O13" s="27"/>
      <c r="P13" s="27"/>
      <c r="Q13" s="27"/>
      <c r="R13" s="27"/>
      <c r="S13" s="27"/>
      <c r="T13" s="27"/>
      <c r="U13" s="27"/>
      <c r="V13" s="27"/>
      <c r="W13" s="27"/>
      <c r="X13" s="27"/>
      <c r="Y13" s="27"/>
      <c r="Z13" s="27"/>
      <c r="AA13" s="27"/>
      <c r="AB13" s="27"/>
      <c r="AC13" s="27"/>
      <c r="AD13" s="27"/>
      <c r="AE13" s="27"/>
      <c r="AF13" s="27"/>
    </row>
    <row r="14" ht="15.75" customHeight="1">
      <c r="A14" s="28"/>
      <c r="B14" s="29" t="s">
        <v>9248</v>
      </c>
      <c r="C14" s="77" t="s">
        <v>681</v>
      </c>
      <c r="D14" s="47" t="s">
        <v>9287</v>
      </c>
      <c r="E14" s="47" t="s">
        <v>9288</v>
      </c>
      <c r="F14" s="89" t="s">
        <v>626</v>
      </c>
      <c r="G14" s="87" t="s">
        <v>9282</v>
      </c>
      <c r="H14" s="77" t="s">
        <v>9283</v>
      </c>
      <c r="I14" s="77" t="s">
        <v>9284</v>
      </c>
      <c r="J14" s="27"/>
      <c r="K14" s="27"/>
      <c r="L14" s="27"/>
      <c r="M14" s="27"/>
      <c r="N14" s="27"/>
      <c r="O14" s="27"/>
      <c r="P14" s="27"/>
      <c r="Q14" s="27"/>
      <c r="R14" s="27"/>
      <c r="S14" s="27"/>
      <c r="T14" s="27"/>
      <c r="U14" s="27"/>
      <c r="V14" s="27"/>
      <c r="W14" s="27"/>
      <c r="X14" s="27"/>
      <c r="Y14" s="27"/>
      <c r="Z14" s="27"/>
      <c r="AA14" s="27"/>
      <c r="AB14" s="27"/>
      <c r="AC14" s="27"/>
      <c r="AD14" s="27"/>
      <c r="AE14" s="27"/>
      <c r="AF14" s="27"/>
    </row>
    <row r="15" ht="15.75" customHeight="1">
      <c r="A15" s="28"/>
      <c r="B15" s="29" t="s">
        <v>9248</v>
      </c>
      <c r="C15" s="77" t="s">
        <v>681</v>
      </c>
      <c r="D15" s="47" t="s">
        <v>9289</v>
      </c>
      <c r="E15" s="47" t="s">
        <v>9290</v>
      </c>
      <c r="F15" s="89" t="s">
        <v>626</v>
      </c>
      <c r="G15" s="87" t="s">
        <v>9282</v>
      </c>
      <c r="H15" s="77" t="s">
        <v>9283</v>
      </c>
      <c r="I15" s="77" t="s">
        <v>9284</v>
      </c>
      <c r="J15" s="27"/>
      <c r="K15" s="27"/>
      <c r="L15" s="27"/>
      <c r="M15" s="27"/>
      <c r="N15" s="27"/>
      <c r="O15" s="27"/>
      <c r="P15" s="27"/>
      <c r="Q15" s="27"/>
      <c r="R15" s="27"/>
      <c r="S15" s="27"/>
      <c r="T15" s="27"/>
      <c r="U15" s="27"/>
      <c r="V15" s="27"/>
      <c r="W15" s="27"/>
      <c r="X15" s="27"/>
      <c r="Y15" s="27"/>
      <c r="Z15" s="27"/>
      <c r="AA15" s="27"/>
      <c r="AB15" s="27"/>
      <c r="AC15" s="27"/>
      <c r="AD15" s="27"/>
      <c r="AE15" s="27"/>
      <c r="AF15" s="27"/>
    </row>
    <row r="16" ht="15.75" customHeight="1">
      <c r="A16" s="28"/>
      <c r="B16" s="29" t="s">
        <v>9248</v>
      </c>
      <c r="C16" s="77" t="s">
        <v>681</v>
      </c>
      <c r="D16" s="47" t="s">
        <v>9291</v>
      </c>
      <c r="E16" s="47" t="s">
        <v>9292</v>
      </c>
      <c r="F16" s="89" t="s">
        <v>626</v>
      </c>
      <c r="G16" s="87" t="s">
        <v>9282</v>
      </c>
      <c r="H16" s="77" t="s">
        <v>9283</v>
      </c>
      <c r="I16" s="77" t="s">
        <v>9293</v>
      </c>
      <c r="J16" s="27"/>
      <c r="K16" s="27"/>
      <c r="L16" s="27"/>
      <c r="M16" s="27"/>
      <c r="N16" s="27"/>
      <c r="O16" s="27"/>
      <c r="P16" s="27"/>
      <c r="Q16" s="27"/>
      <c r="R16" s="27"/>
      <c r="S16" s="27"/>
      <c r="T16" s="27"/>
      <c r="U16" s="27"/>
      <c r="V16" s="27"/>
      <c r="W16" s="27"/>
      <c r="X16" s="27"/>
      <c r="Y16" s="27"/>
      <c r="Z16" s="27"/>
      <c r="AA16" s="27"/>
      <c r="AB16" s="27"/>
      <c r="AC16" s="27"/>
      <c r="AD16" s="27"/>
      <c r="AE16" s="27"/>
      <c r="AF16" s="27"/>
    </row>
    <row r="17" ht="15.75" customHeight="1">
      <c r="A17" s="28"/>
      <c r="B17" s="29" t="s">
        <v>9248</v>
      </c>
      <c r="C17" s="77" t="s">
        <v>681</v>
      </c>
      <c r="D17" s="47" t="s">
        <v>9294</v>
      </c>
      <c r="E17" s="47" t="s">
        <v>9295</v>
      </c>
      <c r="F17" s="89" t="s">
        <v>136</v>
      </c>
      <c r="G17" s="88" t="s">
        <v>9296</v>
      </c>
      <c r="H17" s="77" t="s">
        <v>9297</v>
      </c>
      <c r="I17" s="77" t="s">
        <v>9298</v>
      </c>
      <c r="J17" s="27"/>
      <c r="K17" s="27"/>
      <c r="L17" s="27"/>
      <c r="M17" s="27"/>
      <c r="N17" s="27"/>
      <c r="O17" s="27"/>
      <c r="P17" s="27"/>
      <c r="Q17" s="27"/>
      <c r="R17" s="27"/>
      <c r="S17" s="27"/>
      <c r="T17" s="27"/>
      <c r="U17" s="27"/>
      <c r="V17" s="27"/>
      <c r="W17" s="27"/>
      <c r="X17" s="27"/>
      <c r="Y17" s="27"/>
      <c r="Z17" s="27"/>
      <c r="AA17" s="27"/>
      <c r="AB17" s="27"/>
      <c r="AC17" s="27"/>
      <c r="AD17" s="27"/>
      <c r="AE17" s="27"/>
      <c r="AF17" s="27"/>
    </row>
    <row r="18" ht="15.75" customHeight="1">
      <c r="A18" s="27"/>
      <c r="B18" s="27"/>
      <c r="C18" s="77" t="s">
        <v>681</v>
      </c>
      <c r="D18" s="47" t="s">
        <v>9299</v>
      </c>
      <c r="E18" s="47" t="s">
        <v>9300</v>
      </c>
      <c r="F18" s="89" t="s">
        <v>136</v>
      </c>
      <c r="G18" s="69" t="s">
        <v>9296</v>
      </c>
      <c r="H18" s="77" t="s">
        <v>9297</v>
      </c>
      <c r="I18" s="69" t="s">
        <v>9301</v>
      </c>
      <c r="J18" s="27"/>
      <c r="K18" s="27"/>
      <c r="L18" s="27"/>
      <c r="M18" s="27"/>
      <c r="N18" s="27"/>
      <c r="O18" s="27"/>
      <c r="P18" s="27"/>
      <c r="Q18" s="27"/>
      <c r="R18" s="27"/>
      <c r="S18" s="27"/>
      <c r="T18" s="27"/>
      <c r="U18" s="27"/>
      <c r="V18" s="27"/>
      <c r="W18" s="27"/>
      <c r="X18" s="27"/>
      <c r="Y18" s="27"/>
      <c r="Z18" s="27"/>
      <c r="AA18" s="27"/>
      <c r="AB18" s="27"/>
      <c r="AC18" s="27"/>
      <c r="AD18" s="27"/>
      <c r="AE18" s="27"/>
      <c r="AF18" s="27"/>
    </row>
    <row r="19" ht="15.75" customHeight="1">
      <c r="A19" s="27"/>
      <c r="B19" s="27"/>
      <c r="C19" s="81" t="s">
        <v>681</v>
      </c>
      <c r="D19" s="51" t="s">
        <v>9302</v>
      </c>
      <c r="E19" s="51" t="s">
        <v>9303</v>
      </c>
      <c r="F19" s="91" t="s">
        <v>375</v>
      </c>
      <c r="G19" s="105" t="s">
        <v>9282</v>
      </c>
      <c r="H19" s="81" t="s">
        <v>9304</v>
      </c>
      <c r="I19" s="81" t="s">
        <v>9305</v>
      </c>
      <c r="J19" s="27" t="s">
        <v>9306</v>
      </c>
      <c r="K19" s="27"/>
      <c r="L19" s="27"/>
      <c r="M19" s="27"/>
      <c r="N19" s="27"/>
      <c r="O19" s="27"/>
      <c r="P19" s="27"/>
      <c r="Q19" s="27"/>
      <c r="R19" s="27"/>
      <c r="S19" s="27"/>
      <c r="T19" s="27"/>
      <c r="U19" s="27"/>
      <c r="V19" s="27"/>
      <c r="W19" s="27"/>
      <c r="X19" s="27"/>
      <c r="Y19" s="27"/>
      <c r="Z19" s="27"/>
      <c r="AA19" s="27"/>
      <c r="AB19" s="27"/>
      <c r="AC19" s="27"/>
      <c r="AD19" s="27"/>
      <c r="AE19" s="27"/>
      <c r="AF19" s="27"/>
    </row>
    <row r="20" ht="15.75" customHeight="1">
      <c r="A20" s="27"/>
      <c r="B20" s="27"/>
      <c r="C20" s="27"/>
      <c r="D20" s="90" t="s">
        <v>9307</v>
      </c>
      <c r="E20" s="23"/>
      <c r="F20" s="74"/>
      <c r="G20" s="85"/>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ht="15.75" customHeight="1">
      <c r="A21" s="18"/>
      <c r="B21" s="135">
        <v>44635.0</v>
      </c>
      <c r="C21" s="27"/>
      <c r="D21" s="27"/>
      <c r="E21" s="27"/>
      <c r="F21" s="74"/>
      <c r="G21" s="85"/>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ht="15.75" customHeight="1">
      <c r="A22" s="136" t="s">
        <v>1350</v>
      </c>
      <c r="B22" s="39"/>
      <c r="C22" s="27"/>
      <c r="D22" s="27"/>
      <c r="E22" s="27"/>
      <c r="F22" s="74"/>
      <c r="G22" s="85"/>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28"/>
      <c r="B23" s="137" t="s">
        <v>9248</v>
      </c>
      <c r="C23" s="81" t="s">
        <v>273</v>
      </c>
      <c r="D23" s="144" t="s">
        <v>9308</v>
      </c>
      <c r="E23" s="144" t="s">
        <v>9309</v>
      </c>
      <c r="F23" s="80">
        <v>0.5</v>
      </c>
      <c r="G23" s="105" t="s">
        <v>9251</v>
      </c>
      <c r="H23" s="81" t="s">
        <v>9310</v>
      </c>
      <c r="I23" s="145" t="s">
        <v>9311</v>
      </c>
      <c r="J23" s="27"/>
      <c r="K23" s="27" t="s">
        <v>9312</v>
      </c>
      <c r="L23" s="27"/>
      <c r="M23" s="27"/>
      <c r="N23" s="27"/>
      <c r="O23" s="27"/>
      <c r="P23" s="27"/>
      <c r="Q23" s="27"/>
      <c r="R23" s="27"/>
      <c r="S23" s="27"/>
      <c r="T23" s="27"/>
      <c r="U23" s="27"/>
      <c r="V23" s="27"/>
      <c r="W23" s="27"/>
      <c r="X23" s="27"/>
      <c r="Y23" s="27"/>
      <c r="Z23" s="27"/>
      <c r="AA23" s="27"/>
      <c r="AB23" s="27"/>
      <c r="AC23" s="27"/>
      <c r="AD23" s="27"/>
      <c r="AE23" s="27"/>
      <c r="AF23" s="27"/>
    </row>
    <row r="24" ht="15.75" customHeight="1">
      <c r="A24" s="28"/>
      <c r="B24" s="137" t="s">
        <v>9248</v>
      </c>
      <c r="C24" s="77" t="s">
        <v>273</v>
      </c>
      <c r="D24" s="36" t="s">
        <v>9313</v>
      </c>
      <c r="E24" s="36" t="s">
        <v>9314</v>
      </c>
      <c r="F24" s="76">
        <v>0.5416666666666666</v>
      </c>
      <c r="G24" s="88" t="s">
        <v>9315</v>
      </c>
      <c r="H24" s="77" t="s">
        <v>9316</v>
      </c>
      <c r="I24" s="47" t="s">
        <v>9317</v>
      </c>
      <c r="J24" s="27"/>
      <c r="K24" s="27"/>
      <c r="L24" s="27"/>
      <c r="M24" s="27"/>
      <c r="N24" s="27"/>
      <c r="O24" s="27"/>
      <c r="P24" s="27"/>
      <c r="Q24" s="27"/>
      <c r="R24" s="27"/>
      <c r="S24" s="27"/>
      <c r="T24" s="27"/>
      <c r="U24" s="27"/>
      <c r="V24" s="27"/>
      <c r="W24" s="27"/>
      <c r="X24" s="27"/>
      <c r="Y24" s="27"/>
      <c r="Z24" s="27"/>
      <c r="AA24" s="27"/>
      <c r="AB24" s="27"/>
      <c r="AC24" s="27"/>
      <c r="AD24" s="27"/>
      <c r="AE24" s="27"/>
      <c r="AF24" s="27"/>
    </row>
    <row r="25" ht="15.75" customHeight="1">
      <c r="A25" s="28"/>
      <c r="B25" s="137" t="s">
        <v>9248</v>
      </c>
      <c r="C25" s="77" t="s">
        <v>273</v>
      </c>
      <c r="D25" s="36" t="s">
        <v>9318</v>
      </c>
      <c r="E25" s="36" t="s">
        <v>9319</v>
      </c>
      <c r="F25" s="76">
        <v>0.5833333333333334</v>
      </c>
      <c r="G25" s="88" t="s">
        <v>9261</v>
      </c>
      <c r="H25" s="77" t="s">
        <v>9320</v>
      </c>
      <c r="I25" s="47" t="s">
        <v>9321</v>
      </c>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28"/>
      <c r="B26" s="137" t="s">
        <v>9248</v>
      </c>
      <c r="C26" s="77" t="s">
        <v>273</v>
      </c>
      <c r="D26" s="146" t="s">
        <v>9322</v>
      </c>
      <c r="E26" s="146" t="s">
        <v>9323</v>
      </c>
      <c r="F26" s="76">
        <v>0.6666666666666666</v>
      </c>
      <c r="G26" s="88" t="s">
        <v>9261</v>
      </c>
      <c r="H26" s="77" t="s">
        <v>9324</v>
      </c>
      <c r="I26" s="147" t="s">
        <v>9325</v>
      </c>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28"/>
      <c r="B27" s="137" t="s">
        <v>9248</v>
      </c>
      <c r="C27" s="77" t="s">
        <v>273</v>
      </c>
      <c r="D27" s="36" t="s">
        <v>9326</v>
      </c>
      <c r="E27" s="36" t="s">
        <v>9327</v>
      </c>
      <c r="F27" s="76">
        <v>0.75</v>
      </c>
      <c r="G27" s="88" t="s">
        <v>9261</v>
      </c>
      <c r="H27" s="77" t="s">
        <v>9328</v>
      </c>
      <c r="I27" s="47" t="s">
        <v>9329</v>
      </c>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44"/>
      <c r="B28" s="137" t="s">
        <v>9248</v>
      </c>
      <c r="C28" s="27"/>
      <c r="D28" s="27"/>
      <c r="E28" s="27"/>
      <c r="F28" s="74"/>
      <c r="G28" s="85"/>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row>
    <row r="29" ht="15.75" customHeight="1">
      <c r="A29" s="236"/>
      <c r="B29" s="39"/>
      <c r="C29" s="27"/>
      <c r="D29" s="27"/>
      <c r="E29" s="27"/>
      <c r="F29" s="74"/>
      <c r="G29" s="85"/>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18"/>
      <c r="B30" s="135">
        <v>44636.0</v>
      </c>
      <c r="C30" s="27"/>
      <c r="D30" s="27"/>
      <c r="E30" s="27"/>
      <c r="F30" s="74"/>
      <c r="G30" s="85"/>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row>
    <row r="31" ht="15.75" customHeight="1">
      <c r="A31" s="136" t="s">
        <v>1350</v>
      </c>
      <c r="B31" s="39"/>
      <c r="C31" s="77" t="s">
        <v>149</v>
      </c>
      <c r="D31" s="36" t="s">
        <v>9330</v>
      </c>
      <c r="E31" s="36" t="s">
        <v>9331</v>
      </c>
      <c r="F31" s="76">
        <v>0.4583333333333333</v>
      </c>
      <c r="G31" s="88" t="s">
        <v>9251</v>
      </c>
      <c r="H31" s="77" t="s">
        <v>9332</v>
      </c>
      <c r="I31" s="36" t="s">
        <v>9333</v>
      </c>
      <c r="J31" s="27"/>
      <c r="K31" s="27"/>
      <c r="L31" s="27"/>
      <c r="M31" s="27"/>
      <c r="N31" s="27"/>
      <c r="O31" s="27"/>
      <c r="P31" s="27"/>
      <c r="Q31" s="27"/>
      <c r="R31" s="27"/>
      <c r="S31" s="27"/>
      <c r="T31" s="27"/>
      <c r="U31" s="27"/>
      <c r="V31" s="27"/>
      <c r="W31" s="27"/>
      <c r="X31" s="27"/>
      <c r="Y31" s="27"/>
      <c r="Z31" s="27"/>
      <c r="AA31" s="27"/>
      <c r="AB31" s="27"/>
      <c r="AC31" s="27"/>
      <c r="AD31" s="27"/>
      <c r="AE31" s="27"/>
      <c r="AF31" s="27"/>
    </row>
    <row r="32" ht="15.75" customHeight="1">
      <c r="A32" s="28"/>
      <c r="B32" s="137" t="s">
        <v>9248</v>
      </c>
      <c r="C32" s="81" t="s">
        <v>149</v>
      </c>
      <c r="D32" s="31" t="s">
        <v>9334</v>
      </c>
      <c r="E32" s="31" t="s">
        <v>9335</v>
      </c>
      <c r="F32" s="80">
        <v>0.5</v>
      </c>
      <c r="G32" s="105" t="s">
        <v>9251</v>
      </c>
      <c r="H32" s="81" t="s">
        <v>9336</v>
      </c>
      <c r="I32" s="31" t="s">
        <v>9337</v>
      </c>
      <c r="J32" s="27"/>
      <c r="K32" s="27" t="s">
        <v>9312</v>
      </c>
      <c r="L32" s="27"/>
      <c r="M32" s="27"/>
      <c r="N32" s="27"/>
      <c r="O32" s="27"/>
      <c r="P32" s="27"/>
      <c r="Q32" s="27"/>
      <c r="R32" s="27"/>
      <c r="S32" s="27"/>
      <c r="T32" s="27"/>
      <c r="U32" s="27"/>
      <c r="V32" s="27"/>
      <c r="W32" s="27"/>
      <c r="X32" s="27"/>
      <c r="Y32" s="27"/>
      <c r="Z32" s="27"/>
      <c r="AA32" s="27"/>
      <c r="AB32" s="27"/>
      <c r="AC32" s="27"/>
      <c r="AD32" s="27"/>
      <c r="AE32" s="27"/>
      <c r="AF32" s="27"/>
    </row>
    <row r="33" ht="15.75" customHeight="1">
      <c r="A33" s="28"/>
      <c r="B33" s="137" t="s">
        <v>9248</v>
      </c>
      <c r="C33" s="77" t="s">
        <v>149</v>
      </c>
      <c r="D33" s="47" t="s">
        <v>9338</v>
      </c>
      <c r="E33" s="47" t="s">
        <v>9339</v>
      </c>
      <c r="F33" s="76">
        <v>0.5625</v>
      </c>
      <c r="G33" s="88" t="s">
        <v>9261</v>
      </c>
      <c r="H33" s="77" t="s">
        <v>9340</v>
      </c>
      <c r="I33" s="47" t="s">
        <v>9341</v>
      </c>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28"/>
      <c r="B34" s="137" t="s">
        <v>9248</v>
      </c>
      <c r="C34" s="27"/>
      <c r="D34" s="66"/>
      <c r="E34" s="66"/>
      <c r="F34" s="78"/>
      <c r="G34" s="85"/>
      <c r="H34" s="27"/>
      <c r="I34" s="56"/>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28"/>
      <c r="B35" s="137" t="s">
        <v>9248</v>
      </c>
      <c r="C35" s="27"/>
      <c r="D35" s="27"/>
      <c r="E35" s="27"/>
      <c r="F35" s="74"/>
      <c r="G35" s="85"/>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44"/>
      <c r="B36" s="137" t="s">
        <v>9248</v>
      </c>
      <c r="C36" s="27"/>
      <c r="D36" s="27"/>
      <c r="E36" s="27"/>
      <c r="F36" s="74"/>
      <c r="G36" s="85"/>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36"/>
      <c r="B37" s="39"/>
      <c r="C37" s="27"/>
      <c r="D37" s="27"/>
      <c r="E37" s="27"/>
      <c r="F37" s="74"/>
      <c r="G37" s="85"/>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C38" s="27"/>
      <c r="D38" s="27"/>
      <c r="E38" s="27"/>
      <c r="F38" s="74"/>
      <c r="G38" s="85"/>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C39" s="27"/>
      <c r="D39" s="27"/>
      <c r="E39" s="27"/>
      <c r="F39" s="74"/>
      <c r="G39" s="85"/>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C40" s="27"/>
      <c r="D40" s="27"/>
      <c r="E40" s="27"/>
      <c r="F40" s="74"/>
      <c r="G40" s="85"/>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C41" s="27"/>
      <c r="D41" s="27"/>
      <c r="E41" s="27"/>
      <c r="F41" s="74"/>
      <c r="G41" s="85"/>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C42" s="27"/>
      <c r="D42" s="27"/>
      <c r="E42" s="27"/>
      <c r="F42" s="74"/>
      <c r="G42" s="85"/>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C43" s="27"/>
      <c r="D43" s="27"/>
      <c r="E43" s="27"/>
      <c r="F43" s="74"/>
      <c r="G43" s="85"/>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C44" s="27"/>
      <c r="D44" s="27"/>
      <c r="E44" s="27"/>
      <c r="F44" s="74"/>
      <c r="G44" s="85"/>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C45" s="27"/>
      <c r="D45" s="27"/>
      <c r="E45" s="27"/>
      <c r="F45" s="74"/>
      <c r="G45" s="85"/>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C46" s="27"/>
      <c r="D46" s="27"/>
      <c r="E46" s="27"/>
      <c r="F46" s="74"/>
      <c r="G46" s="85"/>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C47" s="27"/>
      <c r="D47" s="27"/>
      <c r="E47" s="27"/>
      <c r="F47" s="74"/>
      <c r="G47" s="85"/>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C48" s="27"/>
      <c r="D48" s="27"/>
      <c r="E48" s="27"/>
      <c r="F48" s="74"/>
      <c r="G48" s="85"/>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C49" s="27"/>
      <c r="D49" s="27"/>
      <c r="E49" s="27"/>
      <c r="F49" s="74"/>
      <c r="G49" s="85"/>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C50" s="27"/>
      <c r="D50" s="27"/>
      <c r="E50" s="27"/>
      <c r="F50" s="74"/>
      <c r="G50" s="85"/>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C51" s="27"/>
      <c r="D51" s="27"/>
      <c r="E51" s="27"/>
      <c r="F51" s="74"/>
      <c r="G51" s="85"/>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C52" s="27"/>
      <c r="D52" s="27"/>
      <c r="E52" s="27"/>
      <c r="F52" s="74"/>
      <c r="G52" s="85"/>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C53" s="27"/>
      <c r="D53" s="27"/>
      <c r="E53" s="27"/>
      <c r="F53" s="74"/>
      <c r="G53" s="85"/>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C54" s="27"/>
      <c r="D54" s="27"/>
      <c r="E54" s="27"/>
      <c r="F54" s="74"/>
      <c r="G54" s="85"/>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C55" s="27"/>
      <c r="D55" s="27"/>
      <c r="E55" s="27"/>
      <c r="F55" s="74"/>
      <c r="G55" s="85"/>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C56" s="27"/>
      <c r="D56" s="27"/>
      <c r="E56" s="27"/>
      <c r="F56" s="74"/>
      <c r="G56" s="85"/>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C57" s="27"/>
      <c r="D57" s="27"/>
      <c r="E57" s="27"/>
      <c r="F57" s="74"/>
      <c r="G57" s="85"/>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C58" s="27"/>
      <c r="D58" s="27"/>
      <c r="E58" s="27"/>
      <c r="F58" s="74"/>
      <c r="G58" s="85"/>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C59" s="27"/>
      <c r="D59" s="27"/>
      <c r="E59" s="27"/>
      <c r="F59" s="74"/>
      <c r="G59" s="85"/>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C60" s="27"/>
      <c r="D60" s="27"/>
      <c r="E60" s="27"/>
      <c r="F60" s="74"/>
      <c r="G60" s="85"/>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C61" s="27"/>
      <c r="D61" s="27"/>
      <c r="E61" s="27"/>
      <c r="F61" s="74"/>
      <c r="G61" s="85"/>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C62" s="27"/>
      <c r="D62" s="27"/>
      <c r="E62" s="27"/>
      <c r="F62" s="74"/>
      <c r="G62" s="85"/>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C63" s="27"/>
      <c r="D63" s="27"/>
      <c r="E63" s="27"/>
      <c r="F63" s="74"/>
      <c r="G63" s="85"/>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C64" s="27"/>
      <c r="D64" s="27"/>
      <c r="E64" s="27"/>
      <c r="F64" s="74"/>
      <c r="G64" s="85"/>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C65" s="27"/>
      <c r="D65" s="27"/>
      <c r="E65" s="27"/>
      <c r="F65" s="74"/>
      <c r="G65" s="85"/>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C66" s="27"/>
      <c r="D66" s="27"/>
      <c r="E66" s="27"/>
      <c r="F66" s="74"/>
      <c r="G66" s="85"/>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C67" s="27"/>
      <c r="D67" s="27"/>
      <c r="E67" s="27"/>
      <c r="F67" s="74"/>
      <c r="G67" s="85"/>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C68" s="27"/>
      <c r="D68" s="27"/>
      <c r="E68" s="27"/>
      <c r="F68" s="74"/>
      <c r="G68" s="85"/>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C69" s="27"/>
      <c r="D69" s="27"/>
      <c r="E69" s="27"/>
      <c r="F69" s="74"/>
      <c r="G69" s="85"/>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C70" s="27"/>
      <c r="D70" s="27"/>
      <c r="E70" s="27"/>
      <c r="F70" s="74"/>
      <c r="G70" s="85"/>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C71" s="27"/>
      <c r="D71" s="27"/>
      <c r="E71" s="27"/>
      <c r="F71" s="74"/>
      <c r="G71" s="85"/>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C72" s="27"/>
      <c r="D72" s="27"/>
      <c r="E72" s="27"/>
      <c r="F72" s="74"/>
      <c r="G72" s="85"/>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C73" s="27"/>
      <c r="D73" s="27"/>
      <c r="E73" s="27"/>
      <c r="F73" s="74"/>
      <c r="G73" s="85"/>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C74" s="27"/>
      <c r="D74" s="27"/>
      <c r="E74" s="27"/>
      <c r="F74" s="74"/>
      <c r="G74" s="85"/>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C75" s="27"/>
      <c r="D75" s="27"/>
      <c r="E75" s="27"/>
      <c r="F75" s="74"/>
      <c r="G75" s="85"/>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C76" s="27"/>
      <c r="D76" s="27"/>
      <c r="E76" s="27"/>
      <c r="F76" s="74"/>
      <c r="G76" s="85"/>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C77" s="27"/>
      <c r="D77" s="27"/>
      <c r="E77" s="27"/>
      <c r="F77" s="74"/>
      <c r="G77" s="85"/>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C78" s="27"/>
      <c r="D78" s="27"/>
      <c r="E78" s="27"/>
      <c r="F78" s="74"/>
      <c r="G78" s="85"/>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C79" s="27"/>
      <c r="D79" s="27"/>
      <c r="E79" s="27"/>
      <c r="F79" s="74"/>
      <c r="G79" s="85"/>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C80" s="27"/>
      <c r="D80" s="27"/>
      <c r="E80" s="27"/>
      <c r="F80" s="74"/>
      <c r="G80" s="85"/>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C81" s="27"/>
      <c r="D81" s="27"/>
      <c r="E81" s="27"/>
      <c r="F81" s="74"/>
      <c r="G81" s="85"/>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C82" s="27"/>
      <c r="D82" s="27"/>
      <c r="E82" s="27"/>
      <c r="F82" s="74"/>
      <c r="G82" s="85"/>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C83" s="27"/>
      <c r="D83" s="27"/>
      <c r="E83" s="27"/>
      <c r="F83" s="74"/>
      <c r="G83" s="85"/>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C84" s="27"/>
      <c r="D84" s="27"/>
      <c r="E84" s="27"/>
      <c r="F84" s="74"/>
      <c r="G84" s="85"/>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C85" s="27"/>
      <c r="D85" s="27"/>
      <c r="E85" s="27"/>
      <c r="F85" s="74"/>
      <c r="G85" s="85"/>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C86" s="27"/>
      <c r="D86" s="27"/>
      <c r="E86" s="27"/>
      <c r="F86" s="74"/>
      <c r="G86" s="85"/>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C87" s="27"/>
      <c r="D87" s="27"/>
      <c r="E87" s="27"/>
      <c r="F87" s="74"/>
      <c r="G87" s="85"/>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C88" s="27"/>
      <c r="D88" s="27"/>
      <c r="E88" s="27"/>
      <c r="F88" s="74"/>
      <c r="G88" s="85"/>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C89" s="27"/>
      <c r="D89" s="27"/>
      <c r="E89" s="27"/>
      <c r="F89" s="74"/>
      <c r="G89" s="85"/>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C90" s="27"/>
      <c r="D90" s="27"/>
      <c r="E90" s="27"/>
      <c r="F90" s="74"/>
      <c r="G90" s="85"/>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C91" s="27"/>
      <c r="D91" s="27"/>
      <c r="E91" s="27"/>
      <c r="F91" s="74"/>
      <c r="G91" s="85"/>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C92" s="27"/>
      <c r="D92" s="27"/>
      <c r="E92" s="27"/>
      <c r="F92" s="74"/>
      <c r="G92" s="85"/>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C93" s="27"/>
      <c r="D93" s="27"/>
      <c r="E93" s="27"/>
      <c r="F93" s="74"/>
      <c r="G93" s="85"/>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C94" s="27"/>
      <c r="D94" s="27"/>
      <c r="E94" s="27"/>
      <c r="F94" s="74"/>
      <c r="G94" s="85"/>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C95" s="27"/>
      <c r="D95" s="27"/>
      <c r="E95" s="27"/>
      <c r="F95" s="74"/>
      <c r="G95" s="85"/>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C96" s="27"/>
      <c r="D96" s="27"/>
      <c r="E96" s="27"/>
      <c r="F96" s="74"/>
      <c r="G96" s="85"/>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C97" s="27"/>
      <c r="D97" s="27"/>
      <c r="E97" s="27"/>
      <c r="F97" s="74"/>
      <c r="G97" s="85"/>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C98" s="27"/>
      <c r="D98" s="27"/>
      <c r="E98" s="27"/>
      <c r="F98" s="74"/>
      <c r="G98" s="85"/>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C99" s="27"/>
      <c r="D99" s="27"/>
      <c r="E99" s="27"/>
      <c r="F99" s="74"/>
      <c r="G99" s="85"/>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C100" s="27"/>
      <c r="D100" s="27"/>
      <c r="E100" s="27"/>
      <c r="F100" s="74"/>
      <c r="G100" s="85"/>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C101" s="27"/>
      <c r="D101" s="27"/>
      <c r="E101" s="27"/>
      <c r="F101" s="74"/>
      <c r="G101" s="85"/>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C102" s="27"/>
      <c r="D102" s="27"/>
      <c r="E102" s="27"/>
      <c r="F102" s="74"/>
      <c r="G102" s="85"/>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C103" s="27"/>
      <c r="D103" s="27"/>
      <c r="E103" s="27"/>
      <c r="F103" s="74"/>
      <c r="G103" s="85"/>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C104" s="27"/>
      <c r="D104" s="27"/>
      <c r="E104" s="27"/>
      <c r="F104" s="74"/>
      <c r="G104" s="85"/>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C105" s="27"/>
      <c r="D105" s="27"/>
      <c r="E105" s="27"/>
      <c r="F105" s="74"/>
      <c r="G105" s="85"/>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C106" s="27"/>
      <c r="D106" s="27"/>
      <c r="E106" s="27"/>
      <c r="F106" s="74"/>
      <c r="G106" s="85"/>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C107" s="27"/>
      <c r="D107" s="27"/>
      <c r="E107" s="27"/>
      <c r="F107" s="74"/>
      <c r="G107" s="85"/>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C108" s="27"/>
      <c r="D108" s="27"/>
      <c r="E108" s="27"/>
      <c r="F108" s="74"/>
      <c r="G108" s="85"/>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C109" s="27"/>
      <c r="D109" s="27"/>
      <c r="E109" s="27"/>
      <c r="F109" s="74"/>
      <c r="G109" s="85"/>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C110" s="27"/>
      <c r="D110" s="27"/>
      <c r="E110" s="27"/>
      <c r="F110" s="74"/>
      <c r="G110" s="85"/>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C111" s="27"/>
      <c r="D111" s="27"/>
      <c r="E111" s="27"/>
      <c r="F111" s="74"/>
      <c r="G111" s="85"/>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C112" s="27"/>
      <c r="D112" s="27"/>
      <c r="E112" s="27"/>
      <c r="F112" s="74"/>
      <c r="G112" s="85"/>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C113" s="27"/>
      <c r="D113" s="27"/>
      <c r="E113" s="27"/>
      <c r="F113" s="74"/>
      <c r="G113" s="85"/>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C114" s="27"/>
      <c r="D114" s="27"/>
      <c r="E114" s="27"/>
      <c r="F114" s="74"/>
      <c r="G114" s="85"/>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C115" s="27"/>
      <c r="D115" s="27"/>
      <c r="E115" s="27"/>
      <c r="F115" s="74"/>
      <c r="G115" s="85"/>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C116" s="27"/>
      <c r="D116" s="27"/>
      <c r="E116" s="27"/>
      <c r="F116" s="74"/>
      <c r="G116" s="85"/>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C117" s="27"/>
      <c r="D117" s="27"/>
      <c r="E117" s="27"/>
      <c r="F117" s="74"/>
      <c r="G117" s="85"/>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C118" s="27"/>
      <c r="D118" s="27"/>
      <c r="E118" s="27"/>
      <c r="F118" s="74"/>
      <c r="G118" s="85"/>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C119" s="27"/>
      <c r="D119" s="27"/>
      <c r="E119" s="27"/>
      <c r="F119" s="74"/>
      <c r="G119" s="85"/>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C120" s="27"/>
      <c r="D120" s="27"/>
      <c r="E120" s="27"/>
      <c r="F120" s="74"/>
      <c r="G120" s="85"/>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C121" s="27"/>
      <c r="D121" s="27"/>
      <c r="E121" s="27"/>
      <c r="F121" s="74"/>
      <c r="G121" s="85"/>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C122" s="27"/>
      <c r="D122" s="27"/>
      <c r="E122" s="27"/>
      <c r="F122" s="74"/>
      <c r="G122" s="85"/>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C123" s="27"/>
      <c r="D123" s="27"/>
      <c r="E123" s="27"/>
      <c r="F123" s="74"/>
      <c r="G123" s="85"/>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C124" s="27"/>
      <c r="D124" s="27"/>
      <c r="E124" s="27"/>
      <c r="F124" s="74"/>
      <c r="G124" s="85"/>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C125" s="27"/>
      <c r="D125" s="27"/>
      <c r="E125" s="27"/>
      <c r="F125" s="74"/>
      <c r="G125" s="85"/>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C126" s="27"/>
      <c r="D126" s="27"/>
      <c r="E126" s="27"/>
      <c r="F126" s="74"/>
      <c r="G126" s="85"/>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C127" s="27"/>
      <c r="D127" s="27"/>
      <c r="E127" s="27"/>
      <c r="F127" s="74"/>
      <c r="G127" s="85"/>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C128" s="27"/>
      <c r="D128" s="27"/>
      <c r="E128" s="27"/>
      <c r="F128" s="74"/>
      <c r="G128" s="85"/>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C129" s="27"/>
      <c r="D129" s="27"/>
      <c r="E129" s="27"/>
      <c r="F129" s="74"/>
      <c r="G129" s="85"/>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C130" s="27"/>
      <c r="D130" s="27"/>
      <c r="E130" s="27"/>
      <c r="F130" s="74"/>
      <c r="G130" s="85"/>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C131" s="27"/>
      <c r="D131" s="27"/>
      <c r="E131" s="27"/>
      <c r="F131" s="74"/>
      <c r="G131" s="85"/>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C132" s="27"/>
      <c r="D132" s="27"/>
      <c r="E132" s="27"/>
      <c r="F132" s="74"/>
      <c r="G132" s="85"/>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C133" s="27"/>
      <c r="D133" s="27"/>
      <c r="E133" s="27"/>
      <c r="F133" s="74"/>
      <c r="G133" s="85"/>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C134" s="27"/>
      <c r="D134" s="27"/>
      <c r="E134" s="27"/>
      <c r="F134" s="74"/>
      <c r="G134" s="85"/>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C135" s="27"/>
      <c r="D135" s="27"/>
      <c r="E135" s="27"/>
      <c r="F135" s="74"/>
      <c r="G135" s="85"/>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C136" s="27"/>
      <c r="D136" s="27"/>
      <c r="E136" s="27"/>
      <c r="F136" s="74"/>
      <c r="G136" s="85"/>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C137" s="27"/>
      <c r="D137" s="27"/>
      <c r="E137" s="27"/>
      <c r="F137" s="74"/>
      <c r="G137" s="85"/>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C138" s="27"/>
      <c r="D138" s="27"/>
      <c r="E138" s="27"/>
      <c r="F138" s="74"/>
      <c r="G138" s="85"/>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C139" s="27"/>
      <c r="D139" s="27"/>
      <c r="E139" s="27"/>
      <c r="F139" s="74"/>
      <c r="G139" s="85"/>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C140" s="27"/>
      <c r="D140" s="27"/>
      <c r="E140" s="27"/>
      <c r="F140" s="74"/>
      <c r="G140" s="85"/>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C141" s="27"/>
      <c r="D141" s="27"/>
      <c r="E141" s="27"/>
      <c r="F141" s="74"/>
      <c r="G141" s="85"/>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C142" s="27"/>
      <c r="D142" s="27"/>
      <c r="E142" s="27"/>
      <c r="F142" s="74"/>
      <c r="G142" s="85"/>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C143" s="27"/>
      <c r="D143" s="27"/>
      <c r="E143" s="27"/>
      <c r="F143" s="74"/>
      <c r="G143" s="85"/>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C144" s="27"/>
      <c r="D144" s="27"/>
      <c r="E144" s="27"/>
      <c r="F144" s="74"/>
      <c r="G144" s="85"/>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C145" s="27"/>
      <c r="D145" s="27"/>
      <c r="E145" s="27"/>
      <c r="F145" s="74"/>
      <c r="G145" s="85"/>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C146" s="27"/>
      <c r="D146" s="27"/>
      <c r="E146" s="27"/>
      <c r="F146" s="74"/>
      <c r="G146" s="85"/>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C147" s="27"/>
      <c r="D147" s="27"/>
      <c r="E147" s="27"/>
      <c r="F147" s="74"/>
      <c r="G147" s="85"/>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C148" s="27"/>
      <c r="D148" s="27"/>
      <c r="E148" s="27"/>
      <c r="F148" s="74"/>
      <c r="G148" s="85"/>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C149" s="27"/>
      <c r="D149" s="27"/>
      <c r="E149" s="27"/>
      <c r="F149" s="74"/>
      <c r="G149" s="85"/>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C150" s="27"/>
      <c r="D150" s="27"/>
      <c r="E150" s="27"/>
      <c r="F150" s="74"/>
      <c r="G150" s="85"/>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C151" s="27"/>
      <c r="D151" s="27"/>
      <c r="E151" s="27"/>
      <c r="F151" s="74"/>
      <c r="G151" s="85"/>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C152" s="27"/>
      <c r="D152" s="27"/>
      <c r="E152" s="27"/>
      <c r="F152" s="74"/>
      <c r="G152" s="85"/>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C153" s="27"/>
      <c r="D153" s="27"/>
      <c r="E153" s="27"/>
      <c r="F153" s="74"/>
      <c r="G153" s="85"/>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C154" s="27"/>
      <c r="D154" s="27"/>
      <c r="E154" s="27"/>
      <c r="F154" s="74"/>
      <c r="G154" s="85"/>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C155" s="27"/>
      <c r="D155" s="27"/>
      <c r="E155" s="27"/>
      <c r="F155" s="74"/>
      <c r="G155" s="85"/>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C156" s="27"/>
      <c r="D156" s="27"/>
      <c r="E156" s="27"/>
      <c r="F156" s="74"/>
      <c r="G156" s="85"/>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C157" s="27"/>
      <c r="D157" s="27"/>
      <c r="E157" s="27"/>
      <c r="F157" s="74"/>
      <c r="G157" s="85"/>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C158" s="27"/>
      <c r="D158" s="27"/>
      <c r="E158" s="27"/>
      <c r="F158" s="74"/>
      <c r="G158" s="85"/>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C159" s="27"/>
      <c r="D159" s="27"/>
      <c r="E159" s="27"/>
      <c r="F159" s="74"/>
      <c r="G159" s="85"/>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C160" s="27"/>
      <c r="D160" s="27"/>
      <c r="E160" s="27"/>
      <c r="F160" s="74"/>
      <c r="G160" s="85"/>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C161" s="27"/>
      <c r="D161" s="27"/>
      <c r="E161" s="27"/>
      <c r="F161" s="74"/>
      <c r="G161" s="85"/>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C162" s="27"/>
      <c r="D162" s="27"/>
      <c r="E162" s="27"/>
      <c r="F162" s="74"/>
      <c r="G162" s="85"/>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C163" s="27"/>
      <c r="D163" s="27"/>
      <c r="E163" s="27"/>
      <c r="F163" s="74"/>
      <c r="G163" s="85"/>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C164" s="27"/>
      <c r="D164" s="27"/>
      <c r="E164" s="27"/>
      <c r="F164" s="74"/>
      <c r="G164" s="85"/>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C165" s="27"/>
      <c r="D165" s="27"/>
      <c r="E165" s="27"/>
      <c r="F165" s="74"/>
      <c r="G165" s="85"/>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C166" s="27"/>
      <c r="D166" s="27"/>
      <c r="E166" s="27"/>
      <c r="F166" s="74"/>
      <c r="G166" s="85"/>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C167" s="27"/>
      <c r="D167" s="27"/>
      <c r="E167" s="27"/>
      <c r="F167" s="74"/>
      <c r="G167" s="85"/>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C168" s="27"/>
      <c r="D168" s="27"/>
      <c r="E168" s="27"/>
      <c r="F168" s="74"/>
      <c r="G168" s="85"/>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C169" s="27"/>
      <c r="D169" s="27"/>
      <c r="E169" s="27"/>
      <c r="F169" s="74"/>
      <c r="G169" s="85"/>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C170" s="27"/>
      <c r="D170" s="27"/>
      <c r="E170" s="27"/>
      <c r="F170" s="74"/>
      <c r="G170" s="85"/>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C171" s="27"/>
      <c r="D171" s="27"/>
      <c r="E171" s="27"/>
      <c r="F171" s="74"/>
      <c r="G171" s="85"/>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C172" s="27"/>
      <c r="D172" s="27"/>
      <c r="E172" s="27"/>
      <c r="F172" s="74"/>
      <c r="G172" s="85"/>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C173" s="27"/>
      <c r="D173" s="27"/>
      <c r="E173" s="27"/>
      <c r="F173" s="74"/>
      <c r="G173" s="85"/>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C174" s="27"/>
      <c r="D174" s="27"/>
      <c r="E174" s="27"/>
      <c r="F174" s="74"/>
      <c r="G174" s="85"/>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C175" s="27"/>
      <c r="D175" s="27"/>
      <c r="E175" s="27"/>
      <c r="F175" s="74"/>
      <c r="G175" s="85"/>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C176" s="27"/>
      <c r="D176" s="27"/>
      <c r="E176" s="27"/>
      <c r="F176" s="74"/>
      <c r="G176" s="85"/>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C177" s="27"/>
      <c r="D177" s="27"/>
      <c r="E177" s="27"/>
      <c r="F177" s="74"/>
      <c r="G177" s="85"/>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C178" s="27"/>
      <c r="D178" s="27"/>
      <c r="E178" s="27"/>
      <c r="F178" s="74"/>
      <c r="G178" s="85"/>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C179" s="27"/>
      <c r="D179" s="27"/>
      <c r="E179" s="27"/>
      <c r="F179" s="74"/>
      <c r="G179" s="85"/>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C180" s="27"/>
      <c r="D180" s="27"/>
      <c r="E180" s="27"/>
      <c r="F180" s="74"/>
      <c r="G180" s="85"/>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C181" s="27"/>
      <c r="D181" s="27"/>
      <c r="E181" s="27"/>
      <c r="F181" s="74"/>
      <c r="G181" s="85"/>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C182" s="27"/>
      <c r="D182" s="27"/>
      <c r="E182" s="27"/>
      <c r="F182" s="74"/>
      <c r="G182" s="85"/>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C183" s="27"/>
      <c r="D183" s="27"/>
      <c r="E183" s="27"/>
      <c r="F183" s="74"/>
      <c r="G183" s="85"/>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C184" s="27"/>
      <c r="D184" s="27"/>
      <c r="E184" s="27"/>
      <c r="F184" s="74"/>
      <c r="G184" s="85"/>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C185" s="27"/>
      <c r="D185" s="27"/>
      <c r="E185" s="27"/>
      <c r="F185" s="74"/>
      <c r="G185" s="85"/>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C186" s="27"/>
      <c r="D186" s="27"/>
      <c r="E186" s="27"/>
      <c r="F186" s="74"/>
      <c r="G186" s="85"/>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C187" s="27"/>
      <c r="D187" s="27"/>
      <c r="E187" s="27"/>
      <c r="F187" s="74"/>
      <c r="G187" s="85"/>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C188" s="27"/>
      <c r="D188" s="27"/>
      <c r="E188" s="27"/>
      <c r="F188" s="74"/>
      <c r="G188" s="85"/>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C189" s="27"/>
      <c r="D189" s="27"/>
      <c r="E189" s="27"/>
      <c r="F189" s="74"/>
      <c r="G189" s="85"/>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C190" s="27"/>
      <c r="D190" s="27"/>
      <c r="E190" s="27"/>
      <c r="F190" s="74"/>
      <c r="G190" s="85"/>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C191" s="27"/>
      <c r="D191" s="27"/>
      <c r="E191" s="27"/>
      <c r="F191" s="74"/>
      <c r="G191" s="85"/>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C192" s="27"/>
      <c r="D192" s="27"/>
      <c r="E192" s="27"/>
      <c r="F192" s="74"/>
      <c r="G192" s="85"/>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C193" s="27"/>
      <c r="D193" s="27"/>
      <c r="E193" s="27"/>
      <c r="F193" s="74"/>
      <c r="G193" s="85"/>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C194" s="27"/>
      <c r="D194" s="27"/>
      <c r="E194" s="27"/>
      <c r="F194" s="74"/>
      <c r="G194" s="85"/>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C195" s="27"/>
      <c r="D195" s="27"/>
      <c r="E195" s="27"/>
      <c r="F195" s="74"/>
      <c r="G195" s="85"/>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C196" s="27"/>
      <c r="D196" s="27"/>
      <c r="E196" s="27"/>
      <c r="F196" s="74"/>
      <c r="G196" s="85"/>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C197" s="27"/>
      <c r="D197" s="27"/>
      <c r="E197" s="27"/>
      <c r="F197" s="74"/>
      <c r="G197" s="85"/>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C198" s="27"/>
      <c r="D198" s="27"/>
      <c r="E198" s="27"/>
      <c r="F198" s="74"/>
      <c r="G198" s="85"/>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C199" s="27"/>
      <c r="D199" s="27"/>
      <c r="E199" s="27"/>
      <c r="F199" s="74"/>
      <c r="G199" s="85"/>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C200" s="27"/>
      <c r="D200" s="27"/>
      <c r="E200" s="27"/>
      <c r="F200" s="74"/>
      <c r="G200" s="85"/>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C201" s="27"/>
      <c r="D201" s="27"/>
      <c r="E201" s="27"/>
      <c r="F201" s="74"/>
      <c r="G201" s="85"/>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C202" s="27"/>
      <c r="D202" s="27"/>
      <c r="E202" s="27"/>
      <c r="F202" s="74"/>
      <c r="G202" s="85"/>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C203" s="27"/>
      <c r="D203" s="27"/>
      <c r="E203" s="27"/>
      <c r="F203" s="74"/>
      <c r="G203" s="85"/>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C204" s="27"/>
      <c r="D204" s="27"/>
      <c r="E204" s="27"/>
      <c r="F204" s="74"/>
      <c r="G204" s="85"/>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C205" s="27"/>
      <c r="D205" s="27"/>
      <c r="E205" s="27"/>
      <c r="F205" s="74"/>
      <c r="G205" s="85"/>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C206" s="27"/>
      <c r="D206" s="27"/>
      <c r="E206" s="27"/>
      <c r="F206" s="74"/>
      <c r="G206" s="85"/>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C207" s="27"/>
      <c r="D207" s="27"/>
      <c r="E207" s="27"/>
      <c r="F207" s="74"/>
      <c r="G207" s="85"/>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C208" s="27"/>
      <c r="D208" s="27"/>
      <c r="E208" s="27"/>
      <c r="F208" s="74"/>
      <c r="G208" s="85"/>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C209" s="27"/>
      <c r="D209" s="27"/>
      <c r="E209" s="27"/>
      <c r="F209" s="74"/>
      <c r="G209" s="85"/>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C210" s="27"/>
      <c r="D210" s="27"/>
      <c r="E210" s="27"/>
      <c r="F210" s="74"/>
      <c r="G210" s="85"/>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C211" s="27"/>
      <c r="D211" s="27"/>
      <c r="E211" s="27"/>
      <c r="F211" s="74"/>
      <c r="G211" s="85"/>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C212" s="27"/>
      <c r="D212" s="27"/>
      <c r="E212" s="27"/>
      <c r="F212" s="74"/>
      <c r="G212" s="85"/>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C213" s="27"/>
      <c r="D213" s="27"/>
      <c r="E213" s="27"/>
      <c r="F213" s="74"/>
      <c r="G213" s="85"/>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C214" s="27"/>
      <c r="D214" s="27"/>
      <c r="E214" s="27"/>
      <c r="F214" s="74"/>
      <c r="G214" s="85"/>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C215" s="27"/>
      <c r="D215" s="27"/>
      <c r="E215" s="27"/>
      <c r="F215" s="74"/>
      <c r="G215" s="85"/>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C216" s="27"/>
      <c r="D216" s="27"/>
      <c r="E216" s="27"/>
      <c r="F216" s="74"/>
      <c r="G216" s="85"/>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C217" s="27"/>
      <c r="D217" s="27"/>
      <c r="E217" s="27"/>
      <c r="F217" s="74"/>
      <c r="G217" s="85"/>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C218" s="27"/>
      <c r="D218" s="27"/>
      <c r="E218" s="27"/>
      <c r="F218" s="74"/>
      <c r="G218" s="85"/>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C219" s="27"/>
      <c r="D219" s="27"/>
      <c r="E219" s="27"/>
      <c r="F219" s="74"/>
      <c r="G219" s="85"/>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C220" s="27"/>
      <c r="D220" s="27"/>
      <c r="E220" s="27"/>
      <c r="F220" s="74"/>
      <c r="G220" s="85"/>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C221" s="27"/>
      <c r="D221" s="27"/>
      <c r="E221" s="27"/>
      <c r="F221" s="74"/>
      <c r="G221" s="85"/>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C222" s="27"/>
      <c r="D222" s="27"/>
      <c r="E222" s="27"/>
      <c r="F222" s="74"/>
      <c r="G222" s="85"/>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C223" s="27"/>
      <c r="D223" s="27"/>
      <c r="E223" s="27"/>
      <c r="F223" s="74"/>
      <c r="G223" s="85"/>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C224" s="27"/>
      <c r="D224" s="27"/>
      <c r="E224" s="27"/>
      <c r="F224" s="74"/>
      <c r="G224" s="85"/>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C225" s="27"/>
      <c r="D225" s="27"/>
      <c r="E225" s="27"/>
      <c r="F225" s="74"/>
      <c r="G225" s="85"/>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C226" s="27"/>
      <c r="D226" s="27"/>
      <c r="E226" s="27"/>
      <c r="F226" s="74"/>
      <c r="G226" s="85"/>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C227" s="27"/>
      <c r="D227" s="27"/>
      <c r="E227" s="27"/>
      <c r="F227" s="74"/>
      <c r="G227" s="85"/>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C228" s="27"/>
      <c r="D228" s="27"/>
      <c r="E228" s="27"/>
      <c r="F228" s="74"/>
      <c r="G228" s="85"/>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C229" s="27"/>
      <c r="D229" s="27"/>
      <c r="E229" s="27"/>
      <c r="F229" s="74"/>
      <c r="G229" s="85"/>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C230" s="27"/>
      <c r="D230" s="27"/>
      <c r="E230" s="27"/>
      <c r="F230" s="74"/>
      <c r="G230" s="85"/>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C231" s="27"/>
      <c r="D231" s="27"/>
      <c r="E231" s="27"/>
      <c r="F231" s="74"/>
      <c r="G231" s="85"/>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C232" s="27"/>
      <c r="D232" s="27"/>
      <c r="E232" s="27"/>
      <c r="F232" s="74"/>
      <c r="G232" s="85"/>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C233" s="27"/>
      <c r="D233" s="27"/>
      <c r="E233" s="27"/>
      <c r="F233" s="74"/>
      <c r="G233" s="85"/>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C234" s="27"/>
      <c r="D234" s="27"/>
      <c r="E234" s="27"/>
      <c r="F234" s="74"/>
      <c r="G234" s="85"/>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C235" s="27"/>
      <c r="D235" s="27"/>
      <c r="E235" s="27"/>
      <c r="F235" s="74"/>
      <c r="G235" s="85"/>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C236" s="27"/>
      <c r="D236" s="27"/>
      <c r="E236" s="27"/>
      <c r="F236" s="74"/>
      <c r="G236" s="85"/>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8"/>
    <mergeCell ref="D11:G11"/>
    <mergeCell ref="A12:A17"/>
    <mergeCell ref="D20:E20"/>
    <mergeCell ref="A22:A28"/>
    <mergeCell ref="A31:A36"/>
  </mergeCells>
  <dataValidations>
    <dataValidation type="list" allowBlank="1" showErrorMessage="1" sqref="C4:C9">
      <formula1>'Durum Parametreler'!$L$2:$L$31</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9287</v>
      </c>
      <c r="B2" s="56" t="s">
        <v>9288</v>
      </c>
      <c r="C2" s="56" t="str">
        <f>VLOOKUP(A2,'import Iğdır'!A:P,3,0)</f>
        <v>DOĞRU</v>
      </c>
      <c r="D2" s="56" t="s">
        <v>1378</v>
      </c>
      <c r="E2" s="56">
        <f>VLOOKUP(A2,'import Iğdır'!A:P,5,0)</f>
        <v>1520</v>
      </c>
      <c r="F2" s="56">
        <f>VLOOKUP(A2,'import Iğdır'!A:P,6,0)</f>
        <v>97</v>
      </c>
      <c r="G2" s="56">
        <f>VLOOKUP(A2,'import Iğdır'!A:P,7,0)</f>
        <v>2</v>
      </c>
      <c r="H2" s="56">
        <f>VLOOKUP(A2,'import Iğdır'!A:P,8,0)</f>
        <v>40</v>
      </c>
      <c r="I2" s="56">
        <f>VLOOKUP(A2,'import Iğdır'!A:P,9,0)</f>
        <v>42</v>
      </c>
      <c r="J2" s="216">
        <f>VLOOKUP(A2,'import Iğdır'!A:P,10,0)</f>
        <v>0.05</v>
      </c>
      <c r="K2" s="56" t="s">
        <v>9342</v>
      </c>
      <c r="L2" s="56">
        <v>4.76227201E9</v>
      </c>
      <c r="M2" s="56" t="s">
        <v>1350</v>
      </c>
      <c r="N2" s="56" t="s">
        <v>9343</v>
      </c>
      <c r="O2" s="56" t="s">
        <v>9344</v>
      </c>
      <c r="P2" s="217" t="str">
        <f>VLOOKUP(A2,'import Iğdır'!A:P,16,0)</f>
        <v>Geleneksel</v>
      </c>
      <c r="Q2" s="218" t="b">
        <v>0</v>
      </c>
      <c r="R2" s="218" t="s">
        <v>38</v>
      </c>
      <c r="S2" s="218" t="s">
        <v>610</v>
      </c>
      <c r="T2" s="137" t="s">
        <v>9248</v>
      </c>
      <c r="U2" s="218"/>
      <c r="V2" s="220">
        <v>44621.0</v>
      </c>
      <c r="W2" s="220">
        <v>44622.0</v>
      </c>
      <c r="X2" s="218"/>
      <c r="Y2" s="218" t="s">
        <v>1353</v>
      </c>
      <c r="Z2" s="220">
        <v>44621.0</v>
      </c>
      <c r="AA2" s="218" t="s">
        <v>1475</v>
      </c>
      <c r="AB2" s="221">
        <v>44635.0</v>
      </c>
      <c r="AC2" s="218"/>
      <c r="AD2" s="221"/>
      <c r="AE2" s="218"/>
      <c r="AF2" s="218"/>
      <c r="AG2" s="218"/>
      <c r="AH2" s="218"/>
      <c r="AI2" s="218" t="s">
        <v>610</v>
      </c>
      <c r="AJ2" s="218" t="s">
        <v>149</v>
      </c>
      <c r="AK2" s="218"/>
      <c r="AL2" s="218"/>
      <c r="AM2" s="218"/>
    </row>
    <row r="3" ht="15.75" customHeight="1">
      <c r="A3" s="56" t="s">
        <v>9259</v>
      </c>
      <c r="B3" s="56" t="s">
        <v>9260</v>
      </c>
      <c r="C3" s="56" t="str">
        <f>VLOOKUP(A3,'import Iğdır'!A:P,3,0)</f>
        <v>DOĞRU</v>
      </c>
      <c r="D3" s="56" t="s">
        <v>1364</v>
      </c>
      <c r="E3" s="56">
        <f>VLOOKUP(A3,'import Iğdır'!A:P,5,0)</f>
        <v>899</v>
      </c>
      <c r="F3" s="56">
        <f>VLOOKUP(A3,'import Iğdır'!A:P,6,0)</f>
        <v>32</v>
      </c>
      <c r="G3" s="56">
        <f>VLOOKUP(A3,'import Iğdır'!A:P,7,0)</f>
        <v>7</v>
      </c>
      <c r="H3" s="56">
        <f>VLOOKUP(A3,'import Iğdır'!A:P,8,0)</f>
        <v>12</v>
      </c>
      <c r="I3" s="56">
        <f>VLOOKUP(A3,'import Iğdır'!A:P,9,0)</f>
        <v>19</v>
      </c>
      <c r="J3" s="216">
        <f>VLOOKUP(A3,'import Iğdır'!A:P,10,0)</f>
        <v>0.37</v>
      </c>
      <c r="K3" s="56" t="s">
        <v>9345</v>
      </c>
      <c r="L3" s="56">
        <v>5.458500176E9</v>
      </c>
      <c r="M3" s="56" t="s">
        <v>1350</v>
      </c>
      <c r="N3" s="56" t="s">
        <v>9343</v>
      </c>
      <c r="O3" s="56" t="s">
        <v>9346</v>
      </c>
      <c r="P3" s="217" t="str">
        <f>VLOOKUP(A3,'import Iğdır'!A:P,16,0)</f>
        <v>Geleneksel</v>
      </c>
      <c r="Q3" s="218" t="b">
        <v>0</v>
      </c>
      <c r="R3" s="218" t="s">
        <v>38</v>
      </c>
      <c r="S3" s="218" t="s">
        <v>106</v>
      </c>
      <c r="T3" s="207" t="s">
        <v>9248</v>
      </c>
      <c r="U3" s="218" t="s">
        <v>9347</v>
      </c>
      <c r="V3" s="220">
        <v>44620.0</v>
      </c>
      <c r="W3" s="220">
        <v>44621.0</v>
      </c>
      <c r="X3" s="218"/>
      <c r="Y3" s="218" t="s">
        <v>1353</v>
      </c>
      <c r="Z3" s="220">
        <v>44620.0</v>
      </c>
      <c r="AA3" s="218"/>
      <c r="AB3" s="221"/>
      <c r="AC3" s="218"/>
      <c r="AD3" s="221"/>
      <c r="AE3" s="218"/>
      <c r="AF3" s="218"/>
      <c r="AG3" s="218"/>
      <c r="AH3" s="218"/>
      <c r="AI3" s="218" t="s">
        <v>106</v>
      </c>
      <c r="AJ3" s="218"/>
      <c r="AK3" s="218"/>
      <c r="AL3" s="218"/>
      <c r="AM3" s="218"/>
    </row>
    <row r="4" ht="15.75" customHeight="1">
      <c r="A4" s="56" t="s">
        <v>9348</v>
      </c>
      <c r="B4" s="56" t="s">
        <v>9349</v>
      </c>
      <c r="C4" s="56" t="str">
        <f>VLOOKUP(A4,'import Iğdır'!A:P,3,0)</f>
        <v>DOĞRU</v>
      </c>
      <c r="D4" s="56" t="s">
        <v>1378</v>
      </c>
      <c r="E4" s="56">
        <f>VLOOKUP(A4,'import Iğdır'!A:P,5,0)</f>
        <v>920</v>
      </c>
      <c r="F4" s="56">
        <f>VLOOKUP(A4,'import Iğdır'!A:P,6,0)</f>
        <v>24</v>
      </c>
      <c r="G4" s="56">
        <f>VLOOKUP(A4,'import Iğdır'!A:P,7,0)</f>
        <v>0</v>
      </c>
      <c r="H4" s="56">
        <f>VLOOKUP(A4,'import Iğdır'!A:P,8,0)</f>
        <v>14</v>
      </c>
      <c r="I4" s="56">
        <f>VLOOKUP(A4,'import Iğdır'!A:P,9,0)</f>
        <v>14</v>
      </c>
      <c r="J4" s="216">
        <f>VLOOKUP(A4,'import Iğdır'!A:P,10,0)</f>
        <v>0</v>
      </c>
      <c r="K4" s="56" t="s">
        <v>9350</v>
      </c>
      <c r="L4" s="56">
        <v>4.76226102E9</v>
      </c>
      <c r="M4" s="56" t="s">
        <v>1350</v>
      </c>
      <c r="N4" s="56" t="s">
        <v>9343</v>
      </c>
      <c r="O4" s="56" t="s">
        <v>9351</v>
      </c>
      <c r="P4" s="217" t="str">
        <f>VLOOKUP(A4,'import Iğdır'!A:P,16,0)</f>
        <v>Geleneksel</v>
      </c>
      <c r="Q4" s="218" t="b">
        <v>0</v>
      </c>
      <c r="R4" s="218" t="s">
        <v>43</v>
      </c>
      <c r="S4" s="218"/>
      <c r="T4" s="218"/>
      <c r="U4" s="218" t="s">
        <v>4601</v>
      </c>
      <c r="V4" s="220"/>
      <c r="W4" s="220"/>
      <c r="X4" s="218"/>
      <c r="Y4" s="218" t="s">
        <v>1353</v>
      </c>
      <c r="Z4" s="220">
        <v>44621.0</v>
      </c>
      <c r="AA4" s="218" t="s">
        <v>1506</v>
      </c>
      <c r="AB4" s="221">
        <v>44635.0</v>
      </c>
      <c r="AC4" s="218"/>
      <c r="AD4" s="221"/>
      <c r="AE4" s="218"/>
      <c r="AF4" s="218"/>
      <c r="AG4" s="218"/>
      <c r="AH4" s="218"/>
      <c r="AI4" s="218" t="s">
        <v>610</v>
      </c>
      <c r="AJ4" s="218" t="s">
        <v>149</v>
      </c>
      <c r="AK4" s="218"/>
      <c r="AL4" s="218"/>
      <c r="AM4" s="218"/>
    </row>
    <row r="5" ht="15.75" customHeight="1">
      <c r="A5" s="56" t="s">
        <v>9352</v>
      </c>
      <c r="B5" s="56" t="s">
        <v>9353</v>
      </c>
      <c r="C5" s="56" t="str">
        <f>VLOOKUP(A5,'import Iğdır'!A:P,3,0)</f>
        <v>DOĞRU</v>
      </c>
      <c r="D5" s="56" t="s">
        <v>1364</v>
      </c>
      <c r="E5" s="56">
        <f>VLOOKUP(A5,'import Iğdır'!A:P,5,0)</f>
        <v>66</v>
      </c>
      <c r="F5" s="56">
        <f>VLOOKUP(A5,'import Iğdır'!A:P,6,0)</f>
        <v>20</v>
      </c>
      <c r="G5" s="56">
        <f>VLOOKUP(A5,'import Iğdır'!A:P,7,0)</f>
        <v>0</v>
      </c>
      <c r="H5" s="56">
        <f>VLOOKUP(A5,'import Iğdır'!A:P,8,0)</f>
        <v>19</v>
      </c>
      <c r="I5" s="56">
        <f>VLOOKUP(A5,'import Iğdır'!A:P,9,0)</f>
        <v>19</v>
      </c>
      <c r="J5" s="216">
        <f>VLOOKUP(A5,'import Iğdır'!A:P,10,0)</f>
        <v>0</v>
      </c>
      <c r="K5" s="56" t="s">
        <v>9354</v>
      </c>
      <c r="L5" s="56">
        <v>5.461873637E9</v>
      </c>
      <c r="M5" s="56" t="s">
        <v>1350</v>
      </c>
      <c r="N5" s="56" t="s">
        <v>9343</v>
      </c>
      <c r="O5" s="56" t="s">
        <v>9355</v>
      </c>
      <c r="P5" s="217" t="s">
        <v>2137</v>
      </c>
      <c r="Q5" s="218" t="b">
        <v>0</v>
      </c>
      <c r="R5" s="218" t="s">
        <v>32</v>
      </c>
      <c r="S5" s="218"/>
      <c r="T5" s="218"/>
      <c r="U5" s="56"/>
      <c r="V5" s="220"/>
      <c r="W5" s="220"/>
      <c r="X5" s="218"/>
      <c r="Y5" s="218" t="s">
        <v>1353</v>
      </c>
      <c r="Z5" s="220">
        <v>44635.0</v>
      </c>
      <c r="AA5" s="218"/>
      <c r="AB5" s="221"/>
      <c r="AC5" s="218"/>
      <c r="AD5" s="221"/>
      <c r="AE5" s="218"/>
      <c r="AF5" s="218"/>
      <c r="AG5" s="218"/>
      <c r="AH5" s="218"/>
      <c r="AI5" s="218" t="s">
        <v>149</v>
      </c>
      <c r="AJ5" s="218"/>
      <c r="AK5" s="218"/>
      <c r="AL5" s="218"/>
      <c r="AM5" s="218"/>
    </row>
    <row r="6" ht="15.75" customHeight="1">
      <c r="A6" s="211" t="s">
        <v>9356</v>
      </c>
      <c r="B6" s="211" t="s">
        <v>9357</v>
      </c>
      <c r="C6" s="56" t="str">
        <f>VLOOKUP(A6,'import Iğdır'!A:P,3,0)</f>
        <v>DOĞRU</v>
      </c>
      <c r="D6" s="211" t="s">
        <v>1832</v>
      </c>
      <c r="E6" s="56">
        <f>VLOOKUP(A6,'import Iğdır'!A:P,5,0)</f>
        <v>93</v>
      </c>
      <c r="F6" s="56" t="str">
        <f>VLOOKUP(A6,'import Iğdır'!A:P,6,0)</f>
        <v/>
      </c>
      <c r="G6" s="56">
        <f>VLOOKUP(A6,'import Iğdır'!A:P,7,0)</f>
        <v>0</v>
      </c>
      <c r="H6" s="56">
        <f>VLOOKUP(A6,'import Iğdır'!A:P,8,0)</f>
        <v>22</v>
      </c>
      <c r="I6" s="56">
        <f>VLOOKUP(A6,'import Iğdır'!A:P,9,0)</f>
        <v>22</v>
      </c>
      <c r="J6" s="216">
        <f>VLOOKUP(A6,'import Iğdır'!A:P,10,0)</f>
        <v>0</v>
      </c>
      <c r="K6" s="211" t="s">
        <v>9358</v>
      </c>
      <c r="L6" s="211">
        <v>5.050945835E9</v>
      </c>
      <c r="M6" s="211" t="s">
        <v>1350</v>
      </c>
      <c r="N6" s="211" t="s">
        <v>9359</v>
      </c>
      <c r="O6" s="211" t="s">
        <v>9360</v>
      </c>
      <c r="P6" s="217" t="str">
        <f>VLOOKUP(A6,'import Iğdır'!A:P,16,0)</f>
        <v>Geleneksel</v>
      </c>
      <c r="Q6" s="218" t="b">
        <v>0</v>
      </c>
      <c r="R6" s="218" t="s">
        <v>41</v>
      </c>
      <c r="S6" s="218"/>
      <c r="T6" s="223"/>
      <c r="U6" s="56" t="s">
        <v>9361</v>
      </c>
      <c r="V6" s="220"/>
      <c r="W6" s="220"/>
      <c r="X6" s="218"/>
      <c r="Y6" s="218" t="s">
        <v>1353</v>
      </c>
      <c r="Z6" s="220">
        <v>44634.0</v>
      </c>
      <c r="AA6" s="218"/>
      <c r="AB6" s="221"/>
      <c r="AC6" s="218"/>
      <c r="AD6" s="221"/>
      <c r="AE6" s="218"/>
      <c r="AF6" s="218"/>
      <c r="AG6" s="218"/>
      <c r="AH6" s="218"/>
      <c r="AI6" s="218" t="s">
        <v>404</v>
      </c>
      <c r="AJ6" s="218"/>
      <c r="AK6" s="218"/>
      <c r="AL6" s="218"/>
      <c r="AM6" s="218"/>
    </row>
    <row r="7" ht="15.75" customHeight="1">
      <c r="A7" s="211" t="s">
        <v>9362</v>
      </c>
      <c r="B7" s="211" t="s">
        <v>9363</v>
      </c>
      <c r="C7" s="56" t="str">
        <f>VLOOKUP(A7,'import Iğdır'!A:P,3,0)</f>
        <v>DOĞRU</v>
      </c>
      <c r="D7" s="211" t="s">
        <v>2299</v>
      </c>
      <c r="E7" s="56">
        <f>VLOOKUP(A7,'import Iğdır'!A:P,5,0)</f>
        <v>7</v>
      </c>
      <c r="F7" s="56" t="str">
        <f>VLOOKUP(A7,'import Iğdır'!A:P,6,0)</f>
        <v/>
      </c>
      <c r="G7" s="56">
        <f>VLOOKUP(A7,'import Iğdır'!A:P,7,0)</f>
        <v>0</v>
      </c>
      <c r="H7" s="56">
        <f>VLOOKUP(A7,'import Iğdır'!A:P,8,0)</f>
        <v>8</v>
      </c>
      <c r="I7" s="56">
        <f>VLOOKUP(A7,'import Iğdır'!A:P,9,0)</f>
        <v>8</v>
      </c>
      <c r="J7" s="216">
        <f>VLOOKUP(A7,'import Iğdır'!A:P,10,0)</f>
        <v>0</v>
      </c>
      <c r="K7" s="211" t="s">
        <v>9364</v>
      </c>
      <c r="L7" s="211">
        <v>5.301324846E9</v>
      </c>
      <c r="M7" s="211" t="s">
        <v>1350</v>
      </c>
      <c r="N7" s="211" t="s">
        <v>9359</v>
      </c>
      <c r="O7" s="211" t="s">
        <v>9365</v>
      </c>
      <c r="P7" s="217" t="str">
        <f>VLOOKUP(A7,'import Iğdır'!A:P,16,0)</f>
        <v>Geleneksel</v>
      </c>
      <c r="Q7" s="218" t="b">
        <v>0</v>
      </c>
      <c r="R7" s="218" t="s">
        <v>33</v>
      </c>
      <c r="S7" s="218"/>
      <c r="T7" s="223"/>
      <c r="U7" s="56" t="s">
        <v>9366</v>
      </c>
      <c r="V7" s="220"/>
      <c r="W7" s="220"/>
      <c r="X7" s="218"/>
      <c r="Y7" s="218" t="s">
        <v>1353</v>
      </c>
      <c r="Z7" s="220">
        <v>44635.0</v>
      </c>
      <c r="AA7" s="218"/>
      <c r="AB7" s="221"/>
      <c r="AC7" s="218"/>
      <c r="AD7" s="221"/>
      <c r="AE7" s="218"/>
      <c r="AF7" s="218"/>
      <c r="AG7" s="218"/>
      <c r="AH7" s="218"/>
      <c r="AI7" s="218"/>
      <c r="AJ7" s="218"/>
      <c r="AK7" s="218"/>
      <c r="AL7" s="218"/>
      <c r="AM7" s="218"/>
    </row>
    <row r="8" ht="15.75" customHeight="1">
      <c r="A8" s="211" t="s">
        <v>9367</v>
      </c>
      <c r="B8" s="211" t="s">
        <v>9368</v>
      </c>
      <c r="C8" s="56" t="str">
        <f>VLOOKUP(A8,'import Iğdır'!A:P,3,0)</f>
        <v>DOĞRU</v>
      </c>
      <c r="D8" s="211" t="s">
        <v>1378</v>
      </c>
      <c r="E8" s="56">
        <f>VLOOKUP(A8,'import Iğdır'!A:P,5,0)</f>
        <v>1191</v>
      </c>
      <c r="F8" s="56">
        <f>VLOOKUP(A8,'import Iğdır'!A:P,6,0)</f>
        <v>369</v>
      </c>
      <c r="G8" s="56">
        <f>VLOOKUP(A8,'import Iğdır'!A:P,7,0)</f>
        <v>0</v>
      </c>
      <c r="H8" s="56">
        <f>VLOOKUP(A8,'import Iğdır'!A:P,8,0)</f>
        <v>17</v>
      </c>
      <c r="I8" s="56">
        <f>VLOOKUP(A8,'import Iğdır'!A:P,9,0)</f>
        <v>17</v>
      </c>
      <c r="J8" s="216">
        <f>VLOOKUP(A8,'import Iğdır'!A:P,10,0)</f>
        <v>0</v>
      </c>
      <c r="K8" s="211" t="s">
        <v>9369</v>
      </c>
      <c r="L8" s="211">
        <v>4.7622719E9</v>
      </c>
      <c r="M8" s="211" t="s">
        <v>1350</v>
      </c>
      <c r="N8" s="275">
        <v>44879.0</v>
      </c>
      <c r="O8" s="211" t="s">
        <v>9370</v>
      </c>
      <c r="P8" s="217" t="str">
        <f>VLOOKUP(A8,'import Iğdır'!A:P,16,0)</f>
        <v>Geleneksel</v>
      </c>
      <c r="Q8" s="218" t="b">
        <v>1</v>
      </c>
      <c r="R8" s="218"/>
      <c r="S8" s="218"/>
      <c r="T8" s="218"/>
      <c r="U8" s="56"/>
      <c r="V8" s="220"/>
      <c r="W8" s="220"/>
      <c r="X8" s="218"/>
      <c r="Y8" s="218" t="s">
        <v>1353</v>
      </c>
      <c r="Z8" s="220">
        <v>44635.0</v>
      </c>
      <c r="AA8" s="218"/>
      <c r="AB8" s="221"/>
      <c r="AC8" s="218"/>
      <c r="AD8" s="221"/>
      <c r="AE8" s="218"/>
      <c r="AF8" s="218"/>
      <c r="AG8" s="218"/>
      <c r="AH8" s="218"/>
      <c r="AI8" s="218" t="s">
        <v>149</v>
      </c>
      <c r="AJ8" s="218"/>
      <c r="AK8" s="218"/>
      <c r="AL8" s="218"/>
      <c r="AM8" s="218"/>
    </row>
    <row r="9" ht="15.75" customHeight="1">
      <c r="A9" s="56" t="s">
        <v>9326</v>
      </c>
      <c r="B9" s="56" t="s">
        <v>9327</v>
      </c>
      <c r="C9" s="56" t="str">
        <f>VLOOKUP(A9,'import Iğdır'!A:P,3,0)</f>
        <v>DOĞRU</v>
      </c>
      <c r="D9" s="56" t="s">
        <v>1370</v>
      </c>
      <c r="E9" s="56">
        <f>VLOOKUP(A9,'import Iğdır'!A:P,5,0)</f>
        <v>235</v>
      </c>
      <c r="F9" s="56">
        <f>VLOOKUP(A9,'import Iğdır'!A:P,6,0)</f>
        <v>67</v>
      </c>
      <c r="G9" s="56">
        <f>VLOOKUP(A9,'import Iğdır'!A:P,7,0)</f>
        <v>0</v>
      </c>
      <c r="H9" s="56">
        <f>VLOOKUP(A9,'import Iğdır'!A:P,8,0)</f>
        <v>5</v>
      </c>
      <c r="I9" s="56">
        <f>VLOOKUP(A9,'import Iğdır'!A:P,9,0)</f>
        <v>5</v>
      </c>
      <c r="J9" s="216">
        <f>VLOOKUP(A9,'import Iğdır'!A:P,10,0)</f>
        <v>0</v>
      </c>
      <c r="K9" s="56" t="s">
        <v>9371</v>
      </c>
      <c r="L9" s="56">
        <v>5.072933139E9</v>
      </c>
      <c r="M9" s="56" t="s">
        <v>1350</v>
      </c>
      <c r="N9" s="56" t="s">
        <v>9343</v>
      </c>
      <c r="O9" s="56" t="s">
        <v>9329</v>
      </c>
      <c r="P9" s="217" t="s">
        <v>2137</v>
      </c>
      <c r="Q9" s="218" t="b">
        <v>0</v>
      </c>
      <c r="R9" s="218" t="s">
        <v>38</v>
      </c>
      <c r="S9" s="218" t="s">
        <v>404</v>
      </c>
      <c r="T9" s="29" t="s">
        <v>9248</v>
      </c>
      <c r="U9" s="56"/>
      <c r="V9" s="220">
        <v>44634.0</v>
      </c>
      <c r="W9" s="220">
        <v>44635.0</v>
      </c>
      <c r="X9" s="218"/>
      <c r="Y9" s="218" t="s">
        <v>1353</v>
      </c>
      <c r="Z9" s="220">
        <v>44634.0</v>
      </c>
      <c r="AA9" s="218"/>
      <c r="AB9" s="221"/>
      <c r="AC9" s="218"/>
      <c r="AD9" s="221"/>
      <c r="AE9" s="218"/>
      <c r="AF9" s="218"/>
      <c r="AG9" s="218"/>
      <c r="AH9" s="218"/>
      <c r="AI9" s="218" t="s">
        <v>404</v>
      </c>
      <c r="AJ9" s="218"/>
      <c r="AK9" s="218"/>
      <c r="AL9" s="218"/>
      <c r="AM9" s="218"/>
    </row>
    <row r="10" ht="15.75" customHeight="1">
      <c r="A10" s="56" t="s">
        <v>9372</v>
      </c>
      <c r="B10" s="56" t="s">
        <v>9373</v>
      </c>
      <c r="C10" s="56" t="str">
        <f>VLOOKUP(A10,'import Iğdır'!A:P,3,0)</f>
        <v>DOĞRU</v>
      </c>
      <c r="D10" s="56" t="s">
        <v>1348</v>
      </c>
      <c r="E10" s="56">
        <f>VLOOKUP(A10,'import Iğdır'!A:P,5,0)</f>
        <v>2025</v>
      </c>
      <c r="F10" s="56">
        <f>VLOOKUP(A10,'import Iğdır'!A:P,6,0)</f>
        <v>473</v>
      </c>
      <c r="G10" s="56">
        <f>VLOOKUP(A10,'import Iğdır'!A:P,7,0)</f>
        <v>0</v>
      </c>
      <c r="H10" s="56">
        <f>VLOOKUP(A10,'import Iğdır'!A:P,8,0)</f>
        <v>49</v>
      </c>
      <c r="I10" s="56">
        <f>VLOOKUP(A10,'import Iğdır'!A:P,9,0)</f>
        <v>49</v>
      </c>
      <c r="J10" s="216">
        <f>VLOOKUP(A10,'import Iğdır'!A:P,10,0)</f>
        <v>0</v>
      </c>
      <c r="K10" s="56" t="s">
        <v>9374</v>
      </c>
      <c r="L10" s="56">
        <v>4.762279944E9</v>
      </c>
      <c r="M10" s="56" t="s">
        <v>1350</v>
      </c>
      <c r="N10" s="56" t="s">
        <v>9343</v>
      </c>
      <c r="O10" s="56" t="s">
        <v>9375</v>
      </c>
      <c r="P10" s="217" t="str">
        <f>VLOOKUP(A10,'import Iğdır'!A:P,16,0)</f>
        <v>Geleneksel</v>
      </c>
      <c r="Q10" s="218" t="b">
        <v>0</v>
      </c>
      <c r="R10" s="218" t="s">
        <v>31</v>
      </c>
      <c r="S10" s="218"/>
      <c r="T10" s="218"/>
      <c r="U10" s="218"/>
      <c r="V10" s="220"/>
      <c r="W10" s="220"/>
      <c r="X10" s="218"/>
      <c r="Y10" s="218" t="s">
        <v>1506</v>
      </c>
      <c r="Z10" s="220">
        <v>44634.0</v>
      </c>
      <c r="AA10" s="218" t="s">
        <v>1506</v>
      </c>
      <c r="AB10" s="221">
        <v>44635.0</v>
      </c>
      <c r="AC10" s="218"/>
      <c r="AD10" s="221"/>
      <c r="AE10" s="218"/>
      <c r="AF10" s="218"/>
      <c r="AG10" s="218"/>
      <c r="AH10" s="218"/>
      <c r="AI10" s="218" t="s">
        <v>404</v>
      </c>
      <c r="AJ10" s="218" t="s">
        <v>149</v>
      </c>
      <c r="AK10" s="218"/>
      <c r="AL10" s="218"/>
      <c r="AM10" s="218"/>
    </row>
    <row r="11" ht="15.75" customHeight="1">
      <c r="A11" s="211" t="s">
        <v>9308</v>
      </c>
      <c r="B11" s="211" t="s">
        <v>9309</v>
      </c>
      <c r="C11" s="56" t="str">
        <f>VLOOKUP(A11,'import Iğdır'!A:P,3,0)</f>
        <v>DOĞRU</v>
      </c>
      <c r="D11" s="211" t="s">
        <v>1348</v>
      </c>
      <c r="E11" s="56">
        <f>VLOOKUP(A11,'import Iğdır'!A:P,5,0)</f>
        <v>8</v>
      </c>
      <c r="F11" s="56" t="str">
        <f>VLOOKUP(A11,'import Iğdır'!A:P,6,0)</f>
        <v/>
      </c>
      <c r="G11" s="56">
        <f>VLOOKUP(A11,'import Iğdır'!A:P,7,0)</f>
        <v>0</v>
      </c>
      <c r="H11" s="56">
        <f>VLOOKUP(A11,'import Iğdır'!A:P,8,0)</f>
        <v>39</v>
      </c>
      <c r="I11" s="56">
        <f>VLOOKUP(A11,'import Iğdır'!A:P,9,0)</f>
        <v>39</v>
      </c>
      <c r="J11" s="216">
        <f>VLOOKUP(A11,'import Iğdır'!A:P,10,0)</f>
        <v>0</v>
      </c>
      <c r="K11" s="211" t="s">
        <v>9376</v>
      </c>
      <c r="L11" s="211">
        <v>5.42685187E9</v>
      </c>
      <c r="M11" s="211" t="s">
        <v>1350</v>
      </c>
      <c r="N11" s="211" t="s">
        <v>5394</v>
      </c>
      <c r="O11" s="211" t="s">
        <v>9311</v>
      </c>
      <c r="P11" s="217" t="str">
        <f>VLOOKUP(A11,'import Iğdır'!A:P,16,0)</f>
        <v>Geleneksel</v>
      </c>
      <c r="Q11" s="218" t="b">
        <v>0</v>
      </c>
      <c r="R11" s="218" t="s">
        <v>38</v>
      </c>
      <c r="S11" s="218" t="s">
        <v>404</v>
      </c>
      <c r="T11" s="207" t="s">
        <v>9248</v>
      </c>
      <c r="U11" s="56"/>
      <c r="V11" s="220">
        <v>44634.0</v>
      </c>
      <c r="W11" s="220">
        <v>44635.0</v>
      </c>
      <c r="X11" s="218"/>
      <c r="Y11" s="218" t="s">
        <v>1353</v>
      </c>
      <c r="Z11" s="220">
        <v>44634.0</v>
      </c>
      <c r="AA11" s="218"/>
      <c r="AB11" s="221"/>
      <c r="AC11" s="218"/>
      <c r="AD11" s="221"/>
      <c r="AE11" s="218"/>
      <c r="AF11" s="218"/>
      <c r="AG11" s="218"/>
      <c r="AH11" s="218"/>
      <c r="AI11" s="218" t="s">
        <v>404</v>
      </c>
      <c r="AJ11" s="218"/>
      <c r="AK11" s="218"/>
      <c r="AL11" s="218"/>
      <c r="AM11" s="218"/>
    </row>
    <row r="12" ht="15.75" customHeight="1">
      <c r="A12" s="56" t="s">
        <v>9334</v>
      </c>
      <c r="B12" s="56" t="s">
        <v>9335</v>
      </c>
      <c r="C12" s="56" t="str">
        <f>VLOOKUP(A12,'import Iğdır'!A:P,3,0)</f>
        <v>DOĞRU</v>
      </c>
      <c r="D12" s="56" t="s">
        <v>1378</v>
      </c>
      <c r="E12" s="56">
        <f>VLOOKUP(A12,'import Iğdır'!A:P,5,0)</f>
        <v>4078</v>
      </c>
      <c r="F12" s="56">
        <f>VLOOKUP(A12,'import Iğdır'!A:P,6,0)</f>
        <v>138</v>
      </c>
      <c r="G12" s="56">
        <f>VLOOKUP(A12,'import Iğdır'!A:P,7,0)</f>
        <v>0</v>
      </c>
      <c r="H12" s="56">
        <f>VLOOKUP(A12,'import Iğdır'!A:P,8,0)</f>
        <v>60</v>
      </c>
      <c r="I12" s="56">
        <f>VLOOKUP(A12,'import Iğdır'!A:P,9,0)</f>
        <v>60</v>
      </c>
      <c r="J12" s="216">
        <f>VLOOKUP(A12,'import Iğdır'!A:P,10,0)</f>
        <v>0</v>
      </c>
      <c r="K12" s="56" t="s">
        <v>9377</v>
      </c>
      <c r="L12" s="56">
        <v>4.762273853E9</v>
      </c>
      <c r="M12" s="56" t="s">
        <v>1350</v>
      </c>
      <c r="N12" s="56" t="s">
        <v>5394</v>
      </c>
      <c r="O12" s="56" t="s">
        <v>9337</v>
      </c>
      <c r="P12" s="217" t="str">
        <f>VLOOKUP(A12,'import Iğdır'!A:P,16,0)</f>
        <v>Geleneksel</v>
      </c>
      <c r="Q12" s="218" t="b">
        <v>0</v>
      </c>
      <c r="R12" s="218" t="s">
        <v>38</v>
      </c>
      <c r="S12" s="218" t="s">
        <v>149</v>
      </c>
      <c r="T12" s="29" t="s">
        <v>9248</v>
      </c>
      <c r="U12" s="218"/>
      <c r="V12" s="220">
        <v>44635.0</v>
      </c>
      <c r="W12" s="220">
        <v>44636.0</v>
      </c>
      <c r="X12" s="218"/>
      <c r="Y12" s="218" t="s">
        <v>1353</v>
      </c>
      <c r="Z12" s="220">
        <v>44635.0</v>
      </c>
      <c r="AA12" s="218"/>
      <c r="AB12" s="221"/>
      <c r="AC12" s="218"/>
      <c r="AD12" s="221"/>
      <c r="AE12" s="218"/>
      <c r="AF12" s="218"/>
      <c r="AG12" s="218"/>
      <c r="AH12" s="218"/>
      <c r="AI12" s="218" t="s">
        <v>149</v>
      </c>
      <c r="AJ12" s="218"/>
      <c r="AK12" s="218"/>
      <c r="AL12" s="218"/>
      <c r="AM12" s="218"/>
    </row>
    <row r="13" ht="15.75" customHeight="1">
      <c r="A13" s="211" t="s">
        <v>9378</v>
      </c>
      <c r="B13" s="211" t="s">
        <v>9379</v>
      </c>
      <c r="C13" s="56" t="str">
        <f>VLOOKUP(A13,'import Iğdır'!A:P,3,0)</f>
        <v>DOĞRU</v>
      </c>
      <c r="D13" s="211" t="s">
        <v>1370</v>
      </c>
      <c r="E13" s="56">
        <f>VLOOKUP(A13,'import Iğdır'!A:P,5,0)</f>
        <v>84</v>
      </c>
      <c r="F13" s="56" t="str">
        <f>VLOOKUP(A13,'import Iğdır'!A:P,6,0)</f>
        <v/>
      </c>
      <c r="G13" s="56">
        <f>VLOOKUP(A13,'import Iğdır'!A:P,7,0)</f>
        <v>0</v>
      </c>
      <c r="H13" s="56">
        <f>VLOOKUP(A13,'import Iğdır'!A:P,8,0)</f>
        <v>19</v>
      </c>
      <c r="I13" s="56">
        <f>VLOOKUP(A13,'import Iğdır'!A:P,9,0)</f>
        <v>19</v>
      </c>
      <c r="J13" s="216">
        <f>VLOOKUP(A13,'import Iğdır'!A:P,10,0)</f>
        <v>0</v>
      </c>
      <c r="K13" s="211" t="s">
        <v>9380</v>
      </c>
      <c r="L13" s="211">
        <v>5.321723864E9</v>
      </c>
      <c r="M13" s="211" t="s">
        <v>1350</v>
      </c>
      <c r="N13" s="211" t="s">
        <v>9359</v>
      </c>
      <c r="O13" s="211" t="s">
        <v>9381</v>
      </c>
      <c r="P13" s="217" t="str">
        <f>VLOOKUP(A13,'import Iğdır'!A:P,16,0)</f>
        <v>Geleneksel</v>
      </c>
      <c r="Q13" s="218" t="b">
        <v>0</v>
      </c>
      <c r="R13" s="218" t="s">
        <v>33</v>
      </c>
      <c r="S13" s="218"/>
      <c r="T13" s="223"/>
      <c r="U13" s="56" t="s">
        <v>9382</v>
      </c>
      <c r="V13" s="220"/>
      <c r="W13" s="220"/>
      <c r="X13" s="218"/>
      <c r="Y13" s="218" t="s">
        <v>1475</v>
      </c>
      <c r="Z13" s="220">
        <v>44635.0</v>
      </c>
      <c r="AA13" s="218"/>
      <c r="AB13" s="221"/>
      <c r="AC13" s="218"/>
      <c r="AD13" s="221"/>
      <c r="AE13" s="218"/>
      <c r="AF13" s="218"/>
      <c r="AG13" s="218"/>
      <c r="AH13" s="218"/>
      <c r="AI13" s="218" t="s">
        <v>149</v>
      </c>
      <c r="AJ13" s="218"/>
      <c r="AK13" s="218"/>
      <c r="AL13" s="218"/>
      <c r="AM13" s="218"/>
    </row>
    <row r="14" ht="15.75" customHeight="1">
      <c r="A14" s="56" t="s">
        <v>9274</v>
      </c>
      <c r="B14" s="56" t="s">
        <v>9275</v>
      </c>
      <c r="C14" s="56" t="str">
        <f>VLOOKUP(A14,'import Iğdır'!A:P,3,0)</f>
        <v>DOĞRU</v>
      </c>
      <c r="D14" s="56" t="s">
        <v>1370</v>
      </c>
      <c r="E14" s="56">
        <f>VLOOKUP(A14,'import Iğdır'!A:P,5,0)</f>
        <v>3687</v>
      </c>
      <c r="F14" s="56">
        <f>VLOOKUP(A14,'import Iğdır'!A:P,6,0)</f>
        <v>111</v>
      </c>
      <c r="G14" s="56">
        <f>VLOOKUP(A14,'import Iğdır'!A:P,7,0)</f>
        <v>4</v>
      </c>
      <c r="H14" s="56">
        <f>VLOOKUP(A14,'import Iğdır'!A:P,8,0)</f>
        <v>2</v>
      </c>
      <c r="I14" s="56">
        <f>VLOOKUP(A14,'import Iğdır'!A:P,9,0)</f>
        <v>6</v>
      </c>
      <c r="J14" s="216">
        <f>VLOOKUP(A14,'import Iğdır'!A:P,10,0)</f>
        <v>0.67</v>
      </c>
      <c r="K14" s="56" t="s">
        <v>9383</v>
      </c>
      <c r="L14" s="56">
        <v>4.76226606E9</v>
      </c>
      <c r="M14" s="56" t="s">
        <v>1350</v>
      </c>
      <c r="N14" s="56" t="s">
        <v>9359</v>
      </c>
      <c r="O14" s="56" t="s">
        <v>9278</v>
      </c>
      <c r="P14" s="217" t="str">
        <f>VLOOKUP(A14,'import Iğdır'!A:P,16,0)</f>
        <v>Geleneksel</v>
      </c>
      <c r="Q14" s="218" t="b">
        <v>0</v>
      </c>
      <c r="R14" s="218" t="s">
        <v>38</v>
      </c>
      <c r="S14" s="218" t="s">
        <v>610</v>
      </c>
      <c r="T14" s="29" t="s">
        <v>9248</v>
      </c>
      <c r="U14" s="218" t="s">
        <v>9384</v>
      </c>
      <c r="V14" s="220">
        <v>44621.0</v>
      </c>
      <c r="W14" s="220">
        <v>44621.0</v>
      </c>
      <c r="X14" s="218"/>
      <c r="Y14" s="218" t="s">
        <v>1353</v>
      </c>
      <c r="Z14" s="220">
        <v>44621.0</v>
      </c>
      <c r="AA14" s="218"/>
      <c r="AB14" s="221"/>
      <c r="AC14" s="218"/>
      <c r="AD14" s="221"/>
      <c r="AE14" s="218"/>
      <c r="AF14" s="218"/>
      <c r="AG14" s="218"/>
      <c r="AH14" s="218"/>
      <c r="AI14" s="218" t="s">
        <v>610</v>
      </c>
      <c r="AJ14" s="218"/>
      <c r="AK14" s="218"/>
      <c r="AL14" s="218"/>
      <c r="AM14" s="218"/>
    </row>
    <row r="15" ht="15.75" customHeight="1">
      <c r="A15" s="56" t="s">
        <v>9330</v>
      </c>
      <c r="B15" s="56" t="s">
        <v>9331</v>
      </c>
      <c r="C15" s="56" t="str">
        <f>VLOOKUP(A15,'import Iğdır'!A:P,3,0)</f>
        <v>DOĞRU</v>
      </c>
      <c r="D15" s="56" t="s">
        <v>1370</v>
      </c>
      <c r="E15" s="56">
        <f>VLOOKUP(A15,'import Iğdır'!A:P,5,0)</f>
        <v>3021</v>
      </c>
      <c r="F15" s="56">
        <f>VLOOKUP(A15,'import Iğdır'!A:P,6,0)</f>
        <v>324</v>
      </c>
      <c r="G15" s="56">
        <f>VLOOKUP(A15,'import Iğdır'!A:P,7,0)</f>
        <v>14</v>
      </c>
      <c r="H15" s="56">
        <f>VLOOKUP(A15,'import Iğdır'!A:P,8,0)</f>
        <v>6</v>
      </c>
      <c r="I15" s="56">
        <f>VLOOKUP(A15,'import Iğdır'!A:P,9,0)</f>
        <v>20</v>
      </c>
      <c r="J15" s="216">
        <f>VLOOKUP(A15,'import Iğdır'!A:P,10,0)</f>
        <v>0.7</v>
      </c>
      <c r="K15" s="56" t="s">
        <v>9385</v>
      </c>
      <c r="L15" s="56">
        <v>4.762271144E9</v>
      </c>
      <c r="M15" s="56" t="s">
        <v>1350</v>
      </c>
      <c r="N15" s="56" t="s">
        <v>5394</v>
      </c>
      <c r="O15" s="56" t="s">
        <v>9386</v>
      </c>
      <c r="P15" s="217" t="str">
        <f>VLOOKUP(A15,'import Iğdır'!A:P,16,0)</f>
        <v>Geleneksel</v>
      </c>
      <c r="Q15" s="218" t="b">
        <v>0</v>
      </c>
      <c r="R15" s="218" t="s">
        <v>38</v>
      </c>
      <c r="S15" s="218" t="s">
        <v>149</v>
      </c>
      <c r="T15" s="137" t="s">
        <v>9248</v>
      </c>
      <c r="U15" s="218"/>
      <c r="V15" s="220">
        <v>44635.0</v>
      </c>
      <c r="W15" s="220">
        <v>44636.0</v>
      </c>
      <c r="X15" s="218"/>
      <c r="Y15" s="218" t="s">
        <v>1506</v>
      </c>
      <c r="Z15" s="220">
        <v>44634.0</v>
      </c>
      <c r="AA15" s="218" t="s">
        <v>1353</v>
      </c>
      <c r="AB15" s="221">
        <v>44635.0</v>
      </c>
      <c r="AC15" s="218"/>
      <c r="AD15" s="221"/>
      <c r="AE15" s="218"/>
      <c r="AF15" s="218"/>
      <c r="AG15" s="218"/>
      <c r="AH15" s="218"/>
      <c r="AI15" s="218"/>
      <c r="AJ15" s="218" t="s">
        <v>149</v>
      </c>
      <c r="AK15" s="218"/>
      <c r="AL15" s="218"/>
      <c r="AM15" s="218"/>
    </row>
    <row r="16" ht="15.75" customHeight="1">
      <c r="A16" s="56" t="s">
        <v>9249</v>
      </c>
      <c r="B16" s="56" t="s">
        <v>9250</v>
      </c>
      <c r="C16" s="56" t="str">
        <f>VLOOKUP(A16,'import Iğdır'!A:P,3,0)</f>
        <v>DOĞRU</v>
      </c>
      <c r="D16" s="56" t="s">
        <v>1507</v>
      </c>
      <c r="E16" s="56">
        <f>VLOOKUP(A16,'import Iğdır'!A:P,5,0)</f>
        <v>313</v>
      </c>
      <c r="F16" s="56">
        <f>VLOOKUP(A16,'import Iğdır'!A:P,6,0)</f>
        <v>51</v>
      </c>
      <c r="G16" s="56">
        <f>VLOOKUP(A16,'import Iğdır'!A:P,7,0)</f>
        <v>0</v>
      </c>
      <c r="H16" s="56">
        <f>VLOOKUP(A16,'import Iğdır'!A:P,8,0)</f>
        <v>32</v>
      </c>
      <c r="I16" s="56">
        <f>VLOOKUP(A16,'import Iğdır'!A:P,9,0)</f>
        <v>32</v>
      </c>
      <c r="J16" s="216">
        <f>VLOOKUP(A16,'import Iğdır'!A:P,10,0)</f>
        <v>0</v>
      </c>
      <c r="K16" s="56" t="s">
        <v>9387</v>
      </c>
      <c r="L16" s="56">
        <v>5.522483966E9</v>
      </c>
      <c r="M16" s="56" t="s">
        <v>1350</v>
      </c>
      <c r="N16" s="56" t="s">
        <v>5394</v>
      </c>
      <c r="O16" s="56" t="s">
        <v>9388</v>
      </c>
      <c r="P16" s="217" t="str">
        <f>VLOOKUP(A16,'import Iğdır'!A:P,16,0)</f>
        <v>Geleneksel</v>
      </c>
      <c r="Q16" s="218" t="b">
        <v>0</v>
      </c>
      <c r="R16" s="218" t="s">
        <v>38</v>
      </c>
      <c r="S16" s="218" t="s">
        <v>106</v>
      </c>
      <c r="T16" s="29" t="s">
        <v>9248</v>
      </c>
      <c r="U16" s="2" t="s">
        <v>9389</v>
      </c>
      <c r="V16" s="220">
        <v>44620.0</v>
      </c>
      <c r="W16" s="220">
        <v>44621.0</v>
      </c>
      <c r="X16" s="218"/>
      <c r="Y16" s="218" t="s">
        <v>1353</v>
      </c>
      <c r="Z16" s="220">
        <v>44620.0</v>
      </c>
      <c r="AA16" s="218" t="s">
        <v>1353</v>
      </c>
      <c r="AB16" s="221">
        <v>44635.0</v>
      </c>
      <c r="AC16" s="218"/>
      <c r="AD16" s="221"/>
      <c r="AE16" s="218"/>
      <c r="AF16" s="218"/>
      <c r="AG16" s="218"/>
      <c r="AH16" s="218"/>
      <c r="AI16" s="218" t="s">
        <v>106</v>
      </c>
      <c r="AJ16" s="218" t="s">
        <v>149</v>
      </c>
      <c r="AK16" s="218"/>
      <c r="AL16" s="218"/>
      <c r="AM16" s="218"/>
    </row>
    <row r="17" ht="15.75" customHeight="1">
      <c r="A17" s="56" t="s">
        <v>9289</v>
      </c>
      <c r="B17" s="56" t="s">
        <v>9290</v>
      </c>
      <c r="C17" s="56" t="str">
        <f>VLOOKUP(A17,'import Iğdır'!A:P,3,0)</f>
        <v>DOĞRU</v>
      </c>
      <c r="D17" s="56" t="s">
        <v>1378</v>
      </c>
      <c r="E17" s="56">
        <f>VLOOKUP(A17,'import Iğdır'!A:P,5,0)</f>
        <v>3119</v>
      </c>
      <c r="F17" s="56">
        <f>VLOOKUP(A17,'import Iğdır'!A:P,6,0)</f>
        <v>202</v>
      </c>
      <c r="G17" s="56">
        <f>VLOOKUP(A17,'import Iğdır'!A:P,7,0)</f>
        <v>12</v>
      </c>
      <c r="H17" s="56">
        <f>VLOOKUP(A17,'import Iğdır'!A:P,8,0)</f>
        <v>61</v>
      </c>
      <c r="I17" s="56">
        <f>VLOOKUP(A17,'import Iğdır'!A:P,9,0)</f>
        <v>73</v>
      </c>
      <c r="J17" s="216">
        <f>VLOOKUP(A17,'import Iğdır'!A:P,10,0)</f>
        <v>0.16</v>
      </c>
      <c r="K17" s="56" t="s">
        <v>9342</v>
      </c>
      <c r="L17" s="56">
        <v>4.762261001E9</v>
      </c>
      <c r="M17" s="56" t="s">
        <v>1350</v>
      </c>
      <c r="N17" s="56" t="s">
        <v>9343</v>
      </c>
      <c r="O17" s="56" t="s">
        <v>9390</v>
      </c>
      <c r="P17" s="217" t="str">
        <f>VLOOKUP(A17,'import Iğdır'!A:P,16,0)</f>
        <v>Geleneksel</v>
      </c>
      <c r="Q17" s="218" t="b">
        <v>0</v>
      </c>
      <c r="R17" s="218" t="s">
        <v>38</v>
      </c>
      <c r="S17" s="218" t="s">
        <v>610</v>
      </c>
      <c r="T17" s="207" t="s">
        <v>9248</v>
      </c>
      <c r="U17" s="218"/>
      <c r="V17" s="220">
        <v>44621.0</v>
      </c>
      <c r="W17" s="220">
        <v>44622.0</v>
      </c>
      <c r="X17" s="218"/>
      <c r="Y17" s="218" t="s">
        <v>1353</v>
      </c>
      <c r="Z17" s="220">
        <v>44621.0</v>
      </c>
      <c r="AA17" s="218"/>
      <c r="AB17" s="221"/>
      <c r="AC17" s="218"/>
      <c r="AD17" s="221"/>
      <c r="AE17" s="218"/>
      <c r="AF17" s="218"/>
      <c r="AG17" s="218"/>
      <c r="AH17" s="218"/>
      <c r="AI17" s="218" t="s">
        <v>610</v>
      </c>
      <c r="AJ17" s="218"/>
      <c r="AK17" s="218"/>
      <c r="AL17" s="218"/>
      <c r="AM17" s="218"/>
    </row>
    <row r="18" ht="15.75" customHeight="1">
      <c r="A18" s="56" t="s">
        <v>9270</v>
      </c>
      <c r="B18" s="56" t="s">
        <v>9271</v>
      </c>
      <c r="C18" s="56" t="str">
        <f>VLOOKUP(A18,'import Iğdır'!A:P,3,0)</f>
        <v>DOĞRU</v>
      </c>
      <c r="D18" s="56" t="s">
        <v>1370</v>
      </c>
      <c r="E18" s="56">
        <f>VLOOKUP(A18,'import Iğdır'!A:P,5,0)</f>
        <v>867</v>
      </c>
      <c r="F18" s="56">
        <f>VLOOKUP(A18,'import Iğdır'!A:P,6,0)</f>
        <v>120</v>
      </c>
      <c r="G18" s="56">
        <f>VLOOKUP(A18,'import Iğdır'!A:P,7,0)</f>
        <v>6</v>
      </c>
      <c r="H18" s="56">
        <f>VLOOKUP(A18,'import Iğdır'!A:P,8,0)</f>
        <v>2</v>
      </c>
      <c r="I18" s="56">
        <f>VLOOKUP(A18,'import Iğdır'!A:P,9,0)</f>
        <v>8</v>
      </c>
      <c r="J18" s="216">
        <f>VLOOKUP(A18,'import Iğdır'!A:P,10,0)</f>
        <v>0.75</v>
      </c>
      <c r="K18" s="56" t="s">
        <v>9391</v>
      </c>
      <c r="L18" s="56">
        <v>4.76227225E9</v>
      </c>
      <c r="M18" s="56" t="s">
        <v>1350</v>
      </c>
      <c r="N18" s="56" t="s">
        <v>9343</v>
      </c>
      <c r="O18" s="56" t="s">
        <v>9273</v>
      </c>
      <c r="P18" s="217" t="str">
        <f>VLOOKUP(A18,'import Iğdır'!A:P,16,0)</f>
        <v>Geleneksel</v>
      </c>
      <c r="Q18" s="218" t="b">
        <v>0</v>
      </c>
      <c r="R18" s="218" t="s">
        <v>38</v>
      </c>
      <c r="S18" s="218" t="s">
        <v>106</v>
      </c>
      <c r="T18" s="207" t="s">
        <v>9248</v>
      </c>
      <c r="U18" s="218"/>
      <c r="V18" s="220">
        <v>44620.0</v>
      </c>
      <c r="W18" s="220">
        <v>44621.0</v>
      </c>
      <c r="X18" s="218"/>
      <c r="Y18" s="218" t="s">
        <v>1353</v>
      </c>
      <c r="Z18" s="220">
        <v>44620.0</v>
      </c>
      <c r="AA18" s="218"/>
      <c r="AB18" s="221"/>
      <c r="AC18" s="218"/>
      <c r="AD18" s="221"/>
      <c r="AE18" s="218"/>
      <c r="AF18" s="218"/>
      <c r="AG18" s="218"/>
      <c r="AH18" s="218"/>
      <c r="AI18" s="218" t="s">
        <v>106</v>
      </c>
      <c r="AJ18" s="218"/>
      <c r="AK18" s="218"/>
      <c r="AL18" s="218"/>
      <c r="AM18" s="218"/>
    </row>
    <row r="19" ht="15.75" customHeight="1">
      <c r="A19" s="56" t="s">
        <v>9285</v>
      </c>
      <c r="B19" s="56" t="s">
        <v>9286</v>
      </c>
      <c r="C19" s="56" t="str">
        <f>VLOOKUP(A19,'import Iğdır'!A:P,3,0)</f>
        <v>DOĞRU</v>
      </c>
      <c r="D19" s="56" t="s">
        <v>1378</v>
      </c>
      <c r="E19" s="56">
        <f>VLOOKUP(A19,'import Iğdır'!A:P,5,0)</f>
        <v>2270</v>
      </c>
      <c r="F19" s="56">
        <f>VLOOKUP(A19,'import Iğdır'!A:P,6,0)</f>
        <v>146</v>
      </c>
      <c r="G19" s="56">
        <f>VLOOKUP(A19,'import Iğdır'!A:P,7,0)</f>
        <v>16</v>
      </c>
      <c r="H19" s="56">
        <f>VLOOKUP(A19,'import Iğdır'!A:P,8,0)</f>
        <v>19</v>
      </c>
      <c r="I19" s="56">
        <f>VLOOKUP(A19,'import Iğdır'!A:P,9,0)</f>
        <v>35</v>
      </c>
      <c r="J19" s="216">
        <f>VLOOKUP(A19,'import Iğdır'!A:P,10,0)</f>
        <v>0.46</v>
      </c>
      <c r="K19" s="56" t="s">
        <v>9342</v>
      </c>
      <c r="L19" s="56">
        <v>4.762261001E9</v>
      </c>
      <c r="M19" s="56" t="s">
        <v>1350</v>
      </c>
      <c r="N19" s="56" t="s">
        <v>9343</v>
      </c>
      <c r="O19" s="56" t="s">
        <v>9390</v>
      </c>
      <c r="P19" s="217" t="str">
        <f>VLOOKUP(A19,'import Iğdır'!A:P,16,0)</f>
        <v>Geleneksel</v>
      </c>
      <c r="Q19" s="218" t="b">
        <v>0</v>
      </c>
      <c r="R19" s="218" t="s">
        <v>38</v>
      </c>
      <c r="S19" s="218" t="s">
        <v>610</v>
      </c>
      <c r="T19" s="29" t="s">
        <v>9248</v>
      </c>
      <c r="U19" s="218" t="s">
        <v>9392</v>
      </c>
      <c r="V19" s="220">
        <v>44621.0</v>
      </c>
      <c r="W19" s="220">
        <v>44622.0</v>
      </c>
      <c r="X19" s="218"/>
      <c r="Y19" s="218" t="s">
        <v>1353</v>
      </c>
      <c r="Z19" s="220">
        <v>44621.0</v>
      </c>
      <c r="AA19" s="218" t="s">
        <v>1475</v>
      </c>
      <c r="AB19" s="221">
        <v>44635.0</v>
      </c>
      <c r="AC19" s="218"/>
      <c r="AD19" s="221"/>
      <c r="AE19" s="218"/>
      <c r="AF19" s="218"/>
      <c r="AG19" s="218"/>
      <c r="AH19" s="218"/>
      <c r="AI19" s="218" t="s">
        <v>610</v>
      </c>
      <c r="AJ19" s="218" t="s">
        <v>149</v>
      </c>
      <c r="AK19" s="218"/>
      <c r="AL19" s="218"/>
      <c r="AM19" s="218"/>
    </row>
    <row r="20" ht="15.75" customHeight="1">
      <c r="A20" s="56" t="s">
        <v>9302</v>
      </c>
      <c r="B20" s="56" t="s">
        <v>9303</v>
      </c>
      <c r="C20" s="56" t="str">
        <f>VLOOKUP(A20,'import Iğdır'!A:P,3,0)</f>
        <v>YANLIŞ</v>
      </c>
      <c r="D20" s="56" t="s">
        <v>1443</v>
      </c>
      <c r="E20" s="56">
        <f>VLOOKUP(A20,'import Iğdır'!A:P,5,0)</f>
        <v>34</v>
      </c>
      <c r="F20" s="56" t="str">
        <f>VLOOKUP(A20,'import Iğdır'!A:P,6,0)</f>
        <v/>
      </c>
      <c r="G20" s="56">
        <f>VLOOKUP(A20,'import Iğdır'!A:P,7,0)</f>
        <v>0</v>
      </c>
      <c r="H20" s="56">
        <f>VLOOKUP(A20,'import Iğdır'!A:P,8,0)</f>
        <v>135</v>
      </c>
      <c r="I20" s="56">
        <f>VLOOKUP(A20,'import Iğdır'!A:P,9,0)</f>
        <v>135</v>
      </c>
      <c r="J20" s="216">
        <f>VLOOKUP(A20,'import Iğdır'!A:P,10,0)</f>
        <v>0</v>
      </c>
      <c r="K20" s="56" t="s">
        <v>9393</v>
      </c>
      <c r="L20" s="56">
        <v>5.436051094E9</v>
      </c>
      <c r="M20" s="56" t="s">
        <v>1350</v>
      </c>
      <c r="N20" s="56" t="s">
        <v>9343</v>
      </c>
      <c r="O20" s="56" t="s">
        <v>9305</v>
      </c>
      <c r="P20" s="217" t="str">
        <f>VLOOKUP(A20,'import Iğdır'!A:P,16,0)</f>
        <v>Geleneksel</v>
      </c>
      <c r="Q20" s="218" t="b">
        <v>1</v>
      </c>
      <c r="R20" s="218" t="s">
        <v>29</v>
      </c>
      <c r="S20" s="218" t="s">
        <v>610</v>
      </c>
      <c r="T20" s="207" t="s">
        <v>9248</v>
      </c>
      <c r="U20" s="218"/>
      <c r="V20" s="220">
        <v>44621.0</v>
      </c>
      <c r="W20" s="220">
        <v>44622.0</v>
      </c>
      <c r="X20" s="218"/>
      <c r="Y20" s="218" t="s">
        <v>1353</v>
      </c>
      <c r="Z20" s="220">
        <v>44621.0</v>
      </c>
      <c r="AA20" s="218"/>
      <c r="AB20" s="221"/>
      <c r="AC20" s="218"/>
      <c r="AD20" s="221"/>
      <c r="AE20" s="218"/>
      <c r="AF20" s="218"/>
      <c r="AG20" s="218"/>
      <c r="AH20" s="218"/>
      <c r="AI20" s="218" t="s">
        <v>610</v>
      </c>
      <c r="AJ20" s="218"/>
      <c r="AK20" s="218"/>
      <c r="AL20" s="218"/>
      <c r="AM20" s="218"/>
    </row>
    <row r="21" ht="15.75" customHeight="1">
      <c r="A21" s="56" t="s">
        <v>9338</v>
      </c>
      <c r="B21" s="56" t="s">
        <v>9339</v>
      </c>
      <c r="C21" s="56" t="str">
        <f>VLOOKUP(A21,'import Iğdır'!A:P,3,0)</f>
        <v>DOĞRU</v>
      </c>
      <c r="D21" s="56" t="s">
        <v>1364</v>
      </c>
      <c r="E21" s="56">
        <f>VLOOKUP(A21,'import Iğdır'!A:P,5,0)</f>
        <v>133</v>
      </c>
      <c r="F21" s="56">
        <f>VLOOKUP(A21,'import Iğdır'!A:P,6,0)</f>
        <v>39</v>
      </c>
      <c r="G21" s="56">
        <f>VLOOKUP(A21,'import Iğdır'!A:P,7,0)</f>
        <v>7</v>
      </c>
      <c r="H21" s="56">
        <f>VLOOKUP(A21,'import Iğdır'!A:P,8,0)</f>
        <v>4</v>
      </c>
      <c r="I21" s="56">
        <f>VLOOKUP(A21,'import Iğdır'!A:P,9,0)</f>
        <v>11</v>
      </c>
      <c r="J21" s="216">
        <f>VLOOKUP(A21,'import Iğdır'!A:P,10,0)</f>
        <v>0.64</v>
      </c>
      <c r="K21" s="56" t="s">
        <v>9394</v>
      </c>
      <c r="L21" s="56">
        <v>5.541757604E9</v>
      </c>
      <c r="M21" s="56" t="s">
        <v>1350</v>
      </c>
      <c r="N21" s="56" t="s">
        <v>9343</v>
      </c>
      <c r="O21" s="56" t="s">
        <v>9341</v>
      </c>
      <c r="P21" s="217" t="str">
        <f>VLOOKUP(A21,'import Iğdır'!A:P,16,0)</f>
        <v>Geleneksel</v>
      </c>
      <c r="Q21" s="218" t="b">
        <v>0</v>
      </c>
      <c r="R21" s="218" t="s">
        <v>38</v>
      </c>
      <c r="S21" s="218" t="s">
        <v>149</v>
      </c>
      <c r="T21" s="207" t="s">
        <v>9248</v>
      </c>
      <c r="U21" s="56"/>
      <c r="V21" s="220">
        <v>44635.0</v>
      </c>
      <c r="W21" s="220">
        <v>44636.0</v>
      </c>
      <c r="X21" s="218"/>
      <c r="Y21" s="218" t="s">
        <v>1353</v>
      </c>
      <c r="Z21" s="220">
        <v>44635.0</v>
      </c>
      <c r="AA21" s="218"/>
      <c r="AB21" s="221"/>
      <c r="AC21" s="218"/>
      <c r="AD21" s="221"/>
      <c r="AE21" s="218"/>
      <c r="AF21" s="218"/>
      <c r="AG21" s="218"/>
      <c r="AH21" s="218"/>
      <c r="AI21" s="218" t="s">
        <v>149</v>
      </c>
      <c r="AJ21" s="218"/>
      <c r="AK21" s="218"/>
      <c r="AL21" s="218"/>
      <c r="AM21" s="218"/>
    </row>
    <row r="22" ht="15.75" customHeight="1">
      <c r="A22" s="211" t="s">
        <v>9322</v>
      </c>
      <c r="B22" s="211" t="s">
        <v>9323</v>
      </c>
      <c r="C22" s="56" t="str">
        <f>VLOOKUP(A22,'import Iğdır'!A:P,3,0)</f>
        <v>DOĞRU</v>
      </c>
      <c r="D22" s="211" t="s">
        <v>1378</v>
      </c>
      <c r="E22" s="56">
        <f>VLOOKUP(A22,'import Iğdır'!A:P,5,0)</f>
        <v>148</v>
      </c>
      <c r="F22" s="56">
        <f>VLOOKUP(A22,'import Iğdır'!A:P,6,0)</f>
        <v>28</v>
      </c>
      <c r="G22" s="56">
        <f>VLOOKUP(A22,'import Iğdır'!A:P,7,0)</f>
        <v>0</v>
      </c>
      <c r="H22" s="56">
        <f>VLOOKUP(A22,'import Iğdır'!A:P,8,0)</f>
        <v>95</v>
      </c>
      <c r="I22" s="56">
        <f>VLOOKUP(A22,'import Iğdır'!A:P,9,0)</f>
        <v>95</v>
      </c>
      <c r="J22" s="216">
        <f>VLOOKUP(A22,'import Iğdır'!A:P,10,0)</f>
        <v>0</v>
      </c>
      <c r="K22" s="211" t="s">
        <v>9395</v>
      </c>
      <c r="L22" s="211">
        <v>5.442949292E9</v>
      </c>
      <c r="M22" s="211" t="s">
        <v>1350</v>
      </c>
      <c r="N22" s="211" t="s">
        <v>9343</v>
      </c>
      <c r="O22" s="211" t="s">
        <v>9325</v>
      </c>
      <c r="P22" s="217" t="str">
        <f>VLOOKUP(A22,'import Iğdır'!A:P,16,0)</f>
        <v>Geleneksel</v>
      </c>
      <c r="Q22" s="218" t="b">
        <v>0</v>
      </c>
      <c r="R22" s="218" t="s">
        <v>38</v>
      </c>
      <c r="S22" s="218" t="s">
        <v>404</v>
      </c>
      <c r="T22" s="137" t="s">
        <v>9248</v>
      </c>
      <c r="U22" s="56"/>
      <c r="V22" s="220">
        <v>44634.0</v>
      </c>
      <c r="W22" s="220">
        <v>44635.0</v>
      </c>
      <c r="X22" s="218"/>
      <c r="Y22" s="218" t="s">
        <v>1353</v>
      </c>
      <c r="Z22" s="220">
        <v>44634.0</v>
      </c>
      <c r="AA22" s="218"/>
      <c r="AB22" s="221"/>
      <c r="AC22" s="218"/>
      <c r="AD22" s="221"/>
      <c r="AE22" s="218"/>
      <c r="AF22" s="218"/>
      <c r="AG22" s="218"/>
      <c r="AH22" s="218"/>
      <c r="AI22" s="218" t="s">
        <v>404</v>
      </c>
      <c r="AJ22" s="218"/>
      <c r="AK22" s="218"/>
      <c r="AL22" s="218"/>
      <c r="AM22" s="218"/>
    </row>
    <row r="23" ht="15.75" customHeight="1">
      <c r="A23" s="56" t="s">
        <v>9294</v>
      </c>
      <c r="B23" s="56" t="s">
        <v>9295</v>
      </c>
      <c r="C23" s="56" t="str">
        <f>VLOOKUP(A23,'import Iğdır'!A:P,3,0)</f>
        <v>DOĞRU</v>
      </c>
      <c r="D23" s="56" t="s">
        <v>1364</v>
      </c>
      <c r="E23" s="56">
        <f>VLOOKUP(A23,'import Iğdır'!A:P,5,0)</f>
        <v>133</v>
      </c>
      <c r="F23" s="56">
        <f>VLOOKUP(A23,'import Iğdır'!A:P,6,0)</f>
        <v>14</v>
      </c>
      <c r="G23" s="56">
        <f>VLOOKUP(A23,'import Iğdır'!A:P,7,0)</f>
        <v>4</v>
      </c>
      <c r="H23" s="56">
        <f>VLOOKUP(A23,'import Iğdır'!A:P,8,0)</f>
        <v>14</v>
      </c>
      <c r="I23" s="56">
        <f>VLOOKUP(A23,'import Iğdır'!A:P,9,0)</f>
        <v>18</v>
      </c>
      <c r="J23" s="216">
        <f>VLOOKUP(A23,'import Iğdır'!A:P,10,0)</f>
        <v>0.22</v>
      </c>
      <c r="K23" s="56" t="s">
        <v>9396</v>
      </c>
      <c r="L23" s="56">
        <v>5.523900476E9</v>
      </c>
      <c r="M23" s="56" t="s">
        <v>1350</v>
      </c>
      <c r="N23" s="56" t="s">
        <v>9397</v>
      </c>
      <c r="O23" s="56" t="s">
        <v>9398</v>
      </c>
      <c r="P23" s="217" t="str">
        <f>VLOOKUP(A23,'import Iğdır'!A:P,16,0)</f>
        <v>Geleneksel</v>
      </c>
      <c r="Q23" s="218" t="b">
        <v>0</v>
      </c>
      <c r="R23" s="218" t="s">
        <v>38</v>
      </c>
      <c r="S23" s="218" t="s">
        <v>610</v>
      </c>
      <c r="T23" s="29" t="s">
        <v>9248</v>
      </c>
      <c r="U23" s="218" t="s">
        <v>9399</v>
      </c>
      <c r="V23" s="220">
        <v>44621.0</v>
      </c>
      <c r="W23" s="220">
        <v>44622.0</v>
      </c>
      <c r="X23" s="218"/>
      <c r="Y23" s="218" t="s">
        <v>1353</v>
      </c>
      <c r="Z23" s="220">
        <v>44621.0</v>
      </c>
      <c r="AA23" s="218" t="s">
        <v>1353</v>
      </c>
      <c r="AB23" s="221">
        <v>44635.0</v>
      </c>
      <c r="AC23" s="218"/>
      <c r="AD23" s="221"/>
      <c r="AE23" s="218"/>
      <c r="AF23" s="218"/>
      <c r="AG23" s="218"/>
      <c r="AH23" s="218"/>
      <c r="AI23" s="218" t="s">
        <v>610</v>
      </c>
      <c r="AJ23" s="218" t="s">
        <v>149</v>
      </c>
      <c r="AK23" s="218"/>
      <c r="AL23" s="218"/>
      <c r="AM23" s="218"/>
    </row>
    <row r="24" ht="15.75" customHeight="1">
      <c r="A24" s="56" t="s">
        <v>9264</v>
      </c>
      <c r="B24" s="56" t="s">
        <v>9265</v>
      </c>
      <c r="C24" s="56" t="str">
        <f>VLOOKUP(A24,'import Iğdır'!A:P,3,0)</f>
        <v>DOĞRU</v>
      </c>
      <c r="D24" s="56" t="s">
        <v>1443</v>
      </c>
      <c r="E24" s="56">
        <f>VLOOKUP(A24,'import Iğdır'!A:P,5,0)</f>
        <v>2190</v>
      </c>
      <c r="F24" s="56">
        <f>VLOOKUP(A24,'import Iğdır'!A:P,6,0)</f>
        <v>142</v>
      </c>
      <c r="G24" s="56">
        <f>VLOOKUP(A24,'import Iğdır'!A:P,7,0)</f>
        <v>9</v>
      </c>
      <c r="H24" s="56">
        <f>VLOOKUP(A24,'import Iğdır'!A:P,8,0)</f>
        <v>18</v>
      </c>
      <c r="I24" s="56">
        <f>VLOOKUP(A24,'import Iğdır'!A:P,9,0)</f>
        <v>27</v>
      </c>
      <c r="J24" s="216">
        <f>VLOOKUP(A24,'import Iğdır'!A:P,10,0)</f>
        <v>0.33</v>
      </c>
      <c r="K24" s="56" t="s">
        <v>9345</v>
      </c>
      <c r="L24" s="56">
        <v>5.458500176E9</v>
      </c>
      <c r="M24" s="56" t="s">
        <v>1350</v>
      </c>
      <c r="N24" s="56" t="s">
        <v>9343</v>
      </c>
      <c r="O24" s="56" t="s">
        <v>9346</v>
      </c>
      <c r="P24" s="217" t="str">
        <f>VLOOKUP(A24,'import Iğdır'!A:P,16,0)</f>
        <v>Geleneksel</v>
      </c>
      <c r="Q24" s="218" t="b">
        <v>0</v>
      </c>
      <c r="R24" s="218" t="s">
        <v>38</v>
      </c>
      <c r="S24" s="218" t="s">
        <v>106</v>
      </c>
      <c r="T24" s="29" t="s">
        <v>9248</v>
      </c>
      <c r="U24" s="218"/>
      <c r="V24" s="220">
        <v>44620.0</v>
      </c>
      <c r="W24" s="220">
        <v>44621.0</v>
      </c>
      <c r="X24" s="218"/>
      <c r="Y24" s="218" t="s">
        <v>1353</v>
      </c>
      <c r="Z24" s="220">
        <v>44620.0</v>
      </c>
      <c r="AA24" s="218"/>
      <c r="AB24" s="221"/>
      <c r="AC24" s="218"/>
      <c r="AD24" s="221"/>
      <c r="AE24" s="218"/>
      <c r="AF24" s="218"/>
      <c r="AG24" s="218"/>
      <c r="AH24" s="218"/>
      <c r="AI24" s="218" t="s">
        <v>106</v>
      </c>
      <c r="AJ24" s="218"/>
      <c r="AK24" s="218"/>
      <c r="AL24" s="218"/>
      <c r="AM24" s="218"/>
    </row>
    <row r="25" ht="15.75" customHeight="1">
      <c r="A25" s="56" t="s">
        <v>9291</v>
      </c>
      <c r="B25" s="56" t="s">
        <v>9292</v>
      </c>
      <c r="C25" s="56" t="str">
        <f>VLOOKUP(A25,'import Iğdır'!A:P,3,0)</f>
        <v>DOĞRU</v>
      </c>
      <c r="D25" s="56" t="s">
        <v>1385</v>
      </c>
      <c r="E25" s="56">
        <f>VLOOKUP(A25,'import Iğdır'!A:P,5,0)</f>
        <v>2566</v>
      </c>
      <c r="F25" s="56">
        <f>VLOOKUP(A25,'import Iğdır'!A:P,6,0)</f>
        <v>58</v>
      </c>
      <c r="G25" s="56">
        <f>VLOOKUP(A25,'import Iğdır'!A:P,7,0)</f>
        <v>13</v>
      </c>
      <c r="H25" s="56">
        <f>VLOOKUP(A25,'import Iğdır'!A:P,8,0)</f>
        <v>63</v>
      </c>
      <c r="I25" s="56">
        <f>VLOOKUP(A25,'import Iğdır'!A:P,9,0)</f>
        <v>76</v>
      </c>
      <c r="J25" s="216">
        <f>VLOOKUP(A25,'import Iğdır'!A:P,10,0)</f>
        <v>0.17</v>
      </c>
      <c r="K25" s="56" t="s">
        <v>9342</v>
      </c>
      <c r="L25" s="56">
        <v>4.762261001E9</v>
      </c>
      <c r="M25" s="56" t="s">
        <v>1350</v>
      </c>
      <c r="N25" s="56" t="s">
        <v>9343</v>
      </c>
      <c r="O25" s="56" t="s">
        <v>9390</v>
      </c>
      <c r="P25" s="217" t="str">
        <f>VLOOKUP(A25,'import Iğdır'!A:P,16,0)</f>
        <v>Geleneksel</v>
      </c>
      <c r="Q25" s="218" t="b">
        <v>0</v>
      </c>
      <c r="R25" s="218" t="s">
        <v>38</v>
      </c>
      <c r="S25" s="218" t="s">
        <v>610</v>
      </c>
      <c r="T25" s="29" t="s">
        <v>9248</v>
      </c>
      <c r="U25" s="218"/>
      <c r="V25" s="220">
        <v>44621.0</v>
      </c>
      <c r="W25" s="220">
        <v>44622.0</v>
      </c>
      <c r="X25" s="218"/>
      <c r="Y25" s="218" t="s">
        <v>1353</v>
      </c>
      <c r="Z25" s="220">
        <v>44621.0</v>
      </c>
      <c r="AA25" s="218"/>
      <c r="AB25" s="221"/>
      <c r="AC25" s="218"/>
      <c r="AD25" s="221"/>
      <c r="AE25" s="218"/>
      <c r="AF25" s="218"/>
      <c r="AG25" s="218"/>
      <c r="AH25" s="218"/>
      <c r="AI25" s="218" t="s">
        <v>610</v>
      </c>
      <c r="AJ25" s="218"/>
      <c r="AK25" s="218"/>
      <c r="AL25" s="218"/>
      <c r="AM25" s="218"/>
    </row>
    <row r="26" ht="15.75" customHeight="1">
      <c r="A26" s="211" t="s">
        <v>9400</v>
      </c>
      <c r="B26" s="211" t="s">
        <v>9401</v>
      </c>
      <c r="C26" s="56" t="str">
        <f>VLOOKUP(A26,'import Iğdır'!A:P,3,0)</f>
        <v>DOĞRU</v>
      </c>
      <c r="D26" s="211" t="s">
        <v>1832</v>
      </c>
      <c r="E26" s="56">
        <f>VLOOKUP(A26,'import Iğdır'!A:P,5,0)</f>
        <v>1249</v>
      </c>
      <c r="F26" s="56">
        <f>VLOOKUP(A26,'import Iğdır'!A:P,6,0)</f>
        <v>388</v>
      </c>
      <c r="G26" s="56">
        <f>VLOOKUP(A26,'import Iğdır'!A:P,7,0)</f>
        <v>0</v>
      </c>
      <c r="H26" s="56">
        <f>VLOOKUP(A26,'import Iğdır'!A:P,8,0)</f>
        <v>8</v>
      </c>
      <c r="I26" s="56">
        <f>VLOOKUP(A26,'import Iğdır'!A:P,9,0)</f>
        <v>8</v>
      </c>
      <c r="J26" s="216">
        <f>VLOOKUP(A26,'import Iğdır'!A:P,10,0)</f>
        <v>0</v>
      </c>
      <c r="K26" s="211" t="s">
        <v>9402</v>
      </c>
      <c r="L26" s="211">
        <v>5.43738146E9</v>
      </c>
      <c r="M26" s="211" t="s">
        <v>1350</v>
      </c>
      <c r="N26" s="211" t="s">
        <v>9343</v>
      </c>
      <c r="O26" s="211" t="s">
        <v>9403</v>
      </c>
      <c r="P26" s="217" t="str">
        <f>VLOOKUP(A26,'import Iğdır'!A:P,16,0)</f>
        <v>Geleneksel</v>
      </c>
      <c r="Q26" s="218" t="b">
        <v>0</v>
      </c>
      <c r="R26" s="218" t="s">
        <v>33</v>
      </c>
      <c r="S26" s="218"/>
      <c r="T26" s="223"/>
      <c r="U26" s="56"/>
      <c r="V26" s="220"/>
      <c r="W26" s="220"/>
      <c r="X26" s="218"/>
      <c r="Y26" s="218" t="s">
        <v>1475</v>
      </c>
      <c r="Z26" s="220">
        <v>44635.0</v>
      </c>
      <c r="AA26" s="218"/>
      <c r="AB26" s="221"/>
      <c r="AC26" s="218"/>
      <c r="AD26" s="221"/>
      <c r="AE26" s="218"/>
      <c r="AF26" s="218"/>
      <c r="AG26" s="218"/>
      <c r="AH26" s="218"/>
      <c r="AI26" s="218" t="s">
        <v>149</v>
      </c>
      <c r="AJ26" s="218"/>
      <c r="AK26" s="218"/>
      <c r="AL26" s="218"/>
      <c r="AM26" s="218"/>
    </row>
    <row r="27" ht="15.75" customHeight="1">
      <c r="A27" s="56" t="s">
        <v>9404</v>
      </c>
      <c r="B27" s="56" t="s">
        <v>9405</v>
      </c>
      <c r="C27" s="56" t="str">
        <f>VLOOKUP(A27,'import Iğdır'!A:P,3,0)</f>
        <v>DOĞRU</v>
      </c>
      <c r="D27" s="56" t="s">
        <v>1356</v>
      </c>
      <c r="E27" s="56">
        <f>VLOOKUP(A27,'import Iğdır'!A:P,5,0)</f>
        <v>1675</v>
      </c>
      <c r="F27" s="56">
        <f>VLOOKUP(A27,'import Iğdır'!A:P,6,0)</f>
        <v>88</v>
      </c>
      <c r="G27" s="56">
        <f>VLOOKUP(A27,'import Iğdır'!A:P,7,0)</f>
        <v>10</v>
      </c>
      <c r="H27" s="56">
        <f>VLOOKUP(A27,'import Iğdır'!A:P,8,0)</f>
        <v>36</v>
      </c>
      <c r="I27" s="56">
        <f>VLOOKUP(A27,'import Iğdır'!A:P,9,0)</f>
        <v>46</v>
      </c>
      <c r="J27" s="216">
        <f>VLOOKUP(A27,'import Iğdır'!A:P,10,0)</f>
        <v>0.22</v>
      </c>
      <c r="K27" s="56" t="s">
        <v>9406</v>
      </c>
      <c r="L27" s="56">
        <v>4.762274001E9</v>
      </c>
      <c r="M27" s="56" t="s">
        <v>1350</v>
      </c>
      <c r="N27" s="56" t="s">
        <v>9343</v>
      </c>
      <c r="O27" s="56" t="s">
        <v>9407</v>
      </c>
      <c r="P27" s="217" t="str">
        <f>VLOOKUP(A27,'import Iğdır'!A:P,16,0)</f>
        <v>Geleneksel</v>
      </c>
      <c r="Q27" s="218" t="b">
        <v>0</v>
      </c>
      <c r="R27" s="218"/>
      <c r="S27" s="218"/>
      <c r="T27" s="218"/>
      <c r="U27" s="218" t="s">
        <v>9408</v>
      </c>
      <c r="V27" s="220"/>
      <c r="W27" s="220"/>
      <c r="X27" s="218"/>
      <c r="Y27" s="218" t="s">
        <v>1506</v>
      </c>
      <c r="Z27" s="220">
        <v>44620.0</v>
      </c>
      <c r="AA27" s="218" t="s">
        <v>1506</v>
      </c>
      <c r="AB27" s="221">
        <v>44635.0</v>
      </c>
      <c r="AC27" s="218"/>
      <c r="AD27" s="221"/>
      <c r="AE27" s="218"/>
      <c r="AF27" s="218"/>
      <c r="AG27" s="218"/>
      <c r="AH27" s="218"/>
      <c r="AI27" s="218" t="s">
        <v>106</v>
      </c>
      <c r="AJ27" s="218" t="s">
        <v>149</v>
      </c>
      <c r="AK27" s="218"/>
      <c r="AL27" s="218"/>
      <c r="AM27" s="218"/>
    </row>
    <row r="28" ht="15.75" customHeight="1">
      <c r="A28" s="211" t="s">
        <v>9409</v>
      </c>
      <c r="B28" s="211" t="s">
        <v>9410</v>
      </c>
      <c r="C28" s="56" t="str">
        <f>VLOOKUP(A28,'import Iğdır'!A:P,3,0)</f>
        <v>DOĞRU</v>
      </c>
      <c r="D28" s="211" t="s">
        <v>1577</v>
      </c>
      <c r="E28" s="56">
        <f>VLOOKUP(A28,'import Iğdır'!A:P,5,0)</f>
        <v>260</v>
      </c>
      <c r="F28" s="56">
        <f>VLOOKUP(A28,'import Iğdır'!A:P,6,0)</f>
        <v>67</v>
      </c>
      <c r="G28" s="56">
        <f>VLOOKUP(A28,'import Iğdır'!A:P,7,0)</f>
        <v>0</v>
      </c>
      <c r="H28" s="56">
        <f>VLOOKUP(A28,'import Iğdır'!A:P,8,0)</f>
        <v>26</v>
      </c>
      <c r="I28" s="56">
        <f>VLOOKUP(A28,'import Iğdır'!A:P,9,0)</f>
        <v>26</v>
      </c>
      <c r="J28" s="216">
        <f>VLOOKUP(A28,'import Iğdır'!A:P,10,0)</f>
        <v>0</v>
      </c>
      <c r="K28" s="211" t="s">
        <v>9411</v>
      </c>
      <c r="L28" s="211">
        <v>4.765020349E9</v>
      </c>
      <c r="M28" s="211" t="s">
        <v>1350</v>
      </c>
      <c r="N28" s="211" t="s">
        <v>9412</v>
      </c>
      <c r="O28" s="211" t="s">
        <v>9413</v>
      </c>
      <c r="P28" s="217" t="str">
        <f>VLOOKUP(A28,'import Iğdır'!A:P,16,0)</f>
        <v>Geleneksel</v>
      </c>
      <c r="Q28" s="218" t="b">
        <v>1</v>
      </c>
      <c r="R28" s="218"/>
      <c r="S28" s="218"/>
      <c r="T28" s="224"/>
      <c r="U28" s="56" t="s">
        <v>9414</v>
      </c>
      <c r="V28" s="220"/>
      <c r="W28" s="220"/>
      <c r="X28" s="218"/>
      <c r="Y28" s="218" t="s">
        <v>1353</v>
      </c>
      <c r="Z28" s="220">
        <v>44635.0</v>
      </c>
      <c r="AA28" s="218"/>
      <c r="AB28" s="221"/>
      <c r="AC28" s="218"/>
      <c r="AD28" s="221"/>
      <c r="AE28" s="218"/>
      <c r="AF28" s="218"/>
      <c r="AG28" s="218"/>
      <c r="AH28" s="218"/>
      <c r="AI28" s="218" t="s">
        <v>149</v>
      </c>
      <c r="AJ28" s="218"/>
      <c r="AK28" s="218"/>
      <c r="AL28" s="218"/>
      <c r="AM28" s="218"/>
    </row>
    <row r="29" ht="15.75" customHeight="1">
      <c r="A29" s="56" t="s">
        <v>9415</v>
      </c>
      <c r="B29" s="56" t="s">
        <v>9416</v>
      </c>
      <c r="C29" s="56" t="str">
        <f>VLOOKUP(A29,'import Iğdır'!A:P,3,0)</f>
        <v>DOĞRU</v>
      </c>
      <c r="D29" s="56" t="s">
        <v>1385</v>
      </c>
      <c r="E29" s="56">
        <f>VLOOKUP(A29,'import Iğdır'!A:P,5,0)</f>
        <v>1342</v>
      </c>
      <c r="F29" s="56">
        <f>VLOOKUP(A29,'import Iğdır'!A:P,6,0)</f>
        <v>145</v>
      </c>
      <c r="G29" s="56">
        <f>VLOOKUP(A29,'import Iğdır'!A:P,7,0)</f>
        <v>0</v>
      </c>
      <c r="H29" s="56">
        <f>VLOOKUP(A29,'import Iğdır'!A:P,8,0)</f>
        <v>34</v>
      </c>
      <c r="I29" s="56">
        <f>VLOOKUP(A29,'import Iğdır'!A:P,9,0)</f>
        <v>34</v>
      </c>
      <c r="J29" s="216">
        <f>VLOOKUP(A29,'import Iğdır'!A:P,10,0)</f>
        <v>0</v>
      </c>
      <c r="K29" s="56" t="s">
        <v>9411</v>
      </c>
      <c r="L29" s="56">
        <v>4.765020349E9</v>
      </c>
      <c r="M29" s="56" t="s">
        <v>1350</v>
      </c>
      <c r="N29" s="56" t="s">
        <v>9343</v>
      </c>
      <c r="O29" s="56" t="s">
        <v>9417</v>
      </c>
      <c r="P29" s="217" t="str">
        <f>VLOOKUP(A29,'import Iğdır'!A:P,16,0)</f>
        <v>Geleneksel</v>
      </c>
      <c r="Q29" s="218" t="b">
        <v>0</v>
      </c>
      <c r="R29" s="218" t="s">
        <v>31</v>
      </c>
      <c r="S29" s="218"/>
      <c r="T29" s="137"/>
      <c r="U29" s="218" t="s">
        <v>9418</v>
      </c>
      <c r="V29" s="220"/>
      <c r="W29" s="220"/>
      <c r="X29" s="218"/>
      <c r="Y29" s="218" t="s">
        <v>31</v>
      </c>
      <c r="Z29" s="220">
        <v>44620.0</v>
      </c>
      <c r="AA29" s="218" t="s">
        <v>1353</v>
      </c>
      <c r="AB29" s="221">
        <v>44593.0</v>
      </c>
      <c r="AC29" s="218"/>
      <c r="AD29" s="221"/>
      <c r="AE29" s="218"/>
      <c r="AF29" s="218"/>
      <c r="AG29" s="218"/>
      <c r="AH29" s="218"/>
      <c r="AI29" s="218" t="s">
        <v>106</v>
      </c>
      <c r="AJ29" s="218" t="s">
        <v>610</v>
      </c>
      <c r="AK29" s="218"/>
      <c r="AL29" s="218"/>
      <c r="AM29" s="218"/>
    </row>
    <row r="30" ht="15.75" customHeight="1">
      <c r="A30" s="56" t="s">
        <v>9419</v>
      </c>
      <c r="B30" s="56" t="s">
        <v>9420</v>
      </c>
      <c r="C30" s="56" t="str">
        <f>VLOOKUP(A30,'import Iğdır'!A:P,3,0)</f>
        <v>DOĞRU</v>
      </c>
      <c r="D30" s="56" t="s">
        <v>1378</v>
      </c>
      <c r="E30" s="56">
        <f>VLOOKUP(A30,'import Iğdır'!A:P,5,0)</f>
        <v>2683</v>
      </c>
      <c r="F30" s="56">
        <f>VLOOKUP(A30,'import Iğdır'!A:P,6,0)</f>
        <v>115</v>
      </c>
      <c r="G30" s="56">
        <f>VLOOKUP(A30,'import Iğdır'!A:P,7,0)</f>
        <v>0</v>
      </c>
      <c r="H30" s="56">
        <f>VLOOKUP(A30,'import Iğdır'!A:P,8,0)</f>
        <v>63</v>
      </c>
      <c r="I30" s="56">
        <f>VLOOKUP(A30,'import Iğdır'!A:P,9,0)</f>
        <v>63</v>
      </c>
      <c r="J30" s="216">
        <f>VLOOKUP(A30,'import Iğdır'!A:P,10,0)</f>
        <v>0</v>
      </c>
      <c r="K30" s="56" t="s">
        <v>9421</v>
      </c>
      <c r="L30" s="56">
        <v>4.762270606E9</v>
      </c>
      <c r="M30" s="56" t="s">
        <v>1350</v>
      </c>
      <c r="N30" s="56" t="s">
        <v>9343</v>
      </c>
      <c r="O30" s="56" t="s">
        <v>9422</v>
      </c>
      <c r="P30" s="217" t="str">
        <f>VLOOKUP(A30,'import Iğdır'!A:P,16,0)</f>
        <v>Geleneksel</v>
      </c>
      <c r="Q30" s="218" t="b">
        <v>0</v>
      </c>
      <c r="R30" s="218" t="s">
        <v>33</v>
      </c>
      <c r="S30" s="218"/>
      <c r="T30" s="218"/>
      <c r="U30" s="218" t="s">
        <v>9423</v>
      </c>
      <c r="V30" s="220"/>
      <c r="W30" s="220"/>
      <c r="X30" s="218"/>
      <c r="Y30" s="218" t="s">
        <v>1353</v>
      </c>
      <c r="Z30" s="220">
        <v>44621.0</v>
      </c>
      <c r="AA30" s="218"/>
      <c r="AB30" s="221"/>
      <c r="AC30" s="218"/>
      <c r="AD30" s="221"/>
      <c r="AE30" s="218"/>
      <c r="AF30" s="218"/>
      <c r="AG30" s="218"/>
      <c r="AH30" s="218"/>
      <c r="AI30" s="218" t="s">
        <v>610</v>
      </c>
      <c r="AJ30" s="218"/>
      <c r="AK30" s="218"/>
      <c r="AL30" s="218"/>
      <c r="AM30" s="218"/>
    </row>
    <row r="31" ht="15.75" customHeight="1">
      <c r="A31" s="56" t="s">
        <v>9313</v>
      </c>
      <c r="B31" s="56" t="s">
        <v>9314</v>
      </c>
      <c r="C31" s="56" t="str">
        <f>VLOOKUP(A31,'import Iğdır'!A:P,3,0)</f>
        <v>DOĞRU</v>
      </c>
      <c r="D31" s="56" t="s">
        <v>1378</v>
      </c>
      <c r="E31" s="56">
        <f>VLOOKUP(A31,'import Iğdır'!A:P,5,0)</f>
        <v>1618</v>
      </c>
      <c r="F31" s="56">
        <f>VLOOKUP(A31,'import Iğdır'!A:P,6,0)</f>
        <v>7</v>
      </c>
      <c r="G31" s="56">
        <f>VLOOKUP(A31,'import Iğdır'!A:P,7,0)</f>
        <v>0</v>
      </c>
      <c r="H31" s="56">
        <f>VLOOKUP(A31,'import Iğdır'!A:P,8,0)</f>
        <v>35</v>
      </c>
      <c r="I31" s="56">
        <f>VLOOKUP(A31,'import Iğdır'!A:P,9,0)</f>
        <v>35</v>
      </c>
      <c r="J31" s="216">
        <f>VLOOKUP(A31,'import Iğdır'!A:P,10,0)</f>
        <v>0</v>
      </c>
      <c r="K31" s="56" t="s">
        <v>9424</v>
      </c>
      <c r="L31" s="56">
        <v>4.762276565E9</v>
      </c>
      <c r="M31" s="56" t="s">
        <v>1350</v>
      </c>
      <c r="N31" s="56" t="s">
        <v>9359</v>
      </c>
      <c r="O31" s="56" t="s">
        <v>9317</v>
      </c>
      <c r="P31" s="217" t="str">
        <f>VLOOKUP(A31,'import Iğdır'!A:P,16,0)</f>
        <v>Geleneksel</v>
      </c>
      <c r="Q31" s="218" t="b">
        <v>0</v>
      </c>
      <c r="R31" s="218" t="s">
        <v>38</v>
      </c>
      <c r="S31" s="218" t="s">
        <v>404</v>
      </c>
      <c r="T31" s="207" t="s">
        <v>9248</v>
      </c>
      <c r="U31" s="218"/>
      <c r="V31" s="220">
        <v>44634.0</v>
      </c>
      <c r="W31" s="220">
        <v>44270.0</v>
      </c>
      <c r="X31" s="218"/>
      <c r="Y31" s="218" t="s">
        <v>1353</v>
      </c>
      <c r="Z31" s="220">
        <v>44634.0</v>
      </c>
      <c r="AA31" s="218"/>
      <c r="AB31" s="221"/>
      <c r="AC31" s="218"/>
      <c r="AD31" s="221"/>
      <c r="AE31" s="218"/>
      <c r="AF31" s="218"/>
      <c r="AG31" s="218"/>
      <c r="AH31" s="218"/>
      <c r="AI31" s="218" t="s">
        <v>404</v>
      </c>
      <c r="AJ31" s="218"/>
      <c r="AK31" s="218"/>
      <c r="AL31" s="218"/>
      <c r="AM31" s="218"/>
    </row>
    <row r="32" ht="15.75" customHeight="1">
      <c r="A32" s="56" t="s">
        <v>9280</v>
      </c>
      <c r="B32" s="56" t="s">
        <v>9281</v>
      </c>
      <c r="C32" s="56" t="str">
        <f>VLOOKUP(A32,'import Iğdır'!A:P,3,0)</f>
        <v>DOĞRU</v>
      </c>
      <c r="D32" s="56" t="s">
        <v>1507</v>
      </c>
      <c r="E32" s="56">
        <f>VLOOKUP(A32,'import Iğdır'!A:P,5,0)</f>
        <v>367</v>
      </c>
      <c r="F32" s="56">
        <f>VLOOKUP(A32,'import Iğdır'!A:P,6,0)</f>
        <v>68</v>
      </c>
      <c r="G32" s="56">
        <f>VLOOKUP(A32,'import Iğdır'!A:P,7,0)</f>
        <v>18</v>
      </c>
      <c r="H32" s="56">
        <f>VLOOKUP(A32,'import Iğdır'!A:P,8,0)</f>
        <v>24</v>
      </c>
      <c r="I32" s="56">
        <f>VLOOKUP(A32,'import Iğdır'!A:P,9,0)</f>
        <v>42</v>
      </c>
      <c r="J32" s="216">
        <f>VLOOKUP(A32,'import Iğdır'!A:P,10,0)</f>
        <v>0.43</v>
      </c>
      <c r="K32" s="56" t="s">
        <v>9342</v>
      </c>
      <c r="L32" s="56">
        <v>4.762261001E9</v>
      </c>
      <c r="M32" s="56" t="s">
        <v>1350</v>
      </c>
      <c r="N32" s="56" t="s">
        <v>9343</v>
      </c>
      <c r="O32" s="56" t="s">
        <v>9284</v>
      </c>
      <c r="P32" s="217" t="str">
        <f>VLOOKUP(A32,'import Iğdır'!A:P,16,0)</f>
        <v>Geleneksel</v>
      </c>
      <c r="Q32" s="218" t="b">
        <v>0</v>
      </c>
      <c r="R32" s="218" t="s">
        <v>38</v>
      </c>
      <c r="S32" s="218" t="s">
        <v>610</v>
      </c>
      <c r="T32" s="207" t="s">
        <v>9248</v>
      </c>
      <c r="U32" s="218">
        <v>5.423056717E9</v>
      </c>
      <c r="V32" s="220">
        <v>44621.0</v>
      </c>
      <c r="W32" s="220">
        <v>44622.0</v>
      </c>
      <c r="X32" s="218"/>
      <c r="Y32" s="218" t="s">
        <v>1353</v>
      </c>
      <c r="Z32" s="220">
        <v>44621.0</v>
      </c>
      <c r="AA32" s="218" t="s">
        <v>1475</v>
      </c>
      <c r="AB32" s="221">
        <v>44635.0</v>
      </c>
      <c r="AC32" s="218"/>
      <c r="AD32" s="221"/>
      <c r="AE32" s="218"/>
      <c r="AF32" s="218"/>
      <c r="AG32" s="218"/>
      <c r="AH32" s="218"/>
      <c r="AI32" s="218" t="s">
        <v>610</v>
      </c>
      <c r="AJ32" s="218" t="s">
        <v>149</v>
      </c>
      <c r="AK32" s="218"/>
      <c r="AL32" s="218"/>
      <c r="AM32" s="218"/>
    </row>
    <row r="33" ht="15.75" customHeight="1">
      <c r="A33" s="56" t="s">
        <v>9254</v>
      </c>
      <c r="B33" s="56" t="s">
        <v>9255</v>
      </c>
      <c r="C33" s="56" t="str">
        <f>VLOOKUP(A33,'import Iğdır'!A:P,3,0)</f>
        <v>DOĞRU</v>
      </c>
      <c r="D33" s="56" t="s">
        <v>1493</v>
      </c>
      <c r="E33" s="56">
        <f>VLOOKUP(A33,'import Iğdır'!A:P,5,0)</f>
        <v>1432</v>
      </c>
      <c r="F33" s="56">
        <f>VLOOKUP(A33,'import Iğdır'!A:P,6,0)</f>
        <v>42</v>
      </c>
      <c r="G33" s="56">
        <f>VLOOKUP(A33,'import Iğdır'!A:P,7,0)</f>
        <v>0</v>
      </c>
      <c r="H33" s="56">
        <f>VLOOKUP(A33,'import Iğdır'!A:P,8,0)</f>
        <v>42</v>
      </c>
      <c r="I33" s="56">
        <f>VLOOKUP(A33,'import Iğdır'!A:P,9,0)</f>
        <v>42</v>
      </c>
      <c r="J33" s="216">
        <f>VLOOKUP(A33,'import Iğdır'!A:P,10,0)</f>
        <v>0</v>
      </c>
      <c r="K33" s="56" t="s">
        <v>9425</v>
      </c>
      <c r="L33" s="56">
        <v>5.464720472E9</v>
      </c>
      <c r="M33" s="56" t="s">
        <v>1350</v>
      </c>
      <c r="N33" s="56" t="s">
        <v>5394</v>
      </c>
      <c r="O33" s="56" t="s">
        <v>9257</v>
      </c>
      <c r="P33" s="217" t="str">
        <f>VLOOKUP(A33,'import Iğdır'!A:P,16,0)</f>
        <v>Geleneksel</v>
      </c>
      <c r="Q33" s="218" t="b">
        <v>0</v>
      </c>
      <c r="R33" s="218" t="s">
        <v>33</v>
      </c>
      <c r="S33" s="218" t="s">
        <v>106</v>
      </c>
      <c r="T33" s="207" t="s">
        <v>9248</v>
      </c>
      <c r="U33" s="218" t="s">
        <v>9426</v>
      </c>
      <c r="V33" s="220">
        <v>44620.0</v>
      </c>
      <c r="W33" s="220">
        <v>44621.0</v>
      </c>
      <c r="X33" s="218"/>
      <c r="Y33" s="218" t="s">
        <v>1353</v>
      </c>
      <c r="Z33" s="220">
        <v>44620.0</v>
      </c>
      <c r="AA33" s="218"/>
      <c r="AB33" s="221"/>
      <c r="AC33" s="218"/>
      <c r="AD33" s="221"/>
      <c r="AE33" s="218"/>
      <c r="AF33" s="218"/>
      <c r="AG33" s="218"/>
      <c r="AH33" s="218"/>
      <c r="AI33" s="218" t="s">
        <v>106</v>
      </c>
      <c r="AJ33" s="218"/>
      <c r="AK33" s="218"/>
      <c r="AL33" s="218"/>
      <c r="AM33" s="218"/>
    </row>
    <row r="34" ht="15.75" customHeight="1">
      <c r="A34" s="56" t="s">
        <v>9267</v>
      </c>
      <c r="B34" s="56" t="s">
        <v>9268</v>
      </c>
      <c r="C34" s="56" t="str">
        <f>VLOOKUP(A34,'import Iğdır'!A:P,3,0)</f>
        <v>DOĞRU</v>
      </c>
      <c r="D34" s="56" t="s">
        <v>1443</v>
      </c>
      <c r="E34" s="56">
        <f>VLOOKUP(A34,'import Iğdır'!A:P,5,0)</f>
        <v>324</v>
      </c>
      <c r="F34" s="56">
        <f>VLOOKUP(A34,'import Iğdır'!A:P,6,0)</f>
        <v>32</v>
      </c>
      <c r="G34" s="56">
        <f>VLOOKUP(A34,'import Iğdır'!A:P,7,0)</f>
        <v>0</v>
      </c>
      <c r="H34" s="56">
        <f>VLOOKUP(A34,'import Iğdır'!A:P,8,0)</f>
        <v>18</v>
      </c>
      <c r="I34" s="56">
        <f>VLOOKUP(A34,'import Iğdır'!A:P,9,0)</f>
        <v>18</v>
      </c>
      <c r="J34" s="216">
        <f>VLOOKUP(A34,'import Iğdır'!A:P,10,0)</f>
        <v>0</v>
      </c>
      <c r="K34" s="56" t="s">
        <v>9345</v>
      </c>
      <c r="L34" s="56">
        <v>5.458500176E9</v>
      </c>
      <c r="M34" s="56" t="s">
        <v>1350</v>
      </c>
      <c r="N34" s="56" t="s">
        <v>9343</v>
      </c>
      <c r="O34" s="56" t="s">
        <v>9346</v>
      </c>
      <c r="P34" s="217" t="str">
        <f>VLOOKUP(A34,'import Iğdır'!A:P,16,0)</f>
        <v>Geleneksel</v>
      </c>
      <c r="Q34" s="218" t="b">
        <v>0</v>
      </c>
      <c r="R34" s="218" t="s">
        <v>33</v>
      </c>
      <c r="S34" s="218" t="s">
        <v>106</v>
      </c>
      <c r="T34" s="207" t="s">
        <v>9248</v>
      </c>
      <c r="U34" s="218" t="s">
        <v>9427</v>
      </c>
      <c r="V34" s="220">
        <v>44620.0</v>
      </c>
      <c r="W34" s="220">
        <v>44621.0</v>
      </c>
      <c r="X34" s="218"/>
      <c r="Y34" s="218" t="s">
        <v>1353</v>
      </c>
      <c r="Z34" s="220">
        <v>44620.0</v>
      </c>
      <c r="AA34" s="218" t="s">
        <v>1475</v>
      </c>
      <c r="AB34" s="221">
        <v>44635.0</v>
      </c>
      <c r="AC34" s="218"/>
      <c r="AD34" s="221"/>
      <c r="AE34" s="218"/>
      <c r="AF34" s="218"/>
      <c r="AG34" s="218"/>
      <c r="AH34" s="218"/>
      <c r="AI34" s="218" t="s">
        <v>106</v>
      </c>
      <c r="AJ34" s="218" t="s">
        <v>149</v>
      </c>
      <c r="AK34" s="218"/>
      <c r="AL34" s="218"/>
      <c r="AM34" s="218"/>
    </row>
    <row r="35" ht="15.75" customHeight="1">
      <c r="A35" s="56" t="s">
        <v>9299</v>
      </c>
      <c r="B35" s="56" t="s">
        <v>9300</v>
      </c>
      <c r="C35" s="56" t="str">
        <f>VLOOKUP(A35,'import Iğdır'!A:P,3,0)</f>
        <v>DOĞRU</v>
      </c>
      <c r="D35" s="56" t="s">
        <v>1443</v>
      </c>
      <c r="E35" s="56">
        <f>VLOOKUP(A35,'import Iğdır'!A:P,5,0)</f>
        <v>367</v>
      </c>
      <c r="F35" s="56">
        <f>VLOOKUP(A35,'import Iğdır'!A:P,6,0)</f>
        <v>104</v>
      </c>
      <c r="G35" s="56">
        <f>VLOOKUP(A35,'import Iğdır'!A:P,7,0)</f>
        <v>2</v>
      </c>
      <c r="H35" s="56">
        <f>VLOOKUP(A35,'import Iğdır'!A:P,8,0)</f>
        <v>40</v>
      </c>
      <c r="I35" s="56">
        <f>VLOOKUP(A35,'import Iğdır'!A:P,9,0)</f>
        <v>42</v>
      </c>
      <c r="J35" s="216">
        <f>VLOOKUP(A35,'import Iğdır'!A:P,10,0)</f>
        <v>0.05</v>
      </c>
      <c r="K35" s="56" t="s">
        <v>9396</v>
      </c>
      <c r="L35" s="56">
        <v>5.523900476E9</v>
      </c>
      <c r="M35" s="56" t="s">
        <v>1350</v>
      </c>
      <c r="N35" s="56" t="s">
        <v>9397</v>
      </c>
      <c r="O35" s="56" t="s">
        <v>9428</v>
      </c>
      <c r="P35" s="217" t="str">
        <f>VLOOKUP(A35,'import Iğdır'!A:P,16,0)</f>
        <v>Geleneksel</v>
      </c>
      <c r="Q35" s="218" t="b">
        <v>0</v>
      </c>
      <c r="R35" s="218" t="s">
        <v>38</v>
      </c>
      <c r="S35" s="218" t="s">
        <v>610</v>
      </c>
      <c r="T35" s="207" t="s">
        <v>9248</v>
      </c>
      <c r="U35" s="218" t="s">
        <v>9298</v>
      </c>
      <c r="V35" s="220">
        <v>44621.0</v>
      </c>
      <c r="W35" s="220">
        <v>44622.0</v>
      </c>
      <c r="X35" s="220"/>
      <c r="Y35" s="218" t="s">
        <v>1353</v>
      </c>
      <c r="Z35" s="220">
        <v>44621.0</v>
      </c>
      <c r="AA35" s="218" t="s">
        <v>1353</v>
      </c>
      <c r="AB35" s="221">
        <v>44635.0</v>
      </c>
      <c r="AC35" s="218"/>
      <c r="AD35" s="221"/>
      <c r="AE35" s="218"/>
      <c r="AF35" s="218"/>
      <c r="AG35" s="218"/>
      <c r="AH35" s="218"/>
      <c r="AI35" s="218" t="s">
        <v>610</v>
      </c>
      <c r="AJ35" s="218" t="s">
        <v>149</v>
      </c>
      <c r="AK35" s="218"/>
      <c r="AL35" s="218"/>
      <c r="AM35" s="218"/>
    </row>
    <row r="36" ht="15.75" customHeight="1">
      <c r="A36" s="56" t="s">
        <v>9429</v>
      </c>
      <c r="B36" s="56" t="s">
        <v>9319</v>
      </c>
      <c r="C36" s="56" t="str">
        <f>VLOOKUP(A36,'import Iğdır'!A:P,3,0)</f>
        <v>YANLIŞ</v>
      </c>
      <c r="D36" s="56" t="s">
        <v>1356</v>
      </c>
      <c r="E36" s="56">
        <f>VLOOKUP(A36,'import Iğdır'!A:P,5,0)</f>
        <v>160</v>
      </c>
      <c r="F36" s="56" t="str">
        <f>VLOOKUP(A36,'import Iğdır'!A:P,6,0)</f>
        <v/>
      </c>
      <c r="G36" s="56">
        <f>VLOOKUP(A36,'import Iğdır'!A:P,7,0)</f>
        <v>0</v>
      </c>
      <c r="H36" s="56">
        <f>VLOOKUP(A36,'import Iğdır'!A:P,8,0)</f>
        <v>23</v>
      </c>
      <c r="I36" s="56">
        <f>VLOOKUP(A36,'import Iğdır'!A:P,9,0)</f>
        <v>23</v>
      </c>
      <c r="J36" s="216">
        <f>VLOOKUP(A36,'import Iğdır'!A:P,10,0)</f>
        <v>0</v>
      </c>
      <c r="K36" s="56" t="s">
        <v>9430</v>
      </c>
      <c r="L36" s="56">
        <v>5.312962123E9</v>
      </c>
      <c r="M36" s="56" t="s">
        <v>1350</v>
      </c>
      <c r="N36" s="56" t="s">
        <v>5394</v>
      </c>
      <c r="O36" s="56" t="s">
        <v>9431</v>
      </c>
      <c r="P36" s="217" t="str">
        <f>VLOOKUP(A36,'import Iğdır'!A:P,16,0)</f>
        <v>Geleneksel</v>
      </c>
      <c r="Q36" s="218" t="b">
        <v>0</v>
      </c>
      <c r="R36" s="218" t="s">
        <v>27</v>
      </c>
      <c r="S36" s="218"/>
      <c r="T36" s="207"/>
      <c r="U36" s="218" t="s">
        <v>9432</v>
      </c>
      <c r="V36" s="220"/>
      <c r="W36" s="220"/>
      <c r="X36" s="218"/>
      <c r="Y36" s="218" t="s">
        <v>43</v>
      </c>
      <c r="Z36" s="220">
        <v>44620.0</v>
      </c>
      <c r="AA36" s="218" t="s">
        <v>1353</v>
      </c>
      <c r="AB36" s="221">
        <v>44635.0</v>
      </c>
      <c r="AC36" s="218"/>
      <c r="AD36" s="221"/>
      <c r="AE36" s="218"/>
      <c r="AF36" s="218"/>
      <c r="AG36" s="218"/>
      <c r="AH36" s="218"/>
      <c r="AI36" s="218" t="s">
        <v>106</v>
      </c>
      <c r="AJ36" s="218" t="s">
        <v>149</v>
      </c>
      <c r="AK36" s="218"/>
      <c r="AL36" s="218"/>
      <c r="AM36" s="218"/>
    </row>
    <row r="37" ht="15.75" customHeight="1">
      <c r="A37" s="56" t="s">
        <v>9318</v>
      </c>
      <c r="B37" s="56" t="s">
        <v>9319</v>
      </c>
      <c r="C37" s="56" t="str">
        <f>VLOOKUP(A37,'import Iğdır'!A:P,3,0)</f>
        <v>DOĞRU</v>
      </c>
      <c r="D37" s="56" t="s">
        <v>1443</v>
      </c>
      <c r="E37" s="56">
        <f>VLOOKUP(A37,'import Iğdır'!A:P,5,0)</f>
        <v>643</v>
      </c>
      <c r="F37" s="56">
        <f>VLOOKUP(A37,'import Iğdır'!A:P,6,0)</f>
        <v>268</v>
      </c>
      <c r="G37" s="56">
        <f>VLOOKUP(A37,'import Iğdır'!A:P,7,0)</f>
        <v>0</v>
      </c>
      <c r="H37" s="56">
        <f>VLOOKUP(A37,'import Iğdır'!A:P,8,0)</f>
        <v>23</v>
      </c>
      <c r="I37" s="56">
        <f>VLOOKUP(A37,'import Iğdır'!A:P,9,0)</f>
        <v>23</v>
      </c>
      <c r="J37" s="216">
        <f>VLOOKUP(A37,'import Iğdır'!A:P,10,0)</f>
        <v>0</v>
      </c>
      <c r="K37" s="56" t="s">
        <v>9433</v>
      </c>
      <c r="L37" s="56">
        <v>5.372075625E9</v>
      </c>
      <c r="M37" s="56" t="s">
        <v>1350</v>
      </c>
      <c r="N37" s="56" t="s">
        <v>9343</v>
      </c>
      <c r="O37" s="56" t="s">
        <v>9321</v>
      </c>
      <c r="P37" s="217" t="s">
        <v>2137</v>
      </c>
      <c r="Q37" s="218" t="b">
        <v>0</v>
      </c>
      <c r="R37" s="218" t="s">
        <v>38</v>
      </c>
      <c r="S37" s="218" t="s">
        <v>404</v>
      </c>
      <c r="T37" s="207" t="s">
        <v>9248</v>
      </c>
      <c r="U37" s="56"/>
      <c r="V37" s="220">
        <v>44634.0</v>
      </c>
      <c r="W37" s="220">
        <v>44635.0</v>
      </c>
      <c r="X37" s="218"/>
      <c r="Y37" s="218" t="s">
        <v>1353</v>
      </c>
      <c r="Z37" s="220">
        <v>44634.0</v>
      </c>
      <c r="AA37" s="218"/>
      <c r="AB37" s="221"/>
      <c r="AC37" s="218"/>
      <c r="AD37" s="221"/>
      <c r="AE37" s="218"/>
      <c r="AF37" s="218"/>
      <c r="AG37" s="218"/>
      <c r="AH37" s="218"/>
      <c r="AI37" s="218" t="s">
        <v>404</v>
      </c>
      <c r="AJ37" s="218"/>
      <c r="AK37" s="218"/>
      <c r="AL37" s="218"/>
      <c r="AM37" s="218"/>
    </row>
    <row r="38" ht="15.75" customHeight="1">
      <c r="A38" s="56" t="s">
        <v>9434</v>
      </c>
      <c r="B38" s="56" t="s">
        <v>9435</v>
      </c>
      <c r="C38" s="56" t="str">
        <f>VLOOKUP(A38,'import Iğdır'!A:P,3,0)</f>
        <v>DOĞRU</v>
      </c>
      <c r="D38" s="56" t="s">
        <v>1378</v>
      </c>
      <c r="E38" s="56">
        <f>VLOOKUP(A38,'import Iğdır'!A:P,5,0)</f>
        <v>2358</v>
      </c>
      <c r="F38" s="56">
        <f>VLOOKUP(A38,'import Iğdır'!A:P,6,0)</f>
        <v>261</v>
      </c>
      <c r="G38" s="56">
        <f>VLOOKUP(A38,'import Iğdır'!A:P,7,0)</f>
        <v>0</v>
      </c>
      <c r="H38" s="56">
        <f>VLOOKUP(A38,'import Iğdır'!A:P,8,0)</f>
        <v>29</v>
      </c>
      <c r="I38" s="56">
        <f>VLOOKUP(A38,'import Iğdır'!A:P,9,0)</f>
        <v>29</v>
      </c>
      <c r="J38" s="216">
        <f>VLOOKUP(A38,'import Iğdır'!A:P,10,0)</f>
        <v>0</v>
      </c>
      <c r="K38" s="56" t="s">
        <v>9436</v>
      </c>
      <c r="L38" s="56">
        <v>4.762264343E9</v>
      </c>
      <c r="M38" s="56" t="s">
        <v>1350</v>
      </c>
      <c r="N38" s="56" t="s">
        <v>9343</v>
      </c>
      <c r="O38" s="56" t="s">
        <v>9437</v>
      </c>
      <c r="P38" s="217" t="str">
        <f>VLOOKUP(A38,'import Iğdır'!A:P,16,0)</f>
        <v>Geleneksel</v>
      </c>
      <c r="Q38" s="218" t="b">
        <v>0</v>
      </c>
      <c r="R38" s="218" t="s">
        <v>31</v>
      </c>
      <c r="S38" s="218"/>
      <c r="T38" s="224"/>
      <c r="U38" s="218"/>
      <c r="V38" s="220"/>
      <c r="W38" s="220"/>
      <c r="X38" s="218"/>
      <c r="Y38" s="218" t="s">
        <v>31</v>
      </c>
      <c r="Z38" s="220">
        <v>44634.0</v>
      </c>
      <c r="AA38" s="218" t="s">
        <v>31</v>
      </c>
      <c r="AB38" s="221">
        <v>44635.0</v>
      </c>
      <c r="AC38" s="218"/>
      <c r="AD38" s="221"/>
      <c r="AE38" s="218"/>
      <c r="AF38" s="218"/>
      <c r="AG38" s="218"/>
      <c r="AH38" s="218"/>
      <c r="AI38" s="218" t="s">
        <v>404</v>
      </c>
      <c r="AJ38" s="218" t="s">
        <v>149</v>
      </c>
      <c r="AK38" s="218"/>
      <c r="AL38" s="218"/>
      <c r="AM38" s="218"/>
    </row>
    <row r="39" ht="15.75" customHeight="1">
      <c r="A39" s="56" t="s">
        <v>9438</v>
      </c>
      <c r="B39" s="56" t="s">
        <v>9439</v>
      </c>
      <c r="C39" s="56" t="str">
        <f>VLOOKUP(A39,'import Iğdır'!A:P,3,0)</f>
        <v>DOĞRU</v>
      </c>
      <c r="D39" s="56" t="s">
        <v>1493</v>
      </c>
      <c r="E39" s="56">
        <f>VLOOKUP(A39,'import Iğdır'!A:P,5,0)</f>
        <v>13</v>
      </c>
      <c r="F39" s="56" t="str">
        <f>VLOOKUP(A39,'import Iğdır'!A:P,6,0)</f>
        <v/>
      </c>
      <c r="G39" s="56">
        <f>VLOOKUP(A39,'import Iğdır'!A:P,7,0)</f>
        <v>0</v>
      </c>
      <c r="H39" s="56">
        <f>VLOOKUP(A39,'import Iğdır'!A:P,8,0)</f>
        <v>7</v>
      </c>
      <c r="I39" s="56">
        <f>VLOOKUP(A39,'import Iğdır'!A:P,9,0)</f>
        <v>7</v>
      </c>
      <c r="J39" s="216">
        <f>VLOOKUP(A39,'import Iğdır'!A:P,10,0)</f>
        <v>0</v>
      </c>
      <c r="K39" s="56" t="s">
        <v>9440</v>
      </c>
      <c r="L39" s="56">
        <v>4.762264928E9</v>
      </c>
      <c r="M39" s="56" t="s">
        <v>1350</v>
      </c>
      <c r="N39" s="56" t="s">
        <v>9359</v>
      </c>
      <c r="O39" s="56" t="s">
        <v>9441</v>
      </c>
      <c r="P39" s="217" t="str">
        <f>VLOOKUP(A39,'import Iğdır'!A:P,16,0)</f>
        <v>Geleneksel</v>
      </c>
      <c r="Q39" s="218" t="b">
        <v>0</v>
      </c>
      <c r="R39" s="218"/>
      <c r="S39" s="218"/>
      <c r="T39" s="218"/>
      <c r="U39" s="218"/>
      <c r="V39" s="220"/>
      <c r="W39" s="220"/>
      <c r="X39" s="218"/>
      <c r="Y39" s="218" t="s">
        <v>1506</v>
      </c>
      <c r="Z39" s="220">
        <v>44635.0</v>
      </c>
      <c r="AA39" s="218"/>
      <c r="AB39" s="221"/>
      <c r="AC39" s="218"/>
      <c r="AD39" s="221"/>
      <c r="AE39" s="218"/>
      <c r="AF39" s="218"/>
      <c r="AG39" s="218"/>
      <c r="AH39" s="218"/>
      <c r="AI39" s="218" t="s">
        <v>149</v>
      </c>
      <c r="AJ39" s="218"/>
      <c r="AK39" s="218"/>
      <c r="AL39" s="218"/>
      <c r="AM39" s="218"/>
    </row>
    <row r="40" ht="15.75" customHeight="1">
      <c r="A40" s="56" t="s">
        <v>9442</v>
      </c>
      <c r="B40" s="56" t="s">
        <v>9443</v>
      </c>
      <c r="C40" s="56" t="str">
        <f>VLOOKUP(A40,'import Iğdır'!A:P,3,0)</f>
        <v>YANLIŞ</v>
      </c>
      <c r="D40" s="56" t="s">
        <v>1348</v>
      </c>
      <c r="E40" s="56">
        <f>VLOOKUP(A40,'import Iğdır'!A:P,5,0)</f>
        <v>994</v>
      </c>
      <c r="F40" s="56" t="str">
        <f>VLOOKUP(A40,'import Iğdır'!A:P,6,0)</f>
        <v/>
      </c>
      <c r="G40" s="56">
        <f>VLOOKUP(A40,'import Iğdır'!A:P,7,0)</f>
        <v>0</v>
      </c>
      <c r="H40" s="56">
        <f>VLOOKUP(A40,'import Iğdır'!A:P,8,0)</f>
        <v>26</v>
      </c>
      <c r="I40" s="56">
        <f>VLOOKUP(A40,'import Iğdır'!A:P,9,0)</f>
        <v>26</v>
      </c>
      <c r="J40" s="216">
        <f>VLOOKUP(A40,'import Iğdır'!A:P,10,0)</f>
        <v>0</v>
      </c>
      <c r="K40" s="56" t="s">
        <v>9444</v>
      </c>
      <c r="L40" s="56">
        <v>4.762273224E9</v>
      </c>
      <c r="M40" s="56" t="s">
        <v>1350</v>
      </c>
      <c r="N40" s="56" t="s">
        <v>9343</v>
      </c>
      <c r="O40" s="56" t="s">
        <v>9445</v>
      </c>
      <c r="P40" s="217" t="str">
        <f>VLOOKUP(A40,'import Iğdır'!A:P,16,0)</f>
        <v>Geleneksel</v>
      </c>
      <c r="Q40" s="218" t="b">
        <v>0</v>
      </c>
      <c r="R40" s="218"/>
      <c r="S40" s="218"/>
      <c r="T40" s="218"/>
      <c r="U40" s="56"/>
      <c r="V40" s="220"/>
      <c r="W40" s="220"/>
      <c r="X40" s="218"/>
      <c r="Y40" s="218" t="s">
        <v>43</v>
      </c>
      <c r="Z40" s="220">
        <v>44635.0</v>
      </c>
      <c r="AA40" s="218"/>
      <c r="AB40" s="221"/>
      <c r="AC40" s="218"/>
      <c r="AD40" s="221"/>
      <c r="AE40" s="218"/>
      <c r="AF40" s="218"/>
      <c r="AG40" s="218"/>
      <c r="AH40" s="218"/>
      <c r="AI40" s="218" t="s">
        <v>149</v>
      </c>
      <c r="AJ40" s="218"/>
      <c r="AK40" s="218"/>
      <c r="AL40" s="218"/>
      <c r="AM40" s="218"/>
    </row>
    <row r="41" ht="15.75" customHeight="1">
      <c r="A41" s="211" t="s">
        <v>9446</v>
      </c>
      <c r="B41" s="211" t="s">
        <v>9447</v>
      </c>
      <c r="C41" s="56" t="str">
        <f>VLOOKUP(A41,'import Iğdır'!A:P,3,0)</f>
        <v>DOĞRU</v>
      </c>
      <c r="D41" s="211" t="s">
        <v>1370</v>
      </c>
      <c r="E41" s="56">
        <f>VLOOKUP(A41,'import Iğdır'!A:P,5,0)</f>
        <v>3</v>
      </c>
      <c r="F41" s="56">
        <f>VLOOKUP(A41,'import Iğdır'!A:P,6,0)</f>
        <v>3</v>
      </c>
      <c r="G41" s="56">
        <f>VLOOKUP(A41,'import Iğdır'!A:P,7,0)</f>
        <v>0</v>
      </c>
      <c r="H41" s="56">
        <f>VLOOKUP(A41,'import Iğdır'!A:P,8,0)</f>
        <v>24</v>
      </c>
      <c r="I41" s="56">
        <f>VLOOKUP(A41,'import Iğdır'!A:P,9,0)</f>
        <v>24</v>
      </c>
      <c r="J41" s="216">
        <f>VLOOKUP(A41,'import Iğdır'!A:P,10,0)</f>
        <v>0</v>
      </c>
      <c r="K41" s="211" t="s">
        <v>9448</v>
      </c>
      <c r="L41" s="211">
        <v>4.7622755E9</v>
      </c>
      <c r="M41" s="211" t="s">
        <v>1350</v>
      </c>
      <c r="N41" s="211" t="s">
        <v>5394</v>
      </c>
      <c r="O41" s="211" t="s">
        <v>9449</v>
      </c>
      <c r="P41" s="217" t="str">
        <f>VLOOKUP(A41,'import Iğdır'!A:P,16,0)</f>
        <v>Geleneksel</v>
      </c>
      <c r="Q41" s="218" t="b">
        <v>0</v>
      </c>
      <c r="R41" s="218"/>
      <c r="S41" s="218"/>
      <c r="T41" s="218"/>
      <c r="U41" s="56"/>
      <c r="V41" s="220"/>
      <c r="W41" s="220"/>
      <c r="X41" s="218"/>
      <c r="Y41" s="218"/>
      <c r="Z41" s="220"/>
      <c r="AA41" s="218"/>
      <c r="AB41" s="221"/>
      <c r="AC41" s="218"/>
      <c r="AD41" s="221"/>
      <c r="AE41" s="218"/>
      <c r="AF41" s="218"/>
      <c r="AG41" s="218"/>
      <c r="AH41" s="218"/>
      <c r="AI41" s="218"/>
      <c r="AJ41" s="218"/>
      <c r="AK41" s="218"/>
      <c r="AL41" s="218"/>
      <c r="AM41" s="218"/>
    </row>
    <row r="42" ht="15.75" customHeight="1">
      <c r="A42" s="211" t="s">
        <v>9450</v>
      </c>
      <c r="B42" s="211" t="s">
        <v>9451</v>
      </c>
      <c r="C42" s="56" t="str">
        <f>VLOOKUP(A42,'import Iğdır'!A:P,3,0)</f>
        <v>DOĞRU</v>
      </c>
      <c r="D42" s="211" t="s">
        <v>1348</v>
      </c>
      <c r="E42" s="56" t="str">
        <f>VLOOKUP(A42,'import Iğdır'!A:P,5,0)</f>
        <v/>
      </c>
      <c r="F42" s="56" t="str">
        <f>VLOOKUP(A42,'import Iğdır'!A:P,6,0)</f>
        <v/>
      </c>
      <c r="G42" s="56">
        <f>VLOOKUP(A42,'import Iğdır'!A:P,7,0)</f>
        <v>0</v>
      </c>
      <c r="H42" s="56">
        <f>VLOOKUP(A42,'import Iğdır'!A:P,8,0)</f>
        <v>17</v>
      </c>
      <c r="I42" s="56">
        <f>VLOOKUP(A42,'import Iğdır'!A:P,9,0)</f>
        <v>17</v>
      </c>
      <c r="J42" s="216">
        <f>VLOOKUP(A42,'import Iğdır'!A:P,10,0)</f>
        <v>0</v>
      </c>
      <c r="K42" s="211" t="s">
        <v>9452</v>
      </c>
      <c r="L42" s="211">
        <v>5.458500176E9</v>
      </c>
      <c r="M42" s="211" t="s">
        <v>1350</v>
      </c>
      <c r="N42" s="211" t="s">
        <v>9343</v>
      </c>
      <c r="O42" s="211" t="s">
        <v>9453</v>
      </c>
      <c r="P42" s="217" t="str">
        <f>VLOOKUP(A42,'import Iğdır'!A:P,16,0)</f>
        <v>Geleneksel</v>
      </c>
      <c r="Q42" s="218" t="b">
        <v>0</v>
      </c>
      <c r="R42" s="218"/>
      <c r="S42" s="218"/>
      <c r="T42" s="218"/>
      <c r="U42" s="56"/>
      <c r="V42" s="220"/>
      <c r="W42" s="220"/>
      <c r="X42" s="218"/>
      <c r="Y42" s="218"/>
      <c r="Z42" s="220"/>
      <c r="AA42" s="218"/>
      <c r="AB42" s="221"/>
      <c r="AC42" s="218"/>
      <c r="AD42" s="221"/>
      <c r="AE42" s="218"/>
      <c r="AF42" s="218"/>
      <c r="AG42" s="218"/>
      <c r="AH42" s="218"/>
      <c r="AI42" s="218"/>
      <c r="AJ42" s="218"/>
      <c r="AK42" s="218"/>
      <c r="AL42" s="218"/>
      <c r="AM42" s="218"/>
    </row>
    <row r="43" ht="15.75" customHeight="1">
      <c r="A43" s="211" t="s">
        <v>9454</v>
      </c>
      <c r="B43" s="211" t="s">
        <v>9455</v>
      </c>
      <c r="C43" s="56" t="str">
        <f>VLOOKUP(A43,'import Iğdır'!A:P,3,0)</f>
        <v>DOĞRU</v>
      </c>
      <c r="D43" s="211" t="s">
        <v>1356</v>
      </c>
      <c r="E43" s="56">
        <f>VLOOKUP(A43,'import Iğdır'!A:P,5,0)</f>
        <v>8</v>
      </c>
      <c r="F43" s="56" t="str">
        <f>VLOOKUP(A43,'import Iğdır'!A:P,6,0)</f>
        <v/>
      </c>
      <c r="G43" s="56">
        <f>VLOOKUP(A43,'import Iğdır'!A:P,7,0)</f>
        <v>0</v>
      </c>
      <c r="H43" s="56">
        <f>VLOOKUP(A43,'import Iğdır'!A:P,8,0)</f>
        <v>10</v>
      </c>
      <c r="I43" s="56">
        <f>VLOOKUP(A43,'import Iğdır'!A:P,9,0)</f>
        <v>10</v>
      </c>
      <c r="J43" s="216">
        <f>VLOOKUP(A43,'import Iğdır'!A:P,10,0)</f>
        <v>0</v>
      </c>
      <c r="K43" s="211" t="s">
        <v>9456</v>
      </c>
      <c r="L43" s="211">
        <v>5.522768737E9</v>
      </c>
      <c r="M43" s="211" t="s">
        <v>1350</v>
      </c>
      <c r="N43" s="211" t="s">
        <v>5394</v>
      </c>
      <c r="O43" s="211" t="s">
        <v>9457</v>
      </c>
      <c r="P43" s="217" t="str">
        <f>VLOOKUP(A43,'import Iğdır'!A:P,16,0)</f>
        <v>Geleneksel</v>
      </c>
      <c r="Q43" s="218" t="b">
        <v>0</v>
      </c>
      <c r="R43" s="218"/>
      <c r="S43" s="218"/>
      <c r="T43" s="218"/>
      <c r="U43" s="56"/>
      <c r="V43" s="220"/>
      <c r="W43" s="220"/>
      <c r="X43" s="218"/>
      <c r="Y43" s="218"/>
      <c r="Z43" s="220"/>
      <c r="AA43" s="218"/>
      <c r="AB43" s="221"/>
      <c r="AC43" s="218"/>
      <c r="AD43" s="221"/>
      <c r="AE43" s="218"/>
      <c r="AF43" s="218"/>
      <c r="AG43" s="218"/>
      <c r="AH43" s="218"/>
      <c r="AI43" s="218"/>
      <c r="AJ43" s="218"/>
      <c r="AK43" s="218"/>
      <c r="AL43" s="218"/>
      <c r="AM43" s="218"/>
    </row>
    <row r="44" ht="15.75" customHeight="1">
      <c r="A44" s="211" t="s">
        <v>9458</v>
      </c>
      <c r="B44" s="211" t="s">
        <v>9459</v>
      </c>
      <c r="C44" s="56" t="str">
        <f>VLOOKUP(A44,'import Iğdır'!A:P,3,0)</f>
        <v>DOĞRU</v>
      </c>
      <c r="D44" s="211" t="s">
        <v>1597</v>
      </c>
      <c r="E44" s="56" t="str">
        <f>VLOOKUP(A44,'import Iğdır'!A:P,5,0)</f>
        <v/>
      </c>
      <c r="F44" s="56" t="str">
        <f>VLOOKUP(A44,'import Iğdır'!A:P,6,0)</f>
        <v/>
      </c>
      <c r="G44" s="56">
        <f>VLOOKUP(A44,'import Iğdır'!A:P,7,0)</f>
        <v>0</v>
      </c>
      <c r="H44" s="56">
        <f>VLOOKUP(A44,'import Iğdır'!A:P,8,0)</f>
        <v>10</v>
      </c>
      <c r="I44" s="56">
        <f>VLOOKUP(A44,'import Iğdır'!A:P,9,0)</f>
        <v>10</v>
      </c>
      <c r="J44" s="216">
        <f>VLOOKUP(A44,'import Iğdır'!A:P,10,0)</f>
        <v>0</v>
      </c>
      <c r="K44" s="211" t="s">
        <v>9460</v>
      </c>
      <c r="L44" s="211">
        <v>5.346221442E9</v>
      </c>
      <c r="M44" s="211" t="s">
        <v>1350</v>
      </c>
      <c r="N44" s="211" t="s">
        <v>9461</v>
      </c>
      <c r="O44" s="211" t="s">
        <v>9462</v>
      </c>
      <c r="P44" s="217" t="str">
        <f>VLOOKUP(A44,'import Iğdır'!A:P,16,0)</f>
        <v>Geleneksel</v>
      </c>
      <c r="Q44" s="218" t="b">
        <v>0</v>
      </c>
      <c r="R44" s="218"/>
      <c r="S44" s="218"/>
      <c r="T44" s="218"/>
      <c r="U44" s="56"/>
      <c r="V44" s="220"/>
      <c r="W44" s="220"/>
      <c r="X44" s="218"/>
      <c r="Y44" s="218"/>
      <c r="Z44" s="220"/>
      <c r="AA44" s="218"/>
      <c r="AB44" s="221"/>
      <c r="AC44" s="218"/>
      <c r="AD44" s="221"/>
      <c r="AE44" s="218"/>
      <c r="AF44" s="218"/>
      <c r="AG44" s="218"/>
      <c r="AH44" s="218"/>
      <c r="AI44" s="218"/>
      <c r="AJ44" s="218"/>
      <c r="AK44" s="218"/>
      <c r="AL44" s="218"/>
      <c r="AM44" s="218"/>
    </row>
    <row r="45" ht="15.75" customHeight="1">
      <c r="A45" s="211" t="s">
        <v>9463</v>
      </c>
      <c r="B45" s="211" t="s">
        <v>9464</v>
      </c>
      <c r="C45" s="56" t="str">
        <f>VLOOKUP(A45,'import Iğdır'!A:P,3,0)</f>
        <v>DOĞRU</v>
      </c>
      <c r="D45" s="211" t="s">
        <v>1370</v>
      </c>
      <c r="E45" s="56">
        <f>VLOOKUP(A45,'import Iğdır'!A:P,5,0)</f>
        <v>2</v>
      </c>
      <c r="F45" s="56">
        <f>VLOOKUP(A45,'import Iğdır'!A:P,6,0)</f>
        <v>2</v>
      </c>
      <c r="G45" s="56">
        <f>VLOOKUP(A45,'import Iğdır'!A:P,7,0)</f>
        <v>0</v>
      </c>
      <c r="H45" s="56">
        <f>VLOOKUP(A45,'import Iğdır'!A:P,8,0)</f>
        <v>22</v>
      </c>
      <c r="I45" s="56">
        <f>VLOOKUP(A45,'import Iğdır'!A:P,9,0)</f>
        <v>22</v>
      </c>
      <c r="J45" s="216">
        <f>VLOOKUP(A45,'import Iğdır'!A:P,10,0)</f>
        <v>0</v>
      </c>
      <c r="K45" s="211" t="s">
        <v>9448</v>
      </c>
      <c r="L45" s="211">
        <v>4.7622755E9</v>
      </c>
      <c r="M45" s="211" t="s">
        <v>1350</v>
      </c>
      <c r="N45" s="211" t="s">
        <v>5394</v>
      </c>
      <c r="O45" s="211" t="s">
        <v>9449</v>
      </c>
      <c r="P45" s="217" t="str">
        <f>VLOOKUP(A45,'import Iğdır'!A:P,16,0)</f>
        <v>Geleneksel</v>
      </c>
      <c r="Q45" s="218" t="b">
        <v>0</v>
      </c>
      <c r="R45" s="218"/>
      <c r="S45" s="218"/>
      <c r="T45" s="218"/>
      <c r="U45" s="56"/>
      <c r="V45" s="220"/>
      <c r="W45" s="220"/>
      <c r="X45" s="218"/>
      <c r="Y45" s="218"/>
      <c r="Z45" s="220"/>
      <c r="AA45" s="218"/>
      <c r="AB45" s="221"/>
      <c r="AC45" s="218"/>
      <c r="AD45" s="221"/>
      <c r="AE45" s="218"/>
      <c r="AF45" s="218"/>
      <c r="AG45" s="218"/>
      <c r="AH45" s="218"/>
      <c r="AI45" s="218"/>
      <c r="AJ45" s="218"/>
      <c r="AK45" s="218"/>
      <c r="AL45" s="218"/>
      <c r="AM45" s="218"/>
    </row>
    <row r="46" ht="15.75" customHeight="1">
      <c r="A46" s="211" t="s">
        <v>9465</v>
      </c>
      <c r="B46" s="211" t="s">
        <v>9466</v>
      </c>
      <c r="C46" s="56" t="str">
        <f>VLOOKUP(A46,'import Iğdır'!A:P,3,0)</f>
        <v>DOĞRU</v>
      </c>
      <c r="D46" s="211" t="s">
        <v>1356</v>
      </c>
      <c r="E46" s="56">
        <f>VLOOKUP(A46,'import Iğdır'!A:P,5,0)</f>
        <v>24</v>
      </c>
      <c r="F46" s="56">
        <f>VLOOKUP(A46,'import Iğdır'!A:P,6,0)</f>
        <v>22</v>
      </c>
      <c r="G46" s="56">
        <f>VLOOKUP(A46,'import Iğdır'!A:P,7,0)</f>
        <v>0</v>
      </c>
      <c r="H46" s="56">
        <f>VLOOKUP(A46,'import Iğdır'!A:P,8,0)</f>
        <v>10</v>
      </c>
      <c r="I46" s="56">
        <f>VLOOKUP(A46,'import Iğdır'!A:P,9,0)</f>
        <v>10</v>
      </c>
      <c r="J46" s="216">
        <f>VLOOKUP(A46,'import Iğdır'!A:P,10,0)</f>
        <v>0</v>
      </c>
      <c r="K46" s="211" t="s">
        <v>9396</v>
      </c>
      <c r="L46" s="211">
        <v>5.385458766E9</v>
      </c>
      <c r="M46" s="211" t="s">
        <v>1350</v>
      </c>
      <c r="N46" s="275">
        <v>44879.0</v>
      </c>
      <c r="O46" s="211" t="s">
        <v>9467</v>
      </c>
      <c r="P46" s="217" t="str">
        <f>VLOOKUP(A46,'import Iğdır'!A:P,16,0)</f>
        <v>Geleneksel</v>
      </c>
      <c r="Q46" s="218" t="b">
        <v>0</v>
      </c>
      <c r="R46" s="218"/>
      <c r="S46" s="218"/>
      <c r="T46" s="218"/>
      <c r="U46" s="56"/>
      <c r="V46" s="220"/>
      <c r="W46" s="220"/>
      <c r="X46" s="218"/>
      <c r="Y46" s="218"/>
      <c r="Z46" s="220"/>
      <c r="AA46" s="218"/>
      <c r="AB46" s="221"/>
      <c r="AC46" s="218"/>
      <c r="AD46" s="221"/>
      <c r="AE46" s="218"/>
      <c r="AF46" s="218"/>
      <c r="AG46" s="218"/>
      <c r="AH46" s="218"/>
      <c r="AI46" s="218"/>
      <c r="AJ46" s="218"/>
      <c r="AK46" s="218"/>
      <c r="AL46" s="218"/>
      <c r="AM46" s="218"/>
    </row>
    <row r="47" ht="15.75" customHeight="1">
      <c r="A47" s="211" t="s">
        <v>9468</v>
      </c>
      <c r="B47" s="211" t="s">
        <v>9469</v>
      </c>
      <c r="C47" s="56" t="str">
        <f>VLOOKUP(A47,'import Iğdır'!A:P,3,0)</f>
        <v>DOĞRU</v>
      </c>
      <c r="D47" s="211" t="s">
        <v>1493</v>
      </c>
      <c r="E47" s="56">
        <f>VLOOKUP(A47,'import Iğdır'!A:P,5,0)</f>
        <v>37</v>
      </c>
      <c r="F47" s="56">
        <f>VLOOKUP(A47,'import Iğdır'!A:P,6,0)</f>
        <v>11</v>
      </c>
      <c r="G47" s="56">
        <f>VLOOKUP(A47,'import Iğdır'!A:P,7,0)</f>
        <v>0</v>
      </c>
      <c r="H47" s="56">
        <f>VLOOKUP(A47,'import Iğdır'!A:P,8,0)</f>
        <v>5</v>
      </c>
      <c r="I47" s="56">
        <f>VLOOKUP(A47,'import Iğdır'!A:P,9,0)</f>
        <v>5</v>
      </c>
      <c r="J47" s="216">
        <f>VLOOKUP(A47,'import Iğdır'!A:P,10,0)</f>
        <v>0</v>
      </c>
      <c r="K47" s="211" t="s">
        <v>9342</v>
      </c>
      <c r="L47" s="211">
        <v>4.762261001E9</v>
      </c>
      <c r="M47" s="211" t="s">
        <v>1350</v>
      </c>
      <c r="N47" s="211" t="s">
        <v>9343</v>
      </c>
      <c r="O47" s="211" t="s">
        <v>9390</v>
      </c>
      <c r="P47" s="217" t="str">
        <f>VLOOKUP(A47,'import Iğdır'!A:P,16,0)</f>
        <v>Geleneksel</v>
      </c>
      <c r="Q47" s="218" t="b">
        <v>0</v>
      </c>
      <c r="R47" s="218"/>
      <c r="S47" s="218"/>
      <c r="T47" s="218"/>
      <c r="U47" s="56"/>
      <c r="V47" s="220"/>
      <c r="W47" s="220"/>
      <c r="X47" s="218"/>
      <c r="Y47" s="218"/>
      <c r="Z47" s="220"/>
      <c r="AA47" s="218"/>
      <c r="AB47" s="221"/>
      <c r="AC47" s="218"/>
      <c r="AD47" s="221"/>
      <c r="AE47" s="218"/>
      <c r="AF47" s="218"/>
      <c r="AG47" s="218"/>
      <c r="AH47" s="218"/>
      <c r="AI47" s="218"/>
      <c r="AJ47" s="218"/>
      <c r="AK47" s="218"/>
      <c r="AL47" s="218"/>
      <c r="AM47" s="21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610EE13-719C-40E3-9CEF-36B78223E122}" filter="1" showAutoFilter="1">
      <autoFilter ref="$A$1:$AM$29">
        <sortState ref="A1:AM29">
          <sortCondition ref="N1:N29"/>
          <sortCondition ref="K1:K29"/>
        </sortState>
      </autoFilter>
      <extLst>
        <ext uri="GoogleSheetsCustomDataVersion1">
          <go:sheetsCustomData xmlns:go="http://customooxmlschemas.google.com/" filterViewId="1001485183"/>
        </ext>
      </extLst>
    </customSheetView>
    <customSheetView guid="{D0C55AEB-D656-42CC-BE42-5BCE656DBF10}" filter="1" showAutoFilter="1">
      <autoFilter ref="$A$1:$AM$29">
        <filterColumn colId="2">
          <filters>
            <filter val="DOĞRU"/>
          </filters>
        </filterColumn>
      </autoFilter>
      <extLst>
        <ext uri="GoogleSheetsCustomDataVersion1">
          <go:sheetsCustomData xmlns:go="http://customooxmlschemas.google.com/" filterViewId="1002445720"/>
        </ext>
      </extLst>
    </customSheetView>
    <customSheetView guid="{D1B4F1B4-80AA-4550-976F-CFB2501AC924}" filter="1" showAutoFilter="1">
      <autoFilter ref="$A$1:$AM$29">
        <filterColumn colId="2">
          <filters>
            <filter val="DOĞRU"/>
          </filters>
        </filterColumn>
        <sortState ref="A1:AM29">
          <sortCondition ref="K1:K29"/>
        </sortState>
      </autoFilter>
      <extLst>
        <ext uri="GoogleSheetsCustomDataVersion1">
          <go:sheetsCustomData xmlns:go="http://customooxmlschemas.google.com/" filterViewId="1002565845"/>
        </ext>
      </extLst>
    </customSheetView>
    <customSheetView guid="{813CEA2F-06C7-4DBA-A76D-803B78CB19E5}" filter="1" showAutoFilter="1">
      <autoFilter ref="$A$1:$AM$29"/>
      <extLst>
        <ext uri="GoogleSheetsCustomDataVersion1">
          <go:sheetsCustomData xmlns:go="http://customooxmlschemas.google.com/" filterViewId="1008146754"/>
        </ext>
      </extLst>
    </customSheetView>
    <customSheetView guid="{107D2701-B4C5-4D8E-881B-A1C45BCC25D3}" filter="1" showAutoFilter="1">
      <autoFilter ref="$A$1:$AM$29">
        <filterColumn colId="17">
          <filters blank="1">
            <filter val="İleride Randevu Alınacak"/>
            <filter val="Ulaşılamadı"/>
            <filter val="Sistemden Çıkmak İstiyor"/>
            <filter val="Dönüş Yapacak"/>
            <filter val="Çekim İstemiyor"/>
            <filter val="Randevu Alındı"/>
          </filters>
        </filterColumn>
      </autoFilter>
      <extLst>
        <ext uri="GoogleSheetsCustomDataVersion1">
          <go:sheetsCustomData xmlns:go="http://customooxmlschemas.google.com/" filterViewId="100933091"/>
        </ext>
      </extLst>
    </customSheetView>
    <customSheetView guid="{EC09CBAA-6A95-4EC8-9E51-9708F76BE6AA}" filter="1" showAutoFilter="1">
      <autoFilter ref="$A$1:$AM$29"/>
      <extLst>
        <ext uri="GoogleSheetsCustomDataVersion1">
          <go:sheetsCustomData xmlns:go="http://customooxmlschemas.google.com/" filterViewId="1011666940"/>
        </ext>
      </extLst>
    </customSheetView>
    <customSheetView guid="{8A2630AE-CB57-43D5-AD1E-6EC37A7ACD30}" filter="1" showAutoFilter="1">
      <autoFilter ref="$A$1:$AM$29"/>
      <extLst>
        <ext uri="GoogleSheetsCustomDataVersion1">
          <go:sheetsCustomData xmlns:go="http://customooxmlschemas.google.com/" filterViewId="1018899974"/>
        </ext>
      </extLst>
    </customSheetView>
    <customSheetView guid="{DDB86521-93A7-4A40-803D-E518BEF6CBF4}" filter="1" showAutoFilter="1">
      <autoFilter ref="$A$1:$AM$29">
        <filterColumn colId="2">
          <filters>
            <filter val="DOĞRU"/>
          </filters>
        </filterColumn>
        <sortState ref="A1:AM29">
          <sortCondition ref="B1:B29"/>
        </sortState>
      </autoFilter>
      <extLst>
        <ext uri="GoogleSheetsCustomDataVersion1">
          <go:sheetsCustomData xmlns:go="http://customooxmlschemas.google.com/" filterViewId="1050611230"/>
        </ext>
      </extLst>
    </customSheetView>
    <customSheetView guid="{DBDD3B76-E596-42F2-A547-976B3AD93403}" filter="1" showAutoFilter="1">
      <autoFilter ref="$A$1:$AM$29"/>
      <extLst>
        <ext uri="GoogleSheetsCustomDataVersion1">
          <go:sheetsCustomData xmlns:go="http://customooxmlschemas.google.com/" filterViewId="1054220216"/>
        </ext>
      </extLst>
    </customSheetView>
    <customSheetView guid="{DACBCF67-C16F-4C96-89F6-16EE58582F70}" filter="1" showAutoFilter="1">
      <autoFilter ref="$A$1:$AM$29">
        <filterColumn colId="2">
          <filters>
            <filter val="DOĞRU"/>
          </filters>
        </filterColumn>
        <filterColumn colId="17">
          <filters blank="1"/>
        </filterColumn>
      </autoFilter>
      <extLst>
        <ext uri="GoogleSheetsCustomDataVersion1">
          <go:sheetsCustomData xmlns:go="http://customooxmlschemas.google.com/" filterViewId="1081172552"/>
        </ext>
      </extLst>
    </customSheetView>
    <customSheetView guid="{452EAD00-B952-4F5A-AB33-C29894CDF850}" filter="1" showAutoFilter="1">
      <autoFilter ref="$A$1:$AM$29">
        <sortState ref="A1:AM29">
          <sortCondition ref="O1:O29"/>
          <sortCondition ref="N1:N29"/>
          <sortCondition ref="K1:K29"/>
        </sortState>
      </autoFilter>
      <extLst>
        <ext uri="GoogleSheetsCustomDataVersion1">
          <go:sheetsCustomData xmlns:go="http://customooxmlschemas.google.com/" filterViewId="1081568989"/>
        </ext>
      </extLst>
    </customSheetView>
    <customSheetView guid="{191AC5FB-6107-44B4-89C4-4350B2049587}" filter="1" showAutoFilter="1">
      <autoFilter ref="$U$11:$U$15"/>
      <extLst>
        <ext uri="GoogleSheetsCustomDataVersion1">
          <go:sheetsCustomData xmlns:go="http://customooxmlschemas.google.com/" filterViewId="1102360617"/>
        </ext>
      </extLst>
    </customSheetView>
    <customSheetView guid="{9D4CF9A5-C08B-40A1-806F-FEEC45D646B1}" filter="1" showAutoFilter="1">
      <autoFilter ref="$A$1:$AM$29">
        <sortState ref="A1:AM29">
          <sortCondition ref="K1:K29"/>
        </sortState>
      </autoFilter>
      <extLst>
        <ext uri="GoogleSheetsCustomDataVersion1">
          <go:sheetsCustomData xmlns:go="http://customooxmlschemas.google.com/" filterViewId="1113198782"/>
        </ext>
      </extLst>
    </customSheetView>
    <customSheetView guid="{44B0B8FF-D275-4DDC-8B10-BAB1D5B7C6E7}" filter="1" showAutoFilter="1">
      <autoFilter ref="$A$1:$AM$29">
        <filterColumn colId="17">
          <filters blank="1">
            <filter val="İleride Randevu Alınacak"/>
            <filter val="Ulaşılamadı"/>
            <filter val="Sistemden Çıkmak İstiyor"/>
            <filter val="Dönüş Yapacak"/>
            <filter val="Çekim İstemiyor"/>
          </filters>
        </filterColumn>
        <sortState ref="A1:AM29">
          <sortCondition ref="N1:N29"/>
        </sortState>
      </autoFilter>
      <extLst>
        <ext uri="GoogleSheetsCustomDataVersion1">
          <go:sheetsCustomData xmlns:go="http://customooxmlschemas.google.com/" filterViewId="1117619240"/>
        </ext>
      </extLst>
    </customSheetView>
    <customSheetView guid="{3BA748E1-2931-4162-BA08-8803773FFD35}" filter="1" showAutoFilter="1">
      <autoFilter ref="$A$1:$AM$29"/>
      <extLst>
        <ext uri="GoogleSheetsCustomDataVersion1">
          <go:sheetsCustomData xmlns:go="http://customooxmlschemas.google.com/" filterViewId="1146658311"/>
        </ext>
      </extLst>
    </customSheetView>
    <customSheetView guid="{61A5C1B2-A4DF-46C8-B70A-32B4B884A0C1}" filter="1" showAutoFilter="1">
      <autoFilter ref="$A$1:$AM$29">
        <filterColumn colId="9">
          <filters>
            <filter val="5%"/>
            <filter val="16%"/>
            <filter val="46%"/>
            <filter val="67%"/>
            <filter val="0%"/>
            <filter val="33%"/>
            <filter val="75%"/>
            <filter val="64%"/>
            <filter val="70%"/>
            <filter val="17%"/>
          </filters>
        </filterColumn>
        <filterColumn colId="17">
          <filters>
            <filter val="İleride Randevu Alınacak"/>
            <filter val="Sistemden Çıkmak İstiyor"/>
            <filter val="Franchise"/>
            <filter val="Randevu Alındı"/>
          </filters>
        </filterColumn>
      </autoFilter>
      <extLst>
        <ext uri="GoogleSheetsCustomDataVersion1">
          <go:sheetsCustomData xmlns:go="http://customooxmlschemas.google.com/" filterViewId="1172911086"/>
        </ext>
      </extLst>
    </customSheetView>
    <customSheetView guid="{87964447-35E8-45A6-A3EC-D28102B0ABFE}"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 val="Randevu Alındı"/>
          </filters>
        </filterColumn>
        <sortState ref="A1:AM29">
          <sortCondition ref="K1:K29"/>
        </sortState>
      </autoFilter>
      <extLst>
        <ext uri="GoogleSheetsCustomDataVersion1">
          <go:sheetsCustomData xmlns:go="http://customooxmlschemas.google.com/" filterViewId="1174676203"/>
        </ext>
      </extLst>
    </customSheetView>
    <customSheetView guid="{D261522B-A039-415F-B71F-CF63619D9BD4}" filter="1" showAutoFilter="1">
      <autoFilter ref="$A$1:$AM$29"/>
      <extLst>
        <ext uri="GoogleSheetsCustomDataVersion1">
          <go:sheetsCustomData xmlns:go="http://customooxmlschemas.google.com/" filterViewId="1177081916"/>
        </ext>
      </extLst>
    </customSheetView>
    <customSheetView guid="{90969EC7-12F2-4D7C-BCAC-81AE3D66190B}" filter="1" showAutoFilter="1">
      <autoFilter ref="$A$1:$AM$29">
        <sortState ref="A1:AM29">
          <sortCondition ref="P1:P29"/>
          <sortCondition ref="O1:O29"/>
          <sortCondition ref="N1:N29"/>
          <sortCondition ref="K1:K29"/>
        </sortState>
      </autoFilter>
      <extLst>
        <ext uri="GoogleSheetsCustomDataVersion1">
          <go:sheetsCustomData xmlns:go="http://customooxmlschemas.google.com/" filterViewId="1186185013"/>
        </ext>
      </extLst>
    </customSheetView>
    <customSheetView guid="{AE7EEDA5-383A-4416-A501-8DF605602B75}" filter="1" showAutoFilter="1">
      <autoFilter ref="$A$1:$AM$29"/>
      <extLst>
        <ext uri="GoogleSheetsCustomDataVersion1">
          <go:sheetsCustomData xmlns:go="http://customooxmlschemas.google.com/" filterViewId="1187826737"/>
        </ext>
      </extLst>
    </customSheetView>
    <customSheetView guid="{73507829-A97F-4CF8-9EF9-9074BE53749A}" filter="1" showAutoFilter="1">
      <autoFilter ref="$A$1:$AM$29">
        <sortState ref="A1:AM29">
          <sortCondition ref="K1:K29"/>
        </sortState>
      </autoFilter>
      <extLst>
        <ext uri="GoogleSheetsCustomDataVersion1">
          <go:sheetsCustomData xmlns:go="http://customooxmlschemas.google.com/" filterViewId="1190229772"/>
        </ext>
      </extLst>
    </customSheetView>
    <customSheetView guid="{29191FC6-7148-4815-B0F6-037ECB18FD52}" filter="1" showAutoFilter="1">
      <autoFilter ref="$A$1:$AM$29">
        <filterColumn colId="17">
          <filters>
            <filter val="İleride Randevu Alınacak"/>
            <filter val="Sistemden Çıkmak İstiyor"/>
            <filter val="Franchise"/>
            <filter val="Randevu Alındı"/>
          </filters>
        </filterColumn>
      </autoFilter>
      <extLst>
        <ext uri="GoogleSheetsCustomDataVersion1">
          <go:sheetsCustomData xmlns:go="http://customooxmlschemas.google.com/" filterViewId="1241317138"/>
        </ext>
      </extLst>
    </customSheetView>
    <customSheetView guid="{A8D0FC3A-BA29-4FA2-961F-27795F9DD11D}" filter="1" showAutoFilter="1">
      <autoFilter ref="$A$1:$AM$29">
        <filterColumn colId="2">
          <filters>
            <filter val="DOĞRU"/>
          </filters>
        </filterColumn>
      </autoFilter>
      <extLst>
        <ext uri="GoogleSheetsCustomDataVersion1">
          <go:sheetsCustomData xmlns:go="http://customooxmlschemas.google.com/" filterViewId="1244857301"/>
        </ext>
      </extLst>
    </customSheetView>
    <customSheetView guid="{F9CBE3D2-7D25-40D5-87B9-498A9CDDA1F4}" filter="1" showAutoFilter="1">
      <autoFilter ref="$A$1:$AM$29"/>
      <extLst>
        <ext uri="GoogleSheetsCustomDataVersion1">
          <go:sheetsCustomData xmlns:go="http://customooxmlschemas.google.com/" filterViewId="1270837613"/>
        </ext>
      </extLst>
    </customSheetView>
    <customSheetView guid="{062F7B9A-0EF1-4688-83CF-59FE7F6E7E36}"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s>
        </filterColumn>
        <sortState ref="A1:AM29">
          <sortCondition ref="K1:K29"/>
        </sortState>
      </autoFilter>
      <extLst>
        <ext uri="GoogleSheetsCustomDataVersion1">
          <go:sheetsCustomData xmlns:go="http://customooxmlschemas.google.com/" filterViewId="1288930517"/>
        </ext>
      </extLst>
    </customSheetView>
    <customSheetView guid="{F0A93E98-4281-4733-B8BE-9646BBAA68B7}" filter="1" showAutoFilter="1">
      <autoFilter ref="$A$1:$AM$29"/>
      <extLst>
        <ext uri="GoogleSheetsCustomDataVersion1">
          <go:sheetsCustomData xmlns:go="http://customooxmlschemas.google.com/" filterViewId="1289417001"/>
        </ext>
      </extLst>
    </customSheetView>
    <customSheetView guid="{87FDAD16-3196-4826-8AB1-7266FF70175A}"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 val="Randevu Alındı"/>
          </filters>
        </filterColumn>
        <sortState ref="A1:AM29">
          <sortCondition ref="K1:K29"/>
        </sortState>
      </autoFilter>
      <extLst>
        <ext uri="GoogleSheetsCustomDataVersion1">
          <go:sheetsCustomData xmlns:go="http://customooxmlschemas.google.com/" filterViewId="1300805678"/>
        </ext>
      </extLst>
    </customSheetView>
    <customSheetView guid="{1C4CEC3D-B3F6-4BA9-ABE7-F81B89E1D0D7}" filter="1" showAutoFilter="1">
      <autoFilter ref="$A$1:$AM$29"/>
      <extLst>
        <ext uri="GoogleSheetsCustomDataVersion1">
          <go:sheetsCustomData xmlns:go="http://customooxmlschemas.google.com/" filterViewId="1310276788"/>
        </ext>
      </extLst>
    </customSheetView>
    <customSheetView guid="{C7EF5F18-1745-4B10-A52F-417C3EF17F8B}" filter="1" showAutoFilter="1">
      <autoFilter ref="$A$1:$AM$29"/>
      <extLst>
        <ext uri="GoogleSheetsCustomDataVersion1">
          <go:sheetsCustomData xmlns:go="http://customooxmlschemas.google.com/" filterViewId="1327249942"/>
        </ext>
      </extLst>
    </customSheetView>
    <customSheetView guid="{D62F8B26-8356-4A27-BBB2-128E29725EAE}" filter="1" showAutoFilter="1">
      <autoFilter ref="$A$1:$AM$29"/>
      <extLst>
        <ext uri="GoogleSheetsCustomDataVersion1">
          <go:sheetsCustomData xmlns:go="http://customooxmlschemas.google.com/" filterViewId="1341610637"/>
        </ext>
      </extLst>
    </customSheetView>
    <customSheetView guid="{77C75FD9-C4D1-4517-8BD7-F02D89C29054}"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 val="Randevu Alındı"/>
          </filters>
        </filterColumn>
      </autoFilter>
      <extLst>
        <ext uri="GoogleSheetsCustomDataVersion1">
          <go:sheetsCustomData xmlns:go="http://customooxmlschemas.google.com/" filterViewId="1373238749"/>
        </ext>
      </extLst>
    </customSheetView>
    <customSheetView guid="{CA9BF830-2CB4-4A69-A252-9472E020FFEE}" filter="1" showAutoFilter="1">
      <autoFilter ref="$A$1:$AM$29"/>
      <extLst>
        <ext uri="GoogleSheetsCustomDataVersion1">
          <go:sheetsCustomData xmlns:go="http://customooxmlschemas.google.com/" filterViewId="1390740192"/>
        </ext>
      </extLst>
    </customSheetView>
    <customSheetView guid="{1F8C8F24-9343-44D7-BBD8-A1D085827BA2}" filter="1" showAutoFilter="1">
      <autoFilter ref="$A$1:$AM$29">
        <sortState ref="A1:AM29">
          <sortCondition ref="N1:N29"/>
        </sortState>
      </autoFilter>
      <extLst>
        <ext uri="GoogleSheetsCustomDataVersion1">
          <go:sheetsCustomData xmlns:go="http://customooxmlschemas.google.com/" filterViewId="1394606544"/>
        </ext>
      </extLst>
    </customSheetView>
    <customSheetView guid="{6C1F6731-4403-4EDB-A677-C4CD79764C62}" filter="1" showAutoFilter="1">
      <autoFilter ref="$A$1:$AM$29"/>
      <extLst>
        <ext uri="GoogleSheetsCustomDataVersion1">
          <go:sheetsCustomData xmlns:go="http://customooxmlschemas.google.com/" filterViewId="1397200285"/>
        </ext>
      </extLst>
    </customSheetView>
    <customSheetView guid="{23C038FE-C5A7-4B45-82DD-42409127B6EB}" filter="1" showAutoFilter="1">
      <autoFilter ref="$A$1:$AM$29"/>
      <extLst>
        <ext uri="GoogleSheetsCustomDataVersion1">
          <go:sheetsCustomData xmlns:go="http://customooxmlschemas.google.com/" filterViewId="144848509"/>
        </ext>
      </extLst>
    </customSheetView>
    <customSheetView guid="{D071344D-2AF2-4AF6-936B-101EA1F34000}" filter="1" showAutoFilter="1">
      <autoFilter ref="$A$1:$AM$29">
        <filterColumn colId="17">
          <filters blank="1">
            <filter val="İleride Randevu Alınacak"/>
            <filter val="Ulaşılamadı"/>
            <filter val="Sistemden Çıkmak İstiyor"/>
            <filter val="Dönüş Yapacak"/>
          </filters>
        </filterColumn>
        <filterColumn colId="2">
          <filters>
            <filter val="DOĞRU"/>
          </filters>
        </filterColumn>
      </autoFilter>
      <extLst>
        <ext uri="GoogleSheetsCustomDataVersion1">
          <go:sheetsCustomData xmlns:go="http://customooxmlschemas.google.com/" filterViewId="1452256448"/>
        </ext>
      </extLst>
    </customSheetView>
    <customSheetView guid="{EB359389-020A-4C7E-A2D9-0BF48F2E3CFD}" filter="1" showAutoFilter="1">
      <autoFilter ref="$A$1:$AM$29"/>
      <extLst>
        <ext uri="GoogleSheetsCustomDataVersion1">
          <go:sheetsCustomData xmlns:go="http://customooxmlschemas.google.com/" filterViewId="1479965213"/>
        </ext>
      </extLst>
    </customSheetView>
    <customSheetView guid="{54D36A72-D424-4E2B-A5A1-825A3C1E58EC}" filter="1" showAutoFilter="1">
      <autoFilter ref="$A$1:$AM$29"/>
      <extLst>
        <ext uri="GoogleSheetsCustomDataVersion1">
          <go:sheetsCustomData xmlns:go="http://customooxmlschemas.google.com/" filterViewId="1492174346"/>
        </ext>
      </extLst>
    </customSheetView>
    <customSheetView guid="{CC0842B8-9E5C-4EE9-B7A6-5A660CF14589}" filter="1" showAutoFilter="1">
      <autoFilter ref="$A$1:$AM$29">
        <sortState ref="A1:AM29">
          <sortCondition ref="N1:N29"/>
          <sortCondition ref="K1:K29"/>
        </sortState>
      </autoFilter>
      <extLst>
        <ext uri="GoogleSheetsCustomDataVersion1">
          <go:sheetsCustomData xmlns:go="http://customooxmlschemas.google.com/" filterViewId="1514707863"/>
        </ext>
      </extLst>
    </customSheetView>
    <customSheetView guid="{95860996-B195-4BF2-BE20-1B1ECEC5EA67}" filter="1" showAutoFilter="1">
      <autoFilter ref="$A$1:$AM$29"/>
      <extLst>
        <ext uri="GoogleSheetsCustomDataVersion1">
          <go:sheetsCustomData xmlns:go="http://customooxmlschemas.google.com/" filterViewId="1520350918"/>
        </ext>
      </extLst>
    </customSheetView>
    <customSheetView guid="{B2873826-330C-443F-9286-336C4089F483}" filter="1" showAutoFilter="1">
      <autoFilter ref="$A$1:$AM$29"/>
      <extLst>
        <ext uri="GoogleSheetsCustomDataVersion1">
          <go:sheetsCustomData xmlns:go="http://customooxmlschemas.google.com/" filterViewId="1523256948"/>
        </ext>
      </extLst>
    </customSheetView>
    <customSheetView guid="{0853C325-5D63-414B-BAA2-B1333C22F863}" filter="1" showAutoFilter="1">
      <autoFilter ref="$A$1:$AM$29">
        <filterColumn colId="17">
          <filters blank="1">
            <filter val="İleride Randevu Alınacak"/>
            <filter val="Ulaşılamadı"/>
            <filter val="Sistemden Çıkmak İstiyor"/>
            <filter val="Dönüş Yapacak"/>
            <filter val="Çekim İstemiyor"/>
          </filters>
        </filterColumn>
      </autoFilter>
      <extLst>
        <ext uri="GoogleSheetsCustomDataVersion1">
          <go:sheetsCustomData xmlns:go="http://customooxmlschemas.google.com/" filterViewId="1532211793"/>
        </ext>
      </extLst>
    </customSheetView>
    <customSheetView guid="{E143A6DD-FDA2-4E13-941A-BD79924E5B8F}"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 val="Randevu Alındı"/>
          </filters>
        </filterColumn>
        <sortState ref="A1:AM29">
          <sortCondition ref="K1:K29"/>
        </sortState>
      </autoFilter>
      <extLst>
        <ext uri="GoogleSheetsCustomDataVersion1">
          <go:sheetsCustomData xmlns:go="http://customooxmlschemas.google.com/" filterViewId="1548999491"/>
        </ext>
      </extLst>
    </customSheetView>
    <customSheetView guid="{54C8CBEA-2096-4AB1-89E4-D8B7E6729ACA}" filter="1" showAutoFilter="1">
      <autoFilter ref="$A$1:$AM$29">
        <filterColumn colId="17">
          <filters blank="1">
            <filter val="İleride Randevu Alınacak"/>
            <filter val="Ulaşılamadı"/>
            <filter val="Sistemden Çıkmak İstiyor"/>
            <filter val="Dönüş Yapacak"/>
          </filters>
        </filterColumn>
        <filterColumn colId="2">
          <filters>
            <filter val="DOĞRU"/>
          </filters>
        </filterColumn>
      </autoFilter>
      <extLst>
        <ext uri="GoogleSheetsCustomDataVersion1">
          <go:sheetsCustomData xmlns:go="http://customooxmlschemas.google.com/" filterViewId="1570513856"/>
        </ext>
      </extLst>
    </customSheetView>
    <customSheetView guid="{60163EDF-BC4A-4B5D-A856-67D9C7C9995B}" filter="1" showAutoFilter="1">
      <autoFilter ref="$A$1:$AM$29">
        <sortState ref="A1:AM29">
          <sortCondition ref="O1:O29"/>
        </sortState>
      </autoFilter>
      <extLst>
        <ext uri="GoogleSheetsCustomDataVersion1">
          <go:sheetsCustomData xmlns:go="http://customooxmlschemas.google.com/" filterViewId="1603645220"/>
        </ext>
      </extLst>
    </customSheetView>
    <customSheetView guid="{7E5EE788-0CB1-4D9D-BF53-007B5A92F58E}" filter="1" showAutoFilter="1">
      <autoFilter ref="$A$1:$AM$29"/>
      <extLst>
        <ext uri="GoogleSheetsCustomDataVersion1">
          <go:sheetsCustomData xmlns:go="http://customooxmlschemas.google.com/" filterViewId="1605911296"/>
        </ext>
      </extLst>
    </customSheetView>
    <customSheetView guid="{9059B6F5-D0BC-4B32-BD06-703326C5A639}" filter="1" showAutoFilter="1">
      <autoFilter ref="$A$1:$AM$29"/>
      <extLst>
        <ext uri="GoogleSheetsCustomDataVersion1">
          <go:sheetsCustomData xmlns:go="http://customooxmlschemas.google.com/" filterViewId="1607164718"/>
        </ext>
      </extLst>
    </customSheetView>
    <customSheetView guid="{3535F280-88E2-4B15-B0E0-619A6DDFBF75}" filter="1" showAutoFilter="1">
      <autoFilter ref="$A$1:$AM$29">
        <filterColumn colId="17">
          <filters blank="1">
            <filter val="İleride Randevu Alınacak"/>
            <filter val="Ulaşılamadı"/>
            <filter val="Sistemden Çıkmak İstiyor"/>
            <filter val="Dönüş Yapacak"/>
            <filter val="Çekim İstemiyor"/>
          </filters>
        </filterColumn>
        <sortState ref="A1:AM29">
          <sortCondition ref="N1:N29"/>
        </sortState>
      </autoFilter>
      <extLst>
        <ext uri="GoogleSheetsCustomDataVersion1">
          <go:sheetsCustomData xmlns:go="http://customooxmlschemas.google.com/" filterViewId="1623974984"/>
        </ext>
      </extLst>
    </customSheetView>
    <customSheetView guid="{480182B8-C12F-47CF-8FFD-C2A9003798AE}" filter="1" showAutoFilter="1">
      <autoFilter ref="$A$1:$AM$29">
        <sortState ref="A1:AM29">
          <sortCondition ref="K1:K29"/>
        </sortState>
      </autoFilter>
      <extLst>
        <ext uri="GoogleSheetsCustomDataVersion1">
          <go:sheetsCustomData xmlns:go="http://customooxmlschemas.google.com/" filterViewId="165594330"/>
        </ext>
      </extLst>
    </customSheetView>
    <customSheetView guid="{847CE532-2A65-4296-B60F-E9CB53B7F8AB}" filter="1" showAutoFilter="1">
      <autoFilter ref="$A$1:$AM$29"/>
      <extLst>
        <ext uri="GoogleSheetsCustomDataVersion1">
          <go:sheetsCustomData xmlns:go="http://customooxmlschemas.google.com/" filterViewId="1661475867"/>
        </ext>
      </extLst>
    </customSheetView>
    <customSheetView guid="{6A4357B6-94C6-4DCF-9C41-62F9360B87B3}" filter="1" showAutoFilter="1">
      <autoFilter ref="$A$1:$AM$29"/>
      <extLst>
        <ext uri="GoogleSheetsCustomDataVersion1">
          <go:sheetsCustomData xmlns:go="http://customooxmlschemas.google.com/" filterViewId="1682215251"/>
        </ext>
      </extLst>
    </customSheetView>
    <customSheetView guid="{E902786F-32A1-4CB1-9858-04E7B4E921F7}" filter="1" showAutoFilter="1">
      <autoFilter ref="$A$1:$AM$29">
        <filterColumn colId="17">
          <filters blank="1">
            <filter val="İleride Randevu Alınacak"/>
            <filter val="Ulaşılamadı"/>
            <filter val="Sistemden Çıkmak İstiyor"/>
            <filter val="Dönüş Yapacak"/>
            <filter val="Çekim İstemiyor"/>
          </filters>
        </filterColumn>
        <sortState ref="A1:AM29">
          <sortCondition ref="K1:K29"/>
        </sortState>
      </autoFilter>
      <extLst>
        <ext uri="GoogleSheetsCustomDataVersion1">
          <go:sheetsCustomData xmlns:go="http://customooxmlschemas.google.com/" filterViewId="1691583501"/>
        </ext>
      </extLst>
    </customSheetView>
    <customSheetView guid="{88DB29F5-5F4F-435F-893C-A5DC18D0BFE9}" filter="1" showAutoFilter="1">
      <autoFilter ref="$A$1:$AM$29"/>
      <extLst>
        <ext uri="GoogleSheetsCustomDataVersion1">
          <go:sheetsCustomData xmlns:go="http://customooxmlschemas.google.com/" filterViewId="1694654817"/>
        </ext>
      </extLst>
    </customSheetView>
    <customSheetView guid="{B6C08CCD-62AF-4E70-86C6-988A7DA76381}" filter="1" showAutoFilter="1">
      <autoFilter ref="$A$1:$AM$29"/>
      <extLst>
        <ext uri="GoogleSheetsCustomDataVersion1">
          <go:sheetsCustomData xmlns:go="http://customooxmlschemas.google.com/" filterViewId="1700414190"/>
        </ext>
      </extLst>
    </customSheetView>
    <customSheetView guid="{8E33E3CF-8600-42BF-ADC5-F4BBDDBB6AE5}" filter="1" showAutoFilter="1">
      <autoFilter ref="$A$1:$AM$29"/>
      <extLst>
        <ext uri="GoogleSheetsCustomDataVersion1">
          <go:sheetsCustomData xmlns:go="http://customooxmlschemas.google.com/" filterViewId="1707179884"/>
        </ext>
      </extLst>
    </customSheetView>
    <customSheetView guid="{10D03AD1-ADA4-4364-8DC0-65B96FCF471B}" filter="1" showAutoFilter="1">
      <autoFilter ref="$A$1:$AM$29"/>
      <extLst>
        <ext uri="GoogleSheetsCustomDataVersion1">
          <go:sheetsCustomData xmlns:go="http://customooxmlschemas.google.com/" filterViewId="1713446558"/>
        </ext>
      </extLst>
    </customSheetView>
    <customSheetView guid="{B3E2BE0C-4C9C-492F-9FD2-A013E6F4664B}" filter="1" showAutoFilter="1">
      <autoFilter ref="$A$1:$AM$29">
        <filterColumn colId="17">
          <filters blank="1">
            <filter val="İleride Randevu Alınacak"/>
            <filter val="Ulaşılamadı"/>
            <filter val="Sistemden Çıkmak İstiyor"/>
            <filter val="Randevu Alındı"/>
          </filters>
        </filterColumn>
        <sortState ref="A1:AM29">
          <sortCondition ref="K1:K29"/>
        </sortState>
      </autoFilter>
      <extLst>
        <ext uri="GoogleSheetsCustomDataVersion1">
          <go:sheetsCustomData xmlns:go="http://customooxmlschemas.google.com/" filterViewId="1745611167"/>
        </ext>
      </extLst>
    </customSheetView>
    <customSheetView guid="{006FF808-CA4A-4052-AA95-19CEBEDEEAB4}" filter="1" showAutoFilter="1">
      <autoFilter ref="$A$1:$AM$29"/>
      <extLst>
        <ext uri="GoogleSheetsCustomDataVersion1">
          <go:sheetsCustomData xmlns:go="http://customooxmlschemas.google.com/" filterViewId="1752724472"/>
        </ext>
      </extLst>
    </customSheetView>
    <customSheetView guid="{2C4DB838-F0FF-4B41-A3A0-3A08DAA326AE}" filter="1" showAutoFilter="1">
      <autoFilter ref="$A$1:$AM$29"/>
      <extLst>
        <ext uri="GoogleSheetsCustomDataVersion1">
          <go:sheetsCustomData xmlns:go="http://customooxmlschemas.google.com/" filterViewId="1802054808"/>
        </ext>
      </extLst>
    </customSheetView>
    <customSheetView guid="{2911D0AC-82A4-4729-8F9D-40899735503B}" filter="1" showAutoFilter="1">
      <autoFilter ref="$A$1:$AM$29"/>
      <extLst>
        <ext uri="GoogleSheetsCustomDataVersion1">
          <go:sheetsCustomData xmlns:go="http://customooxmlschemas.google.com/" filterViewId="1827129085"/>
        </ext>
      </extLst>
    </customSheetView>
    <customSheetView guid="{5623EF6C-5B98-4604-A0B5-D159B226DA66}" filter="1" showAutoFilter="1">
      <autoFilter ref="$A$1:$AM$29">
        <filterColumn colId="17">
          <filters blank="1">
            <filter val="İleride Randevu Alınacak"/>
            <filter val="Ulaşılamadı"/>
            <filter val="Sistemden Çıkmak İstiyor"/>
            <filter val="Dönüş Yapacak"/>
            <filter val="Çekim İstemiyor"/>
          </filters>
        </filterColumn>
        <filterColumn colId="20">
          <filters blank="1">
            <filter val="mehmet bey 05423056717"/>
            <filter val="ortağıyla görüşüp arayacak - çekim istemiyor"/>
            <filter val="no:3a"/>
            <filter val="sezonu kapatıyoruz seneye der"/>
            <filter val="6-7 gibi gelir"/>
            <filter val="Yakup Bey/vali konağı yolu caddesi çekimleri tamamlanmış"/>
            <filter val="ayhan bey no : 05385458766"/>
            <filter val="haftaya tekrar iletişime geçilecek"/>
            <filter val="kendi fotoğrafları var"/>
            <filter val="yetkili  menekşe hanım randevu alındı 5536010320"/>
            <filter val="hat meşgul"/>
            <filter val="işletme suan kapalı"/>
          </filters>
        </filterColumn>
        <sortState ref="A1:AM29">
          <sortCondition ref="N1:N29"/>
        </sortState>
      </autoFilter>
      <extLst>
        <ext uri="GoogleSheetsCustomDataVersion1">
          <go:sheetsCustomData xmlns:go="http://customooxmlschemas.google.com/" filterViewId="182992544"/>
        </ext>
      </extLst>
    </customSheetView>
    <customSheetView guid="{75ACC345-D437-4A18-A98C-C82EDA43B64B}" filter="1" showAutoFilter="1">
      <autoFilter ref="$A$1:$AM$29"/>
      <extLst>
        <ext uri="GoogleSheetsCustomDataVersion1">
          <go:sheetsCustomData xmlns:go="http://customooxmlschemas.google.com/" filterViewId="1846058300"/>
        </ext>
      </extLst>
    </customSheetView>
    <customSheetView guid="{E959A17D-0CE5-4661-A05B-04A857C854FE}" filter="1" showAutoFilter="1">
      <autoFilter ref="$A$1:$AM$29">
        <filterColumn colId="2">
          <filters>
            <filter val="DOĞRU"/>
          </filters>
        </filterColumn>
        <filterColumn colId="17">
          <filters>
            <filter val="Sistemden Çıkmak İstiyor"/>
            <filter val="Randevu Alındı"/>
          </filters>
        </filterColumn>
      </autoFilter>
      <extLst>
        <ext uri="GoogleSheetsCustomDataVersion1">
          <go:sheetsCustomData xmlns:go="http://customooxmlschemas.google.com/" filterViewId="1852738570"/>
        </ext>
      </extLst>
    </customSheetView>
    <customSheetView guid="{EF441925-3815-430F-BF96-4CEF6F78AA99}" filter="1" showAutoFilter="1">
      <autoFilter ref="$A$1:$AM$29">
        <sortState ref="A1:AM29">
          <sortCondition ref="K1:K29"/>
        </sortState>
      </autoFilter>
      <extLst>
        <ext uri="GoogleSheetsCustomDataVersion1">
          <go:sheetsCustomData xmlns:go="http://customooxmlschemas.google.com/" filterViewId="1856033355"/>
        </ext>
      </extLst>
    </customSheetView>
    <customSheetView guid="{F2CA5565-C5DF-4B3A-BFDE-E4F5E784D1B1}" filter="1" showAutoFilter="1">
      <autoFilter ref="$A$1:$AM$29">
        <sortState ref="A1:AM29">
          <sortCondition ref="N1:N29"/>
        </sortState>
      </autoFilter>
      <extLst>
        <ext uri="GoogleSheetsCustomDataVersion1">
          <go:sheetsCustomData xmlns:go="http://customooxmlschemas.google.com/" filterViewId="1859187018"/>
        </ext>
      </extLst>
    </customSheetView>
    <customSheetView guid="{448896E3-913B-4076-89D1-828E8804560E}" filter="1" showAutoFilter="1">
      <autoFilter ref="$A$1:$AM$29">
        <filterColumn colId="17">
          <filters blank="1">
            <filter val="Sistemden Çıkmak İstiyor"/>
            <filter val="Dönüş Yapacak"/>
          </filters>
        </filterColumn>
        <sortState ref="A1:AM29">
          <sortCondition ref="N1:N29"/>
        </sortState>
      </autoFilter>
      <extLst>
        <ext uri="GoogleSheetsCustomDataVersion1">
          <go:sheetsCustomData xmlns:go="http://customooxmlschemas.google.com/" filterViewId="1900045246"/>
        </ext>
      </extLst>
    </customSheetView>
    <customSheetView guid="{4C1278E1-9A0A-491E-A86B-0915FC75B1EF}" filter="1" showAutoFilter="1">
      <autoFilter ref="$A$1:$AM$29"/>
      <extLst>
        <ext uri="GoogleSheetsCustomDataVersion1">
          <go:sheetsCustomData xmlns:go="http://customooxmlschemas.google.com/" filterViewId="1904512126"/>
        </ext>
      </extLst>
    </customSheetView>
    <customSheetView guid="{C646A3DA-FF81-4D0A-A0AE-7B0FFADD6871}" filter="1" showAutoFilter="1">
      <autoFilter ref="$A$1:$AM$29">
        <sortState ref="A1:AM29">
          <sortCondition ref="N1:N29"/>
        </sortState>
      </autoFilter>
      <extLst>
        <ext uri="GoogleSheetsCustomDataVersion1">
          <go:sheetsCustomData xmlns:go="http://customooxmlschemas.google.com/" filterViewId="1924180367"/>
        </ext>
      </extLst>
    </customSheetView>
    <customSheetView guid="{03D20405-6399-48EC-B955-2A77FF822F55}" filter="1" showAutoFilter="1">
      <autoFilter ref="$A$1:$AM$29"/>
      <extLst>
        <ext uri="GoogleSheetsCustomDataVersion1">
          <go:sheetsCustomData xmlns:go="http://customooxmlschemas.google.com/" filterViewId="1933481242"/>
        </ext>
      </extLst>
    </customSheetView>
    <customSheetView guid="{086FC042-A6F6-4A31-ACCA-7B264E50385E}" filter="1" showAutoFilter="1">
      <autoFilter ref="$A$1:$AM$29"/>
      <extLst>
        <ext uri="GoogleSheetsCustomDataVersion1">
          <go:sheetsCustomData xmlns:go="http://customooxmlschemas.google.com/" filterViewId="1945632295"/>
        </ext>
      </extLst>
    </customSheetView>
    <customSheetView guid="{598D9987-2757-4AFA-BD32-EE0E482ECDBF}" filter="1" showAutoFilter="1">
      <autoFilter ref="$A$1:$AM$29"/>
      <extLst>
        <ext uri="GoogleSheetsCustomDataVersion1">
          <go:sheetsCustomData xmlns:go="http://customooxmlschemas.google.com/" filterViewId="1961866405"/>
        </ext>
      </extLst>
    </customSheetView>
    <customSheetView guid="{F5E017FA-8C44-4A75-950E-3F4DE4BB225C}" filter="1" showAutoFilter="1">
      <autoFilter ref="$A$1:$AM$29">
        <sortState ref="A1:AM29">
          <sortCondition ref="N1:N29"/>
        </sortState>
      </autoFilter>
      <extLst>
        <ext uri="GoogleSheetsCustomDataVersion1">
          <go:sheetsCustomData xmlns:go="http://customooxmlschemas.google.com/" filterViewId="1964957431"/>
        </ext>
      </extLst>
    </customSheetView>
    <customSheetView guid="{908ABFD1-B0B9-4935-B110-881C96CB5801}" filter="1" showAutoFilter="1">
      <autoFilter ref="$A$1:$AM$29"/>
      <extLst>
        <ext uri="GoogleSheetsCustomDataVersion1">
          <go:sheetsCustomData xmlns:go="http://customooxmlschemas.google.com/" filterViewId="1995497739"/>
        </ext>
      </extLst>
    </customSheetView>
    <customSheetView guid="{70485AAB-09A1-48BB-8F17-B8B7DF792DC7}" filter="1" showAutoFilter="1">
      <autoFilter ref="$A$1:$AM$29"/>
      <extLst>
        <ext uri="GoogleSheetsCustomDataVersion1">
          <go:sheetsCustomData xmlns:go="http://customooxmlschemas.google.com/" filterViewId="1997135265"/>
        </ext>
      </extLst>
    </customSheetView>
    <customSheetView guid="{DD893CB1-844E-48C5-80CB-CFE9701FB73E}" filter="1" showAutoFilter="1">
      <autoFilter ref="$A$1:$AM$29"/>
      <extLst>
        <ext uri="GoogleSheetsCustomDataVersion1">
          <go:sheetsCustomData xmlns:go="http://customooxmlschemas.google.com/" filterViewId="2027177323"/>
        </ext>
      </extLst>
    </customSheetView>
    <customSheetView guid="{F0C01495-497F-49E5-B596-C13007BAE724}" filter="1" showAutoFilter="1">
      <autoFilter ref="$A$1:$AM$29"/>
      <extLst>
        <ext uri="GoogleSheetsCustomDataVersion1">
          <go:sheetsCustomData xmlns:go="http://customooxmlschemas.google.com/" filterViewId="2043489512"/>
        </ext>
      </extLst>
    </customSheetView>
    <customSheetView guid="{F9AEAB3A-D160-4237-86E9-7AC3F76AFAA7}" filter="1" showAutoFilter="1">
      <autoFilter ref="$A$1:$AM$29"/>
      <extLst>
        <ext uri="GoogleSheetsCustomDataVersion1">
          <go:sheetsCustomData xmlns:go="http://customooxmlschemas.google.com/" filterViewId="2056821997"/>
        </ext>
      </extLst>
    </customSheetView>
    <customSheetView guid="{B5B98B86-63CE-4D89-B40F-7E23B2B46ECF}" filter="1" showAutoFilter="1">
      <autoFilter ref="$A$1:$AM$29">
        <filterColumn colId="17">
          <filters blank="1">
            <filter val="İleride Randevu Alınacak"/>
            <filter val="Ulaşılamadı"/>
            <filter val="Sistemden Çıkmak İstiyor"/>
            <filter val="Dönüş Yapacak"/>
          </filters>
        </filterColumn>
      </autoFilter>
      <extLst>
        <ext uri="GoogleSheetsCustomDataVersion1">
          <go:sheetsCustomData xmlns:go="http://customooxmlschemas.google.com/" filterViewId="2057640331"/>
        </ext>
      </extLst>
    </customSheetView>
    <customSheetView guid="{9DE9FE84-2B0C-4445-A3C0-EAAE638725A9}" filter="1" showAutoFilter="1">
      <autoFilter ref="$A$1:$AM$29">
        <filterColumn colId="17">
          <filters blank="1">
            <filter val="İleride Randevu Alınacak"/>
            <filter val="Ulaşılamadı"/>
            <filter val="Sistemden Çıkmak İstiyor"/>
            <filter val="Dönüş Yapacak"/>
            <filter val="Çekim İstemiyor"/>
            <filter val="Randevu Alındı"/>
          </filters>
        </filterColumn>
      </autoFilter>
      <extLst>
        <ext uri="GoogleSheetsCustomDataVersion1">
          <go:sheetsCustomData xmlns:go="http://customooxmlschemas.google.com/" filterViewId="2063932158"/>
        </ext>
      </extLst>
    </customSheetView>
    <customSheetView guid="{EDF2F4A1-7F6D-47BD-8F62-37F3CFEA3F76}"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 val="Randevu Alındı"/>
          </filters>
        </filterColumn>
      </autoFilter>
      <extLst>
        <ext uri="GoogleSheetsCustomDataVersion1">
          <go:sheetsCustomData xmlns:go="http://customooxmlschemas.google.com/" filterViewId="2109276033"/>
        </ext>
      </extLst>
    </customSheetView>
    <customSheetView guid="{E7C36950-A639-45ED-9E72-DC5211E6A736}" filter="1" showAutoFilter="1">
      <autoFilter ref="$A$1:$AM$29"/>
      <extLst>
        <ext uri="GoogleSheetsCustomDataVersion1">
          <go:sheetsCustomData xmlns:go="http://customooxmlschemas.google.com/" filterViewId="2112672085"/>
        </ext>
      </extLst>
    </customSheetView>
    <customSheetView guid="{4A8E5BDA-B19B-4EBD-B234-757917CD3F4A}" filter="1" showAutoFilter="1">
      <autoFilter ref="$A$1:$AM$29"/>
      <extLst>
        <ext uri="GoogleSheetsCustomDataVersion1">
          <go:sheetsCustomData xmlns:go="http://customooxmlschemas.google.com/" filterViewId="2129997192"/>
        </ext>
      </extLst>
    </customSheetView>
    <customSheetView guid="{379B3644-2E47-43C1-98AA-99A1C8B98001}" filter="1" showAutoFilter="1">
      <autoFilter ref="$A$1:$AM$29"/>
      <extLst>
        <ext uri="GoogleSheetsCustomDataVersion1">
          <go:sheetsCustomData xmlns:go="http://customooxmlschemas.google.com/" filterViewId="2131982777"/>
        </ext>
      </extLst>
    </customSheetView>
    <customSheetView guid="{F258BB22-60F0-4BBE-A0AC-BE3A6B532C0C}" filter="1" showAutoFilter="1">
      <autoFilter ref="$A$1:$AM$29"/>
      <extLst>
        <ext uri="GoogleSheetsCustomDataVersion1">
          <go:sheetsCustomData xmlns:go="http://customooxmlschemas.google.com/" filterViewId="2144938686"/>
        </ext>
      </extLst>
    </customSheetView>
    <customSheetView guid="{1D9695A0-7035-4BCE-A7C3-F76DADA0D228}" filter="1" showAutoFilter="1">
      <autoFilter ref="$A$1:$AM$29">
        <sortState ref="A1:AM29">
          <sortCondition ref="N1:N29"/>
        </sortState>
      </autoFilter>
      <extLst>
        <ext uri="GoogleSheetsCustomDataVersion1">
          <go:sheetsCustomData xmlns:go="http://customooxmlschemas.google.com/" filterViewId="217461018"/>
        </ext>
      </extLst>
    </customSheetView>
    <customSheetView guid="{E7248818-A5AD-431C-8B6B-1B6CE692C4D7}" filter="1" showAutoFilter="1">
      <autoFilter ref="$A$1:$AM$29">
        <filterColumn colId="2">
          <filters>
            <filter val="DOĞRU"/>
          </filters>
        </filterColumn>
        <filterColumn colId="9">
          <filters>
            <filter val="5%"/>
            <filter val="16%"/>
            <filter val="37%"/>
            <filter val="46%"/>
            <filter val="0%"/>
            <filter val="75%"/>
          </filters>
        </filterColumn>
      </autoFilter>
      <extLst>
        <ext uri="GoogleSheetsCustomDataVersion1">
          <go:sheetsCustomData xmlns:go="http://customooxmlschemas.google.com/" filterViewId="275384710"/>
        </ext>
      </extLst>
    </customSheetView>
    <customSheetView guid="{1284A980-5695-4A00-8393-9620991E9AFB}" filter="1" showAutoFilter="1">
      <autoFilter ref="$A$1:$AM$29"/>
      <extLst>
        <ext uri="GoogleSheetsCustomDataVersion1">
          <go:sheetsCustomData xmlns:go="http://customooxmlschemas.google.com/" filterViewId="290530812"/>
        </ext>
      </extLst>
    </customSheetView>
    <customSheetView guid="{04180992-3C2E-4EC5-BE64-C8979336BF13}" filter="1" showAutoFilter="1">
      <autoFilter ref="$A$1:$AM$29"/>
      <extLst>
        <ext uri="GoogleSheetsCustomDataVersion1">
          <go:sheetsCustomData xmlns:go="http://customooxmlschemas.google.com/" filterViewId="305163836"/>
        </ext>
      </extLst>
    </customSheetView>
    <customSheetView guid="{4E283709-B3AB-4124-9678-6D80AE9D1B43}" filter="1" showAutoFilter="1">
      <autoFilter ref="$A$1:$AM$29"/>
      <extLst>
        <ext uri="GoogleSheetsCustomDataVersion1">
          <go:sheetsCustomData xmlns:go="http://customooxmlschemas.google.com/" filterViewId="322110333"/>
        </ext>
      </extLst>
    </customSheetView>
    <customSheetView guid="{1E41AD2E-DB09-4E95-A178-F1057417E5C2}" filter="1" showAutoFilter="1">
      <autoFilter ref="$A$1:$AM$29"/>
      <extLst>
        <ext uri="GoogleSheetsCustomDataVersion1">
          <go:sheetsCustomData xmlns:go="http://customooxmlschemas.google.com/" filterViewId="368259726"/>
        </ext>
      </extLst>
    </customSheetView>
    <customSheetView guid="{16BB5BDF-22F8-4AC2-80EC-8A2B57121808}" filter="1" showAutoFilter="1">
      <autoFilter ref="$A$1:$AM$29"/>
      <extLst>
        <ext uri="GoogleSheetsCustomDataVersion1">
          <go:sheetsCustomData xmlns:go="http://customooxmlschemas.google.com/" filterViewId="386637929"/>
        </ext>
      </extLst>
    </customSheetView>
    <customSheetView guid="{8EBDBF6B-6BD9-4AD8-9E7F-462AD8DEC5DA}" filter="1" showAutoFilter="1">
      <autoFilter ref="$A$1:$AM$29">
        <filterColumn colId="17">
          <filters blank="1">
            <filter val="İleride Randevu Alınacak"/>
            <filter val="Ulaşılamadı"/>
            <filter val="Sistemden Çıkmak İstiyor"/>
            <filter val="Dönüş Yapacak"/>
            <filter val="Çekim İstemiyor"/>
          </filters>
        </filterColumn>
      </autoFilter>
      <extLst>
        <ext uri="GoogleSheetsCustomDataVersion1">
          <go:sheetsCustomData xmlns:go="http://customooxmlschemas.google.com/" filterViewId="386832190"/>
        </ext>
      </extLst>
    </customSheetView>
    <customSheetView guid="{5CB3CCD8-C5D2-42F6-BAC8-3D61415A8044}" filter="1" showAutoFilter="1">
      <autoFilter ref="$A$1:$AM$29"/>
      <extLst>
        <ext uri="GoogleSheetsCustomDataVersion1">
          <go:sheetsCustomData xmlns:go="http://customooxmlschemas.google.com/" filterViewId="390261589"/>
        </ext>
      </extLst>
    </customSheetView>
    <customSheetView guid="{DF99A96B-F026-4941-985E-0243C55F0D65}" filter="1" showAutoFilter="1">
      <autoFilter ref="$A$1:$AM$29"/>
      <extLst>
        <ext uri="GoogleSheetsCustomDataVersion1">
          <go:sheetsCustomData xmlns:go="http://customooxmlschemas.google.com/" filterViewId="421985060"/>
        </ext>
      </extLst>
    </customSheetView>
    <customSheetView guid="{637056B8-5B20-49B8-9AF4-8B5282DBD557}" filter="1" showAutoFilter="1">
      <autoFilter ref="$A$1:$AM$29"/>
      <extLst>
        <ext uri="GoogleSheetsCustomDataVersion1">
          <go:sheetsCustomData xmlns:go="http://customooxmlschemas.google.com/" filterViewId="433157727"/>
        </ext>
      </extLst>
    </customSheetView>
    <customSheetView guid="{C7B32497-0771-40B3-99FF-731119242954}" filter="1" showAutoFilter="1">
      <autoFilter ref="$A$1:$AM$29"/>
      <extLst>
        <ext uri="GoogleSheetsCustomDataVersion1">
          <go:sheetsCustomData xmlns:go="http://customooxmlschemas.google.com/" filterViewId="459895204"/>
        </ext>
      </extLst>
    </customSheetView>
    <customSheetView guid="{A5E11E2B-4A0C-4719-B322-22BA599F2472}" filter="1" showAutoFilter="1">
      <autoFilter ref="$A$1:$AM$29">
        <filterColumn colId="2">
          <filters>
            <filter val="DOĞRU"/>
          </filters>
        </filterColumn>
      </autoFilter>
      <extLst>
        <ext uri="GoogleSheetsCustomDataVersion1">
          <go:sheetsCustomData xmlns:go="http://customooxmlschemas.google.com/" filterViewId="487761015"/>
        </ext>
      </extLst>
    </customSheetView>
    <customSheetView guid="{3AB3C20A-6FBB-4643-B0A6-72055D4774F1}" filter="1" showAutoFilter="1">
      <autoFilter ref="$A$1:$AM$29"/>
      <extLst>
        <ext uri="GoogleSheetsCustomDataVersion1">
          <go:sheetsCustomData xmlns:go="http://customooxmlschemas.google.com/" filterViewId="503890365"/>
        </ext>
      </extLst>
    </customSheetView>
    <customSheetView guid="{3EE17A2A-3D09-4A10-8296-C16019FAD79E}" filter="1" showAutoFilter="1">
      <autoFilter ref="$A$1:$AM$29">
        <filterColumn colId="17">
          <filters>
            <filter val="Sistemden Çıkmak İstiyor"/>
            <filter val="Franchise"/>
          </filters>
        </filterColumn>
        <sortState ref="A1:AM29">
          <sortCondition ref="K1:K29"/>
          <sortCondition ref="O1:O29"/>
          <sortCondition ref="N1:N29"/>
        </sortState>
      </autoFilter>
      <extLst>
        <ext uri="GoogleSheetsCustomDataVersion1">
          <go:sheetsCustomData xmlns:go="http://customooxmlschemas.google.com/" filterViewId="508235532"/>
        </ext>
      </extLst>
    </customSheetView>
    <customSheetView guid="{DFAC73A3-4868-4F60-9225-D08D2F756E69}" filter="1" showAutoFilter="1">
      <autoFilter ref="$A$1:$AM$29"/>
      <extLst>
        <ext uri="GoogleSheetsCustomDataVersion1">
          <go:sheetsCustomData xmlns:go="http://customooxmlschemas.google.com/" filterViewId="50973639"/>
        </ext>
      </extLst>
    </customSheetView>
    <customSheetView guid="{44C3503F-75E3-4B66-AEA6-8B2C0D004DD6}" filter="1" showAutoFilter="1">
      <autoFilter ref="$A$1:$AM$29">
        <filterColumn colId="2">
          <filters>
            <filter val="DOĞRU"/>
          </filters>
        </filterColumn>
      </autoFilter>
      <extLst>
        <ext uri="GoogleSheetsCustomDataVersion1">
          <go:sheetsCustomData xmlns:go="http://customooxmlschemas.google.com/" filterViewId="517684119"/>
        </ext>
      </extLst>
    </customSheetView>
    <customSheetView guid="{9FF8C76E-C941-4750-A051-A0AA3C04F00F}" filter="1" showAutoFilter="1">
      <autoFilter ref="$A$1:$AM$29">
        <filterColumn colId="2">
          <filters>
            <filter val="DOĞRU"/>
          </filters>
        </filterColumn>
      </autoFilter>
      <extLst>
        <ext uri="GoogleSheetsCustomDataVersion1">
          <go:sheetsCustomData xmlns:go="http://customooxmlschemas.google.com/" filterViewId="519517437"/>
        </ext>
      </extLst>
    </customSheetView>
    <customSheetView guid="{EA931565-80C8-4CF6-B0E6-F3DF84760FD0}" filter="1" showAutoFilter="1">
      <autoFilter ref="$U$11:$U$13"/>
      <extLst>
        <ext uri="GoogleSheetsCustomDataVersion1">
          <go:sheetsCustomData xmlns:go="http://customooxmlschemas.google.com/" filterViewId="528213481"/>
        </ext>
      </extLst>
    </customSheetView>
    <customSheetView guid="{B3CABACF-2648-4D58-9EC9-4FFCDD720982}" filter="1" showAutoFilter="1">
      <autoFilter ref="$A$1:$AM$29"/>
      <extLst>
        <ext uri="GoogleSheetsCustomDataVersion1">
          <go:sheetsCustomData xmlns:go="http://customooxmlschemas.google.com/" filterViewId="528833475"/>
        </ext>
      </extLst>
    </customSheetView>
    <customSheetView guid="{A1309439-B9AC-4764-966B-77DB2E40BC70}" filter="1" showAutoFilter="1">
      <autoFilter ref="$A$1:$AM$29">
        <filterColumn colId="2">
          <filters>
            <filter val="DOĞRU"/>
          </filters>
        </filterColumn>
      </autoFilter>
      <extLst>
        <ext uri="GoogleSheetsCustomDataVersion1">
          <go:sheetsCustomData xmlns:go="http://customooxmlschemas.google.com/" filterViewId="536394078"/>
        </ext>
      </extLst>
    </customSheetView>
    <customSheetView guid="{4FCCB852-ED50-48B2-A0A5-260BA0BC8BC9}" filter="1" showAutoFilter="1">
      <autoFilter ref="$A$1:$AM$29">
        <filterColumn colId="2">
          <filters>
            <filter val="DOĞRU"/>
          </filters>
        </filterColumn>
        <filterColumn colId="8">
          <filters>
            <filter val="22"/>
            <filter val="11"/>
            <filter val="34"/>
            <filter val="35"/>
            <filter val="46"/>
            <filter val="14"/>
            <filter val="26"/>
            <filter val="49"/>
            <filter val="27"/>
            <filter val="17"/>
            <filter val="39"/>
            <filter val="18"/>
            <filter val="19"/>
            <filter val="135"/>
            <filter val="60"/>
            <filter val="73"/>
            <filter val="95"/>
            <filter val="42"/>
            <filter val="20"/>
            <filter val="32"/>
            <filter val="76"/>
          </filters>
        </filterColumn>
        <sortState ref="A1:AM29">
          <sortCondition ref="K1:K29"/>
        </sortState>
      </autoFilter>
      <extLst>
        <ext uri="GoogleSheetsCustomDataVersion1">
          <go:sheetsCustomData xmlns:go="http://customooxmlschemas.google.com/" filterViewId="539663653"/>
        </ext>
      </extLst>
    </customSheetView>
    <customSheetView guid="{065C6842-6D87-4E0A-82DC-3CF83A417642}"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s>
        </filterColumn>
      </autoFilter>
      <extLst>
        <ext uri="GoogleSheetsCustomDataVersion1">
          <go:sheetsCustomData xmlns:go="http://customooxmlschemas.google.com/" filterViewId="545392755"/>
        </ext>
      </extLst>
    </customSheetView>
    <customSheetView guid="{7D419FEE-D95D-49BB-BDEA-083C1C30C38D}" filter="1" showAutoFilter="1">
      <autoFilter ref="$A$1:$AM$29">
        <filterColumn colId="2">
          <filters>
            <filter val="DOĞRU"/>
          </filters>
        </filterColumn>
        <filterColumn colId="17">
          <filters blank="1">
            <filter val="İleride Randevu Alınacak"/>
            <filter val="Ulaşılamadı"/>
            <filter val="Sistemden Çıkmak İstiyor"/>
            <filter val="Dönüş Yapacak"/>
            <filter val="Çekim İstemiyor"/>
            <filter val="Randevu Alındı"/>
          </filters>
        </filterColumn>
        <sortState ref="A1:AM29">
          <sortCondition ref="K1:K29"/>
        </sortState>
      </autoFilter>
      <extLst>
        <ext uri="GoogleSheetsCustomDataVersion1">
          <go:sheetsCustomData xmlns:go="http://customooxmlschemas.google.com/" filterViewId="555725779"/>
        </ext>
      </extLst>
    </customSheetView>
    <customSheetView guid="{7FB47723-A78F-4F14-B259-8C317960BB2E}" filter="1" showAutoFilter="1">
      <autoFilter ref="$A$1:$AM$29">
        <filterColumn colId="2">
          <filters>
            <filter val="DOĞRU"/>
          </filters>
        </filterColumn>
      </autoFilter>
      <extLst>
        <ext uri="GoogleSheetsCustomDataVersion1">
          <go:sheetsCustomData xmlns:go="http://customooxmlschemas.google.com/" filterViewId="562749931"/>
        </ext>
      </extLst>
    </customSheetView>
    <customSheetView guid="{5D9B2B0B-5AAB-42D0-B91B-65758FE1A5A2}" filter="1" showAutoFilter="1">
      <autoFilter ref="$A$1:$AM$29">
        <filterColumn colId="17">
          <filters blank="1">
            <filter val="İleride Randevu Alınacak"/>
            <filter val="Ulaşılamadı"/>
            <filter val="Sistemden Çıkmak İstiyor"/>
            <filter val="Dönüş Yapacak"/>
            <filter val="Çekim İstemiyor"/>
            <filter val="Randevu Alındı"/>
          </filters>
        </filterColumn>
        <sortState ref="A1:AM29">
          <sortCondition ref="K1:K29"/>
        </sortState>
      </autoFilter>
      <extLst>
        <ext uri="GoogleSheetsCustomDataVersion1">
          <go:sheetsCustomData xmlns:go="http://customooxmlschemas.google.com/" filterViewId="570355568"/>
        </ext>
      </extLst>
    </customSheetView>
    <customSheetView guid="{49AA3C97-E5C4-4599-9AFB-A9AD4EA80939}" filter="1" showAutoFilter="1">
      <autoFilter ref="$A$1:$AM$29">
        <sortState ref="A1:AM29">
          <sortCondition ref="N1:N29"/>
        </sortState>
      </autoFilter>
      <extLst>
        <ext uri="GoogleSheetsCustomDataVersion1">
          <go:sheetsCustomData xmlns:go="http://customooxmlschemas.google.com/" filterViewId="585040076"/>
        </ext>
      </extLst>
    </customSheetView>
    <customSheetView guid="{80D4D1B2-F134-46A9-932C-7FAAD9F07B08}" filter="1" showAutoFilter="1">
      <autoFilter ref="$A$1:$AM$29"/>
      <extLst>
        <ext uri="GoogleSheetsCustomDataVersion1">
          <go:sheetsCustomData xmlns:go="http://customooxmlschemas.google.com/" filterViewId="588729444"/>
        </ext>
      </extLst>
    </customSheetView>
    <customSheetView guid="{22418851-8F74-466D-A4F5-78B66BCC49B7}" filter="1" showAutoFilter="1">
      <autoFilter ref="$A$1:$AM$29">
        <filterColumn colId="17">
          <filters>
            <filter val="Ulaşılamadı"/>
            <filter val="Sistemden Çıkmak İstiyor"/>
          </filters>
        </filterColumn>
        <sortState ref="A1:AM29">
          <sortCondition ref="K1:K29"/>
          <sortCondition ref="N1:N29"/>
        </sortState>
      </autoFilter>
      <extLst>
        <ext uri="GoogleSheetsCustomDataVersion1">
          <go:sheetsCustomData xmlns:go="http://customooxmlschemas.google.com/" filterViewId="622894398"/>
        </ext>
      </extLst>
    </customSheetView>
    <customSheetView guid="{76D3B64D-D469-49ED-A62B-986EFE8E19C4}" filter="1" showAutoFilter="1">
      <autoFilter ref="$A$1:$AM$29">
        <sortState ref="A1:AM29">
          <sortCondition ref="N1:N29"/>
        </sortState>
      </autoFilter>
      <extLst>
        <ext uri="GoogleSheetsCustomDataVersion1">
          <go:sheetsCustomData xmlns:go="http://customooxmlschemas.google.com/" filterViewId="652487515"/>
        </ext>
      </extLst>
    </customSheetView>
    <customSheetView guid="{0289FC0C-39C2-4688-A160-8C933A480168}" filter="1" showAutoFilter="1">
      <autoFilter ref="$A$1:$AM$29"/>
      <extLst>
        <ext uri="GoogleSheetsCustomDataVersion1">
          <go:sheetsCustomData xmlns:go="http://customooxmlschemas.google.com/" filterViewId="661384780"/>
        </ext>
      </extLst>
    </customSheetView>
    <customSheetView guid="{BE95D9BE-7DF4-4766-8AF6-57162C372A61}" filter="1" showAutoFilter="1">
      <autoFilter ref="$A$1:$AM$29"/>
      <extLst>
        <ext uri="GoogleSheetsCustomDataVersion1">
          <go:sheetsCustomData xmlns:go="http://customooxmlschemas.google.com/" filterViewId="697722403"/>
        </ext>
      </extLst>
    </customSheetView>
    <customSheetView guid="{413EA9A2-71D6-496D-85D9-2D59EEFE7978}" filter="1" showAutoFilter="1">
      <autoFilter ref="$A$1:$AM$29">
        <sortState ref="A1:AM29">
          <sortCondition ref="N1:N29"/>
          <sortCondition ref="K1:K29"/>
        </sortState>
      </autoFilter>
      <extLst>
        <ext uri="GoogleSheetsCustomDataVersion1">
          <go:sheetsCustomData xmlns:go="http://customooxmlschemas.google.com/" filterViewId="712192864"/>
        </ext>
      </extLst>
    </customSheetView>
    <customSheetView guid="{8F8218E1-1B5A-4395-8F52-B3937A1A4BD5}" filter="1" showAutoFilter="1">
      <autoFilter ref="$A$1:$AM$29"/>
      <extLst>
        <ext uri="GoogleSheetsCustomDataVersion1">
          <go:sheetsCustomData xmlns:go="http://customooxmlschemas.google.com/" filterViewId="71887560"/>
        </ext>
      </extLst>
    </customSheetView>
    <customSheetView guid="{78E1C70C-5CD7-42EA-9522-269A952AF972}" filter="1" showAutoFilter="1">
      <autoFilter ref="$A$1:$AM$29">
        <filterColumn colId="2">
          <filters>
            <filter val="DOĞRU"/>
          </filters>
        </filterColumn>
      </autoFilter>
      <extLst>
        <ext uri="GoogleSheetsCustomDataVersion1">
          <go:sheetsCustomData xmlns:go="http://customooxmlschemas.google.com/" filterViewId="774751912"/>
        </ext>
      </extLst>
    </customSheetView>
    <customSheetView guid="{CD184AF5-5FA5-44BA-ABF9-89C082DBB8DB}" filter="1" showAutoFilter="1">
      <autoFilter ref="$A$1:$AM$29">
        <filterColumn colId="2">
          <filters>
            <filter val="DOĞRU"/>
          </filters>
        </filterColumn>
      </autoFilter>
      <extLst>
        <ext uri="GoogleSheetsCustomDataVersion1">
          <go:sheetsCustomData xmlns:go="http://customooxmlschemas.google.com/" filterViewId="815373211"/>
        </ext>
      </extLst>
    </customSheetView>
    <customSheetView guid="{0BFE5C98-04ED-4BB9-A7E2-AA415104ADF0}" filter="1" showAutoFilter="1">
      <autoFilter ref="$A$1:$AM$29"/>
      <extLst>
        <ext uri="GoogleSheetsCustomDataVersion1">
          <go:sheetsCustomData xmlns:go="http://customooxmlschemas.google.com/" filterViewId="846291125"/>
        </ext>
      </extLst>
    </customSheetView>
    <customSheetView guid="{826B5C2F-82F8-4A83-B8BF-E9B6ACB3DAF7}" filter="1" showAutoFilter="1">
      <autoFilter ref="$A$1:$AM$29">
        <sortState ref="A1:AM29">
          <sortCondition ref="N1:N29"/>
          <sortCondition ref="K1:K29"/>
        </sortState>
      </autoFilter>
      <extLst>
        <ext uri="GoogleSheetsCustomDataVersion1">
          <go:sheetsCustomData xmlns:go="http://customooxmlschemas.google.com/" filterViewId="876311219"/>
        </ext>
      </extLst>
    </customSheetView>
    <customSheetView guid="{E0E092A5-F0A3-4F6E-9FBD-5D34754EBF57}" filter="1" showAutoFilter="1">
      <autoFilter ref="$A$1:$AM$29"/>
      <extLst>
        <ext uri="GoogleSheetsCustomDataVersion1">
          <go:sheetsCustomData xmlns:go="http://customooxmlschemas.google.com/" filterViewId="893226112"/>
        </ext>
      </extLst>
    </customSheetView>
    <customSheetView guid="{132EDAC1-9FB7-4233-A7EE-1163655559BF}" filter="1" showAutoFilter="1">
      <autoFilter ref="$A$1:$AM$29">
        <filterColumn colId="2">
          <filters>
            <filter val="DOĞRU"/>
          </filters>
        </filterColumn>
      </autoFilter>
      <extLst>
        <ext uri="GoogleSheetsCustomDataVersion1">
          <go:sheetsCustomData xmlns:go="http://customooxmlschemas.google.com/" filterViewId="894676778"/>
        </ext>
      </extLst>
    </customSheetView>
    <customSheetView guid="{9E52368D-5B38-48A8-AB74-07CA8B76DEF2}" filter="1" showAutoFilter="1">
      <autoFilter ref="$A$1:$AM$29"/>
      <extLst>
        <ext uri="GoogleSheetsCustomDataVersion1">
          <go:sheetsCustomData xmlns:go="http://customooxmlschemas.google.com/" filterViewId="919978631"/>
        </ext>
      </extLst>
    </customSheetView>
    <customSheetView guid="{129D85F8-9FE5-4C76-9F55-147A799D099B}" filter="1" showAutoFilter="1">
      <autoFilter ref="$A$1:$AM$47">
        <sortState ref="A1:AM47">
          <sortCondition ref="B1:B47"/>
          <sortCondition descending="1" ref="C1:C47"/>
        </sortState>
      </autoFilter>
      <extLst>
        <ext uri="GoogleSheetsCustomDataVersion1">
          <go:sheetsCustomData xmlns:go="http://customooxmlschemas.google.com/" filterViewId="921197208"/>
        </ext>
      </extLst>
    </customSheetView>
    <customSheetView guid="{425BD446-77F2-4D02-B881-E1C6CC7E1F38}" filter="1" showAutoFilter="1">
      <autoFilter ref="$A$1:$AM$29">
        <filterColumn colId="2">
          <filters>
            <filter val="DOĞRU"/>
          </filters>
        </filterColumn>
      </autoFilter>
      <extLst>
        <ext uri="GoogleSheetsCustomDataVersion1">
          <go:sheetsCustomData xmlns:go="http://customooxmlschemas.google.com/" filterViewId="945154142"/>
        </ext>
      </extLst>
    </customSheetView>
    <customSheetView guid="{8DC08D02-2EB4-4C50-BD17-9B31F8EF3984}" filter="1" showAutoFilter="1">
      <autoFilter ref="$A$1:$AM$29">
        <sortState ref="A1:AM29">
          <sortCondition ref="N1:N29"/>
        </sortState>
      </autoFilter>
      <extLst>
        <ext uri="GoogleSheetsCustomDataVersion1">
          <go:sheetsCustomData xmlns:go="http://customooxmlschemas.google.com/" filterViewId="945449184"/>
        </ext>
      </extLst>
    </customSheetView>
    <customSheetView guid="{F0E61D96-AB20-4230-ACCF-4B4D22FFFE47}" filter="1" showAutoFilter="1">
      <autoFilter ref="$A$1:$AM$29"/>
      <extLst>
        <ext uri="GoogleSheetsCustomDataVersion1">
          <go:sheetsCustomData xmlns:go="http://customooxmlschemas.google.com/" filterViewId="956939226"/>
        </ext>
      </extLst>
    </customSheetView>
    <customSheetView guid="{9638C93E-A51C-4855-9499-FBA9C1EC6285}" filter="1" showAutoFilter="1">
      <autoFilter ref="$A$1:$AM$29">
        <filterColumn colId="2">
          <filters>
            <filter val="DOĞRU"/>
          </filters>
        </filterColumn>
      </autoFilter>
      <extLst>
        <ext uri="GoogleSheetsCustomDataVersion1">
          <go:sheetsCustomData xmlns:go="http://customooxmlschemas.google.com/" filterViewId="961592931"/>
        </ext>
      </extLst>
    </customSheetView>
    <customSheetView guid="{189BEB63-0BB9-407C-84FB-B07E15A2CD11}" filter="1" showAutoFilter="1">
      <autoFilter ref="$A$1:$AM$29">
        <sortState ref="A1:AM29">
          <sortCondition ref="N1:N29"/>
          <sortCondition ref="K1:K29"/>
        </sortState>
      </autoFilter>
      <extLst>
        <ext uri="GoogleSheetsCustomDataVersion1">
          <go:sheetsCustomData xmlns:go="http://customooxmlschemas.google.com/" filterViewId="975957252"/>
        </ext>
      </extLst>
    </customSheetView>
    <customSheetView guid="{29636570-62B0-4426-8DC1-52606F33A43C}" filter="1" showAutoFilter="1">
      <autoFilter ref="$A$1:$AM$29"/>
      <extLst>
        <ext uri="GoogleSheetsCustomDataVersion1">
          <go:sheetsCustomData xmlns:go="http://customooxmlschemas.google.com/" filterViewId="990020684"/>
        </ext>
      </extLst>
    </customSheetView>
  </customSheetViews>
  <conditionalFormatting sqref="C1:C47">
    <cfRule type="cellIs" dxfId="0" priority="1" operator="equal">
      <formula>"TRUE"</formula>
    </cfRule>
  </conditionalFormatting>
  <conditionalFormatting sqref="C1:C47">
    <cfRule type="cellIs" dxfId="1" priority="2" operator="equal">
      <formula>"FALSE"</formula>
    </cfRule>
  </conditionalFormatting>
  <conditionalFormatting sqref="J1:J47">
    <cfRule type="colorScale" priority="3">
      <colorScale>
        <cfvo type="min"/>
        <cfvo type="percentile" val="50"/>
        <cfvo type="max"/>
        <color rgb="FFE67C73"/>
        <color rgb="FFFFFFFF"/>
        <color rgb="FF57BB8A"/>
      </colorScale>
    </cfRule>
  </conditionalFormatting>
  <dataValidations>
    <dataValidation type="list" allowBlank="1" showErrorMessage="1" sqref="T4:T8 T10 T13 T26:T28 T30 T38:T47">
      <formula1>'Durum Parametreler'!$F$3:$F$21</formula1>
    </dataValidation>
    <dataValidation type="list" allowBlank="1" showErrorMessage="1" sqref="R2:R47">
      <formula1>'Durum Parametreler'!$C$2:$C$19</formula1>
    </dataValidation>
    <dataValidation type="list" allowBlank="1" showErrorMessage="1" sqref="Y2:Y47 AA2:AA47 AC2:AC47 AE2:AE47 AG2:AG47">
      <formula1>'Durum Parametreler'!$J$2:$J$8</formula1>
    </dataValidation>
    <dataValidation type="list" allowBlank="1" showErrorMessage="1" sqref="AI2:AM47">
      <formula1>'Durum Parametreler'!$L$2:$L$26</formula1>
    </dataValidation>
    <dataValidation type="list" allowBlank="1" showErrorMessage="1" sqref="V2:W34 V35:X35 V36:W47 Z2:Z47 AB2:AB47 AD2:AD47 AF2:AF47 AH2:AH47">
      <formula1>'Durum Parametreler'!$A$1:$A$700</formula1>
    </dataValidation>
    <dataValidation type="list" allowBlank="1" showErrorMessage="1" sqref="X2:X34 X36:X47">
      <formula1>'Durum Parametreler'!$C$22:$C$24</formula1>
    </dataValidation>
    <dataValidation type="list" allowBlank="1" showErrorMessage="1" sqref="S2:S47">
      <formula1>'Durum Parametreler'!$L$2:$L$31</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4.63"/>
    <col customWidth="1" min="3" max="3" width="11.63"/>
    <col customWidth="1" min="4" max="4" width="16.0"/>
    <col customWidth="1" min="5" max="5" width="24.63"/>
    <col customWidth="1" min="6" max="6" width="9.13"/>
    <col customWidth="1" min="7" max="7" width="16.75"/>
    <col customWidth="1" min="8" max="8" width="31.63"/>
    <col customWidth="1" min="9" max="9" width="52.25"/>
  </cols>
  <sheetData>
    <row r="1" ht="15.75" customHeight="1">
      <c r="A1" s="10" t="s">
        <v>9470</v>
      </c>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44552.0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hidden="1" customHeight="1">
      <c r="A3" s="24" t="s">
        <v>9471</v>
      </c>
      <c r="B3" s="17"/>
      <c r="C3" s="17"/>
      <c r="D3" s="17"/>
      <c r="E3" s="17"/>
      <c r="F3" s="26"/>
      <c r="G3" s="17"/>
      <c r="H3" s="17"/>
      <c r="I3" s="168"/>
      <c r="J3" s="17"/>
      <c r="K3" s="17"/>
      <c r="L3" s="17"/>
      <c r="M3" s="27"/>
      <c r="N3" s="27"/>
      <c r="O3" s="17"/>
      <c r="P3" s="17"/>
      <c r="Q3" s="17"/>
      <c r="R3" s="17"/>
      <c r="S3" s="17"/>
      <c r="T3" s="17"/>
      <c r="U3" s="17"/>
      <c r="V3" s="17"/>
      <c r="W3" s="17"/>
      <c r="X3" s="17"/>
      <c r="Y3" s="17"/>
      <c r="Z3" s="17"/>
      <c r="AA3" s="17"/>
      <c r="AB3" s="17"/>
      <c r="AC3" s="17"/>
      <c r="AD3" s="17"/>
      <c r="AE3" s="17"/>
      <c r="AF3" s="17"/>
    </row>
    <row r="4" ht="15.75" hidden="1" customHeight="1">
      <c r="A4" s="28"/>
      <c r="B4" s="29" t="s">
        <v>9472</v>
      </c>
      <c r="C4" s="165" t="s">
        <v>100</v>
      </c>
      <c r="D4" s="31" t="s">
        <v>9473</v>
      </c>
      <c r="E4" s="31" t="s">
        <v>9474</v>
      </c>
      <c r="F4" s="32">
        <v>0.3958333333333333</v>
      </c>
      <c r="G4" s="33" t="s">
        <v>9475</v>
      </c>
      <c r="H4" s="63" t="s">
        <v>9476</v>
      </c>
      <c r="I4" s="63" t="s">
        <v>9477</v>
      </c>
      <c r="J4" s="17" t="s">
        <v>9478</v>
      </c>
      <c r="K4" s="155"/>
      <c r="L4" s="17"/>
      <c r="M4" s="27"/>
      <c r="N4" s="27"/>
      <c r="O4" s="17"/>
      <c r="P4" s="17"/>
      <c r="Q4" s="17"/>
      <c r="R4" s="17"/>
      <c r="S4" s="17"/>
      <c r="T4" s="17"/>
      <c r="U4" s="17"/>
      <c r="V4" s="17"/>
      <c r="W4" s="17"/>
      <c r="X4" s="17"/>
      <c r="Y4" s="17"/>
      <c r="Z4" s="17"/>
      <c r="AA4" s="17"/>
      <c r="AB4" s="17"/>
      <c r="AC4" s="17"/>
      <c r="AD4" s="17"/>
      <c r="AE4" s="17"/>
      <c r="AF4" s="17"/>
    </row>
    <row r="5" ht="15.75" hidden="1" customHeight="1">
      <c r="A5" s="28"/>
      <c r="B5" s="29" t="s">
        <v>9472</v>
      </c>
      <c r="C5" s="182" t="s">
        <v>100</v>
      </c>
      <c r="D5" s="36" t="s">
        <v>9479</v>
      </c>
      <c r="E5" s="36" t="s">
        <v>9480</v>
      </c>
      <c r="F5" s="41">
        <v>0.5416666666666666</v>
      </c>
      <c r="G5" s="38" t="s">
        <v>9481</v>
      </c>
      <c r="H5" s="38" t="s">
        <v>9482</v>
      </c>
      <c r="I5" s="36" t="s">
        <v>9483</v>
      </c>
      <c r="J5" s="156"/>
      <c r="K5" s="155"/>
      <c r="L5" s="17"/>
      <c r="M5" s="27"/>
      <c r="N5" s="27"/>
      <c r="O5" s="17"/>
      <c r="P5" s="17"/>
      <c r="Q5" s="17"/>
      <c r="R5" s="17"/>
      <c r="S5" s="17"/>
      <c r="T5" s="17"/>
      <c r="U5" s="17"/>
      <c r="V5" s="17"/>
      <c r="W5" s="17"/>
      <c r="X5" s="17"/>
      <c r="Y5" s="17"/>
      <c r="Z5" s="17"/>
      <c r="AA5" s="17"/>
      <c r="AB5" s="17"/>
      <c r="AC5" s="17"/>
      <c r="AD5" s="17"/>
      <c r="AE5" s="17"/>
      <c r="AF5" s="17"/>
    </row>
    <row r="6" ht="15.75" hidden="1" customHeight="1">
      <c r="A6" s="28"/>
      <c r="B6" s="29" t="s">
        <v>9472</v>
      </c>
      <c r="C6" s="165" t="s">
        <v>100</v>
      </c>
      <c r="D6" s="31" t="s">
        <v>9484</v>
      </c>
      <c r="E6" s="31" t="s">
        <v>9485</v>
      </c>
      <c r="F6" s="32">
        <v>0.6041666666666666</v>
      </c>
      <c r="G6" s="165" t="s">
        <v>9481</v>
      </c>
      <c r="H6" s="166" t="s">
        <v>9486</v>
      </c>
      <c r="I6" s="31" t="s">
        <v>9487</v>
      </c>
      <c r="J6" s="17" t="s">
        <v>9488</v>
      </c>
      <c r="K6" s="17"/>
      <c r="L6" s="27"/>
      <c r="M6" s="27"/>
      <c r="N6" s="27"/>
      <c r="O6" s="17"/>
      <c r="P6" s="17"/>
      <c r="Q6" s="17"/>
      <c r="R6" s="17"/>
      <c r="S6" s="17"/>
      <c r="T6" s="17"/>
      <c r="U6" s="17"/>
      <c r="V6" s="17"/>
      <c r="W6" s="17"/>
      <c r="X6" s="17"/>
      <c r="Y6" s="17"/>
      <c r="Z6" s="17"/>
      <c r="AA6" s="17"/>
      <c r="AB6" s="17"/>
      <c r="AC6" s="17"/>
      <c r="AD6" s="17"/>
      <c r="AE6" s="17"/>
      <c r="AF6" s="17"/>
    </row>
    <row r="7" ht="15.75" hidden="1" customHeight="1">
      <c r="A7" s="28"/>
      <c r="B7" s="29" t="s">
        <v>9472</v>
      </c>
      <c r="C7" s="182" t="s">
        <v>100</v>
      </c>
      <c r="D7" s="36" t="s">
        <v>9489</v>
      </c>
      <c r="E7" s="36" t="s">
        <v>9490</v>
      </c>
      <c r="F7" s="255" t="s">
        <v>741</v>
      </c>
      <c r="G7" s="38" t="s">
        <v>9481</v>
      </c>
      <c r="H7" s="36" t="s">
        <v>9491</v>
      </c>
      <c r="I7" s="36" t="s">
        <v>9492</v>
      </c>
      <c r="J7" s="17"/>
      <c r="K7" s="158"/>
      <c r="L7" s="17"/>
      <c r="M7" s="27"/>
      <c r="N7" s="27"/>
      <c r="O7" s="17"/>
      <c r="P7" s="17"/>
      <c r="Q7" s="17"/>
      <c r="R7" s="17"/>
      <c r="S7" s="17"/>
      <c r="T7" s="17"/>
      <c r="U7" s="17"/>
      <c r="V7" s="17"/>
      <c r="W7" s="17"/>
      <c r="X7" s="17"/>
      <c r="Y7" s="17"/>
      <c r="Z7" s="17"/>
      <c r="AA7" s="17"/>
      <c r="AB7" s="17"/>
      <c r="AC7" s="17"/>
      <c r="AD7" s="17"/>
      <c r="AE7" s="17"/>
      <c r="AF7" s="17"/>
    </row>
    <row r="8" ht="15.75" hidden="1" customHeight="1">
      <c r="A8" s="44"/>
      <c r="B8" s="29" t="s">
        <v>9472</v>
      </c>
      <c r="C8" s="165" t="s">
        <v>100</v>
      </c>
      <c r="D8" s="31" t="s">
        <v>9493</v>
      </c>
      <c r="E8" s="31" t="s">
        <v>9494</v>
      </c>
      <c r="F8" s="32">
        <v>0.75</v>
      </c>
      <c r="G8" s="165" t="s">
        <v>9481</v>
      </c>
      <c r="H8" s="61" t="s">
        <v>9495</v>
      </c>
      <c r="I8" s="31" t="s">
        <v>9496</v>
      </c>
      <c r="J8" s="17" t="s">
        <v>9497</v>
      </c>
      <c r="K8" s="17"/>
      <c r="L8" s="17"/>
      <c r="M8" s="27"/>
      <c r="N8" s="27"/>
      <c r="O8" s="17"/>
      <c r="P8" s="17"/>
      <c r="Q8" s="17"/>
      <c r="R8" s="17"/>
      <c r="S8" s="17"/>
      <c r="T8" s="17"/>
      <c r="U8" s="17"/>
      <c r="V8" s="17"/>
      <c r="W8" s="17"/>
      <c r="X8" s="17"/>
      <c r="Y8" s="17"/>
      <c r="Z8" s="17"/>
      <c r="AA8" s="17"/>
      <c r="AB8" s="17"/>
      <c r="AC8" s="17"/>
      <c r="AD8" s="17"/>
      <c r="AE8" s="17"/>
      <c r="AF8" s="17"/>
    </row>
    <row r="9" ht="15.75" hidden="1" customHeight="1">
      <c r="A9" s="18"/>
      <c r="B9" s="19">
        <v>44553.0</v>
      </c>
      <c r="C9" s="154"/>
      <c r="D9" s="21"/>
      <c r="E9" s="22"/>
      <c r="F9" s="22"/>
      <c r="G9" s="22"/>
      <c r="H9" s="22"/>
      <c r="I9" s="22"/>
      <c r="J9" s="22"/>
      <c r="K9" s="23"/>
      <c r="L9" s="17"/>
      <c r="M9" s="17"/>
      <c r="N9" s="17"/>
      <c r="O9" s="17"/>
      <c r="P9" s="17"/>
      <c r="Q9" s="17"/>
      <c r="R9" s="17"/>
      <c r="S9" s="17"/>
      <c r="T9" s="17"/>
      <c r="U9" s="17"/>
      <c r="V9" s="17"/>
      <c r="W9" s="17"/>
      <c r="X9" s="17"/>
      <c r="Y9" s="17"/>
      <c r="Z9" s="17"/>
      <c r="AA9" s="17"/>
      <c r="AB9" s="17"/>
      <c r="AC9" s="17"/>
      <c r="AD9" s="17"/>
      <c r="AE9" s="17"/>
      <c r="AF9" s="17"/>
    </row>
    <row r="10" ht="15.75" hidden="1" customHeight="1">
      <c r="A10" s="24" t="s">
        <v>9471</v>
      </c>
      <c r="B10" s="17"/>
      <c r="C10" s="154"/>
      <c r="D10" s="17"/>
      <c r="E10" s="17"/>
      <c r="F10" s="26"/>
      <c r="G10" s="17"/>
      <c r="H10" s="17"/>
      <c r="I10" s="168"/>
      <c r="J10" s="17"/>
      <c r="K10" s="17"/>
      <c r="L10" s="17"/>
      <c r="M10" s="27"/>
      <c r="N10" s="27"/>
      <c r="O10" s="17"/>
      <c r="P10" s="17"/>
      <c r="Q10" s="17"/>
      <c r="R10" s="17"/>
      <c r="S10" s="17"/>
      <c r="T10" s="17"/>
      <c r="U10" s="17"/>
      <c r="V10" s="17"/>
      <c r="W10" s="17"/>
      <c r="X10" s="17"/>
      <c r="Y10" s="17"/>
      <c r="Z10" s="17"/>
      <c r="AA10" s="17"/>
      <c r="AB10" s="17"/>
      <c r="AC10" s="17"/>
      <c r="AD10" s="17"/>
      <c r="AE10" s="17"/>
      <c r="AF10" s="17"/>
    </row>
    <row r="11" ht="15.75" hidden="1" customHeight="1">
      <c r="A11" s="28"/>
      <c r="B11" s="29" t="s">
        <v>9472</v>
      </c>
      <c r="C11" s="182" t="s">
        <v>66</v>
      </c>
      <c r="D11" s="36" t="s">
        <v>9498</v>
      </c>
      <c r="E11" s="36" t="s">
        <v>9499</v>
      </c>
      <c r="F11" s="41">
        <v>0.4583333333333333</v>
      </c>
      <c r="G11" s="38" t="s">
        <v>9500</v>
      </c>
      <c r="H11" s="38" t="s">
        <v>9501</v>
      </c>
      <c r="I11" s="36" t="s">
        <v>9502</v>
      </c>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9" t="s">
        <v>9472</v>
      </c>
      <c r="C12" s="165" t="s">
        <v>66</v>
      </c>
      <c r="D12" s="31" t="s">
        <v>9503</v>
      </c>
      <c r="E12" s="31" t="s">
        <v>9504</v>
      </c>
      <c r="F12" s="32">
        <v>0.5</v>
      </c>
      <c r="G12" s="33" t="s">
        <v>9505</v>
      </c>
      <c r="H12" s="33" t="s">
        <v>9501</v>
      </c>
      <c r="I12" s="31" t="s">
        <v>9506</v>
      </c>
      <c r="J12" s="156" t="s">
        <v>9507</v>
      </c>
      <c r="K12" s="155"/>
      <c r="L12" s="17"/>
      <c r="M12" s="27"/>
      <c r="N12" s="27"/>
      <c r="O12" s="17"/>
      <c r="P12" s="17"/>
      <c r="Q12" s="17"/>
      <c r="R12" s="17"/>
      <c r="S12" s="17"/>
      <c r="T12" s="17"/>
      <c r="U12" s="17"/>
      <c r="V12" s="17"/>
      <c r="W12" s="17"/>
      <c r="X12" s="17"/>
      <c r="Y12" s="17"/>
      <c r="Z12" s="17"/>
      <c r="AA12" s="17"/>
      <c r="AB12" s="17"/>
      <c r="AC12" s="17"/>
      <c r="AD12" s="17"/>
      <c r="AE12" s="17"/>
      <c r="AF12" s="17"/>
    </row>
    <row r="13" ht="15.75" hidden="1" customHeight="1">
      <c r="A13" s="28"/>
      <c r="B13" s="29" t="s">
        <v>9472</v>
      </c>
      <c r="C13" s="165" t="s">
        <v>66</v>
      </c>
      <c r="D13" s="31" t="s">
        <v>9508</v>
      </c>
      <c r="E13" s="31" t="s">
        <v>9509</v>
      </c>
      <c r="F13" s="32">
        <v>0.5625</v>
      </c>
      <c r="G13" s="33" t="s">
        <v>9505</v>
      </c>
      <c r="H13" s="63" t="s">
        <v>9510</v>
      </c>
      <c r="I13" s="31" t="s">
        <v>9511</v>
      </c>
      <c r="J13" s="17"/>
      <c r="K13" s="17"/>
      <c r="L13" s="27"/>
      <c r="M13" s="27"/>
      <c r="N13" s="27"/>
      <c r="O13" s="17"/>
      <c r="P13" s="17"/>
      <c r="Q13" s="17"/>
      <c r="R13" s="17"/>
      <c r="S13" s="17"/>
      <c r="T13" s="17"/>
      <c r="U13" s="17"/>
      <c r="V13" s="17"/>
      <c r="W13" s="17"/>
      <c r="X13" s="17"/>
      <c r="Y13" s="17"/>
      <c r="Z13" s="17"/>
      <c r="AA13" s="17"/>
      <c r="AB13" s="17"/>
      <c r="AC13" s="17"/>
      <c r="AD13" s="17"/>
      <c r="AE13" s="17"/>
      <c r="AF13" s="17"/>
    </row>
    <row r="14" ht="15.75" hidden="1" customHeight="1">
      <c r="A14" s="28"/>
      <c r="B14" s="29" t="s">
        <v>9472</v>
      </c>
      <c r="C14" s="165" t="s">
        <v>66</v>
      </c>
      <c r="D14" s="31" t="s">
        <v>9473</v>
      </c>
      <c r="E14" s="31" t="s">
        <v>9474</v>
      </c>
      <c r="F14" s="32">
        <v>0.6458333333333334</v>
      </c>
      <c r="G14" s="33" t="s">
        <v>9475</v>
      </c>
      <c r="H14" s="63" t="s">
        <v>9476</v>
      </c>
      <c r="I14" s="63" t="s">
        <v>9477</v>
      </c>
      <c r="J14" s="17" t="s">
        <v>9512</v>
      </c>
      <c r="K14" s="17"/>
      <c r="L14" s="27"/>
      <c r="M14" s="27"/>
      <c r="N14" s="27"/>
      <c r="O14" s="17"/>
      <c r="P14" s="17"/>
      <c r="Q14" s="17"/>
      <c r="R14" s="17"/>
      <c r="S14" s="17"/>
      <c r="T14" s="17"/>
      <c r="U14" s="17"/>
      <c r="V14" s="17"/>
      <c r="W14" s="17"/>
      <c r="X14" s="17"/>
      <c r="Y14" s="17"/>
      <c r="Z14" s="17"/>
      <c r="AA14" s="17"/>
      <c r="AB14" s="17"/>
      <c r="AC14" s="17"/>
      <c r="AD14" s="17"/>
      <c r="AE14" s="17"/>
      <c r="AF14" s="17"/>
    </row>
    <row r="15" ht="15.75" hidden="1" customHeight="1">
      <c r="A15" s="28"/>
      <c r="B15" s="29" t="s">
        <v>9472</v>
      </c>
      <c r="C15" s="182" t="s">
        <v>66</v>
      </c>
      <c r="D15" s="36" t="s">
        <v>9513</v>
      </c>
      <c r="E15" s="36" t="s">
        <v>9514</v>
      </c>
      <c r="F15" s="255" t="s">
        <v>4338</v>
      </c>
      <c r="G15" s="38" t="s">
        <v>9475</v>
      </c>
      <c r="H15" s="36" t="s">
        <v>9515</v>
      </c>
      <c r="I15" s="36" t="s">
        <v>9516</v>
      </c>
      <c r="J15" s="223">
        <v>5.324352304E9</v>
      </c>
      <c r="K15" s="158"/>
      <c r="L15" s="17"/>
      <c r="M15" s="27"/>
      <c r="N15" s="27"/>
      <c r="O15" s="17"/>
      <c r="P15" s="17"/>
      <c r="Q15" s="17"/>
      <c r="R15" s="17"/>
      <c r="S15" s="17"/>
      <c r="T15" s="17"/>
      <c r="U15" s="17"/>
      <c r="V15" s="17"/>
      <c r="W15" s="17"/>
      <c r="X15" s="17"/>
      <c r="Y15" s="17"/>
      <c r="Z15" s="17"/>
      <c r="AA15" s="17"/>
      <c r="AB15" s="17"/>
      <c r="AC15" s="17"/>
      <c r="AD15" s="17"/>
      <c r="AE15" s="17"/>
      <c r="AF15" s="17"/>
    </row>
    <row r="16" ht="15.75" hidden="1" customHeight="1">
      <c r="A16" s="44"/>
      <c r="B16" s="29" t="s">
        <v>9472</v>
      </c>
      <c r="C16" s="154"/>
      <c r="D16" s="66"/>
      <c r="E16" s="66"/>
      <c r="F16" s="26"/>
      <c r="G16" s="67"/>
      <c r="H16" s="419"/>
      <c r="I16" s="66"/>
      <c r="J16" s="17"/>
      <c r="K16" s="17"/>
      <c r="L16" s="17"/>
      <c r="M16" s="27"/>
      <c r="N16" s="27"/>
      <c r="O16" s="17"/>
      <c r="P16" s="17"/>
      <c r="Q16" s="17"/>
      <c r="R16" s="17"/>
      <c r="S16" s="17"/>
      <c r="T16" s="17"/>
      <c r="U16" s="17"/>
      <c r="V16" s="17"/>
      <c r="W16" s="17"/>
      <c r="X16" s="17"/>
      <c r="Y16" s="17"/>
      <c r="Z16" s="17"/>
      <c r="AA16" s="17"/>
      <c r="AB16" s="17"/>
      <c r="AC16" s="17"/>
      <c r="AD16" s="17"/>
      <c r="AE16" s="17"/>
      <c r="AF16" s="17"/>
    </row>
    <row r="17" ht="15.75" hidden="1" customHeight="1">
      <c r="A17" s="18"/>
      <c r="B17" s="19">
        <v>44554.0</v>
      </c>
      <c r="C17" s="154"/>
      <c r="D17" s="21"/>
      <c r="E17" s="22"/>
      <c r="F17" s="22"/>
      <c r="G17" s="22"/>
      <c r="H17" s="22"/>
      <c r="I17" s="22"/>
      <c r="J17" s="22"/>
      <c r="K17" s="23"/>
      <c r="L17" s="17"/>
      <c r="M17" s="17"/>
      <c r="N17" s="17"/>
      <c r="O17" s="17"/>
      <c r="P17" s="17"/>
      <c r="Q17" s="17"/>
      <c r="R17" s="17"/>
      <c r="S17" s="17"/>
      <c r="T17" s="17"/>
      <c r="U17" s="17"/>
      <c r="V17" s="17"/>
      <c r="W17" s="17"/>
      <c r="X17" s="17"/>
      <c r="Y17" s="17"/>
      <c r="Z17" s="17"/>
      <c r="AA17" s="17"/>
      <c r="AB17" s="17"/>
      <c r="AC17" s="17"/>
      <c r="AD17" s="17"/>
      <c r="AE17" s="17"/>
      <c r="AF17" s="17"/>
    </row>
    <row r="18" ht="15.75" hidden="1" customHeight="1">
      <c r="A18" s="24" t="s">
        <v>9471</v>
      </c>
      <c r="B18" s="17"/>
      <c r="C18" s="154"/>
      <c r="D18" s="17"/>
      <c r="E18" s="17"/>
      <c r="F18" s="26"/>
      <c r="G18" s="17"/>
      <c r="H18" s="17"/>
      <c r="I18" s="168"/>
      <c r="J18" s="17"/>
      <c r="K18" s="17"/>
      <c r="L18" s="17"/>
      <c r="M18" s="27"/>
      <c r="N18" s="27"/>
      <c r="O18" s="17"/>
      <c r="P18" s="17"/>
      <c r="Q18" s="17"/>
      <c r="R18" s="17"/>
      <c r="S18" s="17"/>
      <c r="T18" s="17"/>
      <c r="U18" s="17"/>
      <c r="V18" s="17"/>
      <c r="W18" s="17"/>
      <c r="X18" s="17"/>
      <c r="Y18" s="17"/>
      <c r="Z18" s="17"/>
      <c r="AA18" s="17"/>
      <c r="AB18" s="17"/>
      <c r="AC18" s="17"/>
      <c r="AD18" s="17"/>
      <c r="AE18" s="17"/>
      <c r="AF18" s="17"/>
    </row>
    <row r="19" ht="15.75" hidden="1" customHeight="1">
      <c r="A19" s="28"/>
      <c r="B19" s="29" t="s">
        <v>9472</v>
      </c>
      <c r="C19" s="38" t="s">
        <v>73</v>
      </c>
      <c r="D19" s="42" t="s">
        <v>9517</v>
      </c>
      <c r="E19" s="42" t="s">
        <v>9518</v>
      </c>
      <c r="F19" s="41">
        <v>0.5833333333333334</v>
      </c>
      <c r="G19" s="38" t="s">
        <v>9519</v>
      </c>
      <c r="H19" s="38" t="s">
        <v>9520</v>
      </c>
      <c r="I19" s="42" t="s">
        <v>9521</v>
      </c>
      <c r="J19" s="17"/>
      <c r="K19" s="155"/>
      <c r="L19" s="17"/>
      <c r="M19" s="27"/>
      <c r="N19" s="27"/>
      <c r="O19" s="17"/>
      <c r="P19" s="17"/>
      <c r="Q19" s="17"/>
      <c r="R19" s="17"/>
      <c r="S19" s="17"/>
      <c r="T19" s="17"/>
      <c r="U19" s="17"/>
      <c r="V19" s="17"/>
      <c r="W19" s="17"/>
      <c r="X19" s="17"/>
      <c r="Y19" s="17"/>
      <c r="Z19" s="17"/>
      <c r="AA19" s="17"/>
      <c r="AB19" s="17"/>
      <c r="AC19" s="17"/>
      <c r="AD19" s="17"/>
      <c r="AE19" s="17"/>
      <c r="AF19" s="17"/>
    </row>
    <row r="20" ht="15.75" hidden="1" customHeight="1">
      <c r="A20" s="28"/>
      <c r="B20" s="29" t="s">
        <v>9472</v>
      </c>
      <c r="C20" s="33" t="s">
        <v>73</v>
      </c>
      <c r="D20" s="62" t="s">
        <v>9522</v>
      </c>
      <c r="E20" s="62" t="s">
        <v>9523</v>
      </c>
      <c r="F20" s="32">
        <v>0.625</v>
      </c>
      <c r="G20" s="33" t="s">
        <v>9519</v>
      </c>
      <c r="H20" s="62" t="s">
        <v>9524</v>
      </c>
      <c r="I20" s="198" t="s">
        <v>9525</v>
      </c>
      <c r="J20" s="156" t="s">
        <v>9526</v>
      </c>
      <c r="K20" s="155"/>
      <c r="L20" s="17"/>
      <c r="M20" s="27"/>
      <c r="N20" s="27"/>
      <c r="O20" s="17"/>
      <c r="P20" s="17"/>
      <c r="Q20" s="17"/>
      <c r="R20" s="17"/>
      <c r="S20" s="17"/>
      <c r="T20" s="17"/>
      <c r="U20" s="17"/>
      <c r="V20" s="17"/>
      <c r="W20" s="17"/>
      <c r="X20" s="17"/>
      <c r="Y20" s="17"/>
      <c r="Z20" s="17"/>
      <c r="AA20" s="17"/>
      <c r="AB20" s="17"/>
      <c r="AC20" s="17"/>
      <c r="AD20" s="17"/>
      <c r="AE20" s="17"/>
      <c r="AF20" s="17"/>
    </row>
    <row r="21" ht="15.75" hidden="1" customHeight="1">
      <c r="A21" s="28"/>
      <c r="B21" s="29" t="s">
        <v>9472</v>
      </c>
      <c r="C21" s="38" t="s">
        <v>73</v>
      </c>
      <c r="D21" s="42" t="s">
        <v>9527</v>
      </c>
      <c r="E21" s="42" t="s">
        <v>9528</v>
      </c>
      <c r="F21" s="37" t="s">
        <v>741</v>
      </c>
      <c r="G21" s="38" t="s">
        <v>9519</v>
      </c>
      <c r="H21" s="42" t="s">
        <v>9529</v>
      </c>
      <c r="I21" s="42" t="s">
        <v>9530</v>
      </c>
      <c r="J21" s="17"/>
      <c r="K21" s="17"/>
      <c r="L21" s="27"/>
      <c r="M21" s="27"/>
      <c r="N21" s="27"/>
      <c r="O21" s="17"/>
      <c r="P21" s="17"/>
      <c r="Q21" s="17"/>
      <c r="R21" s="17"/>
      <c r="S21" s="17"/>
      <c r="T21" s="17"/>
      <c r="U21" s="17"/>
      <c r="V21" s="17"/>
      <c r="W21" s="17"/>
      <c r="X21" s="17"/>
      <c r="Y21" s="17"/>
      <c r="Z21" s="17"/>
      <c r="AA21" s="17"/>
      <c r="AB21" s="17"/>
      <c r="AC21" s="17"/>
      <c r="AD21" s="17"/>
      <c r="AE21" s="17"/>
      <c r="AF21" s="17"/>
    </row>
    <row r="22" ht="15.75" hidden="1" customHeight="1">
      <c r="A22" s="28"/>
      <c r="B22" s="29" t="s">
        <v>9472</v>
      </c>
      <c r="C22" s="38" t="s">
        <v>73</v>
      </c>
      <c r="D22" s="36" t="s">
        <v>9531</v>
      </c>
      <c r="E22" s="36" t="s">
        <v>9532</v>
      </c>
      <c r="F22" s="255" t="s">
        <v>4338</v>
      </c>
      <c r="G22" s="182" t="s">
        <v>9533</v>
      </c>
      <c r="H22" s="36" t="s">
        <v>9534</v>
      </c>
      <c r="I22" s="36" t="s">
        <v>9535</v>
      </c>
      <c r="J22" s="17"/>
      <c r="K22" s="158"/>
      <c r="L22" s="17"/>
      <c r="M22" s="27"/>
      <c r="N22" s="27"/>
      <c r="O22" s="17"/>
      <c r="P22" s="17"/>
      <c r="Q22" s="17"/>
      <c r="R22" s="17"/>
      <c r="S22" s="17"/>
      <c r="T22" s="17"/>
      <c r="U22" s="17"/>
      <c r="V22" s="17"/>
      <c r="W22" s="17"/>
      <c r="X22" s="17"/>
      <c r="Y22" s="17"/>
      <c r="Z22" s="17"/>
      <c r="AA22" s="17"/>
      <c r="AB22" s="17"/>
      <c r="AC22" s="17"/>
      <c r="AD22" s="17"/>
      <c r="AE22" s="17"/>
      <c r="AF22" s="17"/>
    </row>
    <row r="23" ht="15.75" hidden="1" customHeight="1">
      <c r="A23" s="44"/>
      <c r="B23" s="29" t="s">
        <v>9472</v>
      </c>
      <c r="C23" s="34" t="s">
        <v>73</v>
      </c>
      <c r="D23" s="31" t="s">
        <v>9484</v>
      </c>
      <c r="E23" s="31" t="s">
        <v>9485</v>
      </c>
      <c r="F23" s="32">
        <v>0.75</v>
      </c>
      <c r="G23" s="165" t="s">
        <v>9481</v>
      </c>
      <c r="H23" s="166" t="s">
        <v>9486</v>
      </c>
      <c r="I23" s="31" t="s">
        <v>9487</v>
      </c>
      <c r="J23" s="17" t="s">
        <v>9536</v>
      </c>
      <c r="K23" s="17"/>
      <c r="L23" s="17"/>
      <c r="M23" s="27"/>
      <c r="N23" s="27"/>
      <c r="O23" s="17"/>
      <c r="P23" s="17"/>
      <c r="Q23" s="17"/>
      <c r="R23" s="17"/>
      <c r="S23" s="17"/>
      <c r="T23" s="17"/>
      <c r="U23" s="17"/>
      <c r="V23" s="17"/>
      <c r="W23" s="17"/>
      <c r="X23" s="17"/>
      <c r="Y23" s="17"/>
      <c r="Z23" s="17"/>
      <c r="AA23" s="17"/>
      <c r="AB23" s="17"/>
      <c r="AC23" s="17"/>
      <c r="AD23" s="17"/>
      <c r="AE23" s="17"/>
      <c r="AF23" s="17"/>
    </row>
    <row r="24" ht="15.75" hidden="1" customHeight="1">
      <c r="A24" s="18"/>
      <c r="B24" s="19">
        <v>44557.0</v>
      </c>
      <c r="C24" s="27"/>
      <c r="D24" s="27"/>
      <c r="E24" s="27"/>
      <c r="F24" s="74"/>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row>
    <row r="25" ht="15.75" hidden="1" customHeight="1">
      <c r="A25" s="24" t="s">
        <v>9471</v>
      </c>
      <c r="B25" s="17"/>
      <c r="C25" s="27"/>
      <c r="D25" s="27" t="s">
        <v>6016</v>
      </c>
      <c r="E25" s="27"/>
      <c r="F25" s="74"/>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hidden="1" customHeight="1">
      <c r="A26" s="28"/>
      <c r="B26" s="29" t="s">
        <v>9472</v>
      </c>
      <c r="C26" s="27"/>
      <c r="D26" s="27"/>
      <c r="E26" s="27"/>
      <c r="F26" s="74"/>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row>
    <row r="27" ht="15.75" hidden="1" customHeight="1">
      <c r="A27" s="28"/>
      <c r="B27" s="29" t="s">
        <v>9472</v>
      </c>
      <c r="C27" s="182" t="s">
        <v>66</v>
      </c>
      <c r="D27" s="36" t="s">
        <v>9503</v>
      </c>
      <c r="E27" s="36" t="s">
        <v>9504</v>
      </c>
      <c r="F27" s="41">
        <v>0.5</v>
      </c>
      <c r="G27" s="38" t="s">
        <v>9505</v>
      </c>
      <c r="H27" s="38" t="s">
        <v>9501</v>
      </c>
      <c r="I27" s="36" t="s">
        <v>9506</v>
      </c>
      <c r="J27" s="27"/>
      <c r="K27" s="27"/>
      <c r="L27" s="27"/>
      <c r="M27" s="27"/>
      <c r="N27" s="27"/>
      <c r="O27" s="27"/>
      <c r="P27" s="27"/>
      <c r="Q27" s="27"/>
      <c r="R27" s="27"/>
      <c r="S27" s="27"/>
      <c r="T27" s="27"/>
      <c r="U27" s="27"/>
      <c r="V27" s="27"/>
      <c r="W27" s="27"/>
      <c r="X27" s="27"/>
      <c r="Y27" s="27"/>
      <c r="Z27" s="27"/>
      <c r="AA27" s="27"/>
      <c r="AB27" s="27"/>
      <c r="AC27" s="27"/>
      <c r="AD27" s="27"/>
      <c r="AE27" s="27"/>
      <c r="AF27" s="27"/>
    </row>
    <row r="28" ht="15.75" hidden="1" customHeight="1">
      <c r="A28" s="28"/>
      <c r="B28" s="29" t="s">
        <v>9472</v>
      </c>
      <c r="C28" s="43" t="s">
        <v>73</v>
      </c>
      <c r="D28" s="47" t="s">
        <v>9537</v>
      </c>
      <c r="E28" s="47" t="s">
        <v>9538</v>
      </c>
      <c r="F28" s="76">
        <v>0.5833333333333334</v>
      </c>
      <c r="G28" s="77" t="s">
        <v>9500</v>
      </c>
      <c r="H28" s="77" t="s">
        <v>9539</v>
      </c>
      <c r="I28" s="47" t="s">
        <v>9540</v>
      </c>
      <c r="J28" s="27"/>
      <c r="K28" s="27"/>
      <c r="L28" s="27"/>
      <c r="M28" s="27"/>
      <c r="N28" s="27"/>
      <c r="O28" s="27"/>
      <c r="P28" s="27"/>
      <c r="Q28" s="27"/>
      <c r="R28" s="27"/>
      <c r="S28" s="27"/>
      <c r="T28" s="27"/>
      <c r="U28" s="27"/>
      <c r="V28" s="27"/>
      <c r="W28" s="27"/>
      <c r="X28" s="27"/>
      <c r="Y28" s="27"/>
      <c r="Z28" s="27"/>
      <c r="AA28" s="27"/>
      <c r="AB28" s="27"/>
      <c r="AC28" s="27"/>
      <c r="AD28" s="27"/>
      <c r="AE28" s="27"/>
      <c r="AF28" s="27"/>
    </row>
    <row r="29" ht="15.75" hidden="1" customHeight="1">
      <c r="A29" s="28"/>
      <c r="B29" s="29" t="s">
        <v>9472</v>
      </c>
      <c r="C29" s="34" t="s">
        <v>73</v>
      </c>
      <c r="D29" s="51" t="s">
        <v>9541</v>
      </c>
      <c r="E29" s="51" t="s">
        <v>9542</v>
      </c>
      <c r="F29" s="80">
        <v>0.6666666666666666</v>
      </c>
      <c r="G29" s="81" t="s">
        <v>9500</v>
      </c>
      <c r="H29" s="81" t="s">
        <v>9543</v>
      </c>
      <c r="I29" s="51" t="s">
        <v>9544</v>
      </c>
      <c r="J29" s="27" t="s">
        <v>9545</v>
      </c>
      <c r="K29" s="27"/>
      <c r="L29" s="27"/>
      <c r="M29" s="27"/>
      <c r="N29" s="27"/>
      <c r="O29" s="27"/>
      <c r="P29" s="27"/>
      <c r="Q29" s="27"/>
      <c r="R29" s="27"/>
      <c r="S29" s="27"/>
      <c r="T29" s="27"/>
      <c r="U29" s="27"/>
      <c r="V29" s="27"/>
      <c r="W29" s="27"/>
      <c r="X29" s="27"/>
      <c r="Y29" s="27"/>
      <c r="Z29" s="27"/>
      <c r="AA29" s="27"/>
      <c r="AB29" s="27"/>
      <c r="AC29" s="27"/>
      <c r="AD29" s="27"/>
      <c r="AE29" s="27"/>
      <c r="AF29" s="27"/>
    </row>
    <row r="30" ht="15.75" hidden="1" customHeight="1">
      <c r="A30" s="44"/>
      <c r="B30" s="29" t="s">
        <v>9472</v>
      </c>
      <c r="C30" s="165" t="s">
        <v>66</v>
      </c>
      <c r="D30" s="31" t="s">
        <v>9508</v>
      </c>
      <c r="E30" s="31" t="s">
        <v>9509</v>
      </c>
      <c r="F30" s="60" t="s">
        <v>497</v>
      </c>
      <c r="G30" s="33" t="s">
        <v>9505</v>
      </c>
      <c r="H30" s="63" t="s">
        <v>9510</v>
      </c>
      <c r="I30" s="31" t="s">
        <v>9511</v>
      </c>
      <c r="J30" s="27" t="s">
        <v>9546</v>
      </c>
      <c r="K30" s="27"/>
      <c r="L30" s="27"/>
      <c r="M30" s="27"/>
      <c r="N30" s="27"/>
      <c r="O30" s="27"/>
      <c r="P30" s="27"/>
      <c r="Q30" s="27"/>
      <c r="R30" s="27"/>
      <c r="S30" s="27"/>
      <c r="T30" s="27"/>
      <c r="U30" s="27"/>
      <c r="V30" s="27"/>
      <c r="W30" s="27"/>
      <c r="X30" s="27"/>
      <c r="Y30" s="27"/>
      <c r="Z30" s="27"/>
      <c r="AA30" s="27"/>
      <c r="AB30" s="27"/>
      <c r="AC30" s="27"/>
      <c r="AD30" s="27"/>
      <c r="AE30" s="27"/>
      <c r="AF30" s="27"/>
    </row>
    <row r="31" ht="15.75" hidden="1" customHeight="1">
      <c r="A31" s="18"/>
      <c r="B31" s="19">
        <v>44558.0</v>
      </c>
      <c r="C31" s="27"/>
      <c r="D31" s="27"/>
      <c r="E31" s="27"/>
      <c r="F31" s="74"/>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row>
    <row r="32" ht="15.75" hidden="1" customHeight="1">
      <c r="A32" s="24" t="s">
        <v>9471</v>
      </c>
      <c r="B32" s="17"/>
      <c r="C32" s="27"/>
      <c r="D32" s="27"/>
      <c r="E32" s="27"/>
      <c r="F32" s="74"/>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row>
    <row r="33" ht="15.75" hidden="1" customHeight="1">
      <c r="A33" s="28"/>
      <c r="B33" s="29" t="s">
        <v>9472</v>
      </c>
      <c r="C33" s="38" t="s">
        <v>73</v>
      </c>
      <c r="D33" s="42" t="s">
        <v>9522</v>
      </c>
      <c r="E33" s="42" t="s">
        <v>9523</v>
      </c>
      <c r="F33" s="76">
        <v>0.4166666666666667</v>
      </c>
      <c r="G33" s="38" t="s">
        <v>9519</v>
      </c>
      <c r="H33" s="42" t="s">
        <v>9524</v>
      </c>
      <c r="I33" s="445" t="s">
        <v>9525</v>
      </c>
      <c r="J33" s="27"/>
      <c r="K33" s="27"/>
      <c r="L33" s="27"/>
      <c r="M33" s="27"/>
      <c r="N33" s="27"/>
      <c r="O33" s="27"/>
      <c r="P33" s="27"/>
      <c r="Q33" s="27"/>
      <c r="R33" s="27"/>
      <c r="S33" s="27"/>
      <c r="T33" s="27"/>
      <c r="U33" s="27"/>
      <c r="V33" s="27"/>
      <c r="W33" s="27"/>
      <c r="X33" s="27"/>
      <c r="Y33" s="27"/>
      <c r="Z33" s="27"/>
      <c r="AA33" s="27"/>
      <c r="AB33" s="27"/>
      <c r="AC33" s="27"/>
      <c r="AD33" s="27"/>
      <c r="AE33" s="27"/>
      <c r="AF33" s="27"/>
    </row>
    <row r="34" ht="15.75" hidden="1" customHeight="1">
      <c r="A34" s="28"/>
      <c r="B34" s="29" t="s">
        <v>9472</v>
      </c>
      <c r="C34" s="77" t="s">
        <v>9547</v>
      </c>
      <c r="D34" s="47" t="s">
        <v>9548</v>
      </c>
      <c r="E34" s="47" t="s">
        <v>9549</v>
      </c>
      <c r="F34" s="76">
        <v>0.4791666666666667</v>
      </c>
      <c r="G34" s="77" t="s">
        <v>9550</v>
      </c>
      <c r="H34" s="77" t="s">
        <v>9551</v>
      </c>
      <c r="I34" s="47" t="s">
        <v>9552</v>
      </c>
      <c r="J34" s="27"/>
      <c r="K34" s="27"/>
      <c r="L34" s="27"/>
      <c r="M34" s="27"/>
      <c r="N34" s="27"/>
      <c r="O34" s="27"/>
      <c r="P34" s="27"/>
      <c r="Q34" s="27"/>
      <c r="R34" s="27"/>
      <c r="S34" s="27"/>
      <c r="T34" s="27"/>
      <c r="U34" s="27"/>
      <c r="V34" s="27"/>
      <c r="W34" s="27"/>
      <c r="X34" s="27"/>
      <c r="Y34" s="27"/>
      <c r="Z34" s="27"/>
      <c r="AA34" s="27"/>
      <c r="AB34" s="27"/>
      <c r="AC34" s="27"/>
      <c r="AD34" s="27"/>
      <c r="AE34" s="27"/>
      <c r="AF34" s="27"/>
    </row>
    <row r="35" ht="15.75" hidden="1" customHeight="1">
      <c r="A35" s="28"/>
      <c r="B35" s="29" t="s">
        <v>9472</v>
      </c>
      <c r="C35" s="77" t="s">
        <v>9547</v>
      </c>
      <c r="D35" s="47" t="s">
        <v>9553</v>
      </c>
      <c r="E35" s="47" t="s">
        <v>9554</v>
      </c>
      <c r="F35" s="76">
        <v>0.6041666666666666</v>
      </c>
      <c r="G35" s="77" t="s">
        <v>9555</v>
      </c>
      <c r="H35" s="77" t="s">
        <v>9556</v>
      </c>
      <c r="I35" s="47" t="s">
        <v>9557</v>
      </c>
      <c r="J35" s="27"/>
      <c r="K35" s="27"/>
      <c r="L35" s="27"/>
      <c r="M35" s="27"/>
      <c r="N35" s="27"/>
      <c r="O35" s="27"/>
      <c r="P35" s="27"/>
      <c r="Q35" s="27"/>
      <c r="R35" s="27"/>
      <c r="S35" s="27"/>
      <c r="T35" s="27"/>
      <c r="U35" s="27"/>
      <c r="V35" s="27"/>
      <c r="W35" s="27"/>
      <c r="X35" s="27"/>
      <c r="Y35" s="27"/>
      <c r="Z35" s="27"/>
      <c r="AA35" s="27"/>
      <c r="AB35" s="27"/>
      <c r="AC35" s="27"/>
      <c r="AD35" s="27"/>
      <c r="AE35" s="27"/>
      <c r="AF35" s="27"/>
    </row>
    <row r="36" ht="15.75" hidden="1" customHeight="1">
      <c r="A36" s="28"/>
      <c r="B36" s="29" t="s">
        <v>9472</v>
      </c>
      <c r="C36" s="77" t="s">
        <v>9547</v>
      </c>
      <c r="D36" s="47" t="s">
        <v>9558</v>
      </c>
      <c r="E36" s="47" t="s">
        <v>9559</v>
      </c>
      <c r="F36" s="76">
        <v>0.6666666666666666</v>
      </c>
      <c r="G36" s="77" t="s">
        <v>9560</v>
      </c>
      <c r="H36" s="77" t="s">
        <v>9561</v>
      </c>
      <c r="I36" s="77" t="s">
        <v>9562</v>
      </c>
      <c r="J36" s="27"/>
      <c r="K36" s="27"/>
      <c r="L36" s="27"/>
      <c r="M36" s="27"/>
      <c r="N36" s="27"/>
      <c r="O36" s="27"/>
      <c r="P36" s="27"/>
      <c r="Q36" s="27"/>
      <c r="R36" s="27"/>
      <c r="S36" s="27"/>
      <c r="T36" s="27"/>
      <c r="U36" s="27"/>
      <c r="V36" s="27"/>
      <c r="W36" s="27"/>
      <c r="X36" s="27"/>
      <c r="Y36" s="27"/>
      <c r="Z36" s="27"/>
      <c r="AA36" s="27"/>
      <c r="AB36" s="27"/>
      <c r="AC36" s="27"/>
      <c r="AD36" s="27"/>
      <c r="AE36" s="27"/>
      <c r="AF36" s="27"/>
    </row>
    <row r="37" ht="15.75" hidden="1" customHeight="1">
      <c r="A37" s="28"/>
      <c r="B37" s="29" t="s">
        <v>9472</v>
      </c>
      <c r="C37" s="81" t="s">
        <v>9547</v>
      </c>
      <c r="D37" s="51" t="s">
        <v>9563</v>
      </c>
      <c r="E37" s="51" t="s">
        <v>9564</v>
      </c>
      <c r="F37" s="80">
        <v>0.7291666666666666</v>
      </c>
      <c r="G37" s="81" t="s">
        <v>9565</v>
      </c>
      <c r="H37" s="81" t="s">
        <v>9566</v>
      </c>
      <c r="I37" s="81" t="s">
        <v>9567</v>
      </c>
      <c r="J37" s="27" t="s">
        <v>9568</v>
      </c>
      <c r="K37" s="27"/>
      <c r="L37" s="27"/>
      <c r="M37" s="27"/>
      <c r="N37" s="27"/>
      <c r="O37" s="27"/>
      <c r="P37" s="27"/>
      <c r="Q37" s="27"/>
      <c r="R37" s="27"/>
      <c r="S37" s="27"/>
      <c r="T37" s="27"/>
      <c r="U37" s="27"/>
      <c r="V37" s="27"/>
      <c r="W37" s="27"/>
      <c r="X37" s="27"/>
      <c r="Y37" s="27"/>
      <c r="Z37" s="27"/>
      <c r="AA37" s="27"/>
      <c r="AB37" s="27"/>
      <c r="AC37" s="27"/>
      <c r="AD37" s="27"/>
      <c r="AE37" s="27"/>
      <c r="AF37" s="27"/>
    </row>
    <row r="38" ht="15.75" hidden="1" customHeight="1">
      <c r="A38" s="44"/>
      <c r="B38" s="29" t="s">
        <v>9472</v>
      </c>
      <c r="C38" s="27"/>
      <c r="D38" s="27"/>
      <c r="E38" s="27"/>
      <c r="F38" s="74"/>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hidden="1" customHeight="1">
      <c r="A39" s="18"/>
      <c r="B39" s="19">
        <v>44559.0</v>
      </c>
      <c r="C39" s="27"/>
      <c r="D39" s="27"/>
      <c r="E39" s="27"/>
      <c r="F39" s="74"/>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hidden="1" customHeight="1">
      <c r="A40" s="24" t="s">
        <v>9471</v>
      </c>
      <c r="B40" s="17"/>
      <c r="C40" s="43" t="s">
        <v>73</v>
      </c>
      <c r="D40" s="47" t="s">
        <v>9541</v>
      </c>
      <c r="E40" s="47" t="s">
        <v>9542</v>
      </c>
      <c r="F40" s="89" t="s">
        <v>298</v>
      </c>
      <c r="G40" s="77" t="s">
        <v>9500</v>
      </c>
      <c r="H40" s="77" t="s">
        <v>9543</v>
      </c>
      <c r="I40" s="47" t="s">
        <v>9544</v>
      </c>
      <c r="J40" s="27"/>
      <c r="K40" s="27"/>
      <c r="L40" s="27"/>
      <c r="M40" s="27"/>
      <c r="N40" s="27"/>
      <c r="O40" s="27"/>
      <c r="P40" s="27"/>
      <c r="Q40" s="27"/>
      <c r="R40" s="27"/>
      <c r="S40" s="27"/>
      <c r="T40" s="27"/>
      <c r="U40" s="27"/>
      <c r="V40" s="27"/>
      <c r="W40" s="27"/>
      <c r="X40" s="27"/>
      <c r="Y40" s="27"/>
      <c r="Z40" s="27"/>
      <c r="AA40" s="27"/>
      <c r="AB40" s="27"/>
      <c r="AC40" s="27"/>
      <c r="AD40" s="27"/>
      <c r="AE40" s="27"/>
      <c r="AF40" s="27"/>
    </row>
    <row r="41" ht="15.75" hidden="1" customHeight="1">
      <c r="A41" s="28"/>
      <c r="B41" s="29" t="s">
        <v>9472</v>
      </c>
      <c r="C41" s="77" t="s">
        <v>9547</v>
      </c>
      <c r="D41" s="47" t="s">
        <v>9569</v>
      </c>
      <c r="E41" s="47" t="s">
        <v>9570</v>
      </c>
      <c r="F41" s="76">
        <v>0.5625</v>
      </c>
      <c r="G41" s="77" t="s">
        <v>9565</v>
      </c>
      <c r="H41" s="77" t="s">
        <v>9571</v>
      </c>
      <c r="I41" s="77" t="s">
        <v>9572</v>
      </c>
      <c r="J41" s="27"/>
      <c r="K41" s="27"/>
      <c r="L41" s="27"/>
      <c r="M41" s="27"/>
      <c r="N41" s="27"/>
      <c r="O41" s="27"/>
      <c r="P41" s="27"/>
      <c r="Q41" s="27"/>
      <c r="R41" s="27"/>
      <c r="S41" s="27"/>
      <c r="T41" s="27"/>
      <c r="U41" s="27"/>
      <c r="V41" s="27"/>
      <c r="W41" s="27"/>
      <c r="X41" s="27"/>
      <c r="Y41" s="27"/>
      <c r="Z41" s="27"/>
      <c r="AA41" s="27"/>
      <c r="AB41" s="27"/>
      <c r="AC41" s="27"/>
      <c r="AD41" s="27"/>
      <c r="AE41" s="27"/>
      <c r="AF41" s="27"/>
    </row>
    <row r="42" ht="15.75" hidden="1" customHeight="1">
      <c r="A42" s="28"/>
      <c r="B42" s="29" t="s">
        <v>9472</v>
      </c>
      <c r="C42" s="77" t="s">
        <v>9547</v>
      </c>
      <c r="D42" s="47" t="s">
        <v>9573</v>
      </c>
      <c r="E42" s="47" t="s">
        <v>9574</v>
      </c>
      <c r="F42" s="76">
        <v>0.625</v>
      </c>
      <c r="G42" s="77" t="s">
        <v>9575</v>
      </c>
      <c r="H42" s="77" t="s">
        <v>9576</v>
      </c>
      <c r="I42" s="77" t="s">
        <v>9577</v>
      </c>
      <c r="J42" s="27"/>
      <c r="K42" s="27"/>
      <c r="L42" s="27"/>
      <c r="M42" s="27"/>
      <c r="N42" s="27"/>
      <c r="O42" s="27"/>
      <c r="P42" s="27"/>
      <c r="Q42" s="27"/>
      <c r="R42" s="27"/>
      <c r="S42" s="27"/>
      <c r="T42" s="27"/>
      <c r="U42" s="27"/>
      <c r="V42" s="27"/>
      <c r="W42" s="27"/>
      <c r="X42" s="27"/>
      <c r="Y42" s="27"/>
      <c r="Z42" s="27"/>
      <c r="AA42" s="27"/>
      <c r="AB42" s="27"/>
      <c r="AC42" s="27"/>
      <c r="AD42" s="27"/>
      <c r="AE42" s="27"/>
      <c r="AF42" s="27"/>
    </row>
    <row r="43" ht="15.75" hidden="1" customHeight="1">
      <c r="A43" s="28"/>
      <c r="B43" s="29" t="s">
        <v>9472</v>
      </c>
      <c r="C43" s="77" t="s">
        <v>9547</v>
      </c>
      <c r="D43" s="47" t="s">
        <v>9578</v>
      </c>
      <c r="E43" s="47" t="s">
        <v>9579</v>
      </c>
      <c r="F43" s="76">
        <v>0.6875</v>
      </c>
      <c r="G43" s="77" t="s">
        <v>9565</v>
      </c>
      <c r="H43" s="77" t="s">
        <v>9580</v>
      </c>
      <c r="I43" s="77" t="s">
        <v>9581</v>
      </c>
      <c r="J43" s="27"/>
      <c r="K43" s="27"/>
      <c r="L43" s="27"/>
      <c r="M43" s="27"/>
      <c r="N43" s="27"/>
      <c r="O43" s="27"/>
      <c r="P43" s="27"/>
      <c r="Q43" s="27"/>
      <c r="R43" s="27"/>
      <c r="S43" s="27"/>
      <c r="T43" s="27"/>
      <c r="U43" s="27"/>
      <c r="V43" s="27"/>
      <c r="W43" s="27"/>
      <c r="X43" s="27"/>
      <c r="Y43" s="27"/>
      <c r="Z43" s="27"/>
      <c r="AA43" s="27"/>
      <c r="AB43" s="27"/>
      <c r="AC43" s="27"/>
      <c r="AD43" s="27"/>
      <c r="AE43" s="27"/>
      <c r="AF43" s="27"/>
    </row>
    <row r="44" ht="15.75" hidden="1" customHeight="1">
      <c r="A44" s="28"/>
      <c r="B44" s="29" t="s">
        <v>9472</v>
      </c>
      <c r="C44" s="81" t="s">
        <v>9547</v>
      </c>
      <c r="D44" s="51" t="s">
        <v>9582</v>
      </c>
      <c r="E44" s="51" t="s">
        <v>9583</v>
      </c>
      <c r="F44" s="80">
        <v>0.7291666666666666</v>
      </c>
      <c r="G44" s="81" t="s">
        <v>9565</v>
      </c>
      <c r="H44" s="81" t="s">
        <v>9584</v>
      </c>
      <c r="I44" s="81" t="s">
        <v>9585</v>
      </c>
      <c r="J44" s="27"/>
      <c r="K44" s="27"/>
      <c r="L44" s="27"/>
      <c r="M44" s="27"/>
      <c r="N44" s="27"/>
      <c r="O44" s="27"/>
      <c r="P44" s="27"/>
      <c r="Q44" s="27"/>
      <c r="R44" s="27"/>
      <c r="S44" s="27"/>
      <c r="T44" s="27"/>
      <c r="U44" s="27"/>
      <c r="V44" s="27"/>
      <c r="W44" s="27"/>
      <c r="X44" s="27"/>
      <c r="Y44" s="27"/>
      <c r="Z44" s="27"/>
      <c r="AA44" s="27"/>
      <c r="AB44" s="27"/>
      <c r="AC44" s="27"/>
      <c r="AD44" s="27"/>
      <c r="AE44" s="27"/>
      <c r="AF44" s="27"/>
    </row>
    <row r="45" ht="15.75" hidden="1" customHeight="1">
      <c r="A45" s="44"/>
      <c r="B45" s="29" t="s">
        <v>9472</v>
      </c>
      <c r="C45" s="27"/>
      <c r="D45" s="27"/>
      <c r="E45" s="27"/>
      <c r="F45" s="74"/>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hidden="1" customHeight="1">
      <c r="A46" s="18"/>
      <c r="B46" s="19">
        <v>44560.0</v>
      </c>
      <c r="C46" s="27"/>
      <c r="D46" s="27"/>
      <c r="E46" s="27"/>
      <c r="F46" s="74"/>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ht="15.75" hidden="1" customHeight="1">
      <c r="A47" s="24" t="s">
        <v>9471</v>
      </c>
      <c r="B47" s="17"/>
      <c r="C47" s="27"/>
      <c r="D47" s="27" t="s">
        <v>6016</v>
      </c>
      <c r="E47" s="27"/>
      <c r="F47" s="74"/>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row>
    <row r="48" ht="15.75" hidden="1" customHeight="1">
      <c r="A48" s="28"/>
      <c r="B48" s="29" t="s">
        <v>9472</v>
      </c>
      <c r="C48" s="154"/>
      <c r="D48" s="27"/>
      <c r="E48" s="27"/>
      <c r="F48" s="78"/>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row>
    <row r="49" ht="15.75" hidden="1" customHeight="1">
      <c r="A49" s="28"/>
      <c r="B49" s="29" t="s">
        <v>9472</v>
      </c>
      <c r="C49" s="182" t="s">
        <v>100</v>
      </c>
      <c r="D49" s="47" t="s">
        <v>9586</v>
      </c>
      <c r="E49" s="47" t="s">
        <v>9587</v>
      </c>
      <c r="F49" s="76">
        <v>0.5</v>
      </c>
      <c r="G49" s="77" t="s">
        <v>9588</v>
      </c>
      <c r="H49" s="77" t="s">
        <v>9589</v>
      </c>
      <c r="I49" s="47" t="s">
        <v>9590</v>
      </c>
      <c r="J49" s="95"/>
      <c r="K49" s="27"/>
      <c r="L49" s="27"/>
      <c r="M49" s="27"/>
      <c r="N49" s="27"/>
      <c r="O49" s="27"/>
      <c r="P49" s="27"/>
      <c r="Q49" s="27"/>
      <c r="R49" s="27"/>
      <c r="S49" s="27"/>
      <c r="T49" s="27"/>
      <c r="U49" s="27"/>
      <c r="V49" s="27"/>
      <c r="W49" s="27"/>
      <c r="X49" s="27"/>
      <c r="Y49" s="27"/>
      <c r="Z49" s="27"/>
      <c r="AA49" s="27"/>
      <c r="AB49" s="27"/>
      <c r="AC49" s="27"/>
      <c r="AD49" s="27"/>
      <c r="AE49" s="27"/>
      <c r="AF49" s="27"/>
    </row>
    <row r="50" ht="15.75" hidden="1" customHeight="1">
      <c r="A50" s="28"/>
      <c r="B50" s="29" t="s">
        <v>9472</v>
      </c>
      <c r="C50" s="182" t="s">
        <v>100</v>
      </c>
      <c r="D50" s="47" t="s">
        <v>9591</v>
      </c>
      <c r="E50" s="47" t="s">
        <v>9592</v>
      </c>
      <c r="F50" s="76">
        <v>0.6041666666666666</v>
      </c>
      <c r="G50" s="77" t="s">
        <v>9593</v>
      </c>
      <c r="H50" s="77" t="s">
        <v>9594</v>
      </c>
      <c r="I50" s="47" t="s">
        <v>9595</v>
      </c>
      <c r="J50" s="27"/>
      <c r="K50" s="27"/>
      <c r="L50" s="27"/>
      <c r="M50" s="27"/>
      <c r="N50" s="27"/>
      <c r="O50" s="27"/>
      <c r="P50" s="27"/>
      <c r="Q50" s="27"/>
      <c r="R50" s="27"/>
      <c r="S50" s="27"/>
      <c r="T50" s="27"/>
      <c r="U50" s="27"/>
      <c r="V50" s="27"/>
      <c r="W50" s="27"/>
      <c r="X50" s="27"/>
      <c r="Y50" s="27"/>
      <c r="Z50" s="27"/>
      <c r="AA50" s="27"/>
      <c r="AB50" s="27"/>
      <c r="AC50" s="27"/>
      <c r="AD50" s="27"/>
      <c r="AE50" s="27"/>
      <c r="AF50" s="27"/>
    </row>
    <row r="51" ht="15.75" hidden="1" customHeight="1">
      <c r="A51" s="28"/>
      <c r="B51" s="29" t="s">
        <v>9472</v>
      </c>
      <c r="C51" s="165" t="s">
        <v>100</v>
      </c>
      <c r="D51" s="51" t="s">
        <v>9596</v>
      </c>
      <c r="E51" s="51" t="s">
        <v>9597</v>
      </c>
      <c r="F51" s="80">
        <v>0.6666666666666666</v>
      </c>
      <c r="G51" s="81" t="s">
        <v>9598</v>
      </c>
      <c r="H51" s="81" t="s">
        <v>9599</v>
      </c>
      <c r="I51" s="51" t="s">
        <v>9600</v>
      </c>
      <c r="J51" s="27" t="s">
        <v>9601</v>
      </c>
      <c r="K51" s="27"/>
      <c r="L51" s="27"/>
      <c r="M51" s="27"/>
      <c r="N51" s="27"/>
      <c r="O51" s="27"/>
      <c r="P51" s="27"/>
      <c r="Q51" s="27"/>
      <c r="R51" s="27"/>
      <c r="S51" s="27"/>
      <c r="T51" s="27"/>
      <c r="U51" s="27"/>
      <c r="V51" s="27"/>
      <c r="W51" s="27"/>
      <c r="X51" s="27"/>
      <c r="Y51" s="27"/>
      <c r="Z51" s="27"/>
      <c r="AA51" s="27"/>
      <c r="AB51" s="27"/>
      <c r="AC51" s="27"/>
      <c r="AD51" s="27"/>
      <c r="AE51" s="27"/>
      <c r="AF51" s="27"/>
    </row>
    <row r="52" ht="15.75" hidden="1" customHeight="1">
      <c r="A52" s="44"/>
      <c r="B52" s="29" t="s">
        <v>9472</v>
      </c>
      <c r="C52" s="182" t="s">
        <v>100</v>
      </c>
      <c r="D52" s="47" t="s">
        <v>9602</v>
      </c>
      <c r="E52" s="47" t="s">
        <v>9603</v>
      </c>
      <c r="F52" s="76">
        <v>0.7291666666666666</v>
      </c>
      <c r="G52" s="77" t="s">
        <v>9604</v>
      </c>
      <c r="H52" s="77" t="s">
        <v>9605</v>
      </c>
      <c r="I52" s="47" t="s">
        <v>9606</v>
      </c>
      <c r="J52" s="27"/>
      <c r="K52" s="27"/>
      <c r="L52" s="27"/>
      <c r="M52" s="27"/>
      <c r="N52" s="27"/>
      <c r="O52" s="27"/>
      <c r="P52" s="27"/>
      <c r="Q52" s="27"/>
      <c r="R52" s="27"/>
      <c r="S52" s="27"/>
      <c r="T52" s="27"/>
      <c r="U52" s="27"/>
      <c r="V52" s="27"/>
      <c r="W52" s="27"/>
      <c r="X52" s="27"/>
      <c r="Y52" s="27"/>
      <c r="Z52" s="27"/>
      <c r="AA52" s="27"/>
      <c r="AB52" s="27"/>
      <c r="AC52" s="27"/>
      <c r="AD52" s="27"/>
      <c r="AE52" s="27"/>
      <c r="AF52" s="27"/>
    </row>
    <row r="53" ht="15.75" hidden="1" customHeight="1">
      <c r="A53" s="18"/>
      <c r="B53" s="19">
        <v>44561.0</v>
      </c>
      <c r="C53" s="154"/>
      <c r="D53" s="27"/>
      <c r="E53" s="27"/>
      <c r="F53" s="74"/>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hidden="1" customHeight="1">
      <c r="A54" s="24" t="s">
        <v>9471</v>
      </c>
      <c r="B54" s="17"/>
      <c r="C54" s="154"/>
      <c r="D54" s="77" t="s">
        <v>9607</v>
      </c>
      <c r="E54" s="27"/>
      <c r="F54" s="74"/>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row>
    <row r="55" ht="15.75" hidden="1" customHeight="1">
      <c r="A55" s="28"/>
      <c r="B55" s="29" t="s">
        <v>9472</v>
      </c>
      <c r="C55" s="154"/>
      <c r="D55" s="27"/>
      <c r="E55" s="27"/>
      <c r="F55" s="78"/>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hidden="1" customHeight="1">
      <c r="A56" s="28"/>
      <c r="B56" s="29" t="s">
        <v>9472</v>
      </c>
      <c r="C56" s="154"/>
      <c r="D56" s="27"/>
      <c r="E56" s="27"/>
      <c r="F56" s="74"/>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hidden="1" customHeight="1">
      <c r="A57" s="28"/>
      <c r="B57" s="29" t="s">
        <v>9472</v>
      </c>
      <c r="C57" s="165" t="s">
        <v>100</v>
      </c>
      <c r="D57" s="51" t="s">
        <v>9608</v>
      </c>
      <c r="E57" s="51" t="s">
        <v>9609</v>
      </c>
      <c r="F57" s="80">
        <v>0.625</v>
      </c>
      <c r="G57" s="81" t="s">
        <v>9610</v>
      </c>
      <c r="H57" s="81" t="s">
        <v>9611</v>
      </c>
      <c r="I57" s="51" t="s">
        <v>9612</v>
      </c>
      <c r="J57" s="27" t="s">
        <v>9613</v>
      </c>
      <c r="K57" s="27"/>
      <c r="L57" s="27"/>
      <c r="M57" s="27"/>
      <c r="N57" s="27"/>
      <c r="O57" s="27"/>
      <c r="P57" s="27"/>
      <c r="Q57" s="27"/>
      <c r="R57" s="27"/>
      <c r="S57" s="27"/>
      <c r="T57" s="27"/>
      <c r="U57" s="27"/>
      <c r="V57" s="27"/>
      <c r="W57" s="27"/>
      <c r="X57" s="27"/>
      <c r="Y57" s="27"/>
      <c r="Z57" s="27"/>
      <c r="AA57" s="27"/>
      <c r="AB57" s="27"/>
      <c r="AC57" s="27"/>
      <c r="AD57" s="27"/>
      <c r="AE57" s="27"/>
      <c r="AF57" s="27"/>
    </row>
    <row r="58" ht="15.75" hidden="1" customHeight="1">
      <c r="A58" s="28"/>
      <c r="B58" s="29" t="s">
        <v>9472</v>
      </c>
      <c r="C58" s="81" t="s">
        <v>156</v>
      </c>
      <c r="D58" s="51" t="s">
        <v>9614</v>
      </c>
      <c r="E58" s="51" t="s">
        <v>9615</v>
      </c>
      <c r="F58" s="91" t="s">
        <v>372</v>
      </c>
      <c r="G58" s="81" t="s">
        <v>9616</v>
      </c>
      <c r="H58" s="81" t="s">
        <v>9617</v>
      </c>
      <c r="I58" s="51" t="s">
        <v>9618</v>
      </c>
      <c r="J58" s="27" t="s">
        <v>9619</v>
      </c>
      <c r="K58" s="27"/>
      <c r="L58" s="27"/>
      <c r="M58" s="27"/>
      <c r="N58" s="27"/>
      <c r="O58" s="27"/>
      <c r="P58" s="27"/>
      <c r="Q58" s="27"/>
      <c r="R58" s="27"/>
      <c r="S58" s="27"/>
      <c r="T58" s="27"/>
      <c r="U58" s="27"/>
      <c r="V58" s="27"/>
      <c r="W58" s="27"/>
      <c r="X58" s="27"/>
      <c r="Y58" s="27"/>
      <c r="Z58" s="27"/>
      <c r="AA58" s="27"/>
      <c r="AB58" s="27"/>
      <c r="AC58" s="27"/>
      <c r="AD58" s="27"/>
      <c r="AE58" s="27"/>
      <c r="AF58" s="27"/>
    </row>
    <row r="59" ht="15.75" hidden="1" customHeight="1">
      <c r="A59" s="28"/>
      <c r="B59" s="29" t="s">
        <v>9472</v>
      </c>
      <c r="C59" s="165" t="s">
        <v>100</v>
      </c>
      <c r="D59" s="51" t="s">
        <v>9620</v>
      </c>
      <c r="E59" s="51" t="s">
        <v>9621</v>
      </c>
      <c r="F59" s="80">
        <v>0.7083333333333334</v>
      </c>
      <c r="G59" s="81" t="s">
        <v>9610</v>
      </c>
      <c r="H59" s="81" t="s">
        <v>9622</v>
      </c>
      <c r="I59" s="51" t="s">
        <v>9502</v>
      </c>
      <c r="J59" s="27" t="s">
        <v>9623</v>
      </c>
      <c r="K59" s="27"/>
      <c r="L59" s="27"/>
      <c r="M59" s="27"/>
      <c r="N59" s="27"/>
      <c r="O59" s="27"/>
      <c r="P59" s="27"/>
      <c r="Q59" s="27"/>
      <c r="R59" s="27"/>
      <c r="S59" s="27"/>
      <c r="T59" s="27"/>
      <c r="U59" s="27"/>
      <c r="V59" s="27"/>
      <c r="W59" s="27"/>
      <c r="X59" s="27"/>
      <c r="Y59" s="27"/>
      <c r="Z59" s="27"/>
      <c r="AA59" s="27"/>
      <c r="AB59" s="27"/>
      <c r="AC59" s="27"/>
      <c r="AD59" s="27"/>
      <c r="AE59" s="27"/>
      <c r="AF59" s="27"/>
    </row>
    <row r="60" ht="15.75" hidden="1" customHeight="1">
      <c r="A60" s="44"/>
      <c r="B60" s="29" t="s">
        <v>9472</v>
      </c>
      <c r="C60" s="81" t="s">
        <v>9547</v>
      </c>
      <c r="D60" s="51" t="s">
        <v>9563</v>
      </c>
      <c r="E60" s="51" t="s">
        <v>9564</v>
      </c>
      <c r="F60" s="80">
        <v>0.75</v>
      </c>
      <c r="G60" s="81" t="s">
        <v>9616</v>
      </c>
      <c r="H60" s="81" t="s">
        <v>9566</v>
      </c>
      <c r="I60" s="81" t="s">
        <v>9567</v>
      </c>
      <c r="J60" s="27" t="s">
        <v>9624</v>
      </c>
      <c r="K60" s="27"/>
      <c r="L60" s="27"/>
      <c r="M60" s="27"/>
      <c r="N60" s="27"/>
      <c r="O60" s="27"/>
      <c r="P60" s="27"/>
      <c r="Q60" s="27"/>
      <c r="R60" s="27"/>
      <c r="S60" s="27"/>
      <c r="T60" s="27"/>
      <c r="U60" s="27"/>
      <c r="V60" s="27"/>
      <c r="W60" s="27"/>
      <c r="X60" s="27"/>
      <c r="Y60" s="27"/>
      <c r="Z60" s="27"/>
      <c r="AA60" s="27"/>
      <c r="AB60" s="27"/>
      <c r="AC60" s="27"/>
      <c r="AD60" s="27"/>
      <c r="AE60" s="27"/>
      <c r="AF60" s="27"/>
    </row>
    <row r="61" ht="15.75" hidden="1" customHeight="1">
      <c r="A61" s="18"/>
      <c r="B61" s="19">
        <v>44564.0</v>
      </c>
      <c r="C61" s="154"/>
      <c r="D61" s="27"/>
      <c r="E61" s="27"/>
      <c r="F61" s="74"/>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hidden="1" customHeight="1">
      <c r="A62" s="24" t="s">
        <v>9471</v>
      </c>
      <c r="B62" s="17"/>
      <c r="C62" s="27"/>
      <c r="D62" s="27"/>
      <c r="E62" s="27"/>
      <c r="F62" s="74"/>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hidden="1" customHeight="1">
      <c r="A63" s="28"/>
      <c r="B63" s="29" t="s">
        <v>9472</v>
      </c>
      <c r="C63" s="27"/>
      <c r="D63" s="27" t="s">
        <v>9625</v>
      </c>
      <c r="E63" s="27"/>
      <c r="F63" s="74"/>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hidden="1" customHeight="1">
      <c r="A64" s="28"/>
      <c r="B64" s="29" t="s">
        <v>9472</v>
      </c>
      <c r="C64" s="27"/>
      <c r="D64" s="27"/>
      <c r="E64" s="27"/>
      <c r="F64" s="74"/>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hidden="1" customHeight="1">
      <c r="A65" s="28"/>
      <c r="B65" s="29" t="s">
        <v>9472</v>
      </c>
      <c r="C65" s="81" t="s">
        <v>156</v>
      </c>
      <c r="D65" s="51" t="s">
        <v>9626</v>
      </c>
      <c r="E65" s="51" t="s">
        <v>9627</v>
      </c>
      <c r="F65" s="91" t="s">
        <v>352</v>
      </c>
      <c r="G65" s="81" t="s">
        <v>9628</v>
      </c>
      <c r="H65" s="81" t="s">
        <v>9629</v>
      </c>
      <c r="I65" s="81" t="s">
        <v>9630</v>
      </c>
      <c r="J65" s="95" t="s">
        <v>9631</v>
      </c>
      <c r="L65" s="95"/>
      <c r="M65" s="27"/>
      <c r="N65" s="27"/>
      <c r="O65" s="27"/>
      <c r="P65" s="27"/>
      <c r="Q65" s="27"/>
      <c r="R65" s="27"/>
      <c r="S65" s="27"/>
      <c r="T65" s="27"/>
      <c r="U65" s="27"/>
      <c r="V65" s="27"/>
      <c r="W65" s="27"/>
      <c r="X65" s="27"/>
      <c r="Y65" s="27"/>
      <c r="Z65" s="27"/>
      <c r="AA65" s="27"/>
      <c r="AB65" s="27"/>
      <c r="AC65" s="27"/>
      <c r="AD65" s="27"/>
      <c r="AE65" s="27"/>
      <c r="AF65" s="27"/>
    </row>
    <row r="66" ht="15.75" hidden="1" customHeight="1">
      <c r="A66" s="28"/>
      <c r="B66" s="29" t="s">
        <v>9472</v>
      </c>
      <c r="C66" s="81" t="s">
        <v>156</v>
      </c>
      <c r="D66" s="51" t="s">
        <v>9632</v>
      </c>
      <c r="E66" s="51" t="s">
        <v>9633</v>
      </c>
      <c r="F66" s="91" t="s">
        <v>372</v>
      </c>
      <c r="G66" s="33" t="s">
        <v>9634</v>
      </c>
      <c r="H66" s="81" t="s">
        <v>9635</v>
      </c>
      <c r="I66" s="81" t="s">
        <v>9636</v>
      </c>
      <c r="J66" s="95"/>
      <c r="K66" s="95"/>
      <c r="L66" s="95"/>
      <c r="M66" s="27" t="s">
        <v>9637</v>
      </c>
      <c r="N66" s="27"/>
      <c r="O66" s="27"/>
      <c r="P66" s="27"/>
      <c r="Q66" s="27"/>
      <c r="R66" s="27"/>
      <c r="S66" s="27"/>
      <c r="T66" s="27"/>
      <c r="U66" s="27"/>
      <c r="V66" s="27"/>
      <c r="W66" s="27"/>
      <c r="X66" s="27"/>
      <c r="Y66" s="27"/>
      <c r="Z66" s="27"/>
      <c r="AA66" s="27"/>
      <c r="AB66" s="27"/>
      <c r="AC66" s="27"/>
      <c r="AD66" s="27"/>
      <c r="AE66" s="27"/>
      <c r="AF66" s="27"/>
    </row>
    <row r="67" ht="15.75" hidden="1" customHeight="1">
      <c r="A67" s="28"/>
      <c r="B67" s="29" t="s">
        <v>9472</v>
      </c>
      <c r="C67" s="81" t="s">
        <v>156</v>
      </c>
      <c r="D67" s="51" t="s">
        <v>9638</v>
      </c>
      <c r="E67" s="51" t="s">
        <v>9639</v>
      </c>
      <c r="F67" s="91" t="s">
        <v>372</v>
      </c>
      <c r="G67" s="371" t="s">
        <v>9565</v>
      </c>
      <c r="H67" s="81" t="s">
        <v>9640</v>
      </c>
      <c r="I67" s="81" t="s">
        <v>9636</v>
      </c>
      <c r="J67" s="95"/>
      <c r="K67" s="95"/>
      <c r="L67" s="95"/>
      <c r="M67" s="27" t="s">
        <v>9641</v>
      </c>
      <c r="N67" s="27"/>
      <c r="O67" s="27"/>
      <c r="P67" s="27"/>
      <c r="Q67" s="27"/>
      <c r="R67" s="27"/>
      <c r="S67" s="27"/>
      <c r="T67" s="27"/>
      <c r="U67" s="27"/>
      <c r="V67" s="27"/>
      <c r="W67" s="27"/>
      <c r="X67" s="27"/>
      <c r="Y67" s="27"/>
      <c r="Z67" s="27"/>
      <c r="AA67" s="27"/>
      <c r="AB67" s="27"/>
      <c r="AC67" s="27"/>
      <c r="AD67" s="27"/>
      <c r="AE67" s="27"/>
      <c r="AF67" s="27"/>
    </row>
    <row r="68" ht="15.75" hidden="1" customHeight="1">
      <c r="A68" s="44"/>
      <c r="B68" s="29" t="s">
        <v>9472</v>
      </c>
      <c r="C68" s="77" t="s">
        <v>156</v>
      </c>
      <c r="D68" s="47" t="s">
        <v>9642</v>
      </c>
      <c r="E68" s="47" t="s">
        <v>9643</v>
      </c>
      <c r="F68" s="89" t="s">
        <v>497</v>
      </c>
      <c r="G68" s="77" t="s">
        <v>9644</v>
      </c>
      <c r="H68" s="77" t="s">
        <v>9645</v>
      </c>
      <c r="I68" s="77" t="s">
        <v>9646</v>
      </c>
      <c r="J68" s="27"/>
      <c r="K68" s="27"/>
      <c r="L68" s="27"/>
      <c r="M68" s="27"/>
      <c r="N68" s="27"/>
      <c r="O68" s="27"/>
      <c r="P68" s="27"/>
      <c r="Q68" s="27"/>
      <c r="R68" s="27"/>
      <c r="S68" s="27"/>
      <c r="T68" s="27"/>
      <c r="U68" s="27"/>
      <c r="V68" s="27"/>
      <c r="W68" s="27"/>
      <c r="X68" s="27"/>
      <c r="Y68" s="27"/>
      <c r="Z68" s="27"/>
      <c r="AA68" s="27"/>
      <c r="AB68" s="27"/>
      <c r="AC68" s="27"/>
      <c r="AD68" s="27"/>
      <c r="AE68" s="27"/>
      <c r="AF68" s="27"/>
    </row>
    <row r="69" ht="15.75" hidden="1" customHeight="1">
      <c r="A69" s="18"/>
      <c r="B69" s="135">
        <v>44565.0</v>
      </c>
      <c r="C69" s="27"/>
      <c r="D69" s="27"/>
      <c r="E69" s="27"/>
      <c r="F69" s="74"/>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hidden="1" customHeight="1">
      <c r="A70" s="136" t="s">
        <v>9471</v>
      </c>
      <c r="B70" s="39"/>
      <c r="C70" s="27"/>
      <c r="D70" s="27"/>
      <c r="E70" s="27"/>
      <c r="F70" s="74"/>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hidden="1" customHeight="1">
      <c r="A71" s="28"/>
      <c r="B71" s="137" t="s">
        <v>9472</v>
      </c>
      <c r="C71" s="27"/>
      <c r="D71" s="27" t="s">
        <v>9625</v>
      </c>
      <c r="E71" s="27"/>
      <c r="F71" s="74"/>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hidden="1" customHeight="1">
      <c r="A72" s="28"/>
      <c r="B72" s="137" t="s">
        <v>9472</v>
      </c>
      <c r="C72" s="109" t="s">
        <v>273</v>
      </c>
      <c r="D72" s="51" t="s">
        <v>9647</v>
      </c>
      <c r="E72" s="51" t="s">
        <v>9648</v>
      </c>
      <c r="F72" s="80">
        <v>0.4583333333333333</v>
      </c>
      <c r="G72" s="81" t="s">
        <v>9649</v>
      </c>
      <c r="H72" s="81" t="s">
        <v>9650</v>
      </c>
      <c r="I72" s="81" t="s">
        <v>9651</v>
      </c>
      <c r="J72" s="27" t="s">
        <v>9652</v>
      </c>
      <c r="K72" s="27"/>
      <c r="L72" s="27"/>
      <c r="M72" s="27"/>
      <c r="N72" s="27"/>
      <c r="O72" s="27"/>
      <c r="P72" s="27"/>
      <c r="Q72" s="27"/>
      <c r="R72" s="27"/>
      <c r="S72" s="27"/>
      <c r="T72" s="27"/>
      <c r="U72" s="27"/>
      <c r="V72" s="27"/>
      <c r="W72" s="27"/>
      <c r="X72" s="27"/>
      <c r="Y72" s="27"/>
      <c r="Z72" s="27"/>
      <c r="AA72" s="27"/>
      <c r="AB72" s="27"/>
      <c r="AC72" s="27"/>
      <c r="AD72" s="27"/>
      <c r="AE72" s="27"/>
      <c r="AF72" s="27"/>
    </row>
    <row r="73" ht="15.75" hidden="1" customHeight="1">
      <c r="A73" s="28"/>
      <c r="B73" s="137" t="s">
        <v>9472</v>
      </c>
      <c r="C73" s="182" t="s">
        <v>100</v>
      </c>
      <c r="D73" s="47" t="s">
        <v>9596</v>
      </c>
      <c r="E73" s="47" t="s">
        <v>9597</v>
      </c>
      <c r="F73" s="76">
        <v>0.5833333333333334</v>
      </c>
      <c r="G73" s="77" t="s">
        <v>9598</v>
      </c>
      <c r="H73" s="77" t="s">
        <v>9599</v>
      </c>
      <c r="I73" s="47" t="s">
        <v>9600</v>
      </c>
      <c r="J73" s="27"/>
      <c r="K73" s="27"/>
      <c r="L73" s="27"/>
      <c r="M73" s="27"/>
      <c r="N73" s="27"/>
      <c r="O73" s="27"/>
      <c r="P73" s="27"/>
      <c r="Q73" s="27"/>
      <c r="R73" s="27"/>
      <c r="S73" s="27"/>
      <c r="T73" s="27"/>
      <c r="U73" s="27"/>
      <c r="V73" s="27"/>
      <c r="W73" s="27"/>
      <c r="X73" s="27"/>
      <c r="Y73" s="27"/>
      <c r="Z73" s="27"/>
      <c r="AA73" s="27"/>
      <c r="AB73" s="27"/>
      <c r="AC73" s="27"/>
      <c r="AD73" s="27"/>
      <c r="AE73" s="27"/>
      <c r="AF73" s="27"/>
    </row>
    <row r="74" ht="15.75" hidden="1" customHeight="1">
      <c r="A74" s="28"/>
      <c r="B74" s="137" t="s">
        <v>9472</v>
      </c>
      <c r="C74" s="97" t="s">
        <v>273</v>
      </c>
      <c r="D74" s="47" t="s">
        <v>9653</v>
      </c>
      <c r="E74" s="47" t="s">
        <v>9654</v>
      </c>
      <c r="F74" s="76">
        <v>0.6666666666666666</v>
      </c>
      <c r="G74" s="77" t="s">
        <v>9649</v>
      </c>
      <c r="H74" s="77" t="s">
        <v>9655</v>
      </c>
      <c r="I74" s="47" t="s">
        <v>9656</v>
      </c>
      <c r="J74" s="27"/>
      <c r="K74" s="27"/>
      <c r="L74" s="27"/>
      <c r="M74" s="27"/>
      <c r="N74" s="27"/>
      <c r="O74" s="27"/>
      <c r="P74" s="27"/>
      <c r="Q74" s="27"/>
      <c r="R74" s="27"/>
      <c r="S74" s="27"/>
      <c r="T74" s="27"/>
      <c r="U74" s="27"/>
      <c r="V74" s="27"/>
      <c r="W74" s="27"/>
      <c r="X74" s="27"/>
      <c r="Y74" s="27"/>
      <c r="Z74" s="27"/>
      <c r="AA74" s="27"/>
      <c r="AB74" s="27"/>
      <c r="AC74" s="27"/>
      <c r="AD74" s="27"/>
      <c r="AE74" s="27"/>
      <c r="AF74" s="27"/>
    </row>
    <row r="75" ht="15.75" hidden="1" customHeight="1">
      <c r="A75" s="28"/>
      <c r="B75" s="137" t="s">
        <v>9472</v>
      </c>
      <c r="C75" s="97" t="s">
        <v>273</v>
      </c>
      <c r="D75" s="47" t="s">
        <v>9657</v>
      </c>
      <c r="E75" s="47" t="s">
        <v>9658</v>
      </c>
      <c r="F75" s="76">
        <v>0.75</v>
      </c>
      <c r="G75" s="77" t="s">
        <v>9659</v>
      </c>
      <c r="H75" s="77" t="s">
        <v>9660</v>
      </c>
      <c r="I75" s="47" t="s">
        <v>9661</v>
      </c>
      <c r="J75" s="27"/>
      <c r="K75" s="27"/>
      <c r="L75" s="27"/>
      <c r="M75" s="27"/>
      <c r="N75" s="27"/>
      <c r="O75" s="27"/>
      <c r="P75" s="27"/>
      <c r="Q75" s="27"/>
      <c r="R75" s="27"/>
      <c r="S75" s="27"/>
      <c r="T75" s="27"/>
      <c r="U75" s="27"/>
      <c r="V75" s="27"/>
      <c r="W75" s="27"/>
      <c r="X75" s="27"/>
      <c r="Y75" s="27"/>
      <c r="Z75" s="27"/>
      <c r="AA75" s="27"/>
      <c r="AB75" s="27"/>
      <c r="AC75" s="27"/>
      <c r="AD75" s="27"/>
      <c r="AE75" s="27"/>
      <c r="AF75" s="27"/>
    </row>
    <row r="76" ht="15.75" hidden="1" customHeight="1">
      <c r="A76" s="44"/>
      <c r="B76" s="137" t="s">
        <v>9472</v>
      </c>
      <c r="C76" s="27"/>
      <c r="D76" s="27"/>
      <c r="E76" s="27"/>
      <c r="F76" s="74"/>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hidden="1" customHeight="1">
      <c r="A77" s="18"/>
      <c r="B77" s="135">
        <v>44566.0</v>
      </c>
      <c r="C77" s="27"/>
      <c r="D77" s="27"/>
      <c r="E77" s="27"/>
      <c r="F77" s="74"/>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hidden="1" customHeight="1">
      <c r="A78" s="136" t="s">
        <v>9471</v>
      </c>
      <c r="B78" s="39"/>
      <c r="C78" s="27"/>
      <c r="D78" s="27"/>
      <c r="E78" s="27"/>
      <c r="F78" s="74"/>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hidden="1" customHeight="1">
      <c r="A79" s="28"/>
      <c r="B79" s="137" t="s">
        <v>9472</v>
      </c>
      <c r="C79" s="27"/>
      <c r="D79" s="27" t="s">
        <v>9625</v>
      </c>
      <c r="E79" s="27"/>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hidden="1" customHeight="1">
      <c r="A80" s="28"/>
      <c r="B80" s="137" t="s">
        <v>9472</v>
      </c>
      <c r="C80" s="165" t="s">
        <v>100</v>
      </c>
      <c r="D80" s="51" t="s">
        <v>9620</v>
      </c>
      <c r="E80" s="51" t="s">
        <v>9621</v>
      </c>
      <c r="F80" s="80">
        <v>0.4583333333333333</v>
      </c>
      <c r="G80" s="81" t="s">
        <v>9610</v>
      </c>
      <c r="H80" s="81" t="s">
        <v>9622</v>
      </c>
      <c r="I80" s="51" t="s">
        <v>9502</v>
      </c>
      <c r="J80" s="27" t="s">
        <v>9662</v>
      </c>
      <c r="K80" s="27"/>
      <c r="L80" s="27"/>
      <c r="M80" s="27"/>
      <c r="N80" s="27"/>
      <c r="O80" s="27"/>
      <c r="P80" s="27"/>
      <c r="Q80" s="27"/>
      <c r="R80" s="27"/>
      <c r="S80" s="27"/>
      <c r="T80" s="27"/>
      <c r="U80" s="27"/>
      <c r="V80" s="27"/>
      <c r="W80" s="27"/>
      <c r="X80" s="27"/>
      <c r="Y80" s="27"/>
      <c r="Z80" s="27"/>
      <c r="AA80" s="27"/>
      <c r="AB80" s="27"/>
      <c r="AC80" s="27"/>
      <c r="AD80" s="27"/>
      <c r="AE80" s="27"/>
      <c r="AF80" s="27"/>
    </row>
    <row r="81" ht="15.75" hidden="1" customHeight="1">
      <c r="A81" s="28"/>
      <c r="B81" s="137" t="s">
        <v>9472</v>
      </c>
      <c r="C81" s="97" t="s">
        <v>73</v>
      </c>
      <c r="D81" s="47" t="s">
        <v>9614</v>
      </c>
      <c r="E81" s="47" t="s">
        <v>9615</v>
      </c>
      <c r="F81" s="76">
        <v>0.5416666666666666</v>
      </c>
      <c r="G81" s="77" t="s">
        <v>9616</v>
      </c>
      <c r="H81" s="77" t="s">
        <v>9617</v>
      </c>
      <c r="I81" s="47" t="s">
        <v>9618</v>
      </c>
      <c r="J81" s="27"/>
      <c r="K81" s="27"/>
      <c r="L81" s="27"/>
      <c r="M81" s="27"/>
      <c r="N81" s="27"/>
      <c r="O81" s="27"/>
      <c r="P81" s="27"/>
      <c r="Q81" s="27"/>
      <c r="R81" s="27"/>
      <c r="S81" s="27"/>
      <c r="T81" s="27"/>
      <c r="U81" s="27"/>
      <c r="V81" s="27"/>
      <c r="W81" s="27"/>
      <c r="X81" s="27"/>
      <c r="Y81" s="27"/>
      <c r="Z81" s="27"/>
      <c r="AA81" s="27"/>
      <c r="AB81" s="27"/>
      <c r="AC81" s="27"/>
      <c r="AD81" s="27"/>
      <c r="AE81" s="27"/>
      <c r="AF81" s="27"/>
    </row>
    <row r="82" ht="15.75" hidden="1" customHeight="1">
      <c r="A82" s="28"/>
      <c r="B82" s="137" t="s">
        <v>9472</v>
      </c>
      <c r="C82" s="182" t="s">
        <v>100</v>
      </c>
      <c r="D82" s="47" t="s">
        <v>9608</v>
      </c>
      <c r="E82" s="47" t="s">
        <v>9609</v>
      </c>
      <c r="F82" s="76">
        <v>0.625</v>
      </c>
      <c r="G82" s="77" t="s">
        <v>9610</v>
      </c>
      <c r="H82" s="77" t="s">
        <v>9611</v>
      </c>
      <c r="I82" s="47" t="s">
        <v>9612</v>
      </c>
      <c r="J82" s="27"/>
      <c r="K82" s="27"/>
      <c r="L82" s="27"/>
      <c r="M82" s="27"/>
      <c r="N82" s="27"/>
      <c r="O82" s="27"/>
      <c r="P82" s="27"/>
      <c r="Q82" s="27"/>
      <c r="R82" s="27"/>
      <c r="S82" s="27"/>
      <c r="T82" s="27"/>
      <c r="U82" s="27"/>
      <c r="V82" s="27"/>
      <c r="W82" s="27"/>
      <c r="X82" s="27"/>
      <c r="Y82" s="27"/>
      <c r="Z82" s="27"/>
      <c r="AA82" s="27"/>
      <c r="AB82" s="27"/>
      <c r="AC82" s="27"/>
      <c r="AD82" s="27"/>
      <c r="AE82" s="27"/>
      <c r="AF82" s="27"/>
    </row>
    <row r="83" ht="15.75" hidden="1" customHeight="1">
      <c r="A83" s="28"/>
      <c r="B83" s="137" t="s">
        <v>9472</v>
      </c>
      <c r="C83" s="97" t="s">
        <v>273</v>
      </c>
      <c r="D83" s="47" t="s">
        <v>9663</v>
      </c>
      <c r="E83" s="47" t="s">
        <v>9664</v>
      </c>
      <c r="F83" s="76">
        <v>0.6875</v>
      </c>
      <c r="G83" s="77" t="s">
        <v>9610</v>
      </c>
      <c r="H83" s="77" t="s">
        <v>9665</v>
      </c>
      <c r="I83" s="47" t="s">
        <v>9666</v>
      </c>
      <c r="J83" s="27"/>
      <c r="K83" s="27"/>
      <c r="L83" s="27"/>
      <c r="M83" s="27"/>
      <c r="N83" s="27"/>
      <c r="O83" s="27"/>
      <c r="P83" s="27"/>
      <c r="Q83" s="27"/>
      <c r="R83" s="27"/>
      <c r="S83" s="27"/>
      <c r="T83" s="27"/>
      <c r="U83" s="27"/>
      <c r="V83" s="27"/>
      <c r="W83" s="27"/>
      <c r="X83" s="27"/>
      <c r="Y83" s="27"/>
      <c r="Z83" s="27"/>
      <c r="AA83" s="27"/>
      <c r="AB83" s="27"/>
      <c r="AC83" s="27"/>
      <c r="AD83" s="27"/>
      <c r="AE83" s="27"/>
      <c r="AF83" s="27"/>
    </row>
    <row r="84" ht="15.75" hidden="1" customHeight="1">
      <c r="A84" s="44"/>
      <c r="B84" s="137" t="s">
        <v>9472</v>
      </c>
      <c r="C84" s="109" t="s">
        <v>73</v>
      </c>
      <c r="D84" s="51" t="s">
        <v>9563</v>
      </c>
      <c r="E84" s="51" t="s">
        <v>9564</v>
      </c>
      <c r="F84" s="80">
        <v>0.75</v>
      </c>
      <c r="G84" s="81" t="s">
        <v>9616</v>
      </c>
      <c r="H84" s="81" t="s">
        <v>9667</v>
      </c>
      <c r="I84" s="81" t="s">
        <v>9567</v>
      </c>
      <c r="J84" s="27" t="s">
        <v>9668</v>
      </c>
      <c r="K84" s="27"/>
      <c r="L84" s="27"/>
      <c r="M84" s="27"/>
      <c r="N84" s="27"/>
      <c r="O84" s="27"/>
      <c r="P84" s="27"/>
      <c r="Q84" s="27"/>
      <c r="R84" s="27"/>
      <c r="S84" s="27"/>
      <c r="T84" s="27"/>
      <c r="U84" s="27"/>
      <c r="V84" s="27"/>
      <c r="W84" s="27"/>
      <c r="X84" s="27"/>
      <c r="Y84" s="27"/>
      <c r="Z84" s="27"/>
      <c r="AA84" s="27"/>
      <c r="AB84" s="27"/>
      <c r="AC84" s="27"/>
      <c r="AD84" s="27"/>
      <c r="AE84" s="27"/>
      <c r="AF84" s="27"/>
    </row>
    <row r="85" ht="15.75" hidden="1" customHeight="1">
      <c r="A85" s="18"/>
      <c r="B85" s="135">
        <v>44567.0</v>
      </c>
      <c r="C85" s="27"/>
      <c r="D85" s="27"/>
      <c r="E85" s="27"/>
      <c r="F85" s="74"/>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ht="15.75" hidden="1" customHeight="1">
      <c r="A86" s="136" t="s">
        <v>9471</v>
      </c>
      <c r="B86" s="39"/>
      <c r="C86" s="27"/>
      <c r="D86" s="27"/>
      <c r="E86" s="27"/>
      <c r="F86" s="74"/>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hidden="1" customHeight="1">
      <c r="A87" s="28"/>
      <c r="B87" s="137" t="s">
        <v>9472</v>
      </c>
      <c r="C87" s="27"/>
      <c r="D87" s="27" t="s">
        <v>9625</v>
      </c>
      <c r="E87" s="27"/>
      <c r="F87" s="74"/>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hidden="1" customHeight="1">
      <c r="A88" s="28"/>
      <c r="B88" s="137" t="s">
        <v>9472</v>
      </c>
      <c r="C88" s="27"/>
      <c r="D88" s="27"/>
      <c r="E88" s="27"/>
      <c r="F88" s="78"/>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hidden="1" customHeight="1">
      <c r="A89" s="28"/>
      <c r="B89" s="137" t="s">
        <v>9472</v>
      </c>
      <c r="C89" s="97" t="s">
        <v>73</v>
      </c>
      <c r="D89" s="47" t="s">
        <v>9669</v>
      </c>
      <c r="E89" s="47" t="s">
        <v>9670</v>
      </c>
      <c r="F89" s="76">
        <v>0.5416666666666666</v>
      </c>
      <c r="G89" s="77" t="s">
        <v>9671</v>
      </c>
      <c r="H89" s="77" t="s">
        <v>9672</v>
      </c>
      <c r="I89" s="47" t="s">
        <v>9673</v>
      </c>
      <c r="J89" s="27"/>
      <c r="K89" s="27"/>
      <c r="L89" s="27"/>
      <c r="M89" s="27"/>
      <c r="N89" s="27"/>
      <c r="O89" s="27"/>
      <c r="P89" s="27"/>
      <c r="Q89" s="27"/>
      <c r="R89" s="27"/>
      <c r="S89" s="27"/>
      <c r="T89" s="27"/>
      <c r="U89" s="27"/>
      <c r="V89" s="27"/>
      <c r="W89" s="27"/>
      <c r="X89" s="27"/>
      <c r="Y89" s="27"/>
      <c r="Z89" s="27"/>
      <c r="AA89" s="27"/>
      <c r="AB89" s="27"/>
      <c r="AC89" s="27"/>
      <c r="AD89" s="27"/>
      <c r="AE89" s="27"/>
      <c r="AF89" s="27"/>
    </row>
    <row r="90" ht="15.75" hidden="1" customHeight="1">
      <c r="A90" s="28"/>
      <c r="B90" s="137" t="s">
        <v>9472</v>
      </c>
      <c r="C90" s="81" t="s">
        <v>156</v>
      </c>
      <c r="D90" s="51" t="s">
        <v>9674</v>
      </c>
      <c r="E90" s="51" t="s">
        <v>9675</v>
      </c>
      <c r="F90" s="80">
        <v>0.6041666666666666</v>
      </c>
      <c r="G90" s="81" t="s">
        <v>9628</v>
      </c>
      <c r="H90" s="81" t="s">
        <v>9676</v>
      </c>
      <c r="I90" s="81" t="s">
        <v>9677</v>
      </c>
      <c r="J90" s="27" t="s">
        <v>9678</v>
      </c>
      <c r="L90" s="27"/>
      <c r="M90" s="27"/>
      <c r="N90" s="27"/>
      <c r="O90" s="27"/>
      <c r="P90" s="27"/>
      <c r="Q90" s="27"/>
      <c r="R90" s="27"/>
      <c r="S90" s="27"/>
      <c r="T90" s="27"/>
      <c r="U90" s="27"/>
      <c r="V90" s="27"/>
      <c r="W90" s="27"/>
      <c r="X90" s="27"/>
      <c r="Y90" s="27"/>
      <c r="Z90" s="27"/>
      <c r="AA90" s="27"/>
      <c r="AB90" s="27"/>
      <c r="AC90" s="27"/>
      <c r="AD90" s="27"/>
      <c r="AE90" s="27"/>
      <c r="AF90" s="27"/>
    </row>
    <row r="91" ht="15.75" hidden="1" customHeight="1">
      <c r="A91" s="28"/>
      <c r="B91" s="137" t="s">
        <v>9472</v>
      </c>
      <c r="C91" s="77" t="s">
        <v>156</v>
      </c>
      <c r="D91" s="47" t="s">
        <v>9626</v>
      </c>
      <c r="E91" s="47" t="s">
        <v>9627</v>
      </c>
      <c r="F91" s="89" t="s">
        <v>372</v>
      </c>
      <c r="G91" s="77" t="s">
        <v>9628</v>
      </c>
      <c r="H91" s="77" t="s">
        <v>9629</v>
      </c>
      <c r="I91" s="77" t="s">
        <v>9630</v>
      </c>
      <c r="J91" s="27"/>
      <c r="L91" s="27"/>
      <c r="M91" s="27"/>
      <c r="N91" s="27"/>
      <c r="O91" s="27"/>
      <c r="P91" s="27"/>
      <c r="Q91" s="27"/>
      <c r="R91" s="27"/>
      <c r="S91" s="27"/>
      <c r="T91" s="27"/>
      <c r="U91" s="27"/>
      <c r="V91" s="27"/>
      <c r="W91" s="27"/>
      <c r="X91" s="27"/>
      <c r="Y91" s="27"/>
      <c r="Z91" s="27"/>
      <c r="AA91" s="27"/>
      <c r="AB91" s="27"/>
      <c r="AC91" s="27"/>
      <c r="AD91" s="27"/>
      <c r="AE91" s="27"/>
      <c r="AF91" s="27"/>
    </row>
    <row r="92" ht="15.75" hidden="1" customHeight="1">
      <c r="A92" s="44"/>
      <c r="B92" s="137" t="s">
        <v>9472</v>
      </c>
      <c r="C92" s="81" t="s">
        <v>156</v>
      </c>
      <c r="D92" s="51" t="s">
        <v>9679</v>
      </c>
      <c r="E92" s="51" t="s">
        <v>9680</v>
      </c>
      <c r="F92" s="80">
        <v>0.75</v>
      </c>
      <c r="G92" s="81" t="s">
        <v>9634</v>
      </c>
      <c r="H92" s="81" t="s">
        <v>9681</v>
      </c>
      <c r="I92" s="81" t="s">
        <v>9682</v>
      </c>
      <c r="J92" s="27" t="s">
        <v>9683</v>
      </c>
      <c r="L92" s="27"/>
      <c r="M92" s="27"/>
      <c r="N92" s="27"/>
      <c r="O92" s="27"/>
      <c r="P92" s="27"/>
      <c r="Q92" s="27"/>
      <c r="R92" s="27"/>
      <c r="S92" s="27"/>
      <c r="T92" s="27"/>
      <c r="U92" s="27"/>
      <c r="V92" s="27"/>
      <c r="W92" s="27"/>
      <c r="X92" s="27"/>
      <c r="Y92" s="27"/>
      <c r="Z92" s="27"/>
      <c r="AA92" s="27"/>
      <c r="AB92" s="27"/>
      <c r="AC92" s="27"/>
      <c r="AD92" s="27"/>
      <c r="AE92" s="27"/>
      <c r="AF92" s="27"/>
    </row>
    <row r="93" ht="15.75" hidden="1" customHeight="1">
      <c r="A93" s="18"/>
      <c r="B93" s="135">
        <v>44568.0</v>
      </c>
      <c r="C93" s="27"/>
      <c r="D93" s="27"/>
      <c r="E93" s="27"/>
      <c r="F93" s="74"/>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hidden="1" customHeight="1">
      <c r="A94" s="136" t="s">
        <v>9471</v>
      </c>
      <c r="B94" s="39"/>
      <c r="C94" s="27"/>
      <c r="D94" s="27"/>
      <c r="E94" s="27"/>
      <c r="F94" s="74"/>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hidden="1" customHeight="1">
      <c r="A95" s="28"/>
      <c r="B95" s="137" t="s">
        <v>9472</v>
      </c>
      <c r="C95" s="27"/>
      <c r="D95" s="27" t="s">
        <v>9625</v>
      </c>
      <c r="E95" s="27"/>
      <c r="F95" s="74"/>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hidden="1" customHeight="1">
      <c r="A96" s="28"/>
      <c r="B96" s="137" t="s">
        <v>9472</v>
      </c>
      <c r="C96" s="97" t="s">
        <v>167</v>
      </c>
      <c r="D96" s="47" t="s">
        <v>9647</v>
      </c>
      <c r="E96" s="47" t="s">
        <v>9648</v>
      </c>
      <c r="F96" s="76">
        <v>0.4583333333333333</v>
      </c>
      <c r="G96" s="77" t="s">
        <v>9684</v>
      </c>
      <c r="H96" s="77" t="s">
        <v>9685</v>
      </c>
      <c r="I96" s="47" t="s">
        <v>9651</v>
      </c>
      <c r="J96" s="27"/>
      <c r="K96" s="27"/>
      <c r="L96" s="27"/>
      <c r="M96" s="27"/>
      <c r="N96" s="27"/>
      <c r="O96" s="27"/>
      <c r="P96" s="27"/>
      <c r="Q96" s="27"/>
      <c r="R96" s="27"/>
      <c r="S96" s="27"/>
      <c r="T96" s="27"/>
      <c r="U96" s="27"/>
      <c r="V96" s="27"/>
      <c r="W96" s="27"/>
      <c r="X96" s="27"/>
      <c r="Y96" s="27"/>
      <c r="Z96" s="27"/>
      <c r="AA96" s="27"/>
      <c r="AB96" s="27"/>
      <c r="AC96" s="27"/>
      <c r="AD96" s="27"/>
      <c r="AE96" s="27"/>
      <c r="AF96" s="27"/>
    </row>
    <row r="97" ht="15.75" hidden="1" customHeight="1">
      <c r="A97" s="28"/>
      <c r="B97" s="137" t="s">
        <v>9472</v>
      </c>
      <c r="C97" s="109" t="s">
        <v>167</v>
      </c>
      <c r="D97" s="51" t="s">
        <v>9686</v>
      </c>
      <c r="E97" s="51" t="s">
        <v>9687</v>
      </c>
      <c r="F97" s="80">
        <v>0.5416666666666666</v>
      </c>
      <c r="G97" s="81" t="s">
        <v>9688</v>
      </c>
      <c r="H97" s="81" t="s">
        <v>9689</v>
      </c>
      <c r="I97" s="51" t="s">
        <v>9690</v>
      </c>
      <c r="J97" s="27" t="s">
        <v>9691</v>
      </c>
      <c r="K97" s="27"/>
      <c r="L97" s="27"/>
      <c r="M97" s="27"/>
      <c r="N97" s="27"/>
      <c r="O97" s="27"/>
      <c r="P97" s="27"/>
      <c r="Q97" s="27"/>
      <c r="R97" s="27"/>
      <c r="S97" s="27"/>
      <c r="T97" s="27"/>
      <c r="U97" s="27"/>
      <c r="V97" s="27"/>
      <c r="W97" s="27"/>
      <c r="X97" s="27"/>
      <c r="Y97" s="27"/>
      <c r="Z97" s="27"/>
      <c r="AA97" s="27"/>
      <c r="AB97" s="27"/>
      <c r="AC97" s="27"/>
      <c r="AD97" s="27"/>
      <c r="AE97" s="27"/>
      <c r="AF97" s="27"/>
    </row>
    <row r="98" ht="15.75" hidden="1" customHeight="1">
      <c r="A98" s="28"/>
      <c r="B98" s="137" t="s">
        <v>9472</v>
      </c>
      <c r="C98" s="109" t="s">
        <v>167</v>
      </c>
      <c r="D98" s="51" t="s">
        <v>9692</v>
      </c>
      <c r="E98" s="51" t="s">
        <v>9693</v>
      </c>
      <c r="F98" s="80">
        <v>0.625</v>
      </c>
      <c r="G98" s="81" t="s">
        <v>9694</v>
      </c>
      <c r="H98" s="81" t="s">
        <v>9695</v>
      </c>
      <c r="I98" s="51" t="s">
        <v>9696</v>
      </c>
      <c r="J98" s="27" t="s">
        <v>9697</v>
      </c>
      <c r="K98" s="27"/>
      <c r="L98" s="27"/>
      <c r="M98" s="27"/>
      <c r="N98" s="27"/>
      <c r="O98" s="27"/>
      <c r="P98" s="27"/>
      <c r="Q98" s="27"/>
      <c r="R98" s="27"/>
      <c r="S98" s="27"/>
      <c r="T98" s="27"/>
      <c r="U98" s="27"/>
      <c r="V98" s="27"/>
      <c r="W98" s="27"/>
      <c r="X98" s="27"/>
      <c r="Y98" s="27"/>
      <c r="Z98" s="27"/>
      <c r="AA98" s="27"/>
      <c r="AB98" s="27"/>
      <c r="AC98" s="27"/>
      <c r="AD98" s="27"/>
      <c r="AE98" s="27"/>
      <c r="AF98" s="27"/>
    </row>
    <row r="99" ht="15.75" hidden="1" customHeight="1">
      <c r="A99" s="44"/>
      <c r="B99" s="137" t="s">
        <v>9472</v>
      </c>
      <c r="C99" s="109" t="s">
        <v>167</v>
      </c>
      <c r="D99" s="51" t="s">
        <v>9698</v>
      </c>
      <c r="E99" s="51" t="s">
        <v>9699</v>
      </c>
      <c r="F99" s="80">
        <v>0.75</v>
      </c>
      <c r="G99" s="81" t="s">
        <v>9694</v>
      </c>
      <c r="H99" s="81" t="s">
        <v>9700</v>
      </c>
      <c r="I99" s="51" t="s">
        <v>9701</v>
      </c>
      <c r="J99" s="27" t="s">
        <v>9702</v>
      </c>
      <c r="K99" s="27"/>
      <c r="L99" s="27"/>
      <c r="M99" s="27"/>
      <c r="N99" s="27"/>
      <c r="O99" s="27"/>
      <c r="P99" s="27"/>
      <c r="Q99" s="27"/>
      <c r="R99" s="27"/>
      <c r="S99" s="27"/>
      <c r="T99" s="27"/>
      <c r="U99" s="27"/>
      <c r="V99" s="27"/>
      <c r="W99" s="27"/>
      <c r="X99" s="27"/>
      <c r="Y99" s="27"/>
      <c r="Z99" s="27"/>
      <c r="AA99" s="27"/>
      <c r="AB99" s="27"/>
      <c r="AC99" s="27"/>
      <c r="AD99" s="27"/>
      <c r="AE99" s="27"/>
      <c r="AF99" s="27"/>
    </row>
    <row r="100" ht="15.75" hidden="1" customHeight="1">
      <c r="A100" s="18"/>
      <c r="B100" s="135">
        <v>44571.0</v>
      </c>
      <c r="C100" s="27"/>
      <c r="D100" s="27"/>
      <c r="E100" s="27"/>
      <c r="F100" s="74"/>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hidden="1" customHeight="1">
      <c r="A101" s="136" t="s">
        <v>9471</v>
      </c>
      <c r="B101" s="39"/>
      <c r="C101" s="90" t="s">
        <v>9703</v>
      </c>
      <c r="D101" s="22"/>
      <c r="E101" s="22"/>
      <c r="F101" s="23"/>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hidden="1" customHeight="1">
      <c r="A102" s="28"/>
      <c r="B102" s="137" t="s">
        <v>9472</v>
      </c>
      <c r="C102" s="38" t="s">
        <v>156</v>
      </c>
      <c r="D102" s="446" t="s">
        <v>9674</v>
      </c>
      <c r="E102" s="447" t="s">
        <v>9675</v>
      </c>
      <c r="F102" s="448" t="s">
        <v>298</v>
      </c>
      <c r="G102" s="49" t="s">
        <v>9628</v>
      </c>
      <c r="H102" s="49" t="s">
        <v>9676</v>
      </c>
      <c r="I102" s="449" t="s">
        <v>9677</v>
      </c>
      <c r="J102" s="95"/>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hidden="1" customHeight="1">
      <c r="A103" s="28"/>
      <c r="B103" s="137" t="s">
        <v>9472</v>
      </c>
      <c r="C103" s="450" t="s">
        <v>73</v>
      </c>
      <c r="D103" s="132" t="s">
        <v>9563</v>
      </c>
      <c r="E103" s="133" t="s">
        <v>9564</v>
      </c>
      <c r="F103" s="242">
        <v>0.5625</v>
      </c>
      <c r="G103" s="134" t="s">
        <v>9616</v>
      </c>
      <c r="H103" s="134" t="s">
        <v>9667</v>
      </c>
      <c r="I103" s="373" t="s">
        <v>9567</v>
      </c>
      <c r="J103" s="95"/>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hidden="1" customHeight="1">
      <c r="A104" s="28"/>
      <c r="B104" s="137" t="s">
        <v>9472</v>
      </c>
      <c r="C104" s="81" t="s">
        <v>156</v>
      </c>
      <c r="D104" s="51" t="s">
        <v>9679</v>
      </c>
      <c r="E104" s="51" t="s">
        <v>9680</v>
      </c>
      <c r="F104" s="91" t="s">
        <v>1144</v>
      </c>
      <c r="G104" s="81" t="s">
        <v>9634</v>
      </c>
      <c r="H104" s="81" t="s">
        <v>9681</v>
      </c>
      <c r="I104" s="81" t="s">
        <v>9682</v>
      </c>
      <c r="J104" s="95" t="s">
        <v>9704</v>
      </c>
      <c r="L104" s="27"/>
      <c r="M104" s="27"/>
      <c r="N104" s="27"/>
      <c r="O104" s="27"/>
      <c r="P104" s="27"/>
      <c r="Q104" s="27"/>
      <c r="R104" s="27"/>
      <c r="S104" s="27"/>
      <c r="T104" s="27"/>
      <c r="U104" s="27"/>
      <c r="V104" s="27"/>
      <c r="W104" s="27"/>
      <c r="X104" s="27"/>
      <c r="Y104" s="27"/>
      <c r="Z104" s="27"/>
      <c r="AA104" s="27"/>
      <c r="AB104" s="27"/>
      <c r="AC104" s="27"/>
      <c r="AD104" s="27"/>
      <c r="AE104" s="27"/>
      <c r="AF104" s="27"/>
    </row>
    <row r="105" ht="15.75" hidden="1" customHeight="1">
      <c r="A105" s="44"/>
      <c r="B105" s="137" t="s">
        <v>9472</v>
      </c>
      <c r="C105" s="97" t="s">
        <v>73</v>
      </c>
      <c r="D105" s="47" t="s">
        <v>9669</v>
      </c>
      <c r="E105" s="47" t="s">
        <v>9670</v>
      </c>
      <c r="F105" s="89" t="s">
        <v>497</v>
      </c>
      <c r="G105" s="77" t="s">
        <v>9671</v>
      </c>
      <c r="H105" s="77" t="s">
        <v>9672</v>
      </c>
      <c r="I105" s="47" t="s">
        <v>9673</v>
      </c>
      <c r="J105" s="95" t="s">
        <v>299</v>
      </c>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hidden="1" customHeight="1">
      <c r="A106" s="18"/>
      <c r="B106" s="135">
        <v>44578.0</v>
      </c>
      <c r="C106" s="27"/>
      <c r="D106" s="27"/>
      <c r="E106" s="27"/>
      <c r="F106" s="74"/>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hidden="1" customHeight="1">
      <c r="A107" s="136" t="s">
        <v>9471</v>
      </c>
      <c r="B107" s="39"/>
      <c r="C107" s="27"/>
      <c r="D107" s="90" t="s">
        <v>9705</v>
      </c>
      <c r="E107" s="23"/>
      <c r="F107" s="74"/>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hidden="1" customHeight="1">
      <c r="A108" s="28"/>
      <c r="B108" s="137" t="s">
        <v>9472</v>
      </c>
      <c r="C108" s="97" t="s">
        <v>167</v>
      </c>
      <c r="D108" s="47" t="s">
        <v>9706</v>
      </c>
      <c r="E108" s="47" t="s">
        <v>9707</v>
      </c>
      <c r="F108" s="76">
        <v>0.5</v>
      </c>
      <c r="G108" s="77" t="s">
        <v>9708</v>
      </c>
      <c r="H108" s="77" t="s">
        <v>9709</v>
      </c>
      <c r="I108" s="47" t="s">
        <v>9710</v>
      </c>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hidden="1" customHeight="1">
      <c r="A109" s="28"/>
      <c r="B109" s="137" t="s">
        <v>9472</v>
      </c>
      <c r="C109" s="97" t="s">
        <v>167</v>
      </c>
      <c r="D109" s="47" t="s">
        <v>9711</v>
      </c>
      <c r="E109" s="47" t="s">
        <v>9712</v>
      </c>
      <c r="F109" s="76">
        <v>0.5625</v>
      </c>
      <c r="G109" s="77" t="s">
        <v>9713</v>
      </c>
      <c r="H109" s="77" t="s">
        <v>9714</v>
      </c>
      <c r="I109" s="47" t="s">
        <v>9715</v>
      </c>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hidden="1" customHeight="1">
      <c r="A110" s="28"/>
      <c r="B110" s="137" t="s">
        <v>9472</v>
      </c>
      <c r="C110" s="109" t="s">
        <v>167</v>
      </c>
      <c r="D110" s="51" t="s">
        <v>9716</v>
      </c>
      <c r="E110" s="51" t="s">
        <v>9717</v>
      </c>
      <c r="F110" s="80">
        <v>0.625</v>
      </c>
      <c r="G110" s="81" t="s">
        <v>9718</v>
      </c>
      <c r="H110" s="81" t="s">
        <v>9719</v>
      </c>
      <c r="I110" s="51" t="s">
        <v>9720</v>
      </c>
      <c r="J110" s="27" t="s">
        <v>9721</v>
      </c>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hidden="1" customHeight="1">
      <c r="A111" s="44"/>
      <c r="B111" s="137" t="s">
        <v>9472</v>
      </c>
      <c r="C111" s="109" t="s">
        <v>167</v>
      </c>
      <c r="D111" s="51" t="s">
        <v>9692</v>
      </c>
      <c r="E111" s="51" t="s">
        <v>9693</v>
      </c>
      <c r="F111" s="80">
        <v>0.6875</v>
      </c>
      <c r="G111" s="81" t="s">
        <v>9722</v>
      </c>
      <c r="H111" s="81" t="s">
        <v>9723</v>
      </c>
      <c r="I111" s="51" t="s">
        <v>9696</v>
      </c>
      <c r="J111" s="27" t="s">
        <v>9724</v>
      </c>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hidden="1" customHeight="1">
      <c r="A112" s="18"/>
      <c r="B112" s="135">
        <v>44579.0</v>
      </c>
      <c r="C112" s="27"/>
      <c r="D112" s="27"/>
      <c r="E112" s="27"/>
      <c r="F112" s="78"/>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hidden="1" customHeight="1">
      <c r="A113" s="149" t="s">
        <v>9471</v>
      </c>
      <c r="B113" s="39"/>
      <c r="C113" s="27"/>
      <c r="D113" s="90" t="s">
        <v>9705</v>
      </c>
      <c r="E113" s="23"/>
      <c r="F113" s="74"/>
      <c r="G113" s="451" t="s">
        <v>9725</v>
      </c>
      <c r="H113" s="451"/>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hidden="1" customHeight="1">
      <c r="A114" s="28"/>
      <c r="B114" s="137" t="s">
        <v>9472</v>
      </c>
      <c r="C114" s="109" t="s">
        <v>66</v>
      </c>
      <c r="D114" s="51" t="s">
        <v>9726</v>
      </c>
      <c r="E114" s="51" t="s">
        <v>9727</v>
      </c>
      <c r="F114" s="80">
        <v>0.5</v>
      </c>
      <c r="G114" s="81" t="s">
        <v>9728</v>
      </c>
      <c r="H114" s="81" t="s">
        <v>9729</v>
      </c>
      <c r="I114" s="93" t="s">
        <v>9730</v>
      </c>
      <c r="J114" s="27" t="s">
        <v>9731</v>
      </c>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hidden="1" customHeight="1">
      <c r="A115" s="28"/>
      <c r="B115" s="137" t="s">
        <v>9472</v>
      </c>
      <c r="C115" s="97" t="s">
        <v>66</v>
      </c>
      <c r="D115" s="47" t="s">
        <v>9732</v>
      </c>
      <c r="E115" s="47" t="s">
        <v>9733</v>
      </c>
      <c r="F115" s="76">
        <v>0.5625</v>
      </c>
      <c r="G115" s="77" t="s">
        <v>9734</v>
      </c>
      <c r="H115" s="96" t="s">
        <v>9735</v>
      </c>
      <c r="I115" s="47" t="s">
        <v>9736</v>
      </c>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hidden="1" customHeight="1">
      <c r="A116" s="28"/>
      <c r="B116" s="137" t="s">
        <v>9472</v>
      </c>
      <c r="C116" s="97" t="s">
        <v>66</v>
      </c>
      <c r="D116" s="47" t="s">
        <v>9569</v>
      </c>
      <c r="E116" s="47" t="s">
        <v>9570</v>
      </c>
      <c r="F116" s="76">
        <v>0.625</v>
      </c>
      <c r="G116" s="77" t="s">
        <v>9737</v>
      </c>
      <c r="H116" s="452" t="s">
        <v>9738</v>
      </c>
      <c r="I116" s="47" t="s">
        <v>9572</v>
      </c>
      <c r="J116" s="27" t="s">
        <v>255</v>
      </c>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hidden="1" customHeight="1">
      <c r="A117" s="44"/>
      <c r="B117" s="137" t="s">
        <v>9472</v>
      </c>
      <c r="C117" s="109" t="s">
        <v>66</v>
      </c>
      <c r="D117" s="51" t="s">
        <v>9739</v>
      </c>
      <c r="E117" s="51" t="s">
        <v>9740</v>
      </c>
      <c r="F117" s="80">
        <v>0.7083333333333334</v>
      </c>
      <c r="G117" s="81" t="s">
        <v>9741</v>
      </c>
      <c r="H117" s="81" t="s">
        <v>9742</v>
      </c>
      <c r="I117" s="51" t="s">
        <v>9743</v>
      </c>
      <c r="J117" s="27" t="s">
        <v>9744</v>
      </c>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hidden="1" customHeight="1">
      <c r="A118" s="18"/>
      <c r="B118" s="135">
        <v>44580.0</v>
      </c>
      <c r="C118" s="27"/>
      <c r="D118" s="27"/>
      <c r="E118" s="27"/>
      <c r="F118" s="74"/>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hidden="1" customHeight="1">
      <c r="A119" s="149" t="s">
        <v>9471</v>
      </c>
      <c r="B119" s="137" t="s">
        <v>9472</v>
      </c>
      <c r="C119" s="27"/>
      <c r="D119" s="90" t="s">
        <v>9705</v>
      </c>
      <c r="E119" s="23"/>
      <c r="F119" s="74"/>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hidden="1" customHeight="1">
      <c r="A120" s="28"/>
      <c r="B120" s="137" t="s">
        <v>9472</v>
      </c>
      <c r="C120" s="97" t="s">
        <v>66</v>
      </c>
      <c r="D120" s="47" t="s">
        <v>9569</v>
      </c>
      <c r="E120" s="47" t="s">
        <v>9570</v>
      </c>
      <c r="F120" s="89" t="s">
        <v>298</v>
      </c>
      <c r="G120" s="77" t="s">
        <v>9737</v>
      </c>
      <c r="H120" s="452" t="s">
        <v>9738</v>
      </c>
      <c r="I120" s="47" t="s">
        <v>9572</v>
      </c>
      <c r="J120" s="118" t="s">
        <v>255</v>
      </c>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hidden="1" customHeight="1">
      <c r="A121" s="28"/>
      <c r="B121" s="137" t="s">
        <v>9472</v>
      </c>
      <c r="C121" s="34" t="s">
        <v>73</v>
      </c>
      <c r="D121" s="31" t="s">
        <v>9745</v>
      </c>
      <c r="E121" s="31" t="s">
        <v>9746</v>
      </c>
      <c r="F121" s="80">
        <v>0.6666666666666666</v>
      </c>
      <c r="G121" s="81" t="s">
        <v>9671</v>
      </c>
      <c r="H121" s="81" t="s">
        <v>9747</v>
      </c>
      <c r="I121" s="31" t="s">
        <v>9748</v>
      </c>
      <c r="J121" s="27" t="s">
        <v>9749</v>
      </c>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hidden="1" customHeight="1">
      <c r="A122" s="28"/>
      <c r="B122" s="137" t="s">
        <v>9472</v>
      </c>
      <c r="C122" s="34" t="s">
        <v>73</v>
      </c>
      <c r="D122" s="31" t="s">
        <v>9750</v>
      </c>
      <c r="E122" s="31" t="s">
        <v>9751</v>
      </c>
      <c r="F122" s="80">
        <v>0.6666666666666666</v>
      </c>
      <c r="G122" s="81" t="s">
        <v>9671</v>
      </c>
      <c r="H122" s="81" t="s">
        <v>9747</v>
      </c>
      <c r="I122" s="31" t="s">
        <v>9748</v>
      </c>
      <c r="J122" s="27" t="s">
        <v>9749</v>
      </c>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hidden="1" customHeight="1">
      <c r="A123" s="44"/>
      <c r="B123" s="137" t="s">
        <v>9472</v>
      </c>
      <c r="C123" s="223" t="s">
        <v>167</v>
      </c>
      <c r="D123" s="66" t="s">
        <v>9692</v>
      </c>
      <c r="E123" s="66" t="s">
        <v>9693</v>
      </c>
      <c r="F123" s="74" t="s">
        <v>497</v>
      </c>
      <c r="G123" s="27" t="s">
        <v>9722</v>
      </c>
      <c r="H123" s="27" t="s">
        <v>9723</v>
      </c>
      <c r="I123" s="66" t="s">
        <v>9696</v>
      </c>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hidden="1" customHeight="1">
      <c r="A124" s="18"/>
      <c r="B124" s="135">
        <v>44581.0</v>
      </c>
      <c r="C124" s="27"/>
      <c r="D124" s="27"/>
      <c r="E124" s="27"/>
      <c r="F124" s="74"/>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hidden="1" customHeight="1">
      <c r="A125" s="149" t="s">
        <v>9471</v>
      </c>
      <c r="B125" s="39"/>
      <c r="C125" s="27"/>
      <c r="D125" s="27"/>
      <c r="E125" s="27"/>
      <c r="F125" s="74"/>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hidden="1" customHeight="1">
      <c r="A126" s="28"/>
      <c r="B126" s="137" t="s">
        <v>9472</v>
      </c>
      <c r="C126" s="27"/>
      <c r="D126" s="197" t="s">
        <v>1297</v>
      </c>
      <c r="E126" s="111"/>
      <c r="F126" s="74"/>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hidden="1" customHeight="1">
      <c r="A127" s="28"/>
      <c r="B127" s="137" t="s">
        <v>9472</v>
      </c>
      <c r="C127" s="27"/>
      <c r="D127" s="112"/>
      <c r="E127" s="113"/>
      <c r="F127" s="74"/>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hidden="1" customHeight="1">
      <c r="A128" s="28"/>
      <c r="B128" s="137" t="s">
        <v>9472</v>
      </c>
      <c r="C128" s="27"/>
      <c r="D128" s="114"/>
      <c r="E128" s="115"/>
      <c r="F128" s="74"/>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hidden="1" customHeight="1">
      <c r="A129" s="44"/>
      <c r="B129" s="137" t="s">
        <v>9472</v>
      </c>
      <c r="C129" s="27"/>
      <c r="D129" s="27"/>
      <c r="E129" s="27"/>
      <c r="F129" s="74"/>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hidden="1" customHeight="1">
      <c r="A130" s="18"/>
      <c r="B130" s="135">
        <v>44582.0</v>
      </c>
      <c r="C130" s="27"/>
      <c r="D130" s="90" t="s">
        <v>9752</v>
      </c>
      <c r="E130" s="22"/>
      <c r="F130" s="22"/>
      <c r="G130" s="22"/>
      <c r="H130" s="23"/>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hidden="1" customHeight="1">
      <c r="A131" s="149" t="s">
        <v>9471</v>
      </c>
      <c r="B131" s="39"/>
      <c r="C131" s="27"/>
      <c r="D131" s="90" t="s">
        <v>9705</v>
      </c>
      <c r="E131" s="23"/>
      <c r="F131" s="74"/>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hidden="1" customHeight="1">
      <c r="A132" s="28"/>
      <c r="B132" s="137" t="s">
        <v>9472</v>
      </c>
      <c r="C132" s="34" t="s">
        <v>66</v>
      </c>
      <c r="D132" s="31" t="s">
        <v>9753</v>
      </c>
      <c r="E132" s="31" t="s">
        <v>9754</v>
      </c>
      <c r="F132" s="80">
        <v>0.5</v>
      </c>
      <c r="G132" s="81" t="s">
        <v>9737</v>
      </c>
      <c r="H132" s="81" t="s">
        <v>9755</v>
      </c>
      <c r="I132" s="34" t="s">
        <v>9756</v>
      </c>
      <c r="J132" s="27" t="s">
        <v>9757</v>
      </c>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hidden="1" customHeight="1">
      <c r="A133" s="28"/>
      <c r="B133" s="137" t="s">
        <v>9472</v>
      </c>
      <c r="C133" s="81" t="s">
        <v>9758</v>
      </c>
      <c r="D133" s="31" t="s">
        <v>9759</v>
      </c>
      <c r="E133" s="31" t="s">
        <v>9760</v>
      </c>
      <c r="F133" s="80">
        <v>0.5833333333333334</v>
      </c>
      <c r="G133" s="59" t="s">
        <v>9500</v>
      </c>
      <c r="H133" s="81" t="s">
        <v>9761</v>
      </c>
      <c r="I133" s="63" t="s">
        <v>9762</v>
      </c>
      <c r="J133" s="27" t="s">
        <v>532</v>
      </c>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hidden="1" customHeight="1">
      <c r="A134" s="28"/>
      <c r="B134" s="137" t="s">
        <v>9472</v>
      </c>
      <c r="C134" s="109" t="s">
        <v>66</v>
      </c>
      <c r="D134" s="51" t="s">
        <v>9739</v>
      </c>
      <c r="E134" s="51" t="s">
        <v>9740</v>
      </c>
      <c r="F134" s="91" t="s">
        <v>372</v>
      </c>
      <c r="G134" s="81" t="s">
        <v>9741</v>
      </c>
      <c r="H134" s="81" t="s">
        <v>9742</v>
      </c>
      <c r="I134" s="51" t="s">
        <v>9743</v>
      </c>
      <c r="J134" s="27" t="s">
        <v>9763</v>
      </c>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hidden="1" customHeight="1">
      <c r="A135" s="44"/>
      <c r="B135" s="137" t="s">
        <v>9472</v>
      </c>
      <c r="C135" s="27"/>
      <c r="D135" s="27"/>
      <c r="E135" s="27"/>
      <c r="F135" s="78"/>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hidden="1" customHeight="1">
      <c r="A136" s="18"/>
      <c r="B136" s="135">
        <v>44587.0</v>
      </c>
      <c r="C136" s="27"/>
      <c r="D136" s="27"/>
      <c r="E136" s="27"/>
      <c r="F136" s="78"/>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hidden="1" customHeight="1">
      <c r="A137" s="149" t="s">
        <v>9471</v>
      </c>
      <c r="B137" s="39"/>
      <c r="C137" s="27"/>
      <c r="D137" s="27"/>
      <c r="E137" s="27"/>
      <c r="F137" s="74"/>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hidden="1" customHeight="1">
      <c r="A138" s="28"/>
      <c r="B138" s="137" t="s">
        <v>9472</v>
      </c>
      <c r="C138" s="27"/>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hidden="1" customHeight="1">
      <c r="A139" s="28"/>
      <c r="B139" s="137" t="s">
        <v>9472</v>
      </c>
      <c r="C139" s="34" t="s">
        <v>66</v>
      </c>
      <c r="D139" s="31" t="s">
        <v>9753</v>
      </c>
      <c r="E139" s="31" t="s">
        <v>9754</v>
      </c>
      <c r="F139" s="91" t="s">
        <v>352</v>
      </c>
      <c r="G139" s="81" t="s">
        <v>9737</v>
      </c>
      <c r="H139" s="81" t="s">
        <v>9755</v>
      </c>
      <c r="I139" s="34" t="s">
        <v>9756</v>
      </c>
      <c r="J139" s="27" t="s">
        <v>9764</v>
      </c>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hidden="1" customHeight="1">
      <c r="A140" s="28"/>
      <c r="B140" s="137" t="s">
        <v>9472</v>
      </c>
      <c r="C140" s="109" t="s">
        <v>66</v>
      </c>
      <c r="D140" s="51" t="s">
        <v>9739</v>
      </c>
      <c r="E140" s="51" t="s">
        <v>9740</v>
      </c>
      <c r="F140" s="91" t="s">
        <v>372</v>
      </c>
      <c r="G140" s="81" t="s">
        <v>9741</v>
      </c>
      <c r="H140" s="81" t="s">
        <v>9742</v>
      </c>
      <c r="I140" s="51" t="s">
        <v>9743</v>
      </c>
      <c r="J140" s="27" t="s">
        <v>9764</v>
      </c>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hidden="1" customHeight="1">
      <c r="A141" s="44"/>
      <c r="B141" s="137" t="s">
        <v>9472</v>
      </c>
      <c r="C141" s="27"/>
      <c r="D141" s="27"/>
      <c r="E141" s="27"/>
      <c r="F141" s="74"/>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18"/>
      <c r="B142" s="135">
        <v>44594.0</v>
      </c>
      <c r="C142" s="27"/>
      <c r="D142" s="27"/>
      <c r="E142" s="27"/>
      <c r="F142" s="74"/>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356" t="s">
        <v>9765</v>
      </c>
      <c r="B143" s="137" t="s">
        <v>9766</v>
      </c>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8"/>
      <c r="B144" s="137" t="s">
        <v>9766</v>
      </c>
      <c r="C144" s="43" t="s">
        <v>100</v>
      </c>
      <c r="D144" s="47" t="s">
        <v>9767</v>
      </c>
      <c r="E144" s="47" t="s">
        <v>9768</v>
      </c>
      <c r="F144" s="76">
        <v>0.4375</v>
      </c>
      <c r="G144" s="77" t="s">
        <v>9769</v>
      </c>
      <c r="H144" s="77" t="s">
        <v>9770</v>
      </c>
      <c r="I144" s="47" t="s">
        <v>9771</v>
      </c>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8"/>
      <c r="B145" s="137" t="s">
        <v>9766</v>
      </c>
      <c r="C145" s="43" t="s">
        <v>100</v>
      </c>
      <c r="D145" s="47" t="s">
        <v>9772</v>
      </c>
      <c r="E145" s="47" t="s">
        <v>9773</v>
      </c>
      <c r="F145" s="76">
        <v>0.5208333333333334</v>
      </c>
      <c r="G145" s="77" t="s">
        <v>9769</v>
      </c>
      <c r="H145" s="77" t="s">
        <v>9774</v>
      </c>
      <c r="I145" s="47" t="s">
        <v>9775</v>
      </c>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28"/>
      <c r="B146" s="137" t="s">
        <v>9766</v>
      </c>
      <c r="C146" s="43" t="s">
        <v>100</v>
      </c>
      <c r="D146" s="47" t="s">
        <v>9776</v>
      </c>
      <c r="E146" s="47" t="s">
        <v>9777</v>
      </c>
      <c r="F146" s="76">
        <v>0.5833333333333334</v>
      </c>
      <c r="G146" s="77" t="s">
        <v>9769</v>
      </c>
      <c r="H146" s="77" t="s">
        <v>9778</v>
      </c>
      <c r="I146" s="47" t="s">
        <v>9779</v>
      </c>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8"/>
      <c r="B147" s="137" t="s">
        <v>9766</v>
      </c>
      <c r="C147" s="34" t="s">
        <v>100</v>
      </c>
      <c r="D147" s="31" t="s">
        <v>9780</v>
      </c>
      <c r="E147" s="31" t="s">
        <v>9781</v>
      </c>
      <c r="F147" s="80">
        <v>0.6458333333333334</v>
      </c>
      <c r="G147" s="81" t="s">
        <v>9769</v>
      </c>
      <c r="H147" s="81" t="s">
        <v>9782</v>
      </c>
      <c r="I147" s="51" t="s">
        <v>9783</v>
      </c>
      <c r="J147" s="27" t="s">
        <v>9784</v>
      </c>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8"/>
      <c r="B148" s="137" t="s">
        <v>9766</v>
      </c>
      <c r="C148" s="34" t="s">
        <v>100</v>
      </c>
      <c r="D148" s="31" t="s">
        <v>9785</v>
      </c>
      <c r="E148" s="31" t="s">
        <v>9786</v>
      </c>
      <c r="F148" s="91" t="s">
        <v>375</v>
      </c>
      <c r="G148" s="81" t="s">
        <v>9769</v>
      </c>
      <c r="H148" s="81" t="s">
        <v>9787</v>
      </c>
      <c r="I148" s="51" t="s">
        <v>9788</v>
      </c>
      <c r="J148" s="27" t="s">
        <v>9789</v>
      </c>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44"/>
      <c r="B149" s="137" t="s">
        <v>9766</v>
      </c>
      <c r="C149" s="223"/>
      <c r="D149" s="27"/>
      <c r="E149" s="27"/>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18"/>
      <c r="B150" s="135">
        <v>44595.0</v>
      </c>
      <c r="C150" s="223"/>
      <c r="D150" s="27"/>
      <c r="E150" s="27"/>
      <c r="F150" s="74"/>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356" t="s">
        <v>9765</v>
      </c>
      <c r="B151" s="137" t="s">
        <v>9766</v>
      </c>
      <c r="C151" s="223"/>
      <c r="D151" s="27"/>
      <c r="E151" s="27"/>
      <c r="F151" s="74"/>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8"/>
      <c r="B152" s="137" t="s">
        <v>9766</v>
      </c>
      <c r="C152" s="223"/>
      <c r="D152" s="27"/>
      <c r="E152" s="27"/>
      <c r="F152" s="74"/>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8"/>
      <c r="B153" s="137" t="s">
        <v>9766</v>
      </c>
      <c r="C153" s="223"/>
      <c r="D153" s="197" t="s">
        <v>1297</v>
      </c>
      <c r="E153" s="111"/>
      <c r="F153" s="74"/>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8"/>
      <c r="B154" s="137" t="s">
        <v>9766</v>
      </c>
      <c r="C154" s="223"/>
      <c r="D154" s="112"/>
      <c r="E154" s="113"/>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8"/>
      <c r="B155" s="137" t="s">
        <v>9766</v>
      </c>
      <c r="C155" s="223"/>
      <c r="D155" s="114"/>
      <c r="E155" s="115"/>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8"/>
      <c r="B156" s="137" t="s">
        <v>9766</v>
      </c>
      <c r="C156" s="223"/>
      <c r="D156" s="27"/>
      <c r="E156" s="27"/>
      <c r="F156" s="74"/>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44"/>
      <c r="B157" s="137" t="s">
        <v>9766</v>
      </c>
      <c r="C157" s="223"/>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18"/>
      <c r="B158" s="135">
        <v>44601.0</v>
      </c>
      <c r="C158" s="223"/>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356" t="s">
        <v>9765</v>
      </c>
      <c r="B159" s="137" t="s">
        <v>9766</v>
      </c>
      <c r="C159" s="223"/>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8"/>
      <c r="B160" s="137" t="s">
        <v>9766</v>
      </c>
      <c r="C160" s="109" t="s">
        <v>167</v>
      </c>
      <c r="D160" s="51" t="s">
        <v>9790</v>
      </c>
      <c r="E160" s="51" t="s">
        <v>9791</v>
      </c>
      <c r="F160" s="80">
        <v>0.4583333333333333</v>
      </c>
      <c r="G160" s="81" t="s">
        <v>9792</v>
      </c>
      <c r="H160" s="81" t="s">
        <v>9793</v>
      </c>
      <c r="I160" s="51" t="s">
        <v>9794</v>
      </c>
      <c r="J160" s="27" t="s">
        <v>9795</v>
      </c>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8"/>
      <c r="B161" s="137" t="s">
        <v>9766</v>
      </c>
      <c r="C161" s="109" t="s">
        <v>167</v>
      </c>
      <c r="D161" s="51" t="s">
        <v>9796</v>
      </c>
      <c r="E161" s="51" t="s">
        <v>9797</v>
      </c>
      <c r="F161" s="80">
        <v>0.5416666666666666</v>
      </c>
      <c r="G161" s="81" t="s">
        <v>9792</v>
      </c>
      <c r="H161" s="81" t="s">
        <v>9798</v>
      </c>
      <c r="I161" s="51" t="s">
        <v>9799</v>
      </c>
      <c r="J161" s="27" t="s">
        <v>9800</v>
      </c>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8"/>
      <c r="B162" s="137" t="s">
        <v>9766</v>
      </c>
      <c r="C162" s="109" t="s">
        <v>167</v>
      </c>
      <c r="D162" s="51" t="s">
        <v>9801</v>
      </c>
      <c r="E162" s="51" t="s">
        <v>9802</v>
      </c>
      <c r="F162" s="80">
        <v>0.625</v>
      </c>
      <c r="G162" s="81" t="s">
        <v>9792</v>
      </c>
      <c r="H162" s="81" t="s">
        <v>9803</v>
      </c>
      <c r="I162" s="51" t="s">
        <v>9804</v>
      </c>
      <c r="J162" s="27" t="s">
        <v>9800</v>
      </c>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8"/>
      <c r="B163" s="137" t="s">
        <v>9766</v>
      </c>
      <c r="C163" s="109" t="s">
        <v>167</v>
      </c>
      <c r="D163" s="51" t="s">
        <v>9805</v>
      </c>
      <c r="E163" s="51" t="s">
        <v>9806</v>
      </c>
      <c r="F163" s="80">
        <v>0.7083333333333334</v>
      </c>
      <c r="G163" s="81" t="s">
        <v>9792</v>
      </c>
      <c r="H163" s="81" t="s">
        <v>9807</v>
      </c>
      <c r="I163" s="51" t="s">
        <v>9808</v>
      </c>
      <c r="J163" s="27" t="s">
        <v>9800</v>
      </c>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8"/>
      <c r="B164" s="137" t="s">
        <v>9766</v>
      </c>
      <c r="C164" s="223"/>
      <c r="D164" s="27"/>
      <c r="E164" s="27"/>
      <c r="F164" s="78"/>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44"/>
      <c r="B165" s="137" t="s">
        <v>9766</v>
      </c>
      <c r="C165" s="223"/>
      <c r="D165" s="90" t="s">
        <v>9809</v>
      </c>
      <c r="E165" s="22"/>
      <c r="F165" s="22"/>
      <c r="G165" s="23"/>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18"/>
      <c r="B166" s="135">
        <v>44613.0</v>
      </c>
      <c r="C166" s="223"/>
      <c r="D166" s="75" t="s">
        <v>9810</v>
      </c>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356" t="s">
        <v>9765</v>
      </c>
      <c r="B167" s="137" t="s">
        <v>9766</v>
      </c>
      <c r="C167" s="34" t="s">
        <v>100</v>
      </c>
      <c r="D167" s="31" t="s">
        <v>9811</v>
      </c>
      <c r="E167" s="31" t="s">
        <v>9812</v>
      </c>
      <c r="F167" s="80">
        <v>0.5208333333333334</v>
      </c>
      <c r="G167" s="81" t="s">
        <v>9792</v>
      </c>
      <c r="H167" s="81" t="s">
        <v>9813</v>
      </c>
      <c r="I167" s="51" t="s">
        <v>9814</v>
      </c>
      <c r="J167" s="27" t="s">
        <v>9815</v>
      </c>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8"/>
      <c r="B168" s="137" t="s">
        <v>9766</v>
      </c>
      <c r="C168" s="43" t="s">
        <v>100</v>
      </c>
      <c r="D168" s="36" t="s">
        <v>9816</v>
      </c>
      <c r="E168" s="36" t="s">
        <v>9817</v>
      </c>
      <c r="F168" s="89" t="s">
        <v>363</v>
      </c>
      <c r="G168" s="77" t="s">
        <v>9792</v>
      </c>
      <c r="H168" s="77" t="s">
        <v>9818</v>
      </c>
      <c r="I168" s="47" t="s">
        <v>9819</v>
      </c>
      <c r="J168" s="27" t="s">
        <v>9820</v>
      </c>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8"/>
      <c r="C169" s="43" t="s">
        <v>100</v>
      </c>
      <c r="D169" s="36" t="s">
        <v>9796</v>
      </c>
      <c r="E169" s="36" t="s">
        <v>9797</v>
      </c>
      <c r="F169" s="76">
        <v>0.5833333333333334</v>
      </c>
      <c r="G169" s="77" t="s">
        <v>9792</v>
      </c>
      <c r="H169" s="77" t="s">
        <v>9798</v>
      </c>
      <c r="I169" s="47" t="s">
        <v>9799</v>
      </c>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8"/>
      <c r="B170" s="137" t="s">
        <v>9766</v>
      </c>
      <c r="C170" s="43" t="s">
        <v>100</v>
      </c>
      <c r="D170" s="36" t="s">
        <v>9801</v>
      </c>
      <c r="E170" s="36" t="s">
        <v>9802</v>
      </c>
      <c r="F170" s="76">
        <v>0.6458333333333334</v>
      </c>
      <c r="G170" s="77" t="s">
        <v>9792</v>
      </c>
      <c r="H170" s="77" t="s">
        <v>9803</v>
      </c>
      <c r="I170" s="47" t="s">
        <v>9804</v>
      </c>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8"/>
      <c r="B171" s="137" t="s">
        <v>9766</v>
      </c>
      <c r="C171" s="43" t="s">
        <v>100</v>
      </c>
      <c r="D171" s="36" t="s">
        <v>9821</v>
      </c>
      <c r="E171" s="36" t="s">
        <v>9822</v>
      </c>
      <c r="F171" s="76">
        <v>0.6875</v>
      </c>
      <c r="G171" s="77" t="s">
        <v>9792</v>
      </c>
      <c r="H171" s="77" t="s">
        <v>9823</v>
      </c>
      <c r="I171" s="47" t="s">
        <v>9824</v>
      </c>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8"/>
      <c r="B172" s="137" t="s">
        <v>9766</v>
      </c>
      <c r="C172" s="34" t="s">
        <v>100</v>
      </c>
      <c r="D172" s="31" t="s">
        <v>9805</v>
      </c>
      <c r="E172" s="31" t="s">
        <v>9806</v>
      </c>
      <c r="F172" s="80">
        <v>0.7291666666666666</v>
      </c>
      <c r="G172" s="81" t="s">
        <v>9792</v>
      </c>
      <c r="H172" s="81" t="s">
        <v>9807</v>
      </c>
      <c r="I172" s="51" t="s">
        <v>9808</v>
      </c>
      <c r="J172" s="27" t="s">
        <v>9825</v>
      </c>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44"/>
      <c r="B173" s="137" t="s">
        <v>9766</v>
      </c>
      <c r="C173" s="223"/>
      <c r="D173" s="27"/>
      <c r="E173" s="27"/>
      <c r="F173" s="74"/>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18"/>
      <c r="B174" s="135">
        <v>44620.0</v>
      </c>
      <c r="C174" s="223"/>
      <c r="D174" s="27"/>
      <c r="E174" s="27"/>
      <c r="F174" s="74"/>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356" t="s">
        <v>9765</v>
      </c>
      <c r="B175" s="137" t="s">
        <v>9766</v>
      </c>
      <c r="C175" s="223"/>
      <c r="D175" s="75" t="s">
        <v>9826</v>
      </c>
      <c r="E175" s="27"/>
      <c r="F175" s="74"/>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28"/>
      <c r="B176" s="137" t="s">
        <v>9766</v>
      </c>
      <c r="C176" s="223"/>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8"/>
      <c r="B177" s="137" t="s">
        <v>9766</v>
      </c>
      <c r="C177" s="34" t="s">
        <v>149</v>
      </c>
      <c r="D177" s="31" t="s">
        <v>9827</v>
      </c>
      <c r="E177" s="31" t="s">
        <v>9828</v>
      </c>
      <c r="F177" s="80">
        <v>0.5416666666666666</v>
      </c>
      <c r="G177" s="81" t="s">
        <v>9829</v>
      </c>
      <c r="H177" s="81" t="s">
        <v>9830</v>
      </c>
      <c r="I177" s="31" t="s">
        <v>9831</v>
      </c>
      <c r="J177" s="27" t="s">
        <v>9832</v>
      </c>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8"/>
      <c r="B178" s="137" t="s">
        <v>9766</v>
      </c>
      <c r="C178" s="34" t="s">
        <v>149</v>
      </c>
      <c r="D178" s="31" t="s">
        <v>9833</v>
      </c>
      <c r="E178" s="31" t="s">
        <v>9834</v>
      </c>
      <c r="F178" s="80">
        <v>0.5833333333333334</v>
      </c>
      <c r="G178" s="81" t="s">
        <v>9792</v>
      </c>
      <c r="H178" s="81" t="s">
        <v>9835</v>
      </c>
      <c r="I178" s="31" t="s">
        <v>9836</v>
      </c>
      <c r="J178" s="27" t="s">
        <v>9837</v>
      </c>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8"/>
      <c r="B179" s="137" t="s">
        <v>9766</v>
      </c>
      <c r="C179" s="43" t="s">
        <v>610</v>
      </c>
      <c r="D179" s="47" t="s">
        <v>9838</v>
      </c>
      <c r="E179" s="47" t="s">
        <v>9839</v>
      </c>
      <c r="F179" s="89" t="s">
        <v>1112</v>
      </c>
      <c r="G179" s="77" t="s">
        <v>9840</v>
      </c>
      <c r="H179" s="77" t="s">
        <v>9841</v>
      </c>
      <c r="I179" s="36" t="s">
        <v>9842</v>
      </c>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28"/>
      <c r="B180" s="137" t="s">
        <v>9766</v>
      </c>
      <c r="C180" s="34" t="s">
        <v>149</v>
      </c>
      <c r="D180" s="31" t="s">
        <v>9843</v>
      </c>
      <c r="E180" s="31" t="s">
        <v>9844</v>
      </c>
      <c r="F180" s="80">
        <v>0.6458333333333334</v>
      </c>
      <c r="G180" s="81" t="s">
        <v>9792</v>
      </c>
      <c r="H180" s="81" t="s">
        <v>9845</v>
      </c>
      <c r="I180" s="31" t="s">
        <v>9846</v>
      </c>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8"/>
      <c r="B181" s="137" t="s">
        <v>9766</v>
      </c>
      <c r="C181" s="34" t="s">
        <v>149</v>
      </c>
      <c r="D181" s="31" t="s">
        <v>9847</v>
      </c>
      <c r="E181" s="31" t="s">
        <v>9848</v>
      </c>
      <c r="F181" s="80">
        <v>0.6875</v>
      </c>
      <c r="G181" s="81" t="s">
        <v>9792</v>
      </c>
      <c r="H181" s="81" t="s">
        <v>9849</v>
      </c>
      <c r="I181" s="31" t="s">
        <v>9850</v>
      </c>
      <c r="J181" s="27" t="s">
        <v>9851</v>
      </c>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8"/>
      <c r="B182" s="137" t="s">
        <v>9766</v>
      </c>
      <c r="C182" s="43" t="s">
        <v>100</v>
      </c>
      <c r="D182" s="47" t="s">
        <v>9852</v>
      </c>
      <c r="E182" s="47" t="s">
        <v>9853</v>
      </c>
      <c r="F182" s="89" t="s">
        <v>363</v>
      </c>
      <c r="G182" s="77" t="s">
        <v>9769</v>
      </c>
      <c r="H182" s="47">
        <v>5.432944762E9</v>
      </c>
      <c r="I182" s="47" t="s">
        <v>9854</v>
      </c>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44"/>
      <c r="B183" s="137" t="s">
        <v>9766</v>
      </c>
      <c r="C183" s="43" t="s">
        <v>149</v>
      </c>
      <c r="D183" s="36" t="s">
        <v>9855</v>
      </c>
      <c r="E183" s="36" t="s">
        <v>9856</v>
      </c>
      <c r="F183" s="76">
        <v>0.7291666666666666</v>
      </c>
      <c r="G183" s="77" t="s">
        <v>9792</v>
      </c>
      <c r="H183" s="77" t="s">
        <v>9857</v>
      </c>
      <c r="I183" s="36" t="s">
        <v>9858</v>
      </c>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7"/>
      <c r="B184" s="27"/>
      <c r="C184" s="90" t="s">
        <v>9859</v>
      </c>
      <c r="D184" s="22"/>
      <c r="E184" s="23"/>
      <c r="F184" s="74"/>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7"/>
      <c r="B185" s="27"/>
      <c r="C185" s="27"/>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27"/>
      <c r="B186" s="27"/>
      <c r="C186" s="27"/>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7"/>
      <c r="B187" s="27"/>
      <c r="C187" s="27"/>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27"/>
      <c r="B188" s="27"/>
      <c r="C188" s="27"/>
      <c r="D188" s="27"/>
      <c r="E188" s="27"/>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27"/>
      <c r="B189" s="27"/>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7"/>
      <c r="B190" s="27"/>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7"/>
      <c r="B191" s="27"/>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7"/>
      <c r="B192" s="27"/>
      <c r="C192" s="27"/>
      <c r="D192" s="27"/>
      <c r="E192" s="27"/>
      <c r="F192" s="74"/>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7"/>
      <c r="B193" s="27"/>
      <c r="C193" s="27"/>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7"/>
      <c r="B194" s="27"/>
      <c r="C194" s="27"/>
      <c r="D194" s="27"/>
      <c r="E194" s="27"/>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7"/>
      <c r="B195" s="27"/>
      <c r="C195" s="27"/>
      <c r="D195" s="27"/>
      <c r="E195" s="27"/>
      <c r="F195" s="74"/>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7"/>
      <c r="B196" s="27"/>
      <c r="C196" s="27"/>
      <c r="D196" s="27"/>
      <c r="E196" s="27"/>
      <c r="F196" s="74"/>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7"/>
      <c r="B197" s="27"/>
      <c r="C197" s="27"/>
      <c r="D197" s="27"/>
      <c r="E197" s="27"/>
      <c r="F197" s="74"/>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7"/>
      <c r="B198" s="27"/>
      <c r="C198" s="27"/>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27"/>
      <c r="B199" s="27"/>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7"/>
      <c r="B200" s="27"/>
      <c r="C200" s="27"/>
      <c r="D200" s="27"/>
      <c r="E200" s="27"/>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7"/>
      <c r="B201" s="27"/>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7"/>
      <c r="B202" s="27"/>
      <c r="C202" s="27"/>
      <c r="D202" s="27"/>
      <c r="E202" s="27"/>
      <c r="F202" s="74"/>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7"/>
      <c r="B203" s="27"/>
      <c r="C203" s="27"/>
      <c r="D203" s="27"/>
      <c r="E203" s="27"/>
      <c r="F203" s="74"/>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7"/>
      <c r="B204" s="27"/>
      <c r="C204" s="27"/>
      <c r="D204" s="27"/>
      <c r="E204" s="27"/>
      <c r="F204" s="74"/>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7"/>
      <c r="B205" s="27"/>
      <c r="C205" s="27"/>
      <c r="D205" s="27"/>
      <c r="E205" s="27"/>
      <c r="F205" s="74"/>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7"/>
      <c r="B206" s="27"/>
      <c r="C206" s="27"/>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27"/>
      <c r="B207" s="27"/>
      <c r="C207" s="27"/>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7"/>
      <c r="B208" s="27"/>
      <c r="C208" s="27"/>
      <c r="D208" s="27"/>
      <c r="E208" s="27"/>
      <c r="F208" s="74"/>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27"/>
      <c r="B209" s="27"/>
      <c r="C209" s="27"/>
      <c r="D209" s="27"/>
      <c r="E209" s="27"/>
      <c r="F209" s="74"/>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7"/>
      <c r="B210" s="27"/>
      <c r="C210" s="27"/>
      <c r="D210" s="27"/>
      <c r="E210" s="27"/>
      <c r="F210" s="74"/>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7"/>
      <c r="B211" s="27"/>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7"/>
      <c r="B212" s="27"/>
      <c r="C212" s="27"/>
      <c r="D212" s="27"/>
      <c r="E212" s="27"/>
      <c r="F212" s="74"/>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7"/>
      <c r="B213" s="27"/>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7"/>
      <c r="B214" s="27"/>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7"/>
      <c r="B215" s="27"/>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7"/>
      <c r="B216" s="27"/>
      <c r="C216" s="27"/>
      <c r="D216" s="27"/>
      <c r="E216" s="27"/>
      <c r="F216" s="74"/>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27"/>
      <c r="B217" s="27"/>
      <c r="C217" s="27"/>
      <c r="D217" s="27"/>
      <c r="E217" s="27"/>
      <c r="F217" s="74"/>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27"/>
      <c r="B218" s="27"/>
      <c r="C218" s="27"/>
      <c r="D218" s="27"/>
      <c r="E218" s="27"/>
      <c r="F218" s="74"/>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7"/>
      <c r="B219" s="27"/>
      <c r="C219" s="27"/>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7"/>
      <c r="B220" s="27"/>
      <c r="C220" s="27"/>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7"/>
      <c r="B221" s="27"/>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7"/>
      <c r="B222" s="27"/>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7"/>
      <c r="B223" s="27"/>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7"/>
      <c r="B224" s="27"/>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7"/>
      <c r="B225" s="27"/>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27"/>
      <c r="B226" s="27"/>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27"/>
      <c r="B227" s="27"/>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7"/>
      <c r="B228" s="2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7"/>
      <c r="B229" s="27"/>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7"/>
      <c r="B230" s="27"/>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7"/>
      <c r="B231" s="27"/>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7"/>
      <c r="B232" s="27"/>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7"/>
      <c r="B233" s="27"/>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7"/>
      <c r="B234" s="27"/>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7"/>
      <c r="B235" s="27"/>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7"/>
      <c r="B236" s="27"/>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7"/>
      <c r="B237" s="2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7"/>
      <c r="B238" s="27"/>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7"/>
      <c r="B239" s="27"/>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7"/>
      <c r="B240" s="27"/>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7"/>
      <c r="B241" s="27"/>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7"/>
      <c r="B242" s="27"/>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7"/>
      <c r="B243" s="27"/>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7"/>
      <c r="B244" s="27"/>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7"/>
      <c r="B245" s="27"/>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7"/>
      <c r="B246" s="2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7"/>
      <c r="B247" s="27"/>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7"/>
      <c r="B248" s="27"/>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7"/>
      <c r="B249" s="27"/>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7"/>
      <c r="B250" s="27"/>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7"/>
      <c r="B251" s="27"/>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7"/>
      <c r="B252" s="27"/>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7"/>
      <c r="B253" s="27"/>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7"/>
      <c r="B254" s="27"/>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7"/>
      <c r="B255" s="27"/>
      <c r="C255" s="27"/>
      <c r="D255" s="27"/>
      <c r="E255" s="27"/>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7"/>
      <c r="B256" s="27"/>
      <c r="C256" s="27"/>
      <c r="D256" s="27"/>
      <c r="E256" s="27"/>
      <c r="F256" s="74"/>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7"/>
      <c r="B257" s="27"/>
      <c r="C257" s="27"/>
      <c r="D257" s="27"/>
      <c r="E257" s="27"/>
      <c r="F257" s="74"/>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7"/>
      <c r="B258" s="27"/>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7"/>
      <c r="B259" s="27"/>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7"/>
      <c r="B260" s="27"/>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7"/>
      <c r="B261" s="27"/>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7"/>
      <c r="B262" s="27"/>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7"/>
      <c r="B269" s="27"/>
      <c r="C269" s="27"/>
      <c r="D269" s="27"/>
      <c r="E269" s="27"/>
      <c r="F269" s="74"/>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7"/>
      <c r="B270" s="27"/>
      <c r="C270" s="27"/>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7"/>
      <c r="B271" s="27"/>
      <c r="C271" s="27"/>
      <c r="D271" s="27"/>
      <c r="E271" s="27"/>
      <c r="F271" s="74"/>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7"/>
      <c r="B272" s="27"/>
      <c r="C272" s="27"/>
      <c r="D272" s="27"/>
      <c r="E272" s="27"/>
      <c r="F272" s="74"/>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7"/>
      <c r="B273" s="27"/>
      <c r="C273" s="27"/>
      <c r="D273" s="27"/>
      <c r="E273" s="27"/>
      <c r="F273" s="74"/>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7"/>
      <c r="B274" s="27"/>
      <c r="C274" s="27"/>
      <c r="D274" s="27"/>
      <c r="E274" s="27"/>
      <c r="F274" s="74"/>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7"/>
      <c r="B275" s="27"/>
      <c r="C275" s="27"/>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7"/>
      <c r="B276" s="27"/>
      <c r="C276" s="27"/>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7"/>
      <c r="B277" s="27"/>
      <c r="C277" s="27"/>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7"/>
      <c r="B278" s="27"/>
      <c r="C278" s="27"/>
      <c r="D278" s="27"/>
      <c r="E278" s="27"/>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7"/>
      <c r="B279" s="27"/>
      <c r="C279" s="27"/>
      <c r="D279" s="27"/>
      <c r="E279" s="27"/>
      <c r="F279" s="74"/>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7"/>
      <c r="B280" s="27"/>
      <c r="C280" s="27"/>
      <c r="D280" s="27"/>
      <c r="E280" s="27"/>
      <c r="F280" s="74"/>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7"/>
      <c r="B281" s="27"/>
      <c r="C281" s="27"/>
      <c r="D281" s="27"/>
      <c r="E281" s="27"/>
      <c r="F281" s="74"/>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7"/>
      <c r="B282" s="27"/>
      <c r="C282" s="27"/>
      <c r="D282" s="27"/>
      <c r="E282" s="27"/>
      <c r="F282" s="74"/>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7"/>
      <c r="B283" s="27"/>
      <c r="C283" s="27"/>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7"/>
      <c r="B284" s="27"/>
      <c r="C284" s="27"/>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7"/>
      <c r="B285" s="27"/>
      <c r="C285" s="27"/>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7"/>
      <c r="B286" s="27"/>
      <c r="C286" s="27"/>
      <c r="D286" s="27"/>
      <c r="E286" s="27"/>
      <c r="F286" s="74"/>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7"/>
      <c r="B287" s="27"/>
      <c r="C287" s="27"/>
      <c r="D287" s="27"/>
      <c r="E287" s="27"/>
      <c r="F287" s="74"/>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7"/>
      <c r="B288" s="27"/>
      <c r="C288" s="27"/>
      <c r="D288" s="27"/>
      <c r="E288" s="27"/>
      <c r="F288" s="74"/>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7"/>
      <c r="B289" s="27"/>
      <c r="C289" s="27"/>
      <c r="D289" s="27"/>
      <c r="E289" s="27"/>
      <c r="F289" s="74"/>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B290" s="27"/>
      <c r="C290" s="27"/>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7"/>
      <c r="B291" s="27"/>
      <c r="C291" s="27"/>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7"/>
      <c r="B292" s="27"/>
      <c r="C292" s="27"/>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7"/>
      <c r="B293" s="27"/>
      <c r="C293" s="27"/>
      <c r="D293" s="27"/>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7"/>
      <c r="B294" s="27"/>
      <c r="C294" s="27"/>
      <c r="D294" s="27"/>
      <c r="E294" s="27"/>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7"/>
      <c r="B295" s="27"/>
      <c r="C295" s="27"/>
      <c r="D295" s="27"/>
      <c r="E295" s="27"/>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7"/>
      <c r="B296" s="27"/>
      <c r="C296" s="27"/>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27"/>
      <c r="B297" s="27"/>
      <c r="C297" s="27"/>
      <c r="D297" s="27"/>
      <c r="E297" s="27"/>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7"/>
      <c r="B298" s="27"/>
      <c r="C298" s="27"/>
      <c r="D298" s="27"/>
      <c r="E298" s="27"/>
      <c r="F298" s="74"/>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7"/>
      <c r="B299" s="27"/>
      <c r="C299" s="27"/>
      <c r="D299" s="27"/>
      <c r="E299" s="27"/>
      <c r="F299" s="74"/>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7"/>
      <c r="B300" s="27"/>
      <c r="C300" s="27"/>
      <c r="D300" s="27"/>
      <c r="E300" s="27"/>
      <c r="F300" s="74"/>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7"/>
      <c r="B301" s="27"/>
      <c r="C301" s="27"/>
      <c r="D301" s="27"/>
      <c r="E301" s="27"/>
      <c r="F301" s="74"/>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7"/>
      <c r="B302" s="27"/>
      <c r="C302" s="27"/>
      <c r="D302" s="27"/>
      <c r="E302" s="27"/>
      <c r="F302" s="74"/>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7"/>
      <c r="B303" s="27"/>
      <c r="C303" s="27"/>
      <c r="D303" s="27"/>
      <c r="E303" s="27"/>
      <c r="F303" s="74"/>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7"/>
      <c r="B304" s="27"/>
      <c r="C304" s="27"/>
      <c r="D304" s="27"/>
      <c r="E304" s="27"/>
      <c r="F304" s="74"/>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7"/>
      <c r="B305" s="27"/>
      <c r="C305" s="27"/>
      <c r="D305" s="27"/>
      <c r="E305" s="27"/>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7"/>
      <c r="B306" s="27"/>
      <c r="C306" s="27"/>
      <c r="D306" s="27"/>
      <c r="E306" s="27"/>
      <c r="F306" s="74"/>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7"/>
      <c r="B307" s="27"/>
      <c r="C307" s="27"/>
      <c r="D307" s="27"/>
      <c r="E307" s="27"/>
      <c r="F307" s="74"/>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7"/>
      <c r="B308" s="27"/>
      <c r="C308" s="27"/>
      <c r="D308" s="27"/>
      <c r="E308" s="27"/>
      <c r="F308" s="74"/>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7"/>
      <c r="B309" s="27"/>
      <c r="C309" s="27"/>
      <c r="D309" s="27"/>
      <c r="E309" s="27"/>
      <c r="F309" s="74"/>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7"/>
      <c r="B310" s="27"/>
      <c r="C310" s="27"/>
      <c r="D310" s="27"/>
      <c r="E310" s="27"/>
      <c r="F310" s="74"/>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7"/>
      <c r="B311" s="27"/>
      <c r="C311" s="27"/>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7"/>
      <c r="B312" s="27"/>
      <c r="C312" s="27"/>
      <c r="D312" s="27"/>
      <c r="E312" s="27"/>
      <c r="F312" s="74"/>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7"/>
      <c r="B313" s="27"/>
      <c r="C313" s="27"/>
      <c r="D313" s="27"/>
      <c r="E313" s="27"/>
      <c r="F313" s="74"/>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7"/>
      <c r="B314" s="27"/>
      <c r="C314" s="27"/>
      <c r="D314" s="27"/>
      <c r="E314" s="27"/>
      <c r="F314" s="74"/>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7"/>
      <c r="B315" s="27"/>
      <c r="C315" s="27"/>
      <c r="D315" s="27"/>
      <c r="E315" s="27"/>
      <c r="F315" s="74"/>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27"/>
      <c r="B316" s="27"/>
      <c r="C316" s="27"/>
      <c r="D316" s="27"/>
      <c r="E316" s="27"/>
      <c r="F316" s="74"/>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27"/>
      <c r="B317" s="27"/>
      <c r="C317" s="27"/>
      <c r="D317" s="27"/>
      <c r="E317" s="27"/>
      <c r="F317" s="74"/>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27"/>
      <c r="B318" s="27"/>
      <c r="C318" s="27"/>
      <c r="D318" s="27"/>
      <c r="E318" s="27"/>
      <c r="F318" s="74"/>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27"/>
      <c r="B319" s="27"/>
      <c r="C319" s="27"/>
      <c r="D319" s="27"/>
      <c r="E319" s="27"/>
      <c r="F319" s="74"/>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7"/>
      <c r="B320" s="27"/>
      <c r="C320" s="27"/>
      <c r="D320" s="27"/>
      <c r="E320" s="27"/>
      <c r="F320" s="74"/>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7"/>
      <c r="B321" s="27"/>
      <c r="C321" s="27"/>
      <c r="D321" s="27"/>
      <c r="E321" s="27"/>
      <c r="F321" s="74"/>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27"/>
      <c r="B322" s="27"/>
      <c r="C322" s="27"/>
      <c r="D322" s="27"/>
      <c r="E322" s="27"/>
      <c r="F322" s="74"/>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27"/>
      <c r="B323" s="27"/>
      <c r="C323" s="27"/>
      <c r="D323" s="27"/>
      <c r="E323" s="27"/>
      <c r="F323" s="74"/>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27"/>
      <c r="B324" s="27"/>
      <c r="C324" s="27"/>
      <c r="D324" s="27"/>
      <c r="E324" s="27"/>
      <c r="F324" s="74"/>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7"/>
      <c r="B325" s="27"/>
      <c r="C325" s="27"/>
      <c r="D325" s="27"/>
      <c r="E325" s="27"/>
      <c r="F325" s="74"/>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27"/>
      <c r="B326" s="27"/>
      <c r="C326" s="27"/>
      <c r="D326" s="27"/>
      <c r="E326" s="27"/>
      <c r="F326" s="74"/>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27"/>
      <c r="B327" s="27"/>
      <c r="C327" s="27"/>
      <c r="D327" s="27"/>
      <c r="E327" s="27"/>
      <c r="F327" s="74"/>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27"/>
      <c r="B328" s="27"/>
      <c r="C328" s="27"/>
      <c r="D328" s="27"/>
      <c r="E328" s="27"/>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27"/>
      <c r="B329" s="27"/>
      <c r="C329" s="27"/>
      <c r="D329" s="27"/>
      <c r="E329" s="27"/>
      <c r="F329" s="74"/>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7"/>
      <c r="B330" s="27"/>
      <c r="C330" s="27"/>
      <c r="D330" s="27"/>
      <c r="E330" s="27"/>
      <c r="F330" s="74"/>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7"/>
      <c r="B331" s="27"/>
      <c r="C331" s="27"/>
      <c r="D331" s="27"/>
      <c r="E331" s="27"/>
      <c r="F331" s="74"/>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7"/>
      <c r="B332" s="27"/>
      <c r="C332" s="27"/>
      <c r="D332" s="27"/>
      <c r="E332" s="27"/>
      <c r="F332" s="74"/>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27"/>
      <c r="B333" s="27"/>
      <c r="C333" s="27"/>
      <c r="D333" s="27"/>
      <c r="E333" s="27"/>
      <c r="F333" s="74"/>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27"/>
      <c r="B334" s="27"/>
      <c r="C334" s="27"/>
      <c r="D334" s="27"/>
      <c r="E334" s="27"/>
      <c r="F334" s="74"/>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27"/>
      <c r="B335" s="27"/>
      <c r="C335" s="27"/>
      <c r="D335" s="27"/>
      <c r="E335" s="27"/>
      <c r="F335" s="74"/>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7"/>
      <c r="B336" s="27"/>
      <c r="C336" s="27"/>
      <c r="D336" s="27"/>
      <c r="E336" s="27"/>
      <c r="F336" s="74"/>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7"/>
      <c r="B337" s="27"/>
      <c r="C337" s="27"/>
      <c r="D337" s="27"/>
      <c r="E337" s="27"/>
      <c r="F337" s="74"/>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7"/>
      <c r="B338" s="27"/>
      <c r="C338" s="27"/>
      <c r="D338" s="27"/>
      <c r="E338" s="27"/>
      <c r="F338" s="74"/>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27"/>
      <c r="B339" s="27"/>
      <c r="C339" s="27"/>
      <c r="D339" s="27"/>
      <c r="E339" s="27"/>
      <c r="F339" s="74"/>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27"/>
      <c r="B340" s="27"/>
      <c r="C340" s="27"/>
      <c r="D340" s="27"/>
      <c r="E340" s="27"/>
      <c r="F340" s="74"/>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27"/>
      <c r="B341" s="27"/>
      <c r="C341" s="27"/>
      <c r="D341" s="27"/>
      <c r="E341" s="27"/>
      <c r="F341" s="74"/>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7"/>
      <c r="B342" s="27"/>
      <c r="C342" s="27"/>
      <c r="D342" s="27"/>
      <c r="E342" s="27"/>
      <c r="F342" s="74"/>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7"/>
      <c r="B343" s="27"/>
      <c r="C343" s="27"/>
      <c r="D343" s="27"/>
      <c r="E343" s="27"/>
      <c r="F343" s="74"/>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27"/>
      <c r="B344" s="27"/>
      <c r="C344" s="27"/>
      <c r="D344" s="27"/>
      <c r="E344" s="27"/>
      <c r="F344" s="74"/>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7"/>
      <c r="B345" s="27"/>
      <c r="C345" s="27"/>
      <c r="D345" s="27"/>
      <c r="E345" s="27"/>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27"/>
      <c r="B346" s="27"/>
      <c r="C346" s="27"/>
      <c r="D346" s="27"/>
      <c r="E346" s="27"/>
      <c r="F346" s="74"/>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27"/>
      <c r="B347" s="27"/>
      <c r="C347" s="27"/>
      <c r="D347" s="27"/>
      <c r="E347" s="27"/>
      <c r="F347" s="74"/>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27"/>
      <c r="B348" s="27"/>
      <c r="C348" s="27"/>
      <c r="D348" s="27"/>
      <c r="E348" s="27"/>
      <c r="F348" s="74"/>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7"/>
      <c r="B349" s="27"/>
      <c r="C349" s="27"/>
      <c r="D349" s="27"/>
      <c r="E349" s="27"/>
      <c r="F349" s="74"/>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7"/>
      <c r="B350" s="27"/>
      <c r="C350" s="27"/>
      <c r="D350" s="27"/>
      <c r="E350" s="27"/>
      <c r="F350" s="74"/>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7"/>
      <c r="B351" s="27"/>
      <c r="C351" s="27"/>
      <c r="D351" s="27"/>
      <c r="E351" s="27"/>
      <c r="F351" s="74"/>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27"/>
      <c r="B352" s="27"/>
      <c r="C352" s="27"/>
      <c r="D352" s="27"/>
      <c r="E352" s="27"/>
      <c r="F352" s="74"/>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27"/>
      <c r="B353" s="27"/>
      <c r="C353" s="27"/>
      <c r="D353" s="27"/>
      <c r="E353" s="27"/>
      <c r="F353" s="74"/>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27"/>
      <c r="B354" s="27"/>
      <c r="C354" s="27"/>
      <c r="D354" s="27"/>
      <c r="E354" s="27"/>
      <c r="F354" s="74"/>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27"/>
      <c r="B355" s="27"/>
      <c r="C355" s="27"/>
      <c r="D355" s="27"/>
      <c r="E355" s="27"/>
      <c r="F355" s="74"/>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27"/>
      <c r="B356" s="27"/>
      <c r="C356" s="27"/>
      <c r="D356" s="27"/>
      <c r="E356" s="27"/>
      <c r="F356" s="74"/>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27"/>
      <c r="B357" s="27"/>
      <c r="C357" s="27"/>
      <c r="D357" s="27"/>
      <c r="E357" s="27"/>
      <c r="F357" s="74"/>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27"/>
      <c r="B358" s="27"/>
      <c r="C358" s="27"/>
      <c r="D358" s="27"/>
      <c r="E358" s="27"/>
      <c r="F358" s="74"/>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27"/>
      <c r="B359" s="27"/>
      <c r="C359" s="27"/>
      <c r="D359" s="27"/>
      <c r="E359" s="27"/>
      <c r="F359" s="74"/>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27"/>
      <c r="B360" s="27"/>
      <c r="C360" s="27"/>
      <c r="D360" s="27"/>
      <c r="E360" s="27"/>
      <c r="F360" s="74"/>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27"/>
      <c r="B361" s="27"/>
      <c r="C361" s="27"/>
      <c r="D361" s="27"/>
      <c r="E361" s="27"/>
      <c r="F361" s="74"/>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27"/>
      <c r="B362" s="27"/>
      <c r="C362" s="27"/>
      <c r="D362" s="27"/>
      <c r="E362" s="27"/>
      <c r="F362" s="74"/>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27"/>
      <c r="B363" s="27"/>
      <c r="C363" s="27"/>
      <c r="D363" s="27"/>
      <c r="E363" s="27"/>
      <c r="F363" s="74"/>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ht="15.75" customHeight="1">
      <c r="A364" s="27"/>
      <c r="B364" s="27"/>
      <c r="C364" s="27"/>
      <c r="D364" s="27"/>
      <c r="E364" s="27"/>
      <c r="F364" s="74"/>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27"/>
      <c r="B365" s="27"/>
      <c r="C365" s="27"/>
      <c r="D365" s="27"/>
      <c r="E365" s="27"/>
      <c r="F365" s="74"/>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ht="15.75" customHeight="1">
      <c r="A366" s="27"/>
      <c r="B366" s="27"/>
      <c r="C366" s="27"/>
      <c r="D366" s="27"/>
      <c r="E366" s="27"/>
      <c r="F366" s="74"/>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27"/>
      <c r="B367" s="27"/>
      <c r="C367" s="27"/>
      <c r="D367" s="27"/>
      <c r="E367" s="27"/>
      <c r="F367" s="74"/>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27"/>
      <c r="B368" s="27"/>
      <c r="C368" s="27"/>
      <c r="D368" s="27"/>
      <c r="E368" s="27"/>
      <c r="F368" s="74"/>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ht="15.75" customHeight="1">
      <c r="A369" s="27"/>
      <c r="B369" s="27"/>
      <c r="C369" s="27"/>
      <c r="D369" s="27"/>
      <c r="E369" s="27"/>
      <c r="F369" s="74"/>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ht="15.75" customHeight="1">
      <c r="A370" s="27"/>
      <c r="B370" s="27"/>
      <c r="C370" s="27"/>
      <c r="D370" s="27"/>
      <c r="E370" s="27"/>
      <c r="F370" s="74"/>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27"/>
      <c r="B371" s="27"/>
      <c r="C371" s="27"/>
      <c r="D371" s="27"/>
      <c r="E371" s="27"/>
      <c r="F371" s="74"/>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ht="15.75" customHeight="1">
      <c r="A372" s="27"/>
      <c r="B372" s="27"/>
      <c r="C372" s="27"/>
      <c r="D372" s="27"/>
      <c r="E372" s="27"/>
      <c r="F372" s="74"/>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27"/>
      <c r="B373" s="27"/>
      <c r="C373" s="27"/>
      <c r="D373" s="27"/>
      <c r="E373" s="27"/>
      <c r="F373" s="74"/>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27"/>
      <c r="B374" s="27"/>
      <c r="C374" s="27"/>
      <c r="D374" s="27"/>
      <c r="E374" s="27"/>
      <c r="F374" s="74"/>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27"/>
      <c r="B375" s="27"/>
      <c r="C375" s="27"/>
      <c r="D375" s="27"/>
      <c r="E375" s="27"/>
      <c r="F375" s="74"/>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ht="15.75" customHeight="1">
      <c r="A376" s="27"/>
      <c r="B376" s="27"/>
      <c r="C376" s="27"/>
      <c r="D376" s="27"/>
      <c r="E376" s="27"/>
      <c r="F376" s="74"/>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ht="15.75" customHeight="1">
      <c r="A377" s="27"/>
      <c r="B377" s="27"/>
      <c r="C377" s="27"/>
      <c r="D377" s="27"/>
      <c r="E377" s="27"/>
      <c r="F377" s="74"/>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ht="15.75" customHeight="1">
      <c r="A378" s="27"/>
      <c r="B378" s="27"/>
      <c r="C378" s="27"/>
      <c r="D378" s="27"/>
      <c r="E378" s="27"/>
      <c r="F378" s="74"/>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ht="15.75" customHeight="1">
      <c r="A379" s="27"/>
      <c r="B379" s="27"/>
      <c r="C379" s="27"/>
      <c r="D379" s="27"/>
      <c r="E379" s="27"/>
      <c r="F379" s="74"/>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ht="15.75" customHeight="1">
      <c r="A380" s="27"/>
      <c r="B380" s="27"/>
      <c r="C380" s="27"/>
      <c r="D380" s="27"/>
      <c r="E380" s="27"/>
      <c r="F380" s="74"/>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ht="15.75" customHeight="1">
      <c r="A381" s="27"/>
      <c r="B381" s="27"/>
      <c r="C381" s="27"/>
      <c r="D381" s="27"/>
      <c r="E381" s="27"/>
      <c r="F381" s="74"/>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ht="15.75" customHeight="1">
      <c r="A382" s="27"/>
      <c r="B382" s="27"/>
      <c r="C382" s="27"/>
      <c r="D382" s="27"/>
      <c r="E382" s="27"/>
      <c r="F382" s="74"/>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ht="15.75" customHeight="1">
      <c r="A383" s="27"/>
      <c r="B383" s="27"/>
      <c r="C383" s="27"/>
      <c r="D383" s="27"/>
      <c r="E383" s="27"/>
      <c r="F383" s="74"/>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row>
    <row r="384" ht="15.75" customHeight="1">
      <c r="A384" s="27"/>
      <c r="B384" s="27"/>
      <c r="C384" s="27"/>
      <c r="D384" s="27"/>
      <c r="E384" s="27"/>
      <c r="F384" s="74"/>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row>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D2:K2"/>
    <mergeCell ref="A3:A8"/>
    <mergeCell ref="D9:K9"/>
    <mergeCell ref="A10:A16"/>
    <mergeCell ref="D17:K17"/>
    <mergeCell ref="A18:A23"/>
    <mergeCell ref="A25:A30"/>
    <mergeCell ref="A32:A38"/>
    <mergeCell ref="A40:A45"/>
    <mergeCell ref="A47:A52"/>
    <mergeCell ref="A54:A60"/>
    <mergeCell ref="A62:A68"/>
    <mergeCell ref="A70:A76"/>
    <mergeCell ref="A78:A84"/>
    <mergeCell ref="D126:E128"/>
    <mergeCell ref="D130:H130"/>
    <mergeCell ref="D131:E131"/>
    <mergeCell ref="D153:E155"/>
    <mergeCell ref="D165:G165"/>
    <mergeCell ref="A86:A92"/>
    <mergeCell ref="A94:A99"/>
    <mergeCell ref="A101:A105"/>
    <mergeCell ref="C101:F101"/>
    <mergeCell ref="D107:E107"/>
    <mergeCell ref="D113:E113"/>
    <mergeCell ref="D119:E119"/>
    <mergeCell ref="A151:A157"/>
    <mergeCell ref="A159:A165"/>
    <mergeCell ref="A167:A173"/>
    <mergeCell ref="A175:A183"/>
    <mergeCell ref="C184:E184"/>
    <mergeCell ref="A107:A111"/>
    <mergeCell ref="A113:A117"/>
    <mergeCell ref="A119:A123"/>
    <mergeCell ref="A125:A129"/>
    <mergeCell ref="A131:A135"/>
    <mergeCell ref="A137:A141"/>
    <mergeCell ref="A143:A149"/>
  </mergeCells>
  <dataValidations>
    <dataValidation type="list" allowBlank="1" showErrorMessage="1" sqref="C4:C19 C27 C30 C48:C57 C59 C61 C73 C80 C82">
      <formula1>'Durum Parametreler'!$H$2:$H$28</formula1>
    </dataValidation>
    <dataValidation type="list" allowBlank="1" showErrorMessage="1" sqref="C20:C23 C28:C29 C33 C40 C72 C74:C75 C81 C83:C84 C89 C96:C99 C105 C108:C111 C114:C117 C120:C123 C132 C134 C139:C140 C144:C183">
      <formula1>'Durum Parametreler'!$L$2:$L$31</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27.38"/>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8907</v>
      </c>
      <c r="B2" s="211" t="s">
        <v>8908</v>
      </c>
      <c r="C2" s="212" t="s">
        <v>2897</v>
      </c>
      <c r="D2" s="211" t="s">
        <v>1385</v>
      </c>
      <c r="E2" s="213">
        <v>329.0</v>
      </c>
      <c r="F2" s="213">
        <v>43.0</v>
      </c>
      <c r="G2" s="213">
        <v>0.0</v>
      </c>
      <c r="H2" s="213">
        <v>30.0</v>
      </c>
      <c r="I2" s="213">
        <v>30.0</v>
      </c>
      <c r="J2" s="214">
        <v>0.0</v>
      </c>
      <c r="K2" s="211" t="s">
        <v>9190</v>
      </c>
      <c r="L2" s="211">
        <v>4.542142022E9</v>
      </c>
      <c r="M2" s="211" t="s">
        <v>1350</v>
      </c>
      <c r="N2" s="211" t="s">
        <v>9049</v>
      </c>
      <c r="O2" s="211" t="s">
        <v>8910</v>
      </c>
      <c r="P2" s="211" t="s">
        <v>2137</v>
      </c>
      <c r="Q2" s="230">
        <f>COUNTIF('Hedef Liste Giresun'!A:A,A2)</f>
        <v>1</v>
      </c>
    </row>
    <row r="3" ht="15.75" customHeight="1">
      <c r="A3" s="211" t="s">
        <v>8992</v>
      </c>
      <c r="B3" s="211" t="s">
        <v>8993</v>
      </c>
      <c r="C3" s="212" t="s">
        <v>2897</v>
      </c>
      <c r="D3" s="211" t="s">
        <v>1950</v>
      </c>
      <c r="E3" s="213">
        <v>79.0</v>
      </c>
      <c r="F3" s="211"/>
      <c r="G3" s="213">
        <v>0.0</v>
      </c>
      <c r="H3" s="213">
        <v>76.0</v>
      </c>
      <c r="I3" s="213">
        <v>76.0</v>
      </c>
      <c r="J3" s="214">
        <v>0.0</v>
      </c>
      <c r="K3" s="211" t="s">
        <v>8994</v>
      </c>
      <c r="L3" s="211">
        <v>5.550822828E9</v>
      </c>
      <c r="M3" s="211" t="s">
        <v>1350</v>
      </c>
      <c r="N3" s="211" t="s">
        <v>8989</v>
      </c>
      <c r="O3" s="211" t="s">
        <v>8995</v>
      </c>
      <c r="P3" s="211" t="s">
        <v>2137</v>
      </c>
      <c r="Q3" s="230">
        <f>COUNTIF('Hedef Liste Giresun'!A:A,A3)</f>
        <v>1</v>
      </c>
    </row>
    <row r="4" ht="15.75" customHeight="1">
      <c r="A4" s="211" t="s">
        <v>9191</v>
      </c>
      <c r="B4" s="211" t="s">
        <v>9192</v>
      </c>
      <c r="C4" s="212" t="s">
        <v>2897</v>
      </c>
      <c r="D4" s="211" t="s">
        <v>1348</v>
      </c>
      <c r="E4" s="213">
        <v>6792.0</v>
      </c>
      <c r="F4" s="213">
        <v>672.0</v>
      </c>
      <c r="G4" s="213">
        <v>0.0</v>
      </c>
      <c r="H4" s="213">
        <v>64.0</v>
      </c>
      <c r="I4" s="213">
        <v>64.0</v>
      </c>
      <c r="J4" s="214">
        <v>0.0</v>
      </c>
      <c r="K4" s="211" t="s">
        <v>9193</v>
      </c>
      <c r="L4" s="211">
        <v>4.543330084E9</v>
      </c>
      <c r="M4" s="211" t="s">
        <v>1350</v>
      </c>
      <c r="N4" s="211" t="s">
        <v>9121</v>
      </c>
      <c r="O4" s="211" t="s">
        <v>9194</v>
      </c>
      <c r="P4" s="211" t="s">
        <v>2137</v>
      </c>
      <c r="Q4" s="230">
        <f>COUNTIF('Hedef Liste Giresun'!A:A,A4)</f>
        <v>1</v>
      </c>
    </row>
    <row r="5" ht="15.75" customHeight="1">
      <c r="A5" s="211" t="s">
        <v>9860</v>
      </c>
      <c r="B5" s="211" t="s">
        <v>9861</v>
      </c>
      <c r="C5" s="212" t="s">
        <v>2909</v>
      </c>
      <c r="D5" s="211" t="s">
        <v>1950</v>
      </c>
      <c r="E5" s="213">
        <v>333.0</v>
      </c>
      <c r="F5" s="211"/>
      <c r="G5" s="213">
        <v>0.0</v>
      </c>
      <c r="H5" s="213">
        <v>57.0</v>
      </c>
      <c r="I5" s="213">
        <v>57.0</v>
      </c>
      <c r="J5" s="214">
        <v>0.0</v>
      </c>
      <c r="K5" s="211" t="s">
        <v>9862</v>
      </c>
      <c r="L5" s="211">
        <v>4.5450028E9</v>
      </c>
      <c r="M5" s="211" t="s">
        <v>1350</v>
      </c>
      <c r="N5" s="211" t="s">
        <v>8989</v>
      </c>
      <c r="O5" s="211" t="s">
        <v>9863</v>
      </c>
      <c r="P5" s="211" t="s">
        <v>2137</v>
      </c>
      <c r="Q5" s="230">
        <f>COUNTIF('Hedef Liste Giresun'!A:A,A5)</f>
        <v>0</v>
      </c>
    </row>
    <row r="6" ht="15.75" customHeight="1">
      <c r="A6" s="211" t="s">
        <v>9096</v>
      </c>
      <c r="B6" s="211" t="s">
        <v>9097</v>
      </c>
      <c r="C6" s="212" t="s">
        <v>2897</v>
      </c>
      <c r="D6" s="211" t="s">
        <v>1507</v>
      </c>
      <c r="E6" s="213">
        <v>565.0</v>
      </c>
      <c r="F6" s="213">
        <v>37.0</v>
      </c>
      <c r="G6" s="213">
        <v>0.0</v>
      </c>
      <c r="H6" s="213">
        <v>10.0</v>
      </c>
      <c r="I6" s="213">
        <v>10.0</v>
      </c>
      <c r="J6" s="214">
        <v>0.0</v>
      </c>
      <c r="K6" s="211" t="s">
        <v>9098</v>
      </c>
      <c r="L6" s="211">
        <v>4.54217202E9</v>
      </c>
      <c r="M6" s="211" t="s">
        <v>1350</v>
      </c>
      <c r="N6" s="211" t="s">
        <v>8989</v>
      </c>
      <c r="O6" s="211" t="s">
        <v>9099</v>
      </c>
      <c r="P6" s="211" t="s">
        <v>2137</v>
      </c>
      <c r="Q6" s="230">
        <f>COUNTIF('Hedef Liste Giresun'!A:A,A6)</f>
        <v>1</v>
      </c>
    </row>
    <row r="7" ht="15.75" customHeight="1">
      <c r="A7" s="211" t="s">
        <v>9864</v>
      </c>
      <c r="B7" s="211" t="s">
        <v>9865</v>
      </c>
      <c r="C7" s="212" t="s">
        <v>2897</v>
      </c>
      <c r="D7" s="211" t="s">
        <v>1577</v>
      </c>
      <c r="E7" s="213">
        <v>3356.0</v>
      </c>
      <c r="F7" s="213">
        <v>308.0</v>
      </c>
      <c r="G7" s="213">
        <v>31.0</v>
      </c>
      <c r="H7" s="213">
        <v>39.0</v>
      </c>
      <c r="I7" s="213">
        <v>70.0</v>
      </c>
      <c r="J7" s="214">
        <v>0.44</v>
      </c>
      <c r="K7" s="211" t="s">
        <v>9866</v>
      </c>
      <c r="L7" s="211">
        <v>4.542602222E9</v>
      </c>
      <c r="M7" s="211" t="s">
        <v>1350</v>
      </c>
      <c r="N7" s="211" t="s">
        <v>9049</v>
      </c>
      <c r="O7" s="211" t="s">
        <v>9867</v>
      </c>
      <c r="P7" s="211" t="s">
        <v>2165</v>
      </c>
      <c r="Q7" s="230">
        <f>COUNTIF('Hedef Liste Giresun'!A:A,A7)</f>
        <v>0</v>
      </c>
    </row>
    <row r="8" ht="15.75" customHeight="1">
      <c r="A8" s="211" t="s">
        <v>9868</v>
      </c>
      <c r="B8" s="211" t="s">
        <v>9869</v>
      </c>
      <c r="C8" s="212" t="s">
        <v>2909</v>
      </c>
      <c r="D8" s="211" t="s">
        <v>1370</v>
      </c>
      <c r="E8" s="213">
        <v>158.0</v>
      </c>
      <c r="F8" s="211"/>
      <c r="G8" s="213">
        <v>0.0</v>
      </c>
      <c r="H8" s="213">
        <v>28.0</v>
      </c>
      <c r="I8" s="213">
        <v>28.0</v>
      </c>
      <c r="J8" s="214">
        <v>0.0</v>
      </c>
      <c r="K8" s="211" t="s">
        <v>9870</v>
      </c>
      <c r="L8" s="211">
        <v>4.542020055E9</v>
      </c>
      <c r="M8" s="211" t="s">
        <v>1350</v>
      </c>
      <c r="N8" s="211" t="s">
        <v>9049</v>
      </c>
      <c r="O8" s="211" t="s">
        <v>9871</v>
      </c>
      <c r="P8" s="211" t="s">
        <v>2137</v>
      </c>
      <c r="Q8" s="230">
        <f>COUNTIF('Hedef Liste Giresun'!A:A,A8)</f>
        <v>0</v>
      </c>
    </row>
    <row r="9" ht="15.75" customHeight="1">
      <c r="A9" s="211" t="s">
        <v>9872</v>
      </c>
      <c r="B9" s="211" t="s">
        <v>9873</v>
      </c>
      <c r="C9" s="212" t="s">
        <v>2909</v>
      </c>
      <c r="D9" s="211" t="s">
        <v>1370</v>
      </c>
      <c r="E9" s="213">
        <v>2080.0</v>
      </c>
      <c r="F9" s="211"/>
      <c r="G9" s="213">
        <v>0.0</v>
      </c>
      <c r="H9" s="213">
        <v>30.0</v>
      </c>
      <c r="I9" s="213">
        <v>30.0</v>
      </c>
      <c r="J9" s="214">
        <v>0.0</v>
      </c>
      <c r="K9" s="211" t="s">
        <v>9874</v>
      </c>
      <c r="L9" s="211">
        <v>4.542010051E9</v>
      </c>
      <c r="M9" s="211" t="s">
        <v>1350</v>
      </c>
      <c r="N9" s="211" t="s">
        <v>8957</v>
      </c>
      <c r="O9" s="211" t="s">
        <v>9875</v>
      </c>
      <c r="P9" s="211" t="s">
        <v>2137</v>
      </c>
      <c r="Q9" s="230">
        <f>COUNTIF('Hedef Liste Giresun'!A:A,A9)</f>
        <v>0</v>
      </c>
    </row>
    <row r="10" ht="15.75" customHeight="1">
      <c r="A10" s="211" t="s">
        <v>9051</v>
      </c>
      <c r="B10" s="211" t="s">
        <v>9052</v>
      </c>
      <c r="C10" s="212" t="s">
        <v>2897</v>
      </c>
      <c r="D10" s="211" t="s">
        <v>1577</v>
      </c>
      <c r="E10" s="213">
        <v>4029.0</v>
      </c>
      <c r="F10" s="213">
        <v>117.0</v>
      </c>
      <c r="G10" s="213">
        <v>0.0</v>
      </c>
      <c r="H10" s="213">
        <v>132.0</v>
      </c>
      <c r="I10" s="213">
        <v>132.0</v>
      </c>
      <c r="J10" s="214">
        <v>0.0</v>
      </c>
      <c r="K10" s="211" t="s">
        <v>9053</v>
      </c>
      <c r="L10" s="211">
        <v>4.542174444E9</v>
      </c>
      <c r="M10" s="211" t="s">
        <v>1350</v>
      </c>
      <c r="N10" s="211" t="s">
        <v>8989</v>
      </c>
      <c r="O10" s="211" t="s">
        <v>9054</v>
      </c>
      <c r="P10" s="211" t="s">
        <v>2137</v>
      </c>
      <c r="Q10" s="230">
        <f>COUNTIF('Hedef Liste Giresun'!A:A,A10)</f>
        <v>1</v>
      </c>
    </row>
    <row r="11" ht="15.75" customHeight="1">
      <c r="A11" s="211" t="s">
        <v>9876</v>
      </c>
      <c r="B11" s="211" t="s">
        <v>9877</v>
      </c>
      <c r="C11" s="212" t="s">
        <v>2897</v>
      </c>
      <c r="D11" s="211" t="s">
        <v>1364</v>
      </c>
      <c r="E11" s="213">
        <v>249.0</v>
      </c>
      <c r="F11" s="213">
        <v>9.0</v>
      </c>
      <c r="G11" s="213">
        <v>8.0</v>
      </c>
      <c r="H11" s="213">
        <v>19.0</v>
      </c>
      <c r="I11" s="213">
        <v>27.0</v>
      </c>
      <c r="J11" s="214">
        <v>0.3</v>
      </c>
      <c r="K11" s="211" t="s">
        <v>9878</v>
      </c>
      <c r="L11" s="211">
        <v>4.542255558E9</v>
      </c>
      <c r="M11" s="211" t="s">
        <v>1350</v>
      </c>
      <c r="N11" s="211" t="s">
        <v>8945</v>
      </c>
      <c r="O11" s="211" t="s">
        <v>9879</v>
      </c>
      <c r="P11" s="211" t="s">
        <v>2137</v>
      </c>
      <c r="Q11" s="230">
        <f>COUNTIF('Hedef Liste Giresun'!A:A,A11)</f>
        <v>0</v>
      </c>
    </row>
    <row r="12" ht="15.75" customHeight="1">
      <c r="A12" s="211" t="s">
        <v>8864</v>
      </c>
      <c r="B12" s="211" t="s">
        <v>8865</v>
      </c>
      <c r="C12" s="212" t="s">
        <v>2897</v>
      </c>
      <c r="D12" s="211" t="s">
        <v>1385</v>
      </c>
      <c r="E12" s="213">
        <v>2412.0</v>
      </c>
      <c r="F12" s="213">
        <v>183.0</v>
      </c>
      <c r="G12" s="213">
        <v>0.0</v>
      </c>
      <c r="H12" s="213">
        <v>24.0</v>
      </c>
      <c r="I12" s="213">
        <v>24.0</v>
      </c>
      <c r="J12" s="214">
        <v>0.0</v>
      </c>
      <c r="K12" s="211" t="s">
        <v>9028</v>
      </c>
      <c r="L12" s="211">
        <v>4.542025202E9</v>
      </c>
      <c r="M12" s="211" t="s">
        <v>1350</v>
      </c>
      <c r="N12" s="211" t="s">
        <v>8957</v>
      </c>
      <c r="O12" s="211" t="s">
        <v>8868</v>
      </c>
      <c r="P12" s="211" t="s">
        <v>2137</v>
      </c>
      <c r="Q12" s="230">
        <f>COUNTIF('Hedef Liste Giresun'!A:A,A12)</f>
        <v>1</v>
      </c>
    </row>
    <row r="13" ht="15.75" customHeight="1">
      <c r="A13" s="211" t="s">
        <v>9880</v>
      </c>
      <c r="B13" s="211" t="s">
        <v>9881</v>
      </c>
      <c r="C13" s="212" t="s">
        <v>2909</v>
      </c>
      <c r="D13" s="211" t="s">
        <v>1577</v>
      </c>
      <c r="E13" s="213">
        <v>24.0</v>
      </c>
      <c r="F13" s="211"/>
      <c r="G13" s="213">
        <v>0.0</v>
      </c>
      <c r="H13" s="213">
        <v>82.0</v>
      </c>
      <c r="I13" s="213">
        <v>82.0</v>
      </c>
      <c r="J13" s="214">
        <v>0.0</v>
      </c>
      <c r="K13" s="211" t="s">
        <v>9882</v>
      </c>
      <c r="L13" s="211">
        <v>4.549991728E9</v>
      </c>
      <c r="M13" s="211" t="s">
        <v>1350</v>
      </c>
      <c r="N13" s="211" t="s">
        <v>9182</v>
      </c>
      <c r="O13" s="211" t="s">
        <v>9883</v>
      </c>
      <c r="P13" s="211" t="s">
        <v>2137</v>
      </c>
      <c r="Q13" s="230">
        <f>COUNTIF('Hedef Liste Giresun'!A:A,A13)</f>
        <v>0</v>
      </c>
    </row>
    <row r="14" ht="15.75" customHeight="1">
      <c r="A14" s="211" t="s">
        <v>8947</v>
      </c>
      <c r="B14" s="211" t="s">
        <v>8948</v>
      </c>
      <c r="C14" s="212" t="s">
        <v>2897</v>
      </c>
      <c r="D14" s="211" t="s">
        <v>1385</v>
      </c>
      <c r="E14" s="213">
        <v>454.0</v>
      </c>
      <c r="F14" s="213">
        <v>8.0</v>
      </c>
      <c r="G14" s="213">
        <v>0.0</v>
      </c>
      <c r="H14" s="213">
        <v>58.0</v>
      </c>
      <c r="I14" s="213">
        <v>58.0</v>
      </c>
      <c r="J14" s="214">
        <v>0.0</v>
      </c>
      <c r="K14" s="211" t="s">
        <v>8949</v>
      </c>
      <c r="L14" s="211">
        <v>4.542155984E9</v>
      </c>
      <c r="M14" s="211" t="s">
        <v>1350</v>
      </c>
      <c r="N14" s="211" t="s">
        <v>8936</v>
      </c>
      <c r="O14" s="211" t="s">
        <v>8950</v>
      </c>
      <c r="P14" s="211" t="s">
        <v>2137</v>
      </c>
      <c r="Q14" s="230">
        <f>COUNTIF('Hedef Liste Giresun'!A:A,A14)</f>
        <v>1</v>
      </c>
    </row>
    <row r="15" ht="15.75" customHeight="1">
      <c r="A15" s="211" t="s">
        <v>9056</v>
      </c>
      <c r="B15" s="211" t="s">
        <v>9057</v>
      </c>
      <c r="C15" s="212" t="s">
        <v>2897</v>
      </c>
      <c r="D15" s="211" t="s">
        <v>1577</v>
      </c>
      <c r="E15" s="213">
        <v>3493.0</v>
      </c>
      <c r="F15" s="213">
        <v>142.0</v>
      </c>
      <c r="G15" s="213">
        <v>0.0</v>
      </c>
      <c r="H15" s="213">
        <v>128.0</v>
      </c>
      <c r="I15" s="213">
        <v>128.0</v>
      </c>
      <c r="J15" s="214">
        <v>0.0</v>
      </c>
      <c r="K15" s="211" t="s">
        <v>9053</v>
      </c>
      <c r="L15" s="211">
        <v>4.54318404E9</v>
      </c>
      <c r="M15" s="211" t="s">
        <v>8973</v>
      </c>
      <c r="N15" s="211" t="s">
        <v>8973</v>
      </c>
      <c r="O15" s="211" t="s">
        <v>9058</v>
      </c>
      <c r="P15" s="211" t="s">
        <v>2137</v>
      </c>
      <c r="Q15" s="230">
        <f>COUNTIF('Hedef Liste Giresun'!A:A,A15)</f>
        <v>1</v>
      </c>
    </row>
    <row r="16" ht="15.75" customHeight="1">
      <c r="A16" s="211" t="s">
        <v>9884</v>
      </c>
      <c r="B16" s="211" t="s">
        <v>9885</v>
      </c>
      <c r="C16" s="212" t="s">
        <v>2897</v>
      </c>
      <c r="D16" s="211" t="s">
        <v>1493</v>
      </c>
      <c r="E16" s="213">
        <v>1753.0</v>
      </c>
      <c r="F16" s="213">
        <v>66.0</v>
      </c>
      <c r="G16" s="213">
        <v>50.0</v>
      </c>
      <c r="H16" s="213">
        <v>0.0</v>
      </c>
      <c r="I16" s="213">
        <v>50.0</v>
      </c>
      <c r="J16" s="214">
        <v>1.0</v>
      </c>
      <c r="K16" s="211" t="s">
        <v>9886</v>
      </c>
      <c r="L16" s="211">
        <v>5.539286828E9</v>
      </c>
      <c r="M16" s="211" t="s">
        <v>1350</v>
      </c>
      <c r="N16" s="211" t="s">
        <v>8957</v>
      </c>
      <c r="O16" s="211" t="s">
        <v>9887</v>
      </c>
      <c r="P16" s="211" t="s">
        <v>2165</v>
      </c>
      <c r="Q16" s="230">
        <f>COUNTIF('Hedef Liste Giresun'!A:A,A16)</f>
        <v>0</v>
      </c>
    </row>
    <row r="17" ht="15.75" customHeight="1">
      <c r="A17" s="211" t="s">
        <v>8966</v>
      </c>
      <c r="B17" s="211" t="s">
        <v>8967</v>
      </c>
      <c r="C17" s="212" t="s">
        <v>2897</v>
      </c>
      <c r="D17" s="211" t="s">
        <v>1950</v>
      </c>
      <c r="E17" s="213">
        <v>861.0</v>
      </c>
      <c r="F17" s="213">
        <v>22.0</v>
      </c>
      <c r="G17" s="213">
        <v>0.0</v>
      </c>
      <c r="H17" s="213">
        <v>48.0</v>
      </c>
      <c r="I17" s="213">
        <v>48.0</v>
      </c>
      <c r="J17" s="214">
        <v>0.0</v>
      </c>
      <c r="K17" s="211" t="s">
        <v>8968</v>
      </c>
      <c r="L17" s="211">
        <v>4.545004E9</v>
      </c>
      <c r="M17" s="211" t="s">
        <v>1350</v>
      </c>
      <c r="N17" s="211" t="s">
        <v>8957</v>
      </c>
      <c r="O17" s="211" t="s">
        <v>8969</v>
      </c>
      <c r="P17" s="211" t="s">
        <v>2137</v>
      </c>
      <c r="Q17" s="230">
        <f>COUNTIF('Hedef Liste Giresun'!A:A,A17)</f>
        <v>1</v>
      </c>
    </row>
    <row r="18" ht="15.75" customHeight="1">
      <c r="A18" s="211" t="s">
        <v>9080</v>
      </c>
      <c r="B18" s="211" t="s">
        <v>9081</v>
      </c>
      <c r="C18" s="212" t="s">
        <v>2897</v>
      </c>
      <c r="D18" s="211" t="s">
        <v>1385</v>
      </c>
      <c r="E18" s="213">
        <v>4614.0</v>
      </c>
      <c r="F18" s="213">
        <v>325.0</v>
      </c>
      <c r="G18" s="213">
        <v>0.0</v>
      </c>
      <c r="H18" s="213">
        <v>51.0</v>
      </c>
      <c r="I18" s="213">
        <v>51.0</v>
      </c>
      <c r="J18" s="214">
        <v>0.0</v>
      </c>
      <c r="K18" s="211" t="s">
        <v>9082</v>
      </c>
      <c r="L18" s="211">
        <v>4.54316004E9</v>
      </c>
      <c r="M18" s="211" t="s">
        <v>8973</v>
      </c>
      <c r="N18" s="211" t="s">
        <v>9083</v>
      </c>
      <c r="O18" s="211" t="s">
        <v>9084</v>
      </c>
      <c r="P18" s="211" t="s">
        <v>2137</v>
      </c>
      <c r="Q18" s="230">
        <f>COUNTIF('Hedef Liste Giresun'!A:A,A18)</f>
        <v>1</v>
      </c>
    </row>
    <row r="19" ht="15.75" customHeight="1">
      <c r="A19" s="211" t="s">
        <v>9126</v>
      </c>
      <c r="B19" s="211" t="s">
        <v>9127</v>
      </c>
      <c r="C19" s="212" t="s">
        <v>2897</v>
      </c>
      <c r="D19" s="211" t="s">
        <v>1385</v>
      </c>
      <c r="E19" s="213">
        <v>72.0</v>
      </c>
      <c r="F19" s="211"/>
      <c r="G19" s="213">
        <v>0.0</v>
      </c>
      <c r="H19" s="213">
        <v>13.0</v>
      </c>
      <c r="I19" s="213">
        <v>13.0</v>
      </c>
      <c r="J19" s="214">
        <v>0.0</v>
      </c>
      <c r="K19" s="211" t="s">
        <v>9128</v>
      </c>
      <c r="L19" s="211">
        <v>5.464546628E9</v>
      </c>
      <c r="M19" s="211" t="s">
        <v>8973</v>
      </c>
      <c r="N19" s="211" t="s">
        <v>9129</v>
      </c>
      <c r="O19" s="211" t="s">
        <v>9130</v>
      </c>
      <c r="P19" s="211" t="s">
        <v>2137</v>
      </c>
      <c r="Q19" s="230">
        <f>COUNTIF('Hedef Liste Giresun'!A:A,A19)</f>
        <v>1</v>
      </c>
    </row>
    <row r="20" ht="15.75" customHeight="1">
      <c r="A20" s="211" t="s">
        <v>8915</v>
      </c>
      <c r="B20" s="211" t="s">
        <v>8916</v>
      </c>
      <c r="C20" s="212" t="s">
        <v>2897</v>
      </c>
      <c r="D20" s="211" t="s">
        <v>1385</v>
      </c>
      <c r="E20" s="213">
        <v>1101.0</v>
      </c>
      <c r="F20" s="213">
        <v>58.0</v>
      </c>
      <c r="G20" s="213">
        <v>0.0</v>
      </c>
      <c r="H20" s="213">
        <v>24.0</v>
      </c>
      <c r="I20" s="213">
        <v>24.0</v>
      </c>
      <c r="J20" s="214">
        <v>0.0</v>
      </c>
      <c r="K20" s="211" t="s">
        <v>9030</v>
      </c>
      <c r="L20" s="211">
        <v>4.542150214E9</v>
      </c>
      <c r="M20" s="211" t="s">
        <v>1350</v>
      </c>
      <c r="N20" s="211" t="s">
        <v>8936</v>
      </c>
      <c r="O20" s="211" t="s">
        <v>8919</v>
      </c>
      <c r="P20" s="211" t="s">
        <v>2137</v>
      </c>
      <c r="Q20" s="230">
        <f>COUNTIF('Hedef Liste Giresun'!A:A,A20)</f>
        <v>1</v>
      </c>
    </row>
    <row r="21" ht="15.75" customHeight="1">
      <c r="A21" s="211" t="s">
        <v>9888</v>
      </c>
      <c r="B21" s="211" t="s">
        <v>9889</v>
      </c>
      <c r="C21" s="212" t="s">
        <v>2897</v>
      </c>
      <c r="D21" s="211" t="s">
        <v>1364</v>
      </c>
      <c r="E21" s="213">
        <v>376.0</v>
      </c>
      <c r="F21" s="213">
        <v>15.0</v>
      </c>
      <c r="G21" s="213">
        <v>9.0</v>
      </c>
      <c r="H21" s="213">
        <v>9.0</v>
      </c>
      <c r="I21" s="213">
        <v>18.0</v>
      </c>
      <c r="J21" s="214">
        <v>0.5</v>
      </c>
      <c r="K21" s="211" t="s">
        <v>9087</v>
      </c>
      <c r="L21" s="211">
        <v>5.550082876E9</v>
      </c>
      <c r="M21" s="211" t="s">
        <v>1350</v>
      </c>
      <c r="N21" s="211" t="s">
        <v>9182</v>
      </c>
      <c r="O21" s="211" t="s">
        <v>9890</v>
      </c>
      <c r="P21" s="211" t="s">
        <v>2137</v>
      </c>
      <c r="Q21" s="230">
        <f>COUNTIF('Hedef Liste Giresun'!A:A,A21)</f>
        <v>0</v>
      </c>
    </row>
    <row r="22" ht="15.75" customHeight="1">
      <c r="A22" s="211" t="s">
        <v>8831</v>
      </c>
      <c r="B22" s="211" t="s">
        <v>8832</v>
      </c>
      <c r="C22" s="212" t="s">
        <v>2897</v>
      </c>
      <c r="D22" s="211" t="s">
        <v>1370</v>
      </c>
      <c r="E22" s="213">
        <v>145.0</v>
      </c>
      <c r="F22" s="213">
        <v>52.0</v>
      </c>
      <c r="G22" s="213">
        <v>0.0</v>
      </c>
      <c r="H22" s="213">
        <v>8.0</v>
      </c>
      <c r="I22" s="213">
        <v>8.0</v>
      </c>
      <c r="J22" s="214">
        <v>0.0</v>
      </c>
      <c r="K22" s="211" t="s">
        <v>9021</v>
      </c>
      <c r="L22" s="211">
        <v>4.542255529E9</v>
      </c>
      <c r="M22" s="211" t="s">
        <v>1350</v>
      </c>
      <c r="N22" s="211" t="s">
        <v>8945</v>
      </c>
      <c r="O22" s="211" t="s">
        <v>8834</v>
      </c>
      <c r="P22" s="211" t="s">
        <v>2137</v>
      </c>
      <c r="Q22" s="230">
        <f>COUNTIF('Hedef Liste Giresun'!A:A,A22)</f>
        <v>1</v>
      </c>
    </row>
    <row r="23" ht="15.75" customHeight="1">
      <c r="A23" s="211" t="s">
        <v>9175</v>
      </c>
      <c r="B23" s="211" t="s">
        <v>9176</v>
      </c>
      <c r="C23" s="212" t="s">
        <v>2897</v>
      </c>
      <c r="D23" s="211" t="s">
        <v>1378</v>
      </c>
      <c r="E23" s="213">
        <v>300.0</v>
      </c>
      <c r="F23" s="211"/>
      <c r="G23" s="213">
        <v>0.0</v>
      </c>
      <c r="H23" s="213">
        <v>16.0</v>
      </c>
      <c r="I23" s="213">
        <v>16.0</v>
      </c>
      <c r="J23" s="214">
        <v>0.0</v>
      </c>
      <c r="K23" s="211" t="s">
        <v>9177</v>
      </c>
      <c r="L23" s="211">
        <v>5.523596565E9</v>
      </c>
      <c r="M23" s="211" t="s">
        <v>1350</v>
      </c>
      <c r="N23" s="211" t="s">
        <v>8936</v>
      </c>
      <c r="O23" s="211" t="s">
        <v>9178</v>
      </c>
      <c r="P23" s="211" t="s">
        <v>2137</v>
      </c>
      <c r="Q23" s="230">
        <f>COUNTIF('Hedef Liste Giresun'!A:A,A23)</f>
        <v>1</v>
      </c>
    </row>
    <row r="24" ht="15.75" customHeight="1">
      <c r="A24" s="211" t="s">
        <v>9891</v>
      </c>
      <c r="B24" s="211" t="s">
        <v>9892</v>
      </c>
      <c r="C24" s="212" t="s">
        <v>2897</v>
      </c>
      <c r="D24" s="211" t="s">
        <v>1364</v>
      </c>
      <c r="E24" s="213">
        <v>850.0</v>
      </c>
      <c r="F24" s="213">
        <v>79.0</v>
      </c>
      <c r="G24" s="213">
        <v>101.0</v>
      </c>
      <c r="H24" s="213">
        <v>3.0</v>
      </c>
      <c r="I24" s="213">
        <v>104.0</v>
      </c>
      <c r="J24" s="214">
        <v>0.97</v>
      </c>
      <c r="K24" s="211" t="s">
        <v>2216</v>
      </c>
      <c r="L24" s="211">
        <v>5.317792492E9</v>
      </c>
      <c r="M24" s="211" t="s">
        <v>1350</v>
      </c>
      <c r="N24" s="211" t="s">
        <v>20</v>
      </c>
      <c r="O24" s="211" t="s">
        <v>9893</v>
      </c>
      <c r="P24" s="211" t="s">
        <v>2165</v>
      </c>
      <c r="Q24" s="230">
        <f>COUNTIF('Hedef Liste Giresun'!A:A,A24)</f>
        <v>0</v>
      </c>
    </row>
    <row r="25" ht="15.75" customHeight="1">
      <c r="A25" s="211" t="s">
        <v>9068</v>
      </c>
      <c r="B25" s="211" t="s">
        <v>9069</v>
      </c>
      <c r="C25" s="212" t="s">
        <v>2897</v>
      </c>
      <c r="D25" s="211" t="s">
        <v>1356</v>
      </c>
      <c r="E25" s="213">
        <v>42.0</v>
      </c>
      <c r="F25" s="213">
        <v>13.0</v>
      </c>
      <c r="G25" s="213">
        <v>0.0</v>
      </c>
      <c r="H25" s="213">
        <v>11.0</v>
      </c>
      <c r="I25" s="213">
        <v>11.0</v>
      </c>
      <c r="J25" s="214">
        <v>0.0</v>
      </c>
      <c r="K25" s="211" t="s">
        <v>9070</v>
      </c>
      <c r="L25" s="211">
        <v>5.442277821E9</v>
      </c>
      <c r="M25" s="211" t="s">
        <v>1350</v>
      </c>
      <c r="N25" s="211" t="s">
        <v>8978</v>
      </c>
      <c r="O25" s="211" t="s">
        <v>9071</v>
      </c>
      <c r="P25" s="211" t="s">
        <v>2137</v>
      </c>
      <c r="Q25" s="230">
        <f>COUNTIF('Hedef Liste Giresun'!A:A,A25)</f>
        <v>1</v>
      </c>
    </row>
    <row r="26" ht="15.75" customHeight="1">
      <c r="A26" s="211" t="s">
        <v>9187</v>
      </c>
      <c r="B26" s="211" t="s">
        <v>9188</v>
      </c>
      <c r="C26" s="212" t="s">
        <v>2897</v>
      </c>
      <c r="D26" s="211" t="s">
        <v>1507</v>
      </c>
      <c r="E26" s="213">
        <v>509.0</v>
      </c>
      <c r="F26" s="213">
        <v>34.0</v>
      </c>
      <c r="G26" s="213">
        <v>0.0</v>
      </c>
      <c r="H26" s="213">
        <v>29.0</v>
      </c>
      <c r="I26" s="213">
        <v>29.0</v>
      </c>
      <c r="J26" s="214">
        <v>0.0</v>
      </c>
      <c r="K26" s="211" t="s">
        <v>9087</v>
      </c>
      <c r="L26" s="211">
        <v>5.550082876E9</v>
      </c>
      <c r="M26" s="211" t="s">
        <v>1350</v>
      </c>
      <c r="N26" s="211" t="s">
        <v>20</v>
      </c>
      <c r="O26" s="211" t="s">
        <v>9088</v>
      </c>
      <c r="P26" s="211" t="s">
        <v>2137</v>
      </c>
      <c r="Q26" s="230">
        <f>COUNTIF('Hedef Liste Giresun'!A:A,A26)</f>
        <v>1</v>
      </c>
    </row>
    <row r="27" ht="15.75" customHeight="1">
      <c r="A27" s="211" t="s">
        <v>8920</v>
      </c>
      <c r="B27" s="211" t="s">
        <v>8921</v>
      </c>
      <c r="C27" s="212" t="s">
        <v>2897</v>
      </c>
      <c r="D27" s="211" t="s">
        <v>1348</v>
      </c>
      <c r="E27" s="213">
        <v>2.0</v>
      </c>
      <c r="F27" s="211"/>
      <c r="G27" s="213">
        <v>0.0</v>
      </c>
      <c r="H27" s="213">
        <v>74.0</v>
      </c>
      <c r="I27" s="213">
        <v>74.0</v>
      </c>
      <c r="J27" s="214">
        <v>0.0</v>
      </c>
      <c r="K27" s="211" t="s">
        <v>9120</v>
      </c>
      <c r="L27" s="211">
        <v>4.542161161E9</v>
      </c>
      <c r="M27" s="211" t="s">
        <v>1350</v>
      </c>
      <c r="N27" s="211" t="s">
        <v>9121</v>
      </c>
      <c r="O27" s="211" t="s">
        <v>8924</v>
      </c>
      <c r="P27" s="211" t="s">
        <v>2137</v>
      </c>
      <c r="Q27" s="230">
        <f>COUNTIF('Hedef Liste Giresun'!A:A,A27)</f>
        <v>1</v>
      </c>
    </row>
    <row r="28" ht="15.75" customHeight="1">
      <c r="A28" s="211" t="s">
        <v>9894</v>
      </c>
      <c r="B28" s="211" t="s">
        <v>9895</v>
      </c>
      <c r="C28" s="212" t="s">
        <v>2897</v>
      </c>
      <c r="D28" s="211" t="s">
        <v>1364</v>
      </c>
      <c r="E28" s="213">
        <v>821.0</v>
      </c>
      <c r="F28" s="213">
        <v>100.0</v>
      </c>
      <c r="G28" s="213">
        <v>52.0</v>
      </c>
      <c r="H28" s="213">
        <v>4.0</v>
      </c>
      <c r="I28" s="213">
        <v>56.0</v>
      </c>
      <c r="J28" s="214">
        <v>0.93</v>
      </c>
      <c r="K28" s="211" t="s">
        <v>2216</v>
      </c>
      <c r="L28" s="211">
        <v>5.317621122E9</v>
      </c>
      <c r="M28" s="211" t="s">
        <v>8973</v>
      </c>
      <c r="N28" s="211" t="s">
        <v>8973</v>
      </c>
      <c r="O28" s="211" t="s">
        <v>9896</v>
      </c>
      <c r="P28" s="211" t="s">
        <v>2165</v>
      </c>
      <c r="Q28" s="230">
        <f>COUNTIF('Hedef Liste Giresun'!A:A,A28)</f>
        <v>0</v>
      </c>
    </row>
    <row r="29" ht="15.75" customHeight="1">
      <c r="A29" s="211" t="s">
        <v>9111</v>
      </c>
      <c r="B29" s="211" t="s">
        <v>9112</v>
      </c>
      <c r="C29" s="212" t="s">
        <v>2897</v>
      </c>
      <c r="D29" s="211" t="s">
        <v>1385</v>
      </c>
      <c r="E29" s="213">
        <v>707.0</v>
      </c>
      <c r="F29" s="213">
        <v>84.0</v>
      </c>
      <c r="G29" s="213">
        <v>0.0</v>
      </c>
      <c r="H29" s="213">
        <v>35.0</v>
      </c>
      <c r="I29" s="213">
        <v>35.0</v>
      </c>
      <c r="J29" s="214">
        <v>0.0</v>
      </c>
      <c r="K29" s="211" t="s">
        <v>9113</v>
      </c>
      <c r="L29" s="211">
        <v>4.54260426E9</v>
      </c>
      <c r="M29" s="211" t="s">
        <v>1350</v>
      </c>
      <c r="N29" s="211" t="s">
        <v>8989</v>
      </c>
      <c r="O29" s="211" t="s">
        <v>9114</v>
      </c>
      <c r="P29" s="211" t="s">
        <v>2137</v>
      </c>
      <c r="Q29" s="230">
        <f>COUNTIF('Hedef Liste Giresun'!A:A,A29)</f>
        <v>1</v>
      </c>
    </row>
    <row r="30" ht="15.75" customHeight="1">
      <c r="A30" s="211" t="s">
        <v>9031</v>
      </c>
      <c r="B30" s="211" t="s">
        <v>9032</v>
      </c>
      <c r="C30" s="212" t="s">
        <v>2897</v>
      </c>
      <c r="D30" s="211" t="s">
        <v>1443</v>
      </c>
      <c r="E30" s="213">
        <v>27.0</v>
      </c>
      <c r="F30" s="211"/>
      <c r="G30" s="213">
        <v>0.0</v>
      </c>
      <c r="H30" s="213">
        <v>19.0</v>
      </c>
      <c r="I30" s="213">
        <v>19.0</v>
      </c>
      <c r="J30" s="214">
        <v>0.0</v>
      </c>
      <c r="K30" s="211" t="s">
        <v>9033</v>
      </c>
      <c r="L30" s="211">
        <v>5.073628128E9</v>
      </c>
      <c r="M30" s="211" t="s">
        <v>1350</v>
      </c>
      <c r="N30" s="211" t="s">
        <v>9034</v>
      </c>
      <c r="O30" s="211" t="s">
        <v>9035</v>
      </c>
      <c r="P30" s="211" t="s">
        <v>2137</v>
      </c>
      <c r="Q30" s="230">
        <f>COUNTIF('Hedef Liste Giresun'!A:A,A30)</f>
        <v>1</v>
      </c>
    </row>
    <row r="31" ht="15.75" customHeight="1">
      <c r="A31" s="211" t="s">
        <v>8859</v>
      </c>
      <c r="B31" s="211" t="s">
        <v>8860</v>
      </c>
      <c r="C31" s="212" t="s">
        <v>2897</v>
      </c>
      <c r="D31" s="211" t="s">
        <v>1507</v>
      </c>
      <c r="E31" s="213">
        <v>1417.0</v>
      </c>
      <c r="F31" s="213">
        <v>66.0</v>
      </c>
      <c r="G31" s="213">
        <v>0.0</v>
      </c>
      <c r="H31" s="213">
        <v>28.0</v>
      </c>
      <c r="I31" s="213">
        <v>28.0</v>
      </c>
      <c r="J31" s="214">
        <v>0.0</v>
      </c>
      <c r="K31" s="211" t="s">
        <v>9145</v>
      </c>
      <c r="L31" s="211">
        <v>4.542171212E9</v>
      </c>
      <c r="M31" s="211" t="s">
        <v>1350</v>
      </c>
      <c r="N31" s="211" t="s">
        <v>8989</v>
      </c>
      <c r="O31" s="211" t="s">
        <v>8863</v>
      </c>
      <c r="P31" s="211" t="s">
        <v>2137</v>
      </c>
      <c r="Q31" s="230">
        <f>COUNTIF('Hedef Liste Giresun'!A:A,A31)</f>
        <v>1</v>
      </c>
    </row>
    <row r="32" ht="15.75" customHeight="1">
      <c r="A32" s="211" t="s">
        <v>8980</v>
      </c>
      <c r="B32" s="211" t="s">
        <v>8981</v>
      </c>
      <c r="C32" s="212" t="s">
        <v>2897</v>
      </c>
      <c r="D32" s="211" t="s">
        <v>2571</v>
      </c>
      <c r="E32" s="213">
        <v>84.0</v>
      </c>
      <c r="F32" s="213">
        <v>25.0</v>
      </c>
      <c r="G32" s="213">
        <v>0.0</v>
      </c>
      <c r="H32" s="213">
        <v>90.0</v>
      </c>
      <c r="I32" s="213">
        <v>90.0</v>
      </c>
      <c r="J32" s="214">
        <v>0.0</v>
      </c>
      <c r="K32" s="211" t="s">
        <v>8982</v>
      </c>
      <c r="L32" s="211">
        <v>5.388940522E9</v>
      </c>
      <c r="M32" s="211" t="s">
        <v>1350</v>
      </c>
      <c r="N32" s="211" t="s">
        <v>8983</v>
      </c>
      <c r="O32" s="211" t="s">
        <v>8984</v>
      </c>
      <c r="P32" s="211" t="s">
        <v>2137</v>
      </c>
      <c r="Q32" s="230">
        <f>COUNTIF('Hedef Liste Giresun'!A:A,A32)</f>
        <v>1</v>
      </c>
    </row>
    <row r="33" ht="15.75" customHeight="1">
      <c r="A33" s="211" t="s">
        <v>9897</v>
      </c>
      <c r="B33" s="211" t="s">
        <v>9898</v>
      </c>
      <c r="C33" s="212" t="s">
        <v>2897</v>
      </c>
      <c r="D33" s="211" t="s">
        <v>1364</v>
      </c>
      <c r="E33" s="213">
        <v>1119.0</v>
      </c>
      <c r="F33" s="213">
        <v>90.0</v>
      </c>
      <c r="G33" s="213">
        <v>43.0</v>
      </c>
      <c r="H33" s="213">
        <v>3.0</v>
      </c>
      <c r="I33" s="213">
        <v>46.0</v>
      </c>
      <c r="J33" s="214">
        <v>0.93</v>
      </c>
      <c r="K33" s="211" t="s">
        <v>2216</v>
      </c>
      <c r="L33" s="211">
        <v>5.377485814E9</v>
      </c>
      <c r="M33" s="211" t="s">
        <v>1350</v>
      </c>
      <c r="N33" s="211" t="s">
        <v>8936</v>
      </c>
      <c r="O33" s="211" t="s">
        <v>9899</v>
      </c>
      <c r="P33" s="211" t="s">
        <v>2165</v>
      </c>
      <c r="Q33" s="230">
        <f>COUNTIF('Hedef Liste Giresun'!A:A,A33)</f>
        <v>0</v>
      </c>
    </row>
    <row r="34" ht="15.75" customHeight="1">
      <c r="A34" s="211" t="s">
        <v>8853</v>
      </c>
      <c r="B34" s="211" t="s">
        <v>8854</v>
      </c>
      <c r="C34" s="212" t="s">
        <v>2897</v>
      </c>
      <c r="D34" s="211" t="s">
        <v>1348</v>
      </c>
      <c r="E34" s="213">
        <v>543.0</v>
      </c>
      <c r="F34" s="213">
        <v>157.0</v>
      </c>
      <c r="G34" s="213">
        <v>0.0</v>
      </c>
      <c r="H34" s="213">
        <v>52.0</v>
      </c>
      <c r="I34" s="213">
        <v>52.0</v>
      </c>
      <c r="J34" s="214">
        <v>0.0</v>
      </c>
      <c r="K34" s="211" t="s">
        <v>9095</v>
      </c>
      <c r="L34" s="211">
        <v>5.336960388E9</v>
      </c>
      <c r="M34" s="211" t="s">
        <v>1350</v>
      </c>
      <c r="N34" s="211" t="s">
        <v>8989</v>
      </c>
      <c r="O34" s="211" t="s">
        <v>8858</v>
      </c>
      <c r="P34" s="211" t="s">
        <v>2137</v>
      </c>
      <c r="Q34" s="230">
        <f>COUNTIF('Hedef Liste Giresun'!A:A,A34)</f>
        <v>1</v>
      </c>
    </row>
    <row r="35" ht="15.75" customHeight="1">
      <c r="A35" s="211" t="s">
        <v>8880</v>
      </c>
      <c r="B35" s="211" t="s">
        <v>8881</v>
      </c>
      <c r="C35" s="212" t="s">
        <v>2897</v>
      </c>
      <c r="D35" s="211" t="s">
        <v>1507</v>
      </c>
      <c r="E35" s="213">
        <v>460.0</v>
      </c>
      <c r="F35" s="213">
        <v>43.0</v>
      </c>
      <c r="G35" s="213">
        <v>0.0</v>
      </c>
      <c r="H35" s="213">
        <v>79.0</v>
      </c>
      <c r="I35" s="213">
        <v>79.0</v>
      </c>
      <c r="J35" s="214">
        <v>0.0</v>
      </c>
      <c r="K35" s="211" t="s">
        <v>9184</v>
      </c>
      <c r="L35" s="211">
        <v>4.542121314E9</v>
      </c>
      <c r="M35" s="211" t="s">
        <v>1350</v>
      </c>
      <c r="N35" s="211" t="s">
        <v>8983</v>
      </c>
      <c r="O35" s="211" t="s">
        <v>9185</v>
      </c>
      <c r="P35" s="211" t="s">
        <v>2137</v>
      </c>
      <c r="Q35" s="230">
        <f>COUNTIF('Hedef Liste Giresun'!A:A,A35)</f>
        <v>1</v>
      </c>
    </row>
    <row r="36" ht="15.75" customHeight="1">
      <c r="A36" s="211" t="s">
        <v>9900</v>
      </c>
      <c r="B36" s="211" t="s">
        <v>9901</v>
      </c>
      <c r="C36" s="212" t="s">
        <v>2897</v>
      </c>
      <c r="D36" s="211" t="s">
        <v>1364</v>
      </c>
      <c r="E36" s="213">
        <v>33.0</v>
      </c>
      <c r="F36" s="211"/>
      <c r="G36" s="213">
        <v>6.0</v>
      </c>
      <c r="H36" s="213">
        <v>15.0</v>
      </c>
      <c r="I36" s="213">
        <v>21.0</v>
      </c>
      <c r="J36" s="214">
        <v>0.29</v>
      </c>
      <c r="K36" s="211" t="s">
        <v>9902</v>
      </c>
      <c r="L36" s="211">
        <v>5.5263528E9</v>
      </c>
      <c r="M36" s="211" t="s">
        <v>1350</v>
      </c>
      <c r="N36" s="211" t="s">
        <v>9049</v>
      </c>
      <c r="O36" s="211" t="s">
        <v>9903</v>
      </c>
      <c r="P36" s="211" t="s">
        <v>2137</v>
      </c>
      <c r="Q36" s="230">
        <f>COUNTIF('Hedef Liste Giresun'!A:A,A36)</f>
        <v>0</v>
      </c>
    </row>
    <row r="37" ht="15.75" customHeight="1">
      <c r="A37" s="211" t="s">
        <v>9064</v>
      </c>
      <c r="B37" s="211" t="s">
        <v>9065</v>
      </c>
      <c r="C37" s="212" t="s">
        <v>2897</v>
      </c>
      <c r="D37" s="211" t="s">
        <v>1356</v>
      </c>
      <c r="E37" s="213">
        <v>663.0</v>
      </c>
      <c r="F37" s="213">
        <v>120.0</v>
      </c>
      <c r="G37" s="213">
        <v>0.0</v>
      </c>
      <c r="H37" s="213">
        <v>8.0</v>
      </c>
      <c r="I37" s="213">
        <v>8.0</v>
      </c>
      <c r="J37" s="214">
        <v>0.0</v>
      </c>
      <c r="K37" s="211" t="s">
        <v>9066</v>
      </c>
      <c r="L37" s="211">
        <v>5.302942943E9</v>
      </c>
      <c r="M37" s="211" t="s">
        <v>1350</v>
      </c>
      <c r="N37" s="211" t="s">
        <v>8957</v>
      </c>
      <c r="O37" s="211" t="s">
        <v>9067</v>
      </c>
      <c r="P37" s="211" t="s">
        <v>2137</v>
      </c>
      <c r="Q37" s="230">
        <f>COUNTIF('Hedef Liste Giresun'!A:A,A37)</f>
        <v>1</v>
      </c>
    </row>
    <row r="38" ht="15.75" customHeight="1">
      <c r="A38" s="211" t="s">
        <v>8841</v>
      </c>
      <c r="B38" s="211" t="s">
        <v>8842</v>
      </c>
      <c r="C38" s="212" t="s">
        <v>2897</v>
      </c>
      <c r="D38" s="211" t="s">
        <v>1370</v>
      </c>
      <c r="E38" s="213">
        <v>1311.0</v>
      </c>
      <c r="F38" s="213">
        <v>99.0</v>
      </c>
      <c r="G38" s="213">
        <v>0.0</v>
      </c>
      <c r="H38" s="213">
        <v>20.0</v>
      </c>
      <c r="I38" s="213">
        <v>20.0</v>
      </c>
      <c r="J38" s="214">
        <v>0.0</v>
      </c>
      <c r="K38" s="211" t="s">
        <v>9174</v>
      </c>
      <c r="L38" s="211">
        <v>5.432949574E9</v>
      </c>
      <c r="M38" s="211" t="s">
        <v>1350</v>
      </c>
      <c r="N38" s="211" t="s">
        <v>9110</v>
      </c>
      <c r="O38" s="211" t="s">
        <v>8845</v>
      </c>
      <c r="P38" s="211" t="s">
        <v>2137</v>
      </c>
      <c r="Q38" s="230">
        <f>COUNTIF('Hedef Liste Giresun'!A:A,A38)</f>
        <v>1</v>
      </c>
    </row>
    <row r="39" ht="15.75" customHeight="1">
      <c r="A39" s="211" t="s">
        <v>9090</v>
      </c>
      <c r="B39" s="211" t="s">
        <v>9091</v>
      </c>
      <c r="C39" s="212" t="s">
        <v>2897</v>
      </c>
      <c r="D39" s="211" t="s">
        <v>1370</v>
      </c>
      <c r="E39" s="213">
        <v>145.0</v>
      </c>
      <c r="F39" s="213">
        <v>4.0</v>
      </c>
      <c r="G39" s="213">
        <v>0.0</v>
      </c>
      <c r="H39" s="213">
        <v>6.0</v>
      </c>
      <c r="I39" s="213">
        <v>6.0</v>
      </c>
      <c r="J39" s="214">
        <v>0.0</v>
      </c>
      <c r="K39" s="211" t="s">
        <v>9092</v>
      </c>
      <c r="L39" s="211">
        <v>5.427312888E9</v>
      </c>
      <c r="M39" s="211" t="s">
        <v>1350</v>
      </c>
      <c r="N39" s="211" t="s">
        <v>8936</v>
      </c>
      <c r="O39" s="211" t="s">
        <v>9093</v>
      </c>
      <c r="P39" s="211" t="s">
        <v>2137</v>
      </c>
      <c r="Q39" s="230">
        <f>COUNTIF('Hedef Liste Giresun'!A:A,A39)</f>
        <v>1</v>
      </c>
    </row>
    <row r="40" ht="15.75" customHeight="1">
      <c r="A40" s="211" t="s">
        <v>9904</v>
      </c>
      <c r="B40" s="211" t="s">
        <v>9905</v>
      </c>
      <c r="C40" s="212" t="s">
        <v>2909</v>
      </c>
      <c r="D40" s="211" t="s">
        <v>1370</v>
      </c>
      <c r="E40" s="213">
        <v>52.0</v>
      </c>
      <c r="F40" s="211"/>
      <c r="G40" s="213">
        <v>0.0</v>
      </c>
      <c r="H40" s="213">
        <v>10.0</v>
      </c>
      <c r="I40" s="213">
        <v>10.0</v>
      </c>
      <c r="J40" s="214">
        <v>0.0</v>
      </c>
      <c r="K40" s="211" t="s">
        <v>9906</v>
      </c>
      <c r="L40" s="211">
        <v>4.542124454E9</v>
      </c>
      <c r="M40" s="211" t="s">
        <v>1350</v>
      </c>
      <c r="N40" s="211" t="s">
        <v>8957</v>
      </c>
      <c r="O40" s="211" t="s">
        <v>9907</v>
      </c>
      <c r="P40" s="211" t="s">
        <v>2137</v>
      </c>
      <c r="Q40" s="230">
        <f>COUNTIF('Hedef Liste Giresun'!A:A,A40)</f>
        <v>0</v>
      </c>
    </row>
    <row r="41" ht="15.75" customHeight="1">
      <c r="A41" s="211" t="s">
        <v>8986</v>
      </c>
      <c r="B41" s="211" t="s">
        <v>8987</v>
      </c>
      <c r="C41" s="212" t="s">
        <v>2897</v>
      </c>
      <c r="D41" s="211" t="s">
        <v>1950</v>
      </c>
      <c r="F41" s="211"/>
      <c r="G41" s="213">
        <v>0.0</v>
      </c>
      <c r="H41" s="213">
        <v>28.0</v>
      </c>
      <c r="I41" s="213">
        <v>28.0</v>
      </c>
      <c r="J41" s="214">
        <v>0.0</v>
      </c>
      <c r="K41" s="211" t="s">
        <v>8988</v>
      </c>
      <c r="L41" s="211">
        <v>4.545055959E9</v>
      </c>
      <c r="M41" s="211" t="s">
        <v>1350</v>
      </c>
      <c r="N41" s="211" t="s">
        <v>8989</v>
      </c>
      <c r="O41" s="211" t="s">
        <v>8990</v>
      </c>
      <c r="P41" s="211" t="s">
        <v>2137</v>
      </c>
      <c r="Q41" s="230">
        <f>COUNTIF('Hedef Liste Giresun'!A:A,A41)</f>
        <v>1</v>
      </c>
    </row>
    <row r="42" ht="15.75" customHeight="1">
      <c r="A42" s="211" t="s">
        <v>9908</v>
      </c>
      <c r="B42" s="211" t="s">
        <v>9909</v>
      </c>
      <c r="C42" s="212" t="s">
        <v>2897</v>
      </c>
      <c r="D42" s="211" t="s">
        <v>1348</v>
      </c>
      <c r="E42" s="213">
        <v>10593.0</v>
      </c>
      <c r="F42" s="213">
        <v>837.0</v>
      </c>
      <c r="G42" s="213">
        <v>147.0</v>
      </c>
      <c r="H42" s="213">
        <v>0.0</v>
      </c>
      <c r="I42" s="213">
        <v>147.0</v>
      </c>
      <c r="J42" s="214">
        <v>1.0</v>
      </c>
      <c r="K42" s="211" t="s">
        <v>2163</v>
      </c>
      <c r="L42" s="211">
        <v>9.999999999E9</v>
      </c>
      <c r="M42" s="211" t="s">
        <v>1350</v>
      </c>
      <c r="N42" s="211" t="s">
        <v>9182</v>
      </c>
      <c r="O42" s="211" t="s">
        <v>9910</v>
      </c>
      <c r="P42" s="211" t="s">
        <v>2165</v>
      </c>
      <c r="Q42" s="230">
        <f>COUNTIF('Hedef Liste Giresun'!A:A,A42)</f>
        <v>0</v>
      </c>
    </row>
    <row r="43" ht="15.75" customHeight="1">
      <c r="A43" s="211" t="s">
        <v>8997</v>
      </c>
      <c r="B43" s="211" t="s">
        <v>8998</v>
      </c>
      <c r="C43" s="212" t="s">
        <v>2897</v>
      </c>
      <c r="D43" s="211" t="s">
        <v>1827</v>
      </c>
      <c r="E43" s="213">
        <v>1395.0</v>
      </c>
      <c r="F43" s="213">
        <v>103.0</v>
      </c>
      <c r="G43" s="213">
        <v>0.0</v>
      </c>
      <c r="H43" s="213">
        <v>13.0</v>
      </c>
      <c r="I43" s="213">
        <v>13.0</v>
      </c>
      <c r="J43" s="214">
        <v>0.0</v>
      </c>
      <c r="K43" s="211" t="s">
        <v>8999</v>
      </c>
      <c r="L43" s="211">
        <v>4.542163444E9</v>
      </c>
      <c r="M43" s="211" t="s">
        <v>1350</v>
      </c>
      <c r="N43" s="211" t="s">
        <v>8957</v>
      </c>
      <c r="O43" s="211" t="s">
        <v>9000</v>
      </c>
      <c r="P43" s="211" t="s">
        <v>2137</v>
      </c>
      <c r="Q43" s="230">
        <f>COUNTIF('Hedef Liste Giresun'!A:A,A43)</f>
        <v>1</v>
      </c>
    </row>
    <row r="44" ht="15.75" customHeight="1">
      <c r="A44" s="211" t="s">
        <v>9101</v>
      </c>
      <c r="B44" s="211" t="s">
        <v>9102</v>
      </c>
      <c r="C44" s="212" t="s">
        <v>2897</v>
      </c>
      <c r="D44" s="211" t="s">
        <v>1378</v>
      </c>
      <c r="E44" s="213">
        <v>2711.0</v>
      </c>
      <c r="F44" s="213">
        <v>47.0</v>
      </c>
      <c r="G44" s="213">
        <v>0.0</v>
      </c>
      <c r="H44" s="213">
        <v>32.0</v>
      </c>
      <c r="I44" s="213">
        <v>32.0</v>
      </c>
      <c r="J44" s="214">
        <v>0.0</v>
      </c>
      <c r="K44" s="211" t="s">
        <v>9103</v>
      </c>
      <c r="L44" s="211">
        <v>4.54240424E9</v>
      </c>
      <c r="M44" s="211" t="s">
        <v>1350</v>
      </c>
      <c r="N44" s="211" t="s">
        <v>9049</v>
      </c>
      <c r="O44" s="211" t="s">
        <v>9104</v>
      </c>
      <c r="P44" s="211" t="s">
        <v>2137</v>
      </c>
      <c r="Q44" s="230">
        <f>COUNTIF('Hedef Liste Giresun'!A:A,A44)</f>
        <v>1</v>
      </c>
    </row>
    <row r="45" ht="15.75" customHeight="1">
      <c r="A45" s="211" t="s">
        <v>9911</v>
      </c>
      <c r="B45" s="211" t="s">
        <v>9912</v>
      </c>
      <c r="C45" s="212" t="s">
        <v>2897</v>
      </c>
      <c r="D45" s="211" t="s">
        <v>1364</v>
      </c>
      <c r="E45" s="213">
        <v>27.0</v>
      </c>
      <c r="F45" s="211"/>
      <c r="G45" s="213">
        <v>5.0</v>
      </c>
      <c r="H45" s="213">
        <v>1.0</v>
      </c>
      <c r="I45" s="213">
        <v>6.0</v>
      </c>
      <c r="J45" s="214">
        <v>0.83</v>
      </c>
      <c r="K45" s="211" t="s">
        <v>9033</v>
      </c>
      <c r="L45" s="211">
        <v>5.073628128E9</v>
      </c>
      <c r="M45" s="211" t="s">
        <v>1350</v>
      </c>
      <c r="N45" s="211" t="s">
        <v>9034</v>
      </c>
      <c r="O45" s="211" t="s">
        <v>9035</v>
      </c>
      <c r="P45" s="211" t="s">
        <v>2137</v>
      </c>
      <c r="Q45" s="230">
        <f>COUNTIF('Hedef Liste Giresun'!A:A,A45)</f>
        <v>0</v>
      </c>
    </row>
    <row r="46" ht="15.75" customHeight="1">
      <c r="A46" s="211" t="s">
        <v>9913</v>
      </c>
      <c r="B46" s="211" t="s">
        <v>9914</v>
      </c>
      <c r="C46" s="212" t="s">
        <v>2909</v>
      </c>
      <c r="D46" s="211" t="s">
        <v>1385</v>
      </c>
      <c r="E46" s="213">
        <v>511.0</v>
      </c>
      <c r="F46" s="211"/>
      <c r="G46" s="213">
        <v>0.0</v>
      </c>
      <c r="H46" s="213">
        <v>21.0</v>
      </c>
      <c r="I46" s="213">
        <v>21.0</v>
      </c>
      <c r="J46" s="214">
        <v>0.0</v>
      </c>
      <c r="K46" s="211" t="s">
        <v>9028</v>
      </c>
      <c r="L46" s="211">
        <v>4.542025202E9</v>
      </c>
      <c r="M46" s="211" t="s">
        <v>1350</v>
      </c>
      <c r="N46" s="211" t="s">
        <v>8963</v>
      </c>
      <c r="O46" s="211" t="s">
        <v>9915</v>
      </c>
      <c r="P46" s="211" t="s">
        <v>2137</v>
      </c>
      <c r="Q46" s="230">
        <f>COUNTIF('Hedef Liste Giresun'!A:A,A46)</f>
        <v>0</v>
      </c>
    </row>
    <row r="47" ht="15.75" customHeight="1">
      <c r="A47" s="211" t="s">
        <v>9916</v>
      </c>
      <c r="B47" s="211" t="s">
        <v>9917</v>
      </c>
      <c r="C47" s="212" t="s">
        <v>2909</v>
      </c>
      <c r="D47" s="211" t="s">
        <v>1385</v>
      </c>
      <c r="E47" s="213">
        <v>70.0</v>
      </c>
      <c r="F47" s="211"/>
      <c r="G47" s="213">
        <v>0.0</v>
      </c>
      <c r="H47" s="213">
        <v>27.0</v>
      </c>
      <c r="I47" s="213">
        <v>27.0</v>
      </c>
      <c r="J47" s="214">
        <v>0.0</v>
      </c>
      <c r="K47" s="211" t="s">
        <v>9030</v>
      </c>
      <c r="L47" s="211">
        <v>4.542150214E9</v>
      </c>
      <c r="M47" s="211" t="s">
        <v>1350</v>
      </c>
      <c r="N47" s="211" t="s">
        <v>8945</v>
      </c>
      <c r="O47" s="211" t="s">
        <v>9918</v>
      </c>
      <c r="P47" s="211" t="s">
        <v>2137</v>
      </c>
      <c r="Q47" s="230">
        <f>COUNTIF('Hedef Liste Giresun'!A:A,A47)</f>
        <v>0</v>
      </c>
    </row>
    <row r="48" ht="15.75" customHeight="1">
      <c r="A48" s="211" t="s">
        <v>8891</v>
      </c>
      <c r="B48" s="211" t="s">
        <v>8892</v>
      </c>
      <c r="C48" s="212" t="s">
        <v>2897</v>
      </c>
      <c r="D48" s="211" t="s">
        <v>1370</v>
      </c>
      <c r="E48" s="213">
        <v>2036.0</v>
      </c>
      <c r="F48" s="213">
        <v>135.0</v>
      </c>
      <c r="G48" s="213">
        <v>0.0</v>
      </c>
      <c r="H48" s="213">
        <v>13.0</v>
      </c>
      <c r="I48" s="213">
        <v>13.0</v>
      </c>
      <c r="J48" s="214">
        <v>0.0</v>
      </c>
      <c r="K48" s="211" t="s">
        <v>9001</v>
      </c>
      <c r="L48" s="211">
        <v>4.542160304E9</v>
      </c>
      <c r="M48" s="211" t="s">
        <v>1350</v>
      </c>
      <c r="N48" s="211" t="s">
        <v>20</v>
      </c>
      <c r="O48" s="211" t="s">
        <v>8895</v>
      </c>
      <c r="P48" s="211" t="s">
        <v>2137</v>
      </c>
      <c r="Q48" s="230">
        <f>COUNTIF('Hedef Liste Giresun'!A:A,A48)</f>
        <v>1</v>
      </c>
    </row>
    <row r="49" ht="15.75" customHeight="1">
      <c r="A49" s="211" t="s">
        <v>9919</v>
      </c>
      <c r="B49" s="211" t="s">
        <v>9920</v>
      </c>
      <c r="C49" s="212" t="s">
        <v>2897</v>
      </c>
      <c r="D49" s="211" t="s">
        <v>1364</v>
      </c>
      <c r="E49" s="213">
        <v>11.0</v>
      </c>
      <c r="F49" s="211"/>
      <c r="G49" s="213">
        <v>6.0</v>
      </c>
      <c r="H49" s="213">
        <v>2.0</v>
      </c>
      <c r="I49" s="213">
        <v>8.0</v>
      </c>
      <c r="J49" s="214">
        <v>0.75</v>
      </c>
      <c r="K49" s="211" t="s">
        <v>9177</v>
      </c>
      <c r="L49" s="211">
        <v>5.523596565E9</v>
      </c>
      <c r="M49" s="211" t="s">
        <v>1350</v>
      </c>
      <c r="N49" s="211" t="s">
        <v>8936</v>
      </c>
      <c r="O49" s="211" t="s">
        <v>9178</v>
      </c>
      <c r="P49" s="211" t="s">
        <v>2137</v>
      </c>
      <c r="Q49" s="230">
        <f>COUNTIF('Hedef Liste Giresun'!A:A,A49)</f>
        <v>0</v>
      </c>
    </row>
    <row r="50" ht="15.75" customHeight="1">
      <c r="A50" s="211" t="s">
        <v>9921</v>
      </c>
      <c r="B50" s="211" t="s">
        <v>9922</v>
      </c>
      <c r="C50" s="212" t="s">
        <v>2897</v>
      </c>
      <c r="D50" s="211" t="s">
        <v>1348</v>
      </c>
      <c r="E50" s="213">
        <v>8825.0</v>
      </c>
      <c r="F50" s="213">
        <v>586.0</v>
      </c>
      <c r="G50" s="213">
        <v>165.0</v>
      </c>
      <c r="H50" s="213">
        <v>0.0</v>
      </c>
      <c r="I50" s="213">
        <v>165.0</v>
      </c>
      <c r="J50" s="214">
        <v>1.0</v>
      </c>
      <c r="K50" s="211" t="s">
        <v>2163</v>
      </c>
      <c r="L50" s="211">
        <v>9.999999999E9</v>
      </c>
      <c r="M50" s="211" t="s">
        <v>1350</v>
      </c>
      <c r="N50" s="211" t="s">
        <v>8989</v>
      </c>
      <c r="O50" s="211" t="s">
        <v>9923</v>
      </c>
      <c r="P50" s="211" t="s">
        <v>2165</v>
      </c>
      <c r="Q50" s="230">
        <f>COUNTIF('Hedef Liste Giresun'!A:A,A50)</f>
        <v>0</v>
      </c>
    </row>
    <row r="51" ht="15.75" customHeight="1">
      <c r="A51" s="211" t="s">
        <v>9196</v>
      </c>
      <c r="B51" s="211" t="s">
        <v>9197</v>
      </c>
      <c r="C51" s="212" t="s">
        <v>2897</v>
      </c>
      <c r="D51" s="211" t="s">
        <v>1443</v>
      </c>
      <c r="E51" s="213">
        <v>36.0</v>
      </c>
      <c r="F51" s="211"/>
      <c r="G51" s="213">
        <v>0.0</v>
      </c>
      <c r="H51" s="213">
        <v>15.0</v>
      </c>
      <c r="I51" s="213">
        <v>15.0</v>
      </c>
      <c r="J51" s="214">
        <v>0.0</v>
      </c>
      <c r="K51" s="211" t="s">
        <v>9198</v>
      </c>
      <c r="L51" s="211">
        <v>5.527872228E9</v>
      </c>
      <c r="M51" s="211" t="s">
        <v>1350</v>
      </c>
      <c r="N51" s="211" t="s">
        <v>9199</v>
      </c>
      <c r="O51" s="211" t="s">
        <v>9200</v>
      </c>
      <c r="P51" s="211" t="s">
        <v>2137</v>
      </c>
      <c r="Q51" s="230">
        <f>COUNTIF('Hedef Liste Giresun'!A:A,A51)</f>
        <v>1</v>
      </c>
    </row>
    <row r="52" ht="15.75" customHeight="1">
      <c r="A52" s="211" t="s">
        <v>9924</v>
      </c>
      <c r="B52" s="211" t="s">
        <v>9925</v>
      </c>
      <c r="C52" s="212" t="s">
        <v>2897</v>
      </c>
      <c r="D52" s="211" t="s">
        <v>1577</v>
      </c>
      <c r="E52" s="213">
        <v>3144.0</v>
      </c>
      <c r="F52" s="213">
        <v>147.0</v>
      </c>
      <c r="G52" s="213">
        <v>67.0</v>
      </c>
      <c r="H52" s="213">
        <v>13.0</v>
      </c>
      <c r="I52" s="213">
        <v>80.0</v>
      </c>
      <c r="J52" s="214">
        <v>0.84</v>
      </c>
      <c r="K52" s="211" t="s">
        <v>2186</v>
      </c>
      <c r="L52" s="211">
        <v>4.54218202E9</v>
      </c>
      <c r="M52" s="211" t="s">
        <v>8973</v>
      </c>
      <c r="N52" s="211" t="s">
        <v>8973</v>
      </c>
      <c r="O52" s="211" t="s">
        <v>9926</v>
      </c>
      <c r="P52" s="211" t="s">
        <v>2165</v>
      </c>
      <c r="Q52" s="230">
        <f>COUNTIF('Hedef Liste Giresun'!A:A,A52)</f>
        <v>0</v>
      </c>
    </row>
    <row r="53" ht="15.75" customHeight="1">
      <c r="A53" s="211" t="s">
        <v>9166</v>
      </c>
      <c r="B53" s="211" t="s">
        <v>9167</v>
      </c>
      <c r="C53" s="212" t="s">
        <v>2897</v>
      </c>
      <c r="D53" s="211" t="s">
        <v>1950</v>
      </c>
      <c r="F53" s="211"/>
      <c r="G53" s="213">
        <v>0.0</v>
      </c>
      <c r="H53" s="213">
        <v>46.0</v>
      </c>
      <c r="I53" s="213">
        <v>46.0</v>
      </c>
      <c r="J53" s="214">
        <v>0.0</v>
      </c>
      <c r="K53" s="211" t="s">
        <v>8982</v>
      </c>
      <c r="L53" s="211">
        <v>4.54216191E9</v>
      </c>
      <c r="M53" s="211" t="s">
        <v>1350</v>
      </c>
      <c r="N53" s="211" t="s">
        <v>8983</v>
      </c>
      <c r="O53" s="211" t="s">
        <v>9168</v>
      </c>
      <c r="P53" s="211" t="s">
        <v>2137</v>
      </c>
      <c r="Q53" s="230">
        <f>COUNTIF('Hedef Liste Giresun'!A:A,A53)</f>
        <v>1</v>
      </c>
    </row>
    <row r="54" ht="15.75" customHeight="1">
      <c r="A54" s="211" t="s">
        <v>9927</v>
      </c>
      <c r="B54" s="211" t="s">
        <v>9928</v>
      </c>
      <c r="C54" s="212" t="s">
        <v>2897</v>
      </c>
      <c r="D54" s="211" t="s">
        <v>1364</v>
      </c>
      <c r="E54" s="213">
        <v>298.0</v>
      </c>
      <c r="F54" s="211"/>
      <c r="G54" s="213">
        <v>14.0</v>
      </c>
      <c r="H54" s="213">
        <v>9.0</v>
      </c>
      <c r="I54" s="213">
        <v>23.0</v>
      </c>
      <c r="J54" s="214">
        <v>0.61</v>
      </c>
      <c r="K54" s="211" t="s">
        <v>9929</v>
      </c>
      <c r="L54" s="211">
        <v>5.4495828E9</v>
      </c>
      <c r="M54" s="211" t="s">
        <v>1350</v>
      </c>
      <c r="N54" s="211" t="s">
        <v>8945</v>
      </c>
      <c r="O54" s="211" t="s">
        <v>9930</v>
      </c>
      <c r="P54" s="211" t="s">
        <v>2137</v>
      </c>
      <c r="Q54" s="230">
        <f>COUNTIF('Hedef Liste Giresun'!A:A,A54)</f>
        <v>0</v>
      </c>
    </row>
    <row r="55" ht="15.75" customHeight="1">
      <c r="A55" s="211" t="s">
        <v>9105</v>
      </c>
      <c r="B55" s="211" t="s">
        <v>9106</v>
      </c>
      <c r="C55" s="212" t="s">
        <v>2897</v>
      </c>
      <c r="D55" s="211" t="s">
        <v>1364</v>
      </c>
      <c r="E55" s="213">
        <v>428.0</v>
      </c>
      <c r="F55" s="213">
        <v>11.0</v>
      </c>
      <c r="G55" s="213">
        <v>0.0</v>
      </c>
      <c r="H55" s="213">
        <v>8.0</v>
      </c>
      <c r="I55" s="213">
        <v>8.0</v>
      </c>
      <c r="J55" s="214">
        <v>0.0</v>
      </c>
      <c r="K55" s="211" t="s">
        <v>9107</v>
      </c>
      <c r="L55" s="211">
        <v>4.543000028E9</v>
      </c>
      <c r="M55" s="211" t="s">
        <v>8973</v>
      </c>
      <c r="N55" s="211" t="s">
        <v>8973</v>
      </c>
      <c r="O55" s="211" t="s">
        <v>9108</v>
      </c>
      <c r="P55" s="211" t="s">
        <v>2137</v>
      </c>
      <c r="Q55" s="230">
        <f>COUNTIF('Hedef Liste Giresun'!A:A,A55)</f>
        <v>1</v>
      </c>
    </row>
    <row r="56" ht="15.75" customHeight="1">
      <c r="A56" s="211" t="s">
        <v>9931</v>
      </c>
      <c r="B56" s="211" t="s">
        <v>9932</v>
      </c>
      <c r="C56" s="212" t="s">
        <v>2897</v>
      </c>
      <c r="D56" s="211" t="s">
        <v>1364</v>
      </c>
      <c r="E56" s="213">
        <v>177.0</v>
      </c>
      <c r="F56" s="213">
        <v>18.0</v>
      </c>
      <c r="G56" s="213">
        <v>15.0</v>
      </c>
      <c r="H56" s="213">
        <v>8.0</v>
      </c>
      <c r="I56" s="213">
        <v>23.0</v>
      </c>
      <c r="J56" s="214">
        <v>0.65</v>
      </c>
      <c r="K56" s="211" t="s">
        <v>9198</v>
      </c>
      <c r="L56" s="211">
        <v>5.527872228E9</v>
      </c>
      <c r="M56" s="211" t="s">
        <v>1350</v>
      </c>
      <c r="N56" s="211" t="s">
        <v>9199</v>
      </c>
      <c r="O56" s="211" t="s">
        <v>9200</v>
      </c>
      <c r="P56" s="211" t="s">
        <v>2137</v>
      </c>
      <c r="Q56" s="230">
        <f>COUNTIF('Hedef Liste Giresun'!A:A,A56)</f>
        <v>0</v>
      </c>
    </row>
    <row r="57" ht="15.75" customHeight="1">
      <c r="A57" s="211" t="s">
        <v>9933</v>
      </c>
      <c r="B57" s="211" t="s">
        <v>9934</v>
      </c>
      <c r="C57" s="212" t="s">
        <v>2897</v>
      </c>
      <c r="D57" s="211" t="s">
        <v>1364</v>
      </c>
      <c r="E57" s="213">
        <v>54.0</v>
      </c>
      <c r="F57" s="213">
        <v>4.0</v>
      </c>
      <c r="G57" s="213">
        <v>8.0</v>
      </c>
      <c r="H57" s="213">
        <v>10.0</v>
      </c>
      <c r="I57" s="213">
        <v>18.0</v>
      </c>
      <c r="J57" s="214">
        <v>0.44</v>
      </c>
      <c r="K57" s="211" t="s">
        <v>9935</v>
      </c>
      <c r="L57" s="211">
        <v>5.320151028E9</v>
      </c>
      <c r="M57" s="211" t="s">
        <v>1350</v>
      </c>
      <c r="N57" s="211" t="s">
        <v>9034</v>
      </c>
      <c r="O57" s="211" t="s">
        <v>9936</v>
      </c>
      <c r="P57" s="211" t="s">
        <v>2137</v>
      </c>
      <c r="Q57" s="230">
        <f>COUNTIF('Hedef Liste Giresun'!A:A,A57)</f>
        <v>0</v>
      </c>
    </row>
    <row r="58" ht="15.75" customHeight="1">
      <c r="A58" s="211" t="s">
        <v>9937</v>
      </c>
      <c r="B58" s="211" t="s">
        <v>9938</v>
      </c>
      <c r="C58" s="212" t="s">
        <v>2897</v>
      </c>
      <c r="D58" s="211" t="s">
        <v>1364</v>
      </c>
      <c r="E58" s="213">
        <v>695.0</v>
      </c>
      <c r="F58" s="213">
        <v>30.0</v>
      </c>
      <c r="G58" s="213">
        <v>9.0</v>
      </c>
      <c r="H58" s="213">
        <v>8.0</v>
      </c>
      <c r="I58" s="213">
        <v>17.0</v>
      </c>
      <c r="J58" s="214">
        <v>0.53</v>
      </c>
      <c r="K58" s="211" t="s">
        <v>9087</v>
      </c>
      <c r="L58" s="211">
        <v>5.550082876E9</v>
      </c>
      <c r="M58" s="211" t="s">
        <v>1350</v>
      </c>
      <c r="N58" s="211" t="s">
        <v>20</v>
      </c>
      <c r="O58" s="211" t="s">
        <v>9088</v>
      </c>
      <c r="P58" s="211" t="s">
        <v>2137</v>
      </c>
      <c r="Q58" s="230">
        <f>COUNTIF('Hedef Liste Giresun'!A:A,A58)</f>
        <v>0</v>
      </c>
    </row>
    <row r="59" ht="15.75" customHeight="1">
      <c r="A59" s="211" t="s">
        <v>8901</v>
      </c>
      <c r="B59" s="211" t="s">
        <v>8902</v>
      </c>
      <c r="C59" s="212" t="s">
        <v>2897</v>
      </c>
      <c r="D59" s="211" t="s">
        <v>1950</v>
      </c>
      <c r="E59" s="213">
        <v>1030.0</v>
      </c>
      <c r="F59" s="213">
        <v>64.0</v>
      </c>
      <c r="G59" s="213">
        <v>0.0</v>
      </c>
      <c r="H59" s="213">
        <v>55.0</v>
      </c>
      <c r="I59" s="213">
        <v>55.0</v>
      </c>
      <c r="J59" s="214">
        <v>0.0</v>
      </c>
      <c r="K59" s="211" t="s">
        <v>9048</v>
      </c>
      <c r="L59" s="211">
        <v>4.545050555E9</v>
      </c>
      <c r="M59" s="211" t="s">
        <v>1350</v>
      </c>
      <c r="N59" s="211" t="s">
        <v>9049</v>
      </c>
      <c r="O59" s="211" t="s">
        <v>8906</v>
      </c>
      <c r="P59" s="211" t="s">
        <v>2137</v>
      </c>
      <c r="Q59" s="230">
        <f>COUNTIF('Hedef Liste Giresun'!A:A,A59)</f>
        <v>1</v>
      </c>
    </row>
    <row r="60" ht="15.75" customHeight="1">
      <c r="A60" s="211" t="s">
        <v>9076</v>
      </c>
      <c r="B60" s="211" t="s">
        <v>9077</v>
      </c>
      <c r="C60" s="212" t="s">
        <v>2897</v>
      </c>
      <c r="D60" s="211" t="s">
        <v>1370</v>
      </c>
      <c r="E60" s="213">
        <v>1920.0</v>
      </c>
      <c r="F60" s="213">
        <v>240.0</v>
      </c>
      <c r="G60" s="213">
        <v>0.0</v>
      </c>
      <c r="H60" s="213">
        <v>13.0</v>
      </c>
      <c r="I60" s="213">
        <v>13.0</v>
      </c>
      <c r="J60" s="214">
        <v>0.0</v>
      </c>
      <c r="K60" s="211" t="s">
        <v>9078</v>
      </c>
      <c r="L60" s="211">
        <v>4.542021919E9</v>
      </c>
      <c r="M60" s="211" t="s">
        <v>1350</v>
      </c>
      <c r="N60" s="211" t="s">
        <v>8957</v>
      </c>
      <c r="O60" s="211" t="s">
        <v>9079</v>
      </c>
      <c r="P60" s="211" t="s">
        <v>2137</v>
      </c>
      <c r="Q60" s="230">
        <f>COUNTIF('Hedef Liste Giresun'!A:A,A60)</f>
        <v>1</v>
      </c>
    </row>
    <row r="61" ht="15.75" customHeight="1">
      <c r="A61" s="211" t="s">
        <v>9939</v>
      </c>
      <c r="B61" s="211" t="s">
        <v>9940</v>
      </c>
      <c r="C61" s="212" t="s">
        <v>2897</v>
      </c>
      <c r="D61" s="211" t="s">
        <v>1577</v>
      </c>
      <c r="E61" s="213">
        <v>2457.0</v>
      </c>
      <c r="F61" s="213">
        <v>137.0</v>
      </c>
      <c r="G61" s="213">
        <v>63.0</v>
      </c>
      <c r="H61" s="213">
        <v>13.0</v>
      </c>
      <c r="I61" s="213">
        <v>76.0</v>
      </c>
      <c r="J61" s="214">
        <v>0.83</v>
      </c>
      <c r="K61" s="211" t="s">
        <v>2186</v>
      </c>
      <c r="L61" s="211">
        <v>4.542646464E9</v>
      </c>
      <c r="M61" s="211" t="s">
        <v>1350</v>
      </c>
      <c r="N61" s="211" t="s">
        <v>8963</v>
      </c>
      <c r="O61" s="211" t="s">
        <v>9941</v>
      </c>
      <c r="P61" s="211" t="s">
        <v>2165</v>
      </c>
      <c r="Q61" s="230">
        <f>COUNTIF('Hedef Liste Giresun'!A:A,A61)</f>
        <v>0</v>
      </c>
    </row>
    <row r="62" ht="15.75" customHeight="1">
      <c r="A62" s="211" t="s">
        <v>9942</v>
      </c>
      <c r="B62" s="211" t="s">
        <v>9943</v>
      </c>
      <c r="C62" s="212" t="s">
        <v>2897</v>
      </c>
      <c r="D62" s="211" t="s">
        <v>1577</v>
      </c>
      <c r="E62" s="213">
        <v>2620.0</v>
      </c>
      <c r="F62" s="213">
        <v>263.0</v>
      </c>
      <c r="G62" s="213">
        <v>65.0</v>
      </c>
      <c r="H62" s="213">
        <v>13.0</v>
      </c>
      <c r="I62" s="213">
        <v>78.0</v>
      </c>
      <c r="J62" s="214">
        <v>0.83</v>
      </c>
      <c r="K62" s="211" t="s">
        <v>2186</v>
      </c>
      <c r="L62" s="211">
        <v>4.54505505E9</v>
      </c>
      <c r="M62" s="211" t="s">
        <v>1350</v>
      </c>
      <c r="N62" s="211" t="s">
        <v>9034</v>
      </c>
      <c r="O62" s="211" t="s">
        <v>9944</v>
      </c>
      <c r="P62" s="211" t="s">
        <v>2165</v>
      </c>
      <c r="Q62" s="230">
        <f>COUNTIF('Hedef Liste Giresun'!A:A,A62)</f>
        <v>0</v>
      </c>
    </row>
    <row r="63" ht="15.75" customHeight="1">
      <c r="A63" s="211" t="s">
        <v>9131</v>
      </c>
      <c r="B63" s="211" t="s">
        <v>9132</v>
      </c>
      <c r="C63" s="212" t="s">
        <v>2897</v>
      </c>
      <c r="D63" s="211" t="s">
        <v>1356</v>
      </c>
      <c r="E63" s="213">
        <v>450.0</v>
      </c>
      <c r="F63" s="211"/>
      <c r="G63" s="213">
        <v>0.0</v>
      </c>
      <c r="H63" s="213">
        <v>14.0</v>
      </c>
      <c r="I63" s="213">
        <v>14.0</v>
      </c>
      <c r="J63" s="214">
        <v>0.0</v>
      </c>
      <c r="K63" s="211" t="s">
        <v>9133</v>
      </c>
      <c r="L63" s="211">
        <v>5.449302828E9</v>
      </c>
      <c r="M63" s="211" t="s">
        <v>1350</v>
      </c>
      <c r="N63" s="211" t="s">
        <v>8978</v>
      </c>
      <c r="O63" s="211" t="s">
        <v>9134</v>
      </c>
      <c r="P63" s="211" t="s">
        <v>2137</v>
      </c>
      <c r="Q63" s="230">
        <f>COUNTIF('Hedef Liste Giresun'!A:A,A63)</f>
        <v>1</v>
      </c>
    </row>
    <row r="64" ht="15.75" customHeight="1">
      <c r="A64" s="211" t="s">
        <v>9122</v>
      </c>
      <c r="B64" s="211" t="s">
        <v>9123</v>
      </c>
      <c r="C64" s="212" t="s">
        <v>2897</v>
      </c>
      <c r="D64" s="211" t="s">
        <v>1385</v>
      </c>
      <c r="E64" s="213">
        <v>978.0</v>
      </c>
      <c r="F64" s="213">
        <v>104.0</v>
      </c>
      <c r="G64" s="213">
        <v>0.0</v>
      </c>
      <c r="H64" s="213">
        <v>26.0</v>
      </c>
      <c r="I64" s="213">
        <v>26.0</v>
      </c>
      <c r="J64" s="214">
        <v>0.0</v>
      </c>
      <c r="K64" s="211" t="s">
        <v>9124</v>
      </c>
      <c r="L64" s="211">
        <v>5.425431E9</v>
      </c>
      <c r="M64" s="211" t="s">
        <v>1350</v>
      </c>
      <c r="N64" s="211" t="s">
        <v>9034</v>
      </c>
      <c r="O64" s="211" t="s">
        <v>9125</v>
      </c>
      <c r="P64" s="211" t="s">
        <v>2137</v>
      </c>
      <c r="Q64" s="230">
        <f>COUNTIF('Hedef Liste Giresun'!A:A,A64)</f>
        <v>1</v>
      </c>
    </row>
    <row r="65" ht="15.75" customHeight="1">
      <c r="A65" s="211" t="s">
        <v>9216</v>
      </c>
      <c r="B65" s="211" t="s">
        <v>9217</v>
      </c>
      <c r="C65" s="212" t="s">
        <v>2897</v>
      </c>
      <c r="D65" s="211" t="s">
        <v>1385</v>
      </c>
      <c r="E65" s="213">
        <v>1649.0</v>
      </c>
      <c r="F65" s="213">
        <v>74.0</v>
      </c>
      <c r="G65" s="213">
        <v>0.0</v>
      </c>
      <c r="H65" s="213">
        <v>24.0</v>
      </c>
      <c r="I65" s="213">
        <v>24.0</v>
      </c>
      <c r="J65" s="214">
        <v>0.0</v>
      </c>
      <c r="K65" s="211" t="s">
        <v>9218</v>
      </c>
      <c r="L65" s="211">
        <v>4.542120839E9</v>
      </c>
      <c r="M65" s="211" t="s">
        <v>1350</v>
      </c>
      <c r="N65" s="211" t="s">
        <v>8963</v>
      </c>
      <c r="O65" s="211" t="s">
        <v>9219</v>
      </c>
      <c r="P65" s="211" t="s">
        <v>2137</v>
      </c>
      <c r="Q65" s="230">
        <f>COUNTIF('Hedef Liste Giresun'!A:A,A65)</f>
        <v>1</v>
      </c>
    </row>
    <row r="66" ht="15.75" customHeight="1">
      <c r="A66" s="211" t="s">
        <v>9945</v>
      </c>
      <c r="B66" s="211" t="s">
        <v>9946</v>
      </c>
      <c r="C66" s="212" t="s">
        <v>2909</v>
      </c>
      <c r="D66" s="211" t="s">
        <v>2199</v>
      </c>
      <c r="E66" s="213">
        <v>6.0</v>
      </c>
      <c r="F66" s="211"/>
      <c r="G66" s="213">
        <v>0.0</v>
      </c>
      <c r="H66" s="213">
        <v>10.0</v>
      </c>
      <c r="I66" s="213">
        <v>10.0</v>
      </c>
      <c r="J66" s="214">
        <v>0.0</v>
      </c>
      <c r="K66" s="211" t="s">
        <v>9947</v>
      </c>
      <c r="L66" s="211">
        <v>5.393142422E9</v>
      </c>
      <c r="M66" s="211" t="s">
        <v>1350</v>
      </c>
      <c r="N66" s="211" t="s">
        <v>8936</v>
      </c>
      <c r="O66" s="211" t="s">
        <v>8952</v>
      </c>
      <c r="P66" s="211" t="s">
        <v>2137</v>
      </c>
      <c r="Q66" s="230">
        <f>COUNTIF('Hedef Liste Giresun'!A:A,A66)</f>
        <v>0</v>
      </c>
    </row>
    <row r="67" ht="15.75" customHeight="1">
      <c r="A67" s="211" t="s">
        <v>8846</v>
      </c>
      <c r="B67" s="211" t="s">
        <v>8847</v>
      </c>
      <c r="C67" s="212" t="s">
        <v>2897</v>
      </c>
      <c r="D67" s="211" t="s">
        <v>1378</v>
      </c>
      <c r="E67" s="213">
        <v>948.0</v>
      </c>
      <c r="F67" s="213">
        <v>42.0</v>
      </c>
      <c r="G67" s="213">
        <v>0.0</v>
      </c>
      <c r="H67" s="213">
        <v>29.0</v>
      </c>
      <c r="I67" s="213">
        <v>29.0</v>
      </c>
      <c r="J67" s="214">
        <v>0.0</v>
      </c>
      <c r="K67" s="211" t="s">
        <v>9109</v>
      </c>
      <c r="L67" s="211">
        <v>5.443572485E9</v>
      </c>
      <c r="M67" s="211" t="s">
        <v>1350</v>
      </c>
      <c r="N67" s="211" t="s">
        <v>9110</v>
      </c>
      <c r="O67" s="211" t="s">
        <v>8850</v>
      </c>
      <c r="P67" s="211" t="s">
        <v>2137</v>
      </c>
      <c r="Q67" s="230">
        <f>COUNTIF('Hedef Liste Giresun'!A:A,A67)</f>
        <v>1</v>
      </c>
    </row>
    <row r="68" ht="15.75" customHeight="1">
      <c r="A68" s="211" t="s">
        <v>8911</v>
      </c>
      <c r="B68" s="211" t="s">
        <v>8912</v>
      </c>
      <c r="C68" s="212" t="s">
        <v>2897</v>
      </c>
      <c r="D68" s="211" t="s">
        <v>1385</v>
      </c>
      <c r="E68" s="213">
        <v>725.0</v>
      </c>
      <c r="F68" s="213">
        <v>33.0</v>
      </c>
      <c r="G68" s="213">
        <v>0.0</v>
      </c>
      <c r="H68" s="213">
        <v>19.0</v>
      </c>
      <c r="I68" s="213">
        <v>19.0</v>
      </c>
      <c r="J68" s="214">
        <v>0.0</v>
      </c>
      <c r="K68" s="211" t="s">
        <v>9015</v>
      </c>
      <c r="L68" s="211">
        <v>4.542602728E9</v>
      </c>
      <c r="M68" s="211" t="s">
        <v>1350</v>
      </c>
      <c r="N68" s="211" t="s">
        <v>8936</v>
      </c>
      <c r="O68" s="211" t="s">
        <v>8914</v>
      </c>
      <c r="P68" s="211" t="s">
        <v>2137</v>
      </c>
      <c r="Q68" s="230">
        <f>COUNTIF('Hedef Liste Giresun'!A:A,A68)</f>
        <v>1</v>
      </c>
    </row>
    <row r="69" ht="15.75" customHeight="1">
      <c r="A69" s="211" t="s">
        <v>9948</v>
      </c>
      <c r="B69" s="211" t="s">
        <v>9949</v>
      </c>
      <c r="C69" s="212" t="s">
        <v>2897</v>
      </c>
      <c r="D69" s="211" t="s">
        <v>1370</v>
      </c>
      <c r="E69" s="213">
        <v>3930.0</v>
      </c>
      <c r="F69" s="213">
        <v>302.0</v>
      </c>
      <c r="G69" s="213">
        <v>0.0</v>
      </c>
      <c r="H69" s="213">
        <v>16.0</v>
      </c>
      <c r="I69" s="213">
        <v>16.0</v>
      </c>
      <c r="J69" s="214">
        <v>0.0</v>
      </c>
      <c r="K69" s="211" t="s">
        <v>9950</v>
      </c>
      <c r="L69" s="211">
        <v>4.54250006E9</v>
      </c>
      <c r="M69" s="211" t="s">
        <v>1350</v>
      </c>
      <c r="N69" s="211" t="s">
        <v>8963</v>
      </c>
      <c r="O69" s="211" t="s">
        <v>9951</v>
      </c>
      <c r="P69" s="211" t="s">
        <v>2165</v>
      </c>
      <c r="Q69" s="230">
        <f>COUNTIF('Hedef Liste Giresun'!A:A,A69)</f>
        <v>0</v>
      </c>
    </row>
    <row r="70" ht="15.75" customHeight="1">
      <c r="A70" s="211" t="s">
        <v>9208</v>
      </c>
      <c r="B70" s="211" t="s">
        <v>9209</v>
      </c>
      <c r="C70" s="212" t="s">
        <v>2897</v>
      </c>
      <c r="D70" s="211" t="s">
        <v>1597</v>
      </c>
      <c r="E70" s="213">
        <v>1646.0</v>
      </c>
      <c r="F70" s="213">
        <v>205.0</v>
      </c>
      <c r="G70" s="213">
        <v>0.0</v>
      </c>
      <c r="H70" s="213">
        <v>26.0</v>
      </c>
      <c r="I70" s="213">
        <v>26.0</v>
      </c>
      <c r="J70" s="214">
        <v>0.0</v>
      </c>
      <c r="K70" s="211" t="s">
        <v>9210</v>
      </c>
      <c r="L70" s="211">
        <v>5.523182228E9</v>
      </c>
      <c r="M70" s="211" t="s">
        <v>8973</v>
      </c>
      <c r="N70" s="211" t="s">
        <v>8973</v>
      </c>
      <c r="O70" s="211" t="s">
        <v>9211</v>
      </c>
      <c r="P70" s="211" t="s">
        <v>2137</v>
      </c>
      <c r="Q70" s="230">
        <f>COUNTIF('Hedef Liste Giresun'!A:A,A70)</f>
        <v>1</v>
      </c>
    </row>
    <row r="71" ht="15.75" customHeight="1">
      <c r="A71" s="211" t="s">
        <v>9147</v>
      </c>
      <c r="B71" s="211" t="s">
        <v>9148</v>
      </c>
      <c r="C71" s="212" t="s">
        <v>2897</v>
      </c>
      <c r="D71" s="211" t="s">
        <v>1950</v>
      </c>
      <c r="E71" s="213">
        <v>551.0</v>
      </c>
      <c r="F71" s="211"/>
      <c r="G71" s="213">
        <v>0.0</v>
      </c>
      <c r="H71" s="213">
        <v>64.0</v>
      </c>
      <c r="I71" s="213">
        <v>64.0</v>
      </c>
      <c r="J71" s="214">
        <v>0.0</v>
      </c>
      <c r="K71" s="211" t="s">
        <v>9149</v>
      </c>
      <c r="L71" s="211">
        <v>4.543110101E9</v>
      </c>
      <c r="M71" s="211" t="s">
        <v>1350</v>
      </c>
      <c r="N71" s="211" t="s">
        <v>8936</v>
      </c>
      <c r="O71" s="211" t="s">
        <v>9150</v>
      </c>
      <c r="P71" s="211" t="s">
        <v>2137</v>
      </c>
      <c r="Q71" s="230">
        <f>COUNTIF('Hedef Liste Giresun'!A:A,A71)</f>
        <v>1</v>
      </c>
    </row>
    <row r="72" ht="15.75" customHeight="1">
      <c r="A72" s="211" t="s">
        <v>9952</v>
      </c>
      <c r="B72" s="211" t="s">
        <v>9953</v>
      </c>
      <c r="C72" s="212" t="s">
        <v>2897</v>
      </c>
      <c r="D72" s="211" t="s">
        <v>1364</v>
      </c>
      <c r="E72" s="213">
        <v>606.0</v>
      </c>
      <c r="F72" s="213">
        <v>79.0</v>
      </c>
      <c r="G72" s="213">
        <v>19.0</v>
      </c>
      <c r="H72" s="213">
        <v>1.0</v>
      </c>
      <c r="I72" s="213">
        <v>20.0</v>
      </c>
      <c r="J72" s="214">
        <v>0.95</v>
      </c>
      <c r="K72" s="211" t="s">
        <v>2216</v>
      </c>
      <c r="L72" s="211">
        <v>5.466141021E9</v>
      </c>
      <c r="M72" s="211" t="s">
        <v>1350</v>
      </c>
      <c r="N72" s="211" t="s">
        <v>8945</v>
      </c>
      <c r="O72" s="211" t="s">
        <v>9954</v>
      </c>
      <c r="P72" s="211" t="s">
        <v>2165</v>
      </c>
      <c r="Q72" s="230">
        <f>COUNTIF('Hedef Liste Giresun'!A:A,A72)</f>
        <v>0</v>
      </c>
    </row>
    <row r="73" ht="15.75" customHeight="1">
      <c r="A73" s="211" t="s">
        <v>9162</v>
      </c>
      <c r="B73" s="211" t="s">
        <v>9163</v>
      </c>
      <c r="C73" s="212" t="s">
        <v>2897</v>
      </c>
      <c r="D73" s="211" t="s">
        <v>1364</v>
      </c>
      <c r="E73" s="213">
        <v>572.0</v>
      </c>
      <c r="F73" s="213">
        <v>37.0</v>
      </c>
      <c r="G73" s="213">
        <v>0.0</v>
      </c>
      <c r="H73" s="213">
        <v>13.0</v>
      </c>
      <c r="I73" s="213">
        <v>13.0</v>
      </c>
      <c r="J73" s="214">
        <v>0.0</v>
      </c>
      <c r="K73" s="211" t="s">
        <v>9164</v>
      </c>
      <c r="L73" s="211">
        <v>5.517104773E9</v>
      </c>
      <c r="M73" s="211" t="s">
        <v>1350</v>
      </c>
      <c r="N73" s="211" t="s">
        <v>8936</v>
      </c>
      <c r="O73" s="211" t="s">
        <v>9165</v>
      </c>
      <c r="P73" s="211" t="s">
        <v>2137</v>
      </c>
      <c r="Q73" s="230">
        <f>COUNTIF('Hedef Liste Giresun'!A:A,A73)</f>
        <v>1</v>
      </c>
    </row>
    <row r="74" ht="15.75" customHeight="1">
      <c r="A74" s="211" t="s">
        <v>9955</v>
      </c>
      <c r="B74" s="211" t="s">
        <v>9956</v>
      </c>
      <c r="C74" s="212" t="s">
        <v>2897</v>
      </c>
      <c r="D74" s="211" t="s">
        <v>1364</v>
      </c>
      <c r="E74" s="213">
        <v>74.0</v>
      </c>
      <c r="F74" s="213">
        <v>1.0</v>
      </c>
      <c r="G74" s="213">
        <v>8.0</v>
      </c>
      <c r="H74" s="213">
        <v>10.0</v>
      </c>
      <c r="I74" s="213">
        <v>18.0</v>
      </c>
      <c r="J74" s="214">
        <v>0.44</v>
      </c>
      <c r="K74" s="211" t="s">
        <v>9957</v>
      </c>
      <c r="L74" s="211">
        <v>5.531716828E9</v>
      </c>
      <c r="M74" s="211" t="s">
        <v>1350</v>
      </c>
      <c r="N74" s="211" t="s">
        <v>8978</v>
      </c>
      <c r="O74" s="211" t="s">
        <v>9245</v>
      </c>
      <c r="P74" s="211" t="s">
        <v>2137</v>
      </c>
      <c r="Q74" s="230">
        <f>COUNTIF('Hedef Liste Giresun'!A:A,A74)</f>
        <v>0</v>
      </c>
    </row>
    <row r="75" ht="15.75" customHeight="1">
      <c r="A75" s="211" t="s">
        <v>9958</v>
      </c>
      <c r="B75" s="211" t="s">
        <v>9959</v>
      </c>
      <c r="C75" s="212" t="s">
        <v>2909</v>
      </c>
      <c r="D75" s="211" t="s">
        <v>1507</v>
      </c>
      <c r="E75" s="211"/>
      <c r="F75" s="211"/>
      <c r="G75" s="213">
        <v>0.0</v>
      </c>
      <c r="H75" s="213">
        <v>15.0</v>
      </c>
      <c r="I75" s="213">
        <v>15.0</v>
      </c>
      <c r="J75" s="214">
        <v>0.0</v>
      </c>
      <c r="K75" s="211" t="s">
        <v>9960</v>
      </c>
      <c r="L75" s="211">
        <v>4.542151881E9</v>
      </c>
      <c r="M75" s="211" t="s">
        <v>1350</v>
      </c>
      <c r="N75" s="211" t="s">
        <v>8989</v>
      </c>
      <c r="O75" s="211" t="s">
        <v>9961</v>
      </c>
      <c r="P75" s="211" t="s">
        <v>2137</v>
      </c>
      <c r="Q75" s="230">
        <f>COUNTIF('Hedef Liste Giresun'!A:A,A75)</f>
        <v>0</v>
      </c>
    </row>
    <row r="76" ht="15.75" customHeight="1">
      <c r="A76" s="211" t="s">
        <v>9179</v>
      </c>
      <c r="B76" s="211" t="s">
        <v>9180</v>
      </c>
      <c r="C76" s="212" t="s">
        <v>2897</v>
      </c>
      <c r="D76" s="211" t="s">
        <v>1348</v>
      </c>
      <c r="E76" s="213">
        <v>146.0</v>
      </c>
      <c r="F76" s="213">
        <v>8.0</v>
      </c>
      <c r="G76" s="213">
        <v>0.0</v>
      </c>
      <c r="H76" s="213">
        <v>32.0</v>
      </c>
      <c r="I76" s="213">
        <v>32.0</v>
      </c>
      <c r="J76" s="214">
        <v>0.0</v>
      </c>
      <c r="K76" s="211" t="s">
        <v>9181</v>
      </c>
      <c r="L76" s="211">
        <v>5.44293034E9</v>
      </c>
      <c r="M76" s="211" t="s">
        <v>1350</v>
      </c>
      <c r="N76" s="211" t="s">
        <v>9182</v>
      </c>
      <c r="O76" s="211" t="s">
        <v>9183</v>
      </c>
      <c r="P76" s="211" t="s">
        <v>2137</v>
      </c>
      <c r="Q76" s="230">
        <f>COUNTIF('Hedef Liste Giresun'!A:A,A76)</f>
        <v>1</v>
      </c>
    </row>
    <row r="77" ht="15.75" customHeight="1">
      <c r="A77" s="211" t="s">
        <v>9010</v>
      </c>
      <c r="B77" s="211" t="s">
        <v>9011</v>
      </c>
      <c r="C77" s="212" t="s">
        <v>2897</v>
      </c>
      <c r="D77" s="211" t="s">
        <v>1385</v>
      </c>
      <c r="E77" s="213">
        <v>1.0</v>
      </c>
      <c r="F77" s="211"/>
      <c r="G77" s="213">
        <v>0.0</v>
      </c>
      <c r="H77" s="213">
        <v>27.0</v>
      </c>
      <c r="I77" s="213">
        <v>27.0</v>
      </c>
      <c r="J77" s="214">
        <v>0.0</v>
      </c>
      <c r="K77" s="211" t="s">
        <v>9012</v>
      </c>
      <c r="L77" s="211">
        <v>5.464238969E9</v>
      </c>
      <c r="M77" s="211" t="s">
        <v>1350</v>
      </c>
      <c r="N77" s="211" t="s">
        <v>8936</v>
      </c>
      <c r="O77" s="211" t="s">
        <v>9013</v>
      </c>
      <c r="P77" s="211" t="s">
        <v>2137</v>
      </c>
      <c r="Q77" s="230">
        <f>COUNTIF('Hedef Liste Giresun'!A:A,A77)</f>
        <v>1</v>
      </c>
    </row>
    <row r="78" ht="15.75" customHeight="1">
      <c r="A78" s="211" t="s">
        <v>9962</v>
      </c>
      <c r="B78" s="211" t="s">
        <v>9963</v>
      </c>
      <c r="C78" s="212" t="s">
        <v>2897</v>
      </c>
      <c r="D78" s="211" t="s">
        <v>1364</v>
      </c>
      <c r="E78" s="213">
        <v>17.0</v>
      </c>
      <c r="F78" s="211"/>
      <c r="G78" s="213">
        <v>3.0</v>
      </c>
      <c r="H78" s="213">
        <v>19.0</v>
      </c>
      <c r="I78" s="213">
        <v>22.0</v>
      </c>
      <c r="J78" s="214">
        <v>0.14</v>
      </c>
      <c r="K78" s="211" t="s">
        <v>9964</v>
      </c>
      <c r="L78" s="211">
        <v>4.543141718E9</v>
      </c>
      <c r="M78" s="211" t="s">
        <v>8973</v>
      </c>
      <c r="N78" s="211" t="s">
        <v>1699</v>
      </c>
      <c r="O78" s="211" t="s">
        <v>9965</v>
      </c>
      <c r="P78" s="211" t="s">
        <v>2137</v>
      </c>
      <c r="Q78" s="230">
        <f>COUNTIF('Hedef Liste Giresun'!A:A,A78)</f>
        <v>0</v>
      </c>
    </row>
    <row r="79" ht="15.75" customHeight="1">
      <c r="A79" s="211" t="s">
        <v>8975</v>
      </c>
      <c r="B79" s="211" t="s">
        <v>8976</v>
      </c>
      <c r="C79" s="212" t="s">
        <v>2897</v>
      </c>
      <c r="D79" s="211" t="s">
        <v>1370</v>
      </c>
      <c r="E79" s="213">
        <v>395.0</v>
      </c>
      <c r="F79" s="213">
        <v>38.0</v>
      </c>
      <c r="G79" s="213">
        <v>0.0</v>
      </c>
      <c r="H79" s="213">
        <v>9.0</v>
      </c>
      <c r="I79" s="213">
        <v>9.0</v>
      </c>
      <c r="J79" s="214">
        <v>0.0</v>
      </c>
      <c r="K79" s="211" t="s">
        <v>8977</v>
      </c>
      <c r="L79" s="211">
        <v>4.542700828E9</v>
      </c>
      <c r="M79" s="211" t="s">
        <v>1350</v>
      </c>
      <c r="N79" s="211" t="s">
        <v>8978</v>
      </c>
      <c r="O79" s="211" t="s">
        <v>8979</v>
      </c>
      <c r="P79" s="211" t="s">
        <v>2137</v>
      </c>
      <c r="Q79" s="230">
        <f>COUNTIF('Hedef Liste Giresun'!A:A,A79)</f>
        <v>1</v>
      </c>
    </row>
    <row r="80" ht="15.75" customHeight="1">
      <c r="A80" s="211" t="s">
        <v>9966</v>
      </c>
      <c r="B80" s="211" t="s">
        <v>9967</v>
      </c>
      <c r="C80" s="212" t="s">
        <v>2909</v>
      </c>
      <c r="D80" s="211" t="s">
        <v>1356</v>
      </c>
      <c r="E80" s="213">
        <v>161.0</v>
      </c>
      <c r="F80" s="211"/>
      <c r="G80" s="213">
        <v>0.0</v>
      </c>
      <c r="H80" s="213">
        <v>12.0</v>
      </c>
      <c r="I80" s="213">
        <v>12.0</v>
      </c>
      <c r="J80" s="214">
        <v>0.0</v>
      </c>
      <c r="K80" s="211" t="s">
        <v>9968</v>
      </c>
      <c r="L80" s="211">
        <v>4.542133033E9</v>
      </c>
      <c r="M80" s="211" t="s">
        <v>1350</v>
      </c>
      <c r="N80" s="211" t="s">
        <v>9172</v>
      </c>
      <c r="O80" s="211" t="s">
        <v>9969</v>
      </c>
      <c r="P80" s="211" t="s">
        <v>2137</v>
      </c>
      <c r="Q80" s="230">
        <f>COUNTIF('Hedef Liste Giresun'!A:A,A80)</f>
        <v>0</v>
      </c>
    </row>
    <row r="81" ht="15.75" customHeight="1">
      <c r="A81" s="211" t="s">
        <v>9970</v>
      </c>
      <c r="B81" s="211" t="s">
        <v>9971</v>
      </c>
      <c r="C81" s="212" t="s">
        <v>2897</v>
      </c>
      <c r="D81" s="211" t="s">
        <v>1364</v>
      </c>
      <c r="E81" s="213">
        <v>489.0</v>
      </c>
      <c r="F81" s="213">
        <v>13.0</v>
      </c>
      <c r="G81" s="213">
        <v>13.0</v>
      </c>
      <c r="H81" s="213">
        <v>2.0</v>
      </c>
      <c r="I81" s="213">
        <v>15.0</v>
      </c>
      <c r="J81" s="214">
        <v>0.87</v>
      </c>
      <c r="K81" s="211" t="s">
        <v>9972</v>
      </c>
      <c r="L81" s="211">
        <v>4.545001444E9</v>
      </c>
      <c r="M81" s="211" t="s">
        <v>1350</v>
      </c>
      <c r="N81" s="211" t="s">
        <v>9182</v>
      </c>
      <c r="O81" s="211" t="s">
        <v>9973</v>
      </c>
      <c r="P81" s="211" t="s">
        <v>2165</v>
      </c>
      <c r="Q81" s="230">
        <f>COUNTIF('Hedef Liste Giresun'!A:A,A81)</f>
        <v>0</v>
      </c>
    </row>
    <row r="82" ht="15.75" customHeight="1">
      <c r="A82" s="211" t="s">
        <v>9151</v>
      </c>
      <c r="B82" s="211" t="s">
        <v>9152</v>
      </c>
      <c r="C82" s="212" t="s">
        <v>2897</v>
      </c>
      <c r="D82" s="211" t="s">
        <v>1385</v>
      </c>
      <c r="E82" s="213">
        <v>122.0</v>
      </c>
      <c r="F82" s="213">
        <v>7.0</v>
      </c>
      <c r="G82" s="213">
        <v>0.0</v>
      </c>
      <c r="H82" s="213">
        <v>11.0</v>
      </c>
      <c r="I82" s="213">
        <v>11.0</v>
      </c>
      <c r="J82" s="214">
        <v>0.0</v>
      </c>
      <c r="K82" s="211" t="s">
        <v>9153</v>
      </c>
      <c r="L82" s="211">
        <v>4.545136475E9</v>
      </c>
      <c r="M82" s="211" t="s">
        <v>9154</v>
      </c>
      <c r="N82" s="211" t="s">
        <v>9155</v>
      </c>
      <c r="O82" s="211" t="s">
        <v>9156</v>
      </c>
      <c r="P82" s="211" t="s">
        <v>2137</v>
      </c>
      <c r="Q82" s="230">
        <f>COUNTIF('Hedef Liste Giresun'!A:A,A82)</f>
        <v>1</v>
      </c>
    </row>
    <row r="83" ht="15.75" customHeight="1">
      <c r="A83" s="211" t="s">
        <v>9085</v>
      </c>
      <c r="B83" s="211" t="s">
        <v>9086</v>
      </c>
      <c r="C83" s="212" t="s">
        <v>2897</v>
      </c>
      <c r="D83" s="211" t="s">
        <v>1356</v>
      </c>
      <c r="E83" s="213">
        <v>44.0</v>
      </c>
      <c r="F83" s="211"/>
      <c r="G83" s="213">
        <v>0.0</v>
      </c>
      <c r="H83" s="213">
        <v>12.0</v>
      </c>
      <c r="I83" s="213">
        <v>12.0</v>
      </c>
      <c r="J83" s="214">
        <v>0.0</v>
      </c>
      <c r="K83" s="211" t="s">
        <v>9087</v>
      </c>
      <c r="L83" s="211">
        <v>5.550082876E9</v>
      </c>
      <c r="M83" s="211" t="s">
        <v>1350</v>
      </c>
      <c r="N83" s="211" t="s">
        <v>20</v>
      </c>
      <c r="O83" s="211" t="s">
        <v>9088</v>
      </c>
      <c r="P83" s="211" t="s">
        <v>2137</v>
      </c>
      <c r="Q83" s="230">
        <f>COUNTIF('Hedef Liste Giresun'!A:A,A83)</f>
        <v>1</v>
      </c>
    </row>
    <row r="84" ht="15.75" customHeight="1">
      <c r="A84" s="211" t="s">
        <v>9974</v>
      </c>
      <c r="B84" s="211" t="s">
        <v>9975</v>
      </c>
      <c r="C84" s="212" t="s">
        <v>2897</v>
      </c>
      <c r="D84" s="211" t="s">
        <v>1364</v>
      </c>
      <c r="E84" s="213">
        <v>500.0</v>
      </c>
      <c r="F84" s="213">
        <v>82.0</v>
      </c>
      <c r="G84" s="213">
        <v>7.0</v>
      </c>
      <c r="H84" s="213">
        <v>9.0</v>
      </c>
      <c r="I84" s="213">
        <v>16.0</v>
      </c>
      <c r="J84" s="214">
        <v>0.44</v>
      </c>
      <c r="K84" s="211" t="s">
        <v>9976</v>
      </c>
      <c r="L84" s="211">
        <v>4.542160969E9</v>
      </c>
      <c r="M84" s="211" t="s">
        <v>1350</v>
      </c>
      <c r="N84" s="211" t="s">
        <v>9110</v>
      </c>
      <c r="O84" s="211" t="s">
        <v>9977</v>
      </c>
      <c r="P84" s="211" t="s">
        <v>2137</v>
      </c>
      <c r="Q84" s="230">
        <f>COUNTIF('Hedef Liste Giresun'!A:A,A84)</f>
        <v>0</v>
      </c>
    </row>
    <row r="85" ht="15.75" customHeight="1">
      <c r="A85" s="211" t="s">
        <v>9978</v>
      </c>
      <c r="B85" s="211" t="s">
        <v>9979</v>
      </c>
      <c r="C85" s="212" t="s">
        <v>2897</v>
      </c>
      <c r="D85" s="211" t="s">
        <v>1493</v>
      </c>
      <c r="E85" s="213">
        <v>6137.0</v>
      </c>
      <c r="F85" s="213">
        <v>735.0</v>
      </c>
      <c r="G85" s="213">
        <v>93.0</v>
      </c>
      <c r="H85" s="213">
        <v>2.0</v>
      </c>
      <c r="I85" s="213">
        <v>95.0</v>
      </c>
      <c r="J85" s="214">
        <v>0.98</v>
      </c>
      <c r="K85" s="211" t="s">
        <v>2958</v>
      </c>
      <c r="L85" s="211">
        <v>1.111111111E9</v>
      </c>
      <c r="M85" s="211" t="s">
        <v>1350</v>
      </c>
      <c r="N85" s="211" t="s">
        <v>8989</v>
      </c>
      <c r="O85" s="211" t="s">
        <v>9980</v>
      </c>
      <c r="P85" s="211" t="s">
        <v>2165</v>
      </c>
      <c r="Q85" s="230">
        <f>COUNTIF('Hedef Liste Giresun'!A:A,A85)</f>
        <v>0</v>
      </c>
    </row>
    <row r="86" ht="15.75" customHeight="1">
      <c r="A86" s="211" t="s">
        <v>9043</v>
      </c>
      <c r="B86" s="211" t="s">
        <v>9044</v>
      </c>
      <c r="C86" s="212" t="s">
        <v>2897</v>
      </c>
      <c r="D86" s="211" t="s">
        <v>1370</v>
      </c>
      <c r="E86" s="213">
        <v>439.0</v>
      </c>
      <c r="F86" s="213">
        <v>29.0</v>
      </c>
      <c r="G86" s="213">
        <v>0.0</v>
      </c>
      <c r="H86" s="213">
        <v>16.0</v>
      </c>
      <c r="I86" s="213">
        <v>16.0</v>
      </c>
      <c r="J86" s="214">
        <v>0.0</v>
      </c>
      <c r="K86" s="211" t="s">
        <v>9045</v>
      </c>
      <c r="L86" s="211">
        <v>4.542606666E9</v>
      </c>
      <c r="M86" s="211" t="s">
        <v>1350</v>
      </c>
      <c r="N86" s="211" t="s">
        <v>8936</v>
      </c>
      <c r="O86" s="211" t="s">
        <v>9046</v>
      </c>
      <c r="P86" s="211" t="s">
        <v>2137</v>
      </c>
      <c r="Q86" s="230">
        <f>COUNTIF('Hedef Liste Giresun'!A:A,A86)</f>
        <v>1</v>
      </c>
    </row>
    <row r="87" ht="15.75" customHeight="1">
      <c r="A87" s="211" t="s">
        <v>8960</v>
      </c>
      <c r="B87" s="211" t="s">
        <v>8961</v>
      </c>
      <c r="C87" s="212" t="s">
        <v>2897</v>
      </c>
      <c r="D87" s="211" t="s">
        <v>1385</v>
      </c>
      <c r="E87" s="213">
        <v>525.0</v>
      </c>
      <c r="F87" s="213">
        <v>80.0</v>
      </c>
      <c r="G87" s="213">
        <v>0.0</v>
      </c>
      <c r="H87" s="213">
        <v>24.0</v>
      </c>
      <c r="I87" s="213">
        <v>24.0</v>
      </c>
      <c r="J87" s="214">
        <v>0.0</v>
      </c>
      <c r="K87" s="211" t="s">
        <v>8962</v>
      </c>
      <c r="L87" s="211">
        <v>4.5450035E9</v>
      </c>
      <c r="M87" s="211" t="s">
        <v>1350</v>
      </c>
      <c r="N87" s="211" t="s">
        <v>8963</v>
      </c>
      <c r="O87" s="211" t="s">
        <v>8964</v>
      </c>
      <c r="P87" s="211" t="s">
        <v>2137</v>
      </c>
      <c r="Q87" s="230">
        <f>COUNTIF('Hedef Liste Giresun'!A:A,A87)</f>
        <v>1</v>
      </c>
    </row>
    <row r="88" ht="15.75" customHeight="1">
      <c r="A88" s="211" t="s">
        <v>8869</v>
      </c>
      <c r="B88" s="211" t="s">
        <v>8870</v>
      </c>
      <c r="C88" s="212" t="s">
        <v>2897</v>
      </c>
      <c r="D88" s="211" t="s">
        <v>1370</v>
      </c>
      <c r="E88" s="213">
        <v>625.0</v>
      </c>
      <c r="F88" s="213">
        <v>23.0</v>
      </c>
      <c r="G88" s="213">
        <v>0.0</v>
      </c>
      <c r="H88" s="213">
        <v>5.0</v>
      </c>
      <c r="I88" s="213">
        <v>5.0</v>
      </c>
      <c r="J88" s="214">
        <v>0.0</v>
      </c>
      <c r="K88" s="211" t="s">
        <v>8944</v>
      </c>
      <c r="L88" s="211">
        <v>4.542255555E9</v>
      </c>
      <c r="M88" s="211" t="s">
        <v>1350</v>
      </c>
      <c r="N88" s="211" t="s">
        <v>8945</v>
      </c>
      <c r="O88" s="211" t="s">
        <v>8872</v>
      </c>
      <c r="P88" s="211" t="s">
        <v>2137</v>
      </c>
      <c r="Q88" s="230">
        <f>COUNTIF('Hedef Liste Giresun'!A:A,A88)</f>
        <v>1</v>
      </c>
    </row>
    <row r="89" ht="15.75" customHeight="1">
      <c r="A89" s="211" t="s">
        <v>9981</v>
      </c>
      <c r="B89" s="211" t="s">
        <v>9982</v>
      </c>
      <c r="C89" s="212" t="s">
        <v>2897</v>
      </c>
      <c r="D89" s="211" t="s">
        <v>1364</v>
      </c>
      <c r="E89" s="213">
        <v>724.0</v>
      </c>
      <c r="F89" s="213">
        <v>71.0</v>
      </c>
      <c r="G89" s="213">
        <v>7.0</v>
      </c>
      <c r="H89" s="213">
        <v>10.0</v>
      </c>
      <c r="I89" s="213">
        <v>17.0</v>
      </c>
      <c r="J89" s="214">
        <v>0.41</v>
      </c>
      <c r="K89" s="211" t="s">
        <v>9983</v>
      </c>
      <c r="L89" s="211">
        <v>4.543110006E9</v>
      </c>
      <c r="M89" s="211" t="s">
        <v>8973</v>
      </c>
      <c r="N89" s="211" t="s">
        <v>8973</v>
      </c>
      <c r="O89" s="211" t="s">
        <v>9984</v>
      </c>
      <c r="P89" s="211" t="s">
        <v>2137</v>
      </c>
      <c r="Q89" s="230">
        <f>COUNTIF('Hedef Liste Giresun'!A:A,A89)</f>
        <v>0</v>
      </c>
    </row>
    <row r="90" ht="15.75" customHeight="1">
      <c r="A90" s="211" t="s">
        <v>9006</v>
      </c>
      <c r="B90" s="211" t="s">
        <v>9007</v>
      </c>
      <c r="C90" s="212" t="s">
        <v>2897</v>
      </c>
      <c r="D90" s="211" t="s">
        <v>1370</v>
      </c>
      <c r="E90" s="213">
        <v>1014.0</v>
      </c>
      <c r="F90" s="213">
        <v>69.0</v>
      </c>
      <c r="G90" s="213">
        <v>0.0</v>
      </c>
      <c r="H90" s="213">
        <v>36.0</v>
      </c>
      <c r="I90" s="213">
        <v>36.0</v>
      </c>
      <c r="J90" s="214">
        <v>0.0</v>
      </c>
      <c r="K90" s="211" t="s">
        <v>9008</v>
      </c>
      <c r="L90" s="211">
        <v>4.543003434E9</v>
      </c>
      <c r="M90" s="211" t="s">
        <v>8973</v>
      </c>
      <c r="N90" s="211" t="s">
        <v>8973</v>
      </c>
      <c r="O90" s="211" t="s">
        <v>9009</v>
      </c>
      <c r="P90" s="211" t="s">
        <v>2137</v>
      </c>
      <c r="Q90" s="230">
        <f>COUNTIF('Hedef Liste Giresun'!A:A,A90)</f>
        <v>1</v>
      </c>
    </row>
    <row r="91" ht="15.75" customHeight="1">
      <c r="A91" s="211" t="s">
        <v>9985</v>
      </c>
      <c r="B91" s="211" t="s">
        <v>9986</v>
      </c>
      <c r="C91" s="212" t="s">
        <v>2897</v>
      </c>
      <c r="D91" s="211" t="s">
        <v>1364</v>
      </c>
      <c r="E91" s="213">
        <v>67.0</v>
      </c>
      <c r="F91" s="213">
        <v>26.0</v>
      </c>
      <c r="G91" s="213">
        <v>62.0</v>
      </c>
      <c r="H91" s="213">
        <v>5.0</v>
      </c>
      <c r="I91" s="213">
        <v>67.0</v>
      </c>
      <c r="J91" s="214">
        <v>0.93</v>
      </c>
      <c r="K91" s="211" t="s">
        <v>2216</v>
      </c>
      <c r="L91" s="211">
        <v>5.352442904E9</v>
      </c>
      <c r="M91" s="211" t="s">
        <v>9019</v>
      </c>
      <c r="N91" s="211" t="s">
        <v>9987</v>
      </c>
      <c r="O91" s="211" t="s">
        <v>9988</v>
      </c>
      <c r="P91" s="211" t="s">
        <v>2165</v>
      </c>
      <c r="Q91" s="230">
        <f>COUNTIF('Hedef Liste Giresun'!A:A,A91)</f>
        <v>0</v>
      </c>
    </row>
    <row r="92" ht="15.75" customHeight="1">
      <c r="A92" s="211" t="s">
        <v>9212</v>
      </c>
      <c r="B92" s="211" t="s">
        <v>9213</v>
      </c>
      <c r="C92" s="212" t="s">
        <v>2897</v>
      </c>
      <c r="D92" s="211" t="s">
        <v>1348</v>
      </c>
      <c r="E92" s="213">
        <v>169.0</v>
      </c>
      <c r="F92" s="211"/>
      <c r="G92" s="213">
        <v>0.0</v>
      </c>
      <c r="H92" s="213">
        <v>34.0</v>
      </c>
      <c r="I92" s="213">
        <v>34.0</v>
      </c>
      <c r="J92" s="214">
        <v>0.0</v>
      </c>
      <c r="K92" s="211" t="s">
        <v>9214</v>
      </c>
      <c r="L92" s="211">
        <v>4.542110011E9</v>
      </c>
      <c r="M92" s="211" t="s">
        <v>1350</v>
      </c>
      <c r="N92" s="211" t="s">
        <v>8983</v>
      </c>
      <c r="O92" s="211" t="s">
        <v>9215</v>
      </c>
      <c r="P92" s="211" t="s">
        <v>2137</v>
      </c>
      <c r="Q92" s="230">
        <f>COUNTIF('Hedef Liste Giresun'!A:A,A92)</f>
        <v>1</v>
      </c>
    </row>
    <row r="93" ht="15.75" customHeight="1">
      <c r="A93" s="211" t="s">
        <v>8896</v>
      </c>
      <c r="B93" s="211" t="s">
        <v>8897</v>
      </c>
      <c r="C93" s="212" t="s">
        <v>2897</v>
      </c>
      <c r="D93" s="211" t="s">
        <v>1370</v>
      </c>
      <c r="E93" s="213">
        <v>1414.0</v>
      </c>
      <c r="F93" s="213">
        <v>100.0</v>
      </c>
      <c r="G93" s="213">
        <v>0.0</v>
      </c>
      <c r="H93" s="213">
        <v>22.0</v>
      </c>
      <c r="I93" s="213">
        <v>22.0</v>
      </c>
      <c r="J93" s="214">
        <v>0.0</v>
      </c>
      <c r="K93" s="211" t="s">
        <v>9023</v>
      </c>
      <c r="L93" s="211">
        <v>4.542646566E9</v>
      </c>
      <c r="M93" s="211" t="s">
        <v>1350</v>
      </c>
      <c r="N93" s="211" t="s">
        <v>8936</v>
      </c>
      <c r="O93" s="211" t="s">
        <v>8899</v>
      </c>
      <c r="P93" s="211" t="s">
        <v>2137</v>
      </c>
      <c r="Q93" s="230">
        <f>COUNTIF('Hedef Liste Giresun'!A:A,A93)</f>
        <v>1</v>
      </c>
    </row>
    <row r="94" ht="15.75" customHeight="1">
      <c r="A94" s="211" t="s">
        <v>9989</v>
      </c>
      <c r="B94" s="211" t="s">
        <v>9990</v>
      </c>
      <c r="C94" s="212" t="s">
        <v>2897</v>
      </c>
      <c r="D94" s="211" t="s">
        <v>1364</v>
      </c>
      <c r="E94" s="213">
        <v>374.0</v>
      </c>
      <c r="F94" s="213">
        <v>126.0</v>
      </c>
      <c r="G94" s="213">
        <v>7.0</v>
      </c>
      <c r="H94" s="213">
        <v>10.0</v>
      </c>
      <c r="I94" s="213">
        <v>17.0</v>
      </c>
      <c r="J94" s="214">
        <v>0.41</v>
      </c>
      <c r="K94" s="211" t="s">
        <v>9991</v>
      </c>
      <c r="L94" s="211">
        <v>4.54355003E9</v>
      </c>
      <c r="M94" s="211" t="s">
        <v>8973</v>
      </c>
      <c r="N94" s="211" t="s">
        <v>3764</v>
      </c>
      <c r="O94" s="211" t="s">
        <v>9992</v>
      </c>
      <c r="P94" s="211" t="s">
        <v>2137</v>
      </c>
      <c r="Q94" s="230">
        <f>COUNTIF('Hedef Liste Giresun'!A:A,A94)</f>
        <v>0</v>
      </c>
    </row>
    <row r="95" ht="15.75" customHeight="1">
      <c r="A95" s="211" t="s">
        <v>9072</v>
      </c>
      <c r="B95" s="211" t="s">
        <v>9073</v>
      </c>
      <c r="C95" s="212" t="s">
        <v>2897</v>
      </c>
      <c r="D95" s="211" t="s">
        <v>1370</v>
      </c>
      <c r="E95" s="213">
        <v>696.0</v>
      </c>
      <c r="F95" s="213">
        <v>202.0</v>
      </c>
      <c r="G95" s="213">
        <v>0.0</v>
      </c>
      <c r="H95" s="213">
        <v>16.0</v>
      </c>
      <c r="I95" s="213">
        <v>16.0</v>
      </c>
      <c r="J95" s="214">
        <v>0.0</v>
      </c>
      <c r="K95" s="211" t="s">
        <v>9074</v>
      </c>
      <c r="L95" s="211">
        <v>4.542161628E9</v>
      </c>
      <c r="M95" s="211" t="s">
        <v>1350</v>
      </c>
      <c r="N95" s="211" t="s">
        <v>8957</v>
      </c>
      <c r="O95" s="211" t="s">
        <v>9075</v>
      </c>
      <c r="P95" s="211" t="s">
        <v>2137</v>
      </c>
      <c r="Q95" s="230">
        <f>COUNTIF('Hedef Liste Giresun'!A:A,A95)</f>
        <v>1</v>
      </c>
    </row>
    <row r="96" ht="15.75" customHeight="1">
      <c r="A96" s="211" t="s">
        <v>9116</v>
      </c>
      <c r="B96" s="211" t="s">
        <v>9117</v>
      </c>
      <c r="C96" s="212" t="s">
        <v>2897</v>
      </c>
      <c r="D96" s="211" t="s">
        <v>1443</v>
      </c>
      <c r="E96" s="213">
        <v>164.0</v>
      </c>
      <c r="F96" s="213">
        <v>43.0</v>
      </c>
      <c r="G96" s="213">
        <v>0.0</v>
      </c>
      <c r="H96" s="213">
        <v>65.0</v>
      </c>
      <c r="I96" s="213">
        <v>65.0</v>
      </c>
      <c r="J96" s="214">
        <v>0.0</v>
      </c>
      <c r="K96" s="211" t="s">
        <v>9118</v>
      </c>
      <c r="L96" s="211">
        <v>4.543331777E9</v>
      </c>
      <c r="M96" s="211" t="s">
        <v>8973</v>
      </c>
      <c r="N96" s="211" t="s">
        <v>8973</v>
      </c>
      <c r="O96" s="211" t="s">
        <v>9119</v>
      </c>
      <c r="P96" s="211" t="s">
        <v>2137</v>
      </c>
      <c r="Q96" s="230">
        <f>COUNTIF('Hedef Liste Giresun'!A:A,A96)</f>
        <v>1</v>
      </c>
    </row>
    <row r="97" ht="15.75" customHeight="1">
      <c r="A97" s="211" t="s">
        <v>9993</v>
      </c>
      <c r="B97" s="211" t="s">
        <v>9994</v>
      </c>
      <c r="C97" s="212" t="s">
        <v>2909</v>
      </c>
      <c r="D97" s="211" t="s">
        <v>1950</v>
      </c>
      <c r="F97" s="211"/>
      <c r="G97" s="213">
        <v>0.0</v>
      </c>
      <c r="H97" s="213">
        <v>5.0</v>
      </c>
      <c r="I97" s="213">
        <v>5.0</v>
      </c>
      <c r="J97" s="214">
        <v>0.0</v>
      </c>
      <c r="K97" s="211" t="s">
        <v>9995</v>
      </c>
      <c r="L97" s="211">
        <v>4.5421651E9</v>
      </c>
      <c r="M97" s="211" t="s">
        <v>1350</v>
      </c>
      <c r="N97" s="211" t="s">
        <v>8983</v>
      </c>
      <c r="O97" s="211" t="s">
        <v>9996</v>
      </c>
      <c r="P97" s="211" t="s">
        <v>2137</v>
      </c>
      <c r="Q97" s="230">
        <f>COUNTIF('Hedef Liste Giresun'!A:A,A97)</f>
        <v>0</v>
      </c>
    </row>
    <row r="98" ht="15.75" customHeight="1">
      <c r="A98" s="211" t="s">
        <v>9997</v>
      </c>
      <c r="B98" s="211" t="s">
        <v>9998</v>
      </c>
      <c r="C98" s="212" t="s">
        <v>2897</v>
      </c>
      <c r="D98" s="211" t="s">
        <v>1507</v>
      </c>
      <c r="E98" s="213">
        <v>41.0</v>
      </c>
      <c r="F98" s="213">
        <v>2.0</v>
      </c>
      <c r="G98" s="213">
        <v>20.0</v>
      </c>
      <c r="H98" s="213">
        <v>10.0</v>
      </c>
      <c r="I98" s="213">
        <v>30.0</v>
      </c>
      <c r="J98" s="214">
        <v>0.67</v>
      </c>
      <c r="K98" s="211" t="s">
        <v>2990</v>
      </c>
      <c r="L98" s="211">
        <v>4.545020383E9</v>
      </c>
      <c r="M98" s="211" t="s">
        <v>1350</v>
      </c>
      <c r="N98" s="211" t="s">
        <v>8936</v>
      </c>
      <c r="O98" s="211" t="s">
        <v>9999</v>
      </c>
      <c r="P98" s="211" t="s">
        <v>2992</v>
      </c>
      <c r="Q98" s="230">
        <f>COUNTIF('Hedef Liste Giresun'!A:A,A98)</f>
        <v>0</v>
      </c>
    </row>
    <row r="99" ht="15.75" customHeight="1">
      <c r="A99" s="211" t="s">
        <v>9024</v>
      </c>
      <c r="B99" s="211" t="s">
        <v>9025</v>
      </c>
      <c r="C99" s="212" t="s">
        <v>2909</v>
      </c>
      <c r="D99" s="211" t="s">
        <v>1370</v>
      </c>
      <c r="E99" s="213">
        <v>2820.0</v>
      </c>
      <c r="F99" s="211"/>
      <c r="G99" s="213">
        <v>0.0</v>
      </c>
      <c r="H99" s="213">
        <v>10.0</v>
      </c>
      <c r="I99" s="213">
        <v>10.0</v>
      </c>
      <c r="J99" s="214">
        <v>0.0</v>
      </c>
      <c r="K99" s="211" t="s">
        <v>9026</v>
      </c>
      <c r="L99" s="211">
        <v>4.542502222E9</v>
      </c>
      <c r="M99" s="211" t="s">
        <v>1350</v>
      </c>
      <c r="N99" s="211" t="s">
        <v>8963</v>
      </c>
      <c r="O99" s="211" t="s">
        <v>9027</v>
      </c>
      <c r="P99" s="211" t="s">
        <v>2137</v>
      </c>
      <c r="Q99" s="230">
        <f>COUNTIF('Hedef Liste Giresun'!A:A,A99)</f>
        <v>1</v>
      </c>
    </row>
    <row r="100" ht="15.75" customHeight="1">
      <c r="A100" s="211" t="s">
        <v>8825</v>
      </c>
      <c r="B100" s="211" t="s">
        <v>8826</v>
      </c>
      <c r="C100" s="212" t="s">
        <v>2897</v>
      </c>
      <c r="D100" s="211" t="s">
        <v>1597</v>
      </c>
      <c r="E100" s="213">
        <v>143.0</v>
      </c>
      <c r="F100" s="213">
        <v>36.0</v>
      </c>
      <c r="G100" s="213">
        <v>0.0</v>
      </c>
      <c r="H100" s="213">
        <v>29.0</v>
      </c>
      <c r="I100" s="213">
        <v>29.0</v>
      </c>
      <c r="J100" s="214">
        <v>0.0</v>
      </c>
      <c r="K100" s="211" t="s">
        <v>9207</v>
      </c>
      <c r="L100" s="211">
        <v>4.54222293E9</v>
      </c>
      <c r="M100" s="211" t="s">
        <v>1350</v>
      </c>
      <c r="N100" s="211" t="s">
        <v>8945</v>
      </c>
      <c r="O100" s="211" t="s">
        <v>8829</v>
      </c>
      <c r="P100" s="211" t="s">
        <v>2137</v>
      </c>
      <c r="Q100" s="230">
        <f>COUNTIF('Hedef Liste Giresun'!A:A,A100)</f>
        <v>1</v>
      </c>
    </row>
    <row r="101" ht="15.75" customHeight="1">
      <c r="A101" s="211" t="s">
        <v>10000</v>
      </c>
      <c r="B101" s="211" t="s">
        <v>10001</v>
      </c>
      <c r="C101" s="212" t="s">
        <v>2897</v>
      </c>
      <c r="D101" s="211" t="s">
        <v>1370</v>
      </c>
      <c r="E101" s="213">
        <v>518.0</v>
      </c>
      <c r="F101" s="213">
        <v>159.0</v>
      </c>
      <c r="G101" s="213">
        <v>0.0</v>
      </c>
      <c r="H101" s="213">
        <v>15.0</v>
      </c>
      <c r="I101" s="213">
        <v>15.0</v>
      </c>
      <c r="J101" s="214">
        <v>0.0</v>
      </c>
      <c r="K101" s="211" t="s">
        <v>10002</v>
      </c>
      <c r="L101" s="211">
        <v>5.424840505E9</v>
      </c>
      <c r="M101" s="211" t="s">
        <v>8973</v>
      </c>
      <c r="N101" s="211" t="s">
        <v>8973</v>
      </c>
      <c r="O101" s="211" t="s">
        <v>10003</v>
      </c>
      <c r="P101" s="211" t="s">
        <v>2165</v>
      </c>
      <c r="Q101" s="230">
        <f>COUNTIF('Hedef Liste Giresun'!A:A,A101)</f>
        <v>0</v>
      </c>
    </row>
    <row r="102" ht="15.75" customHeight="1">
      <c r="A102" s="211" t="s">
        <v>9059</v>
      </c>
      <c r="B102" s="211" t="s">
        <v>9060</v>
      </c>
      <c r="C102" s="212" t="s">
        <v>2897</v>
      </c>
      <c r="D102" s="211" t="s">
        <v>1577</v>
      </c>
      <c r="E102" s="211"/>
      <c r="F102" s="211"/>
      <c r="G102" s="213">
        <v>0.0</v>
      </c>
      <c r="H102" s="213">
        <v>128.0</v>
      </c>
      <c r="I102" s="213">
        <v>128.0</v>
      </c>
      <c r="J102" s="214">
        <v>0.0</v>
      </c>
      <c r="K102" s="211" t="s">
        <v>9061</v>
      </c>
      <c r="L102" s="211">
        <v>4.546060707E9</v>
      </c>
      <c r="M102" s="211" t="s">
        <v>9062</v>
      </c>
      <c r="N102" s="211" t="s">
        <v>1945</v>
      </c>
      <c r="O102" s="211" t="s">
        <v>9063</v>
      </c>
      <c r="P102" s="211" t="s">
        <v>2137</v>
      </c>
      <c r="Q102" s="230">
        <f>COUNTIF('Hedef Liste Giresun'!A:A,A102)</f>
        <v>1</v>
      </c>
    </row>
    <row r="103" ht="15.75" customHeight="1">
      <c r="A103" s="211" t="s">
        <v>9016</v>
      </c>
      <c r="B103" s="211" t="s">
        <v>9017</v>
      </c>
      <c r="C103" s="212" t="s">
        <v>2897</v>
      </c>
      <c r="D103" s="211" t="s">
        <v>1370</v>
      </c>
      <c r="E103" s="213">
        <v>40.0</v>
      </c>
      <c r="F103" s="213">
        <v>1.0</v>
      </c>
      <c r="G103" s="213">
        <v>0.0</v>
      </c>
      <c r="H103" s="213">
        <v>19.0</v>
      </c>
      <c r="I103" s="213">
        <v>19.0</v>
      </c>
      <c r="J103" s="214">
        <v>0.0</v>
      </c>
      <c r="K103" s="211" t="s">
        <v>9018</v>
      </c>
      <c r="L103" s="211">
        <v>4.544113222E9</v>
      </c>
      <c r="M103" s="211" t="s">
        <v>9019</v>
      </c>
      <c r="N103" s="211" t="s">
        <v>4595</v>
      </c>
      <c r="O103" s="211" t="s">
        <v>9020</v>
      </c>
      <c r="P103" s="211" t="s">
        <v>2137</v>
      </c>
      <c r="Q103" s="230">
        <f>COUNTIF('Hedef Liste Giresun'!A:A,A103)</f>
        <v>1</v>
      </c>
    </row>
    <row r="104" ht="15.75" customHeight="1">
      <c r="A104" s="211" t="s">
        <v>9157</v>
      </c>
      <c r="B104" s="211" t="s">
        <v>9158</v>
      </c>
      <c r="C104" s="212" t="s">
        <v>2897</v>
      </c>
      <c r="D104" s="211" t="s">
        <v>1348</v>
      </c>
      <c r="E104" s="213">
        <v>21.0</v>
      </c>
      <c r="F104" s="213">
        <v>10.0</v>
      </c>
      <c r="G104" s="213">
        <v>0.0</v>
      </c>
      <c r="H104" s="213">
        <v>34.0</v>
      </c>
      <c r="I104" s="213">
        <v>34.0</v>
      </c>
      <c r="J104" s="214">
        <v>0.0</v>
      </c>
      <c r="K104" s="211" t="s">
        <v>9159</v>
      </c>
      <c r="L104" s="211">
        <v>4.543330025E9</v>
      </c>
      <c r="M104" s="211" t="s">
        <v>8973</v>
      </c>
      <c r="N104" s="211" t="s">
        <v>9160</v>
      </c>
      <c r="O104" s="211" t="s">
        <v>9161</v>
      </c>
      <c r="P104" s="211" t="s">
        <v>2137</v>
      </c>
      <c r="Q104" s="230">
        <f>COUNTIF('Hedef Liste Giresun'!A:A,A104)</f>
        <v>1</v>
      </c>
    </row>
    <row r="105" ht="15.75" customHeight="1">
      <c r="A105" s="211" t="s">
        <v>10004</v>
      </c>
      <c r="B105" s="211" t="s">
        <v>10005</v>
      </c>
      <c r="C105" s="212" t="s">
        <v>2909</v>
      </c>
      <c r="D105" s="211" t="s">
        <v>2199</v>
      </c>
      <c r="E105" s="213">
        <v>3.0</v>
      </c>
      <c r="F105" s="211"/>
      <c r="G105" s="213">
        <v>0.0</v>
      </c>
      <c r="H105" s="213">
        <v>11.0</v>
      </c>
      <c r="I105" s="213">
        <v>11.0</v>
      </c>
      <c r="J105" s="214">
        <v>0.0</v>
      </c>
      <c r="K105" s="211" t="s">
        <v>9947</v>
      </c>
      <c r="L105" s="211">
        <v>5.453142422E9</v>
      </c>
      <c r="M105" s="211" t="s">
        <v>8973</v>
      </c>
      <c r="N105" s="211" t="s">
        <v>8973</v>
      </c>
      <c r="O105" s="211" t="s">
        <v>10006</v>
      </c>
      <c r="P105" s="211" t="s">
        <v>2137</v>
      </c>
      <c r="Q105" s="230">
        <f>COUNTIF('Hedef Liste Giresun'!A:A,A105)</f>
        <v>0</v>
      </c>
    </row>
    <row r="106" ht="15.75" customHeight="1">
      <c r="A106" s="211" t="s">
        <v>9201</v>
      </c>
      <c r="B106" s="211" t="s">
        <v>9202</v>
      </c>
      <c r="C106" s="212" t="s">
        <v>2897</v>
      </c>
      <c r="D106" s="211" t="s">
        <v>1378</v>
      </c>
      <c r="E106" s="213">
        <v>59.0</v>
      </c>
      <c r="F106" s="213">
        <v>40.0</v>
      </c>
      <c r="G106" s="213">
        <v>0.0</v>
      </c>
      <c r="H106" s="213">
        <v>45.0</v>
      </c>
      <c r="I106" s="213">
        <v>45.0</v>
      </c>
      <c r="J106" s="214">
        <v>0.0</v>
      </c>
      <c r="K106" s="211" t="s">
        <v>9203</v>
      </c>
      <c r="L106" s="211">
        <v>4.546666363E9</v>
      </c>
      <c r="M106" s="211" t="s">
        <v>9204</v>
      </c>
      <c r="N106" s="211" t="s">
        <v>9205</v>
      </c>
      <c r="O106" s="211" t="s">
        <v>9206</v>
      </c>
      <c r="P106" s="211" t="s">
        <v>2137</v>
      </c>
      <c r="Q106" s="230">
        <f>COUNTIF('Hedef Liste Giresun'!A:A,A106)</f>
        <v>1</v>
      </c>
    </row>
    <row r="107" ht="15.75" customHeight="1">
      <c r="A107" s="211" t="s">
        <v>9224</v>
      </c>
      <c r="B107" s="211" t="s">
        <v>9225</v>
      </c>
      <c r="C107" s="212" t="s">
        <v>2897</v>
      </c>
      <c r="D107" s="211" t="s">
        <v>1348</v>
      </c>
      <c r="E107" s="211"/>
      <c r="F107" s="211"/>
      <c r="G107" s="213">
        <v>0.0</v>
      </c>
      <c r="H107" s="213">
        <v>37.0</v>
      </c>
      <c r="I107" s="213">
        <v>37.0</v>
      </c>
      <c r="J107" s="214">
        <v>0.0</v>
      </c>
      <c r="K107" s="211" t="s">
        <v>9124</v>
      </c>
      <c r="L107" s="211">
        <v>5.425431E9</v>
      </c>
      <c r="M107" s="211" t="s">
        <v>1350</v>
      </c>
      <c r="N107" s="211" t="s">
        <v>9034</v>
      </c>
      <c r="O107" s="211" t="s">
        <v>9125</v>
      </c>
      <c r="P107" s="211" t="s">
        <v>2137</v>
      </c>
      <c r="Q107" s="230">
        <f>COUNTIF('Hedef Liste Giresun'!A:A,A107)</f>
        <v>1</v>
      </c>
    </row>
    <row r="108" ht="15.75" customHeight="1">
      <c r="A108" s="211" t="s">
        <v>10007</v>
      </c>
      <c r="B108" s="211" t="s">
        <v>10008</v>
      </c>
      <c r="C108" s="212" t="s">
        <v>2897</v>
      </c>
      <c r="D108" s="211" t="s">
        <v>1789</v>
      </c>
      <c r="E108" s="213">
        <v>13.0</v>
      </c>
      <c r="F108" s="213">
        <v>13.0</v>
      </c>
      <c r="G108" s="213">
        <v>38.0</v>
      </c>
      <c r="H108" s="213">
        <v>9.0</v>
      </c>
      <c r="I108" s="213">
        <v>47.0</v>
      </c>
      <c r="J108" s="214">
        <v>0.81</v>
      </c>
      <c r="K108" s="211" t="s">
        <v>10009</v>
      </c>
      <c r="L108" s="211">
        <v>4.5431428E9</v>
      </c>
      <c r="M108" s="211" t="s">
        <v>8973</v>
      </c>
      <c r="N108" s="211" t="s">
        <v>8973</v>
      </c>
      <c r="O108" s="211" t="s">
        <v>10010</v>
      </c>
      <c r="P108" s="211" t="s">
        <v>2165</v>
      </c>
      <c r="Q108" s="230">
        <f>COUNTIF('Hedef Liste Giresun'!A:A,A108)</f>
        <v>0</v>
      </c>
    </row>
    <row r="109" ht="15.75" customHeight="1">
      <c r="A109" s="211" t="s">
        <v>9136</v>
      </c>
      <c r="B109" s="211" t="s">
        <v>9137</v>
      </c>
      <c r="C109" s="212" t="s">
        <v>2909</v>
      </c>
      <c r="D109" s="211" t="s">
        <v>1577</v>
      </c>
      <c r="E109" s="211"/>
      <c r="F109" s="211"/>
      <c r="G109" s="213">
        <v>0.0</v>
      </c>
      <c r="H109" s="213">
        <v>85.0</v>
      </c>
      <c r="I109" s="213">
        <v>85.0</v>
      </c>
      <c r="J109" s="214">
        <v>0.0</v>
      </c>
      <c r="K109" s="211" t="s">
        <v>9138</v>
      </c>
      <c r="L109" s="211">
        <v>4.542022E9</v>
      </c>
      <c r="M109" s="211" t="s">
        <v>1350</v>
      </c>
      <c r="N109" s="211" t="s">
        <v>9139</v>
      </c>
      <c r="O109" s="211" t="s">
        <v>9140</v>
      </c>
      <c r="P109" s="211" t="s">
        <v>2137</v>
      </c>
      <c r="Q109" s="230">
        <f>COUNTIF('Hedef Liste Giresun'!A:A,A109)</f>
        <v>1</v>
      </c>
    </row>
    <row r="110" ht="15.75" customHeight="1">
      <c r="A110" s="211" t="s">
        <v>9221</v>
      </c>
      <c r="B110" s="211" t="s">
        <v>9222</v>
      </c>
      <c r="C110" s="212" t="s">
        <v>2897</v>
      </c>
      <c r="D110" s="211" t="s">
        <v>1370</v>
      </c>
      <c r="E110" s="213">
        <v>88.0</v>
      </c>
      <c r="F110" s="213">
        <v>82.0</v>
      </c>
      <c r="G110" s="213">
        <v>0.0</v>
      </c>
      <c r="H110" s="213">
        <v>15.0</v>
      </c>
      <c r="I110" s="213">
        <v>15.0</v>
      </c>
      <c r="J110" s="214">
        <v>0.0</v>
      </c>
      <c r="K110" s="211" t="s">
        <v>9223</v>
      </c>
      <c r="L110" s="211">
        <v>4.543145252E9</v>
      </c>
      <c r="M110" s="211" t="s">
        <v>8973</v>
      </c>
      <c r="N110" s="211" t="s">
        <v>8973</v>
      </c>
      <c r="O110" s="211" t="s">
        <v>9009</v>
      </c>
      <c r="P110" s="211" t="s">
        <v>2137</v>
      </c>
      <c r="Q110" s="230">
        <f>COUNTIF('Hedef Liste Giresun'!A:A,A110)</f>
        <v>1</v>
      </c>
    </row>
    <row r="111" ht="15.75" customHeight="1">
      <c r="A111" s="211" t="s">
        <v>8886</v>
      </c>
      <c r="B111" s="211" t="s">
        <v>8887</v>
      </c>
      <c r="C111" s="212" t="s">
        <v>2897</v>
      </c>
      <c r="D111" s="211" t="s">
        <v>1385</v>
      </c>
      <c r="E111" s="213">
        <v>14.0</v>
      </c>
      <c r="F111" s="213">
        <v>7.0</v>
      </c>
      <c r="G111" s="213">
        <v>0.0</v>
      </c>
      <c r="H111" s="213">
        <v>24.0</v>
      </c>
      <c r="I111" s="213">
        <v>24.0</v>
      </c>
      <c r="J111" s="214">
        <v>0.0</v>
      </c>
      <c r="K111" s="211" t="s">
        <v>9040</v>
      </c>
      <c r="L111" s="211">
        <v>4.542170066E9</v>
      </c>
      <c r="M111" s="211" t="s">
        <v>1350</v>
      </c>
      <c r="N111" s="211" t="s">
        <v>8983</v>
      </c>
      <c r="O111" s="211" t="s">
        <v>9041</v>
      </c>
      <c r="P111" s="211" t="s">
        <v>2137</v>
      </c>
      <c r="Q111" s="230">
        <f>COUNTIF('Hedef Liste Giresun'!A:A,A111)</f>
        <v>1</v>
      </c>
    </row>
    <row r="112" ht="15.75" customHeight="1">
      <c r="A112" s="211" t="s">
        <v>9036</v>
      </c>
      <c r="B112" s="211" t="s">
        <v>9037</v>
      </c>
      <c r="C112" s="212" t="s">
        <v>2897</v>
      </c>
      <c r="D112" s="211" t="s">
        <v>1378</v>
      </c>
      <c r="E112" s="213">
        <v>1090.0</v>
      </c>
      <c r="F112" s="213">
        <v>117.0</v>
      </c>
      <c r="G112" s="213">
        <v>0.0</v>
      </c>
      <c r="H112" s="213">
        <v>32.0</v>
      </c>
      <c r="I112" s="213">
        <v>32.0</v>
      </c>
      <c r="J112" s="214">
        <v>0.0</v>
      </c>
      <c r="K112" s="211" t="s">
        <v>9038</v>
      </c>
      <c r="L112" s="211">
        <v>4.545002E9</v>
      </c>
      <c r="M112" s="211" t="s">
        <v>1350</v>
      </c>
      <c r="N112" s="211" t="s">
        <v>8989</v>
      </c>
      <c r="O112" s="211" t="s">
        <v>8863</v>
      </c>
      <c r="P112" s="211" t="s">
        <v>2137</v>
      </c>
      <c r="Q112" s="230">
        <f>COUNTIF('Hedef Liste Giresun'!A:A,A112)</f>
        <v>1</v>
      </c>
    </row>
    <row r="113" ht="15.75" customHeight="1">
      <c r="A113" s="211" t="s">
        <v>8970</v>
      </c>
      <c r="B113" s="211" t="s">
        <v>8971</v>
      </c>
      <c r="C113" s="212" t="s">
        <v>2897</v>
      </c>
      <c r="D113" s="211" t="s">
        <v>1385</v>
      </c>
      <c r="E113" s="213">
        <v>233.0</v>
      </c>
      <c r="F113" s="213">
        <v>80.0</v>
      </c>
      <c r="G113" s="213">
        <v>0.0</v>
      </c>
      <c r="H113" s="213">
        <v>24.0</v>
      </c>
      <c r="I113" s="213">
        <v>24.0</v>
      </c>
      <c r="J113" s="214">
        <v>0.0</v>
      </c>
      <c r="K113" s="211" t="s">
        <v>8972</v>
      </c>
      <c r="L113" s="211">
        <v>4.54333333E9</v>
      </c>
      <c r="M113" s="211" t="s">
        <v>8973</v>
      </c>
      <c r="N113" s="211" t="s">
        <v>8973</v>
      </c>
      <c r="O113" s="211" t="s">
        <v>8974</v>
      </c>
      <c r="P113" s="211" t="s">
        <v>2137</v>
      </c>
      <c r="Q113" s="230">
        <f>COUNTIF('Hedef Liste Giresun'!A:A,A113)</f>
        <v>1</v>
      </c>
    </row>
    <row r="114" ht="15.75" customHeight="1">
      <c r="A114" s="211" t="s">
        <v>9226</v>
      </c>
      <c r="B114" s="211" t="s">
        <v>9227</v>
      </c>
      <c r="C114" s="212" t="s">
        <v>2897</v>
      </c>
      <c r="D114" s="211" t="s">
        <v>1364</v>
      </c>
      <c r="E114" s="213">
        <v>10.0</v>
      </c>
      <c r="F114" s="213">
        <v>10.0</v>
      </c>
      <c r="G114" s="213">
        <v>0.0</v>
      </c>
      <c r="H114" s="213">
        <v>31.0</v>
      </c>
      <c r="I114" s="213">
        <v>31.0</v>
      </c>
      <c r="J114" s="214">
        <v>0.0</v>
      </c>
      <c r="K114" s="211" t="s">
        <v>9228</v>
      </c>
      <c r="L114" s="211">
        <v>4.54502001E9</v>
      </c>
      <c r="M114" s="211" t="s">
        <v>1350</v>
      </c>
      <c r="N114" s="211" t="s">
        <v>8936</v>
      </c>
      <c r="O114" s="211" t="s">
        <v>9229</v>
      </c>
      <c r="P114" s="211" t="s">
        <v>2137</v>
      </c>
      <c r="Q114" s="230">
        <f>COUNTIF('Hedef Liste Giresun'!A:A,A114)</f>
        <v>1</v>
      </c>
    </row>
    <row r="115" ht="15.75" customHeight="1">
      <c r="A115" s="211" t="s">
        <v>9230</v>
      </c>
      <c r="B115" s="211" t="s">
        <v>9231</v>
      </c>
      <c r="C115" s="212" t="s">
        <v>2897</v>
      </c>
      <c r="D115" s="211" t="s">
        <v>1385</v>
      </c>
      <c r="E115" s="213">
        <v>2.0</v>
      </c>
      <c r="F115" s="213">
        <v>2.0</v>
      </c>
      <c r="G115" s="213">
        <v>0.0</v>
      </c>
      <c r="H115" s="213">
        <v>31.0</v>
      </c>
      <c r="I115" s="213">
        <v>31.0</v>
      </c>
      <c r="J115" s="214">
        <v>0.0</v>
      </c>
      <c r="K115" s="211" t="s">
        <v>9232</v>
      </c>
      <c r="L115" s="211">
        <v>4.545000888E9</v>
      </c>
      <c r="M115" s="211" t="s">
        <v>1350</v>
      </c>
      <c r="N115" s="211" t="s">
        <v>8936</v>
      </c>
      <c r="O115" s="211" t="s">
        <v>9233</v>
      </c>
      <c r="P115" s="211" t="s">
        <v>2137</v>
      </c>
      <c r="Q115" s="230">
        <f>COUNTIF('Hedef Liste Giresun'!A:A,A115)</f>
        <v>1</v>
      </c>
    </row>
    <row r="116" ht="15.75" customHeight="1">
      <c r="A116" s="211" t="s">
        <v>8836</v>
      </c>
      <c r="B116" s="211" t="s">
        <v>8837</v>
      </c>
      <c r="C116" s="212" t="s">
        <v>2897</v>
      </c>
      <c r="D116" s="211" t="s">
        <v>1507</v>
      </c>
      <c r="E116" s="213">
        <v>71.0</v>
      </c>
      <c r="F116" s="213">
        <v>28.0</v>
      </c>
      <c r="G116" s="213">
        <v>0.0</v>
      </c>
      <c r="H116" s="213">
        <v>22.0</v>
      </c>
      <c r="I116" s="213">
        <v>22.0</v>
      </c>
      <c r="J116" s="214">
        <v>0.0</v>
      </c>
      <c r="K116" s="211" t="s">
        <v>9141</v>
      </c>
      <c r="L116" s="211">
        <v>4.542202021E9</v>
      </c>
      <c r="M116" s="211" t="s">
        <v>1350</v>
      </c>
      <c r="N116" s="211" t="s">
        <v>9142</v>
      </c>
      <c r="O116" s="211" t="s">
        <v>9143</v>
      </c>
      <c r="P116" s="211" t="s">
        <v>2137</v>
      </c>
      <c r="Q116" s="230">
        <f>COUNTIF('Hedef Liste Giresun'!A:A,A116)</f>
        <v>1</v>
      </c>
    </row>
    <row r="117" ht="15.75" customHeight="1">
      <c r="A117" s="211" t="s">
        <v>8933</v>
      </c>
      <c r="B117" s="211" t="s">
        <v>8934</v>
      </c>
      <c r="C117" s="212" t="s">
        <v>2897</v>
      </c>
      <c r="D117" s="211" t="s">
        <v>1507</v>
      </c>
      <c r="E117" s="213">
        <v>26.0</v>
      </c>
      <c r="F117" s="213">
        <v>15.0</v>
      </c>
      <c r="G117" s="213">
        <v>0.0</v>
      </c>
      <c r="H117" s="213">
        <v>24.0</v>
      </c>
      <c r="I117" s="213">
        <v>24.0</v>
      </c>
      <c r="J117" s="214">
        <v>0.0</v>
      </c>
      <c r="K117" s="211" t="s">
        <v>8935</v>
      </c>
      <c r="L117" s="211">
        <v>4.542282829E9</v>
      </c>
      <c r="M117" s="211" t="s">
        <v>1350</v>
      </c>
      <c r="N117" s="211" t="s">
        <v>8936</v>
      </c>
      <c r="O117" s="211" t="s">
        <v>8937</v>
      </c>
      <c r="P117" s="211" t="s">
        <v>2137</v>
      </c>
      <c r="Q117" s="230">
        <f>COUNTIF('Hedef Liste Giresun'!A:A,A117)</f>
        <v>1</v>
      </c>
    </row>
    <row r="118" ht="15.75" customHeight="1">
      <c r="A118" s="211" t="s">
        <v>9002</v>
      </c>
      <c r="B118" s="211" t="s">
        <v>9003</v>
      </c>
      <c r="C118" s="212" t="s">
        <v>2897</v>
      </c>
      <c r="D118" s="211" t="s">
        <v>1348</v>
      </c>
      <c r="E118" s="213">
        <v>1007.0</v>
      </c>
      <c r="F118" s="213">
        <v>90.0</v>
      </c>
      <c r="G118" s="213">
        <v>0.0</v>
      </c>
      <c r="H118" s="213">
        <v>20.0</v>
      </c>
      <c r="I118" s="213">
        <v>20.0</v>
      </c>
      <c r="J118" s="214">
        <v>0.0</v>
      </c>
      <c r="K118" s="211" t="s">
        <v>9004</v>
      </c>
      <c r="L118" s="211">
        <v>5.453953101E9</v>
      </c>
      <c r="M118" s="211" t="s">
        <v>1350</v>
      </c>
      <c r="N118" s="211" t="s">
        <v>8936</v>
      </c>
      <c r="O118" s="211" t="s">
        <v>9005</v>
      </c>
      <c r="P118" s="211" t="s">
        <v>2137</v>
      </c>
      <c r="Q118" s="230">
        <f>COUNTIF('Hedef Liste Giresun'!A:A,A118)</f>
        <v>1</v>
      </c>
    </row>
    <row r="119" ht="15.75" customHeight="1">
      <c r="A119" s="211" t="s">
        <v>9234</v>
      </c>
      <c r="B119" s="211" t="s">
        <v>9235</v>
      </c>
      <c r="C119" s="212" t="s">
        <v>2897</v>
      </c>
      <c r="D119" s="211" t="s">
        <v>1348</v>
      </c>
      <c r="E119" s="211"/>
      <c r="F119" s="211"/>
      <c r="G119" s="213">
        <v>0.0</v>
      </c>
      <c r="H119" s="213">
        <v>46.0</v>
      </c>
      <c r="I119" s="213">
        <v>46.0</v>
      </c>
      <c r="J119" s="214">
        <v>0.0</v>
      </c>
      <c r="K119" s="211" t="s">
        <v>9236</v>
      </c>
      <c r="L119" s="211">
        <v>4.545020503E9</v>
      </c>
      <c r="M119" s="211" t="s">
        <v>1350</v>
      </c>
      <c r="N119" s="211" t="s">
        <v>8936</v>
      </c>
      <c r="O119" s="211" t="s">
        <v>9237</v>
      </c>
      <c r="P119" s="211" t="s">
        <v>2137</v>
      </c>
      <c r="Q119" s="230">
        <f>COUNTIF('Hedef Liste Giresun'!A:A,A119)</f>
        <v>1</v>
      </c>
    </row>
    <row r="120" ht="15.75" customHeight="1">
      <c r="A120" s="211" t="s">
        <v>8874</v>
      </c>
      <c r="B120" s="211" t="s">
        <v>8875</v>
      </c>
      <c r="C120" s="212" t="s">
        <v>2897</v>
      </c>
      <c r="D120" s="211" t="s">
        <v>1385</v>
      </c>
      <c r="E120" s="213">
        <v>25.0</v>
      </c>
      <c r="F120" s="211"/>
      <c r="G120" s="213">
        <v>0.0</v>
      </c>
      <c r="H120" s="213">
        <v>9.0</v>
      </c>
      <c r="I120" s="213">
        <v>9.0</v>
      </c>
      <c r="J120" s="214">
        <v>0.0</v>
      </c>
      <c r="K120" s="211" t="s">
        <v>8951</v>
      </c>
      <c r="L120" s="211">
        <v>4.5421565E9</v>
      </c>
      <c r="M120" s="211" t="s">
        <v>1350</v>
      </c>
      <c r="N120" s="211" t="s">
        <v>8936</v>
      </c>
      <c r="O120" s="211" t="s">
        <v>8952</v>
      </c>
      <c r="P120" s="211" t="s">
        <v>2137</v>
      </c>
      <c r="Q120" s="230">
        <f>COUNTIF('Hedef Liste Giresun'!A:A,A120)</f>
        <v>1</v>
      </c>
    </row>
    <row r="121" ht="15.75" customHeight="1">
      <c r="A121" s="211" t="s">
        <v>10011</v>
      </c>
      <c r="B121" s="211" t="s">
        <v>10012</v>
      </c>
      <c r="C121" s="212" t="s">
        <v>2897</v>
      </c>
      <c r="D121" s="211" t="s">
        <v>1364</v>
      </c>
      <c r="E121" s="213">
        <v>356.0</v>
      </c>
      <c r="F121" s="213">
        <v>51.0</v>
      </c>
      <c r="G121" s="213">
        <v>7.0</v>
      </c>
      <c r="H121" s="213">
        <v>4.0</v>
      </c>
      <c r="I121" s="213">
        <v>11.0</v>
      </c>
      <c r="J121" s="214">
        <v>0.64</v>
      </c>
      <c r="K121" s="211" t="s">
        <v>10013</v>
      </c>
      <c r="L121" s="211">
        <v>5.441310028E9</v>
      </c>
      <c r="M121" s="211" t="s">
        <v>1350</v>
      </c>
      <c r="N121" s="211" t="s">
        <v>10014</v>
      </c>
      <c r="O121" s="211" t="s">
        <v>10015</v>
      </c>
      <c r="P121" s="211" t="s">
        <v>2137</v>
      </c>
      <c r="Q121" s="230">
        <f>COUNTIF('Hedef Liste Giresun'!A:A,A121)</f>
        <v>0</v>
      </c>
    </row>
    <row r="122" ht="15.75" customHeight="1">
      <c r="A122" s="211" t="s">
        <v>9238</v>
      </c>
      <c r="B122" s="211" t="s">
        <v>9239</v>
      </c>
      <c r="C122" s="212" t="s">
        <v>2897</v>
      </c>
      <c r="D122" s="211" t="s">
        <v>1950</v>
      </c>
      <c r="E122" s="213">
        <v>13.0</v>
      </c>
      <c r="F122" s="213">
        <v>13.0</v>
      </c>
      <c r="G122" s="213">
        <v>0.0</v>
      </c>
      <c r="H122" s="213">
        <v>14.0</v>
      </c>
      <c r="I122" s="213">
        <v>14.0</v>
      </c>
      <c r="J122" s="214">
        <v>0.0</v>
      </c>
      <c r="K122" s="211" t="s">
        <v>9240</v>
      </c>
      <c r="L122" s="211">
        <v>4.543330033E9</v>
      </c>
      <c r="M122" s="211" t="s">
        <v>8973</v>
      </c>
      <c r="N122" s="211" t="s">
        <v>8973</v>
      </c>
      <c r="O122" s="211" t="s">
        <v>9241</v>
      </c>
      <c r="P122" s="211" t="s">
        <v>2137</v>
      </c>
      <c r="Q122" s="230">
        <f>COUNTIF('Hedef Liste Giresun'!A:A,A122)</f>
        <v>1</v>
      </c>
    </row>
    <row r="123" ht="15.75" customHeight="1">
      <c r="A123" s="211" t="s">
        <v>9242</v>
      </c>
      <c r="B123" s="211" t="s">
        <v>9243</v>
      </c>
      <c r="C123" s="212" t="s">
        <v>2897</v>
      </c>
      <c r="D123" s="211" t="s">
        <v>1370</v>
      </c>
      <c r="E123" s="213">
        <v>9.0</v>
      </c>
      <c r="F123" s="213">
        <v>9.0</v>
      </c>
      <c r="G123" s="213">
        <v>0.0</v>
      </c>
      <c r="H123" s="213">
        <v>11.0</v>
      </c>
      <c r="I123" s="213">
        <v>11.0</v>
      </c>
      <c r="J123" s="214">
        <v>0.0</v>
      </c>
      <c r="K123" s="211" t="s">
        <v>9244</v>
      </c>
      <c r="L123" s="211">
        <v>5.31858807E9</v>
      </c>
      <c r="M123" s="211" t="s">
        <v>1350</v>
      </c>
      <c r="N123" s="211" t="s">
        <v>8978</v>
      </c>
      <c r="O123" s="211" t="s">
        <v>9245</v>
      </c>
      <c r="P123" s="211" t="s">
        <v>2137</v>
      </c>
      <c r="Q123" s="230">
        <f>COUNTIF('Hedef Liste Giresun'!A:A,A123)</f>
        <v>1</v>
      </c>
    </row>
    <row r="124" ht="15.75" customHeight="1">
      <c r="A124" s="211" t="s">
        <v>8926</v>
      </c>
      <c r="B124" s="211" t="s">
        <v>8927</v>
      </c>
      <c r="C124" s="212" t="s">
        <v>2897</v>
      </c>
      <c r="D124" s="211" t="s">
        <v>1356</v>
      </c>
      <c r="E124" s="213">
        <v>510.0</v>
      </c>
      <c r="F124" s="213">
        <v>24.0</v>
      </c>
      <c r="G124" s="213">
        <v>0.0</v>
      </c>
      <c r="H124" s="213">
        <v>11.0</v>
      </c>
      <c r="I124" s="213">
        <v>11.0</v>
      </c>
      <c r="J124" s="214">
        <v>0.0</v>
      </c>
      <c r="K124" s="211" t="s">
        <v>9039</v>
      </c>
      <c r="L124" s="211">
        <v>4.542404041E9</v>
      </c>
      <c r="M124" s="211" t="s">
        <v>1350</v>
      </c>
      <c r="N124" s="211" t="s">
        <v>8957</v>
      </c>
      <c r="O124" s="211" t="s">
        <v>8930</v>
      </c>
      <c r="P124" s="211" t="s">
        <v>2137</v>
      </c>
      <c r="Q124" s="230">
        <f>COUNTIF('Hedef Liste Giresun'!A:A,A124)</f>
        <v>1</v>
      </c>
    </row>
    <row r="125" ht="15.75" customHeight="1">
      <c r="A125" s="211" t="s">
        <v>9246</v>
      </c>
      <c r="B125" s="211" t="s">
        <v>9247</v>
      </c>
      <c r="C125" s="212" t="s">
        <v>2897</v>
      </c>
      <c r="D125" s="211" t="s">
        <v>1364</v>
      </c>
      <c r="E125" s="211"/>
      <c r="F125" s="211"/>
      <c r="G125" s="213">
        <v>0.0</v>
      </c>
      <c r="H125" s="213">
        <v>10.0</v>
      </c>
      <c r="I125" s="213">
        <v>10.0</v>
      </c>
      <c r="J125" s="214">
        <v>0.0</v>
      </c>
      <c r="K125" s="211" t="s">
        <v>9124</v>
      </c>
      <c r="L125" s="211">
        <v>5.425431E9</v>
      </c>
      <c r="M125" s="211" t="s">
        <v>1350</v>
      </c>
      <c r="N125" s="211" t="s">
        <v>9034</v>
      </c>
      <c r="O125" s="211" t="s">
        <v>9125</v>
      </c>
      <c r="P125" s="211" t="s">
        <v>2137</v>
      </c>
      <c r="Q125" s="230">
        <f>COUNTIF('Hedef Liste Giresun'!A:A,A125)</f>
        <v>1</v>
      </c>
    </row>
    <row r="126" ht="15.75" customHeight="1">
      <c r="A126" s="211" t="s">
        <v>8954</v>
      </c>
      <c r="B126" s="211" t="s">
        <v>8955</v>
      </c>
      <c r="C126" s="212" t="s">
        <v>2897</v>
      </c>
      <c r="D126" s="211" t="s">
        <v>1370</v>
      </c>
      <c r="E126" s="213">
        <v>5.0</v>
      </c>
      <c r="F126" s="211"/>
      <c r="G126" s="213">
        <v>0.0</v>
      </c>
      <c r="H126" s="213">
        <v>4.0</v>
      </c>
      <c r="I126" s="213">
        <v>4.0</v>
      </c>
      <c r="J126" s="214">
        <v>0.0</v>
      </c>
      <c r="K126" s="211" t="s">
        <v>8956</v>
      </c>
      <c r="L126" s="211">
        <v>4.542162069E9</v>
      </c>
      <c r="M126" s="211" t="s">
        <v>1350</v>
      </c>
      <c r="N126" s="211" t="s">
        <v>8957</v>
      </c>
      <c r="O126" s="211" t="s">
        <v>8958</v>
      </c>
      <c r="P126" s="211" t="s">
        <v>2137</v>
      </c>
      <c r="Q126" s="230">
        <f>COUNTIF('Hedef Liste Giresun'!A:A,A126)</f>
        <v>1</v>
      </c>
    </row>
    <row r="127" ht="15.75" customHeight="1">
      <c r="A127" s="211" t="s">
        <v>9169</v>
      </c>
      <c r="B127" s="211" t="s">
        <v>9170</v>
      </c>
      <c r="C127" s="212" t="s">
        <v>2897</v>
      </c>
      <c r="D127" s="211" t="s">
        <v>1370</v>
      </c>
      <c r="E127" s="213">
        <v>15.0</v>
      </c>
      <c r="F127" s="213">
        <v>9.0</v>
      </c>
      <c r="G127" s="213">
        <v>0.0</v>
      </c>
      <c r="H127" s="213">
        <v>4.0</v>
      </c>
      <c r="I127" s="213">
        <v>4.0</v>
      </c>
      <c r="J127" s="214">
        <v>0.0</v>
      </c>
      <c r="K127" s="211" t="s">
        <v>9171</v>
      </c>
      <c r="L127" s="211">
        <v>5.41945361E9</v>
      </c>
      <c r="M127" s="211" t="s">
        <v>1350</v>
      </c>
      <c r="N127" s="211" t="s">
        <v>9172</v>
      </c>
      <c r="O127" s="211" t="s">
        <v>9173</v>
      </c>
      <c r="P127" s="211" t="s">
        <v>2137</v>
      </c>
      <c r="Q127" s="230">
        <f>COUNTIF('Hedef Liste Giresun'!A:A,A127)</f>
        <v>1</v>
      </c>
    </row>
    <row r="128" ht="15.75" customHeight="1">
      <c r="A128" s="211" t="s">
        <v>8939</v>
      </c>
      <c r="B128" s="211" t="s">
        <v>8940</v>
      </c>
      <c r="C128" s="212" t="s">
        <v>2897</v>
      </c>
      <c r="D128" s="211" t="s">
        <v>1443</v>
      </c>
      <c r="E128" s="213">
        <v>64.0</v>
      </c>
      <c r="F128" s="211"/>
      <c r="G128" s="213">
        <v>0.0</v>
      </c>
      <c r="H128" s="213">
        <v>1.0</v>
      </c>
      <c r="I128" s="213">
        <v>1.0</v>
      </c>
      <c r="J128" s="214">
        <v>0.0</v>
      </c>
      <c r="K128" s="211" t="s">
        <v>8941</v>
      </c>
      <c r="L128" s="211">
        <v>5.317792492E9</v>
      </c>
      <c r="M128" s="211" t="s">
        <v>1350</v>
      </c>
      <c r="N128" s="211" t="s">
        <v>20</v>
      </c>
      <c r="O128" s="211" t="s">
        <v>8942</v>
      </c>
      <c r="P128" s="211" t="s">
        <v>2137</v>
      </c>
      <c r="Q128" s="230">
        <f>COUNTIF('Hedef Liste Giresun'!A:A,A128)</f>
        <v>1</v>
      </c>
    </row>
    <row r="129" ht="15.75" customHeight="1">
      <c r="A129" s="211"/>
      <c r="B129" s="211"/>
      <c r="C129" s="212"/>
      <c r="D129" s="211"/>
      <c r="E129" s="213"/>
      <c r="F129" s="213"/>
      <c r="G129" s="213"/>
      <c r="H129" s="213"/>
      <c r="I129" s="213"/>
      <c r="J129" s="214"/>
      <c r="K129" s="211"/>
      <c r="L129" s="211"/>
      <c r="M129" s="211"/>
      <c r="N129" s="211"/>
      <c r="O129" s="211"/>
      <c r="P129" s="211"/>
      <c r="Q129" s="230"/>
    </row>
    <row r="130" ht="15.75" customHeight="1">
      <c r="A130" s="211"/>
      <c r="B130" s="211"/>
      <c r="C130" s="212"/>
      <c r="D130" s="211"/>
      <c r="E130" s="213"/>
      <c r="F130" s="213"/>
      <c r="G130" s="213"/>
      <c r="H130" s="213"/>
      <c r="I130" s="213"/>
      <c r="J130" s="214"/>
      <c r="K130" s="211"/>
      <c r="L130" s="211"/>
      <c r="M130" s="211"/>
      <c r="N130" s="211"/>
      <c r="O130" s="211"/>
      <c r="P130" s="211"/>
      <c r="Q130" s="230"/>
    </row>
    <row r="131" ht="15.75" customHeight="1">
      <c r="A131" s="211"/>
      <c r="B131" s="211"/>
      <c r="C131" s="212"/>
      <c r="D131" s="211"/>
      <c r="E131" s="213"/>
      <c r="F131" s="213"/>
      <c r="G131" s="213"/>
      <c r="H131" s="213"/>
      <c r="I131" s="213"/>
      <c r="J131" s="214"/>
      <c r="K131" s="211"/>
      <c r="L131" s="211"/>
      <c r="M131" s="211"/>
      <c r="N131" s="211"/>
      <c r="O131" s="211"/>
      <c r="P131" s="211"/>
      <c r="Q131" s="230"/>
    </row>
    <row r="132" ht="15.75" customHeight="1">
      <c r="A132" s="211"/>
      <c r="B132" s="211"/>
      <c r="C132" s="212"/>
      <c r="D132" s="211"/>
      <c r="E132" s="213"/>
      <c r="F132" s="213"/>
      <c r="G132" s="213"/>
      <c r="H132" s="213"/>
      <c r="I132" s="213"/>
      <c r="J132" s="214"/>
      <c r="K132" s="211"/>
      <c r="L132" s="211"/>
      <c r="M132" s="211"/>
      <c r="N132" s="211"/>
      <c r="O132" s="211"/>
      <c r="P132" s="211"/>
      <c r="Q132" s="230"/>
    </row>
    <row r="133" ht="15.75" customHeight="1">
      <c r="A133" s="211"/>
      <c r="B133" s="211"/>
      <c r="C133" s="212"/>
      <c r="D133" s="211"/>
      <c r="E133" s="213"/>
      <c r="F133" s="213"/>
      <c r="G133" s="213"/>
      <c r="H133" s="213"/>
      <c r="I133" s="213"/>
      <c r="J133" s="214"/>
      <c r="K133" s="211"/>
      <c r="L133" s="211"/>
      <c r="M133" s="211"/>
      <c r="N133" s="211"/>
      <c r="O133" s="211"/>
      <c r="P133" s="211"/>
      <c r="Q133" s="230"/>
    </row>
    <row r="134" ht="15.75" customHeight="1">
      <c r="A134" s="211"/>
      <c r="B134" s="211"/>
      <c r="C134" s="212"/>
      <c r="D134" s="211"/>
      <c r="E134" s="213"/>
      <c r="F134" s="213"/>
      <c r="G134" s="213"/>
      <c r="H134" s="213"/>
      <c r="I134" s="213"/>
      <c r="J134" s="214"/>
      <c r="K134" s="211"/>
      <c r="L134" s="211"/>
      <c r="M134" s="211"/>
      <c r="N134" s="211"/>
      <c r="O134" s="211"/>
      <c r="P134" s="211"/>
      <c r="Q134" s="230"/>
    </row>
    <row r="135" ht="15.75" customHeight="1">
      <c r="A135" s="211"/>
      <c r="B135" s="211"/>
      <c r="C135" s="212"/>
      <c r="D135" s="211"/>
      <c r="E135" s="213"/>
      <c r="F135" s="213"/>
      <c r="G135" s="213"/>
      <c r="H135" s="213"/>
      <c r="I135" s="213"/>
      <c r="J135" s="214"/>
      <c r="K135" s="211"/>
      <c r="L135" s="211"/>
      <c r="M135" s="211"/>
      <c r="N135" s="211"/>
      <c r="O135" s="211"/>
      <c r="P135" s="211"/>
      <c r="Q135" s="230"/>
    </row>
    <row r="136" ht="15.75" customHeight="1">
      <c r="A136" s="211"/>
      <c r="B136" s="211"/>
      <c r="C136" s="212"/>
      <c r="D136" s="211"/>
      <c r="E136" s="213"/>
      <c r="F136" s="213"/>
      <c r="G136" s="213"/>
      <c r="H136" s="213"/>
      <c r="I136" s="213"/>
      <c r="J136" s="214"/>
      <c r="K136" s="211"/>
      <c r="L136" s="211"/>
      <c r="M136" s="211"/>
      <c r="N136" s="211"/>
      <c r="O136" s="211"/>
      <c r="P136" s="211"/>
      <c r="Q136" s="230"/>
    </row>
    <row r="137" ht="15.75" customHeight="1">
      <c r="A137" s="211"/>
      <c r="B137" s="211"/>
      <c r="C137" s="212"/>
      <c r="D137" s="211"/>
      <c r="E137" s="213"/>
      <c r="F137" s="211"/>
      <c r="G137" s="213"/>
      <c r="H137" s="213"/>
      <c r="I137" s="213"/>
      <c r="J137" s="214"/>
      <c r="K137" s="211"/>
      <c r="L137" s="211"/>
      <c r="M137" s="211"/>
      <c r="N137" s="211"/>
      <c r="O137" s="211"/>
      <c r="P137" s="211"/>
      <c r="Q137" s="230"/>
    </row>
    <row r="138" ht="15.75" customHeight="1">
      <c r="A138" s="211"/>
      <c r="B138" s="211"/>
      <c r="C138" s="212"/>
      <c r="D138" s="211"/>
      <c r="E138" s="213"/>
      <c r="F138" s="213"/>
      <c r="G138" s="213"/>
      <c r="H138" s="213"/>
      <c r="I138" s="213"/>
      <c r="J138" s="214"/>
      <c r="K138" s="211"/>
      <c r="L138" s="211"/>
      <c r="M138" s="211"/>
      <c r="N138" s="211"/>
      <c r="O138" s="211"/>
      <c r="P138" s="211"/>
      <c r="Q138" s="230"/>
    </row>
    <row r="139" ht="15.75" customHeight="1">
      <c r="A139" s="211"/>
      <c r="B139" s="211"/>
      <c r="C139" s="212"/>
      <c r="D139" s="211"/>
      <c r="E139" s="213"/>
      <c r="F139" s="213"/>
      <c r="G139" s="213"/>
      <c r="H139" s="213"/>
      <c r="I139" s="213"/>
      <c r="J139" s="214"/>
      <c r="K139" s="211"/>
      <c r="L139" s="211"/>
      <c r="M139" s="211"/>
      <c r="N139" s="211"/>
      <c r="O139" s="211"/>
      <c r="P139" s="211"/>
      <c r="Q139" s="230"/>
    </row>
    <row r="140" ht="15.75" customHeight="1">
      <c r="A140" s="211"/>
      <c r="B140" s="211"/>
      <c r="C140" s="212"/>
      <c r="D140" s="211"/>
      <c r="E140" s="213"/>
      <c r="F140" s="213"/>
      <c r="G140" s="213"/>
      <c r="H140" s="213"/>
      <c r="I140" s="213"/>
      <c r="J140" s="214"/>
      <c r="K140" s="211"/>
      <c r="L140" s="211"/>
      <c r="M140" s="211"/>
      <c r="N140" s="211"/>
      <c r="O140" s="211"/>
      <c r="P140" s="211"/>
      <c r="Q140" s="230"/>
    </row>
    <row r="141" ht="15.75" customHeight="1">
      <c r="A141" s="211"/>
      <c r="B141" s="211"/>
      <c r="C141" s="212"/>
      <c r="D141" s="211"/>
      <c r="E141" s="213"/>
      <c r="F141" s="213"/>
      <c r="G141" s="213"/>
      <c r="H141" s="213"/>
      <c r="I141" s="213"/>
      <c r="J141" s="214"/>
      <c r="K141" s="211"/>
      <c r="L141" s="211"/>
      <c r="M141" s="211"/>
      <c r="N141" s="211"/>
      <c r="O141" s="211"/>
      <c r="P141" s="211"/>
      <c r="Q141" s="230"/>
    </row>
    <row r="142" ht="15.75" customHeight="1">
      <c r="A142" s="211"/>
      <c r="B142" s="211"/>
      <c r="C142" s="212"/>
      <c r="D142" s="211"/>
      <c r="F142" s="211"/>
      <c r="G142" s="213"/>
      <c r="H142" s="213"/>
      <c r="I142" s="213"/>
      <c r="J142" s="214"/>
      <c r="K142" s="211"/>
      <c r="L142" s="211"/>
      <c r="M142" s="211"/>
      <c r="N142" s="211"/>
      <c r="O142" s="211"/>
      <c r="P142" s="211"/>
      <c r="Q142" s="230"/>
    </row>
    <row r="143" ht="15.75" customHeight="1">
      <c r="A143" s="211"/>
      <c r="B143" s="211"/>
      <c r="C143" s="212"/>
      <c r="D143" s="211"/>
      <c r="E143" s="213"/>
      <c r="F143" s="213"/>
      <c r="G143" s="213"/>
      <c r="H143" s="213"/>
      <c r="I143" s="213"/>
      <c r="J143" s="214"/>
      <c r="K143" s="211"/>
      <c r="L143" s="211"/>
      <c r="M143" s="211"/>
      <c r="N143" s="211"/>
      <c r="O143" s="211"/>
      <c r="P143" s="211"/>
      <c r="Q143" s="230"/>
    </row>
    <row r="144" ht="15.75" customHeight="1">
      <c r="A144" s="211"/>
      <c r="B144" s="211"/>
      <c r="C144" s="212"/>
      <c r="D144" s="211"/>
      <c r="E144" s="213"/>
      <c r="F144" s="211"/>
      <c r="G144" s="213"/>
      <c r="H144" s="213"/>
      <c r="I144" s="213"/>
      <c r="J144" s="214"/>
      <c r="K144" s="211"/>
      <c r="L144" s="211"/>
      <c r="M144" s="211"/>
      <c r="N144" s="211"/>
      <c r="O144" s="211"/>
      <c r="P144" s="211"/>
      <c r="Q144" s="230"/>
    </row>
    <row r="145" ht="15.75" customHeight="1">
      <c r="A145" s="211"/>
      <c r="B145" s="211"/>
      <c r="C145" s="212"/>
      <c r="D145" s="211"/>
      <c r="E145" s="213"/>
      <c r="F145" s="213"/>
      <c r="G145" s="213"/>
      <c r="H145" s="213"/>
      <c r="I145" s="213"/>
      <c r="J145" s="214"/>
      <c r="K145" s="211"/>
      <c r="L145" s="211"/>
      <c r="M145" s="211"/>
      <c r="N145" s="211"/>
      <c r="O145" s="211"/>
      <c r="P145" s="211"/>
      <c r="Q145" s="230"/>
    </row>
    <row r="146" ht="15.75" customHeight="1">
      <c r="A146" s="211"/>
      <c r="B146" s="211"/>
      <c r="C146" s="212"/>
      <c r="D146" s="211"/>
      <c r="E146" s="213"/>
      <c r="F146" s="213"/>
      <c r="G146" s="213"/>
      <c r="H146" s="213"/>
      <c r="I146" s="213"/>
      <c r="J146" s="214"/>
      <c r="K146" s="211"/>
      <c r="L146" s="211"/>
      <c r="M146" s="211"/>
      <c r="N146" s="211"/>
      <c r="O146" s="211"/>
      <c r="P146" s="211"/>
      <c r="Q146" s="230"/>
    </row>
    <row r="147" ht="15.75" customHeight="1">
      <c r="A147" s="211"/>
      <c r="B147" s="211"/>
      <c r="C147" s="212"/>
      <c r="D147" s="211"/>
      <c r="E147" s="211"/>
      <c r="F147" s="211"/>
      <c r="G147" s="213"/>
      <c r="H147" s="213"/>
      <c r="I147" s="213"/>
      <c r="J147" s="214"/>
      <c r="K147" s="211"/>
      <c r="L147" s="211"/>
      <c r="M147" s="211"/>
      <c r="N147" s="211"/>
      <c r="O147" s="211"/>
      <c r="P147" s="211"/>
      <c r="Q147" s="230"/>
    </row>
    <row r="148" ht="15.75" customHeight="1">
      <c r="A148" s="211"/>
      <c r="B148" s="211"/>
      <c r="C148" s="212"/>
      <c r="D148" s="211"/>
      <c r="E148" s="213"/>
      <c r="F148" s="213"/>
      <c r="G148" s="213"/>
      <c r="H148" s="213"/>
      <c r="I148" s="213"/>
      <c r="J148" s="214"/>
      <c r="K148" s="211"/>
      <c r="L148" s="211"/>
      <c r="M148" s="211"/>
      <c r="N148" s="211"/>
      <c r="O148" s="211"/>
      <c r="P148" s="211"/>
      <c r="Q148" s="230"/>
    </row>
    <row r="149" ht="15.75" customHeight="1">
      <c r="A149" s="211"/>
      <c r="B149" s="211"/>
      <c r="C149" s="212"/>
      <c r="D149" s="211"/>
      <c r="E149" s="213"/>
      <c r="F149" s="213"/>
      <c r="G149" s="213"/>
      <c r="H149" s="213"/>
      <c r="I149" s="213"/>
      <c r="J149" s="214"/>
      <c r="K149" s="211"/>
      <c r="L149" s="211"/>
      <c r="M149" s="211"/>
      <c r="N149" s="211"/>
      <c r="O149" s="211"/>
      <c r="P149" s="211"/>
      <c r="Q149" s="230"/>
    </row>
    <row r="150" ht="15.75" customHeight="1">
      <c r="A150" s="211"/>
      <c r="B150" s="211"/>
      <c r="C150" s="212"/>
      <c r="D150" s="211"/>
      <c r="E150" s="213"/>
      <c r="F150" s="211"/>
      <c r="G150" s="213"/>
      <c r="H150" s="213"/>
      <c r="I150" s="213"/>
      <c r="J150" s="214"/>
      <c r="K150" s="211"/>
      <c r="L150" s="211"/>
      <c r="M150" s="211"/>
      <c r="N150" s="211"/>
      <c r="O150" s="211"/>
      <c r="P150" s="211"/>
      <c r="Q150" s="230"/>
    </row>
    <row r="151" ht="15.75" customHeight="1">
      <c r="A151" s="211"/>
      <c r="B151" s="211"/>
      <c r="C151" s="212"/>
      <c r="D151" s="211"/>
      <c r="E151" s="213"/>
      <c r="F151" s="213"/>
      <c r="G151" s="213"/>
      <c r="H151" s="213"/>
      <c r="I151" s="213"/>
      <c r="J151" s="214"/>
      <c r="K151" s="211"/>
      <c r="L151" s="211"/>
      <c r="M151" s="211"/>
      <c r="N151" s="211"/>
      <c r="O151" s="211"/>
      <c r="P151" s="211"/>
      <c r="Q151" s="230"/>
    </row>
    <row r="152" ht="15.75" customHeight="1">
      <c r="A152" s="211"/>
      <c r="B152" s="211"/>
      <c r="C152" s="212"/>
      <c r="D152" s="211"/>
      <c r="E152" s="211"/>
      <c r="F152" s="211"/>
      <c r="G152" s="213"/>
      <c r="H152" s="213"/>
      <c r="I152" s="213"/>
      <c r="J152" s="214"/>
      <c r="K152" s="211"/>
      <c r="L152" s="211"/>
      <c r="M152" s="211"/>
      <c r="N152" s="211"/>
      <c r="O152" s="211"/>
      <c r="P152" s="211"/>
      <c r="Q152" s="230"/>
    </row>
    <row r="153" ht="15.75" customHeight="1">
      <c r="A153" s="211"/>
      <c r="B153" s="211"/>
      <c r="C153" s="212"/>
      <c r="D153" s="211"/>
      <c r="E153" s="213"/>
      <c r="F153" s="213"/>
      <c r="G153" s="213"/>
      <c r="H153" s="213"/>
      <c r="I153" s="213"/>
      <c r="J153" s="214"/>
      <c r="K153" s="211"/>
      <c r="L153" s="211"/>
      <c r="M153" s="211"/>
      <c r="N153" s="211"/>
      <c r="O153" s="211"/>
      <c r="P153" s="211"/>
      <c r="Q153" s="230"/>
    </row>
    <row r="154" ht="15.75" customHeight="1">
      <c r="A154" s="211"/>
      <c r="B154" s="211"/>
      <c r="C154" s="212"/>
      <c r="D154" s="211"/>
      <c r="E154" s="211"/>
      <c r="F154" s="211"/>
      <c r="G154" s="213"/>
      <c r="H154" s="213"/>
      <c r="I154" s="213"/>
      <c r="J154" s="214"/>
      <c r="K154" s="211"/>
      <c r="L154" s="211"/>
      <c r="M154" s="211"/>
      <c r="N154" s="211"/>
      <c r="O154" s="211"/>
      <c r="P154" s="211"/>
      <c r="Q154" s="230"/>
    </row>
    <row r="155" ht="15.75" customHeight="1">
      <c r="A155" s="211"/>
      <c r="B155" s="211"/>
      <c r="C155" s="212"/>
      <c r="D155" s="211"/>
      <c r="E155" s="213"/>
      <c r="F155" s="213"/>
      <c r="G155" s="213"/>
      <c r="H155" s="213"/>
      <c r="I155" s="213"/>
      <c r="J155" s="214"/>
      <c r="K155" s="211"/>
      <c r="L155" s="211"/>
      <c r="M155" s="211"/>
      <c r="N155" s="211"/>
      <c r="O155" s="211"/>
      <c r="P155" s="211"/>
      <c r="Q155" s="230"/>
    </row>
    <row r="156" ht="15.75" customHeight="1">
      <c r="A156" s="211"/>
      <c r="B156" s="211"/>
      <c r="C156" s="212"/>
      <c r="D156" s="211"/>
      <c r="E156" s="213"/>
      <c r="F156" s="213"/>
      <c r="G156" s="213"/>
      <c r="H156" s="213"/>
      <c r="I156" s="213"/>
      <c r="J156" s="214"/>
      <c r="K156" s="211"/>
      <c r="L156" s="211"/>
      <c r="M156" s="211"/>
      <c r="N156" s="211"/>
      <c r="O156" s="211"/>
      <c r="P156" s="211"/>
      <c r="Q156" s="230"/>
    </row>
    <row r="157" ht="15.75" customHeight="1">
      <c r="A157" s="211"/>
      <c r="B157" s="211"/>
      <c r="C157" s="212"/>
      <c r="D157" s="211"/>
      <c r="E157" s="213"/>
      <c r="F157" s="213"/>
      <c r="G157" s="213"/>
      <c r="H157" s="213"/>
      <c r="I157" s="213"/>
      <c r="J157" s="214"/>
      <c r="K157" s="211"/>
      <c r="L157" s="211"/>
      <c r="M157" s="211"/>
      <c r="N157" s="211"/>
      <c r="O157" s="211"/>
      <c r="P157" s="211"/>
      <c r="Q157" s="230"/>
    </row>
    <row r="158" ht="15.75" customHeight="1">
      <c r="A158" s="211"/>
      <c r="B158" s="211"/>
      <c r="C158" s="212"/>
      <c r="D158" s="211"/>
      <c r="E158" s="213"/>
      <c r="F158" s="213"/>
      <c r="G158" s="213"/>
      <c r="H158" s="213"/>
      <c r="I158" s="213"/>
      <c r="J158" s="214"/>
      <c r="K158" s="211"/>
      <c r="L158" s="211"/>
      <c r="M158" s="211"/>
      <c r="N158" s="211"/>
      <c r="O158" s="211"/>
      <c r="P158" s="211"/>
      <c r="Q158" s="230"/>
    </row>
    <row r="159" ht="15.75" customHeight="1">
      <c r="A159" s="211"/>
      <c r="B159" s="211"/>
      <c r="C159" s="212"/>
      <c r="D159" s="211"/>
      <c r="E159" s="213"/>
      <c r="F159" s="213"/>
      <c r="G159" s="213"/>
      <c r="H159" s="213"/>
      <c r="I159" s="213"/>
      <c r="J159" s="214"/>
      <c r="K159" s="211"/>
      <c r="L159" s="211"/>
      <c r="M159" s="211"/>
      <c r="N159" s="211"/>
      <c r="O159" s="211"/>
      <c r="P159" s="211"/>
      <c r="Q159" s="230"/>
    </row>
    <row r="160" ht="15.75" customHeight="1">
      <c r="A160" s="211"/>
      <c r="B160" s="211"/>
      <c r="C160" s="212"/>
      <c r="D160" s="211"/>
      <c r="E160" s="213"/>
      <c r="F160" s="213"/>
      <c r="G160" s="213"/>
      <c r="H160" s="213"/>
      <c r="I160" s="213"/>
      <c r="J160" s="214"/>
      <c r="K160" s="211"/>
      <c r="L160" s="211"/>
      <c r="M160" s="211"/>
      <c r="N160" s="211"/>
      <c r="O160" s="211"/>
      <c r="P160" s="211"/>
      <c r="Q160" s="230"/>
    </row>
    <row r="161" ht="15.75" customHeight="1">
      <c r="A161" s="211"/>
      <c r="B161" s="211"/>
      <c r="C161" s="212"/>
      <c r="D161" s="211"/>
      <c r="E161" s="213"/>
      <c r="F161" s="213"/>
      <c r="G161" s="213"/>
      <c r="H161" s="213"/>
      <c r="I161" s="213"/>
      <c r="J161" s="214"/>
      <c r="K161" s="211"/>
      <c r="L161" s="211"/>
      <c r="M161" s="211"/>
      <c r="N161" s="211"/>
      <c r="O161" s="211"/>
      <c r="P161" s="211"/>
      <c r="Q161" s="230"/>
    </row>
    <row r="162" ht="15.75" customHeight="1">
      <c r="A162" s="211"/>
      <c r="B162" s="211"/>
      <c r="C162" s="212"/>
      <c r="D162" s="211"/>
      <c r="E162" s="213"/>
      <c r="F162" s="213"/>
      <c r="G162" s="213"/>
      <c r="H162" s="213"/>
      <c r="I162" s="213"/>
      <c r="J162" s="214"/>
      <c r="K162" s="211"/>
      <c r="L162" s="211"/>
      <c r="M162" s="211"/>
      <c r="N162" s="211"/>
      <c r="O162" s="211"/>
      <c r="P162" s="211"/>
      <c r="Q162" s="230"/>
    </row>
    <row r="163" ht="15.75" customHeight="1">
      <c r="A163" s="211"/>
      <c r="B163" s="211"/>
      <c r="C163" s="212"/>
      <c r="D163" s="211"/>
      <c r="E163" s="213"/>
      <c r="F163" s="213"/>
      <c r="G163" s="213"/>
      <c r="H163" s="213"/>
      <c r="I163" s="213"/>
      <c r="J163" s="214"/>
      <c r="K163" s="211"/>
      <c r="L163" s="211"/>
      <c r="M163" s="211"/>
      <c r="N163" s="211"/>
      <c r="O163" s="211"/>
      <c r="P163" s="211"/>
      <c r="Q163" s="230"/>
    </row>
    <row r="164" ht="15.75" customHeight="1">
      <c r="A164" s="211"/>
      <c r="B164" s="211"/>
      <c r="C164" s="212"/>
      <c r="D164" s="211"/>
      <c r="E164" s="211"/>
      <c r="F164" s="211"/>
      <c r="G164" s="213"/>
      <c r="H164" s="213"/>
      <c r="I164" s="213"/>
      <c r="J164" s="214"/>
      <c r="K164" s="211"/>
      <c r="L164" s="211"/>
      <c r="M164" s="211"/>
      <c r="N164" s="211"/>
      <c r="O164" s="211"/>
      <c r="P164" s="211"/>
      <c r="Q164" s="230"/>
    </row>
    <row r="165" ht="15.75" customHeight="1">
      <c r="A165" s="211"/>
      <c r="B165" s="211"/>
      <c r="C165" s="212"/>
      <c r="D165" s="211"/>
      <c r="E165" s="213"/>
      <c r="F165" s="211"/>
      <c r="G165" s="213"/>
      <c r="H165" s="213"/>
      <c r="I165" s="213"/>
      <c r="J165" s="214"/>
      <c r="K165" s="211"/>
      <c r="L165" s="211"/>
      <c r="M165" s="211"/>
      <c r="N165" s="211"/>
      <c r="O165" s="211"/>
      <c r="P165" s="211"/>
      <c r="Q165" s="230"/>
    </row>
    <row r="166" ht="15.75" customHeight="1">
      <c r="A166" s="211"/>
      <c r="B166" s="211"/>
      <c r="C166" s="212"/>
      <c r="D166" s="211"/>
      <c r="E166" s="213"/>
      <c r="F166" s="213"/>
      <c r="G166" s="213"/>
      <c r="H166" s="213"/>
      <c r="I166" s="213"/>
      <c r="J166" s="214"/>
      <c r="K166" s="211"/>
      <c r="L166" s="211"/>
      <c r="M166" s="211"/>
      <c r="N166" s="211"/>
      <c r="O166" s="211"/>
      <c r="P166" s="211"/>
      <c r="Q166" s="230"/>
    </row>
    <row r="167" ht="15.75" customHeight="1">
      <c r="A167" s="211"/>
      <c r="B167" s="211"/>
      <c r="C167" s="212"/>
      <c r="D167" s="211"/>
      <c r="E167" s="213"/>
      <c r="F167" s="213"/>
      <c r="G167" s="213"/>
      <c r="H167" s="213"/>
      <c r="I167" s="213"/>
      <c r="J167" s="214"/>
      <c r="K167" s="211"/>
      <c r="L167" s="211"/>
      <c r="M167" s="211"/>
      <c r="N167" s="211"/>
      <c r="O167" s="211"/>
      <c r="P167" s="211"/>
      <c r="Q167" s="230"/>
    </row>
    <row r="168" ht="15.75" customHeight="1">
      <c r="A168" s="211"/>
      <c r="B168" s="211"/>
      <c r="C168" s="212"/>
      <c r="D168" s="211"/>
      <c r="E168" s="213"/>
      <c r="F168" s="213"/>
      <c r="G168" s="213"/>
      <c r="H168" s="213"/>
      <c r="I168" s="213"/>
      <c r="J168" s="214"/>
      <c r="K168" s="211"/>
      <c r="L168" s="211"/>
      <c r="M168" s="211"/>
      <c r="N168" s="211"/>
      <c r="O168" s="211"/>
      <c r="P168" s="211"/>
      <c r="Q168" s="230"/>
    </row>
    <row r="169" ht="15.75" customHeight="1">
      <c r="A169" s="211"/>
      <c r="B169" s="211"/>
      <c r="C169" s="212"/>
      <c r="D169" s="211"/>
      <c r="E169" s="213"/>
      <c r="F169" s="213"/>
      <c r="G169" s="213"/>
      <c r="H169" s="213"/>
      <c r="I169" s="213"/>
      <c r="J169" s="214"/>
      <c r="K169" s="211"/>
      <c r="L169" s="211"/>
      <c r="M169" s="211"/>
      <c r="N169" s="211"/>
      <c r="O169" s="211"/>
      <c r="P169" s="211"/>
      <c r="Q169" s="230"/>
    </row>
    <row r="170" ht="15.75" customHeight="1">
      <c r="A170" s="211"/>
      <c r="B170" s="211"/>
      <c r="C170" s="212"/>
      <c r="D170" s="211"/>
      <c r="E170" s="211"/>
      <c r="F170" s="211"/>
      <c r="G170" s="213"/>
      <c r="H170" s="213"/>
      <c r="I170" s="213"/>
      <c r="J170" s="214"/>
      <c r="K170" s="211"/>
      <c r="L170" s="211"/>
      <c r="M170" s="211"/>
      <c r="N170" s="211"/>
      <c r="O170" s="211"/>
      <c r="P170" s="211"/>
      <c r="Q170" s="230"/>
    </row>
    <row r="171" ht="15.75" customHeight="1">
      <c r="A171" s="211"/>
      <c r="B171" s="211"/>
      <c r="C171" s="212"/>
      <c r="D171" s="211"/>
      <c r="E171" s="213"/>
      <c r="F171" s="211"/>
      <c r="G171" s="213"/>
      <c r="H171" s="213"/>
      <c r="I171" s="213"/>
      <c r="J171" s="214"/>
      <c r="K171" s="211"/>
      <c r="L171" s="211"/>
      <c r="M171" s="211"/>
      <c r="N171" s="211"/>
      <c r="O171" s="211"/>
      <c r="P171" s="211"/>
      <c r="Q171" s="230"/>
    </row>
    <row r="172" ht="15.75" customHeight="1">
      <c r="A172" s="211"/>
      <c r="B172" s="211"/>
      <c r="C172" s="212"/>
      <c r="D172" s="211"/>
      <c r="E172" s="213"/>
      <c r="F172" s="213"/>
      <c r="G172" s="213"/>
      <c r="H172" s="213"/>
      <c r="I172" s="213"/>
      <c r="J172" s="214"/>
      <c r="K172" s="211"/>
      <c r="L172" s="211"/>
      <c r="M172" s="211"/>
      <c r="N172" s="211"/>
      <c r="O172" s="211"/>
      <c r="P172" s="211"/>
      <c r="Q172" s="230"/>
    </row>
    <row r="173" ht="15.75" customHeight="1">
      <c r="A173" s="211"/>
      <c r="B173" s="211"/>
      <c r="C173" s="212"/>
      <c r="D173" s="211"/>
      <c r="E173" s="213"/>
      <c r="F173" s="211"/>
      <c r="G173" s="213"/>
      <c r="H173" s="213"/>
      <c r="I173" s="213"/>
      <c r="J173" s="214"/>
      <c r="K173" s="211"/>
      <c r="L173" s="211"/>
      <c r="M173" s="211"/>
      <c r="N173" s="211"/>
      <c r="O173" s="211"/>
      <c r="P173" s="211"/>
      <c r="Q173" s="230"/>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28"/>
  <mergeCells count="4">
    <mergeCell ref="D41:E41"/>
    <mergeCell ref="D53:E53"/>
    <mergeCell ref="D97:E97"/>
    <mergeCell ref="D142:E142"/>
  </mergeCells>
  <conditionalFormatting sqref="C1:C173">
    <cfRule type="cellIs" dxfId="0" priority="1" operator="equal">
      <formula>"TRUE"</formula>
    </cfRule>
  </conditionalFormatting>
  <conditionalFormatting sqref="C1:C173">
    <cfRule type="cellIs" dxfId="1" priority="2" operator="equal">
      <formula>"FALSE"</formula>
    </cfRule>
  </conditionalFormatting>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12.63"/>
    <col customWidth="1" min="2" max="2" width="16.75"/>
    <col customWidth="1" min="3" max="3" width="13.75"/>
    <col customWidth="1" min="4" max="4" width="20.88"/>
    <col customWidth="1" min="5" max="5" width="27.13"/>
    <col customWidth="1" min="6" max="6" width="12.63"/>
    <col customWidth="1" min="7" max="7" width="24.25"/>
    <col customWidth="1" min="8" max="8" width="25.88"/>
    <col customWidth="1" min="9" max="9" width="61.13"/>
    <col customWidth="1" min="10" max="10" width="24.75"/>
    <col customWidth="1" min="11" max="11" width="20.25"/>
  </cols>
  <sheetData>
    <row r="1" ht="15.75" customHeight="1">
      <c r="A1" s="151" t="s">
        <v>10016</v>
      </c>
      <c r="B1" s="13" t="s">
        <v>10017</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44347.0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customHeight="1">
      <c r="A3" s="24" t="s">
        <v>10018</v>
      </c>
      <c r="B3" s="17"/>
      <c r="C3" s="17"/>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10019</v>
      </c>
      <c r="C4" s="453" t="s">
        <v>4838</v>
      </c>
      <c r="D4" s="454" t="s">
        <v>10020</v>
      </c>
      <c r="E4" s="454" t="s">
        <v>10021</v>
      </c>
      <c r="F4" s="455">
        <v>14.0</v>
      </c>
      <c r="G4" s="456" t="s">
        <v>10022</v>
      </c>
      <c r="H4" s="456" t="s">
        <v>10023</v>
      </c>
      <c r="I4" s="457" t="s">
        <v>10024</v>
      </c>
      <c r="J4" s="456" t="s">
        <v>10025</v>
      </c>
      <c r="K4" s="458"/>
      <c r="L4" s="17"/>
      <c r="M4" s="27"/>
      <c r="N4" s="27"/>
      <c r="O4" s="17"/>
      <c r="P4" s="17"/>
      <c r="Q4" s="17"/>
      <c r="R4" s="17"/>
      <c r="S4" s="17"/>
      <c r="T4" s="17"/>
      <c r="U4" s="17"/>
      <c r="V4" s="17"/>
      <c r="W4" s="17"/>
      <c r="X4" s="17"/>
      <c r="Y4" s="17"/>
      <c r="Z4" s="17"/>
      <c r="AA4" s="17"/>
      <c r="AB4" s="17"/>
      <c r="AC4" s="17"/>
      <c r="AD4" s="17"/>
      <c r="AE4" s="17"/>
      <c r="AF4" s="17"/>
    </row>
    <row r="5" ht="15.75" customHeight="1">
      <c r="A5" s="28"/>
      <c r="B5" s="29" t="s">
        <v>10019</v>
      </c>
      <c r="C5" s="154" t="s">
        <v>4838</v>
      </c>
      <c r="D5" s="66" t="s">
        <v>10026</v>
      </c>
      <c r="E5" s="66" t="s">
        <v>10027</v>
      </c>
      <c r="F5" s="26">
        <v>12.0</v>
      </c>
      <c r="G5" s="17" t="s">
        <v>10028</v>
      </c>
      <c r="H5" s="17" t="s">
        <v>10029</v>
      </c>
      <c r="I5" s="67" t="s">
        <v>10030</v>
      </c>
      <c r="J5" s="17"/>
      <c r="K5" s="155"/>
      <c r="L5" s="17"/>
      <c r="M5" s="27" t="s">
        <v>10031</v>
      </c>
      <c r="N5" s="27"/>
      <c r="O5" s="17"/>
      <c r="P5" s="17"/>
      <c r="Q5" s="17"/>
      <c r="R5" s="17"/>
      <c r="S5" s="17"/>
      <c r="T5" s="17"/>
      <c r="U5" s="17"/>
      <c r="V5" s="17"/>
      <c r="W5" s="17"/>
      <c r="X5" s="17"/>
      <c r="Y5" s="17"/>
      <c r="Z5" s="17"/>
      <c r="AA5" s="17"/>
      <c r="AB5" s="17"/>
      <c r="AC5" s="17"/>
      <c r="AD5" s="17"/>
      <c r="AE5" s="17"/>
      <c r="AF5" s="17"/>
    </row>
    <row r="6" ht="15.75" customHeight="1">
      <c r="A6" s="28"/>
      <c r="B6" s="29" t="s">
        <v>10019</v>
      </c>
      <c r="C6" s="154" t="s">
        <v>4838</v>
      </c>
      <c r="D6" s="66" t="s">
        <v>10032</v>
      </c>
      <c r="E6" s="66" t="s">
        <v>10033</v>
      </c>
      <c r="F6" s="26">
        <v>16.0</v>
      </c>
      <c r="G6" s="154" t="s">
        <v>10028</v>
      </c>
      <c r="H6" s="67" t="s">
        <v>10034</v>
      </c>
      <c r="I6" s="67" t="s">
        <v>10035</v>
      </c>
      <c r="J6" s="156"/>
      <c r="K6" s="17"/>
      <c r="L6" s="27"/>
      <c r="M6" s="27" t="s">
        <v>10036</v>
      </c>
      <c r="N6" s="27"/>
      <c r="O6" s="17"/>
      <c r="P6" s="17"/>
      <c r="Q6" s="17"/>
      <c r="R6" s="17"/>
      <c r="S6" s="17"/>
      <c r="T6" s="17"/>
      <c r="U6" s="17"/>
      <c r="V6" s="17"/>
      <c r="W6" s="17"/>
      <c r="X6" s="17"/>
      <c r="Y6" s="17"/>
      <c r="Z6" s="17"/>
      <c r="AA6" s="17"/>
      <c r="AB6" s="17"/>
      <c r="AC6" s="17"/>
      <c r="AD6" s="17"/>
      <c r="AE6" s="17"/>
      <c r="AF6" s="17"/>
    </row>
    <row r="7" ht="15.75" customHeight="1">
      <c r="A7" s="28"/>
      <c r="B7" s="29" t="s">
        <v>10019</v>
      </c>
      <c r="J7" s="17" t="s">
        <v>10037</v>
      </c>
      <c r="K7" s="158"/>
      <c r="L7" s="17"/>
      <c r="M7" s="27"/>
      <c r="N7" s="27"/>
      <c r="O7" s="17"/>
      <c r="P7" s="17"/>
      <c r="Q7" s="17"/>
      <c r="R7" s="17"/>
      <c r="S7" s="17"/>
      <c r="T7" s="17"/>
      <c r="U7" s="17"/>
      <c r="V7" s="17"/>
      <c r="W7" s="17"/>
      <c r="X7" s="17"/>
      <c r="Y7" s="17"/>
      <c r="Z7" s="17"/>
      <c r="AA7" s="17"/>
      <c r="AB7" s="17"/>
      <c r="AC7" s="17"/>
      <c r="AD7" s="17"/>
      <c r="AE7" s="17"/>
      <c r="AF7" s="17"/>
    </row>
    <row r="8" ht="15.75" customHeight="1">
      <c r="A8" s="44"/>
      <c r="B8" s="29" t="s">
        <v>10019</v>
      </c>
      <c r="C8" s="154"/>
      <c r="D8" s="67"/>
      <c r="E8" s="67"/>
      <c r="F8" s="46"/>
      <c r="G8" s="67"/>
      <c r="H8" s="67"/>
      <c r="I8" s="67"/>
      <c r="J8" s="17"/>
      <c r="K8" s="17"/>
      <c r="L8" s="17"/>
      <c r="M8" s="27"/>
      <c r="N8" s="27"/>
      <c r="O8" s="17"/>
      <c r="P8" s="17"/>
      <c r="Q8" s="17"/>
      <c r="R8" s="17"/>
      <c r="S8" s="17"/>
      <c r="T8" s="17"/>
      <c r="U8" s="17"/>
      <c r="V8" s="17"/>
      <c r="W8" s="17"/>
      <c r="X8" s="17"/>
      <c r="Y8" s="17"/>
      <c r="Z8" s="17"/>
      <c r="AA8" s="17"/>
      <c r="AB8" s="17"/>
      <c r="AC8" s="17"/>
      <c r="AD8" s="17"/>
      <c r="AE8" s="17"/>
      <c r="AF8" s="17"/>
    </row>
    <row r="9" ht="15.75" customHeight="1">
      <c r="A9" s="18"/>
      <c r="B9" s="19">
        <v>44389.0</v>
      </c>
      <c r="C9" s="154"/>
      <c r="D9" s="21"/>
      <c r="E9" s="22"/>
      <c r="F9" s="22"/>
      <c r="G9" s="22"/>
      <c r="H9" s="22"/>
      <c r="I9" s="22"/>
      <c r="J9" s="22"/>
      <c r="K9" s="23"/>
      <c r="L9" s="17"/>
      <c r="M9" s="17"/>
      <c r="N9" s="17"/>
      <c r="O9" s="17"/>
      <c r="P9" s="17"/>
      <c r="Q9" s="17"/>
      <c r="R9" s="17"/>
      <c r="S9" s="17"/>
      <c r="T9" s="17"/>
      <c r="U9" s="17"/>
      <c r="V9" s="17"/>
      <c r="W9" s="17"/>
      <c r="X9" s="17"/>
      <c r="Y9" s="17"/>
      <c r="Z9" s="17"/>
      <c r="AA9" s="17"/>
      <c r="AB9" s="17"/>
      <c r="AC9" s="17"/>
      <c r="AD9" s="17"/>
      <c r="AE9" s="17"/>
      <c r="AF9" s="17"/>
    </row>
    <row r="10" ht="15.75" customHeight="1">
      <c r="A10" s="24" t="s">
        <v>10038</v>
      </c>
      <c r="B10" s="17"/>
      <c r="C10" s="154"/>
      <c r="D10" s="17"/>
      <c r="E10" s="17"/>
      <c r="F10" s="26"/>
      <c r="G10" s="17"/>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9" t="s">
        <v>10039</v>
      </c>
      <c r="C11" s="154" t="s">
        <v>845</v>
      </c>
      <c r="D11" s="67" t="s">
        <v>10040</v>
      </c>
      <c r="E11" s="67" t="s">
        <v>10041</v>
      </c>
      <c r="F11" s="46">
        <v>0.4166666666666667</v>
      </c>
      <c r="G11" s="17" t="s">
        <v>10042</v>
      </c>
      <c r="H11" s="17" t="s">
        <v>10043</v>
      </c>
      <c r="I11" s="67" t="s">
        <v>10044</v>
      </c>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9" t="s">
        <v>10039</v>
      </c>
      <c r="C12" s="154" t="s">
        <v>845</v>
      </c>
      <c r="D12" s="67" t="s">
        <v>10045</v>
      </c>
      <c r="E12" s="67" t="s">
        <v>10046</v>
      </c>
      <c r="F12" s="46">
        <v>0.5</v>
      </c>
      <c r="G12" s="17" t="s">
        <v>10047</v>
      </c>
      <c r="H12" s="17" t="s">
        <v>10048</v>
      </c>
      <c r="I12" s="67" t="s">
        <v>10049</v>
      </c>
      <c r="J12" s="17"/>
      <c r="K12" s="155"/>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10039</v>
      </c>
      <c r="C13" s="154" t="s">
        <v>845</v>
      </c>
      <c r="D13" s="67" t="s">
        <v>10050</v>
      </c>
      <c r="E13" s="67" t="s">
        <v>10051</v>
      </c>
      <c r="F13" s="46">
        <v>0.5833333333333334</v>
      </c>
      <c r="G13" s="154" t="s">
        <v>10052</v>
      </c>
      <c r="H13" s="67" t="s">
        <v>10053</v>
      </c>
      <c r="I13" s="67" t="s">
        <v>10054</v>
      </c>
      <c r="J13" s="156"/>
      <c r="K13" s="17"/>
      <c r="L13" s="2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10039</v>
      </c>
      <c r="C14" s="154" t="s">
        <v>845</v>
      </c>
      <c r="D14" s="67" t="s">
        <v>10055</v>
      </c>
      <c r="E14" s="67" t="s">
        <v>10056</v>
      </c>
      <c r="F14" s="157" t="s">
        <v>372</v>
      </c>
      <c r="G14" s="17" t="s">
        <v>10057</v>
      </c>
      <c r="H14" s="17" t="s">
        <v>10058</v>
      </c>
      <c r="I14" s="67" t="s">
        <v>10059</v>
      </c>
      <c r="J14" s="17"/>
      <c r="K14" s="158"/>
      <c r="L14" s="17"/>
      <c r="M14" s="27"/>
      <c r="N14" s="27"/>
      <c r="O14" s="17"/>
      <c r="P14" s="17"/>
      <c r="Q14" s="17"/>
      <c r="R14" s="17"/>
      <c r="S14" s="17"/>
      <c r="T14" s="17"/>
      <c r="U14" s="17"/>
      <c r="V14" s="17"/>
      <c r="W14" s="17"/>
      <c r="X14" s="17"/>
      <c r="Y14" s="17"/>
      <c r="Z14" s="17"/>
      <c r="AA14" s="17"/>
      <c r="AB14" s="17"/>
      <c r="AC14" s="17"/>
      <c r="AD14" s="17"/>
      <c r="AE14" s="17"/>
      <c r="AF14" s="17"/>
    </row>
    <row r="15" ht="15.75" customHeight="1">
      <c r="A15" s="44"/>
      <c r="B15" s="29" t="s">
        <v>10039</v>
      </c>
      <c r="C15" s="154"/>
      <c r="D15" s="67"/>
      <c r="E15" s="67"/>
      <c r="F15" s="46"/>
      <c r="G15" s="67"/>
      <c r="H15" s="67"/>
      <c r="I15" s="67"/>
      <c r="J15" s="17"/>
      <c r="K15" s="17"/>
      <c r="L15" s="17"/>
      <c r="M15" s="27"/>
      <c r="N15" s="27"/>
      <c r="O15" s="17"/>
      <c r="P15" s="17"/>
      <c r="Q15" s="17"/>
      <c r="R15" s="17"/>
      <c r="S15" s="17"/>
      <c r="T15" s="17"/>
      <c r="U15" s="17"/>
      <c r="V15" s="17"/>
      <c r="W15" s="17"/>
      <c r="X15" s="17"/>
      <c r="Y15" s="17"/>
      <c r="Z15" s="17"/>
      <c r="AA15" s="17"/>
      <c r="AB15" s="17"/>
      <c r="AC15" s="17"/>
      <c r="AD15" s="17"/>
      <c r="AE15" s="17"/>
      <c r="AF15" s="17"/>
    </row>
    <row r="16" ht="15.75" customHeight="1">
      <c r="A16" s="18"/>
      <c r="B16" s="19">
        <v>44390.0</v>
      </c>
      <c r="C16" s="154"/>
      <c r="D16" s="21"/>
      <c r="E16" s="22"/>
      <c r="F16" s="22"/>
      <c r="G16" s="22"/>
      <c r="H16" s="22"/>
      <c r="I16" s="22"/>
      <c r="J16" s="22"/>
      <c r="K16" s="23"/>
      <c r="L16" s="17"/>
      <c r="M16" s="17"/>
      <c r="N16" s="17"/>
      <c r="O16" s="17"/>
      <c r="P16" s="17"/>
      <c r="Q16" s="17"/>
      <c r="R16" s="17"/>
      <c r="S16" s="17"/>
      <c r="T16" s="17"/>
      <c r="U16" s="17"/>
      <c r="V16" s="17"/>
      <c r="W16" s="17"/>
      <c r="X16" s="17"/>
      <c r="Y16" s="17"/>
      <c r="Z16" s="17"/>
      <c r="AA16" s="17"/>
      <c r="AB16" s="17"/>
      <c r="AC16" s="17"/>
      <c r="AD16" s="17"/>
      <c r="AE16" s="17"/>
      <c r="AF16" s="17"/>
    </row>
    <row r="17" ht="15.75" customHeight="1">
      <c r="A17" s="24" t="s">
        <v>10038</v>
      </c>
      <c r="B17" s="17"/>
      <c r="C17" s="154"/>
      <c r="D17" s="17"/>
      <c r="E17" s="17"/>
      <c r="F17" s="26"/>
      <c r="G17" s="17"/>
      <c r="H17" s="17"/>
      <c r="I17" s="17"/>
      <c r="J17" s="17"/>
      <c r="K17" s="17"/>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B18" s="29" t="s">
        <v>10039</v>
      </c>
      <c r="C18" s="154"/>
      <c r="D18" s="67"/>
      <c r="E18" s="67"/>
      <c r="F18" s="46"/>
      <c r="G18" s="17"/>
      <c r="H18" s="17"/>
      <c r="I18" s="67"/>
      <c r="J18" s="17"/>
      <c r="K18" s="155"/>
      <c r="L18" s="1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9" t="s">
        <v>10039</v>
      </c>
      <c r="C19" s="154" t="s">
        <v>845</v>
      </c>
      <c r="D19" s="66" t="s">
        <v>10060</v>
      </c>
      <c r="E19" s="66" t="s">
        <v>10061</v>
      </c>
      <c r="F19" s="46">
        <v>0.5</v>
      </c>
      <c r="G19" s="17" t="s">
        <v>10062</v>
      </c>
      <c r="H19" s="17" t="s">
        <v>10063</v>
      </c>
      <c r="I19" s="66" t="s">
        <v>10064</v>
      </c>
      <c r="J19" s="17"/>
      <c r="K19" s="155"/>
      <c r="L19" s="17"/>
      <c r="M19" s="27"/>
      <c r="N19" s="27"/>
      <c r="O19" s="17"/>
      <c r="P19" s="17"/>
      <c r="Q19" s="17"/>
      <c r="R19" s="17"/>
      <c r="S19" s="17"/>
      <c r="T19" s="17"/>
      <c r="U19" s="17"/>
      <c r="V19" s="17"/>
      <c r="W19" s="17"/>
      <c r="X19" s="17"/>
      <c r="Y19" s="17"/>
      <c r="Z19" s="17"/>
      <c r="AA19" s="17"/>
      <c r="AB19" s="17"/>
      <c r="AC19" s="17"/>
      <c r="AD19" s="17"/>
      <c r="AE19" s="17"/>
      <c r="AF19" s="17"/>
    </row>
    <row r="20" ht="15.75" customHeight="1">
      <c r="A20" s="28"/>
      <c r="B20" s="29" t="s">
        <v>10039</v>
      </c>
      <c r="C20" s="154" t="s">
        <v>909</v>
      </c>
      <c r="D20" s="56" t="s">
        <v>10065</v>
      </c>
      <c r="E20" s="56" t="s">
        <v>10066</v>
      </c>
      <c r="F20" s="78">
        <v>0.5833333333333334</v>
      </c>
      <c r="G20" s="56" t="s">
        <v>10067</v>
      </c>
      <c r="H20" s="27" t="s">
        <v>10068</v>
      </c>
      <c r="I20" s="56" t="s">
        <v>10069</v>
      </c>
      <c r="J20" s="27"/>
      <c r="K20" s="17"/>
      <c r="L20" s="27"/>
      <c r="M20" s="27"/>
      <c r="N20" s="27"/>
      <c r="O20" s="17"/>
      <c r="P20" s="17"/>
      <c r="Q20" s="17"/>
      <c r="R20" s="17"/>
      <c r="S20" s="17"/>
      <c r="T20" s="17"/>
      <c r="U20" s="17"/>
      <c r="V20" s="17"/>
      <c r="W20" s="17"/>
      <c r="X20" s="17"/>
      <c r="Y20" s="17"/>
      <c r="Z20" s="17"/>
      <c r="AA20" s="17"/>
      <c r="AB20" s="17"/>
      <c r="AC20" s="17"/>
      <c r="AD20" s="17"/>
      <c r="AE20" s="17"/>
      <c r="AF20" s="17"/>
    </row>
    <row r="21" ht="15.75" customHeight="1">
      <c r="A21" s="28"/>
      <c r="B21" s="29" t="s">
        <v>10039</v>
      </c>
      <c r="C21" s="154" t="s">
        <v>909</v>
      </c>
      <c r="D21" s="56" t="s">
        <v>10070</v>
      </c>
      <c r="E21" s="56" t="s">
        <v>10071</v>
      </c>
      <c r="F21" s="157" t="s">
        <v>741</v>
      </c>
      <c r="G21" s="67" t="s">
        <v>10072</v>
      </c>
      <c r="H21" s="56" t="s">
        <v>10073</v>
      </c>
      <c r="I21" s="56" t="s">
        <v>10074</v>
      </c>
      <c r="J21" s="17"/>
      <c r="K21" s="158"/>
      <c r="L21" s="17"/>
      <c r="M21" s="27"/>
      <c r="N21" s="27"/>
      <c r="O21" s="17"/>
      <c r="P21" s="17"/>
      <c r="Q21" s="17"/>
      <c r="R21" s="17"/>
      <c r="S21" s="17"/>
      <c r="T21" s="17"/>
      <c r="U21" s="17"/>
      <c r="V21" s="17"/>
      <c r="W21" s="17"/>
      <c r="X21" s="17"/>
      <c r="Y21" s="17"/>
      <c r="Z21" s="17"/>
      <c r="AA21" s="17"/>
      <c r="AB21" s="17"/>
      <c r="AC21" s="17"/>
      <c r="AD21" s="17"/>
      <c r="AE21" s="17"/>
      <c r="AF21" s="17"/>
    </row>
    <row r="22" ht="15.75" customHeight="1">
      <c r="A22" s="44"/>
      <c r="B22" s="29" t="s">
        <v>10039</v>
      </c>
      <c r="K22" s="17"/>
      <c r="L22" s="17"/>
      <c r="M22" s="27"/>
      <c r="N22" s="27"/>
      <c r="O22" s="17"/>
      <c r="P22" s="17"/>
      <c r="Q22" s="17"/>
      <c r="R22" s="17"/>
      <c r="S22" s="17"/>
      <c r="T22" s="17"/>
      <c r="U22" s="17"/>
      <c r="V22" s="17"/>
      <c r="W22" s="17"/>
      <c r="X22" s="17"/>
      <c r="Y22" s="17"/>
      <c r="Z22" s="17"/>
      <c r="AA22" s="17"/>
      <c r="AB22" s="17"/>
      <c r="AC22" s="17"/>
      <c r="AD22" s="17"/>
      <c r="AE22" s="17"/>
      <c r="AF22" s="17"/>
    </row>
    <row r="23" ht="15.75" customHeight="1">
      <c r="A23" s="18"/>
      <c r="B23" s="19">
        <v>44391.0</v>
      </c>
      <c r="C23" s="154"/>
      <c r="D23" s="17"/>
      <c r="E23" s="17"/>
      <c r="F23" s="26"/>
      <c r="G23" s="17"/>
      <c r="H23" s="17"/>
      <c r="I23" s="17"/>
      <c r="J23" s="17"/>
      <c r="K23" s="418"/>
      <c r="L23" s="17"/>
      <c r="M23" s="17"/>
      <c r="N23" s="17"/>
      <c r="O23" s="17"/>
      <c r="P23" s="17"/>
      <c r="Q23" s="17"/>
      <c r="R23" s="17"/>
      <c r="S23" s="17"/>
      <c r="T23" s="17"/>
      <c r="U23" s="17"/>
      <c r="V23" s="17"/>
      <c r="W23" s="17"/>
      <c r="X23" s="17"/>
      <c r="Y23" s="17"/>
      <c r="Z23" s="17"/>
      <c r="AA23" s="17"/>
      <c r="AB23" s="17"/>
      <c r="AC23" s="17"/>
      <c r="AD23" s="17"/>
      <c r="AE23" s="17"/>
      <c r="AF23" s="17"/>
    </row>
    <row r="24" ht="15.75" customHeight="1">
      <c r="A24" s="24" t="s">
        <v>10038</v>
      </c>
      <c r="B24" s="17"/>
      <c r="C24" s="154"/>
      <c r="D24" s="17"/>
      <c r="E24" s="17"/>
      <c r="F24" s="26"/>
      <c r="G24" s="17"/>
      <c r="H24" s="17"/>
      <c r="I24" s="17"/>
      <c r="J24" s="17"/>
      <c r="K24" s="17"/>
      <c r="L24" s="17"/>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9" t="s">
        <v>10039</v>
      </c>
      <c r="C25" s="154"/>
      <c r="D25" s="67"/>
      <c r="E25" s="67"/>
      <c r="F25" s="46"/>
      <c r="G25" s="17"/>
      <c r="H25" s="17"/>
      <c r="I25" s="67"/>
      <c r="J25" s="17"/>
      <c r="K25" s="155"/>
      <c r="L25" s="17"/>
      <c r="M25" s="27"/>
      <c r="N25" s="27"/>
      <c r="O25" s="17"/>
      <c r="P25" s="17"/>
      <c r="Q25" s="17"/>
      <c r="R25" s="17"/>
      <c r="S25" s="17"/>
      <c r="T25" s="17"/>
      <c r="U25" s="17"/>
      <c r="V25" s="17"/>
      <c r="W25" s="17"/>
      <c r="X25" s="17"/>
      <c r="Y25" s="17"/>
      <c r="Z25" s="17"/>
      <c r="AA25" s="17"/>
      <c r="AB25" s="17"/>
      <c r="AC25" s="17"/>
      <c r="AD25" s="17"/>
      <c r="AE25" s="17"/>
      <c r="AF25" s="17"/>
    </row>
    <row r="26" ht="15.75" customHeight="1">
      <c r="A26" s="28"/>
      <c r="B26" s="29" t="s">
        <v>10039</v>
      </c>
      <c r="C26" s="165" t="s">
        <v>909</v>
      </c>
      <c r="D26" s="51" t="s">
        <v>10075</v>
      </c>
      <c r="E26" s="51" t="s">
        <v>10076</v>
      </c>
      <c r="F26" s="32">
        <v>0.5</v>
      </c>
      <c r="G26" s="33" t="s">
        <v>10077</v>
      </c>
      <c r="H26" s="51" t="s">
        <v>10078</v>
      </c>
      <c r="I26" s="33" t="s">
        <v>10079</v>
      </c>
      <c r="J26" s="33"/>
      <c r="K26" s="155" t="s">
        <v>10080</v>
      </c>
      <c r="L26" s="17"/>
      <c r="M26" s="27"/>
      <c r="N26" s="27"/>
      <c r="O26" s="17"/>
      <c r="P26" s="17"/>
      <c r="Q26" s="17"/>
      <c r="R26" s="17"/>
      <c r="S26" s="17"/>
      <c r="T26" s="17"/>
      <c r="U26" s="17"/>
      <c r="V26" s="17"/>
      <c r="W26" s="17"/>
      <c r="X26" s="17"/>
      <c r="Y26" s="17"/>
      <c r="Z26" s="17"/>
      <c r="AA26" s="17"/>
      <c r="AB26" s="17"/>
      <c r="AC26" s="17"/>
      <c r="AD26" s="17"/>
      <c r="AE26" s="17"/>
      <c r="AF26" s="17"/>
    </row>
    <row r="27" ht="15.75" customHeight="1">
      <c r="A27" s="28"/>
      <c r="B27" s="29" t="s">
        <v>10039</v>
      </c>
      <c r="C27" s="154" t="s">
        <v>909</v>
      </c>
      <c r="D27" s="56" t="s">
        <v>10081</v>
      </c>
      <c r="E27" s="56" t="s">
        <v>10082</v>
      </c>
      <c r="F27" s="46">
        <v>0.5833333333333334</v>
      </c>
      <c r="G27" s="67" t="s">
        <v>10072</v>
      </c>
      <c r="H27" s="67" t="s">
        <v>10083</v>
      </c>
      <c r="I27" s="56" t="s">
        <v>10084</v>
      </c>
      <c r="J27" s="156"/>
      <c r="K27" s="17"/>
      <c r="L27" s="27"/>
      <c r="M27" s="27"/>
      <c r="N27" s="27"/>
      <c r="O27" s="17"/>
      <c r="P27" s="17"/>
      <c r="Q27" s="17"/>
      <c r="R27" s="17"/>
      <c r="S27" s="17"/>
      <c r="T27" s="17"/>
      <c r="U27" s="17"/>
      <c r="V27" s="17"/>
      <c r="W27" s="17"/>
      <c r="X27" s="17"/>
      <c r="Y27" s="17"/>
      <c r="Z27" s="17"/>
      <c r="AA27" s="17"/>
      <c r="AB27" s="17"/>
      <c r="AC27" s="17"/>
      <c r="AD27" s="17"/>
      <c r="AE27" s="17"/>
      <c r="AF27" s="17"/>
    </row>
    <row r="28" ht="15.75" customHeight="1">
      <c r="A28" s="28"/>
      <c r="B28" s="29" t="s">
        <v>10039</v>
      </c>
      <c r="C28" s="154" t="s">
        <v>845</v>
      </c>
      <c r="D28" s="67" t="s">
        <v>10085</v>
      </c>
      <c r="E28" s="67" t="s">
        <v>10086</v>
      </c>
      <c r="F28" s="46">
        <v>0.6666666666666666</v>
      </c>
      <c r="G28" s="154" t="s">
        <v>10057</v>
      </c>
      <c r="H28" s="67" t="s">
        <v>10087</v>
      </c>
      <c r="I28" s="67" t="s">
        <v>10088</v>
      </c>
      <c r="J28" s="156"/>
      <c r="K28" s="158"/>
      <c r="L28" s="17"/>
      <c r="M28" s="27"/>
      <c r="N28" s="27"/>
      <c r="O28" s="17"/>
      <c r="P28" s="17"/>
      <c r="Q28" s="17"/>
      <c r="R28" s="17"/>
      <c r="S28" s="17"/>
      <c r="T28" s="17"/>
      <c r="U28" s="17"/>
      <c r="V28" s="17"/>
      <c r="W28" s="17"/>
      <c r="X28" s="17"/>
      <c r="Y28" s="17"/>
      <c r="Z28" s="17"/>
      <c r="AA28" s="17"/>
      <c r="AB28" s="17"/>
      <c r="AC28" s="17"/>
      <c r="AD28" s="17"/>
      <c r="AE28" s="17"/>
      <c r="AF28" s="17"/>
    </row>
    <row r="29" ht="15.75" customHeight="1">
      <c r="A29" s="44"/>
      <c r="B29" s="29" t="s">
        <v>10039</v>
      </c>
      <c r="C29" s="154" t="s">
        <v>909</v>
      </c>
      <c r="D29" s="56" t="s">
        <v>10089</v>
      </c>
      <c r="E29" s="56" t="s">
        <v>10090</v>
      </c>
      <c r="F29" s="46">
        <v>0.75</v>
      </c>
      <c r="G29" s="67" t="s">
        <v>10091</v>
      </c>
      <c r="H29" s="67" t="s">
        <v>10092</v>
      </c>
      <c r="I29" s="56" t="s">
        <v>10093</v>
      </c>
      <c r="J29" s="17"/>
      <c r="K29" s="17"/>
      <c r="L29" s="17"/>
      <c r="M29" s="27"/>
      <c r="N29" s="27"/>
      <c r="O29" s="17"/>
      <c r="P29" s="17"/>
      <c r="Q29" s="17"/>
      <c r="R29" s="17"/>
      <c r="S29" s="17"/>
      <c r="T29" s="17"/>
      <c r="U29" s="17"/>
      <c r="V29" s="17"/>
      <c r="W29" s="17"/>
      <c r="X29" s="17"/>
      <c r="Y29" s="17"/>
      <c r="Z29" s="17"/>
      <c r="AA29" s="17"/>
      <c r="AB29" s="17"/>
      <c r="AC29" s="17"/>
      <c r="AD29" s="17"/>
      <c r="AE29" s="17"/>
      <c r="AF29" s="17"/>
    </row>
    <row r="30" ht="15.75" customHeight="1">
      <c r="A30" s="18"/>
      <c r="B30" s="19">
        <v>44392.0</v>
      </c>
      <c r="C30" s="154"/>
      <c r="D30" s="21"/>
      <c r="E30" s="22"/>
      <c r="F30" s="22"/>
      <c r="G30" s="22"/>
      <c r="H30" s="22"/>
      <c r="I30" s="22"/>
      <c r="J30" s="22"/>
      <c r="K30" s="23"/>
      <c r="L30" s="17"/>
      <c r="M30" s="17"/>
      <c r="N30" s="17"/>
      <c r="O30" s="17"/>
      <c r="P30" s="17"/>
      <c r="Q30" s="17"/>
      <c r="R30" s="17"/>
      <c r="S30" s="17"/>
      <c r="T30" s="17"/>
      <c r="U30" s="17"/>
      <c r="V30" s="17"/>
      <c r="W30" s="17"/>
      <c r="X30" s="17"/>
      <c r="Y30" s="17"/>
      <c r="Z30" s="17"/>
      <c r="AA30" s="17"/>
      <c r="AB30" s="17"/>
      <c r="AC30" s="17"/>
      <c r="AD30" s="17"/>
      <c r="AE30" s="17"/>
      <c r="AF30" s="17"/>
    </row>
    <row r="31" ht="15.75" customHeight="1">
      <c r="A31" s="24" t="s">
        <v>10038</v>
      </c>
      <c r="B31" s="17"/>
      <c r="C31" s="154"/>
      <c r="D31" s="17"/>
      <c r="E31" s="33" t="s">
        <v>10094</v>
      </c>
      <c r="F31" s="60"/>
      <c r="G31" s="17"/>
      <c r="H31" s="17"/>
      <c r="I31" s="17"/>
      <c r="J31" s="17"/>
      <c r="K31" s="17"/>
      <c r="L31" s="17"/>
      <c r="M31" s="27"/>
      <c r="N31" s="27"/>
      <c r="O31" s="17"/>
      <c r="P31" s="17"/>
      <c r="Q31" s="17"/>
      <c r="R31" s="17"/>
      <c r="S31" s="17"/>
      <c r="T31" s="17"/>
      <c r="U31" s="17"/>
      <c r="V31" s="17"/>
      <c r="W31" s="17"/>
      <c r="X31" s="17"/>
      <c r="Y31" s="17"/>
      <c r="Z31" s="17"/>
      <c r="AA31" s="17"/>
      <c r="AB31" s="17"/>
      <c r="AC31" s="17"/>
      <c r="AD31" s="17"/>
      <c r="AE31" s="17"/>
      <c r="AF31" s="17"/>
    </row>
    <row r="32" ht="15.75" customHeight="1">
      <c r="A32" s="28"/>
      <c r="B32" s="29" t="s">
        <v>10039</v>
      </c>
      <c r="C32" s="154" t="s">
        <v>845</v>
      </c>
      <c r="D32" s="56" t="s">
        <v>10095</v>
      </c>
      <c r="E32" s="67" t="s">
        <v>10096</v>
      </c>
      <c r="F32" s="46">
        <v>0.5</v>
      </c>
      <c r="G32" s="17" t="s">
        <v>10097</v>
      </c>
      <c r="H32" s="17" t="s">
        <v>10098</v>
      </c>
      <c r="I32" s="67" t="s">
        <v>10099</v>
      </c>
      <c r="J32" s="17"/>
      <c r="K32" s="155"/>
      <c r="L32" s="17"/>
      <c r="M32" s="27"/>
      <c r="N32" s="27"/>
      <c r="O32" s="17"/>
      <c r="P32" s="17"/>
      <c r="Q32" s="17"/>
      <c r="R32" s="17"/>
      <c r="S32" s="17"/>
      <c r="T32" s="17"/>
      <c r="U32" s="17"/>
      <c r="V32" s="17"/>
      <c r="W32" s="17"/>
      <c r="X32" s="17"/>
      <c r="Y32" s="17"/>
      <c r="Z32" s="17"/>
      <c r="AA32" s="17"/>
      <c r="AB32" s="17"/>
      <c r="AC32" s="17"/>
      <c r="AD32" s="17"/>
      <c r="AE32" s="17"/>
      <c r="AF32" s="17"/>
    </row>
    <row r="33" ht="15.75" customHeight="1">
      <c r="A33" s="28"/>
      <c r="B33" s="29" t="s">
        <v>10039</v>
      </c>
      <c r="C33" s="165" t="s">
        <v>845</v>
      </c>
      <c r="D33" s="51" t="s">
        <v>10100</v>
      </c>
      <c r="E33" s="51" t="s">
        <v>10101</v>
      </c>
      <c r="F33" s="32">
        <v>0.5833333333333334</v>
      </c>
      <c r="G33" s="51" t="s">
        <v>10028</v>
      </c>
      <c r="H33" s="51" t="s">
        <v>10102</v>
      </c>
      <c r="I33" s="166" t="s">
        <v>10103</v>
      </c>
      <c r="J33" s="33"/>
      <c r="K33" s="1" t="s">
        <v>10104</v>
      </c>
      <c r="L33" s="17"/>
      <c r="M33" s="27"/>
      <c r="N33" s="27"/>
      <c r="O33" s="17"/>
      <c r="P33" s="17"/>
      <c r="Q33" s="17"/>
      <c r="R33" s="17"/>
      <c r="S33" s="17"/>
      <c r="T33" s="17"/>
      <c r="U33" s="17"/>
      <c r="V33" s="17"/>
      <c r="W33" s="17"/>
      <c r="X33" s="17"/>
      <c r="Y33" s="17"/>
      <c r="Z33" s="17"/>
      <c r="AA33" s="17"/>
      <c r="AB33" s="17"/>
      <c r="AC33" s="17"/>
      <c r="AD33" s="17"/>
      <c r="AE33" s="17"/>
      <c r="AF33" s="17"/>
    </row>
    <row r="34" ht="15.75" customHeight="1">
      <c r="A34" s="28"/>
      <c r="B34" s="29" t="s">
        <v>10039</v>
      </c>
      <c r="C34" s="160" t="s">
        <v>909</v>
      </c>
      <c r="D34" s="126" t="s">
        <v>10075</v>
      </c>
      <c r="E34" s="56" t="s">
        <v>10105</v>
      </c>
      <c r="F34" s="162">
        <v>0.6666666666666666</v>
      </c>
      <c r="G34" s="164" t="s">
        <v>10077</v>
      </c>
      <c r="H34" s="126" t="s">
        <v>10078</v>
      </c>
      <c r="I34" s="164" t="s">
        <v>10079</v>
      </c>
      <c r="J34" s="156"/>
      <c r="K34" s="17"/>
      <c r="L34" s="27"/>
      <c r="M34" s="27"/>
      <c r="N34" s="27"/>
      <c r="O34" s="17"/>
      <c r="P34" s="17"/>
      <c r="Q34" s="17"/>
      <c r="R34" s="17"/>
      <c r="S34" s="17"/>
      <c r="T34" s="17"/>
      <c r="U34" s="17"/>
      <c r="V34" s="17"/>
      <c r="W34" s="17"/>
      <c r="X34" s="17"/>
      <c r="Y34" s="17"/>
      <c r="Z34" s="17"/>
      <c r="AA34" s="17"/>
      <c r="AB34" s="17"/>
      <c r="AC34" s="17"/>
      <c r="AD34" s="17"/>
      <c r="AE34" s="17"/>
      <c r="AF34" s="17"/>
    </row>
    <row r="35" ht="15.75" customHeight="1">
      <c r="A35" s="28"/>
      <c r="B35" s="29" t="s">
        <v>10039</v>
      </c>
      <c r="C35" s="154" t="s">
        <v>845</v>
      </c>
      <c r="D35" s="66" t="s">
        <v>10106</v>
      </c>
      <c r="E35" s="66" t="s">
        <v>10107</v>
      </c>
      <c r="F35" s="46">
        <v>0.75</v>
      </c>
      <c r="G35" s="67" t="s">
        <v>10072</v>
      </c>
      <c r="H35" s="67" t="s">
        <v>10108</v>
      </c>
      <c r="I35" s="66" t="s">
        <v>10109</v>
      </c>
      <c r="J35" s="17"/>
      <c r="K35" s="158"/>
      <c r="L35" s="17"/>
      <c r="M35" s="27"/>
      <c r="N35" s="27"/>
      <c r="O35" s="17"/>
      <c r="P35" s="17"/>
      <c r="Q35" s="17"/>
      <c r="R35" s="17"/>
      <c r="S35" s="17"/>
      <c r="T35" s="17"/>
      <c r="U35" s="17"/>
      <c r="V35" s="17"/>
      <c r="W35" s="17"/>
      <c r="X35" s="17"/>
      <c r="Y35" s="17"/>
      <c r="Z35" s="17"/>
      <c r="AA35" s="17"/>
      <c r="AB35" s="17"/>
      <c r="AC35" s="17"/>
      <c r="AD35" s="17"/>
      <c r="AE35" s="17"/>
      <c r="AF35" s="17"/>
    </row>
    <row r="36" ht="15.75" customHeight="1">
      <c r="A36" s="44"/>
      <c r="B36" s="29" t="s">
        <v>10039</v>
      </c>
      <c r="C36" s="154"/>
      <c r="D36" s="67"/>
      <c r="E36" s="67"/>
      <c r="F36" s="46"/>
      <c r="G36" s="67"/>
      <c r="H36" s="67"/>
      <c r="I36" s="67"/>
      <c r="J36" s="17"/>
      <c r="K36" s="17"/>
      <c r="L36" s="17"/>
      <c r="M36" s="27"/>
      <c r="N36" s="27"/>
      <c r="O36" s="17"/>
      <c r="P36" s="17"/>
      <c r="Q36" s="17"/>
      <c r="R36" s="17"/>
      <c r="S36" s="17"/>
      <c r="T36" s="17"/>
      <c r="U36" s="17"/>
      <c r="V36" s="17"/>
      <c r="W36" s="17"/>
      <c r="X36" s="17"/>
      <c r="Y36" s="17"/>
      <c r="Z36" s="17"/>
      <c r="AA36" s="17"/>
      <c r="AB36" s="17"/>
      <c r="AC36" s="17"/>
      <c r="AD36" s="17"/>
      <c r="AE36" s="17"/>
      <c r="AF36" s="17"/>
    </row>
    <row r="37" ht="15.75" customHeight="1">
      <c r="A37" s="18"/>
      <c r="B37" s="19">
        <v>44393.0</v>
      </c>
      <c r="C37" s="154"/>
      <c r="D37" s="67"/>
      <c r="E37" s="67"/>
      <c r="F37" s="46"/>
      <c r="G37" s="67"/>
      <c r="H37" s="67"/>
      <c r="I37" s="27"/>
      <c r="J37" s="27"/>
      <c r="K37" s="27"/>
      <c r="L37" s="17"/>
      <c r="M37" s="17"/>
      <c r="N37" s="17"/>
      <c r="O37" s="17"/>
      <c r="P37" s="17"/>
      <c r="Q37" s="17"/>
      <c r="R37" s="17"/>
      <c r="S37" s="17"/>
      <c r="T37" s="17"/>
      <c r="U37" s="17"/>
      <c r="V37" s="17"/>
      <c r="W37" s="17"/>
      <c r="X37" s="17"/>
      <c r="Y37" s="17"/>
      <c r="Z37" s="17"/>
      <c r="AA37" s="17"/>
      <c r="AB37" s="17"/>
      <c r="AC37" s="17"/>
      <c r="AD37" s="17"/>
      <c r="AE37" s="17"/>
      <c r="AF37" s="17"/>
    </row>
    <row r="38" ht="15.75" customHeight="1">
      <c r="A38" s="24" t="s">
        <v>10038</v>
      </c>
      <c r="B38" s="17"/>
      <c r="C38" s="154"/>
      <c r="D38" s="17"/>
      <c r="E38" s="17"/>
      <c r="F38" s="26"/>
      <c r="G38" s="17"/>
      <c r="H38" s="17"/>
      <c r="I38" s="17"/>
      <c r="J38" s="17"/>
      <c r="K38" s="17"/>
      <c r="L38" s="17"/>
      <c r="M38" s="27"/>
      <c r="N38" s="27"/>
      <c r="O38" s="17"/>
      <c r="P38" s="17"/>
      <c r="Q38" s="17"/>
      <c r="R38" s="17"/>
      <c r="S38" s="17"/>
      <c r="T38" s="17"/>
      <c r="U38" s="17"/>
      <c r="V38" s="17"/>
      <c r="W38" s="17"/>
      <c r="X38" s="17"/>
      <c r="Y38" s="17"/>
      <c r="Z38" s="17"/>
      <c r="AA38" s="17"/>
      <c r="AB38" s="17"/>
      <c r="AC38" s="17"/>
      <c r="AD38" s="17"/>
      <c r="AE38" s="17"/>
      <c r="AF38" s="17"/>
    </row>
    <row r="39" ht="15.75" customHeight="1">
      <c r="A39" s="28"/>
      <c r="B39" s="29" t="s">
        <v>10039</v>
      </c>
      <c r="C39" s="154" t="s">
        <v>909</v>
      </c>
      <c r="D39" s="66" t="s">
        <v>10110</v>
      </c>
      <c r="E39" s="66" t="s">
        <v>10111</v>
      </c>
      <c r="F39" s="78">
        <v>0.4583333333333333</v>
      </c>
      <c r="G39" s="27" t="s">
        <v>10112</v>
      </c>
      <c r="H39" s="66" t="s">
        <v>10113</v>
      </c>
      <c r="I39" s="66" t="s">
        <v>10114</v>
      </c>
      <c r="J39" s="17"/>
      <c r="K39" s="155"/>
      <c r="L39" s="17"/>
      <c r="M39" s="27"/>
      <c r="N39" s="27"/>
      <c r="O39" s="17"/>
      <c r="P39" s="17"/>
      <c r="Q39" s="17"/>
      <c r="R39" s="17"/>
      <c r="S39" s="17"/>
      <c r="T39" s="17"/>
      <c r="U39" s="17"/>
      <c r="V39" s="17"/>
      <c r="W39" s="17"/>
      <c r="X39" s="17"/>
      <c r="Y39" s="17"/>
      <c r="Z39" s="17"/>
      <c r="AA39" s="17"/>
      <c r="AB39" s="17"/>
      <c r="AC39" s="17"/>
      <c r="AD39" s="17"/>
      <c r="AE39" s="17"/>
      <c r="AF39" s="17"/>
    </row>
    <row r="40" ht="15.75" customHeight="1">
      <c r="A40" s="28"/>
      <c r="B40" s="29" t="s">
        <v>10039</v>
      </c>
      <c r="C40" s="154" t="s">
        <v>909</v>
      </c>
      <c r="D40" s="66" t="s">
        <v>10115</v>
      </c>
      <c r="E40" s="66" t="s">
        <v>10116</v>
      </c>
      <c r="F40" s="46">
        <v>0.5416666666666666</v>
      </c>
      <c r="G40" s="154" t="s">
        <v>10042</v>
      </c>
      <c r="H40" s="17" t="s">
        <v>10117</v>
      </c>
      <c r="I40" s="66" t="s">
        <v>10118</v>
      </c>
      <c r="J40" s="17"/>
      <c r="K40" s="155"/>
      <c r="L40" s="17"/>
      <c r="M40" s="27"/>
      <c r="N40" s="27"/>
      <c r="O40" s="17"/>
      <c r="P40" s="17"/>
      <c r="Q40" s="17"/>
      <c r="R40" s="17"/>
      <c r="S40" s="17"/>
      <c r="T40" s="17"/>
      <c r="U40" s="17"/>
      <c r="V40" s="17"/>
      <c r="W40" s="17"/>
      <c r="X40" s="17"/>
      <c r="Y40" s="17"/>
      <c r="Z40" s="17"/>
      <c r="AA40" s="17"/>
      <c r="AB40" s="17"/>
      <c r="AC40" s="17"/>
      <c r="AD40" s="17"/>
      <c r="AE40" s="17"/>
      <c r="AF40" s="17"/>
    </row>
    <row r="41" ht="15.75" customHeight="1">
      <c r="A41" s="28"/>
      <c r="B41" s="29" t="s">
        <v>10039</v>
      </c>
      <c r="C41" s="154" t="s">
        <v>909</v>
      </c>
      <c r="D41" s="66" t="s">
        <v>10119</v>
      </c>
      <c r="E41" s="66" t="s">
        <v>10120</v>
      </c>
      <c r="F41" s="46">
        <v>0.5833333333333334</v>
      </c>
      <c r="G41" s="154" t="s">
        <v>10042</v>
      </c>
      <c r="H41" s="17" t="s">
        <v>10117</v>
      </c>
      <c r="I41" s="66" t="s">
        <v>10121</v>
      </c>
      <c r="J41" s="156"/>
      <c r="K41" s="17"/>
      <c r="L41" s="27"/>
      <c r="M41" s="27"/>
      <c r="N41" s="27"/>
      <c r="O41" s="17"/>
      <c r="P41" s="17"/>
      <c r="Q41" s="17"/>
      <c r="R41" s="17"/>
      <c r="S41" s="17"/>
      <c r="T41" s="17"/>
      <c r="U41" s="17"/>
      <c r="V41" s="17"/>
      <c r="W41" s="17"/>
      <c r="X41" s="17"/>
      <c r="Y41" s="17"/>
      <c r="Z41" s="17"/>
      <c r="AA41" s="17"/>
      <c r="AB41" s="17"/>
      <c r="AC41" s="17"/>
      <c r="AD41" s="17"/>
      <c r="AE41" s="17"/>
      <c r="AF41" s="17"/>
    </row>
    <row r="42" ht="15.75" customHeight="1">
      <c r="A42" s="28"/>
      <c r="B42" s="29" t="s">
        <v>10039</v>
      </c>
      <c r="C42" s="154"/>
      <c r="D42" s="66"/>
      <c r="E42" s="66"/>
      <c r="F42" s="157"/>
      <c r="G42" s="67"/>
      <c r="H42" s="66"/>
      <c r="I42" s="66"/>
      <c r="J42" s="17"/>
      <c r="K42" s="158"/>
      <c r="L42" s="17"/>
      <c r="M42" s="27"/>
      <c r="N42" s="27"/>
      <c r="O42" s="17"/>
      <c r="P42" s="17"/>
      <c r="Q42" s="17"/>
      <c r="R42" s="17"/>
      <c r="S42" s="17"/>
      <c r="T42" s="17"/>
      <c r="U42" s="17"/>
      <c r="V42" s="17"/>
      <c r="W42" s="17"/>
      <c r="X42" s="17"/>
      <c r="Y42" s="17"/>
      <c r="Z42" s="17"/>
      <c r="AA42" s="17"/>
      <c r="AB42" s="17"/>
      <c r="AC42" s="17"/>
      <c r="AD42" s="17"/>
      <c r="AE42" s="17"/>
      <c r="AF42" s="17"/>
    </row>
    <row r="43" ht="15.75" customHeight="1">
      <c r="A43" s="44"/>
      <c r="B43" s="29" t="s">
        <v>10039</v>
      </c>
      <c r="C43" s="154"/>
      <c r="D43" s="67"/>
      <c r="E43" s="67"/>
      <c r="F43" s="46"/>
      <c r="G43" s="67"/>
      <c r="H43" s="67"/>
      <c r="I43" s="67"/>
      <c r="J43" s="17"/>
      <c r="K43" s="17"/>
      <c r="L43" s="17"/>
      <c r="M43" s="27"/>
      <c r="N43" s="27"/>
      <c r="O43" s="17"/>
      <c r="P43" s="17"/>
      <c r="Q43" s="17"/>
      <c r="R43" s="17"/>
      <c r="S43" s="17"/>
      <c r="T43" s="17"/>
      <c r="U43" s="17"/>
      <c r="V43" s="17"/>
      <c r="W43" s="17"/>
      <c r="X43" s="17"/>
      <c r="Y43" s="17"/>
      <c r="Z43" s="17"/>
      <c r="AA43" s="17"/>
      <c r="AB43" s="17"/>
      <c r="AC43" s="17"/>
      <c r="AD43" s="17"/>
      <c r="AE43" s="17"/>
      <c r="AF43" s="17"/>
    </row>
    <row r="44" ht="15.75" customHeight="1">
      <c r="A44" s="18"/>
      <c r="B44" s="19">
        <v>44403.0</v>
      </c>
      <c r="C44" s="154"/>
      <c r="D44" s="67"/>
      <c r="E44" s="67"/>
      <c r="F44" s="46"/>
      <c r="G44" s="67"/>
      <c r="H44" s="67"/>
      <c r="I44" s="27"/>
      <c r="J44" s="27"/>
      <c r="K44" s="27"/>
      <c r="L44" s="17"/>
      <c r="M44" s="17"/>
      <c r="N44" s="17"/>
      <c r="O44" s="17"/>
      <c r="P44" s="17"/>
      <c r="Q44" s="17"/>
      <c r="R44" s="17"/>
      <c r="S44" s="17"/>
      <c r="T44" s="17"/>
      <c r="U44" s="17"/>
      <c r="V44" s="17"/>
      <c r="W44" s="17"/>
      <c r="X44" s="17"/>
      <c r="Y44" s="17"/>
      <c r="Z44" s="17"/>
      <c r="AA44" s="17"/>
      <c r="AB44" s="17"/>
      <c r="AC44" s="17"/>
      <c r="AD44" s="17"/>
      <c r="AE44" s="17"/>
      <c r="AF44" s="17"/>
    </row>
    <row r="45" ht="15.75" customHeight="1">
      <c r="A45" s="24" t="s">
        <v>10038</v>
      </c>
      <c r="B45" s="17"/>
      <c r="C45" s="154"/>
      <c r="D45" s="17"/>
      <c r="E45" s="17"/>
      <c r="F45" s="26"/>
      <c r="G45" s="17"/>
      <c r="H45" s="17"/>
      <c r="I45" s="17"/>
      <c r="J45" s="17"/>
      <c r="K45" s="17"/>
      <c r="L45" s="17"/>
      <c r="M45" s="27"/>
      <c r="N45" s="27"/>
      <c r="O45" s="17"/>
      <c r="P45" s="17"/>
      <c r="Q45" s="17"/>
      <c r="R45" s="17"/>
      <c r="S45" s="17"/>
      <c r="T45" s="17"/>
      <c r="U45" s="17"/>
      <c r="V45" s="17"/>
      <c r="W45" s="17"/>
      <c r="X45" s="17"/>
      <c r="Y45" s="17"/>
      <c r="Z45" s="17"/>
      <c r="AA45" s="17"/>
      <c r="AB45" s="17"/>
      <c r="AC45" s="17"/>
      <c r="AD45" s="17"/>
      <c r="AE45" s="17"/>
      <c r="AF45" s="17"/>
    </row>
    <row r="46" ht="15.75" customHeight="1">
      <c r="A46" s="28"/>
      <c r="B46" s="29" t="s">
        <v>10039</v>
      </c>
      <c r="C46" s="154" t="s">
        <v>909</v>
      </c>
      <c r="D46" s="56" t="s">
        <v>10122</v>
      </c>
      <c r="E46" s="56" t="s">
        <v>10123</v>
      </c>
      <c r="F46" s="74" t="s">
        <v>10124</v>
      </c>
      <c r="G46" s="154" t="s">
        <v>10125</v>
      </c>
      <c r="H46" s="56" t="s">
        <v>10126</v>
      </c>
      <c r="I46" s="56" t="s">
        <v>10127</v>
      </c>
      <c r="J46" s="17"/>
      <c r="K46" s="155"/>
      <c r="L46" s="17"/>
      <c r="M46" s="27"/>
      <c r="N46" s="27"/>
      <c r="O46" s="17"/>
      <c r="P46" s="17"/>
      <c r="Q46" s="17"/>
      <c r="R46" s="17"/>
      <c r="S46" s="17"/>
      <c r="T46" s="17"/>
      <c r="U46" s="17"/>
      <c r="V46" s="17"/>
      <c r="W46" s="17"/>
      <c r="X46" s="17"/>
      <c r="Y46" s="17"/>
      <c r="Z46" s="17"/>
      <c r="AA46" s="17"/>
      <c r="AB46" s="17"/>
      <c r="AC46" s="17"/>
      <c r="AD46" s="17"/>
      <c r="AE46" s="17"/>
      <c r="AF46" s="17"/>
    </row>
    <row r="47" ht="15.75" customHeight="1">
      <c r="A47" s="28"/>
      <c r="B47" s="29" t="s">
        <v>10039</v>
      </c>
      <c r="C47" s="165" t="s">
        <v>909</v>
      </c>
      <c r="D47" s="51" t="s">
        <v>10128</v>
      </c>
      <c r="E47" s="51" t="s">
        <v>10129</v>
      </c>
      <c r="F47" s="60" t="s">
        <v>10130</v>
      </c>
      <c r="G47" s="33" t="s">
        <v>10077</v>
      </c>
      <c r="H47" s="33" t="s">
        <v>10131</v>
      </c>
      <c r="I47" s="51" t="s">
        <v>10132</v>
      </c>
      <c r="J47" s="17" t="s">
        <v>10133</v>
      </c>
      <c r="K47" s="177"/>
      <c r="M47" s="27"/>
      <c r="N47" s="27"/>
      <c r="O47" s="17"/>
      <c r="P47" s="17"/>
      <c r="Q47" s="17"/>
      <c r="R47" s="17"/>
      <c r="S47" s="17"/>
      <c r="T47" s="17"/>
      <c r="U47" s="17"/>
      <c r="V47" s="17"/>
      <c r="W47" s="17"/>
      <c r="X47" s="17"/>
      <c r="Y47" s="17"/>
      <c r="Z47" s="17"/>
      <c r="AA47" s="17"/>
      <c r="AB47" s="17"/>
      <c r="AC47" s="17"/>
      <c r="AD47" s="17"/>
      <c r="AE47" s="17"/>
      <c r="AF47" s="17"/>
    </row>
    <row r="48" ht="15.75" customHeight="1">
      <c r="A48" s="28"/>
      <c r="B48" s="29" t="s">
        <v>10039</v>
      </c>
      <c r="C48" s="165" t="s">
        <v>909</v>
      </c>
      <c r="D48" s="51" t="s">
        <v>10134</v>
      </c>
      <c r="E48" s="51" t="s">
        <v>10135</v>
      </c>
      <c r="F48" s="60" t="s">
        <v>10136</v>
      </c>
      <c r="G48" s="165" t="s">
        <v>10125</v>
      </c>
      <c r="H48" s="51" t="s">
        <v>10137</v>
      </c>
      <c r="I48" s="51" t="s">
        <v>10138</v>
      </c>
      <c r="J48" s="17" t="s">
        <v>10139</v>
      </c>
      <c r="L48" s="27"/>
      <c r="M48" s="27"/>
      <c r="N48" s="27"/>
      <c r="O48" s="17"/>
      <c r="P48" s="17"/>
      <c r="Q48" s="17"/>
      <c r="R48" s="17"/>
      <c r="S48" s="17"/>
      <c r="T48" s="17"/>
      <c r="U48" s="17"/>
      <c r="V48" s="17"/>
      <c r="W48" s="17"/>
      <c r="X48" s="17"/>
      <c r="Y48" s="17"/>
      <c r="Z48" s="17"/>
      <c r="AA48" s="17"/>
      <c r="AB48" s="17"/>
      <c r="AC48" s="17"/>
      <c r="AD48" s="17"/>
      <c r="AE48" s="17"/>
      <c r="AF48" s="17"/>
    </row>
    <row r="49" ht="15.75" customHeight="1">
      <c r="A49" s="28"/>
      <c r="B49" s="29" t="s">
        <v>10039</v>
      </c>
      <c r="C49" s="154" t="s">
        <v>909</v>
      </c>
      <c r="D49" s="56" t="s">
        <v>10140</v>
      </c>
      <c r="E49" s="56" t="s">
        <v>10141</v>
      </c>
      <c r="F49" s="157" t="s">
        <v>10142</v>
      </c>
      <c r="G49" s="154" t="s">
        <v>10143</v>
      </c>
      <c r="H49" s="56" t="s">
        <v>10144</v>
      </c>
      <c r="I49" s="56" t="s">
        <v>10145</v>
      </c>
      <c r="J49" s="17"/>
      <c r="K49" s="158"/>
      <c r="L49" s="17"/>
      <c r="M49" s="27"/>
      <c r="N49" s="27"/>
      <c r="O49" s="17"/>
      <c r="P49" s="17"/>
      <c r="Q49" s="17"/>
      <c r="R49" s="17"/>
      <c r="S49" s="17"/>
      <c r="T49" s="17"/>
      <c r="U49" s="17"/>
      <c r="V49" s="17"/>
      <c r="W49" s="17"/>
      <c r="X49" s="17"/>
      <c r="Y49" s="17"/>
      <c r="Z49" s="17"/>
      <c r="AA49" s="17"/>
      <c r="AB49" s="17"/>
      <c r="AC49" s="17"/>
      <c r="AD49" s="17"/>
      <c r="AE49" s="17"/>
      <c r="AF49" s="17"/>
    </row>
    <row r="50" ht="15.75" customHeight="1">
      <c r="A50" s="44"/>
      <c r="B50" s="29" t="s">
        <v>10039</v>
      </c>
      <c r="C50" s="154" t="s">
        <v>4838</v>
      </c>
      <c r="D50" s="56" t="s">
        <v>10146</v>
      </c>
      <c r="E50" s="56" t="s">
        <v>10147</v>
      </c>
      <c r="F50" s="26" t="s">
        <v>352</v>
      </c>
      <c r="G50" s="67" t="s">
        <v>10148</v>
      </c>
      <c r="H50" s="67" t="s">
        <v>10149</v>
      </c>
      <c r="I50" s="56" t="s">
        <v>10150</v>
      </c>
      <c r="J50" s="17"/>
      <c r="K50" s="17"/>
      <c r="L50" s="17"/>
      <c r="M50" s="27"/>
      <c r="N50" s="27"/>
      <c r="O50" s="17"/>
      <c r="P50" s="17"/>
      <c r="Q50" s="17"/>
      <c r="R50" s="17"/>
      <c r="S50" s="17"/>
      <c r="T50" s="17"/>
      <c r="U50" s="17"/>
      <c r="V50" s="17"/>
      <c r="W50" s="17"/>
      <c r="X50" s="17"/>
      <c r="Y50" s="17"/>
      <c r="Z50" s="17"/>
      <c r="AA50" s="17"/>
      <c r="AB50" s="17"/>
      <c r="AC50" s="17"/>
      <c r="AD50" s="17"/>
      <c r="AE50" s="17"/>
      <c r="AF50" s="17"/>
    </row>
    <row r="51" ht="15.75" customHeight="1">
      <c r="A51" s="18"/>
      <c r="B51" s="19">
        <v>44404.0</v>
      </c>
      <c r="C51" s="27"/>
      <c r="D51" s="27"/>
      <c r="E51" s="27"/>
      <c r="F51" s="74"/>
      <c r="G51" s="27"/>
      <c r="H51" s="27"/>
      <c r="I51" s="27"/>
      <c r="J51" s="27"/>
      <c r="K51" s="27"/>
      <c r="L51" s="27"/>
      <c r="M51" s="27"/>
      <c r="N51" s="27"/>
    </row>
    <row r="52" ht="15.75" customHeight="1">
      <c r="A52" s="24" t="s">
        <v>10038</v>
      </c>
      <c r="B52" s="17"/>
      <c r="C52" s="27"/>
      <c r="D52" s="27"/>
      <c r="E52" s="27"/>
      <c r="F52" s="74"/>
      <c r="G52" s="27"/>
      <c r="H52" s="27"/>
      <c r="I52" s="27"/>
      <c r="J52" s="27"/>
      <c r="K52" s="27"/>
      <c r="L52" s="27"/>
      <c r="M52" s="27"/>
      <c r="N52" s="27"/>
    </row>
    <row r="53" ht="15.75" customHeight="1">
      <c r="A53" s="28"/>
      <c r="B53" s="29" t="s">
        <v>10039</v>
      </c>
      <c r="C53" s="154" t="s">
        <v>984</v>
      </c>
      <c r="D53" s="56" t="s">
        <v>10151</v>
      </c>
      <c r="E53" s="56" t="s">
        <v>10152</v>
      </c>
      <c r="F53" s="78">
        <v>0.5416666666666666</v>
      </c>
      <c r="G53" s="27" t="s">
        <v>10097</v>
      </c>
      <c r="H53" s="56" t="s">
        <v>10153</v>
      </c>
      <c r="I53" s="56" t="s">
        <v>10154</v>
      </c>
      <c r="J53" s="27"/>
      <c r="K53" s="27"/>
      <c r="L53" s="27"/>
      <c r="M53" s="27"/>
      <c r="N53" s="27"/>
    </row>
    <row r="54" ht="15.75" customHeight="1">
      <c r="A54" s="28"/>
      <c r="B54" s="29" t="s">
        <v>10039</v>
      </c>
      <c r="C54" s="154"/>
      <c r="D54" s="66"/>
      <c r="E54" s="66"/>
      <c r="F54" s="74"/>
      <c r="G54" s="67"/>
      <c r="H54" s="66"/>
      <c r="I54" s="66"/>
      <c r="J54" s="27"/>
      <c r="K54" s="27"/>
      <c r="L54" s="27"/>
      <c r="M54" s="27"/>
      <c r="N54" s="27"/>
    </row>
    <row r="55" ht="15.75" customHeight="1">
      <c r="A55" s="28"/>
      <c r="B55" s="29" t="s">
        <v>10039</v>
      </c>
      <c r="C55" s="154" t="s">
        <v>4838</v>
      </c>
      <c r="D55" s="56" t="s">
        <v>10155</v>
      </c>
      <c r="E55" s="56" t="s">
        <v>10156</v>
      </c>
      <c r="F55" s="74" t="s">
        <v>375</v>
      </c>
      <c r="G55" s="27" t="s">
        <v>10047</v>
      </c>
      <c r="H55" s="27" t="s">
        <v>10157</v>
      </c>
      <c r="I55" s="27" t="s">
        <v>10158</v>
      </c>
      <c r="J55" s="27"/>
      <c r="K55" s="27"/>
      <c r="L55" s="27"/>
      <c r="M55" s="27"/>
      <c r="N55" s="27"/>
    </row>
    <row r="56" ht="15.75" customHeight="1">
      <c r="A56" s="28"/>
      <c r="B56" s="29" t="s">
        <v>10039</v>
      </c>
      <c r="C56" s="165" t="s">
        <v>4838</v>
      </c>
      <c r="D56" s="51" t="s">
        <v>10159</v>
      </c>
      <c r="E56" s="51" t="s">
        <v>10160</v>
      </c>
      <c r="F56" s="91" t="s">
        <v>372</v>
      </c>
      <c r="G56" s="81" t="s">
        <v>10161</v>
      </c>
      <c r="H56" s="81" t="s">
        <v>10162</v>
      </c>
      <c r="I56" s="81" t="s">
        <v>10163</v>
      </c>
      <c r="J56" s="27"/>
      <c r="K56" s="27"/>
      <c r="L56" s="27"/>
      <c r="M56" s="27"/>
      <c r="N56" s="27"/>
    </row>
    <row r="57" ht="15.75" customHeight="1">
      <c r="A57" s="44"/>
      <c r="B57" s="29" t="s">
        <v>10039</v>
      </c>
      <c r="C57" s="165" t="s">
        <v>4838</v>
      </c>
      <c r="D57" s="51" t="s">
        <v>10164</v>
      </c>
      <c r="E57" s="51" t="s">
        <v>10165</v>
      </c>
      <c r="F57" s="91" t="s">
        <v>497</v>
      </c>
      <c r="G57" s="81" t="s">
        <v>10028</v>
      </c>
      <c r="H57" s="81" t="s">
        <v>10166</v>
      </c>
      <c r="I57" s="81" t="s">
        <v>10167</v>
      </c>
      <c r="J57" s="81"/>
      <c r="K57" s="27"/>
      <c r="L57" s="27"/>
      <c r="M57" s="27"/>
      <c r="N57" s="27"/>
    </row>
    <row r="58" ht="15.75" customHeight="1">
      <c r="A58" s="19"/>
      <c r="B58" s="19">
        <v>44405.0</v>
      </c>
      <c r="C58" s="27"/>
      <c r="D58" s="27"/>
      <c r="E58" s="74"/>
      <c r="F58" s="27"/>
      <c r="G58" s="27"/>
      <c r="H58" s="27"/>
      <c r="I58" s="27"/>
      <c r="J58" s="27"/>
      <c r="K58" s="27"/>
      <c r="L58" s="27"/>
      <c r="M58" s="27"/>
      <c r="N58" s="27"/>
    </row>
    <row r="59" ht="15.75" customHeight="1">
      <c r="A59" s="24" t="s">
        <v>10038</v>
      </c>
      <c r="B59" s="27"/>
      <c r="C59" s="27"/>
      <c r="D59" s="27"/>
      <c r="E59" s="74"/>
      <c r="F59" s="27"/>
      <c r="G59" s="27"/>
      <c r="H59" s="27"/>
      <c r="I59" s="27"/>
      <c r="J59" s="27"/>
      <c r="K59" s="27"/>
      <c r="L59" s="27"/>
      <c r="M59" s="27"/>
      <c r="N59" s="27"/>
    </row>
    <row r="60" ht="15.75" customHeight="1">
      <c r="A60" s="28"/>
      <c r="B60" s="29" t="s">
        <v>10039</v>
      </c>
      <c r="C60" s="154"/>
      <c r="D60" s="27"/>
      <c r="E60" s="459" t="s">
        <v>447</v>
      </c>
      <c r="F60" s="180"/>
      <c r="G60" s="111"/>
      <c r="H60" s="56"/>
      <c r="I60" s="27"/>
      <c r="J60" s="27"/>
      <c r="K60" s="27"/>
      <c r="L60" s="27"/>
      <c r="M60" s="27"/>
      <c r="N60" s="27"/>
    </row>
    <row r="61" ht="15.75" customHeight="1">
      <c r="A61" s="28"/>
      <c r="B61" s="29" t="s">
        <v>10039</v>
      </c>
      <c r="C61" s="154"/>
      <c r="D61" s="56"/>
      <c r="E61" s="114"/>
      <c r="F61" s="125"/>
      <c r="G61" s="115"/>
      <c r="H61" s="66"/>
      <c r="I61" s="27"/>
      <c r="J61" s="27"/>
      <c r="K61" s="27"/>
      <c r="L61" s="27"/>
      <c r="M61" s="27"/>
      <c r="N61" s="27"/>
    </row>
    <row r="62" ht="15.75" customHeight="1">
      <c r="A62" s="28"/>
      <c r="B62" s="29" t="s">
        <v>10039</v>
      </c>
      <c r="C62" s="154"/>
      <c r="D62" s="27"/>
      <c r="E62" s="74"/>
      <c r="F62" s="27"/>
      <c r="G62" s="27"/>
      <c r="H62" s="27"/>
      <c r="I62" s="27"/>
      <c r="J62" s="27"/>
      <c r="K62" s="27"/>
      <c r="L62" s="27"/>
      <c r="M62" s="27"/>
      <c r="N62" s="27"/>
    </row>
    <row r="63" ht="15.75" customHeight="1">
      <c r="A63" s="28"/>
      <c r="B63" s="29" t="s">
        <v>10039</v>
      </c>
      <c r="C63" s="154"/>
      <c r="D63" s="56"/>
      <c r="E63" s="74"/>
      <c r="F63" s="27"/>
      <c r="G63" s="27"/>
      <c r="H63" s="27"/>
      <c r="I63" s="27"/>
      <c r="J63" s="27"/>
      <c r="K63" s="27"/>
      <c r="L63" s="27"/>
      <c r="M63" s="27"/>
      <c r="N63" s="27"/>
    </row>
    <row r="64" ht="15.75" customHeight="1">
      <c r="A64" s="44"/>
      <c r="B64" s="29"/>
      <c r="C64" s="154"/>
      <c r="D64" s="56"/>
      <c r="E64" s="56"/>
      <c r="F64" s="416"/>
      <c r="G64" s="27"/>
      <c r="H64" s="27"/>
      <c r="I64" s="27"/>
      <c r="J64" s="27"/>
      <c r="K64" s="27"/>
      <c r="L64" s="27"/>
      <c r="M64" s="27"/>
      <c r="N64" s="27"/>
    </row>
    <row r="65" ht="15.75" customHeight="1">
      <c r="A65" s="18"/>
      <c r="B65" s="19">
        <v>44406.0</v>
      </c>
      <c r="C65" s="27"/>
      <c r="D65" s="27"/>
      <c r="E65" s="27"/>
      <c r="F65" s="74"/>
      <c r="G65" s="27"/>
      <c r="H65" s="27"/>
      <c r="I65" s="27"/>
      <c r="J65" s="27"/>
      <c r="K65" s="27"/>
      <c r="L65" s="27"/>
      <c r="M65" s="27"/>
      <c r="N65" s="27"/>
    </row>
    <row r="66" ht="15.75" customHeight="1">
      <c r="A66" s="24" t="s">
        <v>10038</v>
      </c>
      <c r="B66" s="17"/>
      <c r="C66" s="27"/>
      <c r="D66" s="27"/>
      <c r="E66" s="27"/>
      <c r="F66" s="74"/>
      <c r="G66" s="27"/>
      <c r="H66" s="27"/>
      <c r="I66" s="27"/>
      <c r="J66" s="27"/>
      <c r="K66" s="27"/>
      <c r="L66" s="27"/>
      <c r="M66" s="27"/>
      <c r="N66" s="27"/>
    </row>
    <row r="67" ht="15.75" customHeight="1">
      <c r="A67" s="28"/>
      <c r="B67" s="29" t="s">
        <v>10039</v>
      </c>
      <c r="C67" s="154"/>
      <c r="D67" s="56"/>
      <c r="E67" s="56"/>
      <c r="F67" s="78"/>
      <c r="G67" s="27"/>
      <c r="H67" s="56"/>
      <c r="I67" s="56"/>
      <c r="J67" s="27"/>
      <c r="K67" s="27"/>
      <c r="L67" s="27"/>
      <c r="M67" s="27"/>
      <c r="N67" s="27"/>
    </row>
    <row r="68" ht="15.75" customHeight="1">
      <c r="A68" s="28"/>
      <c r="B68" s="29" t="s">
        <v>10039</v>
      </c>
      <c r="C68" s="460" t="s">
        <v>845</v>
      </c>
      <c r="D68" s="344" t="s">
        <v>10168</v>
      </c>
      <c r="E68" s="344" t="s">
        <v>10169</v>
      </c>
      <c r="F68" s="461">
        <v>0.625</v>
      </c>
      <c r="G68" s="462" t="s">
        <v>10072</v>
      </c>
      <c r="H68" s="344" t="s">
        <v>10170</v>
      </c>
      <c r="I68" s="344" t="s">
        <v>10171</v>
      </c>
      <c r="J68" s="27" t="s">
        <v>10172</v>
      </c>
      <c r="K68" s="269"/>
      <c r="M68" s="27"/>
      <c r="N68" s="27"/>
    </row>
    <row r="69" ht="15.75" customHeight="1">
      <c r="A69" s="28"/>
      <c r="B69" s="29" t="s">
        <v>10039</v>
      </c>
      <c r="C69" s="154"/>
      <c r="D69" s="56"/>
      <c r="E69" s="56"/>
      <c r="F69" s="459" t="s">
        <v>447</v>
      </c>
      <c r="G69" s="180"/>
      <c r="H69" s="111"/>
      <c r="I69" s="27"/>
      <c r="J69" s="27"/>
      <c r="K69" s="27"/>
      <c r="L69" s="27"/>
      <c r="M69" s="27"/>
      <c r="N69" s="27"/>
    </row>
    <row r="70" ht="15.75" customHeight="1">
      <c r="A70" s="28"/>
      <c r="B70" s="29" t="s">
        <v>10039</v>
      </c>
      <c r="C70" s="154"/>
      <c r="D70" s="56"/>
      <c r="E70" s="56"/>
      <c r="F70" s="114"/>
      <c r="G70" s="125"/>
      <c r="H70" s="115"/>
      <c r="I70" s="27"/>
      <c r="J70" s="27"/>
      <c r="K70" s="27"/>
      <c r="L70" s="27"/>
      <c r="M70" s="27"/>
      <c r="N70" s="27"/>
    </row>
    <row r="71" ht="15.75" customHeight="1">
      <c r="A71" s="44"/>
      <c r="B71" s="29" t="s">
        <v>10039</v>
      </c>
      <c r="C71" s="154"/>
      <c r="D71" s="27"/>
      <c r="E71" s="27"/>
      <c r="F71" s="74"/>
      <c r="G71" s="27"/>
      <c r="H71" s="27"/>
      <c r="I71" s="27"/>
      <c r="J71" s="27"/>
      <c r="K71" s="27"/>
      <c r="L71" s="27"/>
      <c r="M71" s="27"/>
      <c r="N71" s="27"/>
    </row>
    <row r="72" ht="15.75" customHeight="1">
      <c r="A72" s="18"/>
      <c r="B72" s="19">
        <v>44410.0</v>
      </c>
      <c r="C72" s="27"/>
      <c r="D72" s="27"/>
      <c r="E72" s="27"/>
      <c r="F72" s="74"/>
      <c r="G72" s="27"/>
      <c r="H72" s="27"/>
      <c r="I72" s="27"/>
      <c r="J72" s="27"/>
      <c r="K72" s="27"/>
      <c r="L72" s="27"/>
      <c r="M72" s="27"/>
      <c r="N72" s="27"/>
    </row>
    <row r="73" ht="15.75" customHeight="1">
      <c r="A73" s="24" t="s">
        <v>10038</v>
      </c>
      <c r="B73" s="17"/>
      <c r="C73" s="27"/>
      <c r="D73" s="27"/>
      <c r="E73" s="27"/>
      <c r="F73" s="74"/>
      <c r="G73" s="27"/>
      <c r="H73" s="27"/>
      <c r="I73" s="27"/>
      <c r="J73" s="27"/>
      <c r="K73" s="27"/>
      <c r="L73" s="27"/>
      <c r="M73" s="27"/>
      <c r="N73" s="27"/>
    </row>
    <row r="74" ht="15.75" customHeight="1">
      <c r="A74" s="28"/>
      <c r="B74" s="29" t="s">
        <v>10039</v>
      </c>
      <c r="C74" s="27" t="s">
        <v>10173</v>
      </c>
      <c r="D74" s="51" t="s">
        <v>10174</v>
      </c>
      <c r="E74" s="51" t="s">
        <v>10175</v>
      </c>
      <c r="F74" s="80">
        <v>0.6666666666666666</v>
      </c>
      <c r="G74" s="81" t="s">
        <v>10028</v>
      </c>
      <c r="H74" s="51" t="s">
        <v>10176</v>
      </c>
      <c r="I74" s="51" t="s">
        <v>10177</v>
      </c>
      <c r="J74" s="27"/>
      <c r="K74" s="27"/>
      <c r="L74" s="27"/>
      <c r="M74" s="27"/>
      <c r="N74" s="27"/>
    </row>
    <row r="75" ht="15.75" customHeight="1">
      <c r="A75" s="28"/>
      <c r="B75" s="29" t="s">
        <v>10039</v>
      </c>
      <c r="C75" s="27" t="s">
        <v>10173</v>
      </c>
      <c r="D75" s="27" t="s">
        <v>10178</v>
      </c>
      <c r="E75" s="323" t="s">
        <v>10179</v>
      </c>
      <c r="F75" s="78">
        <v>0.75</v>
      </c>
      <c r="G75" s="27" t="s">
        <v>10028</v>
      </c>
      <c r="H75" s="27" t="s">
        <v>10180</v>
      </c>
      <c r="I75" s="27" t="s">
        <v>10181</v>
      </c>
      <c r="J75" s="27" t="s">
        <v>10182</v>
      </c>
      <c r="L75" s="27"/>
      <c r="M75" s="27"/>
      <c r="N75" s="27"/>
    </row>
    <row r="76" ht="15.75" customHeight="1">
      <c r="A76" s="28"/>
      <c r="B76" s="29" t="s">
        <v>10039</v>
      </c>
      <c r="C76" s="27" t="s">
        <v>10173</v>
      </c>
      <c r="D76" s="27" t="s">
        <v>10183</v>
      </c>
      <c r="E76" s="27"/>
      <c r="F76" s="78">
        <v>0.8333333333333334</v>
      </c>
      <c r="G76" s="27" t="s">
        <v>10028</v>
      </c>
      <c r="H76" s="27" t="s">
        <v>10184</v>
      </c>
      <c r="I76" s="27" t="s">
        <v>10185</v>
      </c>
      <c r="J76" s="27" t="s">
        <v>10182</v>
      </c>
      <c r="L76" s="27"/>
      <c r="M76" s="27"/>
      <c r="N76" s="27"/>
    </row>
    <row r="77" ht="15.75" customHeight="1">
      <c r="A77" s="28"/>
      <c r="B77" s="29" t="s">
        <v>10039</v>
      </c>
      <c r="C77" s="27" t="s">
        <v>10173</v>
      </c>
      <c r="D77" s="56" t="s">
        <v>10186</v>
      </c>
      <c r="E77" s="56" t="s">
        <v>10187</v>
      </c>
      <c r="F77" s="78">
        <v>0.9166666666666666</v>
      </c>
      <c r="G77" s="27" t="s">
        <v>10028</v>
      </c>
      <c r="H77" s="27" t="s">
        <v>10188</v>
      </c>
      <c r="I77" s="1" t="s">
        <v>10189</v>
      </c>
      <c r="J77" s="27"/>
      <c r="K77" s="27"/>
      <c r="L77" s="27"/>
      <c r="M77" s="27"/>
      <c r="N77" s="27"/>
    </row>
    <row r="78" ht="15.75" customHeight="1">
      <c r="A78" s="44"/>
      <c r="B78" s="29" t="s">
        <v>10039</v>
      </c>
      <c r="C78" s="27"/>
      <c r="D78" s="27"/>
      <c r="E78" s="27"/>
      <c r="F78" s="74"/>
      <c r="G78" s="27"/>
      <c r="H78" s="27"/>
      <c r="I78" s="27"/>
      <c r="J78" s="27"/>
      <c r="K78" s="27"/>
      <c r="L78" s="27"/>
      <c r="M78" s="27"/>
      <c r="N78" s="27"/>
    </row>
    <row r="79" ht="15.75" customHeight="1">
      <c r="A79" s="18"/>
      <c r="B79" s="19">
        <v>44411.0</v>
      </c>
      <c r="C79" s="27"/>
      <c r="D79" s="27"/>
      <c r="E79" s="27"/>
      <c r="F79" s="74"/>
      <c r="G79" s="27"/>
      <c r="H79" s="27"/>
      <c r="I79" s="27"/>
      <c r="J79" s="27"/>
      <c r="K79" s="27"/>
      <c r="L79" s="27"/>
      <c r="M79" s="27"/>
      <c r="N79" s="27"/>
    </row>
    <row r="80" ht="15.75" customHeight="1">
      <c r="A80" s="24" t="s">
        <v>10038</v>
      </c>
      <c r="B80" s="17"/>
      <c r="C80" s="27"/>
      <c r="D80" s="27"/>
      <c r="E80" s="27"/>
      <c r="F80" s="74"/>
      <c r="G80" s="27"/>
      <c r="H80" s="27"/>
      <c r="I80" s="27"/>
      <c r="J80" s="27"/>
      <c r="K80" s="27"/>
      <c r="L80" s="27"/>
      <c r="M80" s="27"/>
      <c r="N80" s="27"/>
    </row>
    <row r="81" ht="15.75" customHeight="1">
      <c r="A81" s="28"/>
      <c r="B81" s="29" t="s">
        <v>10039</v>
      </c>
      <c r="C81" s="27" t="s">
        <v>10173</v>
      </c>
      <c r="D81" s="56" t="s">
        <v>10190</v>
      </c>
      <c r="E81" s="56" t="s">
        <v>10191</v>
      </c>
      <c r="F81" s="416">
        <v>0.5</v>
      </c>
      <c r="G81" s="67" t="s">
        <v>10148</v>
      </c>
      <c r="H81" s="27" t="s">
        <v>10192</v>
      </c>
      <c r="I81" s="56" t="s">
        <v>10193</v>
      </c>
      <c r="J81" s="27"/>
      <c r="K81" s="27"/>
      <c r="L81" s="27"/>
      <c r="M81" s="27"/>
      <c r="N81" s="27"/>
    </row>
    <row r="82" ht="15.75" customHeight="1">
      <c r="A82" s="28"/>
      <c r="B82" s="29" t="s">
        <v>10039</v>
      </c>
      <c r="C82" s="27" t="s">
        <v>10173</v>
      </c>
      <c r="D82" s="31" t="s">
        <v>10194</v>
      </c>
      <c r="E82" s="31" t="s">
        <v>10195</v>
      </c>
      <c r="F82" s="80">
        <v>0.5833333333333334</v>
      </c>
      <c r="G82" s="166" t="s">
        <v>10148</v>
      </c>
      <c r="H82" s="81" t="s">
        <v>10196</v>
      </c>
      <c r="I82" s="31" t="s">
        <v>10197</v>
      </c>
      <c r="J82" s="81"/>
      <c r="K82" s="81"/>
      <c r="L82" s="27"/>
      <c r="M82" s="27"/>
      <c r="N82" s="27"/>
    </row>
    <row r="83" ht="15.75" customHeight="1">
      <c r="A83" s="28"/>
      <c r="B83" s="29" t="s">
        <v>10039</v>
      </c>
      <c r="C83" s="27" t="s">
        <v>10173</v>
      </c>
      <c r="D83" s="463" t="s">
        <v>10128</v>
      </c>
      <c r="E83" s="463" t="s">
        <v>10129</v>
      </c>
      <c r="F83" s="464">
        <v>0.6666666666666666</v>
      </c>
      <c r="G83" s="465" t="s">
        <v>10077</v>
      </c>
      <c r="H83" s="465" t="s">
        <v>10131</v>
      </c>
      <c r="I83" s="463" t="s">
        <v>10132</v>
      </c>
      <c r="J83" s="463"/>
      <c r="K83" s="27"/>
      <c r="L83" s="27"/>
      <c r="M83" s="27"/>
      <c r="N83" s="27"/>
    </row>
    <row r="84" ht="15.75" customHeight="1">
      <c r="A84" s="28"/>
      <c r="B84" s="29" t="s">
        <v>10039</v>
      </c>
      <c r="C84" s="27" t="s">
        <v>10173</v>
      </c>
      <c r="D84" s="51" t="s">
        <v>10198</v>
      </c>
      <c r="E84" s="51" t="s">
        <v>10199</v>
      </c>
      <c r="F84" s="80">
        <v>0.75</v>
      </c>
      <c r="G84" s="166" t="s">
        <v>10148</v>
      </c>
      <c r="H84" s="51" t="s">
        <v>10200</v>
      </c>
      <c r="I84" s="51" t="s">
        <v>10201</v>
      </c>
      <c r="J84" s="81"/>
      <c r="K84" s="27"/>
      <c r="L84" s="27"/>
      <c r="M84" s="27"/>
      <c r="N84" s="27"/>
    </row>
    <row r="85" ht="15.75" customHeight="1">
      <c r="A85" s="44"/>
      <c r="B85" s="29" t="s">
        <v>10039</v>
      </c>
      <c r="C85" s="27"/>
      <c r="D85" s="56" t="s">
        <v>10202</v>
      </c>
      <c r="E85" s="56" t="s">
        <v>10203</v>
      </c>
      <c r="F85" s="337">
        <v>0.5833333333333334</v>
      </c>
      <c r="G85" s="1" t="s">
        <v>10148</v>
      </c>
      <c r="H85" s="1" t="s">
        <v>10204</v>
      </c>
      <c r="I85" s="1" t="s">
        <v>10205</v>
      </c>
      <c r="K85" s="27"/>
      <c r="L85" s="27"/>
      <c r="M85" s="27"/>
      <c r="N85" s="27"/>
    </row>
    <row r="86" ht="15.75" customHeight="1">
      <c r="A86" s="18"/>
      <c r="B86" s="19">
        <v>44412.0</v>
      </c>
      <c r="C86" s="27"/>
      <c r="D86" s="27"/>
      <c r="E86" s="27"/>
      <c r="F86" s="74"/>
      <c r="G86" s="27"/>
      <c r="H86" s="27"/>
      <c r="I86" s="27"/>
      <c r="J86" s="27"/>
      <c r="K86" s="27"/>
      <c r="L86" s="27"/>
      <c r="M86" s="27"/>
      <c r="N86" s="27"/>
    </row>
    <row r="87" ht="15.75" customHeight="1">
      <c r="A87" s="24" t="s">
        <v>10038</v>
      </c>
      <c r="B87" s="17"/>
      <c r="C87" s="27"/>
      <c r="D87" s="27"/>
      <c r="E87" s="27"/>
      <c r="F87" s="74"/>
      <c r="G87" s="27"/>
      <c r="H87" s="27"/>
      <c r="I87" s="27"/>
      <c r="J87" s="27"/>
      <c r="K87" s="27"/>
      <c r="L87" s="27"/>
      <c r="M87" s="27"/>
      <c r="N87" s="27"/>
    </row>
    <row r="88" ht="15.75" customHeight="1">
      <c r="A88" s="28"/>
      <c r="B88" s="29" t="s">
        <v>10039</v>
      </c>
      <c r="C88" s="51" t="s">
        <v>5017</v>
      </c>
      <c r="D88" s="51" t="s">
        <v>10206</v>
      </c>
      <c r="E88" s="51" t="s">
        <v>10207</v>
      </c>
      <c r="F88" s="80">
        <v>0.4166666666666667</v>
      </c>
      <c r="G88" s="51" t="s">
        <v>10208</v>
      </c>
      <c r="H88" s="51" t="s">
        <v>10209</v>
      </c>
      <c r="I88" s="51" t="s">
        <v>10210</v>
      </c>
      <c r="J88" s="81"/>
      <c r="K88" s="27"/>
      <c r="L88" s="27"/>
      <c r="M88" s="27"/>
      <c r="N88" s="27"/>
    </row>
    <row r="89" ht="15.75" customHeight="1">
      <c r="A89" s="28"/>
      <c r="B89" s="29" t="s">
        <v>10039</v>
      </c>
      <c r="C89" s="27" t="s">
        <v>5017</v>
      </c>
      <c r="D89" s="56" t="s">
        <v>10211</v>
      </c>
      <c r="E89" s="56" t="s">
        <v>10212</v>
      </c>
      <c r="F89" s="466">
        <v>0.5</v>
      </c>
      <c r="G89" s="56" t="s">
        <v>10213</v>
      </c>
      <c r="H89" s="56" t="s">
        <v>10214</v>
      </c>
      <c r="I89" s="56" t="s">
        <v>10215</v>
      </c>
      <c r="J89" s="27"/>
      <c r="K89" s="27"/>
      <c r="L89" s="27"/>
      <c r="M89" s="27"/>
      <c r="N89" s="27"/>
    </row>
    <row r="90" ht="15.75" customHeight="1">
      <c r="A90" s="28"/>
      <c r="B90" s="29" t="s">
        <v>10039</v>
      </c>
      <c r="C90" s="27" t="s">
        <v>5017</v>
      </c>
      <c r="D90" s="56" t="s">
        <v>10216</v>
      </c>
      <c r="E90" s="56" t="s">
        <v>10217</v>
      </c>
      <c r="F90" s="467" t="s">
        <v>352</v>
      </c>
      <c r="G90" s="56" t="s">
        <v>10218</v>
      </c>
      <c r="H90" s="56" t="s">
        <v>10219</v>
      </c>
      <c r="I90" s="56" t="s">
        <v>10220</v>
      </c>
      <c r="J90" s="27"/>
      <c r="K90" s="27"/>
      <c r="L90" s="27"/>
      <c r="M90" s="27"/>
      <c r="N90" s="27"/>
    </row>
    <row r="91" ht="15.75" customHeight="1">
      <c r="A91" s="28"/>
      <c r="B91" s="29" t="s">
        <v>10039</v>
      </c>
      <c r="C91" s="27" t="s">
        <v>5017</v>
      </c>
      <c r="D91" s="56" t="s">
        <v>10221</v>
      </c>
      <c r="E91" s="56" t="s">
        <v>10222</v>
      </c>
      <c r="F91" s="78">
        <v>0.6666666666666666</v>
      </c>
      <c r="G91" s="56" t="s">
        <v>10223</v>
      </c>
      <c r="H91" s="56" t="s">
        <v>10224</v>
      </c>
      <c r="I91" s="56" t="s">
        <v>10225</v>
      </c>
      <c r="J91" s="27"/>
      <c r="K91" s="27"/>
      <c r="L91" s="27"/>
      <c r="M91" s="27"/>
      <c r="N91" s="27"/>
    </row>
    <row r="92" ht="15.75" customHeight="1">
      <c r="A92" s="44"/>
      <c r="B92" s="29" t="s">
        <v>10039</v>
      </c>
      <c r="C92" s="27"/>
      <c r="D92" s="27"/>
      <c r="E92" s="27"/>
      <c r="F92" s="78"/>
      <c r="G92" s="27"/>
      <c r="H92" s="27"/>
      <c r="I92" s="27"/>
      <c r="J92" s="27"/>
      <c r="K92" s="27"/>
      <c r="L92" s="27"/>
      <c r="M92" s="27"/>
      <c r="N92" s="27"/>
    </row>
    <row r="93" ht="15.75" customHeight="1">
      <c r="A93" s="18"/>
      <c r="B93" s="135">
        <v>44413.0</v>
      </c>
      <c r="C93" s="27"/>
      <c r="D93" s="27"/>
      <c r="E93" s="27"/>
      <c r="F93" s="74"/>
      <c r="G93" s="27"/>
      <c r="H93" s="27"/>
      <c r="I93" s="27"/>
      <c r="J93" s="27"/>
      <c r="K93" s="27"/>
      <c r="L93" s="27"/>
      <c r="M93" s="27"/>
      <c r="N93" s="27"/>
    </row>
    <row r="94" ht="15.75" customHeight="1">
      <c r="A94" s="326" t="s">
        <v>10038</v>
      </c>
      <c r="B94" s="39"/>
      <c r="C94" s="27"/>
      <c r="D94" s="27"/>
      <c r="E94" s="27"/>
      <c r="F94" s="74"/>
      <c r="G94" s="27"/>
      <c r="H94" s="27"/>
      <c r="I94" s="27"/>
      <c r="J94" s="27"/>
      <c r="K94" s="27"/>
      <c r="L94" s="27"/>
      <c r="M94" s="27"/>
      <c r="N94" s="27"/>
    </row>
    <row r="95" ht="15.75" customHeight="1">
      <c r="A95" s="28"/>
      <c r="B95" s="137" t="s">
        <v>10039</v>
      </c>
      <c r="C95" s="27" t="s">
        <v>10226</v>
      </c>
      <c r="D95" s="27" t="s">
        <v>10227</v>
      </c>
      <c r="E95" s="27"/>
      <c r="F95" s="78">
        <v>0.6666666666666666</v>
      </c>
      <c r="G95" s="27" t="s">
        <v>10148</v>
      </c>
      <c r="H95" s="27" t="s">
        <v>10228</v>
      </c>
      <c r="I95" s="27" t="s">
        <v>10229</v>
      </c>
      <c r="J95" s="27"/>
      <c r="K95" s="27"/>
      <c r="L95" s="27"/>
      <c r="M95" s="27"/>
      <c r="N95" s="27"/>
    </row>
    <row r="96" ht="15.75" customHeight="1">
      <c r="A96" s="28"/>
      <c r="B96" s="137" t="s">
        <v>10039</v>
      </c>
      <c r="C96" s="27" t="s">
        <v>5014</v>
      </c>
      <c r="D96" s="27" t="s">
        <v>10230</v>
      </c>
      <c r="E96" s="27" t="s">
        <v>10231</v>
      </c>
      <c r="F96" s="78">
        <v>0.75</v>
      </c>
      <c r="G96" s="27" t="s">
        <v>10232</v>
      </c>
      <c r="H96" s="56" t="s">
        <v>10233</v>
      </c>
      <c r="I96" s="56" t="s">
        <v>10234</v>
      </c>
      <c r="J96" s="27"/>
      <c r="K96" s="27"/>
      <c r="L96" s="27"/>
      <c r="M96" s="27"/>
      <c r="N96" s="27"/>
    </row>
    <row r="97" ht="15.75" customHeight="1">
      <c r="A97" s="28"/>
      <c r="B97" s="137" t="s">
        <v>10039</v>
      </c>
      <c r="C97" s="27" t="s">
        <v>5014</v>
      </c>
      <c r="D97" s="27" t="s">
        <v>10235</v>
      </c>
      <c r="E97" s="27" t="s">
        <v>10236</v>
      </c>
      <c r="F97" s="78">
        <v>0.9166666666666666</v>
      </c>
      <c r="G97" s="27" t="s">
        <v>10237</v>
      </c>
      <c r="H97" s="27" t="s">
        <v>10238</v>
      </c>
      <c r="I97" s="27" t="s">
        <v>10239</v>
      </c>
      <c r="J97" s="27"/>
      <c r="K97" s="27"/>
      <c r="L97" s="27"/>
      <c r="M97" s="27"/>
      <c r="N97" s="27"/>
    </row>
    <row r="98" ht="15.75" customHeight="1">
      <c r="A98" s="28"/>
      <c r="B98" s="137" t="s">
        <v>10039</v>
      </c>
      <c r="C98" s="27"/>
      <c r="D98" s="56" t="s">
        <v>10240</v>
      </c>
      <c r="E98" s="56" t="s">
        <v>10241</v>
      </c>
      <c r="F98" s="78">
        <v>0.8333333333333334</v>
      </c>
      <c r="G98" s="27" t="s">
        <v>10237</v>
      </c>
      <c r="H98" s="27" t="s">
        <v>10242</v>
      </c>
      <c r="I98" s="27" t="s">
        <v>10243</v>
      </c>
      <c r="J98" s="27"/>
      <c r="K98" s="27"/>
      <c r="L98" s="27"/>
      <c r="M98" s="27"/>
      <c r="N98" s="27"/>
    </row>
    <row r="99" ht="15.75" customHeight="1">
      <c r="A99" s="44"/>
      <c r="B99" s="137" t="s">
        <v>10039</v>
      </c>
      <c r="J99" s="27"/>
      <c r="K99" s="27"/>
      <c r="L99" s="27"/>
      <c r="M99" s="27"/>
      <c r="N99" s="27"/>
    </row>
    <row r="100" ht="15.75" customHeight="1">
      <c r="A100" s="18"/>
      <c r="B100" s="135">
        <v>44414.0</v>
      </c>
      <c r="C100" s="27"/>
      <c r="D100" s="27"/>
      <c r="E100" s="27"/>
      <c r="F100" s="74"/>
      <c r="G100" s="27"/>
      <c r="H100" s="27"/>
      <c r="I100" s="27"/>
      <c r="J100" s="27"/>
      <c r="K100" s="27"/>
      <c r="L100" s="27"/>
      <c r="M100" s="27"/>
      <c r="N100" s="27"/>
    </row>
    <row r="101" ht="15.75" customHeight="1">
      <c r="A101" s="326" t="s">
        <v>10038</v>
      </c>
      <c r="B101" s="39"/>
      <c r="C101" s="27"/>
      <c r="D101" s="27"/>
      <c r="E101" s="27"/>
      <c r="F101" s="74"/>
      <c r="G101" s="27"/>
      <c r="H101" s="27"/>
      <c r="I101" s="27"/>
      <c r="J101" s="27"/>
      <c r="K101" s="27"/>
      <c r="L101" s="27"/>
      <c r="M101" s="27"/>
      <c r="N101" s="27"/>
    </row>
    <row r="102" ht="15.75" customHeight="1">
      <c r="A102" s="28"/>
      <c r="B102" s="137" t="s">
        <v>10039</v>
      </c>
      <c r="C102" s="27"/>
      <c r="D102" s="27"/>
      <c r="E102" s="81"/>
      <c r="F102" s="91"/>
      <c r="G102" s="81"/>
      <c r="H102" s="27"/>
      <c r="I102" s="27"/>
      <c r="J102" s="27"/>
      <c r="K102" s="27"/>
      <c r="L102" s="27"/>
      <c r="M102" s="27"/>
      <c r="N102" s="27"/>
    </row>
    <row r="103" ht="15.75" customHeight="1">
      <c r="A103" s="28"/>
      <c r="B103" s="137" t="s">
        <v>10039</v>
      </c>
      <c r="C103" s="27"/>
      <c r="D103" s="27"/>
      <c r="E103" s="81"/>
      <c r="F103" s="91"/>
      <c r="G103" s="81"/>
      <c r="H103" s="27"/>
      <c r="I103" s="27"/>
      <c r="J103" s="27"/>
      <c r="K103" s="27"/>
      <c r="L103" s="27"/>
      <c r="M103" s="27"/>
      <c r="N103" s="27"/>
    </row>
    <row r="104" ht="15.75" customHeight="1">
      <c r="A104" s="28"/>
      <c r="B104" s="137" t="s">
        <v>10039</v>
      </c>
      <c r="C104" s="27"/>
      <c r="D104" s="27"/>
      <c r="E104" s="81"/>
      <c r="F104" s="91" t="s">
        <v>10244</v>
      </c>
      <c r="G104" s="81"/>
      <c r="H104" s="27"/>
      <c r="I104" s="27"/>
      <c r="J104" s="27"/>
      <c r="K104" s="27"/>
      <c r="L104" s="27"/>
      <c r="M104" s="27"/>
      <c r="N104" s="27"/>
    </row>
    <row r="105" ht="15.75" customHeight="1">
      <c r="A105" s="28"/>
      <c r="B105" s="137" t="s">
        <v>10039</v>
      </c>
      <c r="C105" s="27"/>
      <c r="D105" s="27"/>
      <c r="E105" s="81"/>
      <c r="F105" s="91"/>
      <c r="G105" s="81"/>
      <c r="H105" s="27"/>
      <c r="I105" s="27"/>
      <c r="J105" s="27"/>
      <c r="K105" s="27"/>
      <c r="L105" s="27"/>
      <c r="M105" s="27"/>
      <c r="N105" s="27"/>
    </row>
    <row r="106" ht="15.75" customHeight="1">
      <c r="A106" s="44"/>
      <c r="B106" s="137" t="s">
        <v>10039</v>
      </c>
      <c r="C106" s="27"/>
      <c r="D106" s="27"/>
      <c r="E106" s="27"/>
      <c r="F106" s="74"/>
      <c r="G106" s="27"/>
      <c r="H106" s="27"/>
      <c r="I106" s="27"/>
      <c r="J106" s="27"/>
      <c r="K106" s="27"/>
      <c r="L106" s="27"/>
      <c r="M106" s="27"/>
      <c r="N106" s="27"/>
    </row>
    <row r="107" ht="15.75" customHeight="1">
      <c r="A107" s="18"/>
      <c r="B107" s="135">
        <v>44417.0</v>
      </c>
      <c r="L107" s="27"/>
      <c r="M107" s="27"/>
      <c r="N107" s="27"/>
    </row>
    <row r="108" ht="15.75" customHeight="1">
      <c r="A108" s="326" t="s">
        <v>10038</v>
      </c>
      <c r="B108" s="39"/>
      <c r="L108" s="27"/>
      <c r="M108" s="27"/>
      <c r="N108" s="27"/>
    </row>
    <row r="109" ht="15.75" customHeight="1">
      <c r="A109" s="28"/>
      <c r="B109" s="137" t="s">
        <v>10039</v>
      </c>
      <c r="C109" s="1" t="s">
        <v>10245</v>
      </c>
      <c r="D109" s="27" t="s">
        <v>10246</v>
      </c>
      <c r="E109" s="27" t="s">
        <v>10247</v>
      </c>
      <c r="F109" s="78">
        <v>0.8333333333333334</v>
      </c>
      <c r="G109" s="27" t="s">
        <v>10148</v>
      </c>
      <c r="H109" s="27" t="s">
        <v>10248</v>
      </c>
      <c r="I109" s="27" t="s">
        <v>10249</v>
      </c>
      <c r="J109" s="27"/>
      <c r="L109" s="27"/>
      <c r="M109" s="27"/>
      <c r="N109" s="27"/>
    </row>
    <row r="110" ht="15.75" customHeight="1">
      <c r="A110" s="28"/>
      <c r="B110" s="137" t="s">
        <v>10039</v>
      </c>
      <c r="C110" s="138" t="s">
        <v>10245</v>
      </c>
      <c r="D110" s="51" t="s">
        <v>10250</v>
      </c>
      <c r="E110" s="138" t="s">
        <v>10251</v>
      </c>
      <c r="F110" s="468">
        <v>0.9166666666666666</v>
      </c>
      <c r="G110" s="138" t="s">
        <v>10252</v>
      </c>
      <c r="H110" s="138" t="s">
        <v>10253</v>
      </c>
      <c r="I110" s="51" t="s">
        <v>10254</v>
      </c>
      <c r="J110" s="138"/>
      <c r="K110" s="138"/>
      <c r="L110" s="27" t="s">
        <v>318</v>
      </c>
      <c r="M110" s="27"/>
      <c r="N110" s="27"/>
    </row>
    <row r="111" ht="15.75" customHeight="1">
      <c r="A111" s="28"/>
      <c r="B111" s="137" t="s">
        <v>10039</v>
      </c>
      <c r="C111" s="27" t="s">
        <v>10255</v>
      </c>
      <c r="D111" s="56" t="s">
        <v>10256</v>
      </c>
      <c r="E111" s="56" t="s">
        <v>10257</v>
      </c>
      <c r="F111" s="78">
        <v>0.6666666666666666</v>
      </c>
      <c r="G111" s="27" t="s">
        <v>10258</v>
      </c>
      <c r="H111" s="1" t="s">
        <v>10259</v>
      </c>
      <c r="I111" s="56" t="s">
        <v>10260</v>
      </c>
      <c r="J111" s="27"/>
      <c r="K111" s="27"/>
      <c r="L111" s="27"/>
      <c r="M111" s="27"/>
      <c r="N111" s="27"/>
    </row>
    <row r="112" ht="15.75" customHeight="1">
      <c r="A112" s="28"/>
      <c r="B112" s="137" t="s">
        <v>10039</v>
      </c>
      <c r="C112" s="27" t="s">
        <v>10255</v>
      </c>
      <c r="D112" s="56" t="s">
        <v>10261</v>
      </c>
      <c r="E112" s="56" t="s">
        <v>10262</v>
      </c>
      <c r="F112" s="78">
        <v>0.75</v>
      </c>
      <c r="G112" s="27" t="s">
        <v>10258</v>
      </c>
      <c r="H112" s="27" t="s">
        <v>10263</v>
      </c>
      <c r="I112" s="56" t="s">
        <v>10264</v>
      </c>
      <c r="J112" s="27"/>
      <c r="K112" s="27"/>
      <c r="L112" s="27"/>
      <c r="M112" s="27"/>
      <c r="N112" s="27"/>
    </row>
    <row r="113" ht="15.75" customHeight="1">
      <c r="A113" s="44"/>
      <c r="B113" s="137" t="s">
        <v>10039</v>
      </c>
      <c r="C113" s="27"/>
      <c r="D113" s="27"/>
      <c r="E113" s="27"/>
      <c r="F113" s="74"/>
      <c r="G113" s="27"/>
      <c r="H113" s="27"/>
      <c r="I113" s="27"/>
      <c r="J113" s="27"/>
      <c r="K113" s="27"/>
      <c r="L113" s="27"/>
      <c r="M113" s="27"/>
      <c r="N113" s="27"/>
    </row>
    <row r="114" ht="15.75" customHeight="1">
      <c r="A114" s="18"/>
      <c r="B114" s="135">
        <v>44418.0</v>
      </c>
      <c r="C114" s="27"/>
      <c r="D114" s="27"/>
      <c r="E114" s="27"/>
      <c r="F114" s="74"/>
      <c r="G114" s="27"/>
      <c r="H114" s="27"/>
      <c r="I114" s="27"/>
      <c r="J114" s="27"/>
      <c r="K114" s="27"/>
      <c r="L114" s="27"/>
      <c r="M114" s="27"/>
      <c r="N114" s="27"/>
    </row>
    <row r="115" ht="15.75" customHeight="1">
      <c r="A115" s="326" t="s">
        <v>10038</v>
      </c>
      <c r="B115" s="39"/>
      <c r="C115" s="27"/>
      <c r="D115" s="27"/>
      <c r="E115" s="469" t="s">
        <v>10265</v>
      </c>
      <c r="F115" s="74"/>
      <c r="G115" s="27"/>
      <c r="H115" s="27"/>
      <c r="I115" s="27"/>
      <c r="J115" s="27"/>
      <c r="K115" s="27"/>
      <c r="L115" s="27"/>
      <c r="M115" s="27"/>
      <c r="N115" s="27"/>
    </row>
    <row r="116" ht="15.75" customHeight="1">
      <c r="A116" s="28"/>
      <c r="B116" s="137" t="s">
        <v>10039</v>
      </c>
      <c r="C116" s="138" t="s">
        <v>10245</v>
      </c>
      <c r="D116" s="51" t="s">
        <v>10266</v>
      </c>
      <c r="E116" s="51" t="s">
        <v>10267</v>
      </c>
      <c r="F116" s="80">
        <v>0.6666666666666666</v>
      </c>
      <c r="G116" s="81" t="s">
        <v>10268</v>
      </c>
      <c r="H116" s="81"/>
      <c r="I116" s="93" t="s">
        <v>10269</v>
      </c>
      <c r="J116" s="81"/>
      <c r="K116" s="81"/>
      <c r="L116" s="27"/>
      <c r="M116" s="27"/>
      <c r="N116" s="27"/>
    </row>
    <row r="117" ht="15.75" customHeight="1">
      <c r="A117" s="28"/>
      <c r="B117" s="137" t="s">
        <v>10039</v>
      </c>
      <c r="C117" s="138" t="s">
        <v>10245</v>
      </c>
      <c r="D117" s="51" t="s">
        <v>10270</v>
      </c>
      <c r="E117" s="51" t="s">
        <v>10271</v>
      </c>
      <c r="F117" s="138" t="s">
        <v>372</v>
      </c>
      <c r="G117" s="138" t="s">
        <v>10272</v>
      </c>
      <c r="H117" s="138" t="s">
        <v>10273</v>
      </c>
      <c r="I117" s="51" t="s">
        <v>10274</v>
      </c>
      <c r="L117" s="27"/>
      <c r="M117" s="27"/>
      <c r="N117" s="27"/>
    </row>
    <row r="118" ht="15.75" customHeight="1">
      <c r="A118" s="28"/>
      <c r="B118" s="137" t="s">
        <v>10039</v>
      </c>
      <c r="C118" s="1" t="s">
        <v>10245</v>
      </c>
      <c r="D118" s="56" t="s">
        <v>10190</v>
      </c>
      <c r="E118" s="56" t="s">
        <v>10191</v>
      </c>
      <c r="F118" s="337">
        <v>0.75</v>
      </c>
      <c r="G118" s="1" t="s">
        <v>10148</v>
      </c>
      <c r="H118" s="1" t="s">
        <v>10275</v>
      </c>
      <c r="I118" s="1" t="s">
        <v>10193</v>
      </c>
      <c r="K118" s="27"/>
      <c r="L118" s="27"/>
      <c r="M118" s="27"/>
      <c r="N118" s="27"/>
    </row>
    <row r="119" ht="15.75" customHeight="1">
      <c r="A119" s="28"/>
      <c r="B119" s="137" t="s">
        <v>10039</v>
      </c>
      <c r="C119" s="27" t="s">
        <v>10245</v>
      </c>
      <c r="D119" s="56" t="s">
        <v>10198</v>
      </c>
      <c r="E119" s="56" t="s">
        <v>10199</v>
      </c>
      <c r="F119" s="78">
        <v>0.8333333333333334</v>
      </c>
      <c r="G119" s="27" t="s">
        <v>10148</v>
      </c>
      <c r="H119" s="27" t="s">
        <v>10276</v>
      </c>
      <c r="I119" s="56" t="s">
        <v>10201</v>
      </c>
      <c r="J119" s="27"/>
      <c r="K119" s="27"/>
      <c r="L119" s="27"/>
      <c r="M119" s="27"/>
      <c r="N119" s="27"/>
    </row>
    <row r="120" ht="15.75" customHeight="1">
      <c r="A120" s="44"/>
      <c r="B120" s="137" t="s">
        <v>10039</v>
      </c>
      <c r="C120" s="81" t="s">
        <v>10277</v>
      </c>
      <c r="D120" s="51" t="s">
        <v>10278</v>
      </c>
      <c r="E120" s="51" t="s">
        <v>10279</v>
      </c>
      <c r="F120" s="80">
        <v>0.9166666666666666</v>
      </c>
      <c r="G120" s="81" t="s">
        <v>10237</v>
      </c>
      <c r="H120" s="51" t="s">
        <v>10280</v>
      </c>
      <c r="I120" s="51" t="s">
        <v>10281</v>
      </c>
      <c r="J120" s="27"/>
      <c r="K120" s="27"/>
      <c r="L120" s="27"/>
      <c r="M120" s="27"/>
      <c r="N120" s="27"/>
    </row>
    <row r="121" ht="15.75" customHeight="1">
      <c r="A121" s="18"/>
      <c r="B121" s="135">
        <v>44419.0</v>
      </c>
      <c r="C121" s="27"/>
      <c r="D121" s="27"/>
      <c r="E121" s="27"/>
      <c r="F121" s="74"/>
      <c r="G121" s="27"/>
      <c r="H121" s="27"/>
      <c r="I121" s="27"/>
      <c r="J121" s="27"/>
      <c r="K121" s="27"/>
      <c r="L121" s="27"/>
      <c r="M121" s="27"/>
      <c r="N121" s="27"/>
    </row>
    <row r="122" ht="15.75" customHeight="1">
      <c r="A122" s="24" t="s">
        <v>10038</v>
      </c>
      <c r="B122" s="39"/>
      <c r="C122" s="27"/>
      <c r="D122" s="27"/>
      <c r="E122" s="27"/>
      <c r="F122" s="74"/>
      <c r="G122" s="27"/>
      <c r="H122" s="27"/>
      <c r="I122" s="27"/>
      <c r="J122" s="27"/>
      <c r="K122" s="27"/>
      <c r="L122" s="27"/>
      <c r="M122" s="27"/>
      <c r="N122" s="27"/>
    </row>
    <row r="123" ht="15.75" customHeight="1">
      <c r="A123" s="28"/>
      <c r="B123" s="137" t="s">
        <v>10039</v>
      </c>
      <c r="C123" s="27"/>
      <c r="D123" s="27"/>
      <c r="E123" s="469" t="s">
        <v>10265</v>
      </c>
      <c r="F123" s="74"/>
      <c r="G123" s="27"/>
      <c r="H123" s="27"/>
      <c r="I123" s="27"/>
      <c r="J123" s="27"/>
      <c r="K123" s="27"/>
      <c r="L123" s="27"/>
      <c r="M123" s="27"/>
      <c r="N123" s="27"/>
    </row>
    <row r="124" ht="15.75" customHeight="1">
      <c r="A124" s="28"/>
      <c r="B124" s="137" t="s">
        <v>10039</v>
      </c>
      <c r="C124" s="81" t="s">
        <v>10282</v>
      </c>
      <c r="D124" s="31" t="s">
        <v>10283</v>
      </c>
      <c r="E124" s="31" t="s">
        <v>10284</v>
      </c>
      <c r="F124" s="91" t="s">
        <v>372</v>
      </c>
      <c r="G124" s="31" t="s">
        <v>10285</v>
      </c>
      <c r="H124" s="51" t="s">
        <v>10286</v>
      </c>
      <c r="I124" s="51" t="s">
        <v>10287</v>
      </c>
      <c r="J124" s="27"/>
      <c r="K124" s="27"/>
      <c r="L124" s="27"/>
      <c r="M124" s="27"/>
      <c r="N124" s="27"/>
    </row>
    <row r="125" ht="15.75" customHeight="1">
      <c r="A125" s="28"/>
      <c r="B125" s="137" t="s">
        <v>10039</v>
      </c>
      <c r="C125" s="81" t="s">
        <v>10282</v>
      </c>
      <c r="D125" s="81" t="s">
        <v>10288</v>
      </c>
      <c r="E125" s="81" t="s">
        <v>10289</v>
      </c>
      <c r="F125" s="80">
        <v>0.75</v>
      </c>
      <c r="G125" s="81" t="s">
        <v>10290</v>
      </c>
      <c r="H125" s="81" t="s">
        <v>10291</v>
      </c>
      <c r="I125" s="81" t="s">
        <v>10292</v>
      </c>
      <c r="J125" s="27"/>
      <c r="K125" s="27"/>
      <c r="L125" s="27"/>
      <c r="M125" s="27"/>
      <c r="N125" s="27"/>
    </row>
    <row r="126" ht="15.75" customHeight="1">
      <c r="A126" s="28"/>
      <c r="B126" s="137" t="s">
        <v>10039</v>
      </c>
      <c r="C126" s="27" t="s">
        <v>10282</v>
      </c>
      <c r="D126" s="66" t="s">
        <v>10293</v>
      </c>
      <c r="E126" s="66" t="s">
        <v>10294</v>
      </c>
      <c r="F126" s="78">
        <v>0.8541666666666666</v>
      </c>
      <c r="G126" s="27" t="s">
        <v>10237</v>
      </c>
      <c r="H126" s="1" t="s">
        <v>10295</v>
      </c>
      <c r="I126" s="56" t="s">
        <v>10296</v>
      </c>
      <c r="J126" s="27"/>
      <c r="K126" s="27"/>
      <c r="L126" s="27"/>
      <c r="M126" s="27"/>
      <c r="N126" s="27"/>
    </row>
    <row r="127" ht="15.75" customHeight="1">
      <c r="A127" s="44"/>
      <c r="B127" s="137" t="s">
        <v>10039</v>
      </c>
      <c r="C127" s="27" t="s">
        <v>10282</v>
      </c>
      <c r="D127" s="66" t="s">
        <v>10297</v>
      </c>
      <c r="E127" s="66" t="s">
        <v>10298</v>
      </c>
      <c r="F127" s="78">
        <v>0.8333333333333334</v>
      </c>
      <c r="G127" s="27" t="s">
        <v>10299</v>
      </c>
      <c r="H127" s="27" t="s">
        <v>10300</v>
      </c>
      <c r="I127" s="56" t="s">
        <v>10301</v>
      </c>
      <c r="J127" s="27" t="s">
        <v>10302</v>
      </c>
      <c r="K127" s="27"/>
      <c r="L127" s="27"/>
      <c r="M127" s="27"/>
      <c r="N127" s="27"/>
    </row>
    <row r="128" ht="15.75" customHeight="1">
      <c r="A128" s="18"/>
      <c r="B128" s="137" t="s">
        <v>10039</v>
      </c>
      <c r="C128" s="27" t="s">
        <v>10282</v>
      </c>
      <c r="D128" s="66" t="s">
        <v>10303</v>
      </c>
      <c r="E128" s="66" t="s">
        <v>10304</v>
      </c>
      <c r="F128" s="78">
        <v>0.9166666666666666</v>
      </c>
      <c r="G128" s="27" t="s">
        <v>10305</v>
      </c>
      <c r="H128" s="27" t="s">
        <v>10306</v>
      </c>
      <c r="I128" s="27" t="s">
        <v>10307</v>
      </c>
      <c r="J128" s="27"/>
      <c r="K128" s="27"/>
      <c r="L128" s="27" t="s">
        <v>10308</v>
      </c>
      <c r="M128" s="27"/>
      <c r="N128" s="27"/>
    </row>
    <row r="129" ht="15.75" customHeight="1">
      <c r="A129" s="326" t="s">
        <v>10038</v>
      </c>
      <c r="B129" s="137" t="s">
        <v>10039</v>
      </c>
      <c r="C129" s="27" t="s">
        <v>10282</v>
      </c>
      <c r="D129" s="66" t="s">
        <v>10309</v>
      </c>
      <c r="E129" s="66" t="s">
        <v>10310</v>
      </c>
      <c r="F129" s="74" t="s">
        <v>10311</v>
      </c>
      <c r="G129" s="27" t="s">
        <v>10305</v>
      </c>
      <c r="H129" s="27" t="s">
        <v>10306</v>
      </c>
      <c r="I129" s="27" t="s">
        <v>10307</v>
      </c>
      <c r="J129" s="470" t="s">
        <v>10312</v>
      </c>
      <c r="K129" s="27"/>
      <c r="L129" s="27"/>
      <c r="M129" s="27"/>
      <c r="N129" s="27"/>
    </row>
    <row r="130" ht="15.75" customHeight="1">
      <c r="A130" s="28"/>
      <c r="B130" s="135">
        <v>44420.0</v>
      </c>
      <c r="K130" s="27"/>
      <c r="L130" s="27"/>
      <c r="M130" s="27"/>
      <c r="N130" s="27"/>
    </row>
    <row r="131" ht="15.75" customHeight="1">
      <c r="A131" s="28"/>
      <c r="B131" s="39"/>
      <c r="C131" s="27"/>
      <c r="D131" s="27"/>
      <c r="E131" s="469" t="s">
        <v>10265</v>
      </c>
      <c r="F131" s="74"/>
      <c r="G131" s="27"/>
      <c r="H131" s="27"/>
      <c r="I131" s="27"/>
      <c r="J131" s="27"/>
      <c r="K131" s="27"/>
      <c r="L131" s="27"/>
      <c r="M131" s="27"/>
      <c r="N131" s="27"/>
    </row>
    <row r="132" ht="15.75" customHeight="1">
      <c r="A132" s="28"/>
      <c r="B132" s="137" t="s">
        <v>10039</v>
      </c>
      <c r="C132" s="27" t="s">
        <v>10282</v>
      </c>
      <c r="D132" s="56" t="s">
        <v>10313</v>
      </c>
      <c r="E132" s="56" t="s">
        <v>10314</v>
      </c>
      <c r="F132" s="78">
        <v>0.6666666666666666</v>
      </c>
      <c r="G132" s="27" t="s">
        <v>10315</v>
      </c>
      <c r="H132" s="27" t="s">
        <v>10316</v>
      </c>
      <c r="I132" s="56" t="s">
        <v>10317</v>
      </c>
      <c r="J132" s="27"/>
      <c r="K132" s="27"/>
      <c r="L132" s="27"/>
      <c r="M132" s="27"/>
      <c r="N132" s="27"/>
    </row>
    <row r="133" ht="15.75" customHeight="1">
      <c r="A133" s="28"/>
      <c r="B133" s="137" t="s">
        <v>10039</v>
      </c>
      <c r="C133" s="27" t="s">
        <v>10282</v>
      </c>
      <c r="D133" s="56" t="s">
        <v>10318</v>
      </c>
      <c r="E133" s="56" t="s">
        <v>10319</v>
      </c>
      <c r="F133" s="78">
        <v>0.75</v>
      </c>
      <c r="G133" s="27" t="s">
        <v>10320</v>
      </c>
      <c r="H133" s="27" t="s">
        <v>10321</v>
      </c>
      <c r="I133" s="56" t="s">
        <v>10322</v>
      </c>
      <c r="J133" s="27"/>
      <c r="K133" s="27"/>
      <c r="L133" s="27"/>
      <c r="M133" s="27"/>
      <c r="N133" s="27"/>
    </row>
    <row r="134" ht="15.75" customHeight="1">
      <c r="A134" s="44"/>
      <c r="B134" s="137" t="s">
        <v>10039</v>
      </c>
      <c r="C134" s="27" t="s">
        <v>10282</v>
      </c>
      <c r="D134" s="56" t="s">
        <v>10323</v>
      </c>
      <c r="E134" s="56" t="s">
        <v>10324</v>
      </c>
      <c r="F134" s="78">
        <v>0.8333333333333334</v>
      </c>
      <c r="G134" s="27" t="s">
        <v>10320</v>
      </c>
      <c r="H134" s="27" t="s">
        <v>10325</v>
      </c>
      <c r="I134" s="56" t="s">
        <v>10326</v>
      </c>
      <c r="J134" s="27" t="s">
        <v>10327</v>
      </c>
      <c r="K134" s="27"/>
      <c r="L134" s="27"/>
      <c r="M134" s="27"/>
      <c r="N134" s="27"/>
    </row>
    <row r="135" ht="15.75" customHeight="1">
      <c r="A135" s="18"/>
      <c r="B135" s="137" t="s">
        <v>10039</v>
      </c>
      <c r="C135" s="27" t="s">
        <v>10282</v>
      </c>
      <c r="D135" s="51" t="s">
        <v>10328</v>
      </c>
      <c r="E135" s="51" t="s">
        <v>10329</v>
      </c>
      <c r="F135" s="80">
        <v>0.9166666666666666</v>
      </c>
      <c r="G135" s="81" t="s">
        <v>10330</v>
      </c>
      <c r="H135" s="81" t="s">
        <v>10331</v>
      </c>
      <c r="I135" s="51" t="s">
        <v>10332</v>
      </c>
      <c r="J135" s="81"/>
      <c r="K135" s="27"/>
      <c r="L135" s="27"/>
      <c r="M135" s="27"/>
      <c r="N135" s="27"/>
    </row>
    <row r="136" ht="21.75" customHeight="1">
      <c r="A136" s="326" t="s">
        <v>10038</v>
      </c>
      <c r="B136" s="137" t="s">
        <v>10039</v>
      </c>
      <c r="C136" s="27" t="s">
        <v>10282</v>
      </c>
      <c r="D136" s="56" t="s">
        <v>10333</v>
      </c>
      <c r="E136" s="56" t="s">
        <v>10334</v>
      </c>
      <c r="F136" s="78">
        <v>0.9166666666666666</v>
      </c>
      <c r="G136" s="27" t="s">
        <v>10028</v>
      </c>
      <c r="H136" s="27" t="s">
        <v>10335</v>
      </c>
      <c r="I136" s="27" t="s">
        <v>10336</v>
      </c>
      <c r="J136" s="27"/>
      <c r="K136" s="27"/>
      <c r="L136" s="27"/>
      <c r="M136" s="27"/>
      <c r="N136" s="27"/>
    </row>
    <row r="137" ht="15.75" customHeight="1">
      <c r="A137" s="28"/>
      <c r="B137" s="135">
        <v>44421.0</v>
      </c>
      <c r="C137" s="27"/>
      <c r="D137" s="27"/>
      <c r="E137" s="27"/>
      <c r="F137" s="74"/>
      <c r="G137" s="27"/>
      <c r="H137" s="27"/>
      <c r="I137" s="27"/>
      <c r="J137" s="27"/>
      <c r="K137" s="27"/>
      <c r="L137" s="27"/>
      <c r="M137" s="27"/>
      <c r="N137" s="27"/>
    </row>
    <row r="138" ht="15.75" customHeight="1">
      <c r="A138" s="28"/>
      <c r="B138" s="39"/>
      <c r="C138" s="27"/>
      <c r="D138" s="27"/>
      <c r="E138" s="27"/>
      <c r="F138" s="74"/>
      <c r="G138" s="27"/>
      <c r="H138" s="27"/>
      <c r="I138" s="27"/>
      <c r="J138" s="27"/>
      <c r="K138" s="27"/>
      <c r="L138" s="27"/>
      <c r="M138" s="27"/>
      <c r="N138" s="27"/>
    </row>
    <row r="139" ht="15.75" customHeight="1">
      <c r="A139" s="28"/>
      <c r="B139" s="137" t="s">
        <v>10039</v>
      </c>
      <c r="C139" s="27"/>
      <c r="D139" s="27"/>
      <c r="E139" s="469" t="s">
        <v>10265</v>
      </c>
      <c r="F139" s="74"/>
      <c r="G139" s="27"/>
      <c r="H139" s="27"/>
      <c r="I139" s="27"/>
      <c r="J139" s="27"/>
      <c r="K139" s="27"/>
      <c r="L139" s="27"/>
      <c r="M139" s="27"/>
      <c r="N139" s="27"/>
    </row>
    <row r="140" ht="15.75" customHeight="1">
      <c r="A140" s="28"/>
      <c r="B140" s="137" t="s">
        <v>10039</v>
      </c>
      <c r="C140" s="27"/>
      <c r="D140" s="56" t="s">
        <v>10337</v>
      </c>
      <c r="E140" s="56" t="s">
        <v>10338</v>
      </c>
      <c r="F140" s="78">
        <v>0.6666666666666666</v>
      </c>
      <c r="G140" s="27" t="s">
        <v>10339</v>
      </c>
      <c r="H140" s="27" t="s">
        <v>10340</v>
      </c>
      <c r="I140" s="56" t="s">
        <v>10341</v>
      </c>
      <c r="J140" s="27"/>
      <c r="K140" s="27"/>
      <c r="L140" s="27"/>
      <c r="M140" s="27"/>
      <c r="N140" s="27"/>
    </row>
    <row r="141" ht="15.75" customHeight="1">
      <c r="A141" s="44"/>
      <c r="B141" s="137" t="s">
        <v>10039</v>
      </c>
      <c r="C141" s="27" t="s">
        <v>10342</v>
      </c>
      <c r="D141" s="56" t="s">
        <v>10343</v>
      </c>
      <c r="E141" s="56" t="s">
        <v>10344</v>
      </c>
      <c r="F141" s="78">
        <v>0.75</v>
      </c>
      <c r="G141" s="27" t="s">
        <v>10218</v>
      </c>
      <c r="H141" s="27" t="s">
        <v>10345</v>
      </c>
      <c r="I141" s="56" t="s">
        <v>10346</v>
      </c>
      <c r="J141" s="27"/>
      <c r="K141" s="27"/>
      <c r="L141" s="27"/>
      <c r="M141" s="27"/>
      <c r="N141" s="27"/>
    </row>
    <row r="142" ht="15.75" customHeight="1">
      <c r="A142" s="18"/>
      <c r="B142" s="137" t="s">
        <v>10039</v>
      </c>
      <c r="C142" s="81" t="s">
        <v>10342</v>
      </c>
      <c r="D142" s="51" t="s">
        <v>10020</v>
      </c>
      <c r="E142" s="51" t="s">
        <v>10021</v>
      </c>
      <c r="F142" s="91" t="s">
        <v>10347</v>
      </c>
      <c r="G142" s="81" t="s">
        <v>10022</v>
      </c>
      <c r="H142" s="81" t="s">
        <v>10348</v>
      </c>
      <c r="I142" s="51" t="s">
        <v>10024</v>
      </c>
      <c r="J142" s="27"/>
      <c r="K142" s="27"/>
      <c r="L142" s="27"/>
      <c r="M142" s="27"/>
      <c r="N142" s="27"/>
    </row>
    <row r="143" ht="15.75" customHeight="1">
      <c r="A143" s="326" t="s">
        <v>10038</v>
      </c>
      <c r="B143" s="137" t="s">
        <v>10039</v>
      </c>
      <c r="C143" s="27" t="s">
        <v>10342</v>
      </c>
      <c r="D143" s="56" t="s">
        <v>10349</v>
      </c>
      <c r="E143" s="27" t="s">
        <v>10350</v>
      </c>
      <c r="F143" s="74" t="s">
        <v>10351</v>
      </c>
      <c r="G143" s="56" t="s">
        <v>10352</v>
      </c>
      <c r="H143" s="56" t="s">
        <v>10353</v>
      </c>
      <c r="I143" s="27" t="s">
        <v>10354</v>
      </c>
      <c r="J143" s="27"/>
      <c r="K143" s="27"/>
      <c r="L143" s="27"/>
      <c r="M143" s="27"/>
      <c r="N143" s="27"/>
    </row>
    <row r="144" ht="15.75" customHeight="1">
      <c r="A144" s="28"/>
      <c r="B144" s="135">
        <v>44424.0</v>
      </c>
      <c r="C144" s="27"/>
      <c r="D144" s="27"/>
      <c r="E144" s="27"/>
      <c r="F144" s="74"/>
      <c r="G144" s="27"/>
      <c r="H144" s="27"/>
      <c r="I144" s="27"/>
      <c r="J144" s="27"/>
      <c r="K144" s="27"/>
      <c r="L144" s="27"/>
      <c r="M144" s="27"/>
      <c r="N144" s="27"/>
    </row>
    <row r="145" ht="15.75" customHeight="1">
      <c r="A145" s="28"/>
      <c r="B145" s="39"/>
      <c r="C145" s="27"/>
      <c r="D145" s="27"/>
      <c r="E145" s="27"/>
      <c r="F145" s="74"/>
      <c r="G145" s="27"/>
      <c r="H145" s="27"/>
      <c r="I145" s="27"/>
      <c r="J145" s="27"/>
      <c r="K145" s="27"/>
      <c r="L145" s="27"/>
      <c r="M145" s="27"/>
      <c r="N145" s="27"/>
    </row>
    <row r="146" ht="15.75" customHeight="1">
      <c r="A146" s="28"/>
      <c r="B146" s="137" t="s">
        <v>10039</v>
      </c>
      <c r="J146" s="27"/>
      <c r="K146" s="27"/>
      <c r="L146" s="27"/>
      <c r="M146" s="27"/>
      <c r="N146" s="27"/>
    </row>
    <row r="147" ht="15.75" customHeight="1">
      <c r="A147" s="28"/>
      <c r="B147" s="137" t="s">
        <v>10039</v>
      </c>
      <c r="C147" s="27" t="s">
        <v>5084</v>
      </c>
      <c r="D147" s="27" t="s">
        <v>10250</v>
      </c>
      <c r="E147" s="27" t="s">
        <v>10251</v>
      </c>
      <c r="F147" s="74" t="s">
        <v>298</v>
      </c>
      <c r="G147" s="27" t="s">
        <v>10305</v>
      </c>
      <c r="H147" s="27" t="s">
        <v>10355</v>
      </c>
      <c r="I147" s="27" t="s">
        <v>10254</v>
      </c>
      <c r="J147" s="27"/>
      <c r="K147" s="27"/>
      <c r="L147" s="27"/>
      <c r="M147" s="27"/>
      <c r="N147" s="27"/>
    </row>
    <row r="148" ht="15.75" customHeight="1">
      <c r="A148" s="44"/>
      <c r="B148" s="137" t="s">
        <v>10039</v>
      </c>
      <c r="C148" s="81" t="s">
        <v>5091</v>
      </c>
      <c r="D148" s="51" t="s">
        <v>10356</v>
      </c>
      <c r="E148" s="51" t="s">
        <v>10357</v>
      </c>
      <c r="F148" s="91" t="s">
        <v>352</v>
      </c>
      <c r="G148" s="81" t="s">
        <v>10252</v>
      </c>
      <c r="H148" s="81" t="s">
        <v>10358</v>
      </c>
      <c r="I148" s="51" t="s">
        <v>10359</v>
      </c>
      <c r="J148" s="27"/>
      <c r="K148" s="27"/>
      <c r="L148" s="27"/>
      <c r="M148" s="27"/>
      <c r="N148" s="27"/>
    </row>
    <row r="149" ht="15.75" customHeight="1">
      <c r="A149" s="18"/>
      <c r="B149" s="137" t="s">
        <v>10039</v>
      </c>
      <c r="C149" s="27" t="s">
        <v>10255</v>
      </c>
      <c r="D149" s="56" t="s">
        <v>10128</v>
      </c>
      <c r="E149" s="56" t="s">
        <v>10129</v>
      </c>
      <c r="F149" s="74" t="s">
        <v>372</v>
      </c>
      <c r="G149" s="27" t="s">
        <v>10360</v>
      </c>
      <c r="H149" s="56" t="s">
        <v>10361</v>
      </c>
      <c r="I149" s="56" t="s">
        <v>10359</v>
      </c>
      <c r="J149" s="27" t="s">
        <v>255</v>
      </c>
      <c r="K149" s="27"/>
      <c r="L149" s="27"/>
      <c r="M149" s="27"/>
      <c r="N149" s="27"/>
    </row>
    <row r="150" ht="15.75" customHeight="1">
      <c r="A150" s="326" t="s">
        <v>10038</v>
      </c>
      <c r="B150" s="137" t="s">
        <v>10039</v>
      </c>
      <c r="C150" s="27" t="s">
        <v>10255</v>
      </c>
      <c r="D150" s="56" t="s">
        <v>10198</v>
      </c>
      <c r="E150" s="56" t="s">
        <v>10199</v>
      </c>
      <c r="F150" s="78">
        <v>0.75</v>
      </c>
      <c r="G150" s="27" t="s">
        <v>10360</v>
      </c>
      <c r="H150" s="56" t="s">
        <v>10362</v>
      </c>
      <c r="I150" s="56" t="s">
        <v>10201</v>
      </c>
      <c r="J150" s="27" t="s">
        <v>255</v>
      </c>
      <c r="K150" s="27"/>
      <c r="L150" s="27"/>
      <c r="M150" s="27"/>
      <c r="N150" s="27"/>
    </row>
    <row r="151" ht="15.75" customHeight="1">
      <c r="A151" s="28"/>
      <c r="B151" s="135">
        <v>44425.0</v>
      </c>
      <c r="C151" s="27"/>
      <c r="D151" s="27"/>
      <c r="E151" s="27"/>
      <c r="F151" s="74"/>
      <c r="G151" s="27"/>
      <c r="H151" s="27"/>
      <c r="I151" s="27"/>
      <c r="J151" s="27"/>
      <c r="K151" s="27"/>
      <c r="L151" s="27"/>
      <c r="M151" s="27"/>
      <c r="N151" s="27"/>
    </row>
    <row r="152" ht="15.75" customHeight="1">
      <c r="A152" s="28"/>
      <c r="B152" s="39"/>
      <c r="C152" s="27"/>
      <c r="D152" s="27"/>
      <c r="E152" s="27"/>
      <c r="F152" s="74"/>
      <c r="G152" s="27"/>
      <c r="H152" s="27"/>
      <c r="I152" s="27"/>
      <c r="J152" s="27"/>
      <c r="K152" s="27"/>
      <c r="L152" s="27"/>
      <c r="M152" s="27"/>
      <c r="N152" s="27"/>
    </row>
    <row r="153" ht="15.75" customHeight="1">
      <c r="A153" s="28"/>
      <c r="B153" s="137" t="s">
        <v>10039</v>
      </c>
      <c r="D153" s="56"/>
      <c r="E153" s="56"/>
      <c r="F153" s="337"/>
      <c r="J153" s="27"/>
      <c r="K153" s="27"/>
      <c r="L153" s="27"/>
      <c r="M153" s="27"/>
      <c r="N153" s="27"/>
    </row>
    <row r="154" ht="15.75" customHeight="1">
      <c r="A154" s="28"/>
      <c r="B154" s="137" t="s">
        <v>10039</v>
      </c>
      <c r="C154" s="27" t="s">
        <v>10255</v>
      </c>
      <c r="D154" s="56" t="s">
        <v>10363</v>
      </c>
      <c r="E154" s="56" t="s">
        <v>10364</v>
      </c>
      <c r="F154" s="74" t="s">
        <v>533</v>
      </c>
      <c r="G154" s="27" t="s">
        <v>10028</v>
      </c>
      <c r="H154" s="56" t="s">
        <v>10365</v>
      </c>
      <c r="I154" s="56" t="s">
        <v>10366</v>
      </c>
      <c r="J154" s="27"/>
      <c r="K154" s="27"/>
      <c r="L154" s="27"/>
      <c r="M154" s="27"/>
      <c r="N154" s="27"/>
    </row>
    <row r="155" ht="15.75" customHeight="1">
      <c r="A155" s="28"/>
      <c r="B155" s="137" t="s">
        <v>10039</v>
      </c>
      <c r="C155" s="27" t="s">
        <v>10367</v>
      </c>
      <c r="D155" s="56" t="s">
        <v>10303</v>
      </c>
      <c r="E155" s="56" t="s">
        <v>10304</v>
      </c>
      <c r="F155" s="78">
        <v>0.5</v>
      </c>
      <c r="G155" s="27" t="s">
        <v>10305</v>
      </c>
      <c r="H155" s="27" t="s">
        <v>10368</v>
      </c>
      <c r="I155" s="27" t="s">
        <v>10307</v>
      </c>
      <c r="J155" s="27"/>
      <c r="K155" s="27"/>
      <c r="L155" s="27"/>
      <c r="M155" s="27"/>
      <c r="N155" s="27"/>
    </row>
    <row r="156" ht="15.75" customHeight="1">
      <c r="A156" s="28"/>
      <c r="B156" s="137" t="s">
        <v>10039</v>
      </c>
      <c r="C156" s="81" t="s">
        <v>10367</v>
      </c>
      <c r="D156" s="51" t="s">
        <v>10369</v>
      </c>
      <c r="E156" s="51" t="s">
        <v>10370</v>
      </c>
      <c r="F156" s="80">
        <v>0.5833333333333334</v>
      </c>
      <c r="G156" s="81" t="s">
        <v>10305</v>
      </c>
      <c r="H156" s="81" t="s">
        <v>10371</v>
      </c>
      <c r="I156" s="81" t="s">
        <v>10372</v>
      </c>
      <c r="J156" s="27"/>
      <c r="K156" s="27"/>
      <c r="L156" s="27"/>
      <c r="M156" s="27"/>
      <c r="N156" s="27"/>
    </row>
    <row r="157" ht="15.75" customHeight="1">
      <c r="A157" s="44"/>
      <c r="B157" s="137" t="s">
        <v>10039</v>
      </c>
      <c r="C157" s="27" t="s">
        <v>10367</v>
      </c>
      <c r="D157" s="56" t="s">
        <v>10373</v>
      </c>
      <c r="E157" s="56" t="s">
        <v>10374</v>
      </c>
      <c r="F157" s="78">
        <v>0.6666666666666666</v>
      </c>
      <c r="G157" s="27" t="s">
        <v>10375</v>
      </c>
      <c r="H157" s="27" t="s">
        <v>10376</v>
      </c>
      <c r="I157" s="56" t="s">
        <v>10377</v>
      </c>
      <c r="J157" s="27"/>
      <c r="K157" s="27"/>
      <c r="L157" s="27"/>
      <c r="M157" s="27"/>
      <c r="N157" s="27"/>
    </row>
    <row r="158" ht="15.75" customHeight="1">
      <c r="A158" s="18"/>
      <c r="B158" s="135">
        <v>44426.0</v>
      </c>
      <c r="C158" s="27"/>
      <c r="D158" s="27"/>
      <c r="E158" s="27"/>
      <c r="F158" s="74"/>
      <c r="G158" s="27"/>
      <c r="I158" s="27"/>
      <c r="J158" s="27"/>
      <c r="K158" s="27"/>
      <c r="L158" s="27"/>
      <c r="M158" s="27"/>
      <c r="N158" s="27"/>
    </row>
    <row r="159" ht="15.75" customHeight="1">
      <c r="A159" s="326" t="s">
        <v>10038</v>
      </c>
      <c r="B159" s="39"/>
      <c r="C159" s="27"/>
      <c r="D159" s="27"/>
      <c r="E159" s="27"/>
      <c r="F159" s="74"/>
      <c r="G159" s="27"/>
      <c r="H159" s="27"/>
      <c r="I159" s="27"/>
      <c r="J159" s="27"/>
      <c r="K159" s="27"/>
      <c r="L159" s="27"/>
      <c r="M159" s="27"/>
      <c r="N159" s="27"/>
    </row>
    <row r="160" ht="15.75" customHeight="1">
      <c r="A160" s="28"/>
      <c r="B160" s="137" t="s">
        <v>10039</v>
      </c>
      <c r="C160" s="27"/>
      <c r="D160" s="56"/>
      <c r="E160" s="471"/>
      <c r="F160" s="472" t="s">
        <v>10378</v>
      </c>
      <c r="G160" s="469"/>
      <c r="H160" s="27"/>
      <c r="I160" s="56"/>
      <c r="J160" s="27"/>
      <c r="K160" s="27"/>
      <c r="L160" s="27"/>
      <c r="M160" s="27"/>
      <c r="N160" s="27"/>
    </row>
    <row r="161" ht="15.75" customHeight="1">
      <c r="A161" s="28"/>
      <c r="B161" s="137" t="s">
        <v>10039</v>
      </c>
      <c r="C161" s="81" t="s">
        <v>10379</v>
      </c>
      <c r="D161" s="51" t="s">
        <v>10380</v>
      </c>
      <c r="E161" s="51" t="s">
        <v>10381</v>
      </c>
      <c r="F161" s="80">
        <v>0.75</v>
      </c>
      <c r="G161" s="81" t="s">
        <v>10330</v>
      </c>
      <c r="H161" s="81" t="s">
        <v>10382</v>
      </c>
      <c r="I161" s="51" t="s">
        <v>10383</v>
      </c>
      <c r="J161" s="27"/>
      <c r="K161" s="27"/>
      <c r="L161" s="27"/>
      <c r="M161" s="27"/>
      <c r="N161" s="27"/>
    </row>
    <row r="162" ht="15.75" customHeight="1">
      <c r="A162" s="28"/>
      <c r="B162" s="137" t="s">
        <v>10039</v>
      </c>
      <c r="C162" s="81" t="s">
        <v>10379</v>
      </c>
      <c r="D162" s="51" t="s">
        <v>10384</v>
      </c>
      <c r="E162" s="51" t="s">
        <v>10385</v>
      </c>
      <c r="F162" s="80">
        <v>0.8333333333333334</v>
      </c>
      <c r="G162" s="81" t="s">
        <v>10330</v>
      </c>
      <c r="H162" s="81" t="s">
        <v>10386</v>
      </c>
      <c r="I162" s="51" t="s">
        <v>10185</v>
      </c>
      <c r="J162" s="27"/>
      <c r="K162" s="27"/>
      <c r="L162" s="27"/>
      <c r="M162" s="27"/>
      <c r="N162" s="27"/>
    </row>
    <row r="163" ht="15.75" customHeight="1">
      <c r="A163" s="28"/>
      <c r="B163" s="137" t="s">
        <v>10039</v>
      </c>
      <c r="C163" s="27"/>
      <c r="D163" s="27"/>
      <c r="E163" s="27"/>
      <c r="F163" s="74"/>
      <c r="G163" s="27"/>
      <c r="H163" s="27"/>
      <c r="I163" s="27"/>
      <c r="J163" s="27"/>
      <c r="K163" s="27"/>
      <c r="L163" s="27"/>
      <c r="M163" s="27"/>
      <c r="N163" s="27"/>
    </row>
    <row r="164" ht="15.75" customHeight="1">
      <c r="A164" s="44"/>
      <c r="B164" s="137" t="s">
        <v>10039</v>
      </c>
      <c r="C164" s="27"/>
      <c r="D164" s="27"/>
      <c r="E164" s="27"/>
      <c r="F164" s="74"/>
      <c r="G164" s="27"/>
      <c r="H164" s="27"/>
      <c r="I164" s="27"/>
      <c r="J164" s="27"/>
      <c r="K164" s="27"/>
      <c r="L164" s="27"/>
      <c r="M164" s="27"/>
      <c r="N164" s="27"/>
    </row>
    <row r="165" ht="15.75" customHeight="1">
      <c r="A165" s="18"/>
      <c r="B165" s="135">
        <v>44427.0</v>
      </c>
      <c r="C165" s="27"/>
      <c r="D165" s="27"/>
      <c r="E165" s="27"/>
      <c r="F165" s="74"/>
      <c r="G165" s="27"/>
      <c r="H165" s="27"/>
      <c r="I165" s="27"/>
      <c r="J165" s="27"/>
      <c r="K165" s="27"/>
      <c r="L165" s="27"/>
      <c r="M165" s="27"/>
      <c r="N165" s="27"/>
    </row>
    <row r="166" ht="15.75" customHeight="1">
      <c r="A166" s="326" t="s">
        <v>10038</v>
      </c>
      <c r="B166" s="39"/>
      <c r="C166" s="27"/>
      <c r="D166" s="473" t="s">
        <v>5099</v>
      </c>
      <c r="E166" s="180"/>
      <c r="F166" s="111"/>
      <c r="G166" s="27"/>
      <c r="H166" s="27"/>
      <c r="I166" s="27"/>
      <c r="J166" s="27"/>
      <c r="K166" s="27"/>
      <c r="L166" s="27"/>
      <c r="M166" s="27"/>
      <c r="N166" s="27"/>
    </row>
    <row r="167" ht="15.75" customHeight="1">
      <c r="A167" s="28"/>
      <c r="B167" s="137" t="s">
        <v>10039</v>
      </c>
      <c r="C167" s="27"/>
      <c r="D167" s="112"/>
      <c r="F167" s="113"/>
      <c r="G167" s="27"/>
      <c r="H167" s="27"/>
      <c r="I167" s="27"/>
      <c r="J167" s="27"/>
      <c r="K167" s="27"/>
      <c r="L167" s="27"/>
      <c r="M167" s="27"/>
      <c r="N167" s="27"/>
    </row>
    <row r="168" ht="15.75" customHeight="1">
      <c r="A168" s="28"/>
      <c r="B168" s="137" t="s">
        <v>10039</v>
      </c>
      <c r="C168" s="27"/>
      <c r="D168" s="112"/>
      <c r="F168" s="113"/>
      <c r="G168" s="27"/>
      <c r="H168" s="27"/>
      <c r="I168" s="27"/>
      <c r="J168" s="27"/>
      <c r="K168" s="27"/>
      <c r="L168" s="27"/>
      <c r="M168" s="27"/>
      <c r="N168" s="27"/>
    </row>
    <row r="169" ht="15.75" customHeight="1">
      <c r="A169" s="28"/>
      <c r="B169" s="137" t="s">
        <v>10039</v>
      </c>
      <c r="C169" s="27"/>
      <c r="D169" s="112"/>
      <c r="F169" s="113"/>
      <c r="G169" s="27"/>
      <c r="H169" s="27"/>
      <c r="I169" s="27"/>
      <c r="J169" s="27"/>
      <c r="K169" s="27"/>
      <c r="L169" s="27"/>
      <c r="M169" s="27"/>
      <c r="N169" s="27"/>
    </row>
    <row r="170" ht="15.75" customHeight="1">
      <c r="A170" s="28"/>
      <c r="B170" s="137" t="s">
        <v>10039</v>
      </c>
      <c r="C170" s="27"/>
      <c r="D170" s="114"/>
      <c r="E170" s="125"/>
      <c r="F170" s="115"/>
      <c r="G170" s="27"/>
      <c r="H170" s="27"/>
      <c r="I170" s="27"/>
      <c r="J170" s="27"/>
      <c r="K170" s="27"/>
      <c r="L170" s="27"/>
      <c r="M170" s="27"/>
      <c r="N170" s="27"/>
    </row>
    <row r="171" ht="15.75" customHeight="1">
      <c r="A171" s="44"/>
      <c r="B171" s="137" t="s">
        <v>10039</v>
      </c>
      <c r="C171" s="27"/>
      <c r="D171" s="27"/>
      <c r="E171" s="27"/>
      <c r="F171" s="74"/>
      <c r="G171" s="27"/>
      <c r="H171" s="27"/>
      <c r="I171" s="27"/>
      <c r="J171" s="27"/>
      <c r="K171" s="27"/>
      <c r="L171" s="27"/>
      <c r="M171" s="27"/>
      <c r="N171" s="27"/>
    </row>
    <row r="172" ht="15.75" customHeight="1">
      <c r="A172" s="18"/>
      <c r="B172" s="135">
        <v>44428.0</v>
      </c>
      <c r="C172" s="27"/>
      <c r="D172" s="27"/>
      <c r="E172" s="27"/>
      <c r="F172" s="74"/>
      <c r="G172" s="27"/>
      <c r="H172" s="27"/>
      <c r="I172" s="27"/>
      <c r="J172" s="27"/>
      <c r="K172" s="27"/>
      <c r="L172" s="27"/>
      <c r="M172" s="27"/>
      <c r="N172" s="27"/>
    </row>
    <row r="173" ht="15.75" customHeight="1">
      <c r="A173" s="326" t="s">
        <v>10038</v>
      </c>
      <c r="B173" s="39"/>
      <c r="C173" s="27"/>
      <c r="D173" s="27"/>
      <c r="E173" s="27"/>
      <c r="F173" s="74"/>
      <c r="G173" s="27"/>
      <c r="H173" s="27"/>
      <c r="I173" s="27"/>
      <c r="J173" s="27"/>
      <c r="K173" s="27"/>
      <c r="L173" s="27"/>
      <c r="M173" s="27"/>
      <c r="N173" s="27"/>
    </row>
    <row r="174" ht="15.75" customHeight="1">
      <c r="A174" s="28"/>
      <c r="B174" s="137" t="s">
        <v>10039</v>
      </c>
      <c r="C174" s="27" t="s">
        <v>10387</v>
      </c>
      <c r="D174" s="51" t="s">
        <v>10388</v>
      </c>
      <c r="E174" s="81" t="s">
        <v>10389</v>
      </c>
      <c r="F174" s="91" t="s">
        <v>626</v>
      </c>
      <c r="G174" s="81" t="s">
        <v>10022</v>
      </c>
      <c r="H174" s="81" t="s">
        <v>10390</v>
      </c>
      <c r="I174" s="51" t="s">
        <v>10391</v>
      </c>
      <c r="J174" s="27"/>
      <c r="K174" s="27"/>
      <c r="L174" s="27"/>
      <c r="M174" s="27"/>
      <c r="N174" s="27"/>
    </row>
    <row r="175" ht="15.75" customHeight="1">
      <c r="A175" s="28"/>
      <c r="B175" s="137" t="s">
        <v>10039</v>
      </c>
      <c r="C175" s="27" t="s">
        <v>10387</v>
      </c>
      <c r="D175" s="81" t="s">
        <v>10392</v>
      </c>
      <c r="E175" s="81" t="s">
        <v>10393</v>
      </c>
      <c r="F175" s="91" t="s">
        <v>352</v>
      </c>
      <c r="G175" s="81" t="s">
        <v>10394</v>
      </c>
      <c r="H175" s="81" t="s">
        <v>10395</v>
      </c>
      <c r="I175" s="51" t="s">
        <v>10396</v>
      </c>
      <c r="J175" s="27"/>
      <c r="K175" s="27"/>
      <c r="L175" s="27"/>
      <c r="M175" s="27"/>
      <c r="N175" s="27"/>
    </row>
    <row r="176" ht="15.75" customHeight="1">
      <c r="A176" s="28"/>
      <c r="B176" s="137" t="s">
        <v>10039</v>
      </c>
      <c r="C176" s="27" t="s">
        <v>10387</v>
      </c>
      <c r="D176" s="51" t="s">
        <v>10397</v>
      </c>
      <c r="E176" s="51" t="s">
        <v>10398</v>
      </c>
      <c r="F176" s="91" t="s">
        <v>372</v>
      </c>
      <c r="G176" s="81" t="s">
        <v>10252</v>
      </c>
      <c r="H176" s="81" t="s">
        <v>10399</v>
      </c>
      <c r="I176" s="81" t="s">
        <v>10400</v>
      </c>
      <c r="J176" s="27"/>
      <c r="K176" s="27"/>
      <c r="L176" s="27"/>
      <c r="M176" s="27"/>
      <c r="N176" s="27"/>
    </row>
    <row r="177" ht="15.75" customHeight="1">
      <c r="A177" s="28"/>
      <c r="B177" s="137" t="s">
        <v>10039</v>
      </c>
      <c r="C177" s="27" t="s">
        <v>10387</v>
      </c>
      <c r="D177" s="27" t="s">
        <v>10401</v>
      </c>
      <c r="E177" s="56" t="s">
        <v>10338</v>
      </c>
      <c r="F177" s="8" t="s">
        <v>497</v>
      </c>
      <c r="G177" s="27" t="s">
        <v>10394</v>
      </c>
      <c r="H177" s="27" t="s">
        <v>10402</v>
      </c>
      <c r="I177" s="56" t="s">
        <v>10341</v>
      </c>
      <c r="J177" s="27" t="s">
        <v>3585</v>
      </c>
      <c r="K177" s="27"/>
      <c r="L177" s="27"/>
      <c r="M177" s="27"/>
      <c r="N177" s="27"/>
    </row>
    <row r="178" ht="15.75" customHeight="1">
      <c r="A178" s="44"/>
      <c r="B178" s="137" t="s">
        <v>10039</v>
      </c>
      <c r="C178" s="27"/>
      <c r="D178" s="27"/>
      <c r="E178" s="27"/>
      <c r="F178" s="74"/>
      <c r="G178" s="27"/>
      <c r="H178" s="27"/>
      <c r="I178" s="27"/>
      <c r="J178" s="27"/>
      <c r="K178" s="27"/>
      <c r="L178" s="27"/>
      <c r="M178" s="27"/>
      <c r="N178" s="27"/>
    </row>
    <row r="179" ht="15.75" customHeight="1">
      <c r="A179" s="18"/>
      <c r="B179" s="135">
        <v>44431.0</v>
      </c>
      <c r="C179" s="27"/>
      <c r="D179" s="27"/>
      <c r="E179" s="27"/>
      <c r="F179" s="74"/>
      <c r="G179" s="27"/>
      <c r="H179" s="27"/>
      <c r="I179" s="27"/>
      <c r="J179" s="27"/>
      <c r="K179" s="27"/>
      <c r="L179" s="27"/>
      <c r="M179" s="27"/>
      <c r="N179" s="27"/>
    </row>
    <row r="180" ht="15.75" customHeight="1">
      <c r="A180" s="326" t="s">
        <v>10038</v>
      </c>
      <c r="B180" s="39"/>
      <c r="C180" s="27"/>
      <c r="D180" s="27"/>
      <c r="E180" s="27"/>
      <c r="F180" s="74"/>
      <c r="G180" s="27"/>
      <c r="H180" s="27"/>
      <c r="I180" s="27"/>
      <c r="J180" s="27"/>
      <c r="K180" s="27"/>
      <c r="L180" s="27"/>
      <c r="M180" s="27"/>
      <c r="N180" s="27"/>
    </row>
    <row r="181" ht="15.75" customHeight="1">
      <c r="A181" s="28"/>
      <c r="B181" s="137" t="s">
        <v>10039</v>
      </c>
      <c r="C181" s="27"/>
      <c r="D181" s="27"/>
      <c r="E181" s="27"/>
      <c r="F181" s="74"/>
      <c r="G181" s="27"/>
      <c r="H181" s="27"/>
      <c r="I181" s="27"/>
      <c r="J181" s="27"/>
      <c r="K181" s="27"/>
      <c r="L181" s="27"/>
      <c r="M181" s="27"/>
      <c r="N181" s="27"/>
    </row>
    <row r="182" ht="15.75" customHeight="1">
      <c r="A182" s="28"/>
      <c r="B182" s="137" t="s">
        <v>10039</v>
      </c>
      <c r="C182" s="27" t="s">
        <v>5084</v>
      </c>
      <c r="D182" s="27" t="s">
        <v>10403</v>
      </c>
      <c r="E182" s="27" t="s">
        <v>10404</v>
      </c>
      <c r="F182" s="78">
        <v>0.5</v>
      </c>
      <c r="G182" s="27" t="s">
        <v>10028</v>
      </c>
      <c r="H182" s="27" t="s">
        <v>10405</v>
      </c>
      <c r="I182" s="27" t="s">
        <v>10406</v>
      </c>
      <c r="J182" s="27"/>
      <c r="K182" s="27"/>
      <c r="L182" s="27"/>
      <c r="M182" s="27"/>
      <c r="N182" s="27"/>
    </row>
    <row r="183" ht="15.75" customHeight="1">
      <c r="A183" s="28"/>
      <c r="B183" s="137" t="s">
        <v>10039</v>
      </c>
      <c r="C183" s="27" t="s">
        <v>10407</v>
      </c>
      <c r="D183" s="56" t="s">
        <v>10408</v>
      </c>
      <c r="E183" s="56" t="s">
        <v>10409</v>
      </c>
      <c r="F183" s="78">
        <v>0.5833333333333334</v>
      </c>
      <c r="G183" s="27" t="s">
        <v>10410</v>
      </c>
      <c r="H183" s="27" t="s">
        <v>10411</v>
      </c>
      <c r="I183" s="27" t="s">
        <v>10412</v>
      </c>
      <c r="J183" s="27"/>
      <c r="K183" s="27"/>
      <c r="L183" s="27"/>
      <c r="M183" s="27"/>
      <c r="N183" s="27"/>
    </row>
    <row r="184" ht="15.75" customHeight="1">
      <c r="A184" s="28"/>
      <c r="B184" s="137" t="s">
        <v>10039</v>
      </c>
      <c r="C184" s="27" t="s">
        <v>10413</v>
      </c>
      <c r="D184" s="474" t="s">
        <v>10414</v>
      </c>
      <c r="E184" s="474" t="s">
        <v>10415</v>
      </c>
      <c r="F184" s="78">
        <v>0.6666666666666666</v>
      </c>
      <c r="G184" s="27" t="s">
        <v>10022</v>
      </c>
      <c r="H184" s="27" t="s">
        <v>10416</v>
      </c>
      <c r="I184" s="56" t="s">
        <v>10366</v>
      </c>
      <c r="J184" s="27"/>
      <c r="K184" s="27"/>
      <c r="L184" s="27"/>
      <c r="M184" s="27"/>
      <c r="N184" s="27"/>
    </row>
    <row r="185" ht="15.75" customHeight="1">
      <c r="A185" s="44"/>
      <c r="B185" s="137" t="s">
        <v>10039</v>
      </c>
      <c r="C185" s="27" t="s">
        <v>10407</v>
      </c>
      <c r="D185" s="56" t="s">
        <v>10293</v>
      </c>
      <c r="E185" s="56" t="s">
        <v>10294</v>
      </c>
      <c r="F185" s="78">
        <v>0.75</v>
      </c>
      <c r="G185" s="27" t="s">
        <v>10237</v>
      </c>
      <c r="H185" s="27" t="s">
        <v>10417</v>
      </c>
      <c r="I185" s="27" t="s">
        <v>10296</v>
      </c>
      <c r="J185" s="27"/>
      <c r="K185" s="27"/>
      <c r="L185" s="27"/>
      <c r="M185" s="27"/>
      <c r="N185" s="27"/>
    </row>
    <row r="186" ht="15.75" customHeight="1">
      <c r="A186" s="18"/>
      <c r="B186" s="135">
        <v>44432.0</v>
      </c>
      <c r="C186" s="27"/>
      <c r="D186" s="27"/>
      <c r="E186" s="27"/>
      <c r="F186" s="74"/>
      <c r="G186" s="27"/>
      <c r="H186" s="27"/>
      <c r="I186" s="27"/>
      <c r="J186" s="27"/>
      <c r="K186" s="27"/>
      <c r="L186" s="27"/>
      <c r="M186" s="27"/>
      <c r="N186" s="27"/>
    </row>
    <row r="187" ht="15.75" customHeight="1">
      <c r="A187" s="326" t="s">
        <v>10038</v>
      </c>
      <c r="B187" s="39"/>
      <c r="C187" s="27"/>
      <c r="D187" s="27"/>
      <c r="E187" s="27"/>
      <c r="F187" s="74"/>
      <c r="G187" s="27"/>
      <c r="H187" s="27"/>
      <c r="I187" s="27"/>
      <c r="J187" s="27"/>
      <c r="K187" s="27"/>
      <c r="L187" s="27"/>
      <c r="M187" s="27"/>
      <c r="N187" s="27"/>
    </row>
    <row r="188" ht="15.75" customHeight="1">
      <c r="A188" s="28"/>
      <c r="B188" s="137" t="s">
        <v>10039</v>
      </c>
      <c r="C188" s="27"/>
      <c r="D188" s="27"/>
      <c r="E188" s="27"/>
      <c r="F188" s="74"/>
      <c r="G188" s="27"/>
      <c r="H188" s="27"/>
      <c r="I188" s="27"/>
      <c r="J188" s="27"/>
      <c r="K188" s="27"/>
      <c r="L188" s="27"/>
      <c r="M188" s="27"/>
      <c r="N188" s="27"/>
    </row>
    <row r="189" ht="15.75" customHeight="1">
      <c r="A189" s="28"/>
      <c r="B189" s="137" t="s">
        <v>10039</v>
      </c>
      <c r="C189" s="27"/>
      <c r="D189" s="27"/>
      <c r="E189" s="27"/>
      <c r="F189" s="78">
        <v>0.5</v>
      </c>
      <c r="G189" s="27"/>
      <c r="H189" s="27"/>
      <c r="I189" s="27"/>
      <c r="J189" s="27"/>
      <c r="K189" s="27"/>
      <c r="L189" s="27"/>
      <c r="M189" s="27"/>
      <c r="N189" s="27"/>
    </row>
    <row r="190" ht="15.75" customHeight="1">
      <c r="A190" s="28"/>
      <c r="B190" s="137" t="s">
        <v>10039</v>
      </c>
      <c r="J190" s="27"/>
      <c r="K190" s="27"/>
      <c r="L190" s="27"/>
      <c r="M190" s="27"/>
      <c r="N190" s="27"/>
    </row>
    <row r="191" ht="15.75" customHeight="1">
      <c r="A191" s="28"/>
      <c r="B191" s="137" t="s">
        <v>10039</v>
      </c>
      <c r="C191" s="81" t="s">
        <v>10407</v>
      </c>
      <c r="D191" s="51" t="s">
        <v>10164</v>
      </c>
      <c r="E191" s="51" t="s">
        <v>10165</v>
      </c>
      <c r="F191" s="80">
        <v>0.6666666666666666</v>
      </c>
      <c r="G191" s="81" t="s">
        <v>10028</v>
      </c>
      <c r="H191" s="81" t="s">
        <v>10418</v>
      </c>
      <c r="I191" s="81" t="s">
        <v>10167</v>
      </c>
      <c r="J191" s="27"/>
      <c r="K191" s="27"/>
      <c r="L191" s="27"/>
      <c r="M191" s="27"/>
      <c r="N191" s="27"/>
    </row>
    <row r="192" ht="15.75" customHeight="1">
      <c r="A192" s="44"/>
      <c r="B192" s="137" t="s">
        <v>10039</v>
      </c>
      <c r="C192" s="27" t="s">
        <v>416</v>
      </c>
      <c r="D192" s="56" t="s">
        <v>10168</v>
      </c>
      <c r="E192" s="56" t="s">
        <v>10169</v>
      </c>
      <c r="F192" s="78">
        <v>0.7291666666666666</v>
      </c>
      <c r="G192" s="27" t="s">
        <v>10072</v>
      </c>
      <c r="H192" s="27" t="s">
        <v>10419</v>
      </c>
      <c r="I192" s="56" t="s">
        <v>10420</v>
      </c>
      <c r="J192" s="27"/>
      <c r="K192" s="27"/>
      <c r="L192" s="27"/>
      <c r="M192" s="27"/>
      <c r="N192" s="27"/>
    </row>
    <row r="193" ht="15.75" customHeight="1">
      <c r="A193" s="18"/>
      <c r="B193" s="135">
        <v>44433.0</v>
      </c>
      <c r="C193" s="27"/>
      <c r="D193" s="27"/>
      <c r="E193" s="27"/>
      <c r="F193" s="74"/>
      <c r="G193" s="27"/>
      <c r="H193" s="27"/>
      <c r="I193" s="27"/>
      <c r="J193" s="27"/>
      <c r="K193" s="27"/>
      <c r="L193" s="27"/>
      <c r="M193" s="27"/>
      <c r="N193" s="27"/>
    </row>
    <row r="194" ht="15.75" customHeight="1">
      <c r="A194" s="326" t="s">
        <v>10038</v>
      </c>
      <c r="B194" s="39"/>
      <c r="C194" s="27"/>
      <c r="D194" s="27"/>
      <c r="E194" s="27"/>
      <c r="F194" s="74"/>
      <c r="G194" s="27"/>
      <c r="H194" s="27"/>
      <c r="I194" s="27"/>
      <c r="J194" s="27"/>
      <c r="K194" s="27"/>
      <c r="L194" s="27"/>
      <c r="M194" s="27"/>
      <c r="N194" s="27"/>
    </row>
    <row r="195" ht="15.75" customHeight="1">
      <c r="A195" s="28"/>
      <c r="B195" s="137" t="s">
        <v>10039</v>
      </c>
      <c r="C195" s="27"/>
      <c r="D195" s="473" t="s">
        <v>5099</v>
      </c>
      <c r="E195" s="180"/>
      <c r="F195" s="111"/>
      <c r="G195" s="27"/>
      <c r="H195" s="27"/>
      <c r="I195" s="27"/>
      <c r="J195" s="27"/>
      <c r="K195" s="27"/>
      <c r="L195" s="27"/>
      <c r="M195" s="27"/>
      <c r="N195" s="27"/>
    </row>
    <row r="196" ht="15.75" customHeight="1">
      <c r="A196" s="28"/>
      <c r="B196" s="137" t="s">
        <v>10039</v>
      </c>
      <c r="C196" s="27"/>
      <c r="D196" s="112"/>
      <c r="F196" s="113"/>
      <c r="G196" s="27"/>
      <c r="H196" s="27"/>
      <c r="I196" s="27"/>
      <c r="J196" s="27"/>
      <c r="K196" s="27"/>
      <c r="L196" s="27"/>
      <c r="M196" s="27"/>
      <c r="N196" s="27"/>
    </row>
    <row r="197" ht="15.75" customHeight="1">
      <c r="A197" s="28"/>
      <c r="B197" s="137" t="s">
        <v>10039</v>
      </c>
      <c r="D197" s="112"/>
      <c r="F197" s="113"/>
      <c r="J197" s="27"/>
      <c r="K197" s="27"/>
      <c r="L197" s="27"/>
      <c r="M197" s="27"/>
      <c r="N197" s="27"/>
    </row>
    <row r="198" ht="15.75" customHeight="1">
      <c r="A198" s="28"/>
      <c r="B198" s="137" t="s">
        <v>10039</v>
      </c>
      <c r="C198" s="27"/>
      <c r="D198" s="112"/>
      <c r="F198" s="113"/>
      <c r="G198" s="27"/>
      <c r="H198" s="27"/>
      <c r="I198" s="27"/>
      <c r="J198" s="27"/>
      <c r="K198" s="27"/>
      <c r="L198" s="27"/>
      <c r="M198" s="27"/>
      <c r="N198" s="27"/>
    </row>
    <row r="199" ht="15.75" customHeight="1">
      <c r="A199" s="44"/>
      <c r="B199" s="137" t="s">
        <v>10039</v>
      </c>
      <c r="C199" s="27"/>
      <c r="D199" s="114"/>
      <c r="E199" s="125"/>
      <c r="F199" s="115"/>
      <c r="G199" s="27"/>
      <c r="H199" s="27"/>
      <c r="I199" s="27"/>
      <c r="J199" s="27"/>
      <c r="K199" s="27"/>
      <c r="L199" s="27"/>
      <c r="M199" s="27"/>
      <c r="N199" s="27"/>
    </row>
    <row r="200" ht="15.75" customHeight="1">
      <c r="A200" s="18"/>
      <c r="B200" s="135">
        <v>44434.0</v>
      </c>
      <c r="C200" s="27"/>
      <c r="D200" s="27"/>
      <c r="E200" s="27"/>
      <c r="F200" s="74"/>
      <c r="G200" s="27"/>
      <c r="H200" s="27"/>
      <c r="I200" s="27"/>
      <c r="J200" s="27"/>
      <c r="K200" s="27"/>
      <c r="L200" s="27"/>
      <c r="M200" s="27"/>
      <c r="N200" s="27"/>
    </row>
    <row r="201" ht="15.75" customHeight="1">
      <c r="A201" s="475" t="s">
        <v>10038</v>
      </c>
      <c r="B201" s="39"/>
      <c r="C201" s="27"/>
      <c r="D201" s="27"/>
      <c r="E201" s="27"/>
      <c r="F201" s="74"/>
      <c r="G201" s="27"/>
      <c r="H201" s="27"/>
      <c r="I201" s="27"/>
      <c r="J201" s="27"/>
      <c r="K201" s="27"/>
      <c r="L201" s="27"/>
      <c r="M201" s="27"/>
      <c r="N201" s="27"/>
    </row>
    <row r="202" ht="15.75" customHeight="1">
      <c r="A202" s="28"/>
      <c r="B202" s="137" t="s">
        <v>10039</v>
      </c>
      <c r="C202" s="27"/>
      <c r="D202" s="473" t="s">
        <v>5099</v>
      </c>
      <c r="E202" s="180"/>
      <c r="F202" s="111"/>
      <c r="G202" s="27"/>
      <c r="H202" s="27"/>
      <c r="I202" s="27"/>
      <c r="J202" s="27"/>
      <c r="K202" s="27"/>
      <c r="L202" s="27"/>
      <c r="M202" s="27"/>
      <c r="N202" s="27"/>
    </row>
    <row r="203" ht="15.75" customHeight="1">
      <c r="A203" s="28"/>
      <c r="B203" s="137" t="s">
        <v>10039</v>
      </c>
      <c r="C203" s="27"/>
      <c r="D203" s="112"/>
      <c r="F203" s="113"/>
      <c r="G203" s="27"/>
      <c r="H203" s="27"/>
      <c r="I203" s="27"/>
      <c r="J203" s="27"/>
      <c r="K203" s="27"/>
      <c r="L203" s="27"/>
      <c r="M203" s="27"/>
      <c r="N203" s="27"/>
    </row>
    <row r="204" ht="15.75" customHeight="1">
      <c r="A204" s="28"/>
      <c r="B204" s="137" t="s">
        <v>10039</v>
      </c>
      <c r="C204" s="27"/>
      <c r="D204" s="112"/>
      <c r="F204" s="113"/>
      <c r="G204" s="27"/>
      <c r="H204" s="27"/>
      <c r="I204" s="27"/>
      <c r="J204" s="27"/>
      <c r="K204" s="27"/>
      <c r="L204" s="27"/>
      <c r="M204" s="27"/>
      <c r="N204" s="27"/>
    </row>
    <row r="205" ht="15.75" customHeight="1">
      <c r="A205" s="28"/>
      <c r="B205" s="137" t="s">
        <v>10039</v>
      </c>
      <c r="C205" s="27"/>
      <c r="D205" s="112"/>
      <c r="F205" s="113"/>
      <c r="G205" s="27"/>
      <c r="H205" s="27"/>
      <c r="I205" s="27"/>
      <c r="J205" s="27"/>
      <c r="K205" s="27"/>
      <c r="L205" s="27"/>
      <c r="M205" s="27"/>
      <c r="N205" s="27"/>
    </row>
    <row r="206" ht="15.75" customHeight="1">
      <c r="A206" s="44"/>
      <c r="B206" s="137" t="s">
        <v>10039</v>
      </c>
      <c r="C206" s="27"/>
      <c r="D206" s="114"/>
      <c r="E206" s="125"/>
      <c r="F206" s="115"/>
      <c r="G206" s="27"/>
      <c r="H206" s="27"/>
      <c r="I206" s="27"/>
      <c r="J206" s="27"/>
      <c r="K206" s="27"/>
      <c r="L206" s="27"/>
      <c r="M206" s="27"/>
      <c r="N206" s="27"/>
    </row>
    <row r="207" ht="15.75" customHeight="1">
      <c r="A207" s="18"/>
      <c r="B207" s="135">
        <v>44435.0</v>
      </c>
      <c r="C207" s="27"/>
      <c r="D207" s="27"/>
      <c r="E207" s="27"/>
      <c r="F207" s="74"/>
      <c r="G207" s="27"/>
      <c r="H207" s="27"/>
      <c r="I207" s="27"/>
      <c r="J207" s="27"/>
      <c r="K207" s="27"/>
      <c r="L207" s="27"/>
      <c r="M207" s="27"/>
      <c r="N207" s="27"/>
    </row>
    <row r="208" ht="15.75" customHeight="1">
      <c r="A208" s="475" t="s">
        <v>10038</v>
      </c>
      <c r="B208" s="39"/>
      <c r="C208" s="27"/>
      <c r="D208" s="27"/>
      <c r="E208" s="27"/>
      <c r="F208" s="74"/>
      <c r="G208" s="27"/>
      <c r="H208" s="27"/>
      <c r="I208" s="27"/>
      <c r="J208" s="27"/>
      <c r="K208" s="27"/>
      <c r="L208" s="27"/>
      <c r="M208" s="27"/>
      <c r="N208" s="27"/>
    </row>
    <row r="209" ht="15.75" customHeight="1">
      <c r="A209" s="28"/>
      <c r="B209" s="137" t="s">
        <v>10039</v>
      </c>
      <c r="C209" s="27" t="s">
        <v>10421</v>
      </c>
      <c r="D209" s="56" t="s">
        <v>10356</v>
      </c>
      <c r="E209" s="56" t="s">
        <v>10357</v>
      </c>
      <c r="F209" s="74" t="s">
        <v>76</v>
      </c>
      <c r="G209" s="27" t="s">
        <v>10252</v>
      </c>
      <c r="H209" s="27" t="s">
        <v>10358</v>
      </c>
      <c r="I209" s="56" t="s">
        <v>10359</v>
      </c>
      <c r="J209" s="27"/>
      <c r="K209" s="27"/>
      <c r="L209" s="27"/>
      <c r="M209" s="27"/>
      <c r="N209" s="27"/>
    </row>
    <row r="210" ht="15.75" customHeight="1">
      <c r="A210" s="28"/>
      <c r="B210" s="137" t="s">
        <v>10039</v>
      </c>
      <c r="C210" s="27" t="s">
        <v>5091</v>
      </c>
      <c r="D210" s="56" t="s">
        <v>10422</v>
      </c>
      <c r="E210" s="56" t="s">
        <v>10423</v>
      </c>
      <c r="F210" s="78">
        <v>0.5833333333333334</v>
      </c>
      <c r="G210" s="27" t="s">
        <v>10424</v>
      </c>
      <c r="H210" s="27" t="s">
        <v>10425</v>
      </c>
      <c r="I210" s="56" t="s">
        <v>10426</v>
      </c>
      <c r="J210" s="27"/>
      <c r="K210" s="27"/>
      <c r="L210" s="27"/>
      <c r="M210" s="27"/>
      <c r="N210" s="27"/>
    </row>
    <row r="211" ht="15.75" customHeight="1">
      <c r="A211" s="28"/>
      <c r="B211" s="137" t="s">
        <v>10039</v>
      </c>
      <c r="C211" s="81" t="s">
        <v>10421</v>
      </c>
      <c r="D211" s="51" t="s">
        <v>10427</v>
      </c>
      <c r="E211" s="51" t="s">
        <v>10428</v>
      </c>
      <c r="F211" s="80">
        <v>0.625</v>
      </c>
      <c r="G211" s="81" t="s">
        <v>10429</v>
      </c>
      <c r="H211" s="51" t="s">
        <v>10430</v>
      </c>
      <c r="I211" s="51" t="s">
        <v>10431</v>
      </c>
      <c r="J211" s="27"/>
      <c r="K211" s="27"/>
      <c r="L211" s="27"/>
      <c r="M211" s="27"/>
      <c r="N211" s="27"/>
    </row>
    <row r="212" ht="15.75" customHeight="1">
      <c r="A212" s="28"/>
      <c r="B212" s="137" t="s">
        <v>10039</v>
      </c>
      <c r="C212" s="27" t="s">
        <v>10421</v>
      </c>
      <c r="D212" s="51" t="s">
        <v>10388</v>
      </c>
      <c r="E212" s="51" t="s">
        <v>10389</v>
      </c>
      <c r="F212" s="91" t="s">
        <v>375</v>
      </c>
      <c r="G212" s="81" t="s">
        <v>10218</v>
      </c>
      <c r="H212" s="51" t="s">
        <v>10432</v>
      </c>
      <c r="I212" s="51" t="s">
        <v>10391</v>
      </c>
      <c r="J212" s="27"/>
      <c r="K212" s="27"/>
      <c r="L212" s="27"/>
      <c r="M212" s="27"/>
      <c r="N212" s="27"/>
    </row>
    <row r="213" ht="15.75" customHeight="1">
      <c r="A213" s="44"/>
      <c r="B213" s="137" t="s">
        <v>10039</v>
      </c>
      <c r="C213" s="81" t="s">
        <v>10421</v>
      </c>
      <c r="D213" s="51" t="s">
        <v>10433</v>
      </c>
      <c r="E213" s="51" t="s">
        <v>10434</v>
      </c>
      <c r="F213" s="80">
        <v>0.75</v>
      </c>
      <c r="G213" s="81" t="s">
        <v>10424</v>
      </c>
      <c r="H213" s="51" t="s">
        <v>10435</v>
      </c>
      <c r="I213" s="51" t="s">
        <v>10436</v>
      </c>
      <c r="J213" s="27"/>
      <c r="K213" s="27"/>
      <c r="L213" s="27"/>
      <c r="M213" s="27"/>
      <c r="N213" s="27"/>
    </row>
    <row r="214" ht="15.75" customHeight="1">
      <c r="A214" s="18"/>
      <c r="B214" s="135">
        <v>44438.0</v>
      </c>
      <c r="C214" s="27"/>
      <c r="D214" s="27"/>
      <c r="E214" s="27"/>
      <c r="F214" s="74"/>
      <c r="G214" s="27"/>
      <c r="H214" s="27"/>
      <c r="I214" s="27"/>
      <c r="J214" s="27"/>
      <c r="K214" s="27"/>
      <c r="L214" s="27"/>
      <c r="M214" s="27"/>
      <c r="N214" s="27"/>
    </row>
    <row r="215" ht="15.75" customHeight="1">
      <c r="A215" s="475" t="s">
        <v>10038</v>
      </c>
      <c r="B215" s="39"/>
      <c r="C215" s="27"/>
      <c r="D215" s="27"/>
      <c r="E215" s="27"/>
      <c r="F215" s="74"/>
      <c r="G215" s="27"/>
      <c r="H215" s="27"/>
      <c r="I215" s="27"/>
      <c r="J215" s="27"/>
      <c r="K215" s="27"/>
      <c r="L215" s="27"/>
      <c r="M215" s="27"/>
      <c r="N215" s="27"/>
    </row>
    <row r="216" ht="15.75" customHeight="1">
      <c r="A216" s="28"/>
      <c r="B216" s="137" t="s">
        <v>10039</v>
      </c>
      <c r="C216" s="27"/>
      <c r="D216" s="473" t="s">
        <v>5099</v>
      </c>
      <c r="E216" s="180"/>
      <c r="F216" s="111"/>
      <c r="G216" s="27"/>
      <c r="H216" s="27"/>
      <c r="I216" s="27"/>
      <c r="J216" s="27"/>
      <c r="K216" s="27"/>
      <c r="L216" s="27"/>
      <c r="M216" s="27"/>
      <c r="N216" s="27"/>
    </row>
    <row r="217" ht="15.75" customHeight="1">
      <c r="A217" s="28"/>
      <c r="B217" s="137" t="s">
        <v>10039</v>
      </c>
      <c r="C217" s="27"/>
      <c r="D217" s="112"/>
      <c r="F217" s="113"/>
      <c r="G217" s="27"/>
      <c r="H217" s="27"/>
      <c r="I217" s="27"/>
      <c r="J217" s="27"/>
      <c r="K217" s="27"/>
      <c r="L217" s="27"/>
      <c r="M217" s="27"/>
      <c r="N217" s="27"/>
    </row>
    <row r="218" ht="15.75" customHeight="1">
      <c r="A218" s="28"/>
      <c r="B218" s="137" t="s">
        <v>10039</v>
      </c>
      <c r="C218" s="27"/>
      <c r="D218" s="112"/>
      <c r="F218" s="113"/>
      <c r="G218" s="27"/>
      <c r="H218" s="27"/>
      <c r="I218" s="27"/>
      <c r="J218" s="27"/>
      <c r="K218" s="27"/>
      <c r="L218" s="27"/>
      <c r="M218" s="27"/>
      <c r="N218" s="27"/>
    </row>
    <row r="219" ht="15.75" customHeight="1">
      <c r="A219" s="28"/>
      <c r="B219" s="137" t="s">
        <v>10039</v>
      </c>
      <c r="C219" s="27"/>
      <c r="D219" s="112"/>
      <c r="F219" s="113"/>
      <c r="G219" s="27"/>
      <c r="H219" s="27"/>
      <c r="I219" s="27"/>
      <c r="J219" s="27"/>
      <c r="K219" s="27"/>
      <c r="L219" s="27"/>
      <c r="M219" s="27"/>
      <c r="N219" s="27"/>
    </row>
    <row r="220" ht="15.75" customHeight="1">
      <c r="A220" s="44"/>
      <c r="B220" s="137" t="s">
        <v>10039</v>
      </c>
      <c r="C220" s="27"/>
      <c r="D220" s="114"/>
      <c r="E220" s="125"/>
      <c r="F220" s="115"/>
      <c r="G220" s="27"/>
      <c r="H220" s="27"/>
      <c r="I220" s="27"/>
      <c r="J220" s="27"/>
      <c r="K220" s="27"/>
      <c r="L220" s="27"/>
      <c r="M220" s="27"/>
      <c r="N220" s="27"/>
    </row>
    <row r="221" ht="15.75" customHeight="1">
      <c r="A221" s="18"/>
      <c r="B221" s="135">
        <v>44439.0</v>
      </c>
      <c r="C221" s="35"/>
      <c r="D221" s="35"/>
      <c r="E221" s="35"/>
      <c r="F221" s="35"/>
      <c r="G221" s="35"/>
      <c r="H221" s="35"/>
      <c r="I221" s="35"/>
      <c r="J221" s="35"/>
      <c r="K221" s="35"/>
      <c r="L221" s="35"/>
      <c r="M221" s="35"/>
      <c r="N221" s="35"/>
      <c r="O221" s="2"/>
      <c r="P221" s="2"/>
      <c r="Q221" s="2"/>
      <c r="R221" s="2"/>
      <c r="S221" s="2"/>
      <c r="T221" s="2"/>
      <c r="U221" s="2"/>
      <c r="V221" s="2"/>
      <c r="W221" s="2"/>
      <c r="X221" s="2"/>
      <c r="Y221" s="2"/>
      <c r="Z221" s="2"/>
      <c r="AA221" s="2"/>
      <c r="AB221" s="2"/>
      <c r="AC221" s="2"/>
      <c r="AD221" s="2"/>
      <c r="AE221" s="2"/>
      <c r="AF221" s="2"/>
    </row>
    <row r="222" ht="15.75" customHeight="1">
      <c r="A222" s="475" t="s">
        <v>10038</v>
      </c>
      <c r="B222" s="39"/>
      <c r="C222" s="39"/>
      <c r="D222" s="39"/>
      <c r="E222" s="39"/>
      <c r="F222" s="39"/>
      <c r="G222" s="39"/>
      <c r="H222" s="39"/>
      <c r="I222" s="39"/>
      <c r="J222" s="39"/>
      <c r="K222" s="39"/>
      <c r="L222" s="39"/>
      <c r="M222" s="39"/>
      <c r="N222" s="39"/>
      <c r="O222" s="2"/>
      <c r="P222" s="2"/>
      <c r="Q222" s="2"/>
      <c r="R222" s="2"/>
      <c r="S222" s="2"/>
      <c r="T222" s="2"/>
      <c r="U222" s="2"/>
      <c r="V222" s="2"/>
      <c r="W222" s="2"/>
      <c r="X222" s="2"/>
      <c r="Y222" s="2"/>
      <c r="Z222" s="2"/>
      <c r="AA222" s="2"/>
      <c r="AB222" s="2"/>
      <c r="AC222" s="2"/>
      <c r="AD222" s="2"/>
      <c r="AE222" s="2"/>
      <c r="AF222" s="2"/>
    </row>
    <row r="223" ht="15.75" customHeight="1">
      <c r="A223" s="28"/>
      <c r="B223" s="137" t="s">
        <v>10039</v>
      </c>
      <c r="C223" s="27"/>
      <c r="D223" s="473" t="s">
        <v>5099</v>
      </c>
      <c r="E223" s="180"/>
      <c r="F223" s="111"/>
      <c r="G223" s="27"/>
      <c r="H223" s="27"/>
      <c r="I223" s="27"/>
      <c r="J223" s="39"/>
      <c r="K223" s="39"/>
      <c r="L223" s="39"/>
      <c r="M223" s="39"/>
      <c r="N223" s="39"/>
      <c r="O223" s="2"/>
      <c r="P223" s="2"/>
      <c r="Q223" s="2"/>
      <c r="R223" s="2"/>
      <c r="S223" s="2"/>
      <c r="T223" s="2"/>
      <c r="U223" s="2"/>
      <c r="V223" s="2"/>
      <c r="W223" s="2"/>
      <c r="X223" s="2"/>
      <c r="Y223" s="2"/>
      <c r="Z223" s="2"/>
      <c r="AA223" s="2"/>
      <c r="AB223" s="2"/>
      <c r="AC223" s="2"/>
      <c r="AD223" s="2"/>
      <c r="AE223" s="2"/>
      <c r="AF223" s="2"/>
    </row>
    <row r="224" ht="15.75" customHeight="1">
      <c r="A224" s="28"/>
      <c r="B224" s="137" t="s">
        <v>10039</v>
      </c>
      <c r="C224" s="27"/>
      <c r="D224" s="112"/>
      <c r="F224" s="113"/>
      <c r="G224" s="27"/>
      <c r="H224" s="27"/>
      <c r="I224" s="27"/>
      <c r="J224" s="39"/>
      <c r="K224" s="39"/>
      <c r="L224" s="39"/>
      <c r="M224" s="39"/>
      <c r="N224" s="39"/>
      <c r="O224" s="2"/>
      <c r="P224" s="2"/>
      <c r="Q224" s="2"/>
      <c r="R224" s="2"/>
      <c r="S224" s="2"/>
      <c r="T224" s="2"/>
      <c r="U224" s="2"/>
      <c r="V224" s="2"/>
      <c r="W224" s="2"/>
      <c r="X224" s="2"/>
      <c r="Y224" s="2"/>
      <c r="Z224" s="2"/>
      <c r="AA224" s="2"/>
      <c r="AB224" s="2"/>
      <c r="AC224" s="2"/>
      <c r="AD224" s="2"/>
      <c r="AE224" s="2"/>
      <c r="AF224" s="2"/>
    </row>
    <row r="225" ht="15.75" customHeight="1">
      <c r="A225" s="28"/>
      <c r="B225" s="137" t="s">
        <v>10039</v>
      </c>
      <c r="C225" s="27"/>
      <c r="D225" s="112"/>
      <c r="F225" s="113"/>
      <c r="G225" s="27"/>
      <c r="H225" s="27"/>
      <c r="I225" s="27"/>
      <c r="J225" s="39"/>
      <c r="K225" s="39"/>
      <c r="L225" s="39"/>
      <c r="M225" s="39"/>
      <c r="N225" s="39"/>
      <c r="O225" s="2"/>
      <c r="P225" s="2"/>
      <c r="Q225" s="2"/>
      <c r="R225" s="2"/>
      <c r="S225" s="2"/>
      <c r="T225" s="2"/>
      <c r="U225" s="2"/>
      <c r="V225" s="2"/>
      <c r="W225" s="2"/>
      <c r="X225" s="2"/>
      <c r="Y225" s="2"/>
      <c r="Z225" s="2"/>
      <c r="AA225" s="2"/>
      <c r="AB225" s="2"/>
      <c r="AC225" s="2"/>
      <c r="AD225" s="2"/>
      <c r="AE225" s="2"/>
      <c r="AF225" s="2"/>
    </row>
    <row r="226" ht="15.75" customHeight="1">
      <c r="A226" s="28"/>
      <c r="B226" s="137" t="s">
        <v>10039</v>
      </c>
      <c r="C226" s="27"/>
      <c r="D226" s="112"/>
      <c r="F226" s="113"/>
      <c r="G226" s="27"/>
      <c r="H226" s="27"/>
      <c r="I226" s="27"/>
      <c r="J226" s="39"/>
      <c r="K226" s="39"/>
      <c r="L226" s="39"/>
      <c r="M226" s="39"/>
      <c r="N226" s="39"/>
      <c r="O226" s="2"/>
      <c r="P226" s="2"/>
      <c r="Q226" s="2"/>
      <c r="R226" s="2"/>
      <c r="S226" s="2"/>
      <c r="T226" s="2"/>
      <c r="U226" s="2"/>
      <c r="V226" s="2"/>
      <c r="W226" s="2"/>
      <c r="X226" s="2"/>
      <c r="Y226" s="2"/>
      <c r="Z226" s="2"/>
      <c r="AA226" s="2"/>
      <c r="AB226" s="2"/>
      <c r="AC226" s="2"/>
      <c r="AD226" s="2"/>
      <c r="AE226" s="2"/>
      <c r="AF226" s="2"/>
    </row>
    <row r="227" ht="15.75" customHeight="1">
      <c r="A227" s="44"/>
      <c r="B227" s="137" t="s">
        <v>10039</v>
      </c>
      <c r="C227" s="27"/>
      <c r="D227" s="114"/>
      <c r="E227" s="125"/>
      <c r="F227" s="115"/>
      <c r="G227" s="27"/>
      <c r="H227" s="27"/>
      <c r="I227" s="27"/>
      <c r="J227" s="39"/>
      <c r="K227" s="39"/>
      <c r="L227" s="39"/>
      <c r="M227" s="39"/>
      <c r="N227" s="39"/>
      <c r="O227" s="2"/>
      <c r="P227" s="2"/>
      <c r="Q227" s="2"/>
      <c r="R227" s="2"/>
      <c r="S227" s="2"/>
      <c r="T227" s="2"/>
      <c r="U227" s="2"/>
      <c r="V227" s="2"/>
      <c r="W227" s="2"/>
      <c r="X227" s="2"/>
      <c r="Y227" s="2"/>
      <c r="Z227" s="2"/>
      <c r="AA227" s="2"/>
      <c r="AB227" s="2"/>
      <c r="AC227" s="2"/>
      <c r="AD227" s="2"/>
      <c r="AE227" s="2"/>
      <c r="AF227" s="2"/>
    </row>
    <row r="228" ht="15.75" customHeight="1">
      <c r="A228" s="18"/>
      <c r="B228" s="135">
        <v>44440.0</v>
      </c>
      <c r="C228" s="35"/>
      <c r="D228" s="35"/>
      <c r="E228" s="35"/>
      <c r="F228" s="35"/>
      <c r="G228" s="35"/>
      <c r="H228" s="35"/>
      <c r="I228" s="35"/>
      <c r="J228" s="35"/>
      <c r="K228" s="35"/>
      <c r="L228" s="35"/>
      <c r="M228" s="35"/>
      <c r="N228" s="35"/>
      <c r="O228" s="2"/>
      <c r="P228" s="2"/>
      <c r="Q228" s="2"/>
      <c r="R228" s="2"/>
      <c r="S228" s="2"/>
      <c r="T228" s="2"/>
      <c r="U228" s="2"/>
      <c r="V228" s="2"/>
      <c r="W228" s="2"/>
      <c r="X228" s="2"/>
      <c r="Y228" s="2"/>
      <c r="Z228" s="2"/>
      <c r="AA228" s="2"/>
      <c r="AB228" s="2"/>
      <c r="AC228" s="2"/>
      <c r="AD228" s="2"/>
      <c r="AE228" s="2"/>
      <c r="AF228" s="2"/>
    </row>
    <row r="229" ht="15.75" customHeight="1">
      <c r="A229" s="475" t="s">
        <v>10038</v>
      </c>
      <c r="B229" s="39"/>
      <c r="C229" s="39"/>
      <c r="D229" s="39"/>
      <c r="E229" s="39"/>
      <c r="F229" s="39"/>
      <c r="G229" s="39"/>
      <c r="H229" s="39"/>
      <c r="I229" s="39"/>
      <c r="J229" s="39"/>
      <c r="K229" s="39"/>
      <c r="L229" s="39"/>
      <c r="M229" s="39"/>
      <c r="N229" s="39"/>
      <c r="O229" s="2"/>
      <c r="P229" s="2"/>
      <c r="Q229" s="2"/>
      <c r="R229" s="2"/>
      <c r="S229" s="2"/>
      <c r="T229" s="2"/>
      <c r="U229" s="2"/>
      <c r="V229" s="2"/>
      <c r="W229" s="2"/>
      <c r="X229" s="2"/>
      <c r="Y229" s="2"/>
      <c r="Z229" s="2"/>
      <c r="AA229" s="2"/>
      <c r="AB229" s="2"/>
      <c r="AC229" s="2"/>
      <c r="AD229" s="2"/>
      <c r="AE229" s="2"/>
      <c r="AF229" s="2"/>
    </row>
    <row r="230" ht="15.75" customHeight="1">
      <c r="A230" s="28"/>
      <c r="B230" s="137" t="s">
        <v>10039</v>
      </c>
      <c r="C230" s="27"/>
      <c r="D230" s="473" t="s">
        <v>5099</v>
      </c>
      <c r="E230" s="180"/>
      <c r="F230" s="111"/>
      <c r="G230" s="27"/>
      <c r="H230" s="27"/>
      <c r="I230" s="27"/>
      <c r="J230" s="39"/>
      <c r="K230" s="39"/>
      <c r="L230" s="39"/>
      <c r="M230" s="39"/>
      <c r="N230" s="39"/>
      <c r="O230" s="2"/>
      <c r="P230" s="2"/>
      <c r="Q230" s="2"/>
      <c r="R230" s="2"/>
      <c r="S230" s="2"/>
      <c r="T230" s="2"/>
      <c r="U230" s="2"/>
      <c r="V230" s="2"/>
      <c r="W230" s="2"/>
      <c r="X230" s="2"/>
      <c r="Y230" s="2"/>
      <c r="Z230" s="2"/>
      <c r="AA230" s="2"/>
      <c r="AB230" s="2"/>
      <c r="AC230" s="2"/>
      <c r="AD230" s="2"/>
      <c r="AE230" s="2"/>
      <c r="AF230" s="2"/>
    </row>
    <row r="231" ht="15.75" customHeight="1">
      <c r="A231" s="28"/>
      <c r="B231" s="137" t="s">
        <v>10039</v>
      </c>
      <c r="C231" s="27"/>
      <c r="D231" s="112"/>
      <c r="F231" s="113"/>
      <c r="G231" s="27"/>
      <c r="H231" s="27"/>
      <c r="I231" s="27"/>
      <c r="J231" s="39"/>
      <c r="K231" s="39"/>
      <c r="L231" s="39"/>
      <c r="M231" s="39"/>
      <c r="N231" s="39"/>
      <c r="O231" s="2"/>
      <c r="P231" s="2"/>
      <c r="Q231" s="2"/>
      <c r="R231" s="2"/>
      <c r="S231" s="2"/>
      <c r="T231" s="2"/>
      <c r="U231" s="2"/>
      <c r="V231" s="2"/>
      <c r="W231" s="2"/>
      <c r="X231" s="2"/>
      <c r="Y231" s="2"/>
      <c r="Z231" s="2"/>
      <c r="AA231" s="2"/>
      <c r="AB231" s="2"/>
      <c r="AC231" s="2"/>
      <c r="AD231" s="2"/>
      <c r="AE231" s="2"/>
      <c r="AF231" s="2"/>
    </row>
    <row r="232" ht="15.75" customHeight="1">
      <c r="A232" s="28"/>
      <c r="B232" s="137" t="s">
        <v>10039</v>
      </c>
      <c r="C232" s="27"/>
      <c r="D232" s="112"/>
      <c r="F232" s="113"/>
      <c r="G232" s="27"/>
      <c r="H232" s="27"/>
      <c r="I232" s="27"/>
      <c r="J232" s="39"/>
      <c r="K232" s="39"/>
      <c r="L232" s="39"/>
      <c r="M232" s="39"/>
      <c r="N232" s="39"/>
      <c r="O232" s="2"/>
      <c r="P232" s="2"/>
      <c r="Q232" s="2"/>
      <c r="R232" s="2"/>
      <c r="S232" s="2"/>
      <c r="T232" s="2"/>
      <c r="U232" s="2"/>
      <c r="V232" s="2"/>
      <c r="W232" s="2"/>
      <c r="X232" s="2"/>
      <c r="Y232" s="2"/>
      <c r="Z232" s="2"/>
      <c r="AA232" s="2"/>
      <c r="AB232" s="2"/>
      <c r="AC232" s="2"/>
      <c r="AD232" s="2"/>
      <c r="AE232" s="2"/>
      <c r="AF232" s="2"/>
    </row>
    <row r="233" ht="15.75" customHeight="1">
      <c r="A233" s="28"/>
      <c r="B233" s="137" t="s">
        <v>10039</v>
      </c>
      <c r="C233" s="27"/>
      <c r="D233" s="112"/>
      <c r="F233" s="113"/>
      <c r="G233" s="27"/>
      <c r="H233" s="27"/>
      <c r="I233" s="27"/>
      <c r="J233" s="39"/>
      <c r="K233" s="39"/>
      <c r="L233" s="39"/>
      <c r="M233" s="39"/>
      <c r="N233" s="39"/>
      <c r="O233" s="2"/>
      <c r="P233" s="2"/>
      <c r="Q233" s="2"/>
      <c r="R233" s="2"/>
      <c r="S233" s="2"/>
      <c r="T233" s="2"/>
      <c r="U233" s="2"/>
      <c r="V233" s="2"/>
      <c r="W233" s="2"/>
      <c r="X233" s="2"/>
      <c r="Y233" s="2"/>
      <c r="Z233" s="2"/>
      <c r="AA233" s="2"/>
      <c r="AB233" s="2"/>
      <c r="AC233" s="2"/>
      <c r="AD233" s="2"/>
      <c r="AE233" s="2"/>
      <c r="AF233" s="2"/>
    </row>
    <row r="234" ht="15.75" customHeight="1">
      <c r="A234" s="44"/>
      <c r="B234" s="137" t="s">
        <v>10039</v>
      </c>
      <c r="C234" s="27"/>
      <c r="D234" s="114"/>
      <c r="E234" s="125"/>
      <c r="F234" s="115"/>
      <c r="G234" s="27"/>
      <c r="H234" s="27"/>
      <c r="I234" s="27"/>
      <c r="J234" s="39"/>
      <c r="K234" s="39"/>
      <c r="L234" s="39"/>
      <c r="M234" s="39"/>
      <c r="N234" s="39"/>
      <c r="O234" s="2"/>
      <c r="P234" s="2"/>
      <c r="Q234" s="2"/>
      <c r="R234" s="2"/>
      <c r="S234" s="2"/>
      <c r="T234" s="2"/>
      <c r="U234" s="2"/>
      <c r="V234" s="2"/>
      <c r="W234" s="2"/>
      <c r="X234" s="2"/>
      <c r="Y234" s="2"/>
      <c r="Z234" s="2"/>
      <c r="AA234" s="2"/>
      <c r="AB234" s="2"/>
      <c r="AC234" s="2"/>
      <c r="AD234" s="2"/>
      <c r="AE234" s="2"/>
      <c r="AF234" s="2"/>
    </row>
    <row r="235" ht="15.75" customHeight="1">
      <c r="A235" s="18"/>
      <c r="B235" s="135">
        <v>44441.0</v>
      </c>
      <c r="C235" s="35"/>
      <c r="D235" s="35"/>
      <c r="E235" s="35"/>
      <c r="F235" s="35"/>
      <c r="G235" s="35"/>
      <c r="H235" s="35"/>
      <c r="I235" s="35"/>
      <c r="J235" s="35"/>
      <c r="K235" s="35"/>
      <c r="L235" s="35"/>
      <c r="M235" s="35"/>
      <c r="N235" s="35"/>
      <c r="O235" s="2"/>
      <c r="P235" s="2"/>
      <c r="Q235" s="2"/>
      <c r="R235" s="2"/>
      <c r="S235" s="2"/>
      <c r="T235" s="2"/>
      <c r="U235" s="2"/>
      <c r="V235" s="2"/>
      <c r="W235" s="2"/>
      <c r="X235" s="2"/>
      <c r="Y235" s="2"/>
      <c r="Z235" s="2"/>
      <c r="AA235" s="2"/>
      <c r="AB235" s="2"/>
      <c r="AC235" s="2"/>
      <c r="AD235" s="2"/>
      <c r="AE235" s="2"/>
      <c r="AF235" s="2"/>
    </row>
    <row r="236" ht="15.75" customHeight="1">
      <c r="A236" s="475" t="s">
        <v>10038</v>
      </c>
      <c r="B236" s="39"/>
      <c r="C236" s="39"/>
      <c r="D236" s="473" t="s">
        <v>5099</v>
      </c>
      <c r="E236" s="180"/>
      <c r="F236" s="111"/>
      <c r="G236" s="39"/>
      <c r="H236" s="39"/>
      <c r="I236" s="39"/>
      <c r="J236" s="39"/>
      <c r="K236" s="39"/>
      <c r="L236" s="39"/>
      <c r="M236" s="39"/>
      <c r="N236" s="39"/>
      <c r="O236" s="2"/>
      <c r="P236" s="2"/>
      <c r="Q236" s="2"/>
      <c r="R236" s="2"/>
      <c r="S236" s="2"/>
      <c r="T236" s="2"/>
      <c r="U236" s="2"/>
      <c r="V236" s="2"/>
      <c r="W236" s="2"/>
      <c r="X236" s="2"/>
      <c r="Y236" s="2"/>
      <c r="Z236" s="2"/>
      <c r="AA236" s="2"/>
      <c r="AB236" s="2"/>
      <c r="AC236" s="2"/>
      <c r="AD236" s="2"/>
      <c r="AE236" s="2"/>
      <c r="AF236" s="2"/>
    </row>
    <row r="237" ht="15.75" customHeight="1">
      <c r="A237" s="28"/>
      <c r="B237" s="137" t="s">
        <v>10039</v>
      </c>
      <c r="C237" s="27"/>
      <c r="D237" s="112"/>
      <c r="F237" s="113"/>
      <c r="G237" s="27"/>
      <c r="H237" s="27"/>
      <c r="I237" s="27"/>
      <c r="J237" s="39"/>
      <c r="K237" s="39"/>
      <c r="L237" s="39"/>
      <c r="M237" s="39"/>
      <c r="N237" s="39"/>
      <c r="O237" s="2"/>
      <c r="P237" s="2"/>
      <c r="Q237" s="2"/>
      <c r="R237" s="2"/>
      <c r="S237" s="2"/>
      <c r="T237" s="2"/>
      <c r="U237" s="2"/>
      <c r="V237" s="2"/>
      <c r="W237" s="2"/>
      <c r="X237" s="2"/>
      <c r="Y237" s="2"/>
      <c r="Z237" s="2"/>
      <c r="AA237" s="2"/>
      <c r="AB237" s="2"/>
      <c r="AC237" s="2"/>
      <c r="AD237" s="2"/>
      <c r="AE237" s="2"/>
      <c r="AF237" s="2"/>
    </row>
    <row r="238" ht="15.75" customHeight="1">
      <c r="A238" s="28"/>
      <c r="B238" s="137" t="s">
        <v>10039</v>
      </c>
      <c r="C238" s="27"/>
      <c r="D238" s="112"/>
      <c r="F238" s="113"/>
      <c r="G238" s="27"/>
      <c r="H238" s="27"/>
      <c r="I238" s="27"/>
      <c r="J238" s="39"/>
      <c r="K238" s="39"/>
      <c r="L238" s="39"/>
      <c r="M238" s="39"/>
      <c r="N238" s="39"/>
      <c r="O238" s="2"/>
      <c r="P238" s="2"/>
      <c r="Q238" s="2"/>
      <c r="R238" s="2"/>
      <c r="S238" s="2"/>
      <c r="T238" s="2"/>
      <c r="U238" s="2"/>
      <c r="V238" s="2"/>
      <c r="W238" s="2"/>
      <c r="X238" s="2"/>
      <c r="Y238" s="2"/>
      <c r="Z238" s="2"/>
      <c r="AA238" s="2"/>
      <c r="AB238" s="2"/>
      <c r="AC238" s="2"/>
      <c r="AD238" s="2"/>
      <c r="AE238" s="2"/>
      <c r="AF238" s="2"/>
    </row>
    <row r="239" ht="15.75" customHeight="1">
      <c r="A239" s="28"/>
      <c r="B239" s="137" t="s">
        <v>10039</v>
      </c>
      <c r="C239" s="27"/>
      <c r="D239" s="112"/>
      <c r="F239" s="113"/>
      <c r="G239" s="27"/>
      <c r="H239" s="27"/>
      <c r="I239" s="27"/>
      <c r="J239" s="39"/>
      <c r="K239" s="39"/>
      <c r="L239" s="39"/>
      <c r="M239" s="39"/>
      <c r="N239" s="39"/>
      <c r="O239" s="2"/>
      <c r="P239" s="2"/>
      <c r="Q239" s="2"/>
      <c r="R239" s="2"/>
      <c r="S239" s="2"/>
      <c r="T239" s="2"/>
      <c r="U239" s="2"/>
      <c r="V239" s="2"/>
      <c r="W239" s="2"/>
      <c r="X239" s="2"/>
      <c r="Y239" s="2"/>
      <c r="Z239" s="2"/>
      <c r="AA239" s="2"/>
      <c r="AB239" s="2"/>
      <c r="AC239" s="2"/>
      <c r="AD239" s="2"/>
      <c r="AE239" s="2"/>
      <c r="AF239" s="2"/>
    </row>
    <row r="240" ht="15.75" customHeight="1">
      <c r="A240" s="28"/>
      <c r="B240" s="137" t="s">
        <v>10039</v>
      </c>
      <c r="C240" s="27"/>
      <c r="D240" s="114"/>
      <c r="E240" s="125"/>
      <c r="F240" s="115"/>
      <c r="G240" s="27"/>
      <c r="H240" s="27"/>
      <c r="I240" s="27"/>
      <c r="J240" s="39"/>
      <c r="K240" s="39"/>
      <c r="L240" s="39"/>
      <c r="M240" s="39"/>
      <c r="N240" s="39"/>
      <c r="O240" s="2"/>
      <c r="P240" s="2"/>
      <c r="Q240" s="2"/>
      <c r="R240" s="2"/>
      <c r="S240" s="2"/>
      <c r="T240" s="2"/>
      <c r="U240" s="2"/>
      <c r="V240" s="2"/>
      <c r="W240" s="2"/>
      <c r="X240" s="2"/>
      <c r="Y240" s="2"/>
      <c r="Z240" s="2"/>
      <c r="AA240" s="2"/>
      <c r="AB240" s="2"/>
      <c r="AC240" s="2"/>
      <c r="AD240" s="2"/>
      <c r="AE240" s="2"/>
      <c r="AF240" s="2"/>
    </row>
    <row r="241" ht="15.75" customHeight="1">
      <c r="A241" s="44"/>
      <c r="B241" s="137" t="s">
        <v>10039</v>
      </c>
      <c r="C241" s="27"/>
      <c r="D241" s="27"/>
      <c r="E241" s="27"/>
      <c r="F241" s="74"/>
      <c r="G241" s="27"/>
      <c r="H241" s="27"/>
      <c r="I241" s="27"/>
      <c r="J241" s="39"/>
      <c r="K241" s="39"/>
      <c r="L241" s="39"/>
      <c r="M241" s="39"/>
      <c r="N241" s="39"/>
      <c r="O241" s="2"/>
      <c r="P241" s="2"/>
      <c r="Q241" s="2"/>
      <c r="R241" s="2"/>
      <c r="S241" s="2"/>
      <c r="T241" s="2"/>
      <c r="U241" s="2"/>
      <c r="V241" s="2"/>
      <c r="W241" s="2"/>
      <c r="X241" s="2"/>
      <c r="Y241" s="2"/>
      <c r="Z241" s="2"/>
      <c r="AA241" s="2"/>
      <c r="AB241" s="2"/>
      <c r="AC241" s="2"/>
      <c r="AD241" s="2"/>
      <c r="AE241" s="2"/>
      <c r="AF241" s="2"/>
    </row>
    <row r="242" ht="15.75" customHeight="1">
      <c r="A242" s="18"/>
      <c r="B242" s="135">
        <v>44442.0</v>
      </c>
      <c r="C242" s="35"/>
      <c r="D242" s="35"/>
      <c r="E242" s="35"/>
      <c r="F242" s="35"/>
      <c r="G242" s="35"/>
      <c r="H242" s="35"/>
      <c r="I242" s="35"/>
      <c r="J242" s="35"/>
      <c r="K242" s="35"/>
      <c r="L242" s="35"/>
      <c r="M242" s="35"/>
      <c r="N242" s="35"/>
      <c r="O242" s="2"/>
      <c r="P242" s="2"/>
      <c r="Q242" s="2"/>
      <c r="R242" s="2"/>
      <c r="S242" s="2"/>
      <c r="T242" s="2"/>
      <c r="U242" s="2"/>
      <c r="V242" s="2"/>
      <c r="W242" s="2"/>
      <c r="X242" s="2"/>
      <c r="Y242" s="2"/>
      <c r="Z242" s="2"/>
      <c r="AA242" s="2"/>
      <c r="AB242" s="2"/>
      <c r="AC242" s="2"/>
      <c r="AD242" s="2"/>
      <c r="AE242" s="2"/>
      <c r="AF242" s="2"/>
    </row>
    <row r="243" ht="15.75" customHeight="1">
      <c r="A243" s="475" t="s">
        <v>10038</v>
      </c>
      <c r="B243" s="39"/>
      <c r="C243" s="39"/>
      <c r="D243" s="39"/>
      <c r="E243" s="39" t="s">
        <v>10437</v>
      </c>
      <c r="F243" s="39"/>
      <c r="G243" s="39"/>
      <c r="H243" s="39"/>
      <c r="I243" s="39"/>
      <c r="J243" s="39"/>
      <c r="K243" s="39"/>
      <c r="L243" s="39"/>
      <c r="M243" s="39"/>
      <c r="N243" s="39"/>
      <c r="O243" s="2"/>
      <c r="P243" s="2"/>
      <c r="Q243" s="2"/>
      <c r="R243" s="2"/>
      <c r="S243" s="2"/>
      <c r="T243" s="2"/>
      <c r="U243" s="2"/>
      <c r="V243" s="2"/>
      <c r="W243" s="2"/>
      <c r="X243" s="2"/>
      <c r="Y243" s="2"/>
      <c r="Z243" s="2"/>
      <c r="AA243" s="2"/>
      <c r="AB243" s="2"/>
      <c r="AC243" s="2"/>
      <c r="AD243" s="2"/>
      <c r="AE243" s="2"/>
      <c r="AF243" s="2"/>
    </row>
    <row r="244" ht="15.75" customHeight="1">
      <c r="A244" s="28"/>
      <c r="B244" s="137" t="s">
        <v>10039</v>
      </c>
      <c r="C244" s="27"/>
      <c r="D244" s="27"/>
      <c r="E244" s="27"/>
      <c r="F244" s="78"/>
      <c r="G244" s="27"/>
      <c r="H244" s="27"/>
      <c r="I244" s="27"/>
      <c r="J244" s="39"/>
      <c r="K244" s="39"/>
      <c r="L244" s="39"/>
      <c r="M244" s="39"/>
      <c r="N244" s="39"/>
      <c r="O244" s="2"/>
      <c r="P244" s="2"/>
      <c r="Q244" s="2"/>
      <c r="R244" s="2"/>
      <c r="S244" s="2"/>
      <c r="T244" s="2"/>
      <c r="U244" s="2"/>
      <c r="V244" s="2"/>
      <c r="W244" s="2"/>
      <c r="X244" s="2"/>
      <c r="Y244" s="2"/>
      <c r="Z244" s="2"/>
      <c r="AA244" s="2"/>
      <c r="AB244" s="2"/>
      <c r="AC244" s="2"/>
      <c r="AD244" s="2"/>
      <c r="AE244" s="2"/>
      <c r="AF244" s="2"/>
    </row>
    <row r="245" ht="15.75" customHeight="1">
      <c r="A245" s="28"/>
      <c r="B245" s="137" t="s">
        <v>10039</v>
      </c>
      <c r="C245" s="81" t="s">
        <v>4907</v>
      </c>
      <c r="D245" s="31" t="s">
        <v>10438</v>
      </c>
      <c r="E245" s="31" t="s">
        <v>10439</v>
      </c>
      <c r="F245" s="80">
        <v>0.5416666666666666</v>
      </c>
      <c r="G245" s="81" t="s">
        <v>10440</v>
      </c>
      <c r="H245" s="81" t="s">
        <v>10441</v>
      </c>
      <c r="I245" s="31" t="s">
        <v>10366</v>
      </c>
      <c r="J245" s="39" t="s">
        <v>10442</v>
      </c>
      <c r="K245" s="39"/>
      <c r="L245" s="39"/>
      <c r="M245" s="39"/>
      <c r="N245" s="39"/>
      <c r="O245" s="2"/>
      <c r="P245" s="2"/>
      <c r="Q245" s="2"/>
      <c r="R245" s="2"/>
      <c r="S245" s="2"/>
      <c r="T245" s="2"/>
      <c r="U245" s="2"/>
      <c r="V245" s="2"/>
      <c r="W245" s="2"/>
      <c r="X245" s="2"/>
      <c r="Y245" s="2"/>
      <c r="Z245" s="2"/>
      <c r="AA245" s="2"/>
      <c r="AB245" s="2"/>
      <c r="AC245" s="2"/>
      <c r="AD245" s="2"/>
      <c r="AE245" s="2"/>
      <c r="AF245" s="2"/>
    </row>
    <row r="246" ht="15.75" customHeight="1">
      <c r="A246" s="28"/>
      <c r="B246" s="137" t="s">
        <v>10039</v>
      </c>
      <c r="C246" s="27" t="s">
        <v>4907</v>
      </c>
      <c r="D246" s="66" t="s">
        <v>10363</v>
      </c>
      <c r="E246" s="66" t="s">
        <v>10364</v>
      </c>
      <c r="F246" s="78">
        <v>0.625</v>
      </c>
      <c r="G246" s="27" t="s">
        <v>10440</v>
      </c>
      <c r="H246" s="27" t="s">
        <v>10441</v>
      </c>
      <c r="I246" s="66" t="s">
        <v>10366</v>
      </c>
      <c r="J246" s="39" t="s">
        <v>10442</v>
      </c>
      <c r="K246" s="39"/>
      <c r="L246" s="39"/>
      <c r="M246" s="39"/>
      <c r="N246" s="39"/>
      <c r="O246" s="2"/>
      <c r="P246" s="2"/>
      <c r="Q246" s="2"/>
      <c r="R246" s="2"/>
      <c r="S246" s="2"/>
      <c r="T246" s="2"/>
      <c r="U246" s="2"/>
      <c r="V246" s="2"/>
      <c r="W246" s="2"/>
      <c r="X246" s="2"/>
      <c r="Y246" s="2"/>
      <c r="Z246" s="2"/>
      <c r="AA246" s="2"/>
      <c r="AB246" s="2"/>
      <c r="AC246" s="2"/>
      <c r="AD246" s="2"/>
      <c r="AE246" s="2"/>
      <c r="AF246" s="2"/>
    </row>
    <row r="247" ht="15.75" customHeight="1">
      <c r="A247" s="28"/>
      <c r="B247" s="137" t="s">
        <v>10039</v>
      </c>
      <c r="C247" s="27" t="s">
        <v>4907</v>
      </c>
      <c r="D247" s="66" t="s">
        <v>10122</v>
      </c>
      <c r="E247" s="66" t="s">
        <v>10123</v>
      </c>
      <c r="F247" s="78">
        <v>0.7083333333333334</v>
      </c>
      <c r="G247" s="27" t="s">
        <v>10443</v>
      </c>
      <c r="H247" s="27" t="s">
        <v>10444</v>
      </c>
      <c r="I247" s="343" t="s">
        <v>10127</v>
      </c>
      <c r="J247" s="39" t="s">
        <v>255</v>
      </c>
      <c r="K247" s="39"/>
      <c r="L247" s="39"/>
      <c r="M247" s="39"/>
      <c r="N247" s="39"/>
      <c r="O247" s="2"/>
      <c r="P247" s="2"/>
      <c r="Q247" s="2"/>
      <c r="R247" s="2"/>
      <c r="S247" s="2"/>
      <c r="T247" s="2"/>
      <c r="U247" s="2"/>
      <c r="V247" s="2"/>
      <c r="W247" s="2"/>
      <c r="X247" s="2"/>
      <c r="Y247" s="2"/>
      <c r="Z247" s="2"/>
      <c r="AA247" s="2"/>
      <c r="AB247" s="2"/>
      <c r="AC247" s="2"/>
      <c r="AD247" s="2"/>
      <c r="AE247" s="2"/>
      <c r="AF247" s="2"/>
    </row>
    <row r="248" ht="15.75" customHeight="1">
      <c r="A248" s="44"/>
      <c r="B248" s="137" t="s">
        <v>10039</v>
      </c>
      <c r="C248" s="27"/>
      <c r="D248" s="56"/>
      <c r="E248" s="66"/>
      <c r="F248" s="78">
        <v>0.7708333333333334</v>
      </c>
      <c r="G248" s="27"/>
      <c r="H248" s="476"/>
      <c r="I248" s="66"/>
      <c r="J248" s="39"/>
      <c r="K248" s="39"/>
      <c r="L248" s="39"/>
      <c r="M248" s="39"/>
      <c r="N248" s="39"/>
      <c r="O248" s="2"/>
      <c r="P248" s="2"/>
      <c r="Q248" s="2"/>
      <c r="R248" s="2"/>
      <c r="S248" s="2"/>
      <c r="T248" s="2"/>
      <c r="U248" s="2"/>
      <c r="V248" s="2"/>
      <c r="W248" s="2"/>
      <c r="X248" s="2"/>
      <c r="Y248" s="2"/>
      <c r="Z248" s="2"/>
      <c r="AA248" s="2"/>
      <c r="AB248" s="2"/>
      <c r="AC248" s="2"/>
      <c r="AD248" s="2"/>
      <c r="AE248" s="2"/>
      <c r="AF248" s="2"/>
    </row>
    <row r="249" ht="15.75" customHeight="1">
      <c r="A249" s="27"/>
      <c r="B249" s="27"/>
      <c r="C249" s="27"/>
      <c r="D249" s="27"/>
      <c r="E249" s="27"/>
      <c r="F249" s="74"/>
      <c r="G249" s="27"/>
      <c r="H249" s="27"/>
      <c r="I249" s="27"/>
      <c r="J249" s="27"/>
      <c r="K249" s="27"/>
      <c r="L249" s="27"/>
      <c r="M249" s="27"/>
      <c r="N249" s="27"/>
    </row>
    <row r="250" ht="15.75" customHeight="1">
      <c r="A250" s="27"/>
      <c r="B250" s="27"/>
      <c r="C250" s="27"/>
      <c r="D250" s="27"/>
      <c r="E250" s="27"/>
      <c r="F250" s="74"/>
      <c r="G250" s="27"/>
      <c r="H250" s="27"/>
      <c r="I250" s="27"/>
      <c r="J250" s="27"/>
      <c r="K250" s="27"/>
      <c r="L250" s="27"/>
      <c r="M250" s="27"/>
      <c r="N250" s="27"/>
    </row>
    <row r="251" ht="15.75" customHeight="1">
      <c r="A251" s="18"/>
      <c r="B251" s="135">
        <v>44445.0</v>
      </c>
      <c r="C251" s="27"/>
      <c r="D251" s="27"/>
      <c r="E251" s="27"/>
      <c r="F251" s="74"/>
      <c r="G251" s="27"/>
      <c r="H251" s="27"/>
      <c r="I251" s="27"/>
      <c r="J251" s="27"/>
      <c r="K251" s="27"/>
      <c r="L251" s="27"/>
      <c r="M251" s="27"/>
      <c r="N251" s="27"/>
    </row>
    <row r="252" ht="15.75" customHeight="1">
      <c r="A252" s="475" t="s">
        <v>10038</v>
      </c>
      <c r="B252" s="39"/>
      <c r="C252" s="27"/>
      <c r="D252" s="27"/>
      <c r="E252" s="27" t="s">
        <v>10445</v>
      </c>
      <c r="F252" s="477" t="s">
        <v>10446</v>
      </c>
      <c r="G252" s="27"/>
      <c r="H252" s="27"/>
      <c r="I252" s="27"/>
      <c r="J252" s="27"/>
      <c r="K252" s="27"/>
      <c r="L252" s="27"/>
      <c r="M252" s="27"/>
      <c r="N252" s="27"/>
    </row>
    <row r="253" ht="15.75" customHeight="1">
      <c r="A253" s="28"/>
      <c r="B253" s="137" t="s">
        <v>10039</v>
      </c>
      <c r="C253" s="27"/>
      <c r="D253" s="473" t="s">
        <v>5099</v>
      </c>
      <c r="E253" s="180"/>
      <c r="F253" s="111"/>
      <c r="G253" s="27"/>
      <c r="H253" s="27"/>
      <c r="I253" s="27"/>
      <c r="J253" s="27"/>
      <c r="K253" s="27"/>
      <c r="L253" s="27"/>
      <c r="M253" s="27"/>
      <c r="N253" s="27"/>
    </row>
    <row r="254" ht="15.75" customHeight="1">
      <c r="A254" s="28"/>
      <c r="B254" s="137" t="s">
        <v>10039</v>
      </c>
      <c r="C254" s="27"/>
      <c r="D254" s="112"/>
      <c r="F254" s="113"/>
      <c r="G254" s="27"/>
      <c r="H254" s="27"/>
      <c r="I254" s="27"/>
      <c r="J254" s="27"/>
      <c r="K254" s="27"/>
      <c r="L254" s="27"/>
      <c r="M254" s="27"/>
      <c r="N254" s="27"/>
    </row>
    <row r="255" ht="15.75" customHeight="1">
      <c r="A255" s="28"/>
      <c r="B255" s="137" t="s">
        <v>10039</v>
      </c>
      <c r="C255" s="27"/>
      <c r="D255" s="112"/>
      <c r="F255" s="113"/>
      <c r="G255" s="27"/>
      <c r="H255" s="27"/>
      <c r="I255" s="27"/>
      <c r="J255" s="27"/>
      <c r="K255" s="27"/>
      <c r="L255" s="27"/>
      <c r="M255" s="27"/>
      <c r="N255" s="27"/>
    </row>
    <row r="256" ht="15.75" customHeight="1">
      <c r="A256" s="28"/>
      <c r="B256" s="137" t="s">
        <v>10039</v>
      </c>
      <c r="C256" s="27"/>
      <c r="D256" s="112"/>
      <c r="F256" s="113"/>
      <c r="G256" s="27"/>
      <c r="H256" s="27"/>
      <c r="I256" s="27"/>
      <c r="J256" s="27"/>
      <c r="K256" s="27"/>
      <c r="L256" s="27"/>
      <c r="M256" s="27"/>
      <c r="N256" s="27"/>
    </row>
    <row r="257" ht="15.75" customHeight="1">
      <c r="A257" s="44"/>
      <c r="B257" s="137" t="s">
        <v>10039</v>
      </c>
      <c r="C257" s="27"/>
      <c r="D257" s="114"/>
      <c r="E257" s="125"/>
      <c r="F257" s="115"/>
      <c r="G257" s="27"/>
      <c r="H257" s="27"/>
      <c r="I257" s="27"/>
      <c r="J257" s="27"/>
      <c r="K257" s="27"/>
      <c r="L257" s="27"/>
      <c r="M257" s="27"/>
      <c r="N257" s="27"/>
    </row>
    <row r="258" ht="15.75" customHeight="1">
      <c r="A258" s="27"/>
      <c r="B258" s="27"/>
      <c r="C258" s="27"/>
      <c r="D258" s="27"/>
      <c r="E258" s="27"/>
      <c r="F258" s="74"/>
      <c r="G258" s="27"/>
      <c r="H258" s="27"/>
      <c r="I258" s="27"/>
      <c r="J258" s="27"/>
      <c r="K258" s="27"/>
      <c r="L258" s="27"/>
      <c r="M258" s="27"/>
      <c r="N258" s="27"/>
    </row>
    <row r="259" ht="15.75" customHeight="1">
      <c r="A259" s="18"/>
      <c r="B259" s="135">
        <v>44466.0</v>
      </c>
      <c r="C259" s="27"/>
      <c r="D259" s="27"/>
      <c r="E259" s="27"/>
      <c r="F259" s="74"/>
      <c r="G259" s="27"/>
      <c r="H259" s="27"/>
      <c r="I259" s="27"/>
      <c r="J259" s="27"/>
      <c r="K259" s="27"/>
      <c r="L259" s="27"/>
      <c r="M259" s="27"/>
      <c r="N259" s="27"/>
    </row>
    <row r="260" ht="15.75" customHeight="1">
      <c r="A260" s="475" t="s">
        <v>10038</v>
      </c>
      <c r="B260" s="39"/>
      <c r="C260" s="27"/>
      <c r="D260" s="27"/>
      <c r="E260" s="74"/>
      <c r="F260" s="27"/>
      <c r="G260" s="27"/>
      <c r="H260" s="27"/>
      <c r="I260" s="27"/>
      <c r="J260" s="27"/>
      <c r="K260" s="27"/>
      <c r="L260" s="27"/>
      <c r="M260" s="27"/>
      <c r="N260" s="27"/>
    </row>
    <row r="261" ht="15.75" customHeight="1">
      <c r="A261" s="28"/>
      <c r="B261" s="137" t="s">
        <v>10039</v>
      </c>
      <c r="C261" s="27"/>
      <c r="D261" s="27"/>
      <c r="E261" s="74"/>
      <c r="F261" s="27"/>
      <c r="G261" s="27"/>
      <c r="H261" s="27"/>
      <c r="I261" s="27"/>
      <c r="J261" s="27"/>
      <c r="K261" s="27"/>
      <c r="L261" s="27"/>
      <c r="M261" s="27"/>
      <c r="N261" s="27"/>
    </row>
    <row r="262" ht="15.75" customHeight="1">
      <c r="A262" s="28"/>
      <c r="B262" s="137" t="s">
        <v>10039</v>
      </c>
      <c r="C262" s="27"/>
      <c r="D262" s="27"/>
      <c r="E262" s="74"/>
      <c r="F262" s="27"/>
      <c r="G262" s="27"/>
      <c r="H262" s="27"/>
      <c r="I262" s="27"/>
      <c r="J262" s="27"/>
      <c r="K262" s="27"/>
      <c r="L262" s="27"/>
      <c r="M262" s="27"/>
      <c r="N262" s="27"/>
    </row>
    <row r="263" ht="15.75" customHeight="1">
      <c r="A263" s="28"/>
      <c r="B263" s="137" t="s">
        <v>10039</v>
      </c>
      <c r="C263" s="27"/>
      <c r="D263" s="27"/>
      <c r="E263" s="74"/>
      <c r="F263" s="27"/>
      <c r="G263" s="27"/>
      <c r="H263" s="27"/>
      <c r="I263" s="27"/>
      <c r="J263" s="27"/>
      <c r="K263" s="27"/>
      <c r="L263" s="27"/>
      <c r="M263" s="27"/>
      <c r="N263" s="27"/>
    </row>
    <row r="264" ht="15.75" customHeight="1">
      <c r="A264" s="28"/>
      <c r="B264" s="137" t="s">
        <v>10039</v>
      </c>
      <c r="C264" s="27"/>
      <c r="D264" s="27"/>
      <c r="E264" s="74"/>
      <c r="F264" s="27"/>
      <c r="G264" s="27"/>
      <c r="H264" s="27"/>
      <c r="I264" s="27"/>
      <c r="J264" s="27"/>
      <c r="K264" s="27"/>
      <c r="L264" s="27"/>
      <c r="M264" s="27"/>
      <c r="N264" s="27"/>
    </row>
    <row r="265" ht="15.75" customHeight="1">
      <c r="A265" s="44"/>
      <c r="B265" s="137" t="s">
        <v>10039</v>
      </c>
      <c r="C265" s="27"/>
      <c r="D265" s="27"/>
      <c r="E265" s="74"/>
      <c r="F265" s="27"/>
      <c r="G265" s="27"/>
      <c r="H265" s="27"/>
      <c r="I265" s="27"/>
      <c r="J265" s="27"/>
      <c r="K265" s="27"/>
      <c r="L265" s="27"/>
      <c r="M265" s="27"/>
      <c r="N265" s="27"/>
    </row>
    <row r="266" ht="15.75" customHeight="1">
      <c r="A266" s="27"/>
      <c r="B266" s="27"/>
      <c r="C266" s="27"/>
      <c r="D266" s="27"/>
      <c r="E266" s="27"/>
      <c r="F266" s="74"/>
      <c r="G266" s="27"/>
      <c r="H266" s="27"/>
      <c r="I266" s="27"/>
      <c r="J266" s="27"/>
      <c r="K266" s="27"/>
      <c r="L266" s="27"/>
      <c r="M266" s="27"/>
      <c r="N266" s="27"/>
    </row>
    <row r="267" ht="15.75" customHeight="1">
      <c r="A267" s="27"/>
      <c r="B267" s="27"/>
      <c r="C267" s="27"/>
      <c r="D267" s="27"/>
      <c r="E267" s="27"/>
      <c r="F267" s="74"/>
      <c r="G267" s="27"/>
      <c r="H267" s="27"/>
      <c r="I267" s="27"/>
      <c r="J267" s="27"/>
      <c r="K267" s="27"/>
      <c r="L267" s="27"/>
      <c r="M267" s="27"/>
      <c r="N267" s="27"/>
    </row>
    <row r="268" ht="15.75" customHeight="1">
      <c r="C268" s="27"/>
      <c r="D268" s="27"/>
      <c r="E268" s="27"/>
      <c r="F268" s="74"/>
      <c r="G268" s="27"/>
      <c r="H268" s="27"/>
      <c r="I268" s="27"/>
      <c r="J268" s="27"/>
      <c r="K268" s="27"/>
      <c r="L268" s="27"/>
      <c r="M268" s="27"/>
      <c r="N268" s="27"/>
    </row>
    <row r="269" ht="15.75" customHeight="1">
      <c r="C269" s="27"/>
      <c r="D269" s="27"/>
      <c r="E269" s="27"/>
      <c r="F269" s="74"/>
      <c r="G269" s="27"/>
      <c r="H269" s="27"/>
      <c r="I269" s="27"/>
      <c r="J269" s="27"/>
      <c r="K269" s="27"/>
      <c r="L269" s="27"/>
      <c r="M269" s="27"/>
      <c r="N269" s="27"/>
    </row>
    <row r="270" ht="15.75" customHeight="1">
      <c r="C270" s="27"/>
      <c r="D270" s="27"/>
      <c r="E270" s="27"/>
      <c r="F270" s="74"/>
      <c r="G270" s="27"/>
      <c r="H270" s="27"/>
      <c r="I270" s="27"/>
      <c r="J270" s="27"/>
      <c r="K270" s="27"/>
      <c r="L270" s="27"/>
      <c r="M270" s="27"/>
      <c r="N270" s="27"/>
    </row>
    <row r="271" ht="15.75" customHeight="1">
      <c r="C271" s="27"/>
      <c r="D271" s="27"/>
      <c r="E271" s="27"/>
      <c r="F271" s="74"/>
      <c r="G271" s="27"/>
      <c r="H271" s="27"/>
      <c r="I271" s="27"/>
      <c r="J271" s="27"/>
      <c r="K271" s="27"/>
      <c r="L271" s="27"/>
      <c r="M271" s="27"/>
      <c r="N271" s="27"/>
    </row>
    <row r="272" ht="15.75" customHeight="1">
      <c r="C272" s="27"/>
      <c r="D272" s="27"/>
      <c r="E272" s="27"/>
      <c r="F272" s="74"/>
      <c r="G272" s="27"/>
      <c r="H272" s="27"/>
      <c r="I272" s="27"/>
      <c r="J272" s="27"/>
      <c r="K272" s="27"/>
      <c r="L272" s="27"/>
      <c r="M272" s="27"/>
      <c r="N272" s="27"/>
    </row>
    <row r="273" ht="15.75" customHeight="1">
      <c r="C273" s="27"/>
      <c r="D273" s="27"/>
      <c r="E273" s="27"/>
      <c r="F273" s="74"/>
      <c r="G273" s="27"/>
      <c r="H273" s="27"/>
      <c r="I273" s="27"/>
      <c r="J273" s="27"/>
      <c r="K273" s="27"/>
      <c r="L273" s="27"/>
      <c r="M273" s="27"/>
      <c r="N273" s="27"/>
    </row>
    <row r="274" ht="15.75" customHeight="1">
      <c r="C274" s="27"/>
      <c r="D274" s="27"/>
      <c r="E274" s="27"/>
      <c r="F274" s="74"/>
      <c r="G274" s="27"/>
      <c r="H274" s="27"/>
      <c r="I274" s="27"/>
      <c r="J274" s="27"/>
      <c r="K274" s="27"/>
      <c r="L274" s="27"/>
      <c r="M274" s="27"/>
      <c r="N274" s="27"/>
    </row>
    <row r="275" ht="15.75" customHeight="1">
      <c r="C275" s="27"/>
      <c r="D275" s="27"/>
      <c r="E275" s="27"/>
      <c r="F275" s="74"/>
      <c r="G275" s="27"/>
      <c r="H275" s="27"/>
      <c r="I275" s="27"/>
      <c r="J275" s="27"/>
      <c r="K275" s="27"/>
      <c r="L275" s="27"/>
      <c r="M275" s="27"/>
      <c r="N275" s="27"/>
    </row>
    <row r="276" ht="15.75" customHeight="1">
      <c r="C276" s="27"/>
      <c r="D276" s="27"/>
      <c r="E276" s="27"/>
      <c r="F276" s="74"/>
      <c r="G276" s="27"/>
      <c r="H276" s="27"/>
      <c r="I276" s="27"/>
      <c r="J276" s="27"/>
      <c r="K276" s="27"/>
      <c r="L276" s="27"/>
      <c r="M276" s="27"/>
      <c r="N276" s="27"/>
    </row>
    <row r="277" ht="15.75" customHeight="1">
      <c r="C277" s="27"/>
      <c r="D277" s="27"/>
      <c r="E277" s="27"/>
      <c r="F277" s="74"/>
      <c r="G277" s="27"/>
      <c r="H277" s="27"/>
      <c r="I277" s="27"/>
      <c r="J277" s="27"/>
      <c r="K277" s="27"/>
      <c r="L277" s="27"/>
      <c r="M277" s="27"/>
      <c r="N277" s="27"/>
    </row>
    <row r="278" ht="15.75" customHeight="1">
      <c r="C278" s="27"/>
      <c r="D278" s="27"/>
      <c r="E278" s="27"/>
      <c r="F278" s="74"/>
      <c r="G278" s="27"/>
      <c r="H278" s="27"/>
      <c r="I278" s="27"/>
      <c r="J278" s="27"/>
      <c r="K278" s="27"/>
      <c r="L278" s="27"/>
      <c r="M278" s="27"/>
      <c r="N278" s="27"/>
    </row>
    <row r="279" ht="15.75" customHeight="1">
      <c r="C279" s="27"/>
      <c r="D279" s="27"/>
      <c r="E279" s="27"/>
      <c r="F279" s="74"/>
      <c r="G279" s="27"/>
      <c r="H279" s="27"/>
      <c r="I279" s="27"/>
      <c r="J279" s="27"/>
      <c r="K279" s="27"/>
      <c r="L279" s="27"/>
      <c r="M279" s="27"/>
      <c r="N279" s="27"/>
    </row>
    <row r="280" ht="15.75" customHeight="1">
      <c r="C280" s="27"/>
      <c r="D280" s="27"/>
      <c r="E280" s="27"/>
      <c r="F280" s="74"/>
      <c r="G280" s="27"/>
      <c r="H280" s="27"/>
      <c r="I280" s="27"/>
      <c r="J280" s="27"/>
      <c r="K280" s="27"/>
      <c r="L280" s="27"/>
      <c r="M280" s="27"/>
      <c r="N280" s="27"/>
    </row>
    <row r="281" ht="15.75" customHeight="1">
      <c r="C281" s="27"/>
      <c r="D281" s="27"/>
      <c r="E281" s="27"/>
      <c r="F281" s="74"/>
      <c r="G281" s="27"/>
      <c r="H281" s="27"/>
      <c r="I281" s="27"/>
      <c r="J281" s="27"/>
      <c r="K281" s="27"/>
      <c r="L281" s="27"/>
      <c r="M281" s="27"/>
      <c r="N281" s="27"/>
    </row>
    <row r="282" ht="15.75" customHeight="1">
      <c r="C282" s="27"/>
      <c r="D282" s="27"/>
      <c r="E282" s="27"/>
      <c r="F282" s="74"/>
      <c r="G282" s="27"/>
      <c r="H282" s="27"/>
      <c r="I282" s="27"/>
      <c r="J282" s="27"/>
      <c r="K282" s="27"/>
      <c r="L282" s="27"/>
      <c r="M282" s="27"/>
      <c r="N282" s="27"/>
    </row>
    <row r="283" ht="15.75" customHeight="1">
      <c r="C283" s="27"/>
      <c r="D283" s="27"/>
      <c r="E283" s="27"/>
      <c r="F283" s="74"/>
      <c r="G283" s="27"/>
      <c r="H283" s="27"/>
      <c r="I283" s="27"/>
      <c r="J283" s="27"/>
      <c r="K283" s="27"/>
      <c r="L283" s="27"/>
      <c r="M283" s="27"/>
      <c r="N283" s="27"/>
    </row>
    <row r="284" ht="15.75" customHeight="1">
      <c r="C284" s="27"/>
      <c r="D284" s="27"/>
      <c r="E284" s="27"/>
      <c r="F284" s="74"/>
      <c r="G284" s="27"/>
      <c r="H284" s="27"/>
      <c r="I284" s="27"/>
      <c r="J284" s="27"/>
      <c r="K284" s="27"/>
      <c r="L284" s="27"/>
      <c r="M284" s="27"/>
      <c r="N284" s="27"/>
    </row>
    <row r="285" ht="15.75" customHeight="1">
      <c r="C285" s="27"/>
      <c r="D285" s="27"/>
      <c r="E285" s="27"/>
      <c r="F285" s="74"/>
      <c r="G285" s="27"/>
      <c r="H285" s="27"/>
      <c r="I285" s="27"/>
      <c r="J285" s="27"/>
      <c r="K285" s="27"/>
      <c r="L285" s="27"/>
      <c r="M285" s="27"/>
      <c r="N285" s="27"/>
    </row>
    <row r="286" ht="15.75" customHeight="1">
      <c r="C286" s="27"/>
      <c r="D286" s="27"/>
      <c r="E286" s="27"/>
      <c r="F286" s="74"/>
      <c r="G286" s="27"/>
      <c r="H286" s="27"/>
      <c r="I286" s="27"/>
      <c r="J286" s="27"/>
      <c r="K286" s="27"/>
      <c r="L286" s="27"/>
      <c r="M286" s="27"/>
      <c r="N286" s="27"/>
    </row>
    <row r="287" ht="15.75" customHeight="1">
      <c r="C287" s="27"/>
      <c r="D287" s="27"/>
      <c r="E287" s="27"/>
      <c r="F287" s="74"/>
      <c r="G287" s="27"/>
      <c r="H287" s="27"/>
      <c r="I287" s="27"/>
      <c r="J287" s="27"/>
      <c r="K287" s="27"/>
      <c r="L287" s="27"/>
      <c r="M287" s="27"/>
      <c r="N287" s="27"/>
    </row>
    <row r="288" ht="15.75" customHeight="1">
      <c r="C288" s="27"/>
      <c r="D288" s="27"/>
      <c r="E288" s="27"/>
      <c r="F288" s="74"/>
      <c r="G288" s="27"/>
      <c r="H288" s="27"/>
      <c r="I288" s="27"/>
      <c r="J288" s="27"/>
      <c r="K288" s="27"/>
      <c r="L288" s="27"/>
      <c r="M288" s="27"/>
      <c r="N288" s="27"/>
    </row>
    <row r="289" ht="15.75" customHeight="1">
      <c r="C289" s="27"/>
      <c r="D289" s="27"/>
      <c r="E289" s="27"/>
      <c r="F289" s="74"/>
      <c r="G289" s="27"/>
      <c r="H289" s="27"/>
      <c r="I289" s="27"/>
      <c r="J289" s="27"/>
      <c r="K289" s="27"/>
      <c r="L289" s="27"/>
      <c r="M289" s="27"/>
      <c r="N289" s="27"/>
    </row>
    <row r="290" ht="15.75" customHeight="1">
      <c r="C290" s="27"/>
      <c r="D290" s="27"/>
      <c r="E290" s="27"/>
      <c r="F290" s="74"/>
      <c r="G290" s="27"/>
      <c r="H290" s="27"/>
      <c r="I290" s="27"/>
      <c r="J290" s="27"/>
      <c r="K290" s="27"/>
      <c r="L290" s="27"/>
      <c r="M290" s="27"/>
      <c r="N290" s="27"/>
    </row>
    <row r="291" ht="15.75" customHeight="1">
      <c r="C291" s="27"/>
      <c r="D291" s="27"/>
      <c r="E291" s="27"/>
      <c r="F291" s="74"/>
      <c r="G291" s="27"/>
      <c r="H291" s="27"/>
      <c r="I291" s="27"/>
      <c r="J291" s="27"/>
      <c r="K291" s="27"/>
      <c r="L291" s="27"/>
      <c r="M291" s="27"/>
      <c r="N291" s="27"/>
    </row>
    <row r="292" ht="15.75" customHeight="1">
      <c r="C292" s="27"/>
      <c r="D292" s="27"/>
      <c r="E292" s="27"/>
      <c r="F292" s="74"/>
      <c r="G292" s="27"/>
      <c r="H292" s="27"/>
      <c r="I292" s="27"/>
      <c r="J292" s="27"/>
      <c r="K292" s="27"/>
      <c r="L292" s="27"/>
      <c r="M292" s="27"/>
      <c r="N292" s="27"/>
    </row>
    <row r="293" ht="15.75" customHeight="1">
      <c r="C293" s="27"/>
      <c r="D293" s="27"/>
      <c r="E293" s="27"/>
      <c r="F293" s="74"/>
      <c r="G293" s="27"/>
      <c r="H293" s="27"/>
      <c r="I293" s="27"/>
      <c r="J293" s="27"/>
      <c r="K293" s="27"/>
      <c r="L293" s="27"/>
      <c r="M293" s="27"/>
      <c r="N293" s="27"/>
    </row>
    <row r="294" ht="15.75" customHeight="1">
      <c r="C294" s="27"/>
      <c r="D294" s="27"/>
      <c r="E294" s="27"/>
      <c r="F294" s="74"/>
      <c r="G294" s="27"/>
      <c r="H294" s="27"/>
      <c r="I294" s="27"/>
      <c r="J294" s="27"/>
      <c r="K294" s="27"/>
      <c r="L294" s="27"/>
      <c r="M294" s="27"/>
      <c r="N294" s="27"/>
    </row>
    <row r="295" ht="15.75" customHeight="1">
      <c r="C295" s="27"/>
      <c r="D295" s="27"/>
      <c r="E295" s="27"/>
      <c r="F295" s="74"/>
      <c r="G295" s="27"/>
      <c r="H295" s="27"/>
      <c r="I295" s="27"/>
      <c r="J295" s="27"/>
      <c r="K295" s="27"/>
      <c r="L295" s="27"/>
      <c r="M295" s="27"/>
      <c r="N295" s="27"/>
    </row>
    <row r="296" ht="15.75" customHeight="1">
      <c r="C296" s="27"/>
      <c r="D296" s="27"/>
      <c r="E296" s="27"/>
      <c r="F296" s="74"/>
      <c r="G296" s="27"/>
      <c r="H296" s="27"/>
      <c r="I296" s="27"/>
      <c r="J296" s="27"/>
      <c r="K296" s="27"/>
      <c r="L296" s="27"/>
      <c r="M296" s="27"/>
      <c r="N296" s="27"/>
    </row>
    <row r="297" ht="15.75" customHeight="1">
      <c r="C297" s="27"/>
      <c r="D297" s="27"/>
      <c r="E297" s="27"/>
      <c r="F297" s="74"/>
      <c r="G297" s="27"/>
      <c r="H297" s="27"/>
      <c r="I297" s="27"/>
      <c r="J297" s="27"/>
      <c r="K297" s="27"/>
      <c r="L297" s="27"/>
      <c r="M297" s="27"/>
      <c r="N297" s="27"/>
    </row>
    <row r="298" ht="15.75" customHeight="1">
      <c r="C298" s="27"/>
      <c r="D298" s="27"/>
      <c r="E298" s="27"/>
      <c r="F298" s="74"/>
      <c r="G298" s="27"/>
      <c r="H298" s="27"/>
      <c r="I298" s="27"/>
      <c r="J298" s="27"/>
      <c r="K298" s="27"/>
      <c r="L298" s="27"/>
      <c r="M298" s="27"/>
      <c r="N298" s="27"/>
    </row>
    <row r="299" ht="15.75" customHeight="1">
      <c r="C299" s="27"/>
      <c r="D299" s="27"/>
      <c r="E299" s="27"/>
      <c r="F299" s="74"/>
      <c r="G299" s="27"/>
      <c r="H299" s="27"/>
      <c r="I299" s="27"/>
      <c r="J299" s="27"/>
      <c r="K299" s="27"/>
      <c r="L299" s="27"/>
      <c r="M299" s="27"/>
      <c r="N299" s="27"/>
    </row>
    <row r="300" ht="15.75" customHeight="1">
      <c r="C300" s="27"/>
      <c r="D300" s="27"/>
      <c r="E300" s="27"/>
      <c r="F300" s="74"/>
      <c r="G300" s="27"/>
      <c r="H300" s="27"/>
      <c r="I300" s="27"/>
      <c r="J300" s="27"/>
      <c r="K300" s="27"/>
      <c r="L300" s="27"/>
      <c r="M300" s="27"/>
      <c r="N300" s="27"/>
    </row>
    <row r="301" ht="15.75" customHeight="1">
      <c r="C301" s="27"/>
      <c r="D301" s="27"/>
      <c r="E301" s="27"/>
      <c r="F301" s="74"/>
      <c r="G301" s="27"/>
      <c r="H301" s="27"/>
      <c r="I301" s="27"/>
      <c r="J301" s="27"/>
      <c r="K301" s="27"/>
      <c r="L301" s="27"/>
      <c r="M301" s="27"/>
      <c r="N301" s="27"/>
    </row>
    <row r="302" ht="15.75" customHeight="1">
      <c r="C302" s="27"/>
      <c r="D302" s="27"/>
      <c r="E302" s="27"/>
      <c r="F302" s="74"/>
      <c r="G302" s="27"/>
      <c r="H302" s="27"/>
      <c r="I302" s="27"/>
      <c r="J302" s="27"/>
      <c r="K302" s="27"/>
      <c r="L302" s="27"/>
      <c r="M302" s="27"/>
      <c r="N302" s="27"/>
    </row>
    <row r="303" ht="15.75" customHeight="1">
      <c r="C303" s="27"/>
      <c r="D303" s="27"/>
      <c r="E303" s="27"/>
      <c r="F303" s="74"/>
      <c r="G303" s="27"/>
      <c r="H303" s="27"/>
      <c r="I303" s="27"/>
      <c r="J303" s="27"/>
      <c r="K303" s="27"/>
      <c r="L303" s="27"/>
      <c r="M303" s="27"/>
      <c r="N303" s="27"/>
    </row>
    <row r="304" ht="15.75" customHeight="1">
      <c r="C304" s="27"/>
      <c r="D304" s="27"/>
      <c r="E304" s="27"/>
      <c r="F304" s="74"/>
      <c r="G304" s="27"/>
      <c r="H304" s="27"/>
      <c r="I304" s="27"/>
      <c r="J304" s="27"/>
      <c r="K304" s="27"/>
      <c r="L304" s="27"/>
      <c r="M304" s="27"/>
      <c r="N304" s="27"/>
    </row>
    <row r="305" ht="15.75" customHeight="1">
      <c r="C305" s="27"/>
      <c r="D305" s="27"/>
      <c r="E305" s="27"/>
      <c r="F305" s="74"/>
      <c r="G305" s="27"/>
      <c r="H305" s="27"/>
      <c r="I305" s="27"/>
      <c r="J305" s="27"/>
      <c r="K305" s="27"/>
      <c r="L305" s="27"/>
      <c r="M305" s="27"/>
      <c r="N305" s="27"/>
    </row>
    <row r="306" ht="15.75" customHeight="1">
      <c r="C306" s="27"/>
      <c r="D306" s="27"/>
      <c r="E306" s="27"/>
      <c r="F306" s="74"/>
      <c r="G306" s="27"/>
      <c r="H306" s="27"/>
      <c r="I306" s="27"/>
      <c r="J306" s="27"/>
      <c r="K306" s="27"/>
      <c r="L306" s="27"/>
      <c r="M306" s="27"/>
      <c r="N306" s="27"/>
    </row>
    <row r="307" ht="15.75" customHeight="1">
      <c r="C307" s="27"/>
      <c r="D307" s="27"/>
      <c r="E307" s="27"/>
      <c r="F307" s="74"/>
      <c r="G307" s="27"/>
      <c r="H307" s="27"/>
      <c r="I307" s="27"/>
      <c r="J307" s="27"/>
      <c r="K307" s="27"/>
      <c r="L307" s="27"/>
      <c r="M307" s="27"/>
      <c r="N307" s="27"/>
    </row>
    <row r="308" ht="15.75" customHeight="1">
      <c r="C308" s="27"/>
      <c r="D308" s="27"/>
      <c r="E308" s="27"/>
      <c r="F308" s="74"/>
      <c r="G308" s="27"/>
      <c r="H308" s="27"/>
      <c r="I308" s="27"/>
      <c r="J308" s="27"/>
      <c r="K308" s="27"/>
      <c r="L308" s="27"/>
      <c r="M308" s="27"/>
      <c r="N308" s="27"/>
    </row>
    <row r="309" ht="15.75" customHeight="1">
      <c r="C309" s="27"/>
      <c r="D309" s="27"/>
      <c r="E309" s="27"/>
      <c r="F309" s="74"/>
      <c r="G309" s="27"/>
      <c r="H309" s="27"/>
      <c r="I309" s="27"/>
      <c r="J309" s="27"/>
      <c r="K309" s="27"/>
      <c r="L309" s="27"/>
      <c r="M309" s="27"/>
      <c r="N309" s="27"/>
    </row>
    <row r="310" ht="15.75" customHeight="1">
      <c r="C310" s="27"/>
      <c r="D310" s="27"/>
      <c r="E310" s="27"/>
      <c r="F310" s="74"/>
      <c r="G310" s="27"/>
      <c r="H310" s="27"/>
      <c r="I310" s="27"/>
      <c r="J310" s="27"/>
      <c r="K310" s="27"/>
      <c r="L310" s="27"/>
      <c r="M310" s="27"/>
      <c r="N310" s="27"/>
    </row>
    <row r="311" ht="15.75" customHeight="1">
      <c r="C311" s="27"/>
      <c r="D311" s="27"/>
      <c r="E311" s="27"/>
      <c r="F311" s="74"/>
      <c r="G311" s="27"/>
      <c r="H311" s="27"/>
      <c r="I311" s="27"/>
      <c r="J311" s="27"/>
      <c r="K311" s="27"/>
      <c r="L311" s="27"/>
      <c r="M311" s="27"/>
      <c r="N311" s="27"/>
    </row>
    <row r="312" ht="15.75" customHeight="1">
      <c r="C312" s="27"/>
      <c r="D312" s="27"/>
      <c r="E312" s="27"/>
      <c r="F312" s="74"/>
      <c r="G312" s="27"/>
      <c r="H312" s="27"/>
      <c r="I312" s="27"/>
      <c r="J312" s="27"/>
      <c r="K312" s="27"/>
      <c r="L312" s="27"/>
      <c r="M312" s="27"/>
      <c r="N312" s="27"/>
    </row>
    <row r="313" ht="15.75" customHeight="1">
      <c r="C313" s="27"/>
      <c r="D313" s="27"/>
      <c r="E313" s="27"/>
      <c r="F313" s="74"/>
      <c r="G313" s="27"/>
      <c r="H313" s="27"/>
      <c r="I313" s="27"/>
      <c r="J313" s="27"/>
      <c r="K313" s="27"/>
      <c r="L313" s="27"/>
      <c r="M313" s="27"/>
      <c r="N313" s="27"/>
    </row>
    <row r="314" ht="15.75" customHeight="1">
      <c r="C314" s="27"/>
      <c r="D314" s="27"/>
      <c r="E314" s="27"/>
      <c r="F314" s="74"/>
      <c r="G314" s="27"/>
      <c r="H314" s="27"/>
      <c r="I314" s="27"/>
      <c r="J314" s="27"/>
      <c r="K314" s="27"/>
      <c r="L314" s="27"/>
      <c r="M314" s="27"/>
      <c r="N314" s="27"/>
    </row>
    <row r="315" ht="15.75" customHeight="1">
      <c r="C315" s="27"/>
      <c r="D315" s="27"/>
      <c r="E315" s="27"/>
      <c r="F315" s="74"/>
      <c r="G315" s="27"/>
      <c r="H315" s="27"/>
      <c r="I315" s="27"/>
      <c r="J315" s="27"/>
      <c r="K315" s="27"/>
      <c r="L315" s="27"/>
      <c r="M315" s="27"/>
      <c r="N315" s="27"/>
    </row>
    <row r="316" ht="15.75" customHeight="1">
      <c r="C316" s="27"/>
      <c r="D316" s="27"/>
      <c r="E316" s="27"/>
      <c r="F316" s="74"/>
      <c r="G316" s="27"/>
      <c r="H316" s="27"/>
      <c r="I316" s="27"/>
      <c r="J316" s="27"/>
      <c r="K316" s="27"/>
      <c r="L316" s="27"/>
      <c r="M316" s="27"/>
      <c r="N316" s="27"/>
    </row>
    <row r="317" ht="15.75" customHeight="1">
      <c r="C317" s="27"/>
      <c r="D317" s="27"/>
      <c r="E317" s="27"/>
      <c r="F317" s="74"/>
      <c r="G317" s="27"/>
      <c r="H317" s="27"/>
      <c r="I317" s="27"/>
      <c r="J317" s="27"/>
      <c r="K317" s="27"/>
      <c r="L317" s="27"/>
      <c r="M317" s="27"/>
      <c r="N317" s="27"/>
    </row>
    <row r="318" ht="15.75" customHeight="1">
      <c r="C318" s="27"/>
      <c r="D318" s="27"/>
      <c r="E318" s="27"/>
      <c r="F318" s="74"/>
      <c r="G318" s="27"/>
      <c r="H318" s="27"/>
      <c r="I318" s="27"/>
      <c r="J318" s="27"/>
      <c r="K318" s="27"/>
      <c r="L318" s="27"/>
      <c r="M318" s="27"/>
      <c r="N318" s="27"/>
    </row>
    <row r="319" ht="15.75" customHeight="1">
      <c r="C319" s="27"/>
      <c r="D319" s="27"/>
      <c r="E319" s="27"/>
      <c r="F319" s="74"/>
      <c r="G319" s="27"/>
      <c r="H319" s="27"/>
      <c r="I319" s="27"/>
      <c r="J319" s="27"/>
      <c r="K319" s="27"/>
      <c r="L319" s="27"/>
      <c r="M319" s="27"/>
      <c r="N319" s="27"/>
    </row>
    <row r="320" ht="15.75" customHeight="1">
      <c r="C320" s="27"/>
      <c r="D320" s="27"/>
      <c r="E320" s="27"/>
      <c r="F320" s="74"/>
      <c r="G320" s="27"/>
      <c r="H320" s="27"/>
      <c r="I320" s="27"/>
      <c r="J320" s="27"/>
      <c r="K320" s="27"/>
      <c r="L320" s="27"/>
      <c r="M320" s="27"/>
      <c r="N320" s="27"/>
    </row>
    <row r="321" ht="15.75" customHeight="1">
      <c r="C321" s="27"/>
      <c r="D321" s="27"/>
      <c r="E321" s="27"/>
      <c r="F321" s="74"/>
      <c r="G321" s="27"/>
      <c r="H321" s="27"/>
      <c r="I321" s="27"/>
      <c r="J321" s="27"/>
      <c r="K321" s="27"/>
      <c r="L321" s="27"/>
      <c r="M321" s="27"/>
      <c r="N321" s="27"/>
    </row>
    <row r="322" ht="15.75" customHeight="1">
      <c r="C322" s="27"/>
      <c r="D322" s="27"/>
      <c r="E322" s="27"/>
      <c r="F322" s="74"/>
      <c r="G322" s="27"/>
      <c r="H322" s="27"/>
      <c r="I322" s="27"/>
      <c r="J322" s="27"/>
      <c r="K322" s="27"/>
      <c r="L322" s="27"/>
      <c r="M322" s="27"/>
      <c r="N322" s="27"/>
    </row>
    <row r="323" ht="15.75" customHeight="1">
      <c r="C323" s="27"/>
      <c r="D323" s="27"/>
      <c r="E323" s="27"/>
      <c r="F323" s="74"/>
      <c r="G323" s="27"/>
      <c r="H323" s="27"/>
      <c r="I323" s="27"/>
      <c r="J323" s="27"/>
      <c r="K323" s="27"/>
      <c r="L323" s="27"/>
      <c r="M323" s="27"/>
      <c r="N323" s="27"/>
    </row>
    <row r="324" ht="15.75" customHeight="1">
      <c r="C324" s="27"/>
      <c r="D324" s="27"/>
      <c r="E324" s="27"/>
      <c r="F324" s="74"/>
      <c r="G324" s="27"/>
      <c r="H324" s="27"/>
      <c r="I324" s="27"/>
      <c r="J324" s="27"/>
      <c r="K324" s="27"/>
      <c r="L324" s="27"/>
      <c r="M324" s="27"/>
      <c r="N324" s="27"/>
    </row>
    <row r="325" ht="15.75" customHeight="1">
      <c r="C325" s="27"/>
      <c r="D325" s="27"/>
      <c r="E325" s="27"/>
      <c r="F325" s="74"/>
      <c r="G325" s="27"/>
      <c r="H325" s="27"/>
      <c r="I325" s="27"/>
      <c r="J325" s="27"/>
      <c r="K325" s="27"/>
      <c r="L325" s="27"/>
      <c r="M325" s="27"/>
      <c r="N325" s="27"/>
    </row>
    <row r="326" ht="15.75" customHeight="1">
      <c r="C326" s="27"/>
      <c r="D326" s="27"/>
      <c r="E326" s="27"/>
      <c r="F326" s="74"/>
      <c r="G326" s="27"/>
      <c r="H326" s="27"/>
      <c r="I326" s="27"/>
      <c r="J326" s="27"/>
      <c r="K326" s="27"/>
      <c r="L326" s="27"/>
      <c r="M326" s="27"/>
      <c r="N326" s="27"/>
    </row>
    <row r="327" ht="15.75" customHeight="1">
      <c r="C327" s="27"/>
      <c r="D327" s="27"/>
      <c r="E327" s="27"/>
      <c r="F327" s="74"/>
      <c r="G327" s="27"/>
      <c r="H327" s="27"/>
      <c r="I327" s="27"/>
      <c r="J327" s="27"/>
      <c r="K327" s="27"/>
      <c r="L327" s="27"/>
      <c r="M327" s="27"/>
      <c r="N327" s="27"/>
    </row>
    <row r="328" ht="15.75" customHeight="1">
      <c r="C328" s="27"/>
      <c r="D328" s="27"/>
      <c r="E328" s="27"/>
      <c r="F328" s="74"/>
      <c r="G328" s="27"/>
      <c r="H328" s="27"/>
      <c r="I328" s="27"/>
      <c r="J328" s="27"/>
      <c r="K328" s="27"/>
      <c r="L328" s="27"/>
      <c r="M328" s="27"/>
      <c r="N328" s="27"/>
    </row>
    <row r="329" ht="15.75" customHeight="1">
      <c r="C329" s="27"/>
      <c r="D329" s="27"/>
      <c r="E329" s="27"/>
      <c r="F329" s="74"/>
      <c r="G329" s="27"/>
      <c r="H329" s="27"/>
      <c r="I329" s="27"/>
      <c r="J329" s="27"/>
      <c r="K329" s="27"/>
      <c r="L329" s="27"/>
      <c r="M329" s="27"/>
      <c r="N329" s="27"/>
    </row>
    <row r="330" ht="15.75" customHeight="1">
      <c r="C330" s="27"/>
      <c r="D330" s="27"/>
      <c r="E330" s="27"/>
      <c r="F330" s="74"/>
      <c r="G330" s="27"/>
      <c r="H330" s="27"/>
      <c r="I330" s="27"/>
      <c r="J330" s="27"/>
      <c r="K330" s="27"/>
      <c r="L330" s="27"/>
      <c r="M330" s="27"/>
      <c r="N330" s="27"/>
    </row>
    <row r="331" ht="15.75" customHeight="1">
      <c r="C331" s="27"/>
      <c r="D331" s="27"/>
      <c r="E331" s="27"/>
      <c r="F331" s="74"/>
      <c r="G331" s="27"/>
      <c r="H331" s="27"/>
      <c r="I331" s="27"/>
      <c r="J331" s="27"/>
      <c r="K331" s="27"/>
      <c r="L331" s="27"/>
      <c r="M331" s="27"/>
      <c r="N331" s="27"/>
    </row>
    <row r="332" ht="15.75" customHeight="1">
      <c r="C332" s="27"/>
      <c r="D332" s="27"/>
      <c r="E332" s="27"/>
      <c r="F332" s="74"/>
      <c r="G332" s="27"/>
      <c r="H332" s="27"/>
      <c r="I332" s="27"/>
      <c r="J332" s="27"/>
      <c r="K332" s="27"/>
      <c r="L332" s="27"/>
      <c r="M332" s="27"/>
      <c r="N332" s="27"/>
    </row>
    <row r="333" ht="15.75" customHeight="1">
      <c r="C333" s="27"/>
      <c r="D333" s="27"/>
      <c r="E333" s="27"/>
      <c r="F333" s="74"/>
      <c r="G333" s="27"/>
      <c r="H333" s="27"/>
      <c r="I333" s="27"/>
      <c r="J333" s="27"/>
      <c r="K333" s="27"/>
      <c r="L333" s="27"/>
      <c r="M333" s="27"/>
      <c r="N333" s="27"/>
    </row>
    <row r="334" ht="15.75" customHeight="1">
      <c r="C334" s="27"/>
      <c r="D334" s="27"/>
      <c r="E334" s="27"/>
      <c r="F334" s="74"/>
      <c r="G334" s="27"/>
      <c r="H334" s="27"/>
      <c r="I334" s="27"/>
      <c r="J334" s="27"/>
      <c r="K334" s="27"/>
      <c r="L334" s="27"/>
      <c r="M334" s="27"/>
      <c r="N334" s="27"/>
    </row>
    <row r="335" ht="15.75" customHeight="1">
      <c r="C335" s="27"/>
      <c r="D335" s="27"/>
      <c r="E335" s="27"/>
      <c r="F335" s="74"/>
      <c r="G335" s="27"/>
      <c r="H335" s="27"/>
      <c r="I335" s="27"/>
      <c r="J335" s="27"/>
      <c r="K335" s="27"/>
      <c r="L335" s="27"/>
      <c r="M335" s="27"/>
      <c r="N335" s="27"/>
    </row>
    <row r="336" ht="15.75" customHeight="1">
      <c r="C336" s="27"/>
      <c r="D336" s="27"/>
      <c r="E336" s="27"/>
      <c r="F336" s="74"/>
      <c r="G336" s="27"/>
      <c r="H336" s="27"/>
      <c r="I336" s="27"/>
      <c r="J336" s="27"/>
      <c r="K336" s="27"/>
      <c r="L336" s="27"/>
      <c r="M336" s="27"/>
      <c r="N336" s="27"/>
    </row>
    <row r="337" ht="15.75" customHeight="1">
      <c r="C337" s="27"/>
      <c r="D337" s="27"/>
      <c r="E337" s="27"/>
      <c r="F337" s="74"/>
      <c r="G337" s="27"/>
      <c r="H337" s="27"/>
      <c r="I337" s="27"/>
      <c r="J337" s="27"/>
      <c r="K337" s="27"/>
      <c r="L337" s="27"/>
      <c r="M337" s="27"/>
      <c r="N337" s="27"/>
    </row>
    <row r="338" ht="15.75" customHeight="1">
      <c r="C338" s="27"/>
      <c r="D338" s="27"/>
      <c r="E338" s="27"/>
      <c r="F338" s="74"/>
      <c r="G338" s="27"/>
      <c r="H338" s="27"/>
      <c r="I338" s="27"/>
      <c r="J338" s="27"/>
      <c r="K338" s="27"/>
      <c r="L338" s="27"/>
      <c r="M338" s="27"/>
      <c r="N338" s="27"/>
    </row>
    <row r="339" ht="15.75" customHeight="1">
      <c r="C339" s="27"/>
      <c r="D339" s="27"/>
      <c r="E339" s="27"/>
      <c r="F339" s="74"/>
      <c r="G339" s="27"/>
      <c r="H339" s="27"/>
      <c r="I339" s="27"/>
      <c r="J339" s="27"/>
      <c r="K339" s="27"/>
      <c r="L339" s="27"/>
      <c r="M339" s="27"/>
      <c r="N339" s="27"/>
    </row>
    <row r="340" ht="15.75" customHeight="1">
      <c r="C340" s="27"/>
      <c r="D340" s="27"/>
      <c r="E340" s="27"/>
      <c r="F340" s="74"/>
      <c r="G340" s="27"/>
      <c r="H340" s="27"/>
      <c r="I340" s="27"/>
      <c r="J340" s="27"/>
      <c r="K340" s="27"/>
      <c r="L340" s="27"/>
      <c r="M340" s="27"/>
      <c r="N340" s="27"/>
    </row>
    <row r="341" ht="15.75" customHeight="1">
      <c r="C341" s="27"/>
      <c r="D341" s="27"/>
      <c r="E341" s="27"/>
      <c r="F341" s="74"/>
      <c r="G341" s="27"/>
      <c r="H341" s="27"/>
      <c r="I341" s="27"/>
      <c r="J341" s="27"/>
      <c r="K341" s="27"/>
      <c r="L341" s="27"/>
      <c r="M341" s="27"/>
      <c r="N341" s="27"/>
    </row>
    <row r="342" ht="15.75" customHeight="1">
      <c r="C342" s="27"/>
      <c r="D342" s="27"/>
      <c r="E342" s="27"/>
      <c r="F342" s="74"/>
      <c r="G342" s="27"/>
      <c r="H342" s="27"/>
      <c r="I342" s="27"/>
      <c r="J342" s="27"/>
      <c r="K342" s="27"/>
      <c r="L342" s="27"/>
      <c r="M342" s="27"/>
      <c r="N342" s="27"/>
    </row>
    <row r="343" ht="15.75" customHeight="1">
      <c r="C343" s="27"/>
      <c r="D343" s="27"/>
      <c r="E343" s="27"/>
      <c r="F343" s="74"/>
      <c r="G343" s="27"/>
      <c r="H343" s="27"/>
      <c r="I343" s="27"/>
      <c r="J343" s="27"/>
      <c r="K343" s="27"/>
      <c r="L343" s="27"/>
      <c r="M343" s="27"/>
      <c r="N343" s="27"/>
    </row>
    <row r="344" ht="15.75" customHeight="1">
      <c r="C344" s="27"/>
      <c r="D344" s="27"/>
      <c r="E344" s="27"/>
      <c r="F344" s="74"/>
      <c r="G344" s="27"/>
      <c r="H344" s="27"/>
      <c r="I344" s="27"/>
      <c r="J344" s="27"/>
      <c r="K344" s="27"/>
      <c r="L344" s="27"/>
      <c r="M344" s="27"/>
      <c r="N344" s="27"/>
    </row>
    <row r="345" ht="15.75" customHeight="1">
      <c r="C345" s="27"/>
      <c r="D345" s="27"/>
      <c r="E345" s="27"/>
      <c r="F345" s="74"/>
      <c r="G345" s="27"/>
      <c r="H345" s="27"/>
      <c r="I345" s="27"/>
      <c r="J345" s="27"/>
      <c r="K345" s="27"/>
      <c r="L345" s="27"/>
      <c r="M345" s="27"/>
      <c r="N345" s="27"/>
    </row>
    <row r="346" ht="15.75" customHeight="1">
      <c r="C346" s="27"/>
      <c r="D346" s="27"/>
      <c r="E346" s="27"/>
      <c r="F346" s="74"/>
      <c r="G346" s="27"/>
      <c r="H346" s="27"/>
      <c r="I346" s="27"/>
      <c r="J346" s="27"/>
      <c r="K346" s="27"/>
      <c r="L346" s="27"/>
      <c r="M346" s="27"/>
      <c r="N346" s="27"/>
    </row>
    <row r="347" ht="15.75" customHeight="1">
      <c r="C347" s="27"/>
      <c r="D347" s="27"/>
      <c r="E347" s="27"/>
      <c r="F347" s="74"/>
      <c r="G347" s="27"/>
      <c r="H347" s="27"/>
      <c r="I347" s="27"/>
      <c r="J347" s="27"/>
      <c r="K347" s="27"/>
      <c r="L347" s="27"/>
      <c r="M347" s="27"/>
      <c r="N347" s="27"/>
    </row>
    <row r="348" ht="15.75" customHeight="1">
      <c r="C348" s="27"/>
      <c r="D348" s="27"/>
      <c r="E348" s="27"/>
      <c r="F348" s="74"/>
      <c r="G348" s="27"/>
      <c r="H348" s="27"/>
      <c r="I348" s="27"/>
      <c r="J348" s="27"/>
      <c r="K348" s="27"/>
      <c r="L348" s="27"/>
      <c r="M348" s="27"/>
      <c r="N348" s="27"/>
    </row>
    <row r="349" ht="15.75" customHeight="1">
      <c r="C349" s="27"/>
      <c r="D349" s="27"/>
      <c r="E349" s="27"/>
      <c r="F349" s="74"/>
      <c r="G349" s="27"/>
      <c r="H349" s="27"/>
      <c r="I349" s="27"/>
      <c r="J349" s="27"/>
      <c r="K349" s="27"/>
      <c r="L349" s="27"/>
      <c r="M349" s="27"/>
      <c r="N349" s="27"/>
    </row>
    <row r="350" ht="15.75" customHeight="1">
      <c r="C350" s="27"/>
      <c r="D350" s="27"/>
      <c r="E350" s="27"/>
      <c r="F350" s="74"/>
      <c r="G350" s="27"/>
      <c r="H350" s="27"/>
      <c r="I350" s="27"/>
      <c r="J350" s="27"/>
      <c r="K350" s="27"/>
      <c r="L350" s="27"/>
      <c r="M350" s="27"/>
      <c r="N350" s="27"/>
    </row>
    <row r="351" ht="15.75" customHeight="1">
      <c r="C351" s="27"/>
      <c r="D351" s="27"/>
      <c r="E351" s="27"/>
      <c r="F351" s="74"/>
      <c r="G351" s="27"/>
      <c r="H351" s="27"/>
      <c r="I351" s="27"/>
      <c r="J351" s="27"/>
      <c r="K351" s="27"/>
      <c r="L351" s="27"/>
      <c r="M351" s="27"/>
      <c r="N351" s="27"/>
    </row>
    <row r="352" ht="15.75" customHeight="1">
      <c r="C352" s="27"/>
      <c r="D352" s="27"/>
      <c r="E352" s="27"/>
      <c r="F352" s="74"/>
      <c r="G352" s="27"/>
      <c r="H352" s="27"/>
      <c r="I352" s="27"/>
      <c r="J352" s="27"/>
      <c r="K352" s="27"/>
      <c r="L352" s="27"/>
      <c r="M352" s="27"/>
      <c r="N352" s="27"/>
    </row>
    <row r="353" ht="15.75" customHeight="1">
      <c r="C353" s="27"/>
      <c r="D353" s="27"/>
      <c r="E353" s="27"/>
      <c r="F353" s="74"/>
      <c r="G353" s="27"/>
      <c r="H353" s="27"/>
      <c r="I353" s="27"/>
      <c r="J353" s="27"/>
      <c r="K353" s="27"/>
      <c r="L353" s="27"/>
      <c r="M353" s="27"/>
      <c r="N353" s="27"/>
    </row>
    <row r="354" ht="15.75" customHeight="1">
      <c r="C354" s="27"/>
      <c r="D354" s="27"/>
      <c r="E354" s="27"/>
      <c r="F354" s="74"/>
      <c r="G354" s="27"/>
      <c r="H354" s="27"/>
      <c r="I354" s="27"/>
      <c r="J354" s="27"/>
      <c r="K354" s="27"/>
      <c r="L354" s="27"/>
      <c r="M354" s="27"/>
      <c r="N354" s="27"/>
    </row>
    <row r="355" ht="15.75" customHeight="1">
      <c r="C355" s="27"/>
      <c r="D355" s="27"/>
      <c r="E355" s="27"/>
      <c r="F355" s="74"/>
      <c r="G355" s="27"/>
      <c r="H355" s="27"/>
      <c r="I355" s="27"/>
      <c r="J355" s="27"/>
      <c r="K355" s="27"/>
      <c r="L355" s="27"/>
      <c r="M355" s="27"/>
      <c r="N355" s="27"/>
    </row>
    <row r="356" ht="15.75" customHeight="1">
      <c r="C356" s="27"/>
      <c r="D356" s="27"/>
      <c r="E356" s="27"/>
      <c r="F356" s="74"/>
      <c r="G356" s="27"/>
      <c r="H356" s="27"/>
      <c r="I356" s="27"/>
      <c r="J356" s="27"/>
      <c r="K356" s="27"/>
      <c r="L356" s="27"/>
      <c r="M356" s="27"/>
      <c r="N356" s="27"/>
    </row>
    <row r="357" ht="15.75" customHeight="1">
      <c r="C357" s="27"/>
      <c r="D357" s="27"/>
      <c r="E357" s="27"/>
      <c r="F357" s="74"/>
      <c r="G357" s="27"/>
      <c r="H357" s="27"/>
      <c r="I357" s="27"/>
      <c r="J357" s="27"/>
      <c r="K357" s="27"/>
      <c r="L357" s="27"/>
      <c r="M357" s="27"/>
      <c r="N357" s="27"/>
    </row>
    <row r="358" ht="15.75" customHeight="1">
      <c r="C358" s="27"/>
      <c r="D358" s="27"/>
      <c r="E358" s="27"/>
      <c r="F358" s="74"/>
      <c r="G358" s="27"/>
      <c r="H358" s="27"/>
      <c r="I358" s="27"/>
      <c r="J358" s="27"/>
      <c r="K358" s="27"/>
      <c r="L358" s="27"/>
      <c r="M358" s="27"/>
      <c r="N358" s="27"/>
    </row>
    <row r="359" ht="15.75" customHeight="1">
      <c r="C359" s="27"/>
      <c r="D359" s="27"/>
      <c r="E359" s="27"/>
      <c r="F359" s="74"/>
      <c r="G359" s="27"/>
      <c r="H359" s="27"/>
      <c r="I359" s="27"/>
      <c r="J359" s="27"/>
      <c r="K359" s="27"/>
      <c r="L359" s="27"/>
      <c r="M359" s="27"/>
      <c r="N359" s="27"/>
    </row>
    <row r="360" ht="15.75" customHeight="1">
      <c r="C360" s="27"/>
      <c r="D360" s="27"/>
      <c r="E360" s="27"/>
      <c r="F360" s="74"/>
      <c r="G360" s="27"/>
      <c r="H360" s="27"/>
      <c r="I360" s="27"/>
      <c r="J360" s="27"/>
      <c r="K360" s="27"/>
      <c r="L360" s="27"/>
      <c r="M360" s="27"/>
      <c r="N360" s="27"/>
    </row>
    <row r="361" ht="15.75" customHeight="1">
      <c r="C361" s="27"/>
      <c r="D361" s="27"/>
      <c r="E361" s="27"/>
      <c r="F361" s="74"/>
      <c r="G361" s="27"/>
      <c r="H361" s="27"/>
      <c r="I361" s="27"/>
      <c r="J361" s="27"/>
      <c r="K361" s="27"/>
      <c r="L361" s="27"/>
      <c r="M361" s="27"/>
      <c r="N361" s="27"/>
    </row>
    <row r="362" ht="15.75" customHeight="1">
      <c r="C362" s="27"/>
      <c r="D362" s="27"/>
      <c r="E362" s="27"/>
      <c r="F362" s="74"/>
      <c r="G362" s="27"/>
      <c r="H362" s="27"/>
      <c r="I362" s="27"/>
      <c r="J362" s="27"/>
      <c r="K362" s="27"/>
      <c r="L362" s="27"/>
      <c r="M362" s="27"/>
      <c r="N362" s="27"/>
    </row>
    <row r="363" ht="15.75" customHeight="1">
      <c r="C363" s="27"/>
      <c r="D363" s="27"/>
      <c r="E363" s="27"/>
      <c r="F363" s="74"/>
      <c r="G363" s="27"/>
      <c r="H363" s="27"/>
      <c r="I363" s="27"/>
      <c r="J363" s="27"/>
      <c r="K363" s="27"/>
      <c r="L363" s="27"/>
      <c r="M363" s="27"/>
      <c r="N363" s="27"/>
    </row>
    <row r="364" ht="15.75" customHeight="1">
      <c r="C364" s="27"/>
      <c r="D364" s="27"/>
      <c r="E364" s="27"/>
      <c r="F364" s="74"/>
      <c r="G364" s="27"/>
      <c r="H364" s="27"/>
      <c r="I364" s="27"/>
      <c r="J364" s="27"/>
      <c r="K364" s="27"/>
      <c r="L364" s="27"/>
      <c r="M364" s="27"/>
      <c r="N364" s="27"/>
    </row>
    <row r="365" ht="15.75" customHeight="1">
      <c r="C365" s="27"/>
      <c r="D365" s="27"/>
      <c r="E365" s="27"/>
      <c r="F365" s="74"/>
      <c r="G365" s="27"/>
      <c r="H365" s="27"/>
      <c r="I365" s="27"/>
      <c r="J365" s="27"/>
      <c r="K365" s="27"/>
      <c r="L365" s="27"/>
      <c r="M365" s="27"/>
      <c r="N365" s="27"/>
    </row>
    <row r="366" ht="15.75" customHeight="1">
      <c r="C366" s="27"/>
      <c r="D366" s="27"/>
      <c r="E366" s="27"/>
      <c r="F366" s="74"/>
      <c r="G366" s="27"/>
      <c r="H366" s="27"/>
      <c r="I366" s="27"/>
      <c r="J366" s="27"/>
      <c r="K366" s="27"/>
      <c r="L366" s="27"/>
      <c r="M366" s="27"/>
      <c r="N366" s="27"/>
    </row>
    <row r="367" ht="15.75" customHeight="1">
      <c r="C367" s="27"/>
      <c r="D367" s="27"/>
      <c r="E367" s="27"/>
      <c r="F367" s="74"/>
      <c r="G367" s="27"/>
      <c r="H367" s="27"/>
      <c r="I367" s="27"/>
      <c r="J367" s="27"/>
      <c r="K367" s="27"/>
      <c r="L367" s="27"/>
      <c r="M367" s="27"/>
      <c r="N367" s="27"/>
    </row>
    <row r="368" ht="15.75" customHeight="1">
      <c r="C368" s="27"/>
      <c r="D368" s="27"/>
      <c r="E368" s="27"/>
      <c r="F368" s="74"/>
      <c r="G368" s="27"/>
      <c r="H368" s="27"/>
      <c r="I368" s="27"/>
      <c r="J368" s="27"/>
      <c r="K368" s="27"/>
      <c r="L368" s="27"/>
      <c r="M368" s="27"/>
      <c r="N368" s="27"/>
    </row>
    <row r="369" ht="15.75" customHeight="1">
      <c r="C369" s="27"/>
      <c r="D369" s="27"/>
      <c r="E369" s="27"/>
      <c r="F369" s="74"/>
      <c r="G369" s="27"/>
      <c r="H369" s="27"/>
      <c r="I369" s="27"/>
      <c r="J369" s="27"/>
      <c r="K369" s="27"/>
      <c r="L369" s="27"/>
      <c r="M369" s="27"/>
      <c r="N369" s="27"/>
    </row>
    <row r="370" ht="15.75" customHeight="1">
      <c r="C370" s="27"/>
      <c r="D370" s="27"/>
      <c r="E370" s="27"/>
      <c r="F370" s="74"/>
      <c r="G370" s="27"/>
      <c r="H370" s="27"/>
      <c r="I370" s="27"/>
      <c r="J370" s="27"/>
      <c r="K370" s="27"/>
      <c r="L370" s="27"/>
      <c r="M370" s="27"/>
      <c r="N370" s="27"/>
    </row>
    <row r="371" ht="15.75" customHeight="1">
      <c r="C371" s="27"/>
      <c r="D371" s="27"/>
      <c r="E371" s="27"/>
      <c r="F371" s="74"/>
      <c r="G371" s="27"/>
      <c r="H371" s="27"/>
      <c r="I371" s="27"/>
      <c r="J371" s="27"/>
      <c r="K371" s="27"/>
      <c r="L371" s="27"/>
      <c r="M371" s="27"/>
      <c r="N371" s="27"/>
    </row>
    <row r="372" ht="15.75" customHeight="1">
      <c r="C372" s="27"/>
      <c r="D372" s="27"/>
      <c r="E372" s="27"/>
      <c r="F372" s="74"/>
      <c r="G372" s="27"/>
      <c r="H372" s="27"/>
      <c r="I372" s="27"/>
      <c r="J372" s="27"/>
      <c r="K372" s="27"/>
      <c r="L372" s="27"/>
      <c r="M372" s="27"/>
      <c r="N372" s="27"/>
    </row>
    <row r="373" ht="15.75" customHeight="1">
      <c r="C373" s="27"/>
      <c r="D373" s="27"/>
      <c r="E373" s="27"/>
      <c r="F373" s="74"/>
      <c r="G373" s="27"/>
      <c r="H373" s="27"/>
      <c r="I373" s="27"/>
      <c r="J373" s="27"/>
      <c r="K373" s="27"/>
      <c r="L373" s="27"/>
      <c r="M373" s="27"/>
      <c r="N373" s="27"/>
    </row>
    <row r="374" ht="15.75" customHeight="1">
      <c r="C374" s="27"/>
      <c r="D374" s="27"/>
      <c r="E374" s="27"/>
      <c r="F374" s="74"/>
      <c r="G374" s="27"/>
      <c r="H374" s="27"/>
      <c r="I374" s="27"/>
      <c r="J374" s="27"/>
      <c r="K374" s="27"/>
      <c r="L374" s="27"/>
      <c r="M374" s="27"/>
      <c r="N374" s="27"/>
    </row>
    <row r="375" ht="15.75" customHeight="1">
      <c r="C375" s="27"/>
      <c r="D375" s="27"/>
      <c r="E375" s="27"/>
      <c r="F375" s="74"/>
      <c r="G375" s="27"/>
      <c r="H375" s="27"/>
      <c r="I375" s="27"/>
      <c r="J375" s="27"/>
      <c r="K375" s="27"/>
      <c r="L375" s="27"/>
      <c r="M375" s="27"/>
      <c r="N375" s="27"/>
    </row>
    <row r="376" ht="15.75" customHeight="1">
      <c r="C376" s="27"/>
      <c r="D376" s="27"/>
      <c r="E376" s="27"/>
      <c r="F376" s="74"/>
      <c r="G376" s="27"/>
      <c r="H376" s="27"/>
      <c r="I376" s="27"/>
      <c r="J376" s="27"/>
      <c r="K376" s="27"/>
      <c r="L376" s="27"/>
      <c r="M376" s="27"/>
      <c r="N376" s="27"/>
    </row>
    <row r="377" ht="15.75" customHeight="1">
      <c r="C377" s="27"/>
      <c r="D377" s="27"/>
      <c r="E377" s="27"/>
      <c r="F377" s="74"/>
      <c r="G377" s="27"/>
      <c r="H377" s="27"/>
      <c r="I377" s="27"/>
      <c r="J377" s="27"/>
      <c r="K377" s="27"/>
      <c r="L377" s="27"/>
      <c r="M377" s="27"/>
      <c r="N377" s="27"/>
    </row>
    <row r="378" ht="15.75" customHeight="1">
      <c r="C378" s="27"/>
      <c r="D378" s="27"/>
      <c r="E378" s="27"/>
      <c r="F378" s="74"/>
      <c r="G378" s="27"/>
      <c r="H378" s="27"/>
      <c r="I378" s="27"/>
      <c r="J378" s="27"/>
      <c r="K378" s="27"/>
      <c r="L378" s="27"/>
      <c r="M378" s="27"/>
      <c r="N378" s="27"/>
    </row>
    <row r="379" ht="15.75" customHeight="1">
      <c r="C379" s="27"/>
      <c r="D379" s="27"/>
      <c r="E379" s="27"/>
      <c r="F379" s="74"/>
      <c r="G379" s="27"/>
      <c r="H379" s="27"/>
      <c r="I379" s="27"/>
      <c r="J379" s="27"/>
      <c r="K379" s="27"/>
      <c r="L379" s="27"/>
      <c r="M379" s="27"/>
      <c r="N379" s="27"/>
    </row>
    <row r="380" ht="15.75" customHeight="1">
      <c r="C380" s="27"/>
      <c r="D380" s="27"/>
      <c r="E380" s="27"/>
      <c r="F380" s="74"/>
      <c r="G380" s="27"/>
      <c r="H380" s="27"/>
      <c r="I380" s="27"/>
      <c r="J380" s="27"/>
      <c r="K380" s="27"/>
      <c r="L380" s="27"/>
      <c r="M380" s="27"/>
      <c r="N380" s="27"/>
    </row>
    <row r="381" ht="15.75" customHeight="1">
      <c r="C381" s="27"/>
      <c r="D381" s="27"/>
      <c r="E381" s="27"/>
      <c r="F381" s="74"/>
      <c r="G381" s="27"/>
      <c r="H381" s="27"/>
      <c r="I381" s="27"/>
      <c r="J381" s="27"/>
      <c r="K381" s="27"/>
      <c r="L381" s="27"/>
      <c r="M381" s="27"/>
      <c r="N381" s="27"/>
    </row>
    <row r="382" ht="15.75" customHeight="1">
      <c r="C382" s="27"/>
      <c r="D382" s="27"/>
      <c r="E382" s="27"/>
      <c r="F382" s="74"/>
      <c r="G382" s="27"/>
      <c r="H382" s="27"/>
      <c r="I382" s="27"/>
      <c r="J382" s="27"/>
      <c r="K382" s="27"/>
      <c r="L382" s="27"/>
      <c r="M382" s="27"/>
      <c r="N382" s="27"/>
    </row>
    <row r="383" ht="15.75" customHeight="1">
      <c r="C383" s="27"/>
      <c r="D383" s="27"/>
      <c r="E383" s="27"/>
      <c r="F383" s="74"/>
      <c r="G383" s="27"/>
      <c r="H383" s="27"/>
      <c r="I383" s="27"/>
      <c r="J383" s="27"/>
      <c r="K383" s="27"/>
      <c r="L383" s="27"/>
      <c r="M383" s="27"/>
      <c r="N383" s="27"/>
    </row>
    <row r="384" ht="15.75" customHeight="1">
      <c r="C384" s="27"/>
      <c r="D384" s="27"/>
      <c r="E384" s="27"/>
      <c r="F384" s="74"/>
      <c r="G384" s="27"/>
      <c r="H384" s="27"/>
      <c r="I384" s="27"/>
      <c r="J384" s="27"/>
      <c r="K384" s="27"/>
      <c r="L384" s="27"/>
      <c r="M384" s="27"/>
      <c r="N384" s="27"/>
    </row>
    <row r="385" ht="15.75" customHeight="1">
      <c r="C385" s="27"/>
      <c r="D385" s="27"/>
      <c r="E385" s="27"/>
      <c r="F385" s="74"/>
      <c r="G385" s="27"/>
      <c r="H385" s="27"/>
      <c r="I385" s="27"/>
      <c r="J385" s="27"/>
      <c r="K385" s="27"/>
      <c r="L385" s="27"/>
      <c r="M385" s="27"/>
      <c r="N385" s="27"/>
    </row>
    <row r="386" ht="15.75" customHeight="1">
      <c r="C386" s="27"/>
      <c r="D386" s="27"/>
      <c r="E386" s="27"/>
      <c r="F386" s="74"/>
      <c r="G386" s="27"/>
      <c r="H386" s="27"/>
      <c r="I386" s="27"/>
      <c r="J386" s="27"/>
      <c r="K386" s="27"/>
      <c r="L386" s="27"/>
      <c r="M386" s="27"/>
      <c r="N386" s="27"/>
    </row>
    <row r="387" ht="15.75" customHeight="1">
      <c r="C387" s="27"/>
      <c r="D387" s="27"/>
      <c r="E387" s="27"/>
      <c r="F387" s="74"/>
      <c r="G387" s="27"/>
      <c r="H387" s="27"/>
      <c r="I387" s="27"/>
      <c r="J387" s="27"/>
      <c r="K387" s="27"/>
      <c r="L387" s="27"/>
      <c r="M387" s="27"/>
      <c r="N387" s="27"/>
    </row>
    <row r="388" ht="15.75" customHeight="1">
      <c r="C388" s="27"/>
      <c r="D388" s="27"/>
      <c r="E388" s="27"/>
      <c r="F388" s="74"/>
      <c r="G388" s="27"/>
      <c r="H388" s="27"/>
      <c r="I388" s="27"/>
      <c r="J388" s="27"/>
      <c r="K388" s="27"/>
      <c r="L388" s="27"/>
      <c r="M388" s="27"/>
      <c r="N388" s="27"/>
    </row>
    <row r="389" ht="15.75" customHeight="1">
      <c r="C389" s="27"/>
      <c r="D389" s="27"/>
      <c r="E389" s="27"/>
      <c r="F389" s="74"/>
      <c r="G389" s="27"/>
      <c r="H389" s="27"/>
      <c r="I389" s="27"/>
      <c r="J389" s="27"/>
      <c r="K389" s="27"/>
      <c r="L389" s="27"/>
      <c r="M389" s="27"/>
      <c r="N389" s="27"/>
    </row>
    <row r="390" ht="15.75" customHeight="1">
      <c r="C390" s="27"/>
      <c r="D390" s="27"/>
      <c r="E390" s="27"/>
      <c r="F390" s="74"/>
      <c r="G390" s="27"/>
      <c r="H390" s="27"/>
      <c r="I390" s="27"/>
      <c r="J390" s="27"/>
      <c r="K390" s="27"/>
      <c r="L390" s="27"/>
      <c r="M390" s="27"/>
      <c r="N390" s="27"/>
    </row>
    <row r="391" ht="15.75" customHeight="1">
      <c r="C391" s="27"/>
      <c r="D391" s="27"/>
      <c r="E391" s="27"/>
      <c r="F391" s="74"/>
      <c r="G391" s="27"/>
      <c r="H391" s="27"/>
      <c r="I391" s="27"/>
      <c r="J391" s="27"/>
      <c r="K391" s="27"/>
      <c r="L391" s="27"/>
      <c r="M391" s="27"/>
      <c r="N391" s="27"/>
    </row>
    <row r="392" ht="15.75" customHeight="1">
      <c r="C392" s="27"/>
      <c r="D392" s="27"/>
      <c r="E392" s="27"/>
      <c r="F392" s="74"/>
      <c r="G392" s="27"/>
      <c r="H392" s="27"/>
      <c r="I392" s="27"/>
      <c r="J392" s="27"/>
      <c r="K392" s="27"/>
      <c r="L392" s="27"/>
      <c r="M392" s="27"/>
      <c r="N392" s="27"/>
    </row>
    <row r="393" ht="15.75" customHeight="1">
      <c r="C393" s="27"/>
      <c r="D393" s="27"/>
      <c r="E393" s="27"/>
      <c r="F393" s="74"/>
      <c r="G393" s="27"/>
      <c r="H393" s="27"/>
      <c r="I393" s="27"/>
      <c r="J393" s="27"/>
      <c r="K393" s="27"/>
      <c r="L393" s="27"/>
      <c r="M393" s="27"/>
      <c r="N393" s="27"/>
    </row>
    <row r="394" ht="15.75" customHeight="1">
      <c r="C394" s="27"/>
      <c r="D394" s="27"/>
      <c r="E394" s="27"/>
      <c r="F394" s="74"/>
      <c r="G394" s="27"/>
      <c r="H394" s="27"/>
      <c r="I394" s="27"/>
      <c r="J394" s="27"/>
      <c r="K394" s="27"/>
      <c r="L394" s="27"/>
      <c r="M394" s="27"/>
      <c r="N394" s="27"/>
    </row>
    <row r="395" ht="15.75" customHeight="1">
      <c r="C395" s="27"/>
      <c r="D395" s="27"/>
      <c r="E395" s="27"/>
      <c r="F395" s="74"/>
      <c r="G395" s="27"/>
      <c r="H395" s="27"/>
      <c r="I395" s="27"/>
      <c r="J395" s="27"/>
      <c r="K395" s="27"/>
      <c r="L395" s="27"/>
      <c r="M395" s="27"/>
      <c r="N395" s="27"/>
    </row>
    <row r="396" ht="15.75" customHeight="1">
      <c r="C396" s="27"/>
      <c r="D396" s="27"/>
      <c r="E396" s="27"/>
      <c r="F396" s="74"/>
      <c r="G396" s="27"/>
      <c r="H396" s="27"/>
      <c r="I396" s="27"/>
      <c r="J396" s="27"/>
      <c r="K396" s="27"/>
      <c r="L396" s="27"/>
      <c r="M396" s="27"/>
      <c r="N396" s="27"/>
    </row>
    <row r="397" ht="15.75" customHeight="1">
      <c r="C397" s="27"/>
      <c r="D397" s="27"/>
      <c r="E397" s="27"/>
      <c r="F397" s="74"/>
      <c r="G397" s="27"/>
      <c r="H397" s="27"/>
      <c r="I397" s="27"/>
      <c r="J397" s="27"/>
      <c r="K397" s="27"/>
      <c r="L397" s="27"/>
      <c r="M397" s="27"/>
      <c r="N397" s="27"/>
    </row>
    <row r="398" ht="15.75" customHeight="1">
      <c r="C398" s="27"/>
      <c r="D398" s="27"/>
      <c r="E398" s="27"/>
      <c r="F398" s="74"/>
      <c r="G398" s="27"/>
      <c r="H398" s="27"/>
      <c r="I398" s="27"/>
      <c r="J398" s="27"/>
      <c r="K398" s="27"/>
      <c r="L398" s="27"/>
      <c r="M398" s="27"/>
      <c r="N398" s="27"/>
    </row>
    <row r="399" ht="15.75" customHeight="1">
      <c r="C399" s="27"/>
      <c r="D399" s="27"/>
      <c r="E399" s="27"/>
      <c r="F399" s="74"/>
      <c r="G399" s="27"/>
      <c r="H399" s="27"/>
      <c r="I399" s="27"/>
      <c r="J399" s="27"/>
      <c r="K399" s="27"/>
      <c r="L399" s="27"/>
      <c r="M399" s="27"/>
      <c r="N399" s="27"/>
    </row>
    <row r="400" ht="15.75" customHeight="1">
      <c r="C400" s="27"/>
      <c r="D400" s="27"/>
      <c r="E400" s="27"/>
      <c r="F400" s="74"/>
      <c r="G400" s="27"/>
      <c r="H400" s="27"/>
      <c r="I400" s="27"/>
      <c r="J400" s="27"/>
      <c r="K400" s="27"/>
      <c r="L400" s="27"/>
      <c r="M400" s="27"/>
      <c r="N400" s="27"/>
    </row>
    <row r="401" ht="15.75" customHeight="1">
      <c r="C401" s="27"/>
      <c r="D401" s="27"/>
      <c r="E401" s="27"/>
      <c r="F401" s="74"/>
      <c r="G401" s="27"/>
      <c r="H401" s="27"/>
      <c r="I401" s="27"/>
      <c r="J401" s="27"/>
      <c r="K401" s="27"/>
      <c r="L401" s="27"/>
      <c r="M401" s="27"/>
      <c r="N401" s="27"/>
    </row>
    <row r="402" ht="15.75" customHeight="1">
      <c r="C402" s="27"/>
      <c r="D402" s="27"/>
      <c r="E402" s="27"/>
      <c r="F402" s="74"/>
      <c r="G402" s="27"/>
      <c r="H402" s="27"/>
      <c r="I402" s="27"/>
      <c r="J402" s="27"/>
      <c r="K402" s="27"/>
      <c r="L402" s="27"/>
      <c r="M402" s="27"/>
      <c r="N402" s="27"/>
    </row>
    <row r="403" ht="15.75" customHeight="1">
      <c r="C403" s="27"/>
      <c r="D403" s="27"/>
      <c r="E403" s="27"/>
      <c r="F403" s="74"/>
      <c r="G403" s="27"/>
      <c r="H403" s="27"/>
      <c r="I403" s="27"/>
      <c r="J403" s="27"/>
      <c r="K403" s="27"/>
      <c r="L403" s="27"/>
      <c r="M403" s="27"/>
      <c r="N403" s="27"/>
    </row>
    <row r="404" ht="15.75" customHeight="1">
      <c r="C404" s="27"/>
      <c r="D404" s="27"/>
      <c r="E404" s="27"/>
      <c r="F404" s="74"/>
      <c r="G404" s="27"/>
      <c r="H404" s="27"/>
      <c r="I404" s="27"/>
      <c r="J404" s="27"/>
      <c r="K404" s="27"/>
      <c r="L404" s="27"/>
      <c r="M404" s="27"/>
      <c r="N404" s="27"/>
    </row>
    <row r="405" ht="15.75" customHeight="1">
      <c r="C405" s="27"/>
      <c r="D405" s="27"/>
      <c r="E405" s="27"/>
      <c r="F405" s="74"/>
      <c r="G405" s="27"/>
      <c r="H405" s="27"/>
      <c r="I405" s="27"/>
      <c r="J405" s="27"/>
      <c r="K405" s="27"/>
      <c r="L405" s="27"/>
      <c r="M405" s="27"/>
      <c r="N405" s="27"/>
    </row>
    <row r="406" ht="15.75" customHeight="1">
      <c r="C406" s="27"/>
      <c r="D406" s="27"/>
      <c r="E406" s="27"/>
      <c r="F406" s="74"/>
      <c r="G406" s="27"/>
      <c r="H406" s="27"/>
      <c r="I406" s="27"/>
      <c r="J406" s="27"/>
      <c r="K406" s="27"/>
      <c r="L406" s="27"/>
      <c r="M406" s="27"/>
      <c r="N406" s="27"/>
    </row>
    <row r="407" ht="15.75" customHeight="1">
      <c r="C407" s="27"/>
      <c r="D407" s="27"/>
      <c r="E407" s="27"/>
      <c r="F407" s="74"/>
      <c r="G407" s="27"/>
      <c r="H407" s="27"/>
      <c r="I407" s="27"/>
      <c r="J407" s="27"/>
      <c r="K407" s="27"/>
      <c r="L407" s="27"/>
      <c r="M407" s="27"/>
      <c r="N407" s="27"/>
    </row>
    <row r="408" ht="15.75" customHeight="1">
      <c r="C408" s="27"/>
      <c r="D408" s="27"/>
      <c r="E408" s="27"/>
      <c r="F408" s="74"/>
      <c r="G408" s="27"/>
      <c r="H408" s="27"/>
      <c r="I408" s="27"/>
      <c r="J408" s="27"/>
      <c r="K408" s="27"/>
      <c r="L408" s="27"/>
      <c r="M408" s="27"/>
      <c r="N408" s="27"/>
    </row>
    <row r="409" ht="15.75" customHeight="1">
      <c r="C409" s="27"/>
      <c r="D409" s="27"/>
      <c r="E409" s="27"/>
      <c r="F409" s="74"/>
      <c r="G409" s="27"/>
      <c r="H409" s="27"/>
      <c r="I409" s="27"/>
      <c r="J409" s="27"/>
      <c r="K409" s="27"/>
      <c r="L409" s="27"/>
      <c r="M409" s="27"/>
      <c r="N409" s="27"/>
    </row>
    <row r="410" ht="15.75" customHeight="1">
      <c r="C410" s="27"/>
      <c r="D410" s="27"/>
      <c r="E410" s="27"/>
      <c r="F410" s="74"/>
      <c r="G410" s="27"/>
      <c r="H410" s="27"/>
      <c r="I410" s="27"/>
      <c r="J410" s="27"/>
      <c r="K410" s="27"/>
      <c r="L410" s="27"/>
      <c r="M410" s="27"/>
      <c r="N410" s="27"/>
    </row>
    <row r="411" ht="15.75" customHeight="1">
      <c r="C411" s="27"/>
      <c r="D411" s="27"/>
      <c r="E411" s="27"/>
      <c r="F411" s="74"/>
      <c r="G411" s="27"/>
      <c r="H411" s="27"/>
      <c r="I411" s="27"/>
      <c r="J411" s="27"/>
      <c r="K411" s="27"/>
      <c r="L411" s="27"/>
      <c r="M411" s="27"/>
      <c r="N411" s="27"/>
    </row>
    <row r="412" ht="15.75" customHeight="1">
      <c r="C412" s="27"/>
      <c r="D412" s="27"/>
      <c r="E412" s="27"/>
      <c r="F412" s="74"/>
      <c r="G412" s="27"/>
      <c r="H412" s="27"/>
      <c r="I412" s="27"/>
      <c r="J412" s="27"/>
      <c r="K412" s="27"/>
      <c r="L412" s="27"/>
      <c r="M412" s="27"/>
      <c r="N412" s="27"/>
    </row>
    <row r="413" ht="15.75" customHeight="1">
      <c r="C413" s="27"/>
      <c r="D413" s="27"/>
      <c r="E413" s="27"/>
      <c r="F413" s="74"/>
      <c r="G413" s="27"/>
      <c r="H413" s="27"/>
      <c r="I413" s="27"/>
      <c r="J413" s="27"/>
      <c r="K413" s="27"/>
      <c r="L413" s="27"/>
      <c r="M413" s="27"/>
      <c r="N413" s="27"/>
    </row>
    <row r="414" ht="15.75" customHeight="1">
      <c r="C414" s="27"/>
      <c r="D414" s="27"/>
      <c r="E414" s="27"/>
      <c r="F414" s="74"/>
      <c r="G414" s="27"/>
      <c r="H414" s="27"/>
      <c r="I414" s="27"/>
      <c r="J414" s="27"/>
      <c r="K414" s="27"/>
      <c r="L414" s="27"/>
      <c r="M414" s="27"/>
      <c r="N414" s="27"/>
    </row>
    <row r="415" ht="15.75" customHeight="1">
      <c r="C415" s="27"/>
      <c r="D415" s="27"/>
      <c r="E415" s="27"/>
      <c r="F415" s="74"/>
      <c r="G415" s="27"/>
      <c r="H415" s="27"/>
      <c r="I415" s="27"/>
      <c r="J415" s="27"/>
      <c r="K415" s="27"/>
      <c r="L415" s="27"/>
      <c r="M415" s="27"/>
      <c r="N415" s="27"/>
    </row>
    <row r="416" ht="15.75" customHeight="1">
      <c r="C416" s="27"/>
      <c r="D416" s="27"/>
      <c r="E416" s="27"/>
      <c r="F416" s="74"/>
      <c r="G416" s="27"/>
      <c r="H416" s="27"/>
      <c r="I416" s="27"/>
      <c r="J416" s="27"/>
      <c r="K416" s="27"/>
      <c r="L416" s="27"/>
      <c r="M416" s="27"/>
      <c r="N416" s="27"/>
    </row>
    <row r="417" ht="15.75" customHeight="1">
      <c r="C417" s="27"/>
      <c r="D417" s="27"/>
      <c r="E417" s="27"/>
      <c r="F417" s="74"/>
      <c r="G417" s="27"/>
      <c r="H417" s="27"/>
      <c r="I417" s="27"/>
      <c r="J417" s="27"/>
      <c r="K417" s="27"/>
      <c r="L417" s="27"/>
      <c r="M417" s="27"/>
      <c r="N417" s="27"/>
    </row>
    <row r="418" ht="15.75" customHeight="1">
      <c r="C418" s="27"/>
      <c r="D418" s="27"/>
      <c r="E418" s="27"/>
      <c r="F418" s="74"/>
      <c r="G418" s="27"/>
      <c r="H418" s="27"/>
      <c r="I418" s="27"/>
      <c r="J418" s="27"/>
      <c r="K418" s="27"/>
      <c r="L418" s="27"/>
      <c r="M418" s="27"/>
      <c r="N418" s="27"/>
    </row>
    <row r="419" ht="15.75" customHeight="1">
      <c r="C419" s="27"/>
      <c r="D419" s="27"/>
      <c r="E419" s="27"/>
      <c r="F419" s="74"/>
      <c r="G419" s="27"/>
      <c r="H419" s="27"/>
      <c r="I419" s="27"/>
      <c r="J419" s="27"/>
      <c r="K419" s="27"/>
      <c r="L419" s="27"/>
      <c r="M419" s="27"/>
      <c r="N419" s="27"/>
    </row>
    <row r="420" ht="15.75" customHeight="1">
      <c r="C420" s="27"/>
      <c r="D420" s="27"/>
      <c r="E420" s="27"/>
      <c r="F420" s="74"/>
      <c r="G420" s="27"/>
      <c r="H420" s="27"/>
      <c r="I420" s="27"/>
      <c r="J420" s="27"/>
      <c r="K420" s="27"/>
      <c r="L420" s="27"/>
      <c r="M420" s="27"/>
      <c r="N420" s="27"/>
    </row>
    <row r="421" ht="15.75" customHeight="1">
      <c r="C421" s="27"/>
      <c r="D421" s="27"/>
      <c r="E421" s="27"/>
      <c r="F421" s="74"/>
      <c r="G421" s="27"/>
      <c r="H421" s="27"/>
      <c r="I421" s="27"/>
      <c r="J421" s="27"/>
      <c r="K421" s="27"/>
      <c r="L421" s="27"/>
      <c r="M421" s="27"/>
      <c r="N421" s="27"/>
    </row>
    <row r="422" ht="15.75" customHeight="1">
      <c r="C422" s="27"/>
      <c r="D422" s="27"/>
      <c r="E422" s="27"/>
      <c r="F422" s="74"/>
      <c r="G422" s="27"/>
      <c r="H422" s="27"/>
      <c r="I422" s="27"/>
      <c r="J422" s="27"/>
      <c r="K422" s="27"/>
      <c r="L422" s="27"/>
      <c r="M422" s="27"/>
      <c r="N422" s="27"/>
    </row>
    <row r="423" ht="15.75" customHeight="1">
      <c r="C423" s="27"/>
      <c r="D423" s="27"/>
      <c r="E423" s="27"/>
      <c r="F423" s="74"/>
      <c r="G423" s="27"/>
      <c r="H423" s="27"/>
      <c r="I423" s="27"/>
      <c r="J423" s="27"/>
      <c r="K423" s="27"/>
      <c r="L423" s="27"/>
      <c r="M423" s="27"/>
      <c r="N423" s="27"/>
    </row>
    <row r="424" ht="15.75" customHeight="1">
      <c r="C424" s="27"/>
      <c r="D424" s="27"/>
      <c r="E424" s="27"/>
      <c r="F424" s="74"/>
      <c r="G424" s="27"/>
      <c r="H424" s="27"/>
      <c r="I424" s="27"/>
      <c r="J424" s="27"/>
      <c r="K424" s="27"/>
      <c r="L424" s="27"/>
      <c r="M424" s="27"/>
      <c r="N424" s="27"/>
    </row>
    <row r="425" ht="15.75" customHeight="1">
      <c r="C425" s="27"/>
      <c r="D425" s="27"/>
      <c r="E425" s="27"/>
      <c r="F425" s="74"/>
      <c r="G425" s="27"/>
      <c r="H425" s="27"/>
      <c r="I425" s="27"/>
      <c r="J425" s="27"/>
      <c r="K425" s="27"/>
      <c r="L425" s="27"/>
      <c r="M425" s="27"/>
      <c r="N425" s="27"/>
    </row>
    <row r="426" ht="15.75" customHeight="1">
      <c r="C426" s="27"/>
      <c r="D426" s="27"/>
      <c r="E426" s="27"/>
      <c r="F426" s="74"/>
      <c r="G426" s="27"/>
      <c r="H426" s="27"/>
      <c r="I426" s="27"/>
      <c r="J426" s="27"/>
      <c r="K426" s="27"/>
      <c r="L426" s="27"/>
      <c r="M426" s="27"/>
      <c r="N426" s="27"/>
    </row>
    <row r="427" ht="15.75" customHeight="1">
      <c r="C427" s="27"/>
      <c r="D427" s="27"/>
      <c r="E427" s="27"/>
      <c r="F427" s="74"/>
      <c r="G427" s="27"/>
      <c r="H427" s="27"/>
      <c r="I427" s="27"/>
      <c r="J427" s="27"/>
      <c r="K427" s="27"/>
      <c r="L427" s="27"/>
      <c r="M427" s="27"/>
      <c r="N427" s="27"/>
    </row>
    <row r="428" ht="15.75" customHeight="1">
      <c r="C428" s="27"/>
      <c r="D428" s="27"/>
      <c r="E428" s="27"/>
      <c r="F428" s="74"/>
      <c r="G428" s="27"/>
      <c r="H428" s="27"/>
      <c r="I428" s="27"/>
      <c r="J428" s="27"/>
      <c r="K428" s="27"/>
      <c r="L428" s="27"/>
      <c r="M428" s="27"/>
      <c r="N428" s="27"/>
    </row>
    <row r="429" ht="15.75" customHeight="1">
      <c r="C429" s="27"/>
      <c r="D429" s="27"/>
      <c r="E429" s="27"/>
      <c r="F429" s="74"/>
      <c r="G429" s="27"/>
      <c r="H429" s="27"/>
      <c r="I429" s="27"/>
      <c r="J429" s="27"/>
      <c r="K429" s="27"/>
      <c r="L429" s="27"/>
      <c r="M429" s="27"/>
      <c r="N429" s="27"/>
    </row>
    <row r="430" ht="15.75" customHeight="1">
      <c r="C430" s="27"/>
      <c r="D430" s="27"/>
      <c r="E430" s="27"/>
      <c r="F430" s="74"/>
      <c r="G430" s="27"/>
      <c r="H430" s="27"/>
      <c r="I430" s="27"/>
      <c r="J430" s="27"/>
      <c r="K430" s="27"/>
      <c r="L430" s="27"/>
      <c r="M430" s="27"/>
      <c r="N430" s="27"/>
    </row>
    <row r="431" ht="15.75" customHeight="1">
      <c r="C431" s="27"/>
      <c r="D431" s="27"/>
      <c r="E431" s="27"/>
      <c r="F431" s="74"/>
      <c r="G431" s="27"/>
      <c r="H431" s="27"/>
      <c r="I431" s="27"/>
      <c r="J431" s="27"/>
      <c r="K431" s="27"/>
      <c r="L431" s="27"/>
      <c r="M431" s="27"/>
      <c r="N431" s="27"/>
    </row>
    <row r="432" ht="15.75" customHeight="1">
      <c r="C432" s="27"/>
      <c r="D432" s="27"/>
      <c r="E432" s="27"/>
      <c r="F432" s="74"/>
      <c r="G432" s="27"/>
      <c r="H432" s="27"/>
      <c r="I432" s="27"/>
      <c r="J432" s="27"/>
      <c r="K432" s="27"/>
      <c r="L432" s="27"/>
      <c r="M432" s="27"/>
      <c r="N432" s="27"/>
    </row>
    <row r="433" ht="15.75" customHeight="1">
      <c r="C433" s="27"/>
      <c r="D433" s="27"/>
      <c r="E433" s="27"/>
      <c r="F433" s="74"/>
      <c r="G433" s="27"/>
      <c r="H433" s="27"/>
      <c r="I433" s="27"/>
      <c r="J433" s="27"/>
      <c r="K433" s="27"/>
      <c r="L433" s="27"/>
      <c r="M433" s="27"/>
      <c r="N433" s="27"/>
    </row>
    <row r="434" ht="15.75" customHeight="1">
      <c r="C434" s="27"/>
      <c r="D434" s="27"/>
      <c r="E434" s="27"/>
      <c r="F434" s="74"/>
      <c r="G434" s="27"/>
      <c r="H434" s="27"/>
      <c r="I434" s="27"/>
      <c r="J434" s="27"/>
      <c r="K434" s="27"/>
      <c r="L434" s="27"/>
      <c r="M434" s="27"/>
      <c r="N434" s="27"/>
    </row>
    <row r="435" ht="15.75" customHeight="1">
      <c r="C435" s="27"/>
      <c r="D435" s="27"/>
      <c r="E435" s="27"/>
      <c r="F435" s="74"/>
      <c r="G435" s="27"/>
      <c r="H435" s="27"/>
      <c r="I435" s="27"/>
      <c r="J435" s="27"/>
      <c r="K435" s="27"/>
      <c r="L435" s="27"/>
      <c r="M435" s="27"/>
      <c r="N435" s="27"/>
    </row>
    <row r="436" ht="15.75" customHeight="1">
      <c r="C436" s="27"/>
      <c r="D436" s="27"/>
      <c r="E436" s="27"/>
      <c r="F436" s="74"/>
      <c r="G436" s="27"/>
      <c r="H436" s="27"/>
      <c r="I436" s="27"/>
      <c r="J436" s="27"/>
      <c r="K436" s="27"/>
      <c r="L436" s="27"/>
      <c r="M436" s="27"/>
      <c r="N436" s="27"/>
    </row>
    <row r="437" ht="15.75" customHeight="1">
      <c r="C437" s="27"/>
      <c r="D437" s="27"/>
      <c r="E437" s="27"/>
      <c r="F437" s="74"/>
      <c r="G437" s="27"/>
      <c r="H437" s="27"/>
      <c r="I437" s="27"/>
      <c r="J437" s="27"/>
      <c r="K437" s="27"/>
      <c r="L437" s="27"/>
      <c r="M437" s="27"/>
      <c r="N437" s="27"/>
    </row>
    <row r="438" ht="15.75" customHeight="1">
      <c r="C438" s="27"/>
      <c r="D438" s="27"/>
      <c r="E438" s="27"/>
      <c r="F438" s="74"/>
      <c r="G438" s="27"/>
      <c r="H438" s="27"/>
      <c r="I438" s="27"/>
      <c r="J438" s="27"/>
      <c r="K438" s="27"/>
      <c r="L438" s="27"/>
      <c r="M438" s="27"/>
      <c r="N438" s="27"/>
    </row>
    <row r="439" ht="15.75" customHeight="1">
      <c r="C439" s="27"/>
      <c r="D439" s="27"/>
      <c r="E439" s="27"/>
      <c r="F439" s="74"/>
      <c r="G439" s="27"/>
      <c r="H439" s="27"/>
      <c r="I439" s="27"/>
      <c r="J439" s="27"/>
      <c r="K439" s="27"/>
      <c r="L439" s="27"/>
      <c r="M439" s="27"/>
      <c r="N439" s="27"/>
    </row>
    <row r="440" ht="15.75" customHeight="1">
      <c r="C440" s="27"/>
      <c r="D440" s="27"/>
      <c r="E440" s="27"/>
      <c r="F440" s="74"/>
      <c r="G440" s="27"/>
      <c r="H440" s="27"/>
      <c r="I440" s="27"/>
      <c r="J440" s="27"/>
      <c r="K440" s="27"/>
      <c r="L440" s="27"/>
      <c r="M440" s="27"/>
      <c r="N440" s="27"/>
    </row>
    <row r="441" ht="15.75" customHeight="1">
      <c r="C441" s="27"/>
      <c r="D441" s="27"/>
      <c r="E441" s="27"/>
      <c r="F441" s="74"/>
      <c r="G441" s="27"/>
      <c r="H441" s="27"/>
      <c r="I441" s="27"/>
      <c r="J441" s="27"/>
      <c r="K441" s="27"/>
      <c r="L441" s="27"/>
      <c r="M441" s="27"/>
      <c r="N441" s="27"/>
    </row>
    <row r="442" ht="15.75" customHeight="1">
      <c r="C442" s="27"/>
      <c r="D442" s="27"/>
      <c r="E442" s="27"/>
      <c r="F442" s="74"/>
      <c r="G442" s="27"/>
      <c r="H442" s="27"/>
      <c r="I442" s="27"/>
      <c r="J442" s="27"/>
      <c r="K442" s="27"/>
      <c r="L442" s="27"/>
      <c r="M442" s="27"/>
      <c r="N442" s="27"/>
    </row>
    <row r="443" ht="15.75" customHeight="1">
      <c r="C443" s="27"/>
      <c r="D443" s="27"/>
      <c r="E443" s="27"/>
      <c r="F443" s="74"/>
      <c r="G443" s="27"/>
      <c r="H443" s="27"/>
      <c r="I443" s="27"/>
      <c r="J443" s="27"/>
      <c r="K443" s="27"/>
      <c r="L443" s="27"/>
      <c r="M443" s="27"/>
      <c r="N443" s="27"/>
    </row>
    <row r="444" ht="15.75" customHeight="1">
      <c r="C444" s="27"/>
      <c r="D444" s="27"/>
      <c r="E444" s="27"/>
      <c r="F444" s="74"/>
      <c r="G444" s="27"/>
      <c r="H444" s="27"/>
      <c r="I444" s="27"/>
      <c r="J444" s="27"/>
      <c r="K444" s="27"/>
      <c r="L444" s="27"/>
      <c r="M444" s="27"/>
      <c r="N444" s="27"/>
    </row>
    <row r="445" ht="15.75" customHeight="1">
      <c r="C445" s="27"/>
      <c r="D445" s="27"/>
      <c r="E445" s="27"/>
      <c r="F445" s="74"/>
      <c r="G445" s="27"/>
      <c r="H445" s="27"/>
      <c r="I445" s="27"/>
      <c r="J445" s="27"/>
      <c r="K445" s="27"/>
      <c r="L445" s="27"/>
      <c r="M445" s="27"/>
      <c r="N445" s="27"/>
    </row>
    <row r="446" ht="15.75" customHeight="1">
      <c r="C446" s="27"/>
      <c r="D446" s="27"/>
      <c r="E446" s="27"/>
      <c r="F446" s="74"/>
      <c r="G446" s="27"/>
      <c r="H446" s="27"/>
      <c r="I446" s="27"/>
      <c r="J446" s="27"/>
      <c r="K446" s="27"/>
      <c r="L446" s="27"/>
      <c r="M446" s="27"/>
      <c r="N446" s="27"/>
    </row>
    <row r="447" ht="15.75" customHeight="1">
      <c r="C447" s="27"/>
      <c r="D447" s="27"/>
      <c r="E447" s="27"/>
      <c r="F447" s="74"/>
      <c r="G447" s="27"/>
      <c r="H447" s="27"/>
      <c r="I447" s="27"/>
      <c r="J447" s="27"/>
      <c r="K447" s="27"/>
      <c r="L447" s="27"/>
      <c r="M447" s="27"/>
      <c r="N447" s="27"/>
    </row>
    <row r="448" ht="15.75" customHeight="1">
      <c r="C448" s="27"/>
      <c r="D448" s="27"/>
      <c r="E448" s="27"/>
      <c r="F448" s="74"/>
      <c r="G448" s="27"/>
      <c r="H448" s="27"/>
      <c r="I448" s="27"/>
      <c r="J448" s="27"/>
      <c r="K448" s="27"/>
      <c r="L448" s="27"/>
      <c r="M448" s="27"/>
      <c r="N448" s="27"/>
    </row>
    <row r="449" ht="15.75" customHeight="1">
      <c r="C449" s="27"/>
      <c r="D449" s="27"/>
      <c r="E449" s="27"/>
      <c r="F449" s="74"/>
      <c r="G449" s="27"/>
      <c r="H449" s="27"/>
      <c r="I449" s="27"/>
      <c r="J449" s="27"/>
      <c r="K449" s="27"/>
      <c r="L449" s="27"/>
      <c r="M449" s="27"/>
      <c r="N449" s="27"/>
    </row>
    <row r="450" ht="15.75" customHeight="1">
      <c r="C450" s="27"/>
      <c r="D450" s="27"/>
      <c r="E450" s="27"/>
      <c r="F450" s="74"/>
      <c r="G450" s="27"/>
      <c r="H450" s="27"/>
      <c r="I450" s="27"/>
      <c r="J450" s="27"/>
      <c r="K450" s="27"/>
      <c r="L450" s="27"/>
      <c r="M450" s="27"/>
      <c r="N450" s="27"/>
    </row>
    <row r="451" ht="15.75" customHeight="1">
      <c r="C451" s="27"/>
      <c r="D451" s="27"/>
      <c r="E451" s="27"/>
      <c r="F451" s="74"/>
      <c r="G451" s="27"/>
      <c r="H451" s="27"/>
      <c r="I451" s="27"/>
      <c r="J451" s="27"/>
      <c r="K451" s="27"/>
      <c r="L451" s="27"/>
      <c r="M451" s="27"/>
      <c r="N451" s="27"/>
    </row>
    <row r="452" ht="15.75" customHeight="1">
      <c r="C452" s="27"/>
      <c r="D452" s="27"/>
      <c r="E452" s="27"/>
      <c r="F452" s="74"/>
      <c r="G452" s="27"/>
      <c r="H452" s="27"/>
      <c r="I452" s="27"/>
      <c r="J452" s="27"/>
      <c r="K452" s="27"/>
      <c r="L452" s="27"/>
      <c r="M452" s="27"/>
      <c r="N452" s="27"/>
    </row>
    <row r="453" ht="15.75" customHeight="1">
      <c r="C453" s="27"/>
      <c r="D453" s="27"/>
      <c r="E453" s="27"/>
      <c r="F453" s="74"/>
      <c r="G453" s="27"/>
      <c r="H453" s="27"/>
      <c r="I453" s="27"/>
      <c r="J453" s="27"/>
      <c r="K453" s="27"/>
      <c r="L453" s="27"/>
      <c r="M453" s="27"/>
      <c r="N453" s="27"/>
    </row>
    <row r="454" ht="15.75" customHeight="1">
      <c r="C454" s="27"/>
      <c r="D454" s="27"/>
      <c r="E454" s="27"/>
      <c r="F454" s="74"/>
      <c r="G454" s="27"/>
      <c r="H454" s="27"/>
      <c r="I454" s="27"/>
      <c r="J454" s="27"/>
      <c r="K454" s="27"/>
      <c r="L454" s="27"/>
      <c r="M454" s="27"/>
      <c r="N454" s="27"/>
    </row>
    <row r="455" ht="15.75" customHeight="1">
      <c r="C455" s="27"/>
      <c r="D455" s="27"/>
      <c r="E455" s="27"/>
      <c r="F455" s="74"/>
      <c r="G455" s="27"/>
      <c r="H455" s="27"/>
      <c r="I455" s="27"/>
      <c r="J455" s="27"/>
      <c r="K455" s="27"/>
      <c r="L455" s="27"/>
      <c r="M455" s="27"/>
      <c r="N455" s="27"/>
    </row>
    <row r="456" ht="15.75" customHeight="1">
      <c r="C456" s="27"/>
      <c r="D456" s="27"/>
      <c r="E456" s="27"/>
      <c r="F456" s="74"/>
      <c r="G456" s="27"/>
      <c r="H456" s="27"/>
      <c r="I456" s="27"/>
      <c r="J456" s="27"/>
      <c r="K456" s="27"/>
      <c r="L456" s="27"/>
      <c r="M456" s="27"/>
      <c r="N456" s="27"/>
    </row>
    <row r="457" ht="15.75" customHeight="1">
      <c r="C457" s="27"/>
      <c r="D457" s="27"/>
      <c r="E457" s="27"/>
      <c r="F457" s="74"/>
      <c r="G457" s="27"/>
      <c r="H457" s="27"/>
      <c r="I457" s="27"/>
      <c r="J457" s="27"/>
      <c r="K457" s="27"/>
      <c r="L457" s="27"/>
      <c r="M457" s="27"/>
      <c r="N457" s="27"/>
    </row>
    <row r="458" ht="15.75" customHeight="1">
      <c r="C458" s="27"/>
      <c r="D458" s="27"/>
      <c r="E458" s="27"/>
      <c r="F458" s="74"/>
      <c r="G458" s="27"/>
      <c r="H458" s="27"/>
      <c r="I458" s="27"/>
      <c r="J458" s="27"/>
      <c r="K458" s="27"/>
      <c r="L458" s="27"/>
      <c r="M458" s="27"/>
      <c r="N458" s="27"/>
    </row>
    <row r="459" ht="15.75" customHeight="1">
      <c r="C459" s="27"/>
      <c r="D459" s="27"/>
      <c r="E459" s="27"/>
      <c r="F459" s="74"/>
      <c r="G459" s="27"/>
      <c r="H459" s="27"/>
      <c r="I459" s="27"/>
      <c r="J459" s="27"/>
      <c r="K459" s="27"/>
      <c r="L459" s="27"/>
      <c r="M459" s="27"/>
      <c r="N459" s="27"/>
    </row>
    <row r="460" ht="15.75" customHeight="1">
      <c r="C460" s="27"/>
      <c r="D460" s="27"/>
      <c r="E460" s="27"/>
      <c r="F460" s="74"/>
      <c r="G460" s="27"/>
      <c r="H460" s="27"/>
      <c r="I460" s="27"/>
      <c r="J460" s="27"/>
      <c r="K460" s="27"/>
      <c r="L460" s="27"/>
      <c r="M460" s="27"/>
      <c r="N460" s="27"/>
    </row>
    <row r="461" ht="15.75" customHeight="1">
      <c r="C461" s="27"/>
      <c r="D461" s="27"/>
      <c r="E461" s="27"/>
      <c r="F461" s="74"/>
      <c r="G461" s="27"/>
      <c r="H461" s="27"/>
      <c r="I461" s="27"/>
      <c r="J461" s="27"/>
      <c r="K461" s="27"/>
      <c r="L461" s="27"/>
      <c r="M461" s="27"/>
      <c r="N461" s="27"/>
    </row>
    <row r="462" ht="15.75" customHeight="1">
      <c r="C462" s="27"/>
      <c r="D462" s="27"/>
      <c r="E462" s="27"/>
      <c r="F462" s="74"/>
      <c r="G462" s="27"/>
      <c r="H462" s="27"/>
      <c r="I462" s="27"/>
      <c r="J462" s="27"/>
      <c r="K462" s="27"/>
      <c r="L462" s="27"/>
      <c r="M462" s="27"/>
      <c r="N462" s="27"/>
    </row>
    <row r="463" ht="15.75" customHeight="1">
      <c r="C463" s="27"/>
      <c r="D463" s="27"/>
      <c r="E463" s="27"/>
      <c r="F463" s="74"/>
      <c r="G463" s="27"/>
      <c r="H463" s="27"/>
      <c r="I463" s="27"/>
      <c r="J463" s="27"/>
      <c r="K463" s="27"/>
      <c r="L463" s="27"/>
      <c r="M463" s="27"/>
      <c r="N463" s="27"/>
    </row>
    <row r="464" ht="15.75" customHeight="1">
      <c r="C464" s="27"/>
      <c r="D464" s="27"/>
      <c r="E464" s="27"/>
      <c r="F464" s="74"/>
      <c r="G464" s="27"/>
      <c r="H464" s="27"/>
      <c r="I464" s="27"/>
      <c r="J464" s="27"/>
      <c r="K464" s="27"/>
      <c r="L464" s="27"/>
      <c r="M464" s="27"/>
      <c r="N464" s="27"/>
    </row>
    <row r="465" ht="15.75" customHeight="1">
      <c r="C465" s="27"/>
      <c r="D465" s="27"/>
      <c r="E465" s="27"/>
      <c r="F465" s="74"/>
      <c r="G465" s="27"/>
      <c r="H465" s="27"/>
      <c r="I465" s="27"/>
      <c r="J465" s="27"/>
      <c r="K465" s="27"/>
      <c r="L465" s="27"/>
      <c r="M465" s="27"/>
      <c r="N465" s="27"/>
    </row>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252:A257"/>
    <mergeCell ref="A260:A265"/>
    <mergeCell ref="A201:A206"/>
    <mergeCell ref="A208:A213"/>
    <mergeCell ref="A215:A220"/>
    <mergeCell ref="A222:A227"/>
    <mergeCell ref="A229:A234"/>
    <mergeCell ref="A236:A241"/>
    <mergeCell ref="A243:A248"/>
    <mergeCell ref="D2:K2"/>
    <mergeCell ref="A3:A8"/>
    <mergeCell ref="D9:K9"/>
    <mergeCell ref="A10:A15"/>
    <mergeCell ref="D16:K16"/>
    <mergeCell ref="A17:A22"/>
    <mergeCell ref="D30:K30"/>
    <mergeCell ref="E60:G61"/>
    <mergeCell ref="F69:H70"/>
    <mergeCell ref="A24:A29"/>
    <mergeCell ref="A31:A36"/>
    <mergeCell ref="A38:A43"/>
    <mergeCell ref="A45:A50"/>
    <mergeCell ref="A52:A57"/>
    <mergeCell ref="A59:A64"/>
    <mergeCell ref="A66:A71"/>
    <mergeCell ref="A73:A78"/>
    <mergeCell ref="A80:A85"/>
    <mergeCell ref="A87:A92"/>
    <mergeCell ref="A94:A99"/>
    <mergeCell ref="A101:A106"/>
    <mergeCell ref="A108:A113"/>
    <mergeCell ref="A115:A120"/>
    <mergeCell ref="A122:A127"/>
    <mergeCell ref="A129:A134"/>
    <mergeCell ref="A136:A141"/>
    <mergeCell ref="A143:A148"/>
    <mergeCell ref="A150:A157"/>
    <mergeCell ref="A159:A164"/>
    <mergeCell ref="D166:F170"/>
    <mergeCell ref="D216:F220"/>
    <mergeCell ref="D223:F227"/>
    <mergeCell ref="D230:F234"/>
    <mergeCell ref="D236:F240"/>
    <mergeCell ref="D253:F257"/>
    <mergeCell ref="A166:A171"/>
    <mergeCell ref="A173:A178"/>
    <mergeCell ref="A180:A185"/>
    <mergeCell ref="A187:A192"/>
    <mergeCell ref="A194:A199"/>
    <mergeCell ref="D195:F199"/>
    <mergeCell ref="D202:F206"/>
  </mergeCells>
  <dataValidations>
    <dataValidation type="list" allowBlank="1" showErrorMessage="1" sqref="C4:C6 C8:C21 C23:C50 C53:C57 C60:C64 C67:C71">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1.75"/>
    <col customWidth="1" min="2" max="2" width="32.63"/>
    <col customWidth="1" min="3" max="3" width="7.63"/>
    <col customWidth="1" min="4" max="4" width="10.75"/>
    <col customWidth="1" min="5" max="5" width="7.5"/>
    <col customWidth="1" min="6" max="6" width="10.38"/>
    <col customWidth="1" min="7" max="7" width="12.25"/>
    <col customWidth="1" min="8" max="8" width="9.38"/>
    <col customWidth="1" min="9" max="9" width="7.88"/>
    <col customWidth="1" min="10" max="10" width="5.63"/>
    <col customWidth="1" min="11" max="11" width="14.38"/>
    <col customWidth="1" min="13" max="13" width="10.63"/>
    <col customWidth="1" min="14" max="14" width="15.5"/>
    <col customWidth="1" min="15" max="15" width="39.0"/>
    <col customWidth="1" min="16" max="16" width="11.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56" t="s">
        <v>10447</v>
      </c>
      <c r="B2" s="56" t="s">
        <v>10448</v>
      </c>
      <c r="C2" s="56" t="b">
        <f>VLOOKUP(A2,'import Erzurum'!A:P,3,0)</f>
        <v>1</v>
      </c>
      <c r="D2" s="56" t="s">
        <v>1364</v>
      </c>
      <c r="E2" s="56">
        <f>VLOOKUP(A2,'import Erzurum'!A:P,5,0)</f>
        <v>206</v>
      </c>
      <c r="F2" s="56">
        <f>VLOOKUP(A2,'import Erzurum'!A:P,6,0)</f>
        <v>10</v>
      </c>
      <c r="G2" s="56">
        <f>VLOOKUP(A2,'import Erzurum'!A:P,7,0)</f>
        <v>5</v>
      </c>
      <c r="H2" s="56">
        <f>VLOOKUP(A2,'import Erzurum'!A:P,8,0)</f>
        <v>8</v>
      </c>
      <c r="I2" s="56">
        <f>VLOOKUP(A2,'import Erzurum'!A:P,9,0)</f>
        <v>13</v>
      </c>
      <c r="J2" s="216">
        <f>VLOOKUP(A2,'import Erzurum'!A:P,10,0)</f>
        <v>0.38</v>
      </c>
      <c r="K2" s="56" t="s">
        <v>10449</v>
      </c>
      <c r="L2" s="56">
        <v>5.45653101E9</v>
      </c>
      <c r="M2" s="56" t="s">
        <v>10450</v>
      </c>
      <c r="N2" s="56" t="s">
        <v>10451</v>
      </c>
      <c r="O2" s="56" t="s">
        <v>10452</v>
      </c>
      <c r="P2" s="230" t="str">
        <f>VLOOKUP(A2,'import Erzurum'!A:P,16,0)</f>
        <v>Geleneksel</v>
      </c>
      <c r="Q2" s="1" t="b">
        <v>0</v>
      </c>
      <c r="R2" s="87" t="s">
        <v>27</v>
      </c>
      <c r="S2" s="1"/>
      <c r="T2" s="1"/>
      <c r="V2" s="208"/>
      <c r="W2" s="208"/>
      <c r="X2" s="1"/>
      <c r="Y2" s="1" t="s">
        <v>31</v>
      </c>
      <c r="Z2" s="208">
        <v>44389.0</v>
      </c>
      <c r="AA2" s="1" t="s">
        <v>43</v>
      </c>
      <c r="AB2" s="208">
        <v>44442.0</v>
      </c>
      <c r="AC2" s="1"/>
      <c r="AD2" s="208"/>
      <c r="AE2" s="1"/>
      <c r="AF2" s="208"/>
      <c r="AG2" s="1"/>
      <c r="AH2" s="208"/>
      <c r="AI2" s="1" t="s">
        <v>909</v>
      </c>
      <c r="AJ2" s="1" t="s">
        <v>4907</v>
      </c>
      <c r="AK2" s="1"/>
      <c r="AL2" s="1"/>
      <c r="AM2" s="1"/>
    </row>
    <row r="3" ht="15.75" customHeight="1">
      <c r="A3" s="56" t="s">
        <v>10453</v>
      </c>
      <c r="B3" s="56" t="s">
        <v>10454</v>
      </c>
      <c r="C3" s="56" t="b">
        <f>VLOOKUP(A3,'import Erzurum'!A:P,3,0)</f>
        <v>1</v>
      </c>
      <c r="D3" s="56" t="s">
        <v>1364</v>
      </c>
      <c r="E3" s="56">
        <f>VLOOKUP(A3,'import Erzurum'!A:P,5,0)</f>
        <v>12</v>
      </c>
      <c r="F3" s="56">
        <f>VLOOKUP(A3,'import Erzurum'!A:P,6,0)</f>
        <v>1</v>
      </c>
      <c r="G3" s="56">
        <f>VLOOKUP(A3,'import Erzurum'!A:P,7,0)</f>
        <v>5</v>
      </c>
      <c r="H3" s="56">
        <f>VLOOKUP(A3,'import Erzurum'!A:P,8,0)</f>
        <v>8</v>
      </c>
      <c r="I3" s="56">
        <f>VLOOKUP(A3,'import Erzurum'!A:P,9,0)</f>
        <v>13</v>
      </c>
      <c r="J3" s="216">
        <f>VLOOKUP(A3,'import Erzurum'!A:P,10,0)</f>
        <v>0.38</v>
      </c>
      <c r="K3" s="56" t="s">
        <v>10449</v>
      </c>
      <c r="L3" s="56">
        <v>5.46653101E9</v>
      </c>
      <c r="M3" s="56" t="s">
        <v>10450</v>
      </c>
      <c r="N3" s="56" t="s">
        <v>10451</v>
      </c>
      <c r="O3" s="56" t="s">
        <v>10455</v>
      </c>
      <c r="P3" s="230" t="str">
        <f>VLOOKUP(A3,'import Erzurum'!A:P,16,0)</f>
        <v>Geleneksel</v>
      </c>
      <c r="Q3" s="1" t="b">
        <v>0</v>
      </c>
      <c r="R3" s="87" t="s">
        <v>27</v>
      </c>
      <c r="S3" s="1"/>
      <c r="T3" s="1"/>
      <c r="V3" s="208"/>
      <c r="W3" s="208"/>
      <c r="X3" s="1"/>
      <c r="Y3" s="1" t="s">
        <v>1506</v>
      </c>
      <c r="Z3" s="208">
        <v>44391.0</v>
      </c>
      <c r="AA3" s="1" t="s">
        <v>43</v>
      </c>
      <c r="AB3" s="208">
        <v>44442.0</v>
      </c>
      <c r="AC3" s="1"/>
      <c r="AD3" s="208"/>
      <c r="AE3" s="1"/>
      <c r="AF3" s="208"/>
      <c r="AG3" s="1"/>
      <c r="AH3" s="208"/>
      <c r="AI3" s="1" t="s">
        <v>5413</v>
      </c>
      <c r="AJ3" s="1" t="s">
        <v>4907</v>
      </c>
      <c r="AK3" s="1"/>
      <c r="AL3" s="1"/>
      <c r="AM3" s="1"/>
    </row>
    <row r="4" ht="15.75" customHeight="1">
      <c r="A4" s="56" t="s">
        <v>10095</v>
      </c>
      <c r="B4" s="56" t="s">
        <v>10096</v>
      </c>
      <c r="C4" s="56" t="b">
        <f>VLOOKUP(A4,'import Erzurum'!A:P,3,0)</f>
        <v>1</v>
      </c>
      <c r="D4" s="56" t="s">
        <v>1364</v>
      </c>
      <c r="E4" s="56">
        <f>VLOOKUP(A4,'import Erzurum'!A:P,5,0)</f>
        <v>100</v>
      </c>
      <c r="F4" s="56">
        <f>VLOOKUP(A4,'import Erzurum'!A:P,6,0)</f>
        <v>5</v>
      </c>
      <c r="G4" s="56">
        <f>VLOOKUP(A4,'import Erzurum'!A:P,7,0)</f>
        <v>6</v>
      </c>
      <c r="H4" s="56">
        <f>VLOOKUP(A4,'import Erzurum'!A:P,8,0)</f>
        <v>7</v>
      </c>
      <c r="I4" s="56">
        <f>VLOOKUP(A4,'import Erzurum'!A:P,9,0)</f>
        <v>13</v>
      </c>
      <c r="J4" s="216">
        <f>VLOOKUP(A4,'import Erzurum'!A:P,10,0)</f>
        <v>0.46</v>
      </c>
      <c r="K4" s="56" t="s">
        <v>10449</v>
      </c>
      <c r="L4" s="56">
        <v>5.41279101E9</v>
      </c>
      <c r="M4" s="56" t="s">
        <v>10450</v>
      </c>
      <c r="N4" s="56" t="s">
        <v>10451</v>
      </c>
      <c r="O4" s="56" t="s">
        <v>10099</v>
      </c>
      <c r="P4" s="230" t="str">
        <f>VLOOKUP(A4,'import Erzurum'!A:P,16,0)</f>
        <v>Geleneksel</v>
      </c>
      <c r="Q4" s="1" t="b">
        <v>0</v>
      </c>
      <c r="R4" s="1" t="s">
        <v>38</v>
      </c>
      <c r="S4" s="1" t="s">
        <v>5413</v>
      </c>
      <c r="T4" s="1" t="s">
        <v>10039</v>
      </c>
      <c r="U4" s="1" t="s">
        <v>10456</v>
      </c>
      <c r="V4" s="208">
        <v>44391.0</v>
      </c>
      <c r="W4" s="208">
        <v>44392.0</v>
      </c>
      <c r="X4" s="1"/>
      <c r="Y4" s="1" t="s">
        <v>1506</v>
      </c>
      <c r="Z4" s="208">
        <v>44391.0</v>
      </c>
      <c r="AA4" s="1" t="s">
        <v>43</v>
      </c>
      <c r="AB4" s="208">
        <v>44442.0</v>
      </c>
      <c r="AC4" s="1"/>
      <c r="AD4" s="208"/>
      <c r="AE4" s="1"/>
      <c r="AF4" s="208"/>
      <c r="AG4" s="1"/>
      <c r="AH4" s="208"/>
      <c r="AI4" s="1" t="s">
        <v>5413</v>
      </c>
      <c r="AJ4" s="1" t="s">
        <v>5413</v>
      </c>
      <c r="AK4" s="1" t="s">
        <v>4907</v>
      </c>
      <c r="AL4" s="1"/>
      <c r="AM4" s="1"/>
    </row>
    <row r="5" ht="15.75" customHeight="1">
      <c r="A5" s="56" t="s">
        <v>10457</v>
      </c>
      <c r="B5" s="56" t="s">
        <v>10458</v>
      </c>
      <c r="C5" s="56" t="b">
        <f>VLOOKUP(A5,'import Erzurum'!A:P,3,0)</f>
        <v>1</v>
      </c>
      <c r="D5" s="56" t="s">
        <v>1364</v>
      </c>
      <c r="E5" s="56">
        <f>VLOOKUP(A5,'import Erzurum'!A:P,5,0)</f>
        <v>0</v>
      </c>
      <c r="F5" s="56">
        <f>VLOOKUP(A5,'import Erzurum'!A:P,6,0)</f>
        <v>0</v>
      </c>
      <c r="G5" s="56">
        <f>VLOOKUP(A5,'import Erzurum'!A:P,7,0)</f>
        <v>0</v>
      </c>
      <c r="H5" s="56">
        <f>VLOOKUP(A5,'import Erzurum'!A:P,8,0)</f>
        <v>22</v>
      </c>
      <c r="I5" s="56">
        <f>VLOOKUP(A5,'import Erzurum'!A:P,9,0)</f>
        <v>22</v>
      </c>
      <c r="J5" s="216">
        <f>VLOOKUP(A5,'import Erzurum'!A:P,10,0)</f>
        <v>0</v>
      </c>
      <c r="K5" s="56" t="s">
        <v>10459</v>
      </c>
      <c r="L5" s="56">
        <v>5.44125101E9</v>
      </c>
      <c r="M5" s="56" t="s">
        <v>10450</v>
      </c>
      <c r="N5" s="56" t="s">
        <v>10460</v>
      </c>
      <c r="O5" s="56" t="s">
        <v>10461</v>
      </c>
      <c r="P5" s="230" t="str">
        <f>VLOOKUP(A5,'import Erzurum'!A:P,16,0)</f>
        <v>Geleneksel</v>
      </c>
      <c r="Q5" s="1" t="b">
        <v>0</v>
      </c>
      <c r="R5" s="1"/>
      <c r="S5" s="1"/>
      <c r="T5" s="1"/>
      <c r="U5" s="1"/>
      <c r="V5" s="208"/>
      <c r="W5" s="208"/>
      <c r="X5" s="1"/>
      <c r="Y5" s="1"/>
      <c r="Z5" s="208"/>
      <c r="AA5" s="1"/>
      <c r="AB5" s="208"/>
      <c r="AC5" s="1"/>
      <c r="AD5" s="208"/>
      <c r="AE5" s="1"/>
      <c r="AF5" s="208"/>
      <c r="AG5" s="1"/>
      <c r="AH5" s="208"/>
      <c r="AI5" s="1"/>
      <c r="AJ5" s="1"/>
      <c r="AK5" s="1"/>
      <c r="AL5" s="1"/>
      <c r="AM5" s="1"/>
    </row>
    <row r="6" ht="15.75" customHeight="1">
      <c r="A6" s="56" t="s">
        <v>10462</v>
      </c>
      <c r="B6" s="56" t="s">
        <v>10463</v>
      </c>
      <c r="C6" s="56" t="b">
        <f>VLOOKUP(A6,'import Erzurum'!A:P,3,0)</f>
        <v>0</v>
      </c>
      <c r="D6" s="56" t="s">
        <v>1364</v>
      </c>
      <c r="E6" s="56">
        <f>VLOOKUP(A6,'import Erzurum'!A:P,5,0)</f>
        <v>0</v>
      </c>
      <c r="F6" s="56">
        <f>VLOOKUP(A6,'import Erzurum'!A:P,6,0)</f>
        <v>0</v>
      </c>
      <c r="G6" s="56">
        <f>VLOOKUP(A6,'import Erzurum'!A:P,7,0)</f>
        <v>0</v>
      </c>
      <c r="H6" s="56">
        <f>VLOOKUP(A6,'import Erzurum'!A:P,8,0)</f>
        <v>13</v>
      </c>
      <c r="I6" s="56">
        <f>VLOOKUP(A6,'import Erzurum'!A:P,9,0)</f>
        <v>13</v>
      </c>
      <c r="J6" s="216">
        <f>VLOOKUP(A6,'import Erzurum'!A:P,10,0)</f>
        <v>0</v>
      </c>
      <c r="K6" s="56" t="s">
        <v>10464</v>
      </c>
      <c r="L6" s="56">
        <v>5.52794101E9</v>
      </c>
      <c r="M6" s="56" t="s">
        <v>10450</v>
      </c>
      <c r="N6" s="56" t="s">
        <v>10465</v>
      </c>
      <c r="O6" s="56" t="s">
        <v>10466</v>
      </c>
      <c r="P6" s="230" t="str">
        <f>VLOOKUP(A6,'import Erzurum'!A:P,16,0)</f>
        <v>Geleneksel</v>
      </c>
      <c r="Q6" s="1" t="b">
        <v>0</v>
      </c>
      <c r="R6" s="1" t="s">
        <v>29</v>
      </c>
      <c r="S6" s="1"/>
      <c r="T6" s="1"/>
      <c r="U6" s="1" t="s">
        <v>10467</v>
      </c>
      <c r="V6" s="208"/>
      <c r="W6" s="208"/>
      <c r="X6" s="1"/>
      <c r="Y6" s="1" t="s">
        <v>1353</v>
      </c>
      <c r="Z6" s="208">
        <v>44389.0</v>
      </c>
      <c r="AA6" s="1" t="s">
        <v>1506</v>
      </c>
      <c r="AB6" s="208">
        <v>44391.0</v>
      </c>
      <c r="AC6" s="1" t="s">
        <v>1353</v>
      </c>
      <c r="AD6" s="208">
        <v>44421.0</v>
      </c>
      <c r="AE6" s="1" t="s">
        <v>1353</v>
      </c>
      <c r="AF6" s="208">
        <v>44434.0</v>
      </c>
      <c r="AG6" s="1"/>
      <c r="AH6" s="208"/>
      <c r="AI6" s="1" t="s">
        <v>909</v>
      </c>
      <c r="AJ6" s="1" t="s">
        <v>5413</v>
      </c>
      <c r="AK6" s="1" t="s">
        <v>5371</v>
      </c>
      <c r="AL6" s="1" t="s">
        <v>5371</v>
      </c>
      <c r="AM6" s="1"/>
    </row>
    <row r="7" ht="15.75" customHeight="1">
      <c r="A7" s="56" t="s">
        <v>10122</v>
      </c>
      <c r="B7" s="56" t="s">
        <v>10123</v>
      </c>
      <c r="C7" s="56" t="b">
        <f>VLOOKUP(A7,'import Erzurum'!A:P,3,0)</f>
        <v>1</v>
      </c>
      <c r="D7" s="56" t="s">
        <v>1370</v>
      </c>
      <c r="E7" s="56">
        <f>VLOOKUP(A7,'import Erzurum'!A:P,5,0)</f>
        <v>959</v>
      </c>
      <c r="F7" s="56">
        <f>VLOOKUP(A7,'import Erzurum'!A:P,6,0)</f>
        <v>56</v>
      </c>
      <c r="G7" s="56">
        <f>VLOOKUP(A7,'import Erzurum'!A:P,7,0)</f>
        <v>21</v>
      </c>
      <c r="H7" s="56">
        <f>VLOOKUP(A7,'import Erzurum'!A:P,8,0)</f>
        <v>26</v>
      </c>
      <c r="I7" s="56">
        <f>VLOOKUP(A7,'import Erzurum'!A:P,9,0)</f>
        <v>47</v>
      </c>
      <c r="J7" s="216">
        <f>VLOOKUP(A7,'import Erzurum'!A:P,10,0)</f>
        <v>0.45</v>
      </c>
      <c r="K7" s="56" t="s">
        <v>10468</v>
      </c>
      <c r="L7" s="56">
        <v>5.528125625E9</v>
      </c>
      <c r="M7" s="56" t="s">
        <v>10469</v>
      </c>
      <c r="N7" s="56" t="s">
        <v>10470</v>
      </c>
      <c r="O7" s="56" t="s">
        <v>10471</v>
      </c>
      <c r="P7" s="230" t="str">
        <f>VLOOKUP(A7,'import Erzurum'!A:P,16,0)</f>
        <v>Geleneksel</v>
      </c>
      <c r="Q7" s="1" t="b">
        <v>0</v>
      </c>
      <c r="R7" s="1" t="s">
        <v>38</v>
      </c>
      <c r="S7" s="1" t="s">
        <v>4907</v>
      </c>
      <c r="T7" s="1" t="s">
        <v>10039</v>
      </c>
      <c r="U7" s="56" t="s">
        <v>10472</v>
      </c>
      <c r="V7" s="208">
        <v>44442.0</v>
      </c>
      <c r="W7" s="208">
        <v>44442.0</v>
      </c>
      <c r="X7" s="1"/>
      <c r="Y7" s="1" t="s">
        <v>1353</v>
      </c>
      <c r="Z7" s="208">
        <v>44392.0</v>
      </c>
      <c r="AA7" s="1" t="s">
        <v>1353</v>
      </c>
      <c r="AB7" s="208">
        <v>44420.0</v>
      </c>
      <c r="AC7" s="1" t="s">
        <v>1506</v>
      </c>
      <c r="AD7" s="208">
        <v>44442.0</v>
      </c>
      <c r="AE7" s="1" t="s">
        <v>1353</v>
      </c>
      <c r="AF7" s="208">
        <v>44442.0</v>
      </c>
      <c r="AG7" s="1"/>
      <c r="AH7" s="208"/>
      <c r="AI7" s="1" t="s">
        <v>909</v>
      </c>
      <c r="AJ7" s="1" t="s">
        <v>5414</v>
      </c>
      <c r="AK7" s="1" t="s">
        <v>4907</v>
      </c>
      <c r="AL7" s="1" t="s">
        <v>4907</v>
      </c>
      <c r="AM7" s="1"/>
    </row>
    <row r="8" ht="15.75" customHeight="1">
      <c r="A8" s="56" t="s">
        <v>10020</v>
      </c>
      <c r="B8" s="56" t="s">
        <v>10021</v>
      </c>
      <c r="C8" s="56" t="b">
        <f>VLOOKUP(A8,'import Erzurum'!A:P,3,0)</f>
        <v>1</v>
      </c>
      <c r="D8" s="56" t="s">
        <v>1370</v>
      </c>
      <c r="E8" s="56">
        <f>VLOOKUP(A8,'import Erzurum'!A:P,5,0)</f>
        <v>2244</v>
      </c>
      <c r="F8" s="56">
        <f>VLOOKUP(A8,'import Erzurum'!A:P,6,0)</f>
        <v>72</v>
      </c>
      <c r="G8" s="56">
        <f>VLOOKUP(A8,'import Erzurum'!A:P,7,0)</f>
        <v>0</v>
      </c>
      <c r="H8" s="56">
        <f>VLOOKUP(A8,'import Erzurum'!A:P,8,0)</f>
        <v>26</v>
      </c>
      <c r="I8" s="56">
        <f>VLOOKUP(A8,'import Erzurum'!A:P,9,0)</f>
        <v>26</v>
      </c>
      <c r="J8" s="216">
        <f>VLOOKUP(A8,'import Erzurum'!A:P,10,0)</f>
        <v>0</v>
      </c>
      <c r="K8" s="56" t="s">
        <v>10473</v>
      </c>
      <c r="L8" s="56">
        <v>4.422330317E9</v>
      </c>
      <c r="M8" s="56" t="s">
        <v>10450</v>
      </c>
      <c r="N8" s="56" t="s">
        <v>10460</v>
      </c>
      <c r="O8" s="56" t="s">
        <v>10024</v>
      </c>
      <c r="P8" s="230" t="str">
        <f>VLOOKUP(A8,'import Erzurum'!A:P,16,0)</f>
        <v>Geleneksel</v>
      </c>
      <c r="Q8" s="1" t="b">
        <v>0</v>
      </c>
      <c r="R8" s="1" t="s">
        <v>39</v>
      </c>
      <c r="S8" s="1" t="s">
        <v>5414</v>
      </c>
      <c r="T8" s="1" t="s">
        <v>10039</v>
      </c>
      <c r="U8" s="1" t="s">
        <v>10474</v>
      </c>
      <c r="V8" s="208">
        <v>44414.0</v>
      </c>
      <c r="W8" s="208">
        <v>44421.0</v>
      </c>
      <c r="X8" s="1"/>
      <c r="Y8" s="1" t="s">
        <v>1353</v>
      </c>
      <c r="Z8" s="208"/>
      <c r="AA8" s="1" t="s">
        <v>1353</v>
      </c>
      <c r="AB8" s="208">
        <v>44414.0</v>
      </c>
      <c r="AC8" s="1" t="s">
        <v>1353</v>
      </c>
      <c r="AD8" s="208">
        <v>44427.0</v>
      </c>
      <c r="AE8" s="1" t="s">
        <v>1475</v>
      </c>
      <c r="AF8" s="208">
        <v>44427.0</v>
      </c>
      <c r="AG8" s="1" t="s">
        <v>1506</v>
      </c>
      <c r="AH8" s="208">
        <v>44441.0</v>
      </c>
      <c r="AI8" s="1"/>
      <c r="AJ8" s="1"/>
      <c r="AK8" s="1" t="s">
        <v>5370</v>
      </c>
      <c r="AL8" s="1" t="s">
        <v>845</v>
      </c>
      <c r="AM8" s="1" t="s">
        <v>610</v>
      </c>
    </row>
    <row r="9" ht="15.75" customHeight="1">
      <c r="A9" s="56" t="s">
        <v>10328</v>
      </c>
      <c r="B9" s="56" t="s">
        <v>10329</v>
      </c>
      <c r="C9" s="56" t="b">
        <f>VLOOKUP(A9,'import Erzurum'!A:P,3,0)</f>
        <v>1</v>
      </c>
      <c r="D9" s="56" t="s">
        <v>1385</v>
      </c>
      <c r="E9" s="56">
        <f>VLOOKUP(A9,'import Erzurum'!A:P,5,0)</f>
        <v>3152</v>
      </c>
      <c r="F9" s="56">
        <f>VLOOKUP(A9,'import Erzurum'!A:P,6,0)</f>
        <v>81</v>
      </c>
      <c r="G9" s="56">
        <f>VLOOKUP(A9,'import Erzurum'!A:P,7,0)</f>
        <v>10</v>
      </c>
      <c r="H9" s="56">
        <f>VLOOKUP(A9,'import Erzurum'!A:P,8,0)</f>
        <v>20</v>
      </c>
      <c r="I9" s="56">
        <f>VLOOKUP(A9,'import Erzurum'!A:P,9,0)</f>
        <v>30</v>
      </c>
      <c r="J9" s="216">
        <f>VLOOKUP(A9,'import Erzurum'!A:P,10,0)</f>
        <v>0.33</v>
      </c>
      <c r="K9" s="56" t="s">
        <v>10475</v>
      </c>
      <c r="L9" s="56">
        <v>4.423158888E9</v>
      </c>
      <c r="M9" s="56" t="s">
        <v>10450</v>
      </c>
      <c r="N9" s="56" t="s">
        <v>10476</v>
      </c>
      <c r="O9" s="56" t="s">
        <v>10332</v>
      </c>
      <c r="P9" s="230" t="str">
        <f>VLOOKUP(A9,'import Erzurum'!A:P,16,0)</f>
        <v>Geleneksel</v>
      </c>
      <c r="Q9" s="1" t="b">
        <v>1</v>
      </c>
      <c r="R9" s="1"/>
      <c r="S9" s="1"/>
      <c r="T9" s="1"/>
      <c r="U9" s="1" t="s">
        <v>10477</v>
      </c>
      <c r="V9" s="208"/>
      <c r="W9" s="208"/>
      <c r="X9" s="1"/>
      <c r="Y9" s="1" t="s">
        <v>43</v>
      </c>
      <c r="Z9" s="208"/>
      <c r="AA9" s="1" t="s">
        <v>1506</v>
      </c>
      <c r="AB9" s="208">
        <v>44385.0</v>
      </c>
      <c r="AC9" s="1" t="s">
        <v>1506</v>
      </c>
      <c r="AD9" s="208">
        <v>44386.0</v>
      </c>
      <c r="AE9" s="1" t="s">
        <v>1506</v>
      </c>
      <c r="AF9" s="208">
        <v>44393.0</v>
      </c>
      <c r="AG9" s="1" t="s">
        <v>1506</v>
      </c>
      <c r="AH9" s="208">
        <v>44442.0</v>
      </c>
      <c r="AI9" s="1"/>
      <c r="AJ9" s="1" t="s">
        <v>845</v>
      </c>
      <c r="AK9" s="1" t="s">
        <v>845</v>
      </c>
      <c r="AL9" s="1" t="s">
        <v>4838</v>
      </c>
      <c r="AM9" s="1" t="s">
        <v>4907</v>
      </c>
    </row>
    <row r="10" ht="15.75" customHeight="1">
      <c r="A10" s="56" t="s">
        <v>10194</v>
      </c>
      <c r="B10" s="56" t="s">
        <v>10195</v>
      </c>
      <c r="C10" s="56" t="b">
        <f>VLOOKUP(A10,'import Erzurum'!A:P,3,0)</f>
        <v>1</v>
      </c>
      <c r="D10" s="56" t="s">
        <v>1827</v>
      </c>
      <c r="E10" s="56">
        <f>VLOOKUP(A10,'import Erzurum'!A:P,5,0)</f>
        <v>3861</v>
      </c>
      <c r="F10" s="56">
        <f>VLOOKUP(A10,'import Erzurum'!A:P,6,0)</f>
        <v>111</v>
      </c>
      <c r="G10" s="56">
        <f>VLOOKUP(A10,'import Erzurum'!A:P,7,0)</f>
        <v>10</v>
      </c>
      <c r="H10" s="56">
        <f>VLOOKUP(A10,'import Erzurum'!A:P,8,0)</f>
        <v>15</v>
      </c>
      <c r="I10" s="56">
        <f>VLOOKUP(A10,'import Erzurum'!A:P,9,0)</f>
        <v>25</v>
      </c>
      <c r="J10" s="216">
        <f>VLOOKUP(A10,'import Erzurum'!A:P,10,0)</f>
        <v>0.4</v>
      </c>
      <c r="K10" s="56" t="s">
        <v>10478</v>
      </c>
      <c r="L10" s="56">
        <v>4.423166666E9</v>
      </c>
      <c r="M10" s="56" t="s">
        <v>10469</v>
      </c>
      <c r="N10" s="56" t="s">
        <v>10470</v>
      </c>
      <c r="O10" s="56" t="s">
        <v>10197</v>
      </c>
      <c r="P10" s="230" t="str">
        <f>VLOOKUP(A10,'import Erzurum'!A:P,16,0)</f>
        <v>Geleneksel</v>
      </c>
      <c r="Q10" s="1" t="b">
        <v>1</v>
      </c>
      <c r="R10" s="1"/>
      <c r="S10" s="1"/>
      <c r="T10" s="2"/>
      <c r="V10" s="208"/>
      <c r="W10" s="208"/>
      <c r="X10" s="1"/>
      <c r="Y10" s="1" t="s">
        <v>1353</v>
      </c>
      <c r="Z10" s="208">
        <v>44411.0</v>
      </c>
      <c r="AA10" s="1" t="s">
        <v>43</v>
      </c>
      <c r="AB10" s="208">
        <v>44414.0</v>
      </c>
      <c r="AC10" s="1" t="s">
        <v>43</v>
      </c>
      <c r="AD10" s="208">
        <v>44425.0</v>
      </c>
      <c r="AE10" s="1"/>
      <c r="AF10" s="208"/>
      <c r="AG10" s="1"/>
      <c r="AH10" s="208"/>
      <c r="AI10" s="1" t="s">
        <v>909</v>
      </c>
      <c r="AJ10" s="1" t="s">
        <v>5371</v>
      </c>
      <c r="AK10" s="1" t="s">
        <v>5370</v>
      </c>
      <c r="AL10" s="1"/>
      <c r="AM10" s="1"/>
    </row>
    <row r="11" ht="15.75" customHeight="1">
      <c r="A11" s="56" t="s">
        <v>10198</v>
      </c>
      <c r="B11" s="56" t="s">
        <v>10199</v>
      </c>
      <c r="C11" s="56" t="b">
        <f>VLOOKUP(A11,'import Erzurum'!A:P,3,0)</f>
        <v>0</v>
      </c>
      <c r="D11" s="56" t="s">
        <v>1577</v>
      </c>
      <c r="E11" s="56">
        <f>VLOOKUP(A11,'import Erzurum'!A:P,5,0)</f>
        <v>131</v>
      </c>
      <c r="F11" s="56">
        <f>VLOOKUP(A11,'import Erzurum'!A:P,6,0)</f>
        <v>0</v>
      </c>
      <c r="G11" s="56">
        <f>VLOOKUP(A11,'import Erzurum'!A:P,7,0)</f>
        <v>23</v>
      </c>
      <c r="H11" s="56">
        <f>VLOOKUP(A11,'import Erzurum'!A:P,8,0)</f>
        <v>39</v>
      </c>
      <c r="I11" s="56">
        <f>VLOOKUP(A11,'import Erzurum'!A:P,9,0)</f>
        <v>62</v>
      </c>
      <c r="J11" s="216">
        <f>VLOOKUP(A11,'import Erzurum'!A:P,10,0)</f>
        <v>0.37</v>
      </c>
      <c r="K11" s="56" t="s">
        <v>10479</v>
      </c>
      <c r="L11" s="56">
        <v>5.538328132E9</v>
      </c>
      <c r="M11" s="56" t="s">
        <v>10469</v>
      </c>
      <c r="N11" s="56" t="s">
        <v>10470</v>
      </c>
      <c r="O11" s="56" t="s">
        <v>10201</v>
      </c>
      <c r="P11" s="230" t="str">
        <f>VLOOKUP(A11,'import Erzurum'!A:P,16,0)</f>
        <v>Geleneksel</v>
      </c>
      <c r="Q11" s="1" t="b">
        <v>0</v>
      </c>
      <c r="R11" s="1" t="s">
        <v>38</v>
      </c>
      <c r="S11" s="1" t="s">
        <v>5370</v>
      </c>
      <c r="T11" s="2" t="s">
        <v>10039</v>
      </c>
      <c r="U11" s="1" t="s">
        <v>10480</v>
      </c>
      <c r="V11" s="208">
        <v>44419.0</v>
      </c>
      <c r="W11" s="208">
        <v>44424.0</v>
      </c>
      <c r="X11" s="1"/>
      <c r="Y11" s="1" t="s">
        <v>1353</v>
      </c>
      <c r="Z11" s="208">
        <v>44411.0</v>
      </c>
      <c r="AA11" s="1" t="s">
        <v>1353</v>
      </c>
      <c r="AB11" s="208">
        <v>44419.0</v>
      </c>
      <c r="AC11" s="1" t="s">
        <v>1353</v>
      </c>
      <c r="AD11" s="208">
        <v>44442.0</v>
      </c>
      <c r="AE11" s="1"/>
      <c r="AF11" s="208"/>
      <c r="AG11" s="1"/>
      <c r="AH11" s="208"/>
      <c r="AI11" s="1" t="s">
        <v>909</v>
      </c>
      <c r="AJ11" s="1" t="s">
        <v>5370</v>
      </c>
      <c r="AK11" s="1" t="s">
        <v>4907</v>
      </c>
      <c r="AL11" s="1"/>
      <c r="AM11" s="1"/>
    </row>
    <row r="12" ht="15.75" customHeight="1">
      <c r="A12" s="56" t="s">
        <v>10026</v>
      </c>
      <c r="B12" s="56" t="s">
        <v>10027</v>
      </c>
      <c r="C12" s="56" t="b">
        <f>VLOOKUP(A12,'import Erzurum'!A:P,3,0)</f>
        <v>0</v>
      </c>
      <c r="D12" s="56" t="s">
        <v>1370</v>
      </c>
      <c r="E12" s="56">
        <f>VLOOKUP(A12,'import Erzurum'!A:P,5,0)</f>
        <v>71</v>
      </c>
      <c r="F12" s="56">
        <f>VLOOKUP(A12,'import Erzurum'!A:P,6,0)</f>
        <v>0</v>
      </c>
      <c r="G12" s="56">
        <f>VLOOKUP(A12,'import Erzurum'!A:P,7,0)</f>
        <v>0</v>
      </c>
      <c r="H12" s="56">
        <f>VLOOKUP(A12,'import Erzurum'!A:P,8,0)</f>
        <v>7</v>
      </c>
      <c r="I12" s="56">
        <f>VLOOKUP(A12,'import Erzurum'!A:P,9,0)</f>
        <v>7</v>
      </c>
      <c r="J12" s="216">
        <f>VLOOKUP(A12,'import Erzurum'!A:P,10,0)</f>
        <v>0</v>
      </c>
      <c r="K12" s="56" t="s">
        <v>10481</v>
      </c>
      <c r="L12" s="56">
        <v>4.424421818E9</v>
      </c>
      <c r="M12" s="56" t="s">
        <v>10450</v>
      </c>
      <c r="N12" s="56" t="s">
        <v>10460</v>
      </c>
      <c r="O12" s="56" t="s">
        <v>10030</v>
      </c>
      <c r="P12" s="230" t="str">
        <f>VLOOKUP(A12,'import Erzurum'!A:P,16,0)</f>
        <v>Geleneksel</v>
      </c>
      <c r="Q12" s="1" t="b">
        <v>0</v>
      </c>
      <c r="R12" s="1" t="s">
        <v>39</v>
      </c>
      <c r="S12" s="1" t="s">
        <v>4838</v>
      </c>
      <c r="T12" s="1" t="s">
        <v>10019</v>
      </c>
      <c r="U12" s="1" t="s">
        <v>10482</v>
      </c>
      <c r="V12" s="208">
        <v>44344.0</v>
      </c>
      <c r="W12" s="208">
        <v>44347.0</v>
      </c>
      <c r="X12" s="1"/>
      <c r="Y12" s="1" t="s">
        <v>1353</v>
      </c>
      <c r="Z12" s="208"/>
      <c r="AA12" s="1" t="s">
        <v>1353</v>
      </c>
      <c r="AB12" s="208">
        <v>44434.0</v>
      </c>
      <c r="AC12" s="1" t="s">
        <v>1353</v>
      </c>
      <c r="AD12" s="208">
        <v>44441.0</v>
      </c>
      <c r="AE12" s="1"/>
      <c r="AF12" s="208"/>
      <c r="AG12" s="1"/>
      <c r="AH12" s="208"/>
      <c r="AI12" s="1"/>
      <c r="AJ12" s="1" t="s">
        <v>5371</v>
      </c>
      <c r="AK12" s="1" t="s">
        <v>4907</v>
      </c>
      <c r="AL12" s="1"/>
      <c r="AM12" s="1"/>
    </row>
    <row r="13" ht="15.75" customHeight="1">
      <c r="A13" s="56" t="s">
        <v>10483</v>
      </c>
      <c r="B13" s="56" t="s">
        <v>10484</v>
      </c>
      <c r="C13" s="56" t="b">
        <f>VLOOKUP(A13,'import Erzurum'!A:P,3,0)</f>
        <v>1</v>
      </c>
      <c r="D13" s="56" t="s">
        <v>1378</v>
      </c>
      <c r="E13" s="56">
        <f>VLOOKUP(A13,'import Erzurum'!A:P,5,0)</f>
        <v>844</v>
      </c>
      <c r="F13" s="56">
        <f>VLOOKUP(A13,'import Erzurum'!A:P,6,0)</f>
        <v>0</v>
      </c>
      <c r="G13" s="56">
        <f>VLOOKUP(A13,'import Erzurum'!A:P,7,0)</f>
        <v>0</v>
      </c>
      <c r="H13" s="56">
        <f>VLOOKUP(A13,'import Erzurum'!A:P,8,0)</f>
        <v>26</v>
      </c>
      <c r="I13" s="56">
        <f>VLOOKUP(A13,'import Erzurum'!A:P,9,0)</f>
        <v>26</v>
      </c>
      <c r="J13" s="216">
        <f>VLOOKUP(A13,'import Erzurum'!A:P,10,0)</f>
        <v>0</v>
      </c>
      <c r="K13" s="56" t="s">
        <v>10485</v>
      </c>
      <c r="L13" s="56">
        <v>5.551972525E9</v>
      </c>
      <c r="M13" s="56" t="s">
        <v>10450</v>
      </c>
      <c r="N13" s="56" t="s">
        <v>10460</v>
      </c>
      <c r="O13" s="56" t="s">
        <v>10486</v>
      </c>
      <c r="P13" s="230" t="str">
        <f>VLOOKUP(A13,'import Erzurum'!A:P,16,0)</f>
        <v>Geleneksel</v>
      </c>
      <c r="Q13" s="1" t="b">
        <v>1</v>
      </c>
      <c r="R13" s="1"/>
      <c r="S13" s="1"/>
      <c r="T13" s="1"/>
      <c r="U13" s="1" t="s">
        <v>10487</v>
      </c>
      <c r="V13" s="208"/>
      <c r="W13" s="208"/>
      <c r="X13" s="1"/>
      <c r="Y13" s="1" t="s">
        <v>43</v>
      </c>
      <c r="Z13" s="208">
        <v>44407.0</v>
      </c>
      <c r="AA13" s="1" t="s">
        <v>43</v>
      </c>
      <c r="AB13" s="208"/>
      <c r="AC13" s="1" t="s">
        <v>43</v>
      </c>
      <c r="AD13" s="208">
        <v>44386.0</v>
      </c>
      <c r="AE13" s="1" t="s">
        <v>43</v>
      </c>
      <c r="AF13" s="208">
        <v>44414.0</v>
      </c>
      <c r="AG13" s="1" t="s">
        <v>1353</v>
      </c>
      <c r="AH13" s="208">
        <v>44431.0</v>
      </c>
      <c r="AI13" s="1"/>
      <c r="AJ13" s="1"/>
      <c r="AK13" s="1" t="s">
        <v>845</v>
      </c>
      <c r="AL13" s="1" t="s">
        <v>5371</v>
      </c>
      <c r="AM13" s="1" t="s">
        <v>416</v>
      </c>
    </row>
    <row r="14" ht="15.75" customHeight="1">
      <c r="A14" s="56" t="s">
        <v>10488</v>
      </c>
      <c r="B14" s="56" t="s">
        <v>10489</v>
      </c>
      <c r="C14" s="56" t="b">
        <f>VLOOKUP(A14,'import Erzurum'!A:P,3,0)</f>
        <v>1</v>
      </c>
      <c r="D14" s="56" t="s">
        <v>1950</v>
      </c>
      <c r="E14" s="56">
        <f>VLOOKUP(A14,'import Erzurum'!A:P,5,0)</f>
        <v>293</v>
      </c>
      <c r="F14" s="56">
        <f>VLOOKUP(A14,'import Erzurum'!A:P,6,0)</f>
        <v>7</v>
      </c>
      <c r="G14" s="56">
        <f>VLOOKUP(A14,'import Erzurum'!A:P,7,0)</f>
        <v>0</v>
      </c>
      <c r="H14" s="56">
        <f>VLOOKUP(A14,'import Erzurum'!A:P,8,0)</f>
        <v>89</v>
      </c>
      <c r="I14" s="56">
        <f>VLOOKUP(A14,'import Erzurum'!A:P,9,0)</f>
        <v>89</v>
      </c>
      <c r="J14" s="216">
        <f>VLOOKUP(A14,'import Erzurum'!A:P,10,0)</f>
        <v>0</v>
      </c>
      <c r="K14" s="56" t="s">
        <v>10490</v>
      </c>
      <c r="L14" s="56">
        <v>4.422373725E9</v>
      </c>
      <c r="M14" s="56" t="s">
        <v>10450</v>
      </c>
      <c r="N14" s="56" t="s">
        <v>10491</v>
      </c>
      <c r="O14" s="56" t="s">
        <v>10492</v>
      </c>
      <c r="P14" s="230" t="str">
        <f>VLOOKUP(A14,'import Erzurum'!A:P,16,0)</f>
        <v>Geleneksel</v>
      </c>
      <c r="Q14" s="1" t="b">
        <v>1</v>
      </c>
      <c r="R14" s="1"/>
      <c r="S14" s="1"/>
      <c r="T14" s="1"/>
      <c r="U14" s="1" t="s">
        <v>10493</v>
      </c>
      <c r="V14" s="208"/>
      <c r="W14" s="208"/>
      <c r="X14" s="1"/>
      <c r="Y14" s="1" t="s">
        <v>1353</v>
      </c>
      <c r="Z14" s="208"/>
      <c r="AA14" s="1" t="s">
        <v>1353</v>
      </c>
      <c r="AB14" s="208">
        <v>44386.0</v>
      </c>
      <c r="AC14" s="1" t="s">
        <v>1353</v>
      </c>
      <c r="AD14" s="208">
        <v>44427.0</v>
      </c>
      <c r="AE14" s="1"/>
      <c r="AF14" s="208"/>
      <c r="AG14" s="1"/>
      <c r="AH14" s="208"/>
      <c r="AI14" s="1"/>
      <c r="AJ14" s="1" t="s">
        <v>845</v>
      </c>
      <c r="AK14" s="1" t="s">
        <v>5371</v>
      </c>
      <c r="AL14" s="1"/>
      <c r="AM14" s="1"/>
    </row>
    <row r="15" ht="15.75" customHeight="1">
      <c r="A15" s="56" t="s">
        <v>10494</v>
      </c>
      <c r="B15" s="56" t="s">
        <v>10495</v>
      </c>
      <c r="C15" s="56" t="b">
        <f>VLOOKUP(A15,'import Erzurum'!A:P,3,0)</f>
        <v>1</v>
      </c>
      <c r="D15" s="56" t="s">
        <v>1832</v>
      </c>
      <c r="E15" s="56">
        <f>VLOOKUP(A15,'import Erzurum'!A:P,5,0)</f>
        <v>576</v>
      </c>
      <c r="F15" s="56">
        <f>VLOOKUP(A15,'import Erzurum'!A:P,6,0)</f>
        <v>4</v>
      </c>
      <c r="G15" s="56">
        <f>VLOOKUP(A15,'import Erzurum'!A:P,7,0)</f>
        <v>0</v>
      </c>
      <c r="H15" s="56">
        <f>VLOOKUP(A15,'import Erzurum'!A:P,8,0)</f>
        <v>58</v>
      </c>
      <c r="I15" s="56">
        <f>VLOOKUP(A15,'import Erzurum'!A:P,9,0)</f>
        <v>58</v>
      </c>
      <c r="J15" s="216">
        <f>VLOOKUP(A15,'import Erzurum'!A:P,10,0)</f>
        <v>0</v>
      </c>
      <c r="K15" s="56" t="s">
        <v>10490</v>
      </c>
      <c r="L15" s="56">
        <v>4.422333656E9</v>
      </c>
      <c r="M15" s="56" t="s">
        <v>10450</v>
      </c>
      <c r="N15" s="56" t="s">
        <v>10491</v>
      </c>
      <c r="O15" s="56" t="s">
        <v>10492</v>
      </c>
      <c r="P15" s="230" t="str">
        <f>VLOOKUP(A15,'import Erzurum'!A:P,16,0)</f>
        <v>Geleneksel</v>
      </c>
      <c r="Q15" s="1" t="b">
        <v>1</v>
      </c>
      <c r="R15" s="1"/>
      <c r="S15" s="1"/>
      <c r="T15" s="1"/>
      <c r="U15" s="1" t="s">
        <v>10496</v>
      </c>
      <c r="V15" s="208"/>
      <c r="W15" s="208"/>
      <c r="X15" s="1"/>
      <c r="Y15" s="1" t="s">
        <v>1353</v>
      </c>
      <c r="Z15" s="208"/>
      <c r="AA15" s="1" t="s">
        <v>1353</v>
      </c>
      <c r="AB15" s="208">
        <v>44386.0</v>
      </c>
      <c r="AC15" s="1" t="s">
        <v>1353</v>
      </c>
      <c r="AD15" s="208">
        <v>44414.0</v>
      </c>
      <c r="AE15" s="1" t="s">
        <v>1353</v>
      </c>
      <c r="AF15" s="208">
        <v>44425.0</v>
      </c>
      <c r="AG15" s="1"/>
      <c r="AH15" s="208"/>
      <c r="AI15" s="1"/>
      <c r="AJ15" s="1" t="s">
        <v>845</v>
      </c>
      <c r="AK15" s="1" t="s">
        <v>5371</v>
      </c>
      <c r="AL15" s="1" t="s">
        <v>5370</v>
      </c>
      <c r="AM15" s="1"/>
    </row>
    <row r="16" ht="15.75" customHeight="1">
      <c r="A16" s="56" t="s">
        <v>10045</v>
      </c>
      <c r="B16" s="56" t="s">
        <v>10046</v>
      </c>
      <c r="C16" s="56" t="b">
        <f>VLOOKUP(A16,'import Erzurum'!A:P,3,0)</f>
        <v>1</v>
      </c>
      <c r="D16" s="56" t="s">
        <v>1507</v>
      </c>
      <c r="E16" s="56">
        <f>VLOOKUP(A16,'import Erzurum'!A:P,5,0)</f>
        <v>222</v>
      </c>
      <c r="F16" s="56">
        <f>VLOOKUP(A16,'import Erzurum'!A:P,6,0)</f>
        <v>6</v>
      </c>
      <c r="G16" s="56">
        <f>VLOOKUP(A16,'import Erzurum'!A:P,7,0)</f>
        <v>12</v>
      </c>
      <c r="H16" s="56">
        <f>VLOOKUP(A16,'import Erzurum'!A:P,8,0)</f>
        <v>8</v>
      </c>
      <c r="I16" s="56">
        <f>VLOOKUP(A16,'import Erzurum'!A:P,9,0)</f>
        <v>20</v>
      </c>
      <c r="J16" s="216">
        <f>VLOOKUP(A16,'import Erzurum'!A:P,10,0)</f>
        <v>0.6</v>
      </c>
      <c r="K16" s="56" t="s">
        <v>10497</v>
      </c>
      <c r="L16" s="56">
        <v>4.424104009E9</v>
      </c>
      <c r="M16" s="56" t="s">
        <v>10450</v>
      </c>
      <c r="N16" s="56" t="s">
        <v>10476</v>
      </c>
      <c r="O16" s="56" t="s">
        <v>10049</v>
      </c>
      <c r="P16" s="230" t="str">
        <f>VLOOKUP(A16,'import Erzurum'!A:P,16,0)</f>
        <v>Geleneksel</v>
      </c>
      <c r="Q16" s="1" t="b">
        <v>0</v>
      </c>
      <c r="R16" s="1" t="s">
        <v>38</v>
      </c>
      <c r="S16" s="1" t="s">
        <v>845</v>
      </c>
      <c r="T16" s="1" t="s">
        <v>10039</v>
      </c>
      <c r="U16" s="1" t="s">
        <v>10498</v>
      </c>
      <c r="V16" s="208">
        <v>44385.0</v>
      </c>
      <c r="W16" s="208">
        <v>44389.0</v>
      </c>
      <c r="X16" s="1"/>
      <c r="Y16" s="1" t="s">
        <v>43</v>
      </c>
      <c r="Z16" s="208"/>
      <c r="AA16" s="1" t="s">
        <v>1353</v>
      </c>
      <c r="AB16" s="208">
        <v>44385.0</v>
      </c>
      <c r="AC16" s="1" t="s">
        <v>1353</v>
      </c>
      <c r="AD16" s="208">
        <v>44427.0</v>
      </c>
      <c r="AE16" s="1"/>
      <c r="AF16" s="208"/>
      <c r="AG16" s="1"/>
      <c r="AH16" s="208"/>
      <c r="AI16" s="1"/>
      <c r="AJ16" s="1" t="s">
        <v>845</v>
      </c>
      <c r="AK16" s="1" t="s">
        <v>5370</v>
      </c>
      <c r="AL16" s="1"/>
      <c r="AM16" s="1"/>
    </row>
    <row r="17" ht="15.75" customHeight="1">
      <c r="A17" s="56" t="s">
        <v>10388</v>
      </c>
      <c r="B17" s="56" t="s">
        <v>10389</v>
      </c>
      <c r="C17" s="56" t="b">
        <f>VLOOKUP(A17,'import Erzurum'!A:P,3,0)</f>
        <v>0</v>
      </c>
      <c r="D17" s="56" t="s">
        <v>1378</v>
      </c>
      <c r="E17" s="56">
        <f>VLOOKUP(A17,'import Erzurum'!A:P,5,0)</f>
        <v>55</v>
      </c>
      <c r="F17" s="56">
        <f>VLOOKUP(A17,'import Erzurum'!A:P,6,0)</f>
        <v>0</v>
      </c>
      <c r="G17" s="56">
        <f>VLOOKUP(A17,'import Erzurum'!A:P,7,0)</f>
        <v>0</v>
      </c>
      <c r="H17" s="56">
        <f>VLOOKUP(A17,'import Erzurum'!A:P,8,0)</f>
        <v>14</v>
      </c>
      <c r="I17" s="56">
        <f>VLOOKUP(A17,'import Erzurum'!A:P,9,0)</f>
        <v>14</v>
      </c>
      <c r="J17" s="216">
        <f>VLOOKUP(A17,'import Erzurum'!A:P,10,0)</f>
        <v>0</v>
      </c>
      <c r="K17" s="56" t="s">
        <v>10499</v>
      </c>
      <c r="L17" s="56">
        <v>5.303035211E9</v>
      </c>
      <c r="M17" s="56" t="s">
        <v>10450</v>
      </c>
      <c r="N17" s="56" t="s">
        <v>10460</v>
      </c>
      <c r="O17" s="56" t="s">
        <v>10391</v>
      </c>
      <c r="P17" s="230" t="str">
        <f>VLOOKUP(A17,'import Erzurum'!A:P,16,0)</f>
        <v>Geleneksel</v>
      </c>
      <c r="Q17" s="1" t="b">
        <v>0</v>
      </c>
      <c r="R17" s="1" t="s">
        <v>39</v>
      </c>
      <c r="S17" s="1" t="s">
        <v>5371</v>
      </c>
      <c r="T17" s="1" t="s">
        <v>10039</v>
      </c>
      <c r="U17" s="1" t="s">
        <v>10500</v>
      </c>
      <c r="V17" s="208">
        <v>44434.0</v>
      </c>
      <c r="W17" s="208">
        <v>44435.0</v>
      </c>
      <c r="X17" s="1"/>
      <c r="Y17" s="1" t="s">
        <v>1353</v>
      </c>
      <c r="Z17" s="208">
        <v>44424.0</v>
      </c>
      <c r="AA17" s="1" t="s">
        <v>1353</v>
      </c>
      <c r="AB17" s="208">
        <v>44434.0</v>
      </c>
      <c r="AC17" s="1"/>
      <c r="AD17" s="208"/>
      <c r="AE17" s="1"/>
      <c r="AF17" s="208"/>
      <c r="AG17" s="1"/>
      <c r="AH17" s="208"/>
      <c r="AI17" s="1" t="s">
        <v>5414</v>
      </c>
      <c r="AJ17" s="1" t="s">
        <v>5371</v>
      </c>
      <c r="AK17" s="1"/>
      <c r="AL17" s="1"/>
      <c r="AM17" s="1"/>
    </row>
    <row r="18" ht="15.75" customHeight="1">
      <c r="A18" s="56" t="s">
        <v>10501</v>
      </c>
      <c r="B18" s="56" t="s">
        <v>10502</v>
      </c>
      <c r="C18" s="56" t="b">
        <f>VLOOKUP(A18,'import Erzurum'!A:P,3,0)</f>
        <v>1</v>
      </c>
      <c r="D18" s="56" t="s">
        <v>1507</v>
      </c>
      <c r="E18" s="56">
        <f>VLOOKUP(A18,'import Erzurum'!A:P,5,0)</f>
        <v>1</v>
      </c>
      <c r="F18" s="56">
        <f>VLOOKUP(A18,'import Erzurum'!A:P,6,0)</f>
        <v>1</v>
      </c>
      <c r="G18" s="56">
        <f>VLOOKUP(A18,'import Erzurum'!A:P,7,0)</f>
        <v>0</v>
      </c>
      <c r="H18" s="56">
        <f>VLOOKUP(A18,'import Erzurum'!A:P,8,0)</f>
        <v>11</v>
      </c>
      <c r="I18" s="56">
        <f>VLOOKUP(A18,'import Erzurum'!A:P,9,0)</f>
        <v>11</v>
      </c>
      <c r="J18" s="216">
        <f>VLOOKUP(A18,'import Erzurum'!A:P,10,0)</f>
        <v>0</v>
      </c>
      <c r="K18" s="56" t="s">
        <v>10503</v>
      </c>
      <c r="L18" s="56">
        <v>5.34555251E9</v>
      </c>
      <c r="M18" s="56" t="s">
        <v>10469</v>
      </c>
      <c r="N18" s="56" t="s">
        <v>10470</v>
      </c>
      <c r="O18" s="56" t="s">
        <v>10504</v>
      </c>
      <c r="P18" s="230" t="str">
        <f>VLOOKUP(A18,'import Erzurum'!A:P,16,0)</f>
        <v>Geleneksel</v>
      </c>
      <c r="Q18" s="1" t="b">
        <v>0</v>
      </c>
      <c r="R18" s="1"/>
      <c r="S18" s="1"/>
      <c r="T18" s="1"/>
      <c r="U18" s="1"/>
      <c r="V18" s="208"/>
      <c r="W18" s="208"/>
      <c r="X18" s="1"/>
      <c r="Y18" s="1"/>
      <c r="Z18" s="208"/>
      <c r="AA18" s="1"/>
      <c r="AB18" s="208"/>
      <c r="AC18" s="1"/>
      <c r="AD18" s="208"/>
      <c r="AE18" s="1"/>
      <c r="AF18" s="208"/>
      <c r="AG18" s="1"/>
      <c r="AH18" s="208"/>
      <c r="AI18" s="1"/>
      <c r="AJ18" s="1"/>
      <c r="AK18" s="1"/>
      <c r="AL18" s="1"/>
      <c r="AM18" s="1"/>
    </row>
    <row r="19" ht="15.75" customHeight="1">
      <c r="A19" s="56" t="s">
        <v>10505</v>
      </c>
      <c r="B19" s="56" t="s">
        <v>10506</v>
      </c>
      <c r="C19" s="56" t="b">
        <f>VLOOKUP(A19,'import Erzurum'!A:P,3,0)</f>
        <v>1</v>
      </c>
      <c r="D19" s="56" t="s">
        <v>1789</v>
      </c>
      <c r="E19" s="56">
        <f>VLOOKUP(A19,'import Erzurum'!A:P,5,0)</f>
        <v>17</v>
      </c>
      <c r="F19" s="56">
        <f>VLOOKUP(A19,'import Erzurum'!A:P,6,0)</f>
        <v>2</v>
      </c>
      <c r="G19" s="56">
        <f>VLOOKUP(A19,'import Erzurum'!A:P,7,0)</f>
        <v>0</v>
      </c>
      <c r="H19" s="56">
        <f>VLOOKUP(A19,'import Erzurum'!A:P,8,0)</f>
        <v>6</v>
      </c>
      <c r="I19" s="56">
        <f>VLOOKUP(A19,'import Erzurum'!A:P,9,0)</f>
        <v>6</v>
      </c>
      <c r="J19" s="216">
        <f>VLOOKUP(A19,'import Erzurum'!A:P,10,0)</f>
        <v>0</v>
      </c>
      <c r="K19" s="56" t="s">
        <v>10507</v>
      </c>
      <c r="L19" s="56">
        <v>5.536321187E9</v>
      </c>
      <c r="M19" s="56" t="s">
        <v>10469</v>
      </c>
      <c r="N19" s="56" t="s">
        <v>5525</v>
      </c>
      <c r="O19" s="56" t="s">
        <v>10508</v>
      </c>
      <c r="P19" s="230" t="str">
        <f>VLOOKUP(A19,'import Erzurum'!A:P,16,0)</f>
        <v>Geleneksel</v>
      </c>
      <c r="Q19" s="1" t="b">
        <v>0</v>
      </c>
      <c r="R19" s="1"/>
      <c r="S19" s="1"/>
      <c r="T19" s="1"/>
      <c r="U19" s="1"/>
      <c r="V19" s="208"/>
      <c r="W19" s="208"/>
      <c r="X19" s="1"/>
      <c r="Y19" s="1"/>
      <c r="Z19" s="208"/>
      <c r="AA19" s="1"/>
      <c r="AB19" s="208"/>
      <c r="AC19" s="1"/>
      <c r="AD19" s="208"/>
      <c r="AE19" s="1"/>
      <c r="AF19" s="208"/>
      <c r="AG19" s="1"/>
      <c r="AH19" s="208"/>
      <c r="AI19" s="1"/>
      <c r="AJ19" s="1"/>
      <c r="AK19" s="1"/>
      <c r="AL19" s="1"/>
      <c r="AM19" s="1"/>
    </row>
    <row r="20" ht="15.75" customHeight="1">
      <c r="A20" s="56" t="s">
        <v>10115</v>
      </c>
      <c r="B20" s="56" t="s">
        <v>10116</v>
      </c>
      <c r="C20" s="56" t="b">
        <f>VLOOKUP(A20,'import Erzurum'!A:P,3,0)</f>
        <v>1</v>
      </c>
      <c r="D20" s="56" t="s">
        <v>1832</v>
      </c>
      <c r="E20" s="56">
        <f>VLOOKUP(A20,'import Erzurum'!A:P,5,0)</f>
        <v>460</v>
      </c>
      <c r="F20" s="56">
        <f>VLOOKUP(A20,'import Erzurum'!A:P,6,0)</f>
        <v>28</v>
      </c>
      <c r="G20" s="56">
        <f>VLOOKUP(A20,'import Erzurum'!A:P,7,0)</f>
        <v>6</v>
      </c>
      <c r="H20" s="56">
        <f>VLOOKUP(A20,'import Erzurum'!A:P,8,0)</f>
        <v>6</v>
      </c>
      <c r="I20" s="56">
        <f>VLOOKUP(A20,'import Erzurum'!A:P,9,0)</f>
        <v>12</v>
      </c>
      <c r="J20" s="216">
        <f>VLOOKUP(A20,'import Erzurum'!A:P,10,0)</f>
        <v>0.5</v>
      </c>
      <c r="K20" s="56" t="s">
        <v>10509</v>
      </c>
      <c r="L20" s="56">
        <v>5.388261645E9</v>
      </c>
      <c r="M20" s="56" t="s">
        <v>10450</v>
      </c>
      <c r="N20" s="56" t="s">
        <v>10460</v>
      </c>
      <c r="O20" s="56" t="s">
        <v>10118</v>
      </c>
      <c r="P20" s="230" t="str">
        <f>VLOOKUP(A20,'import Erzurum'!A:P,16,0)</f>
        <v>Geleneksel</v>
      </c>
      <c r="Q20" s="1" t="b">
        <v>0</v>
      </c>
      <c r="R20" s="1" t="s">
        <v>38</v>
      </c>
      <c r="S20" s="1" t="s">
        <v>909</v>
      </c>
      <c r="T20" s="1" t="s">
        <v>10039</v>
      </c>
      <c r="V20" s="208">
        <v>44389.0</v>
      </c>
      <c r="W20" s="208"/>
      <c r="X20" s="1"/>
      <c r="Y20" s="1" t="s">
        <v>43</v>
      </c>
      <c r="Z20" s="208"/>
      <c r="AA20" s="1" t="s">
        <v>1353</v>
      </c>
      <c r="AB20" s="208">
        <v>44389.0</v>
      </c>
      <c r="AC20" s="1"/>
      <c r="AD20" s="208"/>
      <c r="AE20" s="1"/>
      <c r="AF20" s="208"/>
      <c r="AG20" s="1"/>
      <c r="AH20" s="208"/>
      <c r="AI20" s="1"/>
      <c r="AJ20" s="1" t="s">
        <v>909</v>
      </c>
      <c r="AK20" s="1"/>
      <c r="AL20" s="1"/>
      <c r="AM20" s="1"/>
    </row>
    <row r="21" ht="15.75" customHeight="1">
      <c r="A21" s="56" t="s">
        <v>10510</v>
      </c>
      <c r="B21" s="56" t="s">
        <v>10511</v>
      </c>
      <c r="C21" s="56" t="b">
        <f>VLOOKUP(A21,'import Erzurum'!A:P,3,0)</f>
        <v>1</v>
      </c>
      <c r="D21" s="56" t="s">
        <v>1493</v>
      </c>
      <c r="E21" s="56">
        <f>VLOOKUP(A21,'import Erzurum'!A:P,5,0)</f>
        <v>41</v>
      </c>
      <c r="F21" s="56">
        <f>VLOOKUP(A21,'import Erzurum'!A:P,6,0)</f>
        <v>11</v>
      </c>
      <c r="G21" s="56">
        <f>VLOOKUP(A21,'import Erzurum'!A:P,7,0)</f>
        <v>0</v>
      </c>
      <c r="H21" s="56">
        <f>VLOOKUP(A21,'import Erzurum'!A:P,8,0)</f>
        <v>40</v>
      </c>
      <c r="I21" s="56">
        <f>VLOOKUP(A21,'import Erzurum'!A:P,9,0)</f>
        <v>40</v>
      </c>
      <c r="J21" s="216">
        <f>VLOOKUP(A21,'import Erzurum'!A:P,10,0)</f>
        <v>0</v>
      </c>
      <c r="K21" s="56" t="s">
        <v>10512</v>
      </c>
      <c r="L21" s="56">
        <v>4.422151412E9</v>
      </c>
      <c r="M21" s="56" t="s">
        <v>10450</v>
      </c>
      <c r="N21" s="56" t="s">
        <v>10465</v>
      </c>
      <c r="O21" s="56" t="s">
        <v>10513</v>
      </c>
      <c r="P21" s="230" t="str">
        <f>VLOOKUP(A21,'import Erzurum'!A:P,16,0)</f>
        <v>Geleneksel</v>
      </c>
      <c r="Q21" s="1" t="b">
        <v>0</v>
      </c>
      <c r="R21" s="1"/>
      <c r="S21" s="1"/>
      <c r="T21" s="1"/>
      <c r="U21" s="1"/>
      <c r="V21" s="208"/>
      <c r="W21" s="208"/>
      <c r="X21" s="1"/>
      <c r="Y21" s="1"/>
      <c r="Z21" s="208"/>
      <c r="AA21" s="1"/>
      <c r="AB21" s="208"/>
      <c r="AC21" s="1"/>
      <c r="AD21" s="208"/>
      <c r="AE21" s="1"/>
      <c r="AF21" s="208"/>
      <c r="AG21" s="1"/>
      <c r="AH21" s="208"/>
      <c r="AI21" s="1"/>
      <c r="AJ21" s="1"/>
      <c r="AK21" s="1"/>
      <c r="AL21" s="1"/>
      <c r="AM21" s="1"/>
    </row>
    <row r="22" ht="15.75" customHeight="1">
      <c r="A22" s="56" t="s">
        <v>10514</v>
      </c>
      <c r="B22" s="56" t="s">
        <v>10515</v>
      </c>
      <c r="C22" s="56" t="b">
        <f>VLOOKUP(A22,'import Erzurum'!A:P,3,0)</f>
        <v>1</v>
      </c>
      <c r="D22" s="56" t="s">
        <v>1385</v>
      </c>
      <c r="E22" s="56">
        <f>VLOOKUP(A22,'import Erzurum'!A:P,5,0)</f>
        <v>26</v>
      </c>
      <c r="F22" s="56">
        <f>VLOOKUP(A22,'import Erzurum'!A:P,6,0)</f>
        <v>5</v>
      </c>
      <c r="G22" s="56">
        <f>VLOOKUP(A22,'import Erzurum'!A:P,7,0)</f>
        <v>0</v>
      </c>
      <c r="H22" s="56">
        <f>VLOOKUP(A22,'import Erzurum'!A:P,8,0)</f>
        <v>47</v>
      </c>
      <c r="I22" s="56">
        <f>VLOOKUP(A22,'import Erzurum'!A:P,9,0)</f>
        <v>47</v>
      </c>
      <c r="J22" s="216">
        <f>VLOOKUP(A22,'import Erzurum'!A:P,10,0)</f>
        <v>0</v>
      </c>
      <c r="K22" s="56" t="s">
        <v>10516</v>
      </c>
      <c r="L22" s="56">
        <v>5.435522534E9</v>
      </c>
      <c r="M22" s="56" t="s">
        <v>10450</v>
      </c>
      <c r="N22" s="56" t="s">
        <v>10460</v>
      </c>
      <c r="O22" s="56" t="s">
        <v>10185</v>
      </c>
      <c r="P22" s="230" t="str">
        <f>VLOOKUP(A22,'import Erzurum'!A:P,16,0)</f>
        <v>Geleneksel</v>
      </c>
      <c r="Q22" s="1" t="b">
        <v>0</v>
      </c>
      <c r="R22" s="1"/>
      <c r="S22" s="1"/>
      <c r="T22" s="1"/>
      <c r="U22" s="1"/>
      <c r="V22" s="208"/>
      <c r="W22" s="208"/>
      <c r="X22" s="1"/>
      <c r="Y22" s="1"/>
      <c r="Z22" s="208"/>
      <c r="AA22" s="1"/>
      <c r="AB22" s="208"/>
      <c r="AC22" s="1"/>
      <c r="AD22" s="208"/>
      <c r="AE22" s="1"/>
      <c r="AF22" s="208"/>
      <c r="AG22" s="1"/>
      <c r="AH22" s="208"/>
      <c r="AI22" s="1"/>
      <c r="AJ22" s="1"/>
      <c r="AK22" s="1"/>
      <c r="AL22" s="1"/>
      <c r="AM22" s="1"/>
    </row>
    <row r="23" ht="15.75" customHeight="1">
      <c r="A23" s="56" t="s">
        <v>10134</v>
      </c>
      <c r="B23" s="56" t="s">
        <v>10135</v>
      </c>
      <c r="C23" s="56" t="b">
        <f>VLOOKUP(A23,'import Erzurum'!A:P,3,0)</f>
        <v>1</v>
      </c>
      <c r="D23" s="56" t="s">
        <v>1385</v>
      </c>
      <c r="E23" s="56">
        <f>VLOOKUP(A23,'import Erzurum'!A:P,5,0)</f>
        <v>1345</v>
      </c>
      <c r="F23" s="56">
        <f>VLOOKUP(A23,'import Erzurum'!A:P,6,0)</f>
        <v>114</v>
      </c>
      <c r="G23" s="56">
        <f>VLOOKUP(A23,'import Erzurum'!A:P,7,0)</f>
        <v>0</v>
      </c>
      <c r="H23" s="56">
        <f>VLOOKUP(A23,'import Erzurum'!A:P,8,0)</f>
        <v>26</v>
      </c>
      <c r="I23" s="56">
        <f>VLOOKUP(A23,'import Erzurum'!A:P,9,0)</f>
        <v>26</v>
      </c>
      <c r="J23" s="216">
        <f>VLOOKUP(A23,'import Erzurum'!A:P,10,0)</f>
        <v>0</v>
      </c>
      <c r="K23" s="56" t="s">
        <v>10517</v>
      </c>
      <c r="L23" s="56">
        <v>4.42502222E9</v>
      </c>
      <c r="M23" s="56" t="s">
        <v>10469</v>
      </c>
      <c r="N23" s="56" t="s">
        <v>10470</v>
      </c>
      <c r="O23" s="56" t="s">
        <v>10138</v>
      </c>
      <c r="P23" s="230" t="str">
        <f>VLOOKUP(A23,'import Erzurum'!A:P,16,0)</f>
        <v>Geleneksel</v>
      </c>
      <c r="Q23" s="1" t="b">
        <v>0</v>
      </c>
      <c r="R23" s="1" t="s">
        <v>29</v>
      </c>
      <c r="S23" s="1"/>
      <c r="T23" s="478"/>
      <c r="U23" s="1" t="s">
        <v>10518</v>
      </c>
      <c r="V23" s="208"/>
      <c r="W23" s="208"/>
      <c r="X23" s="1"/>
      <c r="Y23" s="1" t="s">
        <v>1353</v>
      </c>
      <c r="Z23" s="208">
        <v>44392.0</v>
      </c>
      <c r="AA23" s="1" t="s">
        <v>1353</v>
      </c>
      <c r="AB23" s="208">
        <v>44411.0</v>
      </c>
      <c r="AC23" s="1" t="s">
        <v>1475</v>
      </c>
      <c r="AD23" s="208">
        <v>44412.0</v>
      </c>
      <c r="AE23" s="1" t="s">
        <v>1506</v>
      </c>
      <c r="AF23" s="208">
        <v>44414.0</v>
      </c>
      <c r="AG23" s="1" t="s">
        <v>1506</v>
      </c>
      <c r="AH23" s="208">
        <v>44419.0</v>
      </c>
      <c r="AI23" s="1" t="s">
        <v>909</v>
      </c>
      <c r="AJ23" s="1" t="s">
        <v>845</v>
      </c>
      <c r="AK23" s="1" t="s">
        <v>5370</v>
      </c>
      <c r="AL23" s="1" t="s">
        <v>5371</v>
      </c>
      <c r="AM23" s="1" t="s">
        <v>845</v>
      </c>
    </row>
    <row r="24" ht="15.75" customHeight="1">
      <c r="A24" s="56" t="s">
        <v>10519</v>
      </c>
      <c r="B24" s="56" t="s">
        <v>10520</v>
      </c>
      <c r="C24" s="56" t="b">
        <f>VLOOKUP(A24,'import Erzurum'!A:P,3,0)</f>
        <v>1</v>
      </c>
      <c r="D24" s="56" t="s">
        <v>1370</v>
      </c>
      <c r="E24" s="56">
        <f>VLOOKUP(A24,'import Erzurum'!A:P,5,0)</f>
        <v>700</v>
      </c>
      <c r="F24" s="56">
        <f>VLOOKUP(A24,'import Erzurum'!A:P,6,0)</f>
        <v>30</v>
      </c>
      <c r="G24" s="56">
        <f>VLOOKUP(A24,'import Erzurum'!A:P,7,0)</f>
        <v>0</v>
      </c>
      <c r="H24" s="56">
        <f>VLOOKUP(A24,'import Erzurum'!A:P,8,0)</f>
        <v>14</v>
      </c>
      <c r="I24" s="56">
        <f>VLOOKUP(A24,'import Erzurum'!A:P,9,0)</f>
        <v>14</v>
      </c>
      <c r="J24" s="216">
        <f>VLOOKUP(A24,'import Erzurum'!A:P,10,0)</f>
        <v>0</v>
      </c>
      <c r="K24" s="56" t="s">
        <v>10521</v>
      </c>
      <c r="L24" s="56">
        <v>5.534290911E9</v>
      </c>
      <c r="M24" s="56" t="s">
        <v>10469</v>
      </c>
      <c r="N24" s="56" t="s">
        <v>10470</v>
      </c>
      <c r="O24" s="56" t="s">
        <v>10522</v>
      </c>
      <c r="P24" s="230" t="str">
        <f>VLOOKUP(A24,'import Erzurum'!A:P,16,0)</f>
        <v>Geleneksel</v>
      </c>
      <c r="Q24" s="1" t="b">
        <v>0</v>
      </c>
      <c r="R24" s="1" t="s">
        <v>43</v>
      </c>
      <c r="S24" s="1"/>
      <c r="T24" s="1"/>
      <c r="U24" s="1" t="s">
        <v>10523</v>
      </c>
      <c r="V24" s="208"/>
      <c r="W24" s="208"/>
      <c r="X24" s="1"/>
      <c r="Y24" s="1" t="s">
        <v>1353</v>
      </c>
      <c r="Z24" s="208">
        <v>44425.0</v>
      </c>
      <c r="AA24" s="1" t="s">
        <v>43</v>
      </c>
      <c r="AB24" s="208">
        <v>44442.0</v>
      </c>
      <c r="AC24" s="1"/>
      <c r="AD24" s="208"/>
      <c r="AE24" s="1"/>
      <c r="AF24" s="208"/>
      <c r="AG24" s="1"/>
      <c r="AH24" s="208"/>
      <c r="AI24" s="1" t="s">
        <v>845</v>
      </c>
      <c r="AJ24" s="1" t="s">
        <v>4907</v>
      </c>
      <c r="AK24" s="1"/>
      <c r="AL24" s="1"/>
      <c r="AM24" s="1"/>
    </row>
    <row r="25" ht="15.75" customHeight="1">
      <c r="A25" s="56" t="s">
        <v>10081</v>
      </c>
      <c r="B25" s="56" t="s">
        <v>10082</v>
      </c>
      <c r="C25" s="56" t="b">
        <f>VLOOKUP(A25,'import Erzurum'!A:P,3,0)</f>
        <v>1</v>
      </c>
      <c r="D25" s="56" t="s">
        <v>1370</v>
      </c>
      <c r="E25" s="56">
        <f>VLOOKUP(A25,'import Erzurum'!A:P,5,0)</f>
        <v>2035</v>
      </c>
      <c r="F25" s="56">
        <f>VLOOKUP(A25,'import Erzurum'!A:P,6,0)</f>
        <v>79</v>
      </c>
      <c r="G25" s="56">
        <f>VLOOKUP(A25,'import Erzurum'!A:P,7,0)</f>
        <v>12</v>
      </c>
      <c r="H25" s="56">
        <f>VLOOKUP(A25,'import Erzurum'!A:P,8,0)</f>
        <v>2</v>
      </c>
      <c r="I25" s="56">
        <f>VLOOKUP(A25,'import Erzurum'!A:P,9,0)</f>
        <v>14</v>
      </c>
      <c r="J25" s="216">
        <f>VLOOKUP(A25,'import Erzurum'!A:P,10,0)</f>
        <v>0.86</v>
      </c>
      <c r="K25" s="56" t="s">
        <v>10524</v>
      </c>
      <c r="L25" s="56">
        <v>4.42215101E9</v>
      </c>
      <c r="M25" s="56" t="s">
        <v>10450</v>
      </c>
      <c r="N25" s="56" t="s">
        <v>10491</v>
      </c>
      <c r="O25" s="56" t="s">
        <v>10525</v>
      </c>
      <c r="P25" s="230" t="str">
        <f>VLOOKUP(A25,'import Erzurum'!A:P,16,0)</f>
        <v>Geleneksel</v>
      </c>
      <c r="Q25" s="1" t="b">
        <v>0</v>
      </c>
      <c r="R25" s="1" t="s">
        <v>38</v>
      </c>
      <c r="S25" s="1" t="s">
        <v>909</v>
      </c>
      <c r="T25" s="1" t="s">
        <v>10039</v>
      </c>
      <c r="V25" s="208">
        <v>44389.0</v>
      </c>
      <c r="W25" s="208">
        <v>44391.0</v>
      </c>
      <c r="X25" s="1"/>
      <c r="Y25" s="1" t="s">
        <v>1353</v>
      </c>
      <c r="Z25" s="208">
        <v>44389.0</v>
      </c>
      <c r="AA25" s="1"/>
      <c r="AB25" s="208"/>
      <c r="AC25" s="1"/>
      <c r="AD25" s="208"/>
      <c r="AE25" s="1"/>
      <c r="AF25" s="208"/>
      <c r="AG25" s="1"/>
      <c r="AH25" s="208"/>
      <c r="AI25" s="1" t="s">
        <v>909</v>
      </c>
      <c r="AJ25" s="1"/>
      <c r="AK25" s="1"/>
      <c r="AL25" s="1"/>
      <c r="AM25" s="1"/>
    </row>
    <row r="26" ht="15.75" customHeight="1">
      <c r="A26" s="56" t="s">
        <v>10526</v>
      </c>
      <c r="B26" s="56" t="s">
        <v>10527</v>
      </c>
      <c r="C26" s="56" t="b">
        <f>VLOOKUP(A26,'import Erzurum'!A:P,3,0)</f>
        <v>1</v>
      </c>
      <c r="D26" s="56" t="s">
        <v>1507</v>
      </c>
      <c r="E26" s="56">
        <f>VLOOKUP(A26,'import Erzurum'!A:P,5,0)</f>
        <v>19</v>
      </c>
      <c r="F26" s="56">
        <f>VLOOKUP(A26,'import Erzurum'!A:P,6,0)</f>
        <v>3</v>
      </c>
      <c r="G26" s="56">
        <f>VLOOKUP(A26,'import Erzurum'!A:P,7,0)</f>
        <v>0</v>
      </c>
      <c r="H26" s="56">
        <f>VLOOKUP(A26,'import Erzurum'!A:P,8,0)</f>
        <v>13</v>
      </c>
      <c r="I26" s="56">
        <f>VLOOKUP(A26,'import Erzurum'!A:P,9,0)</f>
        <v>13</v>
      </c>
      <c r="J26" s="216">
        <f>VLOOKUP(A26,'import Erzurum'!A:P,10,0)</f>
        <v>0</v>
      </c>
      <c r="K26" s="56" t="s">
        <v>10528</v>
      </c>
      <c r="L26" s="56">
        <v>5.52605797E9</v>
      </c>
      <c r="M26" s="56" t="s">
        <v>10469</v>
      </c>
      <c r="N26" s="56" t="s">
        <v>10529</v>
      </c>
      <c r="O26" s="56" t="s">
        <v>10530</v>
      </c>
      <c r="P26" s="230" t="str">
        <f>VLOOKUP(A26,'import Erzurum'!A:P,16,0)</f>
        <v>Geleneksel</v>
      </c>
      <c r="Q26" s="1" t="b">
        <v>0</v>
      </c>
      <c r="R26" s="1"/>
      <c r="S26" s="1"/>
      <c r="T26" s="1"/>
      <c r="U26" s="1"/>
      <c r="V26" s="208"/>
      <c r="W26" s="208"/>
      <c r="X26" s="1"/>
      <c r="Y26" s="1"/>
      <c r="Z26" s="208"/>
      <c r="AA26" s="1"/>
      <c r="AB26" s="208"/>
      <c r="AC26" s="1"/>
      <c r="AD26" s="208"/>
      <c r="AE26" s="1"/>
      <c r="AF26" s="208"/>
      <c r="AG26" s="1"/>
      <c r="AH26" s="208"/>
      <c r="AI26" s="1"/>
      <c r="AJ26" s="1"/>
      <c r="AK26" s="1"/>
      <c r="AL26" s="1"/>
      <c r="AM26" s="1"/>
    </row>
    <row r="27" ht="15.75" customHeight="1">
      <c r="A27" s="56" t="s">
        <v>10531</v>
      </c>
      <c r="B27" s="56" t="s">
        <v>10532</v>
      </c>
      <c r="C27" s="56" t="b">
        <f>VLOOKUP(A27,'import Erzurum'!A:P,3,0)</f>
        <v>1</v>
      </c>
      <c r="D27" s="56" t="s">
        <v>1507</v>
      </c>
      <c r="E27" s="56">
        <f>VLOOKUP(A27,'import Erzurum'!A:P,5,0)</f>
        <v>12</v>
      </c>
      <c r="F27" s="56">
        <f>VLOOKUP(A27,'import Erzurum'!A:P,6,0)</f>
        <v>3</v>
      </c>
      <c r="G27" s="56">
        <f>VLOOKUP(A27,'import Erzurum'!A:P,7,0)</f>
        <v>0</v>
      </c>
      <c r="H27" s="56">
        <f>VLOOKUP(A27,'import Erzurum'!A:P,8,0)</f>
        <v>11</v>
      </c>
      <c r="I27" s="56">
        <f>VLOOKUP(A27,'import Erzurum'!A:P,9,0)</f>
        <v>11</v>
      </c>
      <c r="J27" s="216">
        <f>VLOOKUP(A27,'import Erzurum'!A:P,10,0)</f>
        <v>0</v>
      </c>
      <c r="K27" s="56" t="s">
        <v>10459</v>
      </c>
      <c r="L27" s="56">
        <v>5.44125101E9</v>
      </c>
      <c r="M27" s="56" t="s">
        <v>10450</v>
      </c>
      <c r="N27" s="56" t="s">
        <v>10460</v>
      </c>
      <c r="O27" s="56" t="s">
        <v>10461</v>
      </c>
      <c r="P27" s="230" t="str">
        <f>VLOOKUP(A27,'import Erzurum'!A:P,16,0)</f>
        <v>Geleneksel</v>
      </c>
      <c r="Q27" s="1" t="b">
        <v>0</v>
      </c>
      <c r="R27" s="1"/>
      <c r="S27" s="1"/>
      <c r="T27" s="1"/>
      <c r="U27" s="1"/>
      <c r="V27" s="208"/>
      <c r="W27" s="208"/>
      <c r="X27" s="1"/>
      <c r="Y27" s="1"/>
      <c r="Z27" s="208"/>
      <c r="AA27" s="1"/>
      <c r="AB27" s="208"/>
      <c r="AC27" s="1"/>
      <c r="AD27" s="208"/>
      <c r="AE27" s="1"/>
      <c r="AF27" s="208"/>
      <c r="AG27" s="1"/>
      <c r="AH27" s="208"/>
      <c r="AI27" s="1"/>
      <c r="AJ27" s="1"/>
      <c r="AK27" s="1"/>
      <c r="AL27" s="1"/>
      <c r="AM27" s="1"/>
    </row>
    <row r="28" ht="15.75" customHeight="1">
      <c r="A28" s="56" t="s">
        <v>10190</v>
      </c>
      <c r="B28" s="56" t="s">
        <v>10191</v>
      </c>
      <c r="C28" s="56" t="b">
        <f>VLOOKUP(A28,'import Erzurum'!A:P,3,0)</f>
        <v>1</v>
      </c>
      <c r="D28" s="56" t="s">
        <v>1378</v>
      </c>
      <c r="E28" s="56">
        <f>VLOOKUP(A28,'import Erzurum'!A:P,5,0)</f>
        <v>1387</v>
      </c>
      <c r="F28" s="56">
        <f>VLOOKUP(A28,'import Erzurum'!A:P,6,0)</f>
        <v>57</v>
      </c>
      <c r="G28" s="56">
        <f>VLOOKUP(A28,'import Erzurum'!A:P,7,0)</f>
        <v>17</v>
      </c>
      <c r="H28" s="56">
        <f>VLOOKUP(A28,'import Erzurum'!A:P,8,0)</f>
        <v>86</v>
      </c>
      <c r="I28" s="56">
        <f>VLOOKUP(A28,'import Erzurum'!A:P,9,0)</f>
        <v>103</v>
      </c>
      <c r="J28" s="216">
        <f>VLOOKUP(A28,'import Erzurum'!A:P,10,0)</f>
        <v>0.17</v>
      </c>
      <c r="K28" s="56" t="s">
        <v>10533</v>
      </c>
      <c r="L28" s="56">
        <v>4.425028282E9</v>
      </c>
      <c r="M28" s="56" t="s">
        <v>10469</v>
      </c>
      <c r="N28" s="56" t="s">
        <v>10470</v>
      </c>
      <c r="O28" s="56" t="s">
        <v>10193</v>
      </c>
      <c r="P28" s="230" t="str">
        <f>VLOOKUP(A28,'import Erzurum'!A:P,16,0)</f>
        <v>Geleneksel</v>
      </c>
      <c r="Q28" s="1" t="b">
        <v>0</v>
      </c>
      <c r="R28" s="1" t="s">
        <v>38</v>
      </c>
      <c r="S28" s="1" t="s">
        <v>4907</v>
      </c>
      <c r="T28" s="2" t="s">
        <v>10039</v>
      </c>
      <c r="U28" s="1" t="s">
        <v>10534</v>
      </c>
      <c r="V28" s="208">
        <v>44418.0</v>
      </c>
      <c r="W28" s="208">
        <v>44418.0</v>
      </c>
      <c r="X28" s="1"/>
      <c r="Y28" s="1" t="s">
        <v>1475</v>
      </c>
      <c r="Z28" s="208">
        <v>44392.0</v>
      </c>
      <c r="AA28" s="1" t="s">
        <v>1353</v>
      </c>
      <c r="AB28" s="208">
        <v>44407.0</v>
      </c>
      <c r="AC28" s="1" t="s">
        <v>1353</v>
      </c>
      <c r="AD28" s="208">
        <v>44442.0</v>
      </c>
      <c r="AE28" s="1"/>
      <c r="AF28" s="208"/>
      <c r="AG28" s="1"/>
      <c r="AH28" s="208"/>
      <c r="AI28" s="1" t="s">
        <v>909</v>
      </c>
      <c r="AJ28" s="1" t="s">
        <v>909</v>
      </c>
      <c r="AK28" s="1" t="s">
        <v>4907</v>
      </c>
      <c r="AL28" s="1"/>
      <c r="AM28" s="1"/>
    </row>
    <row r="29" ht="15.75" customHeight="1">
      <c r="A29" s="56" t="s">
        <v>10535</v>
      </c>
      <c r="B29" s="56" t="s">
        <v>10536</v>
      </c>
      <c r="C29" s="56" t="b">
        <f>VLOOKUP(A29,'import Erzurum'!A:P,3,0)</f>
        <v>1</v>
      </c>
      <c r="D29" s="56" t="s">
        <v>1356</v>
      </c>
      <c r="E29" s="56">
        <f>VLOOKUP(A29,'import Erzurum'!A:P,5,0)</f>
        <v>339</v>
      </c>
      <c r="F29" s="56">
        <f>VLOOKUP(A29,'import Erzurum'!A:P,6,0)</f>
        <v>84</v>
      </c>
      <c r="G29" s="56">
        <f>VLOOKUP(A29,'import Erzurum'!A:P,7,0)</f>
        <v>0</v>
      </c>
      <c r="H29" s="56">
        <f>VLOOKUP(A29,'import Erzurum'!A:P,8,0)</f>
        <v>19</v>
      </c>
      <c r="I29" s="56">
        <f>VLOOKUP(A29,'import Erzurum'!A:P,9,0)</f>
        <v>19</v>
      </c>
      <c r="J29" s="216">
        <f>VLOOKUP(A29,'import Erzurum'!A:P,10,0)</f>
        <v>0</v>
      </c>
      <c r="K29" s="56" t="s">
        <v>10537</v>
      </c>
      <c r="L29" s="56">
        <v>5.33291254E9</v>
      </c>
      <c r="M29" s="56" t="s">
        <v>5546</v>
      </c>
      <c r="N29" s="56" t="s">
        <v>10538</v>
      </c>
      <c r="O29" s="56" t="s">
        <v>10539</v>
      </c>
      <c r="P29" s="230" t="str">
        <f>VLOOKUP(A29,'import Erzurum'!A:P,16,0)</f>
        <v>Geleneksel</v>
      </c>
      <c r="Q29" s="1" t="b">
        <v>0</v>
      </c>
      <c r="R29" s="1"/>
      <c r="S29" s="1"/>
      <c r="T29" s="1"/>
      <c r="U29" s="1"/>
      <c r="V29" s="208"/>
      <c r="W29" s="208"/>
      <c r="X29" s="1"/>
      <c r="Y29" s="1"/>
      <c r="Z29" s="208"/>
      <c r="AA29" s="1"/>
      <c r="AB29" s="208"/>
      <c r="AC29" s="1"/>
      <c r="AD29" s="208"/>
      <c r="AE29" s="1"/>
      <c r="AF29" s="208"/>
      <c r="AG29" s="1"/>
      <c r="AH29" s="208"/>
      <c r="AI29" s="1"/>
      <c r="AJ29" s="1"/>
      <c r="AK29" s="1"/>
      <c r="AL29" s="1"/>
      <c r="AM29" s="1"/>
    </row>
    <row r="30" ht="15.75" customHeight="1">
      <c r="A30" s="56" t="s">
        <v>10540</v>
      </c>
      <c r="B30" s="56" t="s">
        <v>10541</v>
      </c>
      <c r="C30" s="56" t="b">
        <f>VLOOKUP(A30,'import Erzurum'!A:P,3,0)</f>
        <v>1</v>
      </c>
      <c r="D30" s="56" t="s">
        <v>1443</v>
      </c>
      <c r="E30" s="56">
        <f>VLOOKUP(A30,'import Erzurum'!A:P,5,0)</f>
        <v>1323</v>
      </c>
      <c r="F30" s="56">
        <f>VLOOKUP(A30,'import Erzurum'!A:P,6,0)</f>
        <v>123</v>
      </c>
      <c r="G30" s="56">
        <f>VLOOKUP(A30,'import Erzurum'!A:P,7,0)</f>
        <v>0</v>
      </c>
      <c r="H30" s="56">
        <f>VLOOKUP(A30,'import Erzurum'!A:P,8,0)</f>
        <v>20</v>
      </c>
      <c r="I30" s="56">
        <f>VLOOKUP(A30,'import Erzurum'!A:P,9,0)</f>
        <v>20</v>
      </c>
      <c r="J30" s="216">
        <f>VLOOKUP(A30,'import Erzurum'!A:P,10,0)</f>
        <v>0</v>
      </c>
      <c r="K30" s="56" t="s">
        <v>10537</v>
      </c>
      <c r="L30" s="56">
        <v>5.443247067E9</v>
      </c>
      <c r="M30" s="56" t="s">
        <v>10469</v>
      </c>
      <c r="N30" s="56" t="s">
        <v>5525</v>
      </c>
      <c r="O30" s="56" t="s">
        <v>10542</v>
      </c>
      <c r="P30" s="230" t="str">
        <f>VLOOKUP(A30,'import Erzurum'!A:P,16,0)</f>
        <v>Geleneksel</v>
      </c>
      <c r="Q30" s="1" t="b">
        <v>0</v>
      </c>
      <c r="R30" s="1" t="s">
        <v>43</v>
      </c>
      <c r="S30" s="1" t="s">
        <v>845</v>
      </c>
      <c r="T30" s="1"/>
      <c r="U30" s="1" t="s">
        <v>10543</v>
      </c>
      <c r="V30" s="208"/>
      <c r="W30" s="208"/>
      <c r="X30" s="1"/>
      <c r="Y30" s="1" t="s">
        <v>1475</v>
      </c>
      <c r="Z30" s="208">
        <v>44407.0</v>
      </c>
      <c r="AA30" s="1" t="s">
        <v>1353</v>
      </c>
      <c r="AB30" s="208">
        <v>44410.0</v>
      </c>
      <c r="AC30" s="1" t="s">
        <v>1353</v>
      </c>
      <c r="AD30" s="208">
        <v>44410.0</v>
      </c>
      <c r="AE30" s="1" t="s">
        <v>43</v>
      </c>
      <c r="AF30" s="208">
        <v>44412.0</v>
      </c>
      <c r="AG30" s="1" t="s">
        <v>1475</v>
      </c>
      <c r="AH30" s="208">
        <v>44434.0</v>
      </c>
      <c r="AI30" s="1"/>
      <c r="AJ30" s="1" t="s">
        <v>5413</v>
      </c>
      <c r="AK30" s="1" t="s">
        <v>845</v>
      </c>
      <c r="AL30" s="1" t="s">
        <v>5370</v>
      </c>
      <c r="AM30" s="1" t="s">
        <v>845</v>
      </c>
    </row>
    <row r="31" ht="15.75" customHeight="1">
      <c r="A31" s="56" t="s">
        <v>10544</v>
      </c>
      <c r="B31" s="56" t="s">
        <v>10545</v>
      </c>
      <c r="C31" s="56" t="b">
        <f>VLOOKUP(A31,'import Erzurum'!A:P,3,0)</f>
        <v>1</v>
      </c>
      <c r="D31" s="56" t="s">
        <v>2571</v>
      </c>
      <c r="E31" s="56">
        <f>VLOOKUP(A31,'import Erzurum'!A:P,5,0)</f>
        <v>158</v>
      </c>
      <c r="F31" s="56">
        <f>VLOOKUP(A31,'import Erzurum'!A:P,6,0)</f>
        <v>62</v>
      </c>
      <c r="G31" s="56">
        <f>VLOOKUP(A31,'import Erzurum'!A:P,7,0)</f>
        <v>0</v>
      </c>
      <c r="H31" s="56">
        <f>VLOOKUP(A31,'import Erzurum'!A:P,8,0)</f>
        <v>11</v>
      </c>
      <c r="I31" s="56">
        <f>VLOOKUP(A31,'import Erzurum'!A:P,9,0)</f>
        <v>11</v>
      </c>
      <c r="J31" s="216">
        <f>VLOOKUP(A31,'import Erzurum'!A:P,10,0)</f>
        <v>0</v>
      </c>
      <c r="K31" s="56" t="s">
        <v>10546</v>
      </c>
      <c r="L31" s="56">
        <v>5.36982935E9</v>
      </c>
      <c r="M31" s="56" t="s">
        <v>10450</v>
      </c>
      <c r="N31" s="56" t="s">
        <v>10460</v>
      </c>
      <c r="O31" s="56" t="s">
        <v>10547</v>
      </c>
      <c r="P31" s="230" t="str">
        <f>VLOOKUP(A31,'import Erzurum'!A:P,16,0)</f>
        <v>Geleneksel</v>
      </c>
      <c r="Q31" s="1" t="b">
        <v>0</v>
      </c>
      <c r="R31" s="1"/>
      <c r="S31" s="1"/>
      <c r="T31" s="1"/>
      <c r="U31" s="1"/>
      <c r="V31" s="208"/>
      <c r="W31" s="208"/>
      <c r="X31" s="1"/>
      <c r="Y31" s="1"/>
      <c r="Z31" s="208"/>
      <c r="AA31" s="1"/>
      <c r="AB31" s="208"/>
      <c r="AC31" s="1"/>
      <c r="AD31" s="208"/>
      <c r="AE31" s="1"/>
      <c r="AF31" s="208"/>
      <c r="AG31" s="1"/>
      <c r="AH31" s="208"/>
      <c r="AI31" s="1"/>
      <c r="AJ31" s="1"/>
      <c r="AK31" s="1"/>
      <c r="AL31" s="1"/>
      <c r="AM31" s="1"/>
    </row>
    <row r="32" ht="15.75" customHeight="1">
      <c r="A32" s="56" t="s">
        <v>10337</v>
      </c>
      <c r="B32" s="56" t="s">
        <v>10338</v>
      </c>
      <c r="C32" s="56" t="b">
        <f>VLOOKUP(A32,'import Erzurum'!A:P,3,0)</f>
        <v>1</v>
      </c>
      <c r="D32" s="56" t="s">
        <v>1378</v>
      </c>
      <c r="E32" s="56">
        <f>VLOOKUP(A32,'import Erzurum'!A:P,5,0)</f>
        <v>1501</v>
      </c>
      <c r="F32" s="56">
        <f>VLOOKUP(A32,'import Erzurum'!A:P,6,0)</f>
        <v>96</v>
      </c>
      <c r="G32" s="56">
        <f>VLOOKUP(A32,'import Erzurum'!A:P,7,0)</f>
        <v>26</v>
      </c>
      <c r="H32" s="56">
        <f>VLOOKUP(A32,'import Erzurum'!A:P,8,0)</f>
        <v>28</v>
      </c>
      <c r="I32" s="56">
        <f>VLOOKUP(A32,'import Erzurum'!A:P,9,0)</f>
        <v>54</v>
      </c>
      <c r="J32" s="216">
        <f>VLOOKUP(A32,'import Erzurum'!A:P,10,0)</f>
        <v>0.48</v>
      </c>
      <c r="K32" s="56" t="s">
        <v>10548</v>
      </c>
      <c r="L32" s="56">
        <v>4.42315E9</v>
      </c>
      <c r="M32" s="56" t="s">
        <v>10469</v>
      </c>
      <c r="N32" s="56" t="s">
        <v>10549</v>
      </c>
      <c r="O32" s="56" t="s">
        <v>10341</v>
      </c>
      <c r="P32" s="230" t="str">
        <f>VLOOKUP(A32,'import Erzurum'!A:P,16,0)</f>
        <v>Geleneksel</v>
      </c>
      <c r="Q32" s="1" t="b">
        <v>0</v>
      </c>
      <c r="R32" s="1" t="s">
        <v>38</v>
      </c>
      <c r="S32" s="1" t="s">
        <v>5414</v>
      </c>
      <c r="T32" s="1" t="s">
        <v>10039</v>
      </c>
      <c r="V32" s="208">
        <v>44424.0</v>
      </c>
      <c r="W32" s="208">
        <v>44428.0</v>
      </c>
      <c r="X32" s="1"/>
      <c r="Y32" s="1" t="s">
        <v>1353</v>
      </c>
      <c r="Z32" s="208">
        <v>44424.0</v>
      </c>
      <c r="AA32" s="1"/>
      <c r="AB32" s="208"/>
      <c r="AC32" s="1"/>
      <c r="AD32" s="208"/>
      <c r="AE32" s="1"/>
      <c r="AF32" s="208"/>
      <c r="AG32" s="1"/>
      <c r="AH32" s="208"/>
      <c r="AI32" s="1" t="s">
        <v>5414</v>
      </c>
      <c r="AJ32" s="1"/>
      <c r="AK32" s="1"/>
      <c r="AL32" s="1"/>
      <c r="AM32" s="1"/>
    </row>
    <row r="33" ht="15.75" customHeight="1">
      <c r="A33" s="56" t="s">
        <v>10550</v>
      </c>
      <c r="B33" s="56" t="s">
        <v>10179</v>
      </c>
      <c r="C33" s="56" t="b">
        <f>VLOOKUP(A33,'import Erzurum'!A:P,3,0)</f>
        <v>0</v>
      </c>
      <c r="D33" s="56" t="s">
        <v>1378</v>
      </c>
      <c r="E33" s="56">
        <f>VLOOKUP(A33,'import Erzurum'!A:P,5,0)</f>
        <v>502</v>
      </c>
      <c r="F33" s="56">
        <f>VLOOKUP(A33,'import Erzurum'!A:P,6,0)</f>
        <v>0</v>
      </c>
      <c r="G33" s="56">
        <f>VLOOKUP(A33,'import Erzurum'!A:P,7,0)</f>
        <v>13</v>
      </c>
      <c r="H33" s="56">
        <f>VLOOKUP(A33,'import Erzurum'!A:P,8,0)</f>
        <v>14</v>
      </c>
      <c r="I33" s="56">
        <f>VLOOKUP(A33,'import Erzurum'!A:P,9,0)</f>
        <v>27</v>
      </c>
      <c r="J33" s="216">
        <f>VLOOKUP(A33,'import Erzurum'!A:P,10,0)</f>
        <v>0.48</v>
      </c>
      <c r="K33" s="56" t="s">
        <v>10551</v>
      </c>
      <c r="L33" s="56">
        <v>4.42238144E9</v>
      </c>
      <c r="M33" s="56" t="s">
        <v>10450</v>
      </c>
      <c r="N33" s="56" t="s">
        <v>10460</v>
      </c>
      <c r="O33" s="56" t="s">
        <v>10181</v>
      </c>
      <c r="P33" s="230" t="str">
        <f>VLOOKUP(A33,'import Erzurum'!A:P,16,0)</f>
        <v>Geleneksel</v>
      </c>
      <c r="Q33" s="1" t="b">
        <v>0</v>
      </c>
      <c r="R33" s="1" t="s">
        <v>38</v>
      </c>
      <c r="S33" s="1" t="s">
        <v>845</v>
      </c>
      <c r="T33" s="1" t="s">
        <v>10039</v>
      </c>
      <c r="U33" s="1" t="s">
        <v>10552</v>
      </c>
      <c r="V33" s="208">
        <v>44406.0</v>
      </c>
      <c r="W33" s="208">
        <v>44410.0</v>
      </c>
      <c r="X33" s="1"/>
      <c r="Y33" s="1" t="s">
        <v>1353</v>
      </c>
      <c r="Z33" s="208"/>
      <c r="AA33" s="1" t="s">
        <v>43</v>
      </c>
      <c r="AB33" s="208">
        <v>44386.0</v>
      </c>
      <c r="AC33" s="1" t="s">
        <v>43</v>
      </c>
      <c r="AD33" s="208">
        <v>44391.0</v>
      </c>
      <c r="AE33" s="1" t="s">
        <v>1353</v>
      </c>
      <c r="AF33" s="208">
        <v>44406.0</v>
      </c>
      <c r="AG33" s="1" t="s">
        <v>1353</v>
      </c>
      <c r="AH33" s="208">
        <v>44414.0</v>
      </c>
      <c r="AI33" s="1"/>
      <c r="AJ33" s="1" t="s">
        <v>845</v>
      </c>
      <c r="AK33" s="1" t="s">
        <v>5413</v>
      </c>
      <c r="AL33" s="1"/>
      <c r="AM33" s="1" t="s">
        <v>845</v>
      </c>
    </row>
    <row r="34" ht="15.75" customHeight="1">
      <c r="A34" s="56" t="s">
        <v>10408</v>
      </c>
      <c r="B34" s="56" t="s">
        <v>10409</v>
      </c>
      <c r="C34" s="56" t="b">
        <f>VLOOKUP(A34,'import Erzurum'!A:P,3,0)</f>
        <v>1</v>
      </c>
      <c r="D34" s="56" t="s">
        <v>1364</v>
      </c>
      <c r="E34" s="56">
        <f>VLOOKUP(A34,'import Erzurum'!A:P,5,0)</f>
        <v>1213</v>
      </c>
      <c r="F34" s="56">
        <f>VLOOKUP(A34,'import Erzurum'!A:P,6,0)</f>
        <v>80</v>
      </c>
      <c r="G34" s="56">
        <f>VLOOKUP(A34,'import Erzurum'!A:P,7,0)</f>
        <v>10</v>
      </c>
      <c r="H34" s="56">
        <f>VLOOKUP(A34,'import Erzurum'!A:P,8,0)</f>
        <v>18</v>
      </c>
      <c r="I34" s="56">
        <f>VLOOKUP(A34,'import Erzurum'!A:P,9,0)</f>
        <v>28</v>
      </c>
      <c r="J34" s="216">
        <f>VLOOKUP(A34,'import Erzurum'!A:P,10,0)</f>
        <v>0.36</v>
      </c>
      <c r="K34" s="56" t="s">
        <v>10553</v>
      </c>
      <c r="L34" s="56">
        <v>4.424103727E9</v>
      </c>
      <c r="M34" s="56" t="s">
        <v>10450</v>
      </c>
      <c r="N34" s="56" t="s">
        <v>10451</v>
      </c>
      <c r="O34" s="56" t="s">
        <v>10412</v>
      </c>
      <c r="P34" s="230" t="str">
        <f>VLOOKUP(A34,'import Erzurum'!A:P,16,0)</f>
        <v>Geleneksel</v>
      </c>
      <c r="Q34" s="1" t="b">
        <v>0</v>
      </c>
      <c r="R34" s="1" t="s">
        <v>38</v>
      </c>
      <c r="S34" s="1" t="s">
        <v>845</v>
      </c>
      <c r="T34" s="1" t="s">
        <v>10039</v>
      </c>
      <c r="V34" s="208">
        <v>44425.0</v>
      </c>
      <c r="W34" s="208">
        <v>44431.0</v>
      </c>
      <c r="X34" s="1"/>
      <c r="Y34" s="1"/>
      <c r="Z34" s="208"/>
      <c r="AA34" s="1"/>
      <c r="AB34" s="208"/>
      <c r="AC34" s="1"/>
      <c r="AD34" s="208"/>
      <c r="AE34" s="1"/>
      <c r="AF34" s="208"/>
      <c r="AG34" s="1"/>
      <c r="AH34" s="208"/>
      <c r="AI34" s="1"/>
      <c r="AJ34" s="1"/>
      <c r="AK34" s="1"/>
      <c r="AL34" s="1"/>
      <c r="AM34" s="1"/>
    </row>
    <row r="35" ht="15.75" customHeight="1">
      <c r="A35" s="56" t="s">
        <v>10106</v>
      </c>
      <c r="B35" s="56" t="s">
        <v>10107</v>
      </c>
      <c r="C35" s="56" t="b">
        <f>VLOOKUP(A35,'import Erzurum'!A:P,3,0)</f>
        <v>0</v>
      </c>
      <c r="D35" s="56" t="s">
        <v>1507</v>
      </c>
      <c r="E35" s="56">
        <f>VLOOKUP(A35,'import Erzurum'!A:P,5,0)</f>
        <v>172</v>
      </c>
      <c r="F35" s="56">
        <f>VLOOKUP(A35,'import Erzurum'!A:P,6,0)</f>
        <v>0</v>
      </c>
      <c r="G35" s="56">
        <f>VLOOKUP(A35,'import Erzurum'!A:P,7,0)</f>
        <v>26</v>
      </c>
      <c r="H35" s="56">
        <f>VLOOKUP(A35,'import Erzurum'!A:P,8,0)</f>
        <v>2</v>
      </c>
      <c r="I35" s="56">
        <f>VLOOKUP(A35,'import Erzurum'!A:P,9,0)</f>
        <v>28</v>
      </c>
      <c r="J35" s="216">
        <f>VLOOKUP(A35,'import Erzurum'!A:P,10,0)</f>
        <v>0.93</v>
      </c>
      <c r="K35" s="56" t="s">
        <v>10554</v>
      </c>
      <c r="L35" s="56">
        <v>4.422337474E9</v>
      </c>
      <c r="M35" s="56" t="s">
        <v>10450</v>
      </c>
      <c r="N35" s="56" t="s">
        <v>10491</v>
      </c>
      <c r="O35" s="56" t="s">
        <v>10109</v>
      </c>
      <c r="P35" s="230" t="str">
        <f>VLOOKUP(A35,'import Erzurum'!A:P,16,0)</f>
        <v>Geleneksel</v>
      </c>
      <c r="Q35" s="1" t="b">
        <v>0</v>
      </c>
      <c r="R35" s="1" t="s">
        <v>38</v>
      </c>
      <c r="S35" s="1" t="s">
        <v>845</v>
      </c>
      <c r="T35" s="1" t="s">
        <v>10039</v>
      </c>
      <c r="U35" s="1" t="s">
        <v>10555</v>
      </c>
      <c r="V35" s="208">
        <v>44386.0</v>
      </c>
      <c r="W35" s="208">
        <v>44392.0</v>
      </c>
      <c r="X35" s="1"/>
      <c r="Y35" s="1" t="s">
        <v>43</v>
      </c>
      <c r="Z35" s="208"/>
      <c r="AA35" s="1" t="s">
        <v>1353</v>
      </c>
      <c r="AB35" s="208">
        <v>44386.0</v>
      </c>
      <c r="AC35" s="1" t="s">
        <v>1353</v>
      </c>
      <c r="AD35" s="208">
        <v>44420.0</v>
      </c>
      <c r="AE35" s="1"/>
      <c r="AF35" s="208"/>
      <c r="AG35" s="1"/>
      <c r="AH35" s="208"/>
      <c r="AI35" s="1"/>
      <c r="AJ35" s="1" t="s">
        <v>845</v>
      </c>
      <c r="AK35" s="1" t="s">
        <v>5414</v>
      </c>
      <c r="AL35" s="1"/>
      <c r="AM35" s="1"/>
    </row>
    <row r="36" ht="15.75" customHeight="1">
      <c r="A36" s="56" t="s">
        <v>10556</v>
      </c>
      <c r="B36" s="56" t="s">
        <v>10557</v>
      </c>
      <c r="C36" s="56" t="b">
        <f>VLOOKUP(A36,'import Erzurum'!A:P,3,0)</f>
        <v>1</v>
      </c>
      <c r="D36" s="56" t="s">
        <v>1364</v>
      </c>
      <c r="E36" s="56">
        <f>VLOOKUP(A36,'import Erzurum'!A:P,5,0)</f>
        <v>116</v>
      </c>
      <c r="F36" s="56">
        <f>VLOOKUP(A36,'import Erzurum'!A:P,6,0)</f>
        <v>36</v>
      </c>
      <c r="G36" s="56">
        <f>VLOOKUP(A36,'import Erzurum'!A:P,7,0)</f>
        <v>0</v>
      </c>
      <c r="H36" s="56">
        <f>VLOOKUP(A36,'import Erzurum'!A:P,8,0)</f>
        <v>21</v>
      </c>
      <c r="I36" s="56">
        <f>VLOOKUP(A36,'import Erzurum'!A:P,9,0)</f>
        <v>21</v>
      </c>
      <c r="J36" s="216">
        <f>VLOOKUP(A36,'import Erzurum'!A:P,10,0)</f>
        <v>0</v>
      </c>
      <c r="K36" s="56" t="s">
        <v>10558</v>
      </c>
      <c r="L36" s="56">
        <v>5.394997263E9</v>
      </c>
      <c r="M36" s="56" t="s">
        <v>5546</v>
      </c>
      <c r="N36" s="56" t="s">
        <v>10538</v>
      </c>
      <c r="O36" s="56" t="s">
        <v>10559</v>
      </c>
      <c r="P36" s="230" t="str">
        <f>VLOOKUP(A36,'import Erzurum'!A:P,16,0)</f>
        <v>Geleneksel</v>
      </c>
      <c r="Q36" s="1" t="b">
        <v>0</v>
      </c>
      <c r="R36" s="1"/>
      <c r="S36" s="1"/>
      <c r="T36" s="1"/>
      <c r="U36" s="1"/>
      <c r="V36" s="208"/>
      <c r="W36" s="208"/>
      <c r="X36" s="1"/>
      <c r="Y36" s="1"/>
      <c r="Z36" s="208"/>
      <c r="AA36" s="1"/>
      <c r="AB36" s="208"/>
      <c r="AC36" s="1"/>
      <c r="AD36" s="208"/>
      <c r="AE36" s="1"/>
      <c r="AF36" s="208"/>
      <c r="AG36" s="1"/>
      <c r="AH36" s="208"/>
      <c r="AI36" s="1"/>
      <c r="AJ36" s="1"/>
      <c r="AK36" s="1"/>
      <c r="AL36" s="1"/>
      <c r="AM36" s="1"/>
    </row>
    <row r="37" ht="15.75" customHeight="1">
      <c r="A37" s="56" t="s">
        <v>10560</v>
      </c>
      <c r="B37" s="56" t="s">
        <v>10561</v>
      </c>
      <c r="C37" s="56" t="b">
        <f>VLOOKUP(A37,'import Erzurum'!A:P,3,0)</f>
        <v>1</v>
      </c>
      <c r="D37" s="56" t="s">
        <v>1364</v>
      </c>
      <c r="E37" s="56">
        <f>VLOOKUP(A37,'import Erzurum'!A:P,5,0)</f>
        <v>19</v>
      </c>
      <c r="F37" s="56">
        <f>VLOOKUP(A37,'import Erzurum'!A:P,6,0)</f>
        <v>1</v>
      </c>
      <c r="G37" s="56">
        <f>VLOOKUP(A37,'import Erzurum'!A:P,7,0)</f>
        <v>0</v>
      </c>
      <c r="H37" s="56">
        <f>VLOOKUP(A37,'import Erzurum'!A:P,8,0)</f>
        <v>17</v>
      </c>
      <c r="I37" s="56">
        <f>VLOOKUP(A37,'import Erzurum'!A:P,9,0)</f>
        <v>17</v>
      </c>
      <c r="J37" s="216">
        <f>VLOOKUP(A37,'import Erzurum'!A:P,10,0)</f>
        <v>0</v>
      </c>
      <c r="K37" s="56" t="s">
        <v>10528</v>
      </c>
      <c r="L37" s="56">
        <v>5.52605797E9</v>
      </c>
      <c r="M37" s="56" t="s">
        <v>10469</v>
      </c>
      <c r="N37" s="56" t="s">
        <v>10549</v>
      </c>
      <c r="O37" s="56" t="s">
        <v>10530</v>
      </c>
      <c r="P37" s="230" t="str">
        <f>VLOOKUP(A37,'import Erzurum'!A:P,16,0)</f>
        <v>Geleneksel</v>
      </c>
      <c r="Q37" s="1" t="b">
        <v>0</v>
      </c>
      <c r="R37" s="1"/>
      <c r="S37" s="1"/>
      <c r="T37" s="1"/>
      <c r="U37" s="1"/>
      <c r="V37" s="208"/>
      <c r="W37" s="208"/>
      <c r="X37" s="1"/>
      <c r="Y37" s="1"/>
      <c r="Z37" s="208"/>
      <c r="AA37" s="1"/>
      <c r="AB37" s="208"/>
      <c r="AC37" s="1"/>
      <c r="AD37" s="208"/>
      <c r="AE37" s="1"/>
      <c r="AF37" s="208"/>
      <c r="AG37" s="1"/>
      <c r="AH37" s="208"/>
      <c r="AI37" s="1"/>
      <c r="AJ37" s="1"/>
      <c r="AK37" s="1"/>
      <c r="AL37" s="1"/>
      <c r="AM37" s="1"/>
    </row>
    <row r="38" ht="15.75" customHeight="1">
      <c r="A38" s="56" t="s">
        <v>10562</v>
      </c>
      <c r="B38" s="56" t="s">
        <v>10561</v>
      </c>
      <c r="C38" s="56" t="b">
        <f>VLOOKUP(A38,'import Erzurum'!A:P,3,0)</f>
        <v>1</v>
      </c>
      <c r="D38" s="56" t="s">
        <v>1364</v>
      </c>
      <c r="E38" s="56">
        <f>VLOOKUP(A38,'import Erzurum'!A:P,5,0)</f>
        <v>250</v>
      </c>
      <c r="F38" s="56">
        <f>VLOOKUP(A38,'import Erzurum'!A:P,6,0)</f>
        <v>14</v>
      </c>
      <c r="G38" s="56">
        <f>VLOOKUP(A38,'import Erzurum'!A:P,7,0)</f>
        <v>0</v>
      </c>
      <c r="H38" s="56">
        <f>VLOOKUP(A38,'import Erzurum'!A:P,8,0)</f>
        <v>9</v>
      </c>
      <c r="I38" s="56">
        <f>VLOOKUP(A38,'import Erzurum'!A:P,9,0)</f>
        <v>9</v>
      </c>
      <c r="J38" s="216">
        <f>VLOOKUP(A38,'import Erzurum'!A:P,10,0)</f>
        <v>0</v>
      </c>
      <c r="K38" s="56" t="s">
        <v>10563</v>
      </c>
      <c r="L38" s="56">
        <v>5.326297105E9</v>
      </c>
      <c r="M38" s="56" t="s">
        <v>10469</v>
      </c>
      <c r="N38" s="56" t="s">
        <v>10564</v>
      </c>
      <c r="O38" s="56" t="s">
        <v>10565</v>
      </c>
      <c r="P38" s="230" t="str">
        <f>VLOOKUP(A38,'import Erzurum'!A:P,16,0)</f>
        <v>Geleneksel</v>
      </c>
      <c r="Q38" s="1" t="b">
        <v>0</v>
      </c>
      <c r="R38" s="1" t="s">
        <v>39</v>
      </c>
      <c r="S38" s="1"/>
      <c r="T38" s="1"/>
      <c r="V38" s="208"/>
      <c r="W38" s="208"/>
      <c r="X38" s="1"/>
      <c r="Y38" s="1"/>
      <c r="Z38" s="208"/>
      <c r="AA38" s="1"/>
      <c r="AB38" s="208"/>
      <c r="AC38" s="1"/>
      <c r="AD38" s="208"/>
      <c r="AE38" s="1"/>
      <c r="AF38" s="208"/>
      <c r="AG38" s="1"/>
      <c r="AH38" s="208"/>
      <c r="AI38" s="1"/>
      <c r="AJ38" s="1"/>
      <c r="AK38" s="1"/>
      <c r="AL38" s="1"/>
      <c r="AM38" s="1"/>
    </row>
    <row r="39" ht="15.75" customHeight="1">
      <c r="A39" s="56" t="s">
        <v>10566</v>
      </c>
      <c r="B39" s="56" t="s">
        <v>10217</v>
      </c>
      <c r="C39" s="56" t="b">
        <f>VLOOKUP(A39,'import Erzurum'!A:P,3,0)</f>
        <v>1</v>
      </c>
      <c r="D39" s="56" t="s">
        <v>1364</v>
      </c>
      <c r="E39" s="56">
        <f>VLOOKUP(A39,'import Erzurum'!A:P,5,0)</f>
        <v>757</v>
      </c>
      <c r="F39" s="56">
        <f>VLOOKUP(A39,'import Erzurum'!A:P,6,0)</f>
        <v>86</v>
      </c>
      <c r="G39" s="56">
        <f>VLOOKUP(A39,'import Erzurum'!A:P,7,0)</f>
        <v>0</v>
      </c>
      <c r="H39" s="56">
        <f>VLOOKUP(A39,'import Erzurum'!A:P,8,0)</f>
        <v>10</v>
      </c>
      <c r="I39" s="56">
        <f>VLOOKUP(A39,'import Erzurum'!A:P,9,0)</f>
        <v>10</v>
      </c>
      <c r="J39" s="216">
        <f>VLOOKUP(A39,'import Erzurum'!A:P,10,0)</f>
        <v>0</v>
      </c>
      <c r="K39" s="56" t="s">
        <v>10563</v>
      </c>
      <c r="L39" s="56">
        <v>5.326297105E9</v>
      </c>
      <c r="M39" s="56" t="s">
        <v>10450</v>
      </c>
      <c r="N39" s="56" t="s">
        <v>10460</v>
      </c>
      <c r="O39" s="56" t="s">
        <v>10567</v>
      </c>
      <c r="P39" s="230" t="str">
        <f>VLOOKUP(A39,'import Erzurum'!A:P,16,0)</f>
        <v>Geleneksel</v>
      </c>
      <c r="Q39" s="1" t="b">
        <v>0</v>
      </c>
      <c r="R39" s="1"/>
      <c r="S39" s="1" t="s">
        <v>845</v>
      </c>
      <c r="T39" s="1" t="s">
        <v>10039</v>
      </c>
      <c r="U39" s="1" t="s">
        <v>10568</v>
      </c>
      <c r="V39" s="208">
        <v>44411.0</v>
      </c>
      <c r="W39" s="208">
        <v>44412.0</v>
      </c>
      <c r="X39" s="1"/>
      <c r="Y39" s="1"/>
      <c r="Z39" s="208"/>
      <c r="AA39" s="1"/>
      <c r="AB39" s="208"/>
      <c r="AC39" s="1"/>
      <c r="AD39" s="208"/>
      <c r="AE39" s="1"/>
      <c r="AF39" s="208"/>
      <c r="AG39" s="1"/>
      <c r="AH39" s="208"/>
      <c r="AI39" s="1"/>
      <c r="AJ39" s="1"/>
      <c r="AK39" s="1"/>
      <c r="AL39" s="1"/>
      <c r="AM39" s="1"/>
    </row>
    <row r="40" ht="15.75" customHeight="1">
      <c r="A40" s="56" t="s">
        <v>10569</v>
      </c>
      <c r="B40" s="56" t="s">
        <v>10570</v>
      </c>
      <c r="C40" s="56" t="b">
        <f>VLOOKUP(A40,'import Erzurum'!A:P,3,0)</f>
        <v>1</v>
      </c>
      <c r="D40" s="56" t="s">
        <v>1364</v>
      </c>
      <c r="E40" s="56">
        <f>VLOOKUP(A40,'import Erzurum'!A:P,5,0)</f>
        <v>836</v>
      </c>
      <c r="F40" s="56">
        <f>VLOOKUP(A40,'import Erzurum'!A:P,6,0)</f>
        <v>0</v>
      </c>
      <c r="G40" s="56">
        <f>VLOOKUP(A40,'import Erzurum'!A:P,7,0)</f>
        <v>0</v>
      </c>
      <c r="H40" s="56">
        <f>VLOOKUP(A40,'import Erzurum'!A:P,8,0)</f>
        <v>11</v>
      </c>
      <c r="I40" s="56">
        <f>VLOOKUP(A40,'import Erzurum'!A:P,9,0)</f>
        <v>11</v>
      </c>
      <c r="J40" s="216">
        <f>VLOOKUP(A40,'import Erzurum'!A:P,10,0)</f>
        <v>0</v>
      </c>
      <c r="K40" s="56" t="s">
        <v>10571</v>
      </c>
      <c r="L40" s="56">
        <v>5.456575645E9</v>
      </c>
      <c r="M40" s="56" t="s">
        <v>10450</v>
      </c>
      <c r="N40" s="56" t="s">
        <v>10460</v>
      </c>
      <c r="O40" s="56" t="s">
        <v>10572</v>
      </c>
      <c r="P40" s="230" t="str">
        <f>VLOOKUP(A40,'import Erzurum'!A:P,16,0)</f>
        <v>Geleneksel</v>
      </c>
      <c r="Q40" s="1" t="b">
        <v>0</v>
      </c>
      <c r="R40" s="1"/>
      <c r="S40" s="1"/>
      <c r="T40" s="1"/>
      <c r="U40" s="1"/>
      <c r="V40" s="208"/>
      <c r="W40" s="208"/>
      <c r="X40" s="1"/>
      <c r="Y40" s="1"/>
      <c r="Z40" s="208"/>
      <c r="AA40" s="1"/>
      <c r="AB40" s="208"/>
      <c r="AC40" s="1"/>
      <c r="AD40" s="208"/>
      <c r="AE40" s="1"/>
      <c r="AF40" s="208"/>
      <c r="AG40" s="1"/>
      <c r="AH40" s="208"/>
      <c r="AI40" s="1"/>
      <c r="AJ40" s="1"/>
      <c r="AK40" s="1"/>
      <c r="AL40" s="1"/>
      <c r="AM40" s="1"/>
    </row>
    <row r="41" ht="15.75" customHeight="1">
      <c r="A41" s="56" t="s">
        <v>10573</v>
      </c>
      <c r="B41" s="56" t="s">
        <v>10570</v>
      </c>
      <c r="C41" s="56" t="b">
        <f>VLOOKUP(A41,'import Erzurum'!A:P,3,0)</f>
        <v>1</v>
      </c>
      <c r="D41" s="56" t="s">
        <v>1364</v>
      </c>
      <c r="E41" s="56">
        <f>VLOOKUP(A41,'import Erzurum'!A:P,5,0)</f>
        <v>23</v>
      </c>
      <c r="F41" s="56">
        <f>VLOOKUP(A41,'import Erzurum'!A:P,6,0)</f>
        <v>23</v>
      </c>
      <c r="G41" s="56">
        <f>VLOOKUP(A41,'import Erzurum'!A:P,7,0)</f>
        <v>0</v>
      </c>
      <c r="H41" s="56">
        <f>VLOOKUP(A41,'import Erzurum'!A:P,8,0)</f>
        <v>21</v>
      </c>
      <c r="I41" s="56">
        <f>VLOOKUP(A41,'import Erzurum'!A:P,9,0)</f>
        <v>21</v>
      </c>
      <c r="J41" s="216">
        <f>VLOOKUP(A41,'import Erzurum'!A:P,10,0)</f>
        <v>0</v>
      </c>
      <c r="K41" s="56" t="s">
        <v>10574</v>
      </c>
      <c r="L41" s="56">
        <v>5.528488043E9</v>
      </c>
      <c r="M41" s="56" t="s">
        <v>10450</v>
      </c>
      <c r="N41" s="56" t="s">
        <v>10460</v>
      </c>
      <c r="O41" s="56" t="s">
        <v>10575</v>
      </c>
      <c r="P41" s="230" t="str">
        <f>VLOOKUP(A41,'import Erzurum'!A:P,16,0)</f>
        <v>Geleneksel</v>
      </c>
      <c r="Q41" s="1" t="b">
        <v>0</v>
      </c>
      <c r="R41" s="1"/>
      <c r="S41" s="1"/>
      <c r="T41" s="1"/>
      <c r="U41" s="1"/>
      <c r="V41" s="208"/>
      <c r="W41" s="208"/>
      <c r="X41" s="1"/>
      <c r="Y41" s="1"/>
      <c r="Z41" s="208"/>
      <c r="AA41" s="1"/>
      <c r="AB41" s="208"/>
      <c r="AC41" s="1"/>
      <c r="AD41" s="208"/>
      <c r="AE41" s="1"/>
      <c r="AF41" s="208"/>
      <c r="AG41" s="1"/>
      <c r="AH41" s="208"/>
      <c r="AI41" s="1"/>
      <c r="AJ41" s="1"/>
      <c r="AK41" s="1"/>
      <c r="AL41" s="1"/>
      <c r="AM41" s="1"/>
    </row>
    <row r="42" ht="15.75" customHeight="1">
      <c r="A42" s="56" t="s">
        <v>10576</v>
      </c>
      <c r="B42" s="56" t="s">
        <v>10577</v>
      </c>
      <c r="C42" s="56" t="b">
        <f>VLOOKUP(A42,'import Erzurum'!A:P,3,0)</f>
        <v>1</v>
      </c>
      <c r="D42" s="56" t="s">
        <v>1364</v>
      </c>
      <c r="E42" s="56">
        <f>VLOOKUP(A42,'import Erzurum'!A:P,5,0)</f>
        <v>102</v>
      </c>
      <c r="F42" s="56">
        <f>VLOOKUP(A42,'import Erzurum'!A:P,6,0)</f>
        <v>0</v>
      </c>
      <c r="G42" s="56">
        <f>VLOOKUP(A42,'import Erzurum'!A:P,7,0)</f>
        <v>0</v>
      </c>
      <c r="H42" s="56">
        <f>VLOOKUP(A42,'import Erzurum'!A:P,8,0)</f>
        <v>33</v>
      </c>
      <c r="I42" s="56">
        <f>VLOOKUP(A42,'import Erzurum'!A:P,9,0)</f>
        <v>33</v>
      </c>
      <c r="J42" s="216">
        <f>VLOOKUP(A42,'import Erzurum'!A:P,10,0)</f>
        <v>0</v>
      </c>
      <c r="K42" s="56" t="s">
        <v>10578</v>
      </c>
      <c r="L42" s="56">
        <v>5.53892259E9</v>
      </c>
      <c r="M42" s="56" t="s">
        <v>10450</v>
      </c>
      <c r="N42" s="56" t="s">
        <v>10491</v>
      </c>
      <c r="O42" s="56" t="s">
        <v>10579</v>
      </c>
      <c r="P42" s="230" t="str">
        <f>VLOOKUP(A42,'import Erzurum'!A:P,16,0)</f>
        <v>Geleneksel</v>
      </c>
      <c r="Q42" s="1" t="b">
        <v>0</v>
      </c>
      <c r="R42" s="1"/>
      <c r="S42" s="1"/>
      <c r="T42" s="1"/>
      <c r="U42" s="1"/>
      <c r="V42" s="208"/>
      <c r="W42" s="208"/>
      <c r="X42" s="1"/>
      <c r="Y42" s="1"/>
      <c r="Z42" s="208"/>
      <c r="AA42" s="1"/>
      <c r="AB42" s="208"/>
      <c r="AC42" s="1"/>
      <c r="AD42" s="208"/>
      <c r="AE42" s="1"/>
      <c r="AF42" s="208"/>
      <c r="AG42" s="1"/>
      <c r="AH42" s="208"/>
      <c r="AI42" s="1"/>
      <c r="AJ42" s="1"/>
      <c r="AK42" s="1"/>
      <c r="AL42" s="1"/>
      <c r="AM42" s="1"/>
    </row>
    <row r="43" ht="15.75" customHeight="1">
      <c r="A43" s="56" t="s">
        <v>10580</v>
      </c>
      <c r="B43" s="56" t="s">
        <v>10581</v>
      </c>
      <c r="C43" s="56" t="b">
        <f>VLOOKUP(A43,'import Erzurum'!A:P,3,0)</f>
        <v>1</v>
      </c>
      <c r="D43" s="56" t="s">
        <v>1364</v>
      </c>
      <c r="E43" s="56">
        <f>VLOOKUP(A43,'import Erzurum'!A:P,5,0)</f>
        <v>79</v>
      </c>
      <c r="F43" s="56">
        <f>VLOOKUP(A43,'import Erzurum'!A:P,6,0)</f>
        <v>2</v>
      </c>
      <c r="G43" s="56">
        <f>VLOOKUP(A43,'import Erzurum'!A:P,7,0)</f>
        <v>0</v>
      </c>
      <c r="H43" s="56">
        <f>VLOOKUP(A43,'import Erzurum'!A:P,8,0)</f>
        <v>12</v>
      </c>
      <c r="I43" s="56">
        <f>VLOOKUP(A43,'import Erzurum'!A:P,9,0)</f>
        <v>12</v>
      </c>
      <c r="J43" s="216">
        <f>VLOOKUP(A43,'import Erzurum'!A:P,10,0)</f>
        <v>0</v>
      </c>
      <c r="K43" s="56" t="s">
        <v>10582</v>
      </c>
      <c r="L43" s="56">
        <v>5.325774297E9</v>
      </c>
      <c r="M43" s="56" t="s">
        <v>10450</v>
      </c>
      <c r="N43" s="56" t="s">
        <v>10583</v>
      </c>
      <c r="O43" s="56" t="s">
        <v>10584</v>
      </c>
      <c r="P43" s="230" t="str">
        <f>VLOOKUP(A43,'import Erzurum'!A:P,16,0)</f>
        <v>Geleneksel</v>
      </c>
      <c r="Q43" s="1" t="b">
        <v>0</v>
      </c>
      <c r="R43" s="1" t="s">
        <v>43</v>
      </c>
      <c r="S43" s="1"/>
      <c r="T43" s="1"/>
      <c r="U43" s="1" t="s">
        <v>10585</v>
      </c>
      <c r="V43" s="208"/>
      <c r="W43" s="208"/>
      <c r="X43" s="1"/>
      <c r="Y43" s="1" t="s">
        <v>43</v>
      </c>
      <c r="Z43" s="208">
        <v>44407.0</v>
      </c>
      <c r="AA43" s="1" t="s">
        <v>43</v>
      </c>
      <c r="AB43" s="208">
        <v>44420.0</v>
      </c>
      <c r="AC43" s="1" t="s">
        <v>1353</v>
      </c>
      <c r="AD43" s="208">
        <v>44427.0</v>
      </c>
      <c r="AE43" s="1" t="s">
        <v>43</v>
      </c>
      <c r="AF43" s="208">
        <v>44431.0</v>
      </c>
      <c r="AG43" s="1" t="s">
        <v>43</v>
      </c>
      <c r="AH43" s="208">
        <v>44442.0</v>
      </c>
      <c r="AI43" s="1" t="s">
        <v>984</v>
      </c>
      <c r="AJ43" s="1" t="s">
        <v>5371</v>
      </c>
      <c r="AK43" s="1" t="s">
        <v>5356</v>
      </c>
      <c r="AL43" s="1" t="s">
        <v>66</v>
      </c>
      <c r="AM43" s="1" t="s">
        <v>4907</v>
      </c>
    </row>
    <row r="44" ht="15.75" customHeight="1">
      <c r="A44" s="56" t="s">
        <v>10303</v>
      </c>
      <c r="B44" s="56" t="s">
        <v>10304</v>
      </c>
      <c r="C44" s="56" t="b">
        <f>VLOOKUP(A44,'import Erzurum'!A:P,3,0)</f>
        <v>0</v>
      </c>
      <c r="D44" s="56" t="s">
        <v>1348</v>
      </c>
      <c r="E44" s="56">
        <f>VLOOKUP(A44,'import Erzurum'!A:P,5,0)</f>
        <v>776</v>
      </c>
      <c r="F44" s="56">
        <f>VLOOKUP(A44,'import Erzurum'!A:P,6,0)</f>
        <v>0</v>
      </c>
      <c r="G44" s="56">
        <f>VLOOKUP(A44,'import Erzurum'!A:P,7,0)</f>
        <v>18</v>
      </c>
      <c r="H44" s="56">
        <f>VLOOKUP(A44,'import Erzurum'!A:P,8,0)</f>
        <v>31</v>
      </c>
      <c r="I44" s="56">
        <f>VLOOKUP(A44,'import Erzurum'!A:P,9,0)</f>
        <v>49</v>
      </c>
      <c r="J44" s="216">
        <f>VLOOKUP(A44,'import Erzurum'!A:P,10,0)</f>
        <v>0.37</v>
      </c>
      <c r="K44" s="56" t="s">
        <v>10586</v>
      </c>
      <c r="L44" s="56">
        <v>4.424420606E9</v>
      </c>
      <c r="M44" s="56" t="s">
        <v>10469</v>
      </c>
      <c r="N44" s="56" t="s">
        <v>5525</v>
      </c>
      <c r="O44" s="56" t="s">
        <v>10307</v>
      </c>
      <c r="P44" s="230" t="str">
        <f>VLOOKUP(A44,'import Erzurum'!A:P,16,0)</f>
        <v>Geleneksel</v>
      </c>
      <c r="Q44" s="1" t="b">
        <v>0</v>
      </c>
      <c r="R44" s="1" t="s">
        <v>38</v>
      </c>
      <c r="S44" s="1" t="s">
        <v>5414</v>
      </c>
      <c r="T44" s="1" t="s">
        <v>10039</v>
      </c>
      <c r="U44" s="1" t="s">
        <v>0</v>
      </c>
      <c r="V44" s="208">
        <v>44420.0</v>
      </c>
      <c r="W44" s="208">
        <v>44425.0</v>
      </c>
      <c r="X44" s="1"/>
      <c r="Y44" s="1" t="s">
        <v>1353</v>
      </c>
      <c r="Z44" s="208">
        <v>44407.0</v>
      </c>
      <c r="AA44" s="1" t="s">
        <v>1506</v>
      </c>
      <c r="AB44" s="208">
        <v>44413.0</v>
      </c>
      <c r="AC44" s="1" t="s">
        <v>1353</v>
      </c>
      <c r="AD44" s="208">
        <v>44420.0</v>
      </c>
      <c r="AE44" s="1"/>
      <c r="AF44" s="208"/>
      <c r="AG44" s="1"/>
      <c r="AH44" s="208"/>
      <c r="AI44" s="1"/>
      <c r="AJ44" s="1" t="s">
        <v>5371</v>
      </c>
      <c r="AK44" s="1" t="s">
        <v>5414</v>
      </c>
      <c r="AL44" s="1"/>
      <c r="AM44" s="1"/>
    </row>
    <row r="45" ht="15.75" customHeight="1">
      <c r="A45" s="56" t="s">
        <v>10060</v>
      </c>
      <c r="B45" s="56" t="s">
        <v>10061</v>
      </c>
      <c r="C45" s="56" t="b">
        <f>VLOOKUP(A45,'import Erzurum'!A:P,3,0)</f>
        <v>1</v>
      </c>
      <c r="D45" s="56" t="s">
        <v>1493</v>
      </c>
      <c r="E45" s="56">
        <f>VLOOKUP(A45,'import Erzurum'!A:P,5,0)</f>
        <v>755</v>
      </c>
      <c r="F45" s="56">
        <f>VLOOKUP(A45,'import Erzurum'!A:P,6,0)</f>
        <v>21</v>
      </c>
      <c r="G45" s="56">
        <f>VLOOKUP(A45,'import Erzurum'!A:P,7,0)</f>
        <v>12</v>
      </c>
      <c r="H45" s="56">
        <f>VLOOKUP(A45,'import Erzurum'!A:P,8,0)</f>
        <v>15</v>
      </c>
      <c r="I45" s="56">
        <f>VLOOKUP(A45,'import Erzurum'!A:P,9,0)</f>
        <v>27</v>
      </c>
      <c r="J45" s="216">
        <f>VLOOKUP(A45,'import Erzurum'!A:P,10,0)</f>
        <v>0.44</v>
      </c>
      <c r="K45" s="56" t="s">
        <v>10587</v>
      </c>
      <c r="L45" s="56">
        <v>5.07716483E9</v>
      </c>
      <c r="M45" s="56" t="s">
        <v>10450</v>
      </c>
      <c r="N45" s="56" t="s">
        <v>10583</v>
      </c>
      <c r="O45" s="56" t="s">
        <v>10064</v>
      </c>
      <c r="P45" s="230" t="str">
        <f>VLOOKUP(A45,'import Erzurum'!A:P,16,0)</f>
        <v>Geleneksel</v>
      </c>
      <c r="Q45" s="1" t="b">
        <v>0</v>
      </c>
      <c r="R45" s="1" t="s">
        <v>38</v>
      </c>
      <c r="S45" s="1" t="s">
        <v>845</v>
      </c>
      <c r="T45" s="1" t="s">
        <v>10039</v>
      </c>
      <c r="U45" s="1" t="s">
        <v>10588</v>
      </c>
      <c r="V45" s="208">
        <v>44386.0</v>
      </c>
      <c r="W45" s="208">
        <v>44390.0</v>
      </c>
      <c r="X45" s="1"/>
      <c r="Y45" s="1" t="s">
        <v>1353</v>
      </c>
      <c r="Z45" s="208">
        <v>44386.0</v>
      </c>
      <c r="AA45" s="1" t="s">
        <v>1353</v>
      </c>
      <c r="AB45" s="208">
        <v>44427.0</v>
      </c>
      <c r="AC45" s="1" t="s">
        <v>1353</v>
      </c>
      <c r="AD45" s="208">
        <v>44442.0</v>
      </c>
      <c r="AE45" s="1"/>
      <c r="AF45" s="208"/>
      <c r="AG45" s="1"/>
      <c r="AH45" s="208"/>
      <c r="AI45" s="1" t="s">
        <v>845</v>
      </c>
      <c r="AJ45" s="1" t="s">
        <v>5370</v>
      </c>
      <c r="AK45" s="1" t="s">
        <v>4907</v>
      </c>
      <c r="AL45" s="1"/>
      <c r="AM45" s="1"/>
    </row>
    <row r="46" ht="15.75" customHeight="1">
      <c r="A46" s="56" t="s">
        <v>10589</v>
      </c>
      <c r="B46" s="56" t="s">
        <v>10590</v>
      </c>
      <c r="C46" s="56" t="b">
        <f>VLOOKUP(A46,'import Erzurum'!A:P,3,0)</f>
        <v>1</v>
      </c>
      <c r="D46" s="56" t="s">
        <v>1348</v>
      </c>
      <c r="E46" s="56">
        <f>VLOOKUP(A46,'import Erzurum'!A:P,5,0)</f>
        <v>8432</v>
      </c>
      <c r="F46" s="56">
        <f>VLOOKUP(A46,'import Erzurum'!A:P,6,0)</f>
        <v>677</v>
      </c>
      <c r="G46" s="56">
        <f>VLOOKUP(A46,'import Erzurum'!A:P,7,0)</f>
        <v>0</v>
      </c>
      <c r="H46" s="56">
        <f>VLOOKUP(A46,'import Erzurum'!A:P,8,0)</f>
        <v>29</v>
      </c>
      <c r="I46" s="56">
        <f>VLOOKUP(A46,'import Erzurum'!A:P,9,0)</f>
        <v>29</v>
      </c>
      <c r="J46" s="216">
        <f>VLOOKUP(A46,'import Erzurum'!A:P,10,0)</f>
        <v>0</v>
      </c>
      <c r="K46" s="56" t="s">
        <v>10591</v>
      </c>
      <c r="L46" s="56">
        <v>5.528552315E9</v>
      </c>
      <c r="M46" s="56" t="s">
        <v>10450</v>
      </c>
      <c r="N46" s="56" t="s">
        <v>10460</v>
      </c>
      <c r="O46" s="56" t="s">
        <v>10431</v>
      </c>
      <c r="P46" s="230" t="str">
        <f>VLOOKUP(A46,'import Erzurum'!A:P,16,0)</f>
        <v>Geleneksel</v>
      </c>
      <c r="Q46" s="1" t="b">
        <v>1</v>
      </c>
      <c r="R46" s="1"/>
      <c r="S46" s="1" t="s">
        <v>845</v>
      </c>
      <c r="T46" s="1"/>
      <c r="U46" s="1" t="s">
        <v>10592</v>
      </c>
      <c r="V46" s="208"/>
      <c r="W46" s="208"/>
      <c r="X46" s="1"/>
      <c r="Y46" s="1" t="s">
        <v>1475</v>
      </c>
      <c r="Z46" s="208">
        <v>44408.0</v>
      </c>
      <c r="AA46" s="1" t="s">
        <v>1353</v>
      </c>
      <c r="AB46" s="208">
        <v>44389.0</v>
      </c>
      <c r="AC46" s="1" t="s">
        <v>43</v>
      </c>
      <c r="AD46" s="208">
        <v>44414.0</v>
      </c>
      <c r="AE46" s="1" t="s">
        <v>43</v>
      </c>
      <c r="AF46" s="208">
        <v>44425.0</v>
      </c>
      <c r="AG46" s="1"/>
      <c r="AH46" s="208"/>
      <c r="AI46" s="1"/>
      <c r="AJ46" s="1" t="s">
        <v>909</v>
      </c>
      <c r="AK46" s="1" t="s">
        <v>5371</v>
      </c>
      <c r="AL46" s="1" t="s">
        <v>5370</v>
      </c>
      <c r="AM46" s="1"/>
    </row>
    <row r="47" ht="15.75" customHeight="1">
      <c r="A47" s="56" t="s">
        <v>10593</v>
      </c>
      <c r="B47" s="56" t="s">
        <v>10594</v>
      </c>
      <c r="C47" s="56" t="b">
        <f>VLOOKUP(A47,'import Erzurum'!A:P,3,0)</f>
        <v>1</v>
      </c>
      <c r="D47" s="56" t="s">
        <v>1356</v>
      </c>
      <c r="E47" s="56">
        <f>VLOOKUP(A47,'import Erzurum'!A:P,5,0)</f>
        <v>3</v>
      </c>
      <c r="F47" s="56">
        <f>VLOOKUP(A47,'import Erzurum'!A:P,6,0)</f>
        <v>3</v>
      </c>
      <c r="G47" s="56">
        <f>VLOOKUP(A47,'import Erzurum'!A:P,7,0)</f>
        <v>0</v>
      </c>
      <c r="H47" s="56">
        <f>VLOOKUP(A47,'import Erzurum'!A:P,8,0)</f>
        <v>12</v>
      </c>
      <c r="I47" s="56">
        <f>VLOOKUP(A47,'import Erzurum'!A:P,9,0)</f>
        <v>12</v>
      </c>
      <c r="J47" s="216">
        <f>VLOOKUP(A47,'import Erzurum'!A:P,10,0)</f>
        <v>0</v>
      </c>
      <c r="K47" s="56" t="s">
        <v>10595</v>
      </c>
      <c r="L47" s="56">
        <v>5.526067325E9</v>
      </c>
      <c r="M47" s="56" t="s">
        <v>10469</v>
      </c>
      <c r="N47" s="56" t="s">
        <v>10470</v>
      </c>
      <c r="O47" s="56" t="s">
        <v>10596</v>
      </c>
      <c r="P47" s="230" t="str">
        <f>VLOOKUP(A47,'import Erzurum'!A:P,16,0)</f>
        <v>Geleneksel</v>
      </c>
      <c r="Q47" s="1" t="b">
        <v>0</v>
      </c>
      <c r="R47" s="1"/>
      <c r="S47" s="1"/>
      <c r="T47" s="1"/>
      <c r="U47" s="1"/>
      <c r="V47" s="208"/>
      <c r="W47" s="208"/>
      <c r="X47" s="1"/>
      <c r="Y47" s="1"/>
      <c r="Z47" s="208"/>
      <c r="AA47" s="1"/>
      <c r="AB47" s="208"/>
      <c r="AC47" s="1"/>
      <c r="AD47" s="208"/>
      <c r="AE47" s="1"/>
      <c r="AF47" s="208"/>
      <c r="AG47" s="1"/>
      <c r="AH47" s="208"/>
      <c r="AI47" s="1"/>
      <c r="AJ47" s="1"/>
      <c r="AK47" s="1"/>
      <c r="AL47" s="1"/>
      <c r="AM47" s="1"/>
    </row>
    <row r="48" ht="15.75" customHeight="1">
      <c r="A48" s="56" t="s">
        <v>10597</v>
      </c>
      <c r="B48" s="56" t="s">
        <v>10598</v>
      </c>
      <c r="C48" s="56" t="b">
        <f>VLOOKUP(A48,'import Erzurum'!A:P,3,0)</f>
        <v>1</v>
      </c>
      <c r="D48" s="56" t="s">
        <v>1370</v>
      </c>
      <c r="E48" s="56">
        <f>VLOOKUP(A48,'import Erzurum'!A:P,5,0)</f>
        <v>1704</v>
      </c>
      <c r="F48" s="56">
        <f>VLOOKUP(A48,'import Erzurum'!A:P,6,0)</f>
        <v>106</v>
      </c>
      <c r="G48" s="56">
        <f>VLOOKUP(A48,'import Erzurum'!A:P,7,0)</f>
        <v>13</v>
      </c>
      <c r="H48" s="56">
        <f>VLOOKUP(A48,'import Erzurum'!A:P,8,0)</f>
        <v>46</v>
      </c>
      <c r="I48" s="56">
        <f>VLOOKUP(A48,'import Erzurum'!A:P,9,0)</f>
        <v>59</v>
      </c>
      <c r="J48" s="216">
        <f>VLOOKUP(A48,'import Erzurum'!A:P,10,0)</f>
        <v>0.22</v>
      </c>
      <c r="K48" s="56" t="s">
        <v>10599</v>
      </c>
      <c r="L48" s="56">
        <v>4.424424565E9</v>
      </c>
      <c r="M48" s="56" t="s">
        <v>10450</v>
      </c>
      <c r="N48" s="56" t="s">
        <v>10476</v>
      </c>
      <c r="O48" s="56" t="s">
        <v>10600</v>
      </c>
      <c r="P48" s="230" t="str">
        <f>VLOOKUP(A48,'import Erzurum'!A:P,16,0)</f>
        <v>Geleneksel</v>
      </c>
      <c r="Q48" s="1" t="b">
        <v>1</v>
      </c>
      <c r="R48" s="1"/>
      <c r="S48" s="1"/>
      <c r="T48" s="1"/>
      <c r="U48" s="1"/>
      <c r="V48" s="208"/>
      <c r="W48" s="208"/>
      <c r="X48" s="1"/>
      <c r="Y48" s="1" t="s">
        <v>1353</v>
      </c>
      <c r="Z48" s="208">
        <v>44389.0</v>
      </c>
      <c r="AA48" s="1" t="s">
        <v>31</v>
      </c>
      <c r="AB48" s="208">
        <v>44425.0</v>
      </c>
      <c r="AC48" s="1" t="s">
        <v>31</v>
      </c>
      <c r="AD48" s="208">
        <v>44427.0</v>
      </c>
      <c r="AE48" s="1"/>
      <c r="AF48" s="208"/>
      <c r="AG48" s="1"/>
      <c r="AH48" s="208"/>
      <c r="AI48" s="1" t="s">
        <v>909</v>
      </c>
      <c r="AJ48" s="1" t="s">
        <v>5370</v>
      </c>
      <c r="AK48" s="1" t="s">
        <v>5370</v>
      </c>
      <c r="AL48" s="1"/>
      <c r="AM48" s="1"/>
    </row>
    <row r="49" ht="15.75" customHeight="1">
      <c r="A49" s="56" t="s">
        <v>10384</v>
      </c>
      <c r="B49" s="56" t="s">
        <v>10385</v>
      </c>
      <c r="C49" s="56" t="b">
        <f>VLOOKUP(A49,'import Erzurum'!A:P,3,0)</f>
        <v>1</v>
      </c>
      <c r="D49" s="56" t="s">
        <v>1577</v>
      </c>
      <c r="E49" s="56">
        <f>VLOOKUP(A49,'import Erzurum'!A:P,5,0)</f>
        <v>1469</v>
      </c>
      <c r="F49" s="56">
        <f>VLOOKUP(A49,'import Erzurum'!A:P,6,0)</f>
        <v>134</v>
      </c>
      <c r="G49" s="56">
        <f>VLOOKUP(A49,'import Erzurum'!A:P,7,0)</f>
        <v>0</v>
      </c>
      <c r="H49" s="56">
        <f>VLOOKUP(A49,'import Erzurum'!A:P,8,0)</f>
        <v>90</v>
      </c>
      <c r="I49" s="56">
        <f>VLOOKUP(A49,'import Erzurum'!A:P,9,0)</f>
        <v>90</v>
      </c>
      <c r="J49" s="216">
        <f>VLOOKUP(A49,'import Erzurum'!A:P,10,0)</f>
        <v>0</v>
      </c>
      <c r="K49" s="56" t="s">
        <v>10601</v>
      </c>
      <c r="L49" s="56">
        <v>4.422343E9</v>
      </c>
      <c r="M49" s="56" t="s">
        <v>10450</v>
      </c>
      <c r="N49" s="56" t="s">
        <v>10460</v>
      </c>
      <c r="O49" s="56" t="s">
        <v>10185</v>
      </c>
      <c r="P49" s="230" t="str">
        <f>VLOOKUP(A49,'import Erzurum'!A:P,16,0)</f>
        <v>Geleneksel</v>
      </c>
      <c r="Q49" s="1" t="b">
        <v>0</v>
      </c>
      <c r="R49" s="1" t="s">
        <v>39</v>
      </c>
      <c r="S49" s="1" t="s">
        <v>5371</v>
      </c>
      <c r="T49" s="1" t="s">
        <v>10039</v>
      </c>
      <c r="U49" s="1" t="s">
        <v>10602</v>
      </c>
      <c r="V49" s="208">
        <v>44421.0</v>
      </c>
      <c r="W49" s="208">
        <v>44426.0</v>
      </c>
      <c r="X49" s="1"/>
      <c r="Y49" s="1" t="s">
        <v>1353</v>
      </c>
      <c r="Z49" s="208">
        <v>44407.0</v>
      </c>
      <c r="AA49" s="1" t="s">
        <v>1353</v>
      </c>
      <c r="AB49" s="208">
        <v>44406.0</v>
      </c>
      <c r="AC49" s="1" t="s">
        <v>1475</v>
      </c>
      <c r="AD49" s="208">
        <v>44412.0</v>
      </c>
      <c r="AE49" s="1" t="s">
        <v>1506</v>
      </c>
      <c r="AF49" s="208">
        <v>44414.0</v>
      </c>
      <c r="AG49" s="1" t="s">
        <v>1475</v>
      </c>
      <c r="AH49" s="208">
        <v>44434.0</v>
      </c>
      <c r="AI49" s="1"/>
      <c r="AJ49" s="1"/>
      <c r="AK49" s="1" t="s">
        <v>5370</v>
      </c>
      <c r="AL49" s="1" t="s">
        <v>5371</v>
      </c>
      <c r="AM49" s="1" t="s">
        <v>5371</v>
      </c>
    </row>
    <row r="50" ht="15.75" customHeight="1">
      <c r="A50" s="56" t="s">
        <v>10603</v>
      </c>
      <c r="B50" s="56" t="s">
        <v>10604</v>
      </c>
      <c r="C50" s="56" t="b">
        <f>VLOOKUP(A50,'import Erzurum'!A:P,3,0)</f>
        <v>0</v>
      </c>
      <c r="D50" s="56" t="s">
        <v>1507</v>
      </c>
      <c r="E50" s="56">
        <f>VLOOKUP(A50,'import Erzurum'!A:P,5,0)</f>
        <v>68</v>
      </c>
      <c r="F50" s="56">
        <f>VLOOKUP(A50,'import Erzurum'!A:P,6,0)</f>
        <v>0</v>
      </c>
      <c r="G50" s="56">
        <f>VLOOKUP(A50,'import Erzurum'!A:P,7,0)</f>
        <v>0</v>
      </c>
      <c r="H50" s="56">
        <f>VLOOKUP(A50,'import Erzurum'!A:P,8,0)</f>
        <v>33</v>
      </c>
      <c r="I50" s="56">
        <f>VLOOKUP(A50,'import Erzurum'!A:P,9,0)</f>
        <v>33</v>
      </c>
      <c r="J50" s="216">
        <f>VLOOKUP(A50,'import Erzurum'!A:P,10,0)</f>
        <v>0</v>
      </c>
      <c r="K50" s="56" t="s">
        <v>10605</v>
      </c>
      <c r="L50" s="56">
        <v>4.422342313E9</v>
      </c>
      <c r="M50" s="56" t="s">
        <v>10450</v>
      </c>
      <c r="N50" s="56" t="s">
        <v>10465</v>
      </c>
      <c r="O50" s="56" t="s">
        <v>10606</v>
      </c>
      <c r="P50" s="230" t="str">
        <f>VLOOKUP(A50,'import Erzurum'!A:P,16,0)</f>
        <v>Geleneksel</v>
      </c>
      <c r="Q50" s="1" t="b">
        <v>0</v>
      </c>
      <c r="R50" s="1" t="s">
        <v>33</v>
      </c>
      <c r="S50" s="1"/>
      <c r="T50" s="1"/>
      <c r="U50" s="1" t="s">
        <v>10607</v>
      </c>
      <c r="V50" s="208"/>
      <c r="W50" s="208"/>
      <c r="X50" s="1"/>
      <c r="Y50" s="1" t="s">
        <v>1353</v>
      </c>
      <c r="Z50" s="208"/>
      <c r="AA50" s="1" t="s">
        <v>1353</v>
      </c>
      <c r="AB50" s="208">
        <v>44385.0</v>
      </c>
      <c r="AC50" s="1" t="s">
        <v>1475</v>
      </c>
      <c r="AD50" s="208">
        <v>44392.0</v>
      </c>
      <c r="AE50" s="1" t="s">
        <v>1353</v>
      </c>
      <c r="AF50" s="208">
        <v>44406.0</v>
      </c>
      <c r="AG50" s="1" t="s">
        <v>1475</v>
      </c>
      <c r="AH50" s="208">
        <v>44427.0</v>
      </c>
      <c r="AI50" s="1" t="s">
        <v>845</v>
      </c>
      <c r="AJ50" s="1"/>
      <c r="AK50" s="1" t="s">
        <v>984</v>
      </c>
      <c r="AL50" s="1"/>
      <c r="AM50" s="1" t="s">
        <v>5371</v>
      </c>
    </row>
    <row r="51" ht="15.75" customHeight="1">
      <c r="A51" s="56" t="s">
        <v>10256</v>
      </c>
      <c r="B51" s="56" t="s">
        <v>10257</v>
      </c>
      <c r="C51" s="56" t="b">
        <f>VLOOKUP(A51,'import Erzurum'!A:P,3,0)</f>
        <v>1</v>
      </c>
      <c r="D51" s="56" t="s">
        <v>1789</v>
      </c>
      <c r="E51" s="56">
        <f>VLOOKUP(A51,'import Erzurum'!A:P,5,0)</f>
        <v>1240</v>
      </c>
      <c r="F51" s="56">
        <f>VLOOKUP(A51,'import Erzurum'!A:P,6,0)</f>
        <v>91</v>
      </c>
      <c r="G51" s="56">
        <f>VLOOKUP(A51,'import Erzurum'!A:P,7,0)</f>
        <v>18</v>
      </c>
      <c r="H51" s="56">
        <f>VLOOKUP(A51,'import Erzurum'!A:P,8,0)</f>
        <v>12</v>
      </c>
      <c r="I51" s="56">
        <f>VLOOKUP(A51,'import Erzurum'!A:P,9,0)</f>
        <v>30</v>
      </c>
      <c r="J51" s="216">
        <f>VLOOKUP(A51,'import Erzurum'!A:P,10,0)</f>
        <v>0.6</v>
      </c>
      <c r="K51" s="56" t="s">
        <v>10608</v>
      </c>
      <c r="L51" s="56">
        <v>4.423435353E9</v>
      </c>
      <c r="M51" s="56" t="s">
        <v>10469</v>
      </c>
      <c r="N51" s="56" t="s">
        <v>5525</v>
      </c>
      <c r="O51" s="56" t="s">
        <v>10260</v>
      </c>
      <c r="P51" s="230" t="str">
        <f>VLOOKUP(A51,'import Erzurum'!A:P,16,0)</f>
        <v>Geleneksel</v>
      </c>
      <c r="Q51" s="1" t="b">
        <v>0</v>
      </c>
      <c r="R51" s="1" t="s">
        <v>38</v>
      </c>
      <c r="S51" s="1" t="s">
        <v>5370</v>
      </c>
      <c r="T51" s="1" t="s">
        <v>10039</v>
      </c>
      <c r="U51" s="1" t="s">
        <v>10609</v>
      </c>
      <c r="V51" s="208">
        <v>44412.0</v>
      </c>
      <c r="W51" s="208">
        <v>44417.0</v>
      </c>
      <c r="X51" s="1"/>
      <c r="Y51" s="1" t="s">
        <v>1353</v>
      </c>
      <c r="Z51" s="208">
        <v>44407.0</v>
      </c>
      <c r="AA51" s="1" t="s">
        <v>43</v>
      </c>
      <c r="AB51" s="208">
        <v>44410.0</v>
      </c>
      <c r="AC51" s="1" t="s">
        <v>1353</v>
      </c>
      <c r="AD51" s="208">
        <v>44412.0</v>
      </c>
      <c r="AE51" s="1" t="s">
        <v>1353</v>
      </c>
      <c r="AF51" s="208">
        <v>44420.0</v>
      </c>
      <c r="AG51" s="1"/>
      <c r="AH51" s="208"/>
      <c r="AI51" s="1"/>
      <c r="AJ51" s="1" t="s">
        <v>5413</v>
      </c>
      <c r="AK51" s="1" t="s">
        <v>5370</v>
      </c>
      <c r="AL51" s="1" t="s">
        <v>5414</v>
      </c>
      <c r="AM51" s="1"/>
    </row>
    <row r="52" ht="15.75" customHeight="1">
      <c r="A52" s="56" t="s">
        <v>10610</v>
      </c>
      <c r="B52" s="56" t="s">
        <v>10611</v>
      </c>
      <c r="C52" s="56" t="b">
        <f>VLOOKUP(A52,'import Erzurum'!A:P,3,0)</f>
        <v>1</v>
      </c>
      <c r="D52" s="56" t="s">
        <v>1577</v>
      </c>
      <c r="E52" s="56">
        <f>VLOOKUP(A52,'import Erzurum'!A:P,5,0)</f>
        <v>1693</v>
      </c>
      <c r="F52" s="56">
        <f>VLOOKUP(A52,'import Erzurum'!A:P,6,0)</f>
        <v>178</v>
      </c>
      <c r="G52" s="56">
        <f>VLOOKUP(A52,'import Erzurum'!A:P,7,0)</f>
        <v>0</v>
      </c>
      <c r="H52" s="56">
        <f>VLOOKUP(A52,'import Erzurum'!A:P,8,0)</f>
        <v>39</v>
      </c>
      <c r="I52" s="56">
        <f>VLOOKUP(A52,'import Erzurum'!A:P,9,0)</f>
        <v>39</v>
      </c>
      <c r="J52" s="216">
        <f>VLOOKUP(A52,'import Erzurum'!A:P,10,0)</f>
        <v>0</v>
      </c>
      <c r="K52" s="56" t="s">
        <v>10612</v>
      </c>
      <c r="L52" s="56">
        <v>4.424449749E9</v>
      </c>
      <c r="M52" s="56" t="s">
        <v>5546</v>
      </c>
      <c r="N52" s="56" t="s">
        <v>10538</v>
      </c>
      <c r="O52" s="56" t="s">
        <v>10613</v>
      </c>
      <c r="P52" s="230" t="str">
        <f>VLOOKUP(A52,'import Erzurum'!A:P,16,0)</f>
        <v>Geleneksel</v>
      </c>
      <c r="Q52" s="1" t="b">
        <v>0</v>
      </c>
      <c r="R52" s="1"/>
      <c r="S52" s="1"/>
      <c r="T52" s="1"/>
      <c r="U52" s="1"/>
      <c r="V52" s="208"/>
      <c r="W52" s="208"/>
      <c r="X52" s="1"/>
      <c r="Y52" s="1"/>
      <c r="Z52" s="208"/>
      <c r="AA52" s="1"/>
      <c r="AB52" s="208"/>
      <c r="AC52" s="1"/>
      <c r="AD52" s="208"/>
      <c r="AE52" s="1"/>
      <c r="AF52" s="208"/>
      <c r="AG52" s="1"/>
      <c r="AH52" s="208"/>
      <c r="AI52" s="1"/>
      <c r="AJ52" s="1"/>
      <c r="AK52" s="1"/>
      <c r="AL52" s="1"/>
      <c r="AM52" s="1"/>
    </row>
    <row r="53" ht="15.75" customHeight="1">
      <c r="A53" s="56" t="s">
        <v>10614</v>
      </c>
      <c r="B53" s="56" t="s">
        <v>10615</v>
      </c>
      <c r="C53" s="56" t="b">
        <f>VLOOKUP(A53,'import Erzurum'!A:P,3,0)</f>
        <v>1</v>
      </c>
      <c r="D53" s="56" t="s">
        <v>1577</v>
      </c>
      <c r="E53" s="56">
        <f>VLOOKUP(A53,'import Erzurum'!A:P,5,0)</f>
        <v>2552</v>
      </c>
      <c r="F53" s="56">
        <f>VLOOKUP(A53,'import Erzurum'!A:P,6,0)</f>
        <v>222</v>
      </c>
      <c r="G53" s="56">
        <f>VLOOKUP(A53,'import Erzurum'!A:P,7,0)</f>
        <v>0</v>
      </c>
      <c r="H53" s="56">
        <f>VLOOKUP(A53,'import Erzurum'!A:P,8,0)</f>
        <v>32</v>
      </c>
      <c r="I53" s="56">
        <f>VLOOKUP(A53,'import Erzurum'!A:P,9,0)</f>
        <v>32</v>
      </c>
      <c r="J53" s="216">
        <f>VLOOKUP(A53,'import Erzurum'!A:P,10,0)</f>
        <v>0</v>
      </c>
      <c r="K53" s="56" t="s">
        <v>10616</v>
      </c>
      <c r="L53" s="56">
        <v>5.428478637E9</v>
      </c>
      <c r="M53" s="56" t="s">
        <v>10469</v>
      </c>
      <c r="N53" s="56" t="s">
        <v>10470</v>
      </c>
      <c r="O53" s="56" t="s">
        <v>10617</v>
      </c>
      <c r="P53" s="230" t="str">
        <f>VLOOKUP(A53,'import Erzurum'!A:P,16,0)</f>
        <v>Geleneksel</v>
      </c>
      <c r="Q53" s="1" t="b">
        <v>0</v>
      </c>
      <c r="R53" s="1"/>
      <c r="S53" s="1"/>
      <c r="T53" s="1"/>
      <c r="U53" s="1"/>
      <c r="V53" s="208"/>
      <c r="W53" s="208"/>
      <c r="X53" s="1"/>
      <c r="Y53" s="1"/>
      <c r="Z53" s="208"/>
      <c r="AA53" s="1"/>
      <c r="AB53" s="208"/>
      <c r="AC53" s="1"/>
      <c r="AD53" s="208"/>
      <c r="AE53" s="1"/>
      <c r="AF53" s="208"/>
      <c r="AG53" s="1"/>
      <c r="AH53" s="208"/>
      <c r="AI53" s="1"/>
      <c r="AJ53" s="1"/>
      <c r="AK53" s="1"/>
      <c r="AL53" s="1"/>
      <c r="AM53" s="1"/>
    </row>
    <row r="54" ht="15.75" customHeight="1">
      <c r="A54" s="56" t="s">
        <v>10221</v>
      </c>
      <c r="B54" s="56" t="s">
        <v>10222</v>
      </c>
      <c r="C54" s="56" t="b">
        <f>VLOOKUP(A54,'import Erzurum'!A:P,3,0)</f>
        <v>1</v>
      </c>
      <c r="D54" s="56" t="s">
        <v>1577</v>
      </c>
      <c r="E54" s="56">
        <f>VLOOKUP(A54,'import Erzurum'!A:P,5,0)</f>
        <v>1939</v>
      </c>
      <c r="F54" s="56">
        <f>VLOOKUP(A54,'import Erzurum'!A:P,6,0)</f>
        <v>106</v>
      </c>
      <c r="G54" s="56">
        <f>VLOOKUP(A54,'import Erzurum'!A:P,7,0)</f>
        <v>25</v>
      </c>
      <c r="H54" s="56">
        <f>VLOOKUP(A54,'import Erzurum'!A:P,8,0)</f>
        <v>7</v>
      </c>
      <c r="I54" s="56">
        <f>VLOOKUP(A54,'import Erzurum'!A:P,9,0)</f>
        <v>32</v>
      </c>
      <c r="J54" s="216">
        <f>VLOOKUP(A54,'import Erzurum'!A:P,10,0)</f>
        <v>0.78</v>
      </c>
      <c r="K54" s="56" t="s">
        <v>10618</v>
      </c>
      <c r="L54" s="56">
        <v>5.333778343E9</v>
      </c>
      <c r="M54" s="56" t="s">
        <v>10469</v>
      </c>
      <c r="N54" s="56" t="s">
        <v>10619</v>
      </c>
      <c r="O54" s="56" t="s">
        <v>10225</v>
      </c>
      <c r="P54" s="230" t="str">
        <f>VLOOKUP(A54,'import Erzurum'!A:P,16,0)</f>
        <v>Geleneksel</v>
      </c>
      <c r="Q54" s="1" t="b">
        <v>0</v>
      </c>
      <c r="R54" s="1" t="s">
        <v>38</v>
      </c>
      <c r="S54" s="1" t="s">
        <v>845</v>
      </c>
      <c r="T54" s="1"/>
      <c r="V54" s="208"/>
      <c r="W54" s="208">
        <v>44412.0</v>
      </c>
      <c r="X54" s="1"/>
      <c r="Y54" s="1" t="s">
        <v>1353</v>
      </c>
      <c r="Z54" s="208">
        <v>44407.0</v>
      </c>
      <c r="AA54" s="1" t="s">
        <v>43</v>
      </c>
      <c r="AB54" s="208">
        <v>44420.0</v>
      </c>
      <c r="AC54" s="1"/>
      <c r="AD54" s="208"/>
      <c r="AE54" s="1"/>
      <c r="AF54" s="208"/>
      <c r="AG54" s="1"/>
      <c r="AH54" s="208"/>
      <c r="AI54" s="1" t="s">
        <v>5414</v>
      </c>
      <c r="AJ54" s="1"/>
      <c r="AK54" s="1"/>
      <c r="AL54" s="1"/>
      <c r="AM54" s="1"/>
    </row>
    <row r="55" ht="15.75" customHeight="1">
      <c r="A55" s="56" t="s">
        <v>10620</v>
      </c>
      <c r="B55" s="56" t="s">
        <v>10621</v>
      </c>
      <c r="C55" s="56" t="b">
        <f>VLOOKUP(A55,'import Erzurum'!A:P,3,0)</f>
        <v>1</v>
      </c>
      <c r="D55" s="56" t="s">
        <v>1577</v>
      </c>
      <c r="E55" s="56">
        <f>VLOOKUP(A55,'import Erzurum'!A:P,5,0)</f>
        <v>1920</v>
      </c>
      <c r="F55" s="56">
        <f>VLOOKUP(A55,'import Erzurum'!A:P,6,0)</f>
        <v>65</v>
      </c>
      <c r="G55" s="56">
        <f>VLOOKUP(A55,'import Erzurum'!A:P,7,0)</f>
        <v>0</v>
      </c>
      <c r="H55" s="56">
        <f>VLOOKUP(A55,'import Erzurum'!A:P,8,0)</f>
        <v>28</v>
      </c>
      <c r="I55" s="56">
        <f>VLOOKUP(A55,'import Erzurum'!A:P,9,0)</f>
        <v>28</v>
      </c>
      <c r="J55" s="216">
        <f>VLOOKUP(A55,'import Erzurum'!A:P,10,0)</f>
        <v>0</v>
      </c>
      <c r="K55" s="56" t="s">
        <v>10618</v>
      </c>
      <c r="L55" s="56">
        <v>5.333778343E9</v>
      </c>
      <c r="M55" s="56" t="s">
        <v>10450</v>
      </c>
      <c r="N55" s="56" t="s">
        <v>10460</v>
      </c>
      <c r="O55" s="56" t="s">
        <v>10622</v>
      </c>
      <c r="P55" s="230" t="str">
        <f>VLOOKUP(A55,'import Erzurum'!A:P,16,0)</f>
        <v>Geleneksel</v>
      </c>
      <c r="Q55" s="1" t="b">
        <v>1</v>
      </c>
      <c r="R55" s="1"/>
      <c r="S55" s="1"/>
      <c r="T55" s="1"/>
      <c r="U55" s="1" t="s">
        <v>10623</v>
      </c>
      <c r="V55" s="208"/>
      <c r="W55" s="208"/>
      <c r="X55" s="1"/>
      <c r="Y55" s="1" t="s">
        <v>1353</v>
      </c>
      <c r="Z55" s="208"/>
      <c r="AA55" s="1" t="s">
        <v>43</v>
      </c>
      <c r="AB55" s="208">
        <v>44414.0</v>
      </c>
      <c r="AC55" s="1" t="s">
        <v>43</v>
      </c>
      <c r="AD55" s="208">
        <v>44425.0</v>
      </c>
      <c r="AE55" s="1" t="s">
        <v>43</v>
      </c>
      <c r="AF55" s="208">
        <v>44427.0</v>
      </c>
      <c r="AG55" s="1"/>
      <c r="AH55" s="208"/>
      <c r="AI55" s="1"/>
      <c r="AJ55" s="1" t="s">
        <v>5371</v>
      </c>
      <c r="AK55" s="1" t="s">
        <v>5370</v>
      </c>
      <c r="AL55" s="1" t="s">
        <v>5371</v>
      </c>
      <c r="AM55" s="1"/>
    </row>
    <row r="56" ht="15.75" customHeight="1">
      <c r="A56" s="56" t="s">
        <v>10624</v>
      </c>
      <c r="B56" s="56" t="s">
        <v>10625</v>
      </c>
      <c r="C56" s="56" t="b">
        <f>VLOOKUP(A56,'import Erzurum'!A:P,3,0)</f>
        <v>1</v>
      </c>
      <c r="D56" s="56" t="s">
        <v>1577</v>
      </c>
      <c r="E56" s="56">
        <f>VLOOKUP(A56,'import Erzurum'!A:P,5,0)</f>
        <v>647</v>
      </c>
      <c r="F56" s="56">
        <f>VLOOKUP(A56,'import Erzurum'!A:P,6,0)</f>
        <v>74</v>
      </c>
      <c r="G56" s="56">
        <f>VLOOKUP(A56,'import Erzurum'!A:P,7,0)</f>
        <v>0</v>
      </c>
      <c r="H56" s="56">
        <f>VLOOKUP(A56,'import Erzurum'!A:P,8,0)</f>
        <v>32</v>
      </c>
      <c r="I56" s="56">
        <f>VLOOKUP(A56,'import Erzurum'!A:P,9,0)</f>
        <v>32</v>
      </c>
      <c r="J56" s="216">
        <f>VLOOKUP(A56,'import Erzurum'!A:P,10,0)</f>
        <v>0</v>
      </c>
      <c r="K56" s="56" t="s">
        <v>10626</v>
      </c>
      <c r="L56" s="56">
        <v>5.327984754E9</v>
      </c>
      <c r="M56" s="56" t="s">
        <v>10450</v>
      </c>
      <c r="N56" s="56" t="s">
        <v>10451</v>
      </c>
      <c r="O56" s="56" t="s">
        <v>10627</v>
      </c>
      <c r="P56" s="230" t="str">
        <f>VLOOKUP(A56,'import Erzurum'!A:P,16,0)</f>
        <v>Geleneksel</v>
      </c>
      <c r="Q56" s="1" t="b">
        <v>0</v>
      </c>
      <c r="R56" s="1"/>
      <c r="S56" s="1"/>
      <c r="T56" s="1"/>
      <c r="U56" s="1"/>
      <c r="V56" s="208"/>
      <c r="W56" s="208"/>
      <c r="X56" s="1"/>
      <c r="Y56" s="1"/>
      <c r="Z56" s="208"/>
      <c r="AA56" s="1"/>
      <c r="AB56" s="208"/>
      <c r="AC56" s="1"/>
      <c r="AD56" s="208"/>
      <c r="AE56" s="1"/>
      <c r="AF56" s="208"/>
      <c r="AG56" s="1"/>
      <c r="AH56" s="208"/>
      <c r="AI56" s="1"/>
      <c r="AJ56" s="1"/>
      <c r="AK56" s="1"/>
      <c r="AL56" s="1"/>
      <c r="AM56" s="1"/>
    </row>
    <row r="57" ht="15.75" customHeight="1">
      <c r="A57" s="56" t="s">
        <v>10333</v>
      </c>
      <c r="B57" s="56" t="s">
        <v>10334</v>
      </c>
      <c r="C57" s="56" t="b">
        <f>VLOOKUP(A57,'import Erzurum'!A:P,3,0)</f>
        <v>0</v>
      </c>
      <c r="D57" s="56" t="s">
        <v>1507</v>
      </c>
      <c r="E57" s="56">
        <f>VLOOKUP(A57,'import Erzurum'!A:P,5,0)</f>
        <v>324</v>
      </c>
      <c r="F57" s="56">
        <f>VLOOKUP(A57,'import Erzurum'!A:P,6,0)</f>
        <v>0</v>
      </c>
      <c r="G57" s="56">
        <f>VLOOKUP(A57,'import Erzurum'!A:P,7,0)</f>
        <v>9</v>
      </c>
      <c r="H57" s="56">
        <f>VLOOKUP(A57,'import Erzurum'!A:P,8,0)</f>
        <v>22</v>
      </c>
      <c r="I57" s="56">
        <f>VLOOKUP(A57,'import Erzurum'!A:P,9,0)</f>
        <v>31</v>
      </c>
      <c r="J57" s="216">
        <f>VLOOKUP(A57,'import Erzurum'!A:P,10,0)</f>
        <v>0.29</v>
      </c>
      <c r="K57" s="56" t="s">
        <v>10628</v>
      </c>
      <c r="L57" s="56">
        <v>5.397452523E9</v>
      </c>
      <c r="M57" s="56" t="s">
        <v>10450</v>
      </c>
      <c r="N57" s="56" t="s">
        <v>10460</v>
      </c>
      <c r="O57" s="56" t="s">
        <v>10336</v>
      </c>
      <c r="P57" s="230" t="str">
        <f>VLOOKUP(A57,'import Erzurum'!A:P,16,0)</f>
        <v>Geleneksel</v>
      </c>
      <c r="Q57" s="1" t="b">
        <v>0</v>
      </c>
      <c r="R57" s="1" t="s">
        <v>38</v>
      </c>
      <c r="S57" s="1" t="s">
        <v>845</v>
      </c>
      <c r="T57" s="1" t="s">
        <v>10039</v>
      </c>
      <c r="U57" s="1" t="s">
        <v>10629</v>
      </c>
      <c r="V57" s="208">
        <v>44419.0</v>
      </c>
      <c r="W57" s="208">
        <v>44420.0</v>
      </c>
      <c r="X57" s="1"/>
      <c r="Y57" s="1" t="s">
        <v>43</v>
      </c>
      <c r="Z57" s="208">
        <v>44316.0</v>
      </c>
      <c r="AA57" s="1" t="s">
        <v>1506</v>
      </c>
      <c r="AB57" s="208">
        <v>44434.0</v>
      </c>
      <c r="AC57" s="1" t="s">
        <v>1506</v>
      </c>
      <c r="AD57" s="208">
        <v>44441.0</v>
      </c>
      <c r="AE57" s="1"/>
      <c r="AF57" s="208"/>
      <c r="AG57" s="1"/>
      <c r="AH57" s="208"/>
      <c r="AI57" s="1"/>
      <c r="AJ57" s="1" t="s">
        <v>5371</v>
      </c>
      <c r="AK57" s="1" t="s">
        <v>4907</v>
      </c>
      <c r="AL57" s="1"/>
      <c r="AM57" s="1"/>
    </row>
    <row r="58" ht="15.75" customHeight="1">
      <c r="A58" s="56" t="s">
        <v>10630</v>
      </c>
      <c r="B58" s="56" t="s">
        <v>10631</v>
      </c>
      <c r="C58" s="56" t="b">
        <f>VLOOKUP(A58,'import Erzurum'!A:P,3,0)</f>
        <v>0</v>
      </c>
      <c r="D58" s="56" t="s">
        <v>1378</v>
      </c>
      <c r="E58" s="56">
        <f>VLOOKUP(A58,'import Erzurum'!A:P,5,0)</f>
        <v>108</v>
      </c>
      <c r="F58" s="56">
        <f>VLOOKUP(A58,'import Erzurum'!A:P,6,0)</f>
        <v>0</v>
      </c>
      <c r="G58" s="56">
        <f>VLOOKUP(A58,'import Erzurum'!A:P,7,0)</f>
        <v>0</v>
      </c>
      <c r="H58" s="56">
        <f>VLOOKUP(A58,'import Erzurum'!A:P,8,0)</f>
        <v>17</v>
      </c>
      <c r="I58" s="56">
        <f>VLOOKUP(A58,'import Erzurum'!A:P,9,0)</f>
        <v>17</v>
      </c>
      <c r="J58" s="216">
        <f>VLOOKUP(A58,'import Erzurum'!A:P,10,0)</f>
        <v>0</v>
      </c>
      <c r="K58" s="56" t="s">
        <v>10632</v>
      </c>
      <c r="L58" s="56">
        <v>4.422420909E9</v>
      </c>
      <c r="M58" s="56" t="s">
        <v>10450</v>
      </c>
      <c r="N58" s="56" t="s">
        <v>10633</v>
      </c>
      <c r="O58" s="56" t="s">
        <v>10634</v>
      </c>
      <c r="P58" s="230" t="str">
        <f>VLOOKUP(A58,'import Erzurum'!A:P,16,0)</f>
        <v>Geleneksel</v>
      </c>
      <c r="Q58" s="1" t="b">
        <v>0</v>
      </c>
      <c r="R58" s="1" t="s">
        <v>29</v>
      </c>
      <c r="S58" s="1"/>
      <c r="T58" s="1"/>
      <c r="U58" s="1" t="s">
        <v>10635</v>
      </c>
      <c r="V58" s="208"/>
      <c r="W58" s="208"/>
      <c r="X58" s="1"/>
      <c r="Y58" s="1" t="s">
        <v>1353</v>
      </c>
      <c r="Z58" s="208">
        <v>44407.0</v>
      </c>
      <c r="AA58" s="1" t="s">
        <v>31</v>
      </c>
      <c r="AB58" s="208">
        <v>44421.0</v>
      </c>
      <c r="AC58" s="1" t="s">
        <v>1353</v>
      </c>
      <c r="AD58" s="208">
        <v>44431.0</v>
      </c>
      <c r="AE58" s="1" t="s">
        <v>43</v>
      </c>
      <c r="AF58" s="208">
        <v>44434.0</v>
      </c>
      <c r="AG58" s="1"/>
      <c r="AH58" s="208"/>
      <c r="AI58" s="1" t="s">
        <v>4838</v>
      </c>
      <c r="AJ58" s="1" t="s">
        <v>5371</v>
      </c>
      <c r="AK58" s="1" t="s">
        <v>416</v>
      </c>
      <c r="AL58" s="1"/>
      <c r="AM58" s="1"/>
    </row>
    <row r="59" ht="15.75" customHeight="1">
      <c r="A59" s="56" t="s">
        <v>10313</v>
      </c>
      <c r="B59" s="56" t="s">
        <v>10314</v>
      </c>
      <c r="C59" s="56" t="b">
        <f>VLOOKUP(A59,'import Erzurum'!A:P,3,0)</f>
        <v>1</v>
      </c>
      <c r="D59" s="56" t="s">
        <v>1493</v>
      </c>
      <c r="E59" s="56">
        <f>VLOOKUP(A59,'import Erzurum'!A:P,5,0)</f>
        <v>243</v>
      </c>
      <c r="F59" s="56">
        <f>VLOOKUP(A59,'import Erzurum'!A:P,6,0)</f>
        <v>0</v>
      </c>
      <c r="G59" s="56">
        <f>VLOOKUP(A59,'import Erzurum'!A:P,7,0)</f>
        <v>6</v>
      </c>
      <c r="H59" s="56">
        <f>VLOOKUP(A59,'import Erzurum'!A:P,8,0)</f>
        <v>12</v>
      </c>
      <c r="I59" s="56">
        <f>VLOOKUP(A59,'import Erzurum'!A:P,9,0)</f>
        <v>18</v>
      </c>
      <c r="J59" s="216">
        <f>VLOOKUP(A59,'import Erzurum'!A:P,10,0)</f>
        <v>0.33</v>
      </c>
      <c r="K59" s="56" t="s">
        <v>10636</v>
      </c>
      <c r="L59" s="56">
        <v>5.426404525E9</v>
      </c>
      <c r="M59" s="56" t="s">
        <v>10469</v>
      </c>
      <c r="N59" s="56" t="s">
        <v>10619</v>
      </c>
      <c r="O59" s="56" t="s">
        <v>10317</v>
      </c>
      <c r="P59" s="230" t="str">
        <f>VLOOKUP(A59,'import Erzurum'!A:P,16,0)</f>
        <v>Geleneksel</v>
      </c>
      <c r="Q59" s="1" t="b">
        <v>0</v>
      </c>
      <c r="R59" s="1" t="s">
        <v>38</v>
      </c>
      <c r="S59" s="1" t="s">
        <v>5371</v>
      </c>
      <c r="T59" s="1" t="s">
        <v>10039</v>
      </c>
      <c r="U59" s="1" t="s">
        <v>10637</v>
      </c>
      <c r="V59" s="208">
        <v>44414.0</v>
      </c>
      <c r="W59" s="208">
        <v>44420.0</v>
      </c>
      <c r="X59" s="1"/>
      <c r="Y59" s="1" t="s">
        <v>1353</v>
      </c>
      <c r="Z59" s="208">
        <v>44407.0</v>
      </c>
      <c r="AA59" s="1" t="s">
        <v>43</v>
      </c>
      <c r="AB59" s="208">
        <v>44410.0</v>
      </c>
      <c r="AC59" s="1" t="s">
        <v>1475</v>
      </c>
      <c r="AD59" s="208">
        <v>44412.0</v>
      </c>
      <c r="AE59" s="1" t="s">
        <v>1353</v>
      </c>
      <c r="AF59" s="208">
        <v>44414.0</v>
      </c>
      <c r="AG59" s="1"/>
      <c r="AH59" s="208"/>
      <c r="AI59" s="1"/>
      <c r="AJ59" s="1" t="s">
        <v>5413</v>
      </c>
      <c r="AK59" s="1"/>
      <c r="AL59" s="1" t="s">
        <v>845</v>
      </c>
      <c r="AM59" s="1" t="s">
        <v>5371</v>
      </c>
    </row>
    <row r="60" ht="15.75" customHeight="1">
      <c r="A60" s="56" t="s">
        <v>10638</v>
      </c>
      <c r="B60" s="56" t="s">
        <v>10639</v>
      </c>
      <c r="C60" s="56" t="b">
        <f>VLOOKUP(A60,'import Erzurum'!A:P,3,0)</f>
        <v>1</v>
      </c>
      <c r="D60" s="56" t="s">
        <v>1493</v>
      </c>
      <c r="E60" s="56">
        <f>VLOOKUP(A60,'import Erzurum'!A:P,5,0)</f>
        <v>1</v>
      </c>
      <c r="F60" s="56">
        <f>VLOOKUP(A60,'import Erzurum'!A:P,6,0)</f>
        <v>0</v>
      </c>
      <c r="G60" s="56">
        <f>VLOOKUP(A60,'import Erzurum'!A:P,7,0)</f>
        <v>0</v>
      </c>
      <c r="H60" s="56">
        <f>VLOOKUP(A60,'import Erzurum'!A:P,8,0)</f>
        <v>26</v>
      </c>
      <c r="I60" s="56">
        <f>VLOOKUP(A60,'import Erzurum'!A:P,9,0)</f>
        <v>26</v>
      </c>
      <c r="J60" s="216">
        <f>VLOOKUP(A60,'import Erzurum'!A:P,10,0)</f>
        <v>0</v>
      </c>
      <c r="K60" s="56" t="s">
        <v>10640</v>
      </c>
      <c r="L60" s="56">
        <v>5.534050263E9</v>
      </c>
      <c r="M60" s="56" t="s">
        <v>10450</v>
      </c>
      <c r="N60" s="56" t="s">
        <v>10460</v>
      </c>
      <c r="O60" s="56" t="s">
        <v>10641</v>
      </c>
      <c r="P60" s="230" t="str">
        <f>VLOOKUP(A60,'import Erzurum'!A:P,16,0)</f>
        <v>Geleneksel</v>
      </c>
      <c r="Q60" s="1" t="b">
        <v>0</v>
      </c>
      <c r="R60" s="1"/>
      <c r="S60" s="1"/>
      <c r="T60" s="1"/>
      <c r="U60" s="1"/>
      <c r="V60" s="208"/>
      <c r="W60" s="208"/>
      <c r="X60" s="1"/>
      <c r="Y60" s="1"/>
      <c r="Z60" s="208"/>
      <c r="AA60" s="1"/>
      <c r="AB60" s="208"/>
      <c r="AC60" s="1"/>
      <c r="AD60" s="208"/>
      <c r="AE60" s="1"/>
      <c r="AF60" s="208"/>
      <c r="AG60" s="1"/>
      <c r="AH60" s="208"/>
      <c r="AI60" s="1"/>
      <c r="AJ60" s="1"/>
      <c r="AK60" s="1"/>
      <c r="AL60" s="1"/>
      <c r="AM60" s="1"/>
    </row>
    <row r="61" ht="15.75" customHeight="1">
      <c r="A61" s="56" t="s">
        <v>10075</v>
      </c>
      <c r="B61" s="56" t="s">
        <v>10076</v>
      </c>
      <c r="C61" s="56" t="b">
        <f>VLOOKUP(A61,'import Erzurum'!A:P,3,0)</f>
        <v>1</v>
      </c>
      <c r="D61" s="56" t="s">
        <v>1493</v>
      </c>
      <c r="E61" s="56">
        <f>VLOOKUP(A61,'import Erzurum'!A:P,5,0)</f>
        <v>690</v>
      </c>
      <c r="F61" s="56">
        <f>VLOOKUP(A61,'import Erzurum'!A:P,6,0)</f>
        <v>69</v>
      </c>
      <c r="G61" s="56">
        <f>VLOOKUP(A61,'import Erzurum'!A:P,7,0)</f>
        <v>0</v>
      </c>
      <c r="H61" s="56">
        <f>VLOOKUP(A61,'import Erzurum'!A:P,8,0)</f>
        <v>70</v>
      </c>
      <c r="I61" s="56">
        <f>VLOOKUP(A61,'import Erzurum'!A:P,9,0)</f>
        <v>70</v>
      </c>
      <c r="J61" s="216">
        <f>VLOOKUP(A61,'import Erzurum'!A:P,10,0)</f>
        <v>0</v>
      </c>
      <c r="K61" s="56" t="s">
        <v>10642</v>
      </c>
      <c r="L61" s="56">
        <v>4.424424463E9</v>
      </c>
      <c r="M61" s="56" t="s">
        <v>10450</v>
      </c>
      <c r="N61" s="56" t="s">
        <v>10583</v>
      </c>
      <c r="O61" s="56" t="s">
        <v>10643</v>
      </c>
      <c r="P61" s="230" t="str">
        <f>VLOOKUP(A61,'import Erzurum'!A:P,16,0)</f>
        <v>Geleneksel</v>
      </c>
      <c r="Q61" s="1" t="b">
        <v>0</v>
      </c>
      <c r="R61" s="138" t="s">
        <v>27</v>
      </c>
      <c r="S61" s="1"/>
      <c r="T61" s="1"/>
      <c r="U61" s="1" t="s">
        <v>10644</v>
      </c>
      <c r="V61" s="208"/>
      <c r="W61" s="208"/>
      <c r="X61" s="1"/>
      <c r="Y61" s="1" t="s">
        <v>1353</v>
      </c>
      <c r="Z61" s="208">
        <v>44407.0</v>
      </c>
      <c r="AA61" s="1" t="s">
        <v>1353</v>
      </c>
      <c r="AB61" s="208">
        <v>44431.0</v>
      </c>
      <c r="AC61" s="1"/>
      <c r="AD61" s="208"/>
      <c r="AE61" s="1"/>
      <c r="AF61" s="208"/>
      <c r="AG61" s="1"/>
      <c r="AH61" s="208"/>
      <c r="AI61" s="1" t="s">
        <v>909</v>
      </c>
      <c r="AJ61" s="1" t="s">
        <v>416</v>
      </c>
      <c r="AK61" s="1"/>
      <c r="AL61" s="1"/>
      <c r="AM61" s="1"/>
    </row>
    <row r="62" ht="15.75" customHeight="1">
      <c r="A62" s="56" t="s">
        <v>10645</v>
      </c>
      <c r="B62" s="56" t="s">
        <v>10646</v>
      </c>
      <c r="C62" s="56" t="b">
        <f>VLOOKUP(A62,'import Erzurum'!A:P,3,0)</f>
        <v>1</v>
      </c>
      <c r="D62" s="56" t="s">
        <v>1493</v>
      </c>
      <c r="E62" s="56">
        <f>VLOOKUP(A62,'import Erzurum'!A:P,5,0)</f>
        <v>476</v>
      </c>
      <c r="F62" s="56">
        <f>VLOOKUP(A62,'import Erzurum'!A:P,6,0)</f>
        <v>35</v>
      </c>
      <c r="G62" s="56">
        <f>VLOOKUP(A62,'import Erzurum'!A:P,7,0)</f>
        <v>0</v>
      </c>
      <c r="H62" s="56">
        <f>VLOOKUP(A62,'import Erzurum'!A:P,8,0)</f>
        <v>69</v>
      </c>
      <c r="I62" s="56">
        <f>VLOOKUP(A62,'import Erzurum'!A:P,9,0)</f>
        <v>69</v>
      </c>
      <c r="J62" s="216">
        <f>VLOOKUP(A62,'import Erzurum'!A:P,10,0)</f>
        <v>0</v>
      </c>
      <c r="K62" s="56" t="s">
        <v>10642</v>
      </c>
      <c r="L62" s="56">
        <v>4.424424463E9</v>
      </c>
      <c r="M62" s="56" t="s">
        <v>10450</v>
      </c>
      <c r="N62" s="56" t="s">
        <v>10583</v>
      </c>
      <c r="O62" s="56" t="s">
        <v>10643</v>
      </c>
      <c r="P62" s="230" t="str">
        <f>VLOOKUP(A62,'import Erzurum'!A:P,16,0)</f>
        <v>Geleneksel</v>
      </c>
      <c r="Q62" s="1" t="b">
        <v>0</v>
      </c>
      <c r="R62" s="138" t="s">
        <v>27</v>
      </c>
      <c r="S62" s="1"/>
      <c r="T62" s="1"/>
      <c r="V62" s="208"/>
      <c r="W62" s="208"/>
      <c r="X62" s="1"/>
      <c r="Y62" s="1"/>
      <c r="Z62" s="208"/>
      <c r="AA62" s="1"/>
      <c r="AB62" s="208"/>
      <c r="AC62" s="1"/>
      <c r="AD62" s="208"/>
      <c r="AE62" s="1"/>
      <c r="AF62" s="208"/>
      <c r="AG62" s="1"/>
      <c r="AH62" s="208"/>
      <c r="AI62" s="1"/>
      <c r="AJ62" s="1"/>
      <c r="AK62" s="1"/>
      <c r="AL62" s="1"/>
      <c r="AM62" s="1"/>
    </row>
    <row r="63" ht="15.75" customHeight="1">
      <c r="A63" s="56" t="s">
        <v>10647</v>
      </c>
      <c r="B63" s="56" t="s">
        <v>10648</v>
      </c>
      <c r="C63" s="56" t="b">
        <f>VLOOKUP(A63,'import Erzurum'!A:P,3,0)</f>
        <v>1</v>
      </c>
      <c r="D63" s="56" t="s">
        <v>1385</v>
      </c>
      <c r="E63" s="56">
        <f>VLOOKUP(A63,'import Erzurum'!A:P,5,0)</f>
        <v>58</v>
      </c>
      <c r="F63" s="56">
        <f>VLOOKUP(A63,'import Erzurum'!A:P,6,0)</f>
        <v>39</v>
      </c>
      <c r="G63" s="56">
        <f>VLOOKUP(A63,'import Erzurum'!A:P,7,0)</f>
        <v>0</v>
      </c>
      <c r="H63" s="56">
        <f>VLOOKUP(A63,'import Erzurum'!A:P,8,0)</f>
        <v>42</v>
      </c>
      <c r="I63" s="56">
        <f>VLOOKUP(A63,'import Erzurum'!A:P,9,0)</f>
        <v>42</v>
      </c>
      <c r="J63" s="216">
        <f>VLOOKUP(A63,'import Erzurum'!A:P,10,0)</f>
        <v>0</v>
      </c>
      <c r="K63" s="56" t="s">
        <v>10649</v>
      </c>
      <c r="L63" s="56">
        <v>4.422340363E9</v>
      </c>
      <c r="M63" s="56" t="s">
        <v>10450</v>
      </c>
      <c r="N63" s="56" t="s">
        <v>10460</v>
      </c>
      <c r="O63" s="56" t="s">
        <v>10650</v>
      </c>
      <c r="P63" s="230" t="str">
        <f>VLOOKUP(A63,'import Erzurum'!A:P,16,0)</f>
        <v>Geleneksel</v>
      </c>
      <c r="Q63" s="1" t="b">
        <v>0</v>
      </c>
      <c r="R63" s="1"/>
      <c r="S63" s="1"/>
      <c r="T63" s="1"/>
      <c r="U63" s="1"/>
      <c r="V63" s="208"/>
      <c r="W63" s="208"/>
      <c r="X63" s="1"/>
      <c r="Y63" s="1"/>
      <c r="Z63" s="208"/>
      <c r="AA63" s="1"/>
      <c r="AB63" s="208"/>
      <c r="AC63" s="1"/>
      <c r="AD63" s="208"/>
      <c r="AE63" s="1"/>
      <c r="AF63" s="208"/>
      <c r="AG63" s="1"/>
      <c r="AH63" s="208"/>
      <c r="AI63" s="1"/>
      <c r="AJ63" s="1"/>
      <c r="AK63" s="1"/>
      <c r="AL63" s="1"/>
      <c r="AM63" s="1"/>
    </row>
    <row r="64" ht="15.75" customHeight="1">
      <c r="A64" s="56" t="s">
        <v>10032</v>
      </c>
      <c r="B64" s="56" t="s">
        <v>10033</v>
      </c>
      <c r="C64" s="56" t="b">
        <f>VLOOKUP(A64,'import Erzurum'!A:P,3,0)</f>
        <v>0</v>
      </c>
      <c r="D64" s="56" t="s">
        <v>1507</v>
      </c>
      <c r="E64" s="56">
        <f>VLOOKUP(A64,'import Erzurum'!A:P,5,0)</f>
        <v>482</v>
      </c>
      <c r="F64" s="56">
        <f>VLOOKUP(A64,'import Erzurum'!A:P,6,0)</f>
        <v>0</v>
      </c>
      <c r="G64" s="56">
        <f>VLOOKUP(A64,'import Erzurum'!A:P,7,0)</f>
        <v>0</v>
      </c>
      <c r="H64" s="56">
        <f>VLOOKUP(A64,'import Erzurum'!A:P,8,0)</f>
        <v>23</v>
      </c>
      <c r="I64" s="56">
        <f>VLOOKUP(A64,'import Erzurum'!A:P,9,0)</f>
        <v>23</v>
      </c>
      <c r="J64" s="216">
        <f>VLOOKUP(A64,'import Erzurum'!A:P,10,0)</f>
        <v>0</v>
      </c>
      <c r="K64" s="56" t="s">
        <v>10651</v>
      </c>
      <c r="L64" s="56">
        <v>4.422333737E9</v>
      </c>
      <c r="M64" s="56" t="s">
        <v>10450</v>
      </c>
      <c r="N64" s="56" t="s">
        <v>10460</v>
      </c>
      <c r="O64" s="56" t="s">
        <v>10035</v>
      </c>
      <c r="P64" s="230" t="str">
        <f>VLOOKUP(A64,'import Erzurum'!A:P,16,0)</f>
        <v>Geleneksel</v>
      </c>
      <c r="Q64" s="1" t="b">
        <v>0</v>
      </c>
      <c r="R64" s="1" t="s">
        <v>38</v>
      </c>
      <c r="S64" s="1" t="s">
        <v>4838</v>
      </c>
      <c r="T64" s="1" t="s">
        <v>10019</v>
      </c>
      <c r="V64" s="208">
        <v>44344.0</v>
      </c>
      <c r="W64" s="208">
        <v>44347.0</v>
      </c>
      <c r="X64" s="1"/>
      <c r="Y64" s="1" t="s">
        <v>1353</v>
      </c>
      <c r="Z64" s="208"/>
      <c r="AA64" s="1"/>
      <c r="AB64" s="208"/>
      <c r="AC64" s="1"/>
      <c r="AD64" s="208"/>
      <c r="AE64" s="1"/>
      <c r="AF64" s="208"/>
      <c r="AG64" s="1"/>
      <c r="AH64" s="208"/>
      <c r="AI64" s="1"/>
      <c r="AJ64" s="1"/>
      <c r="AK64" s="1"/>
      <c r="AL64" s="1"/>
      <c r="AM64" s="1"/>
    </row>
    <row r="65" ht="15.75" customHeight="1">
      <c r="A65" s="56" t="s">
        <v>10652</v>
      </c>
      <c r="B65" s="56" t="s">
        <v>10653</v>
      </c>
      <c r="C65" s="56" t="b">
        <f>VLOOKUP(A65,'import Erzurum'!A:P,3,0)</f>
        <v>1</v>
      </c>
      <c r="D65" s="56" t="s">
        <v>1443</v>
      </c>
      <c r="E65" s="56">
        <f>VLOOKUP(A65,'import Erzurum'!A:P,5,0)</f>
        <v>208</v>
      </c>
      <c r="F65" s="56">
        <f>VLOOKUP(A65,'import Erzurum'!A:P,6,0)</f>
        <v>0</v>
      </c>
      <c r="G65" s="56">
        <f>VLOOKUP(A65,'import Erzurum'!A:P,7,0)</f>
        <v>0</v>
      </c>
      <c r="H65" s="56">
        <f>VLOOKUP(A65,'import Erzurum'!A:P,8,0)</f>
        <v>13</v>
      </c>
      <c r="I65" s="56">
        <f>VLOOKUP(A65,'import Erzurum'!A:P,9,0)</f>
        <v>13</v>
      </c>
      <c r="J65" s="216">
        <f>VLOOKUP(A65,'import Erzurum'!A:P,10,0)</f>
        <v>0</v>
      </c>
      <c r="K65" s="56" t="s">
        <v>10654</v>
      </c>
      <c r="L65" s="56">
        <v>5.308279019E9</v>
      </c>
      <c r="M65" s="56" t="s">
        <v>10469</v>
      </c>
      <c r="N65" s="56" t="s">
        <v>5525</v>
      </c>
      <c r="O65" s="56" t="s">
        <v>10655</v>
      </c>
      <c r="P65" s="230" t="str">
        <f>VLOOKUP(A65,'import Erzurum'!A:P,16,0)</f>
        <v>Geleneksel</v>
      </c>
      <c r="Q65" s="1" t="b">
        <v>0</v>
      </c>
      <c r="R65" s="1" t="s">
        <v>43</v>
      </c>
      <c r="S65" s="1" t="s">
        <v>845</v>
      </c>
      <c r="T65" s="1"/>
      <c r="U65" s="1" t="s">
        <v>10656</v>
      </c>
      <c r="V65" s="208"/>
      <c r="W65" s="208"/>
      <c r="X65" s="1"/>
      <c r="Y65" s="1" t="s">
        <v>43</v>
      </c>
      <c r="Z65" s="208">
        <v>44407.0</v>
      </c>
      <c r="AA65" s="1" t="s">
        <v>43</v>
      </c>
      <c r="AB65" s="208">
        <v>44412.0</v>
      </c>
      <c r="AC65" s="1" t="s">
        <v>43</v>
      </c>
      <c r="AD65" s="208">
        <v>44414.0</v>
      </c>
      <c r="AE65" s="1" t="s">
        <v>43</v>
      </c>
      <c r="AF65" s="208">
        <v>44419.0</v>
      </c>
      <c r="AG65" s="1" t="s">
        <v>43</v>
      </c>
      <c r="AH65" s="208">
        <v>44434.0</v>
      </c>
      <c r="AI65" s="1"/>
      <c r="AJ65" s="1" t="s">
        <v>5370</v>
      </c>
      <c r="AK65" s="1" t="s">
        <v>5371</v>
      </c>
      <c r="AL65" s="1" t="s">
        <v>5370</v>
      </c>
      <c r="AM65" s="1" t="s">
        <v>5356</v>
      </c>
    </row>
    <row r="66" ht="15.75" customHeight="1">
      <c r="A66" s="56" t="s">
        <v>10657</v>
      </c>
      <c r="B66" s="56" t="s">
        <v>10658</v>
      </c>
      <c r="C66" s="56" t="b">
        <f>VLOOKUP(A66,'import Erzurum'!A:P,3,0)</f>
        <v>1</v>
      </c>
      <c r="D66" s="56" t="s">
        <v>1370</v>
      </c>
      <c r="E66" s="56">
        <f>VLOOKUP(A66,'import Erzurum'!A:P,5,0)</f>
        <v>546</v>
      </c>
      <c r="F66" s="56">
        <f>VLOOKUP(A66,'import Erzurum'!A:P,6,0)</f>
        <v>17</v>
      </c>
      <c r="G66" s="56">
        <f>VLOOKUP(A66,'import Erzurum'!A:P,7,0)</f>
        <v>0</v>
      </c>
      <c r="H66" s="56">
        <f>VLOOKUP(A66,'import Erzurum'!A:P,8,0)</f>
        <v>26</v>
      </c>
      <c r="I66" s="56">
        <f>VLOOKUP(A66,'import Erzurum'!A:P,9,0)</f>
        <v>26</v>
      </c>
      <c r="J66" s="216">
        <f>VLOOKUP(A66,'import Erzurum'!A:P,10,0)</f>
        <v>0</v>
      </c>
      <c r="K66" s="56" t="s">
        <v>10659</v>
      </c>
      <c r="L66" s="56">
        <v>5.457405225E9</v>
      </c>
      <c r="M66" s="56" t="s">
        <v>10450</v>
      </c>
      <c r="N66" s="56" t="s">
        <v>10491</v>
      </c>
      <c r="O66" s="56" t="s">
        <v>10660</v>
      </c>
      <c r="P66" s="230" t="str">
        <f>VLOOKUP(A66,'import Erzurum'!A:P,16,0)</f>
        <v>Geleneksel</v>
      </c>
      <c r="Q66" s="1" t="b">
        <v>1</v>
      </c>
      <c r="R66" s="1"/>
      <c r="S66" s="1"/>
      <c r="T66" s="1"/>
      <c r="U66" s="1" t="s">
        <v>10661</v>
      </c>
      <c r="V66" s="208"/>
      <c r="W66" s="208"/>
      <c r="X66" s="1"/>
      <c r="Y66" s="1" t="s">
        <v>1353</v>
      </c>
      <c r="Z66" s="208">
        <v>44389.0</v>
      </c>
      <c r="AA66" s="1" t="s">
        <v>43</v>
      </c>
      <c r="AB66" s="208">
        <v>44391.0</v>
      </c>
      <c r="AC66" s="1" t="s">
        <v>43</v>
      </c>
      <c r="AD66" s="208">
        <v>44414.0</v>
      </c>
      <c r="AE66" s="1" t="s">
        <v>43</v>
      </c>
      <c r="AF66" s="208">
        <v>44425.0</v>
      </c>
      <c r="AG66" s="1"/>
      <c r="AH66" s="208"/>
      <c r="AI66" s="1" t="s">
        <v>909</v>
      </c>
      <c r="AJ66" s="1" t="s">
        <v>5413</v>
      </c>
      <c r="AK66" s="1" t="s">
        <v>5371</v>
      </c>
      <c r="AL66" s="1" t="s">
        <v>5370</v>
      </c>
      <c r="AM66" s="1"/>
    </row>
    <row r="67" ht="15.75" customHeight="1">
      <c r="A67" s="56" t="s">
        <v>10662</v>
      </c>
      <c r="B67" s="56" t="s">
        <v>10663</v>
      </c>
      <c r="C67" s="56" t="b">
        <f>VLOOKUP(A67,'import Erzurum'!A:P,3,0)</f>
        <v>1</v>
      </c>
      <c r="D67" s="56" t="s">
        <v>1950</v>
      </c>
      <c r="E67" s="56">
        <f>VLOOKUP(A67,'import Erzurum'!A:P,5,0)</f>
        <v>226</v>
      </c>
      <c r="F67" s="56">
        <f>VLOOKUP(A67,'import Erzurum'!A:P,6,0)</f>
        <v>19</v>
      </c>
      <c r="G67" s="56">
        <f>VLOOKUP(A67,'import Erzurum'!A:P,7,0)</f>
        <v>0</v>
      </c>
      <c r="H67" s="56">
        <f>VLOOKUP(A67,'import Erzurum'!A:P,8,0)</f>
        <v>90</v>
      </c>
      <c r="I67" s="56">
        <f>VLOOKUP(A67,'import Erzurum'!A:P,9,0)</f>
        <v>90</v>
      </c>
      <c r="J67" s="216">
        <f>VLOOKUP(A67,'import Erzurum'!A:P,10,0)</f>
        <v>0</v>
      </c>
      <c r="K67" s="56" t="s">
        <v>10664</v>
      </c>
      <c r="L67" s="56">
        <v>5.524420444E9</v>
      </c>
      <c r="M67" s="56" t="s">
        <v>10450</v>
      </c>
      <c r="N67" s="56" t="s">
        <v>10460</v>
      </c>
      <c r="O67" s="56" t="s">
        <v>10665</v>
      </c>
      <c r="P67" s="230" t="str">
        <f>VLOOKUP(A67,'import Erzurum'!A:P,16,0)</f>
        <v>Geleneksel</v>
      </c>
      <c r="Q67" s="1" t="b">
        <v>1</v>
      </c>
      <c r="R67" s="1"/>
      <c r="S67" s="1"/>
      <c r="T67" s="1"/>
      <c r="U67" s="1" t="s">
        <v>10666</v>
      </c>
      <c r="V67" s="208"/>
      <c r="W67" s="208"/>
      <c r="X67" s="1"/>
      <c r="Y67" s="1" t="s">
        <v>1353</v>
      </c>
      <c r="Z67" s="208"/>
      <c r="AA67" s="1" t="s">
        <v>31</v>
      </c>
      <c r="AB67" s="208">
        <v>44414.0</v>
      </c>
      <c r="AC67" s="1" t="s">
        <v>1506</v>
      </c>
      <c r="AD67" s="208">
        <v>44425.0</v>
      </c>
      <c r="AE67" s="1"/>
      <c r="AF67" s="208"/>
      <c r="AG67" s="1"/>
      <c r="AH67" s="208"/>
      <c r="AI67" s="1"/>
      <c r="AJ67" s="1" t="s">
        <v>5371</v>
      </c>
      <c r="AK67" s="1" t="s">
        <v>5370</v>
      </c>
      <c r="AL67" s="1"/>
      <c r="AM67" s="1"/>
    </row>
    <row r="68" ht="15.75" customHeight="1">
      <c r="A68" s="56" t="s">
        <v>10667</v>
      </c>
      <c r="B68" s="56" t="s">
        <v>10668</v>
      </c>
      <c r="C68" s="56" t="b">
        <f>VLOOKUP(A68,'import Erzurum'!A:P,3,0)</f>
        <v>1</v>
      </c>
      <c r="D68" s="56" t="s">
        <v>1827</v>
      </c>
      <c r="E68" s="56">
        <f>VLOOKUP(A68,'import Erzurum'!A:P,5,0)</f>
        <v>98</v>
      </c>
      <c r="F68" s="56">
        <f>VLOOKUP(A68,'import Erzurum'!A:P,6,0)</f>
        <v>20</v>
      </c>
      <c r="G68" s="56">
        <f>VLOOKUP(A68,'import Erzurum'!A:P,7,0)</f>
        <v>0</v>
      </c>
      <c r="H68" s="56">
        <f>VLOOKUP(A68,'import Erzurum'!A:P,8,0)</f>
        <v>46</v>
      </c>
      <c r="I68" s="56">
        <f>VLOOKUP(A68,'import Erzurum'!A:P,9,0)</f>
        <v>46</v>
      </c>
      <c r="J68" s="216">
        <f>VLOOKUP(A68,'import Erzurum'!A:P,10,0)</f>
        <v>0</v>
      </c>
      <c r="K68" s="56" t="s">
        <v>10516</v>
      </c>
      <c r="L68" s="56">
        <v>5.435522534E9</v>
      </c>
      <c r="M68" s="56" t="s">
        <v>10450</v>
      </c>
      <c r="N68" s="56" t="s">
        <v>10460</v>
      </c>
      <c r="O68" s="56" t="s">
        <v>10185</v>
      </c>
      <c r="P68" s="230" t="str">
        <f>VLOOKUP(A68,'import Erzurum'!A:P,16,0)</f>
        <v>Geleneksel</v>
      </c>
      <c r="Q68" s="1" t="b">
        <v>0</v>
      </c>
      <c r="R68" s="1"/>
      <c r="S68" s="1"/>
      <c r="T68" s="1"/>
      <c r="U68" s="1"/>
      <c r="V68" s="208"/>
      <c r="W68" s="208"/>
      <c r="X68" s="1"/>
      <c r="Y68" s="1"/>
      <c r="Z68" s="208"/>
      <c r="AA68" s="1"/>
      <c r="AB68" s="208"/>
      <c r="AC68" s="1"/>
      <c r="AD68" s="208"/>
      <c r="AE68" s="1"/>
      <c r="AF68" s="208"/>
      <c r="AG68" s="1"/>
      <c r="AH68" s="208"/>
      <c r="AI68" s="1"/>
      <c r="AJ68" s="1"/>
      <c r="AK68" s="1"/>
      <c r="AL68" s="1"/>
      <c r="AM68" s="1"/>
    </row>
    <row r="69" ht="15.75" customHeight="1">
      <c r="A69" s="56" t="s">
        <v>10669</v>
      </c>
      <c r="B69" s="56" t="s">
        <v>10670</v>
      </c>
      <c r="C69" s="56" t="b">
        <f>VLOOKUP(A69,'import Erzurum'!A:P,3,0)</f>
        <v>1</v>
      </c>
      <c r="D69" s="56" t="s">
        <v>1364</v>
      </c>
      <c r="E69" s="56">
        <f>VLOOKUP(A69,'import Erzurum'!A:P,5,0)</f>
        <v>525</v>
      </c>
      <c r="F69" s="56">
        <f>VLOOKUP(A69,'import Erzurum'!A:P,6,0)</f>
        <v>62</v>
      </c>
      <c r="G69" s="56">
        <f>VLOOKUP(A69,'import Erzurum'!A:P,7,0)</f>
        <v>21</v>
      </c>
      <c r="H69" s="56">
        <f>VLOOKUP(A69,'import Erzurum'!A:P,8,0)</f>
        <v>6</v>
      </c>
      <c r="I69" s="56">
        <f>VLOOKUP(A69,'import Erzurum'!A:P,9,0)</f>
        <v>27</v>
      </c>
      <c r="J69" s="216">
        <f>VLOOKUP(A69,'import Erzurum'!A:P,10,0)</f>
        <v>0.78</v>
      </c>
      <c r="K69" s="56" t="s">
        <v>10671</v>
      </c>
      <c r="L69" s="56">
        <v>5.438670867E9</v>
      </c>
      <c r="M69" s="56" t="s">
        <v>5546</v>
      </c>
      <c r="N69" s="56" t="s">
        <v>10538</v>
      </c>
      <c r="O69" s="56" t="s">
        <v>10672</v>
      </c>
      <c r="P69" s="230" t="str">
        <f>VLOOKUP(A69,'import Erzurum'!A:P,16,0)</f>
        <v>Key</v>
      </c>
      <c r="Q69" s="1" t="b">
        <v>0</v>
      </c>
      <c r="R69" s="1" t="s">
        <v>32</v>
      </c>
      <c r="S69" s="1" t="s">
        <v>845</v>
      </c>
      <c r="T69" s="1"/>
      <c r="U69" s="1">
        <v>5.416652599E9</v>
      </c>
      <c r="V69" s="208"/>
      <c r="W69" s="208"/>
      <c r="X69" s="1"/>
      <c r="Y69" s="1" t="s">
        <v>1353</v>
      </c>
      <c r="Z69" s="208">
        <v>44407.0</v>
      </c>
      <c r="AA69" s="1" t="s">
        <v>1506</v>
      </c>
      <c r="AB69" s="208">
        <v>44413.0</v>
      </c>
      <c r="AC69" s="1" t="s">
        <v>43</v>
      </c>
      <c r="AD69" s="208">
        <v>44414.0</v>
      </c>
      <c r="AE69" s="1" t="s">
        <v>43</v>
      </c>
      <c r="AF69" s="208">
        <v>44418.0</v>
      </c>
      <c r="AG69" s="1" t="s">
        <v>1353</v>
      </c>
      <c r="AH69" s="208">
        <v>44419.0</v>
      </c>
      <c r="AI69" s="1"/>
      <c r="AJ69" s="1" t="s">
        <v>5371</v>
      </c>
      <c r="AK69" s="1" t="s">
        <v>5371</v>
      </c>
      <c r="AL69" s="1" t="s">
        <v>5370</v>
      </c>
      <c r="AM69" s="1" t="s">
        <v>845</v>
      </c>
    </row>
    <row r="70" ht="15.75" customHeight="1">
      <c r="A70" s="56" t="s">
        <v>10673</v>
      </c>
      <c r="B70" s="56" t="s">
        <v>10674</v>
      </c>
      <c r="C70" s="56" t="b">
        <f>VLOOKUP(A70,'import Erzurum'!A:P,3,0)</f>
        <v>1</v>
      </c>
      <c r="D70" s="56" t="s">
        <v>1364</v>
      </c>
      <c r="E70" s="56">
        <f>VLOOKUP(A70,'import Erzurum'!A:P,5,0)</f>
        <v>411</v>
      </c>
      <c r="F70" s="56">
        <f>VLOOKUP(A70,'import Erzurum'!A:P,6,0)</f>
        <v>39</v>
      </c>
      <c r="G70" s="56">
        <f>VLOOKUP(A70,'import Erzurum'!A:P,7,0)</f>
        <v>34</v>
      </c>
      <c r="H70" s="56">
        <f>VLOOKUP(A70,'import Erzurum'!A:P,8,0)</f>
        <v>2</v>
      </c>
      <c r="I70" s="56">
        <f>VLOOKUP(A70,'import Erzurum'!A:P,9,0)</f>
        <v>36</v>
      </c>
      <c r="J70" s="216">
        <f>VLOOKUP(A70,'import Erzurum'!A:P,10,0)</f>
        <v>0.94</v>
      </c>
      <c r="K70" s="56" t="s">
        <v>10675</v>
      </c>
      <c r="L70" s="56">
        <v>5.444372505E9</v>
      </c>
      <c r="M70" s="56" t="s">
        <v>10469</v>
      </c>
      <c r="N70" s="56" t="s">
        <v>10470</v>
      </c>
      <c r="O70" s="56" t="s">
        <v>10676</v>
      </c>
      <c r="P70" s="230" t="str">
        <f>VLOOKUP(A70,'import Erzurum'!A:P,16,0)</f>
        <v>Key</v>
      </c>
      <c r="Q70" s="1" t="b">
        <v>0</v>
      </c>
      <c r="R70" s="1" t="s">
        <v>32</v>
      </c>
      <c r="S70" s="1"/>
      <c r="T70" s="1"/>
      <c r="U70" s="1" t="s">
        <v>10677</v>
      </c>
      <c r="V70" s="208"/>
      <c r="W70" s="208"/>
      <c r="X70" s="1"/>
      <c r="Y70" s="1" t="s">
        <v>1353</v>
      </c>
      <c r="Z70" s="208">
        <v>44403.0</v>
      </c>
      <c r="AA70" s="1"/>
      <c r="AB70" s="208"/>
      <c r="AC70" s="1"/>
      <c r="AD70" s="208"/>
      <c r="AE70" s="1"/>
      <c r="AF70" s="208"/>
      <c r="AG70" s="1"/>
      <c r="AH70" s="208"/>
      <c r="AI70" s="1" t="s">
        <v>4838</v>
      </c>
      <c r="AJ70" s="1"/>
      <c r="AK70" s="1"/>
      <c r="AL70" s="1"/>
      <c r="AM70" s="1"/>
    </row>
    <row r="71" ht="15.75" customHeight="1">
      <c r="A71" s="56" t="s">
        <v>10678</v>
      </c>
      <c r="B71" s="56" t="s">
        <v>10679</v>
      </c>
      <c r="C71" s="56" t="b">
        <f>VLOOKUP(A71,'import Erzurum'!A:P,3,0)</f>
        <v>1</v>
      </c>
      <c r="D71" s="56" t="s">
        <v>1364</v>
      </c>
      <c r="E71" s="56">
        <f>VLOOKUP(A71,'import Erzurum'!A:P,5,0)</f>
        <v>344</v>
      </c>
      <c r="F71" s="56">
        <f>VLOOKUP(A71,'import Erzurum'!A:P,6,0)</f>
        <v>109</v>
      </c>
      <c r="G71" s="56">
        <f>VLOOKUP(A71,'import Erzurum'!A:P,7,0)</f>
        <v>37</v>
      </c>
      <c r="H71" s="56">
        <f>VLOOKUP(A71,'import Erzurum'!A:P,8,0)</f>
        <v>4</v>
      </c>
      <c r="I71" s="56">
        <f>VLOOKUP(A71,'import Erzurum'!A:P,9,0)</f>
        <v>41</v>
      </c>
      <c r="J71" s="216">
        <f>VLOOKUP(A71,'import Erzurum'!A:P,10,0)</f>
        <v>0.9</v>
      </c>
      <c r="K71" s="56" t="s">
        <v>10680</v>
      </c>
      <c r="L71" s="56">
        <v>5.413281265E9</v>
      </c>
      <c r="M71" s="56" t="s">
        <v>10450</v>
      </c>
      <c r="N71" s="56" t="s">
        <v>10681</v>
      </c>
      <c r="O71" s="56" t="s">
        <v>10682</v>
      </c>
      <c r="P71" s="230" t="str">
        <f>VLOOKUP(A71,'import Erzurum'!A:P,16,0)</f>
        <v>Key</v>
      </c>
      <c r="Q71" s="1" t="b">
        <v>0</v>
      </c>
      <c r="R71" s="1"/>
      <c r="S71" s="1"/>
      <c r="T71" s="1"/>
      <c r="U71" s="1"/>
      <c r="V71" s="208"/>
      <c r="W71" s="208"/>
      <c r="X71" s="1"/>
      <c r="Y71" s="1"/>
      <c r="Z71" s="208"/>
      <c r="AA71" s="1"/>
      <c r="AB71" s="208"/>
      <c r="AC71" s="1"/>
      <c r="AD71" s="208"/>
      <c r="AE71" s="1"/>
      <c r="AF71" s="208"/>
      <c r="AG71" s="1"/>
      <c r="AH71" s="208"/>
      <c r="AI71" s="1"/>
      <c r="AJ71" s="1"/>
      <c r="AK71" s="1"/>
      <c r="AL71" s="1"/>
      <c r="AM71" s="1"/>
    </row>
    <row r="72" ht="15.75" customHeight="1">
      <c r="A72" s="56" t="s">
        <v>10309</v>
      </c>
      <c r="B72" s="56" t="s">
        <v>10310</v>
      </c>
      <c r="C72" s="56" t="b">
        <f>VLOOKUP(A72,'import Erzurum'!A:P,3,0)</f>
        <v>0</v>
      </c>
      <c r="D72" s="56" t="s">
        <v>1832</v>
      </c>
      <c r="E72" s="56">
        <f>VLOOKUP(A72,'import Erzurum'!A:P,5,0)</f>
        <v>304</v>
      </c>
      <c r="F72" s="56">
        <f>VLOOKUP(A72,'import Erzurum'!A:P,6,0)</f>
        <v>0</v>
      </c>
      <c r="G72" s="56">
        <f>VLOOKUP(A72,'import Erzurum'!A:P,7,0)</f>
        <v>12</v>
      </c>
      <c r="H72" s="56">
        <f>VLOOKUP(A72,'import Erzurum'!A:P,8,0)</f>
        <v>3</v>
      </c>
      <c r="I72" s="56">
        <f>VLOOKUP(A72,'import Erzurum'!A:P,9,0)</f>
        <v>15</v>
      </c>
      <c r="J72" s="216">
        <f>VLOOKUP(A72,'import Erzurum'!A:P,10,0)</f>
        <v>0.8</v>
      </c>
      <c r="K72" s="56" t="s">
        <v>10586</v>
      </c>
      <c r="L72" s="56">
        <v>4.424420606E9</v>
      </c>
      <c r="M72" s="56" t="s">
        <v>10469</v>
      </c>
      <c r="N72" s="56" t="s">
        <v>5525</v>
      </c>
      <c r="O72" s="56" t="s">
        <v>10307</v>
      </c>
      <c r="P72" s="230" t="str">
        <f>VLOOKUP(A72,'import Erzurum'!A:P,16,0)</f>
        <v>Geleneksel</v>
      </c>
      <c r="Q72" s="1" t="b">
        <v>0</v>
      </c>
      <c r="R72" s="1" t="s">
        <v>38</v>
      </c>
      <c r="S72" s="1" t="s">
        <v>5371</v>
      </c>
      <c r="T72" s="1" t="s">
        <v>10039</v>
      </c>
      <c r="U72" s="1" t="s">
        <v>10683</v>
      </c>
      <c r="V72" s="208">
        <v>44413.0</v>
      </c>
      <c r="W72" s="208">
        <v>44419.0</v>
      </c>
      <c r="X72" s="1"/>
      <c r="Y72" s="1" t="s">
        <v>31</v>
      </c>
      <c r="Z72" s="208">
        <v>44413.0</v>
      </c>
      <c r="AA72" s="1"/>
      <c r="AB72" s="208"/>
      <c r="AC72" s="1"/>
      <c r="AD72" s="208"/>
      <c r="AE72" s="1"/>
      <c r="AF72" s="208"/>
      <c r="AG72" s="1"/>
      <c r="AH72" s="208"/>
      <c r="AI72" s="1" t="s">
        <v>5371</v>
      </c>
      <c r="AJ72" s="1"/>
      <c r="AK72" s="1"/>
      <c r="AL72" s="1"/>
      <c r="AM72" s="1"/>
    </row>
    <row r="73" ht="15.75" customHeight="1">
      <c r="A73" s="56" t="s">
        <v>10684</v>
      </c>
      <c r="B73" s="56" t="s">
        <v>10685</v>
      </c>
      <c r="C73" s="56" t="b">
        <f>VLOOKUP(A73,'import Erzurum'!A:P,3,0)</f>
        <v>1</v>
      </c>
      <c r="D73" s="56" t="s">
        <v>1348</v>
      </c>
      <c r="E73" s="56">
        <f>VLOOKUP(A73,'import Erzurum'!A:P,5,0)</f>
        <v>4350</v>
      </c>
      <c r="F73" s="56">
        <f>VLOOKUP(A73,'import Erzurum'!A:P,6,0)</f>
        <v>41</v>
      </c>
      <c r="G73" s="56">
        <f>VLOOKUP(A73,'import Erzurum'!A:P,7,0)</f>
        <v>0</v>
      </c>
      <c r="H73" s="56">
        <f>VLOOKUP(A73,'import Erzurum'!A:P,8,0)</f>
        <v>69</v>
      </c>
      <c r="I73" s="56">
        <f>VLOOKUP(A73,'import Erzurum'!A:P,9,0)</f>
        <v>69</v>
      </c>
      <c r="J73" s="216">
        <f>VLOOKUP(A73,'import Erzurum'!A:P,10,0)</f>
        <v>0</v>
      </c>
      <c r="K73" s="56" t="s">
        <v>10642</v>
      </c>
      <c r="L73" s="56">
        <v>4.424424463E9</v>
      </c>
      <c r="M73" s="56" t="s">
        <v>10469</v>
      </c>
      <c r="N73" s="56" t="s">
        <v>10470</v>
      </c>
      <c r="O73" s="56" t="s">
        <v>10643</v>
      </c>
      <c r="P73" s="230" t="str">
        <f>VLOOKUP(A73,'import Erzurum'!A:P,16,0)</f>
        <v>Geleneksel</v>
      </c>
      <c r="Q73" s="1" t="b">
        <v>0</v>
      </c>
      <c r="R73" s="138" t="s">
        <v>27</v>
      </c>
      <c r="S73" s="1"/>
      <c r="T73" s="1"/>
      <c r="V73" s="208"/>
      <c r="W73" s="208"/>
      <c r="X73" s="1"/>
      <c r="Y73" s="1"/>
      <c r="Z73" s="208"/>
      <c r="AA73" s="1"/>
      <c r="AB73" s="208"/>
      <c r="AC73" s="1"/>
      <c r="AD73" s="208"/>
      <c r="AE73" s="1"/>
      <c r="AF73" s="208"/>
      <c r="AG73" s="1"/>
      <c r="AH73" s="208"/>
      <c r="AI73" s="1"/>
      <c r="AJ73" s="1"/>
      <c r="AK73" s="1"/>
      <c r="AL73" s="1"/>
      <c r="AM73" s="1"/>
    </row>
    <row r="74" ht="15.75" customHeight="1">
      <c r="A74" s="56" t="s">
        <v>10686</v>
      </c>
      <c r="B74" s="56" t="s">
        <v>10105</v>
      </c>
      <c r="C74" s="56" t="b">
        <f>VLOOKUP(A74,'import Erzurum'!A:P,3,0)</f>
        <v>1</v>
      </c>
      <c r="D74" s="56" t="s">
        <v>1348</v>
      </c>
      <c r="E74" s="56">
        <f>VLOOKUP(A74,'import Erzurum'!A:P,5,0)</f>
        <v>4002</v>
      </c>
      <c r="F74" s="56">
        <f>VLOOKUP(A74,'import Erzurum'!A:P,6,0)</f>
        <v>98</v>
      </c>
      <c r="G74" s="56">
        <f>VLOOKUP(A74,'import Erzurum'!A:P,7,0)</f>
        <v>0</v>
      </c>
      <c r="H74" s="56">
        <f>VLOOKUP(A74,'import Erzurum'!A:P,8,0)</f>
        <v>74</v>
      </c>
      <c r="I74" s="56">
        <f>VLOOKUP(A74,'import Erzurum'!A:P,9,0)</f>
        <v>74</v>
      </c>
      <c r="J74" s="216">
        <f>VLOOKUP(A74,'import Erzurum'!A:P,10,0)</f>
        <v>0</v>
      </c>
      <c r="K74" s="56" t="s">
        <v>10642</v>
      </c>
      <c r="L74" s="56">
        <v>4.424424463E9</v>
      </c>
      <c r="M74" s="56" t="s">
        <v>10469</v>
      </c>
      <c r="N74" s="56" t="s">
        <v>5525</v>
      </c>
      <c r="O74" s="56" t="s">
        <v>10687</v>
      </c>
      <c r="P74" s="230" t="str">
        <f>VLOOKUP(A74,'import Erzurum'!A:P,16,0)</f>
        <v>Geleneksel</v>
      </c>
      <c r="Q74" s="1" t="b">
        <v>0</v>
      </c>
      <c r="R74" s="1" t="s">
        <v>38</v>
      </c>
      <c r="S74" s="1" t="s">
        <v>909</v>
      </c>
      <c r="T74" s="1" t="s">
        <v>10039</v>
      </c>
      <c r="U74" s="1" t="s">
        <v>10688</v>
      </c>
      <c r="V74" s="208">
        <v>44389.0</v>
      </c>
      <c r="W74" s="208">
        <v>44391.0</v>
      </c>
      <c r="X74" s="1"/>
      <c r="Y74" s="1" t="s">
        <v>1353</v>
      </c>
      <c r="Z74" s="208">
        <v>44392.0</v>
      </c>
      <c r="AA74" s="1" t="s">
        <v>1353</v>
      </c>
      <c r="AB74" s="208">
        <v>44420.0</v>
      </c>
      <c r="AC74" s="1"/>
      <c r="AD74" s="208"/>
      <c r="AE74" s="1"/>
      <c r="AF74" s="208"/>
      <c r="AG74" s="1"/>
      <c r="AH74" s="208"/>
      <c r="AI74" s="1" t="s">
        <v>909</v>
      </c>
      <c r="AJ74" s="1" t="s">
        <v>5414</v>
      </c>
      <c r="AK74" s="1"/>
      <c r="AL74" s="1"/>
      <c r="AM74" s="1"/>
    </row>
    <row r="75" ht="15.75" customHeight="1">
      <c r="A75" s="56" t="s">
        <v>10689</v>
      </c>
      <c r="B75" s="56" t="s">
        <v>10690</v>
      </c>
      <c r="C75" s="56" t="b">
        <f>VLOOKUP(A75,'import Erzurum'!A:P,3,0)</f>
        <v>1</v>
      </c>
      <c r="D75" s="56" t="s">
        <v>1370</v>
      </c>
      <c r="E75" s="56">
        <f>VLOOKUP(A75,'import Erzurum'!A:P,5,0)</f>
        <v>17</v>
      </c>
      <c r="F75" s="56">
        <f>VLOOKUP(A75,'import Erzurum'!A:P,6,0)</f>
        <v>16</v>
      </c>
      <c r="G75" s="56">
        <f>VLOOKUP(A75,'import Erzurum'!A:P,7,0)</f>
        <v>0</v>
      </c>
      <c r="H75" s="56">
        <f>VLOOKUP(A75,'import Erzurum'!A:P,8,0)</f>
        <v>25</v>
      </c>
      <c r="I75" s="56">
        <f>VLOOKUP(A75,'import Erzurum'!A:P,9,0)</f>
        <v>25</v>
      </c>
      <c r="J75" s="216">
        <f>VLOOKUP(A75,'import Erzurum'!A:P,10,0)</f>
        <v>0</v>
      </c>
      <c r="K75" s="56" t="s">
        <v>10691</v>
      </c>
      <c r="L75" s="56">
        <v>4.423174444E9</v>
      </c>
      <c r="M75" s="56" t="s">
        <v>10469</v>
      </c>
      <c r="N75" s="56" t="s">
        <v>5525</v>
      </c>
      <c r="O75" s="56" t="s">
        <v>10692</v>
      </c>
      <c r="P75" s="230" t="str">
        <f>VLOOKUP(A75,'import Erzurum'!A:P,16,0)</f>
        <v>Geleneksel</v>
      </c>
      <c r="Q75" s="1" t="b">
        <v>0</v>
      </c>
      <c r="R75" s="1"/>
      <c r="S75" s="1"/>
      <c r="T75" s="1"/>
      <c r="U75" s="1"/>
      <c r="V75" s="208"/>
      <c r="W75" s="208"/>
      <c r="X75" s="1"/>
      <c r="Y75" s="1"/>
      <c r="Z75" s="208"/>
      <c r="AA75" s="1"/>
      <c r="AB75" s="208"/>
      <c r="AC75" s="1"/>
      <c r="AD75" s="208"/>
      <c r="AE75" s="1"/>
      <c r="AF75" s="208"/>
      <c r="AG75" s="1"/>
      <c r="AH75" s="208"/>
      <c r="AI75" s="1"/>
      <c r="AJ75" s="1"/>
      <c r="AK75" s="1"/>
      <c r="AL75" s="1"/>
      <c r="AM75" s="1"/>
    </row>
    <row r="76" ht="15.75" customHeight="1">
      <c r="A76" s="56" t="s">
        <v>10693</v>
      </c>
      <c r="B76" s="56" t="s">
        <v>10694</v>
      </c>
      <c r="C76" s="56" t="b">
        <f>VLOOKUP(A76,'import Erzurum'!A:P,3,0)</f>
        <v>1</v>
      </c>
      <c r="D76" s="56" t="s">
        <v>1370</v>
      </c>
      <c r="E76" s="56">
        <f>VLOOKUP(A76,'import Erzurum'!A:P,5,0)</f>
        <v>6</v>
      </c>
      <c r="F76" s="56">
        <f>VLOOKUP(A76,'import Erzurum'!A:P,6,0)</f>
        <v>2</v>
      </c>
      <c r="G76" s="56">
        <f>VLOOKUP(A76,'import Erzurum'!A:P,7,0)</f>
        <v>0</v>
      </c>
      <c r="H76" s="56">
        <f>VLOOKUP(A76,'import Erzurum'!A:P,8,0)</f>
        <v>13</v>
      </c>
      <c r="I76" s="56">
        <f>VLOOKUP(A76,'import Erzurum'!A:P,9,0)</f>
        <v>13</v>
      </c>
      <c r="J76" s="216">
        <f>VLOOKUP(A76,'import Erzurum'!A:P,10,0)</f>
        <v>0</v>
      </c>
      <c r="K76" s="56" t="s">
        <v>10695</v>
      </c>
      <c r="L76" s="56">
        <v>5.412216225E9</v>
      </c>
      <c r="M76" s="56" t="s">
        <v>10469</v>
      </c>
      <c r="N76" s="56" t="s">
        <v>10529</v>
      </c>
      <c r="O76" s="56" t="s">
        <v>10696</v>
      </c>
      <c r="P76" s="230" t="str">
        <f>VLOOKUP(A76,'import Erzurum'!A:P,16,0)</f>
        <v>Geleneksel</v>
      </c>
      <c r="Q76" s="1" t="b">
        <v>0</v>
      </c>
      <c r="R76" s="1"/>
      <c r="S76" s="1"/>
      <c r="T76" s="1"/>
      <c r="U76" s="1"/>
      <c r="V76" s="208"/>
      <c r="W76" s="208"/>
      <c r="X76" s="1"/>
      <c r="Y76" s="1"/>
      <c r="Z76" s="208"/>
      <c r="AA76" s="1"/>
      <c r="AB76" s="208"/>
      <c r="AC76" s="1"/>
      <c r="AD76" s="208"/>
      <c r="AE76" s="1"/>
      <c r="AF76" s="208"/>
      <c r="AG76" s="1"/>
      <c r="AH76" s="208"/>
      <c r="AI76" s="1"/>
      <c r="AJ76" s="1"/>
      <c r="AK76" s="1"/>
      <c r="AL76" s="1"/>
      <c r="AM76" s="1"/>
    </row>
    <row r="77" ht="15.75" customHeight="1">
      <c r="A77" s="56" t="s">
        <v>10323</v>
      </c>
      <c r="B77" s="56" t="s">
        <v>10324</v>
      </c>
      <c r="C77" s="56" t="b">
        <f>VLOOKUP(A77,'import Erzurum'!A:P,3,0)</f>
        <v>1</v>
      </c>
      <c r="D77" s="56" t="s">
        <v>1827</v>
      </c>
      <c r="E77" s="56">
        <f>VLOOKUP(A77,'import Erzurum'!A:P,5,0)</f>
        <v>924</v>
      </c>
      <c r="F77" s="56">
        <f>VLOOKUP(A77,'import Erzurum'!A:P,6,0)</f>
        <v>53</v>
      </c>
      <c r="G77" s="56">
        <f>VLOOKUP(A77,'import Erzurum'!A:P,7,0)</f>
        <v>0</v>
      </c>
      <c r="H77" s="56">
        <f>VLOOKUP(A77,'import Erzurum'!A:P,8,0)</f>
        <v>31</v>
      </c>
      <c r="I77" s="56">
        <f>VLOOKUP(A77,'import Erzurum'!A:P,9,0)</f>
        <v>31</v>
      </c>
      <c r="J77" s="216">
        <f>VLOOKUP(A77,'import Erzurum'!A:P,10,0)</f>
        <v>0</v>
      </c>
      <c r="K77" s="56" t="s">
        <v>10697</v>
      </c>
      <c r="L77" s="56">
        <v>4.423272799E9</v>
      </c>
      <c r="M77" s="56" t="s">
        <v>5546</v>
      </c>
      <c r="N77" s="56" t="s">
        <v>10538</v>
      </c>
      <c r="O77" s="56" t="s">
        <v>10326</v>
      </c>
      <c r="P77" s="230" t="str">
        <f>VLOOKUP(A77,'import Erzurum'!A:P,16,0)</f>
        <v>Geleneksel</v>
      </c>
      <c r="Q77" s="1" t="b">
        <v>0</v>
      </c>
      <c r="R77" s="1" t="s">
        <v>39</v>
      </c>
      <c r="S77" s="1" t="s">
        <v>5371</v>
      </c>
      <c r="T77" s="1" t="s">
        <v>10039</v>
      </c>
      <c r="U77" s="1" t="s">
        <v>10698</v>
      </c>
      <c r="V77" s="208">
        <v>44414.0</v>
      </c>
      <c r="W77" s="208">
        <v>44420.0</v>
      </c>
      <c r="X77" s="1"/>
      <c r="Y77" s="1" t="s">
        <v>1353</v>
      </c>
      <c r="Z77" s="208">
        <v>44407.0</v>
      </c>
      <c r="AA77" s="1" t="s">
        <v>1353</v>
      </c>
      <c r="AB77" s="208">
        <v>44414.0</v>
      </c>
      <c r="AC77" s="1" t="s">
        <v>1475</v>
      </c>
      <c r="AD77" s="208">
        <v>44427.0</v>
      </c>
      <c r="AE77" s="1"/>
      <c r="AF77" s="208"/>
      <c r="AG77" s="1"/>
      <c r="AH77" s="208"/>
      <c r="AI77" s="1"/>
      <c r="AJ77" s="1" t="s">
        <v>5371</v>
      </c>
      <c r="AK77" s="1" t="s">
        <v>845</v>
      </c>
      <c r="AL77" s="1"/>
      <c r="AM77" s="1"/>
    </row>
    <row r="78" ht="15.75" customHeight="1">
      <c r="A78" s="56" t="s">
        <v>10206</v>
      </c>
      <c r="B78" s="56" t="s">
        <v>10207</v>
      </c>
      <c r="C78" s="56" t="b">
        <f>VLOOKUP(A78,'import Erzurum'!A:P,3,0)</f>
        <v>1</v>
      </c>
      <c r="D78" s="56" t="s">
        <v>1597</v>
      </c>
      <c r="E78" s="56">
        <f>VLOOKUP(A78,'import Erzurum'!A:P,5,0)</f>
        <v>232</v>
      </c>
      <c r="F78" s="56">
        <f>VLOOKUP(A78,'import Erzurum'!A:P,6,0)</f>
        <v>12</v>
      </c>
      <c r="G78" s="56">
        <f>VLOOKUP(A78,'import Erzurum'!A:P,7,0)</f>
        <v>0</v>
      </c>
      <c r="H78" s="56">
        <f>VLOOKUP(A78,'import Erzurum'!A:P,8,0)</f>
        <v>18</v>
      </c>
      <c r="I78" s="56">
        <f>VLOOKUP(A78,'import Erzurum'!A:P,9,0)</f>
        <v>18</v>
      </c>
      <c r="J78" s="216">
        <f>VLOOKUP(A78,'import Erzurum'!A:P,10,0)</f>
        <v>0</v>
      </c>
      <c r="K78" s="56" t="s">
        <v>10699</v>
      </c>
      <c r="L78" s="56">
        <v>5.367032525E9</v>
      </c>
      <c r="M78" s="56" t="s">
        <v>10469</v>
      </c>
      <c r="N78" s="56" t="s">
        <v>10619</v>
      </c>
      <c r="O78" s="56" t="s">
        <v>10210</v>
      </c>
      <c r="P78" s="230" t="str">
        <f>VLOOKUP(A78,'import Erzurum'!A:P,16,0)</f>
        <v>Geleneksel</v>
      </c>
      <c r="Q78" s="1" t="b">
        <v>0</v>
      </c>
      <c r="R78" s="1" t="s">
        <v>33</v>
      </c>
      <c r="S78" s="1" t="s">
        <v>845</v>
      </c>
      <c r="T78" s="1" t="s">
        <v>10039</v>
      </c>
      <c r="U78" s="1" t="s">
        <v>10700</v>
      </c>
      <c r="V78" s="208">
        <v>44407.0</v>
      </c>
      <c r="W78" s="208">
        <v>44412.0</v>
      </c>
      <c r="X78" s="1"/>
      <c r="Y78" s="1" t="s">
        <v>1353</v>
      </c>
      <c r="Z78" s="208">
        <v>44407.0</v>
      </c>
      <c r="AA78" s="1" t="s">
        <v>1475</v>
      </c>
      <c r="AB78" s="208">
        <v>44431.0</v>
      </c>
      <c r="AC78" s="1" t="s">
        <v>1475</v>
      </c>
      <c r="AD78" s="208">
        <v>44434.0</v>
      </c>
      <c r="AE78" s="1"/>
      <c r="AF78" s="208"/>
      <c r="AG78" s="1"/>
      <c r="AH78" s="208"/>
      <c r="AI78" s="1"/>
      <c r="AJ78" s="1" t="s">
        <v>5414</v>
      </c>
      <c r="AK78" s="1" t="s">
        <v>5371</v>
      </c>
      <c r="AL78" s="1"/>
      <c r="AM78" s="1"/>
    </row>
    <row r="79" ht="15.75" customHeight="1">
      <c r="A79" s="56" t="s">
        <v>10701</v>
      </c>
      <c r="B79" s="211" t="s">
        <v>10702</v>
      </c>
      <c r="C79" s="56" t="b">
        <f>VLOOKUP(A79,'import Erzurum'!A:P,3,0)</f>
        <v>1</v>
      </c>
      <c r="D79" s="56" t="s">
        <v>1507</v>
      </c>
      <c r="E79" s="56">
        <f>VLOOKUP(A79,'import Erzurum'!A:P,5,0)</f>
        <v>179</v>
      </c>
      <c r="F79" s="56">
        <f>VLOOKUP(A79,'import Erzurum'!A:P,6,0)</f>
        <v>5</v>
      </c>
      <c r="G79" s="56">
        <f>VLOOKUP(A79,'import Erzurum'!A:P,7,0)</f>
        <v>0</v>
      </c>
      <c r="H79" s="56">
        <f>VLOOKUP(A79,'import Erzurum'!A:P,8,0)</f>
        <v>7</v>
      </c>
      <c r="I79" s="56">
        <f>VLOOKUP(A79,'import Erzurum'!A:P,9,0)</f>
        <v>7</v>
      </c>
      <c r="J79" s="216">
        <f>VLOOKUP(A79,'import Erzurum'!A:P,10,0)</f>
        <v>0</v>
      </c>
      <c r="K79" s="56" t="s">
        <v>10642</v>
      </c>
      <c r="L79" s="56">
        <v>4.424424463E9</v>
      </c>
      <c r="M79" s="56" t="s">
        <v>10469</v>
      </c>
      <c r="N79" s="56" t="s">
        <v>5525</v>
      </c>
      <c r="O79" s="56" t="s">
        <v>10703</v>
      </c>
      <c r="P79" s="230" t="str">
        <f>VLOOKUP(A79,'import Erzurum'!A:P,16,0)</f>
        <v>Geleneksel</v>
      </c>
      <c r="Q79" s="1" t="b">
        <v>0</v>
      </c>
      <c r="R79" s="138" t="s">
        <v>27</v>
      </c>
      <c r="S79" s="1"/>
      <c r="T79" s="1"/>
      <c r="V79" s="208"/>
      <c r="W79" s="208"/>
      <c r="X79" s="1"/>
      <c r="Y79" s="1"/>
      <c r="Z79" s="208"/>
      <c r="AA79" s="1"/>
      <c r="AB79" s="208"/>
      <c r="AC79" s="1"/>
      <c r="AD79" s="208"/>
      <c r="AE79" s="1"/>
      <c r="AF79" s="208"/>
      <c r="AG79" s="1"/>
      <c r="AH79" s="208"/>
      <c r="AI79" s="1"/>
      <c r="AJ79" s="1"/>
      <c r="AK79" s="1"/>
      <c r="AL79" s="1"/>
      <c r="AM79" s="1"/>
    </row>
    <row r="80" ht="15.75" customHeight="1">
      <c r="A80" s="56" t="s">
        <v>10704</v>
      </c>
      <c r="B80" s="211" t="s">
        <v>10705</v>
      </c>
      <c r="C80" s="56" t="b">
        <f>VLOOKUP(A80,'import Erzurum'!A:P,3,0)</f>
        <v>1</v>
      </c>
      <c r="D80" s="56" t="s">
        <v>1507</v>
      </c>
      <c r="E80" s="56">
        <f>VLOOKUP(A80,'import Erzurum'!A:P,5,0)</f>
        <v>257</v>
      </c>
      <c r="F80" s="56">
        <f>VLOOKUP(A80,'import Erzurum'!A:P,6,0)</f>
        <v>16</v>
      </c>
      <c r="G80" s="56">
        <f>VLOOKUP(A80,'import Erzurum'!A:P,7,0)</f>
        <v>0</v>
      </c>
      <c r="H80" s="56">
        <f>VLOOKUP(A80,'import Erzurum'!A:P,8,0)</f>
        <v>7</v>
      </c>
      <c r="I80" s="56">
        <f>VLOOKUP(A80,'import Erzurum'!A:P,9,0)</f>
        <v>7</v>
      </c>
      <c r="J80" s="216">
        <f>VLOOKUP(A80,'import Erzurum'!A:P,10,0)</f>
        <v>0</v>
      </c>
      <c r="K80" s="56" t="s">
        <v>10642</v>
      </c>
      <c r="L80" s="56">
        <v>4.424424463E9</v>
      </c>
      <c r="M80" s="56" t="s">
        <v>10450</v>
      </c>
      <c r="N80" s="56" t="s">
        <v>10583</v>
      </c>
      <c r="O80" s="56" t="s">
        <v>10643</v>
      </c>
      <c r="P80" s="230" t="str">
        <f>VLOOKUP(A80,'import Erzurum'!A:P,16,0)</f>
        <v>Geleneksel</v>
      </c>
      <c r="Q80" s="1" t="b">
        <v>0</v>
      </c>
      <c r="R80" s="1" t="s">
        <v>41</v>
      </c>
      <c r="S80" s="1"/>
      <c r="T80" s="1"/>
      <c r="U80" s="1" t="s">
        <v>10706</v>
      </c>
      <c r="V80" s="208"/>
      <c r="W80" s="208"/>
      <c r="X80" s="1"/>
      <c r="Y80" s="1" t="s">
        <v>1353</v>
      </c>
      <c r="Z80" s="208">
        <v>44441.0</v>
      </c>
      <c r="AA80" s="1"/>
      <c r="AB80" s="208"/>
      <c r="AC80" s="1"/>
      <c r="AD80" s="208"/>
      <c r="AE80" s="1"/>
      <c r="AF80" s="208"/>
      <c r="AG80" s="1"/>
      <c r="AH80" s="208"/>
      <c r="AI80" s="1" t="s">
        <v>66</v>
      </c>
      <c r="AJ80" s="1"/>
      <c r="AK80" s="1"/>
      <c r="AL80" s="1"/>
      <c r="AM80" s="1"/>
    </row>
    <row r="81" ht="15.75" customHeight="1">
      <c r="A81" s="56" t="s">
        <v>10211</v>
      </c>
      <c r="B81" s="56" t="s">
        <v>10212</v>
      </c>
      <c r="C81" s="56" t="b">
        <f>VLOOKUP(A81,'import Erzurum'!A:P,3,0)</f>
        <v>1</v>
      </c>
      <c r="D81" s="56" t="s">
        <v>1370</v>
      </c>
      <c r="E81" s="56">
        <f>VLOOKUP(A81,'import Erzurum'!A:P,5,0)</f>
        <v>473</v>
      </c>
      <c r="F81" s="56">
        <f>VLOOKUP(A81,'import Erzurum'!A:P,6,0)</f>
        <v>17</v>
      </c>
      <c r="G81" s="56">
        <f>VLOOKUP(A81,'import Erzurum'!A:P,7,0)</f>
        <v>0</v>
      </c>
      <c r="H81" s="56">
        <f>VLOOKUP(A81,'import Erzurum'!A:P,8,0)</f>
        <v>8</v>
      </c>
      <c r="I81" s="56">
        <f>VLOOKUP(A81,'import Erzurum'!A:P,9,0)</f>
        <v>8</v>
      </c>
      <c r="J81" s="216">
        <f>VLOOKUP(A81,'import Erzurum'!A:P,10,0)</f>
        <v>0</v>
      </c>
      <c r="K81" s="56" t="s">
        <v>10707</v>
      </c>
      <c r="L81" s="56">
        <v>5.419141515E9</v>
      </c>
      <c r="M81" s="56" t="s">
        <v>10469</v>
      </c>
      <c r="N81" s="56" t="s">
        <v>10549</v>
      </c>
      <c r="O81" s="56" t="s">
        <v>10215</v>
      </c>
      <c r="P81" s="230" t="str">
        <f>VLOOKUP(A81,'import Erzurum'!A:P,16,0)</f>
        <v>Geleneksel</v>
      </c>
      <c r="Q81" s="1" t="b">
        <v>0</v>
      </c>
      <c r="R81" s="1" t="s">
        <v>38</v>
      </c>
      <c r="S81" s="1" t="s">
        <v>845</v>
      </c>
      <c r="T81" s="1" t="s">
        <v>10039</v>
      </c>
      <c r="U81" s="1" t="s">
        <v>10708</v>
      </c>
      <c r="V81" s="208">
        <v>44407.0</v>
      </c>
      <c r="W81" s="208">
        <v>44412.0</v>
      </c>
      <c r="X81" s="1"/>
      <c r="Y81" s="1" t="s">
        <v>1353</v>
      </c>
      <c r="Z81" s="208">
        <v>44407.0</v>
      </c>
      <c r="AA81" s="1"/>
      <c r="AB81" s="208"/>
      <c r="AC81" s="1"/>
      <c r="AD81" s="208"/>
      <c r="AE81" s="1"/>
      <c r="AF81" s="208"/>
      <c r="AG81" s="1"/>
      <c r="AH81" s="208"/>
      <c r="AI81" s="1"/>
      <c r="AJ81" s="1"/>
      <c r="AK81" s="1"/>
      <c r="AL81" s="1"/>
      <c r="AM81" s="1"/>
    </row>
    <row r="82" ht="15.75" customHeight="1">
      <c r="A82" s="56" t="s">
        <v>10709</v>
      </c>
      <c r="B82" s="56" t="s">
        <v>10710</v>
      </c>
      <c r="C82" s="56" t="b">
        <f>VLOOKUP(A82,'import Erzurum'!A:P,3,0)</f>
        <v>1</v>
      </c>
      <c r="D82" s="56" t="s">
        <v>1493</v>
      </c>
      <c r="E82" s="56">
        <f>VLOOKUP(A82,'import Erzurum'!A:P,5,0)</f>
        <v>278</v>
      </c>
      <c r="F82" s="56">
        <f>VLOOKUP(A82,'import Erzurum'!A:P,6,0)</f>
        <v>72</v>
      </c>
      <c r="G82" s="56">
        <f>VLOOKUP(A82,'import Erzurum'!A:P,7,0)</f>
        <v>0</v>
      </c>
      <c r="H82" s="56">
        <f>VLOOKUP(A82,'import Erzurum'!A:P,8,0)</f>
        <v>12</v>
      </c>
      <c r="I82" s="56">
        <f>VLOOKUP(A82,'import Erzurum'!A:P,9,0)</f>
        <v>12</v>
      </c>
      <c r="J82" s="216">
        <f>VLOOKUP(A82,'import Erzurum'!A:P,10,0)</f>
        <v>0</v>
      </c>
      <c r="K82" s="56" t="s">
        <v>10711</v>
      </c>
      <c r="L82" s="56">
        <v>5.439018721E9</v>
      </c>
      <c r="M82" s="56" t="s">
        <v>10450</v>
      </c>
      <c r="N82" s="56" t="s">
        <v>10460</v>
      </c>
      <c r="O82" s="56" t="s">
        <v>10712</v>
      </c>
      <c r="P82" s="230" t="str">
        <f>VLOOKUP(A82,'import Erzurum'!A:P,16,0)</f>
        <v>Geleneksel</v>
      </c>
      <c r="Q82" s="1" t="b">
        <v>0</v>
      </c>
      <c r="R82" s="1"/>
      <c r="S82" s="1"/>
      <c r="T82" s="1"/>
      <c r="U82" s="1"/>
      <c r="V82" s="208"/>
      <c r="W82" s="208"/>
      <c r="X82" s="1"/>
      <c r="Y82" s="1"/>
      <c r="Z82" s="208"/>
      <c r="AA82" s="1"/>
      <c r="AB82" s="208"/>
      <c r="AC82" s="1"/>
      <c r="AD82" s="208"/>
      <c r="AE82" s="1"/>
      <c r="AF82" s="208"/>
      <c r="AG82" s="1"/>
      <c r="AH82" s="208"/>
      <c r="AI82" s="1"/>
      <c r="AJ82" s="1"/>
      <c r="AK82" s="1"/>
      <c r="AL82" s="1"/>
      <c r="AM82" s="1"/>
    </row>
    <row r="83" ht="15.75" customHeight="1">
      <c r="A83" s="56" t="s">
        <v>10713</v>
      </c>
      <c r="B83" s="56" t="s">
        <v>10714</v>
      </c>
      <c r="C83" s="56" t="b">
        <f>VLOOKUP(A83,'import Erzurum'!A:P,3,0)</f>
        <v>0</v>
      </c>
      <c r="D83" s="56" t="s">
        <v>1370</v>
      </c>
      <c r="E83" s="56">
        <f>VLOOKUP(A83,'import Erzurum'!A:P,5,0)</f>
        <v>4</v>
      </c>
      <c r="F83" s="56">
        <f>VLOOKUP(A83,'import Erzurum'!A:P,6,0)</f>
        <v>0</v>
      </c>
      <c r="G83" s="56">
        <f>VLOOKUP(A83,'import Erzurum'!A:P,7,0)</f>
        <v>0</v>
      </c>
      <c r="H83" s="56">
        <f>VLOOKUP(A83,'import Erzurum'!A:P,8,0)</f>
        <v>19</v>
      </c>
      <c r="I83" s="56">
        <f>VLOOKUP(A83,'import Erzurum'!A:P,9,0)</f>
        <v>19</v>
      </c>
      <c r="J83" s="216">
        <f>VLOOKUP(A83,'import Erzurum'!A:P,10,0)</f>
        <v>0</v>
      </c>
      <c r="K83" s="56" t="s">
        <v>10715</v>
      </c>
      <c r="L83" s="56">
        <v>5.059285513E9</v>
      </c>
      <c r="M83" s="56" t="s">
        <v>10469</v>
      </c>
      <c r="N83" s="56" t="s">
        <v>5525</v>
      </c>
      <c r="O83" s="56" t="s">
        <v>10716</v>
      </c>
      <c r="P83" s="230" t="str">
        <f>VLOOKUP(A83,'import Erzurum'!A:P,16,0)</f>
        <v>Geleneksel</v>
      </c>
      <c r="Q83" s="1" t="b">
        <v>0</v>
      </c>
      <c r="R83" s="1"/>
      <c r="S83" s="1"/>
      <c r="T83" s="1"/>
      <c r="U83" s="1"/>
      <c r="V83" s="208"/>
      <c r="W83" s="208"/>
      <c r="X83" s="1"/>
      <c r="Y83" s="1"/>
      <c r="Z83" s="208"/>
      <c r="AA83" s="1"/>
      <c r="AB83" s="208"/>
      <c r="AC83" s="1"/>
      <c r="AD83" s="208"/>
      <c r="AE83" s="1"/>
      <c r="AF83" s="208"/>
      <c r="AG83" s="1"/>
      <c r="AH83" s="208"/>
      <c r="AI83" s="1"/>
      <c r="AJ83" s="1"/>
      <c r="AK83" s="1"/>
      <c r="AL83" s="1"/>
      <c r="AM83" s="1"/>
    </row>
    <row r="84" ht="15.75" customHeight="1">
      <c r="A84" s="56" t="s">
        <v>10717</v>
      </c>
      <c r="B84" s="56" t="s">
        <v>10718</v>
      </c>
      <c r="C84" s="56" t="b">
        <f>VLOOKUP(A84,'import Erzurum'!A:P,3,0)</f>
        <v>1</v>
      </c>
      <c r="D84" s="56" t="s">
        <v>1370</v>
      </c>
      <c r="E84" s="56">
        <f>VLOOKUP(A84,'import Erzurum'!A:P,5,0)</f>
        <v>208</v>
      </c>
      <c r="F84" s="56">
        <f>VLOOKUP(A84,'import Erzurum'!A:P,6,0)</f>
        <v>80</v>
      </c>
      <c r="G84" s="56">
        <f>VLOOKUP(A84,'import Erzurum'!A:P,7,0)</f>
        <v>0</v>
      </c>
      <c r="H84" s="56">
        <f>VLOOKUP(A84,'import Erzurum'!A:P,8,0)</f>
        <v>18</v>
      </c>
      <c r="I84" s="56">
        <f>VLOOKUP(A84,'import Erzurum'!A:P,9,0)</f>
        <v>18</v>
      </c>
      <c r="J84" s="216">
        <f>VLOOKUP(A84,'import Erzurum'!A:P,10,0)</f>
        <v>0</v>
      </c>
      <c r="K84" s="56" t="s">
        <v>10719</v>
      </c>
      <c r="L84" s="56">
        <v>4.423150505E9</v>
      </c>
      <c r="M84" s="56" t="s">
        <v>10469</v>
      </c>
      <c r="N84" s="56" t="s">
        <v>5525</v>
      </c>
      <c r="O84" s="56" t="s">
        <v>10720</v>
      </c>
      <c r="P84" s="230" t="str">
        <f>VLOOKUP(A84,'import Erzurum'!A:P,16,0)</f>
        <v>Geleneksel</v>
      </c>
      <c r="Q84" s="1" t="b">
        <v>0</v>
      </c>
      <c r="R84" s="1"/>
      <c r="S84" s="1"/>
      <c r="T84" s="1"/>
      <c r="U84" s="1"/>
      <c r="V84" s="208"/>
      <c r="W84" s="208"/>
      <c r="X84" s="1"/>
      <c r="Y84" s="1"/>
      <c r="Z84" s="208"/>
      <c r="AA84" s="1"/>
      <c r="AB84" s="208"/>
      <c r="AC84" s="1"/>
      <c r="AD84" s="208"/>
      <c r="AE84" s="1"/>
      <c r="AF84" s="208"/>
      <c r="AG84" s="1"/>
      <c r="AH84" s="208"/>
      <c r="AI84" s="1"/>
      <c r="AJ84" s="1"/>
      <c r="AK84" s="1"/>
      <c r="AL84" s="1"/>
      <c r="AM84" s="1"/>
    </row>
    <row r="85" ht="15.75" customHeight="1">
      <c r="A85" s="56" t="s">
        <v>10070</v>
      </c>
      <c r="B85" s="56" t="s">
        <v>10071</v>
      </c>
      <c r="C85" s="56" t="b">
        <f>VLOOKUP(A85,'import Erzurum'!A:P,3,0)</f>
        <v>1</v>
      </c>
      <c r="D85" s="56" t="s">
        <v>1370</v>
      </c>
      <c r="E85" s="56">
        <f>VLOOKUP(A85,'import Erzurum'!A:P,5,0)</f>
        <v>532</v>
      </c>
      <c r="F85" s="56">
        <f>VLOOKUP(A85,'import Erzurum'!A:P,6,0)</f>
        <v>29</v>
      </c>
      <c r="G85" s="56">
        <f>VLOOKUP(A85,'import Erzurum'!A:P,7,0)</f>
        <v>7</v>
      </c>
      <c r="H85" s="56">
        <f>VLOOKUP(A85,'import Erzurum'!A:P,8,0)</f>
        <v>1</v>
      </c>
      <c r="I85" s="56">
        <f>VLOOKUP(A85,'import Erzurum'!A:P,9,0)</f>
        <v>8</v>
      </c>
      <c r="J85" s="216">
        <f>VLOOKUP(A85,'import Erzurum'!A:P,10,0)</f>
        <v>0.88</v>
      </c>
      <c r="K85" s="56" t="s">
        <v>10721</v>
      </c>
      <c r="L85" s="56">
        <v>4.422337919E9</v>
      </c>
      <c r="M85" s="56" t="s">
        <v>10450</v>
      </c>
      <c r="N85" s="56" t="s">
        <v>10491</v>
      </c>
      <c r="O85" s="56" t="s">
        <v>10074</v>
      </c>
      <c r="P85" s="230" t="str">
        <f>VLOOKUP(A85,'import Erzurum'!A:P,16,0)</f>
        <v>Geleneksel</v>
      </c>
      <c r="Q85" s="1" t="b">
        <v>0</v>
      </c>
      <c r="R85" s="1" t="s">
        <v>38</v>
      </c>
      <c r="S85" s="1" t="s">
        <v>909</v>
      </c>
      <c r="T85" s="1" t="s">
        <v>10039</v>
      </c>
      <c r="V85" s="208">
        <v>44389.0</v>
      </c>
      <c r="W85" s="208">
        <v>44390.0</v>
      </c>
      <c r="X85" s="1"/>
      <c r="Y85" s="1" t="s">
        <v>1353</v>
      </c>
      <c r="Z85" s="208">
        <v>44389.0</v>
      </c>
      <c r="AA85" s="1"/>
      <c r="AB85" s="208"/>
      <c r="AC85" s="1"/>
      <c r="AD85" s="208"/>
      <c r="AE85" s="1"/>
      <c r="AF85" s="208"/>
      <c r="AG85" s="1"/>
      <c r="AH85" s="208"/>
      <c r="AI85" s="1" t="s">
        <v>909</v>
      </c>
      <c r="AJ85" s="1"/>
      <c r="AK85" s="1"/>
      <c r="AL85" s="1"/>
      <c r="AM85" s="1"/>
    </row>
    <row r="86" ht="15.75" customHeight="1">
      <c r="A86" s="56" t="s">
        <v>10722</v>
      </c>
      <c r="B86" s="56" t="s">
        <v>10723</v>
      </c>
      <c r="C86" s="56" t="b">
        <f>VLOOKUP(A86,'import Erzurum'!A:P,3,0)</f>
        <v>1</v>
      </c>
      <c r="D86" s="56" t="s">
        <v>1370</v>
      </c>
      <c r="E86" s="56">
        <f>VLOOKUP(A86,'import Erzurum'!A:P,5,0)</f>
        <v>36</v>
      </c>
      <c r="F86" s="56">
        <f>VLOOKUP(A86,'import Erzurum'!A:P,6,0)</f>
        <v>10</v>
      </c>
      <c r="G86" s="56">
        <f>VLOOKUP(A86,'import Erzurum'!A:P,7,0)</f>
        <v>0</v>
      </c>
      <c r="H86" s="56">
        <f>VLOOKUP(A86,'import Erzurum'!A:P,8,0)</f>
        <v>15</v>
      </c>
      <c r="I86" s="56">
        <f>VLOOKUP(A86,'import Erzurum'!A:P,9,0)</f>
        <v>15</v>
      </c>
      <c r="J86" s="216">
        <f>VLOOKUP(A86,'import Erzurum'!A:P,10,0)</f>
        <v>0</v>
      </c>
      <c r="K86" s="56" t="s">
        <v>10724</v>
      </c>
      <c r="L86" s="56">
        <v>4.422344033E9</v>
      </c>
      <c r="M86" s="56" t="s">
        <v>10450</v>
      </c>
      <c r="N86" s="56" t="s">
        <v>10491</v>
      </c>
      <c r="O86" s="56" t="s">
        <v>10725</v>
      </c>
      <c r="P86" s="230" t="str">
        <f>VLOOKUP(A86,'import Erzurum'!A:P,16,0)</f>
        <v>Geleneksel</v>
      </c>
      <c r="Q86" s="1" t="b">
        <v>0</v>
      </c>
      <c r="R86" s="1"/>
      <c r="S86" s="1"/>
      <c r="T86" s="1"/>
      <c r="U86" s="1"/>
      <c r="V86" s="208"/>
      <c r="W86" s="208"/>
      <c r="X86" s="1"/>
      <c r="Y86" s="1"/>
      <c r="Z86" s="208"/>
      <c r="AA86" s="1"/>
      <c r="AB86" s="208"/>
      <c r="AC86" s="1"/>
      <c r="AD86" s="208"/>
      <c r="AE86" s="1"/>
      <c r="AF86" s="208"/>
      <c r="AG86" s="1"/>
      <c r="AH86" s="208"/>
      <c r="AI86" s="1"/>
      <c r="AJ86" s="1"/>
      <c r="AK86" s="1"/>
      <c r="AL86" s="1"/>
      <c r="AM86" s="1"/>
    </row>
    <row r="87" ht="15.75" customHeight="1">
      <c r="A87" s="56" t="s">
        <v>10128</v>
      </c>
      <c r="B87" s="56" t="s">
        <v>10129</v>
      </c>
      <c r="C87" s="56" t="b">
        <f>VLOOKUP(A87,'import Erzurum'!A:P,3,0)</f>
        <v>1</v>
      </c>
      <c r="D87" s="56" t="s">
        <v>1507</v>
      </c>
      <c r="E87" s="56">
        <f>VLOOKUP(A87,'import Erzurum'!A:P,5,0)</f>
        <v>2901</v>
      </c>
      <c r="F87" s="56">
        <f>VLOOKUP(A87,'import Erzurum'!A:P,6,0)</f>
        <v>168</v>
      </c>
      <c r="G87" s="56">
        <f>VLOOKUP(A87,'import Erzurum'!A:P,7,0)</f>
        <v>23</v>
      </c>
      <c r="H87" s="56">
        <f>VLOOKUP(A87,'import Erzurum'!A:P,8,0)</f>
        <v>41</v>
      </c>
      <c r="I87" s="56">
        <f>VLOOKUP(A87,'import Erzurum'!A:P,9,0)</f>
        <v>64</v>
      </c>
      <c r="J87" s="216">
        <f>VLOOKUP(A87,'import Erzurum'!A:P,10,0)</f>
        <v>0.36</v>
      </c>
      <c r="K87" s="56" t="s">
        <v>10726</v>
      </c>
      <c r="L87" s="56">
        <v>4.42318033E9</v>
      </c>
      <c r="M87" s="56" t="s">
        <v>10469</v>
      </c>
      <c r="N87" s="56" t="s">
        <v>5525</v>
      </c>
      <c r="O87" s="56" t="s">
        <v>10132</v>
      </c>
      <c r="P87" s="230" t="str">
        <f>VLOOKUP(A87,'import Erzurum'!A:P,16,0)</f>
        <v>Geleneksel</v>
      </c>
      <c r="Q87" s="1" t="b">
        <v>0</v>
      </c>
      <c r="R87" s="1" t="s">
        <v>38</v>
      </c>
      <c r="S87" s="1" t="s">
        <v>5370</v>
      </c>
      <c r="T87" s="1" t="s">
        <v>10039</v>
      </c>
      <c r="U87" s="323" t="s">
        <v>10727</v>
      </c>
      <c r="V87" s="208">
        <v>44418.0</v>
      </c>
      <c r="W87" s="208">
        <v>44424.0</v>
      </c>
      <c r="X87" s="1"/>
      <c r="Y87" s="1" t="s">
        <v>1353</v>
      </c>
      <c r="Z87" s="208">
        <v>44392.0</v>
      </c>
      <c r="AA87" s="1" t="s">
        <v>1353</v>
      </c>
      <c r="AB87" s="208">
        <v>44418.0</v>
      </c>
      <c r="AC87" s="1"/>
      <c r="AD87" s="208"/>
      <c r="AE87" s="1"/>
      <c r="AF87" s="208"/>
      <c r="AG87" s="1"/>
      <c r="AH87" s="208"/>
      <c r="AI87" s="1" t="s">
        <v>909</v>
      </c>
      <c r="AJ87" s="1" t="s">
        <v>5370</v>
      </c>
      <c r="AK87" s="1"/>
      <c r="AL87" s="1"/>
      <c r="AM87" s="1"/>
    </row>
    <row r="88" ht="15.75" customHeight="1">
      <c r="A88" s="56" t="s">
        <v>10728</v>
      </c>
      <c r="B88" s="56" t="s">
        <v>10729</v>
      </c>
      <c r="C88" s="56" t="b">
        <f>VLOOKUP(A88,'import Erzurum'!A:P,3,0)</f>
        <v>1</v>
      </c>
      <c r="D88" s="56" t="s">
        <v>1370</v>
      </c>
      <c r="E88" s="56">
        <f>VLOOKUP(A88,'import Erzurum'!A:P,5,0)</f>
        <v>1</v>
      </c>
      <c r="F88" s="56">
        <f>VLOOKUP(A88,'import Erzurum'!A:P,6,0)</f>
        <v>1</v>
      </c>
      <c r="G88" s="56">
        <f>VLOOKUP(A88,'import Erzurum'!A:P,7,0)</f>
        <v>0</v>
      </c>
      <c r="H88" s="56">
        <f>VLOOKUP(A88,'import Erzurum'!A:P,8,0)</f>
        <v>7</v>
      </c>
      <c r="I88" s="56">
        <f>VLOOKUP(A88,'import Erzurum'!A:P,9,0)</f>
        <v>7</v>
      </c>
      <c r="J88" s="216">
        <f>VLOOKUP(A88,'import Erzurum'!A:P,10,0)</f>
        <v>0</v>
      </c>
      <c r="K88" s="56" t="s">
        <v>10730</v>
      </c>
      <c r="L88" s="56">
        <v>5.426950324E9</v>
      </c>
      <c r="M88" s="56" t="s">
        <v>10450</v>
      </c>
      <c r="N88" s="56" t="s">
        <v>10451</v>
      </c>
      <c r="O88" s="56" t="s">
        <v>10731</v>
      </c>
      <c r="P88" s="230" t="str">
        <f>VLOOKUP(A88,'import Erzurum'!A:P,16,0)</f>
        <v>Geleneksel</v>
      </c>
      <c r="Q88" s="1" t="b">
        <v>0</v>
      </c>
      <c r="R88" s="1"/>
      <c r="S88" s="1"/>
      <c r="T88" s="1"/>
      <c r="U88" s="1"/>
      <c r="V88" s="208"/>
      <c r="W88" s="208"/>
      <c r="X88" s="1"/>
      <c r="Y88" s="1"/>
      <c r="Z88" s="208"/>
      <c r="AA88" s="1"/>
      <c r="AB88" s="208"/>
      <c r="AC88" s="1"/>
      <c r="AD88" s="208"/>
      <c r="AE88" s="1"/>
      <c r="AF88" s="208"/>
      <c r="AG88" s="1"/>
      <c r="AH88" s="208"/>
      <c r="AI88" s="1"/>
      <c r="AJ88" s="1"/>
      <c r="AK88" s="1"/>
      <c r="AL88" s="1"/>
      <c r="AM88" s="1"/>
    </row>
    <row r="89" ht="15.75" customHeight="1">
      <c r="A89" s="56" t="s">
        <v>10732</v>
      </c>
      <c r="B89" s="56" t="s">
        <v>10733</v>
      </c>
      <c r="C89" s="56" t="b">
        <f>VLOOKUP(A89,'import Erzurum'!A:P,3,0)</f>
        <v>1</v>
      </c>
      <c r="D89" s="56" t="s">
        <v>1370</v>
      </c>
      <c r="E89" s="56">
        <f>VLOOKUP(A89,'import Erzurum'!A:P,5,0)</f>
        <v>538</v>
      </c>
      <c r="F89" s="56">
        <f>VLOOKUP(A89,'import Erzurum'!A:P,6,0)</f>
        <v>100</v>
      </c>
      <c r="G89" s="56">
        <f>VLOOKUP(A89,'import Erzurum'!A:P,7,0)</f>
        <v>0</v>
      </c>
      <c r="H89" s="56">
        <f>VLOOKUP(A89,'import Erzurum'!A:P,8,0)</f>
        <v>19</v>
      </c>
      <c r="I89" s="56">
        <f>VLOOKUP(A89,'import Erzurum'!A:P,9,0)</f>
        <v>19</v>
      </c>
      <c r="J89" s="216">
        <f>VLOOKUP(A89,'import Erzurum'!A:P,10,0)</f>
        <v>0</v>
      </c>
      <c r="K89" s="56" t="s">
        <v>10734</v>
      </c>
      <c r="L89" s="56">
        <v>5.31260729E9</v>
      </c>
      <c r="M89" s="56" t="s">
        <v>10450</v>
      </c>
      <c r="N89" s="56" t="s">
        <v>10491</v>
      </c>
      <c r="O89" s="56" t="s">
        <v>10735</v>
      </c>
      <c r="P89" s="230" t="str">
        <f>VLOOKUP(A89,'import Erzurum'!A:P,16,0)</f>
        <v>Geleneksel</v>
      </c>
      <c r="Q89" s="1" t="b">
        <v>0</v>
      </c>
      <c r="R89" s="1"/>
      <c r="S89" s="1"/>
      <c r="T89" s="1"/>
      <c r="U89" s="1"/>
      <c r="V89" s="208"/>
      <c r="W89" s="208"/>
      <c r="X89" s="1"/>
      <c r="Y89" s="1"/>
      <c r="Z89" s="208"/>
      <c r="AA89" s="1"/>
      <c r="AB89" s="208"/>
      <c r="AC89" s="1"/>
      <c r="AD89" s="208"/>
      <c r="AE89" s="1"/>
      <c r="AF89" s="208"/>
      <c r="AG89" s="1"/>
      <c r="AH89" s="208"/>
      <c r="AI89" s="1"/>
      <c r="AJ89" s="1"/>
      <c r="AK89" s="1"/>
      <c r="AL89" s="1"/>
      <c r="AM89" s="1"/>
    </row>
    <row r="90" ht="15.75" customHeight="1">
      <c r="A90" s="56" t="s">
        <v>10736</v>
      </c>
      <c r="B90" s="56" t="s">
        <v>10737</v>
      </c>
      <c r="C90" s="56" t="b">
        <f>VLOOKUP(A90,'import Erzurum'!A:P,3,0)</f>
        <v>1</v>
      </c>
      <c r="D90" s="56" t="s">
        <v>1356</v>
      </c>
      <c r="E90" s="56">
        <f>VLOOKUP(A90,'import Erzurum'!A:P,5,0)</f>
        <v>290</v>
      </c>
      <c r="F90" s="56">
        <f>VLOOKUP(A90,'import Erzurum'!A:P,6,0)</f>
        <v>0</v>
      </c>
      <c r="G90" s="56">
        <f>VLOOKUP(A90,'import Erzurum'!A:P,7,0)</f>
        <v>0</v>
      </c>
      <c r="H90" s="56">
        <f>VLOOKUP(A90,'import Erzurum'!A:P,8,0)</f>
        <v>6</v>
      </c>
      <c r="I90" s="56">
        <f>VLOOKUP(A90,'import Erzurum'!A:P,9,0)</f>
        <v>6</v>
      </c>
      <c r="J90" s="216">
        <f>VLOOKUP(A90,'import Erzurum'!A:P,10,0)</f>
        <v>0</v>
      </c>
      <c r="K90" s="56" t="s">
        <v>10578</v>
      </c>
      <c r="L90" s="56">
        <v>5.53892259E9</v>
      </c>
      <c r="M90" s="56" t="s">
        <v>10450</v>
      </c>
      <c r="N90" s="56" t="s">
        <v>10491</v>
      </c>
      <c r="O90" s="56" t="s">
        <v>10579</v>
      </c>
      <c r="P90" s="230" t="str">
        <f>VLOOKUP(A90,'import Erzurum'!A:P,16,0)</f>
        <v>Geleneksel</v>
      </c>
      <c r="Q90" s="1" t="b">
        <v>0</v>
      </c>
      <c r="R90" s="1"/>
      <c r="S90" s="1"/>
      <c r="T90" s="1"/>
      <c r="U90" s="1"/>
      <c r="V90" s="208"/>
      <c r="W90" s="208"/>
      <c r="X90" s="1"/>
      <c r="Y90" s="1"/>
      <c r="Z90" s="208"/>
      <c r="AA90" s="1"/>
      <c r="AB90" s="208"/>
      <c r="AC90" s="1"/>
      <c r="AD90" s="208"/>
      <c r="AE90" s="1"/>
      <c r="AF90" s="208"/>
      <c r="AG90" s="1"/>
      <c r="AH90" s="208"/>
      <c r="AI90" s="1"/>
      <c r="AJ90" s="1"/>
      <c r="AK90" s="1"/>
      <c r="AL90" s="1"/>
      <c r="AM90" s="1"/>
    </row>
    <row r="91" ht="15.75" customHeight="1">
      <c r="A91" s="56" t="s">
        <v>10738</v>
      </c>
      <c r="B91" s="56" t="s">
        <v>10737</v>
      </c>
      <c r="C91" s="56" t="b">
        <f>VLOOKUP(A91,'import Erzurum'!A:P,3,0)</f>
        <v>1</v>
      </c>
      <c r="D91" s="56" t="s">
        <v>1356</v>
      </c>
      <c r="E91" s="56">
        <f>VLOOKUP(A91,'import Erzurum'!A:P,5,0)</f>
        <v>89</v>
      </c>
      <c r="F91" s="56">
        <f>VLOOKUP(A91,'import Erzurum'!A:P,6,0)</f>
        <v>89</v>
      </c>
      <c r="G91" s="56">
        <f>VLOOKUP(A91,'import Erzurum'!A:P,7,0)</f>
        <v>0</v>
      </c>
      <c r="H91" s="56">
        <f>VLOOKUP(A91,'import Erzurum'!A:P,8,0)</f>
        <v>21</v>
      </c>
      <c r="I91" s="56">
        <f>VLOOKUP(A91,'import Erzurum'!A:P,9,0)</f>
        <v>21</v>
      </c>
      <c r="J91" s="216">
        <f>VLOOKUP(A91,'import Erzurum'!A:P,10,0)</f>
        <v>0</v>
      </c>
      <c r="K91" s="56" t="s">
        <v>10739</v>
      </c>
      <c r="L91" s="56">
        <v>5.39621125E9</v>
      </c>
      <c r="M91" s="56" t="s">
        <v>10450</v>
      </c>
      <c r="N91" s="56" t="s">
        <v>10491</v>
      </c>
      <c r="O91" s="56" t="s">
        <v>10579</v>
      </c>
      <c r="P91" s="230" t="str">
        <f>VLOOKUP(A91,'import Erzurum'!A:P,16,0)</f>
        <v>Geleneksel</v>
      </c>
      <c r="Q91" s="1" t="b">
        <v>0</v>
      </c>
      <c r="R91" s="1"/>
      <c r="S91" s="1"/>
      <c r="T91" s="1"/>
      <c r="U91" s="1"/>
      <c r="V91" s="208"/>
      <c r="W91" s="208"/>
      <c r="X91" s="1"/>
      <c r="Y91" s="1"/>
      <c r="Z91" s="208"/>
      <c r="AA91" s="1"/>
      <c r="AB91" s="208"/>
      <c r="AC91" s="1"/>
      <c r="AD91" s="208"/>
      <c r="AE91" s="1"/>
      <c r="AF91" s="208"/>
      <c r="AG91" s="1"/>
      <c r="AH91" s="208"/>
      <c r="AI91" s="1"/>
      <c r="AJ91" s="1"/>
      <c r="AK91" s="1"/>
      <c r="AL91" s="1"/>
      <c r="AM91" s="1"/>
    </row>
    <row r="92" ht="15.75" customHeight="1">
      <c r="A92" s="56" t="s">
        <v>10202</v>
      </c>
      <c r="B92" s="56" t="s">
        <v>10203</v>
      </c>
      <c r="C92" s="56" t="b">
        <f>VLOOKUP(A92,'import Erzurum'!A:P,3,0)</f>
        <v>1</v>
      </c>
      <c r="D92" s="56" t="s">
        <v>1493</v>
      </c>
      <c r="E92" s="56">
        <f>VLOOKUP(A92,'import Erzurum'!A:P,5,0)</f>
        <v>643</v>
      </c>
      <c r="F92" s="56">
        <f>VLOOKUP(A92,'import Erzurum'!A:P,6,0)</f>
        <v>38</v>
      </c>
      <c r="G92" s="56">
        <f>VLOOKUP(A92,'import Erzurum'!A:P,7,0)</f>
        <v>12</v>
      </c>
      <c r="H92" s="56">
        <f>VLOOKUP(A92,'import Erzurum'!A:P,8,0)</f>
        <v>1</v>
      </c>
      <c r="I92" s="56">
        <f>VLOOKUP(A92,'import Erzurum'!A:P,9,0)</f>
        <v>13</v>
      </c>
      <c r="J92" s="216">
        <f>VLOOKUP(A92,'import Erzurum'!A:P,10,0)</f>
        <v>0.92</v>
      </c>
      <c r="K92" s="56" t="s">
        <v>10740</v>
      </c>
      <c r="L92" s="56">
        <v>4.4231919E9</v>
      </c>
      <c r="M92" s="56" t="s">
        <v>10469</v>
      </c>
      <c r="N92" s="56" t="s">
        <v>10470</v>
      </c>
      <c r="O92" s="56" t="s">
        <v>10205</v>
      </c>
      <c r="P92" s="230" t="str">
        <f>VLOOKUP(A92,'import Erzurum'!A:P,16,0)</f>
        <v>Geleneksel</v>
      </c>
      <c r="Q92" s="1" t="b">
        <v>0</v>
      </c>
      <c r="R92" s="1" t="s">
        <v>38</v>
      </c>
      <c r="S92" s="1" t="s">
        <v>845</v>
      </c>
      <c r="T92" s="1" t="s">
        <v>10039</v>
      </c>
      <c r="U92" s="1" t="s">
        <v>10683</v>
      </c>
      <c r="V92" s="208">
        <v>44411.0</v>
      </c>
      <c r="W92" s="208">
        <v>44411.0</v>
      </c>
      <c r="X92" s="1"/>
      <c r="Y92" s="1"/>
      <c r="Z92" s="208"/>
      <c r="AA92" s="1"/>
      <c r="AB92" s="208"/>
      <c r="AC92" s="1"/>
      <c r="AD92" s="208"/>
      <c r="AE92" s="1"/>
      <c r="AF92" s="208"/>
      <c r="AG92" s="1"/>
      <c r="AH92" s="208"/>
      <c r="AI92" s="1"/>
      <c r="AJ92" s="1"/>
      <c r="AK92" s="1"/>
      <c r="AL92" s="1"/>
      <c r="AM92" s="1"/>
    </row>
    <row r="93" ht="15.75" customHeight="1">
      <c r="A93" s="56" t="s">
        <v>10741</v>
      </c>
      <c r="B93" s="56" t="s">
        <v>10742</v>
      </c>
      <c r="C93" s="56" t="b">
        <f>VLOOKUP(A93,'import Erzurum'!A:P,3,0)</f>
        <v>1</v>
      </c>
      <c r="D93" s="56" t="s">
        <v>1507</v>
      </c>
      <c r="E93" s="56">
        <f>VLOOKUP(A93,'import Erzurum'!A:P,5,0)</f>
        <v>42</v>
      </c>
      <c r="F93" s="56">
        <f>VLOOKUP(A93,'import Erzurum'!A:P,6,0)</f>
        <v>11</v>
      </c>
      <c r="G93" s="56">
        <f>VLOOKUP(A93,'import Erzurum'!A:P,7,0)</f>
        <v>0</v>
      </c>
      <c r="H93" s="56">
        <f>VLOOKUP(A93,'import Erzurum'!A:P,8,0)</f>
        <v>80</v>
      </c>
      <c r="I93" s="56">
        <f>VLOOKUP(A93,'import Erzurum'!A:P,9,0)</f>
        <v>80</v>
      </c>
      <c r="J93" s="216">
        <f>VLOOKUP(A93,'import Erzurum'!A:P,10,0)</f>
        <v>0</v>
      </c>
      <c r="K93" s="56" t="s">
        <v>10743</v>
      </c>
      <c r="L93" s="56">
        <v>5.431122725E9</v>
      </c>
      <c r="M93" s="56" t="s">
        <v>10469</v>
      </c>
      <c r="N93" s="56" t="s">
        <v>10470</v>
      </c>
      <c r="O93" s="56" t="s">
        <v>10617</v>
      </c>
      <c r="P93" s="230" t="str">
        <f>VLOOKUP(A93,'import Erzurum'!A:P,16,0)</f>
        <v>Geleneksel</v>
      </c>
      <c r="Q93" s="1" t="b">
        <v>0</v>
      </c>
      <c r="R93" s="1"/>
      <c r="S93" s="1"/>
      <c r="T93" s="1"/>
      <c r="U93" s="1"/>
      <c r="V93" s="208"/>
      <c r="W93" s="208"/>
      <c r="X93" s="1"/>
      <c r="Y93" s="1"/>
      <c r="Z93" s="208"/>
      <c r="AA93" s="1"/>
      <c r="AB93" s="208"/>
      <c r="AC93" s="1"/>
      <c r="AD93" s="208"/>
      <c r="AE93" s="1"/>
      <c r="AF93" s="208"/>
      <c r="AG93" s="1"/>
      <c r="AH93" s="208"/>
      <c r="AI93" s="1"/>
      <c r="AJ93" s="1"/>
      <c r="AK93" s="1"/>
      <c r="AL93" s="1"/>
      <c r="AM93" s="1"/>
    </row>
    <row r="94" ht="15.75" customHeight="1">
      <c r="A94" s="56" t="s">
        <v>10744</v>
      </c>
      <c r="B94" s="56" t="s">
        <v>10745</v>
      </c>
      <c r="C94" s="56" t="b">
        <f>VLOOKUP(A94,'import Erzurum'!A:P,3,0)</f>
        <v>1</v>
      </c>
      <c r="D94" s="56" t="s">
        <v>1370</v>
      </c>
      <c r="E94" s="56">
        <f>VLOOKUP(A94,'import Erzurum'!A:P,5,0)</f>
        <v>9</v>
      </c>
      <c r="F94" s="56">
        <f>VLOOKUP(A94,'import Erzurum'!A:P,6,0)</f>
        <v>0</v>
      </c>
      <c r="G94" s="56">
        <f>VLOOKUP(A94,'import Erzurum'!A:P,7,0)</f>
        <v>0</v>
      </c>
      <c r="H94" s="56">
        <f>VLOOKUP(A94,'import Erzurum'!A:P,8,0)</f>
        <v>12</v>
      </c>
      <c r="I94" s="56">
        <f>VLOOKUP(A94,'import Erzurum'!A:P,9,0)</f>
        <v>12</v>
      </c>
      <c r="J94" s="216">
        <f>VLOOKUP(A94,'import Erzurum'!A:P,10,0)</f>
        <v>0</v>
      </c>
      <c r="K94" s="56" t="s">
        <v>10746</v>
      </c>
      <c r="L94" s="56">
        <v>5.363935075E9</v>
      </c>
      <c r="M94" s="56" t="s">
        <v>10450</v>
      </c>
      <c r="N94" s="56" t="s">
        <v>10451</v>
      </c>
      <c r="O94" s="56" t="s">
        <v>10747</v>
      </c>
      <c r="P94" s="230" t="str">
        <f>VLOOKUP(A94,'import Erzurum'!A:P,16,0)</f>
        <v>Geleneksel</v>
      </c>
      <c r="Q94" s="1" t="b">
        <v>0</v>
      </c>
      <c r="R94" s="1"/>
      <c r="S94" s="1"/>
      <c r="T94" s="1"/>
      <c r="U94" s="1"/>
      <c r="V94" s="208"/>
      <c r="W94" s="208"/>
      <c r="X94" s="1"/>
      <c r="Y94" s="1"/>
      <c r="Z94" s="208"/>
      <c r="AA94" s="1"/>
      <c r="AB94" s="208"/>
      <c r="AC94" s="1"/>
      <c r="AD94" s="208"/>
      <c r="AE94" s="1"/>
      <c r="AF94" s="208"/>
      <c r="AG94" s="1"/>
      <c r="AH94" s="208"/>
      <c r="AI94" s="1"/>
      <c r="AJ94" s="1"/>
      <c r="AK94" s="1"/>
      <c r="AL94" s="1"/>
      <c r="AM94" s="1"/>
    </row>
    <row r="95" ht="15.75" customHeight="1">
      <c r="A95" s="56" t="s">
        <v>10748</v>
      </c>
      <c r="B95" s="56" t="s">
        <v>10749</v>
      </c>
      <c r="C95" s="56" t="b">
        <f>VLOOKUP(A95,'import Erzurum'!A:P,3,0)</f>
        <v>1</v>
      </c>
      <c r="D95" s="56" t="s">
        <v>1356</v>
      </c>
      <c r="E95" s="56">
        <f>VLOOKUP(A95,'import Erzurum'!A:P,5,0)</f>
        <v>165</v>
      </c>
      <c r="F95" s="56">
        <f>VLOOKUP(A95,'import Erzurum'!A:P,6,0)</f>
        <v>26</v>
      </c>
      <c r="G95" s="56">
        <f>VLOOKUP(A95,'import Erzurum'!A:P,7,0)</f>
        <v>0</v>
      </c>
      <c r="H95" s="56">
        <f>VLOOKUP(A95,'import Erzurum'!A:P,8,0)</f>
        <v>12</v>
      </c>
      <c r="I95" s="56">
        <f>VLOOKUP(A95,'import Erzurum'!A:P,9,0)</f>
        <v>12</v>
      </c>
      <c r="J95" s="216">
        <f>VLOOKUP(A95,'import Erzurum'!A:P,10,0)</f>
        <v>0</v>
      </c>
      <c r="K95" s="56" t="s">
        <v>10750</v>
      </c>
      <c r="L95" s="56">
        <v>5.308826434E9</v>
      </c>
      <c r="M95" s="56" t="s">
        <v>10450</v>
      </c>
      <c r="N95" s="56" t="s">
        <v>10491</v>
      </c>
      <c r="O95" s="56" t="s">
        <v>10751</v>
      </c>
      <c r="P95" s="230" t="str">
        <f>VLOOKUP(A95,'import Erzurum'!A:P,16,0)</f>
        <v>Geleneksel</v>
      </c>
      <c r="Q95" s="1" t="b">
        <v>0</v>
      </c>
      <c r="R95" s="1"/>
      <c r="S95" s="1"/>
      <c r="T95" s="1"/>
      <c r="U95" s="1"/>
      <c r="V95" s="208"/>
      <c r="W95" s="208"/>
      <c r="X95" s="1"/>
      <c r="Y95" s="1"/>
      <c r="Z95" s="208"/>
      <c r="AA95" s="1"/>
      <c r="AB95" s="208"/>
      <c r="AC95" s="1"/>
      <c r="AD95" s="208"/>
      <c r="AE95" s="1"/>
      <c r="AF95" s="208"/>
      <c r="AG95" s="1"/>
      <c r="AH95" s="208"/>
      <c r="AI95" s="1"/>
      <c r="AJ95" s="1"/>
      <c r="AK95" s="1"/>
      <c r="AL95" s="1"/>
      <c r="AM95" s="1"/>
    </row>
    <row r="96" ht="15.75" customHeight="1">
      <c r="A96" s="56" t="s">
        <v>10246</v>
      </c>
      <c r="B96" s="56" t="s">
        <v>10247</v>
      </c>
      <c r="C96" s="56" t="b">
        <f>VLOOKUP(A96,'import Erzurum'!A:P,3,0)</f>
        <v>1</v>
      </c>
      <c r="D96" s="56" t="s">
        <v>1789</v>
      </c>
      <c r="E96" s="56">
        <f>VLOOKUP(A96,'import Erzurum'!A:P,5,0)</f>
        <v>104</v>
      </c>
      <c r="F96" s="56">
        <f>VLOOKUP(A96,'import Erzurum'!A:P,6,0)</f>
        <v>0</v>
      </c>
      <c r="G96" s="56">
        <f>VLOOKUP(A96,'import Erzurum'!A:P,7,0)</f>
        <v>2</v>
      </c>
      <c r="H96" s="56">
        <f>VLOOKUP(A96,'import Erzurum'!A:P,8,0)</f>
        <v>4</v>
      </c>
      <c r="I96" s="56">
        <f>VLOOKUP(A96,'import Erzurum'!A:P,9,0)</f>
        <v>6</v>
      </c>
      <c r="J96" s="216">
        <f>VLOOKUP(A96,'import Erzurum'!A:P,10,0)</f>
        <v>0.33</v>
      </c>
      <c r="K96" s="56" t="s">
        <v>10752</v>
      </c>
      <c r="L96" s="56">
        <v>4.423424747E9</v>
      </c>
      <c r="M96" s="56" t="s">
        <v>10469</v>
      </c>
      <c r="N96" s="56" t="s">
        <v>10470</v>
      </c>
      <c r="O96" s="56" t="s">
        <v>10249</v>
      </c>
      <c r="P96" s="230" t="str">
        <f>VLOOKUP(A96,'import Erzurum'!A:P,16,0)</f>
        <v>Geleneksel</v>
      </c>
      <c r="Q96" s="1" t="b">
        <v>0</v>
      </c>
      <c r="R96" s="1" t="s">
        <v>38</v>
      </c>
      <c r="S96" s="1" t="s">
        <v>5356</v>
      </c>
      <c r="T96" s="1" t="s">
        <v>10039</v>
      </c>
      <c r="U96" s="1" t="s">
        <v>10683</v>
      </c>
      <c r="V96" s="208">
        <v>44412.0</v>
      </c>
      <c r="W96" s="208">
        <v>44417.0</v>
      </c>
      <c r="X96" s="1"/>
      <c r="Y96" s="1"/>
      <c r="Z96" s="208">
        <v>44412.0</v>
      </c>
      <c r="AA96" s="1"/>
      <c r="AB96" s="208"/>
      <c r="AC96" s="1"/>
      <c r="AD96" s="208"/>
      <c r="AE96" s="1"/>
      <c r="AF96" s="208"/>
      <c r="AG96" s="1"/>
      <c r="AH96" s="208"/>
      <c r="AI96" s="1" t="s">
        <v>5356</v>
      </c>
      <c r="AJ96" s="1"/>
      <c r="AK96" s="1"/>
      <c r="AL96" s="1"/>
      <c r="AM96" s="1"/>
    </row>
    <row r="97" ht="15.75" customHeight="1">
      <c r="A97" s="56" t="s">
        <v>10369</v>
      </c>
      <c r="B97" s="56" t="s">
        <v>10370</v>
      </c>
      <c r="C97" s="56" t="b">
        <f>VLOOKUP(A97,'import Erzurum'!A:P,3,0)</f>
        <v>0</v>
      </c>
      <c r="D97" s="56" t="s">
        <v>1577</v>
      </c>
      <c r="E97" s="56">
        <f>VLOOKUP(A97,'import Erzurum'!A:P,5,0)</f>
        <v>29</v>
      </c>
      <c r="F97" s="56">
        <f>VLOOKUP(A97,'import Erzurum'!A:P,6,0)</f>
        <v>0</v>
      </c>
      <c r="G97" s="56">
        <f>VLOOKUP(A97,'import Erzurum'!A:P,7,0)</f>
        <v>0</v>
      </c>
      <c r="H97" s="56">
        <f>VLOOKUP(A97,'import Erzurum'!A:P,8,0)</f>
        <v>55</v>
      </c>
      <c r="I97" s="56">
        <f>VLOOKUP(A97,'import Erzurum'!A:P,9,0)</f>
        <v>55</v>
      </c>
      <c r="J97" s="216">
        <f>VLOOKUP(A97,'import Erzurum'!A:P,10,0)</f>
        <v>0</v>
      </c>
      <c r="K97" s="56" t="s">
        <v>10753</v>
      </c>
      <c r="L97" s="56">
        <v>5.327175266E9</v>
      </c>
      <c r="M97" s="56" t="s">
        <v>10469</v>
      </c>
      <c r="N97" s="56" t="s">
        <v>5525</v>
      </c>
      <c r="O97" s="56" t="s">
        <v>10372</v>
      </c>
      <c r="P97" s="230" t="str">
        <f>VLOOKUP(A97,'import Erzurum'!A:P,16,0)</f>
        <v>Geleneksel</v>
      </c>
      <c r="Q97" s="1" t="b">
        <v>1</v>
      </c>
      <c r="R97" s="1" t="s">
        <v>43</v>
      </c>
      <c r="S97" s="1" t="s">
        <v>845</v>
      </c>
      <c r="T97" s="1" t="s">
        <v>10039</v>
      </c>
      <c r="U97" s="1" t="s">
        <v>10754</v>
      </c>
      <c r="V97" s="208">
        <v>44420.0</v>
      </c>
      <c r="W97" s="208">
        <v>44425.0</v>
      </c>
      <c r="X97" s="1"/>
      <c r="Y97" s="1" t="s">
        <v>1353</v>
      </c>
      <c r="Z97" s="208">
        <v>44410.0</v>
      </c>
      <c r="AA97" s="1" t="s">
        <v>1475</v>
      </c>
      <c r="AB97" s="208">
        <v>44412.0</v>
      </c>
      <c r="AC97" s="1" t="s">
        <v>1475</v>
      </c>
      <c r="AD97" s="208">
        <v>44418.0</v>
      </c>
      <c r="AE97" s="1" t="s">
        <v>43</v>
      </c>
      <c r="AF97" s="208">
        <v>44431.0</v>
      </c>
      <c r="AG97" s="1"/>
      <c r="AH97" s="208"/>
      <c r="AI97" s="1" t="s">
        <v>5413</v>
      </c>
      <c r="AJ97" s="1" t="s">
        <v>5370</v>
      </c>
      <c r="AK97" s="1" t="s">
        <v>845</v>
      </c>
      <c r="AL97" s="1" t="s">
        <v>5414</v>
      </c>
      <c r="AM97" s="1" t="s">
        <v>5356</v>
      </c>
    </row>
    <row r="98" ht="15.75" customHeight="1">
      <c r="A98" s="56" t="s">
        <v>10089</v>
      </c>
      <c r="B98" s="56" t="s">
        <v>10090</v>
      </c>
      <c r="C98" s="56" t="b">
        <f>VLOOKUP(A98,'import Erzurum'!A:P,3,0)</f>
        <v>1</v>
      </c>
      <c r="D98" s="56" t="s">
        <v>1493</v>
      </c>
      <c r="E98" s="56">
        <f>VLOOKUP(A98,'import Erzurum'!A:P,5,0)</f>
        <v>495</v>
      </c>
      <c r="F98" s="56">
        <f>VLOOKUP(A98,'import Erzurum'!A:P,6,0)</f>
        <v>24</v>
      </c>
      <c r="G98" s="56">
        <f>VLOOKUP(A98,'import Erzurum'!A:P,7,0)</f>
        <v>47</v>
      </c>
      <c r="H98" s="56">
        <f>VLOOKUP(A98,'import Erzurum'!A:P,8,0)</f>
        <v>15</v>
      </c>
      <c r="I98" s="56">
        <f>VLOOKUP(A98,'import Erzurum'!A:P,9,0)</f>
        <v>62</v>
      </c>
      <c r="J98" s="216">
        <f>VLOOKUP(A98,'import Erzurum'!A:P,10,0)</f>
        <v>0.76</v>
      </c>
      <c r="K98" s="56" t="s">
        <v>10755</v>
      </c>
      <c r="L98" s="56">
        <v>4.424421001E9</v>
      </c>
      <c r="M98" s="56" t="s">
        <v>10450</v>
      </c>
      <c r="N98" s="56" t="s">
        <v>10633</v>
      </c>
      <c r="O98" s="56" t="s">
        <v>10093</v>
      </c>
      <c r="P98" s="230" t="str">
        <f>VLOOKUP(A98,'import Erzurum'!A:P,16,0)</f>
        <v>Geleneksel</v>
      </c>
      <c r="Q98" s="1" t="b">
        <v>0</v>
      </c>
      <c r="R98" s="1" t="s">
        <v>38</v>
      </c>
      <c r="S98" s="1" t="s">
        <v>909</v>
      </c>
      <c r="T98" s="1" t="s">
        <v>10039</v>
      </c>
      <c r="U98" s="1" t="s">
        <v>10756</v>
      </c>
      <c r="V98" s="208">
        <v>44389.0</v>
      </c>
      <c r="W98" s="208">
        <v>44391.0</v>
      </c>
      <c r="X98" s="1"/>
      <c r="Y98" s="1" t="s">
        <v>1353</v>
      </c>
      <c r="Z98" s="208">
        <v>44389.0</v>
      </c>
      <c r="AA98" s="1"/>
      <c r="AB98" s="208"/>
      <c r="AC98" s="1"/>
      <c r="AD98" s="208"/>
      <c r="AE98" s="1"/>
      <c r="AF98" s="208"/>
      <c r="AG98" s="1"/>
      <c r="AH98" s="208"/>
      <c r="AI98" s="1" t="s">
        <v>909</v>
      </c>
      <c r="AJ98" s="1"/>
      <c r="AK98" s="1"/>
      <c r="AL98" s="1"/>
      <c r="AM98" s="1"/>
    </row>
    <row r="99" ht="15.75" customHeight="1">
      <c r="A99" s="56" t="s">
        <v>10356</v>
      </c>
      <c r="B99" s="56" t="s">
        <v>10357</v>
      </c>
      <c r="C99" s="56" t="b">
        <f>VLOOKUP(A99,'import Erzurum'!A:P,3,0)</f>
        <v>1</v>
      </c>
      <c r="D99" s="56" t="s">
        <v>1378</v>
      </c>
      <c r="E99" s="56">
        <f>VLOOKUP(A99,'import Erzurum'!A:P,5,0)</f>
        <v>894</v>
      </c>
      <c r="F99" s="56">
        <f>VLOOKUP(A99,'import Erzurum'!A:P,6,0)</f>
        <v>48</v>
      </c>
      <c r="G99" s="56">
        <f>VLOOKUP(A99,'import Erzurum'!A:P,7,0)</f>
        <v>21</v>
      </c>
      <c r="H99" s="56">
        <f>VLOOKUP(A99,'import Erzurum'!A:P,8,0)</f>
        <v>17</v>
      </c>
      <c r="I99" s="56">
        <f>VLOOKUP(A99,'import Erzurum'!A:P,9,0)</f>
        <v>38</v>
      </c>
      <c r="J99" s="216">
        <f>VLOOKUP(A99,'import Erzurum'!A:P,10,0)</f>
        <v>0.55</v>
      </c>
      <c r="K99" s="56" t="s">
        <v>10757</v>
      </c>
      <c r="L99" s="56">
        <v>4.422384034E9</v>
      </c>
      <c r="M99" s="56" t="s">
        <v>10469</v>
      </c>
      <c r="N99" s="56" t="s">
        <v>5525</v>
      </c>
      <c r="O99" s="56" t="s">
        <v>10359</v>
      </c>
      <c r="P99" s="230" t="str">
        <f>VLOOKUP(A99,'import Erzurum'!A:P,16,0)</f>
        <v>Geleneksel</v>
      </c>
      <c r="Q99" s="1" t="b">
        <v>0</v>
      </c>
      <c r="R99" s="1" t="s">
        <v>38</v>
      </c>
      <c r="S99" s="1" t="s">
        <v>5371</v>
      </c>
      <c r="T99" s="1" t="s">
        <v>10039</v>
      </c>
      <c r="U99" s="1" t="s">
        <v>10758</v>
      </c>
      <c r="V99" s="208">
        <v>44434.0</v>
      </c>
      <c r="W99" s="208">
        <v>44435.0</v>
      </c>
      <c r="X99" s="1"/>
      <c r="Y99" s="1" t="s">
        <v>1506</v>
      </c>
      <c r="Z99" s="208">
        <v>44410.0</v>
      </c>
      <c r="AA99" s="1" t="s">
        <v>1475</v>
      </c>
      <c r="AB99" s="208">
        <v>44412.0</v>
      </c>
      <c r="AC99" s="1" t="s">
        <v>1506</v>
      </c>
      <c r="AD99" s="208">
        <v>44414.0</v>
      </c>
      <c r="AE99" s="1" t="s">
        <v>1353</v>
      </c>
      <c r="AF99" s="208">
        <v>44418.0</v>
      </c>
      <c r="AG99" s="1" t="s">
        <v>1353</v>
      </c>
      <c r="AH99" s="208">
        <v>44434.0</v>
      </c>
      <c r="AI99" s="1" t="s">
        <v>5413</v>
      </c>
      <c r="AJ99" s="1" t="s">
        <v>5370</v>
      </c>
      <c r="AK99" s="1" t="s">
        <v>5371</v>
      </c>
      <c r="AL99" s="1" t="s">
        <v>5414</v>
      </c>
      <c r="AM99" s="1" t="s">
        <v>5371</v>
      </c>
    </row>
    <row r="100" ht="15.75" customHeight="1">
      <c r="A100" s="56" t="s">
        <v>10759</v>
      </c>
      <c r="B100" s="56" t="s">
        <v>10760</v>
      </c>
      <c r="C100" s="56" t="b">
        <f>VLOOKUP(A100,'import Erzurum'!A:P,3,0)</f>
        <v>1</v>
      </c>
      <c r="D100" s="56" t="s">
        <v>1356</v>
      </c>
      <c r="E100" s="56">
        <f>VLOOKUP(A100,'import Erzurum'!A:P,5,0)</f>
        <v>0</v>
      </c>
      <c r="F100" s="56">
        <f>VLOOKUP(A100,'import Erzurum'!A:P,6,0)</f>
        <v>0</v>
      </c>
      <c r="G100" s="56">
        <f>VLOOKUP(A100,'import Erzurum'!A:P,7,0)</f>
        <v>0</v>
      </c>
      <c r="H100" s="56">
        <f>VLOOKUP(A100,'import Erzurum'!A:P,8,0)</f>
        <v>10</v>
      </c>
      <c r="I100" s="56">
        <f>VLOOKUP(A100,'import Erzurum'!A:P,9,0)</f>
        <v>10</v>
      </c>
      <c r="J100" s="216">
        <f>VLOOKUP(A100,'import Erzurum'!A:P,10,0)</f>
        <v>0</v>
      </c>
      <c r="K100" s="56" t="s">
        <v>10761</v>
      </c>
      <c r="L100" s="56">
        <v>5.422261979E9</v>
      </c>
      <c r="M100" s="56" t="s">
        <v>10450</v>
      </c>
      <c r="N100" s="56" t="s">
        <v>10491</v>
      </c>
      <c r="O100" s="56" t="s">
        <v>10762</v>
      </c>
      <c r="P100" s="230" t="str">
        <f>VLOOKUP(A100,'import Erzurum'!A:P,16,0)</f>
        <v>Geleneksel</v>
      </c>
      <c r="Q100" s="1" t="b">
        <v>0</v>
      </c>
      <c r="R100" s="1"/>
      <c r="S100" s="1"/>
      <c r="T100" s="1"/>
      <c r="U100" s="1"/>
      <c r="V100" s="208"/>
      <c r="W100" s="208"/>
      <c r="X100" s="1"/>
      <c r="Y100" s="1"/>
      <c r="Z100" s="208"/>
      <c r="AA100" s="1"/>
      <c r="AB100" s="208"/>
      <c r="AC100" s="1"/>
      <c r="AD100" s="208"/>
      <c r="AE100" s="1"/>
      <c r="AF100" s="208"/>
      <c r="AG100" s="1"/>
      <c r="AH100" s="208"/>
      <c r="AI100" s="1"/>
      <c r="AJ100" s="1"/>
      <c r="AK100" s="1"/>
      <c r="AL100" s="1"/>
      <c r="AM100" s="1"/>
    </row>
    <row r="101" ht="15.75" customHeight="1">
      <c r="A101" s="56" t="s">
        <v>10763</v>
      </c>
      <c r="B101" s="56" t="s">
        <v>10764</v>
      </c>
      <c r="C101" s="56" t="b">
        <f>VLOOKUP(A101,'import Erzurum'!A:P,3,0)</f>
        <v>1</v>
      </c>
      <c r="D101" s="56" t="s">
        <v>1364</v>
      </c>
      <c r="E101" s="56">
        <f>VLOOKUP(A101,'import Erzurum'!A:P,5,0)</f>
        <v>349</v>
      </c>
      <c r="F101" s="56">
        <f>VLOOKUP(A101,'import Erzurum'!A:P,6,0)</f>
        <v>10</v>
      </c>
      <c r="G101" s="56">
        <f>VLOOKUP(A101,'import Erzurum'!A:P,7,0)</f>
        <v>0</v>
      </c>
      <c r="H101" s="56">
        <f>VLOOKUP(A101,'import Erzurum'!A:P,8,0)</f>
        <v>7</v>
      </c>
      <c r="I101" s="56">
        <f>VLOOKUP(A101,'import Erzurum'!A:P,9,0)</f>
        <v>7</v>
      </c>
      <c r="J101" s="216">
        <f>VLOOKUP(A101,'import Erzurum'!A:P,10,0)</f>
        <v>0</v>
      </c>
      <c r="K101" s="56" t="s">
        <v>10765</v>
      </c>
      <c r="L101" s="56">
        <v>5.456937218E9</v>
      </c>
      <c r="M101" s="56" t="s">
        <v>5546</v>
      </c>
      <c r="N101" s="56" t="s">
        <v>10538</v>
      </c>
      <c r="O101" s="56" t="s">
        <v>10766</v>
      </c>
      <c r="P101" s="230" t="str">
        <f>VLOOKUP(A101,'import Erzurum'!A:P,16,0)</f>
        <v>Geleneksel</v>
      </c>
      <c r="Q101" s="1" t="b">
        <v>0</v>
      </c>
      <c r="R101" s="1" t="s">
        <v>29</v>
      </c>
      <c r="S101" s="1"/>
      <c r="T101" s="1"/>
      <c r="U101" s="1" t="s">
        <v>10767</v>
      </c>
      <c r="V101" s="208"/>
      <c r="W101" s="208"/>
      <c r="X101" s="1"/>
      <c r="Y101" s="1" t="s">
        <v>43</v>
      </c>
      <c r="Z101" s="208">
        <v>44434.0</v>
      </c>
      <c r="AA101" s="1" t="s">
        <v>1353</v>
      </c>
      <c r="AB101" s="208">
        <v>44441.0</v>
      </c>
      <c r="AC101" s="1"/>
      <c r="AD101" s="208"/>
      <c r="AE101" s="1"/>
      <c r="AF101" s="208"/>
      <c r="AG101" s="1"/>
      <c r="AH101" s="208"/>
      <c r="AI101" s="1"/>
      <c r="AJ101" s="1" t="s">
        <v>66</v>
      </c>
      <c r="AK101" s="1"/>
      <c r="AL101" s="1"/>
      <c r="AM101" s="1"/>
    </row>
    <row r="102" ht="15.75" customHeight="1">
      <c r="A102" s="56" t="s">
        <v>10768</v>
      </c>
      <c r="B102" s="56" t="s">
        <v>10769</v>
      </c>
      <c r="C102" s="56" t="b">
        <f>VLOOKUP(A102,'import Erzurum'!A:P,3,0)</f>
        <v>1</v>
      </c>
      <c r="D102" s="56" t="s">
        <v>1507</v>
      </c>
      <c r="E102" s="56">
        <f>VLOOKUP(A102,'import Erzurum'!A:P,5,0)</f>
        <v>414</v>
      </c>
      <c r="F102" s="56">
        <f>VLOOKUP(A102,'import Erzurum'!A:P,6,0)</f>
        <v>21</v>
      </c>
      <c r="G102" s="56">
        <f>VLOOKUP(A102,'import Erzurum'!A:P,7,0)</f>
        <v>0</v>
      </c>
      <c r="H102" s="56">
        <f>VLOOKUP(A102,'import Erzurum'!A:P,8,0)</f>
        <v>61</v>
      </c>
      <c r="I102" s="56">
        <f>VLOOKUP(A102,'import Erzurum'!A:P,9,0)</f>
        <v>61</v>
      </c>
      <c r="J102" s="216">
        <f>VLOOKUP(A102,'import Erzurum'!A:P,10,0)</f>
        <v>0</v>
      </c>
      <c r="K102" s="56" t="s">
        <v>10770</v>
      </c>
      <c r="L102" s="56">
        <v>5.443673725E9</v>
      </c>
      <c r="M102" s="56" t="s">
        <v>10469</v>
      </c>
      <c r="N102" s="56" t="s">
        <v>10470</v>
      </c>
      <c r="O102" s="56" t="s">
        <v>10771</v>
      </c>
      <c r="P102" s="230" t="str">
        <f>VLOOKUP(A102,'import Erzurum'!A:P,16,0)</f>
        <v>Geleneksel</v>
      </c>
      <c r="Q102" s="1" t="b">
        <v>1</v>
      </c>
      <c r="R102" s="1"/>
      <c r="S102" s="1"/>
      <c r="T102" s="1"/>
      <c r="U102" s="1" t="s">
        <v>10772</v>
      </c>
      <c r="V102" s="208"/>
      <c r="W102" s="208"/>
      <c r="X102" s="1" t="s">
        <v>2005</v>
      </c>
      <c r="Y102" s="1" t="s">
        <v>1353</v>
      </c>
      <c r="Z102" s="208">
        <v>44392.0</v>
      </c>
      <c r="AA102" s="1" t="s">
        <v>1353</v>
      </c>
      <c r="AB102" s="208">
        <v>44425.0</v>
      </c>
      <c r="AC102" s="1"/>
      <c r="AD102" s="208"/>
      <c r="AE102" s="1"/>
      <c r="AF102" s="208"/>
      <c r="AG102" s="1"/>
      <c r="AH102" s="208"/>
      <c r="AI102" s="1" t="s">
        <v>909</v>
      </c>
      <c r="AJ102" s="1"/>
      <c r="AK102" s="1"/>
      <c r="AL102" s="1"/>
      <c r="AM102" s="1"/>
    </row>
    <row r="103" ht="15.75" customHeight="1">
      <c r="A103" s="56" t="s">
        <v>10773</v>
      </c>
      <c r="B103" s="56" t="s">
        <v>10774</v>
      </c>
      <c r="C103" s="56" t="b">
        <f>VLOOKUP(A103,'import Erzurum'!A:P,3,0)</f>
        <v>1</v>
      </c>
      <c r="D103" s="56" t="s">
        <v>1827</v>
      </c>
      <c r="E103" s="56">
        <f>VLOOKUP(A103,'import Erzurum'!A:P,5,0)</f>
        <v>1685</v>
      </c>
      <c r="F103" s="56">
        <f>VLOOKUP(A103,'import Erzurum'!A:P,6,0)</f>
        <v>137</v>
      </c>
      <c r="G103" s="56">
        <f>VLOOKUP(A103,'import Erzurum'!A:P,7,0)</f>
        <v>0</v>
      </c>
      <c r="H103" s="56">
        <f>VLOOKUP(A103,'import Erzurum'!A:P,8,0)</f>
        <v>32</v>
      </c>
      <c r="I103" s="56">
        <f>VLOOKUP(A103,'import Erzurum'!A:P,9,0)</f>
        <v>32</v>
      </c>
      <c r="J103" s="216">
        <f>VLOOKUP(A103,'import Erzurum'!A:P,10,0)</f>
        <v>0</v>
      </c>
      <c r="K103" s="56" t="s">
        <v>10775</v>
      </c>
      <c r="L103" s="56">
        <v>4.422344618E9</v>
      </c>
      <c r="M103" s="56" t="s">
        <v>10450</v>
      </c>
      <c r="N103" s="56" t="s">
        <v>10460</v>
      </c>
      <c r="O103" s="56" t="s">
        <v>10776</v>
      </c>
      <c r="P103" s="230" t="str">
        <f>VLOOKUP(A103,'import Erzurum'!A:P,16,0)</f>
        <v>Geleneksel</v>
      </c>
      <c r="Q103" s="1" t="b">
        <v>1</v>
      </c>
      <c r="R103" s="1"/>
      <c r="S103" s="1"/>
      <c r="T103" s="1"/>
      <c r="U103" s="1" t="s">
        <v>10777</v>
      </c>
      <c r="V103" s="208"/>
      <c r="W103" s="208"/>
      <c r="X103" s="1"/>
      <c r="Y103" s="1" t="s">
        <v>1353</v>
      </c>
      <c r="Z103" s="208">
        <v>44385.0</v>
      </c>
      <c r="AA103" s="1" t="s">
        <v>1353</v>
      </c>
      <c r="AB103" s="208">
        <v>44391.0</v>
      </c>
      <c r="AC103" s="1" t="s">
        <v>1506</v>
      </c>
      <c r="AD103" s="208">
        <v>44425.0</v>
      </c>
      <c r="AE103" s="1"/>
      <c r="AF103" s="208"/>
      <c r="AG103" s="1"/>
      <c r="AH103" s="208"/>
      <c r="AI103" s="1" t="s">
        <v>845</v>
      </c>
      <c r="AJ103" s="1" t="s">
        <v>5107</v>
      </c>
      <c r="AK103" s="1" t="s">
        <v>5370</v>
      </c>
      <c r="AL103" s="1"/>
      <c r="AM103" s="1"/>
    </row>
    <row r="104" ht="15.75" customHeight="1">
      <c r="A104" s="56" t="s">
        <v>10065</v>
      </c>
      <c r="B104" s="56" t="s">
        <v>10066</v>
      </c>
      <c r="C104" s="56" t="b">
        <f>VLOOKUP(A104,'import Erzurum'!A:P,3,0)</f>
        <v>1</v>
      </c>
      <c r="D104" s="56" t="s">
        <v>1370</v>
      </c>
      <c r="E104" s="56">
        <f>VLOOKUP(A104,'import Erzurum'!A:P,5,0)</f>
        <v>121</v>
      </c>
      <c r="F104" s="56">
        <f>VLOOKUP(A104,'import Erzurum'!A:P,6,0)</f>
        <v>2</v>
      </c>
      <c r="G104" s="56">
        <f>VLOOKUP(A104,'import Erzurum'!A:P,7,0)</f>
        <v>9</v>
      </c>
      <c r="H104" s="56">
        <f>VLOOKUP(A104,'import Erzurum'!A:P,8,0)</f>
        <v>11</v>
      </c>
      <c r="I104" s="56">
        <f>VLOOKUP(A104,'import Erzurum'!A:P,9,0)</f>
        <v>20</v>
      </c>
      <c r="J104" s="216">
        <f>VLOOKUP(A104,'import Erzurum'!A:P,10,0)</f>
        <v>0.45</v>
      </c>
      <c r="K104" s="56" t="s">
        <v>10778</v>
      </c>
      <c r="L104" s="56">
        <v>4.422136945E9</v>
      </c>
      <c r="M104" s="56" t="s">
        <v>10450</v>
      </c>
      <c r="N104" s="56" t="s">
        <v>10465</v>
      </c>
      <c r="O104" s="56" t="s">
        <v>10069</v>
      </c>
      <c r="P104" s="230" t="str">
        <f>VLOOKUP(A104,'import Erzurum'!A:P,16,0)</f>
        <v>Geleneksel</v>
      </c>
      <c r="Q104" s="1" t="b">
        <v>0</v>
      </c>
      <c r="R104" s="1" t="s">
        <v>38</v>
      </c>
      <c r="S104" s="1" t="s">
        <v>909</v>
      </c>
      <c r="T104" s="1" t="s">
        <v>10039</v>
      </c>
      <c r="U104" s="1" t="s">
        <v>10779</v>
      </c>
      <c r="V104" s="208">
        <v>44389.0</v>
      </c>
      <c r="W104" s="208">
        <v>44390.0</v>
      </c>
      <c r="X104" s="1"/>
      <c r="Y104" s="1" t="s">
        <v>1353</v>
      </c>
      <c r="Z104" s="208">
        <v>44389.0</v>
      </c>
      <c r="AA104" s="1" t="s">
        <v>1353</v>
      </c>
      <c r="AB104" s="208">
        <v>44442.0</v>
      </c>
      <c r="AC104" s="1"/>
      <c r="AD104" s="208"/>
      <c r="AE104" s="1"/>
      <c r="AF104" s="208"/>
      <c r="AG104" s="1"/>
      <c r="AH104" s="208"/>
      <c r="AI104" s="1" t="s">
        <v>909</v>
      </c>
      <c r="AJ104" s="1" t="s">
        <v>4907</v>
      </c>
      <c r="AK104" s="1"/>
      <c r="AL104" s="1"/>
      <c r="AM104" s="1"/>
    </row>
    <row r="105" ht="15.75" customHeight="1">
      <c r="A105" s="56" t="s">
        <v>10780</v>
      </c>
      <c r="B105" s="56" t="s">
        <v>10781</v>
      </c>
      <c r="C105" s="56" t="b">
        <f>VLOOKUP(A105,'import Erzurum'!A:P,3,0)</f>
        <v>1</v>
      </c>
      <c r="D105" s="56" t="s">
        <v>1378</v>
      </c>
      <c r="E105" s="56">
        <f>VLOOKUP(A105,'import Erzurum'!A:P,5,0)</f>
        <v>467</v>
      </c>
      <c r="F105" s="56">
        <f>VLOOKUP(A105,'import Erzurum'!A:P,6,0)</f>
        <v>6</v>
      </c>
      <c r="G105" s="56">
        <f>VLOOKUP(A105,'import Erzurum'!A:P,7,0)</f>
        <v>0</v>
      </c>
      <c r="H105" s="56">
        <f>VLOOKUP(A105,'import Erzurum'!A:P,8,0)</f>
        <v>19</v>
      </c>
      <c r="I105" s="56">
        <f>VLOOKUP(A105,'import Erzurum'!A:P,9,0)</f>
        <v>19</v>
      </c>
      <c r="J105" s="216">
        <f>VLOOKUP(A105,'import Erzurum'!A:P,10,0)</f>
        <v>0</v>
      </c>
      <c r="K105" s="56" t="s">
        <v>10485</v>
      </c>
      <c r="L105" s="56">
        <v>4.42342808E9</v>
      </c>
      <c r="M105" s="56" t="s">
        <v>10469</v>
      </c>
      <c r="N105" s="56" t="s">
        <v>10470</v>
      </c>
      <c r="O105" s="56" t="s">
        <v>10782</v>
      </c>
      <c r="P105" s="230" t="str">
        <f>VLOOKUP(A105,'import Erzurum'!A:P,16,0)</f>
        <v>Geleneksel</v>
      </c>
      <c r="Q105" s="1" t="b">
        <v>1</v>
      </c>
      <c r="R105" s="1"/>
      <c r="S105" s="1"/>
      <c r="T105" s="1"/>
      <c r="U105" s="479" t="s">
        <v>10783</v>
      </c>
      <c r="V105" s="208"/>
      <c r="W105" s="208"/>
      <c r="X105" s="1"/>
      <c r="Y105" s="1" t="s">
        <v>1353</v>
      </c>
      <c r="Z105" s="208">
        <v>44392.0</v>
      </c>
      <c r="AA105" s="1" t="s">
        <v>1353</v>
      </c>
      <c r="AB105" s="208">
        <v>44414.0</v>
      </c>
      <c r="AC105" s="1" t="s">
        <v>1353</v>
      </c>
      <c r="AD105" s="208">
        <v>44425.0</v>
      </c>
      <c r="AE105" s="1"/>
      <c r="AF105" s="208"/>
      <c r="AG105" s="1"/>
      <c r="AH105" s="208"/>
      <c r="AI105" s="1" t="s">
        <v>909</v>
      </c>
      <c r="AJ105" s="1" t="s">
        <v>5371</v>
      </c>
      <c r="AK105" s="1" t="s">
        <v>5370</v>
      </c>
      <c r="AL105" s="1"/>
      <c r="AM105" s="1"/>
    </row>
    <row r="106" ht="15.75" customHeight="1">
      <c r="A106" s="56" t="s">
        <v>10784</v>
      </c>
      <c r="B106" s="56" t="s">
        <v>10785</v>
      </c>
      <c r="C106" s="56" t="b">
        <f>VLOOKUP(A106,'import Erzurum'!A:P,3,0)</f>
        <v>1</v>
      </c>
      <c r="D106" s="56" t="s">
        <v>1507</v>
      </c>
      <c r="E106" s="56">
        <f>VLOOKUP(A106,'import Erzurum'!A:P,5,0)</f>
        <v>90</v>
      </c>
      <c r="F106" s="56">
        <f>VLOOKUP(A106,'import Erzurum'!A:P,6,0)</f>
        <v>0</v>
      </c>
      <c r="G106" s="56">
        <f>VLOOKUP(A106,'import Erzurum'!A:P,7,0)</f>
        <v>0</v>
      </c>
      <c r="H106" s="56">
        <f>VLOOKUP(A106,'import Erzurum'!A:P,8,0)</f>
        <v>58</v>
      </c>
      <c r="I106" s="56">
        <f>VLOOKUP(A106,'import Erzurum'!A:P,9,0)</f>
        <v>58</v>
      </c>
      <c r="J106" s="216">
        <f>VLOOKUP(A106,'import Erzurum'!A:P,10,0)</f>
        <v>0</v>
      </c>
      <c r="K106" s="56" t="s">
        <v>10786</v>
      </c>
      <c r="L106" s="56">
        <v>4.423165555E9</v>
      </c>
      <c r="M106" s="56" t="s">
        <v>10469</v>
      </c>
      <c r="N106" s="56" t="s">
        <v>10619</v>
      </c>
      <c r="O106" s="56" t="s">
        <v>10243</v>
      </c>
      <c r="P106" s="230" t="str">
        <f>VLOOKUP(A106,'import Erzurum'!A:P,16,0)</f>
        <v>Geleneksel</v>
      </c>
      <c r="Q106" s="1" t="b">
        <v>1</v>
      </c>
      <c r="R106" s="1"/>
      <c r="S106" s="1"/>
      <c r="T106" s="1"/>
      <c r="U106" s="1" t="s">
        <v>10787</v>
      </c>
      <c r="V106" s="208"/>
      <c r="W106" s="208">
        <v>44413.0</v>
      </c>
      <c r="X106" s="1"/>
      <c r="Y106" s="1" t="s">
        <v>1353</v>
      </c>
      <c r="Z106" s="208">
        <v>44410.0</v>
      </c>
      <c r="AA106" s="1" t="s">
        <v>1353</v>
      </c>
      <c r="AB106" s="208">
        <v>44413.0</v>
      </c>
      <c r="AC106" s="1" t="s">
        <v>1353</v>
      </c>
      <c r="AD106" s="208">
        <v>44414.0</v>
      </c>
      <c r="AE106" s="1" t="s">
        <v>1506</v>
      </c>
      <c r="AF106" s="208">
        <v>44425.0</v>
      </c>
      <c r="AG106" s="1"/>
      <c r="AH106" s="208"/>
      <c r="AI106" s="1" t="s">
        <v>5413</v>
      </c>
      <c r="AJ106" s="1" t="s">
        <v>845</v>
      </c>
      <c r="AK106" s="1"/>
      <c r="AL106" s="1" t="s">
        <v>5370</v>
      </c>
      <c r="AM106" s="1"/>
    </row>
    <row r="107" ht="15.75" customHeight="1">
      <c r="A107" s="56" t="s">
        <v>10788</v>
      </c>
      <c r="B107" s="56" t="s">
        <v>10789</v>
      </c>
      <c r="C107" s="56" t="b">
        <f>VLOOKUP(A107,'import Erzurum'!A:P,3,0)</f>
        <v>1</v>
      </c>
      <c r="D107" s="56" t="s">
        <v>1832</v>
      </c>
      <c r="E107" s="56">
        <f>VLOOKUP(A107,'import Erzurum'!A:P,5,0)</f>
        <v>3</v>
      </c>
      <c r="F107" s="56">
        <f>VLOOKUP(A107,'import Erzurum'!A:P,6,0)</f>
        <v>0</v>
      </c>
      <c r="G107" s="56">
        <f>VLOOKUP(A107,'import Erzurum'!A:P,7,0)</f>
        <v>0</v>
      </c>
      <c r="H107" s="56">
        <f>VLOOKUP(A107,'import Erzurum'!A:P,8,0)</f>
        <v>10</v>
      </c>
      <c r="I107" s="56">
        <f>VLOOKUP(A107,'import Erzurum'!A:P,9,0)</f>
        <v>10</v>
      </c>
      <c r="J107" s="216">
        <f>VLOOKUP(A107,'import Erzurum'!A:P,10,0)</f>
        <v>0</v>
      </c>
      <c r="K107" s="56" t="s">
        <v>10790</v>
      </c>
      <c r="L107" s="56">
        <v>5.376427211E9</v>
      </c>
      <c r="M107" s="56" t="s">
        <v>10469</v>
      </c>
      <c r="N107" s="56" t="s">
        <v>10529</v>
      </c>
      <c r="O107" s="56" t="s">
        <v>10791</v>
      </c>
      <c r="P107" s="230" t="str">
        <f>VLOOKUP(A107,'import Erzurum'!A:P,16,0)</f>
        <v>Geleneksel</v>
      </c>
      <c r="Q107" s="1" t="b">
        <v>0</v>
      </c>
      <c r="R107" s="1" t="s">
        <v>31</v>
      </c>
      <c r="S107" s="1"/>
      <c r="T107" s="1"/>
      <c r="U107" s="1" t="s">
        <v>10792</v>
      </c>
      <c r="V107" s="208"/>
      <c r="W107" s="208"/>
      <c r="X107" s="1"/>
      <c r="Y107" s="1" t="s">
        <v>1353</v>
      </c>
      <c r="Z107" s="208">
        <v>44420.0</v>
      </c>
      <c r="AA107" s="1" t="s">
        <v>43</v>
      </c>
      <c r="AB107" s="208">
        <v>44427.0</v>
      </c>
      <c r="AC107" s="1"/>
      <c r="AD107" s="208"/>
      <c r="AE107" s="1"/>
      <c r="AF107" s="208"/>
      <c r="AG107" s="1"/>
      <c r="AH107" s="208"/>
      <c r="AI107" s="1"/>
      <c r="AJ107" s="1" t="s">
        <v>5371</v>
      </c>
      <c r="AK107" s="1"/>
      <c r="AL107" s="1"/>
      <c r="AM107" s="1"/>
    </row>
    <row r="108" ht="15.75" customHeight="1">
      <c r="A108" s="56" t="s">
        <v>10793</v>
      </c>
      <c r="B108" s="56" t="s">
        <v>10794</v>
      </c>
      <c r="C108" s="56" t="b">
        <f>VLOOKUP(A108,'import Erzurum'!A:P,3,0)</f>
        <v>0</v>
      </c>
      <c r="D108" s="56" t="s">
        <v>1493</v>
      </c>
      <c r="E108" s="56">
        <f>VLOOKUP(A108,'import Erzurum'!A:P,5,0)</f>
        <v>10</v>
      </c>
      <c r="F108" s="56">
        <f>VLOOKUP(A108,'import Erzurum'!A:P,6,0)</f>
        <v>0</v>
      </c>
      <c r="G108" s="56">
        <f>VLOOKUP(A108,'import Erzurum'!A:P,7,0)</f>
        <v>0</v>
      </c>
      <c r="H108" s="56">
        <f>VLOOKUP(A108,'import Erzurum'!A:P,8,0)</f>
        <v>17</v>
      </c>
      <c r="I108" s="56">
        <f>VLOOKUP(A108,'import Erzurum'!A:P,9,0)</f>
        <v>17</v>
      </c>
      <c r="J108" s="216">
        <f>VLOOKUP(A108,'import Erzurum'!A:P,10,0)</f>
        <v>0</v>
      </c>
      <c r="K108" s="56" t="s">
        <v>10795</v>
      </c>
      <c r="L108" s="56">
        <v>5.362679222E9</v>
      </c>
      <c r="M108" s="56" t="s">
        <v>10450</v>
      </c>
      <c r="N108" s="56" t="s">
        <v>10460</v>
      </c>
      <c r="O108" s="56" t="s">
        <v>10796</v>
      </c>
      <c r="P108" s="230" t="str">
        <f>VLOOKUP(A108,'import Erzurum'!A:P,16,0)</f>
        <v>Geleneksel</v>
      </c>
      <c r="Q108" s="1" t="b">
        <v>0</v>
      </c>
      <c r="R108" s="1" t="s">
        <v>31</v>
      </c>
      <c r="S108" s="1"/>
      <c r="T108" s="1"/>
      <c r="U108" s="1" t="s">
        <v>10797</v>
      </c>
      <c r="V108" s="208"/>
      <c r="W108" s="208"/>
      <c r="X108" s="1"/>
      <c r="Y108" s="1" t="s">
        <v>1353</v>
      </c>
      <c r="Z108" s="208">
        <v>44389.0</v>
      </c>
      <c r="AA108" s="1" t="s">
        <v>43</v>
      </c>
      <c r="AB108" s="208">
        <v>44393.0</v>
      </c>
      <c r="AC108" s="1" t="s">
        <v>1506</v>
      </c>
      <c r="AD108" s="208">
        <v>44406.0</v>
      </c>
      <c r="AE108" s="1" t="s">
        <v>43</v>
      </c>
      <c r="AF108" s="208">
        <v>44413.0</v>
      </c>
      <c r="AG108" s="1" t="s">
        <v>1353</v>
      </c>
      <c r="AH108" s="208">
        <v>44441.0</v>
      </c>
      <c r="AI108" s="1" t="s">
        <v>909</v>
      </c>
      <c r="AJ108" s="1" t="s">
        <v>4838</v>
      </c>
      <c r="AK108" s="1" t="s">
        <v>5371</v>
      </c>
      <c r="AL108" s="1"/>
      <c r="AM108" s="1" t="s">
        <v>4907</v>
      </c>
    </row>
    <row r="109" ht="15.75" customHeight="1">
      <c r="A109" s="56" t="s">
        <v>10798</v>
      </c>
      <c r="B109" s="56" t="s">
        <v>10799</v>
      </c>
      <c r="C109" s="56" t="b">
        <f>VLOOKUP(A109,'import Erzurum'!A:P,3,0)</f>
        <v>1</v>
      </c>
      <c r="D109" s="56" t="s">
        <v>1507</v>
      </c>
      <c r="E109" s="56">
        <f>VLOOKUP(A109,'import Erzurum'!A:P,5,0)</f>
        <v>60</v>
      </c>
      <c r="F109" s="56">
        <f>VLOOKUP(A109,'import Erzurum'!A:P,6,0)</f>
        <v>4</v>
      </c>
      <c r="G109" s="56">
        <f>VLOOKUP(A109,'import Erzurum'!A:P,7,0)</f>
        <v>0</v>
      </c>
      <c r="H109" s="56">
        <f>VLOOKUP(A109,'import Erzurum'!A:P,8,0)</f>
        <v>7</v>
      </c>
      <c r="I109" s="56">
        <f>VLOOKUP(A109,'import Erzurum'!A:P,9,0)</f>
        <v>7</v>
      </c>
      <c r="J109" s="216">
        <f>VLOOKUP(A109,'import Erzurum'!A:P,10,0)</f>
        <v>0</v>
      </c>
      <c r="K109" s="56" t="s">
        <v>10553</v>
      </c>
      <c r="L109" s="56">
        <v>4.424103727E9</v>
      </c>
      <c r="M109" s="56" t="s">
        <v>10450</v>
      </c>
      <c r="N109" s="56" t="s">
        <v>10451</v>
      </c>
      <c r="O109" s="56" t="s">
        <v>10800</v>
      </c>
      <c r="P109" s="230" t="str">
        <f>VLOOKUP(A109,'import Erzurum'!A:P,16,0)</f>
        <v>Geleneksel</v>
      </c>
      <c r="Q109" s="1" t="b">
        <v>0</v>
      </c>
      <c r="R109" s="1" t="s">
        <v>39</v>
      </c>
      <c r="S109" s="1"/>
      <c r="T109" s="1"/>
      <c r="U109" s="1" t="s">
        <v>10801</v>
      </c>
      <c r="V109" s="208"/>
      <c r="W109" s="208"/>
      <c r="X109" s="1"/>
      <c r="Y109" s="1" t="s">
        <v>1506</v>
      </c>
      <c r="Z109" s="208">
        <v>44441.0</v>
      </c>
      <c r="AA109" s="1"/>
      <c r="AB109" s="208"/>
      <c r="AC109" s="1"/>
      <c r="AD109" s="208"/>
      <c r="AE109" s="1"/>
      <c r="AF109" s="208"/>
      <c r="AG109" s="1"/>
      <c r="AH109" s="208"/>
      <c r="AI109" s="1" t="s">
        <v>66</v>
      </c>
      <c r="AJ109" s="1"/>
      <c r="AK109" s="1"/>
      <c r="AL109" s="1"/>
      <c r="AM109" s="1"/>
    </row>
    <row r="110" ht="15.75" customHeight="1">
      <c r="A110" s="56" t="s">
        <v>10110</v>
      </c>
      <c r="B110" s="56" t="s">
        <v>10111</v>
      </c>
      <c r="C110" s="56" t="b">
        <f>VLOOKUP(A110,'import Erzurum'!A:P,3,0)</f>
        <v>1</v>
      </c>
      <c r="D110" s="56" t="s">
        <v>1370</v>
      </c>
      <c r="E110" s="56">
        <f>VLOOKUP(A110,'import Erzurum'!A:P,5,0)</f>
        <v>154</v>
      </c>
      <c r="F110" s="56">
        <f>VLOOKUP(A110,'import Erzurum'!A:P,6,0)</f>
        <v>29</v>
      </c>
      <c r="G110" s="56">
        <f>VLOOKUP(A110,'import Erzurum'!A:P,7,0)</f>
        <v>11</v>
      </c>
      <c r="H110" s="56">
        <f>VLOOKUP(A110,'import Erzurum'!A:P,8,0)</f>
        <v>7</v>
      </c>
      <c r="I110" s="56">
        <f>VLOOKUP(A110,'import Erzurum'!A:P,9,0)</f>
        <v>18</v>
      </c>
      <c r="J110" s="216">
        <f>VLOOKUP(A110,'import Erzurum'!A:P,10,0)</f>
        <v>0.61</v>
      </c>
      <c r="K110" s="56" t="s">
        <v>10640</v>
      </c>
      <c r="L110" s="56">
        <v>4.42242808E9</v>
      </c>
      <c r="M110" s="56" t="s">
        <v>10450</v>
      </c>
      <c r="N110" s="56" t="s">
        <v>10451</v>
      </c>
      <c r="O110" s="56" t="s">
        <v>10114</v>
      </c>
      <c r="P110" s="230" t="str">
        <f>VLOOKUP(A110,'import Erzurum'!A:P,16,0)</f>
        <v>Geleneksel</v>
      </c>
      <c r="Q110" s="1" t="b">
        <v>0</v>
      </c>
      <c r="R110" s="1" t="s">
        <v>38</v>
      </c>
      <c r="S110" s="1" t="s">
        <v>909</v>
      </c>
      <c r="T110" s="1" t="s">
        <v>10039</v>
      </c>
      <c r="V110" s="208">
        <v>44389.0</v>
      </c>
      <c r="W110" s="208">
        <v>44393.0</v>
      </c>
      <c r="X110" s="1"/>
      <c r="Y110" s="1" t="s">
        <v>1353</v>
      </c>
      <c r="Z110" s="208">
        <v>44389.0</v>
      </c>
      <c r="AA110" s="1"/>
      <c r="AB110" s="208"/>
      <c r="AC110" s="1"/>
      <c r="AD110" s="208"/>
      <c r="AE110" s="1"/>
      <c r="AF110" s="208"/>
      <c r="AG110" s="1"/>
      <c r="AH110" s="208"/>
      <c r="AI110" s="1" t="s">
        <v>909</v>
      </c>
      <c r="AJ110" s="1"/>
      <c r="AK110" s="1"/>
      <c r="AL110" s="1"/>
      <c r="AM110" s="1"/>
    </row>
    <row r="111" ht="15.75" customHeight="1">
      <c r="A111" s="56" t="s">
        <v>10403</v>
      </c>
      <c r="B111" s="56" t="s">
        <v>10404</v>
      </c>
      <c r="C111" s="56" t="b">
        <f>VLOOKUP(A111,'import Erzurum'!A:P,3,0)</f>
        <v>0</v>
      </c>
      <c r="D111" s="56" t="s">
        <v>1507</v>
      </c>
      <c r="E111" s="56">
        <f>VLOOKUP(A111,'import Erzurum'!A:P,5,0)</f>
        <v>21</v>
      </c>
      <c r="F111" s="56">
        <f>VLOOKUP(A111,'import Erzurum'!A:P,6,0)</f>
        <v>0</v>
      </c>
      <c r="G111" s="56">
        <f>VLOOKUP(A111,'import Erzurum'!A:P,7,0)</f>
        <v>6</v>
      </c>
      <c r="H111" s="56">
        <f>VLOOKUP(A111,'import Erzurum'!A:P,8,0)</f>
        <v>4</v>
      </c>
      <c r="I111" s="56">
        <f>VLOOKUP(A111,'import Erzurum'!A:P,9,0)</f>
        <v>10</v>
      </c>
      <c r="J111" s="216">
        <f>VLOOKUP(A111,'import Erzurum'!A:P,10,0)</f>
        <v>0.6</v>
      </c>
      <c r="K111" s="56" t="s">
        <v>10802</v>
      </c>
      <c r="L111" s="56">
        <v>5.346077405E9</v>
      </c>
      <c r="M111" s="56" t="s">
        <v>10450</v>
      </c>
      <c r="N111" s="56" t="s">
        <v>10460</v>
      </c>
      <c r="O111" s="56" t="s">
        <v>10406</v>
      </c>
      <c r="P111" s="230" t="str">
        <f>VLOOKUP(A111,'import Erzurum'!A:P,16,0)</f>
        <v>Geleneksel</v>
      </c>
      <c r="Q111" s="1" t="b">
        <v>0</v>
      </c>
      <c r="R111" s="1" t="s">
        <v>38</v>
      </c>
      <c r="S111" s="1" t="s">
        <v>5356</v>
      </c>
      <c r="T111" s="1" t="s">
        <v>10039</v>
      </c>
      <c r="U111" s="1" t="s">
        <v>10803</v>
      </c>
      <c r="V111" s="208">
        <v>44427.0</v>
      </c>
      <c r="W111" s="208">
        <v>44431.0</v>
      </c>
      <c r="X111" s="1"/>
      <c r="Y111" s="1" t="s">
        <v>31</v>
      </c>
      <c r="Z111" s="208">
        <v>44391.0</v>
      </c>
      <c r="AA111" s="1" t="s">
        <v>43</v>
      </c>
      <c r="AB111" s="208">
        <v>44420.0</v>
      </c>
      <c r="AC111" s="1" t="s">
        <v>43</v>
      </c>
      <c r="AD111" s="208">
        <v>44421.0</v>
      </c>
      <c r="AE111" s="1" t="s">
        <v>1475</v>
      </c>
      <c r="AF111" s="208">
        <v>44425.0</v>
      </c>
      <c r="AG111" s="1" t="s">
        <v>43</v>
      </c>
      <c r="AH111" s="208">
        <v>44427.0</v>
      </c>
      <c r="AI111" s="1" t="s">
        <v>5413</v>
      </c>
      <c r="AJ111" s="1" t="s">
        <v>5371</v>
      </c>
      <c r="AK111" s="1" t="s">
        <v>5371</v>
      </c>
      <c r="AL111" s="1" t="s">
        <v>5356</v>
      </c>
      <c r="AM111" s="1" t="s">
        <v>5356</v>
      </c>
    </row>
    <row r="112" ht="15.75" customHeight="1">
      <c r="A112" s="56" t="s">
        <v>10804</v>
      </c>
      <c r="B112" s="56" t="s">
        <v>10805</v>
      </c>
      <c r="C112" s="56" t="b">
        <f>VLOOKUP(A112,'import Erzurum'!A:P,3,0)</f>
        <v>1</v>
      </c>
      <c r="D112" s="56" t="s">
        <v>1507</v>
      </c>
      <c r="E112" s="56">
        <f>VLOOKUP(A112,'import Erzurum'!A:P,5,0)</f>
        <v>36</v>
      </c>
      <c r="F112" s="56">
        <f>VLOOKUP(A112,'import Erzurum'!A:P,6,0)</f>
        <v>15</v>
      </c>
      <c r="G112" s="56">
        <f>VLOOKUP(A112,'import Erzurum'!A:P,7,0)</f>
        <v>0</v>
      </c>
      <c r="H112" s="56">
        <f>VLOOKUP(A112,'import Erzurum'!A:P,8,0)</f>
        <v>57</v>
      </c>
      <c r="I112" s="56">
        <f>VLOOKUP(A112,'import Erzurum'!A:P,9,0)</f>
        <v>57</v>
      </c>
      <c r="J112" s="216">
        <f>VLOOKUP(A112,'import Erzurum'!A:P,10,0)</f>
        <v>0</v>
      </c>
      <c r="K112" s="56" t="s">
        <v>10806</v>
      </c>
      <c r="L112" s="56">
        <v>5.434894591E9</v>
      </c>
      <c r="M112" s="56" t="s">
        <v>10469</v>
      </c>
      <c r="N112" s="56" t="s">
        <v>5525</v>
      </c>
      <c r="O112" s="56" t="s">
        <v>10807</v>
      </c>
      <c r="P112" s="230" t="str">
        <f>VLOOKUP(A112,'import Erzurum'!A:P,16,0)</f>
        <v>Geleneksel</v>
      </c>
      <c r="Q112" s="1" t="b">
        <v>0</v>
      </c>
      <c r="R112" s="1"/>
      <c r="S112" s="1"/>
      <c r="T112" s="1"/>
      <c r="U112" s="1"/>
      <c r="V112" s="208"/>
      <c r="W112" s="208"/>
      <c r="X112" s="1"/>
      <c r="Y112" s="1"/>
      <c r="Z112" s="208"/>
      <c r="AA112" s="1"/>
      <c r="AB112" s="208"/>
      <c r="AC112" s="1"/>
      <c r="AD112" s="208"/>
      <c r="AE112" s="1"/>
      <c r="AF112" s="208"/>
      <c r="AG112" s="1"/>
      <c r="AH112" s="208"/>
      <c r="AI112" s="1"/>
      <c r="AJ112" s="1"/>
      <c r="AK112" s="1"/>
      <c r="AL112" s="1"/>
      <c r="AM112" s="1"/>
    </row>
    <row r="113" ht="15.75" customHeight="1">
      <c r="A113" s="56" t="s">
        <v>10168</v>
      </c>
      <c r="B113" s="56" t="s">
        <v>10169</v>
      </c>
      <c r="C113" s="56" t="b">
        <f>VLOOKUP(A113,'import Erzurum'!A:P,3,0)</f>
        <v>1</v>
      </c>
      <c r="D113" s="56" t="s">
        <v>1789</v>
      </c>
      <c r="E113" s="56">
        <f>VLOOKUP(A113,'import Erzurum'!A:P,5,0)</f>
        <v>299</v>
      </c>
      <c r="F113" s="56">
        <f>VLOOKUP(A113,'import Erzurum'!A:P,6,0)</f>
        <v>14</v>
      </c>
      <c r="G113" s="56">
        <f>VLOOKUP(A113,'import Erzurum'!A:P,7,0)</f>
        <v>21</v>
      </c>
      <c r="H113" s="56">
        <f>VLOOKUP(A113,'import Erzurum'!A:P,8,0)</f>
        <v>30</v>
      </c>
      <c r="I113" s="56">
        <f>VLOOKUP(A113,'import Erzurum'!A:P,9,0)</f>
        <v>51</v>
      </c>
      <c r="J113" s="216">
        <f>VLOOKUP(A113,'import Erzurum'!A:P,10,0)</f>
        <v>0.41</v>
      </c>
      <c r="K113" s="56" t="s">
        <v>10808</v>
      </c>
      <c r="L113" s="56">
        <v>4.422350943E9</v>
      </c>
      <c r="M113" s="56" t="s">
        <v>10450</v>
      </c>
      <c r="N113" s="56" t="s">
        <v>10491</v>
      </c>
      <c r="O113" s="56" t="s">
        <v>10171</v>
      </c>
      <c r="P113" s="230" t="str">
        <f>VLOOKUP(A113,'import Erzurum'!A:P,16,0)</f>
        <v>Geleneksel</v>
      </c>
      <c r="Q113" s="1" t="b">
        <v>0</v>
      </c>
      <c r="R113" s="1" t="s">
        <v>38</v>
      </c>
      <c r="S113" s="1" t="s">
        <v>416</v>
      </c>
      <c r="T113" s="1" t="s">
        <v>10039</v>
      </c>
      <c r="U113" s="1" t="s">
        <v>10809</v>
      </c>
      <c r="V113" s="208">
        <v>44431.0</v>
      </c>
      <c r="W113" s="208">
        <v>44432.0</v>
      </c>
      <c r="X113" s="1"/>
      <c r="Y113" s="1" t="s">
        <v>1353</v>
      </c>
      <c r="Z113" s="208">
        <v>44391.0</v>
      </c>
      <c r="AA113" s="1" t="s">
        <v>1353</v>
      </c>
      <c r="AB113" s="208">
        <v>44392.0</v>
      </c>
      <c r="AC113" s="1" t="s">
        <v>1353</v>
      </c>
      <c r="AD113" s="208">
        <v>44420.0</v>
      </c>
      <c r="AE113" s="1" t="s">
        <v>1353</v>
      </c>
      <c r="AF113" s="208">
        <v>44431.0</v>
      </c>
      <c r="AG113" s="1"/>
      <c r="AH113" s="208"/>
      <c r="AI113" s="1" t="s">
        <v>5413</v>
      </c>
      <c r="AJ113" s="1" t="s">
        <v>5107</v>
      </c>
      <c r="AK113" s="1" t="s">
        <v>5414</v>
      </c>
      <c r="AL113" s="1" t="s">
        <v>416</v>
      </c>
      <c r="AM113" s="1"/>
    </row>
    <row r="114" ht="15.75" customHeight="1">
      <c r="A114" s="56" t="s">
        <v>10810</v>
      </c>
      <c r="B114" s="56" t="s">
        <v>10811</v>
      </c>
      <c r="C114" s="56" t="b">
        <f>VLOOKUP(A114,'import Erzurum'!A:P,3,0)</f>
        <v>1</v>
      </c>
      <c r="D114" s="56" t="s">
        <v>1348</v>
      </c>
      <c r="E114" s="56">
        <f>VLOOKUP(A114,'import Erzurum'!A:P,5,0)</f>
        <v>735</v>
      </c>
      <c r="F114" s="56">
        <f>VLOOKUP(A114,'import Erzurum'!A:P,6,0)</f>
        <v>74</v>
      </c>
      <c r="G114" s="56">
        <f>VLOOKUP(A114,'import Erzurum'!A:P,7,0)</f>
        <v>0</v>
      </c>
      <c r="H114" s="56">
        <f>VLOOKUP(A114,'import Erzurum'!A:P,8,0)</f>
        <v>9</v>
      </c>
      <c r="I114" s="56">
        <f>VLOOKUP(A114,'import Erzurum'!A:P,9,0)</f>
        <v>9</v>
      </c>
      <c r="J114" s="216">
        <f>VLOOKUP(A114,'import Erzurum'!A:P,10,0)</f>
        <v>0</v>
      </c>
      <c r="K114" s="56" t="s">
        <v>10591</v>
      </c>
      <c r="L114" s="56">
        <v>5.528552315E9</v>
      </c>
      <c r="M114" s="56" t="s">
        <v>10450</v>
      </c>
      <c r="N114" s="56" t="s">
        <v>10460</v>
      </c>
      <c r="O114" s="56" t="s">
        <v>10812</v>
      </c>
      <c r="P114" s="230" t="str">
        <f>VLOOKUP(A114,'import Erzurum'!A:P,16,0)</f>
        <v>Geleneksel</v>
      </c>
      <c r="Q114" s="1" t="b">
        <v>0</v>
      </c>
      <c r="R114" s="1"/>
      <c r="S114" s="1"/>
      <c r="T114" s="1"/>
      <c r="U114" s="1"/>
      <c r="V114" s="208"/>
      <c r="W114" s="208"/>
      <c r="X114" s="1"/>
      <c r="Y114" s="1"/>
      <c r="Z114" s="208"/>
      <c r="AA114" s="1"/>
      <c r="AB114" s="208"/>
      <c r="AC114" s="1"/>
      <c r="AD114" s="208"/>
      <c r="AE114" s="1"/>
      <c r="AF114" s="208"/>
      <c r="AG114" s="1"/>
      <c r="AH114" s="208"/>
      <c r="AI114" s="1"/>
      <c r="AJ114" s="1"/>
      <c r="AK114" s="1"/>
      <c r="AL114" s="1"/>
      <c r="AM114" s="1"/>
    </row>
    <row r="115" ht="15.75" customHeight="1">
      <c r="A115" s="56" t="s">
        <v>10813</v>
      </c>
      <c r="B115" s="56" t="s">
        <v>10814</v>
      </c>
      <c r="C115" s="56" t="b">
        <f>VLOOKUP(A115,'import Erzurum'!A:P,3,0)</f>
        <v>1</v>
      </c>
      <c r="D115" s="56" t="s">
        <v>1364</v>
      </c>
      <c r="E115" s="56">
        <f>VLOOKUP(A115,'import Erzurum'!A:P,5,0)</f>
        <v>45</v>
      </c>
      <c r="F115" s="56">
        <f>VLOOKUP(A115,'import Erzurum'!A:P,6,0)</f>
        <v>0</v>
      </c>
      <c r="G115" s="56">
        <f>VLOOKUP(A115,'import Erzurum'!A:P,7,0)</f>
        <v>0</v>
      </c>
      <c r="H115" s="56">
        <f>VLOOKUP(A115,'import Erzurum'!A:P,8,0)</f>
        <v>10</v>
      </c>
      <c r="I115" s="56">
        <f>VLOOKUP(A115,'import Erzurum'!A:P,9,0)</f>
        <v>10</v>
      </c>
      <c r="J115" s="216">
        <f>VLOOKUP(A115,'import Erzurum'!A:P,10,0)</f>
        <v>0</v>
      </c>
      <c r="K115" s="56" t="s">
        <v>10815</v>
      </c>
      <c r="L115" s="56">
        <v>5.411505025E9</v>
      </c>
      <c r="M115" s="56" t="s">
        <v>10469</v>
      </c>
      <c r="N115" s="56" t="s">
        <v>10470</v>
      </c>
      <c r="O115" s="56" t="s">
        <v>10816</v>
      </c>
      <c r="P115" s="230" t="str">
        <f>VLOOKUP(A115,'import Erzurum'!A:P,16,0)</f>
        <v>Geleneksel</v>
      </c>
      <c r="Q115" s="1" t="b">
        <v>0</v>
      </c>
      <c r="R115" s="1" t="s">
        <v>31</v>
      </c>
      <c r="S115" s="1"/>
      <c r="T115" s="1"/>
      <c r="U115" s="1" t="s">
        <v>10817</v>
      </c>
      <c r="V115" s="208"/>
      <c r="W115" s="208"/>
      <c r="X115" s="1"/>
      <c r="Y115" s="1" t="s">
        <v>43</v>
      </c>
      <c r="Z115" s="208">
        <v>44403.0</v>
      </c>
      <c r="AA115" s="1" t="s">
        <v>43</v>
      </c>
      <c r="AB115" s="208">
        <v>44420.0</v>
      </c>
      <c r="AC115" s="1" t="s">
        <v>1353</v>
      </c>
      <c r="AD115" s="208">
        <v>44425.0</v>
      </c>
      <c r="AE115" s="1" t="s">
        <v>43</v>
      </c>
      <c r="AF115" s="208">
        <v>44428.0</v>
      </c>
      <c r="AG115" s="1" t="s">
        <v>1353</v>
      </c>
      <c r="AH115" s="208">
        <v>44434.0</v>
      </c>
      <c r="AI115" s="1" t="s">
        <v>4838</v>
      </c>
      <c r="AJ115" s="1" t="s">
        <v>5371</v>
      </c>
      <c r="AK115" s="1" t="s">
        <v>5356</v>
      </c>
      <c r="AL115" s="1" t="s">
        <v>845</v>
      </c>
      <c r="AM115" s="1" t="s">
        <v>5371</v>
      </c>
    </row>
    <row r="116" ht="15.75" customHeight="1">
      <c r="A116" s="56" t="s">
        <v>10818</v>
      </c>
      <c r="B116" s="56" t="s">
        <v>10819</v>
      </c>
      <c r="C116" s="56" t="b">
        <f>VLOOKUP(A116,'import Erzurum'!A:P,3,0)</f>
        <v>1</v>
      </c>
      <c r="D116" s="56" t="s">
        <v>1385</v>
      </c>
      <c r="E116" s="56">
        <f>VLOOKUP(A116,'import Erzurum'!A:P,5,0)</f>
        <v>6</v>
      </c>
      <c r="F116" s="56">
        <f>VLOOKUP(A116,'import Erzurum'!A:P,6,0)</f>
        <v>3</v>
      </c>
      <c r="G116" s="56">
        <f>VLOOKUP(A116,'import Erzurum'!A:P,7,0)</f>
        <v>0</v>
      </c>
      <c r="H116" s="56">
        <f>VLOOKUP(A116,'import Erzurum'!A:P,8,0)</f>
        <v>32</v>
      </c>
      <c r="I116" s="56">
        <f>VLOOKUP(A116,'import Erzurum'!A:P,9,0)</f>
        <v>32</v>
      </c>
      <c r="J116" s="216">
        <f>VLOOKUP(A116,'import Erzurum'!A:P,10,0)</f>
        <v>0</v>
      </c>
      <c r="K116" s="56" t="s">
        <v>10820</v>
      </c>
      <c r="L116" s="56">
        <v>5.37776699E9</v>
      </c>
      <c r="M116" s="56" t="s">
        <v>10450</v>
      </c>
      <c r="N116" s="56" t="s">
        <v>10460</v>
      </c>
      <c r="O116" s="56" t="s">
        <v>10821</v>
      </c>
      <c r="P116" s="230" t="str">
        <f>VLOOKUP(A116,'import Erzurum'!A:P,16,0)</f>
        <v>Geleneksel</v>
      </c>
      <c r="Q116" s="1" t="b">
        <v>0</v>
      </c>
      <c r="R116" s="1"/>
      <c r="S116" s="1"/>
      <c r="T116" s="1"/>
      <c r="U116" s="1"/>
      <c r="V116" s="208"/>
      <c r="W116" s="208"/>
      <c r="X116" s="1"/>
      <c r="Y116" s="1"/>
      <c r="Z116" s="208"/>
      <c r="AA116" s="1"/>
      <c r="AB116" s="208"/>
      <c r="AC116" s="1"/>
      <c r="AD116" s="208"/>
      <c r="AE116" s="1"/>
      <c r="AF116" s="208"/>
      <c r="AG116" s="1"/>
      <c r="AH116" s="208"/>
      <c r="AI116" s="1"/>
      <c r="AJ116" s="1"/>
      <c r="AK116" s="1"/>
      <c r="AL116" s="1"/>
      <c r="AM116" s="1"/>
    </row>
    <row r="117" ht="15.75" customHeight="1">
      <c r="A117" s="56" t="s">
        <v>10822</v>
      </c>
      <c r="B117" s="56" t="s">
        <v>10823</v>
      </c>
      <c r="C117" s="56" t="b">
        <f>VLOOKUP(A117,'import Erzurum'!A:P,3,0)</f>
        <v>1</v>
      </c>
      <c r="D117" s="56" t="s">
        <v>1364</v>
      </c>
      <c r="E117" s="56">
        <f>VLOOKUP(A117,'import Erzurum'!A:P,5,0)</f>
        <v>8</v>
      </c>
      <c r="F117" s="56">
        <f>VLOOKUP(A117,'import Erzurum'!A:P,6,0)</f>
        <v>8</v>
      </c>
      <c r="G117" s="56">
        <f>VLOOKUP(A117,'import Erzurum'!A:P,7,0)</f>
        <v>0</v>
      </c>
      <c r="H117" s="56">
        <f>VLOOKUP(A117,'import Erzurum'!A:P,8,0)</f>
        <v>22</v>
      </c>
      <c r="I117" s="56">
        <f>VLOOKUP(A117,'import Erzurum'!A:P,9,0)</f>
        <v>22</v>
      </c>
      <c r="J117" s="216">
        <f>VLOOKUP(A117,'import Erzurum'!A:P,10,0)</f>
        <v>0</v>
      </c>
      <c r="K117" s="56" t="s">
        <v>10739</v>
      </c>
      <c r="L117" s="56">
        <v>5.39621125E9</v>
      </c>
      <c r="M117" s="56" t="s">
        <v>10450</v>
      </c>
      <c r="N117" s="56" t="s">
        <v>10491</v>
      </c>
      <c r="O117" s="56" t="s">
        <v>10579</v>
      </c>
      <c r="P117" s="230" t="str">
        <f>VLOOKUP(A117,'import Erzurum'!A:P,16,0)</f>
        <v>Geleneksel</v>
      </c>
      <c r="Q117" s="1" t="b">
        <v>0</v>
      </c>
      <c r="R117" s="1"/>
      <c r="S117" s="1"/>
      <c r="T117" s="1"/>
      <c r="U117" s="1"/>
      <c r="V117" s="208"/>
      <c r="W117" s="208"/>
      <c r="X117" s="1"/>
      <c r="Y117" s="1"/>
      <c r="Z117" s="208"/>
      <c r="AA117" s="1"/>
      <c r="AB117" s="208"/>
      <c r="AC117" s="1"/>
      <c r="AD117" s="208"/>
      <c r="AE117" s="1"/>
      <c r="AF117" s="208"/>
      <c r="AG117" s="1"/>
      <c r="AH117" s="208"/>
      <c r="AI117" s="1"/>
      <c r="AJ117" s="1"/>
      <c r="AK117" s="1"/>
      <c r="AL117" s="1"/>
      <c r="AM117" s="1"/>
    </row>
    <row r="118" ht="15.75" customHeight="1">
      <c r="A118" s="56" t="s">
        <v>10278</v>
      </c>
      <c r="B118" s="56" t="s">
        <v>10279</v>
      </c>
      <c r="C118" s="56" t="b">
        <f>VLOOKUP(A118,'import Erzurum'!A:P,3,0)</f>
        <v>1</v>
      </c>
      <c r="D118" s="56" t="s">
        <v>1378</v>
      </c>
      <c r="E118" s="56">
        <f>VLOOKUP(A118,'import Erzurum'!A:P,5,0)</f>
        <v>1880</v>
      </c>
      <c r="F118" s="56">
        <f>VLOOKUP(A118,'import Erzurum'!A:P,6,0)</f>
        <v>63</v>
      </c>
      <c r="G118" s="56">
        <f>VLOOKUP(A118,'import Erzurum'!A:P,7,0)</f>
        <v>0</v>
      </c>
      <c r="H118" s="56">
        <f>VLOOKUP(A118,'import Erzurum'!A:P,8,0)</f>
        <v>24</v>
      </c>
      <c r="I118" s="56">
        <f>VLOOKUP(A118,'import Erzurum'!A:P,9,0)</f>
        <v>24</v>
      </c>
      <c r="J118" s="216">
        <f>VLOOKUP(A118,'import Erzurum'!A:P,10,0)</f>
        <v>0</v>
      </c>
      <c r="K118" s="56" t="s">
        <v>10824</v>
      </c>
      <c r="L118" s="56">
        <v>4.423165757E9</v>
      </c>
      <c r="M118" s="56" t="s">
        <v>10469</v>
      </c>
      <c r="N118" s="56" t="s">
        <v>10619</v>
      </c>
      <c r="O118" s="56" t="s">
        <v>10281</v>
      </c>
      <c r="P118" s="230" t="str">
        <f>VLOOKUP(A118,'import Erzurum'!A:P,16,0)</f>
        <v>Geleneksel</v>
      </c>
      <c r="Q118" s="1" t="b">
        <v>0</v>
      </c>
      <c r="R118" s="1" t="s">
        <v>39</v>
      </c>
      <c r="S118" s="1" t="s">
        <v>845</v>
      </c>
      <c r="T118" s="1" t="s">
        <v>10039</v>
      </c>
      <c r="U118" s="1" t="s">
        <v>10825</v>
      </c>
      <c r="V118" s="208">
        <v>44412.0</v>
      </c>
      <c r="W118" s="208">
        <v>44418.0</v>
      </c>
      <c r="X118" s="1"/>
      <c r="Y118" s="1" t="s">
        <v>1353</v>
      </c>
      <c r="Z118" s="208">
        <v>44412.0</v>
      </c>
      <c r="AA118" s="1" t="s">
        <v>31</v>
      </c>
      <c r="AB118" s="208">
        <v>44427.0</v>
      </c>
      <c r="AC118" s="1"/>
      <c r="AD118" s="208"/>
      <c r="AE118" s="1"/>
      <c r="AF118" s="208"/>
      <c r="AG118" s="1"/>
      <c r="AH118" s="208"/>
      <c r="AI118" s="1"/>
      <c r="AJ118" s="1"/>
      <c r="AK118" s="1"/>
      <c r="AL118" s="1"/>
      <c r="AM118" s="1"/>
    </row>
    <row r="119" ht="15.75" customHeight="1">
      <c r="A119" s="56" t="s">
        <v>10826</v>
      </c>
      <c r="B119" s="56" t="s">
        <v>10827</v>
      </c>
      <c r="C119" s="56" t="b">
        <f>VLOOKUP(A119,'import Erzurum'!A:P,3,0)</f>
        <v>1</v>
      </c>
      <c r="D119" s="56" t="s">
        <v>1378</v>
      </c>
      <c r="E119" s="56">
        <f>VLOOKUP(A119,'import Erzurum'!A:P,5,0)</f>
        <v>8</v>
      </c>
      <c r="F119" s="56">
        <f>VLOOKUP(A119,'import Erzurum'!A:P,6,0)</f>
        <v>3</v>
      </c>
      <c r="G119" s="56">
        <f>VLOOKUP(A119,'import Erzurum'!A:P,7,0)</f>
        <v>0</v>
      </c>
      <c r="H119" s="56">
        <f>VLOOKUP(A119,'import Erzurum'!A:P,8,0)</f>
        <v>13</v>
      </c>
      <c r="I119" s="56">
        <f>VLOOKUP(A119,'import Erzurum'!A:P,9,0)</f>
        <v>13</v>
      </c>
      <c r="J119" s="216">
        <f>VLOOKUP(A119,'import Erzurum'!A:P,10,0)</f>
        <v>0</v>
      </c>
      <c r="K119" s="56" t="s">
        <v>10828</v>
      </c>
      <c r="L119" s="56">
        <v>4.423158011E9</v>
      </c>
      <c r="M119" s="56" t="s">
        <v>10469</v>
      </c>
      <c r="N119" s="56" t="s">
        <v>10470</v>
      </c>
      <c r="O119" s="56" t="s">
        <v>10829</v>
      </c>
      <c r="P119" s="230" t="str">
        <f>VLOOKUP(A119,'import Erzurum'!A:P,16,0)</f>
        <v>Geleneksel</v>
      </c>
      <c r="Q119" s="1" t="b">
        <v>0</v>
      </c>
      <c r="R119" s="1"/>
      <c r="S119" s="1"/>
      <c r="T119" s="1"/>
      <c r="U119" s="1"/>
      <c r="V119" s="208"/>
      <c r="W119" s="208"/>
      <c r="X119" s="1"/>
      <c r="Y119" s="1"/>
      <c r="Z119" s="208"/>
      <c r="AA119" s="1"/>
      <c r="AB119" s="208"/>
      <c r="AC119" s="1"/>
      <c r="AD119" s="208"/>
      <c r="AE119" s="1"/>
      <c r="AF119" s="208"/>
      <c r="AG119" s="1"/>
      <c r="AH119" s="208"/>
      <c r="AI119" s="1"/>
      <c r="AJ119" s="1"/>
      <c r="AK119" s="1"/>
      <c r="AL119" s="1"/>
      <c r="AM119" s="1"/>
    </row>
    <row r="120" ht="15.75" customHeight="1">
      <c r="A120" s="56" t="s">
        <v>10830</v>
      </c>
      <c r="B120" s="56" t="s">
        <v>10831</v>
      </c>
      <c r="C120" s="56" t="b">
        <f>VLOOKUP(A120,'import Erzurum'!A:P,3,0)</f>
        <v>1</v>
      </c>
      <c r="D120" s="56" t="s">
        <v>1378</v>
      </c>
      <c r="E120" s="56">
        <f>VLOOKUP(A120,'import Erzurum'!A:P,5,0)</f>
        <v>109</v>
      </c>
      <c r="F120" s="56">
        <f>VLOOKUP(A120,'import Erzurum'!A:P,6,0)</f>
        <v>53</v>
      </c>
      <c r="G120" s="56">
        <f>VLOOKUP(A120,'import Erzurum'!A:P,7,0)</f>
        <v>0</v>
      </c>
      <c r="H120" s="56">
        <f>VLOOKUP(A120,'import Erzurum'!A:P,8,0)</f>
        <v>14</v>
      </c>
      <c r="I120" s="56">
        <f>VLOOKUP(A120,'import Erzurum'!A:P,9,0)</f>
        <v>14</v>
      </c>
      <c r="J120" s="216">
        <f>VLOOKUP(A120,'import Erzurum'!A:P,10,0)</f>
        <v>0</v>
      </c>
      <c r="K120" s="56" t="s">
        <v>10828</v>
      </c>
      <c r="L120" s="56">
        <v>4.423158011E9</v>
      </c>
      <c r="M120" s="56" t="s">
        <v>10469</v>
      </c>
      <c r="N120" s="56" t="s">
        <v>5525</v>
      </c>
      <c r="O120" s="56" t="s">
        <v>10832</v>
      </c>
      <c r="P120" s="230" t="str">
        <f>VLOOKUP(A120,'import Erzurum'!A:P,16,0)</f>
        <v>Geleneksel</v>
      </c>
      <c r="Q120" s="1" t="b">
        <v>0</v>
      </c>
      <c r="R120" s="1"/>
      <c r="S120" s="1"/>
      <c r="T120" s="1"/>
      <c r="U120" s="1"/>
      <c r="V120" s="208"/>
      <c r="W120" s="208"/>
      <c r="X120" s="1"/>
      <c r="Y120" s="1"/>
      <c r="Z120" s="208"/>
      <c r="AA120" s="1"/>
      <c r="AB120" s="208"/>
      <c r="AC120" s="1"/>
      <c r="AD120" s="208"/>
      <c r="AE120" s="1"/>
      <c r="AF120" s="208"/>
      <c r="AG120" s="1"/>
      <c r="AH120" s="208"/>
      <c r="AI120" s="1"/>
      <c r="AJ120" s="1"/>
      <c r="AK120" s="1"/>
      <c r="AL120" s="1"/>
      <c r="AM120" s="1"/>
    </row>
    <row r="121" ht="15.75" customHeight="1">
      <c r="A121" s="56" t="s">
        <v>10833</v>
      </c>
      <c r="B121" s="56" t="s">
        <v>10834</v>
      </c>
      <c r="C121" s="56" t="b">
        <f>VLOOKUP(A121,'import Erzurum'!A:P,3,0)</f>
        <v>1</v>
      </c>
      <c r="D121" s="56" t="s">
        <v>1370</v>
      </c>
      <c r="E121" s="56">
        <f>VLOOKUP(A121,'import Erzurum'!A:P,5,0)</f>
        <v>671</v>
      </c>
      <c r="F121" s="56">
        <f>VLOOKUP(A121,'import Erzurum'!A:P,6,0)</f>
        <v>68</v>
      </c>
      <c r="G121" s="56">
        <f>VLOOKUP(A121,'import Erzurum'!A:P,7,0)</f>
        <v>0</v>
      </c>
      <c r="H121" s="56">
        <f>VLOOKUP(A121,'import Erzurum'!A:P,8,0)</f>
        <v>8</v>
      </c>
      <c r="I121" s="56">
        <f>VLOOKUP(A121,'import Erzurum'!A:P,9,0)</f>
        <v>8</v>
      </c>
      <c r="J121" s="216">
        <f>VLOOKUP(A121,'import Erzurum'!A:P,10,0)</f>
        <v>0</v>
      </c>
      <c r="K121" s="56" t="s">
        <v>10509</v>
      </c>
      <c r="L121" s="56">
        <v>4.424424445E9</v>
      </c>
      <c r="M121" s="56" t="s">
        <v>10450</v>
      </c>
      <c r="N121" s="56" t="s">
        <v>10460</v>
      </c>
      <c r="O121" s="56" t="s">
        <v>10835</v>
      </c>
      <c r="P121" s="230" t="str">
        <f>VLOOKUP(A121,'import Erzurum'!A:P,16,0)</f>
        <v>Geleneksel</v>
      </c>
      <c r="Q121" s="1" t="b">
        <v>0</v>
      </c>
      <c r="R121" s="1"/>
      <c r="S121" s="1"/>
      <c r="T121" s="1"/>
      <c r="U121" s="1"/>
      <c r="V121" s="208"/>
      <c r="W121" s="208"/>
      <c r="X121" s="1"/>
      <c r="Y121" s="1"/>
      <c r="Z121" s="208"/>
      <c r="AA121" s="1"/>
      <c r="AB121" s="208"/>
      <c r="AC121" s="1"/>
      <c r="AD121" s="208"/>
      <c r="AE121" s="1"/>
      <c r="AF121" s="208"/>
      <c r="AG121" s="1"/>
      <c r="AH121" s="208"/>
      <c r="AI121" s="1"/>
      <c r="AJ121" s="1"/>
      <c r="AK121" s="1"/>
      <c r="AL121" s="1"/>
      <c r="AM121" s="1"/>
    </row>
    <row r="122" ht="15.75" customHeight="1">
      <c r="A122" s="56" t="s">
        <v>10836</v>
      </c>
      <c r="B122" s="56" t="s">
        <v>10837</v>
      </c>
      <c r="C122" s="56" t="b">
        <f>VLOOKUP(A122,'import Erzurum'!A:P,3,0)</f>
        <v>1</v>
      </c>
      <c r="D122" s="56" t="s">
        <v>1507</v>
      </c>
      <c r="E122" s="56">
        <f>VLOOKUP(A122,'import Erzurum'!A:P,5,0)</f>
        <v>222</v>
      </c>
      <c r="F122" s="56">
        <f>VLOOKUP(A122,'import Erzurum'!A:P,6,0)</f>
        <v>10</v>
      </c>
      <c r="G122" s="56">
        <f>VLOOKUP(A122,'import Erzurum'!A:P,7,0)</f>
        <v>9</v>
      </c>
      <c r="H122" s="56">
        <f>VLOOKUP(A122,'import Erzurum'!A:P,8,0)</f>
        <v>17</v>
      </c>
      <c r="I122" s="56">
        <f>VLOOKUP(A122,'import Erzurum'!A:P,9,0)</f>
        <v>26</v>
      </c>
      <c r="J122" s="216">
        <f>VLOOKUP(A122,'import Erzurum'!A:P,10,0)</f>
        <v>0.35</v>
      </c>
      <c r="K122" s="56" t="s">
        <v>10838</v>
      </c>
      <c r="L122" s="56">
        <v>5.348638051E9</v>
      </c>
      <c r="M122" s="56" t="s">
        <v>10450</v>
      </c>
      <c r="N122" s="56" t="s">
        <v>10476</v>
      </c>
      <c r="O122" s="56" t="s">
        <v>10839</v>
      </c>
      <c r="P122" s="230" t="str">
        <f>VLOOKUP(A122,'import Erzurum'!A:P,16,0)</f>
        <v>Geleneksel</v>
      </c>
      <c r="Q122" s="1" t="b">
        <v>0</v>
      </c>
      <c r="R122" s="87" t="s">
        <v>27</v>
      </c>
      <c r="S122" s="1"/>
      <c r="T122" s="1"/>
      <c r="V122" s="208"/>
      <c r="W122" s="208"/>
      <c r="X122" s="1"/>
      <c r="Y122" s="1" t="s">
        <v>1353</v>
      </c>
      <c r="Z122" s="208"/>
      <c r="AA122" s="1"/>
      <c r="AB122" s="208"/>
      <c r="AC122" s="1"/>
      <c r="AD122" s="208"/>
      <c r="AE122" s="1"/>
      <c r="AF122" s="208"/>
      <c r="AG122" s="1"/>
      <c r="AH122" s="208"/>
      <c r="AI122" s="1"/>
      <c r="AJ122" s="1"/>
      <c r="AK122" s="1"/>
      <c r="AL122" s="1"/>
      <c r="AM122" s="1"/>
    </row>
    <row r="123" ht="15.75" customHeight="1">
      <c r="A123" s="56" t="s">
        <v>10050</v>
      </c>
      <c r="B123" s="56" t="s">
        <v>10051</v>
      </c>
      <c r="C123" s="56" t="b">
        <f>VLOOKUP(A123,'import Erzurum'!A:P,3,0)</f>
        <v>1</v>
      </c>
      <c r="D123" s="56" t="s">
        <v>1507</v>
      </c>
      <c r="E123" s="56">
        <f>VLOOKUP(A123,'import Erzurum'!A:P,5,0)</f>
        <v>209</v>
      </c>
      <c r="F123" s="56">
        <f>VLOOKUP(A123,'import Erzurum'!A:P,6,0)</f>
        <v>15</v>
      </c>
      <c r="G123" s="56">
        <f>VLOOKUP(A123,'import Erzurum'!A:P,7,0)</f>
        <v>14</v>
      </c>
      <c r="H123" s="56">
        <f>VLOOKUP(A123,'import Erzurum'!A:P,8,0)</f>
        <v>11</v>
      </c>
      <c r="I123" s="56">
        <f>VLOOKUP(A123,'import Erzurum'!A:P,9,0)</f>
        <v>25</v>
      </c>
      <c r="J123" s="216">
        <f>VLOOKUP(A123,'import Erzurum'!A:P,10,0)</f>
        <v>0.56</v>
      </c>
      <c r="K123" s="56" t="s">
        <v>10838</v>
      </c>
      <c r="L123" s="56">
        <v>5.348638051E9</v>
      </c>
      <c r="M123" s="56" t="s">
        <v>10450</v>
      </c>
      <c r="N123" s="56" t="s">
        <v>10476</v>
      </c>
      <c r="O123" s="56" t="s">
        <v>10840</v>
      </c>
      <c r="P123" s="230" t="str">
        <f>VLOOKUP(A123,'import Erzurum'!A:P,16,0)</f>
        <v>Geleneksel</v>
      </c>
      <c r="Q123" s="1" t="b">
        <v>0</v>
      </c>
      <c r="R123" s="1" t="s">
        <v>38</v>
      </c>
      <c r="S123" s="1"/>
      <c r="T123" s="1" t="s">
        <v>10039</v>
      </c>
      <c r="U123" s="56" t="s">
        <v>10839</v>
      </c>
      <c r="V123" s="208">
        <v>44385.0</v>
      </c>
      <c r="W123" s="208">
        <v>44389.0</v>
      </c>
      <c r="X123" s="1"/>
      <c r="Y123" s="1" t="s">
        <v>1353</v>
      </c>
      <c r="Z123" s="208"/>
      <c r="AA123" s="1" t="s">
        <v>1353</v>
      </c>
      <c r="AB123" s="208">
        <v>44385.0</v>
      </c>
      <c r="AC123" s="1"/>
      <c r="AD123" s="208"/>
      <c r="AE123" s="1"/>
      <c r="AF123" s="208"/>
      <c r="AG123" s="1"/>
      <c r="AH123" s="208"/>
      <c r="AI123" s="1"/>
      <c r="AJ123" s="1"/>
      <c r="AK123" s="1" t="s">
        <v>845</v>
      </c>
      <c r="AL123" s="1"/>
      <c r="AM123" s="1"/>
    </row>
    <row r="124" ht="15.75" customHeight="1">
      <c r="A124" s="56" t="s">
        <v>10040</v>
      </c>
      <c r="B124" s="56" t="s">
        <v>10041</v>
      </c>
      <c r="C124" s="56" t="b">
        <f>VLOOKUP(A124,'import Erzurum'!A:P,3,0)</f>
        <v>0</v>
      </c>
      <c r="D124" s="56" t="s">
        <v>1507</v>
      </c>
      <c r="E124" s="56">
        <f>VLOOKUP(A124,'import Erzurum'!A:P,5,0)</f>
        <v>3</v>
      </c>
      <c r="F124" s="56">
        <f>VLOOKUP(A124,'import Erzurum'!A:P,6,0)</f>
        <v>0</v>
      </c>
      <c r="G124" s="56">
        <f>VLOOKUP(A124,'import Erzurum'!A:P,7,0)</f>
        <v>6</v>
      </c>
      <c r="H124" s="56">
        <f>VLOOKUP(A124,'import Erzurum'!A:P,8,0)</f>
        <v>22</v>
      </c>
      <c r="I124" s="56">
        <f>VLOOKUP(A124,'import Erzurum'!A:P,9,0)</f>
        <v>28</v>
      </c>
      <c r="J124" s="216">
        <f>VLOOKUP(A124,'import Erzurum'!A:P,10,0)</f>
        <v>0.21</v>
      </c>
      <c r="K124" s="56" t="s">
        <v>10841</v>
      </c>
      <c r="L124" s="56">
        <v>4.422340111E9</v>
      </c>
      <c r="M124" s="56" t="s">
        <v>10450</v>
      </c>
      <c r="N124" s="56" t="s">
        <v>10460</v>
      </c>
      <c r="O124" s="56" t="s">
        <v>10044</v>
      </c>
      <c r="P124" s="230" t="str">
        <f>VLOOKUP(A124,'import Erzurum'!A:P,16,0)</f>
        <v>Geleneksel</v>
      </c>
      <c r="Q124" s="1" t="b">
        <v>0</v>
      </c>
      <c r="R124" s="1" t="s">
        <v>38</v>
      </c>
      <c r="S124" s="1" t="s">
        <v>845</v>
      </c>
      <c r="T124" s="1" t="s">
        <v>10039</v>
      </c>
      <c r="U124" s="1" t="s">
        <v>10842</v>
      </c>
      <c r="V124" s="208">
        <v>44385.0</v>
      </c>
      <c r="W124" s="208">
        <v>44389.0</v>
      </c>
      <c r="X124" s="1"/>
      <c r="Y124" s="1" t="s">
        <v>1353</v>
      </c>
      <c r="Z124" s="208"/>
      <c r="AA124" s="1" t="s">
        <v>43</v>
      </c>
      <c r="AB124" s="208">
        <v>44420.0</v>
      </c>
      <c r="AC124" s="1" t="s">
        <v>1353</v>
      </c>
      <c r="AD124" s="208">
        <v>44441.0</v>
      </c>
      <c r="AE124" s="1"/>
      <c r="AF124" s="208"/>
      <c r="AG124" s="1"/>
      <c r="AH124" s="208"/>
      <c r="AI124" s="1" t="s">
        <v>845</v>
      </c>
      <c r="AJ124" s="1"/>
      <c r="AK124" s="1" t="s">
        <v>4907</v>
      </c>
      <c r="AL124" s="1"/>
      <c r="AM124" s="1"/>
    </row>
    <row r="125" ht="15.75" customHeight="1">
      <c r="A125" s="56" t="s">
        <v>10174</v>
      </c>
      <c r="B125" s="56" t="s">
        <v>10175</v>
      </c>
      <c r="C125" s="56" t="b">
        <f>VLOOKUP(A125,'import Erzurum'!A:P,3,0)</f>
        <v>1</v>
      </c>
      <c r="D125" s="56" t="s">
        <v>1385</v>
      </c>
      <c r="E125" s="56">
        <f>VLOOKUP(A125,'import Erzurum'!A:P,5,0)</f>
        <v>931</v>
      </c>
      <c r="F125" s="56">
        <f>VLOOKUP(A125,'import Erzurum'!A:P,6,0)</f>
        <v>63</v>
      </c>
      <c r="G125" s="56">
        <f>VLOOKUP(A125,'import Erzurum'!A:P,7,0)</f>
        <v>0</v>
      </c>
      <c r="H125" s="56">
        <f>VLOOKUP(A125,'import Erzurum'!A:P,8,0)</f>
        <v>11</v>
      </c>
      <c r="I125" s="56">
        <f>VLOOKUP(A125,'import Erzurum'!A:P,9,0)</f>
        <v>11</v>
      </c>
      <c r="J125" s="216">
        <f>VLOOKUP(A125,'import Erzurum'!A:P,10,0)</f>
        <v>0</v>
      </c>
      <c r="K125" s="56" t="s">
        <v>10843</v>
      </c>
      <c r="L125" s="56">
        <v>4.422370606E9</v>
      </c>
      <c r="M125" s="56" t="s">
        <v>10450</v>
      </c>
      <c r="N125" s="56" t="s">
        <v>10460</v>
      </c>
      <c r="O125" s="56" t="s">
        <v>10177</v>
      </c>
      <c r="P125" s="230" t="str">
        <f>VLOOKUP(A125,'import Erzurum'!A:P,16,0)</f>
        <v>Geleneksel</v>
      </c>
      <c r="Q125" s="1" t="b">
        <v>0</v>
      </c>
      <c r="R125" s="1" t="s">
        <v>39</v>
      </c>
      <c r="S125" s="1" t="s">
        <v>845</v>
      </c>
      <c r="T125" s="1" t="s">
        <v>10039</v>
      </c>
      <c r="U125" s="1" t="s">
        <v>10844</v>
      </c>
      <c r="V125" s="208">
        <v>44406.0</v>
      </c>
      <c r="W125" s="208">
        <v>44411.0</v>
      </c>
      <c r="X125" s="1"/>
      <c r="Y125" s="1" t="s">
        <v>1353</v>
      </c>
      <c r="Z125" s="208">
        <v>44406.0</v>
      </c>
      <c r="AA125" s="1" t="s">
        <v>43</v>
      </c>
      <c r="AB125" s="208">
        <v>44420.0</v>
      </c>
      <c r="AC125" s="1" t="s">
        <v>1475</v>
      </c>
      <c r="AD125" s="208">
        <v>44421.0</v>
      </c>
      <c r="AE125" s="1" t="s">
        <v>1353</v>
      </c>
      <c r="AF125" s="208">
        <v>44441.0</v>
      </c>
      <c r="AG125" s="1"/>
      <c r="AH125" s="208"/>
      <c r="AI125" s="1"/>
      <c r="AJ125" s="1" t="s">
        <v>5414</v>
      </c>
      <c r="AK125" s="1" t="s">
        <v>5371</v>
      </c>
      <c r="AL125" s="1" t="s">
        <v>4907</v>
      </c>
      <c r="AM125" s="1"/>
    </row>
    <row r="126" ht="15.75" customHeight="1">
      <c r="A126" s="56" t="s">
        <v>10845</v>
      </c>
      <c r="B126" s="56" t="s">
        <v>10846</v>
      </c>
      <c r="C126" s="56" t="b">
        <f>VLOOKUP(A126,'import Erzurum'!A:P,3,0)</f>
        <v>1</v>
      </c>
      <c r="D126" s="56" t="s">
        <v>1597</v>
      </c>
      <c r="E126" s="56">
        <f>VLOOKUP(A126,'import Erzurum'!A:P,5,0)</f>
        <v>234</v>
      </c>
      <c r="F126" s="56">
        <f>VLOOKUP(A126,'import Erzurum'!A:P,6,0)</f>
        <v>10</v>
      </c>
      <c r="G126" s="56">
        <f>VLOOKUP(A126,'import Erzurum'!A:P,7,0)</f>
        <v>26</v>
      </c>
      <c r="H126" s="56">
        <f>VLOOKUP(A126,'import Erzurum'!A:P,8,0)</f>
        <v>13</v>
      </c>
      <c r="I126" s="56">
        <f>VLOOKUP(A126,'import Erzurum'!A:P,9,0)</f>
        <v>39</v>
      </c>
      <c r="J126" s="216">
        <f>VLOOKUP(A126,'import Erzurum'!A:P,10,0)</f>
        <v>0.67</v>
      </c>
      <c r="K126" s="56" t="s">
        <v>11</v>
      </c>
      <c r="L126" s="56">
        <v>5.056228193E9</v>
      </c>
      <c r="M126" s="56" t="s">
        <v>10450</v>
      </c>
      <c r="N126" s="56" t="s">
        <v>10460</v>
      </c>
      <c r="O126" s="56" t="s">
        <v>10847</v>
      </c>
      <c r="P126" s="230" t="str">
        <f>VLOOKUP(A126,'import Erzurum'!A:P,16,0)</f>
        <v>Geleneksel</v>
      </c>
      <c r="Q126" s="1" t="b">
        <v>0</v>
      </c>
      <c r="R126" s="1" t="s">
        <v>32</v>
      </c>
      <c r="S126" s="1"/>
      <c r="T126" s="1"/>
      <c r="U126" s="1" t="s">
        <v>10848</v>
      </c>
      <c r="V126" s="208"/>
      <c r="W126" s="208"/>
      <c r="X126" s="1"/>
      <c r="Y126" s="1"/>
      <c r="Z126" s="208"/>
      <c r="AA126" s="1" t="s">
        <v>43</v>
      </c>
      <c r="AB126" s="208">
        <v>44425.0</v>
      </c>
      <c r="AC126" s="1"/>
      <c r="AD126" s="208"/>
      <c r="AE126" s="1"/>
      <c r="AF126" s="208"/>
      <c r="AG126" s="1"/>
      <c r="AH126" s="208"/>
      <c r="AI126" s="1"/>
      <c r="AJ126" s="1" t="s">
        <v>5370</v>
      </c>
      <c r="AK126" s="1"/>
      <c r="AL126" s="1"/>
      <c r="AM126" s="1"/>
    </row>
    <row r="127" ht="15.75" customHeight="1">
      <c r="A127" s="56" t="s">
        <v>10849</v>
      </c>
      <c r="B127" s="56" t="s">
        <v>10850</v>
      </c>
      <c r="C127" s="56" t="b">
        <f>VLOOKUP(A127,'import Erzurum'!A:P,3,0)</f>
        <v>1</v>
      </c>
      <c r="D127" s="56" t="s">
        <v>1364</v>
      </c>
      <c r="E127" s="56">
        <f>VLOOKUP(A127,'import Erzurum'!A:P,5,0)</f>
        <v>0</v>
      </c>
      <c r="F127" s="56">
        <f>VLOOKUP(A127,'import Erzurum'!A:P,6,0)</f>
        <v>0</v>
      </c>
      <c r="G127" s="56">
        <f>VLOOKUP(A127,'import Erzurum'!A:P,7,0)</f>
        <v>0</v>
      </c>
      <c r="H127" s="56">
        <f>VLOOKUP(A127,'import Erzurum'!A:P,8,0)</f>
        <v>20</v>
      </c>
      <c r="I127" s="56">
        <f>VLOOKUP(A127,'import Erzurum'!A:P,9,0)</f>
        <v>20</v>
      </c>
      <c r="J127" s="216">
        <f>VLOOKUP(A127,'import Erzurum'!A:P,10,0)</f>
        <v>0</v>
      </c>
      <c r="K127" s="56" t="s">
        <v>10851</v>
      </c>
      <c r="L127" s="56">
        <v>5.462164121E9</v>
      </c>
      <c r="M127" s="56" t="s">
        <v>10450</v>
      </c>
      <c r="N127" s="56" t="s">
        <v>10451</v>
      </c>
      <c r="O127" s="56" t="s">
        <v>10852</v>
      </c>
      <c r="P127" s="230" t="str">
        <f>VLOOKUP(A127,'import Erzurum'!A:P,16,0)</f>
        <v>Geleneksel</v>
      </c>
      <c r="Q127" s="1" t="b">
        <v>0</v>
      </c>
      <c r="R127" s="1"/>
      <c r="S127" s="1"/>
      <c r="T127" s="1"/>
      <c r="U127" s="1"/>
      <c r="V127" s="208"/>
      <c r="W127" s="208"/>
      <c r="X127" s="1"/>
      <c r="Y127" s="1"/>
      <c r="Z127" s="208"/>
      <c r="AA127" s="1"/>
      <c r="AB127" s="208"/>
      <c r="AC127" s="1"/>
      <c r="AD127" s="208"/>
      <c r="AE127" s="1"/>
      <c r="AF127" s="208"/>
      <c r="AG127" s="1"/>
      <c r="AH127" s="208"/>
      <c r="AI127" s="1"/>
      <c r="AJ127" s="1"/>
      <c r="AK127" s="1"/>
      <c r="AL127" s="1"/>
      <c r="AM127" s="1"/>
    </row>
    <row r="128" ht="15.75" customHeight="1">
      <c r="A128" s="56" t="s">
        <v>10853</v>
      </c>
      <c r="B128" s="56" t="s">
        <v>10854</v>
      </c>
      <c r="C128" s="56" t="b">
        <f>VLOOKUP(A128,'import Erzurum'!A:P,3,0)</f>
        <v>1</v>
      </c>
      <c r="D128" s="56" t="s">
        <v>1370</v>
      </c>
      <c r="E128" s="56">
        <f>VLOOKUP(A128,'import Erzurum'!A:P,5,0)</f>
        <v>505</v>
      </c>
      <c r="F128" s="56">
        <f>VLOOKUP(A128,'import Erzurum'!A:P,6,0)</f>
        <v>87</v>
      </c>
      <c r="G128" s="56">
        <f>VLOOKUP(A128,'import Erzurum'!A:P,7,0)</f>
        <v>0</v>
      </c>
      <c r="H128" s="56">
        <f>VLOOKUP(A128,'import Erzurum'!A:P,8,0)</f>
        <v>13</v>
      </c>
      <c r="I128" s="56">
        <f>VLOOKUP(A128,'import Erzurum'!A:P,9,0)</f>
        <v>13</v>
      </c>
      <c r="J128" s="216">
        <f>VLOOKUP(A128,'import Erzurum'!A:P,10,0)</f>
        <v>0</v>
      </c>
      <c r="K128" s="56" t="s">
        <v>10855</v>
      </c>
      <c r="L128" s="56">
        <v>5.335602683E9</v>
      </c>
      <c r="M128" s="56" t="s">
        <v>10469</v>
      </c>
      <c r="N128" s="56" t="s">
        <v>10470</v>
      </c>
      <c r="O128" s="56" t="s">
        <v>10856</v>
      </c>
      <c r="P128" s="230" t="str">
        <f>VLOOKUP(A128,'import Erzurum'!A:P,16,0)</f>
        <v>Geleneksel</v>
      </c>
      <c r="Q128" s="1" t="b">
        <v>0</v>
      </c>
      <c r="R128" s="1"/>
      <c r="S128" s="1"/>
      <c r="T128" s="1"/>
      <c r="U128" s="1"/>
      <c r="V128" s="208"/>
      <c r="W128" s="208"/>
      <c r="X128" s="1"/>
      <c r="Y128" s="1"/>
      <c r="Z128" s="208"/>
      <c r="AA128" s="1"/>
      <c r="AB128" s="208"/>
      <c r="AC128" s="1"/>
      <c r="AD128" s="208"/>
      <c r="AE128" s="1"/>
      <c r="AF128" s="208"/>
      <c r="AG128" s="1"/>
      <c r="AH128" s="208"/>
      <c r="AI128" s="1"/>
      <c r="AJ128" s="1"/>
      <c r="AK128" s="1"/>
      <c r="AL128" s="1"/>
      <c r="AM128" s="1"/>
    </row>
    <row r="129" ht="15.75" customHeight="1">
      <c r="A129" s="56" t="s">
        <v>10857</v>
      </c>
      <c r="B129" s="56" t="s">
        <v>10858</v>
      </c>
      <c r="C129" s="56" t="b">
        <f>VLOOKUP(A129,'import Erzurum'!A:P,3,0)</f>
        <v>1</v>
      </c>
      <c r="D129" s="56" t="s">
        <v>1493</v>
      </c>
      <c r="E129" s="56">
        <f>VLOOKUP(A129,'import Erzurum'!A:P,5,0)</f>
        <v>1533</v>
      </c>
      <c r="F129" s="56">
        <f>VLOOKUP(A129,'import Erzurum'!A:P,6,0)</f>
        <v>129</v>
      </c>
      <c r="G129" s="56">
        <f>VLOOKUP(A129,'import Erzurum'!A:P,7,0)</f>
        <v>0</v>
      </c>
      <c r="H129" s="56">
        <f>VLOOKUP(A129,'import Erzurum'!A:P,8,0)</f>
        <v>15</v>
      </c>
      <c r="I129" s="56">
        <f>VLOOKUP(A129,'import Erzurum'!A:P,9,0)</f>
        <v>15</v>
      </c>
      <c r="J129" s="216">
        <f>VLOOKUP(A129,'import Erzurum'!A:P,10,0)</f>
        <v>0</v>
      </c>
      <c r="K129" s="56" t="s">
        <v>10859</v>
      </c>
      <c r="L129" s="56">
        <v>4.422351516E9</v>
      </c>
      <c r="M129" s="56" t="s">
        <v>10450</v>
      </c>
      <c r="N129" s="56" t="s">
        <v>10460</v>
      </c>
      <c r="O129" s="56" t="s">
        <v>10860</v>
      </c>
      <c r="P129" s="230" t="str">
        <f>VLOOKUP(A129,'import Erzurum'!A:P,16,0)</f>
        <v>Geleneksel</v>
      </c>
      <c r="Q129" s="1" t="b">
        <v>1</v>
      </c>
      <c r="R129" s="1"/>
      <c r="S129" s="1"/>
      <c r="T129" s="1"/>
      <c r="U129" s="1" t="s">
        <v>10861</v>
      </c>
      <c r="V129" s="208"/>
      <c r="W129" s="208"/>
      <c r="X129" s="1"/>
      <c r="Y129" s="1" t="s">
        <v>1506</v>
      </c>
      <c r="Z129" s="208">
        <v>44391.0</v>
      </c>
      <c r="AA129" s="1" t="s">
        <v>43</v>
      </c>
      <c r="AB129" s="208">
        <v>44425.0</v>
      </c>
      <c r="AC129" s="1" t="s">
        <v>43</v>
      </c>
      <c r="AD129" s="208">
        <v>44441.0</v>
      </c>
      <c r="AE129" s="1"/>
      <c r="AF129" s="208"/>
      <c r="AG129" s="1"/>
      <c r="AH129" s="208"/>
      <c r="AI129" s="1" t="s">
        <v>5413</v>
      </c>
      <c r="AJ129" s="1" t="s">
        <v>4907</v>
      </c>
      <c r="AK129" s="1"/>
      <c r="AL129" s="1"/>
      <c r="AM129" s="1"/>
    </row>
    <row r="130" ht="15.75" customHeight="1">
      <c r="A130" s="56" t="s">
        <v>10261</v>
      </c>
      <c r="B130" s="56" t="s">
        <v>10262</v>
      </c>
      <c r="C130" s="56" t="b">
        <f>VLOOKUP(A130,'import Erzurum'!A:P,3,0)</f>
        <v>1</v>
      </c>
      <c r="D130" s="56" t="s">
        <v>1378</v>
      </c>
      <c r="E130" s="56">
        <f>VLOOKUP(A130,'import Erzurum'!A:P,5,0)</f>
        <v>332</v>
      </c>
      <c r="F130" s="56">
        <f>VLOOKUP(A130,'import Erzurum'!A:P,6,0)</f>
        <v>28</v>
      </c>
      <c r="G130" s="56">
        <f>VLOOKUP(A130,'import Erzurum'!A:P,7,0)</f>
        <v>10</v>
      </c>
      <c r="H130" s="56">
        <f>VLOOKUP(A130,'import Erzurum'!A:P,8,0)</f>
        <v>27</v>
      </c>
      <c r="I130" s="56">
        <f>VLOOKUP(A130,'import Erzurum'!A:P,9,0)</f>
        <v>37</v>
      </c>
      <c r="J130" s="216">
        <f>VLOOKUP(A130,'import Erzurum'!A:P,10,0)</f>
        <v>0.27</v>
      </c>
      <c r="K130" s="56" t="s">
        <v>10862</v>
      </c>
      <c r="L130" s="56">
        <v>4.423156822E9</v>
      </c>
      <c r="M130" s="56" t="s">
        <v>10469</v>
      </c>
      <c r="N130" s="56" t="s">
        <v>5525</v>
      </c>
      <c r="O130" s="56" t="s">
        <v>10264</v>
      </c>
      <c r="P130" s="230" t="str">
        <f>VLOOKUP(A130,'import Erzurum'!A:P,16,0)</f>
        <v>Geleneksel</v>
      </c>
      <c r="Q130" s="1" t="b">
        <v>0</v>
      </c>
      <c r="R130" s="1" t="s">
        <v>38</v>
      </c>
      <c r="S130" s="1" t="s">
        <v>5370</v>
      </c>
      <c r="T130" s="1" t="s">
        <v>10039</v>
      </c>
      <c r="U130" s="1" t="s">
        <v>10863</v>
      </c>
      <c r="V130" s="208">
        <v>44412.0</v>
      </c>
      <c r="W130" s="208">
        <v>44417.0</v>
      </c>
      <c r="X130" s="1"/>
      <c r="Y130" s="1" t="s">
        <v>1353</v>
      </c>
      <c r="Z130" s="208">
        <v>44412.0</v>
      </c>
      <c r="AA130" s="1"/>
      <c r="AB130" s="208"/>
      <c r="AC130" s="1"/>
      <c r="AD130" s="208"/>
      <c r="AE130" s="1"/>
      <c r="AF130" s="208"/>
      <c r="AG130" s="1"/>
      <c r="AH130" s="208"/>
      <c r="AI130" s="1" t="s">
        <v>5370</v>
      </c>
      <c r="AJ130" s="1"/>
      <c r="AK130" s="1"/>
      <c r="AL130" s="1"/>
      <c r="AM130" s="1"/>
    </row>
    <row r="131" ht="15.75" customHeight="1">
      <c r="A131" s="56" t="s">
        <v>10864</v>
      </c>
      <c r="B131" s="56" t="s">
        <v>10865</v>
      </c>
      <c r="C131" s="56" t="b">
        <f>VLOOKUP(A131,'import Erzurum'!A:P,3,0)</f>
        <v>1</v>
      </c>
      <c r="D131" s="56" t="s">
        <v>1370</v>
      </c>
      <c r="E131" s="56">
        <f>VLOOKUP(A131,'import Erzurum'!A:P,5,0)</f>
        <v>3965</v>
      </c>
      <c r="F131" s="56">
        <f>VLOOKUP(A131,'import Erzurum'!A:P,6,0)</f>
        <v>635</v>
      </c>
      <c r="G131" s="56">
        <f>VLOOKUP(A131,'import Erzurum'!A:P,7,0)</f>
        <v>0</v>
      </c>
      <c r="H131" s="56">
        <f>VLOOKUP(A131,'import Erzurum'!A:P,8,0)</f>
        <v>22</v>
      </c>
      <c r="I131" s="56">
        <f>VLOOKUP(A131,'import Erzurum'!A:P,9,0)</f>
        <v>22</v>
      </c>
      <c r="J131" s="216">
        <f>VLOOKUP(A131,'import Erzurum'!A:P,10,0)</f>
        <v>0</v>
      </c>
      <c r="K131" s="56" t="s">
        <v>10866</v>
      </c>
      <c r="L131" s="56">
        <v>4.422342584E9</v>
      </c>
      <c r="M131" s="56" t="s">
        <v>10450</v>
      </c>
      <c r="N131" s="56" t="s">
        <v>10491</v>
      </c>
      <c r="O131" s="56" t="s">
        <v>10867</v>
      </c>
      <c r="P131" s="230" t="str">
        <f>VLOOKUP(A131,'import Erzurum'!A:P,16,0)</f>
        <v>Geleneksel</v>
      </c>
      <c r="Q131" s="1" t="b">
        <v>0</v>
      </c>
      <c r="R131" s="1"/>
      <c r="S131" s="1"/>
      <c r="T131" s="1"/>
      <c r="U131" s="1"/>
      <c r="V131" s="208"/>
      <c r="W131" s="208"/>
      <c r="X131" s="1"/>
      <c r="Y131" s="1"/>
      <c r="Z131" s="208"/>
      <c r="AA131" s="1"/>
      <c r="AB131" s="208"/>
      <c r="AC131" s="1"/>
      <c r="AD131" s="208"/>
      <c r="AE131" s="1"/>
      <c r="AF131" s="208"/>
      <c r="AG131" s="1"/>
      <c r="AH131" s="208"/>
      <c r="AI131" s="1"/>
      <c r="AJ131" s="1"/>
      <c r="AK131" s="1"/>
      <c r="AL131" s="1"/>
      <c r="AM131" s="1"/>
    </row>
    <row r="132" ht="15.75" customHeight="1">
      <c r="A132" s="56" t="s">
        <v>10868</v>
      </c>
      <c r="B132" s="56" t="s">
        <v>10869</v>
      </c>
      <c r="C132" s="56" t="b">
        <f>VLOOKUP(A132,'import Erzurum'!A:P,3,0)</f>
        <v>1</v>
      </c>
      <c r="D132" s="56" t="s">
        <v>1378</v>
      </c>
      <c r="E132" s="56">
        <f>VLOOKUP(A132,'import Erzurum'!A:P,5,0)</f>
        <v>5</v>
      </c>
      <c r="F132" s="56">
        <f>VLOOKUP(A132,'import Erzurum'!A:P,6,0)</f>
        <v>4</v>
      </c>
      <c r="G132" s="56">
        <f>VLOOKUP(A132,'import Erzurum'!A:P,7,0)</f>
        <v>0</v>
      </c>
      <c r="H132" s="56">
        <f>VLOOKUP(A132,'import Erzurum'!A:P,8,0)</f>
        <v>20</v>
      </c>
      <c r="I132" s="56">
        <f>VLOOKUP(A132,'import Erzurum'!A:P,9,0)</f>
        <v>20</v>
      </c>
      <c r="J132" s="216">
        <f>VLOOKUP(A132,'import Erzurum'!A:P,10,0)</f>
        <v>0</v>
      </c>
      <c r="K132" s="56" t="s">
        <v>10870</v>
      </c>
      <c r="L132" s="56">
        <v>5.348323907E9</v>
      </c>
      <c r="M132" s="56" t="s">
        <v>10450</v>
      </c>
      <c r="N132" s="56" t="s">
        <v>10460</v>
      </c>
      <c r="O132" s="56" t="s">
        <v>10871</v>
      </c>
      <c r="P132" s="230" t="str">
        <f>VLOOKUP(A132,'import Erzurum'!A:P,16,0)</f>
        <v>Geleneksel</v>
      </c>
      <c r="Q132" s="1" t="b">
        <v>0</v>
      </c>
      <c r="R132" s="1"/>
      <c r="S132" s="1"/>
      <c r="T132" s="1"/>
      <c r="U132" s="1"/>
      <c r="V132" s="208"/>
      <c r="W132" s="208"/>
      <c r="X132" s="1"/>
      <c r="Y132" s="1"/>
      <c r="Z132" s="208"/>
      <c r="AA132" s="1"/>
      <c r="AB132" s="208"/>
      <c r="AC132" s="1"/>
      <c r="AD132" s="208"/>
      <c r="AE132" s="1"/>
      <c r="AF132" s="208"/>
      <c r="AG132" s="1"/>
      <c r="AH132" s="208"/>
      <c r="AI132" s="1"/>
      <c r="AJ132" s="1"/>
      <c r="AK132" s="1"/>
      <c r="AL132" s="1"/>
      <c r="AM132" s="1"/>
    </row>
    <row r="133" ht="15.75" customHeight="1">
      <c r="A133" s="56" t="s">
        <v>10872</v>
      </c>
      <c r="B133" s="56" t="s">
        <v>10873</v>
      </c>
      <c r="C133" s="56" t="b">
        <f>VLOOKUP(A133,'import Erzurum'!A:P,3,0)</f>
        <v>0</v>
      </c>
      <c r="D133" s="56" t="s">
        <v>1493</v>
      </c>
      <c r="E133" s="56">
        <f>VLOOKUP(A133,'import Erzurum'!A:P,5,0)</f>
        <v>21</v>
      </c>
      <c r="F133" s="56">
        <f>VLOOKUP(A133,'import Erzurum'!A:P,6,0)</f>
        <v>0</v>
      </c>
      <c r="G133" s="56">
        <f>VLOOKUP(A133,'import Erzurum'!A:P,7,0)</f>
        <v>0</v>
      </c>
      <c r="H133" s="56">
        <f>VLOOKUP(A133,'import Erzurum'!A:P,8,0)</f>
        <v>20</v>
      </c>
      <c r="I133" s="56">
        <f>VLOOKUP(A133,'import Erzurum'!A:P,9,0)</f>
        <v>20</v>
      </c>
      <c r="J133" s="216">
        <f>VLOOKUP(A133,'import Erzurum'!A:P,10,0)</f>
        <v>0</v>
      </c>
      <c r="K133" s="56" t="s">
        <v>10874</v>
      </c>
      <c r="L133" s="56">
        <v>5.321702509E9</v>
      </c>
      <c r="M133" s="56" t="s">
        <v>10450</v>
      </c>
      <c r="N133" s="56" t="s">
        <v>10465</v>
      </c>
      <c r="O133" s="56" t="s">
        <v>10875</v>
      </c>
      <c r="P133" s="230" t="str">
        <f>VLOOKUP(A133,'import Erzurum'!A:P,16,0)</f>
        <v>Geleneksel</v>
      </c>
      <c r="Q133" s="1" t="b">
        <v>0</v>
      </c>
      <c r="R133" s="1" t="s">
        <v>29</v>
      </c>
      <c r="S133" s="1"/>
      <c r="T133" s="1"/>
      <c r="U133" s="1" t="s">
        <v>10876</v>
      </c>
      <c r="V133" s="208"/>
      <c r="W133" s="208"/>
      <c r="X133" s="1"/>
      <c r="Y133" s="1" t="s">
        <v>43</v>
      </c>
      <c r="Z133" s="208"/>
      <c r="AA133" s="1" t="s">
        <v>1353</v>
      </c>
      <c r="AB133" s="208">
        <v>44391.0</v>
      </c>
      <c r="AC133" s="1" t="s">
        <v>43</v>
      </c>
      <c r="AD133" s="208">
        <v>44393.0</v>
      </c>
      <c r="AE133" s="1" t="s">
        <v>43</v>
      </c>
      <c r="AF133" s="208">
        <v>44420.0</v>
      </c>
      <c r="AG133" s="1" t="s">
        <v>1353</v>
      </c>
      <c r="AH133" s="208">
        <v>44425.0</v>
      </c>
      <c r="AI133" s="1" t="s">
        <v>5413</v>
      </c>
      <c r="AJ133" s="1"/>
      <c r="AK133" s="1"/>
      <c r="AL133" s="1" t="s">
        <v>4838</v>
      </c>
      <c r="AM133" s="1" t="s">
        <v>5356</v>
      </c>
    </row>
    <row r="134" ht="15.75" customHeight="1">
      <c r="A134" s="56" t="s">
        <v>10877</v>
      </c>
      <c r="B134" s="56" t="s">
        <v>10878</v>
      </c>
      <c r="C134" s="56" t="b">
        <f>VLOOKUP(A134,'import Erzurum'!A:P,3,0)</f>
        <v>0</v>
      </c>
      <c r="D134" s="56" t="s">
        <v>1370</v>
      </c>
      <c r="E134" s="56">
        <f>VLOOKUP(A134,'import Erzurum'!A:P,5,0)</f>
        <v>8159</v>
      </c>
      <c r="F134" s="56">
        <f>VLOOKUP(A134,'import Erzurum'!A:P,6,0)</f>
        <v>0</v>
      </c>
      <c r="G134" s="56">
        <f>VLOOKUP(A134,'import Erzurum'!A:P,7,0)</f>
        <v>42</v>
      </c>
      <c r="H134" s="56">
        <f>VLOOKUP(A134,'import Erzurum'!A:P,8,0)</f>
        <v>4</v>
      </c>
      <c r="I134" s="56">
        <f>VLOOKUP(A134,'import Erzurum'!A:P,9,0)</f>
        <v>46</v>
      </c>
      <c r="J134" s="216">
        <f>VLOOKUP(A134,'import Erzurum'!A:P,10,0)</f>
        <v>0.91</v>
      </c>
      <c r="K134" s="56" t="s">
        <v>10879</v>
      </c>
      <c r="L134" s="56">
        <v>4.422382322E9</v>
      </c>
      <c r="M134" s="56" t="s">
        <v>10450</v>
      </c>
      <c r="N134" s="56" t="s">
        <v>10460</v>
      </c>
      <c r="O134" s="56" t="s">
        <v>10880</v>
      </c>
      <c r="P134" s="230" t="str">
        <f>VLOOKUP(A134,'import Erzurum'!A:P,16,0)</f>
        <v>Geleneksel</v>
      </c>
      <c r="Q134" s="1" t="b">
        <v>0</v>
      </c>
      <c r="R134" s="1" t="s">
        <v>32</v>
      </c>
      <c r="S134" s="1"/>
      <c r="T134" s="1"/>
      <c r="U134" s="1" t="s">
        <v>10881</v>
      </c>
      <c r="V134" s="208"/>
      <c r="W134" s="208"/>
      <c r="X134" s="1"/>
      <c r="Y134" s="1" t="s">
        <v>43</v>
      </c>
      <c r="Z134" s="208">
        <v>44391.0</v>
      </c>
      <c r="AA134" s="1" t="s">
        <v>43</v>
      </c>
      <c r="AB134" s="208">
        <v>44414.0</v>
      </c>
      <c r="AC134" s="1" t="s">
        <v>43</v>
      </c>
      <c r="AD134" s="208">
        <v>44425.0</v>
      </c>
      <c r="AE134" s="1" t="s">
        <v>1353</v>
      </c>
      <c r="AF134" s="208">
        <v>44441.0</v>
      </c>
      <c r="AG134" s="1"/>
      <c r="AH134" s="208"/>
      <c r="AI134" s="1" t="s">
        <v>5413</v>
      </c>
      <c r="AJ134" s="1"/>
      <c r="AK134" s="1" t="s">
        <v>5370</v>
      </c>
      <c r="AL134" s="1" t="s">
        <v>4907</v>
      </c>
      <c r="AM134" s="1"/>
    </row>
    <row r="135" ht="15.75" customHeight="1">
      <c r="A135" s="56" t="s">
        <v>10882</v>
      </c>
      <c r="B135" s="56" t="s">
        <v>10241</v>
      </c>
      <c r="C135" s="56" t="b">
        <f>VLOOKUP(A135,'import Erzurum'!A:P,3,0)</f>
        <v>1</v>
      </c>
      <c r="D135" s="56" t="s">
        <v>1827</v>
      </c>
      <c r="E135" s="56">
        <f>VLOOKUP(A135,'import Erzurum'!A:P,5,0)</f>
        <v>761</v>
      </c>
      <c r="F135" s="56">
        <f>VLOOKUP(A135,'import Erzurum'!A:P,6,0)</f>
        <v>60</v>
      </c>
      <c r="G135" s="56">
        <f>VLOOKUP(A135,'import Erzurum'!A:P,7,0)</f>
        <v>0</v>
      </c>
      <c r="H135" s="56">
        <f>VLOOKUP(A135,'import Erzurum'!A:P,8,0)</f>
        <v>60</v>
      </c>
      <c r="I135" s="56">
        <f>VLOOKUP(A135,'import Erzurum'!A:P,9,0)</f>
        <v>60</v>
      </c>
      <c r="J135" s="216">
        <f>VLOOKUP(A135,'import Erzurum'!A:P,10,0)</f>
        <v>0</v>
      </c>
      <c r="K135" s="56" t="s">
        <v>10883</v>
      </c>
      <c r="L135" s="56">
        <v>4.423165555E9</v>
      </c>
      <c r="M135" s="56" t="s">
        <v>10469</v>
      </c>
      <c r="N135" s="56" t="s">
        <v>10619</v>
      </c>
      <c r="O135" s="56" t="s">
        <v>10243</v>
      </c>
      <c r="P135" s="230" t="str">
        <f>VLOOKUP(A135,'import Erzurum'!A:P,16,0)</f>
        <v>Geleneksel</v>
      </c>
      <c r="Q135" s="1" t="b">
        <v>0</v>
      </c>
      <c r="R135" s="1"/>
      <c r="S135" s="1"/>
      <c r="T135" s="1"/>
      <c r="U135" s="1"/>
      <c r="V135" s="208"/>
      <c r="W135" s="208"/>
      <c r="X135" s="1"/>
      <c r="Y135" s="1"/>
      <c r="Z135" s="208"/>
      <c r="AA135" s="1"/>
      <c r="AB135" s="208"/>
      <c r="AC135" s="1"/>
      <c r="AD135" s="208"/>
      <c r="AE135" s="1"/>
      <c r="AF135" s="208"/>
      <c r="AG135" s="1"/>
      <c r="AH135" s="208"/>
      <c r="AI135" s="1"/>
      <c r="AJ135" s="1"/>
      <c r="AK135" s="1"/>
      <c r="AL135" s="1"/>
      <c r="AM135" s="1"/>
    </row>
    <row r="136" ht="15.75" customHeight="1">
      <c r="A136" s="56" t="s">
        <v>10884</v>
      </c>
      <c r="B136" s="56" t="s">
        <v>10885</v>
      </c>
      <c r="C136" s="56" t="b">
        <f>VLOOKUP(A136,'import Erzurum'!A:P,3,0)</f>
        <v>1</v>
      </c>
      <c r="D136" s="56" t="s">
        <v>1370</v>
      </c>
      <c r="E136" s="56">
        <f>VLOOKUP(A136,'import Erzurum'!A:P,5,0)</f>
        <v>396</v>
      </c>
      <c r="F136" s="56">
        <f>VLOOKUP(A136,'import Erzurum'!A:P,6,0)</f>
        <v>31</v>
      </c>
      <c r="G136" s="56">
        <f>VLOOKUP(A136,'import Erzurum'!A:P,7,0)</f>
        <v>0</v>
      </c>
      <c r="H136" s="56">
        <f>VLOOKUP(A136,'import Erzurum'!A:P,8,0)</f>
        <v>23</v>
      </c>
      <c r="I136" s="56">
        <f>VLOOKUP(A136,'import Erzurum'!A:P,9,0)</f>
        <v>23</v>
      </c>
      <c r="J136" s="216">
        <f>VLOOKUP(A136,'import Erzurum'!A:P,10,0)</f>
        <v>0</v>
      </c>
      <c r="K136" s="56" t="s">
        <v>10886</v>
      </c>
      <c r="L136" s="56">
        <v>4.422332526E9</v>
      </c>
      <c r="M136" s="56" t="s">
        <v>10450</v>
      </c>
      <c r="N136" s="56" t="s">
        <v>10460</v>
      </c>
      <c r="O136" s="56" t="s">
        <v>10887</v>
      </c>
      <c r="P136" s="230" t="str">
        <f>VLOOKUP(A136,'import Erzurum'!A:P,16,0)</f>
        <v>Geleneksel</v>
      </c>
      <c r="Q136" s="1" t="b">
        <v>0</v>
      </c>
      <c r="R136" s="1" t="s">
        <v>28</v>
      </c>
      <c r="S136" s="1" t="s">
        <v>845</v>
      </c>
      <c r="T136" s="1"/>
      <c r="U136" s="1" t="s">
        <v>10888</v>
      </c>
      <c r="V136" s="208"/>
      <c r="W136" s="208"/>
      <c r="X136" s="1"/>
      <c r="Y136" s="1" t="s">
        <v>1353</v>
      </c>
      <c r="Z136" s="208">
        <v>44391.0</v>
      </c>
      <c r="AA136" s="1"/>
      <c r="AB136" s="208"/>
      <c r="AC136" s="1"/>
      <c r="AD136" s="208"/>
      <c r="AE136" s="1"/>
      <c r="AF136" s="208"/>
      <c r="AG136" s="1"/>
      <c r="AH136" s="208"/>
      <c r="AI136" s="1" t="s">
        <v>5413</v>
      </c>
      <c r="AJ136" s="1"/>
      <c r="AK136" s="1"/>
      <c r="AL136" s="1"/>
      <c r="AM136" s="1"/>
    </row>
    <row r="137" ht="15.75" customHeight="1">
      <c r="A137" s="56" t="s">
        <v>10889</v>
      </c>
      <c r="B137" s="56" t="s">
        <v>10890</v>
      </c>
      <c r="C137" s="56" t="b">
        <f>VLOOKUP(A137,'import Erzurum'!A:P,3,0)</f>
        <v>1</v>
      </c>
      <c r="D137" s="56" t="s">
        <v>1364</v>
      </c>
      <c r="E137" s="56">
        <f>VLOOKUP(A137,'import Erzurum'!A:P,5,0)</f>
        <v>480</v>
      </c>
      <c r="F137" s="56">
        <f>VLOOKUP(A137,'import Erzurum'!A:P,6,0)</f>
        <v>26</v>
      </c>
      <c r="G137" s="56">
        <f>VLOOKUP(A137,'import Erzurum'!A:P,7,0)</f>
        <v>0</v>
      </c>
      <c r="H137" s="56">
        <f>VLOOKUP(A137,'import Erzurum'!A:P,8,0)</f>
        <v>16</v>
      </c>
      <c r="I137" s="56">
        <f>VLOOKUP(A137,'import Erzurum'!A:P,9,0)</f>
        <v>16</v>
      </c>
      <c r="J137" s="216">
        <f>VLOOKUP(A137,'import Erzurum'!A:P,10,0)</f>
        <v>0</v>
      </c>
      <c r="K137" s="56" t="s">
        <v>10891</v>
      </c>
      <c r="L137" s="56">
        <v>5.069009344E9</v>
      </c>
      <c r="M137" s="56" t="s">
        <v>5546</v>
      </c>
      <c r="N137" s="56" t="s">
        <v>10538</v>
      </c>
      <c r="O137" s="56" t="s">
        <v>10892</v>
      </c>
      <c r="P137" s="230" t="str">
        <f>VLOOKUP(A137,'import Erzurum'!A:P,16,0)</f>
        <v>Geleneksel</v>
      </c>
      <c r="Q137" s="1" t="b">
        <v>0</v>
      </c>
      <c r="R137" s="1" t="s">
        <v>36</v>
      </c>
      <c r="S137" s="1"/>
      <c r="T137" s="1"/>
      <c r="U137" s="1" t="s">
        <v>10893</v>
      </c>
      <c r="V137" s="208"/>
      <c r="W137" s="208"/>
      <c r="X137" s="1"/>
      <c r="Y137" s="1" t="s">
        <v>1353</v>
      </c>
      <c r="Z137" s="208">
        <v>44413.0</v>
      </c>
      <c r="AA137" s="1" t="s">
        <v>1353</v>
      </c>
      <c r="AB137" s="208">
        <v>44418.0</v>
      </c>
      <c r="AC137" s="1" t="s">
        <v>1475</v>
      </c>
      <c r="AD137" s="208">
        <v>44428.0</v>
      </c>
      <c r="AE137" s="1" t="s">
        <v>31</v>
      </c>
      <c r="AF137" s="208">
        <v>44434.0</v>
      </c>
      <c r="AG137" s="1"/>
      <c r="AH137" s="208"/>
      <c r="AI137" s="1"/>
      <c r="AJ137" s="1" t="s">
        <v>5370</v>
      </c>
      <c r="AK137" s="1"/>
      <c r="AL137" s="1" t="s">
        <v>5371</v>
      </c>
      <c r="AM137" s="1"/>
    </row>
    <row r="138" ht="15.75" customHeight="1">
      <c r="A138" s="56" t="s">
        <v>10433</v>
      </c>
      <c r="B138" s="56" t="s">
        <v>10434</v>
      </c>
      <c r="C138" s="56" t="b">
        <f>VLOOKUP(A138,'import Erzurum'!A:P,3,0)</f>
        <v>0</v>
      </c>
      <c r="D138" s="56" t="s">
        <v>1370</v>
      </c>
      <c r="E138" s="56">
        <f>VLOOKUP(A138,'import Erzurum'!A:P,5,0)</f>
        <v>3</v>
      </c>
      <c r="F138" s="56">
        <f>VLOOKUP(A138,'import Erzurum'!A:P,6,0)</f>
        <v>0</v>
      </c>
      <c r="G138" s="56">
        <f>VLOOKUP(A138,'import Erzurum'!A:P,7,0)</f>
        <v>0</v>
      </c>
      <c r="H138" s="56">
        <f>VLOOKUP(A138,'import Erzurum'!A:P,8,0)</f>
        <v>4</v>
      </c>
      <c r="I138" s="56">
        <f>VLOOKUP(A138,'import Erzurum'!A:P,9,0)</f>
        <v>4</v>
      </c>
      <c r="J138" s="216">
        <f>VLOOKUP(A138,'import Erzurum'!A:P,10,0)</f>
        <v>0</v>
      </c>
      <c r="K138" s="56" t="s">
        <v>10894</v>
      </c>
      <c r="L138" s="56">
        <v>5.31328278E9</v>
      </c>
      <c r="M138" s="56" t="s">
        <v>10450</v>
      </c>
      <c r="N138" s="56" t="s">
        <v>10465</v>
      </c>
      <c r="O138" s="56" t="s">
        <v>10436</v>
      </c>
      <c r="P138" s="230" t="str">
        <f>VLOOKUP(A138,'import Erzurum'!A:P,16,0)</f>
        <v>Geleneksel</v>
      </c>
      <c r="Q138" s="1" t="b">
        <v>0</v>
      </c>
      <c r="R138" s="1" t="s">
        <v>38</v>
      </c>
      <c r="S138" s="1" t="s">
        <v>5371</v>
      </c>
      <c r="T138" s="1" t="s">
        <v>10039</v>
      </c>
      <c r="U138" s="1" t="s">
        <v>10895</v>
      </c>
      <c r="V138" s="208">
        <v>44434.0</v>
      </c>
      <c r="W138" s="208">
        <v>44435.0</v>
      </c>
      <c r="X138" s="1"/>
      <c r="Y138" s="1" t="s">
        <v>1353</v>
      </c>
      <c r="Z138" s="208">
        <v>44434.0</v>
      </c>
      <c r="AA138" s="1"/>
      <c r="AB138" s="208"/>
      <c r="AC138" s="1"/>
      <c r="AD138" s="208"/>
      <c r="AE138" s="1"/>
      <c r="AF138" s="208"/>
      <c r="AG138" s="1"/>
      <c r="AH138" s="208"/>
      <c r="AI138" s="1" t="s">
        <v>5371</v>
      </c>
      <c r="AJ138" s="1"/>
      <c r="AK138" s="1"/>
      <c r="AL138" s="1"/>
      <c r="AM138" s="1"/>
    </row>
    <row r="139" ht="15.75" customHeight="1">
      <c r="A139" s="56" t="s">
        <v>10896</v>
      </c>
      <c r="B139" s="56" t="s">
        <v>10897</v>
      </c>
      <c r="C139" s="56" t="b">
        <f>VLOOKUP(A139,'import Erzurum'!A:P,3,0)</f>
        <v>1</v>
      </c>
      <c r="D139" s="56" t="s">
        <v>1348</v>
      </c>
      <c r="E139" s="56">
        <f>VLOOKUP(A139,'import Erzurum'!A:P,5,0)</f>
        <v>2328</v>
      </c>
      <c r="F139" s="56">
        <f>VLOOKUP(A139,'import Erzurum'!A:P,6,0)</f>
        <v>745</v>
      </c>
      <c r="G139" s="56">
        <f>VLOOKUP(A139,'import Erzurum'!A:P,7,0)</f>
        <v>25</v>
      </c>
      <c r="H139" s="56">
        <f>VLOOKUP(A139,'import Erzurum'!A:P,8,0)</f>
        <v>43</v>
      </c>
      <c r="I139" s="56">
        <f>VLOOKUP(A139,'import Erzurum'!A:P,9,0)</f>
        <v>68</v>
      </c>
      <c r="J139" s="216">
        <f>VLOOKUP(A139,'import Erzurum'!A:P,10,0)</f>
        <v>0.37</v>
      </c>
      <c r="K139" s="56" t="s">
        <v>10898</v>
      </c>
      <c r="L139" s="56">
        <v>5.454428525E9</v>
      </c>
      <c r="M139" s="56" t="s">
        <v>10450</v>
      </c>
      <c r="N139" s="56" t="s">
        <v>10583</v>
      </c>
      <c r="O139" s="56" t="s">
        <v>10899</v>
      </c>
      <c r="P139" s="230" t="str">
        <f>VLOOKUP(A139,'import Erzurum'!A:P,16,0)</f>
        <v>Geleneksel</v>
      </c>
      <c r="Q139" s="1" t="b">
        <v>0</v>
      </c>
      <c r="R139" s="1"/>
      <c r="S139" s="1"/>
      <c r="T139" s="1"/>
      <c r="U139" s="1"/>
      <c r="V139" s="208"/>
      <c r="W139" s="208"/>
      <c r="X139" s="1"/>
      <c r="Y139" s="1"/>
      <c r="Z139" s="208"/>
      <c r="AA139" s="1"/>
      <c r="AB139" s="208"/>
      <c r="AC139" s="1"/>
      <c r="AD139" s="208"/>
      <c r="AE139" s="1"/>
      <c r="AF139" s="208"/>
      <c r="AG139" s="1"/>
      <c r="AH139" s="208"/>
      <c r="AI139" s="1"/>
      <c r="AJ139" s="1"/>
      <c r="AK139" s="1"/>
      <c r="AL139" s="1"/>
      <c r="AM139" s="1"/>
    </row>
    <row r="140" ht="15.75" customHeight="1">
      <c r="A140" s="56" t="s">
        <v>10900</v>
      </c>
      <c r="B140" s="56" t="s">
        <v>10901</v>
      </c>
      <c r="C140" s="56" t="b">
        <f>VLOOKUP(A140,'import Erzurum'!A:P,3,0)</f>
        <v>1</v>
      </c>
      <c r="D140" s="56" t="s">
        <v>1348</v>
      </c>
      <c r="E140" s="56">
        <f>VLOOKUP(A140,'import Erzurum'!A:P,5,0)</f>
        <v>5014</v>
      </c>
      <c r="F140" s="56">
        <f>VLOOKUP(A140,'import Erzurum'!A:P,6,0)</f>
        <v>408</v>
      </c>
      <c r="G140" s="56">
        <f>VLOOKUP(A140,'import Erzurum'!A:P,7,0)</f>
        <v>26</v>
      </c>
      <c r="H140" s="56">
        <f>VLOOKUP(A140,'import Erzurum'!A:P,8,0)</f>
        <v>42</v>
      </c>
      <c r="I140" s="56">
        <f>VLOOKUP(A140,'import Erzurum'!A:P,9,0)</f>
        <v>68</v>
      </c>
      <c r="J140" s="216">
        <f>VLOOKUP(A140,'import Erzurum'!A:P,10,0)</f>
        <v>0.38</v>
      </c>
      <c r="K140" s="56" t="s">
        <v>10898</v>
      </c>
      <c r="L140" s="56">
        <v>5.454428525E9</v>
      </c>
      <c r="M140" s="56" t="s">
        <v>10450</v>
      </c>
      <c r="N140" s="56" t="s">
        <v>10460</v>
      </c>
      <c r="O140" s="56" t="s">
        <v>10899</v>
      </c>
      <c r="P140" s="230" t="str">
        <f>VLOOKUP(A140,'import Erzurum'!A:P,16,0)</f>
        <v>Geleneksel</v>
      </c>
      <c r="Q140" s="1" t="b">
        <v>0</v>
      </c>
      <c r="R140" s="1"/>
      <c r="S140" s="1"/>
      <c r="T140" s="1"/>
      <c r="U140" s="1"/>
      <c r="V140" s="208"/>
      <c r="W140" s="208"/>
      <c r="X140" s="1"/>
      <c r="Y140" s="1"/>
      <c r="Z140" s="208"/>
      <c r="AA140" s="1"/>
      <c r="AB140" s="208"/>
      <c r="AC140" s="1"/>
      <c r="AD140" s="208"/>
      <c r="AE140" s="1"/>
      <c r="AF140" s="208"/>
      <c r="AG140" s="1"/>
      <c r="AH140" s="208"/>
      <c r="AI140" s="1"/>
      <c r="AJ140" s="1"/>
      <c r="AK140" s="1"/>
      <c r="AL140" s="1"/>
      <c r="AM140" s="1"/>
    </row>
    <row r="141" ht="15.75" customHeight="1">
      <c r="A141" s="56" t="s">
        <v>10902</v>
      </c>
      <c r="B141" s="56" t="s">
        <v>10903</v>
      </c>
      <c r="C141" s="56" t="b">
        <f>VLOOKUP(A141,'import Erzurum'!A:P,3,0)</f>
        <v>1</v>
      </c>
      <c r="D141" s="56" t="s">
        <v>1370</v>
      </c>
      <c r="E141" s="56">
        <f>VLOOKUP(A141,'import Erzurum'!A:P,5,0)</f>
        <v>24</v>
      </c>
      <c r="F141" s="56">
        <f>VLOOKUP(A141,'import Erzurum'!A:P,6,0)</f>
        <v>14</v>
      </c>
      <c r="G141" s="56">
        <f>VLOOKUP(A141,'import Erzurum'!A:P,7,0)</f>
        <v>0</v>
      </c>
      <c r="H141" s="56">
        <f>VLOOKUP(A141,'import Erzurum'!A:P,8,0)</f>
        <v>7</v>
      </c>
      <c r="I141" s="56">
        <f>VLOOKUP(A141,'import Erzurum'!A:P,9,0)</f>
        <v>7</v>
      </c>
      <c r="J141" s="216">
        <f>VLOOKUP(A141,'import Erzurum'!A:P,10,0)</f>
        <v>0</v>
      </c>
      <c r="K141" s="56" t="s">
        <v>10904</v>
      </c>
      <c r="L141" s="56">
        <v>5.317039987E9</v>
      </c>
      <c r="M141" s="56" t="s">
        <v>10469</v>
      </c>
      <c r="N141" s="56" t="s">
        <v>5525</v>
      </c>
      <c r="O141" s="56" t="s">
        <v>10905</v>
      </c>
      <c r="P141" s="230" t="str">
        <f>VLOOKUP(A141,'import Erzurum'!A:P,16,0)</f>
        <v>Geleneksel</v>
      </c>
      <c r="Q141" s="1" t="b">
        <v>0</v>
      </c>
      <c r="R141" s="1"/>
      <c r="S141" s="1"/>
      <c r="T141" s="1"/>
      <c r="U141" s="1"/>
      <c r="V141" s="208"/>
      <c r="W141" s="208"/>
      <c r="X141" s="1"/>
      <c r="Y141" s="1"/>
      <c r="Z141" s="208"/>
      <c r="AA141" s="1"/>
      <c r="AB141" s="208"/>
      <c r="AC141" s="1"/>
      <c r="AD141" s="208"/>
      <c r="AE141" s="1"/>
      <c r="AF141" s="208"/>
      <c r="AG141" s="1"/>
      <c r="AH141" s="208"/>
      <c r="AI141" s="1"/>
      <c r="AJ141" s="1"/>
      <c r="AK141" s="1"/>
      <c r="AL141" s="1"/>
      <c r="AM141" s="1"/>
    </row>
    <row r="142" ht="15.75" customHeight="1">
      <c r="A142" s="56" t="s">
        <v>10906</v>
      </c>
      <c r="B142" s="56" t="s">
        <v>10907</v>
      </c>
      <c r="C142" s="56" t="b">
        <f>VLOOKUP(A142,'import Erzurum'!A:P,3,0)</f>
        <v>1</v>
      </c>
      <c r="D142" s="56" t="s">
        <v>1364</v>
      </c>
      <c r="E142" s="56">
        <f>VLOOKUP(A142,'import Erzurum'!A:P,5,0)</f>
        <v>351</v>
      </c>
      <c r="F142" s="56">
        <f>VLOOKUP(A142,'import Erzurum'!A:P,6,0)</f>
        <v>67</v>
      </c>
      <c r="G142" s="56">
        <f>VLOOKUP(A142,'import Erzurum'!A:P,7,0)</f>
        <v>50</v>
      </c>
      <c r="H142" s="56">
        <f>VLOOKUP(A142,'import Erzurum'!A:P,8,0)</f>
        <v>12</v>
      </c>
      <c r="I142" s="56">
        <f>VLOOKUP(A142,'import Erzurum'!A:P,9,0)</f>
        <v>62</v>
      </c>
      <c r="J142" s="216">
        <f>VLOOKUP(A142,'import Erzurum'!A:P,10,0)</f>
        <v>0.81</v>
      </c>
      <c r="K142" s="56" t="s">
        <v>10908</v>
      </c>
      <c r="L142" s="56">
        <v>5.526921414E9</v>
      </c>
      <c r="M142" s="56" t="s">
        <v>10469</v>
      </c>
      <c r="N142" s="56" t="s">
        <v>10529</v>
      </c>
      <c r="O142" s="56" t="s">
        <v>10909</v>
      </c>
      <c r="P142" s="230" t="str">
        <f>VLOOKUP(A142,'import Erzurum'!A:P,16,0)</f>
        <v>Key</v>
      </c>
      <c r="Q142" s="1" t="b">
        <v>0</v>
      </c>
      <c r="R142" s="1"/>
      <c r="S142" s="1"/>
      <c r="T142" s="1"/>
      <c r="V142" s="208"/>
      <c r="W142" s="208"/>
      <c r="X142" s="1"/>
      <c r="Y142" s="1"/>
      <c r="Z142" s="208"/>
      <c r="AA142" s="1"/>
      <c r="AB142" s="208"/>
      <c r="AC142" s="1"/>
      <c r="AD142" s="208"/>
      <c r="AE142" s="1"/>
      <c r="AF142" s="208"/>
      <c r="AG142" s="1"/>
      <c r="AH142" s="208"/>
      <c r="AI142" s="1"/>
      <c r="AJ142" s="1"/>
      <c r="AK142" s="1"/>
      <c r="AL142" s="1"/>
      <c r="AM142" s="1"/>
    </row>
    <row r="143" ht="15.75" customHeight="1">
      <c r="A143" s="56" t="s">
        <v>10910</v>
      </c>
      <c r="B143" s="56" t="s">
        <v>10911</v>
      </c>
      <c r="C143" s="56" t="b">
        <f>VLOOKUP(A143,'import Erzurum'!A:P,3,0)</f>
        <v>1</v>
      </c>
      <c r="D143" s="56" t="s">
        <v>1364</v>
      </c>
      <c r="E143" s="56">
        <f>VLOOKUP(A143,'import Erzurum'!A:P,5,0)</f>
        <v>239</v>
      </c>
      <c r="F143" s="56">
        <f>VLOOKUP(A143,'import Erzurum'!A:P,6,0)</f>
        <v>32</v>
      </c>
      <c r="G143" s="56">
        <f>VLOOKUP(A143,'import Erzurum'!A:P,7,0)</f>
        <v>51</v>
      </c>
      <c r="H143" s="56">
        <f>VLOOKUP(A143,'import Erzurum'!A:P,8,0)</f>
        <v>12</v>
      </c>
      <c r="I143" s="56">
        <f>VLOOKUP(A143,'import Erzurum'!A:P,9,0)</f>
        <v>63</v>
      </c>
      <c r="J143" s="216">
        <f>VLOOKUP(A143,'import Erzurum'!A:P,10,0)</f>
        <v>0.81</v>
      </c>
      <c r="K143" s="56" t="s">
        <v>10912</v>
      </c>
      <c r="L143" s="56">
        <v>5.541506737E9</v>
      </c>
      <c r="M143" s="56" t="s">
        <v>10450</v>
      </c>
      <c r="N143" s="56" t="s">
        <v>10491</v>
      </c>
      <c r="O143" s="56" t="s">
        <v>10913</v>
      </c>
      <c r="P143" s="230" t="str">
        <f>VLOOKUP(A143,'import Erzurum'!A:P,16,0)</f>
        <v>Key</v>
      </c>
      <c r="Q143" s="1" t="b">
        <v>0</v>
      </c>
      <c r="R143" s="1" t="s">
        <v>32</v>
      </c>
      <c r="S143" s="1"/>
      <c r="T143" s="1"/>
      <c r="V143" s="208"/>
      <c r="W143" s="208"/>
      <c r="X143" s="1"/>
      <c r="Y143" s="1"/>
      <c r="Z143" s="208"/>
      <c r="AA143" s="1"/>
      <c r="AB143" s="208"/>
      <c r="AC143" s="1"/>
      <c r="AD143" s="208"/>
      <c r="AE143" s="1"/>
      <c r="AF143" s="208"/>
      <c r="AG143" s="1"/>
      <c r="AH143" s="208"/>
      <c r="AI143" s="1"/>
      <c r="AJ143" s="1"/>
      <c r="AK143" s="1"/>
      <c r="AL143" s="1"/>
      <c r="AM143" s="1"/>
    </row>
    <row r="144" ht="15.75" customHeight="1">
      <c r="A144" s="56" t="s">
        <v>10914</v>
      </c>
      <c r="B144" s="56" t="s">
        <v>10187</v>
      </c>
      <c r="C144" s="56" t="b">
        <f>VLOOKUP(A144,'import Erzurum'!A:P,3,0)</f>
        <v>1</v>
      </c>
      <c r="D144" s="56" t="s">
        <v>1370</v>
      </c>
      <c r="E144" s="56">
        <f>VLOOKUP(A144,'import Erzurum'!A:P,5,0)</f>
        <v>127</v>
      </c>
      <c r="F144" s="56">
        <f>VLOOKUP(A144,'import Erzurum'!A:P,6,0)</f>
        <v>16</v>
      </c>
      <c r="G144" s="56">
        <f>VLOOKUP(A144,'import Erzurum'!A:P,7,0)</f>
        <v>0</v>
      </c>
      <c r="H144" s="56">
        <f>VLOOKUP(A144,'import Erzurum'!A:P,8,0)</f>
        <v>11</v>
      </c>
      <c r="I144" s="56">
        <f>VLOOKUP(A144,'import Erzurum'!A:P,9,0)</f>
        <v>11</v>
      </c>
      <c r="J144" s="216">
        <f>VLOOKUP(A144,'import Erzurum'!A:P,10,0)</f>
        <v>0</v>
      </c>
      <c r="K144" s="56" t="s">
        <v>10915</v>
      </c>
      <c r="L144" s="56">
        <v>5.369316835E9</v>
      </c>
      <c r="M144" s="56" t="s">
        <v>10450</v>
      </c>
      <c r="N144" s="56" t="s">
        <v>10460</v>
      </c>
      <c r="O144" s="56" t="s">
        <v>10916</v>
      </c>
      <c r="P144" s="230" t="str">
        <f>VLOOKUP(A144,'import Erzurum'!A:P,16,0)</f>
        <v>Geleneksel</v>
      </c>
      <c r="Q144" s="1" t="b">
        <v>0</v>
      </c>
      <c r="R144" s="1"/>
      <c r="S144" s="1"/>
      <c r="T144" s="1"/>
      <c r="U144" s="1"/>
      <c r="V144" s="208"/>
      <c r="W144" s="208"/>
      <c r="X144" s="1"/>
      <c r="Y144" s="1"/>
      <c r="Z144" s="208"/>
      <c r="AA144" s="1"/>
      <c r="AB144" s="208"/>
      <c r="AC144" s="1"/>
      <c r="AD144" s="208"/>
      <c r="AE144" s="1"/>
      <c r="AF144" s="208"/>
      <c r="AG144" s="1"/>
      <c r="AH144" s="208"/>
      <c r="AI144" s="1"/>
      <c r="AJ144" s="1"/>
      <c r="AK144" s="1"/>
      <c r="AL144" s="1"/>
      <c r="AM144" s="1"/>
    </row>
    <row r="145" ht="15.75" customHeight="1">
      <c r="A145" s="56" t="s">
        <v>10917</v>
      </c>
      <c r="B145" s="56" t="s">
        <v>10918</v>
      </c>
      <c r="C145" s="56" t="b">
        <f>VLOOKUP(A145,'import Erzurum'!A:P,3,0)</f>
        <v>1</v>
      </c>
      <c r="D145" s="56" t="s">
        <v>1493</v>
      </c>
      <c r="E145" s="56">
        <f>VLOOKUP(A145,'import Erzurum'!A:P,5,0)</f>
        <v>6</v>
      </c>
      <c r="F145" s="56">
        <f>VLOOKUP(A145,'import Erzurum'!A:P,6,0)</f>
        <v>6</v>
      </c>
      <c r="G145" s="56">
        <f>VLOOKUP(A145,'import Erzurum'!A:P,7,0)</f>
        <v>0</v>
      </c>
      <c r="H145" s="56">
        <f>VLOOKUP(A145,'import Erzurum'!A:P,8,0)</f>
        <v>8</v>
      </c>
      <c r="I145" s="56">
        <f>VLOOKUP(A145,'import Erzurum'!A:P,9,0)</f>
        <v>8</v>
      </c>
      <c r="J145" s="216">
        <f>VLOOKUP(A145,'import Erzurum'!A:P,10,0)</f>
        <v>0</v>
      </c>
      <c r="K145" s="56" t="s">
        <v>10919</v>
      </c>
      <c r="L145" s="56">
        <v>5.013432501E9</v>
      </c>
      <c r="M145" s="56" t="s">
        <v>10469</v>
      </c>
      <c r="N145" s="56" t="s">
        <v>10470</v>
      </c>
      <c r="O145" s="56" t="s">
        <v>10920</v>
      </c>
      <c r="P145" s="230" t="str">
        <f>VLOOKUP(A145,'import Erzurum'!A:P,16,0)</f>
        <v>Geleneksel</v>
      </c>
      <c r="Q145" s="1" t="b">
        <v>0</v>
      </c>
      <c r="R145" s="1"/>
      <c r="S145" s="1"/>
      <c r="T145" s="1"/>
      <c r="U145" s="1"/>
      <c r="V145" s="208"/>
      <c r="W145" s="208"/>
      <c r="X145" s="1"/>
      <c r="Y145" s="1"/>
      <c r="Z145" s="208"/>
      <c r="AA145" s="1"/>
      <c r="AB145" s="208"/>
      <c r="AC145" s="1"/>
      <c r="AD145" s="208"/>
      <c r="AE145" s="1"/>
      <c r="AF145" s="208"/>
      <c r="AG145" s="1"/>
      <c r="AH145" s="208"/>
      <c r="AI145" s="1"/>
      <c r="AJ145" s="1"/>
      <c r="AK145" s="1"/>
      <c r="AL145" s="1"/>
      <c r="AM145" s="1"/>
    </row>
    <row r="146" ht="15.75" customHeight="1">
      <c r="A146" s="56" t="s">
        <v>10921</v>
      </c>
      <c r="B146" s="56" t="s">
        <v>10922</v>
      </c>
      <c r="C146" s="56" t="b">
        <f>VLOOKUP(A146,'import Erzurum'!A:P,3,0)</f>
        <v>0</v>
      </c>
      <c r="D146" s="56" t="s">
        <v>1493</v>
      </c>
      <c r="E146" s="56">
        <f>VLOOKUP(A146,'import Erzurum'!A:P,5,0)</f>
        <v>0</v>
      </c>
      <c r="F146" s="56">
        <f>VLOOKUP(A146,'import Erzurum'!A:P,6,0)</f>
        <v>0</v>
      </c>
      <c r="G146" s="56">
        <f>VLOOKUP(A146,'import Erzurum'!A:P,7,0)</f>
        <v>0</v>
      </c>
      <c r="H146" s="56">
        <f>VLOOKUP(A146,'import Erzurum'!A:P,8,0)</f>
        <v>4</v>
      </c>
      <c r="I146" s="56">
        <f>VLOOKUP(A146,'import Erzurum'!A:P,9,0)</f>
        <v>4</v>
      </c>
      <c r="J146" s="216">
        <f>VLOOKUP(A146,'import Erzurum'!A:P,10,0)</f>
        <v>0</v>
      </c>
      <c r="K146" s="56" t="s">
        <v>10923</v>
      </c>
      <c r="L146" s="56">
        <v>5.437682898E9</v>
      </c>
      <c r="M146" s="56" t="s">
        <v>10450</v>
      </c>
      <c r="N146" s="56" t="s">
        <v>10460</v>
      </c>
      <c r="O146" s="56" t="s">
        <v>10924</v>
      </c>
      <c r="P146" s="230" t="str">
        <f>VLOOKUP(A146,'import Erzurum'!A:P,16,0)</f>
        <v>Geleneksel</v>
      </c>
      <c r="Q146" s="1" t="b">
        <v>0</v>
      </c>
      <c r="R146" s="1" t="s">
        <v>38</v>
      </c>
      <c r="S146" s="1" t="s">
        <v>845</v>
      </c>
      <c r="T146" s="56" t="s">
        <v>10925</v>
      </c>
      <c r="U146" s="56"/>
      <c r="V146" s="208"/>
      <c r="W146" s="208"/>
      <c r="X146" s="1"/>
      <c r="Y146" s="1" t="s">
        <v>1475</v>
      </c>
      <c r="Z146" s="208">
        <v>44427.0</v>
      </c>
      <c r="AA146" s="1"/>
      <c r="AB146" s="208"/>
      <c r="AC146" s="1"/>
      <c r="AD146" s="208"/>
      <c r="AE146" s="1"/>
      <c r="AF146" s="208"/>
      <c r="AG146" s="1"/>
      <c r="AH146" s="208"/>
      <c r="AI146" s="1" t="s">
        <v>845</v>
      </c>
      <c r="AJ146" s="1"/>
      <c r="AK146" s="1"/>
      <c r="AL146" s="1"/>
      <c r="AM146" s="1"/>
    </row>
    <row r="147" ht="15.75" customHeight="1">
      <c r="A147" s="56" t="s">
        <v>10926</v>
      </c>
      <c r="B147" s="56" t="s">
        <v>10927</v>
      </c>
      <c r="C147" s="56" t="b">
        <f>VLOOKUP(A147,'import Erzurum'!A:P,3,0)</f>
        <v>1</v>
      </c>
      <c r="D147" s="56" t="s">
        <v>1832</v>
      </c>
      <c r="E147" s="56">
        <f>VLOOKUP(A147,'import Erzurum'!A:P,5,0)</f>
        <v>448</v>
      </c>
      <c r="F147" s="56">
        <f>VLOOKUP(A147,'import Erzurum'!A:P,6,0)</f>
        <v>24</v>
      </c>
      <c r="G147" s="56">
        <f>VLOOKUP(A147,'import Erzurum'!A:P,7,0)</f>
        <v>0</v>
      </c>
      <c r="H147" s="56">
        <f>VLOOKUP(A147,'import Erzurum'!A:P,8,0)</f>
        <v>15</v>
      </c>
      <c r="I147" s="56">
        <f>VLOOKUP(A147,'import Erzurum'!A:P,9,0)</f>
        <v>15</v>
      </c>
      <c r="J147" s="216">
        <f>VLOOKUP(A147,'import Erzurum'!A:P,10,0)</f>
        <v>0</v>
      </c>
      <c r="K147" s="56" t="s">
        <v>10928</v>
      </c>
      <c r="L147" s="56">
        <v>4.423431921E9</v>
      </c>
      <c r="M147" s="56" t="s">
        <v>10469</v>
      </c>
      <c r="N147" s="56" t="s">
        <v>10470</v>
      </c>
      <c r="O147" s="56" t="s">
        <v>10929</v>
      </c>
      <c r="P147" s="230" t="str">
        <f>VLOOKUP(A147,'import Erzurum'!A:P,16,0)</f>
        <v>Geleneksel</v>
      </c>
      <c r="Q147" s="1" t="b">
        <v>0</v>
      </c>
      <c r="R147" s="1"/>
      <c r="S147" s="1"/>
      <c r="T147" s="1"/>
      <c r="U147" s="1"/>
      <c r="V147" s="208"/>
      <c r="W147" s="208"/>
      <c r="X147" s="1"/>
      <c r="Y147" s="1"/>
      <c r="Z147" s="208"/>
      <c r="AA147" s="1"/>
      <c r="AB147" s="208"/>
      <c r="AC147" s="1"/>
      <c r="AD147" s="208"/>
      <c r="AE147" s="1"/>
      <c r="AF147" s="208"/>
      <c r="AG147" s="1"/>
      <c r="AH147" s="208"/>
      <c r="AI147" s="1"/>
      <c r="AJ147" s="1"/>
      <c r="AK147" s="1"/>
      <c r="AL147" s="1"/>
      <c r="AM147" s="1"/>
    </row>
    <row r="148" ht="15.75" customHeight="1">
      <c r="A148" s="56" t="s">
        <v>10930</v>
      </c>
      <c r="B148" s="56" t="s">
        <v>10931</v>
      </c>
      <c r="C148" s="56" t="b">
        <f>VLOOKUP(A148,'import Erzurum'!A:P,3,0)</f>
        <v>0</v>
      </c>
      <c r="D148" s="56" t="s">
        <v>1507</v>
      </c>
      <c r="E148" s="56">
        <f>VLOOKUP(A148,'import Erzurum'!A:P,5,0)</f>
        <v>4</v>
      </c>
      <c r="F148" s="56">
        <f>VLOOKUP(A148,'import Erzurum'!A:P,6,0)</f>
        <v>0</v>
      </c>
      <c r="G148" s="56">
        <f>VLOOKUP(A148,'import Erzurum'!A:P,7,0)</f>
        <v>0</v>
      </c>
      <c r="H148" s="56">
        <f>VLOOKUP(A148,'import Erzurum'!A:P,8,0)</f>
        <v>39</v>
      </c>
      <c r="I148" s="56">
        <f>VLOOKUP(A148,'import Erzurum'!A:P,9,0)</f>
        <v>39</v>
      </c>
      <c r="J148" s="216">
        <f>VLOOKUP(A148,'import Erzurum'!A:P,10,0)</f>
        <v>0</v>
      </c>
      <c r="K148" s="56" t="s">
        <v>10932</v>
      </c>
      <c r="L148" s="56">
        <v>5.330379394E9</v>
      </c>
      <c r="M148" s="56" t="s">
        <v>5546</v>
      </c>
      <c r="N148" s="56" t="s">
        <v>10933</v>
      </c>
      <c r="O148" s="56" t="s">
        <v>10934</v>
      </c>
      <c r="P148" s="230" t="str">
        <f>VLOOKUP(A148,'import Erzurum'!A:P,16,0)</f>
        <v>Geleneksel</v>
      </c>
      <c r="Q148" s="1" t="b">
        <v>0</v>
      </c>
      <c r="R148" s="1" t="s">
        <v>31</v>
      </c>
      <c r="S148" s="1" t="s">
        <v>845</v>
      </c>
      <c r="T148" s="1"/>
      <c r="U148" s="1" t="s">
        <v>10935</v>
      </c>
      <c r="V148" s="208"/>
      <c r="W148" s="208"/>
      <c r="X148" s="1"/>
      <c r="Y148" s="1" t="s">
        <v>1353</v>
      </c>
      <c r="Z148" s="208">
        <v>44413.0</v>
      </c>
      <c r="AA148" s="1" t="s">
        <v>1353</v>
      </c>
      <c r="AB148" s="208">
        <v>44418.0</v>
      </c>
      <c r="AC148" s="1" t="s">
        <v>1475</v>
      </c>
      <c r="AD148" s="208">
        <v>44419.0</v>
      </c>
      <c r="AE148" s="1" t="s">
        <v>1353</v>
      </c>
      <c r="AF148" s="208">
        <v>44420.0</v>
      </c>
      <c r="AG148" s="1" t="s">
        <v>31</v>
      </c>
      <c r="AH148" s="208">
        <v>44434.0</v>
      </c>
      <c r="AI148" s="1"/>
      <c r="AJ148" s="1" t="s">
        <v>5370</v>
      </c>
      <c r="AK148" s="1" t="s">
        <v>845</v>
      </c>
      <c r="AL148" s="1" t="s">
        <v>5414</v>
      </c>
      <c r="AM148" s="1" t="s">
        <v>5370</v>
      </c>
    </row>
    <row r="149" ht="15.75" customHeight="1">
      <c r="A149" s="56" t="s">
        <v>10380</v>
      </c>
      <c r="B149" s="56" t="s">
        <v>10381</v>
      </c>
      <c r="C149" s="56" t="b">
        <f>VLOOKUP(A149,'import Erzurum'!A:P,3,0)</f>
        <v>1</v>
      </c>
      <c r="D149" s="56" t="s">
        <v>1385</v>
      </c>
      <c r="E149" s="56">
        <f>VLOOKUP(A149,'import Erzurum'!A:P,5,0)</f>
        <v>752</v>
      </c>
      <c r="F149" s="56">
        <f>VLOOKUP(A149,'import Erzurum'!A:P,6,0)</f>
        <v>57</v>
      </c>
      <c r="G149" s="56">
        <f>VLOOKUP(A149,'import Erzurum'!A:P,7,0)</f>
        <v>0</v>
      </c>
      <c r="H149" s="56">
        <f>VLOOKUP(A149,'import Erzurum'!A:P,8,0)</f>
        <v>21</v>
      </c>
      <c r="I149" s="56">
        <f>VLOOKUP(A149,'import Erzurum'!A:P,9,0)</f>
        <v>21</v>
      </c>
      <c r="J149" s="216">
        <f>VLOOKUP(A149,'import Erzurum'!A:P,10,0)</f>
        <v>0</v>
      </c>
      <c r="K149" s="56" t="s">
        <v>10936</v>
      </c>
      <c r="L149" s="56">
        <v>4.422377E9</v>
      </c>
      <c r="M149" s="56" t="s">
        <v>10450</v>
      </c>
      <c r="N149" s="56" t="s">
        <v>10583</v>
      </c>
      <c r="O149" s="56" t="s">
        <v>10383</v>
      </c>
      <c r="P149" s="230" t="str">
        <f>VLOOKUP(A149,'import Erzurum'!A:P,16,0)</f>
        <v>Geleneksel</v>
      </c>
      <c r="Q149" s="1" t="b">
        <v>0</v>
      </c>
      <c r="R149" s="1" t="s">
        <v>39</v>
      </c>
      <c r="S149" s="1" t="s">
        <v>5371</v>
      </c>
      <c r="T149" s="1" t="s">
        <v>10039</v>
      </c>
      <c r="U149" s="1" t="s">
        <v>10937</v>
      </c>
      <c r="V149" s="208">
        <v>44421.0</v>
      </c>
      <c r="W149" s="208">
        <v>44426.0</v>
      </c>
      <c r="X149" s="1"/>
      <c r="Y149" s="1" t="s">
        <v>1506</v>
      </c>
      <c r="Z149" s="208">
        <v>44391.0</v>
      </c>
      <c r="AA149" s="1" t="s">
        <v>1353</v>
      </c>
      <c r="AB149" s="208">
        <v>44412.0</v>
      </c>
      <c r="AC149" s="1" t="s">
        <v>1353</v>
      </c>
      <c r="AD149" s="208">
        <v>44421.0</v>
      </c>
      <c r="AE149" s="1" t="s">
        <v>1353</v>
      </c>
      <c r="AF149" s="208">
        <v>44427.0</v>
      </c>
      <c r="AG149" s="1" t="s">
        <v>1506</v>
      </c>
      <c r="AH149" s="208">
        <v>44428.0</v>
      </c>
      <c r="AI149" s="1" t="s">
        <v>5413</v>
      </c>
      <c r="AJ149" s="1" t="s">
        <v>5370</v>
      </c>
      <c r="AK149" s="1" t="s">
        <v>5371</v>
      </c>
      <c r="AL149" s="1" t="s">
        <v>5370</v>
      </c>
      <c r="AM149" s="1" t="s">
        <v>845</v>
      </c>
    </row>
    <row r="150" ht="15.75" customHeight="1">
      <c r="A150" s="56" t="s">
        <v>10938</v>
      </c>
      <c r="B150" s="56" t="s">
        <v>10939</v>
      </c>
      <c r="C150" s="56" t="b">
        <f>VLOOKUP(A150,'import Erzurum'!A:P,3,0)</f>
        <v>1</v>
      </c>
      <c r="D150" s="56" t="s">
        <v>1385</v>
      </c>
      <c r="E150" s="56">
        <f>VLOOKUP(A150,'import Erzurum'!A:P,5,0)</f>
        <v>1304</v>
      </c>
      <c r="F150" s="56">
        <f>VLOOKUP(A150,'import Erzurum'!A:P,6,0)</f>
        <v>110</v>
      </c>
      <c r="G150" s="56">
        <f>VLOOKUP(A150,'import Erzurum'!A:P,7,0)</f>
        <v>0</v>
      </c>
      <c r="H150" s="56">
        <f>VLOOKUP(A150,'import Erzurum'!A:P,8,0)</f>
        <v>28</v>
      </c>
      <c r="I150" s="56">
        <f>VLOOKUP(A150,'import Erzurum'!A:P,9,0)</f>
        <v>28</v>
      </c>
      <c r="J150" s="216">
        <f>VLOOKUP(A150,'import Erzurum'!A:P,10,0)</f>
        <v>0</v>
      </c>
      <c r="K150" s="56" t="s">
        <v>10940</v>
      </c>
      <c r="L150" s="56">
        <v>5.389250421E9</v>
      </c>
      <c r="M150" s="56" t="s">
        <v>10469</v>
      </c>
      <c r="N150" s="56" t="s">
        <v>5525</v>
      </c>
      <c r="O150" s="56" t="s">
        <v>10941</v>
      </c>
      <c r="P150" s="230" t="str">
        <f>VLOOKUP(A150,'import Erzurum'!A:P,16,0)</f>
        <v>Geleneksel</v>
      </c>
      <c r="Q150" s="1" t="b">
        <v>0</v>
      </c>
      <c r="R150" s="1"/>
      <c r="S150" s="1"/>
      <c r="T150" s="1"/>
      <c r="U150" s="1"/>
      <c r="V150" s="208"/>
      <c r="W150" s="208"/>
      <c r="X150" s="1"/>
      <c r="Y150" s="1"/>
      <c r="Z150" s="208"/>
      <c r="AA150" s="1"/>
      <c r="AB150" s="208"/>
      <c r="AC150" s="1"/>
      <c r="AD150" s="208"/>
      <c r="AE150" s="1"/>
      <c r="AF150" s="208"/>
      <c r="AG150" s="1"/>
      <c r="AH150" s="208"/>
      <c r="AI150" s="1"/>
      <c r="AJ150" s="1"/>
      <c r="AK150" s="1"/>
      <c r="AL150" s="1"/>
      <c r="AM150" s="1"/>
    </row>
    <row r="151" ht="15.75" customHeight="1">
      <c r="A151" s="56" t="s">
        <v>10343</v>
      </c>
      <c r="B151" s="56" t="s">
        <v>10344</v>
      </c>
      <c r="C151" s="56" t="b">
        <f>VLOOKUP(A151,'import Erzurum'!A:P,3,0)</f>
        <v>1</v>
      </c>
      <c r="D151" s="56" t="s">
        <v>1385</v>
      </c>
      <c r="E151" s="56">
        <f>VLOOKUP(A151,'import Erzurum'!A:P,5,0)</f>
        <v>2954</v>
      </c>
      <c r="F151" s="56">
        <f>VLOOKUP(A151,'import Erzurum'!A:P,6,0)</f>
        <v>117</v>
      </c>
      <c r="G151" s="56">
        <f>VLOOKUP(A151,'import Erzurum'!A:P,7,0)</f>
        <v>24</v>
      </c>
      <c r="H151" s="56">
        <f>VLOOKUP(A151,'import Erzurum'!A:P,8,0)</f>
        <v>51</v>
      </c>
      <c r="I151" s="56">
        <f>VLOOKUP(A151,'import Erzurum'!A:P,9,0)</f>
        <v>75</v>
      </c>
      <c r="J151" s="216">
        <f>VLOOKUP(A151,'import Erzurum'!A:P,10,0)</f>
        <v>0.32</v>
      </c>
      <c r="K151" s="56" t="s">
        <v>10942</v>
      </c>
      <c r="L151" s="56">
        <v>4.422359597E9</v>
      </c>
      <c r="M151" s="56" t="s">
        <v>10450</v>
      </c>
      <c r="N151" s="56" t="s">
        <v>10460</v>
      </c>
      <c r="O151" s="56" t="s">
        <v>10346</v>
      </c>
      <c r="P151" s="230" t="str">
        <f>VLOOKUP(A151,'import Erzurum'!A:P,16,0)</f>
        <v>Geleneksel</v>
      </c>
      <c r="Q151" s="1" t="b">
        <v>0</v>
      </c>
      <c r="R151" s="1" t="s">
        <v>38</v>
      </c>
      <c r="S151" s="1" t="s">
        <v>5371</v>
      </c>
      <c r="T151" s="1"/>
      <c r="U151" s="1" t="s">
        <v>10943</v>
      </c>
      <c r="V151" s="208">
        <v>44414.0</v>
      </c>
      <c r="W151" s="208">
        <v>44421.0</v>
      </c>
      <c r="X151" s="1"/>
      <c r="Y151" s="1" t="s">
        <v>1475</v>
      </c>
      <c r="Z151" s="208">
        <v>44391.0</v>
      </c>
      <c r="AA151" s="1" t="s">
        <v>1353</v>
      </c>
      <c r="AB151" s="208">
        <v>44414.0</v>
      </c>
      <c r="AC151" s="1" t="s">
        <v>1506</v>
      </c>
      <c r="AD151" s="208">
        <v>44441.0</v>
      </c>
      <c r="AE151" s="1"/>
      <c r="AF151" s="208"/>
      <c r="AG151" s="1"/>
      <c r="AH151" s="208"/>
      <c r="AI151" s="1" t="s">
        <v>5413</v>
      </c>
      <c r="AJ151" s="1" t="s">
        <v>5371</v>
      </c>
      <c r="AK151" s="1" t="s">
        <v>66</v>
      </c>
      <c r="AL151" s="1"/>
      <c r="AM151" s="1"/>
    </row>
    <row r="152" ht="15.75" customHeight="1">
      <c r="A152" s="56" t="s">
        <v>10944</v>
      </c>
      <c r="B152" s="56" t="s">
        <v>10945</v>
      </c>
      <c r="C152" s="56" t="b">
        <f>VLOOKUP(A152,'import Erzurum'!A:P,3,0)</f>
        <v>1</v>
      </c>
      <c r="D152" s="56" t="s">
        <v>1385</v>
      </c>
      <c r="E152" s="56">
        <f>VLOOKUP(A152,'import Erzurum'!A:P,5,0)</f>
        <v>1945</v>
      </c>
      <c r="F152" s="56">
        <f>VLOOKUP(A152,'import Erzurum'!A:P,6,0)</f>
        <v>192</v>
      </c>
      <c r="G152" s="56">
        <f>VLOOKUP(A152,'import Erzurum'!A:P,7,0)</f>
        <v>0</v>
      </c>
      <c r="H152" s="56">
        <f>VLOOKUP(A152,'import Erzurum'!A:P,8,0)</f>
        <v>16</v>
      </c>
      <c r="I152" s="56">
        <f>VLOOKUP(A152,'import Erzurum'!A:P,9,0)</f>
        <v>16</v>
      </c>
      <c r="J152" s="216">
        <f>VLOOKUP(A152,'import Erzurum'!A:P,10,0)</f>
        <v>0</v>
      </c>
      <c r="K152" s="56" t="s">
        <v>10946</v>
      </c>
      <c r="L152" s="56">
        <v>4.422442244E9</v>
      </c>
      <c r="M152" s="56" t="s">
        <v>10450</v>
      </c>
      <c r="N152" s="56" t="s">
        <v>10451</v>
      </c>
      <c r="O152" s="56" t="s">
        <v>10947</v>
      </c>
      <c r="P152" s="230" t="str">
        <f>VLOOKUP(A152,'import Erzurum'!A:P,16,0)</f>
        <v>Geleneksel</v>
      </c>
      <c r="Q152" s="1" t="b">
        <v>0</v>
      </c>
      <c r="R152" s="1" t="s">
        <v>29</v>
      </c>
      <c r="S152" s="1"/>
      <c r="T152" s="1"/>
      <c r="V152" s="208"/>
      <c r="W152" s="208"/>
      <c r="X152" s="1"/>
      <c r="Y152" s="1" t="s">
        <v>1506</v>
      </c>
      <c r="Z152" s="208">
        <v>44414.0</v>
      </c>
      <c r="AA152" s="1" t="s">
        <v>1506</v>
      </c>
      <c r="AB152" s="208">
        <v>44419.0</v>
      </c>
      <c r="AC152" s="1" t="s">
        <v>31</v>
      </c>
      <c r="AD152" s="208">
        <v>44420.0</v>
      </c>
      <c r="AE152" s="1" t="s">
        <v>1506</v>
      </c>
      <c r="AF152" s="208">
        <v>44428.0</v>
      </c>
      <c r="AG152" s="1" t="s">
        <v>1353</v>
      </c>
      <c r="AH152" s="208">
        <v>44433.0</v>
      </c>
      <c r="AI152" s="1" t="s">
        <v>5371</v>
      </c>
      <c r="AJ152" s="1" t="s">
        <v>5370</v>
      </c>
      <c r="AK152" s="1"/>
      <c r="AL152" s="1" t="s">
        <v>5371</v>
      </c>
      <c r="AM152" s="1" t="s">
        <v>845</v>
      </c>
    </row>
    <row r="153" ht="15.75" customHeight="1">
      <c r="A153" s="56" t="s">
        <v>10948</v>
      </c>
      <c r="B153" s="56" t="s">
        <v>10949</v>
      </c>
      <c r="C153" s="56" t="b">
        <f>VLOOKUP(A153,'import Erzurum'!A:P,3,0)</f>
        <v>1</v>
      </c>
      <c r="D153" s="56" t="s">
        <v>1577</v>
      </c>
      <c r="E153" s="56">
        <f>VLOOKUP(A153,'import Erzurum'!A:P,5,0)</f>
        <v>499</v>
      </c>
      <c r="F153" s="56">
        <f>VLOOKUP(A153,'import Erzurum'!A:P,6,0)</f>
        <v>328</v>
      </c>
      <c r="G153" s="56">
        <f>VLOOKUP(A153,'import Erzurum'!A:P,7,0)</f>
        <v>0</v>
      </c>
      <c r="H153" s="56">
        <f>VLOOKUP(A153,'import Erzurum'!A:P,8,0)</f>
        <v>55</v>
      </c>
      <c r="I153" s="56">
        <f>VLOOKUP(A153,'import Erzurum'!A:P,9,0)</f>
        <v>55</v>
      </c>
      <c r="J153" s="216">
        <f>VLOOKUP(A153,'import Erzurum'!A:P,10,0)</f>
        <v>0</v>
      </c>
      <c r="K153" s="56" t="s">
        <v>10950</v>
      </c>
      <c r="L153" s="56">
        <v>5.422285436E9</v>
      </c>
      <c r="M153" s="56" t="s">
        <v>5546</v>
      </c>
      <c r="N153" s="56" t="s">
        <v>10933</v>
      </c>
      <c r="O153" s="56" t="s">
        <v>10951</v>
      </c>
      <c r="P153" s="230" t="str">
        <f>VLOOKUP(A153,'import Erzurum'!A:P,16,0)</f>
        <v>Geleneksel</v>
      </c>
      <c r="Q153" s="1" t="b">
        <v>0</v>
      </c>
      <c r="R153" s="1"/>
      <c r="S153" s="1"/>
      <c r="T153" s="1"/>
      <c r="U153" s="1"/>
      <c r="V153" s="208"/>
      <c r="W153" s="208"/>
      <c r="X153" s="1"/>
      <c r="Y153" s="1"/>
      <c r="Z153" s="208"/>
      <c r="AA153" s="1"/>
      <c r="AB153" s="208"/>
      <c r="AC153" s="1"/>
      <c r="AD153" s="208"/>
      <c r="AE153" s="1"/>
      <c r="AF153" s="208"/>
      <c r="AG153" s="1"/>
      <c r="AH153" s="208"/>
      <c r="AI153" s="1"/>
      <c r="AJ153" s="1"/>
      <c r="AK153" s="1"/>
      <c r="AL153" s="1"/>
      <c r="AM153" s="1"/>
    </row>
    <row r="154" ht="15.75" customHeight="1">
      <c r="A154" s="56" t="s">
        <v>10952</v>
      </c>
      <c r="B154" s="56" t="s">
        <v>10439</v>
      </c>
      <c r="C154" s="56" t="b">
        <f>VLOOKUP(A154,'import Erzurum'!A:P,3,0)</f>
        <v>1</v>
      </c>
      <c r="D154" s="56" t="s">
        <v>1577</v>
      </c>
      <c r="E154" s="56">
        <f>VLOOKUP(A154,'import Erzurum'!A:P,5,0)</f>
        <v>201</v>
      </c>
      <c r="F154" s="56">
        <f>VLOOKUP(A154,'import Erzurum'!A:P,6,0)</f>
        <v>42</v>
      </c>
      <c r="G154" s="56">
        <f>VLOOKUP(A154,'import Erzurum'!A:P,7,0)</f>
        <v>0</v>
      </c>
      <c r="H154" s="56">
        <f>VLOOKUP(A154,'import Erzurum'!A:P,8,0)</f>
        <v>33</v>
      </c>
      <c r="I154" s="56">
        <f>VLOOKUP(A154,'import Erzurum'!A:P,9,0)</f>
        <v>33</v>
      </c>
      <c r="J154" s="216">
        <f>VLOOKUP(A154,'import Erzurum'!A:P,10,0)</f>
        <v>0</v>
      </c>
      <c r="K154" s="56" t="s">
        <v>10953</v>
      </c>
      <c r="L154" s="56">
        <v>4.422330919E9</v>
      </c>
      <c r="M154" s="56" t="s">
        <v>10450</v>
      </c>
      <c r="N154" s="56" t="s">
        <v>10460</v>
      </c>
      <c r="O154" s="56" t="s">
        <v>10366</v>
      </c>
      <c r="P154" s="230" t="str">
        <f>VLOOKUP(A154,'import Erzurum'!A:P,16,0)</f>
        <v>Geleneksel</v>
      </c>
      <c r="Q154" s="1" t="b">
        <v>0</v>
      </c>
      <c r="R154" s="1"/>
      <c r="S154" s="1"/>
      <c r="T154" s="1"/>
      <c r="U154" s="1"/>
      <c r="V154" s="208"/>
      <c r="W154" s="208"/>
      <c r="X154" s="1"/>
      <c r="Y154" s="1"/>
      <c r="Z154" s="208"/>
      <c r="AA154" s="1"/>
      <c r="AB154" s="208"/>
      <c r="AC154" s="1"/>
      <c r="AD154" s="208"/>
      <c r="AE154" s="1"/>
      <c r="AF154" s="208"/>
      <c r="AG154" s="1"/>
      <c r="AH154" s="208"/>
      <c r="AI154" s="1"/>
      <c r="AJ154" s="1"/>
      <c r="AK154" s="1"/>
      <c r="AL154" s="1"/>
      <c r="AM154" s="1"/>
    </row>
    <row r="155" ht="15.75" customHeight="1">
      <c r="A155" s="56" t="s">
        <v>10085</v>
      </c>
      <c r="B155" s="56" t="s">
        <v>10086</v>
      </c>
      <c r="C155" s="56" t="b">
        <f>VLOOKUP(A155,'import Erzurum'!A:P,3,0)</f>
        <v>1</v>
      </c>
      <c r="D155" s="56" t="s">
        <v>1577</v>
      </c>
      <c r="E155" s="56">
        <f>VLOOKUP(A155,'import Erzurum'!A:P,5,0)</f>
        <v>5913</v>
      </c>
      <c r="F155" s="56">
        <f>VLOOKUP(A155,'import Erzurum'!A:P,6,0)</f>
        <v>299</v>
      </c>
      <c r="G155" s="56">
        <f>VLOOKUP(A155,'import Erzurum'!A:P,7,0)</f>
        <v>25</v>
      </c>
      <c r="H155" s="56">
        <f>VLOOKUP(A155,'import Erzurum'!A:P,8,0)</f>
        <v>27</v>
      </c>
      <c r="I155" s="56">
        <f>VLOOKUP(A155,'import Erzurum'!A:P,9,0)</f>
        <v>52</v>
      </c>
      <c r="J155" s="216">
        <f>VLOOKUP(A155,'import Erzurum'!A:P,10,0)</f>
        <v>0.48</v>
      </c>
      <c r="K155" s="56" t="s">
        <v>10954</v>
      </c>
      <c r="L155" s="56">
        <v>5.303935365E9</v>
      </c>
      <c r="M155" s="56" t="s">
        <v>10450</v>
      </c>
      <c r="N155" s="56" t="s">
        <v>10460</v>
      </c>
      <c r="O155" s="56" t="s">
        <v>10088</v>
      </c>
      <c r="P155" s="230" t="str">
        <f>VLOOKUP(A155,'import Erzurum'!A:P,16,0)</f>
        <v>Geleneksel</v>
      </c>
      <c r="Q155" s="1" t="b">
        <v>0</v>
      </c>
      <c r="R155" s="1" t="s">
        <v>38</v>
      </c>
      <c r="S155" s="1" t="s">
        <v>845</v>
      </c>
      <c r="T155" s="1" t="s">
        <v>10039</v>
      </c>
      <c r="U155" s="1" t="s">
        <v>10955</v>
      </c>
      <c r="V155" s="208">
        <v>44385.0</v>
      </c>
      <c r="W155" s="208">
        <v>44391.0</v>
      </c>
      <c r="X155" s="1"/>
      <c r="Y155" s="1" t="s">
        <v>1353</v>
      </c>
      <c r="Z155" s="208">
        <v>44385.0</v>
      </c>
      <c r="AA155" s="1" t="s">
        <v>1506</v>
      </c>
      <c r="AB155" s="208">
        <v>44427.0</v>
      </c>
      <c r="AC155" s="1" t="s">
        <v>43</v>
      </c>
      <c r="AD155" s="208">
        <v>44431.0</v>
      </c>
      <c r="AE155" s="1" t="s">
        <v>1506</v>
      </c>
      <c r="AF155" s="208">
        <v>44441.0</v>
      </c>
      <c r="AG155" s="1"/>
      <c r="AH155" s="208"/>
      <c r="AI155" s="1" t="s">
        <v>845</v>
      </c>
      <c r="AJ155" s="1" t="s">
        <v>5370</v>
      </c>
      <c r="AK155" s="1" t="s">
        <v>5414</v>
      </c>
      <c r="AL155" s="1" t="s">
        <v>4907</v>
      </c>
      <c r="AM155" s="1"/>
    </row>
    <row r="156" ht="15.75" customHeight="1">
      <c r="A156" s="56" t="s">
        <v>10956</v>
      </c>
      <c r="B156" s="56" t="s">
        <v>10957</v>
      </c>
      <c r="C156" s="56" t="b">
        <f>VLOOKUP(A156,'import Erzurum'!A:P,3,0)</f>
        <v>1</v>
      </c>
      <c r="D156" s="56" t="s">
        <v>1827</v>
      </c>
      <c r="E156" s="56">
        <f>VLOOKUP(A156,'import Erzurum'!A:P,5,0)</f>
        <v>253</v>
      </c>
      <c r="F156" s="56">
        <f>VLOOKUP(A156,'import Erzurum'!A:P,6,0)</f>
        <v>71</v>
      </c>
      <c r="G156" s="56">
        <f>VLOOKUP(A156,'import Erzurum'!A:P,7,0)</f>
        <v>0</v>
      </c>
      <c r="H156" s="56">
        <f>VLOOKUP(A156,'import Erzurum'!A:P,8,0)</f>
        <v>22</v>
      </c>
      <c r="I156" s="56">
        <f>VLOOKUP(A156,'import Erzurum'!A:P,9,0)</f>
        <v>22</v>
      </c>
      <c r="J156" s="216">
        <f>VLOOKUP(A156,'import Erzurum'!A:P,10,0)</f>
        <v>0</v>
      </c>
      <c r="K156" s="56" t="s">
        <v>10953</v>
      </c>
      <c r="L156" s="56">
        <v>4.422330919E9</v>
      </c>
      <c r="M156" s="56" t="s">
        <v>10450</v>
      </c>
      <c r="N156" s="56" t="s">
        <v>10460</v>
      </c>
      <c r="O156" s="56" t="s">
        <v>10366</v>
      </c>
      <c r="P156" s="230" t="str">
        <f>VLOOKUP(A156,'import Erzurum'!A:P,16,0)</f>
        <v>Geleneksel</v>
      </c>
      <c r="Q156" s="1" t="b">
        <v>0</v>
      </c>
      <c r="R156" s="1"/>
      <c r="S156" s="1"/>
      <c r="T156" s="1"/>
      <c r="U156" s="1"/>
      <c r="V156" s="208"/>
      <c r="W156" s="208"/>
      <c r="X156" s="1"/>
      <c r="Y156" s="1"/>
      <c r="Z156" s="208"/>
      <c r="AA156" s="1"/>
      <c r="AB156" s="208"/>
      <c r="AC156" s="1"/>
      <c r="AD156" s="208"/>
      <c r="AE156" s="1"/>
      <c r="AF156" s="208"/>
      <c r="AG156" s="1"/>
      <c r="AH156" s="208"/>
      <c r="AI156" s="1"/>
      <c r="AJ156" s="1"/>
      <c r="AK156" s="1"/>
      <c r="AL156" s="1"/>
      <c r="AM156" s="1"/>
    </row>
    <row r="157" ht="15.75" customHeight="1">
      <c r="A157" s="56" t="s">
        <v>10958</v>
      </c>
      <c r="B157" s="56" t="s">
        <v>10959</v>
      </c>
      <c r="C157" s="56" t="b">
        <f>VLOOKUP(A157,'import Erzurum'!A:P,3,0)</f>
        <v>1</v>
      </c>
      <c r="D157" s="56" t="s">
        <v>1507</v>
      </c>
      <c r="E157" s="56">
        <f>VLOOKUP(A157,'import Erzurum'!A:P,5,0)</f>
        <v>0</v>
      </c>
      <c r="F157" s="56">
        <f>VLOOKUP(A157,'import Erzurum'!A:P,6,0)</f>
        <v>0</v>
      </c>
      <c r="G157" s="56">
        <f>VLOOKUP(A157,'import Erzurum'!A:P,7,0)</f>
        <v>0</v>
      </c>
      <c r="H157" s="56">
        <f>VLOOKUP(A157,'import Erzurum'!A:P,8,0)</f>
        <v>16</v>
      </c>
      <c r="I157" s="56">
        <f>VLOOKUP(A157,'import Erzurum'!A:P,9,0)</f>
        <v>16</v>
      </c>
      <c r="J157" s="216">
        <f>VLOOKUP(A157,'import Erzurum'!A:P,10,0)</f>
        <v>0</v>
      </c>
      <c r="K157" s="56" t="s">
        <v>10960</v>
      </c>
      <c r="L157" s="56">
        <v>5.3211332E9</v>
      </c>
      <c r="M157" s="56" t="s">
        <v>10469</v>
      </c>
      <c r="N157" s="56" t="s">
        <v>5525</v>
      </c>
      <c r="O157" s="56" t="s">
        <v>10961</v>
      </c>
      <c r="P157" s="230" t="str">
        <f>VLOOKUP(A157,'import Erzurum'!A:P,16,0)</f>
        <v>Geleneksel</v>
      </c>
      <c r="Q157" s="1" t="b">
        <v>0</v>
      </c>
      <c r="R157" s="1"/>
      <c r="S157" s="1"/>
      <c r="T157" s="1"/>
      <c r="U157" s="1"/>
      <c r="V157" s="208"/>
      <c r="W157" s="208"/>
      <c r="X157" s="1"/>
      <c r="Y157" s="1"/>
      <c r="Z157" s="208"/>
      <c r="AA157" s="1"/>
      <c r="AB157" s="208"/>
      <c r="AC157" s="1"/>
      <c r="AD157" s="208"/>
      <c r="AE157" s="1"/>
      <c r="AF157" s="208"/>
      <c r="AG157" s="1"/>
      <c r="AH157" s="208"/>
      <c r="AI157" s="1"/>
      <c r="AJ157" s="1"/>
      <c r="AK157" s="1"/>
      <c r="AL157" s="1"/>
      <c r="AM157" s="1"/>
    </row>
    <row r="158" ht="15.75" customHeight="1">
      <c r="A158" s="56" t="s">
        <v>10349</v>
      </c>
      <c r="B158" s="56" t="s">
        <v>10350</v>
      </c>
      <c r="C158" s="56" t="b">
        <f>VLOOKUP(A158,'import Erzurum'!A:P,3,0)</f>
        <v>1</v>
      </c>
      <c r="D158" s="56" t="s">
        <v>1385</v>
      </c>
      <c r="E158" s="56">
        <f>VLOOKUP(A158,'import Erzurum'!A:P,5,0)</f>
        <v>982</v>
      </c>
      <c r="F158" s="56">
        <f>VLOOKUP(A158,'import Erzurum'!A:P,6,0)</f>
        <v>52</v>
      </c>
      <c r="G158" s="56">
        <f>VLOOKUP(A158,'import Erzurum'!A:P,7,0)</f>
        <v>14</v>
      </c>
      <c r="H158" s="56">
        <f>VLOOKUP(A158,'import Erzurum'!A:P,8,0)</f>
        <v>36</v>
      </c>
      <c r="I158" s="56">
        <f>VLOOKUP(A158,'import Erzurum'!A:P,9,0)</f>
        <v>50</v>
      </c>
      <c r="J158" s="216">
        <f>VLOOKUP(A158,'import Erzurum'!A:P,10,0)</f>
        <v>0.28</v>
      </c>
      <c r="K158" s="56" t="s">
        <v>10962</v>
      </c>
      <c r="L158" s="56">
        <v>4.423423342E9</v>
      </c>
      <c r="M158" s="56" t="s">
        <v>10469</v>
      </c>
      <c r="N158" s="56" t="s">
        <v>10470</v>
      </c>
      <c r="O158" s="56" t="s">
        <v>10829</v>
      </c>
      <c r="P158" s="230" t="str">
        <f>VLOOKUP(A158,'import Erzurum'!A:P,16,0)</f>
        <v>Geleneksel</v>
      </c>
      <c r="Q158" s="1" t="b">
        <v>0</v>
      </c>
      <c r="R158" s="1" t="s">
        <v>38</v>
      </c>
      <c r="S158" s="1" t="s">
        <v>5414</v>
      </c>
      <c r="T158" s="1" t="s">
        <v>10039</v>
      </c>
      <c r="U158" s="1" t="s">
        <v>10963</v>
      </c>
      <c r="V158" s="208">
        <v>44414.0</v>
      </c>
      <c r="W158" s="208">
        <v>44421.0</v>
      </c>
      <c r="X158" s="1"/>
      <c r="Y158" s="1" t="s">
        <v>1353</v>
      </c>
      <c r="Z158" s="208">
        <v>44414.0</v>
      </c>
      <c r="AA158" s="1" t="s">
        <v>1353</v>
      </c>
      <c r="AB158" s="208">
        <v>44414.0</v>
      </c>
      <c r="AC158" s="1"/>
      <c r="AD158" s="208"/>
      <c r="AE158" s="1"/>
      <c r="AF158" s="208"/>
      <c r="AG158" s="1"/>
      <c r="AH158" s="208"/>
      <c r="AI158" s="1" t="s">
        <v>5414</v>
      </c>
      <c r="AJ158" s="1" t="s">
        <v>5414</v>
      </c>
      <c r="AK158" s="1"/>
      <c r="AL158" s="1"/>
      <c r="AM158" s="1"/>
    </row>
    <row r="159" ht="15.75" customHeight="1">
      <c r="A159" s="56" t="s">
        <v>10964</v>
      </c>
      <c r="B159" s="56" t="s">
        <v>10965</v>
      </c>
      <c r="C159" s="56" t="b">
        <f>VLOOKUP(A159,'import Erzurum'!A:P,3,0)</f>
        <v>1</v>
      </c>
      <c r="D159" s="56" t="s">
        <v>1827</v>
      </c>
      <c r="E159" s="56">
        <f>VLOOKUP(A159,'import Erzurum'!A:P,5,0)</f>
        <v>793</v>
      </c>
      <c r="F159" s="56">
        <f>VLOOKUP(A159,'import Erzurum'!A:P,6,0)</f>
        <v>123</v>
      </c>
      <c r="G159" s="56">
        <f>VLOOKUP(A159,'import Erzurum'!A:P,7,0)</f>
        <v>0</v>
      </c>
      <c r="H159" s="56">
        <f>VLOOKUP(A159,'import Erzurum'!A:P,8,0)</f>
        <v>36</v>
      </c>
      <c r="I159" s="56">
        <f>VLOOKUP(A159,'import Erzurum'!A:P,9,0)</f>
        <v>36</v>
      </c>
      <c r="J159" s="216">
        <f>VLOOKUP(A159,'import Erzurum'!A:P,10,0)</f>
        <v>0</v>
      </c>
      <c r="K159" s="56" t="s">
        <v>10966</v>
      </c>
      <c r="L159" s="56">
        <v>5.388994946E9</v>
      </c>
      <c r="M159" s="56" t="s">
        <v>10469</v>
      </c>
      <c r="N159" s="56" t="s">
        <v>10470</v>
      </c>
      <c r="O159" s="56" t="s">
        <v>10967</v>
      </c>
      <c r="P159" s="230" t="str">
        <f>VLOOKUP(A159,'import Erzurum'!A:P,16,0)</f>
        <v>Geleneksel</v>
      </c>
      <c r="Q159" s="1" t="b">
        <v>0</v>
      </c>
      <c r="R159" s="1"/>
      <c r="S159" s="1"/>
      <c r="T159" s="1"/>
      <c r="U159" s="1"/>
      <c r="V159" s="208"/>
      <c r="W159" s="208"/>
      <c r="X159" s="1"/>
      <c r="Y159" s="1"/>
      <c r="Z159" s="208"/>
      <c r="AA159" s="1"/>
      <c r="AB159" s="208"/>
      <c r="AC159" s="1"/>
      <c r="AD159" s="208"/>
      <c r="AE159" s="1"/>
      <c r="AF159" s="208"/>
      <c r="AG159" s="1"/>
      <c r="AH159" s="208"/>
      <c r="AI159" s="1"/>
      <c r="AJ159" s="1"/>
      <c r="AK159" s="1"/>
      <c r="AL159" s="1"/>
      <c r="AM159" s="1"/>
    </row>
    <row r="160" ht="15.75" customHeight="1">
      <c r="A160" s="56" t="s">
        <v>10159</v>
      </c>
      <c r="B160" s="56" t="s">
        <v>10160</v>
      </c>
      <c r="C160" s="56" t="b">
        <f>VLOOKUP(A160,'import Erzurum'!A:P,3,0)</f>
        <v>1</v>
      </c>
      <c r="D160" s="56" t="s">
        <v>1950</v>
      </c>
      <c r="E160" s="56">
        <f>VLOOKUP(A160,'import Erzurum'!A:P,5,0)</f>
        <v>809</v>
      </c>
      <c r="F160" s="56">
        <f>VLOOKUP(A160,'import Erzurum'!A:P,6,0)</f>
        <v>42</v>
      </c>
      <c r="G160" s="56">
        <f>VLOOKUP(A160,'import Erzurum'!A:P,7,0)</f>
        <v>0</v>
      </c>
      <c r="H160" s="56">
        <f>VLOOKUP(A160,'import Erzurum'!A:P,8,0)</f>
        <v>103</v>
      </c>
      <c r="I160" s="56">
        <f>VLOOKUP(A160,'import Erzurum'!A:P,9,0)</f>
        <v>103</v>
      </c>
      <c r="J160" s="216">
        <f>VLOOKUP(A160,'import Erzurum'!A:P,10,0)</f>
        <v>0</v>
      </c>
      <c r="K160" s="56" t="s">
        <v>10968</v>
      </c>
      <c r="L160" s="56">
        <v>4.422420042E9</v>
      </c>
      <c r="M160" s="56" t="s">
        <v>10450</v>
      </c>
      <c r="N160" s="56" t="s">
        <v>10491</v>
      </c>
      <c r="O160" s="56" t="s">
        <v>10163</v>
      </c>
      <c r="P160" s="230" t="str">
        <f>VLOOKUP(A160,'import Erzurum'!A:P,16,0)</f>
        <v>Geleneksel</v>
      </c>
      <c r="Q160" s="1" t="b">
        <v>0</v>
      </c>
      <c r="R160" s="1" t="s">
        <v>33</v>
      </c>
      <c r="S160" s="1"/>
      <c r="T160" s="1"/>
      <c r="U160" s="1" t="s">
        <v>10969</v>
      </c>
      <c r="V160" s="208">
        <v>44393.0</v>
      </c>
      <c r="W160" s="208">
        <v>44404.0</v>
      </c>
      <c r="X160" s="1"/>
      <c r="Y160" s="1" t="s">
        <v>1353</v>
      </c>
      <c r="Z160" s="208"/>
      <c r="AA160" s="1" t="s">
        <v>1353</v>
      </c>
      <c r="AB160" s="208">
        <v>44389.0</v>
      </c>
      <c r="AC160" s="1" t="s">
        <v>1353</v>
      </c>
      <c r="AD160" s="208">
        <v>44393.0</v>
      </c>
      <c r="AE160" s="1" t="s">
        <v>1353</v>
      </c>
      <c r="AF160" s="208">
        <v>44419.0</v>
      </c>
      <c r="AG160" s="1" t="s">
        <v>1353</v>
      </c>
      <c r="AH160" s="208">
        <v>44441.0</v>
      </c>
      <c r="AI160" s="1" t="s">
        <v>909</v>
      </c>
      <c r="AJ160" s="1"/>
      <c r="AK160" s="1" t="s">
        <v>4838</v>
      </c>
      <c r="AL160" s="1" t="s">
        <v>5370</v>
      </c>
      <c r="AM160" s="1" t="s">
        <v>4907</v>
      </c>
    </row>
    <row r="161" ht="15.75" customHeight="1">
      <c r="A161" s="56" t="s">
        <v>10970</v>
      </c>
      <c r="B161" s="56" t="s">
        <v>10971</v>
      </c>
      <c r="C161" s="56" t="b">
        <f>VLOOKUP(A161,'import Erzurum'!A:P,3,0)</f>
        <v>0</v>
      </c>
      <c r="D161" s="56" t="s">
        <v>1507</v>
      </c>
      <c r="E161" s="56">
        <f>VLOOKUP(A161,'import Erzurum'!A:P,5,0)</f>
        <v>0</v>
      </c>
      <c r="F161" s="56">
        <f>VLOOKUP(A161,'import Erzurum'!A:P,6,0)</f>
        <v>0</v>
      </c>
      <c r="G161" s="56">
        <f>VLOOKUP(A161,'import Erzurum'!A:P,7,0)</f>
        <v>0</v>
      </c>
      <c r="H161" s="56">
        <f>VLOOKUP(A161,'import Erzurum'!A:P,8,0)</f>
        <v>13</v>
      </c>
      <c r="I161" s="56">
        <f>VLOOKUP(A161,'import Erzurum'!A:P,9,0)</f>
        <v>13</v>
      </c>
      <c r="J161" s="216">
        <f>VLOOKUP(A161,'import Erzurum'!A:P,10,0)</f>
        <v>0</v>
      </c>
      <c r="K161" s="56" t="s">
        <v>10972</v>
      </c>
      <c r="L161" s="56">
        <v>5.426494701E9</v>
      </c>
      <c r="M161" s="56" t="s">
        <v>10450</v>
      </c>
      <c r="N161" s="56" t="s">
        <v>10460</v>
      </c>
      <c r="O161" s="56" t="s">
        <v>10973</v>
      </c>
      <c r="P161" s="230" t="str">
        <f>VLOOKUP(A161,'import Erzurum'!A:P,16,0)</f>
        <v>Geleneksel</v>
      </c>
      <c r="Q161" s="1" t="b">
        <v>0</v>
      </c>
      <c r="R161" s="1" t="s">
        <v>40</v>
      </c>
      <c r="S161" s="1"/>
      <c r="T161" s="1"/>
      <c r="U161" s="1" t="s">
        <v>10974</v>
      </c>
      <c r="V161" s="208"/>
      <c r="W161" s="208"/>
      <c r="X161" s="1"/>
      <c r="Y161" s="1" t="s">
        <v>43</v>
      </c>
      <c r="Z161" s="208">
        <v>44406.0</v>
      </c>
      <c r="AA161" s="1" t="s">
        <v>1353</v>
      </c>
      <c r="AB161" s="208">
        <v>44412.0</v>
      </c>
      <c r="AC161" s="1"/>
      <c r="AD161" s="208"/>
      <c r="AE161" s="1"/>
      <c r="AF161" s="208"/>
      <c r="AG161" s="1"/>
      <c r="AH161" s="208"/>
      <c r="AI161" s="1"/>
      <c r="AJ161" s="1"/>
      <c r="AK161" s="1"/>
      <c r="AL161" s="1"/>
      <c r="AM161" s="1"/>
    </row>
    <row r="162" ht="15.75" customHeight="1">
      <c r="A162" s="56" t="s">
        <v>10975</v>
      </c>
      <c r="B162" s="56" t="s">
        <v>10976</v>
      </c>
      <c r="C162" s="56" t="b">
        <f>VLOOKUP(A162,'import Erzurum'!A:P,3,0)</f>
        <v>1</v>
      </c>
      <c r="D162" s="56" t="s">
        <v>1356</v>
      </c>
      <c r="E162" s="56">
        <f>VLOOKUP(A162,'import Erzurum'!A:P,5,0)</f>
        <v>512</v>
      </c>
      <c r="F162" s="56">
        <f>VLOOKUP(A162,'import Erzurum'!A:P,6,0)</f>
        <v>89</v>
      </c>
      <c r="G162" s="56">
        <f>VLOOKUP(A162,'import Erzurum'!A:P,7,0)</f>
        <v>0</v>
      </c>
      <c r="H162" s="56">
        <f>VLOOKUP(A162,'import Erzurum'!A:P,8,0)</f>
        <v>9</v>
      </c>
      <c r="I162" s="56">
        <f>VLOOKUP(A162,'import Erzurum'!A:P,9,0)</f>
        <v>9</v>
      </c>
      <c r="J162" s="216">
        <f>VLOOKUP(A162,'import Erzurum'!A:P,10,0)</f>
        <v>0</v>
      </c>
      <c r="K162" s="56" t="s">
        <v>10977</v>
      </c>
      <c r="L162" s="56">
        <v>4.425028525E9</v>
      </c>
      <c r="M162" s="56" t="s">
        <v>10469</v>
      </c>
      <c r="N162" s="56" t="s">
        <v>10470</v>
      </c>
      <c r="O162" s="56" t="s">
        <v>10978</v>
      </c>
      <c r="P162" s="230" t="str">
        <f>VLOOKUP(A162,'import Erzurum'!A:P,16,0)</f>
        <v>Geleneksel</v>
      </c>
      <c r="Q162" s="1" t="b">
        <v>0</v>
      </c>
      <c r="R162" s="1"/>
      <c r="S162" s="1"/>
      <c r="T162" s="1"/>
      <c r="U162" s="1"/>
      <c r="V162" s="208"/>
      <c r="W162" s="208"/>
      <c r="X162" s="1"/>
      <c r="Y162" s="1"/>
      <c r="Z162" s="208"/>
      <c r="AA162" s="1"/>
      <c r="AB162" s="208"/>
      <c r="AC162" s="1"/>
      <c r="AD162" s="208"/>
      <c r="AE162" s="1"/>
      <c r="AF162" s="208"/>
      <c r="AG162" s="1"/>
      <c r="AH162" s="208"/>
      <c r="AI162" s="1"/>
      <c r="AJ162" s="1"/>
      <c r="AK162" s="1"/>
      <c r="AL162" s="1"/>
      <c r="AM162" s="1"/>
    </row>
    <row r="163" ht="15.75" customHeight="1">
      <c r="A163" s="56" t="s">
        <v>10979</v>
      </c>
      <c r="B163" s="56" t="s">
        <v>10980</v>
      </c>
      <c r="C163" s="56" t="b">
        <f>VLOOKUP(A163,'import Erzurum'!A:P,3,0)</f>
        <v>1</v>
      </c>
      <c r="D163" s="56" t="s">
        <v>1370</v>
      </c>
      <c r="E163" s="56">
        <f>VLOOKUP(A163,'import Erzurum'!A:P,5,0)</f>
        <v>275</v>
      </c>
      <c r="F163" s="56">
        <f>VLOOKUP(A163,'import Erzurum'!A:P,6,0)</f>
        <v>51</v>
      </c>
      <c r="G163" s="56">
        <f>VLOOKUP(A163,'import Erzurum'!A:P,7,0)</f>
        <v>5</v>
      </c>
      <c r="H163" s="56">
        <f>VLOOKUP(A163,'import Erzurum'!A:P,8,0)</f>
        <v>17</v>
      </c>
      <c r="I163" s="56">
        <f>VLOOKUP(A163,'import Erzurum'!A:P,9,0)</f>
        <v>22</v>
      </c>
      <c r="J163" s="216">
        <f>VLOOKUP(A163,'import Erzurum'!A:P,10,0)</f>
        <v>0.23</v>
      </c>
      <c r="K163" s="56" t="s">
        <v>10981</v>
      </c>
      <c r="L163" s="56">
        <v>5.4969925E9</v>
      </c>
      <c r="M163" s="56" t="s">
        <v>10450</v>
      </c>
      <c r="N163" s="56" t="s">
        <v>10460</v>
      </c>
      <c r="O163" s="56" t="s">
        <v>10982</v>
      </c>
      <c r="P163" s="230" t="str">
        <f>VLOOKUP(A163,'import Erzurum'!A:P,16,0)</f>
        <v>Geleneksel</v>
      </c>
      <c r="Q163" s="1" t="b">
        <v>0</v>
      </c>
      <c r="R163" s="1"/>
      <c r="S163" s="1"/>
      <c r="T163" s="1"/>
      <c r="U163" s="1"/>
      <c r="V163" s="208"/>
      <c r="W163" s="208"/>
      <c r="X163" s="1"/>
      <c r="Y163" s="1"/>
      <c r="Z163" s="208"/>
      <c r="AA163" s="1"/>
      <c r="AB163" s="208"/>
      <c r="AC163" s="1"/>
      <c r="AD163" s="208"/>
      <c r="AE163" s="1"/>
      <c r="AF163" s="208"/>
      <c r="AG163" s="1"/>
      <c r="AH163" s="208"/>
      <c r="AI163" s="1"/>
      <c r="AJ163" s="1"/>
      <c r="AK163" s="1"/>
      <c r="AL163" s="1"/>
      <c r="AM163" s="1"/>
    </row>
    <row r="164" ht="15.75" customHeight="1">
      <c r="A164" s="56" t="s">
        <v>10250</v>
      </c>
      <c r="B164" s="56" t="s">
        <v>10251</v>
      </c>
      <c r="C164" s="56" t="b">
        <f>VLOOKUP(A164,'import Erzurum'!A:P,3,0)</f>
        <v>1</v>
      </c>
      <c r="D164" s="56" t="s">
        <v>1577</v>
      </c>
      <c r="E164" s="56">
        <f>VLOOKUP(A164,'import Erzurum'!A:P,5,0)</f>
        <v>3241</v>
      </c>
      <c r="F164" s="56">
        <f>VLOOKUP(A164,'import Erzurum'!A:P,6,0)</f>
        <v>333</v>
      </c>
      <c r="G164" s="56">
        <f>VLOOKUP(A164,'import Erzurum'!A:P,7,0)</f>
        <v>26</v>
      </c>
      <c r="H164" s="56">
        <f>VLOOKUP(A164,'import Erzurum'!A:P,8,0)</f>
        <v>54</v>
      </c>
      <c r="I164" s="56">
        <f>VLOOKUP(A164,'import Erzurum'!A:P,9,0)</f>
        <v>80</v>
      </c>
      <c r="J164" s="216">
        <f>VLOOKUP(A164,'import Erzurum'!A:P,10,0)</f>
        <v>0.33</v>
      </c>
      <c r="K164" s="56" t="s">
        <v>10983</v>
      </c>
      <c r="L164" s="56">
        <v>4.4234242E9</v>
      </c>
      <c r="M164" s="56" t="s">
        <v>10469</v>
      </c>
      <c r="N164" s="56" t="s">
        <v>5525</v>
      </c>
      <c r="O164" s="56" t="s">
        <v>10254</v>
      </c>
      <c r="P164" s="230" t="str">
        <f>VLOOKUP(A164,'import Erzurum'!A:P,16,0)</f>
        <v>Geleneksel</v>
      </c>
      <c r="Q164" s="1" t="b">
        <v>0</v>
      </c>
      <c r="R164" s="1" t="s">
        <v>39</v>
      </c>
      <c r="S164" s="1" t="s">
        <v>5356</v>
      </c>
      <c r="T164" s="1" t="s">
        <v>10039</v>
      </c>
      <c r="U164" s="1" t="s">
        <v>10984</v>
      </c>
      <c r="V164" s="208">
        <v>44418.0</v>
      </c>
      <c r="W164" s="208">
        <v>44424.0</v>
      </c>
      <c r="X164" s="1"/>
      <c r="Y164" s="1" t="s">
        <v>1475</v>
      </c>
      <c r="Z164" s="208">
        <v>44412.0</v>
      </c>
      <c r="AA164" s="1" t="s">
        <v>1353</v>
      </c>
      <c r="AB164" s="208">
        <v>44412.0</v>
      </c>
      <c r="AC164" s="1" t="s">
        <v>1353</v>
      </c>
      <c r="AD164" s="208">
        <v>44418.0</v>
      </c>
      <c r="AE164" s="1"/>
      <c r="AF164" s="208"/>
      <c r="AG164" s="1"/>
      <c r="AH164" s="208"/>
      <c r="AI164" s="1" t="s">
        <v>5370</v>
      </c>
      <c r="AJ164" s="1"/>
      <c r="AK164" s="1" t="s">
        <v>5356</v>
      </c>
      <c r="AL164" s="1"/>
      <c r="AM164" s="1"/>
    </row>
    <row r="165" ht="15.75" customHeight="1">
      <c r="A165" s="56" t="s">
        <v>10985</v>
      </c>
      <c r="B165" s="56" t="s">
        <v>10986</v>
      </c>
      <c r="C165" s="56" t="b">
        <f>VLOOKUP(A165,'import Erzurum'!A:P,3,0)</f>
        <v>1</v>
      </c>
      <c r="D165" s="56" t="s">
        <v>1507</v>
      </c>
      <c r="E165" s="56">
        <f>VLOOKUP(A165,'import Erzurum'!A:P,5,0)</f>
        <v>689</v>
      </c>
      <c r="F165" s="56">
        <f>VLOOKUP(A165,'import Erzurum'!A:P,6,0)</f>
        <v>77</v>
      </c>
      <c r="G165" s="56">
        <f>VLOOKUP(A165,'import Erzurum'!A:P,7,0)</f>
        <v>0</v>
      </c>
      <c r="H165" s="56">
        <f>VLOOKUP(A165,'import Erzurum'!A:P,8,0)</f>
        <v>42</v>
      </c>
      <c r="I165" s="56">
        <f>VLOOKUP(A165,'import Erzurum'!A:P,9,0)</f>
        <v>42</v>
      </c>
      <c r="J165" s="216">
        <f>VLOOKUP(A165,'import Erzurum'!A:P,10,0)</f>
        <v>0</v>
      </c>
      <c r="K165" s="56" t="s">
        <v>10987</v>
      </c>
      <c r="L165" s="56">
        <v>4.423159091E9</v>
      </c>
      <c r="M165" s="56" t="s">
        <v>10469</v>
      </c>
      <c r="N165" s="56" t="s">
        <v>5525</v>
      </c>
      <c r="O165" s="56" t="s">
        <v>10988</v>
      </c>
      <c r="P165" s="230" t="str">
        <f>VLOOKUP(A165,'import Erzurum'!A:P,16,0)</f>
        <v>Geleneksel</v>
      </c>
      <c r="Q165" s="1" t="b">
        <v>0</v>
      </c>
      <c r="R165" s="1"/>
      <c r="S165" s="1"/>
      <c r="T165" s="1"/>
      <c r="U165" s="1"/>
      <c r="V165" s="208"/>
      <c r="W165" s="208"/>
      <c r="X165" s="1"/>
      <c r="Y165" s="1"/>
      <c r="Z165" s="208"/>
      <c r="AA165" s="1"/>
      <c r="AB165" s="208"/>
      <c r="AC165" s="1"/>
      <c r="AD165" s="208"/>
      <c r="AE165" s="1"/>
      <c r="AF165" s="208"/>
      <c r="AG165" s="1"/>
      <c r="AH165" s="208"/>
      <c r="AI165" s="1"/>
      <c r="AJ165" s="1"/>
      <c r="AK165" s="1"/>
      <c r="AL165" s="1"/>
      <c r="AM165" s="1"/>
    </row>
    <row r="166" ht="15.75" customHeight="1">
      <c r="A166" s="56" t="s">
        <v>10318</v>
      </c>
      <c r="B166" s="56" t="s">
        <v>10319</v>
      </c>
      <c r="C166" s="56" t="b">
        <f>VLOOKUP(A166,'import Erzurum'!A:P,3,0)</f>
        <v>1</v>
      </c>
      <c r="D166" s="56" t="s">
        <v>1789</v>
      </c>
      <c r="E166" s="56">
        <f>VLOOKUP(A166,'import Erzurum'!A:P,5,0)</f>
        <v>152</v>
      </c>
      <c r="F166" s="56">
        <f>VLOOKUP(A166,'import Erzurum'!A:P,6,0)</f>
        <v>0</v>
      </c>
      <c r="G166" s="56">
        <f>VLOOKUP(A166,'import Erzurum'!A:P,7,0)</f>
        <v>0</v>
      </c>
      <c r="H166" s="56">
        <f>VLOOKUP(A166,'import Erzurum'!A:P,8,0)</f>
        <v>7</v>
      </c>
      <c r="I166" s="56">
        <f>VLOOKUP(A166,'import Erzurum'!A:P,9,0)</f>
        <v>7</v>
      </c>
      <c r="J166" s="216">
        <f>VLOOKUP(A166,'import Erzurum'!A:P,10,0)</f>
        <v>0</v>
      </c>
      <c r="K166" s="56" t="s">
        <v>10989</v>
      </c>
      <c r="L166" s="56">
        <v>4.425024242E9</v>
      </c>
      <c r="M166" s="56" t="s">
        <v>5546</v>
      </c>
      <c r="N166" s="56" t="s">
        <v>10538</v>
      </c>
      <c r="O166" s="56" t="s">
        <v>10322</v>
      </c>
      <c r="P166" s="230" t="str">
        <f>VLOOKUP(A166,'import Erzurum'!A:P,16,0)</f>
        <v>Geleneksel</v>
      </c>
      <c r="Q166" s="1" t="b">
        <v>0</v>
      </c>
      <c r="R166" s="1" t="s">
        <v>38</v>
      </c>
      <c r="S166" s="1" t="s">
        <v>5371</v>
      </c>
      <c r="T166" s="1" t="s">
        <v>10039</v>
      </c>
      <c r="U166" s="1" t="s">
        <v>10990</v>
      </c>
      <c r="V166" s="208">
        <v>44414.0</v>
      </c>
      <c r="W166" s="208">
        <v>44420.0</v>
      </c>
      <c r="X166" s="1"/>
      <c r="Y166" s="1" t="s">
        <v>1353</v>
      </c>
      <c r="Z166" s="208">
        <v>44414.0</v>
      </c>
      <c r="AA166" s="1"/>
      <c r="AB166" s="208"/>
      <c r="AC166" s="1"/>
      <c r="AD166" s="208"/>
      <c r="AE166" s="1"/>
      <c r="AF166" s="208"/>
      <c r="AG166" s="1"/>
      <c r="AH166" s="208"/>
      <c r="AI166" s="1" t="s">
        <v>5371</v>
      </c>
      <c r="AJ166" s="1"/>
      <c r="AK166" s="1"/>
      <c r="AL166" s="1"/>
      <c r="AM166" s="1"/>
    </row>
    <row r="167" ht="15.75" customHeight="1">
      <c r="A167" s="56" t="s">
        <v>10991</v>
      </c>
      <c r="B167" s="56" t="s">
        <v>10992</v>
      </c>
      <c r="C167" s="56" t="b">
        <f>VLOOKUP(A167,'import Erzurum'!A:P,3,0)</f>
        <v>0</v>
      </c>
      <c r="D167" s="56" t="s">
        <v>1789</v>
      </c>
      <c r="E167" s="56">
        <f>VLOOKUP(A167,'import Erzurum'!A:P,5,0)</f>
        <v>0</v>
      </c>
      <c r="F167" s="56">
        <f>VLOOKUP(A167,'import Erzurum'!A:P,6,0)</f>
        <v>0</v>
      </c>
      <c r="G167" s="56">
        <f>VLOOKUP(A167,'import Erzurum'!A:P,7,0)</f>
        <v>0</v>
      </c>
      <c r="H167" s="56">
        <f>VLOOKUP(A167,'import Erzurum'!A:P,8,0)</f>
        <v>10</v>
      </c>
      <c r="I167" s="56">
        <f>VLOOKUP(A167,'import Erzurum'!A:P,9,0)</f>
        <v>10</v>
      </c>
      <c r="J167" s="216">
        <f>VLOOKUP(A167,'import Erzurum'!A:P,10,0)</f>
        <v>0</v>
      </c>
      <c r="K167" s="56" t="s">
        <v>10989</v>
      </c>
      <c r="L167" s="56">
        <v>4.422911515E9</v>
      </c>
      <c r="M167" s="56" t="s">
        <v>10450</v>
      </c>
      <c r="N167" s="56" t="s">
        <v>10451</v>
      </c>
      <c r="O167" s="56" t="s">
        <v>10993</v>
      </c>
      <c r="P167" s="230" t="str">
        <f>VLOOKUP(A167,'import Erzurum'!A:P,16,0)</f>
        <v>Geleneksel</v>
      </c>
      <c r="Q167" s="1" t="b">
        <v>0</v>
      </c>
      <c r="R167" s="1" t="s">
        <v>41</v>
      </c>
      <c r="S167" s="1"/>
      <c r="T167" s="1"/>
      <c r="U167" s="1" t="s">
        <v>10994</v>
      </c>
      <c r="V167" s="208"/>
      <c r="W167" s="208"/>
      <c r="X167" s="1"/>
      <c r="Y167" s="1" t="s">
        <v>1353</v>
      </c>
      <c r="Z167" s="208">
        <v>44421.0</v>
      </c>
      <c r="AA167" s="1"/>
      <c r="AB167" s="208"/>
      <c r="AC167" s="1"/>
      <c r="AD167" s="208"/>
      <c r="AE167" s="1"/>
      <c r="AF167" s="208"/>
      <c r="AG167" s="1"/>
      <c r="AH167" s="208"/>
      <c r="AI167" s="1" t="s">
        <v>5371</v>
      </c>
      <c r="AJ167" s="1"/>
      <c r="AK167" s="1"/>
      <c r="AL167" s="1"/>
      <c r="AM167" s="1"/>
    </row>
    <row r="168" ht="15.75" customHeight="1">
      <c r="A168" s="56" t="s">
        <v>10995</v>
      </c>
      <c r="B168" s="56" t="s">
        <v>10996</v>
      </c>
      <c r="C168" s="56" t="b">
        <f>VLOOKUP(A168,'import Erzurum'!A:P,3,0)</f>
        <v>1</v>
      </c>
      <c r="D168" s="56" t="s">
        <v>1597</v>
      </c>
      <c r="E168" s="56">
        <f>VLOOKUP(A168,'import Erzurum'!A:P,5,0)</f>
        <v>0</v>
      </c>
      <c r="F168" s="56">
        <f>VLOOKUP(A168,'import Erzurum'!A:P,6,0)</f>
        <v>0</v>
      </c>
      <c r="G168" s="56">
        <f>VLOOKUP(A168,'import Erzurum'!A:P,7,0)</f>
        <v>0</v>
      </c>
      <c r="H168" s="56">
        <f>VLOOKUP(A168,'import Erzurum'!A:P,8,0)</f>
        <v>11</v>
      </c>
      <c r="I168" s="56">
        <f>VLOOKUP(A168,'import Erzurum'!A:P,9,0)</f>
        <v>11</v>
      </c>
      <c r="J168" s="216">
        <f>VLOOKUP(A168,'import Erzurum'!A:P,10,0)</f>
        <v>0</v>
      </c>
      <c r="K168" s="56" t="s">
        <v>10997</v>
      </c>
      <c r="L168" s="56">
        <v>5.416455025E9</v>
      </c>
      <c r="M168" s="56" t="s">
        <v>5546</v>
      </c>
      <c r="N168" s="56" t="s">
        <v>10538</v>
      </c>
      <c r="O168" s="56" t="s">
        <v>10998</v>
      </c>
      <c r="P168" s="230" t="str">
        <f>VLOOKUP(A168,'import Erzurum'!A:P,16,0)</f>
        <v>Geleneksel</v>
      </c>
      <c r="Q168" s="1" t="b">
        <v>0</v>
      </c>
      <c r="R168" s="1"/>
      <c r="S168" s="1"/>
      <c r="T168" s="1"/>
      <c r="U168" s="1"/>
      <c r="V168" s="208"/>
      <c r="W168" s="208"/>
      <c r="X168" s="1"/>
      <c r="Y168" s="1"/>
      <c r="Z168" s="208"/>
      <c r="AA168" s="1"/>
      <c r="AB168" s="208"/>
      <c r="AC168" s="1"/>
      <c r="AD168" s="208"/>
      <c r="AE168" s="1"/>
      <c r="AF168" s="208"/>
      <c r="AG168" s="1"/>
      <c r="AH168" s="208"/>
      <c r="AI168" s="1"/>
      <c r="AJ168" s="1"/>
      <c r="AK168" s="1"/>
      <c r="AL168" s="1"/>
      <c r="AM168" s="1"/>
    </row>
    <row r="169" ht="15.75" customHeight="1">
      <c r="A169" s="56" t="s">
        <v>10055</v>
      </c>
      <c r="B169" s="56" t="s">
        <v>10056</v>
      </c>
      <c r="C169" s="56" t="b">
        <f>VLOOKUP(A169,'import Erzurum'!A:P,3,0)</f>
        <v>1</v>
      </c>
      <c r="D169" s="56" t="s">
        <v>1356</v>
      </c>
      <c r="E169" s="56">
        <f>VLOOKUP(A169,'import Erzurum'!A:P,5,0)</f>
        <v>1528</v>
      </c>
      <c r="F169" s="56">
        <f>VLOOKUP(A169,'import Erzurum'!A:P,6,0)</f>
        <v>65</v>
      </c>
      <c r="G169" s="56">
        <f>VLOOKUP(A169,'import Erzurum'!A:P,7,0)</f>
        <v>9</v>
      </c>
      <c r="H169" s="56">
        <f>VLOOKUP(A169,'import Erzurum'!A:P,8,0)</f>
        <v>8</v>
      </c>
      <c r="I169" s="56">
        <f>VLOOKUP(A169,'import Erzurum'!A:P,9,0)</f>
        <v>17</v>
      </c>
      <c r="J169" s="216">
        <f>VLOOKUP(A169,'import Erzurum'!A:P,10,0)</f>
        <v>0.53</v>
      </c>
      <c r="K169" s="56" t="s">
        <v>10999</v>
      </c>
      <c r="L169" s="56">
        <v>5.051294929E9</v>
      </c>
      <c r="M169" s="56" t="s">
        <v>10450</v>
      </c>
      <c r="N169" s="56" t="s">
        <v>10460</v>
      </c>
      <c r="O169" s="56" t="s">
        <v>10059</v>
      </c>
      <c r="P169" s="230" t="str">
        <f>VLOOKUP(A169,'import Erzurum'!A:P,16,0)</f>
        <v>Geleneksel</v>
      </c>
      <c r="Q169" s="1" t="b">
        <v>0</v>
      </c>
      <c r="R169" s="1" t="s">
        <v>38</v>
      </c>
      <c r="S169" s="1" t="s">
        <v>845</v>
      </c>
      <c r="T169" s="1" t="s">
        <v>10039</v>
      </c>
      <c r="U169" s="323" t="s">
        <v>11000</v>
      </c>
      <c r="V169" s="208">
        <v>44385.0</v>
      </c>
      <c r="W169" s="208">
        <v>44389.0</v>
      </c>
      <c r="X169" s="1"/>
      <c r="Y169" s="1" t="s">
        <v>1353</v>
      </c>
      <c r="Z169" s="208">
        <v>44385.0</v>
      </c>
      <c r="AA169" s="1"/>
      <c r="AB169" s="208"/>
      <c r="AC169" s="1"/>
      <c r="AD169" s="208"/>
      <c r="AE169" s="1"/>
      <c r="AF169" s="208"/>
      <c r="AG169" s="1"/>
      <c r="AH169" s="208"/>
      <c r="AI169" s="1" t="s">
        <v>845</v>
      </c>
      <c r="AJ169" s="1"/>
      <c r="AK169" s="1"/>
      <c r="AL169" s="1"/>
      <c r="AM169" s="1"/>
    </row>
    <row r="170" ht="15.75" customHeight="1">
      <c r="A170" s="56" t="s">
        <v>10230</v>
      </c>
      <c r="B170" s="56" t="s">
        <v>10231</v>
      </c>
      <c r="C170" s="56" t="b">
        <f>VLOOKUP(A170,'import Erzurum'!A:P,3,0)</f>
        <v>1</v>
      </c>
      <c r="D170" s="56" t="s">
        <v>1370</v>
      </c>
      <c r="E170" s="56">
        <f>VLOOKUP(A170,'import Erzurum'!A:P,5,0)</f>
        <v>3317</v>
      </c>
      <c r="F170" s="56">
        <f>VLOOKUP(A170,'import Erzurum'!A:P,6,0)</f>
        <v>282</v>
      </c>
      <c r="G170" s="56">
        <f>VLOOKUP(A170,'import Erzurum'!A:P,7,0)</f>
        <v>21</v>
      </c>
      <c r="H170" s="56">
        <f>VLOOKUP(A170,'import Erzurum'!A:P,8,0)</f>
        <v>7</v>
      </c>
      <c r="I170" s="56">
        <f>VLOOKUP(A170,'import Erzurum'!A:P,9,0)</f>
        <v>28</v>
      </c>
      <c r="J170" s="216">
        <f>VLOOKUP(A170,'import Erzurum'!A:P,10,0)</f>
        <v>0.75</v>
      </c>
      <c r="K170" s="56" t="s">
        <v>11001</v>
      </c>
      <c r="L170" s="56">
        <v>4.423156464E9</v>
      </c>
      <c r="M170" s="56" t="s">
        <v>10469</v>
      </c>
      <c r="N170" s="56" t="s">
        <v>10619</v>
      </c>
      <c r="O170" s="56" t="s">
        <v>10234</v>
      </c>
      <c r="P170" s="230" t="str">
        <f>VLOOKUP(A170,'import Erzurum'!A:P,16,0)</f>
        <v>Geleneksel</v>
      </c>
      <c r="Q170" s="1" t="b">
        <v>0</v>
      </c>
      <c r="R170" s="1" t="s">
        <v>38</v>
      </c>
      <c r="S170" s="1" t="s">
        <v>5413</v>
      </c>
      <c r="T170" s="1" t="s">
        <v>10039</v>
      </c>
      <c r="U170" s="1" t="s">
        <v>10990</v>
      </c>
      <c r="V170" s="208">
        <v>44410.0</v>
      </c>
      <c r="W170" s="208">
        <v>44413.0</v>
      </c>
      <c r="X170" s="1"/>
      <c r="Y170" s="1" t="s">
        <v>1353</v>
      </c>
      <c r="Z170" s="208">
        <v>44413.0</v>
      </c>
      <c r="AA170" s="1"/>
      <c r="AB170" s="208"/>
      <c r="AC170" s="1"/>
      <c r="AD170" s="208"/>
      <c r="AE170" s="1"/>
      <c r="AF170" s="208"/>
      <c r="AG170" s="1"/>
      <c r="AH170" s="208"/>
      <c r="AI170" s="1" t="s">
        <v>5413</v>
      </c>
      <c r="AJ170" s="1"/>
      <c r="AK170" s="1" t="s">
        <v>5414</v>
      </c>
      <c r="AL170" s="1"/>
      <c r="AM170" s="1"/>
    </row>
    <row r="171" ht="15.75" customHeight="1">
      <c r="A171" s="56" t="s">
        <v>10146</v>
      </c>
      <c r="B171" s="56" t="s">
        <v>10147</v>
      </c>
      <c r="C171" s="56" t="b">
        <f>VLOOKUP(A171,'import Erzurum'!A:P,3,0)</f>
        <v>1</v>
      </c>
      <c r="D171" s="56" t="s">
        <v>1493</v>
      </c>
      <c r="E171" s="56">
        <f>VLOOKUP(A171,'import Erzurum'!A:P,5,0)</f>
        <v>333</v>
      </c>
      <c r="F171" s="56">
        <f>VLOOKUP(A171,'import Erzurum'!A:P,6,0)</f>
        <v>11</v>
      </c>
      <c r="G171" s="56">
        <f>VLOOKUP(A171,'import Erzurum'!A:P,7,0)</f>
        <v>2</v>
      </c>
      <c r="H171" s="56">
        <f>VLOOKUP(A171,'import Erzurum'!A:P,8,0)</f>
        <v>12</v>
      </c>
      <c r="I171" s="56">
        <f>VLOOKUP(A171,'import Erzurum'!A:P,9,0)</f>
        <v>14</v>
      </c>
      <c r="J171" s="216">
        <f>VLOOKUP(A171,'import Erzurum'!A:P,10,0)</f>
        <v>0.14</v>
      </c>
      <c r="K171" s="56" t="s">
        <v>11002</v>
      </c>
      <c r="L171" s="56">
        <v>4.423422222E9</v>
      </c>
      <c r="M171" s="56" t="s">
        <v>10469</v>
      </c>
      <c r="N171" s="56" t="s">
        <v>10470</v>
      </c>
      <c r="O171" s="56" t="s">
        <v>10150</v>
      </c>
      <c r="P171" s="230" t="str">
        <f>VLOOKUP(A171,'import Erzurum'!A:P,16,0)</f>
        <v>Geleneksel</v>
      </c>
      <c r="Q171" s="1" t="b">
        <v>0</v>
      </c>
      <c r="R171" s="1" t="s">
        <v>38</v>
      </c>
      <c r="S171" s="1" t="s">
        <v>4838</v>
      </c>
      <c r="T171" s="1" t="s">
        <v>10039</v>
      </c>
      <c r="V171" s="208">
        <v>44403.0</v>
      </c>
      <c r="W171" s="208">
        <v>44403.0</v>
      </c>
      <c r="X171" s="1"/>
      <c r="Y171" s="1" t="s">
        <v>1353</v>
      </c>
      <c r="Z171" s="208">
        <v>44403.0</v>
      </c>
      <c r="AA171" s="1"/>
      <c r="AB171" s="208"/>
      <c r="AC171" s="1"/>
      <c r="AD171" s="208"/>
      <c r="AE171" s="1"/>
      <c r="AF171" s="208"/>
      <c r="AG171" s="1"/>
      <c r="AH171" s="208"/>
      <c r="AI171" s="1" t="s">
        <v>4838</v>
      </c>
      <c r="AJ171" s="1"/>
      <c r="AK171" s="1"/>
      <c r="AL171" s="1"/>
      <c r="AM171" s="1"/>
    </row>
    <row r="172" ht="15.75" customHeight="1">
      <c r="A172" s="56" t="s">
        <v>11003</v>
      </c>
      <c r="B172" s="56" t="s">
        <v>11004</v>
      </c>
      <c r="C172" s="56" t="b">
        <f>VLOOKUP(A172,'import Erzurum'!A:P,3,0)</f>
        <v>1</v>
      </c>
      <c r="D172" s="56" t="s">
        <v>1832</v>
      </c>
      <c r="E172" s="56">
        <f>VLOOKUP(A172,'import Erzurum'!A:P,5,0)</f>
        <v>815</v>
      </c>
      <c r="F172" s="56">
        <f>VLOOKUP(A172,'import Erzurum'!A:P,6,0)</f>
        <v>0</v>
      </c>
      <c r="G172" s="56">
        <f>VLOOKUP(A172,'import Erzurum'!A:P,7,0)</f>
        <v>0</v>
      </c>
      <c r="H172" s="56">
        <f>VLOOKUP(A172,'import Erzurum'!A:P,8,0)</f>
        <v>81</v>
      </c>
      <c r="I172" s="56">
        <f>VLOOKUP(A172,'import Erzurum'!A:P,9,0)</f>
        <v>81</v>
      </c>
      <c r="J172" s="216">
        <f>VLOOKUP(A172,'import Erzurum'!A:P,10,0)</f>
        <v>0</v>
      </c>
      <c r="K172" s="56" t="s">
        <v>11005</v>
      </c>
      <c r="L172" s="56">
        <v>4.423433244E9</v>
      </c>
      <c r="M172" s="56" t="s">
        <v>10469</v>
      </c>
      <c r="N172" s="56" t="s">
        <v>10470</v>
      </c>
      <c r="O172" s="56" t="s">
        <v>11006</v>
      </c>
      <c r="P172" s="230" t="str">
        <f>VLOOKUP(A172,'import Erzurum'!A:P,16,0)</f>
        <v>Geleneksel</v>
      </c>
      <c r="Q172" s="1" t="b">
        <v>1</v>
      </c>
      <c r="R172" s="1"/>
      <c r="S172" s="1"/>
      <c r="T172" s="1"/>
      <c r="U172" s="1" t="s">
        <v>11007</v>
      </c>
      <c r="V172" s="208"/>
      <c r="W172" s="208"/>
      <c r="X172" s="1"/>
      <c r="Y172" s="1" t="s">
        <v>31</v>
      </c>
      <c r="Z172" s="208">
        <v>44412.0</v>
      </c>
      <c r="AA172" s="1" t="s">
        <v>31</v>
      </c>
      <c r="AB172" s="208">
        <v>44414.0</v>
      </c>
      <c r="AC172" s="1" t="s">
        <v>1353</v>
      </c>
      <c r="AD172" s="208">
        <v>44418.0</v>
      </c>
      <c r="AE172" s="1" t="s">
        <v>1353</v>
      </c>
      <c r="AF172" s="208">
        <v>44425.0</v>
      </c>
      <c r="AG172" s="1"/>
      <c r="AH172" s="208"/>
      <c r="AI172" s="1" t="s">
        <v>5371</v>
      </c>
      <c r="AJ172" s="1" t="s">
        <v>5371</v>
      </c>
      <c r="AK172" s="1" t="s">
        <v>5370</v>
      </c>
      <c r="AL172" s="1" t="s">
        <v>5370</v>
      </c>
      <c r="AM172" s="1"/>
    </row>
    <row r="173" ht="15.75" customHeight="1">
      <c r="A173" s="56" t="s">
        <v>11008</v>
      </c>
      <c r="B173" s="56" t="s">
        <v>11009</v>
      </c>
      <c r="C173" s="56" t="b">
        <f>VLOOKUP(A173,'import Erzurum'!A:P,3,0)</f>
        <v>1</v>
      </c>
      <c r="D173" s="56" t="s">
        <v>1378</v>
      </c>
      <c r="E173" s="56">
        <f>VLOOKUP(A173,'import Erzurum'!A:P,5,0)</f>
        <v>176</v>
      </c>
      <c r="F173" s="56">
        <f>VLOOKUP(A173,'import Erzurum'!A:P,6,0)</f>
        <v>17</v>
      </c>
      <c r="G173" s="56">
        <f>VLOOKUP(A173,'import Erzurum'!A:P,7,0)</f>
        <v>8</v>
      </c>
      <c r="H173" s="56">
        <f>VLOOKUP(A173,'import Erzurum'!A:P,8,0)</f>
        <v>2</v>
      </c>
      <c r="I173" s="56">
        <f>VLOOKUP(A173,'import Erzurum'!A:P,9,0)</f>
        <v>10</v>
      </c>
      <c r="J173" s="216">
        <f>VLOOKUP(A173,'import Erzurum'!A:P,10,0)</f>
        <v>0.8</v>
      </c>
      <c r="K173" s="56" t="s">
        <v>11010</v>
      </c>
      <c r="L173" s="56">
        <v>5.055437938E9</v>
      </c>
      <c r="M173" s="56" t="s">
        <v>10469</v>
      </c>
      <c r="N173" s="56" t="s">
        <v>10470</v>
      </c>
      <c r="O173" s="56" t="s">
        <v>10229</v>
      </c>
      <c r="P173" s="230" t="str">
        <f>VLOOKUP(A173,'import Erzurum'!A:P,16,0)</f>
        <v>Geleneksel</v>
      </c>
      <c r="Q173" s="1" t="b">
        <v>0</v>
      </c>
      <c r="R173" s="1" t="s">
        <v>38</v>
      </c>
      <c r="S173" s="1" t="s">
        <v>845</v>
      </c>
      <c r="T173" s="1" t="s">
        <v>10039</v>
      </c>
      <c r="U173" s="1" t="s">
        <v>11011</v>
      </c>
      <c r="V173" s="208">
        <v>44410.0</v>
      </c>
      <c r="W173" s="208">
        <v>44413.0</v>
      </c>
      <c r="X173" s="1"/>
      <c r="Y173" s="1" t="s">
        <v>1353</v>
      </c>
      <c r="Z173" s="208">
        <v>44403.0</v>
      </c>
      <c r="AA173" s="1" t="s">
        <v>43</v>
      </c>
      <c r="AB173" s="208">
        <v>44406.0</v>
      </c>
      <c r="AC173" s="1" t="s">
        <v>1353</v>
      </c>
      <c r="AD173" s="208"/>
      <c r="AE173" s="1"/>
      <c r="AF173" s="208"/>
      <c r="AG173" s="1"/>
      <c r="AH173" s="208"/>
      <c r="AI173" s="1" t="s">
        <v>4838</v>
      </c>
      <c r="AJ173" s="1"/>
      <c r="AK173" s="1" t="s">
        <v>845</v>
      </c>
      <c r="AL173" s="1"/>
      <c r="AM173" s="1"/>
    </row>
    <row r="174" ht="15.75" customHeight="1">
      <c r="A174" s="56" t="s">
        <v>11012</v>
      </c>
      <c r="B174" s="56" t="s">
        <v>11013</v>
      </c>
      <c r="C174" s="56" t="b">
        <f>VLOOKUP(A174,'import Erzurum'!A:P,3,0)</f>
        <v>1</v>
      </c>
      <c r="D174" s="56" t="s">
        <v>1370</v>
      </c>
      <c r="E174" s="56">
        <f>VLOOKUP(A174,'import Erzurum'!A:P,5,0)</f>
        <v>114</v>
      </c>
      <c r="F174" s="56">
        <f>VLOOKUP(A174,'import Erzurum'!A:P,6,0)</f>
        <v>17</v>
      </c>
      <c r="G174" s="56">
        <f>VLOOKUP(A174,'import Erzurum'!A:P,7,0)</f>
        <v>0</v>
      </c>
      <c r="H174" s="56">
        <f>VLOOKUP(A174,'import Erzurum'!A:P,8,0)</f>
        <v>14</v>
      </c>
      <c r="I174" s="56">
        <f>VLOOKUP(A174,'import Erzurum'!A:P,9,0)</f>
        <v>14</v>
      </c>
      <c r="J174" s="216">
        <f>VLOOKUP(A174,'import Erzurum'!A:P,10,0)</f>
        <v>0</v>
      </c>
      <c r="K174" s="56" t="s">
        <v>11014</v>
      </c>
      <c r="L174" s="56">
        <v>5.520841953E9</v>
      </c>
      <c r="M174" s="56" t="s">
        <v>10450</v>
      </c>
      <c r="N174" s="56" t="s">
        <v>10583</v>
      </c>
      <c r="O174" s="56" t="s">
        <v>11015</v>
      </c>
      <c r="P174" s="230" t="str">
        <f>VLOOKUP(A174,'import Erzurum'!A:P,16,0)</f>
        <v>Geleneksel</v>
      </c>
      <c r="Q174" s="1" t="b">
        <v>0</v>
      </c>
      <c r="R174" s="1"/>
      <c r="S174" s="1"/>
      <c r="T174" s="1"/>
      <c r="U174" s="1"/>
      <c r="V174" s="208"/>
      <c r="W174" s="208"/>
      <c r="X174" s="1"/>
      <c r="Y174" s="1"/>
      <c r="Z174" s="208"/>
      <c r="AA174" s="1"/>
      <c r="AB174" s="208"/>
      <c r="AC174" s="1"/>
      <c r="AD174" s="208"/>
      <c r="AE174" s="1"/>
      <c r="AF174" s="208"/>
      <c r="AG174" s="1"/>
      <c r="AH174" s="208"/>
      <c r="AI174" s="1"/>
      <c r="AJ174" s="1"/>
      <c r="AK174" s="1"/>
      <c r="AL174" s="1"/>
      <c r="AM174" s="1"/>
    </row>
    <row r="175" ht="15.75" customHeight="1">
      <c r="A175" s="56" t="s">
        <v>11016</v>
      </c>
      <c r="B175" s="56" t="s">
        <v>11017</v>
      </c>
      <c r="C175" s="56" t="b">
        <f>VLOOKUP(A175,'import Erzurum'!A:P,3,0)</f>
        <v>1</v>
      </c>
      <c r="D175" s="56" t="s">
        <v>1378</v>
      </c>
      <c r="E175" s="56">
        <f>VLOOKUP(A175,'import Erzurum'!A:P,5,0)</f>
        <v>105</v>
      </c>
      <c r="F175" s="56">
        <f>VLOOKUP(A175,'import Erzurum'!A:P,6,0)</f>
        <v>43</v>
      </c>
      <c r="G175" s="56">
        <f>VLOOKUP(A175,'import Erzurum'!A:P,7,0)</f>
        <v>0</v>
      </c>
      <c r="H175" s="56">
        <f>VLOOKUP(A175,'import Erzurum'!A:P,8,0)</f>
        <v>48</v>
      </c>
      <c r="I175" s="56">
        <f>VLOOKUP(A175,'import Erzurum'!A:P,9,0)</f>
        <v>48</v>
      </c>
      <c r="J175" s="216">
        <f>VLOOKUP(A175,'import Erzurum'!A:P,10,0)</f>
        <v>0</v>
      </c>
      <c r="K175" s="56" t="s">
        <v>11018</v>
      </c>
      <c r="L175" s="56">
        <v>4.423270707E9</v>
      </c>
      <c r="M175" s="56" t="s">
        <v>5546</v>
      </c>
      <c r="N175" s="56" t="s">
        <v>10933</v>
      </c>
      <c r="O175" s="56" t="s">
        <v>11019</v>
      </c>
      <c r="P175" s="230" t="str">
        <f>VLOOKUP(A175,'import Erzurum'!A:P,16,0)</f>
        <v>Geleneksel</v>
      </c>
      <c r="Q175" s="1" t="b">
        <v>0</v>
      </c>
      <c r="R175" s="1"/>
      <c r="S175" s="1"/>
      <c r="T175" s="1"/>
      <c r="U175" s="1"/>
      <c r="V175" s="208"/>
      <c r="W175" s="208"/>
      <c r="X175" s="1"/>
      <c r="Y175" s="1"/>
      <c r="Z175" s="208"/>
      <c r="AA175" s="1"/>
      <c r="AB175" s="208"/>
      <c r="AC175" s="1"/>
      <c r="AD175" s="208"/>
      <c r="AE175" s="1"/>
      <c r="AF175" s="208"/>
      <c r="AG175" s="1"/>
      <c r="AH175" s="208"/>
      <c r="AI175" s="1"/>
      <c r="AJ175" s="1"/>
      <c r="AK175" s="1"/>
      <c r="AL175" s="1"/>
      <c r="AM175" s="1"/>
    </row>
    <row r="176" ht="15.75" customHeight="1">
      <c r="A176" s="56" t="s">
        <v>11020</v>
      </c>
      <c r="B176" s="56" t="s">
        <v>10267</v>
      </c>
      <c r="C176" s="56" t="b">
        <f>VLOOKUP(A176,'import Erzurum'!A:P,3,0)</f>
        <v>1</v>
      </c>
      <c r="D176" s="56" t="s">
        <v>1385</v>
      </c>
      <c r="E176" s="56">
        <f>VLOOKUP(A176,'import Erzurum'!A:P,5,0)</f>
        <v>665</v>
      </c>
      <c r="F176" s="56">
        <f>VLOOKUP(A176,'import Erzurum'!A:P,6,0)</f>
        <v>36</v>
      </c>
      <c r="G176" s="56">
        <f>VLOOKUP(A176,'import Erzurum'!A:P,7,0)</f>
        <v>0</v>
      </c>
      <c r="H176" s="56">
        <f>VLOOKUP(A176,'import Erzurum'!A:P,8,0)</f>
        <v>29</v>
      </c>
      <c r="I176" s="56">
        <f>VLOOKUP(A176,'import Erzurum'!A:P,9,0)</f>
        <v>29</v>
      </c>
      <c r="J176" s="216">
        <f>VLOOKUP(A176,'import Erzurum'!A:P,10,0)</f>
        <v>0</v>
      </c>
      <c r="K176" s="56" t="s">
        <v>11021</v>
      </c>
      <c r="L176" s="56">
        <v>4.423430707E9</v>
      </c>
      <c r="M176" s="56" t="s">
        <v>10469</v>
      </c>
      <c r="N176" s="56" t="s">
        <v>10470</v>
      </c>
      <c r="O176" s="56" t="s">
        <v>10269</v>
      </c>
      <c r="P176" s="230" t="str">
        <f>VLOOKUP(A176,'import Erzurum'!A:P,16,0)</f>
        <v>Geleneksel</v>
      </c>
      <c r="Q176" s="1" t="b">
        <v>0</v>
      </c>
      <c r="R176" s="1" t="s">
        <v>31</v>
      </c>
      <c r="S176" s="1" t="s">
        <v>845</v>
      </c>
      <c r="T176" s="1" t="s">
        <v>10039</v>
      </c>
      <c r="U176" s="1" t="s">
        <v>11022</v>
      </c>
      <c r="V176" s="208">
        <v>44412.0</v>
      </c>
      <c r="W176" s="208">
        <v>44417.0</v>
      </c>
      <c r="X176" s="1"/>
      <c r="Y176" s="1" t="s">
        <v>1353</v>
      </c>
      <c r="Z176" s="208">
        <v>44403.0</v>
      </c>
      <c r="AA176" s="1" t="s">
        <v>1353</v>
      </c>
      <c r="AB176" s="208">
        <v>44406.0</v>
      </c>
      <c r="AC176" s="1" t="s">
        <v>1353</v>
      </c>
      <c r="AD176" s="208">
        <v>44412.0</v>
      </c>
      <c r="AE176" s="1" t="s">
        <v>31</v>
      </c>
      <c r="AF176" s="208">
        <v>44434.0</v>
      </c>
      <c r="AG176" s="1" t="s">
        <v>43</v>
      </c>
      <c r="AH176" s="208">
        <v>44441.0</v>
      </c>
      <c r="AI176" s="1" t="s">
        <v>4838</v>
      </c>
      <c r="AJ176" s="1"/>
      <c r="AK176" s="1" t="s">
        <v>5371</v>
      </c>
      <c r="AL176" s="1"/>
      <c r="AM176" s="1" t="s">
        <v>610</v>
      </c>
    </row>
    <row r="177" ht="15.75" customHeight="1">
      <c r="A177" s="56" t="s">
        <v>10140</v>
      </c>
      <c r="B177" s="56" t="s">
        <v>10141</v>
      </c>
      <c r="C177" s="56" t="b">
        <f>VLOOKUP(A177,'import Erzurum'!A:P,3,0)</f>
        <v>1</v>
      </c>
      <c r="D177" s="56" t="s">
        <v>1385</v>
      </c>
      <c r="E177" s="56">
        <f>VLOOKUP(A177,'import Erzurum'!A:P,5,0)</f>
        <v>569</v>
      </c>
      <c r="F177" s="56">
        <f>VLOOKUP(A177,'import Erzurum'!A:P,6,0)</f>
        <v>36</v>
      </c>
      <c r="G177" s="56">
        <f>VLOOKUP(A177,'import Erzurum'!A:P,7,0)</f>
        <v>10</v>
      </c>
      <c r="H177" s="56">
        <f>VLOOKUP(A177,'import Erzurum'!A:P,8,0)</f>
        <v>27</v>
      </c>
      <c r="I177" s="56">
        <f>VLOOKUP(A177,'import Erzurum'!A:P,9,0)</f>
        <v>37</v>
      </c>
      <c r="J177" s="216">
        <f>VLOOKUP(A177,'import Erzurum'!A:P,10,0)</f>
        <v>0.27</v>
      </c>
      <c r="K177" s="56" t="s">
        <v>11023</v>
      </c>
      <c r="L177" s="56">
        <v>4.423429E9</v>
      </c>
      <c r="M177" s="56" t="s">
        <v>10469</v>
      </c>
      <c r="N177" s="56" t="s">
        <v>10619</v>
      </c>
      <c r="O177" s="56" t="s">
        <v>10145</v>
      </c>
      <c r="P177" s="230" t="str">
        <f>VLOOKUP(A177,'import Erzurum'!A:P,16,0)</f>
        <v>Geleneksel</v>
      </c>
      <c r="Q177" s="1" t="b">
        <v>0</v>
      </c>
      <c r="R177" s="1" t="s">
        <v>38</v>
      </c>
      <c r="S177" s="1" t="s">
        <v>909</v>
      </c>
      <c r="T177" s="1" t="s">
        <v>10039</v>
      </c>
      <c r="V177" s="208">
        <v>44392.0</v>
      </c>
      <c r="W177" s="208">
        <v>44403.0</v>
      </c>
      <c r="X177" s="1"/>
      <c r="Y177" s="1" t="s">
        <v>1353</v>
      </c>
      <c r="Z177" s="208">
        <v>44392.0</v>
      </c>
      <c r="AA177" s="1" t="s">
        <v>43</v>
      </c>
      <c r="AB177" s="208">
        <v>44420.0</v>
      </c>
      <c r="AC177" s="1"/>
      <c r="AD177" s="208"/>
      <c r="AE177" s="1"/>
      <c r="AF177" s="208"/>
      <c r="AG177" s="1"/>
      <c r="AH177" s="208"/>
      <c r="AI177" s="1" t="s">
        <v>909</v>
      </c>
      <c r="AJ177" s="1" t="s">
        <v>5414</v>
      </c>
      <c r="AK177" s="1"/>
      <c r="AL177" s="1"/>
      <c r="AM177" s="1"/>
    </row>
    <row r="178" ht="15.75" customHeight="1">
      <c r="A178" s="56" t="s">
        <v>11024</v>
      </c>
      <c r="B178" s="56" t="s">
        <v>11025</v>
      </c>
      <c r="C178" s="56" t="b">
        <f>VLOOKUP(A178,'import Erzurum'!A:P,3,0)</f>
        <v>1</v>
      </c>
      <c r="D178" s="56" t="s">
        <v>1827</v>
      </c>
      <c r="E178" s="56">
        <f>VLOOKUP(A178,'import Erzurum'!A:P,5,0)</f>
        <v>767</v>
      </c>
      <c r="F178" s="56">
        <f>VLOOKUP(A178,'import Erzurum'!A:P,6,0)</f>
        <v>54</v>
      </c>
      <c r="G178" s="56">
        <f>VLOOKUP(A178,'import Erzurum'!A:P,7,0)</f>
        <v>0</v>
      </c>
      <c r="H178" s="56">
        <f>VLOOKUP(A178,'import Erzurum'!A:P,8,0)</f>
        <v>107</v>
      </c>
      <c r="I178" s="56">
        <f>VLOOKUP(A178,'import Erzurum'!A:P,9,0)</f>
        <v>107</v>
      </c>
      <c r="J178" s="216">
        <f>VLOOKUP(A178,'import Erzurum'!A:P,10,0)</f>
        <v>0</v>
      </c>
      <c r="K178" s="56" t="s">
        <v>11026</v>
      </c>
      <c r="L178" s="56">
        <v>5.308276432E9</v>
      </c>
      <c r="M178" s="56" t="s">
        <v>10469</v>
      </c>
      <c r="N178" s="56" t="s">
        <v>10470</v>
      </c>
      <c r="O178" s="56" t="s">
        <v>11027</v>
      </c>
      <c r="P178" s="230" t="str">
        <f>VLOOKUP(A178,'import Erzurum'!A:P,16,0)</f>
        <v>Geleneksel</v>
      </c>
      <c r="Q178" s="1" t="b">
        <v>0</v>
      </c>
      <c r="R178" s="1"/>
      <c r="S178" s="1"/>
      <c r="T178" s="1"/>
      <c r="U178" s="1" t="s">
        <v>11028</v>
      </c>
      <c r="V178" s="208"/>
      <c r="W178" s="208"/>
      <c r="X178" s="1"/>
      <c r="Y178" s="1" t="s">
        <v>43</v>
      </c>
      <c r="Z178" s="208">
        <v>44403.0</v>
      </c>
      <c r="AA178" s="1" t="s">
        <v>43</v>
      </c>
      <c r="AB178" s="208">
        <v>44412.0</v>
      </c>
      <c r="AC178" s="1" t="s">
        <v>43</v>
      </c>
      <c r="AD178" s="208">
        <v>44419.0</v>
      </c>
      <c r="AE178" s="1"/>
      <c r="AF178" s="208"/>
      <c r="AG178" s="1"/>
      <c r="AH178" s="208"/>
      <c r="AI178" s="1" t="s">
        <v>4838</v>
      </c>
      <c r="AJ178" s="1" t="s">
        <v>5371</v>
      </c>
      <c r="AK178" s="1" t="s">
        <v>5370</v>
      </c>
      <c r="AL178" s="1"/>
      <c r="AM178" s="1"/>
    </row>
    <row r="179" ht="15.75" customHeight="1">
      <c r="A179" s="56" t="s">
        <v>11029</v>
      </c>
      <c r="B179" s="56" t="s">
        <v>11030</v>
      </c>
      <c r="C179" s="56" t="b">
        <f>VLOOKUP(A179,'import Erzurum'!A:P,3,0)</f>
        <v>1</v>
      </c>
      <c r="D179" s="56" t="s">
        <v>1385</v>
      </c>
      <c r="E179" s="56">
        <f>VLOOKUP(A179,'import Erzurum'!A:P,5,0)</f>
        <v>855</v>
      </c>
      <c r="F179" s="56">
        <f>VLOOKUP(A179,'import Erzurum'!A:P,6,0)</f>
        <v>35</v>
      </c>
      <c r="G179" s="56">
        <f>VLOOKUP(A179,'import Erzurum'!A:P,7,0)</f>
        <v>0</v>
      </c>
      <c r="H179" s="56">
        <f>VLOOKUP(A179,'import Erzurum'!A:P,8,0)</f>
        <v>11</v>
      </c>
      <c r="I179" s="56">
        <f>VLOOKUP(A179,'import Erzurum'!A:P,9,0)</f>
        <v>11</v>
      </c>
      <c r="J179" s="216">
        <f>VLOOKUP(A179,'import Erzurum'!A:P,10,0)</f>
        <v>0</v>
      </c>
      <c r="K179" s="56" t="s">
        <v>11031</v>
      </c>
      <c r="L179" s="56">
        <v>5.453787885E9</v>
      </c>
      <c r="M179" s="56" t="s">
        <v>10469</v>
      </c>
      <c r="N179" s="56" t="s">
        <v>10619</v>
      </c>
      <c r="O179" s="56" t="s">
        <v>11032</v>
      </c>
      <c r="P179" s="230" t="str">
        <f>VLOOKUP(A179,'import Erzurum'!A:P,16,0)</f>
        <v>Geleneksel</v>
      </c>
      <c r="Q179" s="1" t="b">
        <v>0</v>
      </c>
      <c r="R179" s="1"/>
      <c r="S179" s="1"/>
      <c r="T179" s="1"/>
      <c r="U179" s="1"/>
      <c r="V179" s="208"/>
      <c r="W179" s="208"/>
      <c r="X179" s="1"/>
      <c r="Y179" s="1"/>
      <c r="Z179" s="208"/>
      <c r="AA179" s="1"/>
      <c r="AB179" s="208"/>
      <c r="AC179" s="1"/>
      <c r="AD179" s="208"/>
      <c r="AE179" s="1"/>
      <c r="AF179" s="208"/>
      <c r="AG179" s="1"/>
      <c r="AH179" s="208"/>
      <c r="AI179" s="1"/>
      <c r="AJ179" s="1"/>
      <c r="AK179" s="1"/>
      <c r="AL179" s="1"/>
      <c r="AM179" s="1"/>
    </row>
    <row r="180" ht="15.75" customHeight="1">
      <c r="A180" s="56" t="s">
        <v>10297</v>
      </c>
      <c r="B180" s="56" t="s">
        <v>10298</v>
      </c>
      <c r="C180" s="56" t="b">
        <f>VLOOKUP(A180,'import Erzurum'!A:P,3,0)</f>
        <v>1</v>
      </c>
      <c r="D180" s="56" t="s">
        <v>1364</v>
      </c>
      <c r="E180" s="56">
        <f>VLOOKUP(A180,'import Erzurum'!A:P,5,0)</f>
        <v>974</v>
      </c>
      <c r="F180" s="56">
        <f>VLOOKUP(A180,'import Erzurum'!A:P,6,0)</f>
        <v>74</v>
      </c>
      <c r="G180" s="56">
        <f>VLOOKUP(A180,'import Erzurum'!A:P,7,0)</f>
        <v>18</v>
      </c>
      <c r="H180" s="56">
        <f>VLOOKUP(A180,'import Erzurum'!A:P,8,0)</f>
        <v>23</v>
      </c>
      <c r="I180" s="56">
        <f>VLOOKUP(A180,'import Erzurum'!A:P,9,0)</f>
        <v>41</v>
      </c>
      <c r="J180" s="216">
        <f>VLOOKUP(A180,'import Erzurum'!A:P,10,0)</f>
        <v>0.44</v>
      </c>
      <c r="K180" s="56" t="s">
        <v>11033</v>
      </c>
      <c r="L180" s="56">
        <v>5.058408189E9</v>
      </c>
      <c r="M180" s="56" t="s">
        <v>5546</v>
      </c>
      <c r="N180" s="56" t="s">
        <v>11034</v>
      </c>
      <c r="O180" s="56" t="s">
        <v>11035</v>
      </c>
      <c r="P180" s="230" t="str">
        <f>VLOOKUP(A180,'import Erzurum'!A:P,16,0)</f>
        <v>Geleneksel</v>
      </c>
      <c r="Q180" s="1" t="b">
        <v>0</v>
      </c>
      <c r="R180" s="1" t="s">
        <v>38</v>
      </c>
      <c r="S180" s="1" t="s">
        <v>5371</v>
      </c>
      <c r="T180" s="1" t="s">
        <v>10039</v>
      </c>
      <c r="V180" s="208"/>
      <c r="W180" s="208">
        <v>44419.0</v>
      </c>
      <c r="X180" s="1"/>
      <c r="Y180" s="1" t="s">
        <v>1353</v>
      </c>
      <c r="Z180" s="208">
        <v>44413.0</v>
      </c>
      <c r="AA180" s="1" t="s">
        <v>43</v>
      </c>
      <c r="AB180" s="208">
        <v>44419.0</v>
      </c>
      <c r="AC180" s="1"/>
      <c r="AD180" s="208"/>
      <c r="AE180" s="1"/>
      <c r="AF180" s="208"/>
      <c r="AG180" s="1"/>
      <c r="AH180" s="208"/>
      <c r="AI180" s="1" t="s">
        <v>5371</v>
      </c>
      <c r="AJ180" s="1" t="s">
        <v>5370</v>
      </c>
      <c r="AK180" s="1"/>
      <c r="AL180" s="1"/>
      <c r="AM180" s="1"/>
    </row>
    <row r="181" ht="15.75" customHeight="1">
      <c r="A181" s="56" t="s">
        <v>11036</v>
      </c>
      <c r="B181" s="56" t="s">
        <v>11037</v>
      </c>
      <c r="C181" s="56" t="b">
        <f>VLOOKUP(A181,'import Erzurum'!A:P,3,0)</f>
        <v>1</v>
      </c>
      <c r="D181" s="56" t="s">
        <v>1364</v>
      </c>
      <c r="E181" s="56">
        <f>VLOOKUP(A181,'import Erzurum'!A:P,5,0)</f>
        <v>5</v>
      </c>
      <c r="F181" s="56">
        <f>VLOOKUP(A181,'import Erzurum'!A:P,6,0)</f>
        <v>3</v>
      </c>
      <c r="G181" s="56">
        <f>VLOOKUP(A181,'import Erzurum'!A:P,7,0)</f>
        <v>0</v>
      </c>
      <c r="H181" s="56">
        <f>VLOOKUP(A181,'import Erzurum'!A:P,8,0)</f>
        <v>16</v>
      </c>
      <c r="I181" s="56">
        <f>VLOOKUP(A181,'import Erzurum'!A:P,9,0)</f>
        <v>16</v>
      </c>
      <c r="J181" s="216">
        <f>VLOOKUP(A181,'import Erzurum'!A:P,10,0)</f>
        <v>0</v>
      </c>
      <c r="K181" s="56" t="s">
        <v>10960</v>
      </c>
      <c r="L181" s="56">
        <v>5.3211332E9</v>
      </c>
      <c r="M181" s="56" t="s">
        <v>10469</v>
      </c>
      <c r="N181" s="56" t="s">
        <v>5525</v>
      </c>
      <c r="O181" s="56" t="s">
        <v>10961</v>
      </c>
      <c r="P181" s="230" t="str">
        <f>VLOOKUP(A181,'import Erzurum'!A:P,16,0)</f>
        <v>Geleneksel</v>
      </c>
      <c r="Q181" s="1" t="b">
        <v>0</v>
      </c>
      <c r="R181" s="1"/>
      <c r="S181" s="1"/>
      <c r="T181" s="1"/>
      <c r="U181" s="1"/>
      <c r="V181" s="208"/>
      <c r="W181" s="208"/>
      <c r="X181" s="1"/>
      <c r="Y181" s="1"/>
      <c r="Z181" s="208"/>
      <c r="AA181" s="1"/>
      <c r="AB181" s="208"/>
      <c r="AC181" s="1"/>
      <c r="AD181" s="208"/>
      <c r="AE181" s="1"/>
      <c r="AF181" s="208"/>
      <c r="AG181" s="1"/>
      <c r="AH181" s="208"/>
      <c r="AI181" s="1"/>
      <c r="AJ181" s="1"/>
      <c r="AK181" s="1"/>
      <c r="AL181" s="1"/>
      <c r="AM181" s="1"/>
    </row>
    <row r="182" ht="15.75" customHeight="1">
      <c r="A182" s="56" t="s">
        <v>11038</v>
      </c>
      <c r="B182" s="56" t="s">
        <v>11039</v>
      </c>
      <c r="C182" s="56" t="b">
        <f>VLOOKUP(A182,'import Erzurum'!A:P,3,0)</f>
        <v>1</v>
      </c>
      <c r="D182" s="56" t="s">
        <v>1364</v>
      </c>
      <c r="E182" s="56">
        <f>VLOOKUP(A182,'import Erzurum'!A:P,5,0)</f>
        <v>331</v>
      </c>
      <c r="F182" s="56">
        <f>VLOOKUP(A182,'import Erzurum'!A:P,6,0)</f>
        <v>22</v>
      </c>
      <c r="G182" s="56">
        <f>VLOOKUP(A182,'import Erzurum'!A:P,7,0)</f>
        <v>16</v>
      </c>
      <c r="H182" s="56">
        <f>VLOOKUP(A182,'import Erzurum'!A:P,8,0)</f>
        <v>20</v>
      </c>
      <c r="I182" s="56">
        <f>VLOOKUP(A182,'import Erzurum'!A:P,9,0)</f>
        <v>36</v>
      </c>
      <c r="J182" s="216">
        <f>VLOOKUP(A182,'import Erzurum'!A:P,10,0)</f>
        <v>0.44</v>
      </c>
      <c r="K182" s="56" t="s">
        <v>11033</v>
      </c>
      <c r="L182" s="56">
        <v>5.058408189E9</v>
      </c>
      <c r="M182" s="56" t="s">
        <v>10469</v>
      </c>
      <c r="N182" s="56" t="s">
        <v>10619</v>
      </c>
      <c r="O182" s="56" t="s">
        <v>11040</v>
      </c>
      <c r="P182" s="230" t="str">
        <f>VLOOKUP(A182,'import Erzurum'!A:P,16,0)</f>
        <v>Geleneksel</v>
      </c>
      <c r="Q182" s="1" t="b">
        <v>0</v>
      </c>
      <c r="R182" s="1" t="s">
        <v>32</v>
      </c>
      <c r="S182" s="1"/>
      <c r="T182" s="1"/>
      <c r="V182" s="208"/>
      <c r="W182" s="208"/>
      <c r="X182" s="1"/>
      <c r="Y182" s="1" t="s">
        <v>1353</v>
      </c>
      <c r="Z182" s="208">
        <v>44410.0</v>
      </c>
      <c r="AA182" s="1"/>
      <c r="AB182" s="208"/>
      <c r="AC182" s="1"/>
      <c r="AD182" s="208"/>
      <c r="AE182" s="1"/>
      <c r="AF182" s="208"/>
      <c r="AG182" s="1"/>
      <c r="AH182" s="208"/>
      <c r="AI182" s="1" t="s">
        <v>5413</v>
      </c>
      <c r="AJ182" s="1"/>
      <c r="AK182" s="1"/>
      <c r="AL182" s="1"/>
      <c r="AM182" s="1"/>
    </row>
    <row r="183" ht="15.75" customHeight="1">
      <c r="A183" s="56" t="s">
        <v>11041</v>
      </c>
      <c r="B183" s="56" t="s">
        <v>10423</v>
      </c>
      <c r="C183" s="56" t="b">
        <f>VLOOKUP(A183,'import Erzurum'!A:P,3,0)</f>
        <v>1</v>
      </c>
      <c r="D183" s="56" t="s">
        <v>1364</v>
      </c>
      <c r="E183" s="56">
        <f>VLOOKUP(A183,'import Erzurum'!A:P,5,0)</f>
        <v>8</v>
      </c>
      <c r="F183" s="56">
        <f>VLOOKUP(A183,'import Erzurum'!A:P,6,0)</f>
        <v>3</v>
      </c>
      <c r="G183" s="56">
        <f>VLOOKUP(A183,'import Erzurum'!A:P,7,0)</f>
        <v>0</v>
      </c>
      <c r="H183" s="56">
        <f>VLOOKUP(A183,'import Erzurum'!A:P,8,0)</f>
        <v>19</v>
      </c>
      <c r="I183" s="56">
        <f>VLOOKUP(A183,'import Erzurum'!A:P,9,0)</f>
        <v>19</v>
      </c>
      <c r="J183" s="216">
        <f>VLOOKUP(A183,'import Erzurum'!A:P,10,0)</f>
        <v>0</v>
      </c>
      <c r="K183" s="56" t="s">
        <v>11042</v>
      </c>
      <c r="L183" s="56">
        <v>5.526900209E9</v>
      </c>
      <c r="M183" s="56" t="s">
        <v>10450</v>
      </c>
      <c r="N183" s="56" t="s">
        <v>10465</v>
      </c>
      <c r="O183" s="56" t="s">
        <v>10426</v>
      </c>
      <c r="P183" s="230" t="str">
        <f>VLOOKUP(A183,'import Erzurum'!A:P,16,0)</f>
        <v>Geleneksel</v>
      </c>
      <c r="Q183" s="1" t="b">
        <v>0</v>
      </c>
      <c r="R183" s="1"/>
      <c r="S183" s="1"/>
      <c r="T183" s="1"/>
      <c r="U183" s="1"/>
      <c r="V183" s="208"/>
      <c r="W183" s="208"/>
      <c r="X183" s="1"/>
      <c r="Y183" s="1"/>
      <c r="Z183" s="208"/>
      <c r="AA183" s="1"/>
      <c r="AB183" s="208"/>
      <c r="AC183" s="1"/>
      <c r="AD183" s="208"/>
      <c r="AE183" s="1"/>
      <c r="AF183" s="208"/>
      <c r="AG183" s="1"/>
      <c r="AH183" s="208"/>
      <c r="AI183" s="1"/>
      <c r="AJ183" s="1"/>
      <c r="AK183" s="1"/>
      <c r="AL183" s="1"/>
      <c r="AM183" s="1"/>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4E2DE0B-6F63-4554-81CA-2872ADC08205}" filter="1" showAutoFilter="1">
      <autoFilter ref="$A$1:$AG$115">
        <filterColumn colId="12">
          <filters>
            <filter val="Yakutiye"/>
          </filters>
        </filterColumn>
        <filterColumn colId="13">
          <filters>
            <filter val="Hüseyin Avni Ulaş"/>
            <filter val="Yunusemre 1. Bölge"/>
            <filter val="Müftü Solakzade"/>
            <filter val="Yunusemre 2. Bölge"/>
            <filter val="Lalapaşa"/>
            <filter val="Saltuklu 1. Bölge"/>
            <filter val="Adnan Menderes"/>
            <filter val="Abdurrahman Gazi"/>
          </filters>
        </filterColumn>
        <filterColumn colId="17">
          <filters blank="1">
            <filter val="İleride Randevu Alınacak"/>
            <filter val="Başka Şubeden Çekilecek"/>
            <filter val="Randevu İptal"/>
            <filter val="Ulaşılamadı"/>
            <filter val="Sistemden Çıkmak İstiyor"/>
            <filter val="Dönüş Yapacak"/>
            <filter val="Çekim İstemiyor"/>
            <filter val="Franchise"/>
          </filters>
        </filterColumn>
      </autoFilter>
      <extLst>
        <ext uri="GoogleSheetsCustomDataVersion1">
          <go:sheetsCustomData xmlns:go="http://customooxmlschemas.google.com/" filterViewId="1099426440"/>
        </ext>
      </extLst>
    </customSheetView>
    <customSheetView guid="{95AFC9D1-54E4-4E75-906B-5B1A1154F9A6}" filter="1" showAutoFilter="1">
      <autoFilter ref="$A$1:$AG$115">
        <filterColumn colId="12">
          <filters>
            <filter val="Yakutiye"/>
          </filters>
        </filterColumn>
        <filterColumn colId="13">
          <filters>
            <filter val="Hüseyin Avni Ulaş"/>
            <filter val="Yunusemre 1. Bölge"/>
            <filter val="Müftü Solakzade"/>
            <filter val="Yunusemre 2. Bölge"/>
            <filter val="Lalapaşa"/>
            <filter val="Saltuklu 1. Bölge"/>
            <filter val="Adnan Menderes"/>
            <filter val="Abdurrahman Gazi"/>
          </filters>
        </filterColumn>
      </autoFilter>
      <extLst>
        <ext uri="GoogleSheetsCustomDataVersion1">
          <go:sheetsCustomData xmlns:go="http://customooxmlschemas.google.com/" filterViewId="1621653916"/>
        </ext>
      </extLst>
    </customSheetView>
    <customSheetView guid="{065C6842-6D87-4E0A-82DC-3CF83A417642}" filter="1" showAutoFilter="1">
      <autoFilter ref="$A$1:$AM$125"/>
      <extLst>
        <ext uri="GoogleSheetsCustomDataVersion1">
          <go:sheetsCustomData xmlns:go="http://customooxmlschemas.google.com/" filterViewId="583295122"/>
        </ext>
      </extLst>
    </customSheetView>
  </customSheetViews>
  <conditionalFormatting sqref="C1:C183">
    <cfRule type="cellIs" dxfId="0" priority="1" operator="equal">
      <formula>"TRUE"</formula>
    </cfRule>
  </conditionalFormatting>
  <conditionalFormatting sqref="C1:C183">
    <cfRule type="cellIs" dxfId="1" priority="2" operator="equal">
      <formula>"FALSE"</formula>
    </cfRule>
  </conditionalFormatting>
  <conditionalFormatting sqref="J1:J183">
    <cfRule type="colorScale" priority="3">
      <colorScale>
        <cfvo type="min"/>
        <cfvo type="percentile" val="50"/>
        <cfvo type="max"/>
        <color rgb="FFE67C73"/>
        <color rgb="FFFFFFFF"/>
        <color rgb="FF57BB8A"/>
      </colorScale>
    </cfRule>
  </conditionalFormatting>
  <dataValidations>
    <dataValidation type="list" allowBlank="1" showErrorMessage="1" sqref="T2:T9 T12:T27 T29:T145 T147:T183">
      <formula1>'Durum Parametreler'!$F$3:$F$21</formula1>
    </dataValidation>
    <dataValidation type="list" allowBlank="1" showErrorMessage="1" sqref="S2:S183">
      <formula1>'Durum Parametreler'!$L$2:$L$32</formula1>
    </dataValidation>
    <dataValidation type="list" allowBlank="1" showErrorMessage="1" sqref="R2:R183">
      <formula1>'Durum Parametreler'!$C$2:$C$19</formula1>
    </dataValidation>
    <dataValidation type="list" allowBlank="1" showErrorMessage="1" sqref="Y2:Y183 AA2:AA183 AC2:AC183 AE2:AE183 AG2:AG183">
      <formula1>'Durum Parametreler'!$J$2:$J$8</formula1>
    </dataValidation>
    <dataValidation type="list" allowBlank="1" showErrorMessage="1" sqref="AI2:AM183">
      <formula1>'Durum Parametreler'!$L$2:$L$26</formula1>
    </dataValidation>
    <dataValidation type="list" allowBlank="1" showErrorMessage="1" sqref="V2:W183 Z2:Z183 AB2:AB183 AD2:AD183 AF2:AF183 AH2:AH183">
      <formula1>'Durum Parametreler'!$A$1:$A$700</formula1>
    </dataValidation>
    <dataValidation type="list" allowBlank="1" showErrorMessage="1" sqref="X2:X183">
      <formula1>'Durum Parametreler'!$C$22:$C$24</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2.63"/>
    <col customWidth="1" min="2" max="2" width="21.1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10447</v>
      </c>
      <c r="B2" s="211" t="s">
        <v>10448</v>
      </c>
      <c r="C2" s="212" t="b">
        <v>1</v>
      </c>
      <c r="D2" s="211" t="s">
        <v>1364</v>
      </c>
      <c r="E2" s="213">
        <v>206.0</v>
      </c>
      <c r="F2" s="213">
        <v>10.0</v>
      </c>
      <c r="G2" s="213">
        <v>5.0</v>
      </c>
      <c r="H2" s="213">
        <v>8.0</v>
      </c>
      <c r="I2" s="213">
        <v>13.0</v>
      </c>
      <c r="J2" s="214">
        <v>0.38</v>
      </c>
      <c r="K2" s="211" t="s">
        <v>10449</v>
      </c>
      <c r="L2" s="211">
        <v>5.45653101E9</v>
      </c>
      <c r="M2" s="211" t="s">
        <v>10450</v>
      </c>
      <c r="N2" s="211" t="s">
        <v>10451</v>
      </c>
      <c r="O2" s="211" t="s">
        <v>10452</v>
      </c>
      <c r="P2" s="211" t="s">
        <v>2137</v>
      </c>
      <c r="Q2" s="230">
        <f>COUNTIF('Hedef Liste Erzurum'!A:A,A2)</f>
        <v>1</v>
      </c>
    </row>
    <row r="3" ht="15.75" customHeight="1">
      <c r="A3" s="211" t="s">
        <v>10453</v>
      </c>
      <c r="B3" s="211" t="s">
        <v>10454</v>
      </c>
      <c r="C3" s="212" t="b">
        <v>1</v>
      </c>
      <c r="D3" s="211" t="s">
        <v>1364</v>
      </c>
      <c r="E3" s="213">
        <v>12.0</v>
      </c>
      <c r="F3" s="213">
        <v>1.0</v>
      </c>
      <c r="G3" s="213">
        <v>5.0</v>
      </c>
      <c r="H3" s="213">
        <v>8.0</v>
      </c>
      <c r="I3" s="213">
        <v>13.0</v>
      </c>
      <c r="J3" s="214">
        <v>0.38</v>
      </c>
      <c r="K3" s="211" t="s">
        <v>10449</v>
      </c>
      <c r="L3" s="211">
        <v>5.46653101E9</v>
      </c>
      <c r="M3" s="211" t="s">
        <v>10450</v>
      </c>
      <c r="N3" s="211" t="s">
        <v>10583</v>
      </c>
      <c r="O3" s="211" t="s">
        <v>10455</v>
      </c>
      <c r="P3" s="211" t="s">
        <v>2137</v>
      </c>
      <c r="Q3" s="230">
        <f>COUNTIF('Hedef Liste Erzurum'!A:A,A3)</f>
        <v>1</v>
      </c>
    </row>
    <row r="4" ht="15.75" customHeight="1">
      <c r="A4" s="211" t="s">
        <v>10095</v>
      </c>
      <c r="B4" s="211" t="s">
        <v>10096</v>
      </c>
      <c r="C4" s="212" t="b">
        <v>1</v>
      </c>
      <c r="D4" s="211" t="s">
        <v>1364</v>
      </c>
      <c r="E4" s="213">
        <v>100.0</v>
      </c>
      <c r="F4" s="213">
        <v>5.0</v>
      </c>
      <c r="G4" s="213">
        <v>6.0</v>
      </c>
      <c r="H4" s="213">
        <v>7.0</v>
      </c>
      <c r="I4" s="213">
        <v>13.0</v>
      </c>
      <c r="J4" s="214">
        <v>0.46</v>
      </c>
      <c r="K4" s="211" t="s">
        <v>10449</v>
      </c>
      <c r="L4" s="211">
        <v>5.41279101E9</v>
      </c>
      <c r="M4" s="211" t="s">
        <v>10450</v>
      </c>
      <c r="N4" s="211" t="s">
        <v>10451</v>
      </c>
      <c r="O4" s="211" t="s">
        <v>10099</v>
      </c>
      <c r="P4" s="211" t="s">
        <v>2137</v>
      </c>
      <c r="Q4" s="230">
        <f>COUNTIF('Hedef Liste Erzurum'!A:A,A4)</f>
        <v>1</v>
      </c>
    </row>
    <row r="5" ht="15.75" customHeight="1">
      <c r="A5" s="211" t="s">
        <v>10457</v>
      </c>
      <c r="B5" s="211" t="s">
        <v>10458</v>
      </c>
      <c r="C5" s="212" t="b">
        <v>1</v>
      </c>
      <c r="D5" s="211" t="s">
        <v>1364</v>
      </c>
      <c r="E5" s="213">
        <v>0.0</v>
      </c>
      <c r="F5" s="213">
        <v>0.0</v>
      </c>
      <c r="G5" s="213">
        <v>0.0</v>
      </c>
      <c r="H5" s="213">
        <v>22.0</v>
      </c>
      <c r="I5" s="213">
        <v>22.0</v>
      </c>
      <c r="J5" s="214">
        <v>0.0</v>
      </c>
      <c r="K5" s="211" t="s">
        <v>10459</v>
      </c>
      <c r="L5" s="211">
        <v>5.44125101E9</v>
      </c>
      <c r="M5" s="211" t="s">
        <v>10450</v>
      </c>
      <c r="N5" s="211" t="s">
        <v>10460</v>
      </c>
      <c r="O5" s="211" t="s">
        <v>10461</v>
      </c>
      <c r="P5" s="211" t="s">
        <v>2137</v>
      </c>
      <c r="Q5" s="230">
        <f>COUNTIF('Hedef Liste Erzurum'!A:A,A5)</f>
        <v>1</v>
      </c>
    </row>
    <row r="6" ht="15.75" customHeight="1">
      <c r="A6" s="211" t="s">
        <v>10462</v>
      </c>
      <c r="B6" s="211" t="s">
        <v>10463</v>
      </c>
      <c r="C6" s="212" t="b">
        <v>0</v>
      </c>
      <c r="D6" s="211" t="s">
        <v>1364</v>
      </c>
      <c r="E6" s="213">
        <v>0.0</v>
      </c>
      <c r="F6" s="213">
        <v>0.0</v>
      </c>
      <c r="G6" s="213">
        <v>0.0</v>
      </c>
      <c r="H6" s="213">
        <v>13.0</v>
      </c>
      <c r="I6" s="213">
        <v>13.0</v>
      </c>
      <c r="J6" s="214">
        <v>0.0</v>
      </c>
      <c r="K6" s="211" t="s">
        <v>10464</v>
      </c>
      <c r="L6" s="211">
        <v>5.52794101E9</v>
      </c>
      <c r="M6" s="211" t="s">
        <v>10450</v>
      </c>
      <c r="N6" s="211" t="s">
        <v>10465</v>
      </c>
      <c r="O6" s="211" t="s">
        <v>10466</v>
      </c>
      <c r="P6" s="211" t="s">
        <v>2137</v>
      </c>
      <c r="Q6" s="230">
        <f>COUNTIF('Hedef Liste Erzurum'!A:A,A6)</f>
        <v>1</v>
      </c>
    </row>
    <row r="7" ht="15.75" customHeight="1">
      <c r="A7" s="211" t="s">
        <v>10122</v>
      </c>
      <c r="B7" s="211" t="s">
        <v>10123</v>
      </c>
      <c r="C7" s="212" t="b">
        <v>1</v>
      </c>
      <c r="D7" s="211" t="s">
        <v>1370</v>
      </c>
      <c r="E7" s="213">
        <v>959.0</v>
      </c>
      <c r="F7" s="213">
        <v>56.0</v>
      </c>
      <c r="G7" s="213">
        <v>21.0</v>
      </c>
      <c r="H7" s="213">
        <v>26.0</v>
      </c>
      <c r="I7" s="213">
        <v>47.0</v>
      </c>
      <c r="J7" s="214">
        <v>0.45</v>
      </c>
      <c r="K7" s="211" t="s">
        <v>10468</v>
      </c>
      <c r="L7" s="211">
        <v>5.528125625E9</v>
      </c>
      <c r="M7" s="211" t="s">
        <v>10469</v>
      </c>
      <c r="N7" s="211" t="s">
        <v>10470</v>
      </c>
      <c r="O7" s="211" t="s">
        <v>10471</v>
      </c>
      <c r="P7" s="211" t="s">
        <v>2137</v>
      </c>
      <c r="Q7" s="230">
        <f>COUNTIF('Hedef Liste Erzurum'!A:A,A7)</f>
        <v>1</v>
      </c>
    </row>
    <row r="8" ht="15.75" customHeight="1">
      <c r="A8" s="211" t="s">
        <v>10020</v>
      </c>
      <c r="B8" s="211" t="s">
        <v>10021</v>
      </c>
      <c r="C8" s="212" t="b">
        <v>1</v>
      </c>
      <c r="D8" s="211" t="s">
        <v>1370</v>
      </c>
      <c r="E8" s="213">
        <v>2244.0</v>
      </c>
      <c r="F8" s="213">
        <v>72.0</v>
      </c>
      <c r="G8" s="213">
        <v>0.0</v>
      </c>
      <c r="H8" s="213">
        <v>26.0</v>
      </c>
      <c r="I8" s="213">
        <v>26.0</v>
      </c>
      <c r="J8" s="214">
        <v>0.0</v>
      </c>
      <c r="K8" s="211" t="s">
        <v>10473</v>
      </c>
      <c r="L8" s="211">
        <v>4.422330317E9</v>
      </c>
      <c r="M8" s="211" t="s">
        <v>10450</v>
      </c>
      <c r="N8" s="211" t="s">
        <v>10460</v>
      </c>
      <c r="O8" s="211" t="s">
        <v>10024</v>
      </c>
      <c r="P8" s="211" t="s">
        <v>2137</v>
      </c>
      <c r="Q8" s="230">
        <f>COUNTIF('Hedef Liste Erzurum'!A:A,A8)</f>
        <v>1</v>
      </c>
    </row>
    <row r="9" ht="15.75" customHeight="1">
      <c r="A9" s="211" t="s">
        <v>10328</v>
      </c>
      <c r="B9" s="211" t="s">
        <v>10329</v>
      </c>
      <c r="C9" s="212" t="b">
        <v>1</v>
      </c>
      <c r="D9" s="211" t="s">
        <v>1385</v>
      </c>
      <c r="E9" s="213">
        <v>3152.0</v>
      </c>
      <c r="F9" s="213">
        <v>81.0</v>
      </c>
      <c r="G9" s="213">
        <v>10.0</v>
      </c>
      <c r="H9" s="213">
        <v>20.0</v>
      </c>
      <c r="I9" s="213">
        <v>30.0</v>
      </c>
      <c r="J9" s="214">
        <v>0.33</v>
      </c>
      <c r="K9" s="211" t="s">
        <v>10475</v>
      </c>
      <c r="L9" s="211">
        <v>4.423158888E9</v>
      </c>
      <c r="M9" s="211" t="s">
        <v>10450</v>
      </c>
      <c r="N9" s="211" t="s">
        <v>10465</v>
      </c>
      <c r="O9" s="211" t="s">
        <v>10332</v>
      </c>
      <c r="P9" s="211" t="s">
        <v>2137</v>
      </c>
      <c r="Q9" s="230">
        <f>COUNTIF('Hedef Liste Erzurum'!A:A,A9)</f>
        <v>1</v>
      </c>
    </row>
    <row r="10" ht="15.75" customHeight="1">
      <c r="A10" s="211" t="s">
        <v>10194</v>
      </c>
      <c r="B10" s="211" t="s">
        <v>10195</v>
      </c>
      <c r="C10" s="212" t="b">
        <v>1</v>
      </c>
      <c r="D10" s="211" t="s">
        <v>1827</v>
      </c>
      <c r="E10" s="213">
        <v>3861.0</v>
      </c>
      <c r="F10" s="213">
        <v>111.0</v>
      </c>
      <c r="G10" s="213">
        <v>10.0</v>
      </c>
      <c r="H10" s="213">
        <v>15.0</v>
      </c>
      <c r="I10" s="213">
        <v>25.0</v>
      </c>
      <c r="J10" s="214">
        <v>0.4</v>
      </c>
      <c r="K10" s="211" t="s">
        <v>10478</v>
      </c>
      <c r="L10" s="211">
        <v>4.423166666E9</v>
      </c>
      <c r="M10" s="211" t="s">
        <v>10469</v>
      </c>
      <c r="N10" s="211" t="s">
        <v>5525</v>
      </c>
      <c r="O10" s="211" t="s">
        <v>10197</v>
      </c>
      <c r="P10" s="211" t="s">
        <v>2137</v>
      </c>
      <c r="Q10" s="230">
        <f>COUNTIF('Hedef Liste Erzurum'!A:A,A10)</f>
        <v>1</v>
      </c>
    </row>
    <row r="11" ht="15.75" customHeight="1">
      <c r="A11" s="211" t="s">
        <v>10198</v>
      </c>
      <c r="B11" s="211" t="s">
        <v>10199</v>
      </c>
      <c r="C11" s="212" t="b">
        <v>0</v>
      </c>
      <c r="D11" s="211" t="s">
        <v>1577</v>
      </c>
      <c r="E11" s="213">
        <v>131.0</v>
      </c>
      <c r="F11" s="213">
        <v>0.0</v>
      </c>
      <c r="G11" s="213">
        <v>23.0</v>
      </c>
      <c r="H11" s="213">
        <v>39.0</v>
      </c>
      <c r="I11" s="213">
        <v>62.0</v>
      </c>
      <c r="J11" s="214">
        <v>0.37</v>
      </c>
      <c r="K11" s="211" t="s">
        <v>10479</v>
      </c>
      <c r="L11" s="211">
        <v>5.538328132E9</v>
      </c>
      <c r="M11" s="211" t="s">
        <v>10469</v>
      </c>
      <c r="N11" s="211" t="s">
        <v>5525</v>
      </c>
      <c r="O11" s="211" t="s">
        <v>10201</v>
      </c>
      <c r="P11" s="211" t="s">
        <v>2137</v>
      </c>
      <c r="Q11" s="230">
        <f>COUNTIF('Hedef Liste Erzurum'!A:A,A11)</f>
        <v>1</v>
      </c>
    </row>
    <row r="12" ht="15.75" customHeight="1">
      <c r="A12" s="211" t="s">
        <v>10026</v>
      </c>
      <c r="B12" s="211" t="s">
        <v>10027</v>
      </c>
      <c r="C12" s="212" t="b">
        <v>0</v>
      </c>
      <c r="D12" s="211" t="s">
        <v>1370</v>
      </c>
      <c r="E12" s="213">
        <v>71.0</v>
      </c>
      <c r="F12" s="213">
        <v>0.0</v>
      </c>
      <c r="G12" s="213">
        <v>0.0</v>
      </c>
      <c r="H12" s="213">
        <v>7.0</v>
      </c>
      <c r="I12" s="213">
        <v>7.0</v>
      </c>
      <c r="J12" s="214">
        <v>0.0</v>
      </c>
      <c r="K12" s="211" t="s">
        <v>10481</v>
      </c>
      <c r="L12" s="211">
        <v>4.424421818E9</v>
      </c>
      <c r="M12" s="211" t="s">
        <v>10450</v>
      </c>
      <c r="N12" s="211" t="s">
        <v>10460</v>
      </c>
      <c r="O12" s="211" t="s">
        <v>10030</v>
      </c>
      <c r="P12" s="211" t="s">
        <v>2137</v>
      </c>
      <c r="Q12" s="230">
        <f>COUNTIF('Hedef Liste Erzurum'!A:A,A12)</f>
        <v>1</v>
      </c>
    </row>
    <row r="13" ht="15.75" customHeight="1">
      <c r="A13" s="211" t="s">
        <v>10483</v>
      </c>
      <c r="B13" s="211" t="s">
        <v>10484</v>
      </c>
      <c r="C13" s="212" t="b">
        <v>1</v>
      </c>
      <c r="D13" s="211" t="s">
        <v>1378</v>
      </c>
      <c r="E13" s="213">
        <v>844.0</v>
      </c>
      <c r="F13" s="213">
        <v>0.0</v>
      </c>
      <c r="G13" s="213">
        <v>0.0</v>
      </c>
      <c r="H13" s="213">
        <v>26.0</v>
      </c>
      <c r="I13" s="213">
        <v>26.0</v>
      </c>
      <c r="J13" s="214">
        <v>0.0</v>
      </c>
      <c r="K13" s="211" t="s">
        <v>10485</v>
      </c>
      <c r="L13" s="211">
        <v>5.551972525E9</v>
      </c>
      <c r="M13" s="211" t="s">
        <v>10450</v>
      </c>
      <c r="N13" s="211" t="s">
        <v>10460</v>
      </c>
      <c r="O13" s="211" t="s">
        <v>10486</v>
      </c>
      <c r="P13" s="211" t="s">
        <v>2137</v>
      </c>
      <c r="Q13" s="230">
        <f>COUNTIF('Hedef Liste Erzurum'!A:A,A13)</f>
        <v>1</v>
      </c>
    </row>
    <row r="14" ht="15.75" customHeight="1">
      <c r="A14" s="211" t="s">
        <v>10488</v>
      </c>
      <c r="B14" s="211" t="s">
        <v>10489</v>
      </c>
      <c r="C14" s="212" t="b">
        <v>1</v>
      </c>
      <c r="D14" s="211" t="s">
        <v>1950</v>
      </c>
      <c r="E14" s="213">
        <v>293.0</v>
      </c>
      <c r="F14" s="213">
        <v>7.0</v>
      </c>
      <c r="G14" s="213">
        <v>0.0</v>
      </c>
      <c r="H14" s="213">
        <v>89.0</v>
      </c>
      <c r="I14" s="213">
        <v>89.0</v>
      </c>
      <c r="J14" s="214">
        <v>0.0</v>
      </c>
      <c r="K14" s="211" t="s">
        <v>10490</v>
      </c>
      <c r="L14" s="211">
        <v>4.422373725E9</v>
      </c>
      <c r="M14" s="211" t="s">
        <v>10450</v>
      </c>
      <c r="N14" s="211" t="s">
        <v>10491</v>
      </c>
      <c r="O14" s="211" t="s">
        <v>10492</v>
      </c>
      <c r="P14" s="211" t="s">
        <v>2137</v>
      </c>
      <c r="Q14" s="230">
        <f>COUNTIF('Hedef Liste Erzurum'!A:A,A14)</f>
        <v>1</v>
      </c>
    </row>
    <row r="15" ht="15.75" customHeight="1">
      <c r="A15" s="211" t="s">
        <v>10494</v>
      </c>
      <c r="B15" s="211" t="s">
        <v>10495</v>
      </c>
      <c r="C15" s="212" t="b">
        <v>1</v>
      </c>
      <c r="D15" s="211" t="s">
        <v>1832</v>
      </c>
      <c r="E15" s="213">
        <v>576.0</v>
      </c>
      <c r="F15" s="213">
        <v>4.0</v>
      </c>
      <c r="G15" s="213">
        <v>0.0</v>
      </c>
      <c r="H15" s="213">
        <v>58.0</v>
      </c>
      <c r="I15" s="213">
        <v>58.0</v>
      </c>
      <c r="J15" s="214">
        <v>0.0</v>
      </c>
      <c r="K15" s="211" t="s">
        <v>10490</v>
      </c>
      <c r="L15" s="211">
        <v>4.422333656E9</v>
      </c>
      <c r="M15" s="211" t="s">
        <v>10450</v>
      </c>
      <c r="N15" s="211" t="s">
        <v>10491</v>
      </c>
      <c r="O15" s="211" t="s">
        <v>10492</v>
      </c>
      <c r="P15" s="211" t="s">
        <v>2137</v>
      </c>
      <c r="Q15" s="230">
        <f>COUNTIF('Hedef Liste Erzurum'!A:A,A15)</f>
        <v>1</v>
      </c>
    </row>
    <row r="16" ht="15.75" customHeight="1">
      <c r="A16" s="211" t="s">
        <v>10045</v>
      </c>
      <c r="B16" s="211" t="s">
        <v>10046</v>
      </c>
      <c r="C16" s="212" t="b">
        <v>1</v>
      </c>
      <c r="D16" s="211" t="s">
        <v>1507</v>
      </c>
      <c r="E16" s="213">
        <v>222.0</v>
      </c>
      <c r="F16" s="213">
        <v>6.0</v>
      </c>
      <c r="G16" s="213">
        <v>12.0</v>
      </c>
      <c r="H16" s="213">
        <v>8.0</v>
      </c>
      <c r="I16" s="213">
        <v>20.0</v>
      </c>
      <c r="J16" s="214">
        <v>0.6</v>
      </c>
      <c r="K16" s="211" t="s">
        <v>10497</v>
      </c>
      <c r="L16" s="211">
        <v>4.424104009E9</v>
      </c>
      <c r="M16" s="211" t="s">
        <v>10450</v>
      </c>
      <c r="N16" s="211" t="s">
        <v>10476</v>
      </c>
      <c r="O16" s="211" t="s">
        <v>10049</v>
      </c>
      <c r="P16" s="211" t="s">
        <v>2137</v>
      </c>
      <c r="Q16" s="230">
        <f>COUNTIF('Hedef Liste Erzurum'!A:A,A16)</f>
        <v>1</v>
      </c>
    </row>
    <row r="17" ht="15.75" customHeight="1">
      <c r="A17" s="211" t="s">
        <v>10388</v>
      </c>
      <c r="B17" s="211" t="s">
        <v>10389</v>
      </c>
      <c r="C17" s="212" t="b">
        <v>0</v>
      </c>
      <c r="D17" s="211" t="s">
        <v>1378</v>
      </c>
      <c r="E17" s="213">
        <v>55.0</v>
      </c>
      <c r="F17" s="213">
        <v>0.0</v>
      </c>
      <c r="G17" s="213">
        <v>0.0</v>
      </c>
      <c r="H17" s="213">
        <v>14.0</v>
      </c>
      <c r="I17" s="213">
        <v>14.0</v>
      </c>
      <c r="J17" s="214">
        <v>0.0</v>
      </c>
      <c r="K17" s="211" t="s">
        <v>10499</v>
      </c>
      <c r="L17" s="211">
        <v>5.303035211E9</v>
      </c>
      <c r="M17" s="211" t="s">
        <v>10450</v>
      </c>
      <c r="N17" s="211" t="s">
        <v>10460</v>
      </c>
      <c r="O17" s="211" t="s">
        <v>10391</v>
      </c>
      <c r="P17" s="211" t="s">
        <v>2137</v>
      </c>
      <c r="Q17" s="230">
        <f>COUNTIF('Hedef Liste Erzurum'!A:A,A17)</f>
        <v>1</v>
      </c>
    </row>
    <row r="18" ht="15.75" customHeight="1">
      <c r="A18" s="211" t="s">
        <v>10501</v>
      </c>
      <c r="B18" s="211" t="s">
        <v>10502</v>
      </c>
      <c r="C18" s="212" t="b">
        <v>1</v>
      </c>
      <c r="D18" s="211" t="s">
        <v>1507</v>
      </c>
      <c r="E18" s="213">
        <v>1.0</v>
      </c>
      <c r="F18" s="213">
        <v>1.0</v>
      </c>
      <c r="G18" s="213">
        <v>0.0</v>
      </c>
      <c r="H18" s="213">
        <v>11.0</v>
      </c>
      <c r="I18" s="213">
        <v>11.0</v>
      </c>
      <c r="J18" s="214">
        <v>0.0</v>
      </c>
      <c r="K18" s="211" t="s">
        <v>10503</v>
      </c>
      <c r="L18" s="211">
        <v>5.34555251E9</v>
      </c>
      <c r="M18" s="211" t="s">
        <v>10469</v>
      </c>
      <c r="N18" s="211" t="s">
        <v>10470</v>
      </c>
      <c r="O18" s="211" t="s">
        <v>10504</v>
      </c>
      <c r="P18" s="211" t="s">
        <v>2137</v>
      </c>
      <c r="Q18" s="230">
        <f>COUNTIF('Hedef Liste Erzurum'!A:A,A18)</f>
        <v>1</v>
      </c>
    </row>
    <row r="19" ht="15.75" customHeight="1">
      <c r="A19" s="211" t="s">
        <v>10505</v>
      </c>
      <c r="B19" s="211" t="s">
        <v>10506</v>
      </c>
      <c r="C19" s="212" t="b">
        <v>1</v>
      </c>
      <c r="D19" s="211" t="s">
        <v>1789</v>
      </c>
      <c r="E19" s="213">
        <v>17.0</v>
      </c>
      <c r="F19" s="213">
        <v>2.0</v>
      </c>
      <c r="G19" s="213">
        <v>0.0</v>
      </c>
      <c r="H19" s="213">
        <v>6.0</v>
      </c>
      <c r="I19" s="213">
        <v>6.0</v>
      </c>
      <c r="J19" s="214">
        <v>0.0</v>
      </c>
      <c r="K19" s="211" t="s">
        <v>10507</v>
      </c>
      <c r="L19" s="211">
        <v>5.536321187E9</v>
      </c>
      <c r="M19" s="211" t="s">
        <v>10469</v>
      </c>
      <c r="N19" s="211" t="s">
        <v>5525</v>
      </c>
      <c r="O19" s="211" t="s">
        <v>10508</v>
      </c>
      <c r="P19" s="211" t="s">
        <v>2137</v>
      </c>
      <c r="Q19" s="230">
        <f>COUNTIF('Hedef Liste Erzurum'!A:A,A19)</f>
        <v>1</v>
      </c>
    </row>
    <row r="20" ht="15.75" customHeight="1">
      <c r="A20" s="211" t="s">
        <v>10115</v>
      </c>
      <c r="B20" s="211" t="s">
        <v>10116</v>
      </c>
      <c r="C20" s="212" t="b">
        <v>1</v>
      </c>
      <c r="D20" s="211" t="s">
        <v>1832</v>
      </c>
      <c r="E20" s="213">
        <v>460.0</v>
      </c>
      <c r="F20" s="213">
        <v>28.0</v>
      </c>
      <c r="G20" s="213">
        <v>6.0</v>
      </c>
      <c r="H20" s="213">
        <v>6.0</v>
      </c>
      <c r="I20" s="213">
        <v>12.0</v>
      </c>
      <c r="J20" s="214">
        <v>0.5</v>
      </c>
      <c r="K20" s="211" t="s">
        <v>10509</v>
      </c>
      <c r="L20" s="211">
        <v>4.424424445E9</v>
      </c>
      <c r="M20" s="211" t="s">
        <v>10450</v>
      </c>
      <c r="N20" s="211" t="s">
        <v>10460</v>
      </c>
      <c r="O20" s="211" t="s">
        <v>10118</v>
      </c>
      <c r="P20" s="211" t="s">
        <v>2137</v>
      </c>
      <c r="Q20" s="230">
        <f>COUNTIF('Hedef Liste Erzurum'!A:A,A20)</f>
        <v>1</v>
      </c>
    </row>
    <row r="21" ht="15.75" customHeight="1">
      <c r="A21" s="211" t="s">
        <v>10510</v>
      </c>
      <c r="B21" s="211" t="s">
        <v>10511</v>
      </c>
      <c r="C21" s="212" t="b">
        <v>1</v>
      </c>
      <c r="D21" s="211" t="s">
        <v>1493</v>
      </c>
      <c r="E21" s="213">
        <v>41.0</v>
      </c>
      <c r="F21" s="213">
        <v>11.0</v>
      </c>
      <c r="G21" s="213">
        <v>0.0</v>
      </c>
      <c r="H21" s="213">
        <v>40.0</v>
      </c>
      <c r="I21" s="213">
        <v>40.0</v>
      </c>
      <c r="J21" s="214">
        <v>0.0</v>
      </c>
      <c r="K21" s="211" t="s">
        <v>10512</v>
      </c>
      <c r="L21" s="211">
        <v>4.422151412E9</v>
      </c>
      <c r="M21" s="211" t="s">
        <v>10450</v>
      </c>
      <c r="N21" s="211" t="s">
        <v>10465</v>
      </c>
      <c r="O21" s="211" t="s">
        <v>10513</v>
      </c>
      <c r="P21" s="211" t="s">
        <v>2137</v>
      </c>
      <c r="Q21" s="230">
        <f>COUNTIF('Hedef Liste Erzurum'!A:A,A21)</f>
        <v>1</v>
      </c>
    </row>
    <row r="22" ht="15.75" customHeight="1">
      <c r="A22" s="211" t="s">
        <v>11043</v>
      </c>
      <c r="B22" s="211" t="s">
        <v>11044</v>
      </c>
      <c r="C22" s="212" t="b">
        <v>1</v>
      </c>
      <c r="D22" s="211" t="s">
        <v>1348</v>
      </c>
      <c r="E22" s="213">
        <v>1790.0</v>
      </c>
      <c r="F22" s="213">
        <v>175.0</v>
      </c>
      <c r="G22" s="213">
        <v>117.0</v>
      </c>
      <c r="H22" s="213">
        <v>0.0</v>
      </c>
      <c r="I22" s="213">
        <v>117.0</v>
      </c>
      <c r="J22" s="214">
        <v>1.0</v>
      </c>
      <c r="K22" s="211" t="s">
        <v>2163</v>
      </c>
      <c r="L22" s="211">
        <v>9.999999999E9</v>
      </c>
      <c r="M22" s="211" t="s">
        <v>10450</v>
      </c>
      <c r="N22" s="211" t="s">
        <v>10460</v>
      </c>
      <c r="O22" s="211" t="s">
        <v>11045</v>
      </c>
      <c r="P22" s="211" t="s">
        <v>2165</v>
      </c>
      <c r="Q22" s="230">
        <f>COUNTIF('Hedef Liste Erzurum'!A:A,A22)</f>
        <v>0</v>
      </c>
    </row>
    <row r="23" ht="15.75" customHeight="1">
      <c r="A23" s="211" t="s">
        <v>10514</v>
      </c>
      <c r="B23" s="211" t="s">
        <v>10515</v>
      </c>
      <c r="C23" s="212" t="b">
        <v>1</v>
      </c>
      <c r="D23" s="211" t="s">
        <v>1385</v>
      </c>
      <c r="E23" s="213">
        <v>26.0</v>
      </c>
      <c r="F23" s="213">
        <v>5.0</v>
      </c>
      <c r="G23" s="213">
        <v>0.0</v>
      </c>
      <c r="H23" s="213">
        <v>47.0</v>
      </c>
      <c r="I23" s="213">
        <v>47.0</v>
      </c>
      <c r="J23" s="214">
        <v>0.0</v>
      </c>
      <c r="K23" s="211" t="s">
        <v>10516</v>
      </c>
      <c r="L23" s="211">
        <v>5.435522534E9</v>
      </c>
      <c r="M23" s="211" t="s">
        <v>10450</v>
      </c>
      <c r="N23" s="211" t="s">
        <v>10460</v>
      </c>
      <c r="O23" s="211" t="s">
        <v>10185</v>
      </c>
      <c r="P23" s="211" t="s">
        <v>2137</v>
      </c>
      <c r="Q23" s="230">
        <f>COUNTIF('Hedef Liste Erzurum'!A:A,A23)</f>
        <v>1</v>
      </c>
    </row>
    <row r="24" ht="15.75" customHeight="1">
      <c r="A24" s="211" t="s">
        <v>10134</v>
      </c>
      <c r="B24" s="211" t="s">
        <v>10135</v>
      </c>
      <c r="C24" s="212" t="b">
        <v>1</v>
      </c>
      <c r="D24" s="211" t="s">
        <v>1385</v>
      </c>
      <c r="E24" s="213">
        <v>1345.0</v>
      </c>
      <c r="F24" s="213">
        <v>114.0</v>
      </c>
      <c r="G24" s="213">
        <v>0.0</v>
      </c>
      <c r="H24" s="213">
        <v>26.0</v>
      </c>
      <c r="I24" s="213">
        <v>26.0</v>
      </c>
      <c r="J24" s="214">
        <v>0.0</v>
      </c>
      <c r="K24" s="211" t="s">
        <v>10517</v>
      </c>
      <c r="L24" s="211">
        <v>4.42502222E9</v>
      </c>
      <c r="M24" s="211" t="s">
        <v>10469</v>
      </c>
      <c r="N24" s="211" t="s">
        <v>10470</v>
      </c>
      <c r="O24" s="211" t="s">
        <v>10138</v>
      </c>
      <c r="P24" s="211" t="s">
        <v>2137</v>
      </c>
      <c r="Q24" s="230">
        <f>COUNTIF('Hedef Liste Erzurum'!A:A,A24)</f>
        <v>1</v>
      </c>
    </row>
    <row r="25" ht="15.75" customHeight="1">
      <c r="A25" s="211" t="s">
        <v>10519</v>
      </c>
      <c r="B25" s="211" t="s">
        <v>10520</v>
      </c>
      <c r="C25" s="212" t="b">
        <v>1</v>
      </c>
      <c r="D25" s="211" t="s">
        <v>1370</v>
      </c>
      <c r="E25" s="213">
        <v>700.0</v>
      </c>
      <c r="F25" s="213">
        <v>30.0</v>
      </c>
      <c r="G25" s="213">
        <v>0.0</v>
      </c>
      <c r="H25" s="213">
        <v>14.0</v>
      </c>
      <c r="I25" s="213">
        <v>14.0</v>
      </c>
      <c r="J25" s="214">
        <v>0.0</v>
      </c>
      <c r="K25" s="211" t="s">
        <v>10521</v>
      </c>
      <c r="L25" s="211">
        <v>5.534290911E9</v>
      </c>
      <c r="M25" s="211" t="s">
        <v>10469</v>
      </c>
      <c r="N25" s="211" t="s">
        <v>10470</v>
      </c>
      <c r="O25" s="211" t="s">
        <v>10522</v>
      </c>
      <c r="P25" s="211" t="s">
        <v>2137</v>
      </c>
      <c r="Q25" s="230">
        <f>COUNTIF('Hedef Liste Erzurum'!A:A,A25)</f>
        <v>1</v>
      </c>
    </row>
    <row r="26" ht="15.75" customHeight="1">
      <c r="A26" s="211" t="s">
        <v>10081</v>
      </c>
      <c r="B26" s="211" t="s">
        <v>10082</v>
      </c>
      <c r="C26" s="212" t="b">
        <v>1</v>
      </c>
      <c r="D26" s="211" t="s">
        <v>1370</v>
      </c>
      <c r="E26" s="213">
        <v>2035.0</v>
      </c>
      <c r="F26" s="213">
        <v>79.0</v>
      </c>
      <c r="G26" s="213">
        <v>12.0</v>
      </c>
      <c r="H26" s="213">
        <v>2.0</v>
      </c>
      <c r="I26" s="213">
        <v>14.0</v>
      </c>
      <c r="J26" s="214">
        <v>0.86</v>
      </c>
      <c r="K26" s="211" t="s">
        <v>10524</v>
      </c>
      <c r="L26" s="211">
        <v>4.42215101E9</v>
      </c>
      <c r="M26" s="211" t="s">
        <v>10450</v>
      </c>
      <c r="N26" s="211" t="s">
        <v>10491</v>
      </c>
      <c r="O26" s="211" t="s">
        <v>10525</v>
      </c>
      <c r="P26" s="211" t="s">
        <v>2137</v>
      </c>
      <c r="Q26" s="230">
        <f>COUNTIF('Hedef Liste Erzurum'!A:A,A26)</f>
        <v>1</v>
      </c>
    </row>
    <row r="27" ht="15.75" customHeight="1">
      <c r="A27" s="211" t="s">
        <v>10526</v>
      </c>
      <c r="B27" s="211" t="s">
        <v>10527</v>
      </c>
      <c r="C27" s="212" t="b">
        <v>1</v>
      </c>
      <c r="D27" s="211" t="s">
        <v>1507</v>
      </c>
      <c r="E27" s="213">
        <v>19.0</v>
      </c>
      <c r="F27" s="213">
        <v>3.0</v>
      </c>
      <c r="G27" s="213">
        <v>0.0</v>
      </c>
      <c r="H27" s="213">
        <v>13.0</v>
      </c>
      <c r="I27" s="213">
        <v>13.0</v>
      </c>
      <c r="J27" s="214">
        <v>0.0</v>
      </c>
      <c r="K27" s="211" t="s">
        <v>10528</v>
      </c>
      <c r="L27" s="211">
        <v>5.52605797E9</v>
      </c>
      <c r="M27" s="211" t="s">
        <v>10469</v>
      </c>
      <c r="N27" s="211" t="s">
        <v>10529</v>
      </c>
      <c r="O27" s="211" t="s">
        <v>10530</v>
      </c>
      <c r="P27" s="211" t="s">
        <v>2137</v>
      </c>
      <c r="Q27" s="230">
        <f>COUNTIF('Hedef Liste Erzurum'!A:A,A27)</f>
        <v>1</v>
      </c>
    </row>
    <row r="28" ht="15.75" customHeight="1">
      <c r="A28" s="211" t="s">
        <v>10531</v>
      </c>
      <c r="B28" s="211" t="s">
        <v>10532</v>
      </c>
      <c r="C28" s="212" t="b">
        <v>1</v>
      </c>
      <c r="D28" s="211" t="s">
        <v>1507</v>
      </c>
      <c r="E28" s="213">
        <v>12.0</v>
      </c>
      <c r="F28" s="213">
        <v>3.0</v>
      </c>
      <c r="G28" s="213">
        <v>0.0</v>
      </c>
      <c r="H28" s="213">
        <v>11.0</v>
      </c>
      <c r="I28" s="213">
        <v>11.0</v>
      </c>
      <c r="J28" s="214">
        <v>0.0</v>
      </c>
      <c r="K28" s="211" t="s">
        <v>10459</v>
      </c>
      <c r="L28" s="211">
        <v>5.44125101E9</v>
      </c>
      <c r="M28" s="211" t="s">
        <v>10450</v>
      </c>
      <c r="N28" s="211" t="s">
        <v>10460</v>
      </c>
      <c r="O28" s="211" t="s">
        <v>10461</v>
      </c>
      <c r="P28" s="211" t="s">
        <v>2137</v>
      </c>
      <c r="Q28" s="230">
        <f>COUNTIF('Hedef Liste Erzurum'!A:A,A28)</f>
        <v>1</v>
      </c>
    </row>
    <row r="29" ht="15.75" customHeight="1">
      <c r="A29" s="211" t="s">
        <v>10190</v>
      </c>
      <c r="B29" s="211" t="s">
        <v>10191</v>
      </c>
      <c r="C29" s="212" t="b">
        <v>1</v>
      </c>
      <c r="D29" s="211" t="s">
        <v>1378</v>
      </c>
      <c r="E29" s="213">
        <v>1387.0</v>
      </c>
      <c r="F29" s="213">
        <v>57.0</v>
      </c>
      <c r="G29" s="213">
        <v>17.0</v>
      </c>
      <c r="H29" s="213">
        <v>86.0</v>
      </c>
      <c r="I29" s="213">
        <v>103.0</v>
      </c>
      <c r="J29" s="214">
        <v>0.17</v>
      </c>
      <c r="K29" s="211" t="s">
        <v>10533</v>
      </c>
      <c r="L29" s="211">
        <v>4.425028282E9</v>
      </c>
      <c r="M29" s="211" t="s">
        <v>10469</v>
      </c>
      <c r="N29" s="211" t="s">
        <v>10470</v>
      </c>
      <c r="O29" s="211" t="s">
        <v>10193</v>
      </c>
      <c r="P29" s="211" t="s">
        <v>2137</v>
      </c>
      <c r="Q29" s="230">
        <f>COUNTIF('Hedef Liste Erzurum'!A:A,A29)</f>
        <v>1</v>
      </c>
    </row>
    <row r="30" ht="15.75" customHeight="1">
      <c r="A30" s="211" t="s">
        <v>11046</v>
      </c>
      <c r="B30" s="211" t="s">
        <v>11047</v>
      </c>
      <c r="C30" s="212" t="b">
        <v>1</v>
      </c>
      <c r="D30" s="211" t="s">
        <v>1364</v>
      </c>
      <c r="E30" s="213">
        <v>213.0</v>
      </c>
      <c r="F30" s="213">
        <v>13.0</v>
      </c>
      <c r="G30" s="213">
        <v>7.0</v>
      </c>
      <c r="H30" s="213">
        <v>1.0</v>
      </c>
      <c r="I30" s="213">
        <v>8.0</v>
      </c>
      <c r="J30" s="214">
        <v>0.88</v>
      </c>
      <c r="K30" s="211" t="s">
        <v>11048</v>
      </c>
      <c r="L30" s="211">
        <v>5.545680627E9</v>
      </c>
      <c r="M30" s="211" t="s">
        <v>10469</v>
      </c>
      <c r="N30" s="211" t="s">
        <v>10529</v>
      </c>
      <c r="O30" s="211" t="s">
        <v>11049</v>
      </c>
      <c r="P30" s="211" t="s">
        <v>2137</v>
      </c>
      <c r="Q30" s="230">
        <f>COUNTIF('Hedef Liste Erzurum'!A:A,A30)</f>
        <v>0</v>
      </c>
    </row>
    <row r="31" ht="15.75" customHeight="1">
      <c r="A31" s="211" t="s">
        <v>11050</v>
      </c>
      <c r="B31" s="211" t="s">
        <v>11051</v>
      </c>
      <c r="C31" s="212" t="b">
        <v>1</v>
      </c>
      <c r="D31" s="211" t="s">
        <v>1364</v>
      </c>
      <c r="E31" s="213">
        <v>244.0</v>
      </c>
      <c r="F31" s="213">
        <v>8.0</v>
      </c>
      <c r="G31" s="213">
        <v>7.0</v>
      </c>
      <c r="H31" s="213">
        <v>9.0</v>
      </c>
      <c r="I31" s="213">
        <v>16.0</v>
      </c>
      <c r="J31" s="214">
        <v>0.44</v>
      </c>
      <c r="K31" s="211" t="s">
        <v>11052</v>
      </c>
      <c r="L31" s="211">
        <v>4.424104515E9</v>
      </c>
      <c r="M31" s="211" t="s">
        <v>10450</v>
      </c>
      <c r="N31" s="211" t="s">
        <v>10460</v>
      </c>
      <c r="O31" s="211" t="s">
        <v>11053</v>
      </c>
      <c r="P31" s="211" t="s">
        <v>2137</v>
      </c>
      <c r="Q31" s="230">
        <f>COUNTIF('Hedef Liste Erzurum'!A:A,A31)</f>
        <v>0</v>
      </c>
    </row>
    <row r="32" ht="15.75" customHeight="1">
      <c r="A32" s="211" t="s">
        <v>11054</v>
      </c>
      <c r="B32" s="211" t="s">
        <v>11055</v>
      </c>
      <c r="C32" s="212" t="b">
        <v>0</v>
      </c>
      <c r="D32" s="211" t="s">
        <v>1370</v>
      </c>
      <c r="E32" s="213">
        <v>176.0</v>
      </c>
      <c r="F32" s="213">
        <v>0.0</v>
      </c>
      <c r="G32" s="213">
        <v>40.0</v>
      </c>
      <c r="H32" s="213">
        <v>0.0</v>
      </c>
      <c r="I32" s="213">
        <v>40.0</v>
      </c>
      <c r="J32" s="214">
        <v>1.0</v>
      </c>
      <c r="K32" s="211" t="s">
        <v>11056</v>
      </c>
      <c r="L32" s="211">
        <v>5.330818625E9</v>
      </c>
      <c r="M32" s="211" t="s">
        <v>10450</v>
      </c>
      <c r="N32" s="211" t="s">
        <v>10583</v>
      </c>
      <c r="O32" s="211" t="s">
        <v>11057</v>
      </c>
      <c r="P32" s="211" t="s">
        <v>2165</v>
      </c>
      <c r="Q32" s="230">
        <f>COUNTIF('Hedef Liste Erzurum'!A:A,A32)</f>
        <v>0</v>
      </c>
    </row>
    <row r="33" ht="15.75" customHeight="1">
      <c r="A33" s="211" t="s">
        <v>10535</v>
      </c>
      <c r="B33" s="211" t="s">
        <v>10536</v>
      </c>
      <c r="C33" s="212" t="b">
        <v>1</v>
      </c>
      <c r="D33" s="211" t="s">
        <v>1356</v>
      </c>
      <c r="E33" s="213">
        <v>339.0</v>
      </c>
      <c r="F33" s="213">
        <v>84.0</v>
      </c>
      <c r="G33" s="213">
        <v>0.0</v>
      </c>
      <c r="H33" s="213">
        <v>19.0</v>
      </c>
      <c r="I33" s="213">
        <v>19.0</v>
      </c>
      <c r="J33" s="214">
        <v>0.0</v>
      </c>
      <c r="K33" s="211" t="s">
        <v>10537</v>
      </c>
      <c r="L33" s="211">
        <v>5.33291254E9</v>
      </c>
      <c r="M33" s="211" t="s">
        <v>5546</v>
      </c>
      <c r="N33" s="211" t="s">
        <v>10538</v>
      </c>
      <c r="O33" s="211" t="s">
        <v>10539</v>
      </c>
      <c r="P33" s="211" t="s">
        <v>2137</v>
      </c>
      <c r="Q33" s="230">
        <f>COUNTIF('Hedef Liste Erzurum'!A:A,A33)</f>
        <v>1</v>
      </c>
    </row>
    <row r="34" ht="15.75" customHeight="1">
      <c r="A34" s="211" t="s">
        <v>10540</v>
      </c>
      <c r="B34" s="211" t="s">
        <v>10541</v>
      </c>
      <c r="C34" s="212" t="b">
        <v>1</v>
      </c>
      <c r="D34" s="211" t="s">
        <v>1443</v>
      </c>
      <c r="E34" s="213">
        <v>1323.0</v>
      </c>
      <c r="F34" s="213">
        <v>123.0</v>
      </c>
      <c r="G34" s="213">
        <v>0.0</v>
      </c>
      <c r="H34" s="213">
        <v>20.0</v>
      </c>
      <c r="I34" s="213">
        <v>20.0</v>
      </c>
      <c r="J34" s="214">
        <v>0.0</v>
      </c>
      <c r="K34" s="211" t="s">
        <v>10537</v>
      </c>
      <c r="L34" s="211">
        <v>5.443247067E9</v>
      </c>
      <c r="M34" s="211" t="s">
        <v>10469</v>
      </c>
      <c r="N34" s="211" t="s">
        <v>10470</v>
      </c>
      <c r="O34" s="211" t="s">
        <v>10542</v>
      </c>
      <c r="P34" s="211" t="s">
        <v>2137</v>
      </c>
      <c r="Q34" s="230">
        <f>COUNTIF('Hedef Liste Erzurum'!A:A,A34)</f>
        <v>1</v>
      </c>
    </row>
    <row r="35" ht="15.75" customHeight="1">
      <c r="A35" s="211" t="s">
        <v>10544</v>
      </c>
      <c r="B35" s="211" t="s">
        <v>10545</v>
      </c>
      <c r="C35" s="212" t="b">
        <v>1</v>
      </c>
      <c r="D35" s="211" t="s">
        <v>2571</v>
      </c>
      <c r="E35" s="213">
        <v>158.0</v>
      </c>
      <c r="F35" s="213">
        <v>62.0</v>
      </c>
      <c r="G35" s="213">
        <v>0.0</v>
      </c>
      <c r="H35" s="213">
        <v>11.0</v>
      </c>
      <c r="I35" s="213">
        <v>11.0</v>
      </c>
      <c r="J35" s="214">
        <v>0.0</v>
      </c>
      <c r="K35" s="211" t="s">
        <v>10546</v>
      </c>
      <c r="L35" s="211">
        <v>5.36982935E9</v>
      </c>
      <c r="M35" s="211" t="s">
        <v>10450</v>
      </c>
      <c r="N35" s="211" t="s">
        <v>10460</v>
      </c>
      <c r="O35" s="211" t="s">
        <v>10547</v>
      </c>
      <c r="P35" s="211" t="s">
        <v>2137</v>
      </c>
      <c r="Q35" s="230">
        <f>COUNTIF('Hedef Liste Erzurum'!A:A,A35)</f>
        <v>1</v>
      </c>
    </row>
    <row r="36" ht="15.75" customHeight="1">
      <c r="A36" s="211" t="s">
        <v>10337</v>
      </c>
      <c r="B36" s="211" t="s">
        <v>10338</v>
      </c>
      <c r="C36" s="212" t="b">
        <v>1</v>
      </c>
      <c r="D36" s="211" t="s">
        <v>1378</v>
      </c>
      <c r="E36" s="213">
        <v>1501.0</v>
      </c>
      <c r="F36" s="213">
        <v>96.0</v>
      </c>
      <c r="G36" s="213">
        <v>26.0</v>
      </c>
      <c r="H36" s="213">
        <v>28.0</v>
      </c>
      <c r="I36" s="213">
        <v>54.0</v>
      </c>
      <c r="J36" s="214">
        <v>0.48</v>
      </c>
      <c r="K36" s="211" t="s">
        <v>10548</v>
      </c>
      <c r="L36" s="211">
        <v>4.42315E9</v>
      </c>
      <c r="M36" s="211" t="s">
        <v>10469</v>
      </c>
      <c r="N36" s="211" t="s">
        <v>10529</v>
      </c>
      <c r="O36" s="211" t="s">
        <v>10341</v>
      </c>
      <c r="P36" s="211" t="s">
        <v>2137</v>
      </c>
      <c r="Q36" s="230">
        <f>COUNTIF('Hedef Liste Erzurum'!A:A,A36)</f>
        <v>1</v>
      </c>
    </row>
    <row r="37" ht="15.75" customHeight="1">
      <c r="A37" s="211" t="s">
        <v>10550</v>
      </c>
      <c r="B37" s="211" t="s">
        <v>10179</v>
      </c>
      <c r="C37" s="212" t="b">
        <v>0</v>
      </c>
      <c r="D37" s="211" t="s">
        <v>1378</v>
      </c>
      <c r="E37" s="213">
        <v>502.0</v>
      </c>
      <c r="F37" s="213">
        <v>0.0</v>
      </c>
      <c r="G37" s="213">
        <v>13.0</v>
      </c>
      <c r="H37" s="213">
        <v>14.0</v>
      </c>
      <c r="I37" s="213">
        <v>27.0</v>
      </c>
      <c r="J37" s="214">
        <v>0.48</v>
      </c>
      <c r="K37" s="211" t="s">
        <v>10551</v>
      </c>
      <c r="L37" s="211">
        <v>4.42238144E9</v>
      </c>
      <c r="M37" s="211" t="s">
        <v>10450</v>
      </c>
      <c r="N37" s="211" t="s">
        <v>10460</v>
      </c>
      <c r="O37" s="211" t="s">
        <v>10181</v>
      </c>
      <c r="P37" s="211" t="s">
        <v>2137</v>
      </c>
      <c r="Q37" s="230">
        <f>COUNTIF('Hedef Liste Erzurum'!A:A,A37)</f>
        <v>1</v>
      </c>
    </row>
    <row r="38" ht="15.75" customHeight="1">
      <c r="A38" s="211" t="s">
        <v>10408</v>
      </c>
      <c r="B38" s="211" t="s">
        <v>10409</v>
      </c>
      <c r="C38" s="212" t="b">
        <v>1</v>
      </c>
      <c r="D38" s="211" t="s">
        <v>1364</v>
      </c>
      <c r="E38" s="213">
        <v>1213.0</v>
      </c>
      <c r="F38" s="213">
        <v>80.0</v>
      </c>
      <c r="G38" s="213">
        <v>10.0</v>
      </c>
      <c r="H38" s="213">
        <v>18.0</v>
      </c>
      <c r="I38" s="213">
        <v>28.0</v>
      </c>
      <c r="J38" s="214">
        <v>0.36</v>
      </c>
      <c r="K38" s="211" t="s">
        <v>10553</v>
      </c>
      <c r="L38" s="211">
        <v>4.424103727E9</v>
      </c>
      <c r="M38" s="211" t="s">
        <v>10450</v>
      </c>
      <c r="N38" s="211" t="s">
        <v>10451</v>
      </c>
      <c r="O38" s="211" t="s">
        <v>10412</v>
      </c>
      <c r="P38" s="211" t="s">
        <v>2137</v>
      </c>
      <c r="Q38" s="230">
        <f>COUNTIF('Hedef Liste Erzurum'!A:A,A38)</f>
        <v>1</v>
      </c>
    </row>
    <row r="39" ht="15.75" customHeight="1">
      <c r="A39" s="211" t="s">
        <v>10106</v>
      </c>
      <c r="B39" s="211" t="s">
        <v>10107</v>
      </c>
      <c r="C39" s="212" t="b">
        <v>0</v>
      </c>
      <c r="D39" s="211" t="s">
        <v>1507</v>
      </c>
      <c r="E39" s="213">
        <v>172.0</v>
      </c>
      <c r="F39" s="213">
        <v>0.0</v>
      </c>
      <c r="G39" s="213">
        <v>26.0</v>
      </c>
      <c r="H39" s="213">
        <v>2.0</v>
      </c>
      <c r="I39" s="213">
        <v>28.0</v>
      </c>
      <c r="J39" s="214">
        <v>0.93</v>
      </c>
      <c r="K39" s="211" t="s">
        <v>10554</v>
      </c>
      <c r="L39" s="211">
        <v>4.422337474E9</v>
      </c>
      <c r="M39" s="211" t="s">
        <v>10450</v>
      </c>
      <c r="N39" s="211" t="s">
        <v>10491</v>
      </c>
      <c r="O39" s="211" t="s">
        <v>10109</v>
      </c>
      <c r="P39" s="211" t="s">
        <v>2137</v>
      </c>
      <c r="Q39" s="230">
        <f>COUNTIF('Hedef Liste Erzurum'!A:A,A39)</f>
        <v>1</v>
      </c>
    </row>
    <row r="40" ht="15.75" customHeight="1">
      <c r="A40" s="211" t="s">
        <v>10556</v>
      </c>
      <c r="B40" s="211" t="s">
        <v>10557</v>
      </c>
      <c r="C40" s="212" t="b">
        <v>1</v>
      </c>
      <c r="D40" s="211" t="s">
        <v>1364</v>
      </c>
      <c r="E40" s="213">
        <v>116.0</v>
      </c>
      <c r="F40" s="213">
        <v>36.0</v>
      </c>
      <c r="G40" s="213">
        <v>0.0</v>
      </c>
      <c r="H40" s="213">
        <v>21.0</v>
      </c>
      <c r="I40" s="213">
        <v>21.0</v>
      </c>
      <c r="J40" s="214">
        <v>0.0</v>
      </c>
      <c r="K40" s="211" t="s">
        <v>10558</v>
      </c>
      <c r="L40" s="211">
        <v>5.394997263E9</v>
      </c>
      <c r="M40" s="211" t="s">
        <v>5546</v>
      </c>
      <c r="N40" s="211" t="s">
        <v>10538</v>
      </c>
      <c r="O40" s="211" t="s">
        <v>10559</v>
      </c>
      <c r="P40" s="211" t="s">
        <v>2137</v>
      </c>
      <c r="Q40" s="230">
        <f>COUNTIF('Hedef Liste Erzurum'!A:A,A40)</f>
        <v>1</v>
      </c>
    </row>
    <row r="41" ht="15.75" customHeight="1">
      <c r="A41" s="211" t="s">
        <v>10562</v>
      </c>
      <c r="B41" s="211" t="s">
        <v>11058</v>
      </c>
      <c r="C41" s="212" t="b">
        <v>1</v>
      </c>
      <c r="D41" s="211" t="s">
        <v>1364</v>
      </c>
      <c r="E41" s="213">
        <v>250.0</v>
      </c>
      <c r="F41" s="213">
        <v>14.0</v>
      </c>
      <c r="G41" s="213">
        <v>0.0</v>
      </c>
      <c r="H41" s="213">
        <v>9.0</v>
      </c>
      <c r="I41" s="213">
        <v>9.0</v>
      </c>
      <c r="J41" s="214">
        <v>0.0</v>
      </c>
      <c r="K41" s="211" t="s">
        <v>10563</v>
      </c>
      <c r="L41" s="211">
        <v>5.326297105E9</v>
      </c>
      <c r="M41" s="211" t="s">
        <v>10469</v>
      </c>
      <c r="N41" s="211" t="s">
        <v>10529</v>
      </c>
      <c r="O41" s="211" t="s">
        <v>10565</v>
      </c>
      <c r="P41" s="211" t="s">
        <v>2137</v>
      </c>
      <c r="Q41" s="230">
        <f>COUNTIF('Hedef Liste Erzurum'!A:A,A41)</f>
        <v>1</v>
      </c>
    </row>
    <row r="42" ht="15.75" customHeight="1">
      <c r="A42" s="211" t="s">
        <v>10560</v>
      </c>
      <c r="B42" s="211" t="s">
        <v>10561</v>
      </c>
      <c r="C42" s="212" t="b">
        <v>1</v>
      </c>
      <c r="D42" s="211" t="s">
        <v>1364</v>
      </c>
      <c r="E42" s="213">
        <v>19.0</v>
      </c>
      <c r="F42" s="213">
        <v>1.0</v>
      </c>
      <c r="G42" s="213">
        <v>0.0</v>
      </c>
      <c r="H42" s="213">
        <v>17.0</v>
      </c>
      <c r="I42" s="213">
        <v>17.0</v>
      </c>
      <c r="J42" s="214">
        <v>0.0</v>
      </c>
      <c r="K42" s="211" t="s">
        <v>10528</v>
      </c>
      <c r="L42" s="211">
        <v>5.52605797E9</v>
      </c>
      <c r="M42" s="211" t="s">
        <v>10469</v>
      </c>
      <c r="N42" s="211" t="s">
        <v>10529</v>
      </c>
      <c r="O42" s="211" t="s">
        <v>10530</v>
      </c>
      <c r="P42" s="211" t="s">
        <v>2137</v>
      </c>
      <c r="Q42" s="230">
        <f>COUNTIF('Hedef Liste Erzurum'!A:A,A42)</f>
        <v>1</v>
      </c>
    </row>
    <row r="43" ht="15.75" customHeight="1">
      <c r="A43" s="211" t="s">
        <v>10566</v>
      </c>
      <c r="B43" s="211" t="s">
        <v>10217</v>
      </c>
      <c r="C43" s="212" t="b">
        <v>1</v>
      </c>
      <c r="D43" s="211" t="s">
        <v>1364</v>
      </c>
      <c r="E43" s="213">
        <v>757.0</v>
      </c>
      <c r="F43" s="213">
        <v>86.0</v>
      </c>
      <c r="G43" s="213">
        <v>0.0</v>
      </c>
      <c r="H43" s="213">
        <v>10.0</v>
      </c>
      <c r="I43" s="213">
        <v>10.0</v>
      </c>
      <c r="J43" s="214">
        <v>0.0</v>
      </c>
      <c r="K43" s="211" t="s">
        <v>10563</v>
      </c>
      <c r="L43" s="211">
        <v>5.326297105E9</v>
      </c>
      <c r="M43" s="211" t="s">
        <v>10450</v>
      </c>
      <c r="N43" s="211" t="s">
        <v>10460</v>
      </c>
      <c r="O43" s="211" t="s">
        <v>10567</v>
      </c>
      <c r="P43" s="211" t="s">
        <v>2137</v>
      </c>
      <c r="Q43" s="230">
        <f>COUNTIF('Hedef Liste Erzurum'!A:A,A43)</f>
        <v>1</v>
      </c>
    </row>
    <row r="44" ht="15.75" customHeight="1">
      <c r="A44" s="211" t="s">
        <v>10569</v>
      </c>
      <c r="B44" s="211" t="s">
        <v>10570</v>
      </c>
      <c r="C44" s="212" t="b">
        <v>1</v>
      </c>
      <c r="D44" s="211" t="s">
        <v>1364</v>
      </c>
      <c r="E44" s="213">
        <v>836.0</v>
      </c>
      <c r="F44" s="213">
        <v>0.0</v>
      </c>
      <c r="G44" s="213">
        <v>0.0</v>
      </c>
      <c r="H44" s="213">
        <v>11.0</v>
      </c>
      <c r="I44" s="213">
        <v>11.0</v>
      </c>
      <c r="J44" s="214">
        <v>0.0</v>
      </c>
      <c r="K44" s="211" t="s">
        <v>10571</v>
      </c>
      <c r="L44" s="211">
        <v>5.528488043E9</v>
      </c>
      <c r="M44" s="211" t="s">
        <v>10450</v>
      </c>
      <c r="N44" s="211" t="s">
        <v>10460</v>
      </c>
      <c r="O44" s="211" t="s">
        <v>10572</v>
      </c>
      <c r="P44" s="211" t="s">
        <v>2137</v>
      </c>
      <c r="Q44" s="230">
        <f>COUNTIF('Hedef Liste Erzurum'!A:A,A44)</f>
        <v>1</v>
      </c>
    </row>
    <row r="45" ht="15.75" customHeight="1">
      <c r="A45" s="211" t="s">
        <v>10573</v>
      </c>
      <c r="B45" s="211" t="s">
        <v>10570</v>
      </c>
      <c r="C45" s="212" t="b">
        <v>1</v>
      </c>
      <c r="D45" s="211" t="s">
        <v>1364</v>
      </c>
      <c r="E45" s="213">
        <v>23.0</v>
      </c>
      <c r="F45" s="213">
        <v>23.0</v>
      </c>
      <c r="G45" s="213">
        <v>0.0</v>
      </c>
      <c r="H45" s="213">
        <v>21.0</v>
      </c>
      <c r="I45" s="213">
        <v>21.0</v>
      </c>
      <c r="J45" s="214">
        <v>0.0</v>
      </c>
      <c r="K45" s="211" t="s">
        <v>10574</v>
      </c>
      <c r="L45" s="211">
        <v>5.528488043E9</v>
      </c>
      <c r="M45" s="211" t="s">
        <v>10450</v>
      </c>
      <c r="N45" s="211" t="s">
        <v>10460</v>
      </c>
      <c r="O45" s="211" t="s">
        <v>10575</v>
      </c>
      <c r="P45" s="211" t="s">
        <v>2137</v>
      </c>
      <c r="Q45" s="230">
        <f>COUNTIF('Hedef Liste Erzurum'!A:A,A45)</f>
        <v>1</v>
      </c>
    </row>
    <row r="46" ht="15.75" customHeight="1">
      <c r="A46" s="211" t="s">
        <v>10576</v>
      </c>
      <c r="B46" s="211" t="s">
        <v>11059</v>
      </c>
      <c r="C46" s="212" t="b">
        <v>1</v>
      </c>
      <c r="D46" s="211" t="s">
        <v>1364</v>
      </c>
      <c r="E46" s="213">
        <v>102.0</v>
      </c>
      <c r="F46" s="213">
        <v>0.0</v>
      </c>
      <c r="G46" s="213">
        <v>0.0</v>
      </c>
      <c r="H46" s="213">
        <v>33.0</v>
      </c>
      <c r="I46" s="213">
        <v>33.0</v>
      </c>
      <c r="J46" s="214">
        <v>0.0</v>
      </c>
      <c r="K46" s="211" t="s">
        <v>10578</v>
      </c>
      <c r="L46" s="211">
        <v>5.53892259E9</v>
      </c>
      <c r="M46" s="211" t="s">
        <v>10450</v>
      </c>
      <c r="N46" s="211" t="s">
        <v>10491</v>
      </c>
      <c r="O46" s="211" t="s">
        <v>10579</v>
      </c>
      <c r="P46" s="211" t="s">
        <v>2137</v>
      </c>
      <c r="Q46" s="230">
        <f>COUNTIF('Hedef Liste Erzurum'!A:A,A46)</f>
        <v>1</v>
      </c>
    </row>
    <row r="47" ht="15.75" customHeight="1">
      <c r="A47" s="211" t="s">
        <v>10580</v>
      </c>
      <c r="B47" s="211" t="s">
        <v>10581</v>
      </c>
      <c r="C47" s="212" t="b">
        <v>1</v>
      </c>
      <c r="D47" s="211" t="s">
        <v>1364</v>
      </c>
      <c r="E47" s="213">
        <v>79.0</v>
      </c>
      <c r="F47" s="213">
        <v>2.0</v>
      </c>
      <c r="G47" s="213">
        <v>0.0</v>
      </c>
      <c r="H47" s="213">
        <v>12.0</v>
      </c>
      <c r="I47" s="213">
        <v>12.0</v>
      </c>
      <c r="J47" s="214">
        <v>0.0</v>
      </c>
      <c r="K47" s="211" t="s">
        <v>10582</v>
      </c>
      <c r="L47" s="211">
        <v>5.325774297E9</v>
      </c>
      <c r="M47" s="211" t="s">
        <v>10450</v>
      </c>
      <c r="N47" s="211" t="s">
        <v>10583</v>
      </c>
      <c r="O47" s="211" t="s">
        <v>10584</v>
      </c>
      <c r="P47" s="211" t="s">
        <v>2137</v>
      </c>
      <c r="Q47" s="230">
        <f>COUNTIF('Hedef Liste Erzurum'!A:A,A47)</f>
        <v>1</v>
      </c>
    </row>
    <row r="48" ht="15.75" customHeight="1">
      <c r="A48" s="211" t="s">
        <v>10303</v>
      </c>
      <c r="B48" s="211" t="s">
        <v>10304</v>
      </c>
      <c r="C48" s="212" t="b">
        <v>0</v>
      </c>
      <c r="D48" s="211" t="s">
        <v>1348</v>
      </c>
      <c r="E48" s="213">
        <v>776.0</v>
      </c>
      <c r="F48" s="213">
        <v>0.0</v>
      </c>
      <c r="G48" s="213">
        <v>18.0</v>
      </c>
      <c r="H48" s="213">
        <v>31.0</v>
      </c>
      <c r="I48" s="213">
        <v>49.0</v>
      </c>
      <c r="J48" s="214">
        <v>0.37</v>
      </c>
      <c r="K48" s="211" t="s">
        <v>10586</v>
      </c>
      <c r="L48" s="211">
        <v>4.424420606E9</v>
      </c>
      <c r="M48" s="211" t="s">
        <v>10469</v>
      </c>
      <c r="N48" s="211" t="s">
        <v>5525</v>
      </c>
      <c r="O48" s="211" t="s">
        <v>10307</v>
      </c>
      <c r="P48" s="211" t="s">
        <v>2137</v>
      </c>
      <c r="Q48" s="230">
        <f>COUNTIF('Hedef Liste Erzurum'!A:A,A48)</f>
        <v>1</v>
      </c>
    </row>
    <row r="49" ht="15.75" customHeight="1">
      <c r="A49" s="211" t="s">
        <v>10060</v>
      </c>
      <c r="B49" s="211" t="s">
        <v>11060</v>
      </c>
      <c r="C49" s="212" t="b">
        <v>1</v>
      </c>
      <c r="D49" s="211" t="s">
        <v>1493</v>
      </c>
      <c r="E49" s="213">
        <v>755.0</v>
      </c>
      <c r="F49" s="213">
        <v>21.0</v>
      </c>
      <c r="G49" s="213">
        <v>12.0</v>
      </c>
      <c r="H49" s="213">
        <v>15.0</v>
      </c>
      <c r="I49" s="213">
        <v>27.0</v>
      </c>
      <c r="J49" s="214">
        <v>0.44</v>
      </c>
      <c r="K49" s="211" t="s">
        <v>10587</v>
      </c>
      <c r="L49" s="211">
        <v>5.07716483E9</v>
      </c>
      <c r="M49" s="211" t="s">
        <v>10450</v>
      </c>
      <c r="N49" s="211" t="s">
        <v>10583</v>
      </c>
      <c r="O49" s="211" t="s">
        <v>10064</v>
      </c>
      <c r="P49" s="211" t="s">
        <v>2137</v>
      </c>
      <c r="Q49" s="230">
        <f>COUNTIF('Hedef Liste Erzurum'!A:A,A49)</f>
        <v>1</v>
      </c>
    </row>
    <row r="50" ht="15.75" customHeight="1">
      <c r="A50" s="211" t="s">
        <v>11061</v>
      </c>
      <c r="B50" s="211" t="s">
        <v>11062</v>
      </c>
      <c r="C50" s="212" t="b">
        <v>1</v>
      </c>
      <c r="D50" s="211" t="s">
        <v>1348</v>
      </c>
      <c r="E50" s="213">
        <v>5267.0</v>
      </c>
      <c r="F50" s="213">
        <v>436.0</v>
      </c>
      <c r="G50" s="213">
        <v>164.0</v>
      </c>
      <c r="H50" s="213">
        <v>0.0</v>
      </c>
      <c r="I50" s="213">
        <v>164.0</v>
      </c>
      <c r="J50" s="214">
        <v>1.0</v>
      </c>
      <c r="K50" s="211" t="s">
        <v>2163</v>
      </c>
      <c r="L50" s="211">
        <v>9.999999999E9</v>
      </c>
      <c r="M50" s="211" t="s">
        <v>10450</v>
      </c>
      <c r="N50" s="211" t="s">
        <v>10491</v>
      </c>
      <c r="O50" s="211" t="s">
        <v>11063</v>
      </c>
      <c r="P50" s="211" t="s">
        <v>2165</v>
      </c>
      <c r="Q50" s="230">
        <f>COUNTIF('Hedef Liste Erzurum'!A:A,A50)</f>
        <v>0</v>
      </c>
    </row>
    <row r="51" ht="15.75" customHeight="1">
      <c r="A51" s="211" t="s">
        <v>11064</v>
      </c>
      <c r="B51" s="211" t="s">
        <v>11065</v>
      </c>
      <c r="C51" s="212" t="b">
        <v>1</v>
      </c>
      <c r="D51" s="211" t="s">
        <v>1348</v>
      </c>
      <c r="E51" s="213">
        <v>6616.0</v>
      </c>
      <c r="F51" s="213">
        <v>524.0</v>
      </c>
      <c r="G51" s="213">
        <v>166.0</v>
      </c>
      <c r="H51" s="213">
        <v>0.0</v>
      </c>
      <c r="I51" s="213">
        <v>166.0</v>
      </c>
      <c r="J51" s="214">
        <v>1.0</v>
      </c>
      <c r="K51" s="211" t="s">
        <v>2163</v>
      </c>
      <c r="L51" s="211">
        <v>9.999999999E9</v>
      </c>
      <c r="M51" s="211" t="s">
        <v>10469</v>
      </c>
      <c r="N51" s="211" t="s">
        <v>10470</v>
      </c>
      <c r="O51" s="211" t="s">
        <v>11066</v>
      </c>
      <c r="P51" s="211" t="s">
        <v>2165</v>
      </c>
      <c r="Q51" s="230">
        <f>COUNTIF('Hedef Liste Erzurum'!A:A,A51)</f>
        <v>0</v>
      </c>
    </row>
    <row r="52" ht="15.75" customHeight="1">
      <c r="A52" s="211" t="s">
        <v>10589</v>
      </c>
      <c r="B52" s="211" t="s">
        <v>10590</v>
      </c>
      <c r="C52" s="212" t="b">
        <v>1</v>
      </c>
      <c r="D52" s="211" t="s">
        <v>1348</v>
      </c>
      <c r="E52" s="213">
        <v>8432.0</v>
      </c>
      <c r="F52" s="213">
        <v>677.0</v>
      </c>
      <c r="G52" s="213">
        <v>0.0</v>
      </c>
      <c r="H52" s="213">
        <v>29.0</v>
      </c>
      <c r="I52" s="213">
        <v>29.0</v>
      </c>
      <c r="J52" s="214">
        <v>0.0</v>
      </c>
      <c r="K52" s="211" t="s">
        <v>10591</v>
      </c>
      <c r="L52" s="211">
        <v>5.528552315E9</v>
      </c>
      <c r="M52" s="211" t="s">
        <v>10450</v>
      </c>
      <c r="N52" s="211" t="s">
        <v>10460</v>
      </c>
      <c r="O52" s="211" t="s">
        <v>10431</v>
      </c>
      <c r="P52" s="211" t="s">
        <v>2137</v>
      </c>
      <c r="Q52" s="230">
        <f>COUNTIF('Hedef Liste Erzurum'!A:A,A52)</f>
        <v>1</v>
      </c>
    </row>
    <row r="53" ht="15.75" customHeight="1">
      <c r="A53" s="211" t="s">
        <v>10593</v>
      </c>
      <c r="B53" s="211" t="s">
        <v>10594</v>
      </c>
      <c r="C53" s="212" t="b">
        <v>1</v>
      </c>
      <c r="D53" s="211" t="s">
        <v>1356</v>
      </c>
      <c r="E53" s="213">
        <v>3.0</v>
      </c>
      <c r="F53" s="213">
        <v>3.0</v>
      </c>
      <c r="G53" s="213">
        <v>0.0</v>
      </c>
      <c r="H53" s="213">
        <v>12.0</v>
      </c>
      <c r="I53" s="213">
        <v>12.0</v>
      </c>
      <c r="J53" s="214">
        <v>0.0</v>
      </c>
      <c r="K53" s="211" t="s">
        <v>10595</v>
      </c>
      <c r="L53" s="211">
        <v>5.526067325E9</v>
      </c>
      <c r="M53" s="211" t="s">
        <v>10469</v>
      </c>
      <c r="N53" s="211" t="s">
        <v>10470</v>
      </c>
      <c r="O53" s="211" t="s">
        <v>10596</v>
      </c>
      <c r="P53" s="211" t="s">
        <v>2137</v>
      </c>
      <c r="Q53" s="230">
        <f>COUNTIF('Hedef Liste Erzurum'!A:A,A53)</f>
        <v>1</v>
      </c>
    </row>
    <row r="54" ht="15.75" customHeight="1">
      <c r="A54" s="211" t="s">
        <v>10597</v>
      </c>
      <c r="B54" s="211" t="s">
        <v>10598</v>
      </c>
      <c r="C54" s="212" t="b">
        <v>1</v>
      </c>
      <c r="D54" s="211" t="s">
        <v>1370</v>
      </c>
      <c r="E54" s="213">
        <v>1704.0</v>
      </c>
      <c r="F54" s="213">
        <v>106.0</v>
      </c>
      <c r="G54" s="213">
        <v>13.0</v>
      </c>
      <c r="H54" s="213">
        <v>46.0</v>
      </c>
      <c r="I54" s="213">
        <v>59.0</v>
      </c>
      <c r="J54" s="214">
        <v>0.22</v>
      </c>
      <c r="K54" s="211" t="s">
        <v>10599</v>
      </c>
      <c r="L54" s="211">
        <v>4.424424565E9</v>
      </c>
      <c r="M54" s="211" t="s">
        <v>10450</v>
      </c>
      <c r="N54" s="211" t="s">
        <v>10460</v>
      </c>
      <c r="O54" s="211" t="s">
        <v>10600</v>
      </c>
      <c r="P54" s="211" t="s">
        <v>2137</v>
      </c>
      <c r="Q54" s="230">
        <f>COUNTIF('Hedef Liste Erzurum'!A:A,A54)</f>
        <v>1</v>
      </c>
    </row>
    <row r="55" ht="15.75" customHeight="1">
      <c r="A55" s="211" t="s">
        <v>10384</v>
      </c>
      <c r="B55" s="211" t="s">
        <v>10385</v>
      </c>
      <c r="C55" s="212" t="b">
        <v>1</v>
      </c>
      <c r="D55" s="211" t="s">
        <v>1577</v>
      </c>
      <c r="E55" s="213">
        <v>1469.0</v>
      </c>
      <c r="F55" s="213">
        <v>134.0</v>
      </c>
      <c r="G55" s="213">
        <v>0.0</v>
      </c>
      <c r="H55" s="213">
        <v>90.0</v>
      </c>
      <c r="I55" s="213">
        <v>90.0</v>
      </c>
      <c r="J55" s="214">
        <v>0.0</v>
      </c>
      <c r="K55" s="211" t="s">
        <v>10601</v>
      </c>
      <c r="L55" s="211">
        <v>4.422343E9</v>
      </c>
      <c r="M55" s="211" t="s">
        <v>10450</v>
      </c>
      <c r="N55" s="211" t="s">
        <v>10460</v>
      </c>
      <c r="O55" s="211" t="s">
        <v>10185</v>
      </c>
      <c r="P55" s="211" t="s">
        <v>2137</v>
      </c>
      <c r="Q55" s="230">
        <f>COUNTIF('Hedef Liste Erzurum'!A:A,A55)</f>
        <v>1</v>
      </c>
    </row>
    <row r="56" ht="15.75" customHeight="1">
      <c r="A56" s="211" t="s">
        <v>10652</v>
      </c>
      <c r="B56" s="211" t="s">
        <v>10653</v>
      </c>
      <c r="C56" s="212" t="b">
        <v>1</v>
      </c>
      <c r="D56" s="211" t="s">
        <v>1443</v>
      </c>
      <c r="E56" s="213">
        <v>208.0</v>
      </c>
      <c r="F56" s="213">
        <v>0.0</v>
      </c>
      <c r="G56" s="213">
        <v>0.0</v>
      </c>
      <c r="H56" s="213">
        <v>13.0</v>
      </c>
      <c r="I56" s="213">
        <v>13.0</v>
      </c>
      <c r="J56" s="214">
        <v>0.0</v>
      </c>
      <c r="K56" s="211" t="s">
        <v>10654</v>
      </c>
      <c r="L56" s="211">
        <v>5.308279019E9</v>
      </c>
      <c r="M56" s="211" t="s">
        <v>10469</v>
      </c>
      <c r="N56" s="211" t="s">
        <v>5525</v>
      </c>
      <c r="O56" s="211" t="s">
        <v>10655</v>
      </c>
      <c r="P56" s="211" t="s">
        <v>2137</v>
      </c>
      <c r="Q56" s="230">
        <f>COUNTIF('Hedef Liste Erzurum'!A:A,A56)</f>
        <v>1</v>
      </c>
    </row>
    <row r="57" ht="15.75" customHeight="1">
      <c r="A57" s="211" t="s">
        <v>10603</v>
      </c>
      <c r="B57" s="211" t="s">
        <v>10604</v>
      </c>
      <c r="C57" s="212" t="b">
        <v>0</v>
      </c>
      <c r="D57" s="211" t="s">
        <v>1507</v>
      </c>
      <c r="E57" s="213">
        <v>68.0</v>
      </c>
      <c r="F57" s="213">
        <v>0.0</v>
      </c>
      <c r="G57" s="213">
        <v>0.0</v>
      </c>
      <c r="H57" s="213">
        <v>33.0</v>
      </c>
      <c r="I57" s="213">
        <v>33.0</v>
      </c>
      <c r="J57" s="214">
        <v>0.0</v>
      </c>
      <c r="K57" s="211" t="s">
        <v>10605</v>
      </c>
      <c r="L57" s="211">
        <v>4.422342313E9</v>
      </c>
      <c r="M57" s="211" t="s">
        <v>10450</v>
      </c>
      <c r="N57" s="211" t="s">
        <v>10465</v>
      </c>
      <c r="O57" s="211" t="s">
        <v>10606</v>
      </c>
      <c r="P57" s="211" t="s">
        <v>2137</v>
      </c>
      <c r="Q57" s="230">
        <f>COUNTIF('Hedef Liste Erzurum'!A:A,A57)</f>
        <v>1</v>
      </c>
    </row>
    <row r="58" ht="15.75" customHeight="1">
      <c r="A58" s="211" t="s">
        <v>10256</v>
      </c>
      <c r="B58" s="211" t="s">
        <v>10257</v>
      </c>
      <c r="C58" s="212" t="b">
        <v>1</v>
      </c>
      <c r="D58" s="211" t="s">
        <v>1789</v>
      </c>
      <c r="E58" s="213">
        <v>1240.0</v>
      </c>
      <c r="F58" s="213">
        <v>91.0</v>
      </c>
      <c r="G58" s="213">
        <v>18.0</v>
      </c>
      <c r="H58" s="213">
        <v>12.0</v>
      </c>
      <c r="I58" s="213">
        <v>30.0</v>
      </c>
      <c r="J58" s="214">
        <v>0.6</v>
      </c>
      <c r="K58" s="211" t="s">
        <v>10608</v>
      </c>
      <c r="L58" s="211">
        <v>4.423435353E9</v>
      </c>
      <c r="M58" s="211" t="s">
        <v>10469</v>
      </c>
      <c r="N58" s="211" t="s">
        <v>5525</v>
      </c>
      <c r="O58" s="211" t="s">
        <v>10260</v>
      </c>
      <c r="P58" s="211" t="s">
        <v>2137</v>
      </c>
      <c r="Q58" s="230">
        <f>COUNTIF('Hedef Liste Erzurum'!A:A,A58)</f>
        <v>1</v>
      </c>
    </row>
    <row r="59" ht="15.75" customHeight="1">
      <c r="A59" s="211" t="s">
        <v>10610</v>
      </c>
      <c r="B59" s="211" t="s">
        <v>10611</v>
      </c>
      <c r="C59" s="212" t="b">
        <v>1</v>
      </c>
      <c r="D59" s="211" t="s">
        <v>1577</v>
      </c>
      <c r="E59" s="213">
        <v>1693.0</v>
      </c>
      <c r="F59" s="213">
        <v>178.0</v>
      </c>
      <c r="G59" s="213">
        <v>0.0</v>
      </c>
      <c r="H59" s="213">
        <v>39.0</v>
      </c>
      <c r="I59" s="213">
        <v>39.0</v>
      </c>
      <c r="J59" s="214">
        <v>0.0</v>
      </c>
      <c r="K59" s="211" t="s">
        <v>10612</v>
      </c>
      <c r="L59" s="211">
        <v>4.424449749E9</v>
      </c>
      <c r="M59" s="211" t="s">
        <v>5546</v>
      </c>
      <c r="N59" s="211" t="s">
        <v>10538</v>
      </c>
      <c r="O59" s="211" t="s">
        <v>10613</v>
      </c>
      <c r="P59" s="211" t="s">
        <v>2137</v>
      </c>
      <c r="Q59" s="230">
        <f>COUNTIF('Hedef Liste Erzurum'!A:A,A59)</f>
        <v>1</v>
      </c>
    </row>
    <row r="60" ht="15.75" customHeight="1">
      <c r="A60" s="211" t="s">
        <v>10614</v>
      </c>
      <c r="B60" s="211" t="s">
        <v>10615</v>
      </c>
      <c r="C60" s="212" t="b">
        <v>1</v>
      </c>
      <c r="D60" s="211" t="s">
        <v>1577</v>
      </c>
      <c r="E60" s="213">
        <v>2552.0</v>
      </c>
      <c r="F60" s="213">
        <v>222.0</v>
      </c>
      <c r="G60" s="213">
        <v>0.0</v>
      </c>
      <c r="H60" s="213">
        <v>32.0</v>
      </c>
      <c r="I60" s="213">
        <v>32.0</v>
      </c>
      <c r="J60" s="214">
        <v>0.0</v>
      </c>
      <c r="K60" s="211" t="s">
        <v>10616</v>
      </c>
      <c r="L60" s="211">
        <v>5.428478637E9</v>
      </c>
      <c r="M60" s="211" t="s">
        <v>10469</v>
      </c>
      <c r="N60" s="211" t="s">
        <v>10470</v>
      </c>
      <c r="O60" s="211" t="s">
        <v>10617</v>
      </c>
      <c r="P60" s="211" t="s">
        <v>2137</v>
      </c>
      <c r="Q60" s="230">
        <f>COUNTIF('Hedef Liste Erzurum'!A:A,A60)</f>
        <v>1</v>
      </c>
    </row>
    <row r="61" ht="15.75" customHeight="1">
      <c r="A61" s="211" t="s">
        <v>10221</v>
      </c>
      <c r="B61" s="211" t="s">
        <v>10222</v>
      </c>
      <c r="C61" s="212" t="b">
        <v>1</v>
      </c>
      <c r="D61" s="211" t="s">
        <v>1577</v>
      </c>
      <c r="E61" s="213">
        <v>1939.0</v>
      </c>
      <c r="F61" s="213">
        <v>106.0</v>
      </c>
      <c r="G61" s="213">
        <v>25.0</v>
      </c>
      <c r="H61" s="213">
        <v>7.0</v>
      </c>
      <c r="I61" s="213">
        <v>32.0</v>
      </c>
      <c r="J61" s="214">
        <v>0.78</v>
      </c>
      <c r="K61" s="211" t="s">
        <v>10618</v>
      </c>
      <c r="L61" s="211">
        <v>5.333778343E9</v>
      </c>
      <c r="M61" s="211" t="s">
        <v>10469</v>
      </c>
      <c r="N61" s="211" t="s">
        <v>10619</v>
      </c>
      <c r="O61" s="211" t="s">
        <v>10225</v>
      </c>
      <c r="P61" s="211" t="s">
        <v>2137</v>
      </c>
      <c r="Q61" s="230">
        <f>COUNTIF('Hedef Liste Erzurum'!A:A,A61)</f>
        <v>1</v>
      </c>
    </row>
    <row r="62" ht="15.75" customHeight="1">
      <c r="A62" s="211" t="s">
        <v>10620</v>
      </c>
      <c r="B62" s="211" t="s">
        <v>10621</v>
      </c>
      <c r="C62" s="212" t="b">
        <v>1</v>
      </c>
      <c r="D62" s="211" t="s">
        <v>1577</v>
      </c>
      <c r="E62" s="213">
        <v>1920.0</v>
      </c>
      <c r="F62" s="213">
        <v>65.0</v>
      </c>
      <c r="G62" s="213">
        <v>0.0</v>
      </c>
      <c r="H62" s="213">
        <v>28.0</v>
      </c>
      <c r="I62" s="213">
        <v>28.0</v>
      </c>
      <c r="J62" s="214">
        <v>0.0</v>
      </c>
      <c r="K62" s="211" t="s">
        <v>10618</v>
      </c>
      <c r="L62" s="211">
        <v>5.333778343E9</v>
      </c>
      <c r="M62" s="211" t="s">
        <v>10450</v>
      </c>
      <c r="N62" s="211" t="s">
        <v>10491</v>
      </c>
      <c r="O62" s="211" t="s">
        <v>10622</v>
      </c>
      <c r="P62" s="211" t="s">
        <v>2137</v>
      </c>
      <c r="Q62" s="230">
        <f>COUNTIF('Hedef Liste Erzurum'!A:A,A62)</f>
        <v>1</v>
      </c>
    </row>
    <row r="63" ht="15.75" customHeight="1">
      <c r="A63" s="211" t="s">
        <v>10624</v>
      </c>
      <c r="B63" s="211" t="s">
        <v>10625</v>
      </c>
      <c r="C63" s="212" t="b">
        <v>1</v>
      </c>
      <c r="D63" s="211" t="s">
        <v>1577</v>
      </c>
      <c r="E63" s="213">
        <v>647.0</v>
      </c>
      <c r="F63" s="213">
        <v>74.0</v>
      </c>
      <c r="G63" s="213">
        <v>0.0</v>
      </c>
      <c r="H63" s="213">
        <v>32.0</v>
      </c>
      <c r="I63" s="213">
        <v>32.0</v>
      </c>
      <c r="J63" s="214">
        <v>0.0</v>
      </c>
      <c r="K63" s="211" t="s">
        <v>10626</v>
      </c>
      <c r="L63" s="211">
        <v>5.327984754E9</v>
      </c>
      <c r="M63" s="211" t="s">
        <v>10450</v>
      </c>
      <c r="N63" s="211" t="s">
        <v>10451</v>
      </c>
      <c r="O63" s="211" t="s">
        <v>10627</v>
      </c>
      <c r="P63" s="211" t="s">
        <v>2137</v>
      </c>
      <c r="Q63" s="230">
        <f>COUNTIF('Hedef Liste Erzurum'!A:A,A63)</f>
        <v>1</v>
      </c>
    </row>
    <row r="64" ht="15.75" customHeight="1">
      <c r="A64" s="211" t="s">
        <v>10333</v>
      </c>
      <c r="B64" s="211" t="s">
        <v>10334</v>
      </c>
      <c r="C64" s="212" t="b">
        <v>0</v>
      </c>
      <c r="D64" s="211" t="s">
        <v>1507</v>
      </c>
      <c r="E64" s="213">
        <v>324.0</v>
      </c>
      <c r="F64" s="213">
        <v>0.0</v>
      </c>
      <c r="G64" s="213">
        <v>9.0</v>
      </c>
      <c r="H64" s="213">
        <v>22.0</v>
      </c>
      <c r="I64" s="213">
        <v>31.0</v>
      </c>
      <c r="J64" s="214">
        <v>0.29</v>
      </c>
      <c r="K64" s="211" t="s">
        <v>10628</v>
      </c>
      <c r="L64" s="211">
        <v>5.397452523E9</v>
      </c>
      <c r="M64" s="211" t="s">
        <v>10450</v>
      </c>
      <c r="N64" s="211" t="s">
        <v>10460</v>
      </c>
      <c r="O64" s="211" t="s">
        <v>10336</v>
      </c>
      <c r="P64" s="211" t="s">
        <v>2137</v>
      </c>
      <c r="Q64" s="230">
        <f>COUNTIF('Hedef Liste Erzurum'!A:A,A64)</f>
        <v>1</v>
      </c>
    </row>
    <row r="65" ht="15.75" customHeight="1">
      <c r="A65" s="211" t="s">
        <v>11067</v>
      </c>
      <c r="B65" s="211" t="s">
        <v>11068</v>
      </c>
      <c r="C65" s="212" t="b">
        <v>1</v>
      </c>
      <c r="D65" s="211" t="s">
        <v>1364</v>
      </c>
      <c r="E65" s="213">
        <v>604.0</v>
      </c>
      <c r="F65" s="213">
        <v>28.0</v>
      </c>
      <c r="G65" s="213">
        <v>7.0</v>
      </c>
      <c r="H65" s="213">
        <v>4.0</v>
      </c>
      <c r="I65" s="213">
        <v>11.0</v>
      </c>
      <c r="J65" s="214">
        <v>0.64</v>
      </c>
      <c r="K65" s="211" t="s">
        <v>11069</v>
      </c>
      <c r="L65" s="211">
        <v>5.372574002E9</v>
      </c>
      <c r="M65" s="211" t="s">
        <v>10450</v>
      </c>
      <c r="N65" s="211" t="s">
        <v>10460</v>
      </c>
      <c r="O65" s="211" t="s">
        <v>11070</v>
      </c>
      <c r="P65" s="211" t="s">
        <v>2137</v>
      </c>
      <c r="Q65" s="230">
        <f>COUNTIF('Hedef Liste Erzurum'!A:A,A65)</f>
        <v>0</v>
      </c>
    </row>
    <row r="66" ht="15.75" customHeight="1">
      <c r="A66" s="211" t="s">
        <v>10630</v>
      </c>
      <c r="B66" s="211" t="s">
        <v>10631</v>
      </c>
      <c r="C66" s="212" t="b">
        <v>0</v>
      </c>
      <c r="D66" s="211" t="s">
        <v>1378</v>
      </c>
      <c r="E66" s="213">
        <v>108.0</v>
      </c>
      <c r="F66" s="213">
        <v>0.0</v>
      </c>
      <c r="G66" s="213">
        <v>0.0</v>
      </c>
      <c r="H66" s="213">
        <v>17.0</v>
      </c>
      <c r="I66" s="213">
        <v>17.0</v>
      </c>
      <c r="J66" s="214">
        <v>0.0</v>
      </c>
      <c r="K66" s="211" t="s">
        <v>10632</v>
      </c>
      <c r="L66" s="211">
        <v>4.422420909E9</v>
      </c>
      <c r="M66" s="211" t="s">
        <v>10450</v>
      </c>
      <c r="N66" s="211" t="s">
        <v>10460</v>
      </c>
      <c r="O66" s="211" t="s">
        <v>10634</v>
      </c>
      <c r="P66" s="211" t="s">
        <v>2137</v>
      </c>
      <c r="Q66" s="230">
        <f>COUNTIF('Hedef Liste Erzurum'!A:A,A66)</f>
        <v>1</v>
      </c>
    </row>
    <row r="67" ht="15.75" customHeight="1">
      <c r="A67" s="211" t="s">
        <v>10669</v>
      </c>
      <c r="B67" s="211" t="s">
        <v>10670</v>
      </c>
      <c r="C67" s="212" t="b">
        <v>1</v>
      </c>
      <c r="D67" s="211" t="s">
        <v>1364</v>
      </c>
      <c r="E67" s="213">
        <v>525.0</v>
      </c>
      <c r="F67" s="213">
        <v>62.0</v>
      </c>
      <c r="G67" s="213">
        <v>21.0</v>
      </c>
      <c r="H67" s="213">
        <v>6.0</v>
      </c>
      <c r="I67" s="213">
        <v>27.0</v>
      </c>
      <c r="J67" s="214">
        <v>0.78</v>
      </c>
      <c r="K67" s="211" t="s">
        <v>10671</v>
      </c>
      <c r="L67" s="211">
        <v>5.438670867E9</v>
      </c>
      <c r="M67" s="211" t="s">
        <v>5546</v>
      </c>
      <c r="N67" s="211" t="s">
        <v>10538</v>
      </c>
      <c r="O67" s="211" t="s">
        <v>10672</v>
      </c>
      <c r="P67" s="211" t="s">
        <v>2165</v>
      </c>
      <c r="Q67" s="230">
        <f>COUNTIF('Hedef Liste Erzurum'!A:A,A67)</f>
        <v>1</v>
      </c>
    </row>
    <row r="68" ht="15.75" customHeight="1">
      <c r="A68" s="211" t="s">
        <v>10673</v>
      </c>
      <c r="B68" s="211" t="s">
        <v>10674</v>
      </c>
      <c r="C68" s="212" t="b">
        <v>1</v>
      </c>
      <c r="D68" s="211" t="s">
        <v>1364</v>
      </c>
      <c r="E68" s="213">
        <v>411.0</v>
      </c>
      <c r="F68" s="213">
        <v>39.0</v>
      </c>
      <c r="G68" s="213">
        <v>34.0</v>
      </c>
      <c r="H68" s="213">
        <v>2.0</v>
      </c>
      <c r="I68" s="213">
        <v>36.0</v>
      </c>
      <c r="J68" s="214">
        <v>0.94</v>
      </c>
      <c r="K68" s="211" t="s">
        <v>10675</v>
      </c>
      <c r="L68" s="211">
        <v>5.444372505E9</v>
      </c>
      <c r="M68" s="211" t="s">
        <v>10469</v>
      </c>
      <c r="N68" s="211" t="s">
        <v>10470</v>
      </c>
      <c r="O68" s="211" t="s">
        <v>10676</v>
      </c>
      <c r="P68" s="211" t="s">
        <v>2165</v>
      </c>
      <c r="Q68" s="230">
        <f>COUNTIF('Hedef Liste Erzurum'!A:A,A68)</f>
        <v>1</v>
      </c>
    </row>
    <row r="69" ht="15.75" customHeight="1">
      <c r="A69" s="211" t="s">
        <v>10678</v>
      </c>
      <c r="B69" s="211" t="s">
        <v>10679</v>
      </c>
      <c r="C69" s="212" t="b">
        <v>1</v>
      </c>
      <c r="D69" s="211" t="s">
        <v>1364</v>
      </c>
      <c r="E69" s="213">
        <v>344.0</v>
      </c>
      <c r="F69" s="213">
        <v>109.0</v>
      </c>
      <c r="G69" s="213">
        <v>37.0</v>
      </c>
      <c r="H69" s="213">
        <v>4.0</v>
      </c>
      <c r="I69" s="213">
        <v>41.0</v>
      </c>
      <c r="J69" s="214">
        <v>0.9</v>
      </c>
      <c r="K69" s="211" t="s">
        <v>10680</v>
      </c>
      <c r="L69" s="211">
        <v>5.413281265E9</v>
      </c>
      <c r="M69" s="211" t="s">
        <v>10450</v>
      </c>
      <c r="N69" s="211" t="s">
        <v>10681</v>
      </c>
      <c r="O69" s="211" t="s">
        <v>10682</v>
      </c>
      <c r="P69" s="211" t="s">
        <v>2165</v>
      </c>
      <c r="Q69" s="230">
        <f>COUNTIF('Hedef Liste Erzurum'!A:A,A69)</f>
        <v>1</v>
      </c>
    </row>
    <row r="70" ht="15.75" customHeight="1">
      <c r="A70" s="211" t="s">
        <v>11071</v>
      </c>
      <c r="B70" s="211" t="s">
        <v>10314</v>
      </c>
      <c r="C70" s="212" t="b">
        <v>1</v>
      </c>
      <c r="D70" s="211" t="s">
        <v>1493</v>
      </c>
      <c r="E70" s="213">
        <v>83.0</v>
      </c>
      <c r="F70" s="213">
        <v>23.0</v>
      </c>
      <c r="G70" s="213">
        <v>6.0</v>
      </c>
      <c r="H70" s="213">
        <v>18.0</v>
      </c>
      <c r="I70" s="213">
        <v>24.0</v>
      </c>
      <c r="J70" s="214">
        <v>0.25</v>
      </c>
      <c r="K70" s="211" t="s">
        <v>10640</v>
      </c>
      <c r="L70" s="211">
        <v>5.534050263E9</v>
      </c>
      <c r="M70" s="211" t="s">
        <v>10469</v>
      </c>
      <c r="N70" s="211" t="s">
        <v>10470</v>
      </c>
      <c r="O70" s="211" t="s">
        <v>10317</v>
      </c>
      <c r="P70" s="211" t="s">
        <v>2137</v>
      </c>
      <c r="Q70" s="230">
        <f>COUNTIF('Hedef Liste Erzurum'!A:A,A70)</f>
        <v>0</v>
      </c>
    </row>
    <row r="71" ht="15.75" customHeight="1">
      <c r="A71" s="211" t="s">
        <v>10313</v>
      </c>
      <c r="B71" s="211" t="s">
        <v>10314</v>
      </c>
      <c r="C71" s="212" t="b">
        <v>1</v>
      </c>
      <c r="D71" s="211" t="s">
        <v>1493</v>
      </c>
      <c r="E71" s="213">
        <v>243.0</v>
      </c>
      <c r="F71" s="213">
        <v>0.0</v>
      </c>
      <c r="G71" s="213">
        <v>6.0</v>
      </c>
      <c r="H71" s="213">
        <v>12.0</v>
      </c>
      <c r="I71" s="213">
        <v>18.0</v>
      </c>
      <c r="J71" s="214">
        <v>0.33</v>
      </c>
      <c r="K71" s="211" t="s">
        <v>10636</v>
      </c>
      <c r="L71" s="211">
        <v>5.426404525E9</v>
      </c>
      <c r="M71" s="211" t="s">
        <v>10469</v>
      </c>
      <c r="N71" s="211" t="s">
        <v>10470</v>
      </c>
      <c r="O71" s="211" t="s">
        <v>10317</v>
      </c>
      <c r="P71" s="211" t="s">
        <v>2137</v>
      </c>
      <c r="Q71" s="230">
        <f>COUNTIF('Hedef Liste Erzurum'!A:A,A71)</f>
        <v>1</v>
      </c>
    </row>
    <row r="72" ht="15.75" customHeight="1">
      <c r="A72" s="211" t="s">
        <v>10638</v>
      </c>
      <c r="B72" s="211" t="s">
        <v>10639</v>
      </c>
      <c r="C72" s="212" t="b">
        <v>1</v>
      </c>
      <c r="D72" s="211" t="s">
        <v>1493</v>
      </c>
      <c r="E72" s="213">
        <v>1.0</v>
      </c>
      <c r="F72" s="213">
        <v>0.0</v>
      </c>
      <c r="G72" s="213">
        <v>0.0</v>
      </c>
      <c r="H72" s="213">
        <v>26.0</v>
      </c>
      <c r="I72" s="213">
        <v>26.0</v>
      </c>
      <c r="J72" s="214">
        <v>0.0</v>
      </c>
      <c r="K72" s="211" t="s">
        <v>10640</v>
      </c>
      <c r="L72" s="211">
        <v>5.534050263E9</v>
      </c>
      <c r="M72" s="211" t="s">
        <v>10450</v>
      </c>
      <c r="N72" s="211" t="s">
        <v>10460</v>
      </c>
      <c r="O72" s="211" t="s">
        <v>10641</v>
      </c>
      <c r="P72" s="211" t="s">
        <v>2137</v>
      </c>
      <c r="Q72" s="230">
        <f>COUNTIF('Hedef Liste Erzurum'!A:A,A72)</f>
        <v>1</v>
      </c>
    </row>
    <row r="73" ht="15.75" customHeight="1">
      <c r="A73" s="211" t="s">
        <v>10657</v>
      </c>
      <c r="B73" s="211" t="s">
        <v>10658</v>
      </c>
      <c r="C73" s="212" t="b">
        <v>1</v>
      </c>
      <c r="D73" s="211" t="s">
        <v>1370</v>
      </c>
      <c r="E73" s="213">
        <v>546.0</v>
      </c>
      <c r="F73" s="213">
        <v>17.0</v>
      </c>
      <c r="G73" s="213">
        <v>0.0</v>
      </c>
      <c r="H73" s="213">
        <v>26.0</v>
      </c>
      <c r="I73" s="213">
        <v>26.0</v>
      </c>
      <c r="J73" s="214">
        <v>0.0</v>
      </c>
      <c r="K73" s="211" t="s">
        <v>10659</v>
      </c>
      <c r="L73" s="211">
        <v>4.422343013E9</v>
      </c>
      <c r="M73" s="211" t="s">
        <v>10450</v>
      </c>
      <c r="N73" s="211" t="s">
        <v>10491</v>
      </c>
      <c r="O73" s="211" t="s">
        <v>10660</v>
      </c>
      <c r="P73" s="211" t="s">
        <v>2137</v>
      </c>
      <c r="Q73" s="230">
        <f>COUNTIF('Hedef Liste Erzurum'!A:A,A73)</f>
        <v>1</v>
      </c>
    </row>
    <row r="74" ht="15.75" customHeight="1">
      <c r="A74" s="211" t="s">
        <v>10662</v>
      </c>
      <c r="B74" s="211" t="s">
        <v>10663</v>
      </c>
      <c r="C74" s="212" t="b">
        <v>1</v>
      </c>
      <c r="D74" s="211" t="s">
        <v>1950</v>
      </c>
      <c r="E74" s="213">
        <v>226.0</v>
      </c>
      <c r="F74" s="213">
        <v>19.0</v>
      </c>
      <c r="G74" s="213">
        <v>0.0</v>
      </c>
      <c r="H74" s="213">
        <v>90.0</v>
      </c>
      <c r="I74" s="213">
        <v>90.0</v>
      </c>
      <c r="J74" s="214">
        <v>0.0</v>
      </c>
      <c r="K74" s="211" t="s">
        <v>10664</v>
      </c>
      <c r="L74" s="211">
        <v>5.524420444E9</v>
      </c>
      <c r="M74" s="211" t="s">
        <v>10450</v>
      </c>
      <c r="N74" s="211" t="s">
        <v>10460</v>
      </c>
      <c r="O74" s="211" t="s">
        <v>10665</v>
      </c>
      <c r="P74" s="211" t="s">
        <v>2137</v>
      </c>
      <c r="Q74" s="230">
        <f>COUNTIF('Hedef Liste Erzurum'!A:A,A74)</f>
        <v>1</v>
      </c>
    </row>
    <row r="75" ht="15.75" customHeight="1">
      <c r="A75" s="211" t="s">
        <v>10667</v>
      </c>
      <c r="B75" s="211" t="s">
        <v>10668</v>
      </c>
      <c r="C75" s="212" t="b">
        <v>1</v>
      </c>
      <c r="D75" s="211" t="s">
        <v>1827</v>
      </c>
      <c r="E75" s="213">
        <v>98.0</v>
      </c>
      <c r="F75" s="213">
        <v>20.0</v>
      </c>
      <c r="G75" s="213">
        <v>0.0</v>
      </c>
      <c r="H75" s="213">
        <v>46.0</v>
      </c>
      <c r="I75" s="213">
        <v>46.0</v>
      </c>
      <c r="J75" s="214">
        <v>0.0</v>
      </c>
      <c r="K75" s="211" t="s">
        <v>10516</v>
      </c>
      <c r="L75" s="211">
        <v>5.435522534E9</v>
      </c>
      <c r="M75" s="211" t="s">
        <v>10450</v>
      </c>
      <c r="N75" s="211" t="s">
        <v>10460</v>
      </c>
      <c r="O75" s="211" t="s">
        <v>10185</v>
      </c>
      <c r="P75" s="211" t="s">
        <v>2137</v>
      </c>
      <c r="Q75" s="230">
        <f>COUNTIF('Hedef Liste Erzurum'!A:A,A75)</f>
        <v>1</v>
      </c>
    </row>
    <row r="76" ht="15.75" customHeight="1">
      <c r="A76" s="211" t="s">
        <v>10075</v>
      </c>
      <c r="B76" s="211" t="s">
        <v>10076</v>
      </c>
      <c r="C76" s="212" t="b">
        <v>1</v>
      </c>
      <c r="D76" s="211" t="s">
        <v>1493</v>
      </c>
      <c r="E76" s="213">
        <v>690.0</v>
      </c>
      <c r="F76" s="213">
        <v>69.0</v>
      </c>
      <c r="G76" s="213">
        <v>0.0</v>
      </c>
      <c r="H76" s="213">
        <v>70.0</v>
      </c>
      <c r="I76" s="213">
        <v>70.0</v>
      </c>
      <c r="J76" s="214">
        <v>0.0</v>
      </c>
      <c r="K76" s="211" t="s">
        <v>10642</v>
      </c>
      <c r="L76" s="211">
        <v>4.424424463E9</v>
      </c>
      <c r="M76" s="211" t="s">
        <v>10450</v>
      </c>
      <c r="N76" s="211" t="s">
        <v>11072</v>
      </c>
      <c r="O76" s="211" t="s">
        <v>10703</v>
      </c>
      <c r="P76" s="211" t="s">
        <v>2137</v>
      </c>
      <c r="Q76" s="230">
        <f>COUNTIF('Hedef Liste Erzurum'!A:A,A76)</f>
        <v>1</v>
      </c>
    </row>
    <row r="77" ht="15.75" customHeight="1">
      <c r="A77" s="211" t="s">
        <v>10645</v>
      </c>
      <c r="B77" s="211" t="s">
        <v>10646</v>
      </c>
      <c r="C77" s="212" t="b">
        <v>1</v>
      </c>
      <c r="D77" s="211" t="s">
        <v>1493</v>
      </c>
      <c r="E77" s="213">
        <v>476.0</v>
      </c>
      <c r="F77" s="213">
        <v>35.0</v>
      </c>
      <c r="G77" s="213">
        <v>0.0</v>
      </c>
      <c r="H77" s="213">
        <v>69.0</v>
      </c>
      <c r="I77" s="213">
        <v>69.0</v>
      </c>
      <c r="J77" s="214">
        <v>0.0</v>
      </c>
      <c r="K77" s="211" t="s">
        <v>10642</v>
      </c>
      <c r="L77" s="211">
        <v>4.424424463E9</v>
      </c>
      <c r="M77" s="211" t="s">
        <v>10450</v>
      </c>
      <c r="N77" s="211" t="s">
        <v>10583</v>
      </c>
      <c r="O77" s="211" t="s">
        <v>10643</v>
      </c>
      <c r="P77" s="211" t="s">
        <v>2137</v>
      </c>
      <c r="Q77" s="230">
        <f>COUNTIF('Hedef Liste Erzurum'!A:A,A77)</f>
        <v>1</v>
      </c>
    </row>
    <row r="78" ht="15.75" customHeight="1">
      <c r="A78" s="211" t="s">
        <v>10647</v>
      </c>
      <c r="B78" s="211" t="s">
        <v>10648</v>
      </c>
      <c r="C78" s="212" t="b">
        <v>1</v>
      </c>
      <c r="D78" s="211" t="s">
        <v>1385</v>
      </c>
      <c r="E78" s="213">
        <v>58.0</v>
      </c>
      <c r="F78" s="213">
        <v>39.0</v>
      </c>
      <c r="G78" s="213">
        <v>0.0</v>
      </c>
      <c r="H78" s="213">
        <v>42.0</v>
      </c>
      <c r="I78" s="213">
        <v>42.0</v>
      </c>
      <c r="J78" s="214">
        <v>0.0</v>
      </c>
      <c r="K78" s="211" t="s">
        <v>10649</v>
      </c>
      <c r="L78" s="211">
        <v>4.422340363E9</v>
      </c>
      <c r="M78" s="211" t="s">
        <v>10450</v>
      </c>
      <c r="N78" s="211" t="s">
        <v>10460</v>
      </c>
      <c r="O78" s="211" t="s">
        <v>10650</v>
      </c>
      <c r="P78" s="211" t="s">
        <v>2137</v>
      </c>
      <c r="Q78" s="230">
        <f>COUNTIF('Hedef Liste Erzurum'!A:A,A78)</f>
        <v>1</v>
      </c>
    </row>
    <row r="79" ht="15.75" customHeight="1">
      <c r="A79" s="211" t="s">
        <v>10032</v>
      </c>
      <c r="B79" s="211" t="s">
        <v>10033</v>
      </c>
      <c r="C79" s="212" t="b">
        <v>0</v>
      </c>
      <c r="D79" s="211" t="s">
        <v>1507</v>
      </c>
      <c r="E79" s="213">
        <v>482.0</v>
      </c>
      <c r="F79" s="213">
        <v>0.0</v>
      </c>
      <c r="G79" s="213">
        <v>0.0</v>
      </c>
      <c r="H79" s="213">
        <v>23.0</v>
      </c>
      <c r="I79" s="213">
        <v>23.0</v>
      </c>
      <c r="J79" s="214">
        <v>0.0</v>
      </c>
      <c r="K79" s="211" t="s">
        <v>10651</v>
      </c>
      <c r="L79" s="211">
        <v>4.422333737E9</v>
      </c>
      <c r="M79" s="211" t="s">
        <v>10450</v>
      </c>
      <c r="N79" s="211" t="s">
        <v>10460</v>
      </c>
      <c r="O79" s="211" t="s">
        <v>10035</v>
      </c>
      <c r="P79" s="211" t="s">
        <v>2137</v>
      </c>
      <c r="Q79" s="230">
        <f>COUNTIF('Hedef Liste Erzurum'!A:A,A79)</f>
        <v>1</v>
      </c>
    </row>
    <row r="80" ht="15.75" customHeight="1">
      <c r="A80" s="211" t="s">
        <v>10309</v>
      </c>
      <c r="B80" s="211" t="s">
        <v>10310</v>
      </c>
      <c r="C80" s="212" t="b">
        <v>0</v>
      </c>
      <c r="D80" s="211" t="s">
        <v>1832</v>
      </c>
      <c r="E80" s="213">
        <v>304.0</v>
      </c>
      <c r="F80" s="213">
        <v>0.0</v>
      </c>
      <c r="G80" s="213">
        <v>12.0</v>
      </c>
      <c r="H80" s="213">
        <v>3.0</v>
      </c>
      <c r="I80" s="213">
        <v>15.0</v>
      </c>
      <c r="J80" s="214">
        <v>0.8</v>
      </c>
      <c r="K80" s="211" t="s">
        <v>10586</v>
      </c>
      <c r="L80" s="211">
        <v>4.424420606E9</v>
      </c>
      <c r="M80" s="211" t="s">
        <v>10469</v>
      </c>
      <c r="N80" s="211" t="s">
        <v>5525</v>
      </c>
      <c r="O80" s="211" t="s">
        <v>10307</v>
      </c>
      <c r="P80" s="211" t="s">
        <v>2137</v>
      </c>
      <c r="Q80" s="230">
        <f>COUNTIF('Hedef Liste Erzurum'!A:A,A80)</f>
        <v>1</v>
      </c>
    </row>
    <row r="81" ht="15.75" customHeight="1">
      <c r="A81" s="211" t="s">
        <v>10684</v>
      </c>
      <c r="B81" s="211" t="s">
        <v>10685</v>
      </c>
      <c r="C81" s="212" t="b">
        <v>1</v>
      </c>
      <c r="D81" s="211" t="s">
        <v>1348</v>
      </c>
      <c r="E81" s="213">
        <v>4350.0</v>
      </c>
      <c r="F81" s="213">
        <v>41.0</v>
      </c>
      <c r="G81" s="213">
        <v>0.0</v>
      </c>
      <c r="H81" s="213">
        <v>69.0</v>
      </c>
      <c r="I81" s="213">
        <v>69.0</v>
      </c>
      <c r="J81" s="214">
        <v>0.0</v>
      </c>
      <c r="K81" s="211" t="s">
        <v>10642</v>
      </c>
      <c r="L81" s="211">
        <v>4.424424463E9</v>
      </c>
      <c r="M81" s="211" t="s">
        <v>10450</v>
      </c>
      <c r="N81" s="211" t="s">
        <v>10583</v>
      </c>
      <c r="O81" s="211" t="s">
        <v>10643</v>
      </c>
      <c r="P81" s="211" t="s">
        <v>2137</v>
      </c>
      <c r="Q81" s="230">
        <f>COUNTIF('Hedef Liste Erzurum'!A:A,A81)</f>
        <v>1</v>
      </c>
    </row>
    <row r="82" ht="15.75" customHeight="1">
      <c r="A82" s="211" t="s">
        <v>10686</v>
      </c>
      <c r="B82" s="211" t="s">
        <v>10105</v>
      </c>
      <c r="C82" s="212" t="b">
        <v>1</v>
      </c>
      <c r="D82" s="211" t="s">
        <v>1348</v>
      </c>
      <c r="E82" s="213">
        <v>4002.0</v>
      </c>
      <c r="F82" s="213">
        <v>98.0</v>
      </c>
      <c r="G82" s="213">
        <v>0.0</v>
      </c>
      <c r="H82" s="213">
        <v>74.0</v>
      </c>
      <c r="I82" s="213">
        <v>74.0</v>
      </c>
      <c r="J82" s="214">
        <v>0.0</v>
      </c>
      <c r="K82" s="211" t="s">
        <v>10642</v>
      </c>
      <c r="L82" s="211">
        <v>4.424424463E9</v>
      </c>
      <c r="M82" s="211" t="s">
        <v>10469</v>
      </c>
      <c r="N82" s="211" t="s">
        <v>5525</v>
      </c>
      <c r="O82" s="211" t="s">
        <v>10687</v>
      </c>
      <c r="P82" s="211" t="s">
        <v>2137</v>
      </c>
      <c r="Q82" s="230">
        <f>COUNTIF('Hedef Liste Erzurum'!A:A,A82)</f>
        <v>1</v>
      </c>
    </row>
    <row r="83" ht="15.75" customHeight="1">
      <c r="A83" s="211" t="s">
        <v>10689</v>
      </c>
      <c r="B83" s="211" t="s">
        <v>10690</v>
      </c>
      <c r="C83" s="212" t="b">
        <v>1</v>
      </c>
      <c r="D83" s="211" t="s">
        <v>1370</v>
      </c>
      <c r="E83" s="213">
        <v>17.0</v>
      </c>
      <c r="F83" s="213">
        <v>16.0</v>
      </c>
      <c r="G83" s="213">
        <v>0.0</v>
      </c>
      <c r="H83" s="213">
        <v>25.0</v>
      </c>
      <c r="I83" s="213">
        <v>25.0</v>
      </c>
      <c r="J83" s="214">
        <v>0.0</v>
      </c>
      <c r="K83" s="211" t="s">
        <v>10691</v>
      </c>
      <c r="L83" s="211">
        <v>4.423174444E9</v>
      </c>
      <c r="M83" s="211" t="s">
        <v>10469</v>
      </c>
      <c r="N83" s="211" t="s">
        <v>5525</v>
      </c>
      <c r="O83" s="211" t="s">
        <v>10692</v>
      </c>
      <c r="P83" s="211" t="s">
        <v>2137</v>
      </c>
      <c r="Q83" s="230">
        <f>COUNTIF('Hedef Liste Erzurum'!A:A,A83)</f>
        <v>1</v>
      </c>
    </row>
    <row r="84" ht="15.75" customHeight="1">
      <c r="A84" s="211" t="s">
        <v>10693</v>
      </c>
      <c r="B84" s="211" t="s">
        <v>10694</v>
      </c>
      <c r="C84" s="212" t="b">
        <v>1</v>
      </c>
      <c r="D84" s="211" t="s">
        <v>1370</v>
      </c>
      <c r="E84" s="213">
        <v>6.0</v>
      </c>
      <c r="F84" s="213">
        <v>2.0</v>
      </c>
      <c r="G84" s="213">
        <v>0.0</v>
      </c>
      <c r="H84" s="213">
        <v>13.0</v>
      </c>
      <c r="I84" s="213">
        <v>13.0</v>
      </c>
      <c r="J84" s="214">
        <v>0.0</v>
      </c>
      <c r="K84" s="211" t="s">
        <v>10695</v>
      </c>
      <c r="L84" s="211">
        <v>5.412216225E9</v>
      </c>
      <c r="M84" s="211" t="s">
        <v>10469</v>
      </c>
      <c r="N84" s="211" t="s">
        <v>10529</v>
      </c>
      <c r="O84" s="211" t="s">
        <v>10696</v>
      </c>
      <c r="P84" s="211" t="s">
        <v>2137</v>
      </c>
      <c r="Q84" s="230">
        <f>COUNTIF('Hedef Liste Erzurum'!A:A,A84)</f>
        <v>1</v>
      </c>
    </row>
    <row r="85" ht="15.75" customHeight="1">
      <c r="A85" s="211" t="s">
        <v>10323</v>
      </c>
      <c r="B85" s="211" t="s">
        <v>10324</v>
      </c>
      <c r="C85" s="212" t="b">
        <v>1</v>
      </c>
      <c r="D85" s="211" t="s">
        <v>1827</v>
      </c>
      <c r="E85" s="213">
        <v>924.0</v>
      </c>
      <c r="F85" s="213">
        <v>53.0</v>
      </c>
      <c r="G85" s="213">
        <v>0.0</v>
      </c>
      <c r="H85" s="213">
        <v>31.0</v>
      </c>
      <c r="I85" s="213">
        <v>31.0</v>
      </c>
      <c r="J85" s="214">
        <v>0.0</v>
      </c>
      <c r="K85" s="211" t="s">
        <v>10697</v>
      </c>
      <c r="L85" s="211">
        <v>4.423272799E9</v>
      </c>
      <c r="M85" s="211" t="s">
        <v>5546</v>
      </c>
      <c r="N85" s="211" t="s">
        <v>10538</v>
      </c>
      <c r="O85" s="211" t="s">
        <v>10326</v>
      </c>
      <c r="P85" s="211" t="s">
        <v>2137</v>
      </c>
      <c r="Q85" s="230">
        <f>COUNTIF('Hedef Liste Erzurum'!A:A,A85)</f>
        <v>1</v>
      </c>
    </row>
    <row r="86" ht="15.75" customHeight="1">
      <c r="A86" s="211" t="s">
        <v>10206</v>
      </c>
      <c r="B86" s="211" t="s">
        <v>10207</v>
      </c>
      <c r="C86" s="212" t="b">
        <v>1</v>
      </c>
      <c r="D86" s="211" t="s">
        <v>1597</v>
      </c>
      <c r="E86" s="213">
        <v>232.0</v>
      </c>
      <c r="F86" s="213">
        <v>12.0</v>
      </c>
      <c r="G86" s="213">
        <v>0.0</v>
      </c>
      <c r="H86" s="213">
        <v>18.0</v>
      </c>
      <c r="I86" s="213">
        <v>18.0</v>
      </c>
      <c r="J86" s="214">
        <v>0.0</v>
      </c>
      <c r="K86" s="211" t="s">
        <v>10699</v>
      </c>
      <c r="L86" s="211">
        <v>5.367032525E9</v>
      </c>
      <c r="M86" s="211" t="s">
        <v>10469</v>
      </c>
      <c r="N86" s="211" t="s">
        <v>10619</v>
      </c>
      <c r="O86" s="211" t="s">
        <v>10210</v>
      </c>
      <c r="P86" s="211" t="s">
        <v>2137</v>
      </c>
      <c r="Q86" s="230">
        <f>COUNTIF('Hedef Liste Erzurum'!A:A,A86)</f>
        <v>1</v>
      </c>
    </row>
    <row r="87" ht="15.75" customHeight="1">
      <c r="A87" s="211" t="s">
        <v>11073</v>
      </c>
      <c r="B87" s="211" t="s">
        <v>11074</v>
      </c>
      <c r="C87" s="212" t="b">
        <v>1</v>
      </c>
      <c r="D87" s="211" t="s">
        <v>1577</v>
      </c>
      <c r="E87" s="213">
        <v>6071.0</v>
      </c>
      <c r="F87" s="213">
        <v>249.0</v>
      </c>
      <c r="G87" s="213">
        <v>64.0</v>
      </c>
      <c r="H87" s="213">
        <v>13.0</v>
      </c>
      <c r="I87" s="213">
        <v>77.0</v>
      </c>
      <c r="J87" s="214">
        <v>0.83</v>
      </c>
      <c r="K87" s="211" t="s">
        <v>2186</v>
      </c>
      <c r="L87" s="211">
        <v>4.42502505E9</v>
      </c>
      <c r="M87" s="211" t="s">
        <v>10450</v>
      </c>
      <c r="N87" s="211" t="s">
        <v>10460</v>
      </c>
      <c r="O87" s="211" t="s">
        <v>11075</v>
      </c>
      <c r="P87" s="211" t="s">
        <v>2165</v>
      </c>
      <c r="Q87" s="230">
        <f>COUNTIF('Hedef Liste Erzurum'!A:A,A87)</f>
        <v>0</v>
      </c>
    </row>
    <row r="88" ht="15.75" customHeight="1">
      <c r="A88" s="211" t="s">
        <v>10713</v>
      </c>
      <c r="B88" s="211" t="s">
        <v>10714</v>
      </c>
      <c r="C88" s="212" t="b">
        <v>0</v>
      </c>
      <c r="D88" s="211" t="s">
        <v>1370</v>
      </c>
      <c r="E88" s="213">
        <v>4.0</v>
      </c>
      <c r="F88" s="213">
        <v>0.0</v>
      </c>
      <c r="G88" s="213">
        <v>0.0</v>
      </c>
      <c r="H88" s="213">
        <v>19.0</v>
      </c>
      <c r="I88" s="213">
        <v>19.0</v>
      </c>
      <c r="J88" s="214">
        <v>0.0</v>
      </c>
      <c r="K88" s="211" t="s">
        <v>10715</v>
      </c>
      <c r="L88" s="211">
        <v>5.059285513E9</v>
      </c>
      <c r="M88" s="211" t="s">
        <v>10469</v>
      </c>
      <c r="N88" s="211" t="s">
        <v>5525</v>
      </c>
      <c r="O88" s="211" t="s">
        <v>10716</v>
      </c>
      <c r="P88" s="211" t="s">
        <v>2137</v>
      </c>
      <c r="Q88" s="230">
        <f>COUNTIF('Hedef Liste Erzurum'!A:A,A88)</f>
        <v>1</v>
      </c>
    </row>
    <row r="89" ht="15.75" customHeight="1">
      <c r="A89" s="211" t="s">
        <v>10717</v>
      </c>
      <c r="B89" s="211" t="s">
        <v>11076</v>
      </c>
      <c r="C89" s="212" t="b">
        <v>1</v>
      </c>
      <c r="D89" s="211" t="s">
        <v>1370</v>
      </c>
      <c r="E89" s="213">
        <v>208.0</v>
      </c>
      <c r="F89" s="213">
        <v>80.0</v>
      </c>
      <c r="G89" s="213">
        <v>0.0</v>
      </c>
      <c r="H89" s="213">
        <v>18.0</v>
      </c>
      <c r="I89" s="213">
        <v>18.0</v>
      </c>
      <c r="J89" s="214">
        <v>0.0</v>
      </c>
      <c r="K89" s="211" t="s">
        <v>10719</v>
      </c>
      <c r="L89" s="211">
        <v>4.423150505E9</v>
      </c>
      <c r="M89" s="211" t="s">
        <v>10469</v>
      </c>
      <c r="N89" s="211" t="s">
        <v>5525</v>
      </c>
      <c r="O89" s="211" t="s">
        <v>10720</v>
      </c>
      <c r="P89" s="211" t="s">
        <v>2137</v>
      </c>
      <c r="Q89" s="230">
        <f>COUNTIF('Hedef Liste Erzurum'!A:A,A89)</f>
        <v>1</v>
      </c>
    </row>
    <row r="90" ht="15.75" customHeight="1">
      <c r="A90" s="211" t="s">
        <v>10070</v>
      </c>
      <c r="B90" s="211" t="s">
        <v>11077</v>
      </c>
      <c r="C90" s="212" t="b">
        <v>1</v>
      </c>
      <c r="D90" s="211" t="s">
        <v>1370</v>
      </c>
      <c r="E90" s="213">
        <v>532.0</v>
      </c>
      <c r="F90" s="213">
        <v>29.0</v>
      </c>
      <c r="G90" s="213">
        <v>7.0</v>
      </c>
      <c r="H90" s="213">
        <v>1.0</v>
      </c>
      <c r="I90" s="213">
        <v>8.0</v>
      </c>
      <c r="J90" s="214">
        <v>0.88</v>
      </c>
      <c r="K90" s="211" t="s">
        <v>10721</v>
      </c>
      <c r="L90" s="211">
        <v>4.422337919E9</v>
      </c>
      <c r="M90" s="211" t="s">
        <v>10450</v>
      </c>
      <c r="N90" s="211" t="s">
        <v>10491</v>
      </c>
      <c r="O90" s="211" t="s">
        <v>10074</v>
      </c>
      <c r="P90" s="211" t="s">
        <v>2137</v>
      </c>
      <c r="Q90" s="230">
        <f>COUNTIF('Hedef Liste Erzurum'!A:A,A90)</f>
        <v>1</v>
      </c>
    </row>
    <row r="91" ht="15.75" customHeight="1">
      <c r="A91" s="211" t="s">
        <v>10722</v>
      </c>
      <c r="B91" s="211" t="s">
        <v>10723</v>
      </c>
      <c r="C91" s="212" t="b">
        <v>1</v>
      </c>
      <c r="D91" s="211" t="s">
        <v>1370</v>
      </c>
      <c r="E91" s="213">
        <v>36.0</v>
      </c>
      <c r="F91" s="213">
        <v>10.0</v>
      </c>
      <c r="G91" s="213">
        <v>0.0</v>
      </c>
      <c r="H91" s="213">
        <v>15.0</v>
      </c>
      <c r="I91" s="213">
        <v>15.0</v>
      </c>
      <c r="J91" s="214">
        <v>0.0</v>
      </c>
      <c r="K91" s="211" t="s">
        <v>10724</v>
      </c>
      <c r="L91" s="211">
        <v>4.422344033E9</v>
      </c>
      <c r="M91" s="211" t="s">
        <v>10450</v>
      </c>
      <c r="N91" s="211" t="s">
        <v>10491</v>
      </c>
      <c r="O91" s="211" t="s">
        <v>10725</v>
      </c>
      <c r="P91" s="211" t="s">
        <v>2137</v>
      </c>
      <c r="Q91" s="230">
        <f>COUNTIF('Hedef Liste Erzurum'!A:A,A91)</f>
        <v>1</v>
      </c>
    </row>
    <row r="92" ht="15.75" customHeight="1">
      <c r="A92" s="211" t="s">
        <v>10701</v>
      </c>
      <c r="B92" s="211" t="s">
        <v>10702</v>
      </c>
      <c r="C92" s="212" t="b">
        <v>1</v>
      </c>
      <c r="D92" s="211" t="s">
        <v>1507</v>
      </c>
      <c r="E92" s="213">
        <v>179.0</v>
      </c>
      <c r="F92" s="213">
        <v>5.0</v>
      </c>
      <c r="G92" s="213">
        <v>0.0</v>
      </c>
      <c r="H92" s="213">
        <v>7.0</v>
      </c>
      <c r="I92" s="213">
        <v>7.0</v>
      </c>
      <c r="J92" s="214">
        <v>0.0</v>
      </c>
      <c r="K92" s="211" t="s">
        <v>10642</v>
      </c>
      <c r="L92" s="211">
        <v>4.424424463E9</v>
      </c>
      <c r="M92" s="211" t="s">
        <v>10469</v>
      </c>
      <c r="N92" s="211" t="s">
        <v>5525</v>
      </c>
      <c r="O92" s="211" t="s">
        <v>10703</v>
      </c>
      <c r="P92" s="211" t="s">
        <v>2137</v>
      </c>
      <c r="Q92" s="230">
        <f>COUNTIF('Hedef Liste Erzurum'!A:A,A92)</f>
        <v>1</v>
      </c>
    </row>
    <row r="93" ht="15.75" customHeight="1">
      <c r="A93" s="211" t="s">
        <v>10704</v>
      </c>
      <c r="B93" s="211" t="s">
        <v>10705</v>
      </c>
      <c r="C93" s="212" t="b">
        <v>1</v>
      </c>
      <c r="D93" s="211" t="s">
        <v>1507</v>
      </c>
      <c r="E93" s="213">
        <v>257.0</v>
      </c>
      <c r="F93" s="213">
        <v>16.0</v>
      </c>
      <c r="G93" s="213">
        <v>0.0</v>
      </c>
      <c r="H93" s="213">
        <v>7.0</v>
      </c>
      <c r="I93" s="213">
        <v>7.0</v>
      </c>
      <c r="J93" s="214">
        <v>0.0</v>
      </c>
      <c r="K93" s="211" t="s">
        <v>10642</v>
      </c>
      <c r="L93" s="211">
        <v>4.424424463E9</v>
      </c>
      <c r="M93" s="211" t="s">
        <v>10450</v>
      </c>
      <c r="N93" s="211" t="s">
        <v>10583</v>
      </c>
      <c r="O93" s="211" t="s">
        <v>10643</v>
      </c>
      <c r="P93" s="211" t="s">
        <v>2137</v>
      </c>
      <c r="Q93" s="230">
        <f>COUNTIF('Hedef Liste Erzurum'!A:A,A93)</f>
        <v>1</v>
      </c>
    </row>
    <row r="94" ht="15.75" customHeight="1">
      <c r="A94" s="211" t="s">
        <v>10211</v>
      </c>
      <c r="B94" s="211" t="s">
        <v>10212</v>
      </c>
      <c r="C94" s="212" t="b">
        <v>1</v>
      </c>
      <c r="D94" s="211" t="s">
        <v>1370</v>
      </c>
      <c r="E94" s="213">
        <v>473.0</v>
      </c>
      <c r="F94" s="213">
        <v>17.0</v>
      </c>
      <c r="G94" s="213">
        <v>0.0</v>
      </c>
      <c r="H94" s="213">
        <v>8.0</v>
      </c>
      <c r="I94" s="213">
        <v>8.0</v>
      </c>
      <c r="J94" s="214">
        <v>0.0</v>
      </c>
      <c r="K94" s="211" t="s">
        <v>10707</v>
      </c>
      <c r="L94" s="211">
        <v>5.419141515E9</v>
      </c>
      <c r="M94" s="211" t="s">
        <v>10469</v>
      </c>
      <c r="N94" s="211" t="s">
        <v>10529</v>
      </c>
      <c r="O94" s="211" t="s">
        <v>10215</v>
      </c>
      <c r="P94" s="211" t="s">
        <v>2137</v>
      </c>
      <c r="Q94" s="230">
        <f>COUNTIF('Hedef Liste Erzurum'!A:A,A94)</f>
        <v>1</v>
      </c>
    </row>
    <row r="95" ht="15.75" customHeight="1">
      <c r="A95" s="211" t="s">
        <v>10709</v>
      </c>
      <c r="B95" s="211" t="s">
        <v>10710</v>
      </c>
      <c r="C95" s="212" t="b">
        <v>1</v>
      </c>
      <c r="D95" s="211" t="s">
        <v>1493</v>
      </c>
      <c r="E95" s="213">
        <v>278.0</v>
      </c>
      <c r="F95" s="213">
        <v>72.0</v>
      </c>
      <c r="G95" s="213">
        <v>0.0</v>
      </c>
      <c r="H95" s="213">
        <v>12.0</v>
      </c>
      <c r="I95" s="213">
        <v>12.0</v>
      </c>
      <c r="J95" s="214">
        <v>0.0</v>
      </c>
      <c r="K95" s="211" t="s">
        <v>10711</v>
      </c>
      <c r="L95" s="211">
        <v>4.422340034E9</v>
      </c>
      <c r="M95" s="211" t="s">
        <v>10450</v>
      </c>
      <c r="N95" s="211" t="s">
        <v>10460</v>
      </c>
      <c r="O95" s="211" t="s">
        <v>10712</v>
      </c>
      <c r="P95" s="211" t="s">
        <v>2137</v>
      </c>
      <c r="Q95" s="230">
        <f>COUNTIF('Hedef Liste Erzurum'!A:A,A95)</f>
        <v>1</v>
      </c>
    </row>
    <row r="96" ht="15.75" customHeight="1">
      <c r="A96" s="211" t="s">
        <v>10128</v>
      </c>
      <c r="B96" s="211" t="s">
        <v>10129</v>
      </c>
      <c r="C96" s="212" t="b">
        <v>1</v>
      </c>
      <c r="D96" s="211" t="s">
        <v>1507</v>
      </c>
      <c r="E96" s="213">
        <v>2901.0</v>
      </c>
      <c r="F96" s="213">
        <v>168.0</v>
      </c>
      <c r="G96" s="213">
        <v>23.0</v>
      </c>
      <c r="H96" s="213">
        <v>41.0</v>
      </c>
      <c r="I96" s="213">
        <v>64.0</v>
      </c>
      <c r="J96" s="214">
        <v>0.36</v>
      </c>
      <c r="K96" s="211" t="s">
        <v>10726</v>
      </c>
      <c r="L96" s="211">
        <v>4.42318033E9</v>
      </c>
      <c r="M96" s="211" t="s">
        <v>10469</v>
      </c>
      <c r="N96" s="211" t="s">
        <v>10470</v>
      </c>
      <c r="O96" s="211" t="s">
        <v>10132</v>
      </c>
      <c r="P96" s="211" t="s">
        <v>2137</v>
      </c>
      <c r="Q96" s="230">
        <f>COUNTIF('Hedef Liste Erzurum'!A:A,A96)</f>
        <v>1</v>
      </c>
    </row>
    <row r="97" ht="15.75" customHeight="1">
      <c r="A97" s="211" t="s">
        <v>10728</v>
      </c>
      <c r="B97" s="211" t="s">
        <v>10729</v>
      </c>
      <c r="C97" s="212" t="b">
        <v>1</v>
      </c>
      <c r="D97" s="211" t="s">
        <v>1370</v>
      </c>
      <c r="E97" s="213">
        <v>1.0</v>
      </c>
      <c r="F97" s="213">
        <v>1.0</v>
      </c>
      <c r="G97" s="213">
        <v>0.0</v>
      </c>
      <c r="H97" s="213">
        <v>7.0</v>
      </c>
      <c r="I97" s="213">
        <v>7.0</v>
      </c>
      <c r="J97" s="214">
        <v>0.0</v>
      </c>
      <c r="K97" s="211" t="s">
        <v>10730</v>
      </c>
      <c r="L97" s="211">
        <v>5.426950324E9</v>
      </c>
      <c r="M97" s="211" t="s">
        <v>10450</v>
      </c>
      <c r="N97" s="211" t="s">
        <v>10451</v>
      </c>
      <c r="O97" s="211" t="s">
        <v>10731</v>
      </c>
      <c r="P97" s="211" t="s">
        <v>2137</v>
      </c>
      <c r="Q97" s="230">
        <f>COUNTIF('Hedef Liste Erzurum'!A:A,A97)</f>
        <v>1</v>
      </c>
    </row>
    <row r="98" ht="15.75" customHeight="1">
      <c r="A98" s="211" t="s">
        <v>10732</v>
      </c>
      <c r="B98" s="211" t="s">
        <v>10733</v>
      </c>
      <c r="C98" s="212" t="b">
        <v>1</v>
      </c>
      <c r="D98" s="211" t="s">
        <v>1370</v>
      </c>
      <c r="E98" s="213">
        <v>538.0</v>
      </c>
      <c r="F98" s="213">
        <v>100.0</v>
      </c>
      <c r="G98" s="213">
        <v>0.0</v>
      </c>
      <c r="H98" s="213">
        <v>19.0</v>
      </c>
      <c r="I98" s="213">
        <v>19.0</v>
      </c>
      <c r="J98" s="214">
        <v>0.0</v>
      </c>
      <c r="K98" s="211" t="s">
        <v>10734</v>
      </c>
      <c r="L98" s="211">
        <v>5.31260729E9</v>
      </c>
      <c r="M98" s="211" t="s">
        <v>10450</v>
      </c>
      <c r="N98" s="211" t="s">
        <v>10491</v>
      </c>
      <c r="O98" s="211" t="s">
        <v>10735</v>
      </c>
      <c r="P98" s="211" t="s">
        <v>2137</v>
      </c>
      <c r="Q98" s="230">
        <f>COUNTIF('Hedef Liste Erzurum'!A:A,A98)</f>
        <v>1</v>
      </c>
    </row>
    <row r="99" ht="15.75" customHeight="1">
      <c r="A99" s="211" t="s">
        <v>10736</v>
      </c>
      <c r="B99" s="211" t="s">
        <v>11078</v>
      </c>
      <c r="C99" s="212" t="b">
        <v>1</v>
      </c>
      <c r="D99" s="211" t="s">
        <v>1356</v>
      </c>
      <c r="E99" s="213">
        <v>290.0</v>
      </c>
      <c r="F99" s="213">
        <v>0.0</v>
      </c>
      <c r="G99" s="213">
        <v>0.0</v>
      </c>
      <c r="H99" s="213">
        <v>6.0</v>
      </c>
      <c r="I99" s="213">
        <v>6.0</v>
      </c>
      <c r="J99" s="214">
        <v>0.0</v>
      </c>
      <c r="K99" s="211" t="s">
        <v>10578</v>
      </c>
      <c r="L99" s="211">
        <v>5.53892259E9</v>
      </c>
      <c r="M99" s="211" t="s">
        <v>10450</v>
      </c>
      <c r="N99" s="211" t="s">
        <v>10491</v>
      </c>
      <c r="O99" s="211" t="s">
        <v>10579</v>
      </c>
      <c r="P99" s="211" t="s">
        <v>2137</v>
      </c>
      <c r="Q99" s="230">
        <f>COUNTIF('Hedef Liste Erzurum'!A:A,A99)</f>
        <v>1</v>
      </c>
    </row>
    <row r="100" ht="15.75" customHeight="1">
      <c r="A100" s="211" t="s">
        <v>10738</v>
      </c>
      <c r="B100" s="211" t="s">
        <v>10737</v>
      </c>
      <c r="C100" s="212" t="b">
        <v>1</v>
      </c>
      <c r="D100" s="211" t="s">
        <v>1356</v>
      </c>
      <c r="E100" s="213">
        <v>89.0</v>
      </c>
      <c r="F100" s="213">
        <v>89.0</v>
      </c>
      <c r="G100" s="213">
        <v>0.0</v>
      </c>
      <c r="H100" s="213">
        <v>21.0</v>
      </c>
      <c r="I100" s="213">
        <v>21.0</v>
      </c>
      <c r="J100" s="214">
        <v>0.0</v>
      </c>
      <c r="K100" s="211" t="s">
        <v>10739</v>
      </c>
      <c r="L100" s="211">
        <v>5.364010595E9</v>
      </c>
      <c r="M100" s="211" t="s">
        <v>10450</v>
      </c>
      <c r="N100" s="211" t="s">
        <v>10491</v>
      </c>
      <c r="O100" s="211" t="s">
        <v>10579</v>
      </c>
      <c r="P100" s="211" t="s">
        <v>2137</v>
      </c>
      <c r="Q100" s="230">
        <f>COUNTIF('Hedef Liste Erzurum'!A:A,A100)</f>
        <v>1</v>
      </c>
    </row>
    <row r="101" ht="15.75" customHeight="1">
      <c r="A101" s="211" t="s">
        <v>10202</v>
      </c>
      <c r="B101" s="211" t="s">
        <v>10203</v>
      </c>
      <c r="C101" s="212" t="b">
        <v>1</v>
      </c>
      <c r="D101" s="211" t="s">
        <v>1493</v>
      </c>
      <c r="E101" s="213">
        <v>643.0</v>
      </c>
      <c r="F101" s="213">
        <v>38.0</v>
      </c>
      <c r="G101" s="213">
        <v>12.0</v>
      </c>
      <c r="H101" s="213">
        <v>1.0</v>
      </c>
      <c r="I101" s="213">
        <v>13.0</v>
      </c>
      <c r="J101" s="214">
        <v>0.92</v>
      </c>
      <c r="K101" s="211" t="s">
        <v>10740</v>
      </c>
      <c r="L101" s="211">
        <v>4.4231919E9</v>
      </c>
      <c r="M101" s="211" t="s">
        <v>10469</v>
      </c>
      <c r="N101" s="211" t="s">
        <v>10470</v>
      </c>
      <c r="O101" s="211" t="s">
        <v>10205</v>
      </c>
      <c r="P101" s="211" t="s">
        <v>2137</v>
      </c>
      <c r="Q101" s="230">
        <f>COUNTIF('Hedef Liste Erzurum'!A:A,A101)</f>
        <v>1</v>
      </c>
    </row>
    <row r="102" ht="15.75" customHeight="1">
      <c r="A102" s="211" t="s">
        <v>10741</v>
      </c>
      <c r="B102" s="211" t="s">
        <v>10742</v>
      </c>
      <c r="C102" s="212" t="b">
        <v>1</v>
      </c>
      <c r="D102" s="211" t="s">
        <v>1507</v>
      </c>
      <c r="E102" s="213">
        <v>42.0</v>
      </c>
      <c r="F102" s="213">
        <v>11.0</v>
      </c>
      <c r="G102" s="213">
        <v>0.0</v>
      </c>
      <c r="H102" s="213">
        <v>80.0</v>
      </c>
      <c r="I102" s="213">
        <v>80.0</v>
      </c>
      <c r="J102" s="214">
        <v>0.0</v>
      </c>
      <c r="K102" s="211" t="s">
        <v>10743</v>
      </c>
      <c r="L102" s="211">
        <v>5.431122725E9</v>
      </c>
      <c r="M102" s="211" t="s">
        <v>10469</v>
      </c>
      <c r="N102" s="211" t="s">
        <v>10470</v>
      </c>
      <c r="O102" s="211" t="s">
        <v>10617</v>
      </c>
      <c r="P102" s="211" t="s">
        <v>2137</v>
      </c>
      <c r="Q102" s="230">
        <f>COUNTIF('Hedef Liste Erzurum'!A:A,A102)</f>
        <v>1</v>
      </c>
    </row>
    <row r="103" ht="15.75" customHeight="1">
      <c r="A103" s="211" t="s">
        <v>10744</v>
      </c>
      <c r="B103" s="211" t="s">
        <v>10745</v>
      </c>
      <c r="C103" s="212" t="b">
        <v>1</v>
      </c>
      <c r="D103" s="211" t="s">
        <v>1370</v>
      </c>
      <c r="E103" s="213">
        <v>9.0</v>
      </c>
      <c r="F103" s="213">
        <v>0.0</v>
      </c>
      <c r="G103" s="213">
        <v>0.0</v>
      </c>
      <c r="H103" s="213">
        <v>12.0</v>
      </c>
      <c r="I103" s="213">
        <v>12.0</v>
      </c>
      <c r="J103" s="214">
        <v>0.0</v>
      </c>
      <c r="K103" s="211" t="s">
        <v>10746</v>
      </c>
      <c r="L103" s="211">
        <v>5.363935075E9</v>
      </c>
      <c r="M103" s="211" t="s">
        <v>10450</v>
      </c>
      <c r="N103" s="211" t="s">
        <v>10451</v>
      </c>
      <c r="O103" s="211" t="s">
        <v>10747</v>
      </c>
      <c r="P103" s="211" t="s">
        <v>2137</v>
      </c>
      <c r="Q103" s="230">
        <f>COUNTIF('Hedef Liste Erzurum'!A:A,A103)</f>
        <v>1</v>
      </c>
    </row>
    <row r="104" ht="15.75" customHeight="1">
      <c r="A104" s="211" t="s">
        <v>10748</v>
      </c>
      <c r="B104" s="211" t="s">
        <v>10749</v>
      </c>
      <c r="C104" s="212" t="b">
        <v>1</v>
      </c>
      <c r="D104" s="211" t="s">
        <v>1356</v>
      </c>
      <c r="E104" s="213">
        <v>165.0</v>
      </c>
      <c r="F104" s="213">
        <v>26.0</v>
      </c>
      <c r="G104" s="213">
        <v>0.0</v>
      </c>
      <c r="H104" s="213">
        <v>12.0</v>
      </c>
      <c r="I104" s="213">
        <v>12.0</v>
      </c>
      <c r="J104" s="214">
        <v>0.0</v>
      </c>
      <c r="K104" s="211" t="s">
        <v>10750</v>
      </c>
      <c r="L104" s="211">
        <v>5.308826434E9</v>
      </c>
      <c r="M104" s="211" t="s">
        <v>10450</v>
      </c>
      <c r="N104" s="211" t="s">
        <v>10491</v>
      </c>
      <c r="O104" s="211" t="s">
        <v>10751</v>
      </c>
      <c r="P104" s="211" t="s">
        <v>2137</v>
      </c>
      <c r="Q104" s="230">
        <f>COUNTIF('Hedef Liste Erzurum'!A:A,A104)</f>
        <v>1</v>
      </c>
    </row>
    <row r="105" ht="15.75" customHeight="1">
      <c r="A105" s="211" t="s">
        <v>10246</v>
      </c>
      <c r="B105" s="211" t="s">
        <v>10247</v>
      </c>
      <c r="C105" s="212" t="b">
        <v>1</v>
      </c>
      <c r="D105" s="211" t="s">
        <v>1789</v>
      </c>
      <c r="E105" s="213">
        <v>104.0</v>
      </c>
      <c r="F105" s="213">
        <v>0.0</v>
      </c>
      <c r="G105" s="213">
        <v>2.0</v>
      </c>
      <c r="H105" s="213">
        <v>4.0</v>
      </c>
      <c r="I105" s="213">
        <v>6.0</v>
      </c>
      <c r="J105" s="214">
        <v>0.33</v>
      </c>
      <c r="K105" s="211" t="s">
        <v>10752</v>
      </c>
      <c r="L105" s="211">
        <v>4.423424747E9</v>
      </c>
      <c r="M105" s="211" t="s">
        <v>10469</v>
      </c>
      <c r="N105" s="211" t="s">
        <v>10470</v>
      </c>
      <c r="O105" s="211" t="s">
        <v>10249</v>
      </c>
      <c r="P105" s="211" t="s">
        <v>2137</v>
      </c>
      <c r="Q105" s="230">
        <f>COUNTIF('Hedef Liste Erzurum'!A:A,A105)</f>
        <v>1</v>
      </c>
    </row>
    <row r="106" ht="15.75" customHeight="1">
      <c r="A106" s="211" t="s">
        <v>10369</v>
      </c>
      <c r="B106" s="211" t="s">
        <v>10370</v>
      </c>
      <c r="C106" s="212" t="b">
        <v>0</v>
      </c>
      <c r="D106" s="211" t="s">
        <v>1577</v>
      </c>
      <c r="E106" s="213">
        <v>29.0</v>
      </c>
      <c r="F106" s="213">
        <v>0.0</v>
      </c>
      <c r="G106" s="213">
        <v>0.0</v>
      </c>
      <c r="H106" s="213">
        <v>55.0</v>
      </c>
      <c r="I106" s="213">
        <v>55.0</v>
      </c>
      <c r="J106" s="214">
        <v>0.0</v>
      </c>
      <c r="K106" s="211" t="s">
        <v>10753</v>
      </c>
      <c r="L106" s="211">
        <v>5.327175266E9</v>
      </c>
      <c r="M106" s="211" t="s">
        <v>10469</v>
      </c>
      <c r="N106" s="211" t="s">
        <v>5525</v>
      </c>
      <c r="O106" s="211" t="s">
        <v>10372</v>
      </c>
      <c r="P106" s="211" t="s">
        <v>2137</v>
      </c>
      <c r="Q106" s="230">
        <f>COUNTIF('Hedef Liste Erzurum'!A:A,A106)</f>
        <v>1</v>
      </c>
    </row>
    <row r="107" ht="15.75" customHeight="1">
      <c r="A107" s="211" t="s">
        <v>10089</v>
      </c>
      <c r="B107" s="211" t="s">
        <v>10090</v>
      </c>
      <c r="C107" s="212" t="b">
        <v>1</v>
      </c>
      <c r="D107" s="211" t="s">
        <v>1493</v>
      </c>
      <c r="E107" s="213">
        <v>495.0</v>
      </c>
      <c r="F107" s="213">
        <v>24.0</v>
      </c>
      <c r="G107" s="213">
        <v>47.0</v>
      </c>
      <c r="H107" s="213">
        <v>15.0</v>
      </c>
      <c r="I107" s="213">
        <v>62.0</v>
      </c>
      <c r="J107" s="214">
        <v>0.76</v>
      </c>
      <c r="K107" s="211" t="s">
        <v>10755</v>
      </c>
      <c r="L107" s="211">
        <v>4.424421001E9</v>
      </c>
      <c r="M107" s="211" t="s">
        <v>10450</v>
      </c>
      <c r="N107" s="211" t="s">
        <v>10633</v>
      </c>
      <c r="O107" s="211" t="s">
        <v>10093</v>
      </c>
      <c r="P107" s="211" t="s">
        <v>2137</v>
      </c>
      <c r="Q107" s="230">
        <f>COUNTIF('Hedef Liste Erzurum'!A:A,A107)</f>
        <v>1</v>
      </c>
    </row>
    <row r="108" ht="15.75" customHeight="1">
      <c r="A108" s="211" t="s">
        <v>10356</v>
      </c>
      <c r="B108" s="211" t="s">
        <v>10357</v>
      </c>
      <c r="C108" s="212" t="b">
        <v>1</v>
      </c>
      <c r="D108" s="211" t="s">
        <v>1378</v>
      </c>
      <c r="E108" s="213">
        <v>894.0</v>
      </c>
      <c r="F108" s="213">
        <v>48.0</v>
      </c>
      <c r="G108" s="213">
        <v>21.0</v>
      </c>
      <c r="H108" s="213">
        <v>17.0</v>
      </c>
      <c r="I108" s="213">
        <v>38.0</v>
      </c>
      <c r="J108" s="214">
        <v>0.55</v>
      </c>
      <c r="K108" s="211" t="s">
        <v>10757</v>
      </c>
      <c r="L108" s="211">
        <v>4.422384034E9</v>
      </c>
      <c r="M108" s="211" t="s">
        <v>10469</v>
      </c>
      <c r="N108" s="211" t="s">
        <v>5525</v>
      </c>
      <c r="O108" s="211" t="s">
        <v>10359</v>
      </c>
      <c r="P108" s="211" t="s">
        <v>2137</v>
      </c>
      <c r="Q108" s="230">
        <f>COUNTIF('Hedef Liste Erzurum'!A:A,A108)</f>
        <v>1</v>
      </c>
    </row>
    <row r="109" ht="15.75" customHeight="1">
      <c r="A109" s="211" t="s">
        <v>10759</v>
      </c>
      <c r="B109" s="211" t="s">
        <v>10760</v>
      </c>
      <c r="C109" s="212" t="b">
        <v>1</v>
      </c>
      <c r="D109" s="211" t="s">
        <v>1356</v>
      </c>
      <c r="E109" s="213">
        <v>0.0</v>
      </c>
      <c r="F109" s="213">
        <v>0.0</v>
      </c>
      <c r="G109" s="213">
        <v>0.0</v>
      </c>
      <c r="H109" s="213">
        <v>10.0</v>
      </c>
      <c r="I109" s="213">
        <v>10.0</v>
      </c>
      <c r="J109" s="214">
        <v>0.0</v>
      </c>
      <c r="K109" s="211" t="s">
        <v>10761</v>
      </c>
      <c r="L109" s="211">
        <v>5.422261979E9</v>
      </c>
      <c r="M109" s="211" t="s">
        <v>10450</v>
      </c>
      <c r="N109" s="211" t="s">
        <v>10491</v>
      </c>
      <c r="O109" s="211" t="s">
        <v>10762</v>
      </c>
      <c r="P109" s="211" t="s">
        <v>2137</v>
      </c>
      <c r="Q109" s="230">
        <f>COUNTIF('Hedef Liste Erzurum'!A:A,A109)</f>
        <v>1</v>
      </c>
    </row>
    <row r="110" ht="15.75" customHeight="1">
      <c r="A110" s="211" t="s">
        <v>10763</v>
      </c>
      <c r="B110" s="211" t="s">
        <v>10764</v>
      </c>
      <c r="C110" s="212" t="b">
        <v>1</v>
      </c>
      <c r="D110" s="211" t="s">
        <v>1364</v>
      </c>
      <c r="E110" s="213">
        <v>349.0</v>
      </c>
      <c r="F110" s="213">
        <v>10.0</v>
      </c>
      <c r="G110" s="213">
        <v>0.0</v>
      </c>
      <c r="H110" s="213">
        <v>7.0</v>
      </c>
      <c r="I110" s="213">
        <v>7.0</v>
      </c>
      <c r="J110" s="214">
        <v>0.0</v>
      </c>
      <c r="K110" s="211" t="s">
        <v>10765</v>
      </c>
      <c r="L110" s="211">
        <v>5.444517538E9</v>
      </c>
      <c r="M110" s="211" t="s">
        <v>5546</v>
      </c>
      <c r="N110" s="211" t="s">
        <v>11034</v>
      </c>
      <c r="O110" s="211" t="s">
        <v>10766</v>
      </c>
      <c r="P110" s="211" t="s">
        <v>2137</v>
      </c>
      <c r="Q110" s="230">
        <f>COUNTIF('Hedef Liste Erzurum'!A:A,A110)</f>
        <v>1</v>
      </c>
    </row>
    <row r="111" ht="15.75" customHeight="1">
      <c r="A111" s="211" t="s">
        <v>10768</v>
      </c>
      <c r="B111" s="211" t="s">
        <v>10769</v>
      </c>
      <c r="C111" s="212" t="b">
        <v>1</v>
      </c>
      <c r="D111" s="211" t="s">
        <v>1507</v>
      </c>
      <c r="E111" s="213">
        <v>414.0</v>
      </c>
      <c r="F111" s="213">
        <v>21.0</v>
      </c>
      <c r="G111" s="213">
        <v>0.0</v>
      </c>
      <c r="H111" s="213">
        <v>61.0</v>
      </c>
      <c r="I111" s="213">
        <v>61.0</v>
      </c>
      <c r="J111" s="214">
        <v>0.0</v>
      </c>
      <c r="K111" s="211" t="s">
        <v>10770</v>
      </c>
      <c r="L111" s="211">
        <v>5.443673725E9</v>
      </c>
      <c r="M111" s="211" t="s">
        <v>10469</v>
      </c>
      <c r="N111" s="211" t="s">
        <v>10470</v>
      </c>
      <c r="O111" s="211" t="s">
        <v>10771</v>
      </c>
      <c r="P111" s="211" t="s">
        <v>2137</v>
      </c>
      <c r="Q111" s="230">
        <f>COUNTIF('Hedef Liste Erzurum'!A:A,A111)</f>
        <v>1</v>
      </c>
    </row>
    <row r="112" ht="15.75" customHeight="1">
      <c r="A112" s="211" t="s">
        <v>10773</v>
      </c>
      <c r="B112" s="211" t="s">
        <v>10774</v>
      </c>
      <c r="C112" s="212" t="b">
        <v>1</v>
      </c>
      <c r="D112" s="211" t="s">
        <v>1827</v>
      </c>
      <c r="E112" s="213">
        <v>1685.0</v>
      </c>
      <c r="F112" s="213">
        <v>137.0</v>
      </c>
      <c r="G112" s="213">
        <v>0.0</v>
      </c>
      <c r="H112" s="213">
        <v>32.0</v>
      </c>
      <c r="I112" s="213">
        <v>32.0</v>
      </c>
      <c r="J112" s="214">
        <v>0.0</v>
      </c>
      <c r="K112" s="211" t="s">
        <v>10775</v>
      </c>
      <c r="L112" s="211">
        <v>4.422344618E9</v>
      </c>
      <c r="M112" s="211" t="s">
        <v>10450</v>
      </c>
      <c r="N112" s="211" t="s">
        <v>10460</v>
      </c>
      <c r="O112" s="211" t="s">
        <v>10776</v>
      </c>
      <c r="P112" s="211" t="s">
        <v>2137</v>
      </c>
      <c r="Q112" s="230">
        <f>COUNTIF('Hedef Liste Erzurum'!A:A,A112)</f>
        <v>1</v>
      </c>
    </row>
    <row r="113" ht="15.75" customHeight="1">
      <c r="A113" s="211" t="s">
        <v>10065</v>
      </c>
      <c r="B113" s="211" t="s">
        <v>10066</v>
      </c>
      <c r="C113" s="212" t="b">
        <v>1</v>
      </c>
      <c r="D113" s="211" t="s">
        <v>1370</v>
      </c>
      <c r="E113" s="213">
        <v>121.0</v>
      </c>
      <c r="F113" s="213">
        <v>2.0</v>
      </c>
      <c r="G113" s="213">
        <v>9.0</v>
      </c>
      <c r="H113" s="213">
        <v>11.0</v>
      </c>
      <c r="I113" s="213">
        <v>20.0</v>
      </c>
      <c r="J113" s="214">
        <v>0.45</v>
      </c>
      <c r="K113" s="211" t="s">
        <v>10778</v>
      </c>
      <c r="L113" s="211">
        <v>4.422136945E9</v>
      </c>
      <c r="M113" s="211" t="s">
        <v>10450</v>
      </c>
      <c r="N113" s="211" t="s">
        <v>10476</v>
      </c>
      <c r="O113" s="211" t="s">
        <v>10069</v>
      </c>
      <c r="P113" s="211" t="s">
        <v>2137</v>
      </c>
      <c r="Q113" s="230">
        <f>COUNTIF('Hedef Liste Erzurum'!A:A,A113)</f>
        <v>1</v>
      </c>
    </row>
    <row r="114" ht="15.75" customHeight="1">
      <c r="A114" s="211" t="s">
        <v>10780</v>
      </c>
      <c r="B114" s="211" t="s">
        <v>10781</v>
      </c>
      <c r="C114" s="212" t="b">
        <v>1</v>
      </c>
      <c r="D114" s="211" t="s">
        <v>1378</v>
      </c>
      <c r="E114" s="213">
        <v>467.0</v>
      </c>
      <c r="F114" s="213">
        <v>6.0</v>
      </c>
      <c r="G114" s="213">
        <v>0.0</v>
      </c>
      <c r="H114" s="213">
        <v>19.0</v>
      </c>
      <c r="I114" s="213">
        <v>19.0</v>
      </c>
      <c r="J114" s="214">
        <v>0.0</v>
      </c>
      <c r="K114" s="211" t="s">
        <v>10485</v>
      </c>
      <c r="L114" s="211">
        <v>4.42342808E9</v>
      </c>
      <c r="M114" s="211" t="s">
        <v>10469</v>
      </c>
      <c r="N114" s="211" t="s">
        <v>10470</v>
      </c>
      <c r="O114" s="211" t="s">
        <v>10782</v>
      </c>
      <c r="P114" s="211" t="s">
        <v>2137</v>
      </c>
      <c r="Q114" s="230">
        <f>COUNTIF('Hedef Liste Erzurum'!A:A,A114)</f>
        <v>1</v>
      </c>
    </row>
    <row r="115" ht="15.75" customHeight="1">
      <c r="A115" s="211" t="s">
        <v>10784</v>
      </c>
      <c r="B115" s="211" t="s">
        <v>10785</v>
      </c>
      <c r="C115" s="212" t="b">
        <v>1</v>
      </c>
      <c r="D115" s="211" t="s">
        <v>1507</v>
      </c>
      <c r="E115" s="213">
        <v>90.0</v>
      </c>
      <c r="F115" s="213">
        <v>0.0</v>
      </c>
      <c r="G115" s="213">
        <v>0.0</v>
      </c>
      <c r="H115" s="213">
        <v>58.0</v>
      </c>
      <c r="I115" s="213">
        <v>58.0</v>
      </c>
      <c r="J115" s="214">
        <v>0.0</v>
      </c>
      <c r="K115" s="211" t="s">
        <v>10786</v>
      </c>
      <c r="L115" s="211">
        <v>4.423165555E9</v>
      </c>
      <c r="M115" s="211" t="s">
        <v>10469</v>
      </c>
      <c r="N115" s="211" t="s">
        <v>5525</v>
      </c>
      <c r="O115" s="211" t="s">
        <v>10243</v>
      </c>
      <c r="P115" s="211" t="s">
        <v>2137</v>
      </c>
      <c r="Q115" s="230">
        <f>COUNTIF('Hedef Liste Erzurum'!A:A,A115)</f>
        <v>1</v>
      </c>
    </row>
    <row r="116" ht="15.75" customHeight="1">
      <c r="A116" s="211" t="s">
        <v>10788</v>
      </c>
      <c r="B116" s="211" t="s">
        <v>11079</v>
      </c>
      <c r="C116" s="212" t="b">
        <v>1</v>
      </c>
      <c r="D116" s="211" t="s">
        <v>1832</v>
      </c>
      <c r="E116" s="213">
        <v>3.0</v>
      </c>
      <c r="F116" s="213">
        <v>0.0</v>
      </c>
      <c r="G116" s="213">
        <v>0.0</v>
      </c>
      <c r="H116" s="213">
        <v>10.0</v>
      </c>
      <c r="I116" s="213">
        <v>10.0</v>
      </c>
      <c r="J116" s="214">
        <v>0.0</v>
      </c>
      <c r="K116" s="211" t="s">
        <v>10790</v>
      </c>
      <c r="L116" s="211">
        <v>5.376427211E9</v>
      </c>
      <c r="M116" s="211" t="s">
        <v>10469</v>
      </c>
      <c r="N116" s="211" t="s">
        <v>10529</v>
      </c>
      <c r="O116" s="211" t="s">
        <v>10791</v>
      </c>
      <c r="P116" s="211" t="s">
        <v>2137</v>
      </c>
      <c r="Q116" s="230">
        <f>COUNTIF('Hedef Liste Erzurum'!A:A,A116)</f>
        <v>1</v>
      </c>
    </row>
    <row r="117" ht="15.75" customHeight="1">
      <c r="A117" s="211" t="s">
        <v>10793</v>
      </c>
      <c r="B117" s="211" t="s">
        <v>10794</v>
      </c>
      <c r="C117" s="212" t="b">
        <v>0</v>
      </c>
      <c r="D117" s="211" t="s">
        <v>1493</v>
      </c>
      <c r="E117" s="213">
        <v>10.0</v>
      </c>
      <c r="F117" s="213">
        <v>0.0</v>
      </c>
      <c r="G117" s="213">
        <v>0.0</v>
      </c>
      <c r="H117" s="213">
        <v>17.0</v>
      </c>
      <c r="I117" s="213">
        <v>17.0</v>
      </c>
      <c r="J117" s="214">
        <v>0.0</v>
      </c>
      <c r="K117" s="211" t="s">
        <v>10795</v>
      </c>
      <c r="L117" s="211">
        <v>5.362679222E9</v>
      </c>
      <c r="M117" s="211" t="s">
        <v>10450</v>
      </c>
      <c r="N117" s="211" t="s">
        <v>10460</v>
      </c>
      <c r="O117" s="211" t="s">
        <v>10796</v>
      </c>
      <c r="P117" s="211" t="s">
        <v>2137</v>
      </c>
      <c r="Q117" s="230">
        <f>COUNTIF('Hedef Liste Erzurum'!A:A,A117)</f>
        <v>1</v>
      </c>
    </row>
    <row r="118" ht="15.75" customHeight="1">
      <c r="A118" s="211" t="s">
        <v>10798</v>
      </c>
      <c r="B118" s="211" t="s">
        <v>10799</v>
      </c>
      <c r="C118" s="212" t="b">
        <v>1</v>
      </c>
      <c r="D118" s="211" t="s">
        <v>1507</v>
      </c>
      <c r="E118" s="213">
        <v>60.0</v>
      </c>
      <c r="F118" s="213">
        <v>4.0</v>
      </c>
      <c r="G118" s="213">
        <v>0.0</v>
      </c>
      <c r="H118" s="213">
        <v>7.0</v>
      </c>
      <c r="I118" s="213">
        <v>7.0</v>
      </c>
      <c r="J118" s="214">
        <v>0.0</v>
      </c>
      <c r="K118" s="211" t="s">
        <v>10553</v>
      </c>
      <c r="L118" s="211">
        <v>4.424103727E9</v>
      </c>
      <c r="M118" s="211" t="s">
        <v>10450</v>
      </c>
      <c r="N118" s="211" t="s">
        <v>10451</v>
      </c>
      <c r="O118" s="211" t="s">
        <v>10800</v>
      </c>
      <c r="P118" s="211" t="s">
        <v>2137</v>
      </c>
      <c r="Q118" s="230">
        <f>COUNTIF('Hedef Liste Erzurum'!A:A,A118)</f>
        <v>1</v>
      </c>
    </row>
    <row r="119" ht="15.75" customHeight="1">
      <c r="A119" s="211" t="s">
        <v>10110</v>
      </c>
      <c r="B119" s="211" t="s">
        <v>10111</v>
      </c>
      <c r="C119" s="212" t="b">
        <v>1</v>
      </c>
      <c r="D119" s="211" t="s">
        <v>1370</v>
      </c>
      <c r="E119" s="213">
        <v>154.0</v>
      </c>
      <c r="F119" s="213">
        <v>29.0</v>
      </c>
      <c r="G119" s="213">
        <v>11.0</v>
      </c>
      <c r="H119" s="213">
        <v>7.0</v>
      </c>
      <c r="I119" s="213">
        <v>18.0</v>
      </c>
      <c r="J119" s="214">
        <v>0.61</v>
      </c>
      <c r="K119" s="211" t="s">
        <v>10640</v>
      </c>
      <c r="L119" s="211">
        <v>4.42242808E9</v>
      </c>
      <c r="M119" s="211" t="s">
        <v>10450</v>
      </c>
      <c r="N119" s="211" t="s">
        <v>10451</v>
      </c>
      <c r="O119" s="211" t="s">
        <v>10114</v>
      </c>
      <c r="P119" s="211" t="s">
        <v>2137</v>
      </c>
      <c r="Q119" s="230">
        <f>COUNTIF('Hedef Liste Erzurum'!A:A,A119)</f>
        <v>1</v>
      </c>
    </row>
    <row r="120" ht="15.75" customHeight="1">
      <c r="A120" s="211" t="s">
        <v>10403</v>
      </c>
      <c r="B120" s="211" t="s">
        <v>10404</v>
      </c>
      <c r="C120" s="212" t="b">
        <v>0</v>
      </c>
      <c r="D120" s="211" t="s">
        <v>1507</v>
      </c>
      <c r="E120" s="213">
        <v>21.0</v>
      </c>
      <c r="F120" s="213">
        <v>0.0</v>
      </c>
      <c r="G120" s="213">
        <v>6.0</v>
      </c>
      <c r="H120" s="213">
        <v>4.0</v>
      </c>
      <c r="I120" s="213">
        <v>10.0</v>
      </c>
      <c r="J120" s="214">
        <v>0.6</v>
      </c>
      <c r="K120" s="211" t="s">
        <v>10802</v>
      </c>
      <c r="L120" s="211">
        <v>5.346077405E9</v>
      </c>
      <c r="M120" s="211" t="s">
        <v>10450</v>
      </c>
      <c r="N120" s="211" t="s">
        <v>10460</v>
      </c>
      <c r="O120" s="211" t="s">
        <v>10406</v>
      </c>
      <c r="P120" s="211" t="s">
        <v>2137</v>
      </c>
      <c r="Q120" s="230">
        <f>COUNTIF('Hedef Liste Erzurum'!A:A,A120)</f>
        <v>1</v>
      </c>
    </row>
    <row r="121" ht="15.75" customHeight="1">
      <c r="A121" s="211" t="s">
        <v>10804</v>
      </c>
      <c r="B121" s="211" t="s">
        <v>10805</v>
      </c>
      <c r="C121" s="212" t="b">
        <v>1</v>
      </c>
      <c r="D121" s="211" t="s">
        <v>1507</v>
      </c>
      <c r="E121" s="213">
        <v>36.0</v>
      </c>
      <c r="F121" s="213">
        <v>15.0</v>
      </c>
      <c r="G121" s="213">
        <v>0.0</v>
      </c>
      <c r="H121" s="213">
        <v>57.0</v>
      </c>
      <c r="I121" s="213">
        <v>57.0</v>
      </c>
      <c r="J121" s="214">
        <v>0.0</v>
      </c>
      <c r="K121" s="211" t="s">
        <v>10806</v>
      </c>
      <c r="L121" s="211">
        <v>5.434894591E9</v>
      </c>
      <c r="M121" s="211" t="s">
        <v>10469</v>
      </c>
      <c r="N121" s="211" t="s">
        <v>5525</v>
      </c>
      <c r="O121" s="211" t="s">
        <v>10807</v>
      </c>
      <c r="P121" s="211" t="s">
        <v>2137</v>
      </c>
      <c r="Q121" s="230">
        <f>COUNTIF('Hedef Liste Erzurum'!A:A,A121)</f>
        <v>1</v>
      </c>
    </row>
    <row r="122" ht="15.75" customHeight="1">
      <c r="A122" s="211" t="s">
        <v>11080</v>
      </c>
      <c r="B122" s="211" t="s">
        <v>11081</v>
      </c>
      <c r="C122" s="212" t="b">
        <v>1</v>
      </c>
      <c r="D122" s="211" t="s">
        <v>1370</v>
      </c>
      <c r="E122" s="213">
        <v>3520.0</v>
      </c>
      <c r="F122" s="213">
        <v>220.0</v>
      </c>
      <c r="G122" s="213">
        <v>40.0</v>
      </c>
      <c r="H122" s="213">
        <v>37.0</v>
      </c>
      <c r="I122" s="213">
        <v>77.0</v>
      </c>
      <c r="J122" s="214">
        <v>0.52</v>
      </c>
      <c r="K122" s="211" t="s">
        <v>11082</v>
      </c>
      <c r="L122" s="211">
        <v>4.422380882E9</v>
      </c>
      <c r="M122" s="211" t="s">
        <v>10450</v>
      </c>
      <c r="N122" s="211" t="s">
        <v>10460</v>
      </c>
      <c r="O122" s="211" t="s">
        <v>11083</v>
      </c>
      <c r="P122" s="211" t="s">
        <v>2165</v>
      </c>
      <c r="Q122" s="230">
        <f>COUNTIF('Hedef Liste Erzurum'!A:A,A122)</f>
        <v>0</v>
      </c>
    </row>
    <row r="123" ht="15.75" customHeight="1">
      <c r="A123" s="211" t="s">
        <v>10168</v>
      </c>
      <c r="B123" s="211" t="s">
        <v>10169</v>
      </c>
      <c r="C123" s="212" t="b">
        <v>1</v>
      </c>
      <c r="D123" s="211" t="s">
        <v>1789</v>
      </c>
      <c r="E123" s="213">
        <v>299.0</v>
      </c>
      <c r="F123" s="213">
        <v>14.0</v>
      </c>
      <c r="G123" s="213">
        <v>21.0</v>
      </c>
      <c r="H123" s="213">
        <v>30.0</v>
      </c>
      <c r="I123" s="213">
        <v>51.0</v>
      </c>
      <c r="J123" s="214">
        <v>0.41</v>
      </c>
      <c r="K123" s="211" t="s">
        <v>10808</v>
      </c>
      <c r="L123" s="211">
        <v>4.422350943E9</v>
      </c>
      <c r="M123" s="211" t="s">
        <v>10450</v>
      </c>
      <c r="N123" s="211" t="s">
        <v>10491</v>
      </c>
      <c r="O123" s="211" t="s">
        <v>10171</v>
      </c>
      <c r="P123" s="211" t="s">
        <v>2137</v>
      </c>
      <c r="Q123" s="230">
        <f>COUNTIF('Hedef Liste Erzurum'!A:A,A123)</f>
        <v>1</v>
      </c>
    </row>
    <row r="124" ht="15.75" customHeight="1">
      <c r="A124" s="211" t="s">
        <v>10813</v>
      </c>
      <c r="B124" s="211" t="s">
        <v>11084</v>
      </c>
      <c r="C124" s="212" t="b">
        <v>1</v>
      </c>
      <c r="D124" s="211" t="s">
        <v>1364</v>
      </c>
      <c r="E124" s="213">
        <v>45.0</v>
      </c>
      <c r="F124" s="213">
        <v>0.0</v>
      </c>
      <c r="G124" s="213">
        <v>0.0</v>
      </c>
      <c r="H124" s="213">
        <v>10.0</v>
      </c>
      <c r="I124" s="213">
        <v>10.0</v>
      </c>
      <c r="J124" s="214">
        <v>0.0</v>
      </c>
      <c r="K124" s="211" t="s">
        <v>10815</v>
      </c>
      <c r="L124" s="211">
        <v>5.411505025E9</v>
      </c>
      <c r="M124" s="211" t="s">
        <v>10469</v>
      </c>
      <c r="N124" s="211" t="s">
        <v>10619</v>
      </c>
      <c r="O124" s="211" t="s">
        <v>10816</v>
      </c>
      <c r="P124" s="211" t="s">
        <v>2137</v>
      </c>
      <c r="Q124" s="230">
        <f>COUNTIF('Hedef Liste Erzurum'!A:A,A124)</f>
        <v>1</v>
      </c>
    </row>
    <row r="125" ht="15.75" customHeight="1">
      <c r="A125" s="211" t="s">
        <v>10810</v>
      </c>
      <c r="B125" s="211" t="s">
        <v>10811</v>
      </c>
      <c r="C125" s="212" t="b">
        <v>1</v>
      </c>
      <c r="D125" s="211" t="s">
        <v>1348</v>
      </c>
      <c r="E125" s="213">
        <v>735.0</v>
      </c>
      <c r="F125" s="213">
        <v>74.0</v>
      </c>
      <c r="G125" s="213">
        <v>0.0</v>
      </c>
      <c r="H125" s="213">
        <v>9.0</v>
      </c>
      <c r="I125" s="213">
        <v>9.0</v>
      </c>
      <c r="J125" s="214">
        <v>0.0</v>
      </c>
      <c r="K125" s="211" t="s">
        <v>10591</v>
      </c>
      <c r="L125" s="211">
        <v>5.528552315E9</v>
      </c>
      <c r="M125" s="211" t="s">
        <v>10450</v>
      </c>
      <c r="N125" s="211" t="s">
        <v>10460</v>
      </c>
      <c r="O125" s="211" t="s">
        <v>10812</v>
      </c>
      <c r="P125" s="211" t="s">
        <v>2137</v>
      </c>
      <c r="Q125" s="230">
        <f>COUNTIF('Hedef Liste Erzurum'!A:A,A125)</f>
        <v>1</v>
      </c>
    </row>
    <row r="126" ht="15.75" customHeight="1">
      <c r="A126" s="211" t="s">
        <v>10818</v>
      </c>
      <c r="B126" s="211" t="s">
        <v>10819</v>
      </c>
      <c r="C126" s="212" t="b">
        <v>1</v>
      </c>
      <c r="D126" s="211" t="s">
        <v>1385</v>
      </c>
      <c r="E126" s="213">
        <v>6.0</v>
      </c>
      <c r="F126" s="213">
        <v>3.0</v>
      </c>
      <c r="G126" s="213">
        <v>0.0</v>
      </c>
      <c r="H126" s="213">
        <v>32.0</v>
      </c>
      <c r="I126" s="213">
        <v>32.0</v>
      </c>
      <c r="J126" s="214">
        <v>0.0</v>
      </c>
      <c r="K126" s="211" t="s">
        <v>10820</v>
      </c>
      <c r="L126" s="211">
        <v>5.37776699E9</v>
      </c>
      <c r="M126" s="211" t="s">
        <v>10450</v>
      </c>
      <c r="N126" s="211" t="s">
        <v>10460</v>
      </c>
      <c r="O126" s="211" t="s">
        <v>10821</v>
      </c>
      <c r="P126" s="211" t="s">
        <v>2137</v>
      </c>
      <c r="Q126" s="230">
        <f>COUNTIF('Hedef Liste Erzurum'!A:A,A126)</f>
        <v>1</v>
      </c>
    </row>
    <row r="127" ht="15.75" customHeight="1">
      <c r="A127" s="211" t="s">
        <v>10822</v>
      </c>
      <c r="B127" s="211" t="s">
        <v>10823</v>
      </c>
      <c r="C127" s="212" t="b">
        <v>1</v>
      </c>
      <c r="D127" s="211" t="s">
        <v>1364</v>
      </c>
      <c r="E127" s="213">
        <v>8.0</v>
      </c>
      <c r="F127" s="213">
        <v>8.0</v>
      </c>
      <c r="G127" s="213">
        <v>0.0</v>
      </c>
      <c r="H127" s="213">
        <v>22.0</v>
      </c>
      <c r="I127" s="213">
        <v>22.0</v>
      </c>
      <c r="J127" s="214">
        <v>0.0</v>
      </c>
      <c r="K127" s="211" t="s">
        <v>10739</v>
      </c>
      <c r="L127" s="211">
        <v>5.364010595E9</v>
      </c>
      <c r="M127" s="211" t="s">
        <v>10450</v>
      </c>
      <c r="N127" s="211" t="s">
        <v>10491</v>
      </c>
      <c r="O127" s="211" t="s">
        <v>10579</v>
      </c>
      <c r="P127" s="211" t="s">
        <v>2137</v>
      </c>
      <c r="Q127" s="230">
        <f>COUNTIF('Hedef Liste Erzurum'!A:A,A127)</f>
        <v>1</v>
      </c>
    </row>
    <row r="128" ht="15.75" customHeight="1">
      <c r="A128" s="211" t="s">
        <v>10278</v>
      </c>
      <c r="B128" s="211" t="s">
        <v>10279</v>
      </c>
      <c r="C128" s="212" t="b">
        <v>1</v>
      </c>
      <c r="D128" s="211" t="s">
        <v>1378</v>
      </c>
      <c r="E128" s="213">
        <v>1880.0</v>
      </c>
      <c r="F128" s="213">
        <v>63.0</v>
      </c>
      <c r="G128" s="213">
        <v>0.0</v>
      </c>
      <c r="H128" s="213">
        <v>24.0</v>
      </c>
      <c r="I128" s="213">
        <v>24.0</v>
      </c>
      <c r="J128" s="214">
        <v>0.0</v>
      </c>
      <c r="K128" s="211" t="s">
        <v>10824</v>
      </c>
      <c r="L128" s="211">
        <v>4.423165757E9</v>
      </c>
      <c r="M128" s="211" t="s">
        <v>10469</v>
      </c>
      <c r="N128" s="211" t="s">
        <v>5525</v>
      </c>
      <c r="O128" s="211" t="s">
        <v>10281</v>
      </c>
      <c r="P128" s="211" t="s">
        <v>2137</v>
      </c>
      <c r="Q128" s="230">
        <f>COUNTIF('Hedef Liste Erzurum'!A:A,A128)</f>
        <v>1</v>
      </c>
    </row>
    <row r="129" ht="15.75" customHeight="1">
      <c r="A129" s="211" t="s">
        <v>10826</v>
      </c>
      <c r="B129" s="211" t="s">
        <v>10827</v>
      </c>
      <c r="C129" s="212" t="b">
        <v>1</v>
      </c>
      <c r="D129" s="211" t="s">
        <v>1378</v>
      </c>
      <c r="E129" s="213">
        <v>8.0</v>
      </c>
      <c r="F129" s="213">
        <v>3.0</v>
      </c>
      <c r="G129" s="213">
        <v>0.0</v>
      </c>
      <c r="H129" s="213">
        <v>13.0</v>
      </c>
      <c r="I129" s="213">
        <v>13.0</v>
      </c>
      <c r="J129" s="214">
        <v>0.0</v>
      </c>
      <c r="K129" s="211" t="s">
        <v>10828</v>
      </c>
      <c r="L129" s="211">
        <v>4.423158011E9</v>
      </c>
      <c r="M129" s="211" t="s">
        <v>10469</v>
      </c>
      <c r="N129" s="211" t="s">
        <v>10470</v>
      </c>
      <c r="O129" s="211" t="s">
        <v>10829</v>
      </c>
      <c r="P129" s="211" t="s">
        <v>2137</v>
      </c>
      <c r="Q129" s="230">
        <f>COUNTIF('Hedef Liste Erzurum'!A:A,A129)</f>
        <v>1</v>
      </c>
    </row>
    <row r="130" ht="15.75" customHeight="1">
      <c r="A130" s="211" t="s">
        <v>10830</v>
      </c>
      <c r="B130" s="211" t="s">
        <v>10831</v>
      </c>
      <c r="C130" s="212" t="b">
        <v>1</v>
      </c>
      <c r="D130" s="211" t="s">
        <v>1378</v>
      </c>
      <c r="E130" s="213">
        <v>109.0</v>
      </c>
      <c r="F130" s="213">
        <v>53.0</v>
      </c>
      <c r="G130" s="213">
        <v>0.0</v>
      </c>
      <c r="H130" s="213">
        <v>14.0</v>
      </c>
      <c r="I130" s="213">
        <v>14.0</v>
      </c>
      <c r="J130" s="214">
        <v>0.0</v>
      </c>
      <c r="K130" s="211" t="s">
        <v>10828</v>
      </c>
      <c r="L130" s="211">
        <v>4.423158011E9</v>
      </c>
      <c r="M130" s="211" t="s">
        <v>10469</v>
      </c>
      <c r="N130" s="211" t="s">
        <v>5525</v>
      </c>
      <c r="O130" s="211" t="s">
        <v>10832</v>
      </c>
      <c r="P130" s="211" t="s">
        <v>2137</v>
      </c>
      <c r="Q130" s="230">
        <f>COUNTIF('Hedef Liste Erzurum'!A:A,A130)</f>
        <v>1</v>
      </c>
    </row>
    <row r="131" ht="15.75" customHeight="1">
      <c r="A131" s="211" t="s">
        <v>10833</v>
      </c>
      <c r="B131" s="211" t="s">
        <v>10834</v>
      </c>
      <c r="C131" s="212" t="b">
        <v>1</v>
      </c>
      <c r="D131" s="211" t="s">
        <v>1370</v>
      </c>
      <c r="E131" s="213">
        <v>671.0</v>
      </c>
      <c r="F131" s="213">
        <v>68.0</v>
      </c>
      <c r="G131" s="213">
        <v>0.0</v>
      </c>
      <c r="H131" s="213">
        <v>8.0</v>
      </c>
      <c r="I131" s="213">
        <v>8.0</v>
      </c>
      <c r="J131" s="214">
        <v>0.0</v>
      </c>
      <c r="K131" s="211" t="s">
        <v>10509</v>
      </c>
      <c r="L131" s="211">
        <v>4.424424445E9</v>
      </c>
      <c r="M131" s="211" t="s">
        <v>10450</v>
      </c>
      <c r="N131" s="211" t="s">
        <v>10460</v>
      </c>
      <c r="O131" s="211" t="s">
        <v>10835</v>
      </c>
      <c r="P131" s="211" t="s">
        <v>2137</v>
      </c>
      <c r="Q131" s="230">
        <f>COUNTIF('Hedef Liste Erzurum'!A:A,A131)</f>
        <v>1</v>
      </c>
    </row>
    <row r="132" ht="15.75" customHeight="1">
      <c r="A132" s="211" t="s">
        <v>10836</v>
      </c>
      <c r="B132" s="211" t="s">
        <v>10837</v>
      </c>
      <c r="C132" s="212" t="b">
        <v>1</v>
      </c>
      <c r="D132" s="211" t="s">
        <v>1507</v>
      </c>
      <c r="E132" s="213">
        <v>222.0</v>
      </c>
      <c r="F132" s="213">
        <v>10.0</v>
      </c>
      <c r="G132" s="213">
        <v>9.0</v>
      </c>
      <c r="H132" s="213">
        <v>17.0</v>
      </c>
      <c r="I132" s="213">
        <v>26.0</v>
      </c>
      <c r="J132" s="214">
        <v>0.35</v>
      </c>
      <c r="K132" s="211" t="s">
        <v>10838</v>
      </c>
      <c r="L132" s="211">
        <v>5.348638051E9</v>
      </c>
      <c r="M132" s="211" t="s">
        <v>10469</v>
      </c>
      <c r="N132" s="211" t="s">
        <v>10619</v>
      </c>
      <c r="O132" s="211" t="s">
        <v>10839</v>
      </c>
      <c r="P132" s="211" t="s">
        <v>2137</v>
      </c>
      <c r="Q132" s="230">
        <f>COUNTIF('Hedef Liste Erzurum'!A:A,A132)</f>
        <v>1</v>
      </c>
    </row>
    <row r="133" ht="15.75" customHeight="1">
      <c r="A133" s="211" t="s">
        <v>10050</v>
      </c>
      <c r="B133" s="211" t="s">
        <v>10051</v>
      </c>
      <c r="C133" s="212" t="b">
        <v>1</v>
      </c>
      <c r="D133" s="211" t="s">
        <v>1507</v>
      </c>
      <c r="E133" s="213">
        <v>209.0</v>
      </c>
      <c r="F133" s="213">
        <v>15.0</v>
      </c>
      <c r="G133" s="213">
        <v>14.0</v>
      </c>
      <c r="H133" s="213">
        <v>11.0</v>
      </c>
      <c r="I133" s="213">
        <v>25.0</v>
      </c>
      <c r="J133" s="214">
        <v>0.56</v>
      </c>
      <c r="K133" s="211" t="s">
        <v>10838</v>
      </c>
      <c r="L133" s="211">
        <v>5.348638051E9</v>
      </c>
      <c r="M133" s="211" t="s">
        <v>10450</v>
      </c>
      <c r="N133" s="211" t="s">
        <v>10476</v>
      </c>
      <c r="O133" s="211" t="s">
        <v>10840</v>
      </c>
      <c r="P133" s="211" t="s">
        <v>2137</v>
      </c>
      <c r="Q133" s="230">
        <f>COUNTIF('Hedef Liste Erzurum'!A:A,A133)</f>
        <v>1</v>
      </c>
    </row>
    <row r="134" ht="15.75" customHeight="1">
      <c r="A134" s="211" t="s">
        <v>10845</v>
      </c>
      <c r="B134" s="211" t="s">
        <v>10846</v>
      </c>
      <c r="C134" s="212" t="b">
        <v>1</v>
      </c>
      <c r="D134" s="211" t="s">
        <v>1597</v>
      </c>
      <c r="E134" s="213">
        <v>234.0</v>
      </c>
      <c r="F134" s="213">
        <v>10.0</v>
      </c>
      <c r="G134" s="213">
        <v>26.0</v>
      </c>
      <c r="H134" s="213">
        <v>13.0</v>
      </c>
      <c r="I134" s="213">
        <v>39.0</v>
      </c>
      <c r="J134" s="214">
        <v>0.67</v>
      </c>
      <c r="K134" s="211" t="s">
        <v>11</v>
      </c>
      <c r="L134" s="211">
        <v>5.056228193E9</v>
      </c>
      <c r="M134" s="211" t="s">
        <v>10450</v>
      </c>
      <c r="N134" s="211" t="s">
        <v>10460</v>
      </c>
      <c r="O134" s="211" t="s">
        <v>10847</v>
      </c>
      <c r="P134" s="211" t="s">
        <v>2137</v>
      </c>
      <c r="Q134" s="230">
        <f>COUNTIF('Hedef Liste Erzurum'!A:A,A134)</f>
        <v>1</v>
      </c>
    </row>
    <row r="135" ht="15.75" customHeight="1">
      <c r="A135" s="211" t="s">
        <v>10849</v>
      </c>
      <c r="B135" s="211" t="s">
        <v>10850</v>
      </c>
      <c r="C135" s="212" t="b">
        <v>1</v>
      </c>
      <c r="D135" s="211" t="s">
        <v>1364</v>
      </c>
      <c r="E135" s="213">
        <v>0.0</v>
      </c>
      <c r="F135" s="213">
        <v>0.0</v>
      </c>
      <c r="G135" s="213">
        <v>0.0</v>
      </c>
      <c r="H135" s="213">
        <v>20.0</v>
      </c>
      <c r="I135" s="213">
        <v>20.0</v>
      </c>
      <c r="J135" s="214">
        <v>0.0</v>
      </c>
      <c r="K135" s="211" t="s">
        <v>10851</v>
      </c>
      <c r="L135" s="211">
        <v>5.462164121E9</v>
      </c>
      <c r="M135" s="211" t="s">
        <v>10450</v>
      </c>
      <c r="N135" s="211" t="s">
        <v>10451</v>
      </c>
      <c r="O135" s="211" t="s">
        <v>10852</v>
      </c>
      <c r="P135" s="211" t="s">
        <v>2137</v>
      </c>
      <c r="Q135" s="230">
        <f>COUNTIF('Hedef Liste Erzurum'!A:A,A135)</f>
        <v>1</v>
      </c>
    </row>
    <row r="136" ht="15.75" customHeight="1">
      <c r="A136" s="211" t="s">
        <v>11085</v>
      </c>
      <c r="B136" s="211" t="s">
        <v>11086</v>
      </c>
      <c r="C136" s="212" t="b">
        <v>1</v>
      </c>
      <c r="D136" s="211" t="s">
        <v>1364</v>
      </c>
      <c r="E136" s="213">
        <v>72.0</v>
      </c>
      <c r="F136" s="213">
        <v>4.0</v>
      </c>
      <c r="G136" s="213">
        <v>50.0</v>
      </c>
      <c r="H136" s="213">
        <v>4.0</v>
      </c>
      <c r="I136" s="213">
        <v>54.0</v>
      </c>
      <c r="J136" s="214">
        <v>0.93</v>
      </c>
      <c r="K136" s="211" t="s">
        <v>2216</v>
      </c>
      <c r="L136" s="211">
        <v>5.423565525E9</v>
      </c>
      <c r="M136" s="211" t="s">
        <v>11087</v>
      </c>
      <c r="N136" s="211" t="s">
        <v>11088</v>
      </c>
      <c r="O136" s="211" t="s">
        <v>11089</v>
      </c>
      <c r="P136" s="211" t="s">
        <v>2165</v>
      </c>
      <c r="Q136" s="230">
        <f>COUNTIF('Hedef Liste Erzurum'!A:A,A136)</f>
        <v>0</v>
      </c>
    </row>
    <row r="137" ht="15.75" customHeight="1">
      <c r="A137" s="211" t="s">
        <v>11090</v>
      </c>
      <c r="B137" s="211" t="s">
        <v>11091</v>
      </c>
      <c r="C137" s="212" t="b">
        <v>1</v>
      </c>
      <c r="D137" s="211" t="s">
        <v>1364</v>
      </c>
      <c r="E137" s="213">
        <v>1061.0</v>
      </c>
      <c r="F137" s="213">
        <v>69.0</v>
      </c>
      <c r="G137" s="213">
        <v>98.0</v>
      </c>
      <c r="H137" s="213">
        <v>7.0</v>
      </c>
      <c r="I137" s="213">
        <v>105.0</v>
      </c>
      <c r="J137" s="214">
        <v>0.93</v>
      </c>
      <c r="K137" s="211" t="s">
        <v>2216</v>
      </c>
      <c r="L137" s="211">
        <v>5.063650399E9</v>
      </c>
      <c r="M137" s="211" t="s">
        <v>5546</v>
      </c>
      <c r="N137" s="211" t="s">
        <v>10538</v>
      </c>
      <c r="O137" s="211" t="s">
        <v>11092</v>
      </c>
      <c r="P137" s="211" t="s">
        <v>2165</v>
      </c>
      <c r="Q137" s="230">
        <f>COUNTIF('Hedef Liste Erzurum'!A:A,A137)</f>
        <v>0</v>
      </c>
    </row>
    <row r="138" ht="15.75" customHeight="1">
      <c r="A138" s="211" t="s">
        <v>11093</v>
      </c>
      <c r="B138" s="211" t="s">
        <v>11094</v>
      </c>
      <c r="C138" s="212" t="b">
        <v>1</v>
      </c>
      <c r="D138" s="211" t="s">
        <v>1364</v>
      </c>
      <c r="E138" s="213">
        <v>1797.0</v>
      </c>
      <c r="F138" s="213">
        <v>97.0</v>
      </c>
      <c r="G138" s="213">
        <v>89.0</v>
      </c>
      <c r="H138" s="213">
        <v>5.0</v>
      </c>
      <c r="I138" s="213">
        <v>94.0</v>
      </c>
      <c r="J138" s="214">
        <v>0.95</v>
      </c>
      <c r="K138" s="211" t="s">
        <v>2216</v>
      </c>
      <c r="L138" s="211">
        <v>4.423430043E9</v>
      </c>
      <c r="M138" s="211" t="s">
        <v>10450</v>
      </c>
      <c r="N138" s="211" t="s">
        <v>11072</v>
      </c>
      <c r="O138" s="211" t="s">
        <v>11095</v>
      </c>
      <c r="P138" s="211" t="s">
        <v>2165</v>
      </c>
      <c r="Q138" s="230">
        <f>COUNTIF('Hedef Liste Erzurum'!A:A,A138)</f>
        <v>0</v>
      </c>
    </row>
    <row r="139" ht="15.75" customHeight="1">
      <c r="A139" s="211" t="s">
        <v>11096</v>
      </c>
      <c r="B139" s="211" t="s">
        <v>11097</v>
      </c>
      <c r="C139" s="212" t="b">
        <v>1</v>
      </c>
      <c r="D139" s="211" t="s">
        <v>1364</v>
      </c>
      <c r="E139" s="213">
        <v>752.0</v>
      </c>
      <c r="F139" s="213">
        <v>51.0</v>
      </c>
      <c r="G139" s="213">
        <v>45.0</v>
      </c>
      <c r="H139" s="213">
        <v>4.0</v>
      </c>
      <c r="I139" s="213">
        <v>49.0</v>
      </c>
      <c r="J139" s="214">
        <v>0.92</v>
      </c>
      <c r="K139" s="211" t="s">
        <v>2216</v>
      </c>
      <c r="L139" s="211">
        <v>5.419695137E9</v>
      </c>
      <c r="M139" s="211" t="s">
        <v>10469</v>
      </c>
      <c r="N139" s="211" t="s">
        <v>5525</v>
      </c>
      <c r="O139" s="211" t="s">
        <v>11098</v>
      </c>
      <c r="P139" s="211" t="s">
        <v>2165</v>
      </c>
      <c r="Q139" s="230">
        <f>COUNTIF('Hedef Liste Erzurum'!A:A,A139)</f>
        <v>0</v>
      </c>
    </row>
    <row r="140" ht="15.75" customHeight="1">
      <c r="A140" s="211" t="s">
        <v>11099</v>
      </c>
      <c r="B140" s="211" t="s">
        <v>11100</v>
      </c>
      <c r="C140" s="212" t="b">
        <v>1</v>
      </c>
      <c r="D140" s="211" t="s">
        <v>1364</v>
      </c>
      <c r="E140" s="213">
        <v>171.0</v>
      </c>
      <c r="F140" s="213">
        <v>87.0</v>
      </c>
      <c r="G140" s="213">
        <v>80.0</v>
      </c>
      <c r="H140" s="213">
        <v>8.0</v>
      </c>
      <c r="I140" s="213">
        <v>88.0</v>
      </c>
      <c r="J140" s="214">
        <v>0.91</v>
      </c>
      <c r="K140" s="211" t="s">
        <v>2216</v>
      </c>
      <c r="L140" s="211">
        <v>5.454036724E9</v>
      </c>
      <c r="M140" s="211" t="s">
        <v>10469</v>
      </c>
      <c r="N140" s="211" t="s">
        <v>10470</v>
      </c>
      <c r="O140" s="211" t="s">
        <v>11101</v>
      </c>
      <c r="P140" s="211" t="s">
        <v>2165</v>
      </c>
      <c r="Q140" s="230">
        <f>COUNTIF('Hedef Liste Erzurum'!A:A,A140)</f>
        <v>0</v>
      </c>
    </row>
    <row r="141" ht="15.75" customHeight="1">
      <c r="A141" s="211" t="s">
        <v>11102</v>
      </c>
      <c r="B141" s="211" t="s">
        <v>11103</v>
      </c>
      <c r="C141" s="212" t="b">
        <v>1</v>
      </c>
      <c r="D141" s="211" t="s">
        <v>1364</v>
      </c>
      <c r="E141" s="213">
        <v>193.0</v>
      </c>
      <c r="F141" s="213">
        <v>25.0</v>
      </c>
      <c r="G141" s="213">
        <v>72.0</v>
      </c>
      <c r="H141" s="213">
        <v>8.0</v>
      </c>
      <c r="I141" s="213">
        <v>80.0</v>
      </c>
      <c r="J141" s="214">
        <v>0.9</v>
      </c>
      <c r="K141" s="211" t="s">
        <v>2216</v>
      </c>
      <c r="L141" s="211">
        <v>4.423190019E9</v>
      </c>
      <c r="M141" s="211" t="s">
        <v>10469</v>
      </c>
      <c r="N141" s="211" t="s">
        <v>10529</v>
      </c>
      <c r="O141" s="211" t="s">
        <v>11104</v>
      </c>
      <c r="P141" s="211" t="s">
        <v>2165</v>
      </c>
      <c r="Q141" s="230">
        <f>COUNTIF('Hedef Liste Erzurum'!A:A,A141)</f>
        <v>0</v>
      </c>
    </row>
    <row r="142" ht="15.75" customHeight="1">
      <c r="A142" s="211" t="s">
        <v>11105</v>
      </c>
      <c r="B142" s="211" t="s">
        <v>11106</v>
      </c>
      <c r="C142" s="212" t="b">
        <v>1</v>
      </c>
      <c r="D142" s="211" t="s">
        <v>1364</v>
      </c>
      <c r="E142" s="213">
        <v>310.0</v>
      </c>
      <c r="F142" s="213">
        <v>5.0</v>
      </c>
      <c r="G142" s="213">
        <v>87.0</v>
      </c>
      <c r="H142" s="213">
        <v>8.0</v>
      </c>
      <c r="I142" s="213">
        <v>95.0</v>
      </c>
      <c r="J142" s="214">
        <v>0.92</v>
      </c>
      <c r="K142" s="211" t="s">
        <v>2216</v>
      </c>
      <c r="L142" s="211">
        <v>5.524074987E9</v>
      </c>
      <c r="M142" s="211" t="s">
        <v>10450</v>
      </c>
      <c r="N142" s="211" t="s">
        <v>11107</v>
      </c>
      <c r="O142" s="211" t="s">
        <v>11108</v>
      </c>
      <c r="P142" s="211" t="s">
        <v>2165</v>
      </c>
      <c r="Q142" s="230">
        <f>COUNTIF('Hedef Liste Erzurum'!A:A,A142)</f>
        <v>0</v>
      </c>
    </row>
    <row r="143" ht="15.75" customHeight="1">
      <c r="A143" s="211" t="s">
        <v>11109</v>
      </c>
      <c r="B143" s="211" t="s">
        <v>11110</v>
      </c>
      <c r="C143" s="212" t="b">
        <v>1</v>
      </c>
      <c r="D143" s="211" t="s">
        <v>1364</v>
      </c>
      <c r="E143" s="213">
        <v>442.0</v>
      </c>
      <c r="F143" s="213">
        <v>6.0</v>
      </c>
      <c r="G143" s="213">
        <v>57.0</v>
      </c>
      <c r="H143" s="213">
        <v>4.0</v>
      </c>
      <c r="I143" s="213">
        <v>61.0</v>
      </c>
      <c r="J143" s="214">
        <v>0.93</v>
      </c>
      <c r="K143" s="211" t="s">
        <v>2216</v>
      </c>
      <c r="L143" s="211">
        <v>5.537708539E9</v>
      </c>
      <c r="M143" s="211" t="s">
        <v>10450</v>
      </c>
      <c r="N143" s="211" t="s">
        <v>10451</v>
      </c>
      <c r="O143" s="211" t="s">
        <v>11111</v>
      </c>
      <c r="P143" s="211" t="s">
        <v>2165</v>
      </c>
      <c r="Q143" s="230">
        <f>COUNTIF('Hedef Liste Erzurum'!A:A,A143)</f>
        <v>0</v>
      </c>
    </row>
    <row r="144" ht="15.75" customHeight="1">
      <c r="A144" s="211" t="s">
        <v>11112</v>
      </c>
      <c r="B144" s="211" t="s">
        <v>11113</v>
      </c>
      <c r="C144" s="212" t="b">
        <v>1</v>
      </c>
      <c r="D144" s="211" t="s">
        <v>1364</v>
      </c>
      <c r="E144" s="213">
        <v>802.0</v>
      </c>
      <c r="F144" s="213">
        <v>96.0</v>
      </c>
      <c r="G144" s="213">
        <v>76.0</v>
      </c>
      <c r="H144" s="213">
        <v>7.0</v>
      </c>
      <c r="I144" s="213">
        <v>83.0</v>
      </c>
      <c r="J144" s="214">
        <v>0.92</v>
      </c>
      <c r="K144" s="211" t="s">
        <v>2216</v>
      </c>
      <c r="L144" s="211">
        <v>4.422370037E9</v>
      </c>
      <c r="M144" s="211" t="s">
        <v>10450</v>
      </c>
      <c r="N144" s="211" t="s">
        <v>10491</v>
      </c>
      <c r="O144" s="211" t="s">
        <v>11114</v>
      </c>
      <c r="P144" s="211" t="s">
        <v>2165</v>
      </c>
      <c r="Q144" s="230">
        <f>COUNTIF('Hedef Liste Erzurum'!A:A,A144)</f>
        <v>0</v>
      </c>
    </row>
    <row r="145" ht="15.75" customHeight="1">
      <c r="A145" s="211" t="s">
        <v>11115</v>
      </c>
      <c r="B145" s="211" t="s">
        <v>11116</v>
      </c>
      <c r="C145" s="212" t="b">
        <v>1</v>
      </c>
      <c r="D145" s="211" t="s">
        <v>1364</v>
      </c>
      <c r="E145" s="213">
        <v>610.0</v>
      </c>
      <c r="F145" s="213">
        <v>90.0</v>
      </c>
      <c r="G145" s="213">
        <v>53.0</v>
      </c>
      <c r="H145" s="213">
        <v>5.0</v>
      </c>
      <c r="I145" s="213">
        <v>58.0</v>
      </c>
      <c r="J145" s="214">
        <v>0.91</v>
      </c>
      <c r="K145" s="211" t="s">
        <v>2216</v>
      </c>
      <c r="L145" s="211">
        <v>4.422380038E9</v>
      </c>
      <c r="M145" s="211" t="s">
        <v>10450</v>
      </c>
      <c r="N145" s="211" t="s">
        <v>10451</v>
      </c>
      <c r="O145" s="211" t="s">
        <v>11117</v>
      </c>
      <c r="P145" s="211" t="s">
        <v>2165</v>
      </c>
      <c r="Q145" s="230">
        <f>COUNTIF('Hedef Liste Erzurum'!A:A,A145)</f>
        <v>0</v>
      </c>
    </row>
    <row r="146" ht="15.75" customHeight="1">
      <c r="A146" s="211" t="s">
        <v>11118</v>
      </c>
      <c r="B146" s="211" t="s">
        <v>11119</v>
      </c>
      <c r="C146" s="212" t="b">
        <v>1</v>
      </c>
      <c r="D146" s="211" t="s">
        <v>1364</v>
      </c>
      <c r="E146" s="213">
        <v>1059.0</v>
      </c>
      <c r="F146" s="213">
        <v>35.0</v>
      </c>
      <c r="G146" s="213">
        <v>74.0</v>
      </c>
      <c r="H146" s="213">
        <v>7.0</v>
      </c>
      <c r="I146" s="213">
        <v>81.0</v>
      </c>
      <c r="J146" s="214">
        <v>0.91</v>
      </c>
      <c r="K146" s="211" t="s">
        <v>2216</v>
      </c>
      <c r="L146" s="211">
        <v>5.337776422E9</v>
      </c>
      <c r="M146" s="211" t="s">
        <v>10450</v>
      </c>
      <c r="N146" s="211" t="s">
        <v>10460</v>
      </c>
      <c r="O146" s="211" t="s">
        <v>11120</v>
      </c>
      <c r="P146" s="211" t="s">
        <v>2165</v>
      </c>
      <c r="Q146" s="230">
        <f>COUNTIF('Hedef Liste Erzurum'!A:A,A146)</f>
        <v>0</v>
      </c>
    </row>
    <row r="147" ht="15.75" customHeight="1">
      <c r="A147" s="211" t="s">
        <v>10040</v>
      </c>
      <c r="B147" s="211" t="s">
        <v>10041</v>
      </c>
      <c r="C147" s="212" t="b">
        <v>0</v>
      </c>
      <c r="D147" s="211" t="s">
        <v>1507</v>
      </c>
      <c r="E147" s="213">
        <v>3.0</v>
      </c>
      <c r="F147" s="213">
        <v>0.0</v>
      </c>
      <c r="G147" s="213">
        <v>6.0</v>
      </c>
      <c r="H147" s="213">
        <v>22.0</v>
      </c>
      <c r="I147" s="213">
        <v>28.0</v>
      </c>
      <c r="J147" s="214">
        <v>0.21</v>
      </c>
      <c r="K147" s="211" t="s">
        <v>10841</v>
      </c>
      <c r="L147" s="211">
        <v>4.422340111E9</v>
      </c>
      <c r="M147" s="211" t="s">
        <v>10450</v>
      </c>
      <c r="N147" s="211" t="s">
        <v>10460</v>
      </c>
      <c r="O147" s="211" t="s">
        <v>10044</v>
      </c>
      <c r="P147" s="211" t="s">
        <v>2137</v>
      </c>
      <c r="Q147" s="230">
        <f>COUNTIF('Hedef Liste Erzurum'!A:A,A147)</f>
        <v>1</v>
      </c>
    </row>
    <row r="148" ht="15.75" customHeight="1">
      <c r="A148" s="211" t="s">
        <v>10174</v>
      </c>
      <c r="B148" s="211" t="s">
        <v>10175</v>
      </c>
      <c r="C148" s="212" t="b">
        <v>1</v>
      </c>
      <c r="D148" s="211" t="s">
        <v>1385</v>
      </c>
      <c r="E148" s="213">
        <v>931.0</v>
      </c>
      <c r="F148" s="213">
        <v>63.0</v>
      </c>
      <c r="G148" s="213">
        <v>0.0</v>
      </c>
      <c r="H148" s="213">
        <v>11.0</v>
      </c>
      <c r="I148" s="213">
        <v>11.0</v>
      </c>
      <c r="J148" s="214">
        <v>0.0</v>
      </c>
      <c r="K148" s="211" t="s">
        <v>10843</v>
      </c>
      <c r="L148" s="211">
        <v>4.422370606E9</v>
      </c>
      <c r="M148" s="211" t="s">
        <v>10450</v>
      </c>
      <c r="N148" s="211" t="s">
        <v>10460</v>
      </c>
      <c r="O148" s="211" t="s">
        <v>10177</v>
      </c>
      <c r="P148" s="211" t="s">
        <v>2137</v>
      </c>
      <c r="Q148" s="230">
        <f>COUNTIF('Hedef Liste Erzurum'!A:A,A148)</f>
        <v>1</v>
      </c>
    </row>
    <row r="149" ht="15.75" customHeight="1">
      <c r="A149" s="211" t="s">
        <v>10853</v>
      </c>
      <c r="B149" s="211" t="s">
        <v>10854</v>
      </c>
      <c r="C149" s="212" t="b">
        <v>1</v>
      </c>
      <c r="D149" s="211" t="s">
        <v>1370</v>
      </c>
      <c r="E149" s="213">
        <v>505.0</v>
      </c>
      <c r="F149" s="213">
        <v>87.0</v>
      </c>
      <c r="G149" s="213">
        <v>0.0</v>
      </c>
      <c r="H149" s="213">
        <v>13.0</v>
      </c>
      <c r="I149" s="213">
        <v>13.0</v>
      </c>
      <c r="J149" s="214">
        <v>0.0</v>
      </c>
      <c r="K149" s="211" t="s">
        <v>10855</v>
      </c>
      <c r="L149" s="211">
        <v>4.422350025E9</v>
      </c>
      <c r="M149" s="211" t="s">
        <v>10469</v>
      </c>
      <c r="N149" s="211" t="s">
        <v>10470</v>
      </c>
      <c r="O149" s="211" t="s">
        <v>10856</v>
      </c>
      <c r="P149" s="211" t="s">
        <v>2137</v>
      </c>
      <c r="Q149" s="230">
        <f>COUNTIF('Hedef Liste Erzurum'!A:A,A149)</f>
        <v>1</v>
      </c>
    </row>
    <row r="150" ht="15.75" customHeight="1">
      <c r="A150" s="211" t="s">
        <v>10857</v>
      </c>
      <c r="B150" s="211" t="s">
        <v>10858</v>
      </c>
      <c r="C150" s="212" t="b">
        <v>1</v>
      </c>
      <c r="D150" s="211" t="s">
        <v>1493</v>
      </c>
      <c r="E150" s="213">
        <v>1533.0</v>
      </c>
      <c r="F150" s="213">
        <v>129.0</v>
      </c>
      <c r="G150" s="213">
        <v>0.0</v>
      </c>
      <c r="H150" s="213">
        <v>15.0</v>
      </c>
      <c r="I150" s="213">
        <v>15.0</v>
      </c>
      <c r="J150" s="214">
        <v>0.0</v>
      </c>
      <c r="K150" s="211" t="s">
        <v>10859</v>
      </c>
      <c r="L150" s="211">
        <v>4.422351516E9</v>
      </c>
      <c r="M150" s="211" t="s">
        <v>10450</v>
      </c>
      <c r="N150" s="211" t="s">
        <v>10460</v>
      </c>
      <c r="O150" s="211" t="s">
        <v>10860</v>
      </c>
      <c r="P150" s="211" t="s">
        <v>2137</v>
      </c>
      <c r="Q150" s="230">
        <f>COUNTIF('Hedef Liste Erzurum'!A:A,A150)</f>
        <v>1</v>
      </c>
    </row>
    <row r="151" ht="15.75" customHeight="1">
      <c r="A151" s="211" t="s">
        <v>10261</v>
      </c>
      <c r="B151" s="211" t="s">
        <v>10262</v>
      </c>
      <c r="C151" s="212" t="b">
        <v>1</v>
      </c>
      <c r="D151" s="211" t="s">
        <v>1378</v>
      </c>
      <c r="E151" s="213">
        <v>332.0</v>
      </c>
      <c r="F151" s="213">
        <v>28.0</v>
      </c>
      <c r="G151" s="213">
        <v>10.0</v>
      </c>
      <c r="H151" s="213">
        <v>27.0</v>
      </c>
      <c r="I151" s="213">
        <v>37.0</v>
      </c>
      <c r="J151" s="214">
        <v>0.27</v>
      </c>
      <c r="K151" s="211" t="s">
        <v>10862</v>
      </c>
      <c r="L151" s="211">
        <v>4.423156822E9</v>
      </c>
      <c r="M151" s="211" t="s">
        <v>10469</v>
      </c>
      <c r="N151" s="211" t="s">
        <v>5525</v>
      </c>
      <c r="O151" s="211" t="s">
        <v>10264</v>
      </c>
      <c r="P151" s="211" t="s">
        <v>2137</v>
      </c>
      <c r="Q151" s="230">
        <f>COUNTIF('Hedef Liste Erzurum'!A:A,A151)</f>
        <v>1</v>
      </c>
    </row>
    <row r="152" ht="15.75" customHeight="1">
      <c r="A152" s="211" t="s">
        <v>10864</v>
      </c>
      <c r="B152" s="211" t="s">
        <v>10865</v>
      </c>
      <c r="C152" s="212" t="b">
        <v>1</v>
      </c>
      <c r="D152" s="211" t="s">
        <v>1370</v>
      </c>
      <c r="E152" s="213">
        <v>3965.0</v>
      </c>
      <c r="F152" s="213">
        <v>635.0</v>
      </c>
      <c r="G152" s="213">
        <v>0.0</v>
      </c>
      <c r="H152" s="213">
        <v>22.0</v>
      </c>
      <c r="I152" s="213">
        <v>22.0</v>
      </c>
      <c r="J152" s="214">
        <v>0.0</v>
      </c>
      <c r="K152" s="211" t="s">
        <v>10866</v>
      </c>
      <c r="L152" s="211">
        <v>4.422342584E9</v>
      </c>
      <c r="M152" s="211" t="s">
        <v>10450</v>
      </c>
      <c r="N152" s="211" t="s">
        <v>10491</v>
      </c>
      <c r="O152" s="211" t="s">
        <v>10867</v>
      </c>
      <c r="P152" s="211" t="s">
        <v>2137</v>
      </c>
      <c r="Q152" s="230">
        <f>COUNTIF('Hedef Liste Erzurum'!A:A,A152)</f>
        <v>1</v>
      </c>
    </row>
    <row r="153" ht="15.75" customHeight="1">
      <c r="A153" s="211" t="s">
        <v>11121</v>
      </c>
      <c r="B153" s="211" t="s">
        <v>11122</v>
      </c>
      <c r="C153" s="212" t="b">
        <v>1</v>
      </c>
      <c r="D153" s="211" t="s">
        <v>1789</v>
      </c>
      <c r="E153" s="213">
        <v>461.0</v>
      </c>
      <c r="F153" s="213">
        <v>0.0</v>
      </c>
      <c r="G153" s="213">
        <v>5.0</v>
      </c>
      <c r="H153" s="213">
        <v>0.0</v>
      </c>
      <c r="I153" s="213">
        <v>5.0</v>
      </c>
      <c r="J153" s="214">
        <v>1.0</v>
      </c>
      <c r="K153" s="211" t="s">
        <v>11123</v>
      </c>
      <c r="L153" s="211">
        <v>5.524223725E9</v>
      </c>
      <c r="M153" s="211" t="s">
        <v>10450</v>
      </c>
      <c r="N153" s="211" t="s">
        <v>10460</v>
      </c>
      <c r="O153" s="211" t="s">
        <v>11124</v>
      </c>
      <c r="P153" s="211" t="s">
        <v>2165</v>
      </c>
      <c r="Q153" s="230">
        <f>COUNTIF('Hedef Liste Erzurum'!A:A,A153)</f>
        <v>0</v>
      </c>
    </row>
    <row r="154" ht="15.75" customHeight="1">
      <c r="A154" s="211" t="s">
        <v>10868</v>
      </c>
      <c r="B154" s="211" t="s">
        <v>10869</v>
      </c>
      <c r="C154" s="212" t="b">
        <v>1</v>
      </c>
      <c r="D154" s="211" t="s">
        <v>1378</v>
      </c>
      <c r="E154" s="213">
        <v>5.0</v>
      </c>
      <c r="F154" s="213">
        <v>4.0</v>
      </c>
      <c r="G154" s="213">
        <v>0.0</v>
      </c>
      <c r="H154" s="213">
        <v>20.0</v>
      </c>
      <c r="I154" s="213">
        <v>20.0</v>
      </c>
      <c r="J154" s="214">
        <v>0.0</v>
      </c>
      <c r="K154" s="211" t="s">
        <v>10870</v>
      </c>
      <c r="L154" s="211">
        <v>5.348323907E9</v>
      </c>
      <c r="M154" s="211" t="s">
        <v>10450</v>
      </c>
      <c r="N154" s="211" t="s">
        <v>10460</v>
      </c>
      <c r="O154" s="211" t="s">
        <v>10871</v>
      </c>
      <c r="P154" s="211" t="s">
        <v>2137</v>
      </c>
      <c r="Q154" s="230">
        <f>COUNTIF('Hedef Liste Erzurum'!A:A,A154)</f>
        <v>1</v>
      </c>
    </row>
    <row r="155" ht="15.75" customHeight="1">
      <c r="A155" s="211" t="s">
        <v>10872</v>
      </c>
      <c r="B155" s="211" t="s">
        <v>10873</v>
      </c>
      <c r="C155" s="212" t="b">
        <v>0</v>
      </c>
      <c r="D155" s="211" t="s">
        <v>1493</v>
      </c>
      <c r="E155" s="213">
        <v>21.0</v>
      </c>
      <c r="F155" s="213">
        <v>0.0</v>
      </c>
      <c r="G155" s="213">
        <v>0.0</v>
      </c>
      <c r="H155" s="213">
        <v>20.0</v>
      </c>
      <c r="I155" s="213">
        <v>20.0</v>
      </c>
      <c r="J155" s="214">
        <v>0.0</v>
      </c>
      <c r="K155" s="211" t="s">
        <v>10874</v>
      </c>
      <c r="L155" s="211">
        <v>5.321702509E9</v>
      </c>
      <c r="M155" s="211" t="s">
        <v>10450</v>
      </c>
      <c r="N155" s="211" t="s">
        <v>10465</v>
      </c>
      <c r="O155" s="211" t="s">
        <v>10875</v>
      </c>
      <c r="P155" s="211" t="s">
        <v>2137</v>
      </c>
      <c r="Q155" s="230">
        <f>COUNTIF('Hedef Liste Erzurum'!A:A,A155)</f>
        <v>1</v>
      </c>
    </row>
    <row r="156" ht="15.75" customHeight="1">
      <c r="A156" s="211" t="s">
        <v>11125</v>
      </c>
      <c r="B156" s="211" t="s">
        <v>11126</v>
      </c>
      <c r="C156" s="212" t="b">
        <v>1</v>
      </c>
      <c r="D156" s="211" t="s">
        <v>1370</v>
      </c>
      <c r="E156" s="213">
        <v>942.0</v>
      </c>
      <c r="F156" s="213">
        <v>279.0</v>
      </c>
      <c r="G156" s="213">
        <v>46.0</v>
      </c>
      <c r="H156" s="213">
        <v>35.0</v>
      </c>
      <c r="I156" s="213">
        <v>81.0</v>
      </c>
      <c r="J156" s="214">
        <v>0.57</v>
      </c>
      <c r="K156" s="211" t="s">
        <v>11127</v>
      </c>
      <c r="L156" s="211">
        <v>4.422382322E9</v>
      </c>
      <c r="M156" s="211" t="s">
        <v>10450</v>
      </c>
      <c r="N156" s="211" t="s">
        <v>10460</v>
      </c>
      <c r="O156" s="211" t="s">
        <v>11128</v>
      </c>
      <c r="P156" s="211" t="s">
        <v>2137</v>
      </c>
      <c r="Q156" s="230">
        <f>COUNTIF('Hedef Liste Erzurum'!A:A,A156)</f>
        <v>0</v>
      </c>
    </row>
    <row r="157" ht="15.75" customHeight="1">
      <c r="A157" s="211" t="s">
        <v>10877</v>
      </c>
      <c r="B157" s="211" t="s">
        <v>11129</v>
      </c>
      <c r="C157" s="212" t="b">
        <v>0</v>
      </c>
      <c r="D157" s="211" t="s">
        <v>1370</v>
      </c>
      <c r="E157" s="213">
        <v>8159.0</v>
      </c>
      <c r="F157" s="213">
        <v>0.0</v>
      </c>
      <c r="G157" s="213">
        <v>42.0</v>
      </c>
      <c r="H157" s="213">
        <v>4.0</v>
      </c>
      <c r="I157" s="213">
        <v>46.0</v>
      </c>
      <c r="J157" s="214">
        <v>0.91</v>
      </c>
      <c r="K157" s="211" t="s">
        <v>10879</v>
      </c>
      <c r="L157" s="211">
        <v>4.422382322E9</v>
      </c>
      <c r="M157" s="211" t="s">
        <v>10450</v>
      </c>
      <c r="N157" s="211" t="s">
        <v>10460</v>
      </c>
      <c r="O157" s="211" t="s">
        <v>10880</v>
      </c>
      <c r="P157" s="211" t="s">
        <v>2137</v>
      </c>
      <c r="Q157" s="230">
        <f>COUNTIF('Hedef Liste Erzurum'!A:A,A157)</f>
        <v>1</v>
      </c>
    </row>
    <row r="158" ht="15.75" customHeight="1">
      <c r="A158" s="211" t="s">
        <v>10882</v>
      </c>
      <c r="B158" s="211" t="s">
        <v>10241</v>
      </c>
      <c r="C158" s="212" t="b">
        <v>1</v>
      </c>
      <c r="D158" s="211" t="s">
        <v>1827</v>
      </c>
      <c r="E158" s="213">
        <v>761.0</v>
      </c>
      <c r="F158" s="213">
        <v>60.0</v>
      </c>
      <c r="G158" s="213">
        <v>0.0</v>
      </c>
      <c r="H158" s="213">
        <v>60.0</v>
      </c>
      <c r="I158" s="213">
        <v>60.0</v>
      </c>
      <c r="J158" s="214">
        <v>0.0</v>
      </c>
      <c r="K158" s="211" t="s">
        <v>10883</v>
      </c>
      <c r="L158" s="211">
        <v>4.423165555E9</v>
      </c>
      <c r="M158" s="211" t="s">
        <v>10469</v>
      </c>
      <c r="N158" s="211" t="s">
        <v>5525</v>
      </c>
      <c r="O158" s="211" t="s">
        <v>10243</v>
      </c>
      <c r="P158" s="211" t="s">
        <v>2137</v>
      </c>
      <c r="Q158" s="230">
        <f>COUNTIF('Hedef Liste Erzurum'!A:A,A158)</f>
        <v>1</v>
      </c>
    </row>
    <row r="159" ht="15.75" customHeight="1">
      <c r="A159" s="211" t="s">
        <v>10884</v>
      </c>
      <c r="B159" s="211" t="s">
        <v>10885</v>
      </c>
      <c r="C159" s="212" t="b">
        <v>1</v>
      </c>
      <c r="D159" s="211" t="s">
        <v>1370</v>
      </c>
      <c r="E159" s="213">
        <v>396.0</v>
      </c>
      <c r="F159" s="213">
        <v>31.0</v>
      </c>
      <c r="G159" s="213">
        <v>0.0</v>
      </c>
      <c r="H159" s="213">
        <v>23.0</v>
      </c>
      <c r="I159" s="213">
        <v>23.0</v>
      </c>
      <c r="J159" s="214">
        <v>0.0</v>
      </c>
      <c r="K159" s="211" t="s">
        <v>10886</v>
      </c>
      <c r="L159" s="211">
        <v>4.422332526E9</v>
      </c>
      <c r="M159" s="211" t="s">
        <v>10450</v>
      </c>
      <c r="N159" s="211" t="s">
        <v>10583</v>
      </c>
      <c r="O159" s="211" t="s">
        <v>10887</v>
      </c>
      <c r="P159" s="211" t="s">
        <v>2137</v>
      </c>
      <c r="Q159" s="230">
        <f>COUNTIF('Hedef Liste Erzurum'!A:A,A159)</f>
        <v>1</v>
      </c>
    </row>
    <row r="160" ht="15.75" customHeight="1">
      <c r="A160" s="211" t="s">
        <v>11130</v>
      </c>
      <c r="B160" s="211" t="s">
        <v>11131</v>
      </c>
      <c r="C160" s="212" t="b">
        <v>1</v>
      </c>
      <c r="D160" s="211" t="s">
        <v>1364</v>
      </c>
      <c r="E160" s="213">
        <v>829.0</v>
      </c>
      <c r="F160" s="213">
        <v>33.0</v>
      </c>
      <c r="G160" s="213">
        <v>6.0</v>
      </c>
      <c r="H160" s="213">
        <v>1.0</v>
      </c>
      <c r="I160" s="213">
        <v>7.0</v>
      </c>
      <c r="J160" s="214">
        <v>0.86</v>
      </c>
      <c r="K160" s="211" t="s">
        <v>11132</v>
      </c>
      <c r="L160" s="211">
        <v>5.437682898E9</v>
      </c>
      <c r="M160" s="211" t="s">
        <v>10450</v>
      </c>
      <c r="N160" s="211" t="s">
        <v>10583</v>
      </c>
      <c r="O160" s="211" t="s">
        <v>10924</v>
      </c>
      <c r="P160" s="211" t="s">
        <v>2137</v>
      </c>
      <c r="Q160" s="230">
        <f>COUNTIF('Hedef Liste Erzurum'!A:A,A160)</f>
        <v>0</v>
      </c>
    </row>
    <row r="161" ht="15.75" customHeight="1">
      <c r="A161" s="211" t="s">
        <v>11133</v>
      </c>
      <c r="B161" s="211" t="s">
        <v>11134</v>
      </c>
      <c r="C161" s="212" t="b">
        <v>1</v>
      </c>
      <c r="D161" s="211" t="s">
        <v>1364</v>
      </c>
      <c r="E161" s="213">
        <v>951.0</v>
      </c>
      <c r="F161" s="213">
        <v>42.0</v>
      </c>
      <c r="G161" s="213">
        <v>7.0</v>
      </c>
      <c r="H161" s="213">
        <v>4.0</v>
      </c>
      <c r="I161" s="213">
        <v>11.0</v>
      </c>
      <c r="J161" s="214">
        <v>0.64</v>
      </c>
      <c r="K161" s="211" t="s">
        <v>11135</v>
      </c>
      <c r="L161" s="211">
        <v>5.417682898E9</v>
      </c>
      <c r="M161" s="211" t="s">
        <v>10469</v>
      </c>
      <c r="N161" s="211" t="s">
        <v>10470</v>
      </c>
      <c r="O161" s="211" t="s">
        <v>11136</v>
      </c>
      <c r="P161" s="211" t="s">
        <v>2137</v>
      </c>
      <c r="Q161" s="230">
        <f>COUNTIF('Hedef Liste Erzurum'!A:A,A161)</f>
        <v>0</v>
      </c>
    </row>
    <row r="162" ht="15.75" customHeight="1">
      <c r="A162" s="211" t="s">
        <v>11137</v>
      </c>
      <c r="B162" s="211" t="s">
        <v>11138</v>
      </c>
      <c r="C162" s="212" t="b">
        <v>1</v>
      </c>
      <c r="D162" s="211" t="s">
        <v>1364</v>
      </c>
      <c r="E162" s="213">
        <v>278.0</v>
      </c>
      <c r="F162" s="213">
        <v>16.0</v>
      </c>
      <c r="G162" s="213">
        <v>6.0</v>
      </c>
      <c r="H162" s="213">
        <v>7.0</v>
      </c>
      <c r="I162" s="213">
        <v>13.0</v>
      </c>
      <c r="J162" s="214">
        <v>0.46</v>
      </c>
      <c r="K162" s="211" t="s">
        <v>11139</v>
      </c>
      <c r="L162" s="211">
        <v>5.541894883E9</v>
      </c>
      <c r="M162" s="211" t="s">
        <v>10450</v>
      </c>
      <c r="N162" s="211" t="s">
        <v>10465</v>
      </c>
      <c r="O162" s="211" t="s">
        <v>11140</v>
      </c>
      <c r="P162" s="211" t="s">
        <v>2137</v>
      </c>
      <c r="Q162" s="230">
        <f>COUNTIF('Hedef Liste Erzurum'!A:A,A162)</f>
        <v>0</v>
      </c>
    </row>
    <row r="163" ht="15.75" customHeight="1">
      <c r="A163" s="211" t="s">
        <v>10889</v>
      </c>
      <c r="B163" s="211" t="s">
        <v>10890</v>
      </c>
      <c r="C163" s="212" t="b">
        <v>1</v>
      </c>
      <c r="D163" s="211" t="s">
        <v>1364</v>
      </c>
      <c r="E163" s="213">
        <v>480.0</v>
      </c>
      <c r="F163" s="213">
        <v>26.0</v>
      </c>
      <c r="G163" s="213">
        <v>0.0</v>
      </c>
      <c r="H163" s="213">
        <v>16.0</v>
      </c>
      <c r="I163" s="213">
        <v>16.0</v>
      </c>
      <c r="J163" s="214">
        <v>0.0</v>
      </c>
      <c r="K163" s="211" t="s">
        <v>10891</v>
      </c>
      <c r="L163" s="211">
        <v>5.069009344E9</v>
      </c>
      <c r="M163" s="211" t="s">
        <v>5546</v>
      </c>
      <c r="N163" s="211" t="s">
        <v>10538</v>
      </c>
      <c r="O163" s="211" t="s">
        <v>10892</v>
      </c>
      <c r="P163" s="211" t="s">
        <v>2137</v>
      </c>
      <c r="Q163" s="230">
        <f>COUNTIF('Hedef Liste Erzurum'!A:A,A163)</f>
        <v>1</v>
      </c>
    </row>
    <row r="164" ht="15.75" customHeight="1">
      <c r="A164" s="211" t="s">
        <v>10433</v>
      </c>
      <c r="B164" s="211" t="s">
        <v>10434</v>
      </c>
      <c r="C164" s="212" t="b">
        <v>0</v>
      </c>
      <c r="D164" s="211" t="s">
        <v>1370</v>
      </c>
      <c r="E164" s="213">
        <v>3.0</v>
      </c>
      <c r="F164" s="213">
        <v>0.0</v>
      </c>
      <c r="G164" s="213">
        <v>0.0</v>
      </c>
      <c r="H164" s="213">
        <v>4.0</v>
      </c>
      <c r="I164" s="213">
        <v>4.0</v>
      </c>
      <c r="J164" s="214">
        <v>0.0</v>
      </c>
      <c r="K164" s="211" t="s">
        <v>10894</v>
      </c>
      <c r="L164" s="211">
        <v>5.31328278E9</v>
      </c>
      <c r="M164" s="211" t="s">
        <v>10450</v>
      </c>
      <c r="N164" s="211" t="s">
        <v>10465</v>
      </c>
      <c r="O164" s="211" t="s">
        <v>10436</v>
      </c>
      <c r="P164" s="211" t="s">
        <v>2137</v>
      </c>
      <c r="Q164" s="230">
        <f>COUNTIF('Hedef Liste Erzurum'!A:A,A164)</f>
        <v>1</v>
      </c>
    </row>
    <row r="165" ht="15.75" customHeight="1">
      <c r="A165" s="211" t="s">
        <v>11141</v>
      </c>
      <c r="B165" s="211" t="s">
        <v>11142</v>
      </c>
      <c r="C165" s="212" t="b">
        <v>1</v>
      </c>
      <c r="D165" s="211" t="s">
        <v>1356</v>
      </c>
      <c r="E165" s="213">
        <v>91.0</v>
      </c>
      <c r="F165" s="213">
        <v>18.0</v>
      </c>
      <c r="G165" s="213">
        <v>4.0</v>
      </c>
      <c r="H165" s="213">
        <v>7.0</v>
      </c>
      <c r="I165" s="213">
        <v>11.0</v>
      </c>
      <c r="J165" s="214">
        <v>0.36</v>
      </c>
      <c r="K165" s="211" t="s">
        <v>10953</v>
      </c>
      <c r="L165" s="211">
        <v>4.422330919E9</v>
      </c>
      <c r="M165" s="211" t="s">
        <v>10450</v>
      </c>
      <c r="N165" s="211" t="s">
        <v>10460</v>
      </c>
      <c r="O165" s="211" t="s">
        <v>10366</v>
      </c>
      <c r="P165" s="211" t="s">
        <v>2137</v>
      </c>
      <c r="Q165" s="230">
        <f>COUNTIF('Hedef Liste Erzurum'!A:A,A165)</f>
        <v>0</v>
      </c>
    </row>
    <row r="166" ht="15.75" customHeight="1">
      <c r="A166" s="211" t="s">
        <v>10896</v>
      </c>
      <c r="B166" s="211" t="s">
        <v>10897</v>
      </c>
      <c r="C166" s="212" t="b">
        <v>1</v>
      </c>
      <c r="D166" s="211" t="s">
        <v>1348</v>
      </c>
      <c r="E166" s="213">
        <v>2328.0</v>
      </c>
      <c r="F166" s="213">
        <v>745.0</v>
      </c>
      <c r="G166" s="213">
        <v>25.0</v>
      </c>
      <c r="H166" s="213">
        <v>43.0</v>
      </c>
      <c r="I166" s="213">
        <v>68.0</v>
      </c>
      <c r="J166" s="214">
        <v>0.37</v>
      </c>
      <c r="K166" s="211" t="s">
        <v>10898</v>
      </c>
      <c r="L166" s="211">
        <v>5.454428525E9</v>
      </c>
      <c r="M166" s="211" t="s">
        <v>10450</v>
      </c>
      <c r="N166" s="211" t="s">
        <v>10583</v>
      </c>
      <c r="O166" s="211" t="s">
        <v>10899</v>
      </c>
      <c r="P166" s="211" t="s">
        <v>2137</v>
      </c>
      <c r="Q166" s="230">
        <f>COUNTIF('Hedef Liste Erzurum'!A:A,A166)</f>
        <v>1</v>
      </c>
    </row>
    <row r="167" ht="15.75" customHeight="1">
      <c r="A167" s="211" t="s">
        <v>10900</v>
      </c>
      <c r="B167" s="211" t="s">
        <v>10901</v>
      </c>
      <c r="C167" s="212" t="b">
        <v>1</v>
      </c>
      <c r="D167" s="211" t="s">
        <v>1348</v>
      </c>
      <c r="E167" s="213">
        <v>5014.0</v>
      </c>
      <c r="F167" s="213">
        <v>408.0</v>
      </c>
      <c r="G167" s="213">
        <v>26.0</v>
      </c>
      <c r="H167" s="213">
        <v>42.0</v>
      </c>
      <c r="I167" s="213">
        <v>68.0</v>
      </c>
      <c r="J167" s="214">
        <v>0.38</v>
      </c>
      <c r="K167" s="211" t="s">
        <v>10898</v>
      </c>
      <c r="L167" s="211">
        <v>5.454428525E9</v>
      </c>
      <c r="M167" s="211" t="s">
        <v>10450</v>
      </c>
      <c r="N167" s="211" t="s">
        <v>10460</v>
      </c>
      <c r="O167" s="211" t="s">
        <v>10899</v>
      </c>
      <c r="P167" s="211" t="s">
        <v>2137</v>
      </c>
      <c r="Q167" s="230">
        <f>COUNTIF('Hedef Liste Erzurum'!A:A,A167)</f>
        <v>1</v>
      </c>
    </row>
    <row r="168" ht="15.75" customHeight="1">
      <c r="A168" s="211" t="s">
        <v>10902</v>
      </c>
      <c r="B168" s="211" t="s">
        <v>10903</v>
      </c>
      <c r="C168" s="212" t="b">
        <v>1</v>
      </c>
      <c r="D168" s="211" t="s">
        <v>1370</v>
      </c>
      <c r="E168" s="213">
        <v>24.0</v>
      </c>
      <c r="F168" s="213">
        <v>14.0</v>
      </c>
      <c r="G168" s="213">
        <v>0.0</v>
      </c>
      <c r="H168" s="213">
        <v>7.0</v>
      </c>
      <c r="I168" s="213">
        <v>7.0</v>
      </c>
      <c r="J168" s="214">
        <v>0.0</v>
      </c>
      <c r="K168" s="211" t="s">
        <v>10904</v>
      </c>
      <c r="L168" s="211">
        <v>5.317039987E9</v>
      </c>
      <c r="M168" s="211" t="s">
        <v>10469</v>
      </c>
      <c r="N168" s="211" t="s">
        <v>5525</v>
      </c>
      <c r="O168" s="211" t="s">
        <v>10905</v>
      </c>
      <c r="P168" s="211" t="s">
        <v>2137</v>
      </c>
      <c r="Q168" s="230">
        <f>COUNTIF('Hedef Liste Erzurum'!A:A,A168)</f>
        <v>1</v>
      </c>
    </row>
    <row r="169" ht="15.75" customHeight="1">
      <c r="A169" s="211" t="s">
        <v>11143</v>
      </c>
      <c r="B169" s="211" t="s">
        <v>11144</v>
      </c>
      <c r="C169" s="212" t="b">
        <v>1</v>
      </c>
      <c r="D169" s="211" t="s">
        <v>1370</v>
      </c>
      <c r="E169" s="213">
        <v>4109.0</v>
      </c>
      <c r="F169" s="213">
        <v>253.0</v>
      </c>
      <c r="G169" s="213">
        <v>0.0</v>
      </c>
      <c r="H169" s="213">
        <v>11.0</v>
      </c>
      <c r="I169" s="213">
        <v>11.0</v>
      </c>
      <c r="J169" s="214">
        <v>0.0</v>
      </c>
      <c r="K169" s="211" t="s">
        <v>11145</v>
      </c>
      <c r="L169" s="211">
        <v>4.422330505E9</v>
      </c>
      <c r="M169" s="211" t="s">
        <v>10450</v>
      </c>
      <c r="N169" s="211" t="s">
        <v>10460</v>
      </c>
      <c r="O169" s="211" t="s">
        <v>11146</v>
      </c>
      <c r="P169" s="211" t="s">
        <v>2165</v>
      </c>
      <c r="Q169" s="230">
        <f>COUNTIF('Hedef Liste Erzurum'!A:A,A169)</f>
        <v>0</v>
      </c>
    </row>
    <row r="170" ht="15.75" customHeight="1">
      <c r="A170" s="211" t="s">
        <v>11147</v>
      </c>
      <c r="B170" s="211" t="s">
        <v>11148</v>
      </c>
      <c r="C170" s="212" t="b">
        <v>1</v>
      </c>
      <c r="D170" s="211" t="s">
        <v>1364</v>
      </c>
      <c r="E170" s="213">
        <v>71.0</v>
      </c>
      <c r="F170" s="213">
        <v>9.0</v>
      </c>
      <c r="G170" s="213">
        <v>59.0</v>
      </c>
      <c r="H170" s="213">
        <v>17.0</v>
      </c>
      <c r="I170" s="213">
        <v>76.0</v>
      </c>
      <c r="J170" s="214">
        <v>0.78</v>
      </c>
      <c r="K170" s="211" t="s">
        <v>11149</v>
      </c>
      <c r="L170" s="211">
        <v>5.61610312E9</v>
      </c>
      <c r="M170" s="211" t="s">
        <v>10469</v>
      </c>
      <c r="N170" s="211" t="s">
        <v>5525</v>
      </c>
      <c r="O170" s="211" t="s">
        <v>11150</v>
      </c>
      <c r="P170" s="211" t="s">
        <v>2165</v>
      </c>
      <c r="Q170" s="230">
        <f>COUNTIF('Hedef Liste Erzurum'!A:A,A170)</f>
        <v>0</v>
      </c>
    </row>
    <row r="171" ht="15.75" customHeight="1">
      <c r="A171" s="211" t="s">
        <v>11151</v>
      </c>
      <c r="B171" s="211" t="s">
        <v>11152</v>
      </c>
      <c r="C171" s="212" t="b">
        <v>1</v>
      </c>
      <c r="D171" s="211" t="s">
        <v>1364</v>
      </c>
      <c r="E171" s="213">
        <v>379.0</v>
      </c>
      <c r="F171" s="213">
        <v>25.0</v>
      </c>
      <c r="G171" s="213">
        <v>55.0</v>
      </c>
      <c r="H171" s="213">
        <v>17.0</v>
      </c>
      <c r="I171" s="213">
        <v>72.0</v>
      </c>
      <c r="J171" s="214">
        <v>0.76</v>
      </c>
      <c r="K171" s="211" t="s">
        <v>11153</v>
      </c>
      <c r="L171" s="211">
        <v>5.397361525E9</v>
      </c>
      <c r="M171" s="211" t="s">
        <v>10469</v>
      </c>
      <c r="N171" s="211" t="s">
        <v>10470</v>
      </c>
      <c r="O171" s="211" t="s">
        <v>11154</v>
      </c>
      <c r="P171" s="211" t="s">
        <v>2165</v>
      </c>
      <c r="Q171" s="230">
        <f>COUNTIF('Hedef Liste Erzurum'!A:A,A171)</f>
        <v>0</v>
      </c>
    </row>
    <row r="172" ht="15.75" customHeight="1">
      <c r="A172" s="211" t="s">
        <v>11155</v>
      </c>
      <c r="B172" s="211" t="s">
        <v>11156</v>
      </c>
      <c r="C172" s="212" t="b">
        <v>1</v>
      </c>
      <c r="D172" s="211" t="s">
        <v>1364</v>
      </c>
      <c r="E172" s="213">
        <v>428.0</v>
      </c>
      <c r="F172" s="213">
        <v>57.0</v>
      </c>
      <c r="G172" s="213">
        <v>68.0</v>
      </c>
      <c r="H172" s="213">
        <v>113.0</v>
      </c>
      <c r="I172" s="213">
        <v>181.0</v>
      </c>
      <c r="J172" s="214">
        <v>0.38</v>
      </c>
      <c r="K172" s="211" t="s">
        <v>11157</v>
      </c>
      <c r="L172" s="211">
        <v>5.536798406E9</v>
      </c>
      <c r="M172" s="211" t="s">
        <v>10469</v>
      </c>
      <c r="N172" s="211" t="s">
        <v>10470</v>
      </c>
      <c r="O172" s="211" t="s">
        <v>11158</v>
      </c>
      <c r="P172" s="211" t="s">
        <v>2165</v>
      </c>
      <c r="Q172" s="230">
        <f>COUNTIF('Hedef Liste Erzurum'!A:A,A172)</f>
        <v>0</v>
      </c>
    </row>
    <row r="173" ht="15.75" customHeight="1">
      <c r="A173" s="211" t="s">
        <v>10906</v>
      </c>
      <c r="B173" s="211" t="s">
        <v>10907</v>
      </c>
      <c r="C173" s="212" t="b">
        <v>1</v>
      </c>
      <c r="D173" s="211" t="s">
        <v>1364</v>
      </c>
      <c r="E173" s="213">
        <v>351.0</v>
      </c>
      <c r="F173" s="213">
        <v>67.0</v>
      </c>
      <c r="G173" s="213">
        <v>50.0</v>
      </c>
      <c r="H173" s="213">
        <v>12.0</v>
      </c>
      <c r="I173" s="213">
        <v>62.0</v>
      </c>
      <c r="J173" s="214">
        <v>0.81</v>
      </c>
      <c r="K173" s="211" t="s">
        <v>10908</v>
      </c>
      <c r="L173" s="211">
        <v>5.526921414E9</v>
      </c>
      <c r="M173" s="211" t="s">
        <v>10469</v>
      </c>
      <c r="N173" s="211" t="s">
        <v>10529</v>
      </c>
      <c r="O173" s="211" t="s">
        <v>10909</v>
      </c>
      <c r="P173" s="211" t="s">
        <v>2165</v>
      </c>
      <c r="Q173" s="230">
        <f>COUNTIF('Hedef Liste Erzurum'!A:A,A173)</f>
        <v>1</v>
      </c>
    </row>
    <row r="174" ht="15.75" customHeight="1">
      <c r="A174" s="211" t="s">
        <v>11159</v>
      </c>
      <c r="B174" s="211" t="s">
        <v>11160</v>
      </c>
      <c r="C174" s="212" t="b">
        <v>1</v>
      </c>
      <c r="D174" s="211" t="s">
        <v>1364</v>
      </c>
      <c r="E174" s="213">
        <v>0.0</v>
      </c>
      <c r="F174" s="213">
        <v>0.0</v>
      </c>
      <c r="G174" s="213">
        <v>68.0</v>
      </c>
      <c r="H174" s="213">
        <v>113.0</v>
      </c>
      <c r="I174" s="213">
        <v>181.0</v>
      </c>
      <c r="J174" s="214">
        <v>0.38</v>
      </c>
      <c r="K174" s="211" t="s">
        <v>10942</v>
      </c>
      <c r="L174" s="211">
        <v>4.422359597E9</v>
      </c>
      <c r="M174" s="211" t="s">
        <v>10450</v>
      </c>
      <c r="N174" s="211" t="s">
        <v>10491</v>
      </c>
      <c r="O174" s="211" t="s">
        <v>11161</v>
      </c>
      <c r="P174" s="211" t="s">
        <v>2165</v>
      </c>
      <c r="Q174" s="230">
        <f>COUNTIF('Hedef Liste Erzurum'!A:A,A174)</f>
        <v>0</v>
      </c>
    </row>
    <row r="175" ht="15.75" customHeight="1">
      <c r="A175" s="211" t="s">
        <v>10910</v>
      </c>
      <c r="B175" s="211" t="s">
        <v>10911</v>
      </c>
      <c r="C175" s="212" t="b">
        <v>1</v>
      </c>
      <c r="D175" s="211" t="s">
        <v>1364</v>
      </c>
      <c r="E175" s="213">
        <v>239.0</v>
      </c>
      <c r="F175" s="213">
        <v>32.0</v>
      </c>
      <c r="G175" s="213">
        <v>51.0</v>
      </c>
      <c r="H175" s="213">
        <v>12.0</v>
      </c>
      <c r="I175" s="213">
        <v>63.0</v>
      </c>
      <c r="J175" s="214">
        <v>0.81</v>
      </c>
      <c r="K175" s="211" t="s">
        <v>10912</v>
      </c>
      <c r="L175" s="211">
        <v>5.541506737E9</v>
      </c>
      <c r="M175" s="211" t="s">
        <v>10450</v>
      </c>
      <c r="N175" s="211" t="s">
        <v>10491</v>
      </c>
      <c r="O175" s="211" t="s">
        <v>10913</v>
      </c>
      <c r="P175" s="211" t="s">
        <v>2165</v>
      </c>
      <c r="Q175" s="230">
        <f>COUNTIF('Hedef Liste Erzurum'!A:A,A175)</f>
        <v>1</v>
      </c>
    </row>
    <row r="176" ht="15.75" customHeight="1">
      <c r="A176" s="211" t="s">
        <v>11162</v>
      </c>
      <c r="B176" s="211" t="s">
        <v>11163</v>
      </c>
      <c r="C176" s="212" t="b">
        <v>1</v>
      </c>
      <c r="D176" s="211" t="s">
        <v>1364</v>
      </c>
      <c r="E176" s="213">
        <v>0.0</v>
      </c>
      <c r="F176" s="213">
        <v>0.0</v>
      </c>
      <c r="G176" s="213">
        <v>68.0</v>
      </c>
      <c r="H176" s="213">
        <v>113.0</v>
      </c>
      <c r="I176" s="213">
        <v>181.0</v>
      </c>
      <c r="J176" s="214">
        <v>0.38</v>
      </c>
      <c r="K176" s="211" t="s">
        <v>11164</v>
      </c>
      <c r="L176" s="211">
        <v>5.525057725E9</v>
      </c>
      <c r="M176" s="211" t="s">
        <v>10450</v>
      </c>
      <c r="N176" s="211" t="s">
        <v>10460</v>
      </c>
      <c r="O176" s="211" t="s">
        <v>11165</v>
      </c>
      <c r="P176" s="211" t="s">
        <v>2165</v>
      </c>
      <c r="Q176" s="230">
        <f>COUNTIF('Hedef Liste Erzurum'!A:A,A176)</f>
        <v>0</v>
      </c>
    </row>
    <row r="177" ht="15.75" customHeight="1">
      <c r="A177" s="211" t="s">
        <v>11166</v>
      </c>
      <c r="B177" s="211" t="s">
        <v>11167</v>
      </c>
      <c r="C177" s="212" t="b">
        <v>1</v>
      </c>
      <c r="D177" s="211" t="s">
        <v>1364</v>
      </c>
      <c r="E177" s="213">
        <v>468.0</v>
      </c>
      <c r="F177" s="213">
        <v>49.0</v>
      </c>
      <c r="G177" s="213">
        <v>54.0</v>
      </c>
      <c r="H177" s="213">
        <v>15.0</v>
      </c>
      <c r="I177" s="213">
        <v>69.0</v>
      </c>
      <c r="J177" s="214">
        <v>0.78</v>
      </c>
      <c r="K177" s="211" t="s">
        <v>11168</v>
      </c>
      <c r="L177" s="211">
        <v>5.301278695E9</v>
      </c>
      <c r="M177" s="211" t="s">
        <v>10450</v>
      </c>
      <c r="N177" s="211" t="s">
        <v>10451</v>
      </c>
      <c r="O177" s="211" t="s">
        <v>11169</v>
      </c>
      <c r="P177" s="211" t="s">
        <v>2165</v>
      </c>
      <c r="Q177" s="230">
        <f>COUNTIF('Hedef Liste Erzurum'!A:A,A177)</f>
        <v>0</v>
      </c>
    </row>
    <row r="178" ht="15.75" customHeight="1">
      <c r="A178" s="211" t="s">
        <v>11170</v>
      </c>
      <c r="B178" s="211" t="s">
        <v>11171</v>
      </c>
      <c r="C178" s="212" t="b">
        <v>1</v>
      </c>
      <c r="D178" s="211" t="s">
        <v>1493</v>
      </c>
      <c r="E178" s="213">
        <v>307.0</v>
      </c>
      <c r="F178" s="213">
        <v>176.0</v>
      </c>
      <c r="G178" s="213">
        <v>17.0</v>
      </c>
      <c r="H178" s="213">
        <v>19.0</v>
      </c>
      <c r="I178" s="213">
        <v>36.0</v>
      </c>
      <c r="J178" s="214">
        <v>0.47</v>
      </c>
      <c r="K178" s="211" t="s">
        <v>10509</v>
      </c>
      <c r="L178" s="211">
        <v>4.424424445E9</v>
      </c>
      <c r="M178" s="211" t="s">
        <v>10469</v>
      </c>
      <c r="N178" s="211" t="s">
        <v>10470</v>
      </c>
      <c r="O178" s="211" t="s">
        <v>11172</v>
      </c>
      <c r="P178" s="211" t="s">
        <v>2137</v>
      </c>
      <c r="Q178" s="230">
        <f>COUNTIF('Hedef Liste Erzurum'!A:A,A178)</f>
        <v>0</v>
      </c>
    </row>
    <row r="179" ht="15.75" customHeight="1">
      <c r="A179" s="211" t="s">
        <v>11173</v>
      </c>
      <c r="B179" s="211" t="s">
        <v>10120</v>
      </c>
      <c r="C179" s="212" t="b">
        <v>1</v>
      </c>
      <c r="D179" s="211" t="s">
        <v>1370</v>
      </c>
      <c r="E179" s="213">
        <v>539.0</v>
      </c>
      <c r="F179" s="213">
        <v>350.0</v>
      </c>
      <c r="G179" s="213">
        <v>17.0</v>
      </c>
      <c r="H179" s="213">
        <v>19.0</v>
      </c>
      <c r="I179" s="213">
        <v>36.0</v>
      </c>
      <c r="J179" s="214">
        <v>0.47</v>
      </c>
      <c r="K179" s="211" t="s">
        <v>10509</v>
      </c>
      <c r="L179" s="211">
        <v>4.424424445E9</v>
      </c>
      <c r="M179" s="211" t="s">
        <v>10450</v>
      </c>
      <c r="N179" s="211" t="s">
        <v>10460</v>
      </c>
      <c r="O179" s="211" t="s">
        <v>10121</v>
      </c>
      <c r="P179" s="211" t="s">
        <v>2137</v>
      </c>
      <c r="Q179" s="230">
        <f>COUNTIF('Hedef Liste Erzurum'!A:A,A179)</f>
        <v>0</v>
      </c>
    </row>
    <row r="180" ht="15.75" customHeight="1">
      <c r="A180" s="211" t="s">
        <v>10914</v>
      </c>
      <c r="B180" s="211" t="s">
        <v>10187</v>
      </c>
      <c r="C180" s="212" t="b">
        <v>1</v>
      </c>
      <c r="D180" s="211" t="s">
        <v>1370</v>
      </c>
      <c r="E180" s="213">
        <v>127.0</v>
      </c>
      <c r="F180" s="213">
        <v>16.0</v>
      </c>
      <c r="G180" s="213">
        <v>0.0</v>
      </c>
      <c r="H180" s="213">
        <v>11.0</v>
      </c>
      <c r="I180" s="213">
        <v>11.0</v>
      </c>
      <c r="J180" s="214">
        <v>0.0</v>
      </c>
      <c r="K180" s="211" t="s">
        <v>10915</v>
      </c>
      <c r="L180" s="211">
        <v>5.336525725E9</v>
      </c>
      <c r="M180" s="211" t="s">
        <v>10450</v>
      </c>
      <c r="N180" s="211" t="s">
        <v>10460</v>
      </c>
      <c r="O180" s="211" t="s">
        <v>10916</v>
      </c>
      <c r="P180" s="211" t="s">
        <v>2137</v>
      </c>
      <c r="Q180" s="230">
        <f>COUNTIF('Hedef Liste Erzurum'!A:A,A180)</f>
        <v>1</v>
      </c>
    </row>
    <row r="181" ht="15.75" customHeight="1">
      <c r="A181" s="211" t="s">
        <v>10917</v>
      </c>
      <c r="B181" s="211" t="s">
        <v>10918</v>
      </c>
      <c r="C181" s="212" t="b">
        <v>1</v>
      </c>
      <c r="D181" s="211" t="s">
        <v>1493</v>
      </c>
      <c r="E181" s="213">
        <v>6.0</v>
      </c>
      <c r="F181" s="213">
        <v>6.0</v>
      </c>
      <c r="G181" s="213">
        <v>0.0</v>
      </c>
      <c r="H181" s="213">
        <v>8.0</v>
      </c>
      <c r="I181" s="213">
        <v>8.0</v>
      </c>
      <c r="J181" s="214">
        <v>0.0</v>
      </c>
      <c r="K181" s="211" t="s">
        <v>10919</v>
      </c>
      <c r="L181" s="211">
        <v>5.013432501E9</v>
      </c>
      <c r="M181" s="211" t="s">
        <v>10469</v>
      </c>
      <c r="N181" s="211" t="s">
        <v>10470</v>
      </c>
      <c r="O181" s="211" t="s">
        <v>10920</v>
      </c>
      <c r="P181" s="211" t="s">
        <v>2137</v>
      </c>
      <c r="Q181" s="230">
        <f>COUNTIF('Hedef Liste Erzurum'!A:A,A181)</f>
        <v>1</v>
      </c>
    </row>
    <row r="182" ht="15.75" customHeight="1">
      <c r="A182" s="211" t="s">
        <v>10921</v>
      </c>
      <c r="B182" s="211" t="s">
        <v>10922</v>
      </c>
      <c r="C182" s="212" t="b">
        <v>0</v>
      </c>
      <c r="D182" s="211" t="s">
        <v>1493</v>
      </c>
      <c r="E182" s="213">
        <v>0.0</v>
      </c>
      <c r="F182" s="213">
        <v>0.0</v>
      </c>
      <c r="G182" s="213">
        <v>0.0</v>
      </c>
      <c r="H182" s="213">
        <v>4.0</v>
      </c>
      <c r="I182" s="213">
        <v>4.0</v>
      </c>
      <c r="J182" s="214">
        <v>0.0</v>
      </c>
      <c r="K182" s="211" t="s">
        <v>10923</v>
      </c>
      <c r="L182" s="211">
        <v>5.437682898E9</v>
      </c>
      <c r="M182" s="211" t="s">
        <v>10450</v>
      </c>
      <c r="N182" s="211" t="s">
        <v>10583</v>
      </c>
      <c r="O182" s="211" t="s">
        <v>10924</v>
      </c>
      <c r="P182" s="211" t="s">
        <v>2137</v>
      </c>
      <c r="Q182" s="230">
        <f>COUNTIF('Hedef Liste Erzurum'!A:A,A182)</f>
        <v>1</v>
      </c>
    </row>
    <row r="183" ht="15.75" customHeight="1">
      <c r="A183" s="211" t="s">
        <v>10926</v>
      </c>
      <c r="B183" s="211" t="s">
        <v>10927</v>
      </c>
      <c r="C183" s="212" t="b">
        <v>1</v>
      </c>
      <c r="D183" s="211" t="s">
        <v>1832</v>
      </c>
      <c r="E183" s="213">
        <v>448.0</v>
      </c>
      <c r="F183" s="213">
        <v>24.0</v>
      </c>
      <c r="G183" s="213">
        <v>0.0</v>
      </c>
      <c r="H183" s="213">
        <v>15.0</v>
      </c>
      <c r="I183" s="213">
        <v>15.0</v>
      </c>
      <c r="J183" s="214">
        <v>0.0</v>
      </c>
      <c r="K183" s="211" t="s">
        <v>10928</v>
      </c>
      <c r="L183" s="211">
        <v>4.423431921E9</v>
      </c>
      <c r="M183" s="211" t="s">
        <v>10469</v>
      </c>
      <c r="N183" s="211" t="s">
        <v>10470</v>
      </c>
      <c r="O183" s="211" t="s">
        <v>10929</v>
      </c>
      <c r="P183" s="211" t="s">
        <v>2137</v>
      </c>
      <c r="Q183" s="230">
        <f>COUNTIF('Hedef Liste Erzurum'!A:A,A183)</f>
        <v>1</v>
      </c>
    </row>
    <row r="184" ht="15.75" customHeight="1">
      <c r="A184" s="211" t="s">
        <v>10930</v>
      </c>
      <c r="B184" s="211" t="s">
        <v>10931</v>
      </c>
      <c r="C184" s="212" t="b">
        <v>0</v>
      </c>
      <c r="D184" s="211" t="s">
        <v>1507</v>
      </c>
      <c r="E184" s="213">
        <v>4.0</v>
      </c>
      <c r="F184" s="213">
        <v>0.0</v>
      </c>
      <c r="G184" s="213">
        <v>0.0</v>
      </c>
      <c r="H184" s="213">
        <v>39.0</v>
      </c>
      <c r="I184" s="213">
        <v>39.0</v>
      </c>
      <c r="J184" s="214">
        <v>0.0</v>
      </c>
      <c r="K184" s="211" t="s">
        <v>10932</v>
      </c>
      <c r="L184" s="211">
        <v>5.330379394E9</v>
      </c>
      <c r="M184" s="211" t="s">
        <v>5546</v>
      </c>
      <c r="N184" s="211" t="s">
        <v>10538</v>
      </c>
      <c r="O184" s="211" t="s">
        <v>10934</v>
      </c>
      <c r="P184" s="211" t="s">
        <v>2137</v>
      </c>
      <c r="Q184" s="230">
        <f>COUNTIF('Hedef Liste Erzurum'!A:A,A184)</f>
        <v>1</v>
      </c>
    </row>
    <row r="185" ht="15.75" customHeight="1">
      <c r="A185" s="211" t="s">
        <v>10380</v>
      </c>
      <c r="B185" s="211" t="s">
        <v>10381</v>
      </c>
      <c r="C185" s="212" t="b">
        <v>1</v>
      </c>
      <c r="D185" s="211" t="s">
        <v>1385</v>
      </c>
      <c r="E185" s="213">
        <v>752.0</v>
      </c>
      <c r="F185" s="213">
        <v>57.0</v>
      </c>
      <c r="G185" s="213">
        <v>0.0</v>
      </c>
      <c r="H185" s="213">
        <v>21.0</v>
      </c>
      <c r="I185" s="213">
        <v>21.0</v>
      </c>
      <c r="J185" s="214">
        <v>0.0</v>
      </c>
      <c r="K185" s="211" t="s">
        <v>10936</v>
      </c>
      <c r="L185" s="211">
        <v>4.422377E9</v>
      </c>
      <c r="M185" s="211" t="s">
        <v>10450</v>
      </c>
      <c r="N185" s="211" t="s">
        <v>10460</v>
      </c>
      <c r="O185" s="211" t="s">
        <v>10383</v>
      </c>
      <c r="P185" s="211" t="s">
        <v>2137</v>
      </c>
      <c r="Q185" s="230">
        <f>COUNTIF('Hedef Liste Erzurum'!A:A,A185)</f>
        <v>1</v>
      </c>
    </row>
    <row r="186" ht="15.75" customHeight="1">
      <c r="A186" s="211" t="s">
        <v>10938</v>
      </c>
      <c r="B186" s="211" t="s">
        <v>10939</v>
      </c>
      <c r="C186" s="212" t="b">
        <v>1</v>
      </c>
      <c r="D186" s="211" t="s">
        <v>1385</v>
      </c>
      <c r="E186" s="213">
        <v>1304.0</v>
      </c>
      <c r="F186" s="213">
        <v>110.0</v>
      </c>
      <c r="G186" s="213">
        <v>0.0</v>
      </c>
      <c r="H186" s="213">
        <v>28.0</v>
      </c>
      <c r="I186" s="213">
        <v>28.0</v>
      </c>
      <c r="J186" s="214">
        <v>0.0</v>
      </c>
      <c r="K186" s="211" t="s">
        <v>10940</v>
      </c>
      <c r="L186" s="211">
        <v>5.389250421E9</v>
      </c>
      <c r="M186" s="211" t="s">
        <v>10469</v>
      </c>
      <c r="N186" s="211" t="s">
        <v>5525</v>
      </c>
      <c r="O186" s="211" t="s">
        <v>10941</v>
      </c>
      <c r="P186" s="211" t="s">
        <v>2137</v>
      </c>
      <c r="Q186" s="230">
        <f>COUNTIF('Hedef Liste Erzurum'!A:A,A186)</f>
        <v>1</v>
      </c>
    </row>
    <row r="187" ht="15.75" customHeight="1">
      <c r="A187" s="211" t="s">
        <v>10343</v>
      </c>
      <c r="B187" s="211" t="s">
        <v>10344</v>
      </c>
      <c r="C187" s="212" t="b">
        <v>1</v>
      </c>
      <c r="D187" s="211" t="s">
        <v>1385</v>
      </c>
      <c r="E187" s="213">
        <v>2954.0</v>
      </c>
      <c r="F187" s="213">
        <v>117.0</v>
      </c>
      <c r="G187" s="213">
        <v>24.0</v>
      </c>
      <c r="H187" s="213">
        <v>51.0</v>
      </c>
      <c r="I187" s="213">
        <v>75.0</v>
      </c>
      <c r="J187" s="214">
        <v>0.32</v>
      </c>
      <c r="K187" s="211" t="s">
        <v>10942</v>
      </c>
      <c r="L187" s="211">
        <v>4.422359597E9</v>
      </c>
      <c r="M187" s="211" t="s">
        <v>10450</v>
      </c>
      <c r="N187" s="211" t="s">
        <v>10491</v>
      </c>
      <c r="O187" s="211" t="s">
        <v>10346</v>
      </c>
      <c r="P187" s="211" t="s">
        <v>2137</v>
      </c>
      <c r="Q187" s="230">
        <f>COUNTIF('Hedef Liste Erzurum'!A:A,A187)</f>
        <v>1</v>
      </c>
    </row>
    <row r="188" ht="15.75" customHeight="1">
      <c r="A188" s="211" t="s">
        <v>10944</v>
      </c>
      <c r="B188" s="211" t="s">
        <v>10945</v>
      </c>
      <c r="C188" s="212" t="b">
        <v>1</v>
      </c>
      <c r="D188" s="211" t="s">
        <v>1385</v>
      </c>
      <c r="E188" s="213">
        <v>1945.0</v>
      </c>
      <c r="F188" s="213">
        <v>192.0</v>
      </c>
      <c r="G188" s="213">
        <v>0.0</v>
      </c>
      <c r="H188" s="213">
        <v>16.0</v>
      </c>
      <c r="I188" s="213">
        <v>16.0</v>
      </c>
      <c r="J188" s="214">
        <v>0.0</v>
      </c>
      <c r="K188" s="211" t="s">
        <v>10946</v>
      </c>
      <c r="L188" s="211">
        <v>4.422442244E9</v>
      </c>
      <c r="M188" s="211" t="s">
        <v>10450</v>
      </c>
      <c r="N188" s="211" t="s">
        <v>10451</v>
      </c>
      <c r="O188" s="211" t="s">
        <v>10947</v>
      </c>
      <c r="P188" s="211" t="s">
        <v>2137</v>
      </c>
      <c r="Q188" s="230">
        <f>COUNTIF('Hedef Liste Erzurum'!A:A,A188)</f>
        <v>1</v>
      </c>
    </row>
    <row r="189" ht="15.75" customHeight="1">
      <c r="A189" s="211" t="s">
        <v>10948</v>
      </c>
      <c r="B189" s="211" t="s">
        <v>10949</v>
      </c>
      <c r="C189" s="212" t="b">
        <v>1</v>
      </c>
      <c r="D189" s="211" t="s">
        <v>1577</v>
      </c>
      <c r="E189" s="213">
        <v>499.0</v>
      </c>
      <c r="F189" s="213">
        <v>328.0</v>
      </c>
      <c r="G189" s="213">
        <v>0.0</v>
      </c>
      <c r="H189" s="213">
        <v>55.0</v>
      </c>
      <c r="I189" s="213">
        <v>55.0</v>
      </c>
      <c r="J189" s="214">
        <v>0.0</v>
      </c>
      <c r="K189" s="211" t="s">
        <v>10950</v>
      </c>
      <c r="L189" s="211">
        <v>5.422285436E9</v>
      </c>
      <c r="M189" s="211" t="s">
        <v>5546</v>
      </c>
      <c r="N189" s="211" t="s">
        <v>10933</v>
      </c>
      <c r="O189" s="211" t="s">
        <v>10951</v>
      </c>
      <c r="P189" s="211" t="s">
        <v>2137</v>
      </c>
      <c r="Q189" s="230">
        <f>COUNTIF('Hedef Liste Erzurum'!A:A,A189)</f>
        <v>1</v>
      </c>
    </row>
    <row r="190" ht="15.75" customHeight="1">
      <c r="A190" s="211" t="s">
        <v>10952</v>
      </c>
      <c r="B190" s="211" t="s">
        <v>10439</v>
      </c>
      <c r="C190" s="212" t="b">
        <v>1</v>
      </c>
      <c r="D190" s="211" t="s">
        <v>1577</v>
      </c>
      <c r="E190" s="213">
        <v>201.0</v>
      </c>
      <c r="F190" s="213">
        <v>42.0</v>
      </c>
      <c r="G190" s="213">
        <v>0.0</v>
      </c>
      <c r="H190" s="213">
        <v>33.0</v>
      </c>
      <c r="I190" s="213">
        <v>33.0</v>
      </c>
      <c r="J190" s="214">
        <v>0.0</v>
      </c>
      <c r="K190" s="211" t="s">
        <v>10953</v>
      </c>
      <c r="L190" s="211">
        <v>4.422330919E9</v>
      </c>
      <c r="M190" s="211" t="s">
        <v>10450</v>
      </c>
      <c r="N190" s="211" t="s">
        <v>10460</v>
      </c>
      <c r="O190" s="211" t="s">
        <v>10366</v>
      </c>
      <c r="P190" s="211" t="s">
        <v>2137</v>
      </c>
      <c r="Q190" s="230">
        <f>COUNTIF('Hedef Liste Erzurum'!A:A,A190)</f>
        <v>1</v>
      </c>
    </row>
    <row r="191" ht="15.75" customHeight="1">
      <c r="A191" s="211" t="s">
        <v>10085</v>
      </c>
      <c r="B191" s="211" t="s">
        <v>10086</v>
      </c>
      <c r="C191" s="212" t="b">
        <v>1</v>
      </c>
      <c r="D191" s="211" t="s">
        <v>1577</v>
      </c>
      <c r="E191" s="213">
        <v>5913.0</v>
      </c>
      <c r="F191" s="213">
        <v>299.0</v>
      </c>
      <c r="G191" s="213">
        <v>25.0</v>
      </c>
      <c r="H191" s="213">
        <v>27.0</v>
      </c>
      <c r="I191" s="213">
        <v>52.0</v>
      </c>
      <c r="J191" s="214">
        <v>0.48</v>
      </c>
      <c r="K191" s="211" t="s">
        <v>10954</v>
      </c>
      <c r="L191" s="211">
        <v>5.303935365E9</v>
      </c>
      <c r="M191" s="211" t="s">
        <v>10450</v>
      </c>
      <c r="N191" s="211" t="s">
        <v>10476</v>
      </c>
      <c r="O191" s="211" t="s">
        <v>10088</v>
      </c>
      <c r="P191" s="211" t="s">
        <v>2137</v>
      </c>
      <c r="Q191" s="230">
        <f>COUNTIF('Hedef Liste Erzurum'!A:A,A191)</f>
        <v>1</v>
      </c>
    </row>
    <row r="192" ht="15.75" customHeight="1">
      <c r="A192" s="211" t="s">
        <v>11174</v>
      </c>
      <c r="B192" s="211" t="s">
        <v>11175</v>
      </c>
      <c r="C192" s="212" t="b">
        <v>1</v>
      </c>
      <c r="D192" s="211" t="s">
        <v>1493</v>
      </c>
      <c r="E192" s="213">
        <v>4270.0</v>
      </c>
      <c r="F192" s="213">
        <v>333.0</v>
      </c>
      <c r="G192" s="213">
        <v>114.0</v>
      </c>
      <c r="H192" s="213">
        <v>0.0</v>
      </c>
      <c r="I192" s="213">
        <v>114.0</v>
      </c>
      <c r="J192" s="214">
        <v>1.0</v>
      </c>
      <c r="K192" s="211" t="s">
        <v>2163</v>
      </c>
      <c r="L192" s="211">
        <v>9.999999999E9</v>
      </c>
      <c r="M192" s="211" t="s">
        <v>10469</v>
      </c>
      <c r="N192" s="211" t="s">
        <v>10619</v>
      </c>
      <c r="O192" s="211" t="s">
        <v>11176</v>
      </c>
      <c r="P192" s="211" t="s">
        <v>2165</v>
      </c>
      <c r="Q192" s="230">
        <f>COUNTIF('Hedef Liste Erzurum'!A:A,A192)</f>
        <v>0</v>
      </c>
    </row>
    <row r="193" ht="15.75" customHeight="1">
      <c r="A193" s="211" t="s">
        <v>11177</v>
      </c>
      <c r="B193" s="211" t="s">
        <v>11178</v>
      </c>
      <c r="C193" s="212" t="b">
        <v>1</v>
      </c>
      <c r="D193" s="211" t="s">
        <v>1493</v>
      </c>
      <c r="E193" s="213">
        <v>4778.0</v>
      </c>
      <c r="F193" s="213">
        <v>497.0</v>
      </c>
      <c r="G193" s="213">
        <v>110.0</v>
      </c>
      <c r="H193" s="213">
        <v>0.0</v>
      </c>
      <c r="I193" s="213">
        <v>110.0</v>
      </c>
      <c r="J193" s="214">
        <v>1.0</v>
      </c>
      <c r="K193" s="211" t="s">
        <v>2163</v>
      </c>
      <c r="L193" s="211">
        <v>9.999999999E9</v>
      </c>
      <c r="M193" s="211" t="s">
        <v>10450</v>
      </c>
      <c r="N193" s="211" t="s">
        <v>10460</v>
      </c>
      <c r="O193" s="211" t="s">
        <v>11179</v>
      </c>
      <c r="P193" s="211" t="s">
        <v>2165</v>
      </c>
      <c r="Q193" s="230">
        <f>COUNTIF('Hedef Liste Erzurum'!A:A,A193)</f>
        <v>0</v>
      </c>
    </row>
    <row r="194" ht="15.75" customHeight="1">
      <c r="A194" s="211" t="s">
        <v>10956</v>
      </c>
      <c r="B194" s="211" t="s">
        <v>10957</v>
      </c>
      <c r="C194" s="212" t="b">
        <v>1</v>
      </c>
      <c r="D194" s="211" t="s">
        <v>1827</v>
      </c>
      <c r="E194" s="213">
        <v>253.0</v>
      </c>
      <c r="F194" s="213">
        <v>71.0</v>
      </c>
      <c r="G194" s="213">
        <v>0.0</v>
      </c>
      <c r="H194" s="213">
        <v>22.0</v>
      </c>
      <c r="I194" s="213">
        <v>22.0</v>
      </c>
      <c r="J194" s="214">
        <v>0.0</v>
      </c>
      <c r="K194" s="211" t="s">
        <v>10953</v>
      </c>
      <c r="L194" s="211">
        <v>4.422330919E9</v>
      </c>
      <c r="M194" s="211" t="s">
        <v>10450</v>
      </c>
      <c r="N194" s="211" t="s">
        <v>10460</v>
      </c>
      <c r="O194" s="211" t="s">
        <v>10366</v>
      </c>
      <c r="P194" s="211" t="s">
        <v>2137</v>
      </c>
      <c r="Q194" s="230">
        <f>COUNTIF('Hedef Liste Erzurum'!A:A,A194)</f>
        <v>1</v>
      </c>
    </row>
    <row r="195" ht="15.75" customHeight="1">
      <c r="A195" s="211" t="s">
        <v>11180</v>
      </c>
      <c r="B195" s="211" t="s">
        <v>11181</v>
      </c>
      <c r="C195" s="212" t="b">
        <v>1</v>
      </c>
      <c r="D195" s="211" t="s">
        <v>1577</v>
      </c>
      <c r="E195" s="213">
        <v>166.0</v>
      </c>
      <c r="F195" s="213">
        <v>37.0</v>
      </c>
      <c r="G195" s="213">
        <v>96.0</v>
      </c>
      <c r="H195" s="213">
        <v>1.0</v>
      </c>
      <c r="I195" s="213">
        <v>97.0</v>
      </c>
      <c r="J195" s="214">
        <v>0.99</v>
      </c>
      <c r="K195" s="211" t="s">
        <v>2163</v>
      </c>
      <c r="L195" s="211">
        <v>9.999999999E9</v>
      </c>
      <c r="M195" s="211" t="s">
        <v>10450</v>
      </c>
      <c r="N195" s="211" t="s">
        <v>10460</v>
      </c>
      <c r="O195" s="211" t="s">
        <v>11182</v>
      </c>
      <c r="P195" s="211" t="s">
        <v>2165</v>
      </c>
      <c r="Q195" s="230">
        <f>COUNTIF('Hedef Liste Erzurum'!A:A,A195)</f>
        <v>0</v>
      </c>
    </row>
    <row r="196" ht="15.75" customHeight="1">
      <c r="A196" s="211" t="s">
        <v>10159</v>
      </c>
      <c r="B196" s="211" t="s">
        <v>10160</v>
      </c>
      <c r="C196" s="212" t="b">
        <v>1</v>
      </c>
      <c r="D196" s="211" t="s">
        <v>1950</v>
      </c>
      <c r="E196" s="213">
        <v>809.0</v>
      </c>
      <c r="F196" s="213">
        <v>42.0</v>
      </c>
      <c r="G196" s="213">
        <v>0.0</v>
      </c>
      <c r="H196" s="213">
        <v>103.0</v>
      </c>
      <c r="I196" s="213">
        <v>103.0</v>
      </c>
      <c r="J196" s="214">
        <v>0.0</v>
      </c>
      <c r="K196" s="211" t="s">
        <v>10968</v>
      </c>
      <c r="L196" s="211">
        <v>4.422420042E9</v>
      </c>
      <c r="M196" s="211" t="s">
        <v>10450</v>
      </c>
      <c r="N196" s="211" t="s">
        <v>10465</v>
      </c>
      <c r="O196" s="211" t="s">
        <v>10163</v>
      </c>
      <c r="P196" s="211" t="s">
        <v>2137</v>
      </c>
      <c r="Q196" s="230">
        <f>COUNTIF('Hedef Liste Erzurum'!A:A,A196)</f>
        <v>1</v>
      </c>
    </row>
    <row r="197" ht="15.75" customHeight="1">
      <c r="A197" s="211" t="s">
        <v>10958</v>
      </c>
      <c r="B197" s="211" t="s">
        <v>10959</v>
      </c>
      <c r="C197" s="212" t="b">
        <v>1</v>
      </c>
      <c r="D197" s="211" t="s">
        <v>1507</v>
      </c>
      <c r="E197" s="213">
        <v>0.0</v>
      </c>
      <c r="F197" s="213">
        <v>0.0</v>
      </c>
      <c r="G197" s="213">
        <v>0.0</v>
      </c>
      <c r="H197" s="213">
        <v>16.0</v>
      </c>
      <c r="I197" s="213">
        <v>16.0</v>
      </c>
      <c r="J197" s="214">
        <v>0.0</v>
      </c>
      <c r="K197" s="211" t="s">
        <v>10960</v>
      </c>
      <c r="L197" s="211">
        <v>5.3211332E9</v>
      </c>
      <c r="M197" s="211" t="s">
        <v>10469</v>
      </c>
      <c r="N197" s="211" t="s">
        <v>5525</v>
      </c>
      <c r="O197" s="211" t="s">
        <v>10961</v>
      </c>
      <c r="P197" s="211" t="s">
        <v>2137</v>
      </c>
      <c r="Q197" s="230">
        <f>COUNTIF('Hedef Liste Erzurum'!A:A,A197)</f>
        <v>1</v>
      </c>
    </row>
    <row r="198" ht="15.75" customHeight="1">
      <c r="A198" s="211" t="s">
        <v>10970</v>
      </c>
      <c r="B198" s="211" t="s">
        <v>10971</v>
      </c>
      <c r="C198" s="212" t="b">
        <v>0</v>
      </c>
      <c r="D198" s="211" t="s">
        <v>1507</v>
      </c>
      <c r="E198" s="213">
        <v>0.0</v>
      </c>
      <c r="F198" s="213">
        <v>0.0</v>
      </c>
      <c r="G198" s="213">
        <v>0.0</v>
      </c>
      <c r="H198" s="213">
        <v>13.0</v>
      </c>
      <c r="I198" s="213">
        <v>13.0</v>
      </c>
      <c r="J198" s="214">
        <v>0.0</v>
      </c>
      <c r="K198" s="211" t="s">
        <v>10972</v>
      </c>
      <c r="L198" s="211">
        <v>5.426494701E9</v>
      </c>
      <c r="M198" s="211" t="s">
        <v>10450</v>
      </c>
      <c r="N198" s="211" t="s">
        <v>10460</v>
      </c>
      <c r="O198" s="211" t="s">
        <v>10973</v>
      </c>
      <c r="P198" s="211" t="s">
        <v>2137</v>
      </c>
      <c r="Q198" s="230">
        <f>COUNTIF('Hedef Liste Erzurum'!A:A,A198)</f>
        <v>1</v>
      </c>
    </row>
    <row r="199" ht="15.75" customHeight="1">
      <c r="A199" s="211" t="s">
        <v>10349</v>
      </c>
      <c r="B199" s="211" t="s">
        <v>10350</v>
      </c>
      <c r="C199" s="212" t="b">
        <v>1</v>
      </c>
      <c r="D199" s="211" t="s">
        <v>1385</v>
      </c>
      <c r="E199" s="213">
        <v>982.0</v>
      </c>
      <c r="F199" s="213">
        <v>52.0</v>
      </c>
      <c r="G199" s="213">
        <v>14.0</v>
      </c>
      <c r="H199" s="213">
        <v>36.0</v>
      </c>
      <c r="I199" s="213">
        <v>50.0</v>
      </c>
      <c r="J199" s="214">
        <v>0.28</v>
      </c>
      <c r="K199" s="211" t="s">
        <v>10962</v>
      </c>
      <c r="L199" s="211">
        <v>4.423423342E9</v>
      </c>
      <c r="M199" s="211" t="s">
        <v>10469</v>
      </c>
      <c r="N199" s="211" t="s">
        <v>10470</v>
      </c>
      <c r="O199" s="211" t="s">
        <v>10829</v>
      </c>
      <c r="P199" s="211" t="s">
        <v>2137</v>
      </c>
      <c r="Q199" s="230">
        <f>COUNTIF('Hedef Liste Erzurum'!A:A,A199)</f>
        <v>1</v>
      </c>
    </row>
    <row r="200" ht="15.75" customHeight="1">
      <c r="A200" s="211" t="s">
        <v>10964</v>
      </c>
      <c r="B200" s="211" t="s">
        <v>10965</v>
      </c>
      <c r="C200" s="212" t="b">
        <v>1</v>
      </c>
      <c r="D200" s="211" t="s">
        <v>1827</v>
      </c>
      <c r="E200" s="213">
        <v>793.0</v>
      </c>
      <c r="F200" s="213">
        <v>123.0</v>
      </c>
      <c r="G200" s="213">
        <v>0.0</v>
      </c>
      <c r="H200" s="213">
        <v>36.0</v>
      </c>
      <c r="I200" s="213">
        <v>36.0</v>
      </c>
      <c r="J200" s="214">
        <v>0.0</v>
      </c>
      <c r="K200" s="211" t="s">
        <v>10966</v>
      </c>
      <c r="L200" s="211">
        <v>5.388994946E9</v>
      </c>
      <c r="M200" s="211" t="s">
        <v>10469</v>
      </c>
      <c r="N200" s="211" t="s">
        <v>10470</v>
      </c>
      <c r="O200" s="211" t="s">
        <v>10967</v>
      </c>
      <c r="P200" s="211" t="s">
        <v>2137</v>
      </c>
      <c r="Q200" s="230">
        <f>COUNTIF('Hedef Liste Erzurum'!A:A,A200)</f>
        <v>1</v>
      </c>
    </row>
    <row r="201" ht="15.75" customHeight="1">
      <c r="A201" s="211" t="s">
        <v>10975</v>
      </c>
      <c r="B201" s="211" t="s">
        <v>10976</v>
      </c>
      <c r="C201" s="212" t="b">
        <v>1</v>
      </c>
      <c r="D201" s="211" t="s">
        <v>1356</v>
      </c>
      <c r="E201" s="213">
        <v>512.0</v>
      </c>
      <c r="F201" s="213">
        <v>89.0</v>
      </c>
      <c r="G201" s="213">
        <v>0.0</v>
      </c>
      <c r="H201" s="213">
        <v>9.0</v>
      </c>
      <c r="I201" s="213">
        <v>9.0</v>
      </c>
      <c r="J201" s="214">
        <v>0.0</v>
      </c>
      <c r="K201" s="211" t="s">
        <v>10977</v>
      </c>
      <c r="L201" s="211">
        <v>4.425028525E9</v>
      </c>
      <c r="M201" s="211" t="s">
        <v>10469</v>
      </c>
      <c r="N201" s="211" t="s">
        <v>10470</v>
      </c>
      <c r="O201" s="211" t="s">
        <v>10978</v>
      </c>
      <c r="P201" s="211" t="s">
        <v>2137</v>
      </c>
      <c r="Q201" s="230">
        <f>COUNTIF('Hedef Liste Erzurum'!A:A,A201)</f>
        <v>1</v>
      </c>
    </row>
    <row r="202" ht="15.75" customHeight="1">
      <c r="A202" s="211" t="s">
        <v>10979</v>
      </c>
      <c r="B202" s="211" t="s">
        <v>10980</v>
      </c>
      <c r="C202" s="212" t="b">
        <v>1</v>
      </c>
      <c r="D202" s="211" t="s">
        <v>1370</v>
      </c>
      <c r="E202" s="213">
        <v>275.0</v>
      </c>
      <c r="F202" s="213">
        <v>51.0</v>
      </c>
      <c r="G202" s="213">
        <v>5.0</v>
      </c>
      <c r="H202" s="213">
        <v>17.0</v>
      </c>
      <c r="I202" s="213">
        <v>22.0</v>
      </c>
      <c r="J202" s="214">
        <v>0.23</v>
      </c>
      <c r="K202" s="211" t="s">
        <v>10981</v>
      </c>
      <c r="L202" s="211">
        <v>5.4969925E9</v>
      </c>
      <c r="M202" s="211" t="s">
        <v>10450</v>
      </c>
      <c r="N202" s="211" t="s">
        <v>10460</v>
      </c>
      <c r="O202" s="211" t="s">
        <v>10982</v>
      </c>
      <c r="P202" s="211" t="s">
        <v>2137</v>
      </c>
      <c r="Q202" s="230">
        <f>COUNTIF('Hedef Liste Erzurum'!A:A,A202)</f>
        <v>1</v>
      </c>
    </row>
    <row r="203" ht="15.75" customHeight="1">
      <c r="A203" s="211" t="s">
        <v>10250</v>
      </c>
      <c r="B203" s="211" t="s">
        <v>10251</v>
      </c>
      <c r="C203" s="212" t="b">
        <v>1</v>
      </c>
      <c r="D203" s="211" t="s">
        <v>1577</v>
      </c>
      <c r="E203" s="213">
        <v>3241.0</v>
      </c>
      <c r="F203" s="213">
        <v>333.0</v>
      </c>
      <c r="G203" s="213">
        <v>26.0</v>
      </c>
      <c r="H203" s="213">
        <v>54.0</v>
      </c>
      <c r="I203" s="213">
        <v>80.0</v>
      </c>
      <c r="J203" s="214">
        <v>0.33</v>
      </c>
      <c r="K203" s="211" t="s">
        <v>10983</v>
      </c>
      <c r="L203" s="211">
        <v>4.4234242E9</v>
      </c>
      <c r="M203" s="211" t="s">
        <v>10450</v>
      </c>
      <c r="N203" s="211" t="s">
        <v>11072</v>
      </c>
      <c r="O203" s="211" t="s">
        <v>10254</v>
      </c>
      <c r="P203" s="211" t="s">
        <v>2137</v>
      </c>
      <c r="Q203" s="230">
        <f>COUNTIF('Hedef Liste Erzurum'!A:A,A203)</f>
        <v>1</v>
      </c>
    </row>
    <row r="204" ht="15.75" customHeight="1">
      <c r="A204" s="211" t="s">
        <v>10985</v>
      </c>
      <c r="B204" s="211" t="s">
        <v>10986</v>
      </c>
      <c r="C204" s="212" t="b">
        <v>1</v>
      </c>
      <c r="D204" s="211" t="s">
        <v>1507</v>
      </c>
      <c r="E204" s="213">
        <v>689.0</v>
      </c>
      <c r="F204" s="213">
        <v>77.0</v>
      </c>
      <c r="G204" s="213">
        <v>0.0</v>
      </c>
      <c r="H204" s="213">
        <v>42.0</v>
      </c>
      <c r="I204" s="213">
        <v>42.0</v>
      </c>
      <c r="J204" s="214">
        <v>0.0</v>
      </c>
      <c r="K204" s="211" t="s">
        <v>10987</v>
      </c>
      <c r="L204" s="211">
        <v>4.423159091E9</v>
      </c>
      <c r="M204" s="211" t="s">
        <v>10450</v>
      </c>
      <c r="N204" s="211" t="s">
        <v>11072</v>
      </c>
      <c r="O204" s="211" t="s">
        <v>10988</v>
      </c>
      <c r="P204" s="211" t="s">
        <v>2137</v>
      </c>
      <c r="Q204" s="230">
        <f>COUNTIF('Hedef Liste Erzurum'!A:A,A204)</f>
        <v>1</v>
      </c>
    </row>
    <row r="205" ht="15.75" customHeight="1">
      <c r="A205" s="211" t="s">
        <v>10318</v>
      </c>
      <c r="B205" s="211" t="s">
        <v>10319</v>
      </c>
      <c r="C205" s="212" t="b">
        <v>1</v>
      </c>
      <c r="D205" s="211" t="s">
        <v>1789</v>
      </c>
      <c r="E205" s="213">
        <v>152.0</v>
      </c>
      <c r="F205" s="213">
        <v>0.0</v>
      </c>
      <c r="G205" s="213">
        <v>0.0</v>
      </c>
      <c r="H205" s="213">
        <v>7.0</v>
      </c>
      <c r="I205" s="213">
        <v>7.0</v>
      </c>
      <c r="J205" s="214">
        <v>0.0</v>
      </c>
      <c r="K205" s="211" t="s">
        <v>10989</v>
      </c>
      <c r="L205" s="211">
        <v>4.425024242E9</v>
      </c>
      <c r="M205" s="211" t="s">
        <v>10450</v>
      </c>
      <c r="N205" s="211" t="s">
        <v>11183</v>
      </c>
      <c r="O205" s="211" t="s">
        <v>10322</v>
      </c>
      <c r="P205" s="211" t="s">
        <v>2137</v>
      </c>
      <c r="Q205" s="230">
        <f>COUNTIF('Hedef Liste Erzurum'!A:A,A205)</f>
        <v>1</v>
      </c>
    </row>
    <row r="206" ht="15.75" customHeight="1">
      <c r="A206" s="211" t="s">
        <v>10991</v>
      </c>
      <c r="B206" s="211" t="s">
        <v>10992</v>
      </c>
      <c r="C206" s="212" t="b">
        <v>0</v>
      </c>
      <c r="D206" s="211" t="s">
        <v>1789</v>
      </c>
      <c r="E206" s="213">
        <v>0.0</v>
      </c>
      <c r="F206" s="213">
        <v>0.0</v>
      </c>
      <c r="G206" s="213">
        <v>0.0</v>
      </c>
      <c r="H206" s="213">
        <v>10.0</v>
      </c>
      <c r="I206" s="213">
        <v>10.0</v>
      </c>
      <c r="J206" s="214">
        <v>0.0</v>
      </c>
      <c r="K206" s="211" t="s">
        <v>10989</v>
      </c>
      <c r="L206" s="211">
        <v>4.422911515E9</v>
      </c>
      <c r="M206" s="211" t="s">
        <v>10450</v>
      </c>
      <c r="N206" s="211" t="s">
        <v>10451</v>
      </c>
      <c r="O206" s="211" t="s">
        <v>10993</v>
      </c>
      <c r="P206" s="211" t="s">
        <v>2137</v>
      </c>
      <c r="Q206" s="230">
        <f>COUNTIF('Hedef Liste Erzurum'!A:A,A206)</f>
        <v>1</v>
      </c>
    </row>
    <row r="207" ht="15.75" customHeight="1">
      <c r="A207" s="211" t="s">
        <v>11184</v>
      </c>
      <c r="B207" s="211" t="s">
        <v>11185</v>
      </c>
      <c r="C207" s="212" t="b">
        <v>1</v>
      </c>
      <c r="D207" s="211" t="s">
        <v>1577</v>
      </c>
      <c r="E207" s="213">
        <v>1247.0</v>
      </c>
      <c r="F207" s="213">
        <v>68.0</v>
      </c>
      <c r="G207" s="213">
        <v>104.0</v>
      </c>
      <c r="H207" s="213">
        <v>7.0</v>
      </c>
      <c r="I207" s="213">
        <v>111.0</v>
      </c>
      <c r="J207" s="214">
        <v>0.94</v>
      </c>
      <c r="K207" s="211" t="s">
        <v>2311</v>
      </c>
      <c r="L207" s="211">
        <v>4.422353434E9</v>
      </c>
      <c r="M207" s="211" t="s">
        <v>10450</v>
      </c>
      <c r="N207" s="211" t="s">
        <v>10460</v>
      </c>
      <c r="O207" s="211" t="s">
        <v>11186</v>
      </c>
      <c r="P207" s="211" t="s">
        <v>2165</v>
      </c>
      <c r="Q207" s="230">
        <f>COUNTIF('Hedef Liste Erzurum'!A:A,A207)</f>
        <v>0</v>
      </c>
    </row>
    <row r="208" ht="15.75" customHeight="1">
      <c r="A208" s="211" t="s">
        <v>10230</v>
      </c>
      <c r="B208" s="211" t="s">
        <v>10231</v>
      </c>
      <c r="C208" s="212" t="b">
        <v>1</v>
      </c>
      <c r="D208" s="211" t="s">
        <v>1370</v>
      </c>
      <c r="E208" s="213">
        <v>3317.0</v>
      </c>
      <c r="F208" s="213">
        <v>282.0</v>
      </c>
      <c r="G208" s="213">
        <v>21.0</v>
      </c>
      <c r="H208" s="213">
        <v>7.0</v>
      </c>
      <c r="I208" s="213">
        <v>28.0</v>
      </c>
      <c r="J208" s="214">
        <v>0.75</v>
      </c>
      <c r="K208" s="211" t="s">
        <v>11001</v>
      </c>
      <c r="L208" s="211">
        <v>4.423156464E9</v>
      </c>
      <c r="M208" s="211" t="s">
        <v>10469</v>
      </c>
      <c r="N208" s="211" t="s">
        <v>5525</v>
      </c>
      <c r="O208" s="211" t="s">
        <v>10234</v>
      </c>
      <c r="P208" s="211" t="s">
        <v>2137</v>
      </c>
      <c r="Q208" s="230">
        <f>COUNTIF('Hedef Liste Erzurum'!A:A,A208)</f>
        <v>1</v>
      </c>
    </row>
    <row r="209" ht="15.75" customHeight="1">
      <c r="A209" s="211" t="s">
        <v>10995</v>
      </c>
      <c r="B209" s="211" t="s">
        <v>10996</v>
      </c>
      <c r="C209" s="212" t="b">
        <v>1</v>
      </c>
      <c r="D209" s="211" t="s">
        <v>1597</v>
      </c>
      <c r="E209" s="213">
        <v>0.0</v>
      </c>
      <c r="F209" s="213">
        <v>0.0</v>
      </c>
      <c r="G209" s="213">
        <v>0.0</v>
      </c>
      <c r="H209" s="213">
        <v>11.0</v>
      </c>
      <c r="I209" s="213">
        <v>11.0</v>
      </c>
      <c r="J209" s="214">
        <v>0.0</v>
      </c>
      <c r="K209" s="211" t="s">
        <v>10997</v>
      </c>
      <c r="L209" s="211">
        <v>5.416455025E9</v>
      </c>
      <c r="M209" s="211" t="s">
        <v>5546</v>
      </c>
      <c r="N209" s="211" t="s">
        <v>10538</v>
      </c>
      <c r="O209" s="211" t="s">
        <v>10998</v>
      </c>
      <c r="P209" s="211" t="s">
        <v>2137</v>
      </c>
      <c r="Q209" s="230">
        <f>COUNTIF('Hedef Liste Erzurum'!A:A,A209)</f>
        <v>1</v>
      </c>
    </row>
    <row r="210" ht="15.75" customHeight="1">
      <c r="A210" s="211" t="s">
        <v>11187</v>
      </c>
      <c r="B210" s="211" t="s">
        <v>11188</v>
      </c>
      <c r="C210" s="212" t="b">
        <v>1</v>
      </c>
      <c r="D210" s="211" t="s">
        <v>1370</v>
      </c>
      <c r="E210" s="213">
        <v>704.0</v>
      </c>
      <c r="F210" s="213">
        <v>63.0</v>
      </c>
      <c r="G210" s="213">
        <v>77.0</v>
      </c>
      <c r="H210" s="213">
        <v>0.0</v>
      </c>
      <c r="I210" s="213">
        <v>77.0</v>
      </c>
      <c r="J210" s="214">
        <v>1.0</v>
      </c>
      <c r="K210" s="211" t="s">
        <v>2163</v>
      </c>
      <c r="L210" s="211">
        <v>9.999999999E9</v>
      </c>
      <c r="M210" s="211" t="s">
        <v>10450</v>
      </c>
      <c r="N210" s="211" t="s">
        <v>10460</v>
      </c>
      <c r="O210" s="211" t="s">
        <v>11179</v>
      </c>
      <c r="P210" s="211" t="s">
        <v>2165</v>
      </c>
      <c r="Q210" s="230">
        <f>COUNTIF('Hedef Liste Erzurum'!A:A,A210)</f>
        <v>0</v>
      </c>
    </row>
    <row r="211" ht="15.75" customHeight="1">
      <c r="A211" s="211" t="s">
        <v>11189</v>
      </c>
      <c r="B211" s="211" t="s">
        <v>11190</v>
      </c>
      <c r="C211" s="212" t="b">
        <v>1</v>
      </c>
      <c r="D211" s="211" t="s">
        <v>1370</v>
      </c>
      <c r="E211" s="213">
        <v>774.0</v>
      </c>
      <c r="F211" s="213">
        <v>53.0</v>
      </c>
      <c r="G211" s="213">
        <v>81.0</v>
      </c>
      <c r="H211" s="213">
        <v>0.0</v>
      </c>
      <c r="I211" s="213">
        <v>81.0</v>
      </c>
      <c r="J211" s="214">
        <v>1.0</v>
      </c>
      <c r="K211" s="211" t="s">
        <v>2163</v>
      </c>
      <c r="L211" s="211">
        <v>9.999999999E9</v>
      </c>
      <c r="M211" s="211" t="s">
        <v>10450</v>
      </c>
      <c r="N211" s="211" t="s">
        <v>10491</v>
      </c>
      <c r="O211" s="211" t="s">
        <v>11191</v>
      </c>
      <c r="P211" s="211" t="s">
        <v>2165</v>
      </c>
      <c r="Q211" s="230">
        <f>COUNTIF('Hedef Liste Erzurum'!A:A,A211)</f>
        <v>0</v>
      </c>
    </row>
    <row r="212" ht="15.75" customHeight="1">
      <c r="A212" s="211" t="s">
        <v>11192</v>
      </c>
      <c r="B212" s="211" t="s">
        <v>11193</v>
      </c>
      <c r="C212" s="212" t="b">
        <v>1</v>
      </c>
      <c r="D212" s="211" t="s">
        <v>1385</v>
      </c>
      <c r="E212" s="213">
        <v>158.0</v>
      </c>
      <c r="F212" s="213">
        <v>19.0</v>
      </c>
      <c r="G212" s="213">
        <v>58.0</v>
      </c>
      <c r="H212" s="213">
        <v>1.0</v>
      </c>
      <c r="I212" s="213">
        <v>59.0</v>
      </c>
      <c r="J212" s="214">
        <v>0.98</v>
      </c>
      <c r="K212" s="211" t="s">
        <v>2163</v>
      </c>
      <c r="L212" s="211">
        <v>9.999999999E9</v>
      </c>
      <c r="M212" s="211" t="s">
        <v>10450</v>
      </c>
      <c r="N212" s="211" t="s">
        <v>10460</v>
      </c>
      <c r="O212" s="211" t="s">
        <v>11182</v>
      </c>
      <c r="P212" s="211" t="s">
        <v>2165</v>
      </c>
      <c r="Q212" s="230">
        <f>COUNTIF('Hedef Liste Erzurum'!A:A,A212)</f>
        <v>0</v>
      </c>
    </row>
    <row r="213" ht="15.75" customHeight="1">
      <c r="A213" s="211" t="s">
        <v>10055</v>
      </c>
      <c r="B213" s="211" t="s">
        <v>10056</v>
      </c>
      <c r="C213" s="212" t="b">
        <v>1</v>
      </c>
      <c r="D213" s="211" t="s">
        <v>1356</v>
      </c>
      <c r="E213" s="213">
        <v>1528.0</v>
      </c>
      <c r="F213" s="213">
        <v>65.0</v>
      </c>
      <c r="G213" s="213">
        <v>9.0</v>
      </c>
      <c r="H213" s="213">
        <v>8.0</v>
      </c>
      <c r="I213" s="213">
        <v>17.0</v>
      </c>
      <c r="J213" s="214">
        <v>0.53</v>
      </c>
      <c r="K213" s="211" t="s">
        <v>10999</v>
      </c>
      <c r="L213" s="211">
        <v>5.448065401E9</v>
      </c>
      <c r="M213" s="211" t="s">
        <v>10450</v>
      </c>
      <c r="N213" s="211" t="s">
        <v>10460</v>
      </c>
      <c r="O213" s="211" t="s">
        <v>10059</v>
      </c>
      <c r="P213" s="211" t="s">
        <v>2137</v>
      </c>
      <c r="Q213" s="230">
        <f>COUNTIF('Hedef Liste Erzurum'!A:A,A213)</f>
        <v>1</v>
      </c>
    </row>
    <row r="214" ht="15.75" customHeight="1">
      <c r="A214" s="211" t="s">
        <v>10146</v>
      </c>
      <c r="B214" s="211" t="s">
        <v>10147</v>
      </c>
      <c r="C214" s="212" t="b">
        <v>1</v>
      </c>
      <c r="D214" s="211" t="s">
        <v>1493</v>
      </c>
      <c r="E214" s="213">
        <v>333.0</v>
      </c>
      <c r="F214" s="213">
        <v>11.0</v>
      </c>
      <c r="G214" s="213">
        <v>2.0</v>
      </c>
      <c r="H214" s="213">
        <v>12.0</v>
      </c>
      <c r="I214" s="213">
        <v>14.0</v>
      </c>
      <c r="J214" s="214">
        <v>0.14</v>
      </c>
      <c r="K214" s="211" t="s">
        <v>11002</v>
      </c>
      <c r="L214" s="211">
        <v>4.423422222E9</v>
      </c>
      <c r="M214" s="211" t="s">
        <v>10469</v>
      </c>
      <c r="N214" s="211" t="s">
        <v>10470</v>
      </c>
      <c r="O214" s="211" t="s">
        <v>10150</v>
      </c>
      <c r="P214" s="211" t="s">
        <v>2137</v>
      </c>
      <c r="Q214" s="230">
        <f>COUNTIF('Hedef Liste Erzurum'!A:A,A214)</f>
        <v>1</v>
      </c>
    </row>
    <row r="215" ht="15.75" customHeight="1">
      <c r="A215" s="211" t="s">
        <v>11003</v>
      </c>
      <c r="B215" s="211" t="s">
        <v>11004</v>
      </c>
      <c r="C215" s="212" t="b">
        <v>1</v>
      </c>
      <c r="D215" s="211" t="s">
        <v>1832</v>
      </c>
      <c r="E215" s="213">
        <v>815.0</v>
      </c>
      <c r="F215" s="213">
        <v>0.0</v>
      </c>
      <c r="G215" s="213">
        <v>0.0</v>
      </c>
      <c r="H215" s="213">
        <v>81.0</v>
      </c>
      <c r="I215" s="213">
        <v>81.0</v>
      </c>
      <c r="J215" s="214">
        <v>0.0</v>
      </c>
      <c r="K215" s="211" t="s">
        <v>11005</v>
      </c>
      <c r="L215" s="211">
        <v>4.423433244E9</v>
      </c>
      <c r="M215" s="211" t="s">
        <v>10469</v>
      </c>
      <c r="N215" s="211" t="s">
        <v>10470</v>
      </c>
      <c r="O215" s="211" t="s">
        <v>11006</v>
      </c>
      <c r="P215" s="211" t="s">
        <v>2137</v>
      </c>
      <c r="Q215" s="230">
        <f>COUNTIF('Hedef Liste Erzurum'!A:A,A215)</f>
        <v>1</v>
      </c>
    </row>
    <row r="216" ht="15.75" customHeight="1">
      <c r="A216" s="211" t="s">
        <v>11008</v>
      </c>
      <c r="B216" s="211" t="s">
        <v>11009</v>
      </c>
      <c r="C216" s="212" t="b">
        <v>1</v>
      </c>
      <c r="D216" s="211" t="s">
        <v>1378</v>
      </c>
      <c r="E216" s="213">
        <v>176.0</v>
      </c>
      <c r="F216" s="213">
        <v>17.0</v>
      </c>
      <c r="G216" s="213">
        <v>8.0</v>
      </c>
      <c r="H216" s="213">
        <v>2.0</v>
      </c>
      <c r="I216" s="213">
        <v>10.0</v>
      </c>
      <c r="J216" s="214">
        <v>0.8</v>
      </c>
      <c r="K216" s="211" t="s">
        <v>11010</v>
      </c>
      <c r="L216" s="211">
        <v>5.055437938E9</v>
      </c>
      <c r="M216" s="211" t="s">
        <v>10469</v>
      </c>
      <c r="N216" s="211" t="s">
        <v>10470</v>
      </c>
      <c r="O216" s="211" t="s">
        <v>10229</v>
      </c>
      <c r="P216" s="211" t="s">
        <v>2137</v>
      </c>
      <c r="Q216" s="230">
        <f>COUNTIF('Hedef Liste Erzurum'!A:A,A216)</f>
        <v>1</v>
      </c>
    </row>
    <row r="217" ht="15.75" customHeight="1">
      <c r="A217" s="211" t="s">
        <v>11012</v>
      </c>
      <c r="B217" s="211" t="s">
        <v>11194</v>
      </c>
      <c r="C217" s="212" t="b">
        <v>1</v>
      </c>
      <c r="D217" s="211" t="s">
        <v>1370</v>
      </c>
      <c r="E217" s="213">
        <v>114.0</v>
      </c>
      <c r="F217" s="213">
        <v>17.0</v>
      </c>
      <c r="G217" s="213">
        <v>0.0</v>
      </c>
      <c r="H217" s="213">
        <v>14.0</v>
      </c>
      <c r="I217" s="213">
        <v>14.0</v>
      </c>
      <c r="J217" s="214">
        <v>0.0</v>
      </c>
      <c r="K217" s="211" t="s">
        <v>11014</v>
      </c>
      <c r="L217" s="211">
        <v>5.520841953E9</v>
      </c>
      <c r="M217" s="211" t="s">
        <v>10450</v>
      </c>
      <c r="N217" s="211" t="s">
        <v>10583</v>
      </c>
      <c r="O217" s="211" t="s">
        <v>11015</v>
      </c>
      <c r="P217" s="211" t="s">
        <v>2137</v>
      </c>
      <c r="Q217" s="230">
        <f>COUNTIF('Hedef Liste Erzurum'!A:A,A217)</f>
        <v>1</v>
      </c>
    </row>
    <row r="218" ht="15.75" customHeight="1">
      <c r="A218" s="211" t="s">
        <v>11016</v>
      </c>
      <c r="B218" s="211" t="s">
        <v>11017</v>
      </c>
      <c r="C218" s="212" t="b">
        <v>1</v>
      </c>
      <c r="D218" s="211" t="s">
        <v>1378</v>
      </c>
      <c r="E218" s="213">
        <v>105.0</v>
      </c>
      <c r="F218" s="213">
        <v>43.0</v>
      </c>
      <c r="G218" s="213">
        <v>0.0</v>
      </c>
      <c r="H218" s="213">
        <v>48.0</v>
      </c>
      <c r="I218" s="213">
        <v>48.0</v>
      </c>
      <c r="J218" s="214">
        <v>0.0</v>
      </c>
      <c r="K218" s="211" t="s">
        <v>11018</v>
      </c>
      <c r="L218" s="211">
        <v>4.423270707E9</v>
      </c>
      <c r="M218" s="211" t="s">
        <v>5546</v>
      </c>
      <c r="N218" s="211" t="s">
        <v>10933</v>
      </c>
      <c r="O218" s="211" t="s">
        <v>11019</v>
      </c>
      <c r="P218" s="211" t="s">
        <v>2137</v>
      </c>
      <c r="Q218" s="230">
        <f>COUNTIF('Hedef Liste Erzurum'!A:A,A218)</f>
        <v>1</v>
      </c>
    </row>
    <row r="219" ht="15.75" customHeight="1">
      <c r="A219" s="211" t="s">
        <v>11020</v>
      </c>
      <c r="B219" s="211" t="s">
        <v>10267</v>
      </c>
      <c r="C219" s="212" t="b">
        <v>1</v>
      </c>
      <c r="D219" s="211" t="s">
        <v>1385</v>
      </c>
      <c r="E219" s="213">
        <v>665.0</v>
      </c>
      <c r="F219" s="213">
        <v>36.0</v>
      </c>
      <c r="G219" s="213">
        <v>0.0</v>
      </c>
      <c r="H219" s="213">
        <v>29.0</v>
      </c>
      <c r="I219" s="213">
        <v>29.0</v>
      </c>
      <c r="J219" s="214">
        <v>0.0</v>
      </c>
      <c r="K219" s="211" t="s">
        <v>11021</v>
      </c>
      <c r="L219" s="211">
        <v>4.423430707E9</v>
      </c>
      <c r="M219" s="211" t="s">
        <v>10469</v>
      </c>
      <c r="N219" s="211" t="s">
        <v>10470</v>
      </c>
      <c r="O219" s="211" t="s">
        <v>10269</v>
      </c>
      <c r="P219" s="211" t="s">
        <v>2137</v>
      </c>
      <c r="Q219" s="230">
        <f>COUNTIF('Hedef Liste Erzurum'!A:A,A219)</f>
        <v>1</v>
      </c>
    </row>
    <row r="220" ht="15.75" customHeight="1">
      <c r="A220" s="211" t="s">
        <v>10140</v>
      </c>
      <c r="B220" s="211" t="s">
        <v>10141</v>
      </c>
      <c r="C220" s="212" t="b">
        <v>1</v>
      </c>
      <c r="D220" s="211" t="s">
        <v>1385</v>
      </c>
      <c r="E220" s="213">
        <v>569.0</v>
      </c>
      <c r="F220" s="213">
        <v>36.0</v>
      </c>
      <c r="G220" s="213">
        <v>10.0</v>
      </c>
      <c r="H220" s="213">
        <v>27.0</v>
      </c>
      <c r="I220" s="213">
        <v>37.0</v>
      </c>
      <c r="J220" s="214">
        <v>0.27</v>
      </c>
      <c r="K220" s="211" t="s">
        <v>11023</v>
      </c>
      <c r="L220" s="211">
        <v>4.423429E9</v>
      </c>
      <c r="M220" s="211" t="s">
        <v>10469</v>
      </c>
      <c r="N220" s="211" t="s">
        <v>10619</v>
      </c>
      <c r="O220" s="211" t="s">
        <v>10145</v>
      </c>
      <c r="P220" s="211" t="s">
        <v>2137</v>
      </c>
      <c r="Q220" s="230">
        <f>COUNTIF('Hedef Liste Erzurum'!A:A,A220)</f>
        <v>1</v>
      </c>
    </row>
    <row r="221" ht="15.75" customHeight="1">
      <c r="A221" s="211" t="s">
        <v>11024</v>
      </c>
      <c r="B221" s="211" t="s">
        <v>11025</v>
      </c>
      <c r="C221" s="212" t="b">
        <v>1</v>
      </c>
      <c r="D221" s="211" t="s">
        <v>1827</v>
      </c>
      <c r="E221" s="213">
        <v>767.0</v>
      </c>
      <c r="F221" s="213">
        <v>54.0</v>
      </c>
      <c r="G221" s="213">
        <v>0.0</v>
      </c>
      <c r="H221" s="213">
        <v>107.0</v>
      </c>
      <c r="I221" s="213">
        <v>107.0</v>
      </c>
      <c r="J221" s="214">
        <v>0.0</v>
      </c>
      <c r="K221" s="211" t="s">
        <v>11026</v>
      </c>
      <c r="L221" s="211">
        <v>5.308276432E9</v>
      </c>
      <c r="M221" s="211" t="s">
        <v>10469</v>
      </c>
      <c r="N221" s="211" t="s">
        <v>5525</v>
      </c>
      <c r="O221" s="211" t="s">
        <v>11027</v>
      </c>
      <c r="P221" s="211" t="s">
        <v>2137</v>
      </c>
      <c r="Q221" s="230">
        <f>COUNTIF('Hedef Liste Erzurum'!A:A,A221)</f>
        <v>1</v>
      </c>
    </row>
    <row r="222" ht="15.75" customHeight="1">
      <c r="A222" s="211" t="s">
        <v>10297</v>
      </c>
      <c r="B222" s="211" t="s">
        <v>10298</v>
      </c>
      <c r="C222" s="212" t="b">
        <v>1</v>
      </c>
      <c r="D222" s="211" t="s">
        <v>1364</v>
      </c>
      <c r="E222" s="213">
        <v>974.0</v>
      </c>
      <c r="F222" s="213">
        <v>74.0</v>
      </c>
      <c r="G222" s="213">
        <v>18.0</v>
      </c>
      <c r="H222" s="213">
        <v>23.0</v>
      </c>
      <c r="I222" s="213">
        <v>41.0</v>
      </c>
      <c r="J222" s="214">
        <v>0.44</v>
      </c>
      <c r="K222" s="211" t="s">
        <v>11033</v>
      </c>
      <c r="L222" s="211">
        <v>5.058408189E9</v>
      </c>
      <c r="M222" s="211" t="s">
        <v>5546</v>
      </c>
      <c r="N222" s="211" t="s">
        <v>11034</v>
      </c>
      <c r="O222" s="211" t="s">
        <v>11035</v>
      </c>
      <c r="P222" s="211" t="s">
        <v>2137</v>
      </c>
      <c r="Q222" s="230">
        <f>COUNTIF('Hedef Liste Erzurum'!A:A,A222)</f>
        <v>1</v>
      </c>
    </row>
    <row r="223" ht="15.75" customHeight="1">
      <c r="A223" s="211" t="s">
        <v>11036</v>
      </c>
      <c r="B223" s="211" t="s">
        <v>11037</v>
      </c>
      <c r="C223" s="212" t="b">
        <v>1</v>
      </c>
      <c r="D223" s="211" t="s">
        <v>1364</v>
      </c>
      <c r="E223" s="213">
        <v>5.0</v>
      </c>
      <c r="F223" s="213">
        <v>3.0</v>
      </c>
      <c r="G223" s="213">
        <v>0.0</v>
      </c>
      <c r="H223" s="213">
        <v>16.0</v>
      </c>
      <c r="I223" s="213">
        <v>16.0</v>
      </c>
      <c r="J223" s="214">
        <v>0.0</v>
      </c>
      <c r="K223" s="211" t="s">
        <v>10960</v>
      </c>
      <c r="L223" s="211">
        <v>5.3211332E9</v>
      </c>
      <c r="M223" s="211" t="s">
        <v>10469</v>
      </c>
      <c r="N223" s="211" t="s">
        <v>5525</v>
      </c>
      <c r="O223" s="211" t="s">
        <v>10961</v>
      </c>
      <c r="P223" s="211" t="s">
        <v>2137</v>
      </c>
      <c r="Q223" s="230">
        <f>COUNTIF('Hedef Liste Erzurum'!A:A,A223)</f>
        <v>1</v>
      </c>
    </row>
    <row r="224" ht="15.75" customHeight="1">
      <c r="A224" s="211" t="s">
        <v>11038</v>
      </c>
      <c r="B224" s="211" t="s">
        <v>11039</v>
      </c>
      <c r="C224" s="212" t="b">
        <v>1</v>
      </c>
      <c r="D224" s="211" t="s">
        <v>1364</v>
      </c>
      <c r="E224" s="213">
        <v>331.0</v>
      </c>
      <c r="F224" s="213">
        <v>22.0</v>
      </c>
      <c r="G224" s="213">
        <v>16.0</v>
      </c>
      <c r="H224" s="213">
        <v>20.0</v>
      </c>
      <c r="I224" s="213">
        <v>36.0</v>
      </c>
      <c r="J224" s="214">
        <v>0.44</v>
      </c>
      <c r="K224" s="211" t="s">
        <v>11033</v>
      </c>
      <c r="L224" s="211">
        <v>5.058408189E9</v>
      </c>
      <c r="M224" s="211" t="s">
        <v>10469</v>
      </c>
      <c r="N224" s="211" t="s">
        <v>10619</v>
      </c>
      <c r="O224" s="211" t="s">
        <v>11040</v>
      </c>
      <c r="P224" s="211" t="s">
        <v>2137</v>
      </c>
      <c r="Q224" s="230">
        <f>COUNTIF('Hedef Liste Erzurum'!A:A,A224)</f>
        <v>1</v>
      </c>
    </row>
    <row r="225" ht="15.75" customHeight="1">
      <c r="A225" s="211" t="s">
        <v>11041</v>
      </c>
      <c r="B225" s="211" t="s">
        <v>10423</v>
      </c>
      <c r="C225" s="212" t="b">
        <v>1</v>
      </c>
      <c r="D225" s="211" t="s">
        <v>1364</v>
      </c>
      <c r="E225" s="213">
        <v>8.0</v>
      </c>
      <c r="F225" s="213">
        <v>3.0</v>
      </c>
      <c r="G225" s="213">
        <v>0.0</v>
      </c>
      <c r="H225" s="213">
        <v>19.0</v>
      </c>
      <c r="I225" s="213">
        <v>19.0</v>
      </c>
      <c r="J225" s="214">
        <v>0.0</v>
      </c>
      <c r="K225" s="211" t="s">
        <v>11042</v>
      </c>
      <c r="L225" s="211">
        <v>5.526900209E9</v>
      </c>
      <c r="M225" s="211" t="s">
        <v>10450</v>
      </c>
      <c r="N225" s="211" t="s">
        <v>10465</v>
      </c>
      <c r="O225" s="211" t="s">
        <v>10426</v>
      </c>
      <c r="P225" s="211" t="s">
        <v>2137</v>
      </c>
      <c r="Q225" s="230">
        <f>COUNTIF('Hedef Liste Erzurum'!A:A,A225)</f>
        <v>1</v>
      </c>
    </row>
    <row r="226" ht="15.75" customHeight="1">
      <c r="A226" s="211" t="s">
        <v>11029</v>
      </c>
      <c r="B226" s="211" t="s">
        <v>11030</v>
      </c>
      <c r="C226" s="212" t="b">
        <v>1</v>
      </c>
      <c r="D226" s="211" t="s">
        <v>1385</v>
      </c>
      <c r="E226" s="213">
        <v>855.0</v>
      </c>
      <c r="F226" s="213">
        <v>35.0</v>
      </c>
      <c r="G226" s="213">
        <v>0.0</v>
      </c>
      <c r="H226" s="213">
        <v>11.0</v>
      </c>
      <c r="I226" s="213">
        <v>11.0</v>
      </c>
      <c r="J226" s="214">
        <v>0.0</v>
      </c>
      <c r="K226" s="211" t="s">
        <v>11031</v>
      </c>
      <c r="L226" s="211">
        <v>5.453787885E9</v>
      </c>
      <c r="M226" s="211" t="s">
        <v>10469</v>
      </c>
      <c r="N226" s="211" t="s">
        <v>10619</v>
      </c>
      <c r="O226" s="211" t="s">
        <v>11032</v>
      </c>
      <c r="P226" s="211" t="s">
        <v>2137</v>
      </c>
      <c r="Q226" s="230">
        <f>COUNTIF('Hedef Liste Erzurum'!A:A,A226)</f>
        <v>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963A8EE-9132-40B9-8ED3-A616DC53539A}" filter="1" showAutoFilter="1">
      <autoFilter ref="$A$1:$Q$226">
        <filterColumn colId="16">
          <filters>
            <filter val="0"/>
          </filters>
        </filterColumn>
        <filterColumn colId="15">
          <filters>
            <filter val="Geleneksel"/>
          </filters>
        </filterColumn>
        <filterColumn colId="9">
          <filters>
            <filter val="27%"/>
            <filter val="35%"/>
            <filter val="67%"/>
            <filter val="23%"/>
            <filter val="55%"/>
            <filter val="99%"/>
            <filter val="75%"/>
            <filter val="95%"/>
            <filter val="83%"/>
            <filter val="91%"/>
            <filter val="28%"/>
            <filter val="48%"/>
            <filter val="56%"/>
            <filter val="76%"/>
            <filter val="32%"/>
            <filter val="52%"/>
            <filter val="40%"/>
            <filter val="60%"/>
            <filter val="92%"/>
            <filter val="80%"/>
            <filter val="29%"/>
            <filter val="17%"/>
            <filter val="37%"/>
            <filter val="100%"/>
            <filter val="45%"/>
            <filter val="33%"/>
            <filter val="21%"/>
            <filter val="53%"/>
            <filter val="41%"/>
            <filter val="61%"/>
            <filter val="93%"/>
            <filter val="81%"/>
            <filter val="38%"/>
            <filter val="14%"/>
            <filter val="78%"/>
            <filter val="22%"/>
            <filter val="98%"/>
            <filter val="94%"/>
            <filter val="90%"/>
            <filter val="0%"/>
          </filters>
        </filterColumn>
      </autoFilter>
      <extLst>
        <ext uri="GoogleSheetsCustomDataVersion1">
          <go:sheetsCustomData xmlns:go="http://customooxmlschemas.google.com/" filterViewId="230188978"/>
        </ext>
      </extLst>
    </customSheetView>
  </customSheetViews>
  <conditionalFormatting sqref="C1:C226">
    <cfRule type="cellIs" dxfId="0" priority="1" operator="equal">
      <formula>"TRUE"</formula>
    </cfRule>
  </conditionalFormatting>
  <conditionalFormatting sqref="C1:C226">
    <cfRule type="cellIs" dxfId="1" priority="2" operator="equal">
      <formula>"FALSE"</formula>
    </cfRule>
  </conditionalFormatting>
  <dataValidations>
    <dataValidation type="list" allowBlank="1" showErrorMessage="1" sqref="A28">
      <formula1>'Durum Parametreler'!$L$2:$L$37</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8.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8932</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11195</v>
      </c>
      <c r="B2" s="56" t="s">
        <v>11196</v>
      </c>
      <c r="C2" s="56" t="b">
        <f>VLOOKUP(A2,'import Karabük'!A:P,3,0)</f>
        <v>1</v>
      </c>
      <c r="D2" s="56" t="s">
        <v>1348</v>
      </c>
      <c r="E2" s="56">
        <f>VLOOKUP(A2,'import Karabük'!A:P,5,0)</f>
        <v>1684</v>
      </c>
      <c r="F2" s="56">
        <f>VLOOKUP(A2,'import Karabük'!A:P,6,0)</f>
        <v>360</v>
      </c>
      <c r="G2" s="56">
        <f>VLOOKUP(A2,'import Karabük'!A:P,7,0)</f>
        <v>29</v>
      </c>
      <c r="H2" s="56">
        <f>VLOOKUP(A2,'import Karabük'!A:P,8,0)</f>
        <v>18</v>
      </c>
      <c r="I2" s="56">
        <f>VLOOKUP(A2,'import Karabük'!A:P,9,0)</f>
        <v>47</v>
      </c>
      <c r="J2" s="216">
        <f>VLOOKUP(A2,'import Karabük'!A:P,10,0)</f>
        <v>0.62</v>
      </c>
      <c r="K2" s="56" t="s">
        <v>11197</v>
      </c>
      <c r="L2" s="56">
        <v>3.704335878E9</v>
      </c>
      <c r="M2" s="56" t="s">
        <v>1350</v>
      </c>
      <c r="N2" s="56" t="s">
        <v>11198</v>
      </c>
      <c r="O2" s="56" t="s">
        <v>11199</v>
      </c>
      <c r="P2" s="56" t="str">
        <f>VLOOKUP(A2,'import Karabük'!A:P,16,0)</f>
        <v>Geleneksel</v>
      </c>
      <c r="Q2" s="218" t="b">
        <v>0</v>
      </c>
      <c r="R2" s="218" t="s">
        <v>38</v>
      </c>
      <c r="S2" s="218" t="s">
        <v>128</v>
      </c>
      <c r="T2" s="223"/>
      <c r="U2" s="218" t="s">
        <v>11200</v>
      </c>
      <c r="V2" s="220">
        <v>44550.0</v>
      </c>
      <c r="W2" s="220">
        <v>44552.0</v>
      </c>
      <c r="X2" s="218"/>
      <c r="Y2" s="218" t="s">
        <v>1353</v>
      </c>
      <c r="Z2" s="220">
        <v>44494.0</v>
      </c>
      <c r="AA2" s="218" t="s">
        <v>1506</v>
      </c>
      <c r="AB2" s="221">
        <v>44501.0</v>
      </c>
      <c r="AC2" s="218" t="s">
        <v>1506</v>
      </c>
      <c r="AD2" s="221">
        <v>44503.0</v>
      </c>
      <c r="AE2" s="218" t="s">
        <v>1506</v>
      </c>
      <c r="AF2" s="221">
        <v>44506.0</v>
      </c>
      <c r="AG2" s="218" t="s">
        <v>43</v>
      </c>
      <c r="AH2" s="221">
        <v>44553.0</v>
      </c>
      <c r="AI2" s="218" t="s">
        <v>416</v>
      </c>
      <c r="AJ2" s="218" t="s">
        <v>106</v>
      </c>
      <c r="AK2" s="218" t="s">
        <v>73</v>
      </c>
      <c r="AL2" s="218" t="s">
        <v>416</v>
      </c>
      <c r="AM2" s="218" t="s">
        <v>73</v>
      </c>
    </row>
    <row r="3" ht="15.75" customHeight="1">
      <c r="A3" s="56" t="s">
        <v>11201</v>
      </c>
      <c r="B3" s="56" t="s">
        <v>11202</v>
      </c>
      <c r="C3" s="56" t="b">
        <f>VLOOKUP(A3,'import Karabük'!A:P,3,0)</f>
        <v>1</v>
      </c>
      <c r="D3" s="56" t="s">
        <v>1443</v>
      </c>
      <c r="E3" s="56">
        <f>VLOOKUP(A3,'import Karabük'!A:P,5,0)</f>
        <v>701</v>
      </c>
      <c r="F3" s="56">
        <f>VLOOKUP(A3,'import Karabük'!A:P,6,0)</f>
        <v>89</v>
      </c>
      <c r="G3" s="56">
        <f>VLOOKUP(A3,'import Karabük'!A:P,7,0)</f>
        <v>0</v>
      </c>
      <c r="H3" s="56">
        <f>VLOOKUP(A3,'import Karabük'!A:P,8,0)</f>
        <v>39</v>
      </c>
      <c r="I3" s="56">
        <f>VLOOKUP(A3,'import Karabük'!A:P,9,0)</f>
        <v>39</v>
      </c>
      <c r="J3" s="216">
        <f>VLOOKUP(A3,'import Karabük'!A:P,10,0)</f>
        <v>0</v>
      </c>
      <c r="K3" s="56" t="s">
        <v>11203</v>
      </c>
      <c r="L3" s="56">
        <v>5.550993778E9</v>
      </c>
      <c r="M3" s="56" t="s">
        <v>1350</v>
      </c>
      <c r="N3" s="56" t="s">
        <v>11198</v>
      </c>
      <c r="O3" s="56" t="s">
        <v>11204</v>
      </c>
      <c r="P3" s="56" t="str">
        <f>VLOOKUP(A3,'import Karabük'!A:P,16,0)</f>
        <v>Geleneksel</v>
      </c>
      <c r="Q3" s="218" t="b">
        <v>0</v>
      </c>
      <c r="R3" s="218" t="s">
        <v>40</v>
      </c>
      <c r="S3" s="218"/>
      <c r="T3" s="218"/>
      <c r="U3" s="218"/>
      <c r="V3" s="220"/>
      <c r="W3" s="220"/>
      <c r="X3" s="218"/>
      <c r="Y3" s="218"/>
      <c r="Z3" s="220"/>
      <c r="AA3" s="218"/>
      <c r="AB3" s="221"/>
      <c r="AC3" s="218"/>
      <c r="AD3" s="221"/>
      <c r="AE3" s="218"/>
      <c r="AF3" s="218"/>
      <c r="AG3" s="218"/>
      <c r="AH3" s="218"/>
      <c r="AI3" s="218"/>
      <c r="AJ3" s="218"/>
      <c r="AK3" s="218"/>
      <c r="AL3" s="218"/>
      <c r="AM3" s="218"/>
    </row>
    <row r="4" ht="15.75" customHeight="1">
      <c r="A4" s="56" t="s">
        <v>11205</v>
      </c>
      <c r="B4" s="56" t="s">
        <v>11206</v>
      </c>
      <c r="C4" s="56" t="b">
        <f>VLOOKUP(A4,'import Karabük'!A:P,3,0)</f>
        <v>1</v>
      </c>
      <c r="D4" s="56" t="s">
        <v>1767</v>
      </c>
      <c r="E4" s="56">
        <f>VLOOKUP(A4,'import Karabük'!A:P,5,0)</f>
        <v>81</v>
      </c>
      <c r="F4" s="56">
        <f>VLOOKUP(A4,'import Karabük'!A:P,6,0)</f>
        <v>6</v>
      </c>
      <c r="G4" s="56">
        <f>VLOOKUP(A4,'import Karabük'!A:P,7,0)</f>
        <v>0</v>
      </c>
      <c r="H4" s="56">
        <f>VLOOKUP(A4,'import Karabük'!A:P,8,0)</f>
        <v>34</v>
      </c>
      <c r="I4" s="56">
        <f>VLOOKUP(A4,'import Karabük'!A:P,9,0)</f>
        <v>34</v>
      </c>
      <c r="J4" s="216">
        <f>VLOOKUP(A4,'import Karabük'!A:P,10,0)</f>
        <v>0</v>
      </c>
      <c r="K4" s="56" t="s">
        <v>11207</v>
      </c>
      <c r="L4" s="56">
        <v>3.705021919E9</v>
      </c>
      <c r="M4" s="56" t="s">
        <v>1350</v>
      </c>
      <c r="N4" s="56" t="s">
        <v>11198</v>
      </c>
      <c r="O4" s="56" t="s">
        <v>11208</v>
      </c>
      <c r="P4" s="56" t="str">
        <f>VLOOKUP(A4,'import Karabük'!A:P,16,0)</f>
        <v>Geleneksel</v>
      </c>
      <c r="Q4" s="218" t="b">
        <v>0</v>
      </c>
      <c r="R4" s="218" t="s">
        <v>29</v>
      </c>
      <c r="S4" s="218"/>
      <c r="T4" s="218"/>
      <c r="U4" s="218" t="s">
        <v>11209</v>
      </c>
      <c r="V4" s="220"/>
      <c r="W4" s="220"/>
      <c r="X4" s="218"/>
      <c r="Y4" s="218" t="s">
        <v>43</v>
      </c>
      <c r="Z4" s="220">
        <v>44484.0</v>
      </c>
      <c r="AA4" s="218" t="s">
        <v>1506</v>
      </c>
      <c r="AB4" s="221">
        <v>44485.0</v>
      </c>
      <c r="AC4" s="218" t="s">
        <v>1353</v>
      </c>
      <c r="AD4" s="221">
        <v>44492.0</v>
      </c>
      <c r="AE4" s="218"/>
      <c r="AF4" s="218"/>
      <c r="AG4" s="218"/>
      <c r="AH4" s="218"/>
      <c r="AI4" s="218" t="s">
        <v>66</v>
      </c>
      <c r="AJ4" s="218" t="s">
        <v>610</v>
      </c>
      <c r="AK4" s="218" t="s">
        <v>404</v>
      </c>
      <c r="AL4" s="218"/>
      <c r="AM4" s="218"/>
    </row>
    <row r="5" ht="15.75" customHeight="1">
      <c r="A5" s="56" t="s">
        <v>11210</v>
      </c>
      <c r="B5" s="56" t="s">
        <v>11211</v>
      </c>
      <c r="C5" s="56" t="b">
        <f>VLOOKUP(A5,'import Karabük'!A:P,3,0)</f>
        <v>1</v>
      </c>
      <c r="D5" s="56" t="s">
        <v>1507</v>
      </c>
      <c r="E5" s="56">
        <f>VLOOKUP(A5,'import Karabük'!A:P,5,0)</f>
        <v>1168</v>
      </c>
      <c r="F5" s="56">
        <f>VLOOKUP(A5,'import Karabük'!A:P,6,0)</f>
        <v>83</v>
      </c>
      <c r="G5" s="56">
        <f>VLOOKUP(A5,'import Karabük'!A:P,7,0)</f>
        <v>0</v>
      </c>
      <c r="H5" s="56">
        <f>VLOOKUP(A5,'import Karabük'!A:P,8,0)</f>
        <v>16</v>
      </c>
      <c r="I5" s="56">
        <f>VLOOKUP(A5,'import Karabük'!A:P,9,0)</f>
        <v>16</v>
      </c>
      <c r="J5" s="216">
        <f>VLOOKUP(A5,'import Karabük'!A:P,10,0)</f>
        <v>0</v>
      </c>
      <c r="K5" s="56" t="s">
        <v>11207</v>
      </c>
      <c r="L5" s="56">
        <v>3.705021919E9</v>
      </c>
      <c r="M5" s="56" t="s">
        <v>1350</v>
      </c>
      <c r="N5" s="56" t="s">
        <v>11198</v>
      </c>
      <c r="O5" s="56" t="s">
        <v>11212</v>
      </c>
      <c r="P5" s="56" t="str">
        <f>VLOOKUP(A5,'import Karabük'!A:P,16,0)</f>
        <v>Geleneksel</v>
      </c>
      <c r="Q5" s="218" t="b">
        <v>0</v>
      </c>
      <c r="R5" s="218" t="s">
        <v>29</v>
      </c>
      <c r="S5" s="218"/>
      <c r="T5" s="218"/>
      <c r="U5" s="218" t="s">
        <v>11213</v>
      </c>
      <c r="V5" s="220"/>
      <c r="W5" s="220"/>
      <c r="X5" s="218"/>
      <c r="Y5" s="218" t="s">
        <v>43</v>
      </c>
      <c r="Z5" s="220">
        <v>44488.0</v>
      </c>
      <c r="AA5" s="218" t="s">
        <v>43</v>
      </c>
      <c r="AB5" s="221">
        <v>44492.0</v>
      </c>
      <c r="AC5" s="218" t="s">
        <v>43</v>
      </c>
      <c r="AD5" s="221">
        <v>44494.0</v>
      </c>
      <c r="AE5" s="218" t="s">
        <v>1353</v>
      </c>
      <c r="AF5" s="222">
        <v>44495.0</v>
      </c>
      <c r="AG5" s="218"/>
      <c r="AH5" s="218"/>
      <c r="AI5" s="218" t="s">
        <v>404</v>
      </c>
      <c r="AJ5" s="218" t="s">
        <v>404</v>
      </c>
      <c r="AK5" s="218" t="s">
        <v>66</v>
      </c>
      <c r="AL5" s="218" t="s">
        <v>100</v>
      </c>
      <c r="AM5" s="218"/>
    </row>
    <row r="6" ht="15.75" customHeight="1">
      <c r="A6" s="56" t="s">
        <v>11214</v>
      </c>
      <c r="B6" s="56" t="s">
        <v>11215</v>
      </c>
      <c r="C6" s="56" t="b">
        <f>VLOOKUP(A6,'import Karabük'!A:P,3,0)</f>
        <v>1</v>
      </c>
      <c r="D6" s="56" t="s">
        <v>1364</v>
      </c>
      <c r="E6" s="56">
        <f>VLOOKUP(A6,'import Karabük'!A:P,5,0)</f>
        <v>28</v>
      </c>
      <c r="F6" s="56">
        <f>VLOOKUP(A6,'import Karabük'!A:P,6,0)</f>
        <v>15</v>
      </c>
      <c r="G6" s="56">
        <f>VLOOKUP(A6,'import Karabük'!A:P,7,0)</f>
        <v>0</v>
      </c>
      <c r="H6" s="56">
        <f>VLOOKUP(A6,'import Karabük'!A:P,8,0)</f>
        <v>10</v>
      </c>
      <c r="I6" s="56">
        <f>VLOOKUP(A6,'import Karabük'!A:P,9,0)</f>
        <v>10</v>
      </c>
      <c r="J6" s="216">
        <f>VLOOKUP(A6,'import Karabük'!A:P,10,0)</f>
        <v>0</v>
      </c>
      <c r="K6" s="56" t="s">
        <v>11216</v>
      </c>
      <c r="L6" s="56">
        <v>5.41203147E9</v>
      </c>
      <c r="M6" s="56" t="s">
        <v>1350</v>
      </c>
      <c r="N6" s="56" t="s">
        <v>11198</v>
      </c>
      <c r="O6" s="56" t="s">
        <v>11217</v>
      </c>
      <c r="P6" s="56" t="str">
        <f>VLOOKUP(A6,'import Karabük'!A:P,16,0)</f>
        <v>Geleneksel</v>
      </c>
      <c r="Q6" s="218" t="b">
        <v>0</v>
      </c>
      <c r="R6" s="218" t="s">
        <v>43</v>
      </c>
      <c r="S6" s="218"/>
      <c r="T6" s="218"/>
      <c r="U6" s="218" t="s">
        <v>11218</v>
      </c>
      <c r="V6" s="220"/>
      <c r="W6" s="220"/>
      <c r="X6" s="218"/>
      <c r="Y6" s="218" t="s">
        <v>43</v>
      </c>
      <c r="Z6" s="220">
        <v>44501.0</v>
      </c>
      <c r="AA6" s="218"/>
      <c r="AB6" s="221"/>
      <c r="AC6" s="218"/>
      <c r="AD6" s="221"/>
      <c r="AE6" s="218"/>
      <c r="AF6" s="218"/>
      <c r="AG6" s="218"/>
      <c r="AH6" s="218"/>
      <c r="AI6" s="218" t="s">
        <v>100</v>
      </c>
      <c r="AJ6" s="218"/>
      <c r="AK6" s="218"/>
      <c r="AL6" s="218"/>
      <c r="AM6" s="218"/>
    </row>
    <row r="7" ht="15.75" customHeight="1">
      <c r="A7" s="56" t="s">
        <v>11219</v>
      </c>
      <c r="B7" s="56" t="s">
        <v>11220</v>
      </c>
      <c r="C7" s="56" t="b">
        <f>VLOOKUP(A7,'import Karabük'!A:P,3,0)</f>
        <v>1</v>
      </c>
      <c r="D7" s="56" t="s">
        <v>1356</v>
      </c>
      <c r="E7" s="56">
        <f>VLOOKUP(A7,'import Karabük'!A:P,5,0)</f>
        <v>924</v>
      </c>
      <c r="F7" s="56">
        <f>VLOOKUP(A7,'import Karabük'!A:P,6,0)</f>
        <v>10</v>
      </c>
      <c r="G7" s="56">
        <f>VLOOKUP(A7,'import Karabük'!A:P,7,0)</f>
        <v>4</v>
      </c>
      <c r="H7" s="56">
        <f>VLOOKUP(A7,'import Karabük'!A:P,8,0)</f>
        <v>3</v>
      </c>
      <c r="I7" s="56">
        <f>VLOOKUP(A7,'import Karabük'!A:P,9,0)</f>
        <v>7</v>
      </c>
      <c r="J7" s="216">
        <f>VLOOKUP(A7,'import Karabük'!A:P,10,0)</f>
        <v>0.57</v>
      </c>
      <c r="K7" s="56" t="s">
        <v>11221</v>
      </c>
      <c r="L7" s="56">
        <v>3.704150178E9</v>
      </c>
      <c r="M7" s="56" t="s">
        <v>1350</v>
      </c>
      <c r="N7" s="56" t="s">
        <v>11198</v>
      </c>
      <c r="O7" s="56" t="s">
        <v>11222</v>
      </c>
      <c r="P7" s="56" t="str">
        <f>VLOOKUP(A7,'import Karabük'!A:P,16,0)</f>
        <v>Geleneksel</v>
      </c>
      <c r="Q7" s="218" t="b">
        <v>0</v>
      </c>
      <c r="R7" s="218" t="s">
        <v>38</v>
      </c>
      <c r="S7" s="218" t="s">
        <v>66</v>
      </c>
      <c r="T7" s="207" t="s">
        <v>4306</v>
      </c>
      <c r="U7" s="218">
        <v>5.360264793E9</v>
      </c>
      <c r="V7" s="220">
        <v>44484.0</v>
      </c>
      <c r="W7" s="220">
        <v>44487.0</v>
      </c>
      <c r="X7" s="218"/>
      <c r="Y7" s="218" t="s">
        <v>1353</v>
      </c>
      <c r="Z7" s="220">
        <v>44484.0</v>
      </c>
      <c r="AA7" s="218"/>
      <c r="AB7" s="221"/>
      <c r="AC7" s="218"/>
      <c r="AD7" s="221"/>
      <c r="AE7" s="218"/>
      <c r="AF7" s="218"/>
      <c r="AG7" s="218"/>
      <c r="AH7" s="218"/>
      <c r="AI7" s="218" t="s">
        <v>66</v>
      </c>
      <c r="AJ7" s="218"/>
      <c r="AK7" s="218"/>
      <c r="AL7" s="218"/>
      <c r="AM7" s="218"/>
    </row>
    <row r="8" ht="15.75" customHeight="1">
      <c r="A8" s="56" t="s">
        <v>11223</v>
      </c>
      <c r="B8" s="56" t="s">
        <v>11224</v>
      </c>
      <c r="C8" s="56" t="b">
        <f>VLOOKUP(A8,'import Karabük'!A:P,3,0)</f>
        <v>1</v>
      </c>
      <c r="D8" s="56" t="s">
        <v>1507</v>
      </c>
      <c r="E8" s="56">
        <f>VLOOKUP(A8,'import Karabük'!A:P,5,0)</f>
        <v>528</v>
      </c>
      <c r="F8" s="56">
        <f>VLOOKUP(A8,'import Karabük'!A:P,6,0)</f>
        <v>76</v>
      </c>
      <c r="G8" s="56">
        <f>VLOOKUP(A8,'import Karabük'!A:P,7,0)</f>
        <v>0</v>
      </c>
      <c r="H8" s="56">
        <f>VLOOKUP(A8,'import Karabük'!A:P,8,0)</f>
        <v>68</v>
      </c>
      <c r="I8" s="56">
        <f>VLOOKUP(A8,'import Karabük'!A:P,9,0)</f>
        <v>68</v>
      </c>
      <c r="J8" s="216">
        <f>VLOOKUP(A8,'import Karabük'!A:P,10,0)</f>
        <v>0</v>
      </c>
      <c r="K8" s="56" t="s">
        <v>11225</v>
      </c>
      <c r="L8" s="56">
        <v>3.707123858E9</v>
      </c>
      <c r="M8" s="56" t="s">
        <v>11226</v>
      </c>
      <c r="N8" s="56" t="s">
        <v>11227</v>
      </c>
      <c r="O8" s="56" t="s">
        <v>11228</v>
      </c>
      <c r="P8" s="56" t="str">
        <f>VLOOKUP(A8,'import Karabük'!A:P,16,0)</f>
        <v>Geleneksel</v>
      </c>
      <c r="Q8" s="218" t="b">
        <v>0</v>
      </c>
      <c r="R8" s="218" t="s">
        <v>39</v>
      </c>
      <c r="S8" s="218" t="s">
        <v>100</v>
      </c>
      <c r="T8" s="207" t="s">
        <v>4306</v>
      </c>
      <c r="U8" s="218" t="s">
        <v>11229</v>
      </c>
      <c r="V8" s="220">
        <v>44501.0</v>
      </c>
      <c r="W8" s="220">
        <v>44502.0</v>
      </c>
      <c r="X8" s="218"/>
      <c r="Y8" s="218" t="s">
        <v>1506</v>
      </c>
      <c r="Z8" s="220">
        <v>44496.0</v>
      </c>
      <c r="AA8" s="218" t="s">
        <v>1353</v>
      </c>
      <c r="AB8" s="221">
        <v>44499.0</v>
      </c>
      <c r="AC8" s="218" t="s">
        <v>1353</v>
      </c>
      <c r="AD8" s="221">
        <v>44501.0</v>
      </c>
      <c r="AE8" s="218" t="s">
        <v>1475</v>
      </c>
      <c r="AF8" s="222">
        <v>44552.0</v>
      </c>
      <c r="AG8" s="218"/>
      <c r="AH8" s="218"/>
      <c r="AI8" s="218" t="s">
        <v>416</v>
      </c>
      <c r="AJ8" s="218" t="s">
        <v>100</v>
      </c>
      <c r="AK8" s="218" t="s">
        <v>100</v>
      </c>
      <c r="AL8" s="218" t="s">
        <v>167</v>
      </c>
      <c r="AM8" s="218"/>
    </row>
    <row r="9" ht="15.75" customHeight="1">
      <c r="A9" s="56" t="s">
        <v>11230</v>
      </c>
      <c r="B9" s="56" t="s">
        <v>11231</v>
      </c>
      <c r="C9" s="56" t="b">
        <f>VLOOKUP(A9,'import Karabük'!A:P,3,0)</f>
        <v>1</v>
      </c>
      <c r="D9" s="56" t="s">
        <v>1356</v>
      </c>
      <c r="E9" s="56">
        <f>VLOOKUP(A9,'import Karabük'!A:P,5,0)</f>
        <v>205</v>
      </c>
      <c r="F9" s="56">
        <f>VLOOKUP(A9,'import Karabük'!A:P,6,0)</f>
        <v>60</v>
      </c>
      <c r="G9" s="56">
        <f>VLOOKUP(A9,'import Karabük'!A:P,7,0)</f>
        <v>4</v>
      </c>
      <c r="H9" s="56">
        <f>VLOOKUP(A9,'import Karabük'!A:P,8,0)</f>
        <v>6</v>
      </c>
      <c r="I9" s="56">
        <f>VLOOKUP(A9,'import Karabük'!A:P,9,0)</f>
        <v>10</v>
      </c>
      <c r="J9" s="216">
        <f>VLOOKUP(A9,'import Karabük'!A:P,10,0)</f>
        <v>0.4</v>
      </c>
      <c r="K9" s="56" t="s">
        <v>11232</v>
      </c>
      <c r="L9" s="56">
        <v>3.704330313E9</v>
      </c>
      <c r="M9" s="56" t="s">
        <v>1350</v>
      </c>
      <c r="N9" s="56" t="s">
        <v>11198</v>
      </c>
      <c r="O9" s="56" t="s">
        <v>11233</v>
      </c>
      <c r="P9" s="56" t="str">
        <f>VLOOKUP(A9,'import Karabük'!A:P,16,0)</f>
        <v>Geleneksel</v>
      </c>
      <c r="Q9" s="218" t="b">
        <v>0</v>
      </c>
      <c r="R9" s="218" t="s">
        <v>38</v>
      </c>
      <c r="S9" s="218" t="s">
        <v>273</v>
      </c>
      <c r="T9" s="207" t="s">
        <v>11234</v>
      </c>
      <c r="U9" s="218" t="s">
        <v>11235</v>
      </c>
      <c r="V9" s="220">
        <v>44552.0</v>
      </c>
      <c r="W9" s="220">
        <v>44552.0</v>
      </c>
      <c r="X9" s="218"/>
      <c r="Y9" s="218" t="s">
        <v>1353</v>
      </c>
      <c r="Z9" s="220">
        <v>44488.0</v>
      </c>
      <c r="AA9" s="218" t="s">
        <v>1353</v>
      </c>
      <c r="AB9" s="221">
        <v>44503.0</v>
      </c>
      <c r="AC9" s="218"/>
      <c r="AD9" s="221"/>
      <c r="AE9" s="218"/>
      <c r="AF9" s="218"/>
      <c r="AG9" s="218"/>
      <c r="AH9" s="218"/>
      <c r="AI9" s="218" t="s">
        <v>404</v>
      </c>
      <c r="AJ9" s="218" t="s">
        <v>73</v>
      </c>
      <c r="AK9" s="218"/>
      <c r="AL9" s="218"/>
      <c r="AM9" s="218"/>
    </row>
    <row r="10" ht="15.75" customHeight="1">
      <c r="A10" s="56" t="s">
        <v>11236</v>
      </c>
      <c r="B10" s="56" t="s">
        <v>11237</v>
      </c>
      <c r="C10" s="56" t="b">
        <f>VLOOKUP(A10,'import Karabük'!A:P,3,0)</f>
        <v>1</v>
      </c>
      <c r="D10" s="56" t="s">
        <v>1493</v>
      </c>
      <c r="E10" s="56">
        <f>VLOOKUP(A10,'import Karabük'!A:P,5,0)</f>
        <v>1263</v>
      </c>
      <c r="F10" s="56">
        <f>VLOOKUP(A10,'import Karabük'!A:P,6,0)</f>
        <v>238</v>
      </c>
      <c r="G10" s="56">
        <f>VLOOKUP(A10,'import Karabük'!A:P,7,0)</f>
        <v>24</v>
      </c>
      <c r="H10" s="56">
        <f>VLOOKUP(A10,'import Karabük'!A:P,8,0)</f>
        <v>27</v>
      </c>
      <c r="I10" s="56">
        <f>VLOOKUP(A10,'import Karabük'!A:P,9,0)</f>
        <v>51</v>
      </c>
      <c r="J10" s="216">
        <f>VLOOKUP(A10,'import Karabük'!A:P,10,0)</f>
        <v>0.47</v>
      </c>
      <c r="K10" s="56" t="s">
        <v>11238</v>
      </c>
      <c r="L10" s="56">
        <v>3.704335973E9</v>
      </c>
      <c r="M10" s="56" t="s">
        <v>1350</v>
      </c>
      <c r="N10" s="56" t="s">
        <v>6371</v>
      </c>
      <c r="O10" s="56" t="s">
        <v>11239</v>
      </c>
      <c r="P10" s="56" t="str">
        <f>VLOOKUP(A10,'import Karabük'!A:P,16,0)</f>
        <v>Geleneksel</v>
      </c>
      <c r="Q10" s="218" t="b">
        <v>0</v>
      </c>
      <c r="R10" s="218" t="s">
        <v>38</v>
      </c>
      <c r="S10" s="218" t="s">
        <v>100</v>
      </c>
      <c r="T10" s="29" t="s">
        <v>11234</v>
      </c>
      <c r="V10" s="220">
        <v>44547.0</v>
      </c>
      <c r="W10" s="220">
        <v>44550.0</v>
      </c>
      <c r="X10" s="218"/>
      <c r="Y10" s="218" t="s">
        <v>1353</v>
      </c>
      <c r="Z10" s="220">
        <v>44492.0</v>
      </c>
      <c r="AA10" s="218" t="s">
        <v>1353</v>
      </c>
      <c r="AB10" s="221">
        <v>44502.0</v>
      </c>
      <c r="AC10" s="218" t="s">
        <v>1353</v>
      </c>
      <c r="AD10" s="221">
        <v>44547.0</v>
      </c>
      <c r="AE10" s="218"/>
      <c r="AF10" s="218"/>
      <c r="AG10" s="218"/>
      <c r="AH10" s="218"/>
      <c r="AI10" s="218" t="s">
        <v>404</v>
      </c>
      <c r="AJ10" s="218" t="s">
        <v>106</v>
      </c>
      <c r="AK10" s="218" t="s">
        <v>100</v>
      </c>
      <c r="AL10" s="218"/>
      <c r="AM10" s="218"/>
    </row>
    <row r="11" ht="15.75" customHeight="1">
      <c r="A11" s="56" t="s">
        <v>11240</v>
      </c>
      <c r="B11" s="56" t="s">
        <v>11241</v>
      </c>
      <c r="C11" s="56" t="b">
        <f>VLOOKUP(A11,'import Karabük'!A:P,3,0)</f>
        <v>1</v>
      </c>
      <c r="D11" s="56" t="s">
        <v>1364</v>
      </c>
      <c r="E11" s="56">
        <f>VLOOKUP(A11,'import Karabük'!A:P,5,0)</f>
        <v>258</v>
      </c>
      <c r="F11" s="56">
        <f>VLOOKUP(A11,'import Karabük'!A:P,6,0)</f>
        <v>36</v>
      </c>
      <c r="G11" s="56">
        <f>VLOOKUP(A11,'import Karabük'!A:P,7,0)</f>
        <v>0</v>
      </c>
      <c r="H11" s="56">
        <f>VLOOKUP(A11,'import Karabük'!A:P,8,0)</f>
        <v>32</v>
      </c>
      <c r="I11" s="56">
        <f>VLOOKUP(A11,'import Karabük'!A:P,9,0)</f>
        <v>32</v>
      </c>
      <c r="J11" s="216">
        <f>VLOOKUP(A11,'import Karabük'!A:P,10,0)</f>
        <v>0</v>
      </c>
      <c r="K11" s="56" t="s">
        <v>11242</v>
      </c>
      <c r="L11" s="56">
        <v>5.438717077E9</v>
      </c>
      <c r="M11" s="56" t="s">
        <v>1350</v>
      </c>
      <c r="N11" s="56" t="s">
        <v>11243</v>
      </c>
      <c r="O11" s="56" t="s">
        <v>11244</v>
      </c>
      <c r="P11" s="56" t="str">
        <f>VLOOKUP(A11,'import Karabük'!A:P,16,0)</f>
        <v>Geleneksel</v>
      </c>
      <c r="Q11" s="218" t="b">
        <v>0</v>
      </c>
      <c r="R11" s="218" t="s">
        <v>43</v>
      </c>
      <c r="S11" s="218"/>
      <c r="T11" s="223"/>
      <c r="U11" s="218"/>
      <c r="V11" s="220"/>
      <c r="W11" s="220"/>
      <c r="X11" s="218"/>
      <c r="Y11" s="218" t="s">
        <v>43</v>
      </c>
      <c r="Z11" s="220">
        <v>44551.0</v>
      </c>
      <c r="AA11" s="218"/>
      <c r="AB11" s="221"/>
      <c r="AC11" s="218"/>
      <c r="AD11" s="221"/>
      <c r="AE11" s="218"/>
      <c r="AF11" s="218"/>
      <c r="AG11" s="218"/>
      <c r="AH11" s="218"/>
      <c r="AI11" s="218" t="s">
        <v>106</v>
      </c>
      <c r="AJ11" s="218"/>
      <c r="AK11" s="218"/>
      <c r="AL11" s="218"/>
      <c r="AM11" s="218"/>
    </row>
    <row r="12" ht="15.75" customHeight="1">
      <c r="A12" s="56" t="s">
        <v>11245</v>
      </c>
      <c r="B12" s="56" t="s">
        <v>11246</v>
      </c>
      <c r="C12" s="56" t="b">
        <f>VLOOKUP(A12,'import Karabük'!A:P,3,0)</f>
        <v>1</v>
      </c>
      <c r="D12" s="56" t="s">
        <v>1364</v>
      </c>
      <c r="E12" s="56">
        <f>VLOOKUP(A12,'import Karabük'!A:P,5,0)</f>
        <v>466</v>
      </c>
      <c r="F12" s="56">
        <f>VLOOKUP(A12,'import Karabük'!A:P,6,0)</f>
        <v>31</v>
      </c>
      <c r="G12" s="56">
        <f>VLOOKUP(A12,'import Karabük'!A:P,7,0)</f>
        <v>4</v>
      </c>
      <c r="H12" s="56">
        <f>VLOOKUP(A12,'import Karabük'!A:P,8,0)</f>
        <v>12</v>
      </c>
      <c r="I12" s="56">
        <f>VLOOKUP(A12,'import Karabük'!A:P,9,0)</f>
        <v>16</v>
      </c>
      <c r="J12" s="216">
        <f>VLOOKUP(A12,'import Karabük'!A:P,10,0)</f>
        <v>0.25</v>
      </c>
      <c r="K12" s="56" t="s">
        <v>11247</v>
      </c>
      <c r="L12" s="56">
        <v>3.707126237E9</v>
      </c>
      <c r="M12" s="56" t="s">
        <v>11226</v>
      </c>
      <c r="N12" s="56" t="s">
        <v>11248</v>
      </c>
      <c r="O12" s="56" t="s">
        <v>11249</v>
      </c>
      <c r="P12" s="56" t="str">
        <f>VLOOKUP(A12,'import Karabük'!A:P,16,0)</f>
        <v>Geleneksel</v>
      </c>
      <c r="Q12" s="218" t="b">
        <v>0</v>
      </c>
      <c r="R12" s="218" t="s">
        <v>38</v>
      </c>
      <c r="S12" s="218" t="s">
        <v>416</v>
      </c>
      <c r="T12" s="29" t="s">
        <v>4306</v>
      </c>
      <c r="U12" s="223" t="s">
        <v>11250</v>
      </c>
      <c r="V12" s="220">
        <v>44496.0</v>
      </c>
      <c r="W12" s="220">
        <v>44498.0</v>
      </c>
      <c r="X12" s="218"/>
      <c r="Y12" s="218" t="s">
        <v>1353</v>
      </c>
      <c r="Z12" s="220">
        <v>44496.0</v>
      </c>
      <c r="AA12" s="218"/>
      <c r="AB12" s="221"/>
      <c r="AC12" s="218"/>
      <c r="AD12" s="221"/>
      <c r="AE12" s="218"/>
      <c r="AF12" s="218"/>
      <c r="AG12" s="218"/>
      <c r="AH12" s="218"/>
      <c r="AI12" s="218" t="s">
        <v>416</v>
      </c>
      <c r="AJ12" s="218"/>
      <c r="AK12" s="218"/>
      <c r="AL12" s="218"/>
      <c r="AM12" s="218"/>
    </row>
    <row r="13" ht="15.75" customHeight="1">
      <c r="A13" s="56" t="s">
        <v>11251</v>
      </c>
      <c r="B13" s="56" t="s">
        <v>11252</v>
      </c>
      <c r="C13" s="56" t="b">
        <f>VLOOKUP(A13,'import Karabük'!A:P,3,0)</f>
        <v>0</v>
      </c>
      <c r="D13" s="56" t="s">
        <v>1364</v>
      </c>
      <c r="E13" s="56">
        <f>VLOOKUP(A13,'import Karabük'!A:P,5,0)</f>
        <v>67</v>
      </c>
      <c r="F13" s="56">
        <f>VLOOKUP(A13,'import Karabük'!A:P,6,0)</f>
        <v>0</v>
      </c>
      <c r="G13" s="56">
        <f>VLOOKUP(A13,'import Karabük'!A:P,7,0)</f>
        <v>0</v>
      </c>
      <c r="H13" s="56">
        <f>VLOOKUP(A13,'import Karabük'!A:P,8,0)</f>
        <v>16</v>
      </c>
      <c r="I13" s="56">
        <f>VLOOKUP(A13,'import Karabük'!A:P,9,0)</f>
        <v>16</v>
      </c>
      <c r="J13" s="216">
        <f>VLOOKUP(A13,'import Karabük'!A:P,10,0)</f>
        <v>0</v>
      </c>
      <c r="K13" s="56" t="s">
        <v>11253</v>
      </c>
      <c r="L13" s="56">
        <v>5.545510902E9</v>
      </c>
      <c r="M13" s="56" t="s">
        <v>1350</v>
      </c>
      <c r="N13" s="56" t="s">
        <v>11254</v>
      </c>
      <c r="O13" s="56" t="s">
        <v>11255</v>
      </c>
      <c r="P13" s="56" t="str">
        <f>VLOOKUP(A13,'import Karabük'!A:P,16,0)</f>
        <v>Geleneksel</v>
      </c>
      <c r="Q13" s="218" t="b">
        <v>0</v>
      </c>
      <c r="R13" s="218" t="s">
        <v>29</v>
      </c>
      <c r="S13" s="218"/>
      <c r="T13" s="223"/>
      <c r="U13" s="218"/>
      <c r="V13" s="220"/>
      <c r="W13" s="220"/>
      <c r="X13" s="218"/>
      <c r="Y13" s="218" t="s">
        <v>43</v>
      </c>
      <c r="Z13" s="220">
        <v>44492.0</v>
      </c>
      <c r="AA13" s="218" t="s">
        <v>1353</v>
      </c>
      <c r="AB13" s="221">
        <v>44494.0</v>
      </c>
      <c r="AC13" s="218"/>
      <c r="AD13" s="221"/>
      <c r="AE13" s="218"/>
      <c r="AF13" s="218"/>
      <c r="AG13" s="218"/>
      <c r="AH13" s="218"/>
      <c r="AI13" s="218" t="s">
        <v>404</v>
      </c>
      <c r="AJ13" s="218" t="s">
        <v>416</v>
      </c>
      <c r="AK13" s="218"/>
      <c r="AL13" s="218"/>
      <c r="AM13" s="218"/>
    </row>
    <row r="14" ht="15.75" customHeight="1">
      <c r="A14" s="56" t="s">
        <v>11256</v>
      </c>
      <c r="B14" s="56" t="s">
        <v>11257</v>
      </c>
      <c r="C14" s="56" t="b">
        <f>VLOOKUP(A14,'import Karabük'!A:P,3,0)</f>
        <v>1</v>
      </c>
      <c r="D14" s="56" t="s">
        <v>1370</v>
      </c>
      <c r="E14" s="56">
        <f>VLOOKUP(A14,'import Karabük'!A:P,5,0)</f>
        <v>3633</v>
      </c>
      <c r="F14" s="56">
        <f>VLOOKUP(A14,'import Karabük'!A:P,6,0)</f>
        <v>274</v>
      </c>
      <c r="G14" s="56">
        <f>VLOOKUP(A14,'import Karabük'!A:P,7,0)</f>
        <v>7</v>
      </c>
      <c r="H14" s="56">
        <f>VLOOKUP(A14,'import Karabük'!A:P,8,0)</f>
        <v>10</v>
      </c>
      <c r="I14" s="56">
        <f>VLOOKUP(A14,'import Karabük'!A:P,9,0)</f>
        <v>17</v>
      </c>
      <c r="J14" s="216">
        <f>VLOOKUP(A14,'import Karabük'!A:P,10,0)</f>
        <v>0.41</v>
      </c>
      <c r="K14" s="56" t="s">
        <v>11258</v>
      </c>
      <c r="L14" s="56">
        <v>3.70433101E9</v>
      </c>
      <c r="M14" s="56" t="s">
        <v>1350</v>
      </c>
      <c r="N14" s="56" t="s">
        <v>11198</v>
      </c>
      <c r="O14" s="56" t="s">
        <v>11259</v>
      </c>
      <c r="P14" s="56" t="str">
        <f>VLOOKUP(A14,'import Karabük'!A:P,16,0)</f>
        <v>Geleneksel</v>
      </c>
      <c r="Q14" s="218" t="b">
        <v>0</v>
      </c>
      <c r="R14" s="218" t="s">
        <v>38</v>
      </c>
      <c r="S14" s="218" t="s">
        <v>404</v>
      </c>
      <c r="T14" s="218"/>
      <c r="U14" s="218" t="s">
        <v>2492</v>
      </c>
      <c r="V14" s="220">
        <v>44488.0</v>
      </c>
      <c r="W14" s="220">
        <v>44489.0</v>
      </c>
      <c r="X14" s="218"/>
      <c r="Y14" s="218" t="s">
        <v>1353</v>
      </c>
      <c r="Z14" s="220">
        <v>44488.0</v>
      </c>
      <c r="AA14" s="218" t="s">
        <v>1353</v>
      </c>
      <c r="AB14" s="221">
        <v>44538.0</v>
      </c>
      <c r="AC14" s="218"/>
      <c r="AD14" s="221"/>
      <c r="AE14" s="218"/>
      <c r="AF14" s="218"/>
      <c r="AG14" s="218"/>
      <c r="AH14" s="218"/>
      <c r="AI14" s="218" t="s">
        <v>404</v>
      </c>
      <c r="AJ14" s="218" t="s">
        <v>404</v>
      </c>
      <c r="AK14" s="218"/>
      <c r="AL14" s="218"/>
      <c r="AM14" s="218"/>
    </row>
    <row r="15" ht="15.75" customHeight="1">
      <c r="A15" s="56" t="s">
        <v>11260</v>
      </c>
      <c r="B15" s="56" t="s">
        <v>11261</v>
      </c>
      <c r="C15" s="56" t="b">
        <f>VLOOKUP(A15,'import Karabük'!A:P,3,0)</f>
        <v>1</v>
      </c>
      <c r="D15" s="56" t="s">
        <v>1443</v>
      </c>
      <c r="E15" s="56">
        <f>VLOOKUP(A15,'import Karabük'!A:P,5,0)</f>
        <v>1</v>
      </c>
      <c r="F15" s="56">
        <f>VLOOKUP(A15,'import Karabük'!A:P,6,0)</f>
        <v>0</v>
      </c>
      <c r="G15" s="56">
        <f>VLOOKUP(A15,'import Karabük'!A:P,7,0)</f>
        <v>0</v>
      </c>
      <c r="H15" s="56">
        <f>VLOOKUP(A15,'import Karabük'!A:P,8,0)</f>
        <v>23</v>
      </c>
      <c r="I15" s="56">
        <f>VLOOKUP(A15,'import Karabük'!A:P,9,0)</f>
        <v>23</v>
      </c>
      <c r="J15" s="216">
        <f>VLOOKUP(A15,'import Karabük'!A:P,10,0)</f>
        <v>0</v>
      </c>
      <c r="K15" s="56" t="s">
        <v>11262</v>
      </c>
      <c r="L15" s="56">
        <v>3.705023232E9</v>
      </c>
      <c r="M15" s="56" t="s">
        <v>11226</v>
      </c>
      <c r="N15" s="56" t="s">
        <v>5640</v>
      </c>
      <c r="O15" s="56" t="s">
        <v>11263</v>
      </c>
      <c r="P15" s="56" t="str">
        <f>VLOOKUP(A15,'import Karabük'!A:P,16,0)</f>
        <v>Geleneksel</v>
      </c>
      <c r="Q15" s="218" t="b">
        <v>0</v>
      </c>
      <c r="R15" s="218" t="s">
        <v>40</v>
      </c>
      <c r="S15" s="218"/>
      <c r="T15" s="218"/>
      <c r="U15" s="218" t="s">
        <v>11264</v>
      </c>
      <c r="V15" s="220"/>
      <c r="W15" s="220"/>
      <c r="X15" s="218"/>
      <c r="Y15" s="218" t="s">
        <v>1353</v>
      </c>
      <c r="Z15" s="220">
        <v>44501.0</v>
      </c>
      <c r="AA15" s="218"/>
      <c r="AB15" s="221"/>
      <c r="AC15" s="218"/>
      <c r="AD15" s="221"/>
      <c r="AE15" s="218"/>
      <c r="AF15" s="218"/>
      <c r="AG15" s="218"/>
      <c r="AH15" s="218"/>
      <c r="AI15" s="218" t="s">
        <v>100</v>
      </c>
      <c r="AJ15" s="218"/>
      <c r="AK15" s="218"/>
      <c r="AL15" s="218"/>
      <c r="AM15" s="218"/>
    </row>
    <row r="16" ht="15.75" customHeight="1">
      <c r="A16" s="56" t="s">
        <v>11265</v>
      </c>
      <c r="B16" s="56" t="s">
        <v>11266</v>
      </c>
      <c r="C16" s="56" t="b">
        <f>VLOOKUP(A16,'import Karabük'!A:P,3,0)</f>
        <v>1</v>
      </c>
      <c r="D16" s="56" t="s">
        <v>1507</v>
      </c>
      <c r="E16" s="56">
        <f>VLOOKUP(A16,'import Karabük'!A:P,5,0)</f>
        <v>575</v>
      </c>
      <c r="F16" s="56">
        <f>VLOOKUP(A16,'import Karabük'!A:P,6,0)</f>
        <v>41</v>
      </c>
      <c r="G16" s="56">
        <f>VLOOKUP(A16,'import Karabük'!A:P,7,0)</f>
        <v>10</v>
      </c>
      <c r="H16" s="56">
        <f>VLOOKUP(A16,'import Karabük'!A:P,8,0)</f>
        <v>4</v>
      </c>
      <c r="I16" s="56">
        <f>VLOOKUP(A16,'import Karabük'!A:P,9,0)</f>
        <v>14</v>
      </c>
      <c r="J16" s="216">
        <f>VLOOKUP(A16,'import Karabük'!A:P,10,0)</f>
        <v>0.71</v>
      </c>
      <c r="K16" s="56" t="s">
        <v>11262</v>
      </c>
      <c r="L16" s="56">
        <v>3.704335433E9</v>
      </c>
      <c r="M16" s="56" t="s">
        <v>1350</v>
      </c>
      <c r="N16" s="56" t="s">
        <v>6371</v>
      </c>
      <c r="O16" s="56" t="s">
        <v>11267</v>
      </c>
      <c r="P16" s="56" t="str">
        <f>VLOOKUP(A16,'import Karabük'!A:P,16,0)</f>
        <v>Geleneksel</v>
      </c>
      <c r="Q16" s="218" t="b">
        <v>0</v>
      </c>
      <c r="R16" s="218" t="s">
        <v>38</v>
      </c>
      <c r="S16" s="218" t="s">
        <v>100</v>
      </c>
      <c r="T16" s="29" t="s">
        <v>11234</v>
      </c>
      <c r="U16" s="218" t="s">
        <v>11268</v>
      </c>
      <c r="V16" s="220">
        <v>44547.0</v>
      </c>
      <c r="W16" s="220">
        <v>44550.0</v>
      </c>
      <c r="X16" s="218"/>
      <c r="Y16" s="218" t="s">
        <v>43</v>
      </c>
      <c r="Z16" s="220">
        <v>44492.0</v>
      </c>
      <c r="AA16" s="218" t="s">
        <v>43</v>
      </c>
      <c r="AB16" s="221">
        <v>44494.0</v>
      </c>
      <c r="AC16" s="218" t="s">
        <v>1353</v>
      </c>
      <c r="AD16" s="221">
        <v>44494.0</v>
      </c>
      <c r="AE16" s="218" t="s">
        <v>1353</v>
      </c>
      <c r="AF16" s="221">
        <v>44502.0</v>
      </c>
      <c r="AG16" s="218" t="s">
        <v>1353</v>
      </c>
      <c r="AH16" s="222">
        <v>44547.0</v>
      </c>
      <c r="AI16" s="218" t="s">
        <v>404</v>
      </c>
      <c r="AJ16" s="218" t="s">
        <v>416</v>
      </c>
      <c r="AK16" s="218" t="s">
        <v>66</v>
      </c>
      <c r="AL16" s="218" t="s">
        <v>106</v>
      </c>
      <c r="AM16" s="218" t="s">
        <v>100</v>
      </c>
    </row>
    <row r="17" ht="15.75" customHeight="1">
      <c r="A17" s="56" t="s">
        <v>11269</v>
      </c>
      <c r="B17" s="56" t="s">
        <v>11270</v>
      </c>
      <c r="C17" s="56" t="b">
        <f>VLOOKUP(A17,'import Karabük'!A:P,3,0)</f>
        <v>1</v>
      </c>
      <c r="D17" s="56" t="s">
        <v>1507</v>
      </c>
      <c r="E17" s="56">
        <f>VLOOKUP(A17,'import Karabük'!A:P,5,0)</f>
        <v>234</v>
      </c>
      <c r="F17" s="56">
        <f>VLOOKUP(A17,'import Karabük'!A:P,6,0)</f>
        <v>10</v>
      </c>
      <c r="G17" s="56">
        <f>VLOOKUP(A17,'import Karabük'!A:P,7,0)</f>
        <v>13</v>
      </c>
      <c r="H17" s="56">
        <f>VLOOKUP(A17,'import Karabük'!A:P,8,0)</f>
        <v>12</v>
      </c>
      <c r="I17" s="56">
        <f>VLOOKUP(A17,'import Karabük'!A:P,9,0)</f>
        <v>25</v>
      </c>
      <c r="J17" s="216">
        <f>VLOOKUP(A17,'import Karabük'!A:P,10,0)</f>
        <v>0.52</v>
      </c>
      <c r="K17" s="56" t="s">
        <v>11262</v>
      </c>
      <c r="L17" s="56">
        <v>3.705023232E9</v>
      </c>
      <c r="M17" s="56" t="s">
        <v>11226</v>
      </c>
      <c r="N17" s="56" t="s">
        <v>5640</v>
      </c>
      <c r="O17" s="56" t="s">
        <v>11263</v>
      </c>
      <c r="P17" s="56" t="str">
        <f>VLOOKUP(A17,'import Karabük'!A:P,16,0)</f>
        <v>Geleneksel</v>
      </c>
      <c r="Q17" s="218" t="b">
        <v>0</v>
      </c>
      <c r="R17" s="218" t="s">
        <v>38</v>
      </c>
      <c r="S17" s="218" t="s">
        <v>273</v>
      </c>
      <c r="T17" s="207" t="s">
        <v>11234</v>
      </c>
      <c r="U17" s="218" t="s">
        <v>11271</v>
      </c>
      <c r="V17" s="220">
        <v>44548.0</v>
      </c>
      <c r="W17" s="220">
        <v>44551.0</v>
      </c>
      <c r="X17" s="218"/>
      <c r="Y17" s="218" t="s">
        <v>1353</v>
      </c>
      <c r="Z17" s="220">
        <v>44548.0</v>
      </c>
      <c r="AA17" s="218"/>
      <c r="AB17" s="221"/>
      <c r="AC17" s="218"/>
      <c r="AD17" s="221"/>
      <c r="AE17" s="218"/>
      <c r="AF17" s="218"/>
      <c r="AG17" s="218"/>
      <c r="AH17" s="218"/>
      <c r="AI17" s="218" t="s">
        <v>273</v>
      </c>
      <c r="AJ17" s="218"/>
      <c r="AK17" s="218"/>
      <c r="AL17" s="218"/>
      <c r="AM17" s="218"/>
    </row>
    <row r="18" ht="15.75" customHeight="1">
      <c r="A18" s="56" t="s">
        <v>11272</v>
      </c>
      <c r="B18" s="56" t="s">
        <v>11273</v>
      </c>
      <c r="C18" s="56" t="b">
        <f>VLOOKUP(A18,'import Karabük'!A:P,3,0)</f>
        <v>1</v>
      </c>
      <c r="D18" s="56" t="s">
        <v>2038</v>
      </c>
      <c r="E18" s="56">
        <f>VLOOKUP(A18,'import Karabük'!A:P,5,0)</f>
        <v>236</v>
      </c>
      <c r="F18" s="56">
        <f>VLOOKUP(A18,'import Karabük'!A:P,6,0)</f>
        <v>42</v>
      </c>
      <c r="G18" s="56">
        <f>VLOOKUP(A18,'import Karabük'!A:P,7,0)</f>
        <v>0</v>
      </c>
      <c r="H18" s="56">
        <f>VLOOKUP(A18,'import Karabük'!A:P,8,0)</f>
        <v>23</v>
      </c>
      <c r="I18" s="56">
        <f>VLOOKUP(A18,'import Karabük'!A:P,9,0)</f>
        <v>23</v>
      </c>
      <c r="J18" s="216">
        <f>VLOOKUP(A18,'import Karabük'!A:P,10,0)</f>
        <v>0</v>
      </c>
      <c r="K18" s="56" t="s">
        <v>11274</v>
      </c>
      <c r="L18" s="56">
        <v>3.704130999E9</v>
      </c>
      <c r="M18" s="56" t="s">
        <v>1350</v>
      </c>
      <c r="N18" s="56" t="s">
        <v>4501</v>
      </c>
      <c r="O18" s="56" t="s">
        <v>11275</v>
      </c>
      <c r="P18" s="56" t="str">
        <f>VLOOKUP(A18,'import Karabük'!A:P,16,0)</f>
        <v>Geleneksel</v>
      </c>
      <c r="Q18" s="218" t="b">
        <v>0</v>
      </c>
      <c r="R18" s="218" t="s">
        <v>29</v>
      </c>
      <c r="S18" s="218"/>
      <c r="T18" s="218"/>
      <c r="U18" s="218" t="s">
        <v>11276</v>
      </c>
      <c r="V18" s="220">
        <v>44492.0</v>
      </c>
      <c r="W18" s="220">
        <v>44494.0</v>
      </c>
      <c r="X18" s="218"/>
      <c r="Y18" s="218" t="s">
        <v>1353</v>
      </c>
      <c r="Z18" s="220">
        <v>44492.0</v>
      </c>
      <c r="AA18" s="218" t="s">
        <v>1353</v>
      </c>
      <c r="AB18" s="221">
        <v>44502.0</v>
      </c>
      <c r="AC18" s="218" t="s">
        <v>1353</v>
      </c>
      <c r="AD18" s="221">
        <v>44552.0</v>
      </c>
      <c r="AE18" s="218"/>
      <c r="AF18" s="218"/>
      <c r="AG18" s="218"/>
      <c r="AH18" s="218"/>
      <c r="AI18" s="218" t="s">
        <v>404</v>
      </c>
      <c r="AJ18" s="218" t="s">
        <v>106</v>
      </c>
      <c r="AK18" s="218" t="s">
        <v>167</v>
      </c>
      <c r="AL18" s="218"/>
      <c r="AM18" s="218"/>
    </row>
    <row r="19" ht="15.75" customHeight="1">
      <c r="A19" s="56" t="s">
        <v>11277</v>
      </c>
      <c r="B19" s="56" t="s">
        <v>11278</v>
      </c>
      <c r="C19" s="56" t="b">
        <f>VLOOKUP(A19,'import Karabük'!A:P,3,0)</f>
        <v>1</v>
      </c>
      <c r="D19" s="56" t="s">
        <v>1370</v>
      </c>
      <c r="E19" s="56">
        <f>VLOOKUP(A19,'import Karabük'!A:P,5,0)</f>
        <v>380</v>
      </c>
      <c r="F19" s="56">
        <f>VLOOKUP(A19,'import Karabük'!A:P,6,0)</f>
        <v>81</v>
      </c>
      <c r="G19" s="56">
        <f>VLOOKUP(A19,'import Karabük'!A:P,7,0)</f>
        <v>0</v>
      </c>
      <c r="H19" s="56">
        <f>VLOOKUP(A19,'import Karabük'!A:P,8,0)</f>
        <v>9</v>
      </c>
      <c r="I19" s="56">
        <f>VLOOKUP(A19,'import Karabük'!A:P,9,0)</f>
        <v>9</v>
      </c>
      <c r="J19" s="216">
        <f>VLOOKUP(A19,'import Karabük'!A:P,10,0)</f>
        <v>0</v>
      </c>
      <c r="K19" s="56" t="s">
        <v>11274</v>
      </c>
      <c r="L19" s="56">
        <v>3.704130999E9</v>
      </c>
      <c r="M19" s="56" t="s">
        <v>1350</v>
      </c>
      <c r="N19" s="56" t="s">
        <v>4501</v>
      </c>
      <c r="O19" s="56" t="s">
        <v>11275</v>
      </c>
      <c r="P19" s="56" t="str">
        <f>VLOOKUP(A19,'import Karabük'!A:P,16,0)</f>
        <v>Geleneksel</v>
      </c>
      <c r="Q19" s="218" t="b">
        <v>0</v>
      </c>
      <c r="R19" s="218" t="s">
        <v>29</v>
      </c>
      <c r="S19" s="218"/>
      <c r="T19" s="223"/>
      <c r="U19" s="218"/>
      <c r="V19" s="220">
        <v>44492.0</v>
      </c>
      <c r="W19" s="220">
        <v>44494.0</v>
      </c>
      <c r="X19" s="218"/>
      <c r="Y19" s="218" t="s">
        <v>1353</v>
      </c>
      <c r="Z19" s="220">
        <v>44492.0</v>
      </c>
      <c r="AA19" s="218"/>
      <c r="AB19" s="221"/>
      <c r="AC19" s="218"/>
      <c r="AD19" s="221"/>
      <c r="AE19" s="218"/>
      <c r="AF19" s="218"/>
      <c r="AG19" s="218"/>
      <c r="AH19" s="218"/>
      <c r="AI19" s="218" t="s">
        <v>404</v>
      </c>
      <c r="AJ19" s="218"/>
      <c r="AK19" s="218"/>
      <c r="AL19" s="218"/>
      <c r="AM19" s="218"/>
    </row>
    <row r="20" ht="15.75" customHeight="1">
      <c r="A20" s="56" t="s">
        <v>11279</v>
      </c>
      <c r="B20" s="56" t="s">
        <v>11280</v>
      </c>
      <c r="C20" s="56" t="b">
        <f>VLOOKUP(A20,'import Karabük'!A:P,3,0)</f>
        <v>1</v>
      </c>
      <c r="D20" s="56" t="s">
        <v>1597</v>
      </c>
      <c r="E20" s="56">
        <f>VLOOKUP(A20,'import Karabük'!A:P,5,0)</f>
        <v>55</v>
      </c>
      <c r="F20" s="56">
        <f>VLOOKUP(A20,'import Karabük'!A:P,6,0)</f>
        <v>0</v>
      </c>
      <c r="G20" s="56">
        <f>VLOOKUP(A20,'import Karabük'!A:P,7,0)</f>
        <v>0</v>
      </c>
      <c r="H20" s="56">
        <f>VLOOKUP(A20,'import Karabük'!A:P,8,0)</f>
        <v>14</v>
      </c>
      <c r="I20" s="56">
        <f>VLOOKUP(A20,'import Karabük'!A:P,9,0)</f>
        <v>14</v>
      </c>
      <c r="J20" s="216">
        <f>VLOOKUP(A20,'import Karabük'!A:P,10,0)</f>
        <v>0</v>
      </c>
      <c r="K20" s="56" t="s">
        <v>11281</v>
      </c>
      <c r="L20" s="56">
        <v>3.704337363E9</v>
      </c>
      <c r="M20" s="56" t="s">
        <v>1350</v>
      </c>
      <c r="N20" s="56" t="s">
        <v>11282</v>
      </c>
      <c r="O20" s="56" t="s">
        <v>11283</v>
      </c>
      <c r="P20" s="56" t="str">
        <f>VLOOKUP(A20,'import Karabük'!A:P,16,0)</f>
        <v>Geleneksel</v>
      </c>
      <c r="Q20" s="218" t="b">
        <v>0</v>
      </c>
      <c r="R20" s="218" t="s">
        <v>29</v>
      </c>
      <c r="S20" s="218"/>
      <c r="T20" s="223"/>
      <c r="U20" s="218"/>
      <c r="V20" s="220"/>
      <c r="W20" s="220"/>
      <c r="X20" s="218"/>
      <c r="Y20" s="218" t="s">
        <v>1353</v>
      </c>
      <c r="Z20" s="220">
        <v>44538.0</v>
      </c>
      <c r="AA20" s="218"/>
      <c r="AB20" s="221"/>
      <c r="AC20" s="218"/>
      <c r="AD20" s="221"/>
      <c r="AE20" s="218"/>
      <c r="AF20" s="218"/>
      <c r="AG20" s="218"/>
      <c r="AH20" s="218"/>
      <c r="AI20" s="218" t="s">
        <v>610</v>
      </c>
      <c r="AJ20" s="218"/>
      <c r="AK20" s="218"/>
      <c r="AL20" s="218"/>
      <c r="AM20" s="218"/>
    </row>
    <row r="21" ht="15.75" customHeight="1">
      <c r="A21" s="56" t="s">
        <v>11284</v>
      </c>
      <c r="B21" s="56" t="s">
        <v>11285</v>
      </c>
      <c r="C21" s="56" t="b">
        <f>VLOOKUP(A21,'import Karabük'!A:P,3,0)</f>
        <v>1</v>
      </c>
      <c r="D21" s="56" t="s">
        <v>1370</v>
      </c>
      <c r="E21" s="56">
        <f>VLOOKUP(A21,'import Karabük'!A:P,5,0)</f>
        <v>3507</v>
      </c>
      <c r="F21" s="56">
        <f>VLOOKUP(A21,'import Karabük'!A:P,6,0)</f>
        <v>1203</v>
      </c>
      <c r="G21" s="56">
        <f>VLOOKUP(A21,'import Karabük'!A:P,7,0)</f>
        <v>0</v>
      </c>
      <c r="H21" s="56">
        <f>VLOOKUP(A21,'import Karabük'!A:P,8,0)</f>
        <v>13</v>
      </c>
      <c r="I21" s="56">
        <f>VLOOKUP(A21,'import Karabük'!A:P,9,0)</f>
        <v>13</v>
      </c>
      <c r="J21" s="216">
        <f>VLOOKUP(A21,'import Karabük'!A:P,10,0)</f>
        <v>0</v>
      </c>
      <c r="K21" s="56" t="s">
        <v>3938</v>
      </c>
      <c r="L21" s="56">
        <v>3.704337831E9</v>
      </c>
      <c r="M21" s="56" t="s">
        <v>1350</v>
      </c>
      <c r="N21" s="56" t="s">
        <v>11198</v>
      </c>
      <c r="O21" s="56" t="s">
        <v>11286</v>
      </c>
      <c r="P21" s="56" t="str">
        <f>VLOOKUP(A21,'import Karabük'!A:P,16,0)</f>
        <v>Geleneksel</v>
      </c>
      <c r="Q21" s="218" t="b">
        <v>1</v>
      </c>
      <c r="R21" s="218"/>
      <c r="S21" s="218"/>
      <c r="T21" s="218"/>
      <c r="U21" s="218" t="s">
        <v>11287</v>
      </c>
      <c r="V21" s="220"/>
      <c r="W21" s="220"/>
      <c r="X21" s="218"/>
      <c r="Y21" s="218" t="s">
        <v>1506</v>
      </c>
      <c r="Z21" s="220">
        <v>44488.0</v>
      </c>
      <c r="AA21" s="218" t="s">
        <v>1353</v>
      </c>
      <c r="AB21" s="221">
        <v>44492.0</v>
      </c>
      <c r="AC21" s="218" t="s">
        <v>1353</v>
      </c>
      <c r="AD21" s="221">
        <v>44494.0</v>
      </c>
      <c r="AE21" s="218" t="s">
        <v>1353</v>
      </c>
      <c r="AF21" s="222">
        <v>44547.0</v>
      </c>
      <c r="AG21" s="218"/>
      <c r="AH21" s="218"/>
      <c r="AI21" s="218" t="s">
        <v>404</v>
      </c>
      <c r="AJ21" s="218" t="s">
        <v>404</v>
      </c>
      <c r="AK21" s="218" t="s">
        <v>66</v>
      </c>
      <c r="AL21" s="218" t="s">
        <v>273</v>
      </c>
      <c r="AM21" s="218"/>
    </row>
    <row r="22" ht="15.75" customHeight="1">
      <c r="A22" s="56" t="s">
        <v>11288</v>
      </c>
      <c r="B22" s="56" t="s">
        <v>11289</v>
      </c>
      <c r="C22" s="56" t="b">
        <f>VLOOKUP(A22,'import Karabük'!A:P,3,0)</f>
        <v>1</v>
      </c>
      <c r="D22" s="56" t="s">
        <v>1597</v>
      </c>
      <c r="E22" s="56">
        <f>VLOOKUP(A22,'import Karabük'!A:P,5,0)</f>
        <v>17</v>
      </c>
      <c r="F22" s="56">
        <f>VLOOKUP(A22,'import Karabük'!A:P,6,0)</f>
        <v>0</v>
      </c>
      <c r="G22" s="56">
        <f>VLOOKUP(A22,'import Karabük'!A:P,7,0)</f>
        <v>0</v>
      </c>
      <c r="H22" s="56">
        <f>VLOOKUP(A22,'import Karabük'!A:P,8,0)</f>
        <v>5</v>
      </c>
      <c r="I22" s="56">
        <f>VLOOKUP(A22,'import Karabük'!A:P,9,0)</f>
        <v>5</v>
      </c>
      <c r="J22" s="216">
        <f>VLOOKUP(A22,'import Karabük'!A:P,10,0)</f>
        <v>0</v>
      </c>
      <c r="K22" s="56" t="s">
        <v>11290</v>
      </c>
      <c r="L22" s="56">
        <v>5.530889778E9</v>
      </c>
      <c r="M22" s="56" t="s">
        <v>1350</v>
      </c>
      <c r="N22" s="56" t="s">
        <v>11291</v>
      </c>
      <c r="O22" s="56" t="s">
        <v>11292</v>
      </c>
      <c r="P22" s="56" t="str">
        <f>VLOOKUP(A22,'import Karabük'!A:P,16,0)</f>
        <v>Geleneksel</v>
      </c>
      <c r="Q22" s="218" t="b">
        <v>0</v>
      </c>
      <c r="R22" s="218" t="s">
        <v>31</v>
      </c>
      <c r="S22" s="218"/>
      <c r="T22" s="223"/>
      <c r="U22" s="218" t="s">
        <v>11293</v>
      </c>
      <c r="V22" s="220"/>
      <c r="W22" s="220"/>
      <c r="X22" s="218"/>
      <c r="Y22" s="218" t="s">
        <v>1353</v>
      </c>
      <c r="Z22" s="220">
        <v>44488.0</v>
      </c>
      <c r="AA22" s="218" t="s">
        <v>43</v>
      </c>
      <c r="AB22" s="221">
        <v>44496.0</v>
      </c>
      <c r="AC22" s="218" t="s">
        <v>31</v>
      </c>
      <c r="AD22" s="221">
        <v>44501.0</v>
      </c>
      <c r="AE22" s="218" t="s">
        <v>43</v>
      </c>
      <c r="AF22" s="221">
        <v>44503.0</v>
      </c>
      <c r="AG22" s="218" t="s">
        <v>1353</v>
      </c>
      <c r="AH22" s="222">
        <v>44552.0</v>
      </c>
      <c r="AI22" s="218" t="s">
        <v>404</v>
      </c>
      <c r="AJ22" s="218" t="s">
        <v>167</v>
      </c>
      <c r="AK22" s="218" t="s">
        <v>167</v>
      </c>
      <c r="AL22" s="218" t="s">
        <v>73</v>
      </c>
      <c r="AM22" s="218" t="s">
        <v>167</v>
      </c>
    </row>
    <row r="23" ht="15.75" customHeight="1">
      <c r="A23" s="56" t="s">
        <v>11294</v>
      </c>
      <c r="B23" s="56" t="s">
        <v>11295</v>
      </c>
      <c r="C23" s="56" t="b">
        <f>VLOOKUP(A23,'import Karabük'!A:P,3,0)</f>
        <v>1</v>
      </c>
      <c r="D23" s="56" t="s">
        <v>1385</v>
      </c>
      <c r="E23" s="56">
        <f>VLOOKUP(A23,'import Karabük'!A:P,5,0)</f>
        <v>357</v>
      </c>
      <c r="F23" s="56">
        <f>VLOOKUP(A23,'import Karabük'!A:P,6,0)</f>
        <v>32</v>
      </c>
      <c r="G23" s="56">
        <f>VLOOKUP(A23,'import Karabük'!A:P,7,0)</f>
        <v>0</v>
      </c>
      <c r="H23" s="56">
        <f>VLOOKUP(A23,'import Karabük'!A:P,8,0)</f>
        <v>20</v>
      </c>
      <c r="I23" s="56">
        <f>VLOOKUP(A23,'import Karabük'!A:P,9,0)</f>
        <v>20</v>
      </c>
      <c r="J23" s="216">
        <f>VLOOKUP(A23,'import Karabük'!A:P,10,0)</f>
        <v>0</v>
      </c>
      <c r="K23" s="56" t="s">
        <v>11296</v>
      </c>
      <c r="L23" s="56">
        <v>3.707126066E9</v>
      </c>
      <c r="M23" s="56" t="s">
        <v>11226</v>
      </c>
      <c r="N23" s="56" t="s">
        <v>11227</v>
      </c>
      <c r="O23" s="56" t="s">
        <v>11297</v>
      </c>
      <c r="P23" s="56" t="str">
        <f>VLOOKUP(A23,'import Karabük'!A:P,16,0)</f>
        <v>Geleneksel</v>
      </c>
      <c r="Q23" s="218" t="b">
        <v>1</v>
      </c>
      <c r="R23" s="218" t="s">
        <v>39</v>
      </c>
      <c r="S23" s="218" t="s">
        <v>404</v>
      </c>
      <c r="T23" s="29" t="s">
        <v>4306</v>
      </c>
      <c r="U23" s="218" t="s">
        <v>11298</v>
      </c>
      <c r="V23" s="220">
        <v>44499.0</v>
      </c>
      <c r="W23" s="220">
        <v>44501.0</v>
      </c>
      <c r="X23" s="218"/>
      <c r="Y23" s="218" t="s">
        <v>1506</v>
      </c>
      <c r="Z23" s="220">
        <v>44499.0</v>
      </c>
      <c r="AA23" s="218" t="s">
        <v>1353</v>
      </c>
      <c r="AB23" s="221">
        <v>44499.0</v>
      </c>
      <c r="AC23" s="218" t="s">
        <v>1353</v>
      </c>
      <c r="AD23" s="221">
        <v>44501.0</v>
      </c>
      <c r="AE23" s="218"/>
      <c r="AF23" s="218"/>
      <c r="AG23" s="218"/>
      <c r="AH23" s="218"/>
      <c r="AI23" s="218" t="s">
        <v>100</v>
      </c>
      <c r="AJ23" s="218" t="s">
        <v>404</v>
      </c>
      <c r="AK23" s="218" t="s">
        <v>100</v>
      </c>
      <c r="AL23" s="218"/>
      <c r="AM23" s="218"/>
    </row>
    <row r="24" ht="15.75" customHeight="1">
      <c r="A24" s="56" t="s">
        <v>11299</v>
      </c>
      <c r="B24" s="56" t="s">
        <v>11300</v>
      </c>
      <c r="C24" s="56" t="b">
        <f>VLOOKUP(A24,'import Karabük'!A:P,3,0)</f>
        <v>1</v>
      </c>
      <c r="D24" s="56" t="s">
        <v>1385</v>
      </c>
      <c r="E24" s="56">
        <f>VLOOKUP(A24,'import Karabük'!A:P,5,0)</f>
        <v>1739</v>
      </c>
      <c r="F24" s="56">
        <f>VLOOKUP(A24,'import Karabük'!A:P,6,0)</f>
        <v>39</v>
      </c>
      <c r="G24" s="56">
        <f>VLOOKUP(A24,'import Karabük'!A:P,7,0)</f>
        <v>5</v>
      </c>
      <c r="H24" s="56">
        <f>VLOOKUP(A24,'import Karabük'!A:P,8,0)</f>
        <v>19</v>
      </c>
      <c r="I24" s="56">
        <f>VLOOKUP(A24,'import Karabük'!A:P,9,0)</f>
        <v>24</v>
      </c>
      <c r="J24" s="216">
        <f>VLOOKUP(A24,'import Karabük'!A:P,10,0)</f>
        <v>0.21</v>
      </c>
      <c r="K24" s="56" t="s">
        <v>11301</v>
      </c>
      <c r="L24" s="56">
        <v>3.70412258E9</v>
      </c>
      <c r="M24" s="56" t="s">
        <v>1350</v>
      </c>
      <c r="N24" s="56" t="s">
        <v>4501</v>
      </c>
      <c r="O24" s="56" t="s">
        <v>11302</v>
      </c>
      <c r="P24" s="56" t="str">
        <f>VLOOKUP(A24,'import Karabük'!A:P,16,0)</f>
        <v>Geleneksel</v>
      </c>
      <c r="Q24" s="218" t="b">
        <v>0</v>
      </c>
      <c r="R24" s="218" t="s">
        <v>38</v>
      </c>
      <c r="S24" s="218" t="s">
        <v>404</v>
      </c>
      <c r="T24" s="218"/>
      <c r="U24" s="218" t="s">
        <v>11303</v>
      </c>
      <c r="V24" s="220">
        <v>44492.0</v>
      </c>
      <c r="W24" s="220">
        <v>44494.0</v>
      </c>
      <c r="X24" s="218"/>
      <c r="Y24" s="218" t="s">
        <v>1353</v>
      </c>
      <c r="Z24" s="220">
        <v>44492.0</v>
      </c>
      <c r="AA24" s="218" t="s">
        <v>1353</v>
      </c>
      <c r="AB24" s="221">
        <v>44551.0</v>
      </c>
      <c r="AC24" s="218"/>
      <c r="AD24" s="221"/>
      <c r="AE24" s="218"/>
      <c r="AF24" s="218"/>
      <c r="AG24" s="218"/>
      <c r="AH24" s="218"/>
      <c r="AI24" s="218" t="s">
        <v>404</v>
      </c>
      <c r="AJ24" s="218" t="s">
        <v>106</v>
      </c>
      <c r="AK24" s="218"/>
      <c r="AL24" s="218"/>
      <c r="AM24" s="218"/>
    </row>
    <row r="25" ht="15.75" customHeight="1">
      <c r="A25" s="56" t="s">
        <v>11304</v>
      </c>
      <c r="B25" s="56" t="s">
        <v>11305</v>
      </c>
      <c r="C25" s="56" t="b">
        <f>VLOOKUP(A25,'import Karabük'!A:P,3,0)</f>
        <v>1</v>
      </c>
      <c r="D25" s="56" t="s">
        <v>1385</v>
      </c>
      <c r="E25" s="56">
        <f>VLOOKUP(A25,'import Karabük'!A:P,5,0)</f>
        <v>2744</v>
      </c>
      <c r="F25" s="56">
        <f>VLOOKUP(A25,'import Karabük'!A:P,6,0)</f>
        <v>301</v>
      </c>
      <c r="G25" s="56">
        <f>VLOOKUP(A25,'import Karabük'!A:P,7,0)</f>
        <v>11</v>
      </c>
      <c r="H25" s="56">
        <f>VLOOKUP(A25,'import Karabük'!A:P,8,0)</f>
        <v>20</v>
      </c>
      <c r="I25" s="56">
        <f>VLOOKUP(A25,'import Karabük'!A:P,9,0)</f>
        <v>31</v>
      </c>
      <c r="J25" s="216">
        <f>VLOOKUP(A25,'import Karabük'!A:P,10,0)</f>
        <v>0.35</v>
      </c>
      <c r="K25" s="56" t="s">
        <v>11306</v>
      </c>
      <c r="L25" s="56">
        <v>3.704331534E9</v>
      </c>
      <c r="M25" s="56" t="s">
        <v>1350</v>
      </c>
      <c r="N25" s="56" t="s">
        <v>11198</v>
      </c>
      <c r="O25" s="56" t="s">
        <v>11307</v>
      </c>
      <c r="P25" s="56" t="str">
        <f>VLOOKUP(A25,'import Karabük'!A:P,16,0)</f>
        <v>Geleneksel</v>
      </c>
      <c r="Q25" s="218" t="b">
        <v>0</v>
      </c>
      <c r="R25" s="218" t="s">
        <v>38</v>
      </c>
      <c r="S25" s="218" t="s">
        <v>73</v>
      </c>
      <c r="T25" s="29" t="s">
        <v>4306</v>
      </c>
      <c r="U25" s="218" t="s">
        <v>11308</v>
      </c>
      <c r="V25" s="220">
        <v>44503.0</v>
      </c>
      <c r="W25" s="220">
        <v>44504.0</v>
      </c>
      <c r="X25" s="218"/>
      <c r="Y25" s="218" t="s">
        <v>43</v>
      </c>
      <c r="Z25" s="220">
        <v>44488.0</v>
      </c>
      <c r="AA25" s="218" t="s">
        <v>1353</v>
      </c>
      <c r="AB25" s="221">
        <v>44492.0</v>
      </c>
      <c r="AC25" s="218" t="s">
        <v>1353</v>
      </c>
      <c r="AD25" s="221">
        <v>44495.0</v>
      </c>
      <c r="AE25" s="218" t="s">
        <v>1353</v>
      </c>
      <c r="AF25" s="221">
        <v>44503.0</v>
      </c>
      <c r="AG25" s="218" t="s">
        <v>1353</v>
      </c>
      <c r="AH25" s="222">
        <v>44553.0</v>
      </c>
      <c r="AI25" s="218" t="s">
        <v>404</v>
      </c>
      <c r="AJ25" s="218" t="s">
        <v>404</v>
      </c>
      <c r="AK25" s="218" t="s">
        <v>100</v>
      </c>
      <c r="AL25" s="218" t="s">
        <v>73</v>
      </c>
      <c r="AM25" s="218" t="s">
        <v>73</v>
      </c>
    </row>
    <row r="26" ht="15.75" customHeight="1">
      <c r="A26" s="56" t="s">
        <v>11309</v>
      </c>
      <c r="B26" s="56" t="s">
        <v>11310</v>
      </c>
      <c r="C26" s="56" t="b">
        <f>VLOOKUP(A26,'import Karabük'!A:P,3,0)</f>
        <v>1</v>
      </c>
      <c r="D26" s="56" t="s">
        <v>1356</v>
      </c>
      <c r="E26" s="56">
        <f>VLOOKUP(A26,'import Karabük'!A:P,5,0)</f>
        <v>198</v>
      </c>
      <c r="F26" s="56">
        <f>VLOOKUP(A26,'import Karabük'!A:P,6,0)</f>
        <v>53</v>
      </c>
      <c r="G26" s="56">
        <f>VLOOKUP(A26,'import Karabük'!A:P,7,0)</f>
        <v>0</v>
      </c>
      <c r="H26" s="56">
        <f>VLOOKUP(A26,'import Karabük'!A:P,8,0)</f>
        <v>36</v>
      </c>
      <c r="I26" s="56">
        <f>VLOOKUP(A26,'import Karabük'!A:P,9,0)</f>
        <v>36</v>
      </c>
      <c r="J26" s="216">
        <f>VLOOKUP(A26,'import Karabük'!A:P,10,0)</f>
        <v>0</v>
      </c>
      <c r="K26" s="56" t="s">
        <v>11203</v>
      </c>
      <c r="L26" s="56">
        <v>5.550993778E9</v>
      </c>
      <c r="M26" s="56" t="s">
        <v>1350</v>
      </c>
      <c r="N26" s="56" t="s">
        <v>11198</v>
      </c>
      <c r="O26" s="56" t="s">
        <v>11311</v>
      </c>
      <c r="P26" s="56" t="str">
        <f>VLOOKUP(A26,'import Karabük'!A:P,16,0)</f>
        <v>Geleneksel</v>
      </c>
      <c r="Q26" s="218" t="b">
        <v>0</v>
      </c>
      <c r="R26" s="218" t="s">
        <v>40</v>
      </c>
      <c r="S26" s="218"/>
      <c r="T26" s="223"/>
      <c r="U26" s="218" t="s">
        <v>11312</v>
      </c>
      <c r="V26" s="220"/>
      <c r="W26" s="220"/>
      <c r="X26" s="218"/>
      <c r="Y26" s="218" t="s">
        <v>1353</v>
      </c>
      <c r="Z26" s="220">
        <v>44484.0</v>
      </c>
      <c r="AA26" s="218"/>
      <c r="AB26" s="221"/>
      <c r="AC26" s="218"/>
      <c r="AD26" s="221"/>
      <c r="AE26" s="218"/>
      <c r="AF26" s="218"/>
      <c r="AG26" s="218"/>
      <c r="AH26" s="218"/>
      <c r="AI26" s="218" t="s">
        <v>66</v>
      </c>
      <c r="AJ26" s="218"/>
      <c r="AK26" s="218"/>
      <c r="AL26" s="218"/>
      <c r="AM26" s="218"/>
    </row>
    <row r="27" ht="15.75" customHeight="1">
      <c r="A27" s="56" t="s">
        <v>11313</v>
      </c>
      <c r="B27" s="56" t="s">
        <v>11314</v>
      </c>
      <c r="C27" s="56" t="b">
        <f>VLOOKUP(A27,'import Karabük'!A:P,3,0)</f>
        <v>1</v>
      </c>
      <c r="D27" s="56" t="s">
        <v>1507</v>
      </c>
      <c r="E27" s="56">
        <f>VLOOKUP(A27,'import Karabük'!A:P,5,0)</f>
        <v>1853</v>
      </c>
      <c r="F27" s="56">
        <f>VLOOKUP(A27,'import Karabük'!A:P,6,0)</f>
        <v>207</v>
      </c>
      <c r="G27" s="56">
        <f>VLOOKUP(A27,'import Karabük'!A:P,7,0)</f>
        <v>6</v>
      </c>
      <c r="H27" s="56">
        <f>VLOOKUP(A27,'import Karabük'!A:P,8,0)</f>
        <v>4</v>
      </c>
      <c r="I27" s="56">
        <f>VLOOKUP(A27,'import Karabük'!A:P,9,0)</f>
        <v>10</v>
      </c>
      <c r="J27" s="216">
        <f>VLOOKUP(A27,'import Karabük'!A:P,10,0)</f>
        <v>0.6</v>
      </c>
      <c r="K27" s="56" t="s">
        <v>11315</v>
      </c>
      <c r="L27" s="56">
        <v>3.704334E9</v>
      </c>
      <c r="M27" s="56" t="s">
        <v>1350</v>
      </c>
      <c r="N27" s="56" t="s">
        <v>11198</v>
      </c>
      <c r="O27" s="56" t="s">
        <v>11316</v>
      </c>
      <c r="P27" s="56" t="str">
        <f>VLOOKUP(A27,'import Karabük'!A:P,16,0)</f>
        <v>Geleneksel</v>
      </c>
      <c r="Q27" s="218" t="b">
        <v>0</v>
      </c>
      <c r="R27" s="218" t="s">
        <v>38</v>
      </c>
      <c r="S27" s="218" t="s">
        <v>404</v>
      </c>
      <c r="T27" s="218"/>
      <c r="U27" s="218"/>
      <c r="V27" s="220">
        <v>44488.0</v>
      </c>
      <c r="W27" s="220">
        <v>44489.0</v>
      </c>
      <c r="X27" s="218"/>
      <c r="Y27" s="218" t="s">
        <v>1353</v>
      </c>
      <c r="Z27" s="220">
        <v>44488.0</v>
      </c>
      <c r="AA27" s="218"/>
      <c r="AB27" s="221"/>
      <c r="AC27" s="218"/>
      <c r="AD27" s="221"/>
      <c r="AE27" s="218"/>
      <c r="AF27" s="218"/>
      <c r="AG27" s="218"/>
      <c r="AH27" s="218"/>
      <c r="AI27" s="218" t="s">
        <v>404</v>
      </c>
      <c r="AJ27" s="218"/>
      <c r="AK27" s="218"/>
      <c r="AL27" s="218"/>
      <c r="AM27" s="218"/>
    </row>
    <row r="28" ht="15.75" customHeight="1">
      <c r="A28" s="56" t="s">
        <v>11317</v>
      </c>
      <c r="B28" s="56" t="s">
        <v>11318</v>
      </c>
      <c r="C28" s="56" t="b">
        <f>VLOOKUP(A28,'import Karabük'!A:P,3,0)</f>
        <v>1</v>
      </c>
      <c r="D28" s="56" t="s">
        <v>1370</v>
      </c>
      <c r="E28" s="56">
        <f>VLOOKUP(A28,'import Karabük'!A:P,5,0)</f>
        <v>286</v>
      </c>
      <c r="F28" s="56">
        <f>VLOOKUP(A28,'import Karabük'!A:P,6,0)</f>
        <v>9</v>
      </c>
      <c r="G28" s="56">
        <f>VLOOKUP(A28,'import Karabük'!A:P,7,0)</f>
        <v>0</v>
      </c>
      <c r="H28" s="56">
        <f>VLOOKUP(A28,'import Karabük'!A:P,8,0)</f>
        <v>17</v>
      </c>
      <c r="I28" s="56">
        <f>VLOOKUP(A28,'import Karabük'!A:P,9,0)</f>
        <v>17</v>
      </c>
      <c r="J28" s="216">
        <f>VLOOKUP(A28,'import Karabük'!A:P,10,0)</f>
        <v>0</v>
      </c>
      <c r="K28" s="56" t="s">
        <v>11319</v>
      </c>
      <c r="L28" s="56">
        <v>5.530922537E9</v>
      </c>
      <c r="M28" s="56" t="s">
        <v>11226</v>
      </c>
      <c r="N28" s="56" t="s">
        <v>11320</v>
      </c>
      <c r="O28" s="56" t="s">
        <v>11321</v>
      </c>
      <c r="P28" s="56" t="str">
        <f>VLOOKUP(A28,'import Karabük'!A:P,16,0)</f>
        <v>Geleneksel</v>
      </c>
      <c r="Q28" s="218" t="b">
        <v>0</v>
      </c>
      <c r="R28" s="218" t="s">
        <v>29</v>
      </c>
      <c r="S28" s="218"/>
      <c r="T28" s="218"/>
      <c r="U28" s="218" t="s">
        <v>11322</v>
      </c>
      <c r="V28" s="220"/>
      <c r="W28" s="220"/>
      <c r="X28" s="218"/>
      <c r="Y28" s="218" t="s">
        <v>1353</v>
      </c>
      <c r="Z28" s="220">
        <v>44499.0</v>
      </c>
      <c r="AA28" s="218"/>
      <c r="AB28" s="221"/>
      <c r="AC28" s="218"/>
      <c r="AD28" s="221"/>
      <c r="AE28" s="218"/>
      <c r="AF28" s="218"/>
      <c r="AG28" s="218"/>
      <c r="AH28" s="218"/>
      <c r="AI28" s="218" t="s">
        <v>610</v>
      </c>
      <c r="AJ28" s="218"/>
      <c r="AK28" s="218"/>
      <c r="AL28" s="218"/>
      <c r="AM28" s="218"/>
    </row>
    <row r="29" ht="15.75" customHeight="1">
      <c r="A29" s="56" t="s">
        <v>11323</v>
      </c>
      <c r="B29" s="56" t="s">
        <v>11324</v>
      </c>
      <c r="C29" s="56" t="b">
        <f>VLOOKUP(A29,'import Karabük'!A:P,3,0)</f>
        <v>1</v>
      </c>
      <c r="D29" s="56" t="s">
        <v>1356</v>
      </c>
      <c r="E29" s="56">
        <f>VLOOKUP(A29,'import Karabük'!A:P,5,0)</f>
        <v>2995</v>
      </c>
      <c r="F29" s="56">
        <f>VLOOKUP(A29,'import Karabük'!A:P,6,0)</f>
        <v>479</v>
      </c>
      <c r="G29" s="56">
        <f>VLOOKUP(A29,'import Karabük'!A:P,7,0)</f>
        <v>2</v>
      </c>
      <c r="H29" s="56">
        <f>VLOOKUP(A29,'import Karabük'!A:P,8,0)</f>
        <v>4</v>
      </c>
      <c r="I29" s="56">
        <f>VLOOKUP(A29,'import Karabük'!A:P,9,0)</f>
        <v>6</v>
      </c>
      <c r="J29" s="216">
        <f>VLOOKUP(A29,'import Karabük'!A:P,10,0)</f>
        <v>0.33</v>
      </c>
      <c r="K29" s="56" t="s">
        <v>11216</v>
      </c>
      <c r="L29" s="56">
        <v>5.41203147E9</v>
      </c>
      <c r="M29" s="56" t="s">
        <v>1350</v>
      </c>
      <c r="N29" s="56" t="s">
        <v>11198</v>
      </c>
      <c r="O29" s="56" t="s">
        <v>11325</v>
      </c>
      <c r="P29" s="56" t="str">
        <f>VLOOKUP(A29,'import Karabük'!A:P,16,0)</f>
        <v>Geleneksel</v>
      </c>
      <c r="Q29" s="218" t="b">
        <v>0</v>
      </c>
      <c r="R29" s="218" t="s">
        <v>38</v>
      </c>
      <c r="S29" s="218" t="s">
        <v>167</v>
      </c>
      <c r="T29" s="29" t="s">
        <v>4306</v>
      </c>
      <c r="U29" s="109" t="s">
        <v>11326</v>
      </c>
      <c r="V29" s="220">
        <v>44496.0</v>
      </c>
      <c r="W29" s="220">
        <v>44497.0</v>
      </c>
      <c r="X29" s="218"/>
      <c r="Y29" s="218" t="s">
        <v>1353</v>
      </c>
      <c r="Z29" s="220">
        <v>44488.0</v>
      </c>
      <c r="AA29" s="218" t="s">
        <v>1353</v>
      </c>
      <c r="AB29" s="221">
        <v>44496.0</v>
      </c>
      <c r="AC29" s="218" t="s">
        <v>1506</v>
      </c>
      <c r="AD29" s="221">
        <v>44553.0</v>
      </c>
      <c r="AE29" s="218"/>
      <c r="AF29" s="218"/>
      <c r="AG29" s="218"/>
      <c r="AH29" s="218"/>
      <c r="AI29" s="218" t="s">
        <v>404</v>
      </c>
      <c r="AJ29" s="218" t="s">
        <v>167</v>
      </c>
      <c r="AK29" s="218" t="s">
        <v>73</v>
      </c>
      <c r="AL29" s="218"/>
      <c r="AM29" s="218"/>
    </row>
    <row r="30" ht="15.75" customHeight="1">
      <c r="A30" s="56" t="s">
        <v>11327</v>
      </c>
      <c r="B30" s="56" t="s">
        <v>11328</v>
      </c>
      <c r="C30" s="56" t="b">
        <f>VLOOKUP(A30,'import Karabük'!A:P,3,0)</f>
        <v>1</v>
      </c>
      <c r="D30" s="56" t="s">
        <v>1507</v>
      </c>
      <c r="E30" s="56">
        <f>VLOOKUP(A30,'import Karabük'!A:P,5,0)</f>
        <v>3</v>
      </c>
      <c r="F30" s="56">
        <f>VLOOKUP(A30,'import Karabük'!A:P,6,0)</f>
        <v>3</v>
      </c>
      <c r="G30" s="56">
        <f>VLOOKUP(A30,'import Karabük'!A:P,7,0)</f>
        <v>0</v>
      </c>
      <c r="H30" s="56">
        <f>VLOOKUP(A30,'import Karabük'!A:P,8,0)</f>
        <v>29</v>
      </c>
      <c r="I30" s="56">
        <f>VLOOKUP(A30,'import Karabük'!A:P,9,0)</f>
        <v>29</v>
      </c>
      <c r="J30" s="216">
        <f>VLOOKUP(A30,'import Karabük'!A:P,10,0)</f>
        <v>0</v>
      </c>
      <c r="K30" s="56" t="s">
        <v>11329</v>
      </c>
      <c r="L30" s="56">
        <v>3.707123304E9</v>
      </c>
      <c r="M30" s="56" t="s">
        <v>11226</v>
      </c>
      <c r="N30" s="56" t="s">
        <v>11227</v>
      </c>
      <c r="O30" s="56" t="s">
        <v>11330</v>
      </c>
      <c r="P30" s="56" t="str">
        <f>VLOOKUP(A30,'import Karabük'!A:P,16,0)</f>
        <v>Geleneksel</v>
      </c>
      <c r="Q30" s="218" t="b">
        <v>0</v>
      </c>
      <c r="R30" s="218"/>
      <c r="S30" s="218"/>
      <c r="T30" s="218"/>
      <c r="U30" s="218"/>
      <c r="V30" s="220"/>
      <c r="W30" s="220"/>
      <c r="X30" s="218"/>
      <c r="Y30" s="218"/>
      <c r="Z30" s="220"/>
      <c r="AA30" s="218"/>
      <c r="AB30" s="221"/>
      <c r="AC30" s="218"/>
      <c r="AD30" s="221"/>
      <c r="AE30" s="218"/>
      <c r="AF30" s="218"/>
      <c r="AG30" s="218"/>
      <c r="AH30" s="218"/>
      <c r="AI30" s="218"/>
      <c r="AJ30" s="218"/>
      <c r="AK30" s="218"/>
      <c r="AL30" s="218"/>
      <c r="AM30" s="218"/>
    </row>
    <row r="31" ht="15.75" customHeight="1">
      <c r="A31" s="56" t="s">
        <v>11331</v>
      </c>
      <c r="B31" s="56" t="s">
        <v>11332</v>
      </c>
      <c r="C31" s="56" t="b">
        <f>VLOOKUP(A31,'import Karabük'!A:P,3,0)</f>
        <v>1</v>
      </c>
      <c r="D31" s="56" t="s">
        <v>1348</v>
      </c>
      <c r="E31" s="56">
        <f>VLOOKUP(A31,'import Karabük'!A:P,5,0)</f>
        <v>2039</v>
      </c>
      <c r="F31" s="56">
        <f>VLOOKUP(A31,'import Karabük'!A:P,6,0)</f>
        <v>189</v>
      </c>
      <c r="G31" s="56">
        <f>VLOOKUP(A31,'import Karabük'!A:P,7,0)</f>
        <v>0</v>
      </c>
      <c r="H31" s="56">
        <f>VLOOKUP(A31,'import Karabük'!A:P,8,0)</f>
        <v>34</v>
      </c>
      <c r="I31" s="56">
        <f>VLOOKUP(A31,'import Karabük'!A:P,9,0)</f>
        <v>34</v>
      </c>
      <c r="J31" s="216">
        <f>VLOOKUP(A31,'import Karabük'!A:P,10,0)</f>
        <v>0</v>
      </c>
      <c r="K31" s="56" t="s">
        <v>11333</v>
      </c>
      <c r="L31" s="56">
        <v>5.331499478E9</v>
      </c>
      <c r="M31" s="56" t="s">
        <v>1350</v>
      </c>
      <c r="N31" s="56" t="s">
        <v>11198</v>
      </c>
      <c r="O31" s="56" t="s">
        <v>11334</v>
      </c>
      <c r="P31" s="56" t="str">
        <f>VLOOKUP(A31,'import Karabük'!A:P,16,0)</f>
        <v>Geleneksel</v>
      </c>
      <c r="Q31" s="218" t="b">
        <v>0</v>
      </c>
      <c r="R31" s="218" t="s">
        <v>33</v>
      </c>
      <c r="S31" s="218" t="s">
        <v>167</v>
      </c>
      <c r="T31" s="218"/>
      <c r="U31" s="218" t="s">
        <v>11335</v>
      </c>
      <c r="V31" s="220"/>
      <c r="W31" s="220"/>
      <c r="X31" s="218"/>
      <c r="Y31" s="218" t="s">
        <v>43</v>
      </c>
      <c r="Z31" s="220">
        <v>44488.0</v>
      </c>
      <c r="AA31" s="218" t="s">
        <v>43</v>
      </c>
      <c r="AB31" s="221">
        <v>44492.0</v>
      </c>
      <c r="AC31" s="218" t="s">
        <v>31</v>
      </c>
      <c r="AD31" s="221">
        <v>44496.0</v>
      </c>
      <c r="AE31" s="218" t="s">
        <v>1475</v>
      </c>
      <c r="AF31" s="221">
        <v>44501.0</v>
      </c>
      <c r="AG31" s="218" t="s">
        <v>43</v>
      </c>
      <c r="AH31" s="221">
        <v>44506.0</v>
      </c>
      <c r="AI31" s="218" t="s">
        <v>404</v>
      </c>
      <c r="AJ31" s="218" t="s">
        <v>404</v>
      </c>
      <c r="AK31" s="218" t="s">
        <v>167</v>
      </c>
      <c r="AL31" s="218" t="s">
        <v>106</v>
      </c>
      <c r="AM31" s="218" t="s">
        <v>416</v>
      </c>
    </row>
    <row r="32" ht="15.75" customHeight="1">
      <c r="A32" s="56" t="s">
        <v>11336</v>
      </c>
      <c r="B32" s="56" t="s">
        <v>11337</v>
      </c>
      <c r="C32" s="56" t="b">
        <f>VLOOKUP(A32,'import Karabük'!A:P,3,0)</f>
        <v>1</v>
      </c>
      <c r="D32" s="56" t="s">
        <v>1370</v>
      </c>
      <c r="E32" s="56">
        <f>VLOOKUP(A32,'import Karabük'!A:P,5,0)</f>
        <v>2102</v>
      </c>
      <c r="F32" s="56">
        <f>VLOOKUP(A32,'import Karabük'!A:P,6,0)</f>
        <v>105</v>
      </c>
      <c r="G32" s="56">
        <f>VLOOKUP(A32,'import Karabük'!A:P,7,0)</f>
        <v>2</v>
      </c>
      <c r="H32" s="56">
        <f>VLOOKUP(A32,'import Karabük'!A:P,8,0)</f>
        <v>29</v>
      </c>
      <c r="I32" s="56">
        <f>VLOOKUP(A32,'import Karabük'!A:P,9,0)</f>
        <v>31</v>
      </c>
      <c r="J32" s="216">
        <f>VLOOKUP(A32,'import Karabük'!A:P,10,0)</f>
        <v>0.06</v>
      </c>
      <c r="K32" s="56" t="s">
        <v>11338</v>
      </c>
      <c r="L32" s="56">
        <v>3.704331446E9</v>
      </c>
      <c r="M32" s="56" t="s">
        <v>1350</v>
      </c>
      <c r="N32" s="56" t="s">
        <v>11198</v>
      </c>
      <c r="O32" s="56" t="s">
        <v>11339</v>
      </c>
      <c r="P32" s="56" t="str">
        <f>VLOOKUP(A32,'import Karabük'!A:P,16,0)</f>
        <v>Geleneksel</v>
      </c>
      <c r="Q32" s="218" t="b">
        <v>0</v>
      </c>
      <c r="R32" s="218" t="s">
        <v>38</v>
      </c>
      <c r="S32" s="218" t="s">
        <v>404</v>
      </c>
      <c r="T32" s="223"/>
      <c r="U32" s="218" t="s">
        <v>11340</v>
      </c>
      <c r="V32" s="220">
        <v>44492.0</v>
      </c>
      <c r="W32" s="220">
        <v>44494.0</v>
      </c>
      <c r="X32" s="218"/>
      <c r="Y32" s="218" t="s">
        <v>43</v>
      </c>
      <c r="Z32" s="220">
        <v>44488.0</v>
      </c>
      <c r="AA32" s="218" t="s">
        <v>1353</v>
      </c>
      <c r="AB32" s="221">
        <v>44492.0</v>
      </c>
      <c r="AC32" s="218" t="s">
        <v>1353</v>
      </c>
      <c r="AD32" s="221">
        <v>44551.0</v>
      </c>
      <c r="AE32" s="218"/>
      <c r="AF32" s="218"/>
      <c r="AG32" s="218"/>
      <c r="AH32" s="218"/>
      <c r="AI32" s="218" t="s">
        <v>404</v>
      </c>
      <c r="AJ32" s="218" t="s">
        <v>106</v>
      </c>
      <c r="AK32" s="218"/>
      <c r="AL32" s="218"/>
      <c r="AM32" s="218"/>
    </row>
    <row r="33" ht="15.75" customHeight="1">
      <c r="A33" s="56" t="s">
        <v>11341</v>
      </c>
      <c r="B33" s="56" t="s">
        <v>11342</v>
      </c>
      <c r="C33" s="56" t="b">
        <f>VLOOKUP(A33,'import Karabük'!A:P,3,0)</f>
        <v>1</v>
      </c>
      <c r="D33" s="56" t="s">
        <v>1356</v>
      </c>
      <c r="E33" s="56">
        <f>VLOOKUP(A33,'import Karabük'!A:P,5,0)</f>
        <v>2776</v>
      </c>
      <c r="F33" s="56">
        <f>VLOOKUP(A33,'import Karabük'!A:P,6,0)</f>
        <v>337</v>
      </c>
      <c r="G33" s="56">
        <f>VLOOKUP(A33,'import Karabük'!A:P,7,0)</f>
        <v>4</v>
      </c>
      <c r="H33" s="56">
        <f>VLOOKUP(A33,'import Karabük'!A:P,8,0)</f>
        <v>14</v>
      </c>
      <c r="I33" s="56">
        <f>VLOOKUP(A33,'import Karabük'!A:P,9,0)</f>
        <v>18</v>
      </c>
      <c r="J33" s="216">
        <f>VLOOKUP(A33,'import Karabük'!A:P,10,0)</f>
        <v>0.22</v>
      </c>
      <c r="K33" s="56" t="s">
        <v>11343</v>
      </c>
      <c r="L33" s="56">
        <v>3.707124747E9</v>
      </c>
      <c r="M33" s="56" t="s">
        <v>11226</v>
      </c>
      <c r="N33" s="56" t="s">
        <v>9412</v>
      </c>
      <c r="O33" s="56" t="s">
        <v>11344</v>
      </c>
      <c r="P33" s="56" t="str">
        <f>VLOOKUP(A33,'import Karabük'!A:P,16,0)</f>
        <v>Geleneksel</v>
      </c>
      <c r="Q33" s="218" t="b">
        <v>0</v>
      </c>
      <c r="R33" s="218" t="s">
        <v>43</v>
      </c>
      <c r="S33" s="218"/>
      <c r="T33" s="218"/>
      <c r="U33" s="218" t="s">
        <v>11345</v>
      </c>
      <c r="V33" s="220"/>
      <c r="W33" s="220"/>
      <c r="X33" s="218"/>
      <c r="Y33" s="218" t="s">
        <v>1506</v>
      </c>
      <c r="Z33" s="220">
        <v>44499.0</v>
      </c>
      <c r="AA33" s="218" t="s">
        <v>1506</v>
      </c>
      <c r="AB33" s="221">
        <v>44501.0</v>
      </c>
      <c r="AC33" s="218" t="s">
        <v>43</v>
      </c>
      <c r="AD33" s="221">
        <v>44502.0</v>
      </c>
      <c r="AE33" s="218" t="s">
        <v>43</v>
      </c>
      <c r="AF33" s="221">
        <v>44502.0</v>
      </c>
      <c r="AG33" s="218"/>
      <c r="AH33" s="218"/>
      <c r="AI33" s="218" t="s">
        <v>610</v>
      </c>
      <c r="AJ33" s="218" t="s">
        <v>100</v>
      </c>
      <c r="AK33" s="218" t="s">
        <v>106</v>
      </c>
      <c r="AL33" s="218"/>
      <c r="AM33" s="218"/>
    </row>
    <row r="34" ht="15.75" customHeight="1">
      <c r="A34" s="56" t="s">
        <v>11346</v>
      </c>
      <c r="B34" s="56" t="s">
        <v>11347</v>
      </c>
      <c r="C34" s="56" t="b">
        <f>VLOOKUP(A34,'import Karabük'!A:P,3,0)</f>
        <v>1</v>
      </c>
      <c r="D34" s="56" t="s">
        <v>1378</v>
      </c>
      <c r="E34" s="56">
        <f>VLOOKUP(A34,'import Karabük'!A:P,5,0)</f>
        <v>108</v>
      </c>
      <c r="F34" s="56">
        <f>VLOOKUP(A34,'import Karabük'!A:P,6,0)</f>
        <v>35</v>
      </c>
      <c r="G34" s="56">
        <f>VLOOKUP(A34,'import Karabük'!A:P,7,0)</f>
        <v>0</v>
      </c>
      <c r="H34" s="56">
        <f>VLOOKUP(A34,'import Karabük'!A:P,8,0)</f>
        <v>14</v>
      </c>
      <c r="I34" s="56">
        <f>VLOOKUP(A34,'import Karabük'!A:P,9,0)</f>
        <v>14</v>
      </c>
      <c r="J34" s="216">
        <f>VLOOKUP(A34,'import Karabük'!A:P,10,0)</f>
        <v>0</v>
      </c>
      <c r="K34" s="56" t="s">
        <v>11348</v>
      </c>
      <c r="L34" s="56">
        <v>5.433763747E9</v>
      </c>
      <c r="M34" s="56" t="s">
        <v>11226</v>
      </c>
      <c r="N34" s="56" t="s">
        <v>11248</v>
      </c>
      <c r="O34" s="56" t="s">
        <v>11349</v>
      </c>
      <c r="P34" s="56" t="str">
        <f>VLOOKUP(A34,'import Karabük'!A:P,16,0)</f>
        <v>Geleneksel</v>
      </c>
      <c r="Q34" s="218" t="b">
        <v>0</v>
      </c>
      <c r="R34" s="218"/>
      <c r="S34" s="218"/>
      <c r="T34" s="218"/>
      <c r="U34" s="218"/>
      <c r="V34" s="220"/>
      <c r="W34" s="220"/>
      <c r="X34" s="218"/>
      <c r="Y34" s="218"/>
      <c r="Z34" s="220"/>
      <c r="AA34" s="218"/>
      <c r="AB34" s="221"/>
      <c r="AC34" s="218"/>
      <c r="AD34" s="221"/>
      <c r="AE34" s="218"/>
      <c r="AF34" s="218"/>
      <c r="AG34" s="218"/>
      <c r="AH34" s="218"/>
      <c r="AI34" s="218"/>
      <c r="AJ34" s="218"/>
      <c r="AK34" s="218"/>
      <c r="AL34" s="218"/>
      <c r="AM34" s="218"/>
    </row>
    <row r="35" ht="15.75" customHeight="1">
      <c r="A35" s="56" t="s">
        <v>11350</v>
      </c>
      <c r="B35" s="56" t="s">
        <v>11351</v>
      </c>
      <c r="C35" s="56" t="b">
        <f>VLOOKUP(A35,'import Karabük'!A:P,3,0)</f>
        <v>1</v>
      </c>
      <c r="D35" s="56" t="s">
        <v>2038</v>
      </c>
      <c r="E35" s="56">
        <f>VLOOKUP(A35,'import Karabük'!A:P,5,0)</f>
        <v>166</v>
      </c>
      <c r="F35" s="56">
        <f>VLOOKUP(A35,'import Karabük'!A:P,6,0)</f>
        <v>0</v>
      </c>
      <c r="G35" s="56">
        <f>VLOOKUP(A35,'import Karabük'!A:P,7,0)</f>
        <v>0</v>
      </c>
      <c r="H35" s="56">
        <f>VLOOKUP(A35,'import Karabük'!A:P,8,0)</f>
        <v>32</v>
      </c>
      <c r="I35" s="56">
        <f>VLOOKUP(A35,'import Karabük'!A:P,9,0)</f>
        <v>32</v>
      </c>
      <c r="J35" s="216">
        <f>VLOOKUP(A35,'import Karabük'!A:P,10,0)</f>
        <v>0</v>
      </c>
      <c r="K35" s="56" t="s">
        <v>11352</v>
      </c>
      <c r="L35" s="56">
        <v>5.424564748E9</v>
      </c>
      <c r="M35" s="56" t="s">
        <v>1350</v>
      </c>
      <c r="N35" s="56" t="s">
        <v>11353</v>
      </c>
      <c r="O35" s="56" t="s">
        <v>11354</v>
      </c>
      <c r="P35" s="56" t="str">
        <f>VLOOKUP(A35,'import Karabük'!A:P,16,0)</f>
        <v>Geleneksel</v>
      </c>
      <c r="Q35" s="218" t="b">
        <v>0</v>
      </c>
      <c r="R35" s="218" t="s">
        <v>29</v>
      </c>
      <c r="S35" s="218"/>
      <c r="T35" s="218"/>
      <c r="U35" s="218" t="s">
        <v>11355</v>
      </c>
      <c r="V35" s="220"/>
      <c r="W35" s="220"/>
      <c r="X35" s="218"/>
      <c r="Y35" s="218" t="s">
        <v>1353</v>
      </c>
      <c r="Z35" s="220">
        <v>44494.0</v>
      </c>
      <c r="AA35" s="218" t="s">
        <v>1353</v>
      </c>
      <c r="AB35" s="221">
        <v>44552.0</v>
      </c>
      <c r="AC35" s="218"/>
      <c r="AD35" s="221"/>
      <c r="AE35" s="218"/>
      <c r="AF35" s="218"/>
      <c r="AG35" s="218"/>
      <c r="AH35" s="218"/>
      <c r="AI35" s="218" t="s">
        <v>416</v>
      </c>
      <c r="AJ35" s="218" t="s">
        <v>167</v>
      </c>
      <c r="AK35" s="218"/>
      <c r="AL35" s="218"/>
      <c r="AM35" s="218"/>
    </row>
    <row r="36" ht="15.75" customHeight="1">
      <c r="A36" s="56" t="s">
        <v>11356</v>
      </c>
      <c r="B36" s="56" t="s">
        <v>11357</v>
      </c>
      <c r="C36" s="56" t="b">
        <f>VLOOKUP(A36,'import Karabük'!A:P,3,0)</f>
        <v>1</v>
      </c>
      <c r="D36" s="56" t="s">
        <v>1364</v>
      </c>
      <c r="E36" s="56">
        <f>VLOOKUP(A36,'import Karabük'!A:P,5,0)</f>
        <v>426</v>
      </c>
      <c r="F36" s="56">
        <f>VLOOKUP(A36,'import Karabük'!A:P,6,0)</f>
        <v>102</v>
      </c>
      <c r="G36" s="56">
        <f>VLOOKUP(A36,'import Karabük'!A:P,7,0)</f>
        <v>10</v>
      </c>
      <c r="H36" s="56">
        <f>VLOOKUP(A36,'import Karabük'!A:P,8,0)</f>
        <v>15</v>
      </c>
      <c r="I36" s="56">
        <f>VLOOKUP(A36,'import Karabük'!A:P,9,0)</f>
        <v>25</v>
      </c>
      <c r="J36" s="216">
        <f>VLOOKUP(A36,'import Karabük'!A:P,10,0)</f>
        <v>0.4</v>
      </c>
      <c r="K36" s="56" t="s">
        <v>11358</v>
      </c>
      <c r="L36" s="56">
        <v>5.050005657E9</v>
      </c>
      <c r="M36" s="56" t="s">
        <v>1350</v>
      </c>
      <c r="N36" s="56" t="s">
        <v>11353</v>
      </c>
      <c r="O36" s="56" t="s">
        <v>11359</v>
      </c>
      <c r="P36" s="56" t="str">
        <f>VLOOKUP(A36,'import Karabük'!A:P,16,0)</f>
        <v>Geleneksel</v>
      </c>
      <c r="Q36" s="218" t="b">
        <v>0</v>
      </c>
      <c r="R36" s="218" t="s">
        <v>39</v>
      </c>
      <c r="S36" s="218" t="s">
        <v>167</v>
      </c>
      <c r="T36" s="29" t="s">
        <v>11234</v>
      </c>
      <c r="U36" s="218" t="s">
        <v>11360</v>
      </c>
      <c r="V36" s="220">
        <v>44552.0</v>
      </c>
      <c r="W36" s="220">
        <v>44554.0</v>
      </c>
      <c r="X36" s="218"/>
      <c r="Y36" s="218" t="s">
        <v>1353</v>
      </c>
      <c r="Z36" s="220">
        <v>44494.0</v>
      </c>
      <c r="AA36" s="218" t="s">
        <v>1353</v>
      </c>
      <c r="AB36" s="221">
        <v>44552.0</v>
      </c>
      <c r="AC36" s="218" t="s">
        <v>1353</v>
      </c>
      <c r="AD36" s="221">
        <v>44555.0</v>
      </c>
      <c r="AE36" s="218"/>
      <c r="AF36" s="218"/>
      <c r="AG36" s="218"/>
      <c r="AH36" s="218"/>
      <c r="AI36" s="218" t="s">
        <v>416</v>
      </c>
      <c r="AJ36" s="218" t="s">
        <v>167</v>
      </c>
      <c r="AK36" s="218" t="s">
        <v>73</v>
      </c>
      <c r="AL36" s="218"/>
      <c r="AM36" s="218"/>
    </row>
    <row r="37" ht="15.75" customHeight="1">
      <c r="A37" s="56" t="s">
        <v>11361</v>
      </c>
      <c r="B37" s="56" t="s">
        <v>11362</v>
      </c>
      <c r="C37" s="56" t="b">
        <f>VLOOKUP(A37,'import Karabük'!A:P,3,0)</f>
        <v>1</v>
      </c>
      <c r="D37" s="56" t="s">
        <v>1364</v>
      </c>
      <c r="E37" s="56">
        <f>VLOOKUP(A37,'import Karabük'!A:P,5,0)</f>
        <v>338</v>
      </c>
      <c r="F37" s="56">
        <f>VLOOKUP(A37,'import Karabük'!A:P,6,0)</f>
        <v>23</v>
      </c>
      <c r="G37" s="56">
        <f>VLOOKUP(A37,'import Karabük'!A:P,7,0)</f>
        <v>0</v>
      </c>
      <c r="H37" s="56">
        <f>VLOOKUP(A37,'import Karabük'!A:P,8,0)</f>
        <v>20</v>
      </c>
      <c r="I37" s="56">
        <f>VLOOKUP(A37,'import Karabük'!A:P,9,0)</f>
        <v>20</v>
      </c>
      <c r="J37" s="216">
        <f>VLOOKUP(A37,'import Karabük'!A:P,10,0)</f>
        <v>0</v>
      </c>
      <c r="K37" s="56" t="s">
        <v>11363</v>
      </c>
      <c r="L37" s="56">
        <v>5.425771291E9</v>
      </c>
      <c r="M37" s="56" t="s">
        <v>1350</v>
      </c>
      <c r="N37" s="56" t="s">
        <v>11364</v>
      </c>
      <c r="O37" s="56" t="s">
        <v>11365</v>
      </c>
      <c r="P37" s="56" t="str">
        <f>VLOOKUP(A37,'import Karabük'!A:P,16,0)</f>
        <v>Geleneksel</v>
      </c>
      <c r="Q37" s="218" t="b">
        <v>0</v>
      </c>
      <c r="R37" s="218" t="s">
        <v>29</v>
      </c>
      <c r="S37" s="218" t="s">
        <v>100</v>
      </c>
      <c r="T37" s="207" t="s">
        <v>4306</v>
      </c>
      <c r="U37" s="218" t="s">
        <v>11366</v>
      </c>
      <c r="V37" s="220">
        <v>44490.0</v>
      </c>
      <c r="W37" s="220"/>
      <c r="X37" s="218"/>
      <c r="Y37" s="218" t="s">
        <v>1353</v>
      </c>
      <c r="Z37" s="220">
        <v>44489.0</v>
      </c>
      <c r="AA37" s="218" t="s">
        <v>1353</v>
      </c>
      <c r="AB37" s="221">
        <v>44490.0</v>
      </c>
      <c r="AC37" s="218"/>
      <c r="AD37" s="221"/>
      <c r="AE37" s="218"/>
      <c r="AF37" s="218"/>
      <c r="AG37" s="218"/>
      <c r="AH37" s="218"/>
      <c r="AI37" s="218" t="s">
        <v>100</v>
      </c>
      <c r="AJ37" s="218" t="s">
        <v>100</v>
      </c>
      <c r="AK37" s="218"/>
      <c r="AL37" s="218"/>
      <c r="AM37" s="218"/>
    </row>
    <row r="38" ht="15.75" customHeight="1">
      <c r="A38" s="56" t="s">
        <v>11367</v>
      </c>
      <c r="B38" s="56" t="s">
        <v>11368</v>
      </c>
      <c r="C38" s="56" t="b">
        <f>VLOOKUP(A38,'import Karabük'!A:P,3,0)</f>
        <v>1</v>
      </c>
      <c r="D38" s="56" t="s">
        <v>1364</v>
      </c>
      <c r="E38" s="56">
        <f>VLOOKUP(A38,'import Karabük'!A:P,5,0)</f>
        <v>485</v>
      </c>
      <c r="F38" s="56">
        <f>VLOOKUP(A38,'import Karabük'!A:P,6,0)</f>
        <v>18</v>
      </c>
      <c r="G38" s="56">
        <f>VLOOKUP(A38,'import Karabük'!A:P,7,0)</f>
        <v>11</v>
      </c>
      <c r="H38" s="56">
        <f>VLOOKUP(A38,'import Karabük'!A:P,8,0)</f>
        <v>15</v>
      </c>
      <c r="I38" s="56">
        <f>VLOOKUP(A38,'import Karabük'!A:P,9,0)</f>
        <v>26</v>
      </c>
      <c r="J38" s="216">
        <f>VLOOKUP(A38,'import Karabük'!A:P,10,0)</f>
        <v>0.42</v>
      </c>
      <c r="K38" s="56" t="s">
        <v>11369</v>
      </c>
      <c r="L38" s="56">
        <v>5.333123002E9</v>
      </c>
      <c r="M38" s="56" t="s">
        <v>1350</v>
      </c>
      <c r="N38" s="56" t="s">
        <v>11254</v>
      </c>
      <c r="O38" s="56" t="s">
        <v>11370</v>
      </c>
      <c r="P38" s="56" t="str">
        <f>VLOOKUP(A38,'import Karabük'!A:P,16,0)</f>
        <v>Geleneksel</v>
      </c>
      <c r="Q38" s="218" t="b">
        <v>0</v>
      </c>
      <c r="R38" s="218" t="s">
        <v>38</v>
      </c>
      <c r="S38" s="218" t="s">
        <v>167</v>
      </c>
      <c r="T38" s="207" t="s">
        <v>4306</v>
      </c>
      <c r="U38" s="218" t="s">
        <v>11371</v>
      </c>
      <c r="V38" s="220">
        <v>44503.0</v>
      </c>
      <c r="W38" s="220">
        <v>44504.0</v>
      </c>
      <c r="X38" s="218"/>
      <c r="Y38" s="218" t="s">
        <v>1353</v>
      </c>
      <c r="Z38" s="220">
        <v>44503.0</v>
      </c>
      <c r="AA38" s="218" t="s">
        <v>43</v>
      </c>
      <c r="AB38" s="221">
        <v>44553.0</v>
      </c>
      <c r="AC38" s="218"/>
      <c r="AD38" s="221"/>
      <c r="AE38" s="218"/>
      <c r="AF38" s="218"/>
      <c r="AG38" s="218"/>
      <c r="AH38" s="218"/>
      <c r="AI38" s="218" t="s">
        <v>167</v>
      </c>
      <c r="AJ38" s="218" t="s">
        <v>73</v>
      </c>
      <c r="AK38" s="218"/>
      <c r="AL38" s="218"/>
      <c r="AM38" s="218"/>
    </row>
    <row r="39" ht="15.75" customHeight="1">
      <c r="A39" s="56" t="s">
        <v>11372</v>
      </c>
      <c r="B39" s="56" t="s">
        <v>11373</v>
      </c>
      <c r="C39" s="56" t="b">
        <f>VLOOKUP(A39,'import Karabük'!A:P,3,0)</f>
        <v>1</v>
      </c>
      <c r="D39" s="56" t="s">
        <v>1364</v>
      </c>
      <c r="E39" s="56">
        <f>VLOOKUP(A39,'import Karabük'!A:P,5,0)</f>
        <v>0</v>
      </c>
      <c r="F39" s="56">
        <f>VLOOKUP(A39,'import Karabük'!A:P,6,0)</f>
        <v>0</v>
      </c>
      <c r="G39" s="56">
        <f>VLOOKUP(A39,'import Karabük'!A:P,7,0)</f>
        <v>0</v>
      </c>
      <c r="H39" s="56">
        <f>VLOOKUP(A39,'import Karabük'!A:P,8,0)</f>
        <v>18</v>
      </c>
      <c r="I39" s="56">
        <f>VLOOKUP(A39,'import Karabük'!A:P,9,0)</f>
        <v>18</v>
      </c>
      <c r="J39" s="216">
        <f>VLOOKUP(A39,'import Karabük'!A:P,10,0)</f>
        <v>0</v>
      </c>
      <c r="K39" s="56" t="s">
        <v>11374</v>
      </c>
      <c r="L39" s="56">
        <v>3.705021992E9</v>
      </c>
      <c r="M39" s="56" t="s">
        <v>11226</v>
      </c>
      <c r="N39" s="56" t="s">
        <v>5640</v>
      </c>
      <c r="O39" s="56" t="s">
        <v>11375</v>
      </c>
      <c r="P39" s="56" t="str">
        <f>VLOOKUP(A39,'import Karabük'!A:P,16,0)</f>
        <v>Geleneksel</v>
      </c>
      <c r="Q39" s="218" t="b">
        <v>0</v>
      </c>
      <c r="R39" s="218"/>
      <c r="S39" s="218"/>
      <c r="T39" s="223"/>
      <c r="U39" s="218"/>
      <c r="V39" s="220"/>
      <c r="W39" s="220"/>
      <c r="X39" s="218"/>
      <c r="Y39" s="218"/>
      <c r="Z39" s="220"/>
      <c r="AA39" s="218"/>
      <c r="AB39" s="221"/>
      <c r="AC39" s="218"/>
      <c r="AD39" s="221"/>
      <c r="AE39" s="218"/>
      <c r="AF39" s="218"/>
      <c r="AG39" s="218"/>
      <c r="AH39" s="218"/>
      <c r="AI39" s="218"/>
      <c r="AJ39" s="218"/>
      <c r="AK39" s="218"/>
      <c r="AL39" s="218"/>
      <c r="AM39" s="218"/>
    </row>
    <row r="40" ht="15.75" customHeight="1">
      <c r="A40" s="56" t="s">
        <v>11376</v>
      </c>
      <c r="B40" s="56" t="s">
        <v>11377</v>
      </c>
      <c r="C40" s="56" t="b">
        <f>VLOOKUP(A40,'import Karabük'!A:P,3,0)</f>
        <v>1</v>
      </c>
      <c r="D40" s="56" t="s">
        <v>1364</v>
      </c>
      <c r="E40" s="56">
        <f>VLOOKUP(A40,'import Karabük'!A:P,5,0)</f>
        <v>436</v>
      </c>
      <c r="F40" s="56">
        <f>VLOOKUP(A40,'import Karabük'!A:P,6,0)</f>
        <v>14</v>
      </c>
      <c r="G40" s="56">
        <f>VLOOKUP(A40,'import Karabük'!A:P,7,0)</f>
        <v>5</v>
      </c>
      <c r="H40" s="56">
        <f>VLOOKUP(A40,'import Karabük'!A:P,8,0)</f>
        <v>11</v>
      </c>
      <c r="I40" s="56">
        <f>VLOOKUP(A40,'import Karabük'!A:P,9,0)</f>
        <v>16</v>
      </c>
      <c r="J40" s="216">
        <f>VLOOKUP(A40,'import Karabük'!A:P,10,0)</f>
        <v>0.31</v>
      </c>
      <c r="K40" s="56" t="s">
        <v>11378</v>
      </c>
      <c r="L40" s="56">
        <v>5.364967808E9</v>
      </c>
      <c r="M40" s="56" t="s">
        <v>1350</v>
      </c>
      <c r="N40" s="56" t="s">
        <v>11198</v>
      </c>
      <c r="O40" s="56" t="s">
        <v>11379</v>
      </c>
      <c r="P40" s="56" t="str">
        <f>VLOOKUP(A40,'import Karabük'!A:P,16,0)</f>
        <v>Geleneksel</v>
      </c>
      <c r="Q40" s="218" t="b">
        <v>0</v>
      </c>
      <c r="R40" s="218"/>
      <c r="S40" s="218"/>
      <c r="T40" s="218"/>
      <c r="U40" s="218"/>
      <c r="V40" s="220"/>
      <c r="W40" s="220"/>
      <c r="X40" s="218"/>
      <c r="Y40" s="218"/>
      <c r="Z40" s="220"/>
      <c r="AA40" s="218"/>
      <c r="AB40" s="221"/>
      <c r="AC40" s="218"/>
      <c r="AD40" s="221"/>
      <c r="AE40" s="218"/>
      <c r="AF40" s="218"/>
      <c r="AG40" s="218"/>
      <c r="AH40" s="218"/>
      <c r="AI40" s="218"/>
      <c r="AJ40" s="218"/>
      <c r="AK40" s="218"/>
      <c r="AL40" s="218"/>
      <c r="AM40" s="218"/>
    </row>
    <row r="41" ht="15.75" customHeight="1">
      <c r="A41" s="56" t="s">
        <v>11380</v>
      </c>
      <c r="B41" s="56" t="s">
        <v>11381</v>
      </c>
      <c r="C41" s="56" t="b">
        <f>VLOOKUP(A41,'import Karabük'!A:P,3,0)</f>
        <v>1</v>
      </c>
      <c r="D41" s="56" t="s">
        <v>1364</v>
      </c>
      <c r="E41" s="56">
        <f>VLOOKUP(A41,'import Karabük'!A:P,5,0)</f>
        <v>7</v>
      </c>
      <c r="F41" s="56">
        <f>VLOOKUP(A41,'import Karabük'!A:P,6,0)</f>
        <v>1</v>
      </c>
      <c r="G41" s="56">
        <f>VLOOKUP(A41,'import Karabük'!A:P,7,0)</f>
        <v>0</v>
      </c>
      <c r="H41" s="56">
        <f>VLOOKUP(A41,'import Karabük'!A:P,8,0)</f>
        <v>5</v>
      </c>
      <c r="I41" s="56">
        <f>VLOOKUP(A41,'import Karabük'!A:P,9,0)</f>
        <v>5</v>
      </c>
      <c r="J41" s="216">
        <f>VLOOKUP(A41,'import Karabük'!A:P,10,0)</f>
        <v>0</v>
      </c>
      <c r="K41" s="56" t="s">
        <v>11382</v>
      </c>
      <c r="L41" s="56">
        <v>5.446149956E9</v>
      </c>
      <c r="M41" s="56" t="s">
        <v>11226</v>
      </c>
      <c r="N41" s="56" t="s">
        <v>9412</v>
      </c>
      <c r="O41" s="56" t="s">
        <v>11383</v>
      </c>
      <c r="P41" s="56" t="str">
        <f>VLOOKUP(A41,'import Karabük'!A:P,16,0)</f>
        <v>Geleneksel</v>
      </c>
      <c r="Q41" s="218" t="b">
        <v>0</v>
      </c>
      <c r="R41" s="218"/>
      <c r="S41" s="218"/>
      <c r="T41" s="218"/>
      <c r="U41" s="218"/>
      <c r="V41" s="220"/>
      <c r="W41" s="220"/>
      <c r="X41" s="218"/>
      <c r="Y41" s="218"/>
      <c r="Z41" s="220"/>
      <c r="AA41" s="218"/>
      <c r="AB41" s="221"/>
      <c r="AC41" s="218"/>
      <c r="AD41" s="221"/>
      <c r="AE41" s="218"/>
      <c r="AF41" s="218"/>
      <c r="AG41" s="218"/>
      <c r="AH41" s="218"/>
      <c r="AI41" s="218"/>
      <c r="AJ41" s="218"/>
      <c r="AK41" s="218"/>
      <c r="AL41" s="218"/>
      <c r="AM41" s="218"/>
    </row>
    <row r="42" ht="15.75" customHeight="1">
      <c r="A42" s="56" t="s">
        <v>11384</v>
      </c>
      <c r="B42" s="56" t="s">
        <v>11385</v>
      </c>
      <c r="C42" s="56" t="b">
        <f>VLOOKUP(A42,'import Karabük'!A:P,3,0)</f>
        <v>1</v>
      </c>
      <c r="D42" s="56" t="s">
        <v>1364</v>
      </c>
      <c r="E42" s="56">
        <f>VLOOKUP(A42,'import Karabük'!A:P,5,0)</f>
        <v>783</v>
      </c>
      <c r="F42" s="56">
        <f>VLOOKUP(A42,'import Karabük'!A:P,6,0)</f>
        <v>200</v>
      </c>
      <c r="G42" s="56">
        <f>VLOOKUP(A42,'import Karabük'!A:P,7,0)</f>
        <v>35</v>
      </c>
      <c r="H42" s="56">
        <f>VLOOKUP(A42,'import Karabük'!A:P,8,0)</f>
        <v>0</v>
      </c>
      <c r="I42" s="56">
        <f>VLOOKUP(A42,'import Karabük'!A:P,9,0)</f>
        <v>35</v>
      </c>
      <c r="J42" s="216">
        <f>VLOOKUP(A42,'import Karabük'!A:P,10,0)</f>
        <v>1</v>
      </c>
      <c r="K42" s="56" t="s">
        <v>11386</v>
      </c>
      <c r="L42" s="56">
        <v>5.413779951E9</v>
      </c>
      <c r="M42" s="56" t="s">
        <v>1350</v>
      </c>
      <c r="N42" s="56" t="s">
        <v>11198</v>
      </c>
      <c r="O42" s="56" t="s">
        <v>11387</v>
      </c>
      <c r="P42" s="56" t="str">
        <f>VLOOKUP(A42,'import Karabük'!A:P,16,0)</f>
        <v>Key</v>
      </c>
      <c r="Q42" s="218" t="b">
        <v>0</v>
      </c>
      <c r="R42" s="218" t="s">
        <v>38</v>
      </c>
      <c r="S42" s="218" t="s">
        <v>167</v>
      </c>
      <c r="T42" s="29" t="s">
        <v>4306</v>
      </c>
      <c r="U42" s="218" t="s">
        <v>11388</v>
      </c>
      <c r="V42" s="220">
        <v>44496.0</v>
      </c>
      <c r="W42" s="220">
        <v>44497.0</v>
      </c>
      <c r="X42" s="218"/>
      <c r="Y42" s="218" t="s">
        <v>1353</v>
      </c>
      <c r="Z42" s="220">
        <v>44496.0</v>
      </c>
      <c r="AA42" s="218"/>
      <c r="AB42" s="221"/>
      <c r="AC42" s="218"/>
      <c r="AD42" s="221"/>
      <c r="AE42" s="218"/>
      <c r="AF42" s="218"/>
      <c r="AG42" s="218"/>
      <c r="AH42" s="218"/>
      <c r="AI42" s="218" t="s">
        <v>167</v>
      </c>
      <c r="AJ42" s="218"/>
      <c r="AK42" s="218"/>
      <c r="AL42" s="218"/>
      <c r="AM42" s="218"/>
    </row>
    <row r="43" ht="15.75" customHeight="1">
      <c r="A43" s="56" t="s">
        <v>11389</v>
      </c>
      <c r="B43" s="56" t="s">
        <v>11390</v>
      </c>
      <c r="C43" s="56" t="b">
        <f>VLOOKUP(A43,'import Karabük'!A:P,3,0)</f>
        <v>1</v>
      </c>
      <c r="D43" s="56" t="s">
        <v>1364</v>
      </c>
      <c r="E43" s="56">
        <f>VLOOKUP(A43,'import Karabük'!A:P,5,0)</f>
        <v>240</v>
      </c>
      <c r="F43" s="56">
        <f>VLOOKUP(A43,'import Karabük'!A:P,6,0)</f>
        <v>51</v>
      </c>
      <c r="G43" s="56">
        <f>VLOOKUP(A43,'import Karabük'!A:P,7,0)</f>
        <v>34</v>
      </c>
      <c r="H43" s="56">
        <f>VLOOKUP(A43,'import Karabük'!A:P,8,0)</f>
        <v>0</v>
      </c>
      <c r="I43" s="56">
        <f>VLOOKUP(A43,'import Karabük'!A:P,9,0)</f>
        <v>34</v>
      </c>
      <c r="J43" s="216">
        <f>VLOOKUP(A43,'import Karabük'!A:P,10,0)</f>
        <v>1</v>
      </c>
      <c r="K43" s="56" t="s">
        <v>11391</v>
      </c>
      <c r="L43" s="56">
        <v>5.069340381E9</v>
      </c>
      <c r="M43" s="56" t="s">
        <v>11226</v>
      </c>
      <c r="N43" s="56" t="s">
        <v>11227</v>
      </c>
      <c r="O43" s="56" t="s">
        <v>11392</v>
      </c>
      <c r="P43" s="56" t="str">
        <f>VLOOKUP(A43,'import Karabük'!A:P,16,0)</f>
        <v>Key</v>
      </c>
      <c r="Q43" s="218" t="b">
        <v>0</v>
      </c>
      <c r="R43" s="218" t="s">
        <v>32</v>
      </c>
      <c r="S43" s="218"/>
      <c r="T43" s="218"/>
      <c r="U43" s="218" t="s">
        <v>11393</v>
      </c>
      <c r="V43" s="220"/>
      <c r="W43" s="220"/>
      <c r="X43" s="218"/>
      <c r="Y43" s="218" t="s">
        <v>1353</v>
      </c>
      <c r="Z43" s="220">
        <v>44499.0</v>
      </c>
      <c r="AA43" s="218"/>
      <c r="AB43" s="221"/>
      <c r="AC43" s="218"/>
      <c r="AD43" s="221"/>
      <c r="AE43" s="218"/>
      <c r="AF43" s="218"/>
      <c r="AG43" s="218"/>
      <c r="AH43" s="218"/>
      <c r="AI43" s="218" t="s">
        <v>100</v>
      </c>
      <c r="AJ43" s="218"/>
      <c r="AK43" s="218"/>
      <c r="AL43" s="218"/>
      <c r="AM43" s="218"/>
    </row>
    <row r="44" ht="15.75" customHeight="1">
      <c r="A44" s="56" t="s">
        <v>11394</v>
      </c>
      <c r="B44" s="56" t="s">
        <v>11395</v>
      </c>
      <c r="C44" s="56" t="b">
        <f>VLOOKUP(A44,'import Karabük'!A:P,3,0)</f>
        <v>1</v>
      </c>
      <c r="D44" s="56" t="s">
        <v>1364</v>
      </c>
      <c r="E44" s="56">
        <f>VLOOKUP(A44,'import Karabük'!A:P,5,0)</f>
        <v>10</v>
      </c>
      <c r="F44" s="56">
        <f>VLOOKUP(A44,'import Karabük'!A:P,6,0)</f>
        <v>0</v>
      </c>
      <c r="G44" s="56">
        <f>VLOOKUP(A44,'import Karabük'!A:P,7,0)</f>
        <v>0</v>
      </c>
      <c r="H44" s="56">
        <f>VLOOKUP(A44,'import Karabük'!A:P,8,0)</f>
        <v>12</v>
      </c>
      <c r="I44" s="56">
        <f>VLOOKUP(A44,'import Karabük'!A:P,9,0)</f>
        <v>12</v>
      </c>
      <c r="J44" s="216">
        <f>VLOOKUP(A44,'import Karabük'!A:P,10,0)</f>
        <v>0</v>
      </c>
      <c r="K44" s="56" t="s">
        <v>11396</v>
      </c>
      <c r="L44" s="56">
        <v>3.704124212E9</v>
      </c>
      <c r="M44" s="56" t="s">
        <v>1350</v>
      </c>
      <c r="N44" s="56" t="s">
        <v>11364</v>
      </c>
      <c r="O44" s="56" t="s">
        <v>11397</v>
      </c>
      <c r="P44" s="56" t="str">
        <f>VLOOKUP(A44,'import Karabük'!A:P,16,0)</f>
        <v>Geleneksel</v>
      </c>
      <c r="Q44" s="218" t="b">
        <v>0</v>
      </c>
      <c r="R44" s="218" t="s">
        <v>29</v>
      </c>
      <c r="S44" s="218"/>
      <c r="T44" s="223"/>
      <c r="U44" s="218" t="s">
        <v>11398</v>
      </c>
      <c r="V44" s="220"/>
      <c r="W44" s="220"/>
      <c r="X44" s="218"/>
      <c r="Y44" s="218" t="s">
        <v>1506</v>
      </c>
      <c r="Z44" s="220">
        <v>44489.0</v>
      </c>
      <c r="AA44" s="218" t="s">
        <v>43</v>
      </c>
      <c r="AB44" s="221">
        <v>44496.0</v>
      </c>
      <c r="AC44" s="218" t="s">
        <v>1475</v>
      </c>
      <c r="AD44" s="221">
        <v>44501.0</v>
      </c>
      <c r="AE44" s="218" t="s">
        <v>1353</v>
      </c>
      <c r="AF44" s="221">
        <v>44502.0</v>
      </c>
      <c r="AG44" s="218"/>
      <c r="AH44" s="218"/>
      <c r="AI44" s="218" t="s">
        <v>100</v>
      </c>
      <c r="AJ44" s="218" t="s">
        <v>167</v>
      </c>
      <c r="AK44" s="218" t="s">
        <v>106</v>
      </c>
      <c r="AL44" s="218" t="s">
        <v>106</v>
      </c>
      <c r="AM44" s="218"/>
    </row>
    <row r="45" ht="15.75" customHeight="1">
      <c r="A45" s="56" t="s">
        <v>11399</v>
      </c>
      <c r="B45" s="56" t="s">
        <v>11400</v>
      </c>
      <c r="C45" s="56" t="b">
        <f>VLOOKUP(A45,'import Karabük'!A:P,3,0)</f>
        <v>1</v>
      </c>
      <c r="D45" s="56" t="s">
        <v>1385</v>
      </c>
      <c r="E45" s="56">
        <f>VLOOKUP(A45,'import Karabük'!A:P,5,0)</f>
        <v>359</v>
      </c>
      <c r="F45" s="56">
        <f>VLOOKUP(A45,'import Karabük'!A:P,6,0)</f>
        <v>17</v>
      </c>
      <c r="G45" s="56">
        <v>6.0</v>
      </c>
      <c r="H45" s="56">
        <v>5.0</v>
      </c>
      <c r="I45" s="56">
        <f>VLOOKUP(A45,'import Karabük'!A:P,9,0)</f>
        <v>11</v>
      </c>
      <c r="J45" s="216">
        <f>G45/I45</f>
        <v>0.5454545455</v>
      </c>
      <c r="K45" s="56" t="s">
        <v>11401</v>
      </c>
      <c r="L45" s="56">
        <v>3.707252515E9</v>
      </c>
      <c r="M45" s="56" t="s">
        <v>11226</v>
      </c>
      <c r="N45" s="56" t="s">
        <v>11248</v>
      </c>
      <c r="O45" s="56" t="s">
        <v>11402</v>
      </c>
      <c r="P45" s="56" t="str">
        <f>VLOOKUP(A45,'import Karabük'!A:P,16,0)</f>
        <v>Geleneksel</v>
      </c>
      <c r="Q45" s="218" t="b">
        <v>0</v>
      </c>
      <c r="R45" s="218" t="s">
        <v>38</v>
      </c>
      <c r="S45" s="218" t="s">
        <v>845</v>
      </c>
      <c r="T45" s="207" t="s">
        <v>4306</v>
      </c>
      <c r="U45" s="218" t="s">
        <v>11403</v>
      </c>
      <c r="V45" s="220">
        <v>44501.0</v>
      </c>
      <c r="W45" s="220">
        <v>44502.0</v>
      </c>
      <c r="X45" s="218"/>
      <c r="Y45" s="218" t="s">
        <v>1506</v>
      </c>
      <c r="Z45" s="220">
        <v>44497.0</v>
      </c>
      <c r="AA45" s="218" t="s">
        <v>1353</v>
      </c>
      <c r="AB45" s="221">
        <v>44501.0</v>
      </c>
      <c r="AC45" s="218" t="s">
        <v>1353</v>
      </c>
      <c r="AD45" s="221">
        <v>44553.0</v>
      </c>
      <c r="AE45" s="218"/>
      <c r="AF45" s="218"/>
      <c r="AG45" s="218"/>
      <c r="AH45" s="218"/>
      <c r="AI45" s="218" t="s">
        <v>416</v>
      </c>
      <c r="AJ45" s="218" t="s">
        <v>845</v>
      </c>
      <c r="AK45" s="218" t="s">
        <v>73</v>
      </c>
      <c r="AL45" s="218"/>
      <c r="AM45" s="218"/>
    </row>
    <row r="46" ht="15.75" customHeight="1">
      <c r="A46" s="56" t="s">
        <v>11404</v>
      </c>
      <c r="B46" s="56" t="s">
        <v>11405</v>
      </c>
      <c r="C46" s="56" t="b">
        <f>VLOOKUP(A46,'import Karabük'!A:P,3,0)</f>
        <v>1</v>
      </c>
      <c r="D46" s="56" t="s">
        <v>1385</v>
      </c>
      <c r="E46" s="56">
        <f>VLOOKUP(A46,'import Karabük'!A:P,5,0)</f>
        <v>260</v>
      </c>
      <c r="F46" s="56">
        <f>VLOOKUP(A46,'import Karabük'!A:P,6,0)</f>
        <v>34</v>
      </c>
      <c r="G46" s="56">
        <f>VLOOKUP(A46,'import Karabük'!A:P,7,0)</f>
        <v>0</v>
      </c>
      <c r="H46" s="56">
        <f>VLOOKUP(A46,'import Karabük'!A:P,8,0)</f>
        <v>50</v>
      </c>
      <c r="I46" s="56">
        <f>VLOOKUP(A46,'import Karabük'!A:P,9,0)</f>
        <v>50</v>
      </c>
      <c r="J46" s="216">
        <f>VLOOKUP(A46,'import Karabük'!A:P,10,0)</f>
        <v>0</v>
      </c>
      <c r="K46" s="56" t="s">
        <v>11406</v>
      </c>
      <c r="L46" s="56">
        <v>3.704245554E9</v>
      </c>
      <c r="M46" s="56" t="s">
        <v>1350</v>
      </c>
      <c r="N46" s="56" t="s">
        <v>11254</v>
      </c>
      <c r="O46" s="56" t="s">
        <v>11407</v>
      </c>
      <c r="P46" s="56" t="str">
        <f>VLOOKUP(A46,'import Karabük'!A:P,16,0)</f>
        <v>Geleneksel</v>
      </c>
      <c r="Q46" s="218" t="b">
        <v>0</v>
      </c>
      <c r="R46" s="218" t="s">
        <v>29</v>
      </c>
      <c r="S46" s="218"/>
      <c r="T46" s="218"/>
      <c r="U46" s="218" t="s">
        <v>11408</v>
      </c>
      <c r="V46" s="220"/>
      <c r="W46" s="220"/>
      <c r="X46" s="218"/>
      <c r="Y46" s="218" t="s">
        <v>1353</v>
      </c>
      <c r="Z46" s="220">
        <v>44492.0</v>
      </c>
      <c r="AA46" s="218" t="s">
        <v>43</v>
      </c>
      <c r="AB46" s="221">
        <v>44496.0</v>
      </c>
      <c r="AC46" s="218" t="s">
        <v>1353</v>
      </c>
      <c r="AD46" s="221">
        <v>44502.0</v>
      </c>
      <c r="AE46" s="218" t="s">
        <v>1353</v>
      </c>
      <c r="AF46" s="222">
        <v>44552.0</v>
      </c>
      <c r="AG46" s="218"/>
      <c r="AH46" s="218"/>
      <c r="AI46" s="218" t="s">
        <v>404</v>
      </c>
      <c r="AJ46" s="218" t="s">
        <v>167</v>
      </c>
      <c r="AK46" s="218" t="s">
        <v>106</v>
      </c>
      <c r="AL46" s="218" t="s">
        <v>167</v>
      </c>
      <c r="AM46" s="218"/>
    </row>
    <row r="47" ht="15.75" customHeight="1">
      <c r="A47" s="56" t="s">
        <v>11409</v>
      </c>
      <c r="B47" s="56" t="s">
        <v>11410</v>
      </c>
      <c r="C47" s="56" t="b">
        <f>VLOOKUP(A47,'import Karabük'!A:P,3,0)</f>
        <v>1</v>
      </c>
      <c r="D47" s="56" t="s">
        <v>1370</v>
      </c>
      <c r="E47" s="56">
        <f>VLOOKUP(A47,'import Karabük'!A:P,5,0)</f>
        <v>5</v>
      </c>
      <c r="F47" s="56">
        <f>VLOOKUP(A47,'import Karabük'!A:P,6,0)</f>
        <v>5</v>
      </c>
      <c r="G47" s="56">
        <f>VLOOKUP(A47,'import Karabük'!A:P,7,0)</f>
        <v>0</v>
      </c>
      <c r="H47" s="56">
        <f>VLOOKUP(A47,'import Karabük'!A:P,8,0)</f>
        <v>12</v>
      </c>
      <c r="I47" s="56">
        <f>VLOOKUP(A47,'import Karabük'!A:P,9,0)</f>
        <v>12</v>
      </c>
      <c r="J47" s="216">
        <f>VLOOKUP(A47,'import Karabük'!A:P,10,0)</f>
        <v>0</v>
      </c>
      <c r="K47" s="56" t="s">
        <v>11238</v>
      </c>
      <c r="L47" s="56">
        <v>3.704335973E9</v>
      </c>
      <c r="M47" s="56" t="s">
        <v>1350</v>
      </c>
      <c r="N47" s="56" t="s">
        <v>6371</v>
      </c>
      <c r="O47" s="56" t="s">
        <v>11411</v>
      </c>
      <c r="P47" s="56" t="str">
        <f>VLOOKUP(A47,'import Karabük'!A:P,16,0)</f>
        <v>Geleneksel</v>
      </c>
      <c r="Q47" s="218" t="b">
        <v>0</v>
      </c>
      <c r="R47" s="218"/>
      <c r="S47" s="218"/>
      <c r="T47" s="218"/>
      <c r="U47" s="218"/>
      <c r="V47" s="220"/>
      <c r="W47" s="220"/>
      <c r="X47" s="218"/>
      <c r="Y47" s="218"/>
      <c r="Z47" s="220"/>
      <c r="AA47" s="218"/>
      <c r="AB47" s="221"/>
      <c r="AC47" s="218"/>
      <c r="AD47" s="221"/>
      <c r="AE47" s="218"/>
      <c r="AF47" s="218"/>
      <c r="AG47" s="218"/>
      <c r="AH47" s="218"/>
      <c r="AI47" s="218"/>
      <c r="AJ47" s="218"/>
      <c r="AK47" s="218"/>
      <c r="AL47" s="218"/>
      <c r="AM47" s="218"/>
    </row>
    <row r="48" ht="15.75" customHeight="1">
      <c r="A48" s="56" t="s">
        <v>11412</v>
      </c>
      <c r="B48" s="56" t="s">
        <v>11413</v>
      </c>
      <c r="C48" s="56" t="b">
        <f>VLOOKUP(A48,'import Karabük'!A:P,3,0)</f>
        <v>1</v>
      </c>
      <c r="D48" s="56" t="s">
        <v>1370</v>
      </c>
      <c r="E48" s="56">
        <f>VLOOKUP(A48,'import Karabük'!A:P,5,0)</f>
        <v>1198</v>
      </c>
      <c r="F48" s="56">
        <f>VLOOKUP(A48,'import Karabük'!A:P,6,0)</f>
        <v>121</v>
      </c>
      <c r="G48" s="56">
        <f>VLOOKUP(A48,'import Karabük'!A:P,7,0)</f>
        <v>18</v>
      </c>
      <c r="H48" s="56">
        <f>VLOOKUP(A48,'import Karabük'!A:P,8,0)</f>
        <v>8</v>
      </c>
      <c r="I48" s="56">
        <f>VLOOKUP(A48,'import Karabük'!A:P,9,0)</f>
        <v>26</v>
      </c>
      <c r="J48" s="216">
        <f>VLOOKUP(A48,'import Karabük'!A:P,10,0)</f>
        <v>0.69</v>
      </c>
      <c r="K48" s="56" t="s">
        <v>11414</v>
      </c>
      <c r="L48" s="56">
        <v>3.7041508E9</v>
      </c>
      <c r="M48" s="56" t="s">
        <v>1350</v>
      </c>
      <c r="N48" s="56" t="s">
        <v>11254</v>
      </c>
      <c r="O48" s="56" t="s">
        <v>11415</v>
      </c>
      <c r="P48" s="56" t="str">
        <f>VLOOKUP(A48,'import Karabük'!A:P,16,0)</f>
        <v>Geleneksel</v>
      </c>
      <c r="Q48" s="218" t="b">
        <v>0</v>
      </c>
      <c r="R48" s="218" t="s">
        <v>38</v>
      </c>
      <c r="S48" s="218" t="s">
        <v>416</v>
      </c>
      <c r="T48" s="207" t="s">
        <v>4306</v>
      </c>
      <c r="U48" s="218" t="s">
        <v>11416</v>
      </c>
      <c r="V48" s="220">
        <v>44494.0</v>
      </c>
      <c r="W48" s="220">
        <v>44495.0</v>
      </c>
      <c r="X48" s="218"/>
      <c r="Y48" s="218" t="s">
        <v>1353</v>
      </c>
      <c r="Z48" s="220">
        <v>44494.0</v>
      </c>
      <c r="AA48" s="218"/>
      <c r="AB48" s="221"/>
      <c r="AC48" s="218"/>
      <c r="AD48" s="221"/>
      <c r="AE48" s="218"/>
      <c r="AF48" s="218"/>
      <c r="AG48" s="218"/>
      <c r="AH48" s="218"/>
      <c r="AI48" s="218" t="s">
        <v>416</v>
      </c>
      <c r="AJ48" s="218"/>
      <c r="AK48" s="218"/>
      <c r="AL48" s="218"/>
      <c r="AM48" s="218"/>
    </row>
    <row r="49" ht="15.75" customHeight="1">
      <c r="A49" s="56" t="s">
        <v>11417</v>
      </c>
      <c r="B49" s="56" t="s">
        <v>11418</v>
      </c>
      <c r="C49" s="56" t="b">
        <f>VLOOKUP(A49,'import Karabük'!A:P,3,0)</f>
        <v>1</v>
      </c>
      <c r="D49" s="56" t="s">
        <v>1370</v>
      </c>
      <c r="E49" s="56">
        <f>VLOOKUP(A49,'import Karabük'!A:P,5,0)</f>
        <v>1117</v>
      </c>
      <c r="F49" s="56">
        <f>VLOOKUP(A49,'import Karabük'!A:P,6,0)</f>
        <v>45</v>
      </c>
      <c r="G49" s="56">
        <f>VLOOKUP(A49,'import Karabük'!A:P,7,0)</f>
        <v>5</v>
      </c>
      <c r="H49" s="56">
        <f>VLOOKUP(A49,'import Karabük'!A:P,8,0)</f>
        <v>16</v>
      </c>
      <c r="I49" s="56">
        <f>VLOOKUP(A49,'import Karabük'!A:P,9,0)</f>
        <v>21</v>
      </c>
      <c r="J49" s="216">
        <f>VLOOKUP(A49,'import Karabük'!A:P,10,0)</f>
        <v>0.24</v>
      </c>
      <c r="K49" s="56" t="s">
        <v>11419</v>
      </c>
      <c r="L49" s="56">
        <v>3.704121515E9</v>
      </c>
      <c r="M49" s="56" t="s">
        <v>1350</v>
      </c>
      <c r="N49" s="56" t="s">
        <v>11364</v>
      </c>
      <c r="O49" s="56" t="s">
        <v>11420</v>
      </c>
      <c r="P49" s="56" t="str">
        <f>VLOOKUP(A49,'import Karabük'!A:P,16,0)</f>
        <v>Geleneksel</v>
      </c>
      <c r="Q49" s="218" t="b">
        <v>0</v>
      </c>
      <c r="R49" s="218" t="s">
        <v>38</v>
      </c>
      <c r="S49" s="218" t="s">
        <v>100</v>
      </c>
      <c r="T49" s="207" t="s">
        <v>4306</v>
      </c>
      <c r="U49" s="218" t="s">
        <v>11421</v>
      </c>
      <c r="V49" s="220">
        <v>44495.0</v>
      </c>
      <c r="W49" s="220">
        <v>44496.0</v>
      </c>
      <c r="X49" s="218"/>
      <c r="Y49" s="218" t="s">
        <v>1353</v>
      </c>
      <c r="Z49" s="220">
        <v>44495.0</v>
      </c>
      <c r="AA49" s="218" t="s">
        <v>43</v>
      </c>
      <c r="AB49" s="221">
        <v>44555.0</v>
      </c>
      <c r="AC49" s="218"/>
      <c r="AD49" s="221"/>
      <c r="AE49" s="218"/>
      <c r="AF49" s="218"/>
      <c r="AG49" s="218"/>
      <c r="AH49" s="218"/>
      <c r="AI49" s="218" t="s">
        <v>100</v>
      </c>
      <c r="AJ49" s="218" t="s">
        <v>73</v>
      </c>
      <c r="AK49" s="218"/>
      <c r="AL49" s="218"/>
      <c r="AM49" s="218"/>
    </row>
    <row r="50" ht="15.75" customHeight="1">
      <c r="A50" s="56" t="s">
        <v>11422</v>
      </c>
      <c r="B50" s="56" t="s">
        <v>11423</v>
      </c>
      <c r="C50" s="56" t="b">
        <f>VLOOKUP(A50,'import Karabük'!A:P,3,0)</f>
        <v>1</v>
      </c>
      <c r="D50" s="56" t="s">
        <v>1378</v>
      </c>
      <c r="E50" s="56">
        <f>VLOOKUP(A50,'import Karabük'!A:P,5,0)</f>
        <v>254</v>
      </c>
      <c r="F50" s="56">
        <f>VLOOKUP(A50,'import Karabük'!A:P,6,0)</f>
        <v>0</v>
      </c>
      <c r="G50" s="56">
        <f>VLOOKUP(A50,'import Karabük'!A:P,7,0)</f>
        <v>4</v>
      </c>
      <c r="H50" s="56">
        <f>VLOOKUP(A50,'import Karabük'!A:P,8,0)</f>
        <v>17</v>
      </c>
      <c r="I50" s="56">
        <f>VLOOKUP(A50,'import Karabük'!A:P,9,0)</f>
        <v>21</v>
      </c>
      <c r="J50" s="216">
        <f>VLOOKUP(A50,'import Karabük'!A:P,10,0)</f>
        <v>0.19</v>
      </c>
      <c r="K50" s="56" t="s">
        <v>11424</v>
      </c>
      <c r="L50" s="56">
        <v>3.707255005E9</v>
      </c>
      <c r="M50" s="56" t="s">
        <v>11226</v>
      </c>
      <c r="N50" s="56" t="s">
        <v>5640</v>
      </c>
      <c r="O50" s="56" t="s">
        <v>11425</v>
      </c>
      <c r="P50" s="56" t="str">
        <f>VLOOKUP(A50,'import Karabük'!A:P,16,0)</f>
        <v>Geleneksel</v>
      </c>
      <c r="Q50" s="218" t="b">
        <v>0</v>
      </c>
      <c r="R50" s="218" t="s">
        <v>38</v>
      </c>
      <c r="S50" s="218" t="s">
        <v>610</v>
      </c>
      <c r="T50" s="29" t="s">
        <v>4306</v>
      </c>
      <c r="U50" s="218" t="s">
        <v>1400</v>
      </c>
      <c r="V50" s="220">
        <v>44538.0</v>
      </c>
      <c r="W50" s="220">
        <v>44539.0</v>
      </c>
      <c r="X50" s="218"/>
      <c r="Y50" s="218" t="s">
        <v>1353</v>
      </c>
      <c r="Z50" s="220">
        <v>44499.0</v>
      </c>
      <c r="AA50" s="218" t="s">
        <v>1353</v>
      </c>
      <c r="AB50" s="221">
        <v>44538.0</v>
      </c>
      <c r="AC50" s="218" t="s">
        <v>1353</v>
      </c>
      <c r="AD50" s="221">
        <v>44553.0</v>
      </c>
      <c r="AE50" s="218"/>
      <c r="AF50" s="218"/>
      <c r="AG50" s="218"/>
      <c r="AH50" s="218"/>
      <c r="AI50" s="218" t="s">
        <v>610</v>
      </c>
      <c r="AJ50" s="218" t="s">
        <v>610</v>
      </c>
      <c r="AK50" s="218" t="s">
        <v>73</v>
      </c>
      <c r="AL50" s="218"/>
      <c r="AM50" s="218"/>
    </row>
    <row r="51" ht="15.75" customHeight="1">
      <c r="A51" s="56" t="s">
        <v>11426</v>
      </c>
      <c r="B51" s="56" t="s">
        <v>11427</v>
      </c>
      <c r="C51" s="56" t="b">
        <f>VLOOKUP(A51,'import Karabük'!A:P,3,0)</f>
        <v>1</v>
      </c>
      <c r="D51" s="56" t="s">
        <v>1378</v>
      </c>
      <c r="E51" s="56">
        <f>VLOOKUP(A51,'import Karabük'!A:P,5,0)</f>
        <v>666</v>
      </c>
      <c r="F51" s="56">
        <f>VLOOKUP(A51,'import Karabük'!A:P,6,0)</f>
        <v>150</v>
      </c>
      <c r="G51" s="56">
        <f>VLOOKUP(A51,'import Karabük'!A:P,7,0)</f>
        <v>10</v>
      </c>
      <c r="H51" s="56">
        <f>VLOOKUP(A51,'import Karabük'!A:P,8,0)</f>
        <v>18</v>
      </c>
      <c r="I51" s="56">
        <f>VLOOKUP(A51,'import Karabük'!A:P,9,0)</f>
        <v>28</v>
      </c>
      <c r="J51" s="216">
        <f>VLOOKUP(A51,'import Karabük'!A:P,10,0)</f>
        <v>0.36</v>
      </c>
      <c r="K51" s="56" t="s">
        <v>11428</v>
      </c>
      <c r="L51" s="56">
        <v>5.398773778E9</v>
      </c>
      <c r="M51" s="56" t="s">
        <v>11226</v>
      </c>
      <c r="N51" s="56" t="s">
        <v>11248</v>
      </c>
      <c r="O51" s="56" t="s">
        <v>11429</v>
      </c>
      <c r="P51" s="56" t="str">
        <f>VLOOKUP(A51,'import Karabük'!A:P,16,0)</f>
        <v>Geleneksel</v>
      </c>
      <c r="Q51" s="218" t="b">
        <v>0</v>
      </c>
      <c r="R51" s="218" t="s">
        <v>38</v>
      </c>
      <c r="S51" s="218" t="s">
        <v>106</v>
      </c>
      <c r="T51" s="207" t="s">
        <v>4306</v>
      </c>
      <c r="U51" s="223" t="s">
        <v>11430</v>
      </c>
      <c r="V51" s="220">
        <v>44502.0</v>
      </c>
      <c r="W51" s="220">
        <v>44503.0</v>
      </c>
      <c r="X51" s="218"/>
      <c r="Y51" s="218" t="s">
        <v>1353</v>
      </c>
      <c r="Z51" s="220">
        <v>44497.0</v>
      </c>
      <c r="AA51" s="218" t="s">
        <v>1353</v>
      </c>
      <c r="AB51" s="221">
        <v>44502.0</v>
      </c>
      <c r="AC51" s="218" t="s">
        <v>43</v>
      </c>
      <c r="AD51" s="221">
        <v>44553.0</v>
      </c>
      <c r="AE51" s="218"/>
      <c r="AF51" s="218"/>
      <c r="AG51" s="218"/>
      <c r="AH51" s="218"/>
      <c r="AI51" s="218" t="s">
        <v>416</v>
      </c>
      <c r="AJ51" s="218" t="s">
        <v>106</v>
      </c>
      <c r="AK51" s="218" t="s">
        <v>73</v>
      </c>
      <c r="AL51" s="218"/>
      <c r="AM51" s="218"/>
    </row>
    <row r="52" ht="15.75" customHeight="1">
      <c r="A52" s="56" t="s">
        <v>11431</v>
      </c>
      <c r="B52" s="56" t="s">
        <v>11432</v>
      </c>
      <c r="C52" s="56" t="b">
        <f>VLOOKUP(A52,'import Karabük'!A:P,3,0)</f>
        <v>1</v>
      </c>
      <c r="D52" s="56" t="s">
        <v>1385</v>
      </c>
      <c r="E52" s="56">
        <f>VLOOKUP(A52,'import Karabük'!A:P,5,0)</f>
        <v>168</v>
      </c>
      <c r="F52" s="56">
        <f>VLOOKUP(A52,'import Karabük'!A:P,6,0)</f>
        <v>31</v>
      </c>
      <c r="G52" s="56">
        <f>VLOOKUP(A52,'import Karabük'!A:P,7,0)</f>
        <v>0</v>
      </c>
      <c r="H52" s="56">
        <f>VLOOKUP(A52,'import Karabük'!A:P,8,0)</f>
        <v>9</v>
      </c>
      <c r="I52" s="56">
        <f>VLOOKUP(A52,'import Karabük'!A:P,9,0)</f>
        <v>9</v>
      </c>
      <c r="J52" s="216">
        <f>VLOOKUP(A52,'import Karabük'!A:P,10,0)</f>
        <v>0</v>
      </c>
      <c r="K52" s="56" t="s">
        <v>11433</v>
      </c>
      <c r="L52" s="56">
        <v>3.704330111E9</v>
      </c>
      <c r="M52" s="56" t="s">
        <v>1350</v>
      </c>
      <c r="N52" s="56" t="s">
        <v>11198</v>
      </c>
      <c r="O52" s="56" t="s">
        <v>11434</v>
      </c>
      <c r="P52" s="56" t="str">
        <f>VLOOKUP(A52,'import Karabük'!A:P,16,0)</f>
        <v>Geleneksel</v>
      </c>
      <c r="Q52" s="218" t="b">
        <v>1</v>
      </c>
      <c r="R52" s="218" t="s">
        <v>29</v>
      </c>
      <c r="S52" s="218"/>
      <c r="T52" s="218"/>
      <c r="U52" s="218" t="s">
        <v>1523</v>
      </c>
      <c r="V52" s="220"/>
      <c r="W52" s="220"/>
      <c r="X52" s="218"/>
      <c r="Y52" s="218" t="s">
        <v>1475</v>
      </c>
      <c r="Z52" s="220">
        <v>44538.0</v>
      </c>
      <c r="AA52" s="218" t="s">
        <v>1353</v>
      </c>
      <c r="AB52" s="221">
        <v>44547.0</v>
      </c>
      <c r="AC52" s="218"/>
      <c r="AD52" s="221"/>
      <c r="AE52" s="218"/>
      <c r="AF52" s="218"/>
      <c r="AG52" s="218"/>
      <c r="AH52" s="218"/>
      <c r="AI52" s="218" t="s">
        <v>404</v>
      </c>
      <c r="AJ52" s="218" t="s">
        <v>273</v>
      </c>
      <c r="AK52" s="218"/>
      <c r="AL52" s="218"/>
      <c r="AM52" s="218"/>
    </row>
    <row r="53" ht="15.75" customHeight="1">
      <c r="A53" s="56" t="s">
        <v>11435</v>
      </c>
      <c r="B53" s="56" t="s">
        <v>11436</v>
      </c>
      <c r="C53" s="56" t="b">
        <f>VLOOKUP(A53,'import Karabük'!A:P,3,0)</f>
        <v>1</v>
      </c>
      <c r="D53" s="56" t="s">
        <v>1827</v>
      </c>
      <c r="E53" s="56">
        <f>VLOOKUP(A53,'import Karabük'!A:P,5,0)</f>
        <v>257</v>
      </c>
      <c r="F53" s="56">
        <f>VLOOKUP(A53,'import Karabük'!A:P,6,0)</f>
        <v>8</v>
      </c>
      <c r="G53" s="56">
        <f>VLOOKUP(A53,'import Karabük'!A:P,7,0)</f>
        <v>1</v>
      </c>
      <c r="H53" s="56">
        <f>VLOOKUP(A53,'import Karabük'!A:P,8,0)</f>
        <v>2</v>
      </c>
      <c r="I53" s="56">
        <f>VLOOKUP(A53,'import Karabük'!A:P,9,0)</f>
        <v>3</v>
      </c>
      <c r="J53" s="216">
        <f>VLOOKUP(A53,'import Karabük'!A:P,10,0)</f>
        <v>0.33</v>
      </c>
      <c r="K53" s="56" t="s">
        <v>11437</v>
      </c>
      <c r="L53" s="56">
        <v>3.704151414E9</v>
      </c>
      <c r="M53" s="56" t="s">
        <v>1350</v>
      </c>
      <c r="N53" s="56" t="s">
        <v>11364</v>
      </c>
      <c r="O53" s="56" t="s">
        <v>11438</v>
      </c>
      <c r="P53" s="56" t="str">
        <f>VLOOKUP(A53,'import Karabük'!A:P,16,0)</f>
        <v>Geleneksel</v>
      </c>
      <c r="Q53" s="218" t="b">
        <v>0</v>
      </c>
      <c r="R53" s="218" t="s">
        <v>38</v>
      </c>
      <c r="S53" s="218" t="s">
        <v>100</v>
      </c>
      <c r="T53" s="207" t="s">
        <v>4306</v>
      </c>
      <c r="U53" s="218">
        <v>5.345237613E9</v>
      </c>
      <c r="V53" s="220">
        <v>44489.0</v>
      </c>
      <c r="W53" s="220">
        <v>44490.0</v>
      </c>
      <c r="X53" s="218"/>
      <c r="Y53" s="218" t="s">
        <v>1353</v>
      </c>
      <c r="Z53" s="220">
        <v>44489.0</v>
      </c>
      <c r="AA53" s="218"/>
      <c r="AB53" s="221"/>
      <c r="AC53" s="218"/>
      <c r="AD53" s="221"/>
      <c r="AE53" s="218"/>
      <c r="AF53" s="218"/>
      <c r="AG53" s="218"/>
      <c r="AH53" s="218"/>
      <c r="AI53" s="218" t="s">
        <v>100</v>
      </c>
      <c r="AJ53" s="218"/>
      <c r="AK53" s="218"/>
      <c r="AL53" s="218"/>
      <c r="AM53" s="218"/>
    </row>
    <row r="54" ht="15.75" customHeight="1">
      <c r="A54" s="56" t="s">
        <v>11439</v>
      </c>
      <c r="B54" s="56" t="s">
        <v>11440</v>
      </c>
      <c r="C54" s="56" t="b">
        <f>VLOOKUP(A54,'import Karabük'!A:P,3,0)</f>
        <v>1</v>
      </c>
      <c r="D54" s="56" t="s">
        <v>1507</v>
      </c>
      <c r="E54" s="56">
        <f>VLOOKUP(A54,'import Karabük'!A:P,5,0)</f>
        <v>13</v>
      </c>
      <c r="F54" s="56">
        <f>VLOOKUP(A54,'import Karabük'!A:P,6,0)</f>
        <v>0</v>
      </c>
      <c r="G54" s="56">
        <f>VLOOKUP(A54,'import Karabük'!A:P,7,0)</f>
        <v>0</v>
      </c>
      <c r="H54" s="56">
        <f>VLOOKUP(A54,'import Karabük'!A:P,8,0)</f>
        <v>40</v>
      </c>
      <c r="I54" s="56">
        <f>VLOOKUP(A54,'import Karabük'!A:P,9,0)</f>
        <v>40</v>
      </c>
      <c r="J54" s="216">
        <f>VLOOKUP(A54,'import Karabük'!A:P,10,0)</f>
        <v>0</v>
      </c>
      <c r="K54" s="56" t="s">
        <v>11441</v>
      </c>
      <c r="L54" s="56">
        <v>5.528480008E9</v>
      </c>
      <c r="M54" s="56" t="s">
        <v>11226</v>
      </c>
      <c r="N54" s="56" t="s">
        <v>9412</v>
      </c>
      <c r="O54" s="56" t="s">
        <v>11442</v>
      </c>
      <c r="P54" s="56" t="str">
        <f>VLOOKUP(A54,'import Karabük'!A:P,16,0)</f>
        <v>Geleneksel</v>
      </c>
      <c r="Q54" s="218" t="b">
        <v>0</v>
      </c>
      <c r="R54" s="218" t="s">
        <v>33</v>
      </c>
      <c r="S54" s="218"/>
      <c r="T54" s="223"/>
      <c r="U54" s="218" t="s">
        <v>11443</v>
      </c>
      <c r="V54" s="220"/>
      <c r="W54" s="220"/>
      <c r="X54" s="218"/>
      <c r="Y54" s="218" t="s">
        <v>1475</v>
      </c>
      <c r="Z54" s="220">
        <v>44501.0</v>
      </c>
      <c r="AA54" s="218" t="s">
        <v>1475</v>
      </c>
      <c r="AB54" s="221">
        <v>44548.0</v>
      </c>
      <c r="AC54" s="218"/>
      <c r="AD54" s="221"/>
      <c r="AE54" s="218"/>
      <c r="AF54" s="218"/>
      <c r="AG54" s="218"/>
      <c r="AH54" s="218"/>
      <c r="AI54" s="218" t="s">
        <v>416</v>
      </c>
      <c r="AJ54" s="218" t="s">
        <v>273</v>
      </c>
      <c r="AK54" s="218"/>
      <c r="AL54" s="218"/>
      <c r="AM54" s="218"/>
    </row>
    <row r="55" ht="15.75" customHeight="1">
      <c r="A55" s="56" t="s">
        <v>11444</v>
      </c>
      <c r="B55" s="56" t="s">
        <v>11445</v>
      </c>
      <c r="C55" s="56" t="b">
        <f>VLOOKUP(A55,'import Karabük'!A:P,3,0)</f>
        <v>1</v>
      </c>
      <c r="D55" s="56" t="s">
        <v>1507</v>
      </c>
      <c r="E55" s="56">
        <f>VLOOKUP(A55,'import Karabük'!A:P,5,0)</f>
        <v>3535</v>
      </c>
      <c r="F55" s="56">
        <f>VLOOKUP(A55,'import Karabük'!A:P,6,0)</f>
        <v>409</v>
      </c>
      <c r="G55" s="56">
        <f>VLOOKUP(A55,'import Karabük'!A:P,7,0)</f>
        <v>17</v>
      </c>
      <c r="H55" s="56">
        <f>VLOOKUP(A55,'import Karabük'!A:P,8,0)</f>
        <v>61</v>
      </c>
      <c r="I55" s="56">
        <f>VLOOKUP(A55,'import Karabük'!A:P,9,0)</f>
        <v>78</v>
      </c>
      <c r="J55" s="216">
        <f>VLOOKUP(A55,'import Karabük'!A:P,10,0)</f>
        <v>0.22</v>
      </c>
      <c r="K55" s="56" t="s">
        <v>11446</v>
      </c>
      <c r="L55" s="56">
        <v>5.05901995E9</v>
      </c>
      <c r="M55" s="56" t="s">
        <v>1350</v>
      </c>
      <c r="N55" s="56" t="s">
        <v>11198</v>
      </c>
      <c r="O55" s="56" t="s">
        <v>11447</v>
      </c>
      <c r="P55" s="56" t="str">
        <f>VLOOKUP(A55,'import Karabük'!A:P,16,0)</f>
        <v>Geleneksel</v>
      </c>
      <c r="Q55" s="218" t="b">
        <v>0</v>
      </c>
      <c r="R55" s="218" t="s">
        <v>38</v>
      </c>
      <c r="S55" s="218" t="s">
        <v>167</v>
      </c>
      <c r="T55" s="207" t="s">
        <v>4306</v>
      </c>
      <c r="U55" s="218" t="s">
        <v>11448</v>
      </c>
      <c r="V55" s="220">
        <v>44496.0</v>
      </c>
      <c r="W55" s="220">
        <v>44497.0</v>
      </c>
      <c r="X55" s="218"/>
      <c r="Y55" s="218" t="s">
        <v>1353</v>
      </c>
      <c r="Z55" s="220">
        <v>44484.0</v>
      </c>
      <c r="AA55" s="218" t="s">
        <v>1353</v>
      </c>
      <c r="AB55" s="221">
        <v>44496.0</v>
      </c>
      <c r="AC55" s="218" t="s">
        <v>1353</v>
      </c>
      <c r="AD55" s="221">
        <v>44550.0</v>
      </c>
      <c r="AE55" s="218" t="s">
        <v>1353</v>
      </c>
      <c r="AF55" s="222">
        <v>44552.0</v>
      </c>
      <c r="AG55" s="218" t="s">
        <v>1353</v>
      </c>
      <c r="AH55" s="222">
        <v>44553.0</v>
      </c>
      <c r="AI55" s="218" t="s">
        <v>66</v>
      </c>
      <c r="AJ55" s="218" t="s">
        <v>167</v>
      </c>
      <c r="AK55" s="218" t="s">
        <v>128</v>
      </c>
      <c r="AL55" s="218" t="s">
        <v>167</v>
      </c>
      <c r="AM55" s="218" t="s">
        <v>73</v>
      </c>
    </row>
    <row r="56" ht="15.75" customHeight="1">
      <c r="A56" s="56" t="s">
        <v>11449</v>
      </c>
      <c r="B56" s="56" t="s">
        <v>11450</v>
      </c>
      <c r="C56" s="56" t="b">
        <f>VLOOKUP(A56,'import Karabük'!A:P,3,0)</f>
        <v>1</v>
      </c>
      <c r="D56" s="56" t="s">
        <v>1832</v>
      </c>
      <c r="E56" s="56">
        <f>VLOOKUP(A56,'import Karabük'!A:P,5,0)</f>
        <v>479</v>
      </c>
      <c r="F56" s="56">
        <f>VLOOKUP(A56,'import Karabük'!A:P,6,0)</f>
        <v>55</v>
      </c>
      <c r="G56" s="56">
        <f>VLOOKUP(A56,'import Karabük'!A:P,7,0)</f>
        <v>8</v>
      </c>
      <c r="H56" s="56">
        <f>VLOOKUP(A56,'import Karabük'!A:P,8,0)</f>
        <v>27</v>
      </c>
      <c r="I56" s="56">
        <f>VLOOKUP(A56,'import Karabük'!A:P,9,0)</f>
        <v>35</v>
      </c>
      <c r="J56" s="216">
        <f>VLOOKUP(A56,'import Karabük'!A:P,10,0)</f>
        <v>0.23</v>
      </c>
      <c r="K56" s="56" t="s">
        <v>11451</v>
      </c>
      <c r="L56" s="56">
        <v>5.074440779E9</v>
      </c>
      <c r="M56" s="56" t="s">
        <v>1350</v>
      </c>
      <c r="N56" s="56" t="s">
        <v>6371</v>
      </c>
      <c r="O56" s="56" t="s">
        <v>11452</v>
      </c>
      <c r="P56" s="56" t="str">
        <f>VLOOKUP(A56,'import Karabük'!A:P,16,0)</f>
        <v>Geleneksel</v>
      </c>
      <c r="Q56" s="218" t="b">
        <v>0</v>
      </c>
      <c r="R56" s="218" t="s">
        <v>38</v>
      </c>
      <c r="S56" s="218" t="s">
        <v>610</v>
      </c>
      <c r="T56" s="207" t="s">
        <v>11234</v>
      </c>
      <c r="U56" s="444" t="s">
        <v>11453</v>
      </c>
      <c r="V56" s="220">
        <v>44550.0</v>
      </c>
      <c r="W56" s="220">
        <v>44550.0</v>
      </c>
      <c r="X56" s="218"/>
      <c r="Y56" s="218" t="s">
        <v>1353</v>
      </c>
      <c r="Z56" s="220">
        <v>44488.0</v>
      </c>
      <c r="AA56" s="218" t="s">
        <v>1353</v>
      </c>
      <c r="AB56" s="221">
        <v>44494.0</v>
      </c>
      <c r="AC56" s="218" t="s">
        <v>1353</v>
      </c>
      <c r="AD56" s="221">
        <v>44502.0</v>
      </c>
      <c r="AE56" s="218" t="s">
        <v>1353</v>
      </c>
      <c r="AF56" s="221">
        <v>44502.0</v>
      </c>
      <c r="AG56" s="218" t="s">
        <v>1353</v>
      </c>
      <c r="AH56" s="222">
        <v>44550.0</v>
      </c>
      <c r="AI56" s="218" t="s">
        <v>404</v>
      </c>
      <c r="AJ56" s="218" t="s">
        <v>416</v>
      </c>
      <c r="AK56" s="218" t="s">
        <v>106</v>
      </c>
      <c r="AL56" s="218" t="s">
        <v>106</v>
      </c>
      <c r="AM56" s="218" t="s">
        <v>610</v>
      </c>
    </row>
    <row r="57" ht="15.75" customHeight="1">
      <c r="A57" s="56" t="s">
        <v>11454</v>
      </c>
      <c r="B57" s="56" t="s">
        <v>11455</v>
      </c>
      <c r="C57" s="56" t="b">
        <f>VLOOKUP(A57,'import Karabük'!A:P,3,0)</f>
        <v>1</v>
      </c>
      <c r="D57" s="56" t="s">
        <v>1577</v>
      </c>
      <c r="E57" s="56">
        <f>VLOOKUP(A57,'import Karabük'!A:P,5,0)</f>
        <v>146</v>
      </c>
      <c r="F57" s="56">
        <f>VLOOKUP(A57,'import Karabük'!A:P,6,0)</f>
        <v>19</v>
      </c>
      <c r="G57" s="56">
        <f>VLOOKUP(A57,'import Karabük'!A:P,7,0)</f>
        <v>0</v>
      </c>
      <c r="H57" s="56">
        <f>VLOOKUP(A57,'import Karabük'!A:P,8,0)</f>
        <v>8</v>
      </c>
      <c r="I57" s="56">
        <f>VLOOKUP(A57,'import Karabük'!A:P,9,0)</f>
        <v>8</v>
      </c>
      <c r="J57" s="216">
        <f>VLOOKUP(A57,'import Karabük'!A:P,10,0)</f>
        <v>0</v>
      </c>
      <c r="K57" s="56" t="s">
        <v>11456</v>
      </c>
      <c r="L57" s="56">
        <v>3.704122222E9</v>
      </c>
      <c r="M57" s="56" t="s">
        <v>1350</v>
      </c>
      <c r="N57" s="56" t="s">
        <v>11457</v>
      </c>
      <c r="O57" s="56" t="s">
        <v>11458</v>
      </c>
      <c r="P57" s="56" t="str">
        <f>VLOOKUP(A57,'import Karabük'!A:P,16,0)</f>
        <v>Geleneksel</v>
      </c>
      <c r="Q57" s="218" t="b">
        <v>0</v>
      </c>
      <c r="R57" s="218" t="s">
        <v>33</v>
      </c>
      <c r="S57" s="218" t="s">
        <v>167</v>
      </c>
      <c r="T57" s="207" t="s">
        <v>4306</v>
      </c>
      <c r="U57" s="218" t="s">
        <v>11459</v>
      </c>
      <c r="V57" s="220">
        <v>44496.0</v>
      </c>
      <c r="W57" s="220">
        <v>44497.0</v>
      </c>
      <c r="X57" s="218"/>
      <c r="Y57" s="218" t="s">
        <v>43</v>
      </c>
      <c r="Z57" s="220">
        <v>44494.0</v>
      </c>
      <c r="AA57" s="218" t="s">
        <v>1353</v>
      </c>
      <c r="AB57" s="221">
        <v>44496.0</v>
      </c>
      <c r="AC57" s="218" t="s">
        <v>1353</v>
      </c>
      <c r="AD57" s="221">
        <v>44550.0</v>
      </c>
      <c r="AE57" s="218" t="s">
        <v>1353</v>
      </c>
      <c r="AF57" s="222">
        <v>44553.0</v>
      </c>
      <c r="AG57" s="218"/>
      <c r="AH57" s="218"/>
      <c r="AI57" s="218" t="s">
        <v>416</v>
      </c>
      <c r="AJ57" s="218" t="s">
        <v>167</v>
      </c>
      <c r="AK57" s="218" t="s">
        <v>128</v>
      </c>
      <c r="AL57" s="218" t="s">
        <v>73</v>
      </c>
      <c r="AM57" s="218"/>
    </row>
    <row r="58" ht="15.75" customHeight="1">
      <c r="A58" s="56" t="s">
        <v>11460</v>
      </c>
      <c r="B58" s="56" t="s">
        <v>11461</v>
      </c>
      <c r="C58" s="56" t="b">
        <f>VLOOKUP(A58,'import Karabük'!A:P,3,0)</f>
        <v>1</v>
      </c>
      <c r="D58" s="56" t="s">
        <v>1370</v>
      </c>
      <c r="E58" s="56">
        <f>VLOOKUP(A58,'import Karabük'!A:P,5,0)</f>
        <v>2163</v>
      </c>
      <c r="F58" s="56">
        <f>VLOOKUP(A58,'import Karabük'!A:P,6,0)</f>
        <v>196</v>
      </c>
      <c r="G58" s="56">
        <f>VLOOKUP(A58,'import Karabük'!A:P,7,0)</f>
        <v>0</v>
      </c>
      <c r="H58" s="56">
        <f>VLOOKUP(A58,'import Karabük'!A:P,8,0)</f>
        <v>7</v>
      </c>
      <c r="I58" s="56">
        <f>VLOOKUP(A58,'import Karabük'!A:P,9,0)</f>
        <v>7</v>
      </c>
      <c r="J58" s="216">
        <f>VLOOKUP(A58,'import Karabük'!A:P,10,0)</f>
        <v>0</v>
      </c>
      <c r="K58" s="56" t="s">
        <v>11433</v>
      </c>
      <c r="L58" s="56">
        <v>3.704330111E9</v>
      </c>
      <c r="M58" s="56" t="s">
        <v>1350</v>
      </c>
      <c r="N58" s="56" t="s">
        <v>11198</v>
      </c>
      <c r="O58" s="56" t="s">
        <v>11434</v>
      </c>
      <c r="P58" s="56" t="str">
        <f>VLOOKUP(A58,'import Karabük'!A:P,16,0)</f>
        <v>Geleneksel</v>
      </c>
      <c r="Q58" s="218" t="b">
        <v>0</v>
      </c>
      <c r="R58" s="218" t="s">
        <v>29</v>
      </c>
      <c r="S58" s="218"/>
      <c r="T58" s="218"/>
      <c r="U58" s="218" t="s">
        <v>11462</v>
      </c>
      <c r="V58" s="220"/>
      <c r="W58" s="220"/>
      <c r="X58" s="218"/>
      <c r="Y58" s="218" t="s">
        <v>1475</v>
      </c>
      <c r="Z58" s="220">
        <v>44538.0</v>
      </c>
      <c r="AA58" s="218" t="s">
        <v>1353</v>
      </c>
      <c r="AB58" s="221">
        <v>44550.0</v>
      </c>
      <c r="AC58" s="218"/>
      <c r="AD58" s="221"/>
      <c r="AE58" s="218"/>
      <c r="AF58" s="218"/>
      <c r="AG58" s="218"/>
      <c r="AH58" s="218"/>
      <c r="AI58" s="218" t="s">
        <v>404</v>
      </c>
      <c r="AJ58" s="218" t="s">
        <v>128</v>
      </c>
      <c r="AK58" s="218"/>
      <c r="AL58" s="218"/>
      <c r="AM58" s="218"/>
    </row>
    <row r="59" ht="15.75" customHeight="1">
      <c r="A59" s="56" t="s">
        <v>11463</v>
      </c>
      <c r="B59" s="56" t="s">
        <v>11464</v>
      </c>
      <c r="C59" s="56" t="b">
        <f>VLOOKUP(A59,'import Karabük'!A:P,3,0)</f>
        <v>0</v>
      </c>
      <c r="D59" s="56" t="s">
        <v>1443</v>
      </c>
      <c r="E59" s="56">
        <f>VLOOKUP(A59,'import Karabük'!A:P,5,0)</f>
        <v>0</v>
      </c>
      <c r="F59" s="56">
        <f>VLOOKUP(A59,'import Karabük'!A:P,6,0)</f>
        <v>0</v>
      </c>
      <c r="G59" s="56">
        <f>VLOOKUP(A59,'import Karabük'!A:P,7,0)</f>
        <v>22</v>
      </c>
      <c r="H59" s="56">
        <f>VLOOKUP(A59,'import Karabük'!A:P,8,0)</f>
        <v>33</v>
      </c>
      <c r="I59" s="56">
        <f>VLOOKUP(A59,'import Karabük'!A:P,9,0)</f>
        <v>55</v>
      </c>
      <c r="J59" s="216">
        <f>VLOOKUP(A59,'import Karabük'!A:P,10,0)</f>
        <v>0.4</v>
      </c>
      <c r="K59" s="56" t="s">
        <v>11465</v>
      </c>
      <c r="L59" s="56">
        <v>3.704120888E9</v>
      </c>
      <c r="M59" s="56" t="s">
        <v>1350</v>
      </c>
      <c r="N59" s="56" t="s">
        <v>11254</v>
      </c>
      <c r="O59" s="56" t="s">
        <v>11466</v>
      </c>
      <c r="P59" s="56" t="str">
        <f>VLOOKUP(A59,'import Karabük'!A:P,16,0)</f>
        <v>Geleneksel</v>
      </c>
      <c r="Q59" s="218" t="b">
        <v>0</v>
      </c>
      <c r="R59" s="218" t="s">
        <v>38</v>
      </c>
      <c r="S59" s="218" t="s">
        <v>128</v>
      </c>
      <c r="T59" s="207"/>
      <c r="U59" s="218" t="s">
        <v>11467</v>
      </c>
      <c r="V59" s="220">
        <v>44550.0</v>
      </c>
      <c r="W59" s="220">
        <v>44552.0</v>
      </c>
      <c r="X59" s="218"/>
      <c r="Y59" s="218" t="s">
        <v>1506</v>
      </c>
      <c r="Z59" s="220">
        <v>44494.0</v>
      </c>
      <c r="AA59" s="218" t="s">
        <v>1353</v>
      </c>
      <c r="AB59" s="221">
        <v>44494.0</v>
      </c>
      <c r="AC59" s="218" t="s">
        <v>1353</v>
      </c>
      <c r="AD59" s="221">
        <v>44550.0</v>
      </c>
      <c r="AE59" s="218"/>
      <c r="AF59" s="218"/>
      <c r="AG59" s="218"/>
      <c r="AH59" s="218"/>
      <c r="AI59" s="218" t="s">
        <v>416</v>
      </c>
      <c r="AJ59" s="218" t="s">
        <v>416</v>
      </c>
      <c r="AK59" s="218" t="s">
        <v>128</v>
      </c>
      <c r="AL59" s="218"/>
      <c r="AM59" s="218"/>
    </row>
    <row r="60" ht="15.75" customHeight="1">
      <c r="A60" s="56" t="s">
        <v>11468</v>
      </c>
      <c r="B60" s="56" t="s">
        <v>11469</v>
      </c>
      <c r="C60" s="56" t="b">
        <f>VLOOKUP(A60,'import Karabük'!A:P,3,0)</f>
        <v>1</v>
      </c>
      <c r="D60" s="56" t="s">
        <v>1378</v>
      </c>
      <c r="E60" s="56">
        <f>VLOOKUP(A60,'import Karabük'!A:P,5,0)</f>
        <v>3595</v>
      </c>
      <c r="F60" s="56">
        <f>VLOOKUP(A60,'import Karabük'!A:P,6,0)</f>
        <v>296</v>
      </c>
      <c r="G60" s="56">
        <f>VLOOKUP(A60,'import Karabük'!A:P,7,0)</f>
        <v>28</v>
      </c>
      <c r="H60" s="56">
        <f>VLOOKUP(A60,'import Karabük'!A:P,8,0)</f>
        <v>28</v>
      </c>
      <c r="I60" s="56">
        <f>VLOOKUP(A60,'import Karabük'!A:P,9,0)</f>
        <v>56</v>
      </c>
      <c r="J60" s="216">
        <f>VLOOKUP(A60,'import Karabük'!A:P,10,0)</f>
        <v>0.5</v>
      </c>
      <c r="K60" s="56" t="s">
        <v>3938</v>
      </c>
      <c r="L60" s="56">
        <v>3.705020808E9</v>
      </c>
      <c r="M60" s="56" t="s">
        <v>1350</v>
      </c>
      <c r="N60" s="56" t="s">
        <v>11198</v>
      </c>
      <c r="O60" s="56" t="s">
        <v>11470</v>
      </c>
      <c r="P60" s="56" t="s">
        <v>2137</v>
      </c>
      <c r="Q60" s="218" t="b">
        <v>0</v>
      </c>
      <c r="R60" s="218" t="s">
        <v>38</v>
      </c>
      <c r="S60" s="218" t="s">
        <v>845</v>
      </c>
      <c r="T60" s="207" t="s">
        <v>4306</v>
      </c>
      <c r="U60" s="218" t="s">
        <v>11471</v>
      </c>
      <c r="V60" s="220">
        <v>44487.0</v>
      </c>
      <c r="W60" s="220">
        <v>44488.0</v>
      </c>
      <c r="X60" s="218"/>
      <c r="Y60" s="218" t="s">
        <v>1353</v>
      </c>
      <c r="Z60" s="220">
        <v>44538.0</v>
      </c>
      <c r="AA60" s="218"/>
      <c r="AB60" s="221"/>
      <c r="AC60" s="218"/>
      <c r="AD60" s="221"/>
      <c r="AE60" s="218"/>
      <c r="AF60" s="218"/>
      <c r="AG60" s="218"/>
      <c r="AH60" s="218"/>
      <c r="AI60" s="218" t="s">
        <v>404</v>
      </c>
      <c r="AJ60" s="218"/>
      <c r="AK60" s="218"/>
      <c r="AL60" s="218"/>
      <c r="AM60" s="218"/>
    </row>
    <row r="61" ht="15.75" customHeight="1">
      <c r="A61" s="56" t="s">
        <v>11472</v>
      </c>
      <c r="B61" s="56" t="s">
        <v>11473</v>
      </c>
      <c r="C61" s="56" t="b">
        <f>VLOOKUP(A61,'import Karabük'!A:P,3,0)</f>
        <v>1</v>
      </c>
      <c r="D61" s="56" t="s">
        <v>1378</v>
      </c>
      <c r="E61" s="56">
        <f>VLOOKUP(A61,'import Karabük'!A:P,5,0)</f>
        <v>455</v>
      </c>
      <c r="F61" s="56">
        <f>VLOOKUP(A61,'import Karabük'!A:P,6,0)</f>
        <v>19</v>
      </c>
      <c r="G61" s="56">
        <f>VLOOKUP(A61,'import Karabük'!A:P,7,0)</f>
        <v>0</v>
      </c>
      <c r="H61" s="56">
        <f>VLOOKUP(A61,'import Karabük'!A:P,8,0)</f>
        <v>44</v>
      </c>
      <c r="I61" s="56">
        <f>VLOOKUP(A61,'import Karabük'!A:P,9,0)</f>
        <v>44</v>
      </c>
      <c r="J61" s="216">
        <f>VLOOKUP(A61,'import Karabük'!A:P,10,0)</f>
        <v>0</v>
      </c>
      <c r="K61" s="56" t="s">
        <v>11474</v>
      </c>
      <c r="L61" s="56">
        <v>3.707124712E9</v>
      </c>
      <c r="M61" s="56" t="s">
        <v>1350</v>
      </c>
      <c r="N61" s="56" t="s">
        <v>11248</v>
      </c>
      <c r="O61" s="56" t="s">
        <v>11475</v>
      </c>
      <c r="P61" s="56" t="str">
        <f>VLOOKUP(A61,'import Karabük'!A:P,16,0)</f>
        <v>Geleneksel</v>
      </c>
      <c r="Q61" s="218" t="b">
        <v>1</v>
      </c>
      <c r="R61" s="218"/>
      <c r="S61" s="218" t="s">
        <v>100</v>
      </c>
      <c r="T61" s="207" t="s">
        <v>4306</v>
      </c>
      <c r="U61" s="218" t="s">
        <v>11476</v>
      </c>
      <c r="V61" s="220">
        <v>44495.0</v>
      </c>
      <c r="W61" s="220">
        <v>44496.0</v>
      </c>
      <c r="X61" s="218"/>
      <c r="Y61" s="218" t="s">
        <v>1353</v>
      </c>
      <c r="Z61" s="220">
        <v>44495.0</v>
      </c>
      <c r="AA61" s="218" t="s">
        <v>43</v>
      </c>
      <c r="AB61" s="221">
        <v>44503.0</v>
      </c>
      <c r="AC61" s="218" t="s">
        <v>1353</v>
      </c>
      <c r="AD61" s="221">
        <v>44506.0</v>
      </c>
      <c r="AE61" s="218"/>
      <c r="AF61" s="218"/>
      <c r="AG61" s="218"/>
      <c r="AH61" s="218"/>
      <c r="AI61" s="218" t="s">
        <v>100</v>
      </c>
      <c r="AJ61" s="218" t="s">
        <v>73</v>
      </c>
      <c r="AK61" s="218" t="s">
        <v>416</v>
      </c>
      <c r="AL61" s="218"/>
      <c r="AM61" s="218"/>
    </row>
    <row r="62" ht="15.75" customHeight="1">
      <c r="A62" s="56" t="s">
        <v>11477</v>
      </c>
      <c r="B62" s="56" t="s">
        <v>11478</v>
      </c>
      <c r="C62" s="56" t="b">
        <f>VLOOKUP(A62,'import Karabük'!A:P,3,0)</f>
        <v>1</v>
      </c>
      <c r="D62" s="56" t="s">
        <v>1378</v>
      </c>
      <c r="E62" s="56">
        <f>VLOOKUP(A62,'import Karabük'!A:P,5,0)</f>
        <v>1341</v>
      </c>
      <c r="F62" s="56">
        <f>VLOOKUP(A62,'import Karabük'!A:P,6,0)</f>
        <v>183</v>
      </c>
      <c r="G62" s="56">
        <f>VLOOKUP(A62,'import Karabük'!A:P,7,0)</f>
        <v>0</v>
      </c>
      <c r="H62" s="56">
        <f>VLOOKUP(A62,'import Karabük'!A:P,8,0)</f>
        <v>55</v>
      </c>
      <c r="I62" s="56">
        <f>VLOOKUP(A62,'import Karabük'!A:P,9,0)</f>
        <v>55</v>
      </c>
      <c r="J62" s="216">
        <f>VLOOKUP(A62,'import Karabük'!A:P,10,0)</f>
        <v>0</v>
      </c>
      <c r="K62" s="56" t="s">
        <v>11479</v>
      </c>
      <c r="L62" s="56">
        <v>3.704337373E9</v>
      </c>
      <c r="M62" s="56" t="s">
        <v>1350</v>
      </c>
      <c r="N62" s="56" t="s">
        <v>11198</v>
      </c>
      <c r="O62" s="56" t="s">
        <v>11480</v>
      </c>
      <c r="P62" s="56" t="str">
        <f>VLOOKUP(A62,'import Karabük'!A:P,16,0)</f>
        <v>Geleneksel</v>
      </c>
      <c r="Q62" s="218" t="b">
        <v>1</v>
      </c>
      <c r="R62" s="218"/>
      <c r="S62" s="218" t="s">
        <v>106</v>
      </c>
      <c r="T62" s="207" t="s">
        <v>4306</v>
      </c>
      <c r="U62" s="218" t="s">
        <v>11481</v>
      </c>
      <c r="V62" s="220">
        <v>44501.0</v>
      </c>
      <c r="W62" s="220">
        <v>44502.0</v>
      </c>
      <c r="X62" s="218"/>
      <c r="Y62" s="218" t="s">
        <v>1353</v>
      </c>
      <c r="Z62" s="220">
        <v>44485.0</v>
      </c>
      <c r="AA62" s="218" t="s">
        <v>1353</v>
      </c>
      <c r="AB62" s="221">
        <v>44501.0</v>
      </c>
      <c r="AC62" s="218" t="s">
        <v>1353</v>
      </c>
      <c r="AD62" s="221">
        <v>44538.0</v>
      </c>
      <c r="AE62" s="218" t="s">
        <v>1353</v>
      </c>
      <c r="AF62" s="222">
        <v>44550.0</v>
      </c>
      <c r="AG62" s="218"/>
      <c r="AH62" s="218"/>
      <c r="AI62" s="218" t="s">
        <v>610</v>
      </c>
      <c r="AJ62" s="218" t="s">
        <v>106</v>
      </c>
      <c r="AK62" s="218" t="s">
        <v>610</v>
      </c>
      <c r="AL62" s="218" t="s">
        <v>128</v>
      </c>
      <c r="AM62" s="218"/>
    </row>
    <row r="63" ht="15.75" customHeight="1">
      <c r="A63" s="56" t="s">
        <v>11482</v>
      </c>
      <c r="B63" s="56" t="s">
        <v>11483</v>
      </c>
      <c r="C63" s="56" t="b">
        <f>VLOOKUP(A63,'import Karabük'!A:P,3,0)</f>
        <v>1</v>
      </c>
      <c r="D63" s="56" t="s">
        <v>1378</v>
      </c>
      <c r="E63" s="56">
        <f>VLOOKUP(A63,'import Karabük'!A:P,5,0)</f>
        <v>1169</v>
      </c>
      <c r="F63" s="56">
        <f>VLOOKUP(A63,'import Karabük'!A:P,6,0)</f>
        <v>68</v>
      </c>
      <c r="G63" s="56">
        <f>VLOOKUP(A63,'import Karabük'!A:P,7,0)</f>
        <v>0</v>
      </c>
      <c r="H63" s="56">
        <f>VLOOKUP(A63,'import Karabük'!A:P,8,0)</f>
        <v>48</v>
      </c>
      <c r="I63" s="56">
        <f>VLOOKUP(A63,'import Karabük'!A:P,9,0)</f>
        <v>48</v>
      </c>
      <c r="J63" s="216">
        <f>VLOOKUP(A63,'import Karabük'!A:P,10,0)</f>
        <v>0</v>
      </c>
      <c r="K63" s="56" t="s">
        <v>11484</v>
      </c>
      <c r="L63" s="56">
        <v>3.704128412E9</v>
      </c>
      <c r="M63" s="56" t="s">
        <v>11226</v>
      </c>
      <c r="N63" s="56" t="s">
        <v>11248</v>
      </c>
      <c r="O63" s="56" t="s">
        <v>11485</v>
      </c>
      <c r="P63" s="56" t="str">
        <f>VLOOKUP(A63,'import Karabük'!A:P,16,0)</f>
        <v>Geleneksel</v>
      </c>
      <c r="Q63" s="218" t="b">
        <v>0</v>
      </c>
      <c r="R63" s="218" t="s">
        <v>37</v>
      </c>
      <c r="S63" s="218"/>
      <c r="T63" s="218"/>
      <c r="U63" s="218" t="s">
        <v>11486</v>
      </c>
      <c r="V63" s="220"/>
      <c r="W63" s="220"/>
      <c r="X63" s="218"/>
      <c r="Y63" s="218" t="s">
        <v>1353</v>
      </c>
      <c r="Z63" s="220">
        <v>44497.0</v>
      </c>
      <c r="AA63" s="218" t="s">
        <v>1353</v>
      </c>
      <c r="AB63" s="221">
        <v>44503.0</v>
      </c>
      <c r="AC63" s="218"/>
      <c r="AD63" s="221"/>
      <c r="AE63" s="218"/>
      <c r="AF63" s="218"/>
      <c r="AG63" s="218"/>
      <c r="AH63" s="218"/>
      <c r="AI63" s="218" t="s">
        <v>416</v>
      </c>
      <c r="AJ63" s="218" t="s">
        <v>167</v>
      </c>
      <c r="AK63" s="218"/>
      <c r="AL63" s="218"/>
      <c r="AM63" s="218"/>
    </row>
    <row r="64" ht="15.75" customHeight="1">
      <c r="A64" s="56" t="s">
        <v>11487</v>
      </c>
      <c r="B64" s="56" t="s">
        <v>11488</v>
      </c>
      <c r="C64" s="56" t="b">
        <f>VLOOKUP(A64,'import Karabük'!A:P,3,0)</f>
        <v>1</v>
      </c>
      <c r="D64" s="56" t="s">
        <v>1370</v>
      </c>
      <c r="E64" s="56">
        <f>VLOOKUP(A64,'import Karabük'!A:P,5,0)</f>
        <v>582</v>
      </c>
      <c r="F64" s="56">
        <f>VLOOKUP(A64,'import Karabük'!A:P,6,0)</f>
        <v>0</v>
      </c>
      <c r="G64" s="56">
        <f>VLOOKUP(A64,'import Karabük'!A:P,7,0)</f>
        <v>0</v>
      </c>
      <c r="H64" s="56">
        <f>VLOOKUP(A64,'import Karabük'!A:P,8,0)</f>
        <v>30</v>
      </c>
      <c r="I64" s="56">
        <f>VLOOKUP(A64,'import Karabük'!A:P,9,0)</f>
        <v>30</v>
      </c>
      <c r="J64" s="216">
        <f>VLOOKUP(A64,'import Karabük'!A:P,10,0)</f>
        <v>0</v>
      </c>
      <c r="K64" s="56" t="s">
        <v>11489</v>
      </c>
      <c r="L64" s="56">
        <v>5.449008435E9</v>
      </c>
      <c r="M64" s="56" t="s">
        <v>1350</v>
      </c>
      <c r="N64" s="56" t="s">
        <v>11254</v>
      </c>
      <c r="O64" s="56" t="s">
        <v>11490</v>
      </c>
      <c r="P64" s="56" t="str">
        <f>VLOOKUP(A64,'import Karabük'!A:P,16,0)</f>
        <v>Geleneksel</v>
      </c>
      <c r="Q64" s="218" t="b">
        <v>0</v>
      </c>
      <c r="R64" s="218" t="s">
        <v>39</v>
      </c>
      <c r="S64" s="218" t="s">
        <v>167</v>
      </c>
      <c r="T64" s="207" t="s">
        <v>11234</v>
      </c>
      <c r="U64" s="218" t="s">
        <v>11491</v>
      </c>
      <c r="V64" s="220">
        <v>44552.0</v>
      </c>
      <c r="W64" s="220">
        <v>44554.0</v>
      </c>
      <c r="X64" s="218"/>
      <c r="Y64" s="218" t="s">
        <v>43</v>
      </c>
      <c r="Z64" s="220">
        <v>44492.0</v>
      </c>
      <c r="AA64" s="218" t="s">
        <v>43</v>
      </c>
      <c r="AB64" s="221">
        <v>44496.0</v>
      </c>
      <c r="AC64" s="218" t="s">
        <v>1353</v>
      </c>
      <c r="AD64" s="221">
        <v>44502.0</v>
      </c>
      <c r="AE64" s="218" t="s">
        <v>1475</v>
      </c>
      <c r="AF64" s="222">
        <v>44547.0</v>
      </c>
      <c r="AG64" s="218" t="s">
        <v>1353</v>
      </c>
      <c r="AH64" s="222">
        <v>44555.0</v>
      </c>
      <c r="AI64" s="218" t="s">
        <v>404</v>
      </c>
      <c r="AJ64" s="218" t="s">
        <v>167</v>
      </c>
      <c r="AK64" s="218" t="s">
        <v>404</v>
      </c>
      <c r="AL64" s="218" t="s">
        <v>100</v>
      </c>
      <c r="AM64" s="218" t="s">
        <v>73</v>
      </c>
    </row>
    <row r="65" ht="15.75" customHeight="1">
      <c r="A65" s="56" t="s">
        <v>11492</v>
      </c>
      <c r="B65" s="56" t="s">
        <v>11493</v>
      </c>
      <c r="C65" s="56" t="b">
        <f>VLOOKUP(A65,'import Karabük'!A:P,3,0)</f>
        <v>1</v>
      </c>
      <c r="D65" s="56" t="s">
        <v>1507</v>
      </c>
      <c r="E65" s="56">
        <f>VLOOKUP(A65,'import Karabük'!A:P,5,0)</f>
        <v>969</v>
      </c>
      <c r="F65" s="56">
        <f>VLOOKUP(A65,'import Karabük'!A:P,6,0)</f>
        <v>85</v>
      </c>
      <c r="G65" s="56">
        <f>VLOOKUP(A65,'import Karabük'!A:P,7,0)</f>
        <v>56</v>
      </c>
      <c r="H65" s="56">
        <f>VLOOKUP(A65,'import Karabük'!A:P,8,0)</f>
        <v>12</v>
      </c>
      <c r="I65" s="56">
        <f>VLOOKUP(A65,'import Karabük'!A:P,9,0)</f>
        <v>68</v>
      </c>
      <c r="J65" s="216">
        <f>VLOOKUP(A65,'import Karabük'!A:P,10,0)</f>
        <v>0.82</v>
      </c>
      <c r="K65" s="56" t="s">
        <v>11494</v>
      </c>
      <c r="L65" s="56">
        <v>3.707253817E9</v>
      </c>
      <c r="M65" s="56" t="s">
        <v>11226</v>
      </c>
      <c r="N65" s="56" t="s">
        <v>11248</v>
      </c>
      <c r="O65" s="56" t="s">
        <v>11495</v>
      </c>
      <c r="P65" s="56" t="str">
        <f>VLOOKUP(A65,'import Karabük'!A:P,16,0)</f>
        <v>Geleneksel</v>
      </c>
      <c r="Q65" s="218" t="b">
        <v>0</v>
      </c>
      <c r="R65" s="218" t="s">
        <v>38</v>
      </c>
      <c r="S65" s="218" t="s">
        <v>273</v>
      </c>
      <c r="T65" s="29" t="s">
        <v>11234</v>
      </c>
      <c r="U65" s="218" t="s">
        <v>11496</v>
      </c>
      <c r="V65" s="220">
        <v>44548.0</v>
      </c>
      <c r="W65" s="220">
        <v>44551.0</v>
      </c>
      <c r="X65" s="218"/>
      <c r="Y65" s="218" t="s">
        <v>1353</v>
      </c>
      <c r="Z65" s="220">
        <v>44497.0</v>
      </c>
      <c r="AA65" s="218" t="s">
        <v>1353</v>
      </c>
      <c r="AB65" s="221"/>
      <c r="AC65" s="218"/>
      <c r="AD65" s="221"/>
      <c r="AE65" s="218"/>
      <c r="AF65" s="218"/>
      <c r="AG65" s="218"/>
      <c r="AH65" s="218"/>
      <c r="AI65" s="218" t="s">
        <v>416</v>
      </c>
      <c r="AJ65" s="218" t="s">
        <v>273</v>
      </c>
      <c r="AK65" s="218"/>
      <c r="AL65" s="218"/>
      <c r="AM65" s="218"/>
    </row>
    <row r="66" ht="15.75" customHeight="1">
      <c r="A66" s="56" t="s">
        <v>11497</v>
      </c>
      <c r="B66" s="56" t="s">
        <v>11498</v>
      </c>
      <c r="C66" s="56" t="b">
        <f>VLOOKUP(A66,'import Karabük'!A:P,3,0)</f>
        <v>1</v>
      </c>
      <c r="D66" s="56" t="s">
        <v>1370</v>
      </c>
      <c r="E66" s="56">
        <f>VLOOKUP(A66,'import Karabük'!A:P,5,0)</f>
        <v>3163</v>
      </c>
      <c r="F66" s="56">
        <f>VLOOKUP(A66,'import Karabük'!A:P,6,0)</f>
        <v>322</v>
      </c>
      <c r="G66" s="56">
        <f>VLOOKUP(A66,'import Karabük'!A:P,7,0)</f>
        <v>8</v>
      </c>
      <c r="H66" s="56">
        <f>VLOOKUP(A66,'import Karabük'!A:P,8,0)</f>
        <v>12</v>
      </c>
      <c r="I66" s="56">
        <f>VLOOKUP(A66,'import Karabük'!A:P,9,0)</f>
        <v>20</v>
      </c>
      <c r="J66" s="216">
        <f>VLOOKUP(A66,'import Karabük'!A:P,10,0)</f>
        <v>0.4</v>
      </c>
      <c r="K66" s="56" t="s">
        <v>11499</v>
      </c>
      <c r="L66" s="56">
        <v>3.70433101E9</v>
      </c>
      <c r="M66" s="56" t="s">
        <v>1350</v>
      </c>
      <c r="N66" s="56" t="s">
        <v>11198</v>
      </c>
      <c r="O66" s="56" t="s">
        <v>11500</v>
      </c>
      <c r="P66" s="56" t="str">
        <f>VLOOKUP(A66,'import Karabük'!A:P,16,0)</f>
        <v>Geleneksel</v>
      </c>
      <c r="Q66" s="218" t="b">
        <v>1</v>
      </c>
      <c r="R66" s="218" t="s">
        <v>38</v>
      </c>
      <c r="S66" s="218" t="s">
        <v>106</v>
      </c>
      <c r="T66" s="207" t="s">
        <v>4306</v>
      </c>
      <c r="U66" s="218" t="s">
        <v>11501</v>
      </c>
      <c r="V66" s="220">
        <v>44499.0</v>
      </c>
      <c r="W66" s="220">
        <v>44501.0</v>
      </c>
      <c r="X66" s="218"/>
      <c r="Y66" s="218" t="s">
        <v>1506</v>
      </c>
      <c r="Z66" s="220">
        <v>44488.0</v>
      </c>
      <c r="AA66" s="218" t="s">
        <v>1353</v>
      </c>
      <c r="AB66" s="221">
        <v>44492.0</v>
      </c>
      <c r="AC66" s="218" t="s">
        <v>1506</v>
      </c>
      <c r="AD66" s="221">
        <v>44496.0</v>
      </c>
      <c r="AE66" s="218" t="s">
        <v>1353</v>
      </c>
      <c r="AF66" s="222">
        <v>44499.0</v>
      </c>
      <c r="AG66" s="218" t="s">
        <v>1353</v>
      </c>
      <c r="AH66" s="222">
        <v>44551.0</v>
      </c>
      <c r="AI66" s="218" t="s">
        <v>404</v>
      </c>
      <c r="AJ66" s="218" t="s">
        <v>404</v>
      </c>
      <c r="AK66" s="218" t="s">
        <v>167</v>
      </c>
      <c r="AL66" s="218" t="s">
        <v>610</v>
      </c>
      <c r="AM66" s="218" t="s">
        <v>106</v>
      </c>
    </row>
    <row r="67" ht="15.75" customHeight="1">
      <c r="A67" s="56" t="s">
        <v>11502</v>
      </c>
      <c r="B67" s="56" t="s">
        <v>11503</v>
      </c>
      <c r="C67" s="56" t="b">
        <f>VLOOKUP(A67,'import Karabük'!A:P,3,0)</f>
        <v>1</v>
      </c>
      <c r="D67" s="56" t="s">
        <v>2199</v>
      </c>
      <c r="E67" s="56">
        <f>VLOOKUP(A67,'import Karabük'!A:P,5,0)</f>
        <v>70</v>
      </c>
      <c r="F67" s="56">
        <f>VLOOKUP(A67,'import Karabük'!A:P,6,0)</f>
        <v>10</v>
      </c>
      <c r="G67" s="56">
        <f>VLOOKUP(A67,'import Karabük'!A:P,7,0)</f>
        <v>0</v>
      </c>
      <c r="H67" s="56">
        <f>VLOOKUP(A67,'import Karabük'!A:P,8,0)</f>
        <v>25</v>
      </c>
      <c r="I67" s="56">
        <f>VLOOKUP(A67,'import Karabük'!A:P,9,0)</f>
        <v>25</v>
      </c>
      <c r="J67" s="216">
        <f>VLOOKUP(A67,'import Karabük'!A:P,10,0)</f>
        <v>0</v>
      </c>
      <c r="K67" s="56" t="s">
        <v>11504</v>
      </c>
      <c r="L67" s="56">
        <v>5.376943354E9</v>
      </c>
      <c r="M67" s="56" t="s">
        <v>1350</v>
      </c>
      <c r="N67" s="56" t="s">
        <v>11505</v>
      </c>
      <c r="O67" s="56" t="s">
        <v>11506</v>
      </c>
      <c r="P67" s="56" t="str">
        <f>VLOOKUP(A67,'import Karabük'!A:P,16,0)</f>
        <v>Geleneksel</v>
      </c>
      <c r="Q67" s="218" t="b">
        <v>0</v>
      </c>
      <c r="R67" s="218" t="s">
        <v>33</v>
      </c>
      <c r="S67" s="218" t="s">
        <v>416</v>
      </c>
      <c r="T67" s="207" t="s">
        <v>4306</v>
      </c>
      <c r="U67" s="218" t="s">
        <v>11507</v>
      </c>
      <c r="V67" s="220">
        <v>44494.0</v>
      </c>
      <c r="W67" s="220">
        <v>44495.0</v>
      </c>
      <c r="X67" s="218"/>
      <c r="Y67" s="218" t="s">
        <v>1353</v>
      </c>
      <c r="Z67" s="220">
        <v>44494.0</v>
      </c>
      <c r="AA67" s="218" t="s">
        <v>1353</v>
      </c>
      <c r="AB67" s="221">
        <v>44506.0</v>
      </c>
      <c r="AC67" s="218"/>
      <c r="AD67" s="221"/>
      <c r="AE67" s="218"/>
      <c r="AF67" s="218"/>
      <c r="AG67" s="218"/>
      <c r="AH67" s="218"/>
      <c r="AI67" s="218" t="s">
        <v>416</v>
      </c>
      <c r="AJ67" s="218" t="s">
        <v>416</v>
      </c>
      <c r="AK67" s="218"/>
      <c r="AL67" s="218"/>
      <c r="AM67" s="218"/>
    </row>
    <row r="68" ht="15.75" customHeight="1">
      <c r="A68" s="56" t="s">
        <v>11508</v>
      </c>
      <c r="B68" s="56" t="s">
        <v>11509</v>
      </c>
      <c r="C68" s="56" t="b">
        <f>VLOOKUP(A68,'import Karabük'!A:P,3,0)</f>
        <v>1</v>
      </c>
      <c r="D68" s="56" t="s">
        <v>1378</v>
      </c>
      <c r="E68" s="56">
        <f>VLOOKUP(A68,'import Karabük'!A:P,5,0)</f>
        <v>2069</v>
      </c>
      <c r="F68" s="56">
        <f>VLOOKUP(A68,'import Karabük'!A:P,6,0)</f>
        <v>218</v>
      </c>
      <c r="G68" s="56">
        <f>VLOOKUP(A68,'import Karabük'!A:P,7,0)</f>
        <v>22</v>
      </c>
      <c r="H68" s="56">
        <f>VLOOKUP(A68,'import Karabük'!A:P,8,0)</f>
        <v>34</v>
      </c>
      <c r="I68" s="56">
        <f>VLOOKUP(A68,'import Karabük'!A:P,9,0)</f>
        <v>56</v>
      </c>
      <c r="J68" s="216">
        <f>VLOOKUP(A68,'import Karabük'!A:P,10,0)</f>
        <v>0.39</v>
      </c>
      <c r="K68" s="56" t="s">
        <v>11510</v>
      </c>
      <c r="L68" s="56">
        <v>3.704331515E9</v>
      </c>
      <c r="M68" s="56" t="s">
        <v>1350</v>
      </c>
      <c r="N68" s="56" t="s">
        <v>11198</v>
      </c>
      <c r="O68" s="56" t="s">
        <v>11511</v>
      </c>
      <c r="P68" s="56" t="str">
        <f>VLOOKUP(A68,'import Karabük'!A:P,16,0)</f>
        <v>Geleneksel</v>
      </c>
      <c r="Q68" s="218" t="b">
        <v>0</v>
      </c>
      <c r="R68" s="218" t="s">
        <v>38</v>
      </c>
      <c r="S68" s="218" t="s">
        <v>273</v>
      </c>
      <c r="T68" s="207" t="s">
        <v>11234</v>
      </c>
      <c r="U68" s="218" t="s">
        <v>11512</v>
      </c>
      <c r="V68" s="220">
        <v>44547.0</v>
      </c>
      <c r="W68" s="220">
        <v>44550.0</v>
      </c>
      <c r="X68" s="218"/>
      <c r="Y68" s="218" t="s">
        <v>43</v>
      </c>
      <c r="Z68" s="220">
        <v>44488.0</v>
      </c>
      <c r="AA68" s="218" t="s">
        <v>1353</v>
      </c>
      <c r="AB68" s="221">
        <v>44492.0</v>
      </c>
      <c r="AC68" s="218" t="s">
        <v>1506</v>
      </c>
      <c r="AD68" s="221">
        <v>44496.0</v>
      </c>
      <c r="AE68" s="218" t="s">
        <v>1506</v>
      </c>
      <c r="AF68" s="221">
        <v>44501.0</v>
      </c>
      <c r="AG68" s="218" t="s">
        <v>1353</v>
      </c>
      <c r="AH68" s="221">
        <v>44547.0</v>
      </c>
      <c r="AI68" s="218" t="s">
        <v>404</v>
      </c>
      <c r="AJ68" s="218" t="s">
        <v>404</v>
      </c>
      <c r="AK68" s="218" t="s">
        <v>167</v>
      </c>
      <c r="AL68" s="218" t="s">
        <v>100</v>
      </c>
      <c r="AM68" s="218" t="s">
        <v>273</v>
      </c>
    </row>
    <row r="69" ht="15.75" customHeight="1">
      <c r="A69" s="56" t="s">
        <v>11513</v>
      </c>
      <c r="B69" s="56" t="s">
        <v>11514</v>
      </c>
      <c r="C69" s="56" t="b">
        <f>VLOOKUP(A69,'import Karabük'!A:P,3,0)</f>
        <v>1</v>
      </c>
      <c r="D69" s="56" t="s">
        <v>1597</v>
      </c>
      <c r="E69" s="56">
        <f>VLOOKUP(A69,'import Karabük'!A:P,5,0)</f>
        <v>41</v>
      </c>
      <c r="F69" s="56">
        <f>VLOOKUP(A69,'import Karabük'!A:P,6,0)</f>
        <v>4</v>
      </c>
      <c r="G69" s="56">
        <f>VLOOKUP(A69,'import Karabük'!A:P,7,0)</f>
        <v>0</v>
      </c>
      <c r="H69" s="56">
        <f>VLOOKUP(A69,'import Karabük'!A:P,8,0)</f>
        <v>13</v>
      </c>
      <c r="I69" s="56">
        <f>VLOOKUP(A69,'import Karabük'!A:P,9,0)</f>
        <v>13</v>
      </c>
      <c r="J69" s="216">
        <f>VLOOKUP(A69,'import Karabük'!A:P,10,0)</f>
        <v>0</v>
      </c>
      <c r="K69" s="56" t="s">
        <v>11515</v>
      </c>
      <c r="L69" s="56">
        <v>5.377777478E9</v>
      </c>
      <c r="M69" s="56" t="s">
        <v>1350</v>
      </c>
      <c r="N69" s="56" t="s">
        <v>11198</v>
      </c>
      <c r="O69" s="56" t="s">
        <v>11516</v>
      </c>
      <c r="P69" s="56" t="str">
        <f>VLOOKUP(A69,'import Karabük'!A:P,16,0)</f>
        <v>Geleneksel</v>
      </c>
      <c r="Q69" s="218" t="b">
        <v>0</v>
      </c>
      <c r="R69" s="218" t="s">
        <v>31</v>
      </c>
      <c r="S69" s="218" t="s">
        <v>128</v>
      </c>
      <c r="T69" s="207" t="s">
        <v>4306</v>
      </c>
      <c r="U69" s="218" t="s">
        <v>11517</v>
      </c>
      <c r="V69" s="220">
        <v>44499.0</v>
      </c>
      <c r="W69" s="220">
        <v>44501.0</v>
      </c>
      <c r="X69" s="218"/>
      <c r="Y69" s="218" t="s">
        <v>43</v>
      </c>
      <c r="Z69" s="220">
        <v>44494.0</v>
      </c>
      <c r="AA69" s="218" t="s">
        <v>43</v>
      </c>
      <c r="AB69" s="221">
        <v>44496.0</v>
      </c>
      <c r="AC69" s="218" t="s">
        <v>1353</v>
      </c>
      <c r="AD69" s="221">
        <v>44499.0</v>
      </c>
      <c r="AE69" s="218" t="s">
        <v>1353</v>
      </c>
      <c r="AF69" s="221">
        <v>44538.0</v>
      </c>
      <c r="AG69" s="218" t="s">
        <v>43</v>
      </c>
      <c r="AH69" s="221">
        <v>44551.0</v>
      </c>
      <c r="AI69" s="218" t="s">
        <v>416</v>
      </c>
      <c r="AJ69" s="218" t="s">
        <v>167</v>
      </c>
      <c r="AK69" s="218" t="s">
        <v>128</v>
      </c>
      <c r="AL69" s="218" t="s">
        <v>610</v>
      </c>
      <c r="AM69" s="218" t="s">
        <v>106</v>
      </c>
    </row>
    <row r="70" ht="15.75" customHeight="1">
      <c r="A70" s="56" t="s">
        <v>11518</v>
      </c>
      <c r="B70" s="56" t="s">
        <v>11519</v>
      </c>
      <c r="C70" s="56" t="b">
        <f>VLOOKUP(A70,'import Karabük'!A:P,3,0)</f>
        <v>1</v>
      </c>
      <c r="D70" s="56" t="s">
        <v>1378</v>
      </c>
      <c r="E70" s="56">
        <f>VLOOKUP(A70,'import Karabük'!A:P,5,0)</f>
        <v>2394</v>
      </c>
      <c r="F70" s="56">
        <f>VLOOKUP(A70,'import Karabük'!A:P,6,0)</f>
        <v>123</v>
      </c>
      <c r="G70" s="56">
        <f>VLOOKUP(A70,'import Karabük'!A:P,7,0)</f>
        <v>29</v>
      </c>
      <c r="H70" s="56">
        <f>VLOOKUP(A70,'import Karabük'!A:P,8,0)</f>
        <v>5</v>
      </c>
      <c r="I70" s="56">
        <f>VLOOKUP(A70,'import Karabük'!A:P,9,0)</f>
        <v>34</v>
      </c>
      <c r="J70" s="216">
        <f>VLOOKUP(A70,'import Karabük'!A:P,10,0)</f>
        <v>0.85</v>
      </c>
      <c r="K70" s="56" t="s">
        <v>11520</v>
      </c>
      <c r="L70" s="56">
        <v>3.705022122E9</v>
      </c>
      <c r="M70" s="56" t="s">
        <v>1350</v>
      </c>
      <c r="N70" s="56" t="s">
        <v>11198</v>
      </c>
      <c r="O70" s="56" t="s">
        <v>11521</v>
      </c>
      <c r="P70" s="56" t="str">
        <f>VLOOKUP(A70,'import Karabük'!A:P,16,0)</f>
        <v>Geleneksel</v>
      </c>
      <c r="Q70" s="218" t="b">
        <v>0</v>
      </c>
      <c r="R70" s="218" t="s">
        <v>38</v>
      </c>
      <c r="S70" s="218" t="s">
        <v>404</v>
      </c>
      <c r="T70" s="223"/>
      <c r="U70" s="218"/>
      <c r="V70" s="220">
        <v>44488.0</v>
      </c>
      <c r="W70" s="220">
        <v>44489.0</v>
      </c>
      <c r="X70" s="218"/>
      <c r="Y70" s="218" t="s">
        <v>1353</v>
      </c>
      <c r="Z70" s="220">
        <v>44488.0</v>
      </c>
      <c r="AA70" s="218"/>
      <c r="AB70" s="221"/>
      <c r="AC70" s="218"/>
      <c r="AD70" s="221"/>
      <c r="AE70" s="218"/>
      <c r="AF70" s="218"/>
      <c r="AG70" s="218"/>
      <c r="AH70" s="218"/>
      <c r="AI70" s="218" t="s">
        <v>404</v>
      </c>
      <c r="AJ70" s="218"/>
      <c r="AK70" s="218"/>
      <c r="AL70" s="218"/>
      <c r="AM70" s="218"/>
    </row>
    <row r="71" ht="15.75" customHeight="1">
      <c r="A71" s="56" t="s">
        <v>11522</v>
      </c>
      <c r="B71" s="56" t="s">
        <v>11523</v>
      </c>
      <c r="C71" s="56" t="b">
        <f>VLOOKUP(A71,'import Karabük'!A:P,3,0)</f>
        <v>1</v>
      </c>
      <c r="D71" s="56" t="s">
        <v>1789</v>
      </c>
      <c r="E71" s="56">
        <f>VLOOKUP(A71,'import Karabük'!A:P,5,0)</f>
        <v>1244</v>
      </c>
      <c r="F71" s="56">
        <f>VLOOKUP(A71,'import Karabük'!A:P,6,0)</f>
        <v>178</v>
      </c>
      <c r="G71" s="56">
        <f>VLOOKUP(A71,'import Karabük'!A:P,7,0)</f>
        <v>41</v>
      </c>
      <c r="H71" s="56">
        <f>VLOOKUP(A71,'import Karabük'!A:P,8,0)</f>
        <v>17</v>
      </c>
      <c r="I71" s="56">
        <f>VLOOKUP(A71,'import Karabük'!A:P,9,0)</f>
        <v>58</v>
      </c>
      <c r="J71" s="216">
        <f>VLOOKUP(A71,'import Karabük'!A:P,10,0)</f>
        <v>0.71</v>
      </c>
      <c r="K71" s="56" t="s">
        <v>11524</v>
      </c>
      <c r="L71" s="56">
        <v>3.704335412E9</v>
      </c>
      <c r="M71" s="56" t="s">
        <v>1350</v>
      </c>
      <c r="N71" s="56" t="s">
        <v>11198</v>
      </c>
      <c r="O71" s="56" t="s">
        <v>11525</v>
      </c>
      <c r="P71" s="56" t="str">
        <f>VLOOKUP(A71,'import Karabük'!A:P,16,0)</f>
        <v>Geleneksel</v>
      </c>
      <c r="Q71" s="218" t="b">
        <v>0</v>
      </c>
      <c r="R71" s="218" t="s">
        <v>38</v>
      </c>
      <c r="S71" s="218" t="s">
        <v>106</v>
      </c>
      <c r="T71" s="207" t="s">
        <v>4306</v>
      </c>
      <c r="U71" s="218">
        <v>5.445543778E9</v>
      </c>
      <c r="V71" s="220">
        <v>44551.0</v>
      </c>
      <c r="W71" s="220">
        <v>44553.0</v>
      </c>
      <c r="X71" s="218"/>
      <c r="Y71" s="218" t="s">
        <v>1353</v>
      </c>
      <c r="Z71" s="220">
        <v>44484.0</v>
      </c>
      <c r="AA71" s="218" t="s">
        <v>1353</v>
      </c>
      <c r="AB71" s="221">
        <v>44551.0</v>
      </c>
      <c r="AC71" s="218" t="s">
        <v>1506</v>
      </c>
      <c r="AD71" s="221">
        <v>44552.0</v>
      </c>
      <c r="AE71" s="218"/>
      <c r="AF71" s="218"/>
      <c r="AG71" s="218"/>
      <c r="AH71" s="218"/>
      <c r="AI71" s="218" t="s">
        <v>66</v>
      </c>
      <c r="AJ71" s="218" t="s">
        <v>106</v>
      </c>
      <c r="AK71" s="218" t="s">
        <v>167</v>
      </c>
      <c r="AL71" s="218"/>
      <c r="AM71" s="218"/>
    </row>
    <row r="72" ht="15.75" customHeight="1">
      <c r="A72" s="56" t="s">
        <v>11526</v>
      </c>
      <c r="B72" s="56" t="s">
        <v>11527</v>
      </c>
      <c r="C72" s="56" t="b">
        <f>VLOOKUP(A72,'import Karabük'!A:P,3,0)</f>
        <v>1</v>
      </c>
      <c r="D72" s="56" t="s">
        <v>1385</v>
      </c>
      <c r="E72" s="56">
        <f>VLOOKUP(A72,'import Karabük'!A:P,5,0)</f>
        <v>3</v>
      </c>
      <c r="F72" s="56">
        <f>VLOOKUP(A72,'import Karabük'!A:P,6,0)</f>
        <v>3</v>
      </c>
      <c r="G72" s="56">
        <f>VLOOKUP(A72,'import Karabük'!A:P,7,0)</f>
        <v>0</v>
      </c>
      <c r="H72" s="56">
        <f>VLOOKUP(A72,'import Karabük'!A:P,8,0)</f>
        <v>15</v>
      </c>
      <c r="I72" s="56">
        <f>VLOOKUP(A72,'import Karabük'!A:P,9,0)</f>
        <v>15</v>
      </c>
      <c r="J72" s="216">
        <f>VLOOKUP(A72,'import Karabük'!A:P,10,0)</f>
        <v>0</v>
      </c>
      <c r="K72" s="56" t="s">
        <v>4187</v>
      </c>
      <c r="L72" s="56">
        <v>3.704155313E9</v>
      </c>
      <c r="M72" s="56" t="s">
        <v>1350</v>
      </c>
      <c r="N72" s="56" t="s">
        <v>11254</v>
      </c>
      <c r="O72" s="56" t="s">
        <v>11528</v>
      </c>
      <c r="P72" s="56" t="str">
        <f>VLOOKUP(A72,'import Karabük'!A:P,16,0)</f>
        <v>Geleneksel</v>
      </c>
      <c r="Q72" s="218" t="b">
        <v>0</v>
      </c>
      <c r="R72" s="218"/>
      <c r="S72" s="218"/>
      <c r="T72" s="218"/>
      <c r="U72" s="218"/>
      <c r="V72" s="220"/>
      <c r="W72" s="220"/>
      <c r="X72" s="218"/>
      <c r="Y72" s="218"/>
      <c r="Z72" s="220"/>
      <c r="AA72" s="218"/>
      <c r="AB72" s="221"/>
      <c r="AC72" s="218"/>
      <c r="AD72" s="221"/>
      <c r="AE72" s="218"/>
      <c r="AF72" s="218"/>
      <c r="AG72" s="218"/>
      <c r="AH72" s="218"/>
      <c r="AI72" s="218"/>
      <c r="AJ72" s="218"/>
      <c r="AK72" s="218"/>
      <c r="AL72" s="218"/>
      <c r="AM72" s="218"/>
    </row>
    <row r="73" ht="15.75" customHeight="1">
      <c r="A73" s="56" t="s">
        <v>11529</v>
      </c>
      <c r="B73" s="56" t="s">
        <v>11530</v>
      </c>
      <c r="C73" s="56" t="b">
        <f>VLOOKUP(A73,'import Karabük'!A:P,3,0)</f>
        <v>1</v>
      </c>
      <c r="D73" s="56" t="s">
        <v>1370</v>
      </c>
      <c r="E73" s="56">
        <f>VLOOKUP(A73,'import Karabük'!A:P,5,0)</f>
        <v>61</v>
      </c>
      <c r="F73" s="56">
        <f>VLOOKUP(A73,'import Karabük'!A:P,6,0)</f>
        <v>26</v>
      </c>
      <c r="G73" s="56">
        <f>VLOOKUP(A73,'import Karabük'!A:P,7,0)</f>
        <v>0</v>
      </c>
      <c r="H73" s="56">
        <f>VLOOKUP(A73,'import Karabük'!A:P,8,0)</f>
        <v>12</v>
      </c>
      <c r="I73" s="56">
        <f>VLOOKUP(A73,'import Karabük'!A:P,9,0)</f>
        <v>12</v>
      </c>
      <c r="J73" s="216">
        <f>VLOOKUP(A73,'import Karabük'!A:P,10,0)</f>
        <v>0</v>
      </c>
      <c r="K73" s="56" t="s">
        <v>11499</v>
      </c>
      <c r="L73" s="56">
        <v>3.70433101E9</v>
      </c>
      <c r="M73" s="56" t="s">
        <v>1350</v>
      </c>
      <c r="N73" s="56" t="s">
        <v>11198</v>
      </c>
      <c r="O73" s="56" t="s">
        <v>11500</v>
      </c>
      <c r="P73" s="56" t="str">
        <f>VLOOKUP(A73,'import Karabük'!A:P,16,0)</f>
        <v>Geleneksel</v>
      </c>
      <c r="Q73" s="218" t="b">
        <v>0</v>
      </c>
      <c r="R73" s="218"/>
      <c r="S73" s="218"/>
      <c r="T73" s="218"/>
      <c r="U73" s="218"/>
      <c r="V73" s="220"/>
      <c r="W73" s="220"/>
      <c r="X73" s="218"/>
      <c r="Y73" s="218"/>
      <c r="Z73" s="220"/>
      <c r="AA73" s="218"/>
      <c r="AB73" s="221"/>
      <c r="AC73" s="218"/>
      <c r="AD73" s="221"/>
      <c r="AE73" s="218"/>
      <c r="AF73" s="218"/>
      <c r="AG73" s="218"/>
      <c r="AH73" s="218"/>
      <c r="AI73" s="218"/>
      <c r="AJ73" s="218"/>
      <c r="AK73" s="218"/>
      <c r="AL73" s="218"/>
      <c r="AM73" s="218"/>
    </row>
    <row r="74" ht="15.75" customHeight="1">
      <c r="A74" s="56" t="s">
        <v>11531</v>
      </c>
      <c r="B74" s="56" t="s">
        <v>11532</v>
      </c>
      <c r="C74" s="56" t="b">
        <f>VLOOKUP(A74,'import Karabük'!A:P,3,0)</f>
        <v>0</v>
      </c>
      <c r="D74" s="56" t="s">
        <v>2199</v>
      </c>
      <c r="E74" s="56">
        <f>VLOOKUP(A74,'import Karabük'!A:P,5,0)</f>
        <v>40</v>
      </c>
      <c r="F74" s="56">
        <f>VLOOKUP(A74,'import Karabük'!A:P,6,0)</f>
        <v>0</v>
      </c>
      <c r="G74" s="56">
        <f>VLOOKUP(A74,'import Karabük'!A:P,7,0)</f>
        <v>0</v>
      </c>
      <c r="H74" s="56">
        <f>VLOOKUP(A74,'import Karabük'!A:P,8,0)</f>
        <v>33</v>
      </c>
      <c r="I74" s="56">
        <f>VLOOKUP(A74,'import Karabük'!A:P,9,0)</f>
        <v>33</v>
      </c>
      <c r="J74" s="216">
        <f>VLOOKUP(A74,'import Karabük'!A:P,10,0)</f>
        <v>0</v>
      </c>
      <c r="K74" s="56" t="s">
        <v>11533</v>
      </c>
      <c r="L74" s="56">
        <v>5.331469402E9</v>
      </c>
      <c r="M74" s="56" t="s">
        <v>11226</v>
      </c>
      <c r="N74" s="56" t="s">
        <v>11227</v>
      </c>
      <c r="O74" s="56" t="s">
        <v>11534</v>
      </c>
      <c r="P74" s="56" t="str">
        <f>VLOOKUP(A74,'import Karabük'!A:P,16,0)</f>
        <v>Geleneksel</v>
      </c>
      <c r="Q74" s="218" t="b">
        <v>0</v>
      </c>
      <c r="R74" s="218" t="s">
        <v>29</v>
      </c>
      <c r="S74" s="218"/>
      <c r="T74" s="218"/>
      <c r="U74" s="218" t="s">
        <v>11535</v>
      </c>
      <c r="V74" s="220"/>
      <c r="W74" s="220"/>
      <c r="X74" s="218"/>
      <c r="Y74" s="218" t="s">
        <v>1353</v>
      </c>
      <c r="Z74" s="220">
        <v>44499.0</v>
      </c>
      <c r="AA74" s="218"/>
      <c r="AB74" s="221"/>
      <c r="AC74" s="218"/>
      <c r="AD74" s="221"/>
      <c r="AE74" s="218"/>
      <c r="AF74" s="218"/>
      <c r="AG74" s="218"/>
      <c r="AH74" s="218"/>
      <c r="AI74" s="218" t="s">
        <v>100</v>
      </c>
      <c r="AJ74" s="218"/>
      <c r="AK74" s="218"/>
      <c r="AL74" s="218"/>
      <c r="AM74" s="218"/>
    </row>
    <row r="75" ht="15.75" customHeight="1">
      <c r="A75" s="56" t="s">
        <v>11536</v>
      </c>
      <c r="B75" s="56" t="s">
        <v>11537</v>
      </c>
      <c r="C75" s="56" t="b">
        <f>VLOOKUP(A75,'import Karabük'!A:P,3,0)</f>
        <v>1</v>
      </c>
      <c r="D75" s="56" t="s">
        <v>1356</v>
      </c>
      <c r="E75" s="56">
        <f>VLOOKUP(A75,'import Karabük'!A:P,5,0)</f>
        <v>3991</v>
      </c>
      <c r="F75" s="56">
        <f>VLOOKUP(A75,'import Karabük'!A:P,6,0)</f>
        <v>304</v>
      </c>
      <c r="G75" s="56">
        <f>VLOOKUP(A75,'import Karabük'!A:P,7,0)</f>
        <v>4</v>
      </c>
      <c r="H75" s="56">
        <f>VLOOKUP(A75,'import Karabük'!A:P,8,0)</f>
        <v>16</v>
      </c>
      <c r="I75" s="56">
        <f>VLOOKUP(A75,'import Karabük'!A:P,9,0)</f>
        <v>20</v>
      </c>
      <c r="J75" s="216">
        <f>VLOOKUP(A75,'import Karabük'!A:P,10,0)</f>
        <v>0.2</v>
      </c>
      <c r="K75" s="56" t="s">
        <v>11538</v>
      </c>
      <c r="L75" s="56">
        <v>3.70415606E9</v>
      </c>
      <c r="M75" s="56" t="s">
        <v>1350</v>
      </c>
      <c r="N75" s="56" t="s">
        <v>11353</v>
      </c>
      <c r="O75" s="56" t="s">
        <v>11539</v>
      </c>
      <c r="P75" s="56" t="str">
        <f>VLOOKUP(A75,'import Karabük'!A:P,16,0)</f>
        <v>Geleneksel</v>
      </c>
      <c r="Q75" s="218" t="b">
        <v>0</v>
      </c>
      <c r="R75" s="218" t="s">
        <v>38</v>
      </c>
      <c r="S75" s="218" t="s">
        <v>416</v>
      </c>
      <c r="T75" s="207" t="s">
        <v>4306</v>
      </c>
      <c r="U75" s="218">
        <v>5.332412667E9</v>
      </c>
      <c r="V75" s="220">
        <v>44494.0</v>
      </c>
      <c r="W75" s="220">
        <v>44495.0</v>
      </c>
      <c r="X75" s="218"/>
      <c r="Y75" s="218" t="s">
        <v>1353</v>
      </c>
      <c r="Z75" s="220">
        <v>44494.0</v>
      </c>
      <c r="AA75" s="218" t="s">
        <v>43</v>
      </c>
      <c r="AB75" s="221">
        <v>44551.0</v>
      </c>
      <c r="AC75" s="218"/>
      <c r="AD75" s="221"/>
      <c r="AE75" s="218"/>
      <c r="AF75" s="218"/>
      <c r="AG75" s="218"/>
      <c r="AH75" s="218"/>
      <c r="AI75" s="218" t="s">
        <v>416</v>
      </c>
      <c r="AJ75" s="218" t="s">
        <v>106</v>
      </c>
      <c r="AK75" s="218"/>
      <c r="AL75" s="218"/>
      <c r="AM75" s="218"/>
    </row>
    <row r="76" ht="15.75" customHeight="1">
      <c r="A76" s="56" t="s">
        <v>11540</v>
      </c>
      <c r="B76" s="56" t="s">
        <v>11541</v>
      </c>
      <c r="C76" s="56" t="b">
        <f>VLOOKUP(A76,'import Karabük'!A:P,3,0)</f>
        <v>1</v>
      </c>
      <c r="D76" s="56" t="s">
        <v>1789</v>
      </c>
      <c r="E76" s="56">
        <f>VLOOKUP(A76,'import Karabük'!A:P,5,0)</f>
        <v>827</v>
      </c>
      <c r="F76" s="56">
        <f>VLOOKUP(A76,'import Karabük'!A:P,6,0)</f>
        <v>58</v>
      </c>
      <c r="G76" s="56">
        <f>VLOOKUP(A76,'import Karabük'!A:P,7,0)</f>
        <v>32</v>
      </c>
      <c r="H76" s="56">
        <f>VLOOKUP(A76,'import Karabük'!A:P,8,0)</f>
        <v>7</v>
      </c>
      <c r="I76" s="56">
        <f>VLOOKUP(A76,'import Karabük'!A:P,9,0)</f>
        <v>39</v>
      </c>
      <c r="J76" s="216">
        <f>VLOOKUP(A76,'import Karabük'!A:P,10,0)</f>
        <v>0.82</v>
      </c>
      <c r="K76" s="56" t="s">
        <v>11542</v>
      </c>
      <c r="L76" s="56">
        <v>3.705021222E9</v>
      </c>
      <c r="M76" s="56" t="s">
        <v>1350</v>
      </c>
      <c r="N76" s="56" t="s">
        <v>11198</v>
      </c>
      <c r="O76" s="56" t="s">
        <v>11543</v>
      </c>
      <c r="P76" s="56" t="str">
        <f>VLOOKUP(A76,'import Karabük'!A:P,16,0)</f>
        <v>Geleneksel</v>
      </c>
      <c r="Q76" s="218" t="b">
        <v>0</v>
      </c>
      <c r="R76" s="218" t="s">
        <v>38</v>
      </c>
      <c r="S76" s="218" t="s">
        <v>128</v>
      </c>
      <c r="T76" s="218"/>
      <c r="U76" s="218">
        <v>5.446704876E9</v>
      </c>
      <c r="V76" s="220">
        <v>44550.0</v>
      </c>
      <c r="W76" s="220">
        <v>44553.0</v>
      </c>
      <c r="X76" s="218"/>
      <c r="Y76" s="218" t="s">
        <v>43</v>
      </c>
      <c r="Z76" s="220">
        <v>44484.0</v>
      </c>
      <c r="AA76" s="218" t="s">
        <v>43</v>
      </c>
      <c r="AB76" s="221">
        <v>44492.0</v>
      </c>
      <c r="AC76" s="218" t="s">
        <v>1353</v>
      </c>
      <c r="AD76" s="221">
        <v>44538.0</v>
      </c>
      <c r="AE76" s="218" t="s">
        <v>1353</v>
      </c>
      <c r="AF76" s="222">
        <v>44550.0</v>
      </c>
      <c r="AG76" s="218"/>
      <c r="AH76" s="218"/>
      <c r="AI76" s="218" t="s">
        <v>66</v>
      </c>
      <c r="AJ76" s="218" t="s">
        <v>404</v>
      </c>
      <c r="AK76" s="218" t="s">
        <v>404</v>
      </c>
      <c r="AL76" s="218" t="s">
        <v>128</v>
      </c>
      <c r="AM76" s="218"/>
    </row>
    <row r="77" ht="15.75" customHeight="1">
      <c r="A77" s="56" t="s">
        <v>11544</v>
      </c>
      <c r="B77" s="56" t="s">
        <v>11545</v>
      </c>
      <c r="C77" s="56" t="b">
        <f>VLOOKUP(A77,'import Karabük'!A:P,3,0)</f>
        <v>1</v>
      </c>
      <c r="D77" s="56" t="s">
        <v>1370</v>
      </c>
      <c r="E77" s="56">
        <f>VLOOKUP(A77,'import Karabük'!A:P,5,0)</f>
        <v>2282</v>
      </c>
      <c r="F77" s="56">
        <f>VLOOKUP(A77,'import Karabük'!A:P,6,0)</f>
        <v>732</v>
      </c>
      <c r="G77" s="56">
        <f>VLOOKUP(A77,'import Karabük'!A:P,7,0)</f>
        <v>0</v>
      </c>
      <c r="H77" s="56">
        <f>VLOOKUP(A77,'import Karabük'!A:P,8,0)</f>
        <v>17</v>
      </c>
      <c r="I77" s="56">
        <f>VLOOKUP(A77,'import Karabük'!A:P,9,0)</f>
        <v>17</v>
      </c>
      <c r="J77" s="216">
        <f>VLOOKUP(A77,'import Karabük'!A:P,10,0)</f>
        <v>0</v>
      </c>
      <c r="K77" s="56" t="s">
        <v>11546</v>
      </c>
      <c r="L77" s="56">
        <v>3.704153131E9</v>
      </c>
      <c r="M77" s="56" t="s">
        <v>1350</v>
      </c>
      <c r="N77" s="56" t="s">
        <v>11198</v>
      </c>
      <c r="O77" s="56" t="s">
        <v>11547</v>
      </c>
      <c r="P77" s="56" t="str">
        <f>VLOOKUP(A77,'import Karabük'!A:P,16,0)</f>
        <v>Geleneksel</v>
      </c>
      <c r="Q77" s="218" t="b">
        <v>1</v>
      </c>
      <c r="R77" s="218" t="s">
        <v>38</v>
      </c>
      <c r="S77" s="218" t="s">
        <v>273</v>
      </c>
      <c r="T77" s="29" t="s">
        <v>11234</v>
      </c>
      <c r="U77" s="218"/>
      <c r="V77" s="220">
        <v>44547.0</v>
      </c>
      <c r="W77" s="220">
        <v>44550.0</v>
      </c>
      <c r="X77" s="218"/>
      <c r="Y77" s="218" t="s">
        <v>1353</v>
      </c>
      <c r="Z77" s="220">
        <v>44547.0</v>
      </c>
      <c r="AA77" s="218"/>
      <c r="AB77" s="221"/>
      <c r="AC77" s="218"/>
      <c r="AD77" s="221"/>
      <c r="AE77" s="218"/>
      <c r="AF77" s="218"/>
      <c r="AG77" s="218"/>
      <c r="AH77" s="218"/>
      <c r="AI77" s="218" t="s">
        <v>273</v>
      </c>
      <c r="AJ77" s="218"/>
      <c r="AK77" s="218"/>
      <c r="AL77" s="218"/>
      <c r="AM77" s="218"/>
    </row>
    <row r="78" ht="15.75" customHeight="1">
      <c r="A78" s="56" t="s">
        <v>11548</v>
      </c>
      <c r="B78" s="56" t="s">
        <v>11549</v>
      </c>
      <c r="C78" s="56" t="b">
        <f>VLOOKUP(A78,'import Karabük'!A:P,3,0)</f>
        <v>1</v>
      </c>
      <c r="D78" s="56" t="s">
        <v>1370</v>
      </c>
      <c r="E78" s="56">
        <f>VLOOKUP(A78,'import Karabük'!A:P,5,0)</f>
        <v>509</v>
      </c>
      <c r="F78" s="56">
        <f>VLOOKUP(A78,'import Karabük'!A:P,6,0)</f>
        <v>25</v>
      </c>
      <c r="G78" s="56">
        <f>VLOOKUP(A78,'import Karabük'!A:P,7,0)</f>
        <v>4</v>
      </c>
      <c r="H78" s="56">
        <f>VLOOKUP(A78,'import Karabük'!A:P,8,0)</f>
        <v>6</v>
      </c>
      <c r="I78" s="56">
        <f>VLOOKUP(A78,'import Karabük'!A:P,9,0)</f>
        <v>10</v>
      </c>
      <c r="J78" s="216">
        <f>VLOOKUP(A78,'import Karabük'!A:P,10,0)</f>
        <v>0.4</v>
      </c>
      <c r="K78" s="56" t="s">
        <v>11338</v>
      </c>
      <c r="L78" s="56">
        <v>3.704331446E9</v>
      </c>
      <c r="M78" s="56" t="s">
        <v>1350</v>
      </c>
      <c r="N78" s="56" t="s">
        <v>11198</v>
      </c>
      <c r="O78" s="56" t="s">
        <v>11339</v>
      </c>
      <c r="P78" s="56" t="str">
        <f>VLOOKUP(A78,'import Karabük'!A:P,16,0)</f>
        <v>Geleneksel</v>
      </c>
      <c r="Q78" s="218" t="b">
        <v>0</v>
      </c>
      <c r="R78" s="218" t="s">
        <v>38</v>
      </c>
      <c r="S78" s="218" t="s">
        <v>404</v>
      </c>
      <c r="T78" s="223"/>
      <c r="U78" s="218" t="s">
        <v>1400</v>
      </c>
      <c r="V78" s="220">
        <v>44538.0</v>
      </c>
      <c r="W78" s="220">
        <v>44539.0</v>
      </c>
      <c r="X78" s="218"/>
      <c r="Y78" s="218" t="s">
        <v>1353</v>
      </c>
      <c r="Z78" s="220">
        <v>44538.0</v>
      </c>
      <c r="AA78" s="218" t="s">
        <v>1353</v>
      </c>
      <c r="AB78" s="221">
        <v>44553.0</v>
      </c>
      <c r="AC78" s="218"/>
      <c r="AD78" s="221"/>
      <c r="AE78" s="218"/>
      <c r="AF78" s="218"/>
      <c r="AG78" s="218"/>
      <c r="AH78" s="218"/>
      <c r="AI78" s="218" t="s">
        <v>404</v>
      </c>
      <c r="AJ78" s="218" t="s">
        <v>73</v>
      </c>
      <c r="AK78" s="218"/>
      <c r="AL78" s="218"/>
      <c r="AM78" s="218"/>
    </row>
    <row r="79" ht="15.75" customHeight="1">
      <c r="A79" s="56" t="s">
        <v>11550</v>
      </c>
      <c r="B79" s="56" t="s">
        <v>11551</v>
      </c>
      <c r="C79" s="56" t="b">
        <f>VLOOKUP(A79,'import Karabük'!A:P,3,0)</f>
        <v>1</v>
      </c>
      <c r="D79" s="56" t="s">
        <v>1364</v>
      </c>
      <c r="E79" s="56">
        <f>VLOOKUP(A79,'import Karabük'!A:P,5,0)</f>
        <v>870</v>
      </c>
      <c r="F79" s="56">
        <f>VLOOKUP(A79,'import Karabük'!A:P,6,0)</f>
        <v>0</v>
      </c>
      <c r="G79" s="56">
        <f>VLOOKUP(A79,'import Karabük'!A:P,7,0)</f>
        <v>0</v>
      </c>
      <c r="H79" s="56">
        <f>VLOOKUP(A79,'import Karabük'!A:P,8,0)</f>
        <v>9</v>
      </c>
      <c r="I79" s="56">
        <f>VLOOKUP(A79,'import Karabük'!A:P,9,0)</f>
        <v>9</v>
      </c>
      <c r="J79" s="216">
        <f>VLOOKUP(A79,'import Karabük'!A:P,10,0)</f>
        <v>0</v>
      </c>
      <c r="K79" s="56" t="s">
        <v>11552</v>
      </c>
      <c r="L79" s="56">
        <v>3.704333222E9</v>
      </c>
      <c r="M79" s="56" t="s">
        <v>1350</v>
      </c>
      <c r="N79" s="56" t="s">
        <v>11353</v>
      </c>
      <c r="O79" s="56" t="s">
        <v>11553</v>
      </c>
      <c r="P79" s="56" t="str">
        <f>VLOOKUP(A79,'import Karabük'!A:P,16,0)</f>
        <v>Geleneksel</v>
      </c>
      <c r="Q79" s="218" t="b">
        <v>0</v>
      </c>
      <c r="R79" s="218" t="s">
        <v>43</v>
      </c>
      <c r="S79" s="218"/>
      <c r="T79" s="218"/>
      <c r="U79" s="218" t="s">
        <v>11554</v>
      </c>
      <c r="V79" s="220"/>
      <c r="W79" s="220"/>
      <c r="X79" s="218"/>
      <c r="Y79" s="218" t="s">
        <v>43</v>
      </c>
      <c r="Z79" s="220">
        <v>44494.0</v>
      </c>
      <c r="AA79" s="218" t="s">
        <v>43</v>
      </c>
      <c r="AB79" s="221">
        <v>44496.0</v>
      </c>
      <c r="AC79" s="218" t="s">
        <v>43</v>
      </c>
      <c r="AD79" s="221">
        <v>44506.0</v>
      </c>
      <c r="AE79" s="218"/>
      <c r="AF79" s="218"/>
      <c r="AG79" s="218"/>
      <c r="AH79" s="218"/>
      <c r="AI79" s="218" t="s">
        <v>416</v>
      </c>
      <c r="AJ79" s="218" t="s">
        <v>167</v>
      </c>
      <c r="AK79" s="218" t="s">
        <v>416</v>
      </c>
      <c r="AL79" s="218"/>
      <c r="AM79" s="218"/>
    </row>
    <row r="80" ht="15.75" customHeight="1">
      <c r="A80" s="56" t="s">
        <v>11555</v>
      </c>
      <c r="B80" s="56" t="s">
        <v>11556</v>
      </c>
      <c r="C80" s="56" t="b">
        <f>VLOOKUP(A80,'import Karabük'!A:P,3,0)</f>
        <v>1</v>
      </c>
      <c r="D80" s="56" t="s">
        <v>1597</v>
      </c>
      <c r="E80" s="56">
        <f>VLOOKUP(A80,'import Karabük'!A:P,5,0)</f>
        <v>17</v>
      </c>
      <c r="F80" s="56">
        <f>VLOOKUP(A80,'import Karabük'!A:P,6,0)</f>
        <v>14</v>
      </c>
      <c r="G80" s="56">
        <f>VLOOKUP(A80,'import Karabük'!A:P,7,0)</f>
        <v>0</v>
      </c>
      <c r="H80" s="56">
        <f>VLOOKUP(A80,'import Karabük'!A:P,8,0)</f>
        <v>6</v>
      </c>
      <c r="I80" s="56">
        <f>VLOOKUP(A80,'import Karabük'!A:P,9,0)</f>
        <v>6</v>
      </c>
      <c r="J80" s="216">
        <f>VLOOKUP(A80,'import Karabük'!A:P,10,0)</f>
        <v>0</v>
      </c>
      <c r="K80" s="56" t="s">
        <v>11456</v>
      </c>
      <c r="L80" s="56">
        <v>3.704122222E9</v>
      </c>
      <c r="M80" s="56" t="s">
        <v>1350</v>
      </c>
      <c r="N80" s="56" t="s">
        <v>11457</v>
      </c>
      <c r="O80" s="56" t="s">
        <v>11458</v>
      </c>
      <c r="P80" s="56" t="str">
        <f>VLOOKUP(A80,'import Karabük'!A:P,16,0)</f>
        <v>Geleneksel</v>
      </c>
      <c r="Q80" s="218" t="b">
        <v>0</v>
      </c>
      <c r="R80" s="218"/>
      <c r="S80" s="218"/>
      <c r="T80" s="223"/>
      <c r="U80" s="218"/>
      <c r="V80" s="220"/>
      <c r="W80" s="220"/>
      <c r="X80" s="218"/>
      <c r="Y80" s="218"/>
      <c r="Z80" s="220"/>
      <c r="AA80" s="218"/>
      <c r="AB80" s="221"/>
      <c r="AC80" s="218"/>
      <c r="AD80" s="221"/>
      <c r="AE80" s="218"/>
      <c r="AF80" s="218"/>
      <c r="AG80" s="218"/>
      <c r="AH80" s="218"/>
      <c r="AI80" s="218"/>
      <c r="AJ80" s="218"/>
      <c r="AK80" s="218"/>
      <c r="AL80" s="218"/>
      <c r="AM80" s="218"/>
    </row>
    <row r="81" ht="15.75" customHeight="1">
      <c r="A81" s="56" t="s">
        <v>11557</v>
      </c>
      <c r="B81" s="56" t="s">
        <v>11558</v>
      </c>
      <c r="C81" s="56" t="b">
        <f>VLOOKUP(A81,'import Karabük'!A:P,3,0)</f>
        <v>1</v>
      </c>
      <c r="D81" s="56" t="s">
        <v>1597</v>
      </c>
      <c r="E81" s="56">
        <f>VLOOKUP(A81,'import Karabük'!A:P,5,0)</f>
        <v>562</v>
      </c>
      <c r="F81" s="56">
        <f>VLOOKUP(A81,'import Karabük'!A:P,6,0)</f>
        <v>39</v>
      </c>
      <c r="G81" s="56">
        <f>VLOOKUP(A81,'import Karabük'!A:P,7,0)</f>
        <v>2</v>
      </c>
      <c r="H81" s="56">
        <f>VLOOKUP(A81,'import Karabük'!A:P,8,0)</f>
        <v>5</v>
      </c>
      <c r="I81" s="56">
        <f>VLOOKUP(A81,'import Karabük'!A:P,9,0)</f>
        <v>7</v>
      </c>
      <c r="J81" s="216">
        <f>VLOOKUP(A81,'import Karabük'!A:P,10,0)</f>
        <v>0.29</v>
      </c>
      <c r="K81" s="56" t="s">
        <v>11559</v>
      </c>
      <c r="L81" s="56">
        <v>5.457220554E9</v>
      </c>
      <c r="M81" s="56" t="s">
        <v>11226</v>
      </c>
      <c r="N81" s="56" t="s">
        <v>11227</v>
      </c>
      <c r="O81" s="56" t="s">
        <v>11560</v>
      </c>
      <c r="P81" s="56" t="str">
        <f>VLOOKUP(A81,'import Karabük'!A:P,16,0)</f>
        <v>Geleneksel</v>
      </c>
      <c r="Q81" s="218" t="b">
        <v>0</v>
      </c>
      <c r="R81" s="218" t="s">
        <v>33</v>
      </c>
      <c r="S81" s="218" t="s">
        <v>416</v>
      </c>
      <c r="T81" s="29" t="s">
        <v>4306</v>
      </c>
      <c r="U81" s="218" t="s">
        <v>11561</v>
      </c>
      <c r="V81" s="220">
        <v>44501.0</v>
      </c>
      <c r="W81" s="220">
        <v>44502.0</v>
      </c>
      <c r="X81" s="218"/>
      <c r="Y81" s="218" t="s">
        <v>43</v>
      </c>
      <c r="Z81" s="220">
        <v>44499.0</v>
      </c>
      <c r="AA81" s="218" t="s">
        <v>1353</v>
      </c>
      <c r="AB81" s="221">
        <v>44470.0</v>
      </c>
      <c r="AC81" s="218" t="s">
        <v>1353</v>
      </c>
      <c r="AD81" s="221">
        <v>44553.0</v>
      </c>
      <c r="AE81" s="218"/>
      <c r="AF81" s="218"/>
      <c r="AG81" s="218"/>
      <c r="AH81" s="218"/>
      <c r="AI81" s="218" t="s">
        <v>610</v>
      </c>
      <c r="AJ81" s="218" t="s">
        <v>416</v>
      </c>
      <c r="AK81" s="218" t="s">
        <v>73</v>
      </c>
      <c r="AL81" s="218"/>
      <c r="AM81" s="218"/>
    </row>
    <row r="82" ht="15.75" customHeight="1">
      <c r="A82" s="56" t="s">
        <v>11562</v>
      </c>
      <c r="B82" s="56" t="s">
        <v>11563</v>
      </c>
      <c r="C82" s="56" t="b">
        <f>VLOOKUP(A82,'import Karabük'!A:P,3,0)</f>
        <v>1</v>
      </c>
      <c r="D82" s="56" t="s">
        <v>1370</v>
      </c>
      <c r="E82" s="56">
        <f>VLOOKUP(A82,'import Karabük'!A:P,5,0)</f>
        <v>188</v>
      </c>
      <c r="F82" s="56">
        <f>VLOOKUP(A82,'import Karabük'!A:P,6,0)</f>
        <v>25</v>
      </c>
      <c r="G82" s="56">
        <f>VLOOKUP(A82,'import Karabük'!A:P,7,0)</f>
        <v>9</v>
      </c>
      <c r="H82" s="56">
        <f>VLOOKUP(A82,'import Karabük'!A:P,8,0)</f>
        <v>2</v>
      </c>
      <c r="I82" s="56">
        <f>VLOOKUP(A82,'import Karabük'!A:P,9,0)</f>
        <v>11</v>
      </c>
      <c r="J82" s="216">
        <f>VLOOKUP(A82,'import Karabük'!A:P,10,0)</f>
        <v>0.82</v>
      </c>
      <c r="K82" s="56" t="s">
        <v>11564</v>
      </c>
      <c r="L82" s="56">
        <v>3.707122737E9</v>
      </c>
      <c r="M82" s="56" t="s">
        <v>11226</v>
      </c>
      <c r="N82" s="56" t="s">
        <v>11227</v>
      </c>
      <c r="O82" s="56" t="s">
        <v>11565</v>
      </c>
      <c r="P82" s="56" t="str">
        <f>VLOOKUP(A82,'import Karabük'!A:P,16,0)</f>
        <v>Geleneksel</v>
      </c>
      <c r="Q82" s="218" t="b">
        <v>0</v>
      </c>
      <c r="R82" s="218" t="s">
        <v>38</v>
      </c>
      <c r="S82" s="218" t="s">
        <v>100</v>
      </c>
      <c r="T82" s="207" t="s">
        <v>4306</v>
      </c>
      <c r="U82" s="218" t="s">
        <v>11566</v>
      </c>
      <c r="V82" s="220">
        <v>44499.0</v>
      </c>
      <c r="W82" s="220">
        <v>44501.0</v>
      </c>
      <c r="X82" s="218"/>
      <c r="Y82" s="218" t="s">
        <v>1353</v>
      </c>
      <c r="Z82" s="220">
        <v>44499.0</v>
      </c>
      <c r="AA82" s="218"/>
      <c r="AB82" s="221"/>
      <c r="AC82" s="218"/>
      <c r="AD82" s="221"/>
      <c r="AE82" s="218"/>
      <c r="AF82" s="218"/>
      <c r="AG82" s="218"/>
      <c r="AH82" s="218"/>
      <c r="AI82" s="218" t="s">
        <v>100</v>
      </c>
      <c r="AJ82" s="218"/>
      <c r="AK82" s="218"/>
      <c r="AL82" s="218"/>
      <c r="AM82" s="218"/>
    </row>
    <row r="83" ht="15.75" customHeight="1">
      <c r="A83" s="56" t="s">
        <v>11567</v>
      </c>
      <c r="B83" s="56" t="s">
        <v>11568</v>
      </c>
      <c r="C83" s="56" t="b">
        <f>VLOOKUP(A83,'import Karabük'!A:P,3,0)</f>
        <v>1</v>
      </c>
      <c r="D83" s="56" t="s">
        <v>1832</v>
      </c>
      <c r="E83" s="56">
        <f>VLOOKUP(A83,'import Karabük'!A:P,5,0)</f>
        <v>142</v>
      </c>
      <c r="F83" s="56">
        <f>VLOOKUP(A83,'import Karabük'!A:P,6,0)</f>
        <v>9</v>
      </c>
      <c r="G83" s="56">
        <f>VLOOKUP(A83,'import Karabük'!A:P,7,0)</f>
        <v>0</v>
      </c>
      <c r="H83" s="56">
        <f>VLOOKUP(A83,'import Karabük'!A:P,8,0)</f>
        <v>97</v>
      </c>
      <c r="I83" s="56">
        <f>VLOOKUP(A83,'import Karabük'!A:P,9,0)</f>
        <v>97</v>
      </c>
      <c r="J83" s="216">
        <f>VLOOKUP(A83,'import Karabük'!A:P,10,0)</f>
        <v>0</v>
      </c>
      <c r="K83" s="56" t="s">
        <v>11569</v>
      </c>
      <c r="L83" s="56">
        <v>3.70415108E9</v>
      </c>
      <c r="M83" s="56" t="s">
        <v>1350</v>
      </c>
      <c r="N83" s="56" t="s">
        <v>2520</v>
      </c>
      <c r="O83" s="56" t="s">
        <v>11570</v>
      </c>
      <c r="P83" s="56" t="str">
        <f>VLOOKUP(A83,'import Karabük'!A:P,16,0)</f>
        <v>Geleneksel</v>
      </c>
      <c r="Q83" s="218" t="b">
        <v>0</v>
      </c>
      <c r="R83" s="218" t="s">
        <v>29</v>
      </c>
      <c r="S83" s="218" t="s">
        <v>610</v>
      </c>
      <c r="T83" s="29" t="s">
        <v>4306</v>
      </c>
      <c r="U83" s="218" t="s">
        <v>11571</v>
      </c>
      <c r="V83" s="220">
        <v>44538.0</v>
      </c>
      <c r="W83" s="220">
        <v>44539.0</v>
      </c>
      <c r="X83" s="218"/>
      <c r="Y83" s="218" t="s">
        <v>1353</v>
      </c>
      <c r="Z83" s="220">
        <v>44489.0</v>
      </c>
      <c r="AA83" s="218" t="s">
        <v>1353</v>
      </c>
      <c r="AB83" s="221">
        <v>44538.0</v>
      </c>
      <c r="AC83" s="218"/>
      <c r="AD83" s="221"/>
      <c r="AE83" s="218"/>
      <c r="AF83" s="218"/>
      <c r="AG83" s="218"/>
      <c r="AH83" s="218"/>
      <c r="AI83" s="218" t="s">
        <v>100</v>
      </c>
      <c r="AJ83" s="218" t="s">
        <v>610</v>
      </c>
      <c r="AK83" s="218"/>
      <c r="AL83" s="218"/>
      <c r="AM83" s="218"/>
    </row>
    <row r="84" ht="15.75" customHeight="1">
      <c r="A84" s="56" t="s">
        <v>11572</v>
      </c>
      <c r="B84" s="56" t="s">
        <v>11573</v>
      </c>
      <c r="C84" s="56" t="b">
        <f>VLOOKUP(A84,'import Karabük'!A:P,3,0)</f>
        <v>1</v>
      </c>
      <c r="D84" s="56" t="s">
        <v>1356</v>
      </c>
      <c r="E84" s="56">
        <f>VLOOKUP(A84,'import Karabük'!A:P,5,0)</f>
        <v>198</v>
      </c>
      <c r="F84" s="56">
        <f>VLOOKUP(A84,'import Karabük'!A:P,6,0)</f>
        <v>0</v>
      </c>
      <c r="G84" s="56">
        <f>VLOOKUP(A84,'import Karabük'!A:P,7,0)</f>
        <v>0</v>
      </c>
      <c r="H84" s="56">
        <f>VLOOKUP(A84,'import Karabük'!A:P,8,0)</f>
        <v>3</v>
      </c>
      <c r="I84" s="56">
        <f>VLOOKUP(A84,'import Karabük'!A:P,9,0)</f>
        <v>3</v>
      </c>
      <c r="J84" s="216">
        <f>VLOOKUP(A84,'import Karabük'!A:P,10,0)</f>
        <v>0</v>
      </c>
      <c r="K84" s="56" t="s">
        <v>11552</v>
      </c>
      <c r="L84" s="56">
        <v>3.704333222E9</v>
      </c>
      <c r="M84" s="56" t="s">
        <v>1350</v>
      </c>
      <c r="N84" s="56" t="s">
        <v>11574</v>
      </c>
      <c r="O84" s="56" t="s">
        <v>11575</v>
      </c>
      <c r="P84" s="56" t="str">
        <f>VLOOKUP(A84,'import Karabük'!A:P,16,0)</f>
        <v>Geleneksel</v>
      </c>
      <c r="Q84" s="218" t="b">
        <v>0</v>
      </c>
      <c r="R84" s="218" t="s">
        <v>43</v>
      </c>
      <c r="S84" s="218"/>
      <c r="T84" s="218"/>
      <c r="U84" s="218" t="s">
        <v>11576</v>
      </c>
      <c r="V84" s="220"/>
      <c r="W84" s="220"/>
      <c r="X84" s="218"/>
      <c r="Y84" s="218" t="s">
        <v>43</v>
      </c>
      <c r="Z84" s="220">
        <v>44494.0</v>
      </c>
      <c r="AA84" s="218" t="s">
        <v>43</v>
      </c>
      <c r="AB84" s="221">
        <v>44496.0</v>
      </c>
      <c r="AC84" s="218" t="s">
        <v>43</v>
      </c>
      <c r="AD84" s="221">
        <v>44506.0</v>
      </c>
      <c r="AE84" s="218"/>
      <c r="AF84" s="218"/>
      <c r="AG84" s="218"/>
      <c r="AH84" s="218"/>
      <c r="AI84" s="218" t="s">
        <v>416</v>
      </c>
      <c r="AJ84" s="218" t="s">
        <v>167</v>
      </c>
      <c r="AK84" s="218" t="s">
        <v>416</v>
      </c>
      <c r="AL84" s="218"/>
      <c r="AM84" s="218"/>
    </row>
    <row r="85" ht="15.75" customHeight="1">
      <c r="A85" s="56" t="s">
        <v>11577</v>
      </c>
      <c r="B85" s="56" t="s">
        <v>11578</v>
      </c>
      <c r="C85" s="56" t="b">
        <f>VLOOKUP(A85,'import Karabük'!A:P,3,0)</f>
        <v>1</v>
      </c>
      <c r="D85" s="56" t="s">
        <v>1356</v>
      </c>
      <c r="E85" s="56">
        <f>VLOOKUP(A85,'import Karabük'!A:P,5,0)</f>
        <v>9392</v>
      </c>
      <c r="F85" s="56">
        <f>VLOOKUP(A85,'import Karabük'!A:P,6,0)</f>
        <v>1867</v>
      </c>
      <c r="G85" s="56">
        <f>VLOOKUP(A85,'import Karabük'!A:P,7,0)</f>
        <v>29</v>
      </c>
      <c r="H85" s="56">
        <f>VLOOKUP(A85,'import Karabük'!A:P,8,0)</f>
        <v>10</v>
      </c>
      <c r="I85" s="56">
        <f>VLOOKUP(A85,'import Karabük'!A:P,9,0)</f>
        <v>39</v>
      </c>
      <c r="J85" s="216">
        <f>VLOOKUP(A85,'import Karabük'!A:P,10,0)</f>
        <v>0.74</v>
      </c>
      <c r="K85" s="56" t="s">
        <v>11579</v>
      </c>
      <c r="L85" s="56">
        <v>3.704336161E9</v>
      </c>
      <c r="M85" s="56" t="s">
        <v>1350</v>
      </c>
      <c r="N85" s="56" t="s">
        <v>11198</v>
      </c>
      <c r="O85" s="56" t="s">
        <v>11580</v>
      </c>
      <c r="P85" s="56" t="str">
        <f>VLOOKUP(A85,'import Karabük'!A:P,16,0)</f>
        <v>Geleneksel</v>
      </c>
      <c r="Q85" s="218" t="b">
        <v>1</v>
      </c>
      <c r="R85" s="218" t="s">
        <v>38</v>
      </c>
      <c r="S85" s="218" t="s">
        <v>273</v>
      </c>
      <c r="T85" s="207" t="s">
        <v>11234</v>
      </c>
      <c r="U85" s="218" t="s">
        <v>11581</v>
      </c>
      <c r="V85" s="220">
        <v>44547.0</v>
      </c>
      <c r="W85" s="220">
        <v>44550.0</v>
      </c>
      <c r="X85" s="218"/>
      <c r="Y85" s="218" t="s">
        <v>1353</v>
      </c>
      <c r="Z85" s="220">
        <v>44488.0</v>
      </c>
      <c r="AA85" s="218" t="s">
        <v>1353</v>
      </c>
      <c r="AB85" s="221">
        <v>44547.0</v>
      </c>
      <c r="AC85" s="218"/>
      <c r="AD85" s="221"/>
      <c r="AE85" s="218"/>
      <c r="AF85" s="218"/>
      <c r="AG85" s="218"/>
      <c r="AH85" s="218"/>
      <c r="AI85" s="218" t="s">
        <v>404</v>
      </c>
      <c r="AJ85" s="218" t="s">
        <v>273</v>
      </c>
      <c r="AK85" s="218"/>
      <c r="AL85" s="218"/>
      <c r="AM85" s="218"/>
    </row>
    <row r="86" ht="15.75" customHeight="1">
      <c r="A86" s="56" t="s">
        <v>11582</v>
      </c>
      <c r="B86" s="56" t="s">
        <v>11583</v>
      </c>
      <c r="C86" s="56" t="b">
        <f>VLOOKUP(A86,'import Karabük'!A:P,3,0)</f>
        <v>1</v>
      </c>
      <c r="D86" s="56" t="s">
        <v>1370</v>
      </c>
      <c r="E86" s="56">
        <f>VLOOKUP(A86,'import Karabük'!A:P,5,0)</f>
        <v>129</v>
      </c>
      <c r="F86" s="56">
        <f>VLOOKUP(A86,'import Karabük'!A:P,6,0)</f>
        <v>9</v>
      </c>
      <c r="G86" s="56">
        <f>VLOOKUP(A86,'import Karabük'!A:P,7,0)</f>
        <v>6</v>
      </c>
      <c r="H86" s="56">
        <f>VLOOKUP(A86,'import Karabük'!A:P,8,0)</f>
        <v>8</v>
      </c>
      <c r="I86" s="56">
        <f>VLOOKUP(A86,'import Karabük'!A:P,9,0)</f>
        <v>14</v>
      </c>
      <c r="J86" s="216">
        <f>VLOOKUP(A86,'import Karabük'!A:P,10,0)</f>
        <v>0.43</v>
      </c>
      <c r="K86" s="56" t="s">
        <v>8259</v>
      </c>
      <c r="L86" s="56">
        <v>3.707123712E9</v>
      </c>
      <c r="M86" s="56" t="s">
        <v>11226</v>
      </c>
      <c r="N86" s="56" t="s">
        <v>11248</v>
      </c>
      <c r="O86" s="56" t="s">
        <v>11584</v>
      </c>
      <c r="P86" s="56" t="str">
        <f>VLOOKUP(A86,'import Karabük'!A:P,16,0)</f>
        <v>Geleneksel</v>
      </c>
      <c r="Q86" s="218" t="b">
        <v>0</v>
      </c>
      <c r="R86" s="218" t="s">
        <v>38</v>
      </c>
      <c r="S86" s="218" t="s">
        <v>416</v>
      </c>
      <c r="T86" s="29" t="s">
        <v>4306</v>
      </c>
      <c r="U86" s="218" t="s">
        <v>11585</v>
      </c>
      <c r="V86" s="220">
        <v>44497.0</v>
      </c>
      <c r="W86" s="220">
        <v>44498.0</v>
      </c>
      <c r="X86" s="218"/>
      <c r="Y86" s="218" t="s">
        <v>1353</v>
      </c>
      <c r="Z86" s="220">
        <v>44497.0</v>
      </c>
      <c r="AA86" s="218"/>
      <c r="AB86" s="221"/>
      <c r="AC86" s="218"/>
      <c r="AD86" s="221"/>
      <c r="AE86" s="218"/>
      <c r="AF86" s="218"/>
      <c r="AG86" s="218"/>
      <c r="AH86" s="218"/>
      <c r="AI86" s="218" t="s">
        <v>416</v>
      </c>
      <c r="AJ86" s="218"/>
      <c r="AK86" s="218"/>
      <c r="AL86" s="218"/>
      <c r="AM86" s="218"/>
    </row>
    <row r="87" ht="15.75" customHeight="1">
      <c r="A87" s="56" t="s">
        <v>11586</v>
      </c>
      <c r="B87" s="56" t="s">
        <v>11587</v>
      </c>
      <c r="C87" s="56" t="b">
        <f>VLOOKUP(A87,'import Karabük'!A:P,3,0)</f>
        <v>1</v>
      </c>
      <c r="D87" s="56" t="s">
        <v>1370</v>
      </c>
      <c r="E87" s="56">
        <f>VLOOKUP(A87,'import Karabük'!A:P,5,0)</f>
        <v>390</v>
      </c>
      <c r="F87" s="56">
        <f>VLOOKUP(A87,'import Karabük'!A:P,6,0)</f>
        <v>54</v>
      </c>
      <c r="G87" s="56">
        <f>VLOOKUP(A87,'import Karabük'!A:P,7,0)</f>
        <v>12</v>
      </c>
      <c r="H87" s="56">
        <f>VLOOKUP(A87,'import Karabük'!A:P,8,0)</f>
        <v>16</v>
      </c>
      <c r="I87" s="56">
        <f>VLOOKUP(A87,'import Karabük'!A:P,9,0)</f>
        <v>28</v>
      </c>
      <c r="J87" s="216">
        <f>VLOOKUP(A87,'import Karabük'!A:P,10,0)</f>
        <v>0.43</v>
      </c>
      <c r="K87" s="56" t="s">
        <v>8259</v>
      </c>
      <c r="L87" s="56">
        <v>3.707412741E9</v>
      </c>
      <c r="M87" s="56" t="s">
        <v>11226</v>
      </c>
      <c r="N87" s="56" t="s">
        <v>11320</v>
      </c>
      <c r="O87" s="56" t="s">
        <v>11588</v>
      </c>
      <c r="P87" s="56" t="str">
        <f>VLOOKUP(A87,'import Karabük'!A:P,16,0)</f>
        <v>Geleneksel</v>
      </c>
      <c r="Q87" s="218" t="b">
        <v>0</v>
      </c>
      <c r="R87" s="97" t="s">
        <v>27</v>
      </c>
      <c r="S87" s="218"/>
      <c r="T87" s="218"/>
      <c r="U87" s="218"/>
      <c r="V87" s="220"/>
      <c r="W87" s="220"/>
      <c r="X87" s="218"/>
      <c r="Y87" s="218" t="s">
        <v>1353</v>
      </c>
      <c r="Z87" s="220">
        <v>44501.0</v>
      </c>
      <c r="AA87" s="218"/>
      <c r="AB87" s="221"/>
      <c r="AC87" s="218"/>
      <c r="AD87" s="221"/>
      <c r="AE87" s="218"/>
      <c r="AF87" s="218"/>
      <c r="AG87" s="218"/>
      <c r="AH87" s="218"/>
      <c r="AI87" s="218" t="s">
        <v>404</v>
      </c>
      <c r="AJ87" s="218"/>
      <c r="AK87" s="218"/>
      <c r="AL87" s="218"/>
      <c r="AM87" s="218"/>
    </row>
    <row r="88" ht="15.75" customHeight="1">
      <c r="A88" s="56" t="s">
        <v>11589</v>
      </c>
      <c r="B88" s="56" t="s">
        <v>11590</v>
      </c>
      <c r="C88" s="56" t="b">
        <f>VLOOKUP(A88,'import Karabük'!A:P,3,0)</f>
        <v>1</v>
      </c>
      <c r="D88" s="56" t="s">
        <v>1832</v>
      </c>
      <c r="E88" s="56">
        <f>VLOOKUP(A88,'import Karabük'!A:P,5,0)</f>
        <v>5042</v>
      </c>
      <c r="F88" s="56">
        <f>VLOOKUP(A88,'import Karabük'!A:P,6,0)</f>
        <v>635</v>
      </c>
      <c r="G88" s="56">
        <f>VLOOKUP(A88,'import Karabük'!A:P,7,0)</f>
        <v>0</v>
      </c>
      <c r="H88" s="56">
        <f>VLOOKUP(A88,'import Karabük'!A:P,8,0)</f>
        <v>19</v>
      </c>
      <c r="I88" s="56">
        <f>VLOOKUP(A88,'import Karabük'!A:P,9,0)</f>
        <v>19</v>
      </c>
      <c r="J88" s="216">
        <f>VLOOKUP(A88,'import Karabük'!A:P,10,0)</f>
        <v>0</v>
      </c>
      <c r="K88" s="56" t="s">
        <v>11591</v>
      </c>
      <c r="L88" s="56">
        <v>5.065456616E9</v>
      </c>
      <c r="M88" s="56" t="s">
        <v>1350</v>
      </c>
      <c r="N88" s="56" t="s">
        <v>11198</v>
      </c>
      <c r="O88" s="56" t="s">
        <v>11592</v>
      </c>
      <c r="P88" s="56" t="str">
        <f>VLOOKUP(A88,'import Karabük'!A:P,16,0)</f>
        <v>Geleneksel</v>
      </c>
      <c r="Q88" s="218" t="b">
        <v>0</v>
      </c>
      <c r="R88" s="218" t="s">
        <v>38</v>
      </c>
      <c r="S88" s="218" t="s">
        <v>273</v>
      </c>
      <c r="T88" s="207" t="s">
        <v>11234</v>
      </c>
      <c r="U88" s="218" t="s">
        <v>11593</v>
      </c>
      <c r="V88" s="220">
        <v>44551.0</v>
      </c>
      <c r="W88" s="220">
        <v>44553.0</v>
      </c>
      <c r="X88" s="218"/>
      <c r="Y88" s="218" t="s">
        <v>1506</v>
      </c>
      <c r="Z88" s="220">
        <v>44488.0</v>
      </c>
      <c r="AA88" s="218" t="s">
        <v>1353</v>
      </c>
      <c r="AB88" s="221">
        <v>44492.0</v>
      </c>
      <c r="AC88" s="218" t="s">
        <v>43</v>
      </c>
      <c r="AD88" s="221">
        <v>44496.0</v>
      </c>
      <c r="AE88" s="218" t="s">
        <v>1353</v>
      </c>
      <c r="AF88" s="222">
        <v>44551.0</v>
      </c>
      <c r="AG88" s="218"/>
      <c r="AH88" s="218"/>
      <c r="AI88" s="218" t="s">
        <v>404</v>
      </c>
      <c r="AJ88" s="218" t="s">
        <v>404</v>
      </c>
      <c r="AK88" s="218" t="s">
        <v>167</v>
      </c>
      <c r="AL88" s="218" t="s">
        <v>273</v>
      </c>
      <c r="AM88" s="218"/>
    </row>
    <row r="89" ht="15.75" customHeight="1">
      <c r="A89" s="56" t="s">
        <v>11594</v>
      </c>
      <c r="B89" s="56" t="s">
        <v>11595</v>
      </c>
      <c r="C89" s="56" t="b">
        <f>VLOOKUP(A89,'import Karabük'!A:P,3,0)</f>
        <v>1</v>
      </c>
      <c r="D89" s="56" t="s">
        <v>1370</v>
      </c>
      <c r="E89" s="56">
        <f>VLOOKUP(A89,'import Karabük'!A:P,5,0)</f>
        <v>10263</v>
      </c>
      <c r="F89" s="56">
        <f>VLOOKUP(A89,'import Karabük'!A:P,6,0)</f>
        <v>896</v>
      </c>
      <c r="G89" s="56">
        <f>VLOOKUP(A89,'import Karabük'!A:P,7,0)</f>
        <v>7</v>
      </c>
      <c r="H89" s="56">
        <f>VLOOKUP(A89,'import Karabük'!A:P,8,0)</f>
        <v>25</v>
      </c>
      <c r="I89" s="56">
        <f>VLOOKUP(A89,'import Karabük'!A:P,9,0)</f>
        <v>32</v>
      </c>
      <c r="J89" s="216">
        <f>VLOOKUP(A89,'import Karabük'!A:P,10,0)</f>
        <v>0.22</v>
      </c>
      <c r="K89" s="56" t="s">
        <v>11596</v>
      </c>
      <c r="L89" s="56">
        <v>3.704333994E9</v>
      </c>
      <c r="M89" s="56" t="s">
        <v>1350</v>
      </c>
      <c r="N89" s="56" t="s">
        <v>11198</v>
      </c>
      <c r="O89" s="56" t="s">
        <v>11597</v>
      </c>
      <c r="P89" s="56" t="str">
        <f>VLOOKUP(A89,'import Karabük'!A:P,16,0)</f>
        <v>Geleneksel</v>
      </c>
      <c r="Q89" s="218" t="b">
        <v>0</v>
      </c>
      <c r="R89" s="218" t="s">
        <v>38</v>
      </c>
      <c r="S89" s="218" t="s">
        <v>610</v>
      </c>
      <c r="T89" s="207" t="s">
        <v>4306</v>
      </c>
      <c r="U89" s="218" t="s">
        <v>11598</v>
      </c>
      <c r="V89" s="220">
        <v>44485.0</v>
      </c>
      <c r="W89" s="220">
        <v>44488.0</v>
      </c>
      <c r="X89" s="218"/>
      <c r="Y89" s="218" t="s">
        <v>1353</v>
      </c>
      <c r="Z89" s="220">
        <v>44485.0</v>
      </c>
      <c r="AA89" s="218" t="s">
        <v>1353</v>
      </c>
      <c r="AB89" s="221">
        <v>44551.0</v>
      </c>
      <c r="AC89" s="218"/>
      <c r="AD89" s="221"/>
      <c r="AE89" s="218"/>
      <c r="AF89" s="218"/>
      <c r="AG89" s="218"/>
      <c r="AH89" s="218"/>
      <c r="AI89" s="218" t="s">
        <v>610</v>
      </c>
      <c r="AJ89" s="218" t="s">
        <v>106</v>
      </c>
      <c r="AK89" s="218"/>
      <c r="AL89" s="218"/>
      <c r="AM89" s="218"/>
    </row>
    <row r="90" ht="15.75" customHeight="1">
      <c r="A90" s="56" t="s">
        <v>11599</v>
      </c>
      <c r="B90" s="56" t="s">
        <v>11600</v>
      </c>
      <c r="C90" s="56" t="b">
        <f>VLOOKUP(A90,'import Karabük'!A:P,3,0)</f>
        <v>1</v>
      </c>
      <c r="D90" s="56" t="s">
        <v>1356</v>
      </c>
      <c r="E90" s="56">
        <f>VLOOKUP(A90,'import Karabük'!A:P,5,0)</f>
        <v>1125</v>
      </c>
      <c r="F90" s="56">
        <f>VLOOKUP(A90,'import Karabük'!A:P,6,0)</f>
        <v>102</v>
      </c>
      <c r="G90" s="56">
        <f>VLOOKUP(A90,'import Karabük'!A:P,7,0)</f>
        <v>5</v>
      </c>
      <c r="H90" s="56">
        <f>VLOOKUP(A90,'import Karabük'!A:P,8,0)</f>
        <v>6</v>
      </c>
      <c r="I90" s="56">
        <f>VLOOKUP(A90,'import Karabük'!A:P,9,0)</f>
        <v>11</v>
      </c>
      <c r="J90" s="216">
        <f>VLOOKUP(A90,'import Karabük'!A:P,10,0)</f>
        <v>0.45</v>
      </c>
      <c r="K90" s="56" t="s">
        <v>11601</v>
      </c>
      <c r="L90" s="56">
        <v>3.707127054E9</v>
      </c>
      <c r="M90" s="56" t="s">
        <v>11226</v>
      </c>
      <c r="N90" s="56" t="s">
        <v>11227</v>
      </c>
      <c r="O90" s="56" t="s">
        <v>11602</v>
      </c>
      <c r="P90" s="56" t="str">
        <f>VLOOKUP(A90,'import Karabük'!A:P,16,0)</f>
        <v>Geleneksel</v>
      </c>
      <c r="Q90" s="218" t="b">
        <v>0</v>
      </c>
      <c r="R90" s="218" t="s">
        <v>38</v>
      </c>
      <c r="S90" s="218" t="s">
        <v>100</v>
      </c>
      <c r="T90" s="207" t="s">
        <v>4306</v>
      </c>
      <c r="U90" s="218" t="s">
        <v>11603</v>
      </c>
      <c r="V90" s="220">
        <v>44501.0</v>
      </c>
      <c r="W90" s="220">
        <v>44502.0</v>
      </c>
      <c r="X90" s="218"/>
      <c r="Y90" s="218" t="s">
        <v>1353</v>
      </c>
      <c r="Z90" s="220">
        <v>44501.0</v>
      </c>
      <c r="AA90" s="218" t="s">
        <v>1353</v>
      </c>
      <c r="AB90" s="221">
        <v>44553.0</v>
      </c>
      <c r="AC90" s="218"/>
      <c r="AD90" s="221"/>
      <c r="AE90" s="218"/>
      <c r="AF90" s="218"/>
      <c r="AG90" s="218"/>
      <c r="AH90" s="218"/>
      <c r="AI90" s="218" t="s">
        <v>100</v>
      </c>
      <c r="AJ90" s="218" t="s">
        <v>73</v>
      </c>
      <c r="AK90" s="218"/>
      <c r="AL90" s="218"/>
      <c r="AM90" s="218"/>
    </row>
    <row r="91" ht="15.75" customHeight="1">
      <c r="A91" s="56" t="s">
        <v>11604</v>
      </c>
      <c r="B91" s="56" t="s">
        <v>11605</v>
      </c>
      <c r="C91" s="56" t="b">
        <f>VLOOKUP(A91,'import Karabük'!A:P,3,0)</f>
        <v>1</v>
      </c>
      <c r="D91" s="56" t="s">
        <v>1370</v>
      </c>
      <c r="E91" s="56">
        <f>VLOOKUP(A91,'import Karabük'!A:P,5,0)</f>
        <v>1327</v>
      </c>
      <c r="F91" s="56">
        <f>VLOOKUP(A91,'import Karabük'!A:P,6,0)</f>
        <v>67</v>
      </c>
      <c r="G91" s="56">
        <f>VLOOKUP(A91,'import Karabük'!A:P,7,0)</f>
        <v>4</v>
      </c>
      <c r="H91" s="56">
        <f>VLOOKUP(A91,'import Karabük'!A:P,8,0)</f>
        <v>7</v>
      </c>
      <c r="I91" s="56">
        <f>VLOOKUP(A91,'import Karabük'!A:P,9,0)</f>
        <v>11</v>
      </c>
      <c r="J91" s="216">
        <f>VLOOKUP(A91,'import Karabük'!A:P,10,0)</f>
        <v>0.36</v>
      </c>
      <c r="K91" s="56" t="s">
        <v>11606</v>
      </c>
      <c r="L91" s="56">
        <v>5.057366116E9</v>
      </c>
      <c r="M91" s="56" t="s">
        <v>1350</v>
      </c>
      <c r="N91" s="56" t="s">
        <v>11198</v>
      </c>
      <c r="O91" s="56" t="s">
        <v>11607</v>
      </c>
      <c r="P91" s="56" t="str">
        <f>VLOOKUP(A91,'import Karabük'!A:P,16,0)</f>
        <v>Geleneksel</v>
      </c>
      <c r="Q91" s="218" t="b">
        <v>0</v>
      </c>
      <c r="R91" s="218" t="s">
        <v>38</v>
      </c>
      <c r="S91" s="218" t="s">
        <v>66</v>
      </c>
      <c r="T91" s="207" t="s">
        <v>4306</v>
      </c>
      <c r="U91" s="218"/>
      <c r="V91" s="220">
        <v>44484.0</v>
      </c>
      <c r="W91" s="220">
        <v>44487.0</v>
      </c>
      <c r="X91" s="218"/>
      <c r="Y91" s="218" t="s">
        <v>1353</v>
      </c>
      <c r="Z91" s="220">
        <v>44484.0</v>
      </c>
      <c r="AA91" s="218"/>
      <c r="AB91" s="221"/>
      <c r="AC91" s="218"/>
      <c r="AD91" s="221"/>
      <c r="AE91" s="218"/>
      <c r="AF91" s="218"/>
      <c r="AG91" s="218"/>
      <c r="AH91" s="218"/>
      <c r="AI91" s="218" t="s">
        <v>66</v>
      </c>
      <c r="AJ91" s="218"/>
      <c r="AK91" s="218"/>
      <c r="AL91" s="218"/>
      <c r="AM91" s="218"/>
    </row>
    <row r="92" ht="15.75" customHeight="1">
      <c r="A92" s="56" t="s">
        <v>11608</v>
      </c>
      <c r="B92" s="56" t="s">
        <v>11609</v>
      </c>
      <c r="C92" s="56" t="b">
        <f>VLOOKUP(A92,'import Karabük'!A:P,3,0)</f>
        <v>1</v>
      </c>
      <c r="D92" s="56" t="s">
        <v>1370</v>
      </c>
      <c r="E92" s="56">
        <f>VLOOKUP(A92,'import Karabük'!A:P,5,0)</f>
        <v>1558</v>
      </c>
      <c r="F92" s="56">
        <f>VLOOKUP(A92,'import Karabük'!A:P,6,0)</f>
        <v>98</v>
      </c>
      <c r="G92" s="56">
        <f>VLOOKUP(A92,'import Karabük'!A:P,7,0)</f>
        <v>19</v>
      </c>
      <c r="H92" s="56">
        <f>VLOOKUP(A92,'import Karabük'!A:P,8,0)</f>
        <v>10</v>
      </c>
      <c r="I92" s="56">
        <f>VLOOKUP(A92,'import Karabük'!A:P,9,0)</f>
        <v>29</v>
      </c>
      <c r="J92" s="216">
        <f>VLOOKUP(A92,'import Karabük'!A:P,10,0)</f>
        <v>0.66</v>
      </c>
      <c r="K92" s="56" t="s">
        <v>11610</v>
      </c>
      <c r="L92" s="56">
        <v>3.707251192E9</v>
      </c>
      <c r="M92" s="56" t="s">
        <v>11226</v>
      </c>
      <c r="N92" s="56" t="s">
        <v>11227</v>
      </c>
      <c r="O92" s="56" t="s">
        <v>11611</v>
      </c>
      <c r="P92" s="56" t="str">
        <f>VLOOKUP(A92,'import Karabük'!A:P,16,0)</f>
        <v>Geleneksel</v>
      </c>
      <c r="Q92" s="218" t="b">
        <v>0</v>
      </c>
      <c r="R92" s="218" t="s">
        <v>38</v>
      </c>
      <c r="S92" s="218" t="s">
        <v>106</v>
      </c>
      <c r="T92" s="207" t="s">
        <v>4306</v>
      </c>
      <c r="U92" s="218" t="s">
        <v>11612</v>
      </c>
      <c r="V92" s="220">
        <v>44502.0</v>
      </c>
      <c r="W92" s="220">
        <v>44503.0</v>
      </c>
      <c r="X92" s="218"/>
      <c r="Y92" s="218" t="s">
        <v>1353</v>
      </c>
      <c r="Z92" s="220">
        <v>44499.0</v>
      </c>
      <c r="AA92" s="218" t="s">
        <v>1506</v>
      </c>
      <c r="AB92" s="221">
        <v>44501.0</v>
      </c>
      <c r="AC92" s="218" t="s">
        <v>1353</v>
      </c>
      <c r="AD92" s="221">
        <v>44503.0</v>
      </c>
      <c r="AE92" s="218" t="s">
        <v>1353</v>
      </c>
      <c r="AF92" s="222">
        <v>44553.0</v>
      </c>
      <c r="AG92" s="218"/>
      <c r="AH92" s="218"/>
      <c r="AI92" s="218" t="s">
        <v>610</v>
      </c>
      <c r="AJ92" s="218" t="s">
        <v>106</v>
      </c>
      <c r="AK92" s="218" t="s">
        <v>106</v>
      </c>
      <c r="AL92" s="218" t="s">
        <v>73</v>
      </c>
      <c r="AM92" s="218"/>
    </row>
    <row r="93" ht="15.75" customHeight="1">
      <c r="A93" s="56" t="s">
        <v>11613</v>
      </c>
      <c r="B93" s="56" t="s">
        <v>11614</v>
      </c>
      <c r="C93" s="56" t="b">
        <f>VLOOKUP(A93,'import Karabük'!A:P,3,0)</f>
        <v>1</v>
      </c>
      <c r="D93" s="56" t="s">
        <v>1364</v>
      </c>
      <c r="E93" s="56">
        <f>VLOOKUP(A93,'import Karabük'!A:P,5,0)</f>
        <v>9</v>
      </c>
      <c r="F93" s="56">
        <f>VLOOKUP(A93,'import Karabük'!A:P,6,0)</f>
        <v>1</v>
      </c>
      <c r="G93" s="56">
        <f>VLOOKUP(A93,'import Karabük'!A:P,7,0)</f>
        <v>0</v>
      </c>
      <c r="H93" s="56">
        <f>VLOOKUP(A93,'import Karabük'!A:P,8,0)</f>
        <v>21</v>
      </c>
      <c r="I93" s="56">
        <f>VLOOKUP(A93,'import Karabük'!A:P,9,0)</f>
        <v>21</v>
      </c>
      <c r="J93" s="216">
        <f>VLOOKUP(A93,'import Karabük'!A:P,10,0)</f>
        <v>0</v>
      </c>
      <c r="K93" s="56" t="s">
        <v>11615</v>
      </c>
      <c r="L93" s="56">
        <v>5.422945089E9</v>
      </c>
      <c r="M93" s="56" t="s">
        <v>1350</v>
      </c>
      <c r="N93" s="56" t="s">
        <v>11291</v>
      </c>
      <c r="O93" s="56" t="s">
        <v>11616</v>
      </c>
      <c r="P93" s="56" t="str">
        <f>VLOOKUP(A93,'import Karabük'!A:P,16,0)</f>
        <v>Geleneksel</v>
      </c>
      <c r="Q93" s="218" t="b">
        <v>0</v>
      </c>
      <c r="R93" s="218"/>
      <c r="S93" s="218"/>
      <c r="T93" s="218"/>
      <c r="U93" s="218"/>
      <c r="V93" s="220"/>
      <c r="W93" s="220"/>
      <c r="X93" s="218"/>
      <c r="Y93" s="218"/>
      <c r="Z93" s="220"/>
      <c r="AA93" s="218"/>
      <c r="AB93" s="221"/>
      <c r="AC93" s="218"/>
      <c r="AD93" s="221"/>
      <c r="AE93" s="218"/>
      <c r="AF93" s="218"/>
      <c r="AG93" s="218"/>
      <c r="AH93" s="218"/>
      <c r="AI93" s="218"/>
      <c r="AJ93" s="218"/>
      <c r="AK93" s="218"/>
      <c r="AL93" s="218"/>
      <c r="AM93" s="218"/>
    </row>
    <row r="94" ht="15.75" customHeight="1">
      <c r="A94" s="56" t="s">
        <v>11617</v>
      </c>
      <c r="B94" s="56" t="s">
        <v>11618</v>
      </c>
      <c r="C94" s="56" t="b">
        <f>VLOOKUP(A94,'import Karabük'!A:P,3,0)</f>
        <v>1</v>
      </c>
      <c r="D94" s="56" t="s">
        <v>1364</v>
      </c>
      <c r="E94" s="56">
        <f>VLOOKUP(A94,'import Karabük'!A:P,5,0)</f>
        <v>140</v>
      </c>
      <c r="F94" s="56">
        <f>VLOOKUP(A94,'import Karabük'!A:P,6,0)</f>
        <v>7</v>
      </c>
      <c r="G94" s="56">
        <f>VLOOKUP(A94,'import Karabük'!A:P,7,0)</f>
        <v>0</v>
      </c>
      <c r="H94" s="56">
        <f>VLOOKUP(A94,'import Karabük'!A:P,8,0)</f>
        <v>13</v>
      </c>
      <c r="I94" s="56">
        <f>VLOOKUP(A94,'import Karabük'!A:P,9,0)</f>
        <v>13</v>
      </c>
      <c r="J94" s="216">
        <f>VLOOKUP(A94,'import Karabük'!A:P,10,0)</f>
        <v>0</v>
      </c>
      <c r="K94" s="56" t="s">
        <v>11619</v>
      </c>
      <c r="L94" s="56">
        <v>5.523359779E9</v>
      </c>
      <c r="M94" s="56" t="s">
        <v>11226</v>
      </c>
      <c r="N94" s="56" t="s">
        <v>11227</v>
      </c>
      <c r="O94" s="56" t="s">
        <v>11620</v>
      </c>
      <c r="P94" s="56" t="str">
        <f>VLOOKUP(A94,'import Karabük'!A:P,16,0)</f>
        <v>Geleneksel</v>
      </c>
      <c r="Q94" s="218" t="b">
        <v>0</v>
      </c>
      <c r="R94" s="218"/>
      <c r="S94" s="218"/>
      <c r="T94" s="218"/>
      <c r="U94" s="218" t="s">
        <v>11621</v>
      </c>
      <c r="V94" s="220"/>
      <c r="W94" s="220"/>
      <c r="X94" s="218"/>
      <c r="Y94" s="218"/>
      <c r="Z94" s="220"/>
      <c r="AA94" s="218"/>
      <c r="AB94" s="221"/>
      <c r="AC94" s="218"/>
      <c r="AD94" s="221"/>
      <c r="AE94" s="218"/>
      <c r="AF94" s="218"/>
      <c r="AG94" s="218"/>
      <c r="AH94" s="218"/>
      <c r="AI94" s="218"/>
      <c r="AJ94" s="218"/>
      <c r="AK94" s="218"/>
      <c r="AL94" s="218"/>
      <c r="AM94" s="218"/>
    </row>
    <row r="95" ht="15.75" customHeight="1">
      <c r="A95" s="56" t="s">
        <v>11622</v>
      </c>
      <c r="B95" s="56" t="s">
        <v>11623</v>
      </c>
      <c r="C95" s="56" t="b">
        <f>VLOOKUP(A95,'import Karabük'!A:P,3,0)</f>
        <v>1</v>
      </c>
      <c r="D95" s="56" t="s">
        <v>1443</v>
      </c>
      <c r="E95" s="56">
        <f>VLOOKUP(A95,'import Karabük'!A:P,5,0)</f>
        <v>1110</v>
      </c>
      <c r="F95" s="56">
        <f>VLOOKUP(A95,'import Karabük'!A:P,6,0)</f>
        <v>78</v>
      </c>
      <c r="G95" s="56">
        <f>VLOOKUP(A95,'import Karabük'!A:P,7,0)</f>
        <v>12</v>
      </c>
      <c r="H95" s="56">
        <f>VLOOKUP(A95,'import Karabük'!A:P,8,0)</f>
        <v>1</v>
      </c>
      <c r="I95" s="56">
        <f>VLOOKUP(A95,'import Karabük'!A:P,9,0)</f>
        <v>13</v>
      </c>
      <c r="J95" s="216">
        <f>VLOOKUP(A95,'import Karabük'!A:P,10,0)</f>
        <v>0.92</v>
      </c>
      <c r="K95" s="56" t="s">
        <v>11624</v>
      </c>
      <c r="L95" s="56">
        <v>3.707128645E9</v>
      </c>
      <c r="M95" s="56" t="s">
        <v>11226</v>
      </c>
      <c r="N95" s="56" t="s">
        <v>11227</v>
      </c>
      <c r="O95" s="56" t="s">
        <v>11625</v>
      </c>
      <c r="P95" s="56" t="str">
        <f>VLOOKUP(A95,'import Karabük'!A:P,16,0)</f>
        <v>Geleneksel</v>
      </c>
      <c r="Q95" s="218" t="b">
        <v>0</v>
      </c>
      <c r="R95" s="218" t="s">
        <v>38</v>
      </c>
      <c r="S95" s="218" t="s">
        <v>106</v>
      </c>
      <c r="T95" s="29" t="s">
        <v>4306</v>
      </c>
      <c r="U95" s="218"/>
      <c r="V95" s="220">
        <v>44499.0</v>
      </c>
      <c r="W95" s="220">
        <v>44501.0</v>
      </c>
      <c r="X95" s="218"/>
      <c r="Y95" s="218" t="s">
        <v>1353</v>
      </c>
      <c r="Z95" s="220">
        <v>44499.0</v>
      </c>
      <c r="AA95" s="218"/>
      <c r="AB95" s="221"/>
      <c r="AC95" s="218"/>
      <c r="AD95" s="221"/>
      <c r="AE95" s="218"/>
      <c r="AF95" s="218"/>
      <c r="AG95" s="218"/>
      <c r="AH95" s="218"/>
      <c r="AI95" s="218" t="s">
        <v>106</v>
      </c>
      <c r="AJ95" s="218"/>
      <c r="AK95" s="218"/>
      <c r="AL95" s="218"/>
      <c r="AM95" s="218"/>
    </row>
    <row r="96" ht="15.75" customHeight="1">
      <c r="A96" s="56" t="s">
        <v>11626</v>
      </c>
      <c r="B96" s="56" t="s">
        <v>11627</v>
      </c>
      <c r="C96" s="56" t="b">
        <f>VLOOKUP(A96,'import Karabük'!A:P,3,0)</f>
        <v>1</v>
      </c>
      <c r="D96" s="56" t="s">
        <v>1443</v>
      </c>
      <c r="E96" s="56">
        <f>VLOOKUP(A96,'import Karabük'!A:P,5,0)</f>
        <v>413</v>
      </c>
      <c r="F96" s="56">
        <f>VLOOKUP(A96,'import Karabük'!A:P,6,0)</f>
        <v>100</v>
      </c>
      <c r="G96" s="56">
        <f>VLOOKUP(A96,'import Karabük'!A:P,7,0)</f>
        <v>0</v>
      </c>
      <c r="H96" s="56">
        <f>VLOOKUP(A96,'import Karabük'!A:P,8,0)</f>
        <v>15</v>
      </c>
      <c r="I96" s="56">
        <f>VLOOKUP(A96,'import Karabük'!A:P,9,0)</f>
        <v>15</v>
      </c>
      <c r="J96" s="216">
        <f>VLOOKUP(A96,'import Karabük'!A:P,10,0)</f>
        <v>0</v>
      </c>
      <c r="K96" s="56" t="s">
        <v>11619</v>
      </c>
      <c r="L96" s="56">
        <v>5.523359779E9</v>
      </c>
      <c r="M96" s="56" t="s">
        <v>11226</v>
      </c>
      <c r="N96" s="56" t="s">
        <v>11227</v>
      </c>
      <c r="O96" s="56" t="s">
        <v>11620</v>
      </c>
      <c r="P96" s="56" t="str">
        <f>VLOOKUP(A96,'import Karabük'!A:P,16,0)</f>
        <v>Geleneksel</v>
      </c>
      <c r="Q96" s="218" t="b">
        <v>0</v>
      </c>
      <c r="R96" s="218" t="s">
        <v>43</v>
      </c>
      <c r="S96" s="218"/>
      <c r="T96" s="223"/>
      <c r="U96" s="218" t="s">
        <v>11628</v>
      </c>
      <c r="V96" s="220"/>
      <c r="W96" s="220"/>
      <c r="X96" s="218"/>
      <c r="Y96" s="218" t="s">
        <v>43</v>
      </c>
      <c r="Z96" s="220">
        <v>44499.0</v>
      </c>
      <c r="AA96" s="218" t="s">
        <v>43</v>
      </c>
      <c r="AB96" s="221">
        <v>44501.0</v>
      </c>
      <c r="AC96" s="218" t="s">
        <v>43</v>
      </c>
      <c r="AD96" s="221">
        <v>44502.0</v>
      </c>
      <c r="AE96" s="218"/>
      <c r="AF96" s="218"/>
      <c r="AG96" s="218"/>
      <c r="AH96" s="218"/>
      <c r="AI96" s="218" t="s">
        <v>100</v>
      </c>
      <c r="AJ96" s="218" t="s">
        <v>106</v>
      </c>
      <c r="AK96" s="218"/>
      <c r="AL96" s="218"/>
      <c r="AM96" s="218"/>
    </row>
    <row r="97" ht="15.75" customHeight="1">
      <c r="A97" s="56" t="s">
        <v>11629</v>
      </c>
      <c r="B97" s="56" t="s">
        <v>11630</v>
      </c>
      <c r="C97" s="56" t="b">
        <f>VLOOKUP(A97,'import Karabük'!A:P,3,0)</f>
        <v>1</v>
      </c>
      <c r="D97" s="56" t="s">
        <v>1370</v>
      </c>
      <c r="E97" s="56">
        <f>VLOOKUP(A97,'import Karabük'!A:P,5,0)</f>
        <v>3208</v>
      </c>
      <c r="F97" s="56">
        <f>VLOOKUP(A97,'import Karabük'!A:P,6,0)</f>
        <v>341</v>
      </c>
      <c r="G97" s="56">
        <f>VLOOKUP(A97,'import Karabük'!A:P,7,0)</f>
        <v>6</v>
      </c>
      <c r="H97" s="56">
        <f>VLOOKUP(A97,'import Karabük'!A:P,8,0)</f>
        <v>28</v>
      </c>
      <c r="I97" s="56">
        <f>VLOOKUP(A97,'import Karabük'!A:P,9,0)</f>
        <v>34</v>
      </c>
      <c r="J97" s="216">
        <f>VLOOKUP(A97,'import Karabük'!A:P,10,0)</f>
        <v>0.18</v>
      </c>
      <c r="K97" s="56" t="s">
        <v>11631</v>
      </c>
      <c r="L97" s="56">
        <v>3.704330909E9</v>
      </c>
      <c r="M97" s="56" t="s">
        <v>1350</v>
      </c>
      <c r="N97" s="56" t="s">
        <v>11198</v>
      </c>
      <c r="O97" s="56" t="s">
        <v>11632</v>
      </c>
      <c r="P97" s="56" t="str">
        <f>VLOOKUP(A97,'import Karabük'!A:P,16,0)</f>
        <v>Geleneksel</v>
      </c>
      <c r="Q97" s="218" t="b">
        <v>0</v>
      </c>
      <c r="R97" s="218" t="s">
        <v>29</v>
      </c>
      <c r="S97" s="218" t="s">
        <v>273</v>
      </c>
      <c r="T97" s="29" t="s">
        <v>11234</v>
      </c>
      <c r="U97" s="218" t="s">
        <v>11633</v>
      </c>
      <c r="V97" s="220">
        <v>44548.0</v>
      </c>
      <c r="W97" s="220">
        <v>44551.0</v>
      </c>
      <c r="X97" s="218"/>
      <c r="Y97" s="218" t="s">
        <v>1353</v>
      </c>
      <c r="Z97" s="220">
        <v>44494.0</v>
      </c>
      <c r="AA97" s="218" t="s">
        <v>1353</v>
      </c>
      <c r="AB97" s="221">
        <v>44503.0</v>
      </c>
      <c r="AC97" s="218" t="s">
        <v>1353</v>
      </c>
      <c r="AD97" s="221">
        <v>44548.0</v>
      </c>
      <c r="AE97" s="218" t="s">
        <v>1353</v>
      </c>
      <c r="AF97" s="222">
        <v>44552.0</v>
      </c>
      <c r="AG97" s="218"/>
      <c r="AH97" s="218"/>
      <c r="AI97" s="218" t="s">
        <v>416</v>
      </c>
      <c r="AJ97" s="218" t="s">
        <v>73</v>
      </c>
      <c r="AK97" s="218" t="s">
        <v>273</v>
      </c>
      <c r="AL97" s="218"/>
      <c r="AM97" s="218"/>
    </row>
    <row r="98" ht="15.75" customHeight="1">
      <c r="A98" s="56" t="s">
        <v>11634</v>
      </c>
      <c r="B98" s="56" t="s">
        <v>11635</v>
      </c>
      <c r="C98" s="56" t="b">
        <f>VLOOKUP(A98,'import Karabük'!A:P,3,0)</f>
        <v>1</v>
      </c>
      <c r="D98" s="56" t="s">
        <v>1443</v>
      </c>
      <c r="E98" s="56">
        <f>VLOOKUP(A98,'import Karabük'!A:P,5,0)</f>
        <v>9</v>
      </c>
      <c r="F98" s="56">
        <f>VLOOKUP(A98,'import Karabük'!A:P,6,0)</f>
        <v>5</v>
      </c>
      <c r="G98" s="56">
        <f>VLOOKUP(A98,'import Karabük'!A:P,7,0)</f>
        <v>0</v>
      </c>
      <c r="H98" s="56">
        <f>VLOOKUP(A98,'import Karabük'!A:P,8,0)</f>
        <v>13</v>
      </c>
      <c r="I98" s="56">
        <f>VLOOKUP(A98,'import Karabük'!A:P,9,0)</f>
        <v>13</v>
      </c>
      <c r="J98" s="216">
        <f>VLOOKUP(A98,'import Karabük'!A:P,10,0)</f>
        <v>0</v>
      </c>
      <c r="K98" s="56" t="s">
        <v>11636</v>
      </c>
      <c r="L98" s="56">
        <v>5.058543359E9</v>
      </c>
      <c r="M98" s="56" t="s">
        <v>1350</v>
      </c>
      <c r="N98" s="56" t="s">
        <v>11198</v>
      </c>
      <c r="O98" s="56" t="s">
        <v>11637</v>
      </c>
      <c r="P98" s="56" t="str">
        <f>VLOOKUP(A98,'import Karabük'!A:P,16,0)</f>
        <v>Geleneksel</v>
      </c>
      <c r="Q98" s="218" t="b">
        <v>0</v>
      </c>
      <c r="R98" s="218"/>
      <c r="S98" s="218"/>
      <c r="T98" s="223"/>
      <c r="U98" s="218"/>
      <c r="V98" s="220"/>
      <c r="W98" s="220"/>
      <c r="X98" s="218"/>
      <c r="Y98" s="218"/>
      <c r="Z98" s="220"/>
      <c r="AA98" s="218"/>
      <c r="AB98" s="221"/>
      <c r="AC98" s="218"/>
      <c r="AD98" s="221"/>
      <c r="AE98" s="218"/>
      <c r="AF98" s="218"/>
      <c r="AG98" s="218"/>
      <c r="AH98" s="218"/>
      <c r="AI98" s="218"/>
      <c r="AJ98" s="218"/>
      <c r="AK98" s="218"/>
      <c r="AL98" s="218"/>
      <c r="AM98" s="218"/>
    </row>
    <row r="99" ht="15.75" customHeight="1">
      <c r="A99" s="56" t="s">
        <v>11638</v>
      </c>
      <c r="B99" s="56" t="s">
        <v>11639</v>
      </c>
      <c r="C99" s="56" t="b">
        <f>VLOOKUP(A99,'import Karabük'!A:P,3,0)</f>
        <v>1</v>
      </c>
      <c r="D99" s="56" t="s">
        <v>1597</v>
      </c>
      <c r="E99" s="56">
        <f>VLOOKUP(A99,'import Karabük'!A:P,5,0)</f>
        <v>344</v>
      </c>
      <c r="F99" s="56">
        <f>VLOOKUP(A99,'import Karabük'!A:P,6,0)</f>
        <v>11</v>
      </c>
      <c r="G99" s="56">
        <f>VLOOKUP(A99,'import Karabük'!A:P,7,0)</f>
        <v>21</v>
      </c>
      <c r="H99" s="56">
        <f>VLOOKUP(A99,'import Karabük'!A:P,8,0)</f>
        <v>14</v>
      </c>
      <c r="I99" s="56">
        <f>VLOOKUP(A99,'import Karabük'!A:P,9,0)</f>
        <v>35</v>
      </c>
      <c r="J99" s="216">
        <f>VLOOKUP(A99,'import Karabük'!A:P,10,0)</f>
        <v>0.6</v>
      </c>
      <c r="K99" s="56" t="s">
        <v>11640</v>
      </c>
      <c r="L99" s="56">
        <v>3.704246666E9</v>
      </c>
      <c r="M99" s="56" t="s">
        <v>1350</v>
      </c>
      <c r="N99" s="56" t="s">
        <v>11254</v>
      </c>
      <c r="O99" s="56" t="s">
        <v>11641</v>
      </c>
      <c r="P99" s="56" t="str">
        <f>VLOOKUP(A99,'import Karabük'!A:P,16,0)</f>
        <v>Geleneksel</v>
      </c>
      <c r="Q99" s="218" t="b">
        <v>0</v>
      </c>
      <c r="R99" s="218" t="s">
        <v>38</v>
      </c>
      <c r="S99" s="218" t="s">
        <v>128</v>
      </c>
      <c r="T99" s="29" t="s">
        <v>11234</v>
      </c>
      <c r="U99" s="218"/>
      <c r="V99" s="220">
        <v>44550.0</v>
      </c>
      <c r="W99" s="220">
        <v>44491.0</v>
      </c>
      <c r="X99" s="218"/>
      <c r="Y99" s="218" t="s">
        <v>1353</v>
      </c>
      <c r="Z99" s="220">
        <v>44492.0</v>
      </c>
      <c r="AA99" s="218" t="s">
        <v>1353</v>
      </c>
      <c r="AB99" s="221">
        <v>44550.0</v>
      </c>
      <c r="AC99" s="218"/>
      <c r="AD99" s="221"/>
      <c r="AE99" s="218"/>
      <c r="AF99" s="218"/>
      <c r="AG99" s="218"/>
      <c r="AH99" s="218"/>
      <c r="AI99" s="218" t="s">
        <v>404</v>
      </c>
      <c r="AJ99" s="218" t="s">
        <v>128</v>
      </c>
      <c r="AK99" s="218"/>
      <c r="AL99" s="218"/>
      <c r="AM99" s="218"/>
    </row>
    <row r="100" ht="15.75" customHeight="1">
      <c r="A100" s="56" t="s">
        <v>11642</v>
      </c>
      <c r="B100" s="56" t="s">
        <v>11643</v>
      </c>
      <c r="C100" s="56" t="b">
        <f>VLOOKUP(A100,'import Karabük'!A:P,3,0)</f>
        <v>1</v>
      </c>
      <c r="D100" s="56" t="s">
        <v>1370</v>
      </c>
      <c r="E100" s="56">
        <f>VLOOKUP(A100,'import Karabük'!A:P,5,0)</f>
        <v>323</v>
      </c>
      <c r="F100" s="56">
        <f>VLOOKUP(A100,'import Karabük'!A:P,6,0)</f>
        <v>41</v>
      </c>
      <c r="G100" s="56">
        <f>VLOOKUP(A100,'import Karabük'!A:P,7,0)</f>
        <v>14</v>
      </c>
      <c r="H100" s="56">
        <f>VLOOKUP(A100,'import Karabük'!A:P,8,0)</f>
        <v>22</v>
      </c>
      <c r="I100" s="56">
        <f>VLOOKUP(A100,'import Karabük'!A:P,9,0)</f>
        <v>36</v>
      </c>
      <c r="J100" s="216">
        <f>VLOOKUP(A100,'import Karabük'!A:P,10,0)</f>
        <v>0.39</v>
      </c>
      <c r="K100" s="56" t="s">
        <v>11644</v>
      </c>
      <c r="L100" s="56">
        <v>5.396427297E9</v>
      </c>
      <c r="M100" s="56" t="s">
        <v>1350</v>
      </c>
      <c r="N100" s="56" t="s">
        <v>4501</v>
      </c>
      <c r="O100" s="56" t="s">
        <v>11645</v>
      </c>
      <c r="P100" s="56" t="str">
        <f>VLOOKUP(A100,'import Karabük'!A:P,16,0)</f>
        <v>Geleneksel</v>
      </c>
      <c r="Q100" s="218" t="b">
        <v>0</v>
      </c>
      <c r="R100" s="218" t="s">
        <v>33</v>
      </c>
      <c r="S100" s="218" t="s">
        <v>404</v>
      </c>
      <c r="T100" s="223"/>
      <c r="U100" s="218" t="s">
        <v>11646</v>
      </c>
      <c r="V100" s="220">
        <v>44492.0</v>
      </c>
      <c r="W100" s="220">
        <v>44495.0</v>
      </c>
      <c r="X100" s="218"/>
      <c r="Y100" s="218" t="s">
        <v>1353</v>
      </c>
      <c r="Z100" s="220">
        <v>44492.0</v>
      </c>
      <c r="AA100" s="218" t="s">
        <v>1353</v>
      </c>
      <c r="AB100" s="221">
        <v>44552.0</v>
      </c>
      <c r="AC100" s="218"/>
      <c r="AD100" s="221"/>
      <c r="AE100" s="218"/>
      <c r="AF100" s="218"/>
      <c r="AG100" s="218"/>
      <c r="AH100" s="218"/>
      <c r="AI100" s="218" t="s">
        <v>404</v>
      </c>
      <c r="AJ100" s="218" t="s">
        <v>167</v>
      </c>
      <c r="AK100" s="218"/>
      <c r="AL100" s="218"/>
      <c r="AM100" s="218"/>
    </row>
    <row r="101" ht="15.75" customHeight="1">
      <c r="A101" s="56" t="s">
        <v>11647</v>
      </c>
      <c r="B101" s="56" t="s">
        <v>11648</v>
      </c>
      <c r="C101" s="56" t="b">
        <f>VLOOKUP(A101,'import Karabük'!A:P,3,0)</f>
        <v>0</v>
      </c>
      <c r="D101" s="56" t="s">
        <v>1378</v>
      </c>
      <c r="E101" s="56">
        <f>VLOOKUP(A101,'import Karabük'!A:P,5,0)</f>
        <v>0</v>
      </c>
      <c r="F101" s="56">
        <f>VLOOKUP(A101,'import Karabük'!A:P,6,0)</f>
        <v>0</v>
      </c>
      <c r="G101" s="56">
        <f>VLOOKUP(A101,'import Karabük'!A:P,7,0)</f>
        <v>0</v>
      </c>
      <c r="H101" s="56">
        <f>VLOOKUP(A101,'import Karabük'!A:P,8,0)</f>
        <v>58</v>
      </c>
      <c r="I101" s="56">
        <f>VLOOKUP(A101,'import Karabük'!A:P,9,0)</f>
        <v>58</v>
      </c>
      <c r="J101" s="216">
        <f>VLOOKUP(A101,'import Karabük'!A:P,10,0)</f>
        <v>0</v>
      </c>
      <c r="K101" s="56" t="s">
        <v>11649</v>
      </c>
      <c r="L101" s="56">
        <v>5.309222395E9</v>
      </c>
      <c r="M101" s="56" t="s">
        <v>1350</v>
      </c>
      <c r="N101" s="56" t="s">
        <v>11198</v>
      </c>
      <c r="O101" s="56" t="s">
        <v>11650</v>
      </c>
      <c r="P101" s="56" t="str">
        <f>VLOOKUP(A101,'import Karabük'!A:P,16,0)</f>
        <v>Geleneksel</v>
      </c>
      <c r="Q101" s="218" t="b">
        <v>0</v>
      </c>
      <c r="R101" s="218"/>
      <c r="S101" s="218"/>
      <c r="T101" s="223"/>
      <c r="U101" s="218"/>
      <c r="V101" s="220"/>
      <c r="W101" s="220"/>
      <c r="X101" s="218"/>
      <c r="Y101" s="218"/>
      <c r="Z101" s="220"/>
      <c r="AA101" s="218"/>
      <c r="AB101" s="221"/>
      <c r="AC101" s="218"/>
      <c r="AD101" s="221"/>
      <c r="AE101" s="218"/>
      <c r="AF101" s="218"/>
      <c r="AG101" s="218"/>
      <c r="AH101" s="218"/>
      <c r="AI101" s="218"/>
      <c r="AJ101" s="218"/>
      <c r="AK101" s="218"/>
      <c r="AL101" s="218"/>
      <c r="AM101" s="218"/>
    </row>
    <row r="102" ht="15.75" customHeight="1">
      <c r="A102" s="56" t="s">
        <v>11651</v>
      </c>
      <c r="B102" s="56" t="s">
        <v>11652</v>
      </c>
      <c r="C102" s="56" t="b">
        <f>VLOOKUP(A102,'import Karabük'!A:P,3,0)</f>
        <v>1</v>
      </c>
      <c r="D102" s="56" t="s">
        <v>1827</v>
      </c>
      <c r="E102" s="56">
        <f>VLOOKUP(A102,'import Karabük'!A:P,5,0)</f>
        <v>377</v>
      </c>
      <c r="F102" s="56">
        <f>VLOOKUP(A102,'import Karabük'!A:P,6,0)</f>
        <v>4</v>
      </c>
      <c r="G102" s="56">
        <f>VLOOKUP(A102,'import Karabük'!A:P,7,0)</f>
        <v>6</v>
      </c>
      <c r="H102" s="56">
        <f>VLOOKUP(A102,'import Karabük'!A:P,8,0)</f>
        <v>1</v>
      </c>
      <c r="I102" s="56">
        <f>VLOOKUP(A102,'import Karabük'!A:P,9,0)</f>
        <v>7</v>
      </c>
      <c r="J102" s="216">
        <f>VLOOKUP(A102,'import Karabük'!A:P,10,0)</f>
        <v>0.86</v>
      </c>
      <c r="K102" s="56" t="s">
        <v>11653</v>
      </c>
      <c r="L102" s="56">
        <v>5.323716578E9</v>
      </c>
      <c r="M102" s="56" t="s">
        <v>11226</v>
      </c>
      <c r="N102" s="56" t="s">
        <v>11227</v>
      </c>
      <c r="O102" s="56" t="s">
        <v>11654</v>
      </c>
      <c r="P102" s="56" t="str">
        <f>VLOOKUP(A102,'import Karabük'!A:P,16,0)</f>
        <v>Geleneksel</v>
      </c>
      <c r="Q102" s="218" t="b">
        <v>0</v>
      </c>
      <c r="R102" s="218" t="s">
        <v>38</v>
      </c>
      <c r="S102" s="218" t="s">
        <v>273</v>
      </c>
      <c r="T102" s="207" t="s">
        <v>11234</v>
      </c>
      <c r="U102" s="218" t="s">
        <v>11655</v>
      </c>
      <c r="V102" s="220">
        <v>44548.0</v>
      </c>
      <c r="W102" s="220">
        <v>44551.0</v>
      </c>
      <c r="X102" s="218"/>
      <c r="Y102" s="218" t="s">
        <v>1353</v>
      </c>
      <c r="Z102" s="220">
        <v>44499.0</v>
      </c>
      <c r="AA102" s="218" t="s">
        <v>1353</v>
      </c>
      <c r="AB102" s="221">
        <v>44548.0</v>
      </c>
      <c r="AC102" s="218"/>
      <c r="AD102" s="221"/>
      <c r="AE102" s="218"/>
      <c r="AF102" s="218"/>
      <c r="AG102" s="218"/>
      <c r="AH102" s="218"/>
      <c r="AI102" s="218" t="s">
        <v>100</v>
      </c>
      <c r="AJ102" s="218"/>
      <c r="AK102" s="218"/>
      <c r="AL102" s="218"/>
      <c r="AM102" s="218"/>
    </row>
    <row r="103" ht="15.75" customHeight="1">
      <c r="A103" s="56" t="s">
        <v>11656</v>
      </c>
      <c r="B103" s="56" t="s">
        <v>11657</v>
      </c>
      <c r="C103" s="56" t="b">
        <f>VLOOKUP(A103,'import Karabük'!A:P,3,0)</f>
        <v>1</v>
      </c>
      <c r="D103" s="56" t="s">
        <v>1348</v>
      </c>
      <c r="E103" s="56">
        <f>VLOOKUP(A103,'import Karabük'!A:P,5,0)</f>
        <v>175</v>
      </c>
      <c r="F103" s="56">
        <f>VLOOKUP(A103,'import Karabük'!A:P,6,0)</f>
        <v>20</v>
      </c>
      <c r="G103" s="56">
        <f>VLOOKUP(A103,'import Karabük'!A:P,7,0)</f>
        <v>5</v>
      </c>
      <c r="H103" s="56">
        <f>VLOOKUP(A103,'import Karabük'!A:P,8,0)</f>
        <v>8</v>
      </c>
      <c r="I103" s="56">
        <f>VLOOKUP(A103,'import Karabük'!A:P,9,0)</f>
        <v>13</v>
      </c>
      <c r="J103" s="216">
        <f>VLOOKUP(A103,'import Karabük'!A:P,10,0)</f>
        <v>0.38</v>
      </c>
      <c r="K103" s="56" t="s">
        <v>11658</v>
      </c>
      <c r="L103" s="56">
        <v>5.422761669E9</v>
      </c>
      <c r="M103" s="56" t="s">
        <v>11226</v>
      </c>
      <c r="N103" s="56" t="s">
        <v>11248</v>
      </c>
      <c r="O103" s="56" t="s">
        <v>11659</v>
      </c>
      <c r="P103" s="56" t="str">
        <f>VLOOKUP(A103,'import Karabük'!A:P,16,0)</f>
        <v>Geleneksel</v>
      </c>
      <c r="Q103" s="218" t="b">
        <v>0</v>
      </c>
      <c r="R103" s="218" t="s">
        <v>38</v>
      </c>
      <c r="S103" s="218" t="s">
        <v>416</v>
      </c>
      <c r="T103" s="29" t="s">
        <v>4306</v>
      </c>
      <c r="U103" s="218"/>
      <c r="V103" s="220">
        <v>44497.0</v>
      </c>
      <c r="W103" s="220">
        <v>44498.0</v>
      </c>
      <c r="X103" s="218"/>
      <c r="Y103" s="218" t="s">
        <v>1353</v>
      </c>
      <c r="Z103" s="220">
        <v>44497.0</v>
      </c>
      <c r="AA103" s="218"/>
      <c r="AB103" s="221"/>
      <c r="AC103" s="218"/>
      <c r="AD103" s="221"/>
      <c r="AE103" s="218"/>
      <c r="AF103" s="218"/>
      <c r="AG103" s="218"/>
      <c r="AH103" s="218"/>
      <c r="AI103" s="218" t="s">
        <v>416</v>
      </c>
      <c r="AJ103" s="218"/>
      <c r="AK103" s="218"/>
      <c r="AL103" s="218"/>
      <c r="AM103" s="218"/>
    </row>
    <row r="104" ht="15.75" customHeight="1">
      <c r="A104" s="56" t="s">
        <v>11660</v>
      </c>
      <c r="B104" s="56" t="s">
        <v>11661</v>
      </c>
      <c r="C104" s="56" t="b">
        <f>VLOOKUP(A104,'import Karabük'!A:P,3,0)</f>
        <v>1</v>
      </c>
      <c r="D104" s="56" t="s">
        <v>1577</v>
      </c>
      <c r="E104" s="56">
        <f>VLOOKUP(A104,'import Karabük'!A:P,5,0)</f>
        <v>80</v>
      </c>
      <c r="F104" s="56">
        <f>VLOOKUP(A104,'import Karabük'!A:P,6,0)</f>
        <v>0</v>
      </c>
      <c r="G104" s="56">
        <f>VLOOKUP(A104,'import Karabük'!A:P,7,0)</f>
        <v>6</v>
      </c>
      <c r="H104" s="56">
        <f>VLOOKUP(A104,'import Karabük'!A:P,8,0)</f>
        <v>90</v>
      </c>
      <c r="I104" s="56">
        <f>VLOOKUP(A104,'import Karabük'!A:P,9,0)</f>
        <v>96</v>
      </c>
      <c r="J104" s="216">
        <f>VLOOKUP(A104,'import Karabük'!A:P,10,0)</f>
        <v>0.06</v>
      </c>
      <c r="K104" s="56" t="s">
        <v>11419</v>
      </c>
      <c r="L104" s="56">
        <v>5.419198655E9</v>
      </c>
      <c r="M104" s="56" t="s">
        <v>1350</v>
      </c>
      <c r="N104" s="56" t="s">
        <v>11364</v>
      </c>
      <c r="O104" s="56" t="s">
        <v>11662</v>
      </c>
      <c r="P104" s="56" t="str">
        <f>VLOOKUP(A104,'import Karabük'!A:P,16,0)</f>
        <v>Geleneksel</v>
      </c>
      <c r="Q104" s="218" t="b">
        <v>0</v>
      </c>
      <c r="R104" s="218" t="s">
        <v>38</v>
      </c>
      <c r="S104" s="218" t="s">
        <v>100</v>
      </c>
      <c r="T104" s="207" t="s">
        <v>4306</v>
      </c>
      <c r="U104" s="218" t="s">
        <v>11663</v>
      </c>
      <c r="V104" s="220">
        <v>44495.0</v>
      </c>
      <c r="W104" s="220">
        <v>44496.0</v>
      </c>
      <c r="X104" s="218"/>
      <c r="Y104" s="218" t="s">
        <v>1353</v>
      </c>
      <c r="Z104" s="220">
        <v>44495.0</v>
      </c>
      <c r="AA104" s="218" t="s">
        <v>43</v>
      </c>
      <c r="AB104" s="221">
        <v>44551.0</v>
      </c>
      <c r="AC104" s="218" t="s">
        <v>43</v>
      </c>
      <c r="AD104" s="221">
        <v>44555.0</v>
      </c>
      <c r="AE104" s="218"/>
      <c r="AF104" s="218"/>
      <c r="AG104" s="218"/>
      <c r="AH104" s="218"/>
      <c r="AI104" s="218" t="s">
        <v>100</v>
      </c>
      <c r="AJ104" s="218" t="s">
        <v>106</v>
      </c>
      <c r="AK104" s="218" t="s">
        <v>73</v>
      </c>
      <c r="AL104" s="218"/>
      <c r="AM104" s="218"/>
    </row>
    <row r="105" ht="15.75" customHeight="1">
      <c r="A105" s="56" t="s">
        <v>11664</v>
      </c>
      <c r="B105" s="56" t="s">
        <v>11665</v>
      </c>
      <c r="C105" s="56" t="b">
        <f>VLOOKUP(A105,'import Karabük'!A:P,3,0)</f>
        <v>1</v>
      </c>
      <c r="D105" s="56" t="s">
        <v>1356</v>
      </c>
      <c r="E105" s="56">
        <f>VLOOKUP(A105,'import Karabük'!A:P,5,0)</f>
        <v>0</v>
      </c>
      <c r="F105" s="56">
        <f>VLOOKUP(A105,'import Karabük'!A:P,6,0)</f>
        <v>0</v>
      </c>
      <c r="G105" s="56">
        <f>VLOOKUP(A105,'import Karabük'!A:P,7,0)</f>
        <v>0</v>
      </c>
      <c r="H105" s="56">
        <f>VLOOKUP(A105,'import Karabük'!A:P,8,0)</f>
        <v>7</v>
      </c>
      <c r="I105" s="56">
        <f>VLOOKUP(A105,'import Karabük'!A:P,9,0)</f>
        <v>7</v>
      </c>
      <c r="J105" s="216">
        <f>VLOOKUP(A105,'import Karabük'!A:P,10,0)</f>
        <v>0</v>
      </c>
      <c r="K105" s="56" t="s">
        <v>11374</v>
      </c>
      <c r="L105" s="56">
        <v>3.705021992E9</v>
      </c>
      <c r="M105" s="56" t="s">
        <v>11226</v>
      </c>
      <c r="N105" s="56" t="s">
        <v>5640</v>
      </c>
      <c r="O105" s="56" t="s">
        <v>11375</v>
      </c>
      <c r="P105" s="56" t="str">
        <f>VLOOKUP(A105,'import Karabük'!A:P,16,0)</f>
        <v>Geleneksel</v>
      </c>
      <c r="Q105" s="218" t="b">
        <v>0</v>
      </c>
      <c r="R105" s="218"/>
      <c r="S105" s="218"/>
      <c r="T105" s="218"/>
      <c r="U105" s="218"/>
      <c r="V105" s="220"/>
      <c r="W105" s="220"/>
      <c r="X105" s="218"/>
      <c r="Y105" s="218"/>
      <c r="Z105" s="220"/>
      <c r="AA105" s="218"/>
      <c r="AB105" s="221"/>
      <c r="AC105" s="218"/>
      <c r="AD105" s="221"/>
      <c r="AE105" s="218"/>
      <c r="AF105" s="218"/>
      <c r="AG105" s="218"/>
      <c r="AH105" s="218"/>
      <c r="AI105" s="218"/>
      <c r="AJ105" s="218"/>
      <c r="AK105" s="218"/>
      <c r="AL105" s="218"/>
      <c r="AM105" s="218"/>
    </row>
    <row r="106" ht="15.75" customHeight="1">
      <c r="A106" s="56" t="s">
        <v>11666</v>
      </c>
      <c r="B106" s="56" t="s">
        <v>11667</v>
      </c>
      <c r="C106" s="56" t="b">
        <f>VLOOKUP(A106,'import Karabük'!A:P,3,0)</f>
        <v>1</v>
      </c>
      <c r="D106" s="56" t="s">
        <v>1385</v>
      </c>
      <c r="E106" s="56">
        <f>VLOOKUP(A106,'import Karabük'!A:P,5,0)</f>
        <v>720</v>
      </c>
      <c r="F106" s="56">
        <f>VLOOKUP(A106,'import Karabük'!A:P,6,0)</f>
        <v>40</v>
      </c>
      <c r="G106" s="56">
        <f>VLOOKUP(A106,'import Karabük'!A:P,7,0)</f>
        <v>9</v>
      </c>
      <c r="H106" s="56">
        <f>VLOOKUP(A106,'import Karabük'!A:P,8,0)</f>
        <v>11</v>
      </c>
      <c r="I106" s="56">
        <f>VLOOKUP(A106,'import Karabük'!A:P,9,0)</f>
        <v>20</v>
      </c>
      <c r="J106" s="216">
        <f>VLOOKUP(A106,'import Karabük'!A:P,10,0)</f>
        <v>0.45</v>
      </c>
      <c r="K106" s="56" t="s">
        <v>11668</v>
      </c>
      <c r="L106" s="56">
        <v>3.704120406E9</v>
      </c>
      <c r="M106" s="56" t="s">
        <v>1350</v>
      </c>
      <c r="N106" s="56" t="s">
        <v>11364</v>
      </c>
      <c r="O106" s="56" t="s">
        <v>11669</v>
      </c>
      <c r="P106" s="56" t="str">
        <f>VLOOKUP(A106,'import Karabük'!A:P,16,0)</f>
        <v>Geleneksel</v>
      </c>
      <c r="Q106" s="218" t="b">
        <v>0</v>
      </c>
      <c r="R106" s="218" t="s">
        <v>38</v>
      </c>
      <c r="S106" s="218" t="s">
        <v>167</v>
      </c>
      <c r="T106" s="207" t="s">
        <v>4306</v>
      </c>
      <c r="U106" s="218" t="s">
        <v>11670</v>
      </c>
      <c r="V106" s="220">
        <v>44496.0</v>
      </c>
      <c r="W106" s="220">
        <v>44497.0</v>
      </c>
      <c r="X106" s="218"/>
      <c r="Y106" s="218" t="s">
        <v>1475</v>
      </c>
      <c r="Z106" s="220">
        <v>44489.0</v>
      </c>
      <c r="AA106" s="218" t="s">
        <v>1475</v>
      </c>
      <c r="AB106" s="221">
        <v>44496.0</v>
      </c>
      <c r="AC106" s="218" t="s">
        <v>1353</v>
      </c>
      <c r="AD106" s="221">
        <v>44496.0</v>
      </c>
      <c r="AE106" s="218" t="s">
        <v>1353</v>
      </c>
      <c r="AF106" s="222">
        <v>44553.0</v>
      </c>
      <c r="AG106" s="218"/>
      <c r="AH106" s="218"/>
      <c r="AI106" s="218" t="s">
        <v>100</v>
      </c>
      <c r="AJ106" s="218" t="s">
        <v>167</v>
      </c>
      <c r="AK106" s="218" t="s">
        <v>167</v>
      </c>
      <c r="AL106" s="218" t="s">
        <v>73</v>
      </c>
      <c r="AM106" s="218"/>
    </row>
    <row r="107" ht="15.75" customHeight="1">
      <c r="A107" s="56" t="s">
        <v>11671</v>
      </c>
      <c r="B107" s="56" t="s">
        <v>11672</v>
      </c>
      <c r="C107" s="56" t="b">
        <f>VLOOKUP(A107,'import Karabük'!A:P,3,0)</f>
        <v>1</v>
      </c>
      <c r="D107" s="56" t="s">
        <v>1378</v>
      </c>
      <c r="E107" s="56">
        <f>VLOOKUP(A107,'import Karabük'!A:P,5,0)</f>
        <v>315</v>
      </c>
      <c r="F107" s="56">
        <f>VLOOKUP(A107,'import Karabük'!A:P,6,0)</f>
        <v>64</v>
      </c>
      <c r="G107" s="56">
        <f>VLOOKUP(A107,'import Karabük'!A:P,7,0)</f>
        <v>11</v>
      </c>
      <c r="H107" s="56">
        <f>VLOOKUP(A107,'import Karabük'!A:P,8,0)</f>
        <v>14</v>
      </c>
      <c r="I107" s="56">
        <f>VLOOKUP(A107,'import Karabük'!A:P,9,0)</f>
        <v>25</v>
      </c>
      <c r="J107" s="216">
        <f>VLOOKUP(A107,'import Karabük'!A:P,10,0)</f>
        <v>0.44</v>
      </c>
      <c r="K107" s="56" t="s">
        <v>11673</v>
      </c>
      <c r="L107" s="56">
        <v>3.704336362E9</v>
      </c>
      <c r="M107" s="56" t="s">
        <v>1350</v>
      </c>
      <c r="N107" s="56" t="s">
        <v>11353</v>
      </c>
      <c r="O107" s="56" t="s">
        <v>11674</v>
      </c>
      <c r="P107" s="56" t="str">
        <f>VLOOKUP(A107,'import Karabük'!A:P,16,0)</f>
        <v>Geleneksel</v>
      </c>
      <c r="Q107" s="218" t="b">
        <v>0</v>
      </c>
      <c r="R107" s="218" t="s">
        <v>38</v>
      </c>
      <c r="S107" s="218" t="s">
        <v>106</v>
      </c>
      <c r="T107" s="218"/>
      <c r="U107" s="218" t="s">
        <v>11675</v>
      </c>
      <c r="V107" s="220">
        <v>44551.0</v>
      </c>
      <c r="W107" s="220">
        <v>44553.0</v>
      </c>
      <c r="X107" s="218"/>
      <c r="Y107" s="218" t="s">
        <v>31</v>
      </c>
      <c r="Z107" s="220">
        <v>44494.0</v>
      </c>
      <c r="AA107" s="218" t="s">
        <v>1475</v>
      </c>
      <c r="AB107" s="221">
        <v>44496.0</v>
      </c>
      <c r="AC107" s="218" t="s">
        <v>43</v>
      </c>
      <c r="AD107" s="221">
        <v>44501.0</v>
      </c>
      <c r="AE107" s="218" t="s">
        <v>1475</v>
      </c>
      <c r="AF107" s="221">
        <v>44506.0</v>
      </c>
      <c r="AG107" s="218" t="s">
        <v>1353</v>
      </c>
      <c r="AH107" s="222">
        <v>44551.0</v>
      </c>
      <c r="AI107" s="218" t="s">
        <v>416</v>
      </c>
      <c r="AJ107" s="218" t="s">
        <v>167</v>
      </c>
      <c r="AK107" s="218" t="s">
        <v>100</v>
      </c>
      <c r="AL107" s="218" t="s">
        <v>416</v>
      </c>
      <c r="AM107" s="218" t="s">
        <v>106</v>
      </c>
    </row>
    <row r="108" ht="15.75" customHeight="1">
      <c r="A108" s="56" t="s">
        <v>11676</v>
      </c>
      <c r="B108" s="56" t="s">
        <v>11677</v>
      </c>
      <c r="C108" s="56" t="b">
        <f>VLOOKUP(A108,'import Karabük'!A:P,3,0)</f>
        <v>1</v>
      </c>
      <c r="D108" s="56" t="s">
        <v>1348</v>
      </c>
      <c r="E108" s="56">
        <f>VLOOKUP(A108,'import Karabük'!A:P,5,0)</f>
        <v>4518</v>
      </c>
      <c r="F108" s="56">
        <f>VLOOKUP(A108,'import Karabük'!A:P,6,0)</f>
        <v>273</v>
      </c>
      <c r="G108" s="56">
        <f>VLOOKUP(A108,'import Karabük'!A:P,7,0)</f>
        <v>27</v>
      </c>
      <c r="H108" s="56">
        <f>VLOOKUP(A108,'import Karabük'!A:P,8,0)</f>
        <v>31</v>
      </c>
      <c r="I108" s="56">
        <f>VLOOKUP(A108,'import Karabük'!A:P,9,0)</f>
        <v>58</v>
      </c>
      <c r="J108" s="216">
        <f>VLOOKUP(A108,'import Karabük'!A:P,10,0)</f>
        <v>0.47</v>
      </c>
      <c r="K108" s="56" t="s">
        <v>11678</v>
      </c>
      <c r="L108" s="56">
        <v>3.704130102E9</v>
      </c>
      <c r="M108" s="56" t="s">
        <v>1350</v>
      </c>
      <c r="N108" s="56" t="s">
        <v>11198</v>
      </c>
      <c r="O108" s="56" t="s">
        <v>11679</v>
      </c>
      <c r="P108" s="56" t="str">
        <f>VLOOKUP(A108,'import Karabük'!A:P,16,0)</f>
        <v>Key</v>
      </c>
      <c r="Q108" s="218" t="b">
        <v>1</v>
      </c>
      <c r="R108" s="218"/>
      <c r="S108" s="218"/>
      <c r="T108" s="218"/>
      <c r="U108" s="218" t="s">
        <v>11680</v>
      </c>
      <c r="V108" s="220"/>
      <c r="W108" s="220"/>
      <c r="X108" s="218"/>
      <c r="Y108" s="218" t="s">
        <v>1353</v>
      </c>
      <c r="Z108" s="220">
        <v>44488.0</v>
      </c>
      <c r="AA108" s="218" t="s">
        <v>1475</v>
      </c>
      <c r="AB108" s="221">
        <v>44496.0</v>
      </c>
      <c r="AC108" s="218" t="s">
        <v>1353</v>
      </c>
      <c r="AD108" s="221">
        <v>44501.0</v>
      </c>
      <c r="AE108" s="218" t="s">
        <v>1506</v>
      </c>
      <c r="AF108" s="221">
        <v>44503.0</v>
      </c>
      <c r="AG108" s="218" t="s">
        <v>1353</v>
      </c>
      <c r="AH108" s="222">
        <v>44552.0</v>
      </c>
      <c r="AI108" s="218" t="s">
        <v>404</v>
      </c>
      <c r="AJ108" s="218" t="s">
        <v>167</v>
      </c>
      <c r="AK108" s="218" t="s">
        <v>167</v>
      </c>
      <c r="AL108" s="218" t="s">
        <v>73</v>
      </c>
      <c r="AM108" s="218" t="s">
        <v>167</v>
      </c>
    </row>
    <row r="109" ht="15.75" customHeight="1">
      <c r="A109" s="56" t="s">
        <v>11681</v>
      </c>
      <c r="B109" s="56" t="s">
        <v>11682</v>
      </c>
      <c r="C109" s="56" t="b">
        <f>VLOOKUP(A109,'import Karabük'!A:P,3,0)</f>
        <v>1</v>
      </c>
      <c r="D109" s="56" t="s">
        <v>1507</v>
      </c>
      <c r="E109" s="56">
        <f>VLOOKUP(A109,'import Karabük'!A:P,5,0)</f>
        <v>2</v>
      </c>
      <c r="F109" s="56">
        <f>VLOOKUP(A109,'import Karabük'!A:P,6,0)</f>
        <v>0</v>
      </c>
      <c r="G109" s="56">
        <f>VLOOKUP(A109,'import Karabük'!A:P,7,0)</f>
        <v>6</v>
      </c>
      <c r="H109" s="56">
        <f>VLOOKUP(A109,'import Karabük'!A:P,8,0)</f>
        <v>18</v>
      </c>
      <c r="I109" s="56">
        <f>VLOOKUP(A109,'import Karabük'!A:P,9,0)</f>
        <v>24</v>
      </c>
      <c r="J109" s="216">
        <f>VLOOKUP(A109,'import Karabük'!A:P,10,0)</f>
        <v>0.25</v>
      </c>
      <c r="K109" s="56" t="s">
        <v>11683</v>
      </c>
      <c r="L109" s="56">
        <v>3.704155354E9</v>
      </c>
      <c r="M109" s="56" t="s">
        <v>1350</v>
      </c>
      <c r="N109" s="56" t="s">
        <v>11364</v>
      </c>
      <c r="O109" s="56" t="s">
        <v>11684</v>
      </c>
      <c r="P109" s="56" t="str">
        <f>VLOOKUP(A109,'import Karabük'!A:P,16,0)</f>
        <v>Geleneksel</v>
      </c>
      <c r="Q109" s="218" t="b">
        <v>0</v>
      </c>
      <c r="R109" s="218" t="s">
        <v>36</v>
      </c>
      <c r="S109" s="218" t="s">
        <v>167</v>
      </c>
      <c r="T109" s="207" t="s">
        <v>4306</v>
      </c>
      <c r="U109" s="218" t="s">
        <v>11685</v>
      </c>
      <c r="V109" s="220">
        <v>44496.0</v>
      </c>
      <c r="W109" s="220">
        <v>44497.0</v>
      </c>
      <c r="X109" s="218"/>
      <c r="Y109" s="218" t="s">
        <v>1475</v>
      </c>
      <c r="Z109" s="220">
        <v>44489.0</v>
      </c>
      <c r="AA109" s="218" t="s">
        <v>1353</v>
      </c>
      <c r="AB109" s="221">
        <v>44496.0</v>
      </c>
      <c r="AC109" s="218" t="s">
        <v>1506</v>
      </c>
      <c r="AD109" s="221">
        <v>44551.0</v>
      </c>
      <c r="AE109" s="218" t="s">
        <v>1353</v>
      </c>
      <c r="AF109" s="222">
        <v>44553.0</v>
      </c>
      <c r="AG109" s="218"/>
      <c r="AH109" s="218"/>
      <c r="AI109" s="218" t="s">
        <v>66</v>
      </c>
      <c r="AJ109" s="218" t="s">
        <v>167</v>
      </c>
      <c r="AK109" s="218" t="s">
        <v>106</v>
      </c>
      <c r="AL109" s="218" t="s">
        <v>73</v>
      </c>
      <c r="AM109" s="218"/>
    </row>
    <row r="110" ht="15.75" customHeight="1">
      <c r="A110" s="56" t="s">
        <v>11686</v>
      </c>
      <c r="B110" s="56" t="s">
        <v>11687</v>
      </c>
      <c r="C110" s="56" t="b">
        <f>VLOOKUP(A110,'import Karabük'!A:P,3,0)</f>
        <v>1</v>
      </c>
      <c r="D110" s="56" t="s">
        <v>1385</v>
      </c>
      <c r="E110" s="56">
        <f>VLOOKUP(A110,'import Karabük'!A:P,5,0)</f>
        <v>1124</v>
      </c>
      <c r="F110" s="56">
        <f>VLOOKUP(A110,'import Karabük'!A:P,6,0)</f>
        <v>175</v>
      </c>
      <c r="G110" s="56">
        <f>VLOOKUP(A110,'import Karabük'!A:P,7,0)</f>
        <v>0</v>
      </c>
      <c r="H110" s="56">
        <f>VLOOKUP(A110,'import Karabük'!A:P,8,0)</f>
        <v>13</v>
      </c>
      <c r="I110" s="56">
        <f>VLOOKUP(A110,'import Karabük'!A:P,9,0)</f>
        <v>13</v>
      </c>
      <c r="J110" s="216">
        <f>VLOOKUP(A110,'import Karabük'!A:P,10,0)</f>
        <v>0</v>
      </c>
      <c r="K110" s="56" t="s">
        <v>11688</v>
      </c>
      <c r="L110" s="56">
        <v>3.7071206E9</v>
      </c>
      <c r="M110" s="56" t="s">
        <v>11226</v>
      </c>
      <c r="N110" s="56" t="s">
        <v>11248</v>
      </c>
      <c r="O110" s="56" t="s">
        <v>11689</v>
      </c>
      <c r="P110" s="56" t="str">
        <f>VLOOKUP(A110,'import Karabük'!A:P,16,0)</f>
        <v>Geleneksel</v>
      </c>
      <c r="Q110" s="218" t="b">
        <v>0</v>
      </c>
      <c r="R110" s="218" t="s">
        <v>39</v>
      </c>
      <c r="S110" s="218" t="s">
        <v>416</v>
      </c>
      <c r="T110" s="207" t="s">
        <v>4306</v>
      </c>
      <c r="U110" s="218" t="s">
        <v>11690</v>
      </c>
      <c r="V110" s="220">
        <v>44497.0</v>
      </c>
      <c r="W110" s="220">
        <v>44498.0</v>
      </c>
      <c r="X110" s="218"/>
      <c r="Y110" s="218" t="s">
        <v>1353</v>
      </c>
      <c r="Z110" s="220">
        <v>44497.0</v>
      </c>
      <c r="AA110" s="218" t="s">
        <v>1353</v>
      </c>
      <c r="AB110" s="221">
        <v>44502.0</v>
      </c>
      <c r="AC110" s="218"/>
      <c r="AD110" s="221"/>
      <c r="AE110" s="218"/>
      <c r="AF110" s="218"/>
      <c r="AG110" s="218"/>
      <c r="AH110" s="218"/>
      <c r="AI110" s="218" t="s">
        <v>416</v>
      </c>
      <c r="AJ110" s="218" t="s">
        <v>106</v>
      </c>
      <c r="AK110" s="218"/>
      <c r="AL110" s="218"/>
      <c r="AM110" s="218"/>
    </row>
    <row r="111" ht="15.75" customHeight="1">
      <c r="A111" s="56" t="s">
        <v>11691</v>
      </c>
      <c r="B111" s="56" t="s">
        <v>11692</v>
      </c>
      <c r="C111" s="56" t="b">
        <f>VLOOKUP(A111,'import Karabük'!A:P,3,0)</f>
        <v>1</v>
      </c>
      <c r="D111" s="56" t="s">
        <v>1385</v>
      </c>
      <c r="E111" s="56">
        <f>VLOOKUP(A111,'import Karabük'!A:P,5,0)</f>
        <v>343</v>
      </c>
      <c r="F111" s="56">
        <f>VLOOKUP(A111,'import Karabük'!A:P,6,0)</f>
        <v>57</v>
      </c>
      <c r="G111" s="56">
        <f>VLOOKUP(A111,'import Karabük'!A:P,7,0)</f>
        <v>5</v>
      </c>
      <c r="H111" s="56">
        <f>VLOOKUP(A111,'import Karabük'!A:P,8,0)</f>
        <v>11</v>
      </c>
      <c r="I111" s="56">
        <f>VLOOKUP(A111,'import Karabük'!A:P,9,0)</f>
        <v>16</v>
      </c>
      <c r="J111" s="216">
        <f>VLOOKUP(A111,'import Karabük'!A:P,10,0)</f>
        <v>0.31</v>
      </c>
      <c r="K111" s="56" t="s">
        <v>11693</v>
      </c>
      <c r="L111" s="56">
        <v>3.707127078E9</v>
      </c>
      <c r="M111" s="56" t="s">
        <v>11226</v>
      </c>
      <c r="N111" s="56" t="s">
        <v>11248</v>
      </c>
      <c r="O111" s="56" t="s">
        <v>11694</v>
      </c>
      <c r="P111" s="56" t="str">
        <f>VLOOKUP(A111,'import Karabük'!A:P,16,0)</f>
        <v>Geleneksel</v>
      </c>
      <c r="Q111" s="218" t="b">
        <v>0</v>
      </c>
      <c r="R111" s="218" t="s">
        <v>38</v>
      </c>
      <c r="S111" s="218" t="s">
        <v>416</v>
      </c>
      <c r="T111" s="29" t="s">
        <v>4306</v>
      </c>
      <c r="U111" s="218" t="s">
        <v>11695</v>
      </c>
      <c r="V111" s="220">
        <v>44497.0</v>
      </c>
      <c r="W111" s="220">
        <v>44498.0</v>
      </c>
      <c r="X111" s="218"/>
      <c r="Y111" s="218" t="s">
        <v>1353</v>
      </c>
      <c r="Z111" s="220">
        <v>44497.0</v>
      </c>
      <c r="AA111" s="218" t="s">
        <v>1353</v>
      </c>
      <c r="AB111" s="221">
        <v>44548.0</v>
      </c>
      <c r="AC111" s="218" t="s">
        <v>1353</v>
      </c>
      <c r="AD111" s="221">
        <v>44553.0</v>
      </c>
      <c r="AE111" s="218"/>
      <c r="AF111" s="218"/>
      <c r="AG111" s="218"/>
      <c r="AH111" s="218"/>
      <c r="AI111" s="218" t="s">
        <v>416</v>
      </c>
      <c r="AJ111" s="218" t="s">
        <v>273</v>
      </c>
      <c r="AK111" s="218" t="s">
        <v>73</v>
      </c>
      <c r="AL111" s="218"/>
      <c r="AM111" s="218"/>
    </row>
    <row r="112" ht="15.75" customHeight="1">
      <c r="A112" s="56" t="s">
        <v>11696</v>
      </c>
      <c r="B112" s="56" t="s">
        <v>11697</v>
      </c>
      <c r="C112" s="56" t="b">
        <f>VLOOKUP(A112,'import Karabük'!A:P,3,0)</f>
        <v>1</v>
      </c>
      <c r="D112" s="56" t="s">
        <v>1385</v>
      </c>
      <c r="E112" s="56">
        <f>VLOOKUP(A112,'import Karabük'!A:P,5,0)</f>
        <v>830</v>
      </c>
      <c r="F112" s="56">
        <f>VLOOKUP(A112,'import Karabük'!A:P,6,0)</f>
        <v>99</v>
      </c>
      <c r="G112" s="56">
        <f>VLOOKUP(A112,'import Karabük'!A:P,7,0)</f>
        <v>7</v>
      </c>
      <c r="H112" s="56">
        <f>VLOOKUP(A112,'import Karabük'!A:P,8,0)</f>
        <v>4</v>
      </c>
      <c r="I112" s="56">
        <f>VLOOKUP(A112,'import Karabük'!A:P,9,0)</f>
        <v>11</v>
      </c>
      <c r="J112" s="216">
        <f>VLOOKUP(A112,'import Karabük'!A:P,10,0)</f>
        <v>0.64</v>
      </c>
      <c r="K112" s="56" t="s">
        <v>11698</v>
      </c>
      <c r="L112" s="56">
        <v>5.528303437E9</v>
      </c>
      <c r="M112" s="56" t="s">
        <v>1350</v>
      </c>
      <c r="N112" s="56" t="s">
        <v>11198</v>
      </c>
      <c r="O112" s="56" t="s">
        <v>11699</v>
      </c>
      <c r="P112" s="56" t="str">
        <f>VLOOKUP(A112,'import Karabük'!A:P,16,0)</f>
        <v>Geleneksel</v>
      </c>
      <c r="Q112" s="218" t="b">
        <v>0</v>
      </c>
      <c r="R112" s="218" t="s">
        <v>38</v>
      </c>
      <c r="S112" s="218" t="s">
        <v>404</v>
      </c>
      <c r="T112" s="218"/>
      <c r="U112" s="218" t="s">
        <v>11700</v>
      </c>
      <c r="V112" s="220">
        <v>44492.0</v>
      </c>
      <c r="W112" s="220">
        <v>44494.0</v>
      </c>
      <c r="X112" s="218"/>
      <c r="Y112" s="218" t="s">
        <v>1506</v>
      </c>
      <c r="Z112" s="220">
        <v>44488.0</v>
      </c>
      <c r="AA112" s="218" t="s">
        <v>1353</v>
      </c>
      <c r="AB112" s="221">
        <v>44492.0</v>
      </c>
      <c r="AC112" s="218"/>
      <c r="AD112" s="221"/>
      <c r="AE112" s="218"/>
      <c r="AF112" s="218"/>
      <c r="AG112" s="218"/>
      <c r="AH112" s="218"/>
      <c r="AI112" s="218" t="s">
        <v>404</v>
      </c>
      <c r="AJ112" s="218" t="s">
        <v>404</v>
      </c>
      <c r="AK112" s="218"/>
      <c r="AL112" s="218"/>
      <c r="AM112" s="218"/>
    </row>
    <row r="113" ht="15.75" customHeight="1">
      <c r="A113" s="56" t="s">
        <v>11701</v>
      </c>
      <c r="B113" s="56" t="s">
        <v>11702</v>
      </c>
      <c r="C113" s="56" t="b">
        <f>VLOOKUP(A113,'import Karabük'!A:P,3,0)</f>
        <v>1</v>
      </c>
      <c r="D113" s="56" t="s">
        <v>1385</v>
      </c>
      <c r="E113" s="56">
        <f>VLOOKUP(A113,'import Karabük'!A:P,5,0)</f>
        <v>310</v>
      </c>
      <c r="F113" s="56">
        <f>VLOOKUP(A113,'import Karabük'!A:P,6,0)</f>
        <v>21</v>
      </c>
      <c r="G113" s="56">
        <f>VLOOKUP(A113,'import Karabük'!A:P,7,0)</f>
        <v>0</v>
      </c>
      <c r="H113" s="56">
        <f>VLOOKUP(A113,'import Karabük'!A:P,8,0)</f>
        <v>7</v>
      </c>
      <c r="I113" s="56">
        <f>VLOOKUP(A113,'import Karabük'!A:P,9,0)</f>
        <v>7</v>
      </c>
      <c r="J113" s="216">
        <f>VLOOKUP(A113,'import Karabük'!A:P,10,0)</f>
        <v>0</v>
      </c>
      <c r="K113" s="56" t="s">
        <v>11703</v>
      </c>
      <c r="L113" s="56">
        <v>3.704123437E9</v>
      </c>
      <c r="M113" s="56" t="s">
        <v>1350</v>
      </c>
      <c r="N113" s="56" t="s">
        <v>11254</v>
      </c>
      <c r="O113" s="56" t="s">
        <v>11704</v>
      </c>
      <c r="P113" s="56" t="str">
        <f>VLOOKUP(A113,'import Karabük'!A:P,16,0)</f>
        <v>Geleneksel</v>
      </c>
      <c r="Q113" s="218" t="b">
        <v>0</v>
      </c>
      <c r="R113" s="218" t="s">
        <v>38</v>
      </c>
      <c r="S113" s="218" t="s">
        <v>416</v>
      </c>
      <c r="T113" s="207" t="s">
        <v>4306</v>
      </c>
      <c r="U113" s="218" t="s">
        <v>11705</v>
      </c>
      <c r="V113" s="220">
        <v>44506.0</v>
      </c>
      <c r="W113" s="220">
        <v>44508.0</v>
      </c>
      <c r="X113" s="218"/>
      <c r="Y113" s="218" t="s">
        <v>1353</v>
      </c>
      <c r="Z113" s="220">
        <v>44494.0</v>
      </c>
      <c r="AA113" s="218" t="s">
        <v>1353</v>
      </c>
      <c r="AB113" s="221">
        <v>44506.0</v>
      </c>
      <c r="AC113" s="218" t="s">
        <v>1353</v>
      </c>
      <c r="AD113" s="221">
        <v>44550.0</v>
      </c>
      <c r="AE113" s="218" t="s">
        <v>1353</v>
      </c>
      <c r="AF113" s="222">
        <v>44553.0</v>
      </c>
      <c r="AG113" s="218" t="s">
        <v>1353</v>
      </c>
      <c r="AH113" s="222">
        <v>44555.0</v>
      </c>
      <c r="AI113" s="218" t="s">
        <v>416</v>
      </c>
      <c r="AJ113" s="218" t="s">
        <v>416</v>
      </c>
      <c r="AK113" s="218" t="s">
        <v>128</v>
      </c>
      <c r="AL113" s="218" t="s">
        <v>73</v>
      </c>
      <c r="AM113" s="218" t="s">
        <v>73</v>
      </c>
    </row>
    <row r="114" ht="15.75" customHeight="1">
      <c r="A114" s="56" t="s">
        <v>11706</v>
      </c>
      <c r="B114" s="56" t="s">
        <v>11707</v>
      </c>
      <c r="C114" s="56" t="b">
        <f>VLOOKUP(A114,'import Karabük'!A:P,3,0)</f>
        <v>1</v>
      </c>
      <c r="D114" s="56" t="s">
        <v>1356</v>
      </c>
      <c r="E114" s="56">
        <f>VLOOKUP(A114,'import Karabük'!A:P,5,0)</f>
        <v>46</v>
      </c>
      <c r="F114" s="56">
        <f>VLOOKUP(A114,'import Karabük'!A:P,6,0)</f>
        <v>0</v>
      </c>
      <c r="G114" s="56">
        <f>VLOOKUP(A114,'import Karabük'!A:P,7,0)</f>
        <v>0</v>
      </c>
      <c r="H114" s="56">
        <f>VLOOKUP(A114,'import Karabük'!A:P,8,0)</f>
        <v>9</v>
      </c>
      <c r="I114" s="56">
        <f>VLOOKUP(A114,'import Karabük'!A:P,9,0)</f>
        <v>9</v>
      </c>
      <c r="J114" s="216">
        <f>VLOOKUP(A114,'import Karabük'!A:P,10,0)</f>
        <v>0</v>
      </c>
      <c r="K114" s="56" t="s">
        <v>11708</v>
      </c>
      <c r="L114" s="56">
        <v>3.7043354E9</v>
      </c>
      <c r="M114" s="56" t="s">
        <v>1350</v>
      </c>
      <c r="N114" s="56" t="s">
        <v>11198</v>
      </c>
      <c r="O114" s="56" t="s">
        <v>11325</v>
      </c>
      <c r="P114" s="56" t="str">
        <f>VLOOKUP(A114,'import Karabük'!A:P,16,0)</f>
        <v>Geleneksel</v>
      </c>
      <c r="Q114" s="218" t="b">
        <v>0</v>
      </c>
      <c r="R114" s="218"/>
      <c r="S114" s="218"/>
      <c r="T114" s="218"/>
      <c r="U114" s="218" t="s">
        <v>11709</v>
      </c>
      <c r="V114" s="220"/>
      <c r="W114" s="220"/>
      <c r="X114" s="218"/>
      <c r="Y114" s="218" t="s">
        <v>1353</v>
      </c>
      <c r="Z114" s="220">
        <v>44488.0</v>
      </c>
      <c r="AA114" s="218" t="s">
        <v>1353</v>
      </c>
      <c r="AB114" s="221">
        <v>44501.0</v>
      </c>
      <c r="AC114" s="218" t="s">
        <v>43</v>
      </c>
      <c r="AD114" s="221">
        <v>44551.0</v>
      </c>
      <c r="AE114" s="218"/>
      <c r="AF114" s="218"/>
      <c r="AG114" s="218"/>
      <c r="AH114" s="218"/>
      <c r="AI114" s="218" t="s">
        <v>404</v>
      </c>
      <c r="AJ114" s="218" t="s">
        <v>100</v>
      </c>
      <c r="AK114" s="218" t="s">
        <v>106</v>
      </c>
      <c r="AL114" s="218"/>
      <c r="AM114" s="218"/>
    </row>
    <row r="115" ht="15.75" customHeight="1">
      <c r="A115" s="56" t="s">
        <v>11710</v>
      </c>
      <c r="B115" s="56" t="s">
        <v>11711</v>
      </c>
      <c r="C115" s="56" t="b">
        <f>VLOOKUP(A115,'import Karabük'!A:P,3,0)</f>
        <v>1</v>
      </c>
      <c r="D115" s="56" t="s">
        <v>1356</v>
      </c>
      <c r="E115" s="56">
        <f>VLOOKUP(A115,'import Karabük'!A:P,5,0)</f>
        <v>813</v>
      </c>
      <c r="F115" s="56">
        <f>VLOOKUP(A115,'import Karabük'!A:P,6,0)</f>
        <v>52</v>
      </c>
      <c r="G115" s="56">
        <f>VLOOKUP(A115,'import Karabük'!A:P,7,0)</f>
        <v>4</v>
      </c>
      <c r="H115" s="56">
        <f>VLOOKUP(A115,'import Karabük'!A:P,8,0)</f>
        <v>3</v>
      </c>
      <c r="I115" s="56">
        <f>VLOOKUP(A115,'import Karabük'!A:P,9,0)</f>
        <v>7</v>
      </c>
      <c r="J115" s="216">
        <f>VLOOKUP(A115,'import Karabük'!A:P,10,0)</f>
        <v>0.57</v>
      </c>
      <c r="K115" s="56" t="s">
        <v>11712</v>
      </c>
      <c r="L115" s="56">
        <v>5.41203147E9</v>
      </c>
      <c r="M115" s="56" t="s">
        <v>1350</v>
      </c>
      <c r="N115" s="56" t="s">
        <v>11198</v>
      </c>
      <c r="O115" s="56" t="s">
        <v>11713</v>
      </c>
      <c r="P115" s="56" t="str">
        <f>VLOOKUP(A115,'import Karabük'!A:P,16,0)</f>
        <v>Geleneksel</v>
      </c>
      <c r="Q115" s="218" t="b">
        <v>0</v>
      </c>
      <c r="R115" s="218" t="s">
        <v>38</v>
      </c>
      <c r="S115" s="218" t="s">
        <v>167</v>
      </c>
      <c r="T115" s="207" t="s">
        <v>4306</v>
      </c>
      <c r="U115" s="218" t="s">
        <v>11714</v>
      </c>
      <c r="V115" s="220">
        <v>44496.0</v>
      </c>
      <c r="W115" s="220">
        <v>44497.0</v>
      </c>
      <c r="X115" s="218"/>
      <c r="Y115" s="218" t="s">
        <v>43</v>
      </c>
      <c r="Z115" s="220">
        <v>44488.0</v>
      </c>
      <c r="AA115" s="218" t="s">
        <v>43</v>
      </c>
      <c r="AB115" s="221">
        <v>44492.0</v>
      </c>
      <c r="AC115" s="218" t="s">
        <v>1353</v>
      </c>
      <c r="AD115" s="221">
        <v>44496.0</v>
      </c>
      <c r="AE115" s="218" t="s">
        <v>1353</v>
      </c>
      <c r="AF115" s="222">
        <v>44553.0</v>
      </c>
      <c r="AG115" s="218"/>
      <c r="AH115" s="218"/>
      <c r="AI115" s="218" t="s">
        <v>404</v>
      </c>
      <c r="AJ115" s="218" t="s">
        <v>404</v>
      </c>
      <c r="AK115" s="218" t="s">
        <v>167</v>
      </c>
      <c r="AL115" s="218" t="s">
        <v>73</v>
      </c>
      <c r="AM115" s="218"/>
    </row>
    <row r="116" ht="15.75" customHeight="1">
      <c r="A116" s="56" t="s">
        <v>11715</v>
      </c>
      <c r="B116" s="56" t="s">
        <v>11716</v>
      </c>
      <c r="C116" s="56" t="b">
        <f>VLOOKUP(A116,'import Karabük'!A:P,3,0)</f>
        <v>1</v>
      </c>
      <c r="D116" s="56" t="s">
        <v>1356</v>
      </c>
      <c r="E116" s="56">
        <f>VLOOKUP(A116,'import Karabük'!A:P,5,0)</f>
        <v>595</v>
      </c>
      <c r="F116" s="56">
        <f>VLOOKUP(A116,'import Karabük'!A:P,6,0)</f>
        <v>59</v>
      </c>
      <c r="G116" s="56">
        <f>VLOOKUP(A116,'import Karabük'!A:P,7,0)</f>
        <v>0</v>
      </c>
      <c r="H116" s="56">
        <f>VLOOKUP(A116,'import Karabük'!A:P,8,0)</f>
        <v>38</v>
      </c>
      <c r="I116" s="56">
        <f>VLOOKUP(A116,'import Karabük'!A:P,9,0)</f>
        <v>38</v>
      </c>
      <c r="J116" s="216">
        <f>VLOOKUP(A116,'import Karabük'!A:P,10,0)</f>
        <v>0</v>
      </c>
      <c r="K116" s="56" t="s">
        <v>11524</v>
      </c>
      <c r="L116" s="56">
        <v>3.704335412E9</v>
      </c>
      <c r="M116" s="56" t="s">
        <v>1350</v>
      </c>
      <c r="N116" s="56" t="s">
        <v>11291</v>
      </c>
      <c r="O116" s="56" t="s">
        <v>11717</v>
      </c>
      <c r="P116" s="56" t="str">
        <f>VLOOKUP(A116,'import Karabük'!A:P,16,0)</f>
        <v>Geleneksel</v>
      </c>
      <c r="Q116" s="218" t="b">
        <v>0</v>
      </c>
      <c r="R116" s="218" t="s">
        <v>38</v>
      </c>
      <c r="S116" s="218" t="s">
        <v>66</v>
      </c>
      <c r="T116" s="29" t="s">
        <v>4306</v>
      </c>
      <c r="U116" s="218" t="s">
        <v>11718</v>
      </c>
      <c r="V116" s="220">
        <v>44484.0</v>
      </c>
      <c r="W116" s="220">
        <v>44487.0</v>
      </c>
      <c r="X116" s="218"/>
      <c r="Y116" s="218" t="s">
        <v>1353</v>
      </c>
      <c r="Z116" s="220">
        <v>44484.0</v>
      </c>
      <c r="AA116" s="218" t="s">
        <v>1506</v>
      </c>
      <c r="AB116" s="221">
        <v>44501.0</v>
      </c>
      <c r="AC116" s="218" t="s">
        <v>43</v>
      </c>
      <c r="AD116" s="221">
        <v>44501.0</v>
      </c>
      <c r="AE116" s="218" t="s">
        <v>1353</v>
      </c>
      <c r="AF116" s="222">
        <v>44550.0</v>
      </c>
      <c r="AG116" s="218"/>
      <c r="AH116" s="218"/>
      <c r="AI116" s="218" t="s">
        <v>66</v>
      </c>
      <c r="AJ116" s="218" t="s">
        <v>100</v>
      </c>
      <c r="AK116" s="218" t="s">
        <v>167</v>
      </c>
      <c r="AL116" s="218" t="s">
        <v>128</v>
      </c>
      <c r="AM116" s="218"/>
    </row>
    <row r="117" ht="15.75" customHeight="1">
      <c r="A117" s="56" t="s">
        <v>11719</v>
      </c>
      <c r="B117" s="56" t="s">
        <v>11720</v>
      </c>
      <c r="C117" s="56" t="b">
        <f>VLOOKUP(A117,'import Karabük'!A:P,3,0)</f>
        <v>1</v>
      </c>
      <c r="D117" s="56" t="s">
        <v>1577</v>
      </c>
      <c r="E117" s="56">
        <f>VLOOKUP(A117,'import Karabük'!A:P,5,0)</f>
        <v>1425</v>
      </c>
      <c r="F117" s="56">
        <f>VLOOKUP(A117,'import Karabük'!A:P,6,0)</f>
        <v>122</v>
      </c>
      <c r="G117" s="56">
        <f>VLOOKUP(A117,'import Karabük'!A:P,7,0)</f>
        <v>18</v>
      </c>
      <c r="H117" s="56">
        <f>VLOOKUP(A117,'import Karabük'!A:P,8,0)</f>
        <v>17</v>
      </c>
      <c r="I117" s="56">
        <f>VLOOKUP(A117,'import Karabük'!A:P,9,0)</f>
        <v>35</v>
      </c>
      <c r="J117" s="216">
        <f>VLOOKUP(A117,'import Karabük'!A:P,10,0)</f>
        <v>0.51</v>
      </c>
      <c r="K117" s="56" t="s">
        <v>11721</v>
      </c>
      <c r="L117" s="56">
        <v>5.539100222E9</v>
      </c>
      <c r="M117" s="56" t="s">
        <v>1350</v>
      </c>
      <c r="N117" s="56" t="s">
        <v>11364</v>
      </c>
      <c r="O117" s="56" t="s">
        <v>11722</v>
      </c>
      <c r="P117" s="56" t="str">
        <f>VLOOKUP(A117,'import Karabük'!A:P,16,0)</f>
        <v>Geleneksel</v>
      </c>
      <c r="Q117" s="218" t="b">
        <v>0</v>
      </c>
      <c r="R117" s="218" t="s">
        <v>38</v>
      </c>
      <c r="S117" s="218" t="s">
        <v>128</v>
      </c>
      <c r="T117" s="29" t="s">
        <v>11234</v>
      </c>
      <c r="U117" s="218" t="s">
        <v>11723</v>
      </c>
      <c r="V117" s="220">
        <v>44550.0</v>
      </c>
      <c r="W117" s="220">
        <v>44552.0</v>
      </c>
      <c r="X117" s="218"/>
      <c r="Y117" s="218" t="s">
        <v>1353</v>
      </c>
      <c r="Z117" s="220">
        <v>44489.0</v>
      </c>
      <c r="AA117" s="218" t="s">
        <v>1353</v>
      </c>
      <c r="AB117" s="221">
        <v>44506.0</v>
      </c>
      <c r="AC117" s="218" t="s">
        <v>1353</v>
      </c>
      <c r="AD117" s="221">
        <v>44550.0</v>
      </c>
      <c r="AE117" s="218" t="s">
        <v>43</v>
      </c>
      <c r="AF117" s="222">
        <v>44553.0</v>
      </c>
      <c r="AG117" s="218"/>
      <c r="AH117" s="218"/>
      <c r="AI117" s="218" t="s">
        <v>100</v>
      </c>
      <c r="AJ117" s="218" t="s">
        <v>416</v>
      </c>
      <c r="AK117" s="218" t="s">
        <v>128</v>
      </c>
      <c r="AL117" s="218" t="s">
        <v>73</v>
      </c>
      <c r="AM117" s="218"/>
    </row>
    <row r="118" ht="15.75" customHeight="1">
      <c r="A118" s="56" t="s">
        <v>11724</v>
      </c>
      <c r="B118" s="56" t="s">
        <v>11725</v>
      </c>
      <c r="C118" s="56" t="b">
        <f>VLOOKUP(A118,'import Karabük'!A:P,3,0)</f>
        <v>1</v>
      </c>
      <c r="D118" s="56" t="s">
        <v>1348</v>
      </c>
      <c r="E118" s="56">
        <f>VLOOKUP(A118,'import Karabük'!A:P,5,0)</f>
        <v>1326</v>
      </c>
      <c r="F118" s="56">
        <f>VLOOKUP(A118,'import Karabük'!A:P,6,0)</f>
        <v>111</v>
      </c>
      <c r="G118" s="56">
        <f>VLOOKUP(A118,'import Karabük'!A:P,7,0)</f>
        <v>0</v>
      </c>
      <c r="H118" s="56">
        <f>VLOOKUP(A118,'import Karabük'!A:P,8,0)</f>
        <v>46</v>
      </c>
      <c r="I118" s="56">
        <f>VLOOKUP(A118,'import Karabük'!A:P,9,0)</f>
        <v>46</v>
      </c>
      <c r="J118" s="216">
        <f>VLOOKUP(A118,'import Karabük'!A:P,10,0)</f>
        <v>0</v>
      </c>
      <c r="K118" s="56" t="s">
        <v>11726</v>
      </c>
      <c r="L118" s="56">
        <v>5.320676393E9</v>
      </c>
      <c r="M118" s="56" t="s">
        <v>11226</v>
      </c>
      <c r="N118" s="56" t="s">
        <v>11227</v>
      </c>
      <c r="O118" s="56" t="s">
        <v>11727</v>
      </c>
      <c r="P118" s="56" t="str">
        <f>VLOOKUP(A118,'import Karabük'!A:P,16,0)</f>
        <v>Geleneksel</v>
      </c>
      <c r="Q118" s="218" t="b">
        <v>1</v>
      </c>
      <c r="R118" s="218"/>
      <c r="S118" s="218"/>
      <c r="T118" s="218"/>
      <c r="U118" s="218" t="s">
        <v>1770</v>
      </c>
      <c r="V118" s="220"/>
      <c r="W118" s="220"/>
      <c r="X118" s="218"/>
      <c r="Y118" s="218" t="s">
        <v>1353</v>
      </c>
      <c r="Z118" s="220">
        <v>44499.0</v>
      </c>
      <c r="AA118" s="218"/>
      <c r="AB118" s="221"/>
      <c r="AC118" s="218"/>
      <c r="AD118" s="221"/>
      <c r="AE118" s="218"/>
      <c r="AF118" s="218"/>
      <c r="AG118" s="218"/>
      <c r="AH118" s="218"/>
      <c r="AI118" s="218" t="s">
        <v>100</v>
      </c>
      <c r="AJ118" s="218"/>
      <c r="AK118" s="218"/>
      <c r="AL118" s="218"/>
      <c r="AM118" s="218"/>
    </row>
    <row r="119" ht="15.75" customHeight="1">
      <c r="A119" s="56" t="s">
        <v>11728</v>
      </c>
      <c r="B119" s="56" t="s">
        <v>11729</v>
      </c>
      <c r="C119" s="56" t="b">
        <f>VLOOKUP(A119,'import Karabük'!A:P,3,0)</f>
        <v>1</v>
      </c>
      <c r="D119" s="56" t="s">
        <v>1507</v>
      </c>
      <c r="E119" s="56">
        <f>VLOOKUP(A119,'import Karabük'!A:P,5,0)</f>
        <v>17</v>
      </c>
      <c r="F119" s="56">
        <f>VLOOKUP(A119,'import Karabük'!A:P,6,0)</f>
        <v>0</v>
      </c>
      <c r="G119" s="56">
        <f>VLOOKUP(A119,'import Karabük'!A:P,7,0)</f>
        <v>9</v>
      </c>
      <c r="H119" s="56">
        <f>VLOOKUP(A119,'import Karabük'!A:P,8,0)</f>
        <v>20</v>
      </c>
      <c r="I119" s="56">
        <f>VLOOKUP(A119,'import Karabük'!A:P,9,0)</f>
        <v>29</v>
      </c>
      <c r="J119" s="216">
        <f>VLOOKUP(A119,'import Karabük'!A:P,10,0)</f>
        <v>0.31</v>
      </c>
      <c r="K119" s="56" t="s">
        <v>11730</v>
      </c>
      <c r="L119" s="56">
        <v>3.704331626E9</v>
      </c>
      <c r="M119" s="56" t="s">
        <v>1350</v>
      </c>
      <c r="N119" s="56" t="s">
        <v>6371</v>
      </c>
      <c r="O119" s="56" t="s">
        <v>11731</v>
      </c>
      <c r="P119" s="56" t="str">
        <f>VLOOKUP(A119,'import Karabük'!A:P,16,0)</f>
        <v>Geleneksel</v>
      </c>
      <c r="Q119" s="218" t="b">
        <v>0</v>
      </c>
      <c r="R119" s="218" t="s">
        <v>38</v>
      </c>
      <c r="S119" s="218" t="s">
        <v>416</v>
      </c>
      <c r="T119" s="207" t="s">
        <v>4306</v>
      </c>
      <c r="U119" s="218">
        <v>5.050783688E9</v>
      </c>
      <c r="V119" s="220">
        <v>44494.0</v>
      </c>
      <c r="W119" s="220">
        <v>44495.0</v>
      </c>
      <c r="X119" s="218"/>
      <c r="Y119" s="218" t="s">
        <v>1353</v>
      </c>
      <c r="Z119" s="220">
        <v>44494.0</v>
      </c>
      <c r="AA119" s="218"/>
      <c r="AB119" s="221"/>
      <c r="AC119" s="218"/>
      <c r="AD119" s="221"/>
      <c r="AE119" s="218"/>
      <c r="AF119" s="218"/>
      <c r="AG119" s="218"/>
      <c r="AH119" s="218"/>
      <c r="AI119" s="218" t="s">
        <v>416</v>
      </c>
      <c r="AJ119" s="218"/>
      <c r="AK119" s="218"/>
      <c r="AL119" s="218"/>
      <c r="AM119" s="218"/>
    </row>
    <row r="120" ht="15.75" customHeight="1">
      <c r="A120" s="56" t="s">
        <v>11732</v>
      </c>
      <c r="B120" s="56" t="s">
        <v>11733</v>
      </c>
      <c r="C120" s="56" t="b">
        <f>VLOOKUP(A120,'import Karabük'!A:P,3,0)</f>
        <v>1</v>
      </c>
      <c r="D120" s="56" t="s">
        <v>1443</v>
      </c>
      <c r="E120" s="56">
        <f>VLOOKUP(A120,'import Karabük'!A:P,5,0)</f>
        <v>392</v>
      </c>
      <c r="F120" s="56">
        <f>VLOOKUP(A120,'import Karabük'!A:P,6,0)</f>
        <v>131</v>
      </c>
      <c r="G120" s="56">
        <f>VLOOKUP(A120,'import Karabük'!A:P,7,0)</f>
        <v>0</v>
      </c>
      <c r="H120" s="56">
        <f>VLOOKUP(A120,'import Karabük'!A:P,8,0)</f>
        <v>27</v>
      </c>
      <c r="I120" s="56">
        <f>VLOOKUP(A120,'import Karabük'!A:P,9,0)</f>
        <v>27</v>
      </c>
      <c r="J120" s="216">
        <f>VLOOKUP(A120,'import Karabük'!A:P,10,0)</f>
        <v>0</v>
      </c>
      <c r="K120" s="56" t="s">
        <v>11734</v>
      </c>
      <c r="L120" s="56">
        <v>5.4215508E9</v>
      </c>
      <c r="M120" s="56" t="s">
        <v>1350</v>
      </c>
      <c r="N120" s="56" t="s">
        <v>11198</v>
      </c>
      <c r="O120" s="56" t="s">
        <v>11735</v>
      </c>
      <c r="P120" s="56" t="str">
        <f>VLOOKUP(A120,'import Karabük'!A:P,16,0)</f>
        <v>Geleneksel</v>
      </c>
      <c r="Q120" s="218" t="b">
        <v>0</v>
      </c>
      <c r="R120" s="218" t="s">
        <v>43</v>
      </c>
      <c r="S120" s="218" t="s">
        <v>66</v>
      </c>
      <c r="T120" s="207" t="s">
        <v>4306</v>
      </c>
      <c r="U120" s="218" t="s">
        <v>11736</v>
      </c>
      <c r="V120" s="220">
        <v>44484.0</v>
      </c>
      <c r="W120" s="220">
        <v>44487.0</v>
      </c>
      <c r="X120" s="218"/>
      <c r="Y120" s="218" t="s">
        <v>1353</v>
      </c>
      <c r="Z120" s="220">
        <v>44484.0</v>
      </c>
      <c r="AA120" s="218" t="s">
        <v>1506</v>
      </c>
      <c r="AB120" s="221">
        <v>44551.0</v>
      </c>
      <c r="AC120" s="218"/>
      <c r="AD120" s="221"/>
      <c r="AE120" s="218"/>
      <c r="AF120" s="218"/>
      <c r="AG120" s="218"/>
      <c r="AH120" s="218"/>
      <c r="AI120" s="218" t="s">
        <v>66</v>
      </c>
      <c r="AJ120" s="218" t="s">
        <v>106</v>
      </c>
      <c r="AK120" s="218"/>
      <c r="AL120" s="218"/>
      <c r="AM120" s="218"/>
    </row>
    <row r="121" ht="15.75" customHeight="1">
      <c r="A121" s="56" t="s">
        <v>11737</v>
      </c>
      <c r="B121" s="56" t="s">
        <v>11738</v>
      </c>
      <c r="C121" s="56" t="b">
        <f>VLOOKUP(A121,'import Karabük'!A:P,3,0)</f>
        <v>0</v>
      </c>
      <c r="D121" s="56" t="s">
        <v>1789</v>
      </c>
      <c r="E121" s="56">
        <f>VLOOKUP(A121,'import Karabük'!A:P,5,0)</f>
        <v>1</v>
      </c>
      <c r="F121" s="56">
        <f>VLOOKUP(A121,'import Karabük'!A:P,6,0)</f>
        <v>0</v>
      </c>
      <c r="G121" s="56">
        <f>VLOOKUP(A121,'import Karabük'!A:P,7,0)</f>
        <v>0</v>
      </c>
      <c r="H121" s="56">
        <f>VLOOKUP(A121,'import Karabük'!A:P,8,0)</f>
        <v>10</v>
      </c>
      <c r="I121" s="56">
        <f>VLOOKUP(A121,'import Karabük'!A:P,9,0)</f>
        <v>10</v>
      </c>
      <c r="J121" s="216">
        <f>VLOOKUP(A121,'import Karabük'!A:P,10,0)</f>
        <v>0</v>
      </c>
      <c r="K121" s="56" t="s">
        <v>11739</v>
      </c>
      <c r="L121" s="56">
        <v>5.370459987E9</v>
      </c>
      <c r="M121" s="56" t="s">
        <v>11226</v>
      </c>
      <c r="N121" s="56" t="s">
        <v>11227</v>
      </c>
      <c r="O121" s="56" t="s">
        <v>11740</v>
      </c>
      <c r="P121" s="56" t="str">
        <f>VLOOKUP(A121,'import Karabük'!A:P,16,0)</f>
        <v>Geleneksel</v>
      </c>
      <c r="Q121" s="218" t="b">
        <v>0</v>
      </c>
      <c r="R121" s="218" t="s">
        <v>29</v>
      </c>
      <c r="S121" s="218"/>
      <c r="T121" s="218"/>
      <c r="U121" s="218" t="s">
        <v>11741</v>
      </c>
      <c r="V121" s="220"/>
      <c r="W121" s="220"/>
      <c r="X121" s="218"/>
      <c r="Y121" s="218" t="s">
        <v>43</v>
      </c>
      <c r="Z121" s="220">
        <v>44499.0</v>
      </c>
      <c r="AA121" s="218" t="s">
        <v>1506</v>
      </c>
      <c r="AB121" s="221">
        <v>44499.0</v>
      </c>
      <c r="AC121" s="218" t="s">
        <v>1506</v>
      </c>
      <c r="AD121" s="221">
        <v>44501.0</v>
      </c>
      <c r="AE121" s="218" t="s">
        <v>1353</v>
      </c>
      <c r="AF121" s="222">
        <v>44547.0</v>
      </c>
      <c r="AG121" s="218" t="s">
        <v>1506</v>
      </c>
      <c r="AH121" s="222">
        <v>44548.0</v>
      </c>
      <c r="AI121" s="218" t="s">
        <v>100</v>
      </c>
      <c r="AJ121" s="218" t="s">
        <v>128</v>
      </c>
      <c r="AK121" s="218" t="s">
        <v>416</v>
      </c>
      <c r="AL121" s="218" t="s">
        <v>100</v>
      </c>
      <c r="AM121" s="218" t="s">
        <v>273</v>
      </c>
    </row>
    <row r="122" ht="15.75" customHeight="1">
      <c r="A122" s="56" t="s">
        <v>11742</v>
      </c>
      <c r="B122" s="56" t="s">
        <v>11743</v>
      </c>
      <c r="C122" s="56" t="b">
        <f>VLOOKUP(A122,'import Karabük'!A:P,3,0)</f>
        <v>1</v>
      </c>
      <c r="D122" s="56" t="s">
        <v>1443</v>
      </c>
      <c r="E122" s="56">
        <f>VLOOKUP(A122,'import Karabük'!A:P,5,0)</f>
        <v>35</v>
      </c>
      <c r="F122" s="56">
        <f>VLOOKUP(A122,'import Karabük'!A:P,6,0)</f>
        <v>0</v>
      </c>
      <c r="G122" s="56">
        <f>VLOOKUP(A122,'import Karabük'!A:P,7,0)</f>
        <v>0</v>
      </c>
      <c r="H122" s="56">
        <f>VLOOKUP(A122,'import Karabük'!A:P,8,0)</f>
        <v>63</v>
      </c>
      <c r="I122" s="56">
        <f>VLOOKUP(A122,'import Karabük'!A:P,9,0)</f>
        <v>63</v>
      </c>
      <c r="J122" s="216">
        <f>VLOOKUP(A122,'import Karabük'!A:P,10,0)</f>
        <v>0</v>
      </c>
      <c r="K122" s="56" t="s">
        <v>11744</v>
      </c>
      <c r="L122" s="56">
        <v>3.707123322E9</v>
      </c>
      <c r="M122" s="56" t="s">
        <v>11226</v>
      </c>
      <c r="N122" s="56" t="s">
        <v>11227</v>
      </c>
      <c r="O122" s="56" t="s">
        <v>11745</v>
      </c>
      <c r="P122" s="56" t="str">
        <f>VLOOKUP(A122,'import Karabük'!A:P,16,0)</f>
        <v>Geleneksel</v>
      </c>
      <c r="Q122" s="218" t="b">
        <v>0</v>
      </c>
      <c r="R122" s="218" t="s">
        <v>31</v>
      </c>
      <c r="S122" s="218"/>
      <c r="T122" s="218"/>
      <c r="U122" s="218" t="s">
        <v>11746</v>
      </c>
      <c r="V122" s="220"/>
      <c r="W122" s="220"/>
      <c r="X122" s="218"/>
      <c r="Y122" s="218" t="s">
        <v>31</v>
      </c>
      <c r="Z122" s="220">
        <v>44499.0</v>
      </c>
      <c r="AA122" s="218" t="s">
        <v>1506</v>
      </c>
      <c r="AB122" s="221">
        <v>44501.0</v>
      </c>
      <c r="AC122" s="218" t="s">
        <v>1506</v>
      </c>
      <c r="AD122" s="221">
        <v>44503.0</v>
      </c>
      <c r="AE122" s="218"/>
      <c r="AF122" s="218"/>
      <c r="AG122" s="218"/>
      <c r="AH122" s="218"/>
      <c r="AI122" s="218" t="s">
        <v>100</v>
      </c>
      <c r="AJ122" s="218" t="s">
        <v>149</v>
      </c>
      <c r="AK122" s="218" t="s">
        <v>167</v>
      </c>
      <c r="AL122" s="218"/>
      <c r="AM122" s="218"/>
    </row>
    <row r="123" ht="15.75" customHeight="1">
      <c r="A123" s="56" t="s">
        <v>11747</v>
      </c>
      <c r="B123" s="56" t="s">
        <v>11748</v>
      </c>
      <c r="C123" s="56" t="b">
        <f>VLOOKUP(A123,'import Karabük'!A:P,3,0)</f>
        <v>1</v>
      </c>
      <c r="D123" s="56" t="s">
        <v>1832</v>
      </c>
      <c r="E123" s="56">
        <f>VLOOKUP(A123,'import Karabük'!A:P,5,0)</f>
        <v>9</v>
      </c>
      <c r="F123" s="56">
        <f>VLOOKUP(A123,'import Karabük'!A:P,6,0)</f>
        <v>9</v>
      </c>
      <c r="G123" s="56">
        <f>VLOOKUP(A123,'import Karabük'!A:P,7,0)</f>
        <v>0</v>
      </c>
      <c r="H123" s="56">
        <f>VLOOKUP(A123,'import Karabük'!A:P,8,0)</f>
        <v>48</v>
      </c>
      <c r="I123" s="56">
        <f>VLOOKUP(A123,'import Karabük'!A:P,9,0)</f>
        <v>48</v>
      </c>
      <c r="J123" s="216">
        <f>VLOOKUP(A123,'import Karabük'!A:P,10,0)</f>
        <v>0</v>
      </c>
      <c r="K123" s="56" t="s">
        <v>11749</v>
      </c>
      <c r="L123" s="56">
        <v>5.449634796E9</v>
      </c>
      <c r="M123" s="56" t="s">
        <v>11226</v>
      </c>
      <c r="N123" s="56" t="s">
        <v>5640</v>
      </c>
      <c r="O123" s="56" t="s">
        <v>11750</v>
      </c>
      <c r="P123" s="56" t="str">
        <f>VLOOKUP(A123,'import Karabük'!A:P,16,0)</f>
        <v>Geleneksel</v>
      </c>
      <c r="Q123" s="218" t="b">
        <v>0</v>
      </c>
      <c r="R123" s="218" t="s">
        <v>36</v>
      </c>
      <c r="S123" s="218"/>
      <c r="T123" s="218"/>
      <c r="U123" s="218" t="s">
        <v>11751</v>
      </c>
      <c r="V123" s="220"/>
      <c r="W123" s="220"/>
      <c r="X123" s="218"/>
      <c r="Y123" s="218" t="s">
        <v>1353</v>
      </c>
      <c r="Z123" s="220">
        <v>44501.0</v>
      </c>
      <c r="AA123" s="218"/>
      <c r="AB123" s="221"/>
      <c r="AC123" s="218"/>
      <c r="AD123" s="221"/>
      <c r="AE123" s="218"/>
      <c r="AF123" s="218"/>
      <c r="AG123" s="218"/>
      <c r="AH123" s="218"/>
      <c r="AI123" s="218" t="s">
        <v>416</v>
      </c>
      <c r="AJ123" s="218"/>
      <c r="AK123" s="218"/>
      <c r="AL123" s="218"/>
      <c r="AM123" s="218"/>
    </row>
    <row r="124" ht="15.75" customHeight="1">
      <c r="A124" s="56" t="s">
        <v>11752</v>
      </c>
      <c r="B124" s="56" t="s">
        <v>11753</v>
      </c>
      <c r="C124" s="56" t="b">
        <f>VLOOKUP(A124,'import Karabük'!A:P,3,0)</f>
        <v>1</v>
      </c>
      <c r="D124" s="56" t="s">
        <v>1356</v>
      </c>
      <c r="E124" s="56">
        <f>VLOOKUP(A124,'import Karabük'!A:P,5,0)</f>
        <v>724</v>
      </c>
      <c r="F124" s="56">
        <f>VLOOKUP(A124,'import Karabük'!A:P,6,0)</f>
        <v>35</v>
      </c>
      <c r="G124" s="56">
        <f>VLOOKUP(A124,'import Karabük'!A:P,7,0)</f>
        <v>8</v>
      </c>
      <c r="H124" s="56">
        <f>VLOOKUP(A124,'import Karabük'!A:P,8,0)</f>
        <v>9</v>
      </c>
      <c r="I124" s="56">
        <f>VLOOKUP(A124,'import Karabük'!A:P,9,0)</f>
        <v>17</v>
      </c>
      <c r="J124" s="216">
        <f>VLOOKUP(A124,'import Karabük'!A:P,10,0)</f>
        <v>0.47</v>
      </c>
      <c r="K124" s="56" t="s">
        <v>11247</v>
      </c>
      <c r="L124" s="56">
        <v>3.707126237E9</v>
      </c>
      <c r="M124" s="56" t="s">
        <v>11226</v>
      </c>
      <c r="N124" s="56" t="s">
        <v>11248</v>
      </c>
      <c r="O124" s="56" t="s">
        <v>11249</v>
      </c>
      <c r="P124" s="56" t="str">
        <f>VLOOKUP(A124,'import Karabük'!A:P,16,0)</f>
        <v>Geleneksel</v>
      </c>
      <c r="Q124" s="218" t="b">
        <v>0</v>
      </c>
      <c r="R124" s="218" t="s">
        <v>38</v>
      </c>
      <c r="S124" s="218" t="s">
        <v>416</v>
      </c>
      <c r="T124" s="207" t="s">
        <v>4306</v>
      </c>
      <c r="U124" s="218" t="s">
        <v>1400</v>
      </c>
      <c r="V124" s="220">
        <v>44496.0</v>
      </c>
      <c r="W124" s="220">
        <v>44498.0</v>
      </c>
      <c r="X124" s="218"/>
      <c r="Y124" s="218" t="s">
        <v>1353</v>
      </c>
      <c r="Z124" s="220">
        <v>44496.0</v>
      </c>
      <c r="AA124" s="218" t="s">
        <v>1353</v>
      </c>
      <c r="AB124" s="221">
        <v>44553.0</v>
      </c>
      <c r="AC124" s="218"/>
      <c r="AD124" s="221"/>
      <c r="AE124" s="218"/>
      <c r="AF124" s="218"/>
      <c r="AG124" s="218"/>
      <c r="AH124" s="218"/>
      <c r="AI124" s="218" t="s">
        <v>416</v>
      </c>
      <c r="AJ124" s="218" t="s">
        <v>73</v>
      </c>
      <c r="AK124" s="218"/>
      <c r="AL124" s="218"/>
      <c r="AM124" s="218"/>
    </row>
    <row r="125" ht="15.75" customHeight="1">
      <c r="A125" s="56" t="s">
        <v>11754</v>
      </c>
      <c r="B125" s="56" t="s">
        <v>11755</v>
      </c>
      <c r="C125" s="56" t="b">
        <f>VLOOKUP(A125,'import Karabük'!A:P,3,0)</f>
        <v>1</v>
      </c>
      <c r="D125" s="56" t="s">
        <v>1385</v>
      </c>
      <c r="E125" s="56">
        <f>VLOOKUP(A125,'import Karabük'!A:P,5,0)</f>
        <v>455</v>
      </c>
      <c r="F125" s="56">
        <f>VLOOKUP(A125,'import Karabük'!A:P,6,0)</f>
        <v>42</v>
      </c>
      <c r="G125" s="56">
        <f>VLOOKUP(A125,'import Karabük'!A:P,7,0)</f>
        <v>0</v>
      </c>
      <c r="H125" s="56">
        <f>VLOOKUP(A125,'import Karabük'!A:P,8,0)</f>
        <v>16</v>
      </c>
      <c r="I125" s="56">
        <f>VLOOKUP(A125,'import Karabük'!A:P,9,0)</f>
        <v>16</v>
      </c>
      <c r="J125" s="216">
        <f>VLOOKUP(A125,'import Karabük'!A:P,10,0)</f>
        <v>0</v>
      </c>
      <c r="K125" s="56" t="s">
        <v>11756</v>
      </c>
      <c r="L125" s="56">
        <v>3.70412404E9</v>
      </c>
      <c r="M125" s="56" t="s">
        <v>1350</v>
      </c>
      <c r="N125" s="56" t="s">
        <v>11364</v>
      </c>
      <c r="O125" s="56" t="s">
        <v>11757</v>
      </c>
      <c r="P125" s="56" t="str">
        <f>VLOOKUP(A125,'import Karabük'!A:P,16,0)</f>
        <v>Geleneksel</v>
      </c>
      <c r="Q125" s="218" t="b">
        <v>0</v>
      </c>
      <c r="R125" s="218" t="s">
        <v>29</v>
      </c>
      <c r="S125" s="218"/>
      <c r="T125" s="218"/>
      <c r="U125" s="218" t="s">
        <v>11758</v>
      </c>
      <c r="V125" s="220"/>
      <c r="W125" s="220"/>
      <c r="X125" s="218"/>
      <c r="Y125" s="218" t="s">
        <v>1475</v>
      </c>
      <c r="Z125" s="220">
        <v>44489.0</v>
      </c>
      <c r="AA125" s="218" t="s">
        <v>1353</v>
      </c>
      <c r="AB125" s="221">
        <v>44496.0</v>
      </c>
      <c r="AC125" s="218"/>
      <c r="AD125" s="221"/>
      <c r="AE125" s="218"/>
      <c r="AF125" s="218"/>
      <c r="AG125" s="218"/>
      <c r="AH125" s="218"/>
      <c r="AI125" s="218" t="s">
        <v>100</v>
      </c>
      <c r="AJ125" s="218" t="s">
        <v>167</v>
      </c>
      <c r="AK125" s="218"/>
      <c r="AL125" s="218"/>
      <c r="AM125" s="218"/>
    </row>
    <row r="126" ht="15.75" customHeight="1">
      <c r="A126" s="56" t="s">
        <v>11759</v>
      </c>
      <c r="B126" s="56" t="s">
        <v>11760</v>
      </c>
      <c r="C126" s="56" t="b">
        <f>VLOOKUP(A126,'import Karabük'!A:P,3,0)</f>
        <v>1</v>
      </c>
      <c r="D126" s="56" t="s">
        <v>1789</v>
      </c>
      <c r="E126" s="56">
        <f>VLOOKUP(A126,'import Karabük'!A:P,5,0)</f>
        <v>3219</v>
      </c>
      <c r="F126" s="56">
        <f>VLOOKUP(A126,'import Karabük'!A:P,6,0)</f>
        <v>312</v>
      </c>
      <c r="G126" s="56">
        <f>VLOOKUP(A126,'import Karabük'!A:P,7,0)</f>
        <v>9</v>
      </c>
      <c r="H126" s="56">
        <f>VLOOKUP(A126,'import Karabük'!A:P,8,0)</f>
        <v>13</v>
      </c>
      <c r="I126" s="56">
        <f>VLOOKUP(A126,'import Karabük'!A:P,9,0)</f>
        <v>22</v>
      </c>
      <c r="J126" s="216">
        <f>VLOOKUP(A126,'import Karabük'!A:P,10,0)</f>
        <v>0.41</v>
      </c>
      <c r="K126" s="56" t="s">
        <v>11761</v>
      </c>
      <c r="L126" s="56">
        <v>3.704336666E9</v>
      </c>
      <c r="M126" s="56" t="s">
        <v>1350</v>
      </c>
      <c r="N126" s="56" t="s">
        <v>11198</v>
      </c>
      <c r="O126" s="56" t="s">
        <v>11762</v>
      </c>
      <c r="P126" s="56" t="str">
        <f>VLOOKUP(A126,'import Karabük'!A:P,16,0)</f>
        <v>Geleneksel</v>
      </c>
      <c r="Q126" s="218" t="b">
        <v>0</v>
      </c>
      <c r="R126" s="218" t="s">
        <v>38</v>
      </c>
      <c r="S126" s="218" t="s">
        <v>404</v>
      </c>
      <c r="T126" s="218"/>
      <c r="U126" s="218" t="s">
        <v>11763</v>
      </c>
      <c r="V126" s="220">
        <v>44492.0</v>
      </c>
      <c r="W126" s="220">
        <v>44494.0</v>
      </c>
      <c r="X126" s="218"/>
      <c r="Y126" s="218" t="s">
        <v>1506</v>
      </c>
      <c r="Z126" s="220">
        <v>44484.0</v>
      </c>
      <c r="AA126" s="218" t="s">
        <v>1353</v>
      </c>
      <c r="AB126" s="221">
        <v>44492.0</v>
      </c>
      <c r="AC126" s="218" t="s">
        <v>1353</v>
      </c>
      <c r="AD126" s="221">
        <v>44552.0</v>
      </c>
      <c r="AE126" s="218"/>
      <c r="AF126" s="218"/>
      <c r="AG126" s="218"/>
      <c r="AH126" s="218"/>
      <c r="AI126" s="218" t="s">
        <v>66</v>
      </c>
      <c r="AJ126" s="218" t="s">
        <v>404</v>
      </c>
      <c r="AK126" s="218" t="s">
        <v>167</v>
      </c>
      <c r="AL126" s="218"/>
      <c r="AM126" s="218"/>
    </row>
    <row r="127" ht="15.75" customHeight="1">
      <c r="A127" s="56" t="s">
        <v>11764</v>
      </c>
      <c r="B127" s="56" t="s">
        <v>11765</v>
      </c>
      <c r="C127" s="56" t="b">
        <f>VLOOKUP(A127,'import Karabük'!A:P,3,0)</f>
        <v>1</v>
      </c>
      <c r="D127" s="56" t="s">
        <v>1378</v>
      </c>
      <c r="E127" s="56">
        <f>VLOOKUP(A127,'import Karabük'!A:P,5,0)</f>
        <v>184</v>
      </c>
      <c r="F127" s="56">
        <f>VLOOKUP(A127,'import Karabük'!A:P,6,0)</f>
        <v>19</v>
      </c>
      <c r="G127" s="56">
        <f>VLOOKUP(A127,'import Karabük'!A:P,7,0)</f>
        <v>0</v>
      </c>
      <c r="H127" s="56">
        <f>VLOOKUP(A127,'import Karabük'!A:P,8,0)</f>
        <v>15</v>
      </c>
      <c r="I127" s="56">
        <f>VLOOKUP(A127,'import Karabük'!A:P,9,0)</f>
        <v>15</v>
      </c>
      <c r="J127" s="216">
        <f>VLOOKUP(A127,'import Karabük'!A:P,10,0)</f>
        <v>0</v>
      </c>
      <c r="K127" s="56" t="s">
        <v>11766</v>
      </c>
      <c r="L127" s="56">
        <v>5.447789478E9</v>
      </c>
      <c r="M127" s="56" t="s">
        <v>11226</v>
      </c>
      <c r="N127" s="56" t="s">
        <v>11248</v>
      </c>
      <c r="O127" s="56" t="s">
        <v>11767</v>
      </c>
      <c r="P127" s="56" t="str">
        <f>VLOOKUP(A127,'import Karabük'!A:P,16,0)</f>
        <v>Geleneksel</v>
      </c>
      <c r="Q127" s="218" t="b">
        <v>0</v>
      </c>
      <c r="R127" s="218" t="s">
        <v>33</v>
      </c>
      <c r="S127" s="218"/>
      <c r="T127" s="218"/>
      <c r="U127" s="218" t="s">
        <v>11768</v>
      </c>
      <c r="V127" s="220"/>
      <c r="W127" s="220"/>
      <c r="X127" s="218"/>
      <c r="Y127" s="218" t="s">
        <v>1353</v>
      </c>
      <c r="Z127" s="220">
        <v>44497.0</v>
      </c>
      <c r="AA127" s="218" t="s">
        <v>1353</v>
      </c>
      <c r="AB127" s="221">
        <v>44503.0</v>
      </c>
      <c r="AC127" s="218" t="s">
        <v>1353</v>
      </c>
      <c r="AD127" s="221">
        <v>44548.0</v>
      </c>
      <c r="AE127" s="218"/>
      <c r="AF127" s="218"/>
      <c r="AG127" s="218"/>
      <c r="AH127" s="218"/>
      <c r="AI127" s="218" t="s">
        <v>416</v>
      </c>
      <c r="AJ127" s="218" t="s">
        <v>73</v>
      </c>
      <c r="AK127" s="218" t="s">
        <v>273</v>
      </c>
      <c r="AL127" s="218"/>
      <c r="AM127" s="218"/>
    </row>
    <row r="128" ht="15.75" customHeight="1">
      <c r="A128" s="56" t="s">
        <v>11769</v>
      </c>
      <c r="B128" s="56" t="s">
        <v>11770</v>
      </c>
      <c r="C128" s="56" t="b">
        <f>VLOOKUP(A128,'import Karabük'!A:P,3,0)</f>
        <v>1</v>
      </c>
      <c r="D128" s="56" t="s">
        <v>1385</v>
      </c>
      <c r="E128" s="56">
        <f>VLOOKUP(A128,'import Karabük'!A:P,5,0)</f>
        <v>2553</v>
      </c>
      <c r="F128" s="56">
        <f>VLOOKUP(A128,'import Karabük'!A:P,6,0)</f>
        <v>477</v>
      </c>
      <c r="G128" s="56">
        <f>VLOOKUP(A128,'import Karabük'!A:P,7,0)</f>
        <v>0</v>
      </c>
      <c r="H128" s="56">
        <f>VLOOKUP(A128,'import Karabük'!A:P,8,0)</f>
        <v>25</v>
      </c>
      <c r="I128" s="56">
        <f>VLOOKUP(A128,'import Karabük'!A:P,9,0)</f>
        <v>25</v>
      </c>
      <c r="J128" s="216">
        <f>VLOOKUP(A128,'import Karabük'!A:P,10,0)</f>
        <v>0</v>
      </c>
      <c r="K128" s="56" t="s">
        <v>11771</v>
      </c>
      <c r="L128" s="56">
        <v>3.7043329E9</v>
      </c>
      <c r="M128" s="56" t="s">
        <v>1350</v>
      </c>
      <c r="N128" s="56" t="s">
        <v>11198</v>
      </c>
      <c r="O128" s="56" t="s">
        <v>11772</v>
      </c>
      <c r="P128" s="56" t="str">
        <f>VLOOKUP(A128,'import Karabük'!A:P,16,0)</f>
        <v>Geleneksel</v>
      </c>
      <c r="Q128" s="218" t="b">
        <v>0</v>
      </c>
      <c r="R128" s="218" t="s">
        <v>29</v>
      </c>
      <c r="S128" s="218"/>
      <c r="T128" s="218"/>
      <c r="U128" s="218" t="s">
        <v>11773</v>
      </c>
      <c r="V128" s="220"/>
      <c r="W128" s="220"/>
      <c r="X128" s="218"/>
      <c r="Y128" s="218" t="s">
        <v>1353</v>
      </c>
      <c r="Z128" s="220">
        <v>44488.0</v>
      </c>
      <c r="AA128" s="218" t="s">
        <v>1475</v>
      </c>
      <c r="AB128" s="221">
        <v>44499.0</v>
      </c>
      <c r="AC128" s="218" t="s">
        <v>1353</v>
      </c>
      <c r="AD128" s="221">
        <v>44501.0</v>
      </c>
      <c r="AE128" s="218" t="s">
        <v>1353</v>
      </c>
      <c r="AF128" s="221">
        <v>44502.0</v>
      </c>
      <c r="AG128" s="218" t="s">
        <v>1506</v>
      </c>
      <c r="AH128" s="222">
        <v>44552.0</v>
      </c>
      <c r="AI128" s="218" t="s">
        <v>404</v>
      </c>
      <c r="AJ128" s="218" t="s">
        <v>106</v>
      </c>
      <c r="AK128" s="218" t="s">
        <v>416</v>
      </c>
      <c r="AL128" s="218" t="s">
        <v>106</v>
      </c>
      <c r="AM128" s="218" t="s">
        <v>167</v>
      </c>
    </row>
    <row r="129" ht="15.75" customHeight="1">
      <c r="A129" s="56" t="s">
        <v>11774</v>
      </c>
      <c r="B129" s="56" t="s">
        <v>11775</v>
      </c>
      <c r="C129" s="56" t="b">
        <f>VLOOKUP(A129,'import Karabük'!A:P,3,0)</f>
        <v>1</v>
      </c>
      <c r="D129" s="56" t="s">
        <v>1364</v>
      </c>
      <c r="E129" s="56">
        <f>VLOOKUP(A129,'import Karabük'!A:P,5,0)</f>
        <v>1205</v>
      </c>
      <c r="F129" s="56">
        <f>VLOOKUP(A129,'import Karabük'!A:P,6,0)</f>
        <v>184</v>
      </c>
      <c r="G129" s="56">
        <f>VLOOKUP(A129,'import Karabük'!A:P,7,0)</f>
        <v>8</v>
      </c>
      <c r="H129" s="56">
        <f>VLOOKUP(A129,'import Karabük'!A:P,8,0)</f>
        <v>2</v>
      </c>
      <c r="I129" s="56">
        <f>VLOOKUP(A129,'import Karabük'!A:P,9,0)</f>
        <v>10</v>
      </c>
      <c r="J129" s="216">
        <f>VLOOKUP(A129,'import Karabük'!A:P,10,0)</f>
        <v>0.8</v>
      </c>
      <c r="K129" s="56" t="s">
        <v>11708</v>
      </c>
      <c r="L129" s="56">
        <v>3.7043354E9</v>
      </c>
      <c r="M129" s="56" t="s">
        <v>1350</v>
      </c>
      <c r="N129" s="56" t="s">
        <v>11198</v>
      </c>
      <c r="O129" s="56" t="s">
        <v>11325</v>
      </c>
      <c r="P129" s="56" t="str">
        <f>VLOOKUP(A129,'import Karabük'!A:P,16,0)</f>
        <v>Geleneksel</v>
      </c>
      <c r="Q129" s="218" t="b">
        <v>1</v>
      </c>
      <c r="R129" s="218" t="s">
        <v>38</v>
      </c>
      <c r="S129" s="218" t="s">
        <v>610</v>
      </c>
      <c r="T129" s="29" t="s">
        <v>4306</v>
      </c>
      <c r="U129" s="218"/>
      <c r="V129" s="220">
        <v>44485.0</v>
      </c>
      <c r="W129" s="220">
        <v>44488.0</v>
      </c>
      <c r="X129" s="218"/>
      <c r="Y129" s="218" t="s">
        <v>43</v>
      </c>
      <c r="Z129" s="220">
        <v>44484.0</v>
      </c>
      <c r="AA129" s="218" t="s">
        <v>1353</v>
      </c>
      <c r="AB129" s="221">
        <v>44485.0</v>
      </c>
      <c r="AC129" s="218"/>
      <c r="AD129" s="221"/>
      <c r="AE129" s="218"/>
      <c r="AF129" s="218"/>
      <c r="AG129" s="218"/>
      <c r="AH129" s="218"/>
      <c r="AI129" s="218" t="s">
        <v>66</v>
      </c>
      <c r="AJ129" s="218" t="s">
        <v>610</v>
      </c>
      <c r="AK129" s="218"/>
      <c r="AL129" s="218"/>
      <c r="AM129" s="218"/>
    </row>
    <row r="130" ht="15.75" customHeight="1">
      <c r="A130" s="56" t="s">
        <v>11776</v>
      </c>
      <c r="B130" s="56" t="s">
        <v>11777</v>
      </c>
      <c r="C130" s="56" t="b">
        <f>VLOOKUP(A130,'import Karabük'!A:P,3,0)</f>
        <v>1</v>
      </c>
      <c r="D130" s="56" t="s">
        <v>1385</v>
      </c>
      <c r="E130" s="56">
        <f>VLOOKUP(A130,'import Karabük'!A:P,5,0)</f>
        <v>104</v>
      </c>
      <c r="F130" s="56">
        <f>VLOOKUP(A130,'import Karabük'!A:P,6,0)</f>
        <v>4</v>
      </c>
      <c r="G130" s="56">
        <f>VLOOKUP(A130,'import Karabük'!A:P,7,0)</f>
        <v>0</v>
      </c>
      <c r="H130" s="56">
        <f>VLOOKUP(A130,'import Karabük'!A:P,8,0)</f>
        <v>15</v>
      </c>
      <c r="I130" s="56">
        <f>VLOOKUP(A130,'import Karabük'!A:P,9,0)</f>
        <v>15</v>
      </c>
      <c r="J130" s="216">
        <f>VLOOKUP(A130,'import Karabük'!A:P,10,0)</f>
        <v>0</v>
      </c>
      <c r="K130" s="56" t="s">
        <v>11778</v>
      </c>
      <c r="L130" s="56">
        <v>3.705020067E9</v>
      </c>
      <c r="M130" s="56" t="s">
        <v>1350</v>
      </c>
      <c r="N130" s="56" t="s">
        <v>11505</v>
      </c>
      <c r="O130" s="56" t="s">
        <v>11779</v>
      </c>
      <c r="P130" s="56" t="str">
        <f>VLOOKUP(A130,'import Karabük'!A:P,16,0)</f>
        <v>Geleneksel</v>
      </c>
      <c r="Q130" s="218" t="b">
        <v>1</v>
      </c>
      <c r="R130" s="218"/>
      <c r="S130" s="218" t="s">
        <v>100</v>
      </c>
      <c r="T130" s="207" t="s">
        <v>4306</v>
      </c>
      <c r="U130" s="218" t="s">
        <v>11780</v>
      </c>
      <c r="V130" s="220">
        <v>44503.0</v>
      </c>
      <c r="W130" s="220">
        <v>44504.0</v>
      </c>
      <c r="X130" s="218"/>
      <c r="Y130" s="218" t="s">
        <v>1353</v>
      </c>
      <c r="Z130" s="220">
        <v>44494.0</v>
      </c>
      <c r="AA130" s="218" t="s">
        <v>1353</v>
      </c>
      <c r="AB130" s="221">
        <v>44503.0</v>
      </c>
      <c r="AC130" s="218" t="s">
        <v>1353</v>
      </c>
      <c r="AD130" s="221">
        <v>44547.0</v>
      </c>
      <c r="AE130" s="218" t="s">
        <v>1353</v>
      </c>
      <c r="AF130" s="222">
        <v>44552.0</v>
      </c>
      <c r="AG130" s="218"/>
      <c r="AH130" s="218"/>
      <c r="AI130" s="218" t="s">
        <v>416</v>
      </c>
      <c r="AJ130" s="218" t="s">
        <v>100</v>
      </c>
      <c r="AK130" s="218" t="s">
        <v>66</v>
      </c>
      <c r="AL130" s="218" t="s">
        <v>167</v>
      </c>
      <c r="AM130" s="218"/>
    </row>
    <row r="131" ht="15.75" customHeight="1">
      <c r="A131" s="56" t="s">
        <v>11781</v>
      </c>
      <c r="B131" s="56" t="s">
        <v>11782</v>
      </c>
      <c r="C131" s="56" t="b">
        <f>VLOOKUP(A131,'import Karabük'!A:P,3,0)</f>
        <v>1</v>
      </c>
      <c r="D131" s="56" t="s">
        <v>1950</v>
      </c>
      <c r="E131" s="56">
        <f>VLOOKUP(A131,'import Karabük'!A:P,5,0)</f>
        <v>174</v>
      </c>
      <c r="F131" s="56">
        <f>VLOOKUP(A131,'import Karabük'!A:P,6,0)</f>
        <v>110</v>
      </c>
      <c r="G131" s="56">
        <f>VLOOKUP(A131,'import Karabük'!A:P,7,0)</f>
        <v>0</v>
      </c>
      <c r="H131" s="56">
        <f>VLOOKUP(A131,'import Karabük'!A:P,8,0)</f>
        <v>22</v>
      </c>
      <c r="I131" s="56">
        <f>VLOOKUP(A131,'import Karabük'!A:P,9,0)</f>
        <v>22</v>
      </c>
      <c r="J131" s="216">
        <f>VLOOKUP(A131,'import Karabük'!A:P,10,0)</f>
        <v>0</v>
      </c>
      <c r="K131" s="56" t="s">
        <v>11783</v>
      </c>
      <c r="L131" s="56">
        <v>5.526169904E9</v>
      </c>
      <c r="M131" s="56" t="s">
        <v>1350</v>
      </c>
      <c r="N131" s="56" t="s">
        <v>11198</v>
      </c>
      <c r="O131" s="56" t="s">
        <v>11784</v>
      </c>
      <c r="P131" s="56" t="str">
        <f>VLOOKUP(A131,'import Karabük'!A:P,16,0)</f>
        <v>Geleneksel</v>
      </c>
      <c r="Q131" s="218" t="b">
        <v>0</v>
      </c>
      <c r="R131" s="218"/>
      <c r="S131" s="218"/>
      <c r="T131" s="223"/>
      <c r="U131" s="218"/>
      <c r="V131" s="220"/>
      <c r="W131" s="220"/>
      <c r="X131" s="218"/>
      <c r="Y131" s="218"/>
      <c r="Z131" s="220"/>
      <c r="AA131" s="218"/>
      <c r="AB131" s="221"/>
      <c r="AC131" s="218"/>
      <c r="AD131" s="221"/>
      <c r="AE131" s="218"/>
      <c r="AF131" s="218"/>
      <c r="AG131" s="218"/>
      <c r="AH131" s="218"/>
      <c r="AI131" s="218"/>
      <c r="AJ131" s="218"/>
      <c r="AK131" s="218"/>
      <c r="AL131" s="218"/>
      <c r="AM131" s="218"/>
    </row>
    <row r="132" ht="15.75" customHeight="1">
      <c r="A132" s="56" t="s">
        <v>11785</v>
      </c>
      <c r="B132" s="56" t="s">
        <v>11786</v>
      </c>
      <c r="C132" s="56" t="b">
        <f>VLOOKUP(A132,'import Karabük'!A:P,3,0)</f>
        <v>1</v>
      </c>
      <c r="D132" s="56" t="s">
        <v>1443</v>
      </c>
      <c r="E132" s="56">
        <f>VLOOKUP(A132,'import Karabük'!A:P,5,0)</f>
        <v>29</v>
      </c>
      <c r="F132" s="56">
        <f>VLOOKUP(A132,'import Karabük'!A:P,6,0)</f>
        <v>6</v>
      </c>
      <c r="G132" s="56">
        <f>VLOOKUP(A132,'import Karabük'!A:P,7,0)</f>
        <v>0</v>
      </c>
      <c r="H132" s="56">
        <f>VLOOKUP(A132,'import Karabük'!A:P,8,0)</f>
        <v>22</v>
      </c>
      <c r="I132" s="56">
        <f>VLOOKUP(A132,'import Karabük'!A:P,9,0)</f>
        <v>22</v>
      </c>
      <c r="J132" s="216">
        <f>VLOOKUP(A132,'import Karabük'!A:P,10,0)</f>
        <v>0</v>
      </c>
      <c r="K132" s="56" t="s">
        <v>11386</v>
      </c>
      <c r="L132" s="56">
        <v>5.528501478E9</v>
      </c>
      <c r="M132" s="56" t="s">
        <v>1350</v>
      </c>
      <c r="N132" s="56" t="s">
        <v>11198</v>
      </c>
      <c r="O132" s="56" t="s">
        <v>11387</v>
      </c>
      <c r="P132" s="56" t="str">
        <f>VLOOKUP(A132,'import Karabük'!A:P,16,0)</f>
        <v>Geleneksel</v>
      </c>
      <c r="Q132" s="218" t="b">
        <v>0</v>
      </c>
      <c r="R132" s="218"/>
      <c r="S132" s="218"/>
      <c r="T132" s="223"/>
      <c r="U132" s="218"/>
      <c r="V132" s="220"/>
      <c r="W132" s="220"/>
      <c r="X132" s="218"/>
      <c r="Y132" s="218"/>
      <c r="Z132" s="220"/>
      <c r="AA132" s="218"/>
      <c r="AB132" s="221"/>
      <c r="AC132" s="218"/>
      <c r="AD132" s="221"/>
      <c r="AE132" s="218"/>
      <c r="AF132" s="218"/>
      <c r="AG132" s="218"/>
      <c r="AH132" s="218"/>
      <c r="AI132" s="218"/>
      <c r="AJ132" s="218"/>
      <c r="AK132" s="218"/>
      <c r="AL132" s="218"/>
      <c r="AM132" s="218"/>
    </row>
    <row r="133" ht="15.75" customHeight="1">
      <c r="A133" s="56" t="s">
        <v>11787</v>
      </c>
      <c r="B133" s="56" t="s">
        <v>11788</v>
      </c>
      <c r="C133" s="56" t="b">
        <f>VLOOKUP(A133,'import Karabük'!A:P,3,0)</f>
        <v>1</v>
      </c>
      <c r="D133" s="56" t="s">
        <v>1356</v>
      </c>
      <c r="E133" s="56">
        <f>VLOOKUP(A133,'import Karabük'!A:P,5,0)</f>
        <v>701</v>
      </c>
      <c r="F133" s="56">
        <f>VLOOKUP(A133,'import Karabük'!A:P,6,0)</f>
        <v>106</v>
      </c>
      <c r="G133" s="56">
        <f>VLOOKUP(A133,'import Karabük'!A:P,7,0)</f>
        <v>8</v>
      </c>
      <c r="H133" s="56">
        <f>VLOOKUP(A133,'import Karabük'!A:P,8,0)</f>
        <v>37</v>
      </c>
      <c r="I133" s="56">
        <f>VLOOKUP(A133,'import Karabük'!A:P,9,0)</f>
        <v>45</v>
      </c>
      <c r="J133" s="216">
        <f>VLOOKUP(A133,'import Karabük'!A:P,10,0)</f>
        <v>0.18</v>
      </c>
      <c r="K133" s="56" t="s">
        <v>11789</v>
      </c>
      <c r="L133" s="56">
        <v>3.704330506E9</v>
      </c>
      <c r="M133" s="56" t="s">
        <v>1350</v>
      </c>
      <c r="N133" s="56" t="s">
        <v>11198</v>
      </c>
      <c r="O133" s="56" t="s">
        <v>11790</v>
      </c>
      <c r="P133" s="56" t="str">
        <f>VLOOKUP(A133,'import Karabük'!A:P,16,0)</f>
        <v>Geleneksel</v>
      </c>
      <c r="Q133" s="218" t="b">
        <v>0</v>
      </c>
      <c r="R133" s="218" t="s">
        <v>38</v>
      </c>
      <c r="S133" s="218" t="s">
        <v>404</v>
      </c>
      <c r="T133" s="218"/>
      <c r="U133" s="218" t="s">
        <v>11791</v>
      </c>
      <c r="V133" s="220">
        <v>44538.0</v>
      </c>
      <c r="W133" s="220">
        <v>44539.0</v>
      </c>
      <c r="X133" s="218"/>
      <c r="Y133" s="218" t="s">
        <v>1353</v>
      </c>
      <c r="Z133" s="220">
        <v>44538.0</v>
      </c>
      <c r="AA133" s="218" t="s">
        <v>43</v>
      </c>
      <c r="AB133" s="221">
        <v>44553.0</v>
      </c>
      <c r="AC133" s="218" t="s">
        <v>1353</v>
      </c>
      <c r="AD133" s="221">
        <v>44553.0</v>
      </c>
      <c r="AE133" s="218"/>
      <c r="AF133" s="218"/>
      <c r="AG133" s="218"/>
      <c r="AH133" s="218"/>
      <c r="AI133" s="218" t="s">
        <v>404</v>
      </c>
      <c r="AJ133" s="218" t="s">
        <v>73</v>
      </c>
      <c r="AK133" s="218" t="s">
        <v>73</v>
      </c>
      <c r="AL133" s="218"/>
      <c r="AM133" s="218"/>
    </row>
    <row r="134" ht="15.75" customHeight="1">
      <c r="A134" s="56" t="s">
        <v>11792</v>
      </c>
      <c r="B134" s="56" t="s">
        <v>11793</v>
      </c>
      <c r="C134" s="56" t="b">
        <f>VLOOKUP(A134,'import Karabük'!A:P,3,0)</f>
        <v>0</v>
      </c>
      <c r="D134" s="56" t="s">
        <v>1443</v>
      </c>
      <c r="E134" s="56">
        <f>VLOOKUP(A134,'import Karabük'!A:P,5,0)</f>
        <v>9</v>
      </c>
      <c r="F134" s="56">
        <f>VLOOKUP(A134,'import Karabük'!A:P,6,0)</f>
        <v>0</v>
      </c>
      <c r="G134" s="56">
        <f>VLOOKUP(A134,'import Karabük'!A:P,7,0)</f>
        <v>3</v>
      </c>
      <c r="H134" s="56">
        <f>VLOOKUP(A134,'import Karabük'!A:P,8,0)</f>
        <v>43</v>
      </c>
      <c r="I134" s="56">
        <f>VLOOKUP(A134,'import Karabük'!A:P,9,0)</f>
        <v>46</v>
      </c>
      <c r="J134" s="216">
        <f>VLOOKUP(A134,'import Karabük'!A:P,10,0)</f>
        <v>0.07</v>
      </c>
      <c r="K134" s="56" t="s">
        <v>11794</v>
      </c>
      <c r="L134" s="56">
        <v>5.304273262E9</v>
      </c>
      <c r="M134" s="56" t="s">
        <v>1350</v>
      </c>
      <c r="N134" s="56" t="s">
        <v>11457</v>
      </c>
      <c r="O134" s="56" t="s">
        <v>11795</v>
      </c>
      <c r="P134" s="56" t="str">
        <f>VLOOKUP(A134,'import Karabük'!A:P,16,0)</f>
        <v>Geleneksel</v>
      </c>
      <c r="Q134" s="218" t="b">
        <v>0</v>
      </c>
      <c r="R134" s="218" t="s">
        <v>38</v>
      </c>
      <c r="S134" s="218" t="s">
        <v>66</v>
      </c>
      <c r="T134" s="29" t="s">
        <v>4306</v>
      </c>
      <c r="U134" s="218" t="s">
        <v>11796</v>
      </c>
      <c r="V134" s="220">
        <v>44489.0</v>
      </c>
      <c r="W134" s="220">
        <v>44490.0</v>
      </c>
      <c r="X134" s="218"/>
      <c r="Y134" s="218" t="s">
        <v>1353</v>
      </c>
      <c r="Z134" s="220">
        <v>44489.0</v>
      </c>
      <c r="AA134" s="218" t="s">
        <v>43</v>
      </c>
      <c r="AB134" s="221">
        <v>44551.0</v>
      </c>
      <c r="AC134" s="218"/>
      <c r="AD134" s="221"/>
      <c r="AE134" s="218"/>
      <c r="AF134" s="218"/>
      <c r="AG134" s="218"/>
      <c r="AH134" s="218"/>
      <c r="AI134" s="218" t="s">
        <v>66</v>
      </c>
      <c r="AJ134" s="218" t="s">
        <v>106</v>
      </c>
      <c r="AK134" s="218"/>
      <c r="AL134" s="218"/>
      <c r="AM134" s="218"/>
    </row>
    <row r="135" ht="15.75" customHeight="1">
      <c r="A135" s="56" t="s">
        <v>11797</v>
      </c>
      <c r="B135" s="56" t="s">
        <v>11798</v>
      </c>
      <c r="C135" s="56" t="b">
        <f>VLOOKUP(A135,'import Karabük'!A:P,3,0)</f>
        <v>1</v>
      </c>
      <c r="D135" s="56" t="s">
        <v>1348</v>
      </c>
      <c r="E135" s="56">
        <f>VLOOKUP(A135,'import Karabük'!A:P,5,0)</f>
        <v>0</v>
      </c>
      <c r="F135" s="56">
        <f>VLOOKUP(A135,'import Karabük'!A:P,6,0)</f>
        <v>0</v>
      </c>
      <c r="G135" s="56">
        <f>VLOOKUP(A135,'import Karabük'!A:P,7,0)</f>
        <v>0</v>
      </c>
      <c r="H135" s="56">
        <f>VLOOKUP(A135,'import Karabük'!A:P,8,0)</f>
        <v>8</v>
      </c>
      <c r="I135" s="56">
        <f>VLOOKUP(A135,'import Karabük'!A:P,9,0)</f>
        <v>8</v>
      </c>
      <c r="J135" s="216">
        <f>VLOOKUP(A135,'import Karabük'!A:P,10,0)</f>
        <v>0</v>
      </c>
      <c r="K135" s="56" t="s">
        <v>11799</v>
      </c>
      <c r="L135" s="56">
        <v>5.423266074E9</v>
      </c>
      <c r="M135" s="56" t="s">
        <v>11226</v>
      </c>
      <c r="N135" s="56" t="s">
        <v>5640</v>
      </c>
      <c r="O135" s="56" t="s">
        <v>11800</v>
      </c>
      <c r="P135" s="56" t="str">
        <f>VLOOKUP(A135,'import Karabük'!A:P,16,0)</f>
        <v>Geleneksel</v>
      </c>
      <c r="Q135" s="218" t="b">
        <v>0</v>
      </c>
      <c r="R135" s="218"/>
      <c r="S135" s="218"/>
      <c r="T135" s="218"/>
      <c r="U135" s="218"/>
      <c r="V135" s="220"/>
      <c r="W135" s="220"/>
      <c r="X135" s="218"/>
      <c r="Y135" s="218"/>
      <c r="Z135" s="220"/>
      <c r="AA135" s="218"/>
      <c r="AB135" s="221"/>
      <c r="AC135" s="218"/>
      <c r="AD135" s="221"/>
      <c r="AE135" s="218"/>
      <c r="AF135" s="218"/>
      <c r="AG135" s="218"/>
      <c r="AH135" s="218"/>
      <c r="AI135" s="218"/>
      <c r="AJ135" s="218"/>
      <c r="AK135" s="218"/>
      <c r="AL135" s="218"/>
      <c r="AM135" s="218"/>
    </row>
    <row r="136" ht="15.75" customHeight="1">
      <c r="A136" s="56" t="s">
        <v>11801</v>
      </c>
      <c r="B136" s="56" t="s">
        <v>11802</v>
      </c>
      <c r="C136" s="56" t="b">
        <f>VLOOKUP(A136,'import Karabük'!A:P,3,0)</f>
        <v>1</v>
      </c>
      <c r="D136" s="56" t="s">
        <v>1827</v>
      </c>
      <c r="E136" s="56">
        <f>VLOOKUP(A136,'import Karabük'!A:P,5,0)</f>
        <v>1043</v>
      </c>
      <c r="F136" s="56">
        <f>VLOOKUP(A136,'import Karabük'!A:P,6,0)</f>
        <v>99</v>
      </c>
      <c r="G136" s="56">
        <f>VLOOKUP(A136,'import Karabük'!A:P,7,0)</f>
        <v>5</v>
      </c>
      <c r="H136" s="56">
        <f>VLOOKUP(A136,'import Karabük'!A:P,8,0)</f>
        <v>11</v>
      </c>
      <c r="I136" s="56">
        <f>VLOOKUP(A136,'import Karabük'!A:P,9,0)</f>
        <v>16</v>
      </c>
      <c r="J136" s="216">
        <f>VLOOKUP(A136,'import Karabük'!A:P,10,0)</f>
        <v>0.31</v>
      </c>
      <c r="K136" s="56" t="s">
        <v>11419</v>
      </c>
      <c r="L136" s="56">
        <v>5.419198655E9</v>
      </c>
      <c r="M136" s="56" t="s">
        <v>1350</v>
      </c>
      <c r="N136" s="56" t="s">
        <v>11364</v>
      </c>
      <c r="O136" s="56" t="s">
        <v>11662</v>
      </c>
      <c r="P136" s="56" t="str">
        <f>VLOOKUP(A136,'import Karabük'!A:P,16,0)</f>
        <v>Geleneksel</v>
      </c>
      <c r="Q136" s="218" t="b">
        <v>0</v>
      </c>
      <c r="R136" s="218" t="s">
        <v>38</v>
      </c>
      <c r="S136" s="218" t="s">
        <v>100</v>
      </c>
      <c r="T136" s="207" t="s">
        <v>4306</v>
      </c>
      <c r="U136" s="218" t="s">
        <v>11803</v>
      </c>
      <c r="V136" s="220">
        <v>44495.0</v>
      </c>
      <c r="W136" s="220">
        <v>44496.0</v>
      </c>
      <c r="X136" s="218"/>
      <c r="Y136" s="218" t="s">
        <v>1353</v>
      </c>
      <c r="Z136" s="220">
        <v>44495.0</v>
      </c>
      <c r="AA136" s="218" t="s">
        <v>43</v>
      </c>
      <c r="AB136" s="221">
        <v>44551.0</v>
      </c>
      <c r="AC136" s="218" t="s">
        <v>43</v>
      </c>
      <c r="AD136" s="221">
        <v>44555.0</v>
      </c>
      <c r="AE136" s="218"/>
      <c r="AF136" s="218"/>
      <c r="AG136" s="218"/>
      <c r="AH136" s="218"/>
      <c r="AI136" s="218" t="s">
        <v>100</v>
      </c>
      <c r="AJ136" s="218" t="s">
        <v>106</v>
      </c>
      <c r="AK136" s="218" t="s">
        <v>73</v>
      </c>
      <c r="AL136" s="218"/>
      <c r="AM136" s="218"/>
    </row>
    <row r="137" ht="15.75" customHeight="1">
      <c r="A137" s="56" t="s">
        <v>11804</v>
      </c>
      <c r="B137" s="56" t="s">
        <v>11805</v>
      </c>
      <c r="C137" s="56" t="b">
        <f>VLOOKUP(A137,'import Karabük'!A:P,3,0)</f>
        <v>1</v>
      </c>
      <c r="D137" s="56" t="s">
        <v>1443</v>
      </c>
      <c r="E137" s="56">
        <f>VLOOKUP(A137,'import Karabük'!A:P,5,0)</f>
        <v>712</v>
      </c>
      <c r="F137" s="56">
        <f>VLOOKUP(A137,'import Karabük'!A:P,6,0)</f>
        <v>87</v>
      </c>
      <c r="G137" s="56">
        <f>VLOOKUP(A137,'import Karabük'!A:P,7,0)</f>
        <v>26</v>
      </c>
      <c r="H137" s="56">
        <f>VLOOKUP(A137,'import Karabük'!A:P,8,0)</f>
        <v>11</v>
      </c>
      <c r="I137" s="56">
        <f>VLOOKUP(A137,'import Karabük'!A:P,9,0)</f>
        <v>37</v>
      </c>
      <c r="J137" s="216">
        <f>VLOOKUP(A137,'import Karabük'!A:P,10,0)</f>
        <v>0.7</v>
      </c>
      <c r="K137" s="56" t="s">
        <v>11806</v>
      </c>
      <c r="L137" s="56">
        <v>5.059995578E9</v>
      </c>
      <c r="M137" s="56" t="s">
        <v>11226</v>
      </c>
      <c r="N137" s="56" t="s">
        <v>11227</v>
      </c>
      <c r="O137" s="56" t="s">
        <v>11807</v>
      </c>
      <c r="P137" s="56" t="str">
        <f>VLOOKUP(A137,'import Karabük'!A:P,16,0)</f>
        <v>Geleneksel</v>
      </c>
      <c r="Q137" s="218" t="b">
        <v>1</v>
      </c>
      <c r="R137" s="218"/>
      <c r="S137" s="218"/>
      <c r="T137" s="218"/>
      <c r="U137" s="218" t="s">
        <v>11808</v>
      </c>
      <c r="V137" s="220"/>
      <c r="W137" s="220"/>
      <c r="X137" s="218"/>
      <c r="Y137" s="218" t="s">
        <v>1475</v>
      </c>
      <c r="Z137" s="220">
        <v>44499.0</v>
      </c>
      <c r="AA137" s="218" t="s">
        <v>1353</v>
      </c>
      <c r="AB137" s="221">
        <v>44499.0</v>
      </c>
      <c r="AC137" s="218"/>
      <c r="AD137" s="221"/>
      <c r="AE137" s="218"/>
      <c r="AF137" s="218"/>
      <c r="AG137" s="218"/>
      <c r="AH137" s="218"/>
      <c r="AI137" s="218" t="s">
        <v>100</v>
      </c>
      <c r="AJ137" s="218" t="s">
        <v>404</v>
      </c>
      <c r="AK137" s="218"/>
      <c r="AL137" s="218"/>
      <c r="AM137" s="218"/>
    </row>
    <row r="138" ht="15.75" customHeight="1">
      <c r="A138" s="56" t="s">
        <v>11809</v>
      </c>
      <c r="B138" s="56" t="s">
        <v>11810</v>
      </c>
      <c r="C138" s="56" t="b">
        <f>VLOOKUP(A138,'import Karabük'!A:P,3,0)</f>
        <v>1</v>
      </c>
      <c r="D138" s="56" t="s">
        <v>1370</v>
      </c>
      <c r="E138" s="56">
        <f>VLOOKUP(A138,'import Karabük'!A:P,5,0)</f>
        <v>4758</v>
      </c>
      <c r="F138" s="56">
        <f>VLOOKUP(A138,'import Karabük'!A:P,6,0)</f>
        <v>635</v>
      </c>
      <c r="G138" s="56">
        <f>VLOOKUP(A138,'import Karabük'!A:P,7,0)</f>
        <v>8</v>
      </c>
      <c r="H138" s="56">
        <f>VLOOKUP(A138,'import Karabük'!A:P,8,0)</f>
        <v>12</v>
      </c>
      <c r="I138" s="56">
        <f>VLOOKUP(A138,'import Karabük'!A:P,9,0)</f>
        <v>20</v>
      </c>
      <c r="J138" s="216">
        <f>VLOOKUP(A138,'import Karabük'!A:P,10,0)</f>
        <v>0.4</v>
      </c>
      <c r="K138" s="56" t="s">
        <v>11811</v>
      </c>
      <c r="L138" s="56">
        <v>5.534811378E9</v>
      </c>
      <c r="M138" s="56" t="s">
        <v>1350</v>
      </c>
      <c r="N138" s="56" t="s">
        <v>11198</v>
      </c>
      <c r="O138" s="56" t="s">
        <v>11812</v>
      </c>
      <c r="P138" s="56" t="str">
        <f>VLOOKUP(A138,'import Karabük'!A:P,16,0)</f>
        <v>Geleneksel</v>
      </c>
      <c r="Q138" s="218" t="b">
        <v>0</v>
      </c>
      <c r="R138" s="218" t="s">
        <v>38</v>
      </c>
      <c r="S138" s="218" t="s">
        <v>167</v>
      </c>
      <c r="T138" s="207" t="s">
        <v>4306</v>
      </c>
      <c r="U138" s="246" t="s">
        <v>11813</v>
      </c>
      <c r="V138" s="220">
        <v>44496.0</v>
      </c>
      <c r="W138" s="220">
        <v>44497.0</v>
      </c>
      <c r="X138" s="218"/>
      <c r="Y138" s="218" t="s">
        <v>43</v>
      </c>
      <c r="Z138" s="220">
        <v>44488.0</v>
      </c>
      <c r="AA138" s="218" t="s">
        <v>43</v>
      </c>
      <c r="AB138" s="221">
        <v>44492.0</v>
      </c>
      <c r="AC138" s="218" t="s">
        <v>31</v>
      </c>
      <c r="AD138" s="221">
        <v>44494.0</v>
      </c>
      <c r="AE138" s="218" t="s">
        <v>1353</v>
      </c>
      <c r="AF138" s="222">
        <v>44496.0</v>
      </c>
      <c r="AG138" s="218"/>
      <c r="AH138" s="218"/>
      <c r="AI138" s="218" t="s">
        <v>404</v>
      </c>
      <c r="AJ138" s="218" t="s">
        <v>404</v>
      </c>
      <c r="AK138" s="218" t="s">
        <v>416</v>
      </c>
      <c r="AL138" s="218" t="s">
        <v>167</v>
      </c>
      <c r="AM138" s="218"/>
    </row>
    <row r="139" ht="15.75" customHeight="1">
      <c r="A139" s="56" t="s">
        <v>11814</v>
      </c>
      <c r="B139" s="56" t="s">
        <v>11815</v>
      </c>
      <c r="C139" s="56" t="b">
        <f>VLOOKUP(A139,'import Karabük'!A:P,3,0)</f>
        <v>1</v>
      </c>
      <c r="D139" s="56" t="s">
        <v>1507</v>
      </c>
      <c r="E139" s="56">
        <f>VLOOKUP(A139,'import Karabük'!A:P,5,0)</f>
        <v>170</v>
      </c>
      <c r="F139" s="56">
        <f>VLOOKUP(A139,'import Karabük'!A:P,6,0)</f>
        <v>80</v>
      </c>
      <c r="G139" s="56">
        <f>VLOOKUP(A139,'import Karabük'!A:P,7,0)</f>
        <v>0</v>
      </c>
      <c r="H139" s="56">
        <f>VLOOKUP(A139,'import Karabük'!A:P,8,0)</f>
        <v>37</v>
      </c>
      <c r="I139" s="56">
        <f>VLOOKUP(A139,'import Karabük'!A:P,9,0)</f>
        <v>37</v>
      </c>
      <c r="J139" s="216">
        <f>VLOOKUP(A139,'import Karabük'!A:P,10,0)</f>
        <v>0</v>
      </c>
      <c r="K139" s="56" t="s">
        <v>11816</v>
      </c>
      <c r="L139" s="56">
        <v>5.528318641E9</v>
      </c>
      <c r="M139" s="56" t="s">
        <v>1350</v>
      </c>
      <c r="N139" s="56" t="s">
        <v>11198</v>
      </c>
      <c r="O139" s="56" t="s">
        <v>11817</v>
      </c>
      <c r="P139" s="56" t="str">
        <f>VLOOKUP(A139,'import Karabük'!A:P,16,0)</f>
        <v>Geleneksel</v>
      </c>
      <c r="Q139" s="218" t="b">
        <v>0</v>
      </c>
      <c r="R139" s="218"/>
      <c r="S139" s="218"/>
      <c r="T139" s="218"/>
      <c r="U139" s="218"/>
      <c r="V139" s="220"/>
      <c r="W139" s="220"/>
      <c r="X139" s="218"/>
      <c r="Y139" s="218"/>
      <c r="Z139" s="220"/>
      <c r="AA139" s="218"/>
      <c r="AB139" s="221"/>
      <c r="AC139" s="218"/>
      <c r="AD139" s="221"/>
      <c r="AE139" s="218"/>
      <c r="AF139" s="218"/>
      <c r="AG139" s="218"/>
      <c r="AH139" s="218"/>
      <c r="AI139" s="218"/>
      <c r="AJ139" s="218"/>
      <c r="AK139" s="218"/>
      <c r="AL139" s="218"/>
      <c r="AM139" s="218"/>
    </row>
    <row r="140" ht="15.75" customHeight="1">
      <c r="A140" s="56" t="s">
        <v>11818</v>
      </c>
      <c r="B140" s="56" t="s">
        <v>11819</v>
      </c>
      <c r="C140" s="56" t="b">
        <f>VLOOKUP(A140,'import Karabük'!A:P,3,0)</f>
        <v>1</v>
      </c>
      <c r="D140" s="56" t="s">
        <v>1370</v>
      </c>
      <c r="E140" s="56">
        <f>VLOOKUP(A140,'import Karabük'!A:P,5,0)</f>
        <v>125</v>
      </c>
      <c r="F140" s="56">
        <f>VLOOKUP(A140,'import Karabük'!A:P,6,0)</f>
        <v>3</v>
      </c>
      <c r="G140" s="56">
        <f>VLOOKUP(A140,'import Karabük'!A:P,7,0)</f>
        <v>6</v>
      </c>
      <c r="H140" s="56">
        <f>VLOOKUP(A140,'import Karabük'!A:P,8,0)</f>
        <v>3</v>
      </c>
      <c r="I140" s="56">
        <f>VLOOKUP(A140,'import Karabük'!A:P,9,0)</f>
        <v>9</v>
      </c>
      <c r="J140" s="216">
        <f>VLOOKUP(A140,'import Karabük'!A:P,10,0)</f>
        <v>0.67</v>
      </c>
      <c r="K140" s="56" t="s">
        <v>11820</v>
      </c>
      <c r="L140" s="56">
        <v>5.414477597E9</v>
      </c>
      <c r="M140" s="56" t="s">
        <v>11226</v>
      </c>
      <c r="N140" s="56" t="s">
        <v>11248</v>
      </c>
      <c r="O140" s="56" t="s">
        <v>11821</v>
      </c>
      <c r="P140" s="56" t="str">
        <f>VLOOKUP(A140,'import Karabük'!A:P,16,0)</f>
        <v>Geleneksel</v>
      </c>
      <c r="Q140" s="218" t="b">
        <v>0</v>
      </c>
      <c r="R140" s="218" t="s">
        <v>38</v>
      </c>
      <c r="S140" s="218" t="s">
        <v>416</v>
      </c>
      <c r="T140" s="207" t="s">
        <v>4306</v>
      </c>
      <c r="U140" s="218" t="s">
        <v>11822</v>
      </c>
      <c r="V140" s="220">
        <v>44497.0</v>
      </c>
      <c r="W140" s="220">
        <v>44498.0</v>
      </c>
      <c r="X140" s="218"/>
      <c r="Y140" s="218" t="s">
        <v>1353</v>
      </c>
      <c r="Z140" s="220">
        <v>44497.0</v>
      </c>
      <c r="AA140" s="218" t="s">
        <v>1353</v>
      </c>
      <c r="AB140" s="221">
        <v>44553.0</v>
      </c>
      <c r="AC140" s="218"/>
      <c r="AD140" s="221"/>
      <c r="AE140" s="218"/>
      <c r="AF140" s="218"/>
      <c r="AG140" s="218"/>
      <c r="AH140" s="218"/>
      <c r="AI140" s="218" t="s">
        <v>416</v>
      </c>
      <c r="AJ140" s="218" t="s">
        <v>73</v>
      </c>
      <c r="AK140" s="218"/>
      <c r="AL140" s="218"/>
      <c r="AM140" s="218"/>
    </row>
    <row r="141" ht="15.75" customHeight="1">
      <c r="A141" s="56" t="s">
        <v>11823</v>
      </c>
      <c r="B141" s="56" t="s">
        <v>11824</v>
      </c>
      <c r="C141" s="56" t="b">
        <f>VLOOKUP(A141,'import Karabük'!A:P,3,0)</f>
        <v>1</v>
      </c>
      <c r="D141" s="56" t="s">
        <v>1378</v>
      </c>
      <c r="E141" s="56">
        <f>VLOOKUP(A141,'import Karabük'!A:P,5,0)</f>
        <v>76</v>
      </c>
      <c r="F141" s="56">
        <f>VLOOKUP(A141,'import Karabük'!A:P,6,0)</f>
        <v>26</v>
      </c>
      <c r="G141" s="56">
        <f>VLOOKUP(A141,'import Karabük'!A:P,7,0)</f>
        <v>0</v>
      </c>
      <c r="H141" s="56">
        <f>VLOOKUP(A141,'import Karabük'!A:P,8,0)</f>
        <v>20</v>
      </c>
      <c r="I141" s="56">
        <f>VLOOKUP(A141,'import Karabük'!A:P,9,0)</f>
        <v>20</v>
      </c>
      <c r="J141" s="216">
        <f>VLOOKUP(A141,'import Karabük'!A:P,10,0)</f>
        <v>0</v>
      </c>
      <c r="K141" s="56" t="s">
        <v>11825</v>
      </c>
      <c r="L141" s="56">
        <v>3.704337801E9</v>
      </c>
      <c r="M141" s="56" t="s">
        <v>1350</v>
      </c>
      <c r="N141" s="56" t="s">
        <v>11198</v>
      </c>
      <c r="O141" s="56" t="s">
        <v>11826</v>
      </c>
      <c r="P141" s="56" t="str">
        <f>VLOOKUP(A141,'import Karabük'!A:P,16,0)</f>
        <v>Geleneksel</v>
      </c>
      <c r="Q141" s="218" t="b">
        <v>0</v>
      </c>
      <c r="R141" s="218"/>
      <c r="S141" s="218"/>
      <c r="T141" s="218"/>
      <c r="U141" s="218"/>
      <c r="V141" s="220"/>
      <c r="W141" s="220"/>
      <c r="X141" s="218"/>
      <c r="Y141" s="218"/>
      <c r="Z141" s="220"/>
      <c r="AA141" s="218"/>
      <c r="AB141" s="221"/>
      <c r="AC141" s="218"/>
      <c r="AD141" s="221"/>
      <c r="AE141" s="218"/>
      <c r="AF141" s="218"/>
      <c r="AG141" s="218"/>
      <c r="AH141" s="218"/>
      <c r="AI141" s="218"/>
      <c r="AJ141" s="218"/>
      <c r="AK141" s="218"/>
      <c r="AL141" s="218"/>
      <c r="AM141" s="218"/>
    </row>
    <row r="142" ht="15.75" customHeight="1">
      <c r="A142" s="56" t="s">
        <v>11827</v>
      </c>
      <c r="B142" s="56" t="s">
        <v>11824</v>
      </c>
      <c r="C142" s="56" t="b">
        <f>VLOOKUP(A142,'import Karabük'!A:P,3,0)</f>
        <v>1</v>
      </c>
      <c r="D142" s="56" t="s">
        <v>1378</v>
      </c>
      <c r="E142" s="56">
        <f>VLOOKUP(A142,'import Karabük'!A:P,5,0)</f>
        <v>0</v>
      </c>
      <c r="F142" s="56">
        <f>VLOOKUP(A142,'import Karabük'!A:P,6,0)</f>
        <v>0</v>
      </c>
      <c r="G142" s="56">
        <f>VLOOKUP(A142,'import Karabük'!A:P,7,0)</f>
        <v>0</v>
      </c>
      <c r="H142" s="56">
        <f>VLOOKUP(A142,'import Karabük'!A:P,8,0)</f>
        <v>15</v>
      </c>
      <c r="I142" s="56">
        <f>VLOOKUP(A142,'import Karabük'!A:P,9,0)</f>
        <v>15</v>
      </c>
      <c r="J142" s="216">
        <f>VLOOKUP(A142,'import Karabük'!A:P,10,0)</f>
        <v>0</v>
      </c>
      <c r="K142" s="56" t="s">
        <v>11828</v>
      </c>
      <c r="L142" s="56">
        <v>3.704337801E9</v>
      </c>
      <c r="M142" s="56" t="s">
        <v>1350</v>
      </c>
      <c r="N142" s="56" t="s">
        <v>11198</v>
      </c>
      <c r="O142" s="56" t="s">
        <v>11826</v>
      </c>
      <c r="P142" s="56" t="str">
        <f>VLOOKUP(A142,'import Karabük'!A:P,16,0)</f>
        <v>Geleneksel</v>
      </c>
      <c r="Q142" s="218" t="b">
        <v>0</v>
      </c>
      <c r="R142" s="218"/>
      <c r="S142" s="218"/>
      <c r="T142" s="218"/>
      <c r="U142" s="218"/>
      <c r="V142" s="220"/>
      <c r="W142" s="220"/>
      <c r="X142" s="218"/>
      <c r="Y142" s="218"/>
      <c r="Z142" s="220"/>
      <c r="AA142" s="218"/>
      <c r="AB142" s="221"/>
      <c r="AC142" s="218"/>
      <c r="AD142" s="221"/>
      <c r="AE142" s="218"/>
      <c r="AF142" s="218"/>
      <c r="AG142" s="218"/>
      <c r="AH142" s="218"/>
      <c r="AI142" s="218"/>
      <c r="AJ142" s="218"/>
      <c r="AK142" s="218"/>
      <c r="AL142" s="218"/>
      <c r="AM142" s="218"/>
    </row>
    <row r="143" ht="15.75" customHeight="1">
      <c r="A143" s="56" t="s">
        <v>11829</v>
      </c>
      <c r="B143" s="56" t="s">
        <v>11830</v>
      </c>
      <c r="C143" s="56" t="b">
        <f>VLOOKUP(A143,'import Karabük'!A:P,3,0)</f>
        <v>1</v>
      </c>
      <c r="D143" s="56" t="s">
        <v>1507</v>
      </c>
      <c r="E143" s="56">
        <f>VLOOKUP(A143,'import Karabük'!A:P,5,0)</f>
        <v>285</v>
      </c>
      <c r="F143" s="56">
        <f>VLOOKUP(A143,'import Karabük'!A:P,6,0)</f>
        <v>18</v>
      </c>
      <c r="G143" s="56">
        <v>1.0</v>
      </c>
      <c r="H143" s="56">
        <v>5.0</v>
      </c>
      <c r="I143" s="56">
        <f>VLOOKUP(A143,'import Karabük'!A:P,9,0)</f>
        <v>4</v>
      </c>
      <c r="J143" s="216">
        <f>G143/I143</f>
        <v>0.25</v>
      </c>
      <c r="K143" s="56" t="s">
        <v>11831</v>
      </c>
      <c r="L143" s="56">
        <v>5.443327776E9</v>
      </c>
      <c r="M143" s="56" t="s">
        <v>11226</v>
      </c>
      <c r="N143" s="56" t="s">
        <v>9412</v>
      </c>
      <c r="O143" s="56" t="s">
        <v>11832</v>
      </c>
      <c r="P143" s="56" t="str">
        <f>VLOOKUP(A143,'import Karabük'!A:P,16,0)</f>
        <v>Geleneksel</v>
      </c>
      <c r="Q143" s="218" t="b">
        <v>0</v>
      </c>
      <c r="R143" s="218" t="s">
        <v>38</v>
      </c>
      <c r="S143" s="218" t="s">
        <v>100</v>
      </c>
      <c r="T143" s="207" t="s">
        <v>4306</v>
      </c>
      <c r="U143" s="218" t="s">
        <v>11833</v>
      </c>
      <c r="V143" s="220">
        <v>44501.0</v>
      </c>
      <c r="W143" s="220">
        <v>44501.0</v>
      </c>
      <c r="X143" s="218"/>
      <c r="Y143" s="218" t="s">
        <v>1353</v>
      </c>
      <c r="Z143" s="220">
        <v>44501.0</v>
      </c>
      <c r="AA143" s="218"/>
      <c r="AB143" s="221"/>
      <c r="AC143" s="218"/>
      <c r="AD143" s="221"/>
      <c r="AE143" s="218"/>
      <c r="AF143" s="218"/>
      <c r="AG143" s="218"/>
      <c r="AH143" s="218"/>
      <c r="AI143" s="218" t="s">
        <v>100</v>
      </c>
      <c r="AJ143" s="218"/>
      <c r="AK143" s="218"/>
      <c r="AL143" s="218"/>
      <c r="AM143" s="218"/>
    </row>
    <row r="144" ht="15.75" customHeight="1">
      <c r="A144" s="56" t="s">
        <v>11834</v>
      </c>
      <c r="B144" s="56" t="s">
        <v>11835</v>
      </c>
      <c r="C144" s="56" t="b">
        <f>VLOOKUP(A144,'import Karabük'!A:P,3,0)</f>
        <v>1</v>
      </c>
      <c r="D144" s="56" t="s">
        <v>1832</v>
      </c>
      <c r="E144" s="56">
        <f>VLOOKUP(A144,'import Karabük'!A:P,5,0)</f>
        <v>10</v>
      </c>
      <c r="F144" s="56">
        <f>VLOOKUP(A144,'import Karabük'!A:P,6,0)</f>
        <v>0</v>
      </c>
      <c r="G144" s="56">
        <f>VLOOKUP(A144,'import Karabük'!A:P,7,0)</f>
        <v>12</v>
      </c>
      <c r="H144" s="56">
        <f>VLOOKUP(A144,'import Karabük'!A:P,8,0)</f>
        <v>15</v>
      </c>
      <c r="I144" s="56">
        <f>VLOOKUP(A144,'import Karabük'!A:P,9,0)</f>
        <v>27</v>
      </c>
      <c r="J144" s="216">
        <f>VLOOKUP(A144,'import Karabük'!A:P,10,0)</f>
        <v>0.44</v>
      </c>
      <c r="K144" s="56" t="s">
        <v>11836</v>
      </c>
      <c r="L144" s="56">
        <v>5.37323476E9</v>
      </c>
      <c r="M144" s="56" t="s">
        <v>11226</v>
      </c>
      <c r="N144" s="56" t="s">
        <v>11248</v>
      </c>
      <c r="O144" s="56" t="s">
        <v>11837</v>
      </c>
      <c r="P144" s="56" t="str">
        <f>VLOOKUP(A144,'import Karabük'!A:P,16,0)</f>
        <v>Geleneksel</v>
      </c>
      <c r="Q144" s="218" t="b">
        <v>0</v>
      </c>
      <c r="R144" s="218" t="s">
        <v>38</v>
      </c>
      <c r="S144" s="218" t="s">
        <v>610</v>
      </c>
      <c r="T144" s="207" t="s">
        <v>4306</v>
      </c>
      <c r="U144" s="218" t="s">
        <v>11838</v>
      </c>
      <c r="V144" s="220">
        <v>44501.0</v>
      </c>
      <c r="W144" s="220">
        <v>44502.0</v>
      </c>
      <c r="X144" s="218"/>
      <c r="Y144" s="218" t="s">
        <v>1353</v>
      </c>
      <c r="Z144" s="220">
        <v>44501.0</v>
      </c>
      <c r="AA144" s="218" t="s">
        <v>43</v>
      </c>
      <c r="AB144" s="221">
        <v>44553.0</v>
      </c>
      <c r="AC144" s="218"/>
      <c r="AD144" s="221"/>
      <c r="AE144" s="218"/>
      <c r="AF144" s="218"/>
      <c r="AG144" s="218"/>
      <c r="AH144" s="218"/>
      <c r="AI144" s="218" t="s">
        <v>610</v>
      </c>
      <c r="AJ144" s="218" t="s">
        <v>73</v>
      </c>
      <c r="AK144" s="218"/>
      <c r="AL144" s="218"/>
      <c r="AM144" s="218"/>
    </row>
    <row r="145" ht="15.75" customHeight="1">
      <c r="A145" s="56" t="s">
        <v>11839</v>
      </c>
      <c r="B145" s="56" t="s">
        <v>11835</v>
      </c>
      <c r="C145" s="56" t="b">
        <f>VLOOKUP(A145,'import Karabük'!A:P,3,0)</f>
        <v>1</v>
      </c>
      <c r="D145" s="56" t="s">
        <v>1832</v>
      </c>
      <c r="E145" s="56">
        <f>VLOOKUP(A145,'import Karabük'!A:P,5,0)</f>
        <v>1</v>
      </c>
      <c r="F145" s="56">
        <f>VLOOKUP(A145,'import Karabük'!A:P,6,0)</f>
        <v>0</v>
      </c>
      <c r="G145" s="56">
        <f>VLOOKUP(A145,'import Karabük'!A:P,7,0)</f>
        <v>0</v>
      </c>
      <c r="H145" s="56">
        <f>VLOOKUP(A145,'import Karabük'!A:P,8,0)</f>
        <v>49</v>
      </c>
      <c r="I145" s="56">
        <f>VLOOKUP(A145,'import Karabük'!A:P,9,0)</f>
        <v>49</v>
      </c>
      <c r="J145" s="216">
        <f>VLOOKUP(A145,'import Karabük'!A:P,10,0)</f>
        <v>0</v>
      </c>
      <c r="K145" s="56" t="s">
        <v>11840</v>
      </c>
      <c r="L145" s="56">
        <v>5.433111816E9</v>
      </c>
      <c r="M145" s="56" t="s">
        <v>11226</v>
      </c>
      <c r="N145" s="56" t="s">
        <v>11248</v>
      </c>
      <c r="O145" s="56" t="s">
        <v>11837</v>
      </c>
      <c r="P145" s="56" t="str">
        <f>VLOOKUP(A145,'import Karabük'!A:P,16,0)</f>
        <v>Geleneksel</v>
      </c>
      <c r="Q145" s="218" t="b">
        <v>0</v>
      </c>
      <c r="R145" s="218" t="s">
        <v>30</v>
      </c>
      <c r="S145" s="218"/>
      <c r="T145" s="218"/>
      <c r="U145" s="218" t="s">
        <v>11841</v>
      </c>
      <c r="V145" s="220"/>
      <c r="W145" s="220"/>
      <c r="X145" s="218"/>
      <c r="Y145" s="218" t="s">
        <v>43</v>
      </c>
      <c r="Z145" s="220">
        <v>44501.0</v>
      </c>
      <c r="AA145" s="218" t="s">
        <v>1353</v>
      </c>
      <c r="AB145" s="221">
        <v>44501.0</v>
      </c>
      <c r="AC145" s="218"/>
      <c r="AD145" s="221"/>
      <c r="AE145" s="218"/>
      <c r="AF145" s="218"/>
      <c r="AG145" s="218"/>
      <c r="AH145" s="218"/>
      <c r="AI145" s="218" t="s">
        <v>100</v>
      </c>
      <c r="AJ145" s="218" t="s">
        <v>100</v>
      </c>
      <c r="AK145" s="218"/>
      <c r="AL145" s="218"/>
      <c r="AM145" s="218"/>
    </row>
    <row r="146" ht="15.75" customHeight="1">
      <c r="A146" s="56" t="s">
        <v>11842</v>
      </c>
      <c r="B146" s="56" t="s">
        <v>11843</v>
      </c>
      <c r="C146" s="56" t="b">
        <f>VLOOKUP(A146,'import Karabük'!A:P,3,0)</f>
        <v>1</v>
      </c>
      <c r="D146" s="56" t="s">
        <v>1356</v>
      </c>
      <c r="E146" s="56">
        <f>VLOOKUP(A146,'import Karabük'!A:P,5,0)</f>
        <v>477</v>
      </c>
      <c r="F146" s="56">
        <f>VLOOKUP(A146,'import Karabük'!A:P,6,0)</f>
        <v>22</v>
      </c>
      <c r="G146" s="56">
        <f>VLOOKUP(A146,'import Karabük'!A:P,7,0)</f>
        <v>0</v>
      </c>
      <c r="H146" s="56">
        <f>VLOOKUP(A146,'import Karabük'!A:P,8,0)</f>
        <v>18</v>
      </c>
      <c r="I146" s="56">
        <f>VLOOKUP(A146,'import Karabük'!A:P,9,0)</f>
        <v>18</v>
      </c>
      <c r="J146" s="216">
        <f>VLOOKUP(A146,'import Karabük'!A:P,10,0)</f>
        <v>0</v>
      </c>
      <c r="K146" s="56" t="s">
        <v>11396</v>
      </c>
      <c r="L146" s="56">
        <v>3.704124212E9</v>
      </c>
      <c r="M146" s="56" t="s">
        <v>1350</v>
      </c>
      <c r="N146" s="56" t="s">
        <v>11364</v>
      </c>
      <c r="O146" s="56" t="s">
        <v>11397</v>
      </c>
      <c r="P146" s="56" t="str">
        <f>VLOOKUP(A146,'import Karabük'!A:P,16,0)</f>
        <v>Geleneksel</v>
      </c>
      <c r="Q146" s="218" t="b">
        <v>1</v>
      </c>
      <c r="R146" s="218"/>
      <c r="S146" s="218"/>
      <c r="T146" s="218"/>
      <c r="U146" s="218" t="s">
        <v>11844</v>
      </c>
      <c r="V146" s="220"/>
      <c r="W146" s="220"/>
      <c r="X146" s="218"/>
      <c r="Y146" s="218" t="s">
        <v>1506</v>
      </c>
      <c r="Z146" s="220">
        <v>44489.0</v>
      </c>
      <c r="AA146" s="218" t="s">
        <v>1475</v>
      </c>
      <c r="AB146" s="221">
        <v>44503.0</v>
      </c>
      <c r="AC146" s="218" t="s">
        <v>1353</v>
      </c>
      <c r="AD146" s="221">
        <v>44505.0</v>
      </c>
      <c r="AE146" s="218"/>
      <c r="AF146" s="218"/>
      <c r="AG146" s="218"/>
      <c r="AH146" s="218"/>
      <c r="AI146" s="218" t="s">
        <v>100</v>
      </c>
      <c r="AJ146" s="218" t="s">
        <v>100</v>
      </c>
      <c r="AK146" s="218" t="s">
        <v>416</v>
      </c>
      <c r="AL146" s="218"/>
      <c r="AM146" s="218"/>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D9695A0-7035-4BCE-A7C3-F76DADA0D228}" filter="1" showAutoFilter="1">
      <autoFilter ref="$A$1:$AM$128">
        <sortState ref="A1:AM128">
          <sortCondition ref="N1:N128"/>
        </sortState>
      </autoFilter>
      <extLst>
        <ext uri="GoogleSheetsCustomDataVersion1">
          <go:sheetsCustomData xmlns:go="http://customooxmlschemas.google.com/" filterViewId="100415318"/>
        </ext>
      </extLst>
    </customSheetView>
    <customSheetView guid="{EF441925-3815-430F-BF96-4CEF6F78AA99}" filter="1" showAutoFilter="1">
      <autoFilter ref="$A$1:$AM$128">
        <sortState ref="A1:AM128">
          <sortCondition ref="K1:K128"/>
        </sortState>
      </autoFilter>
      <extLst>
        <ext uri="GoogleSheetsCustomDataVersion1">
          <go:sheetsCustomData xmlns:go="http://customooxmlschemas.google.com/" filterViewId="1010208768"/>
        </ext>
      </extLst>
    </customSheetView>
    <customSheetView guid="{88DB29F5-5F4F-435F-893C-A5DC18D0BFE9}" filter="1" showAutoFilter="1">
      <autoFilter ref="$A$1:$AM$128"/>
      <extLst>
        <ext uri="GoogleSheetsCustomDataVersion1">
          <go:sheetsCustomData xmlns:go="http://customooxmlschemas.google.com/" filterViewId="1021209230"/>
        </ext>
      </extLst>
    </customSheetView>
    <customSheetView guid="{E143A6DD-FDA2-4E13-941A-BD79924E5B8F}"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 val="Randevu Alındı"/>
          </filters>
        </filterColumn>
        <sortState ref="A1:AM128">
          <sortCondition ref="K1:K128"/>
        </sortState>
      </autoFilter>
      <extLst>
        <ext uri="GoogleSheetsCustomDataVersion1">
          <go:sheetsCustomData xmlns:go="http://customooxmlschemas.google.com/" filterViewId="1025438170"/>
        </ext>
      </extLst>
    </customSheetView>
    <customSheetView guid="{107D2701-B4C5-4D8E-881B-A1C45BCC25D3}"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Randevu Alındı"/>
          </filters>
        </filterColumn>
      </autoFilter>
      <extLst>
        <ext uri="GoogleSheetsCustomDataVersion1">
          <go:sheetsCustomData xmlns:go="http://customooxmlschemas.google.com/" filterViewId="1058666270"/>
        </ext>
      </extLst>
    </customSheetView>
    <customSheetView guid="{DFAC73A3-4868-4F60-9225-D08D2F756E69}" filter="1" showAutoFilter="1">
      <autoFilter ref="$A$1:$AM$128"/>
      <extLst>
        <ext uri="GoogleSheetsCustomDataVersion1">
          <go:sheetsCustomData xmlns:go="http://customooxmlschemas.google.com/" filterViewId="1071147082"/>
        </ext>
      </extLst>
    </customSheetView>
    <customSheetView guid="{B5B98B86-63CE-4D89-B40F-7E23B2B46ECF}" filter="1" showAutoFilter="1">
      <autoFilter ref="$A$1:$AM$128">
        <filterColumn colId="17">
          <filters blank="1">
            <filter val="İleride Randevu Alınacak"/>
            <filter val="Personel Eksik"/>
            <filter val="Başka Şubeden Çekilecek"/>
            <filter val="Ulaşılamadı"/>
            <filter val="Dönüş Yapacak"/>
            <filter val="Menü Güncellemesi Yapılacak"/>
          </filters>
        </filterColumn>
      </autoFilter>
      <extLst>
        <ext uri="GoogleSheetsCustomDataVersion1">
          <go:sheetsCustomData xmlns:go="http://customooxmlschemas.google.com/" filterViewId="108777432"/>
        </ext>
      </extLst>
    </customSheetView>
    <customSheetView guid="{E7C36950-A639-45ED-9E72-DC5211E6A736}" filter="1" showAutoFilter="1">
      <autoFilter ref="$A$1:$AM$128"/>
      <extLst>
        <ext uri="GoogleSheetsCustomDataVersion1">
          <go:sheetsCustomData xmlns:go="http://customooxmlschemas.google.com/" filterViewId="1117222984"/>
        </ext>
      </extLst>
    </customSheetView>
    <customSheetView guid="{DDB86521-93A7-4A40-803D-E518BEF6CBF4}" filter="1" showAutoFilter="1">
      <autoFilter ref="$A$1:$AM$128">
        <sortState ref="A1:AM128">
          <sortCondition ref="B1:B128"/>
        </sortState>
      </autoFilter>
      <extLst>
        <ext uri="GoogleSheetsCustomDataVersion1">
          <go:sheetsCustomData xmlns:go="http://customooxmlschemas.google.com/" filterViewId="1138760150"/>
        </ext>
      </extLst>
    </customSheetView>
    <customSheetView guid="{03D20405-6399-48EC-B955-2A77FF822F55}" filter="1" showAutoFilter="1">
      <autoFilter ref="$A$1:$AM$128"/>
      <extLst>
        <ext uri="GoogleSheetsCustomDataVersion1">
          <go:sheetsCustomData xmlns:go="http://customooxmlschemas.google.com/" filterViewId="1140579004"/>
        </ext>
      </extLst>
    </customSheetView>
    <customSheetView guid="{29636570-62B0-4426-8DC1-52606F33A43C}" filter="1" showAutoFilter="1">
      <autoFilter ref="$A$1:$AM$128"/>
      <extLst>
        <ext uri="GoogleSheetsCustomDataVersion1">
          <go:sheetsCustomData xmlns:go="http://customooxmlschemas.google.com/" filterViewId="115228418"/>
        </ext>
      </extLst>
    </customSheetView>
    <customSheetView guid="{DF99A96B-F026-4941-985E-0243C55F0D65}" filter="1" showAutoFilter="1">
      <autoFilter ref="$A$1:$AM$128"/>
      <extLst>
        <ext uri="GoogleSheetsCustomDataVersion1">
          <go:sheetsCustomData xmlns:go="http://customooxmlschemas.google.com/" filterViewId="1152674920"/>
        </ext>
      </extLst>
    </customSheetView>
    <customSheetView guid="{379B3644-2E47-43C1-98AA-99A1C8B98001}"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Franchise"/>
            <filter val="Randevu Alındı"/>
          </filters>
        </filterColumn>
      </autoFilter>
      <extLst>
        <ext uri="GoogleSheetsCustomDataVersion1">
          <go:sheetsCustomData xmlns:go="http://customooxmlschemas.google.com/" filterViewId="1156464289"/>
        </ext>
      </extLst>
    </customSheetView>
    <customSheetView guid="{22418851-8F74-466D-A4F5-78B66BCC49B7}" filter="1" showAutoFilter="1">
      <autoFilter ref="$A$1:$AM$128">
        <filterColumn colId="17">
          <filters>
            <filter val="Personel Eksik"/>
            <filter val="Başka Şubeden Çekilecek"/>
            <filter val="Ulaşılamadı"/>
            <filter val="Menü Güncellemesi Yapılacak"/>
          </filters>
        </filterColumn>
        <sortState ref="A1:AM128">
          <sortCondition ref="K1:K128"/>
          <sortCondition ref="N1:N128"/>
        </sortState>
      </autoFilter>
      <extLst>
        <ext uri="GoogleSheetsCustomDataVersion1">
          <go:sheetsCustomData xmlns:go="http://customooxmlschemas.google.com/" filterViewId="1159773142"/>
        </ext>
      </extLst>
    </customSheetView>
    <customSheetView guid="{191AC5FB-6107-44B4-89C4-4350B2049587}" filter="1" showAutoFilter="1">
      <autoFilter ref="$U$12:$U$15"/>
      <extLst>
        <ext uri="GoogleSheetsCustomDataVersion1">
          <go:sheetsCustomData xmlns:go="http://customooxmlschemas.google.com/" filterViewId="1166728268"/>
        </ext>
      </extLst>
    </customSheetView>
    <customSheetView guid="{73507829-A97F-4CF8-9EF9-9074BE53749A}" filter="1" showAutoFilter="1">
      <autoFilter ref="$A$1:$AM$128">
        <sortState ref="A1:AM128">
          <sortCondition ref="K1:K128"/>
        </sortState>
      </autoFilter>
      <extLst>
        <ext uri="GoogleSheetsCustomDataVersion1">
          <go:sheetsCustomData xmlns:go="http://customooxmlschemas.google.com/" filterViewId="1185464509"/>
        </ext>
      </extLst>
    </customSheetView>
    <customSheetView guid="{8DC08D02-2EB4-4C50-BD17-9B31F8EF3984}" filter="1" showAutoFilter="1">
      <autoFilter ref="$A$1:$AM$128">
        <sortState ref="A1:AM128">
          <sortCondition ref="N1:N128"/>
        </sortState>
      </autoFilter>
      <extLst>
        <ext uri="GoogleSheetsCustomDataVersion1">
          <go:sheetsCustomData xmlns:go="http://customooxmlschemas.google.com/" filterViewId="1198305675"/>
        </ext>
      </extLst>
    </customSheetView>
    <customSheetView guid="{F0E61D96-AB20-4230-ACCF-4B4D22FFFE47}" filter="1" showAutoFilter="1">
      <autoFilter ref="$A$1:$AM$128"/>
      <extLst>
        <ext uri="GoogleSheetsCustomDataVersion1">
          <go:sheetsCustomData xmlns:go="http://customooxmlschemas.google.com/" filterViewId="1205698494"/>
        </ext>
      </extLst>
    </customSheetView>
    <customSheetView guid="{90969EC7-12F2-4D7C-BCAC-81AE3D66190B}" filter="1" showAutoFilter="1">
      <autoFilter ref="$A$1:$AM$128">
        <sortState ref="A1:AM128">
          <sortCondition ref="P1:P128"/>
          <sortCondition ref="O1:O128"/>
          <sortCondition ref="N1:N128"/>
          <sortCondition ref="K1:K128"/>
        </sortState>
      </autoFilter>
      <extLst>
        <ext uri="GoogleSheetsCustomDataVersion1">
          <go:sheetsCustomData xmlns:go="http://customooxmlschemas.google.com/" filterViewId="1225238342"/>
        </ext>
      </extLst>
    </customSheetView>
    <customSheetView guid="{413EA9A2-71D6-496D-85D9-2D59EEFE7978}" filter="1" showAutoFilter="1">
      <autoFilter ref="$A$1:$AM$128">
        <sortState ref="A1:AM128">
          <sortCondition ref="N1:N128"/>
          <sortCondition ref="K1:K128"/>
        </sortState>
      </autoFilter>
      <extLst>
        <ext uri="GoogleSheetsCustomDataVersion1">
          <go:sheetsCustomData xmlns:go="http://customooxmlschemas.google.com/" filterViewId="1227252153"/>
        </ext>
      </extLst>
    </customSheetView>
    <customSheetView guid="{9059B6F5-D0BC-4B32-BD06-703326C5A639}" filter="1" showAutoFilter="1">
      <autoFilter ref="$A$1:$AM$128"/>
      <extLst>
        <ext uri="GoogleSheetsCustomDataVersion1">
          <go:sheetsCustomData xmlns:go="http://customooxmlschemas.google.com/" filterViewId="1244718102"/>
        </ext>
      </extLst>
    </customSheetView>
    <customSheetView guid="{54D36A72-D424-4E2B-A5A1-825A3C1E58EC}" filter="1" showAutoFilter="1">
      <autoFilter ref="$A$1:$AM$128"/>
      <extLst>
        <ext uri="GoogleSheetsCustomDataVersion1">
          <go:sheetsCustomData xmlns:go="http://customooxmlschemas.google.com/" filterViewId="124760086"/>
        </ext>
      </extLst>
    </customSheetView>
    <customSheetView guid="{826B5C2F-82F8-4A83-B8BF-E9B6ACB3DAF7}" filter="1" showAutoFilter="1">
      <autoFilter ref="$A$1:$AM$128">
        <sortState ref="A1:AM128">
          <sortCondition ref="N1:N128"/>
          <sortCondition ref="K1:K128"/>
        </sortState>
      </autoFilter>
      <extLst>
        <ext uri="GoogleSheetsCustomDataVersion1">
          <go:sheetsCustomData xmlns:go="http://customooxmlschemas.google.com/" filterViewId="126845048"/>
        </ext>
      </extLst>
    </customSheetView>
    <customSheetView guid="{0853C325-5D63-414B-BAA2-B1333C22F863}"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autoFilter>
      <extLst>
        <ext uri="GoogleSheetsCustomDataVersion1">
          <go:sheetsCustomData xmlns:go="http://customooxmlschemas.google.com/" filterViewId="127856051"/>
        </ext>
      </extLst>
    </customSheetView>
    <customSheetView guid="{B6C08CCD-62AF-4E70-86C6-988A7DA76381}" filter="1" showAutoFilter="1">
      <autoFilter ref="$A$1:$AM$128"/>
      <extLst>
        <ext uri="GoogleSheetsCustomDataVersion1">
          <go:sheetsCustomData xmlns:go="http://customooxmlschemas.google.com/" filterViewId="1295524737"/>
        </ext>
      </extLst>
    </customSheetView>
    <customSheetView guid="{065C6842-6D87-4E0A-82DC-3CF83A417642}"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autoFilter>
      <extLst>
        <ext uri="GoogleSheetsCustomDataVersion1">
          <go:sheetsCustomData xmlns:go="http://customooxmlschemas.google.com/" filterViewId="1351336676"/>
        </ext>
      </extLst>
    </customSheetView>
    <customSheetView guid="{76D3B64D-D469-49ED-A62B-986EFE8E19C4}" filter="1" showAutoFilter="1">
      <autoFilter ref="$A$1:$AM$128">
        <sortState ref="A1:AM128">
          <sortCondition ref="N1:N128"/>
        </sortState>
      </autoFilter>
      <extLst>
        <ext uri="GoogleSheetsCustomDataVersion1">
          <go:sheetsCustomData xmlns:go="http://customooxmlschemas.google.com/" filterViewId="1361829537"/>
        </ext>
      </extLst>
    </customSheetView>
    <customSheetView guid="{CD184AF5-5FA5-44BA-ABF9-89C082DBB8DB}" filter="1" showAutoFilter="1">
      <autoFilter ref="$A$1:$AM$128"/>
      <extLst>
        <ext uri="GoogleSheetsCustomDataVersion1">
          <go:sheetsCustomData xmlns:go="http://customooxmlschemas.google.com/" filterViewId="1366024505"/>
        </ext>
      </extLst>
    </customSheetView>
    <customSheetView guid="{8A2630AE-CB57-43D5-AD1E-6EC37A7ACD30}" filter="1" showAutoFilter="1">
      <autoFilter ref="$A$1:$AM$128"/>
      <extLst>
        <ext uri="GoogleSheetsCustomDataVersion1">
          <go:sheetsCustomData xmlns:go="http://customooxmlschemas.google.com/" filterViewId="1415363093"/>
        </ext>
      </extLst>
    </customSheetView>
    <customSheetView guid="{1E41AD2E-DB09-4E95-A178-F1057417E5C2}" filter="1" showAutoFilter="1">
      <autoFilter ref="$A$1:$AM$128"/>
      <extLst>
        <ext uri="GoogleSheetsCustomDataVersion1">
          <go:sheetsCustomData xmlns:go="http://customooxmlschemas.google.com/" filterViewId="1426988911"/>
        </ext>
      </extLst>
    </customSheetView>
    <customSheetView guid="{AE7EEDA5-383A-4416-A501-8DF605602B75}" filter="1" showAutoFilter="1">
      <autoFilter ref="$A$1:$AM$128"/>
      <extLst>
        <ext uri="GoogleSheetsCustomDataVersion1">
          <go:sheetsCustomData xmlns:go="http://customooxmlschemas.google.com/" filterViewId="1441932537"/>
        </ext>
      </extLst>
    </customSheetView>
    <customSheetView guid="{8F8218E1-1B5A-4395-8F52-B3937A1A4BD5}" filter="1" showAutoFilter="1">
      <autoFilter ref="$A$1:$AM$128"/>
      <extLst>
        <ext uri="GoogleSheetsCustomDataVersion1">
          <go:sheetsCustomData xmlns:go="http://customooxmlschemas.google.com/" filterViewId="1459796939"/>
        </ext>
      </extLst>
    </customSheetView>
    <customSheetView guid="{0BFE5C98-04ED-4BB9-A7E2-AA415104ADF0}" filter="1" showAutoFilter="1">
      <autoFilter ref="$A$1:$AM$128"/>
      <extLst>
        <ext uri="GoogleSheetsCustomDataVersion1">
          <go:sheetsCustomData xmlns:go="http://customooxmlschemas.google.com/" filterViewId="1480941021"/>
        </ext>
      </extLst>
    </customSheetView>
    <customSheetView guid="{448896E3-913B-4076-89D1-828E8804560E}" filter="1" showAutoFilter="1">
      <autoFilter ref="$A$1:$AM$128">
        <filterColumn colId="17">
          <filters blank="1">
            <filter val="Personel Eksik"/>
            <filter val="Başka Şubeden Çekilecek"/>
            <filter val="Dönüş Yapacak"/>
            <filter val="Restoran Silindi"/>
            <filter val="Menü Güncellemesi Yapılacak"/>
          </filters>
        </filterColumn>
        <sortState ref="A1:AM128">
          <sortCondition ref="N1:N128"/>
        </sortState>
      </autoFilter>
      <extLst>
        <ext uri="GoogleSheetsCustomDataVersion1">
          <go:sheetsCustomData xmlns:go="http://customooxmlschemas.google.com/" filterViewId="1495198972"/>
        </ext>
      </extLst>
    </customSheetView>
    <customSheetView guid="{7E5EE788-0CB1-4D9D-BF53-007B5A92F58E}" filter="1" showAutoFilter="1">
      <autoFilter ref="$A$1:$AM$128"/>
      <extLst>
        <ext uri="GoogleSheetsCustomDataVersion1">
          <go:sheetsCustomData xmlns:go="http://customooxmlschemas.google.com/" filterViewId="1503513123"/>
        </ext>
      </extLst>
    </customSheetView>
    <customSheetView guid="{B3CABACF-2648-4D58-9EC9-4FFCDD720982}" filter="1" showAutoFilter="1">
      <autoFilter ref="$A$1:$AM$128"/>
      <extLst>
        <ext uri="GoogleSheetsCustomDataVersion1">
          <go:sheetsCustomData xmlns:go="http://customooxmlschemas.google.com/" filterViewId="1509739681"/>
        </ext>
      </extLst>
    </customSheetView>
    <customSheetView guid="{2C4DB838-F0FF-4B41-A3A0-3A08DAA326AE}" filter="1" showAutoFilter="1">
      <autoFilter ref="$A$1:$AM$128"/>
      <extLst>
        <ext uri="GoogleSheetsCustomDataVersion1">
          <go:sheetsCustomData xmlns:go="http://customooxmlschemas.google.com/" filterViewId="1526273381"/>
        </ext>
      </extLst>
    </customSheetView>
    <customSheetView guid="{637056B8-5B20-49B8-9AF4-8B5282DBD557}" filter="1" showAutoFilter="1">
      <autoFilter ref="$A$1:$AM$128"/>
      <extLst>
        <ext uri="GoogleSheetsCustomDataVersion1">
          <go:sheetsCustomData xmlns:go="http://customooxmlschemas.google.com/" filterViewId="1537334135"/>
        </ext>
      </extLst>
    </customSheetView>
    <customSheetView guid="{5CB3CCD8-C5D2-42F6-BAC8-3D61415A8044}" filter="1" showAutoFilter="1">
      <autoFilter ref="$A$1:$AM$128"/>
      <extLst>
        <ext uri="GoogleSheetsCustomDataVersion1">
          <go:sheetsCustomData xmlns:go="http://customooxmlschemas.google.com/" filterViewId="156503480"/>
        </ext>
      </extLst>
    </customSheetView>
    <customSheetView guid="{598D9987-2757-4AFA-BD32-EE0E482ECDBF}" filter="1" showAutoFilter="1">
      <autoFilter ref="$A$1:$AM$128"/>
      <extLst>
        <ext uri="GoogleSheetsCustomDataVersion1">
          <go:sheetsCustomData xmlns:go="http://customooxmlschemas.google.com/" filterViewId="1566732067"/>
        </ext>
      </extLst>
    </customSheetView>
    <customSheetView guid="{E0E092A5-F0A3-4F6E-9FBD-5D34754EBF57}" filter="1" showAutoFilter="1">
      <autoFilter ref="$A$1:$AM$128"/>
      <extLst>
        <ext uri="GoogleSheetsCustomDataVersion1">
          <go:sheetsCustomData xmlns:go="http://customooxmlschemas.google.com/" filterViewId="1567235073"/>
        </ext>
      </extLst>
    </customSheetView>
    <customSheetView guid="{908ABFD1-B0B9-4935-B110-881C96CB5801}" filter="1" showAutoFilter="1">
      <autoFilter ref="$A$1:$AM$128"/>
      <extLst>
        <ext uri="GoogleSheetsCustomDataVersion1">
          <go:sheetsCustomData xmlns:go="http://customooxmlschemas.google.com/" filterViewId="1567463264"/>
        </ext>
      </extLst>
    </customSheetView>
    <customSheetView guid="{5D9B2B0B-5AAB-42D0-B91B-65758FE1A5A2}"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 val="Randevu Alındı"/>
          </filters>
        </filterColumn>
        <sortState ref="A1:AM128">
          <sortCondition ref="K1:K128"/>
        </sortState>
      </autoFilter>
      <extLst>
        <ext uri="GoogleSheetsCustomDataVersion1">
          <go:sheetsCustomData xmlns:go="http://customooxmlschemas.google.com/" filterViewId="1585881616"/>
        </ext>
      </extLst>
    </customSheetView>
    <customSheetView guid="{8E33E3CF-8600-42BF-ADC5-F4BBDDBB6AE5}" filter="1" showAutoFilter="1">
      <autoFilter ref="$A$1:$AM$83"/>
      <extLst>
        <ext uri="GoogleSheetsCustomDataVersion1">
          <go:sheetsCustomData xmlns:go="http://customooxmlschemas.google.com/" filterViewId="159227282"/>
        </ext>
      </extLst>
    </customSheetView>
    <customSheetView guid="{129D85F8-9FE5-4C76-9F55-147A799D099B}" filter="1" showAutoFilter="1">
      <autoFilter ref="$U$34:$U$37"/>
      <extLst>
        <ext uri="GoogleSheetsCustomDataVersion1">
          <go:sheetsCustomData xmlns:go="http://customooxmlschemas.google.com/" filterViewId="1606012026"/>
        </ext>
      </extLst>
    </customSheetView>
    <customSheetView guid="{F258BB22-60F0-4BBE-A0AC-BE3A6B532C0C}" filter="1" showAutoFilter="1">
      <autoFilter ref="$A$1:$AM$128"/>
      <extLst>
        <ext uri="GoogleSheetsCustomDataVersion1">
          <go:sheetsCustomData xmlns:go="http://customooxmlschemas.google.com/" filterViewId="1612585202"/>
        </ext>
      </extLst>
    </customSheetView>
    <customSheetView guid="{F5E017FA-8C44-4A75-950E-3F4DE4BB225C}" filter="1" showAutoFilter="1">
      <autoFilter ref="$A$1:$AM$128">
        <sortState ref="A1:AM128">
          <sortCondition ref="N1:N128"/>
        </sortState>
      </autoFilter>
      <extLst>
        <ext uri="GoogleSheetsCustomDataVersion1">
          <go:sheetsCustomData xmlns:go="http://customooxmlschemas.google.com/" filterViewId="1613285459"/>
        </ext>
      </extLst>
    </customSheetView>
    <customSheetView guid="{A8D0FC3A-BA29-4FA2-961F-27795F9DD11D}" filter="1" showAutoFilter="1">
      <autoFilter ref="$A$1:$AM$128">
        <filterColumn colId="13">
          <filters>
            <filter val="100.yıl"/>
            <filter val="Yenimahalle"/>
            <filter val="Hürriyet"/>
            <filter val="Üniversite"/>
            <filter val="Soğuksu"/>
            <filter val="Kılavuzlar 2. Bölge"/>
            <filter val="Bayır"/>
            <filter val="Kılavuzlar 1. Bölge"/>
            <filter val="Barış"/>
            <filter val="Emek"/>
            <filter val="5000 Evler 75.yıl"/>
            <filter val="Şirinevler"/>
            <filter val="Bostanbükü Köyü"/>
            <filter val="Ergenekon"/>
            <filter val="Atatürk"/>
            <filter val="5000 Evler Cumhuriyet"/>
            <filter val="Kurtuluş"/>
          </filters>
        </filterColumn>
      </autoFilter>
      <extLst>
        <ext uri="GoogleSheetsCustomDataVersion1">
          <go:sheetsCustomData xmlns:go="http://customooxmlschemas.google.com/" filterViewId="16356060"/>
        </ext>
      </extLst>
    </customSheetView>
    <customSheetView guid="{60163EDF-BC4A-4B5D-A856-67D9C7C9995B}" filter="1" showAutoFilter="1">
      <autoFilter ref="$AE$102"/>
      <extLst>
        <ext uri="GoogleSheetsCustomDataVersion1">
          <go:sheetsCustomData xmlns:go="http://customooxmlschemas.google.com/" filterViewId="1659036101"/>
        </ext>
      </extLst>
    </customSheetView>
    <customSheetView guid="{44B0B8FF-D275-4DDC-8B10-BAB1D5B7C6E7}"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sortState ref="A1:AM128">
          <sortCondition ref="N1:N128"/>
        </sortState>
      </autoFilter>
      <extLst>
        <ext uri="GoogleSheetsCustomDataVersion1">
          <go:sheetsCustomData xmlns:go="http://customooxmlschemas.google.com/" filterViewId="1672883015"/>
        </ext>
      </extLst>
    </customSheetView>
    <customSheetView guid="{5623EF6C-5B98-4604-A0B5-D159B226DA66}"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filterColumn colId="20">
          <filters blank="1">
            <filter val="çok işi varmış uğraşamazmış/yıl basından sonra ıletısıme gecılcek / devam çekimi için yılbaşından sonra müsait olacaklarmış"/>
            <filter val="kendi fotoları varmış"/>
            <filter val="hatice hanım/ fotoğraf çekimi gerçekleştimi diye teyit amaçlı arandı açmadı."/>
            <filter val="5321794098/maile atcak"/>
            <filter val="ileri tarihlerde olbilir dedi / Çok yoğunum daha sonra yapalım dedi konuşmama bile  izin vermedi./sürekli randevu oluşturuyorsunuz gelmiyorsunuz istemiyorum dedi. / asım bey yok"/>
            <filter val="1 hafta sonra çakim sağlanabilir bu hafta müsait değil /1 hafta sonra arayın dedi.- akşam 5 gibi arayın dedi şuan müsait değilim"/>
            <filter val="5345237613"/>
            <filter val="merkeze bağlıymış"/>
            <filter val="5360264793"/>
            <filter val="yetkili öğleden sonra gelecek / teyit için arandı çekim gerçekleştimi diye çekim gerçekleşmiş devam çekimi istiyor menüm güncellendikten sonra isterim dedi sinan bey."/>
            <filter val="müsait değilmiş  /çekım ıstemıyorum dedı"/>
            <filter val="5050783688"/>
            <filter val="ileri ki tarihlerde ister.gelmeden önce aranmadığı için tabaklara hazırlık yapılmamış."/>
            <filter val="5445543778"/>
            <filter val="Devam çekimi istemiyor bunlar yeterli masraflı oluyor diyor."/>
            <filter val="yusuf bey no : 05348457878 ulasılamadı // istemiyorum ben dedi"/>
            <filter val="haftaya yapalım bu hafta müsait değilim dedi /mail verıldı kndı fotografları var"/>
            <filter val="1 hafta sonra arayın sabah 11 veya 12 gibi uygun olabilir dedi."/>
            <filter val="yt yok 2-3 saat sonra/ derya hanımdan randevu alındı koray bey dükkanda olacak 05324002222. Teyit amaçlı arandı fotoğraf çekimi gerçekleşmiş."/>
            <filter val="numara hatalı nettede bulunmadı"/>
            <filter val="cekım gerceklesmıs/ çekim gerçekleşmiş menü değişikliği yaptık oyüzden yeniden çekim olabilir ama şuan değil daha sonra dedi. fahrettin bey."/>
            <filter val="cengiz bey"/>
            <filter val="devam çekimi istemedi"/>
            <filter val="çekim gerçekleştimi diye teyit amacıyla arandı meşgule attı."/>
            <filter val="getiri kullanmıyorum dedi  / fiyat güncellemesinden sonra isterim şuan sorun halledilmiyor dedi ercan bey."/>
            <filter val="SUAN RESTORAN CALIŞMIYOR"/>
            <filter val="yetkili yok /çekim gerçekleşmiş."/>
            <filter val="15 gün sonra arayın eleman sıkıntımız var dedi ümit bey. YILBASINDAN SONRA ARA"/>
            <filter val="şevket bey / dondurma sezonu acıldıgında"/>
            <filter val="yetkili zeliha hanım : 05421720078 ulaşılamadı /yetkili yok"/>
            <filter val="5324943087// çekim istemedi"/>
            <filter val="5446704876"/>
            <filter val="müsait değilim sonra arayn dedi  /yetkili yoktu oğlu yusuf beyin nuarasını 5444867752  verdiler ama açmadı / yarım saat sonra aranacak /Yusuf beyle görüşüldü tekrar çekim alındı"/>
            <filter val="5445129625 murat"/>
            <filter val="cuma hariç gidildiğinde çekim olabilir"/>
            <filter val="yukardaki restorantla aynı numara aranmasın  / açılış saati 12:00/ çekim gerçekleştimi diye arandı yetkili yok."/>
            <filter val="5424152563 emre bey / satı bey 5469588052 / hacettepe ecz yanı"/>
            <filter val="2 saate falan ara dedi yetkili yok dedi /  Yetkili yok 05374486858 dursun bey açmadı. çekim gerçekleştimi diye teyir amaçlı arandı çekim gerçekleşmiş ama yüklenmeyen ürünleri varmış."/>
            <filter val="Sulu yemek satışı olduğundan dolayı tüm yemekleri çıkaramam istemiyorum dedi"/>
            <filter val="yemeksepetinden alıp koyun dedi böyle bir şeyin mümkün olmadığını söyledim o zaman gerek yok dedi"/>
            <filter val="özkan bey"/>
            <filter val="yt yok"/>
            <filter val="fotoğraf çekimi gerçekleştimi diye teyit amacıyla arandı açmadı."/>
            <filter val="yetkili yokmuş / direk meşgule düşüyor /05307468522 şuan müsait değilim yarım saat sonra arayın dedi. /// Maliyetten dolayı çekim istemiyor..."/>
            <filter val="bu restoran kapanmış"/>
            <filter val="teyit için arandı çekim gerçekleşmiş."/>
            <filter val="fotoğrafları yok"/>
            <filter val="saat 9dan sonra ara der / ÖĞLEDEN SONRA ARANACAK / Çekim gerçekleşmiş."/>
            <filter val="Hüseyin bey:5444753701/ teyit amaçlı arandı fotoğraf çekimi gerçekleşmiş eksik ürünü yokmuş."/>
            <filter val="ahmet bey işten ayrılmış /5426859883 mehmet çalışanmış iş yeri sahibi de başka biriymiş / teyit amacıyla arandı açmadı."/>
            <filter val="numara hatalı"/>
            <filter val="yetkili  yok  / MEŞGULE ATTI"/>
            <filter val="5332412667"/>
            <filter val="fotoğraf çekildi kaldıysa bir iki kalmıştır dedi"/>
            <filter val="çekim istemiyor  / 3 DEN SONRA GELİRLERMİŞ / akşam servisi daha sonra görüşelim dedi /   05425506890 rıdvan bey.yetkili yok yetkili no açmadı. / merkezden fooğrafları isteriz atarlar dedi"/>
            <filter val="yetkili 3 gün sonra gelecek"/>
            <filter val="yeterli müşteriye sahibiz / yeterli müşterim var dedi istemiyorum dedi"/>
            <filter val="dönecek / yetkili yok/ yetkili yok şehir dışındaymış./"/>
            <filter val="Devam çekimi istemiyor zaten en çok gidenleri çektirdik diyor/5538976616"/>
            <filter val="hiçbir şekilde çekim istemiyor"/>
            <filter val="müsait değilmiş"/>
            <filter val="çekim sağlanmış  / getir yemek tarafından çekim yapıldı dedi restorant çiğ köfteci."/>
            <filter val="yt yok  / direk meşgule düşüyor  //// Maliyetten dolayı çekim istemiyor.. / şuan değil belki yıl ortasına doğru olabilir"/>
            <filter val="dönecek  / meşgule attı /dönüş yapacam ben size dedi.açmadı./1-2 saate dönecek / dün meşguldüm bugünde meşgulüm konuşamam dedi"/>
            <filter val="hoçakalın diyip kapanıyo/5348457878 yusuf 2den önce aramayın der/ istemiyorum dedim zaten daha öncede niye arıyorsunuz der"/>
            <filter val="5415007811/ayın 15 in  de çekim istiyor ustam hasta dedi o zaman bütün ürünlerim hazır olur dedi"/>
            <filter val="yetkiliyok/burak 5319121312 mail verildi çekim istemiyor"/>
            <filter val="5379567876 muhammed bey"/>
            <filter val="Lütfü Bey"/>
            <filter val="ahmet bey işten ayrılmış /5426859883 mehmet çalışanmış iş yeri sahibi de başka biriymiş . teyir amacıyla arandı açmadı."/>
            <filter val="kares avm kat 4 / 4151080/fotoğraf olmasada olur dedi çekim istemedi"/>
            <filter val="yarın ara/ ÜRÜNLERİN YANINDA FOTOĞRAF OLMASINA GEREK YOK DEDİ"/>
            <filter val="5510807722 hayrettin bey"/>
            <filter val="yetkili yok yarım saat 40 dk gelir der/ 5437126066/kendi fotoğraflarını kullanmak istiyor."/>
            <filter val="fotoğraflar çekildimi diye tyit amaçlı arandı çekim gerçekleşmiş devam çekimi istiyor hakkı bey."/>
            <filter val="yt yok doncekler/ 5544566919 alican / bi kaç ürünün fotoğrafı var o yüzden olmayan ürünlerin fotoğrafı çekilecek/randevu alındı. / öğleden sonra ara"/>
            <filter val="yunus emre oğlu devam alındı"/>
            <filter val="fotoğraflar çekildimi diye teyit amacıyla arandı açmadı."/>
            <filter val="5375005768 yasemin hanım /devam cekımı"/>
            <filter val="no yanlış./burası pilavcımmış aramayın no yanlıs"/>
            <filter val="devam çekimi istemiyor"/>
            <filter val="5412008478 ibrahim / onur bey ıle olusturuldu /// Ürünleri çıkarırsa çok maliyeti olacağından dolayı çekim istemiyor / 1 e doğru gelir"/>
            <filter val="tel kaapalı"/>
            <filter val="ben çeker gönderirim dedi çekime gerek yok dedi - mail adresi verildi"/>
            <filter val="yetkili yok yarın arayın dedi.Açmadı./çekım saglanmıs"/>
            <filter val="5057940615 bilal bey cafeyle çok ilgilenmiyorum bi geçeyim dükkana kardeşimle görüşeyim size dönüş yapayım der/yetkili yok."/>
            <filter val="Selçuk bey / 5467219097/ gerek duymuyormuş"/>
            <filter val="telefonu kapalı/ yetkili 1 ay sonra askerden gelirmiş ozaman aranacak./ ürünlerin çoğunu açmıyoruz  o yüzden gerek duymuyoruz der"/>
            <filter val="YETKİLİ YUSUF BEY05379140333"/>
            <filter val="5327124359 çekım gerceklsmıs/ yetkili sezai beyle görüştüm gerçekleştimi bilmiyorum yüklenme sağlanmazsa tekrar randevu oluşturulabilir.Gerçekleşmiş çekim."/>
            <filter val="yt yok  / 5425018583/Teyit amaçlı arandı fotoğraf çekimi gerçekleşmiş."/>
            <filter val="5327474465 sabri bey suan için gerek yok dedi/ teyit için arandı çekim gerçekleşmiş."/>
            <filter val="tadılatımız var sımdılık musaıt degılız dıyıp kapattı/yüzüme kapattı getir yemek deyince./ daha sonra aranabilir haftaya"/>
            <filter val="tabakları hazırlayan ustamız rahatsız ve ne zaman gelır bellı degıl/ şuanda ilgilenmiyormuş"/>
            <filter val="ustama söyleyim uygunluğa göre dönüş yaparım dedi.açmadı.- ben ihtiyaç duyarsam sizleri ararım dedi"/>
            <filter val="akşama doğru 5-6gibiara"/>
            <filter val="mail verildi"/>
            <filter val="devam alındı / çekim sağlanmamış arkadaşın akşama kadar burda kalması lazım yoksa benürün çıkaramam dedi"/>
          </filters>
        </filterColumn>
        <sortState ref="A1:AM128">
          <sortCondition ref="N1:N128"/>
        </sortState>
      </autoFilter>
      <extLst>
        <ext uri="GoogleSheetsCustomDataVersion1">
          <go:sheetsCustomData xmlns:go="http://customooxmlschemas.google.com/" filterViewId="1673317587"/>
        </ext>
      </extLst>
    </customSheetView>
    <customSheetView guid="{9E52368D-5B38-48A8-AB74-07CA8B76DEF2}" filter="1" showAutoFilter="1">
      <autoFilter ref="$A$1:$AM$128"/>
      <extLst>
        <ext uri="GoogleSheetsCustomDataVersion1">
          <go:sheetsCustomData xmlns:go="http://customooxmlschemas.google.com/" filterViewId="1687009931"/>
        </ext>
      </extLst>
    </customSheetView>
    <customSheetView guid="{7FB47723-A78F-4F14-B259-8C317960BB2E}" filter="1" showAutoFilter="1">
      <autoFilter ref="$A$1:$AM$128"/>
      <extLst>
        <ext uri="GoogleSheetsCustomDataVersion1">
          <go:sheetsCustomData xmlns:go="http://customooxmlschemas.google.com/" filterViewId="1698158591"/>
        </ext>
      </extLst>
    </customSheetView>
    <customSheetView guid="{CC0842B8-9E5C-4EE9-B7A6-5A660CF14589}" filter="1" showAutoFilter="1">
      <autoFilter ref="$A$1:$AM$128">
        <sortState ref="A1:AM128">
          <sortCondition ref="N1:N128"/>
          <sortCondition ref="K1:K128"/>
        </sortState>
      </autoFilter>
      <extLst>
        <ext uri="GoogleSheetsCustomDataVersion1">
          <go:sheetsCustomData xmlns:go="http://customooxmlschemas.google.com/" filterViewId="172155513"/>
        </ext>
      </extLst>
    </customSheetView>
    <customSheetView guid="{44C3503F-75E3-4B66-AEA6-8B2C0D004DD6}" filter="1" showAutoFilter="1">
      <autoFilter ref="$A$1:$AM$128"/>
      <extLst>
        <ext uri="GoogleSheetsCustomDataVersion1">
          <go:sheetsCustomData xmlns:go="http://customooxmlschemas.google.com/" filterViewId="1733000074"/>
        </ext>
      </extLst>
    </customSheetView>
    <customSheetView guid="{78E1C70C-5CD7-42EA-9522-269A952AF972}" filter="1" showAutoFilter="1">
      <autoFilter ref="$A$1:$AM$128"/>
      <extLst>
        <ext uri="GoogleSheetsCustomDataVersion1">
          <go:sheetsCustomData xmlns:go="http://customooxmlschemas.google.com/" filterViewId="1760949609"/>
        </ext>
      </extLst>
    </customSheetView>
    <customSheetView guid="{F0C01495-497F-49E5-B596-C13007BAE724}" filter="1" showAutoFilter="1">
      <autoFilter ref="$A$1:$AM$128"/>
      <extLst>
        <ext uri="GoogleSheetsCustomDataVersion1">
          <go:sheetsCustomData xmlns:go="http://customooxmlschemas.google.com/" filterViewId="1767768302"/>
        </ext>
      </extLst>
    </customSheetView>
    <customSheetView guid="{10D03AD1-ADA4-4364-8DC0-65B96FCF471B}" filter="1" showAutoFilter="1">
      <autoFilter ref="$A$1:$AM$128"/>
      <extLst>
        <ext uri="GoogleSheetsCustomDataVersion1">
          <go:sheetsCustomData xmlns:go="http://customooxmlschemas.google.com/" filterViewId="1793821424"/>
        </ext>
      </extLst>
    </customSheetView>
    <customSheetView guid="{87FDAD16-3196-4826-8AB1-7266FF70175A}"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Randevu Alındı"/>
          </filters>
        </filterColumn>
        <sortState ref="A1:AM128">
          <sortCondition ref="K1:K128"/>
        </sortState>
      </autoFilter>
      <extLst>
        <ext uri="GoogleSheetsCustomDataVersion1">
          <go:sheetsCustomData xmlns:go="http://customooxmlschemas.google.com/" filterViewId="179611253"/>
        </ext>
      </extLst>
    </customSheetView>
    <customSheetView guid="{3535F280-88E2-4B15-B0E0-619A6DDFBF75}"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sortState ref="A1:AM128">
          <sortCondition ref="N1:N128"/>
        </sortState>
      </autoFilter>
      <extLst>
        <ext uri="GoogleSheetsCustomDataVersion1">
          <go:sheetsCustomData xmlns:go="http://customooxmlschemas.google.com/" filterViewId="181847330"/>
        </ext>
      </extLst>
    </customSheetView>
    <customSheetView guid="{D1B4F1B4-80AA-4550-976F-CFB2501AC924}" filter="1" showAutoFilter="1">
      <autoFilter ref="$A$1:$AM$128">
        <sortState ref="A1:AM128">
          <sortCondition ref="K1:K128"/>
        </sortState>
      </autoFilter>
      <extLst>
        <ext uri="GoogleSheetsCustomDataVersion1">
          <go:sheetsCustomData xmlns:go="http://customooxmlschemas.google.com/" filterViewId="182056959"/>
        </ext>
      </extLst>
    </customSheetView>
    <customSheetView guid="{9638C93E-A51C-4855-9499-FBA9C1EC6285}" filter="1" showAutoFilter="1">
      <autoFilter ref="$A$1:$AM$128"/>
      <extLst>
        <ext uri="GoogleSheetsCustomDataVersion1">
          <go:sheetsCustomData xmlns:go="http://customooxmlschemas.google.com/" filterViewId="1829531370"/>
        </ext>
      </extLst>
    </customSheetView>
    <customSheetView guid="{1284A980-5695-4A00-8393-9620991E9AFB}" filter="1" showAutoFilter="1">
      <autoFilter ref="$A$1:$AM$128"/>
      <extLst>
        <ext uri="GoogleSheetsCustomDataVersion1">
          <go:sheetsCustomData xmlns:go="http://customooxmlschemas.google.com/" filterViewId="1833461380"/>
        </ext>
      </extLst>
    </customSheetView>
    <customSheetView guid="{480182B8-C12F-47CF-8FFD-C2A9003798AE}" filter="1" showAutoFilter="1">
      <autoFilter ref="$A$1:$AM$128">
        <sortState ref="A1:AM128">
          <sortCondition ref="K1:K128"/>
        </sortState>
      </autoFilter>
      <extLst>
        <ext uri="GoogleSheetsCustomDataVersion1">
          <go:sheetsCustomData xmlns:go="http://customooxmlschemas.google.com/" filterViewId="1854685879"/>
        </ext>
      </extLst>
    </customSheetView>
    <customSheetView guid="{23C038FE-C5A7-4B45-82DD-42409127B6EB}" filter="1" showAutoFilter="1">
      <autoFilter ref="$A$1:$AM$128">
        <filterColumn colId="13">
          <filters>
            <filter val="100.yıl"/>
            <filter val="Yenimahalle"/>
            <filter val="Hürriyet"/>
            <filter val="Üniversite"/>
            <filter val="Soğuksu"/>
            <filter val="Kılavuzlar 2. Bölge"/>
            <filter val="Bayır"/>
            <filter val="Kılavuzlar 1. Bölge"/>
            <filter val="Barış"/>
            <filter val="Emek"/>
            <filter val="5000 Evler 75.yıl"/>
            <filter val="Şirinevler"/>
            <filter val="Bostanbükü Köyü"/>
            <filter val="Ergenekon"/>
            <filter val="Atatürk"/>
            <filter val="5000 Evler Cumhuriyet"/>
            <filter val="Kurtuluş"/>
          </filters>
        </filterColumn>
      </autoFilter>
      <extLst>
        <ext uri="GoogleSheetsCustomDataVersion1">
          <go:sheetsCustomData xmlns:go="http://customooxmlschemas.google.com/" filterViewId="18625061"/>
        </ext>
      </extLst>
    </customSheetView>
    <customSheetView guid="{0289FC0C-39C2-4688-A160-8C933A480168}" filter="1" showAutoFilter="1">
      <autoFilter ref="$A$1:$AM$128"/>
      <extLst>
        <ext uri="GoogleSheetsCustomDataVersion1">
          <go:sheetsCustomData xmlns:go="http://customooxmlschemas.google.com/" filterViewId="1873664285"/>
        </ext>
      </extLst>
    </customSheetView>
    <customSheetView guid="{F0A93E98-4281-4733-B8BE-9646BBAA68B7}" filter="1" showAutoFilter="1">
      <autoFilter ref="$A$1:$AM$128"/>
      <extLst>
        <ext uri="GoogleSheetsCustomDataVersion1">
          <go:sheetsCustomData xmlns:go="http://customooxmlschemas.google.com/" filterViewId="1907758593"/>
        </ext>
      </extLst>
    </customSheetView>
    <customSheetView guid="{132EDAC1-9FB7-4233-A7EE-1163655559BF}" filter="1" showAutoFilter="1">
      <autoFilter ref="$A$1:$AM$128"/>
      <extLst>
        <ext uri="GoogleSheetsCustomDataVersion1">
          <go:sheetsCustomData xmlns:go="http://customooxmlschemas.google.com/" filterViewId="1926930341"/>
        </ext>
      </extLst>
    </customSheetView>
    <customSheetView guid="{B2873826-330C-443F-9286-336C4089F483}" filter="1" showAutoFilter="1">
      <autoFilter ref="$A$1:$AM$128"/>
      <extLst>
        <ext uri="GoogleSheetsCustomDataVersion1">
          <go:sheetsCustomData xmlns:go="http://customooxmlschemas.google.com/" filterViewId="1943718900"/>
        </ext>
      </extLst>
    </customSheetView>
    <customSheetView guid="{77C75FD9-C4D1-4517-8BD7-F02D89C29054}"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Randevu Alındı"/>
          </filters>
        </filterColumn>
      </autoFilter>
      <extLst>
        <ext uri="GoogleSheetsCustomDataVersion1">
          <go:sheetsCustomData xmlns:go="http://customooxmlschemas.google.com/" filterViewId="1961003852"/>
        </ext>
      </extLst>
    </customSheetView>
    <customSheetView guid="{75ACC345-D437-4A18-A98C-C82EDA43B64B}" filter="1" showAutoFilter="1">
      <autoFilter ref="$A$1:$AM$128"/>
      <extLst>
        <ext uri="GoogleSheetsCustomDataVersion1">
          <go:sheetsCustomData xmlns:go="http://customooxmlschemas.google.com/" filterViewId="1993910357"/>
        </ext>
      </extLst>
    </customSheetView>
    <customSheetView guid="{2911D0AC-82A4-4729-8F9D-40899735503B}" filter="1" showAutoFilter="1">
      <autoFilter ref="$A$1:$AM$128"/>
      <extLst>
        <ext uri="GoogleSheetsCustomDataVersion1">
          <go:sheetsCustomData xmlns:go="http://customooxmlschemas.google.com/" filterViewId="1999530769"/>
        </ext>
      </extLst>
    </customSheetView>
    <customSheetView guid="{E7248818-A5AD-431C-8B6B-1B6CE692C4D7}" filter="1" showAutoFilter="1">
      <autoFilter ref="$A$1:$AM$128">
        <filterColumn colId="9">
          <filters>
            <filter val="57%"/>
            <filter val="100%"/>
            <filter val="23%"/>
            <filter val="55%"/>
            <filter val="31%"/>
            <filter val="41%"/>
            <filter val="85%"/>
            <filter val="51%"/>
            <filter val="38%"/>
            <filter val="66%"/>
            <filter val="74%"/>
            <filter val="62%"/>
            <filter val="40%"/>
            <filter val="60%"/>
            <filter val="82%"/>
            <filter val="92%"/>
            <filter val="6%"/>
            <filter val="0%"/>
            <filter val="29%"/>
            <filter val="39%"/>
          </filters>
        </filterColumn>
      </autoFilter>
      <extLst>
        <ext uri="GoogleSheetsCustomDataVersion1">
          <go:sheetsCustomData xmlns:go="http://customooxmlschemas.google.com/" filterViewId="2005372742"/>
        </ext>
      </extLst>
    </customSheetView>
    <customSheetView guid="{EDF2F4A1-7F6D-47BD-8F62-37F3CFEA3F76}"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Randevu Alındı"/>
          </filters>
        </filterColumn>
      </autoFilter>
      <extLst>
        <ext uri="GoogleSheetsCustomDataVersion1">
          <go:sheetsCustomData xmlns:go="http://customooxmlschemas.google.com/" filterViewId="2028285906"/>
        </ext>
      </extLst>
    </customSheetView>
    <customSheetView guid="{4610EE13-719C-40E3-9CEF-36B78223E122}" filter="1" showAutoFilter="1">
      <autoFilter ref="$A$1:$AM$128">
        <sortState ref="A1:AM128">
          <sortCondition ref="N1:N128"/>
          <sortCondition ref="K1:K128"/>
        </sortState>
      </autoFilter>
      <extLst>
        <ext uri="GoogleSheetsCustomDataVersion1">
          <go:sheetsCustomData xmlns:go="http://customooxmlschemas.google.com/" filterViewId="209314570"/>
        </ext>
      </extLst>
    </customSheetView>
    <customSheetView guid="{80D4D1B2-F134-46A9-932C-7FAAD9F07B08}" filter="1" showAutoFilter="1">
      <autoFilter ref="$A$1:$AM$128"/>
      <extLst>
        <ext uri="GoogleSheetsCustomDataVersion1">
          <go:sheetsCustomData xmlns:go="http://customooxmlschemas.google.com/" filterViewId="209444506"/>
        </ext>
      </extLst>
    </customSheetView>
    <customSheetView guid="{49AA3C97-E5C4-4599-9AFB-A9AD4EA80939}" filter="1" showAutoFilter="1">
      <autoFilter ref="$A$1:$AM$128">
        <sortState ref="A1:AM128">
          <sortCondition ref="N1:N128"/>
        </sortState>
      </autoFilter>
      <extLst>
        <ext uri="GoogleSheetsCustomDataVersion1">
          <go:sheetsCustomData xmlns:go="http://customooxmlschemas.google.com/" filterViewId="2098756195"/>
        </ext>
      </extLst>
    </customSheetView>
    <customSheetView guid="{D071344D-2AF2-4AF6-936B-101EA1F34000}" filter="1" showAutoFilter="1">
      <autoFilter ref="$A$1:$AM$128">
        <filterColumn colId="17">
          <filters blank="1">
            <filter val="İleride Randevu Alınacak"/>
            <filter val="Personel Eksik"/>
            <filter val="Başka Şubeden Çekilecek"/>
            <filter val="Ulaşılamadı"/>
            <filter val="Randevu İptal"/>
            <filter val="Dönüş Yapacak"/>
            <filter val="Menü Güncellemesi Yapılacak"/>
          </filters>
        </filterColumn>
      </autoFilter>
      <extLst>
        <ext uri="GoogleSheetsCustomDataVersion1">
          <go:sheetsCustomData xmlns:go="http://customooxmlschemas.google.com/" filterViewId="216968470"/>
        </ext>
      </extLst>
    </customSheetView>
    <customSheetView guid="{87964447-35E8-45A6-A3EC-D28102B0ABFE}"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Randevu Alındı"/>
          </filters>
        </filterColumn>
        <sortState ref="A1:AM128">
          <sortCondition ref="K1:K128"/>
        </sortState>
      </autoFilter>
      <extLst>
        <ext uri="GoogleSheetsCustomDataVersion1">
          <go:sheetsCustomData xmlns:go="http://customooxmlschemas.google.com/" filterViewId="219359819"/>
        </ext>
      </extLst>
    </customSheetView>
    <customSheetView guid="{D0C55AEB-D656-42CC-BE42-5BCE656DBF10}" filter="1" showAutoFilter="1">
      <autoFilter ref="$A$1:$AM$128"/>
      <extLst>
        <ext uri="GoogleSheetsCustomDataVersion1">
          <go:sheetsCustomData xmlns:go="http://customooxmlschemas.google.com/" filterViewId="225945787"/>
        </ext>
      </extLst>
    </customSheetView>
    <customSheetView guid="{8EBDBF6B-6BD9-4AD8-9E7F-462AD8DEC5DA}"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autoFilter>
      <extLst>
        <ext uri="GoogleSheetsCustomDataVersion1">
          <go:sheetsCustomData xmlns:go="http://customooxmlschemas.google.com/" filterViewId="230785599"/>
        </ext>
      </extLst>
    </customSheetView>
    <customSheetView guid="{16BB5BDF-22F8-4AC2-80EC-8A2B57121808}" filter="1" showAutoFilter="1">
      <autoFilter ref="$A$1:$AM$128"/>
      <extLst>
        <ext uri="GoogleSheetsCustomDataVersion1">
          <go:sheetsCustomData xmlns:go="http://customooxmlschemas.google.com/" filterViewId="248897596"/>
        </ext>
      </extLst>
    </customSheetView>
    <customSheetView guid="{3BA748E1-2931-4162-BA08-8803773FFD35}" filter="1" showAutoFilter="1">
      <autoFilter ref="$A$1:$AM$128">
        <filterColumn colId="13">
          <filters>
            <filter val="100.yıl"/>
            <filter val="Yenimahalle"/>
            <filter val="Hürriyet"/>
            <filter val="Üniversite"/>
            <filter val="Soğuksu"/>
            <filter val="Kılavuzlar 2. Bölge"/>
            <filter val="Bayır"/>
            <filter val="Kılavuzlar 1. Bölge"/>
            <filter val="Barış"/>
            <filter val="Emek"/>
            <filter val="5000 Evler 75.yıl"/>
            <filter val="Şirinevler"/>
            <filter val="Bostanbükü Köyü"/>
            <filter val="Ergenekon"/>
            <filter val="Atatürk"/>
            <filter val="5000 Evler Cumhuriyet"/>
            <filter val="Kurtuluş"/>
          </filters>
        </filterColumn>
      </autoFilter>
      <extLst>
        <ext uri="GoogleSheetsCustomDataVersion1">
          <go:sheetsCustomData xmlns:go="http://customooxmlschemas.google.com/" filterViewId="268284581"/>
        </ext>
      </extLst>
    </customSheetView>
    <customSheetView guid="{95860996-B195-4BF2-BE20-1B1ECEC5EA67}" filter="1" showAutoFilter="1">
      <autoFilter ref="$A$1:$AM$128"/>
      <extLst>
        <ext uri="GoogleSheetsCustomDataVersion1">
          <go:sheetsCustomData xmlns:go="http://customooxmlschemas.google.com/" filterViewId="289361578"/>
        </ext>
      </extLst>
    </customSheetView>
    <customSheetView guid="{4FCCB852-ED50-48B2-A0A5-260BA0BC8BC9}" filter="1" showAutoFilter="1">
      <autoFilter ref="$A$1:$AM$128">
        <filterColumn colId="13">
          <filters>
            <filter val="100.yıl"/>
            <filter val="Yenimahalle"/>
            <filter val="Hürriyet"/>
            <filter val="Üniversite"/>
            <filter val="Soğuksu"/>
            <filter val="Kılavuzlar 2. Bölge"/>
            <filter val="Bayır"/>
            <filter val="Kılavuzlar 1. Bölge"/>
            <filter val="Barış"/>
            <filter val="Emek"/>
            <filter val="5000 Evler 75.yıl"/>
            <filter val="Şirinevler"/>
            <filter val="Bostanbükü Köyü"/>
            <filter val="Ergenekon"/>
            <filter val="Atatürk"/>
            <filter val="5000 Evler Cumhuriyet"/>
            <filter val="Kurtuluş"/>
          </filters>
        </filterColumn>
        <filterColumn colId="8">
          <filters>
            <filter val="44"/>
            <filter val="46"/>
            <filter val="47"/>
            <filter val="48"/>
            <filter val="50"/>
            <filter val="51"/>
            <filter val="96"/>
            <filter val="97"/>
            <filter val="10"/>
            <filter val="11"/>
            <filter val="55"/>
            <filter val="12"/>
            <filter val="56"/>
            <filter val="13"/>
            <filter val="14"/>
            <filter val="58"/>
            <filter val="15"/>
            <filter val="16"/>
            <filter val="17"/>
            <filter val="18"/>
            <filter val="19"/>
            <filter val="3"/>
            <filter val="9"/>
            <filter val="63"/>
            <filter val="20"/>
            <filter val="21"/>
            <filter val="22"/>
            <filter val="23"/>
            <filter val="68"/>
            <filter val="24"/>
            <filter val="25"/>
            <filter val="26"/>
            <filter val="27"/>
            <filter val="28"/>
            <filter val="29"/>
            <filter val="30"/>
            <filter val="31"/>
            <filter val="32"/>
            <filter val="33"/>
            <filter val="34"/>
            <filter val="78"/>
            <filter val="35"/>
            <filter val="36"/>
            <filter val="38"/>
            <filter val="39"/>
            <filter val="40"/>
          </filters>
        </filterColumn>
        <sortState ref="A1:AM128">
          <sortCondition ref="K1:K128"/>
        </sortState>
      </autoFilter>
      <extLst>
        <ext uri="GoogleSheetsCustomDataVersion1">
          <go:sheetsCustomData xmlns:go="http://customooxmlschemas.google.com/" filterViewId="298626810"/>
        </ext>
      </extLst>
    </customSheetView>
    <customSheetView guid="{189BEB63-0BB9-407C-84FB-B07E15A2CD11}" filter="1" showAutoFilter="1">
      <autoFilter ref="$A$1:$AM$128">
        <sortState ref="A1:AM128">
          <sortCondition ref="N1:N128"/>
          <sortCondition ref="K1:K128"/>
        </sortState>
      </autoFilter>
      <extLst>
        <ext uri="GoogleSheetsCustomDataVersion1">
          <go:sheetsCustomData xmlns:go="http://customooxmlschemas.google.com/" filterViewId="304249940"/>
        </ext>
      </extLst>
    </customSheetView>
    <customSheetView guid="{3AB3C20A-6FBB-4643-B0A6-72055D4774F1}" filter="1" showAutoFilter="1">
      <autoFilter ref="$A$1:$AM$128"/>
      <extLst>
        <ext uri="GoogleSheetsCustomDataVersion1">
          <go:sheetsCustomData xmlns:go="http://customooxmlschemas.google.com/" filterViewId="304313998"/>
        </ext>
      </extLst>
    </customSheetView>
    <customSheetView guid="{C7EF5F18-1745-4B10-A52F-417C3EF17F8B}" filter="1" showAutoFilter="1">
      <autoFilter ref="$A$1:$AM$128">
        <filterColumn colId="13">
          <filters>
            <filter val="100.yıl"/>
            <filter val="Yenimahalle"/>
            <filter val="Hürriyet"/>
            <filter val="Üniversite"/>
            <filter val="Soğuksu"/>
            <filter val="Kılavuzlar 2. Bölge"/>
            <filter val="Bayır"/>
            <filter val="Kılavuzlar 1. Bölge"/>
            <filter val="Barış"/>
            <filter val="Emek"/>
            <filter val="5000 Evler 75.yıl"/>
            <filter val="Şirinevler"/>
            <filter val="Bostanbükü Köyü"/>
            <filter val="Ergenekon"/>
            <filter val="Atatürk"/>
            <filter val="5000 Evler Cumhuriyet"/>
            <filter val="Kurtuluş"/>
          </filters>
        </filterColumn>
      </autoFilter>
      <extLst>
        <ext uri="GoogleSheetsCustomDataVersion1">
          <go:sheetsCustomData xmlns:go="http://customooxmlschemas.google.com/" filterViewId="351885162"/>
        </ext>
      </extLst>
    </customSheetView>
    <customSheetView guid="{04180992-3C2E-4EC5-BE64-C8979336BF13}" filter="1" showAutoFilter="1">
      <autoFilter ref="$A$1:$AM$128"/>
      <extLst>
        <ext uri="GoogleSheetsCustomDataVersion1">
          <go:sheetsCustomData xmlns:go="http://customooxmlschemas.google.com/" filterViewId="364926281"/>
        </ext>
      </extLst>
    </customSheetView>
    <customSheetView guid="{F9AEAB3A-D160-4237-86E9-7AC3F76AFAA7}" filter="1" showAutoFilter="1">
      <autoFilter ref="$A$1:$AM$128"/>
      <extLst>
        <ext uri="GoogleSheetsCustomDataVersion1">
          <go:sheetsCustomData xmlns:go="http://customooxmlschemas.google.com/" filterViewId="388013111"/>
        </ext>
      </extLst>
    </customSheetView>
    <customSheetView guid="{EC09CBAA-6A95-4EC8-9E51-9708F76BE6AA}" filter="1" showAutoFilter="1">
      <autoFilter ref="$A$1:$AM$128"/>
      <extLst>
        <ext uri="GoogleSheetsCustomDataVersion1">
          <go:sheetsCustomData xmlns:go="http://customooxmlschemas.google.com/" filterViewId="413807498"/>
        </ext>
      </extLst>
    </customSheetView>
    <customSheetView guid="{4A8E5BDA-B19B-4EBD-B234-757917CD3F4A}" filter="1" showAutoFilter="1">
      <autoFilter ref="$A$1:$AM$128"/>
      <extLst>
        <ext uri="GoogleSheetsCustomDataVersion1">
          <go:sheetsCustomData xmlns:go="http://customooxmlschemas.google.com/" filterViewId="434498115"/>
        </ext>
      </extLst>
    </customSheetView>
    <customSheetView guid="{DACBCF67-C16F-4C96-89F6-16EE58582F70}" filter="1" showAutoFilter="1">
      <autoFilter ref="$A$1:$AM$128">
        <filterColumn colId="17">
          <filters blank="1">
            <filter val="Menü Güncellemesi Yapılacak"/>
          </filters>
        </filterColumn>
      </autoFilter>
      <extLst>
        <ext uri="GoogleSheetsCustomDataVersion1">
          <go:sheetsCustomData xmlns:go="http://customooxmlschemas.google.com/" filterViewId="435924268"/>
        </ext>
      </extLst>
    </customSheetView>
    <customSheetView guid="{6C1F6731-4403-4EDB-A677-C4CD79764C62}" filter="1" showAutoFilter="1">
      <autoFilter ref="$A$1:$AM$128"/>
      <extLst>
        <ext uri="GoogleSheetsCustomDataVersion1">
          <go:sheetsCustomData xmlns:go="http://customooxmlschemas.google.com/" filterViewId="445285686"/>
        </ext>
      </extLst>
    </customSheetView>
    <customSheetView guid="{C7B32497-0771-40B3-99FF-731119242954}" filter="1" showAutoFilter="1">
      <autoFilter ref="$A$1:$AM$128"/>
      <extLst>
        <ext uri="GoogleSheetsCustomDataVersion1">
          <go:sheetsCustomData xmlns:go="http://customooxmlschemas.google.com/" filterViewId="51361095"/>
        </ext>
      </extLst>
    </customSheetView>
    <customSheetView guid="{E902786F-32A1-4CB1-9858-04E7B4E921F7}"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s>
        </filterColumn>
        <sortState ref="A1:AM128">
          <sortCondition ref="K1:K128"/>
        </sortState>
      </autoFilter>
      <extLst>
        <ext uri="GoogleSheetsCustomDataVersion1">
          <go:sheetsCustomData xmlns:go="http://customooxmlschemas.google.com/" filterViewId="536070344"/>
        </ext>
      </extLst>
    </customSheetView>
    <customSheetView guid="{4E283709-B3AB-4124-9678-6D80AE9D1B43}" filter="1" showAutoFilter="1">
      <autoFilter ref="$A$1:$AM$128"/>
      <extLst>
        <ext uri="GoogleSheetsCustomDataVersion1">
          <go:sheetsCustomData xmlns:go="http://customooxmlschemas.google.com/" filterViewId="54776473"/>
        </ext>
      </extLst>
    </customSheetView>
    <customSheetView guid="{DD893CB1-844E-48C5-80CB-CFE9701FB73E}" filter="1" showAutoFilter="1">
      <autoFilter ref="$A$1:$AM$128"/>
      <extLst>
        <ext uri="GoogleSheetsCustomDataVersion1">
          <go:sheetsCustomData xmlns:go="http://customooxmlschemas.google.com/" filterViewId="551669156"/>
        </ext>
      </extLst>
    </customSheetView>
    <customSheetView guid="{54C8CBEA-2096-4AB1-89E4-D8B7E6729ACA}" filter="1" showAutoFilter="1">
      <autoFilter ref="$A$1:$AM$128">
        <filterColumn colId="17">
          <filters blank="1">
            <filter val="İleride Randevu Alınacak"/>
            <filter val="Personel Eksik"/>
            <filter val="Başka Şubeden Çekilecek"/>
            <filter val="Ulaşılamadı"/>
            <filter val="Randevu İptal"/>
            <filter val="Dönüş Yapacak"/>
            <filter val="Menü Güncellemesi Yapılacak"/>
          </filters>
        </filterColumn>
      </autoFilter>
      <extLst>
        <ext uri="GoogleSheetsCustomDataVersion1">
          <go:sheetsCustomData xmlns:go="http://customooxmlschemas.google.com/" filterViewId="562713655"/>
        </ext>
      </extLst>
    </customSheetView>
    <customSheetView guid="{F9CBE3D2-7D25-40D5-87B9-498A9CDDA1F4}" filter="1" showAutoFilter="1">
      <autoFilter ref="$A$1:$AM$128">
        <filterColumn colId="13">
          <filters>
            <filter val="100.yıl"/>
            <filter val="Yenimahalle"/>
            <filter val="Hürriyet"/>
            <filter val="Üniversite"/>
            <filter val="Soğuksu"/>
            <filter val="Kılavuzlar 2. Bölge"/>
            <filter val="Bayır"/>
            <filter val="Kılavuzlar 1. Bölge"/>
            <filter val="Barış"/>
            <filter val="Emek"/>
            <filter val="5000 Evler 75.yıl"/>
            <filter val="Şirinevler"/>
            <filter val="Bostanbükü Köyü"/>
            <filter val="Ergenekon"/>
            <filter val="Atatürk"/>
            <filter val="5000 Evler Cumhuriyet"/>
            <filter val="Kurtuluş"/>
          </filters>
        </filterColumn>
      </autoFilter>
      <extLst>
        <ext uri="GoogleSheetsCustomDataVersion1">
          <go:sheetsCustomData xmlns:go="http://customooxmlschemas.google.com/" filterViewId="601333998"/>
        </ext>
      </extLst>
    </customSheetView>
    <customSheetView guid="{F2CA5565-C5DF-4B3A-BFDE-E4F5E784D1B1}" filter="1" showAutoFilter="1">
      <autoFilter ref="$A$1:$AM$128">
        <sortState ref="A1:AM128">
          <sortCondition ref="N1:N128"/>
        </sortState>
      </autoFilter>
      <extLst>
        <ext uri="GoogleSheetsCustomDataVersion1">
          <go:sheetsCustomData xmlns:go="http://customooxmlschemas.google.com/" filterViewId="624349551"/>
        </ext>
      </extLst>
    </customSheetView>
    <customSheetView guid="{1F8C8F24-9343-44D7-BBD8-A1D085827BA2}" filter="1" showAutoFilter="1">
      <autoFilter ref="$A$1:$AM$128">
        <sortState ref="A1:AM128">
          <sortCondition ref="N1:N128"/>
        </sortState>
      </autoFilter>
      <extLst>
        <ext uri="GoogleSheetsCustomDataVersion1">
          <go:sheetsCustomData xmlns:go="http://customooxmlschemas.google.com/" filterViewId="627290938"/>
        </ext>
      </extLst>
    </customSheetView>
    <customSheetView guid="{7D419FEE-D95D-49BB-BDEA-083C1C30C38D}"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Menü Güncellemesi Yapılacak"/>
            <filter val="Randevu Alındı"/>
          </filters>
        </filterColumn>
        <sortState ref="A1:AM128">
          <sortCondition ref="K1:K128"/>
        </sortState>
      </autoFilter>
      <extLst>
        <ext uri="GoogleSheetsCustomDataVersion1">
          <go:sheetsCustomData xmlns:go="http://customooxmlschemas.google.com/" filterViewId="640017558"/>
        </ext>
      </extLst>
    </customSheetView>
    <customSheetView guid="{847CE532-2A65-4296-B60F-E9CB53B7F8AB}" filter="1" showAutoFilter="1">
      <autoFilter ref="$A$1:$AM$128"/>
      <extLst>
        <ext uri="GoogleSheetsCustomDataVersion1">
          <go:sheetsCustomData xmlns:go="http://customooxmlschemas.google.com/" filterViewId="642814451"/>
        </ext>
      </extLst>
    </customSheetView>
    <customSheetView guid="{EB359389-020A-4C7E-A2D9-0BF48F2E3CFD}" filter="1" showAutoFilter="1">
      <autoFilter ref="$A$1:$AM$128"/>
      <extLst>
        <ext uri="GoogleSheetsCustomDataVersion1">
          <go:sheetsCustomData xmlns:go="http://customooxmlschemas.google.com/" filterViewId="643910817"/>
        </ext>
      </extLst>
    </customSheetView>
    <customSheetView guid="{086FC042-A6F6-4A31-ACCA-7B264E50385E}" filter="1" showAutoFilter="1">
      <autoFilter ref="$A$1:$AM$128"/>
      <extLst>
        <ext uri="GoogleSheetsCustomDataVersion1">
          <go:sheetsCustomData xmlns:go="http://customooxmlschemas.google.com/" filterViewId="67860295"/>
        </ext>
      </extLst>
    </customSheetView>
    <customSheetView guid="{A5E11E2B-4A0C-4719-B322-22BA599F2472}" filter="1" showAutoFilter="1">
      <autoFilter ref="$A$1:$AM$128"/>
      <extLst>
        <ext uri="GoogleSheetsCustomDataVersion1">
          <go:sheetsCustomData xmlns:go="http://customooxmlschemas.google.com/" filterViewId="699384303"/>
        </ext>
      </extLst>
    </customSheetView>
    <customSheetView guid="{9D4CF9A5-C08B-40A1-806F-FEEC45D646B1}" filter="1" showAutoFilter="1">
      <autoFilter ref="$A$1:$AM$128">
        <sortState ref="A1:AM128">
          <sortCondition ref="K1:K128"/>
        </sortState>
      </autoFilter>
      <extLst>
        <ext uri="GoogleSheetsCustomDataVersion1">
          <go:sheetsCustomData xmlns:go="http://customooxmlschemas.google.com/" filterViewId="770920168"/>
        </ext>
      </extLst>
    </customSheetView>
    <customSheetView guid="{C646A3DA-FF81-4D0A-A0AE-7B0FFADD6871}" filter="1" showAutoFilter="1">
      <autoFilter ref="$A$1:$AM$128">
        <sortState ref="A1:AM128">
          <sortCondition ref="N1:N128"/>
        </sortState>
      </autoFilter>
      <extLst>
        <ext uri="GoogleSheetsCustomDataVersion1">
          <go:sheetsCustomData xmlns:go="http://customooxmlschemas.google.com/" filterViewId="779501532"/>
        </ext>
      </extLst>
    </customSheetView>
    <customSheetView guid="{6A4357B6-94C6-4DCF-9C41-62F9360B87B3}" filter="1" showAutoFilter="1">
      <autoFilter ref="$A$1:$AM$128"/>
      <extLst>
        <ext uri="GoogleSheetsCustomDataVersion1">
          <go:sheetsCustomData xmlns:go="http://customooxmlschemas.google.com/" filterViewId="813761095"/>
        </ext>
      </extLst>
    </customSheetView>
    <customSheetView guid="{425BD446-77F2-4D02-B881-E1C6CC7E1F38}" filter="1" showAutoFilter="1">
      <autoFilter ref="$A$1:$AM$128"/>
      <extLst>
        <ext uri="GoogleSheetsCustomDataVersion1">
          <go:sheetsCustomData xmlns:go="http://customooxmlschemas.google.com/" filterViewId="840926236"/>
        </ext>
      </extLst>
    </customSheetView>
    <customSheetView guid="{9FF8C76E-C941-4750-A051-A0AA3C04F00F}" filter="1" showAutoFilter="1">
      <autoFilter ref="$A$1:$AM$128"/>
      <extLst>
        <ext uri="GoogleSheetsCustomDataVersion1">
          <go:sheetsCustomData xmlns:go="http://customooxmlschemas.google.com/" filterViewId="856536246"/>
        </ext>
      </extLst>
    </customSheetView>
    <customSheetView guid="{E959A17D-0CE5-4661-A05B-04A857C854FE}" filter="1" showAutoFilter="1">
      <autoFilter ref="$A$1:$AM$128">
        <filterColumn colId="17">
          <filters>
            <filter val="Personel Eksik"/>
            <filter val="Başka Şubeden Çekilecek"/>
            <filter val="Menü Güncellemesi Yapılacak"/>
            <filter val="Randevu Alındı"/>
          </filters>
        </filterColumn>
      </autoFilter>
      <extLst>
        <ext uri="GoogleSheetsCustomDataVersion1">
          <go:sheetsCustomData xmlns:go="http://customooxmlschemas.google.com/" filterViewId="872083631"/>
        </ext>
      </extLst>
    </customSheetView>
    <customSheetView guid="{BE95D9BE-7DF4-4766-8AF6-57162C372A61}" filter="1" showAutoFilter="1">
      <autoFilter ref="$A$1:$AM$128"/>
      <extLst>
        <ext uri="GoogleSheetsCustomDataVersion1">
          <go:sheetsCustomData xmlns:go="http://customooxmlschemas.google.com/" filterViewId="876721496"/>
        </ext>
      </extLst>
    </customSheetView>
    <customSheetView guid="{3EE17A2A-3D09-4A10-8296-C16019FAD79E}" filter="1" showAutoFilter="1">
      <autoFilter ref="$A$1:$AM$128">
        <filterColumn colId="17">
          <filters>
            <filter val="Personel Eksik"/>
            <filter val="Başka Şubeden Çekilecek"/>
            <filter val="Menü Güncellemesi Yapılacak"/>
            <filter val="Franchise"/>
          </filters>
        </filterColumn>
        <sortState ref="A1:AM128">
          <sortCondition ref="K1:K128"/>
          <sortCondition ref="O1:O128"/>
          <sortCondition ref="N1:N128"/>
        </sortState>
      </autoFilter>
      <extLst>
        <ext uri="GoogleSheetsCustomDataVersion1">
          <go:sheetsCustomData xmlns:go="http://customooxmlschemas.google.com/" filterViewId="877055896"/>
        </ext>
      </extLst>
    </customSheetView>
    <customSheetView guid="{D261522B-A039-415F-B71F-CF63619D9BD4}" filter="1" showAutoFilter="1">
      <autoFilter ref="$A$1:$AM$128"/>
      <extLst>
        <ext uri="GoogleSheetsCustomDataVersion1">
          <go:sheetsCustomData xmlns:go="http://customooxmlschemas.google.com/" filterViewId="878984299"/>
        </ext>
      </extLst>
    </customSheetView>
    <customSheetView guid="{006FF808-CA4A-4052-AA95-19CEBEDEEAB4}" filter="1" showAutoFilter="1">
      <autoFilter ref="$A$1:$AM$128">
        <filterColumn colId="12">
          <filters>
            <filter val="Merkez"/>
          </filters>
        </filterColumn>
        <filterColumn colId="17">
          <filters blank="1">
            <filter val="İleride Randevu Alınacak"/>
            <filter val="Personel Eksik"/>
            <filter val="Başka Şubeden Çekilecek"/>
            <filter val="Ulaşılamadı"/>
            <filter val="Randevu İptal"/>
            <filter val="Dönüş Yapacak"/>
            <filter val="Menü Güncellemesi Yapılacak"/>
            <filter val="Franchise"/>
          </filters>
        </filterColumn>
      </autoFilter>
      <extLst>
        <ext uri="GoogleSheetsCustomDataVersion1">
          <go:sheetsCustomData xmlns:go="http://customooxmlschemas.google.com/" filterViewId="882569101"/>
        </ext>
      </extLst>
    </customSheetView>
    <customSheetView guid="{1C4CEC3D-B3F6-4BA9-ABE7-F81B89E1D0D7}" filter="1" showAutoFilter="1">
      <autoFilter ref="$A$1:$AM$128">
        <filterColumn colId="12">
          <filters>
            <filter val="Merkez"/>
          </filters>
        </filterColumn>
      </autoFilter>
      <extLst>
        <ext uri="GoogleSheetsCustomDataVersion1">
          <go:sheetsCustomData xmlns:go="http://customooxmlschemas.google.com/" filterViewId="885257895"/>
        </ext>
      </extLst>
    </customSheetView>
    <customSheetView guid="{D62F8B26-8356-4A27-BBB2-128E29725EAE}" filter="1" showAutoFilter="1">
      <autoFilter ref="$A$1:$AM$128"/>
      <extLst>
        <ext uri="GoogleSheetsCustomDataVersion1">
          <go:sheetsCustomData xmlns:go="http://customooxmlschemas.google.com/" filterViewId="895599977"/>
        </ext>
      </extLst>
    </customSheetView>
    <customSheetView guid="{EA931565-80C8-4CF6-B0E6-F3DF84760FD0}" filter="1" showAutoFilter="1">
      <autoFilter ref="$U$12:$U$17"/>
      <extLst>
        <ext uri="GoogleSheetsCustomDataVersion1">
          <go:sheetsCustomData xmlns:go="http://customooxmlschemas.google.com/" filterViewId="901326573"/>
        </ext>
      </extLst>
    </customSheetView>
    <customSheetView guid="{813CEA2F-06C7-4DBA-A76D-803B78CB19E5}" filter="1" showAutoFilter="1">
      <autoFilter ref="$A$1:$AM$128"/>
      <extLst>
        <ext uri="GoogleSheetsCustomDataVersion1">
          <go:sheetsCustomData xmlns:go="http://customooxmlschemas.google.com/" filterViewId="919567392"/>
        </ext>
      </extLst>
    </customSheetView>
    <customSheetView guid="{B3E2BE0C-4C9C-492F-9FD2-A013E6F4664B}" filter="1" showAutoFilter="1">
      <autoFilter ref="$A$1:$AM$128">
        <filterColumn colId="17">
          <filters blank="1">
            <filter val="İleride Randevu Alınacak"/>
            <filter val="Personel Eksik"/>
            <filter val="Başka Şubeden Çekilecek"/>
            <filter val="Ulaşılamadı"/>
            <filter val="Randevu İptal"/>
            <filter val="Restoran Silindi"/>
            <filter val="Menü Güncellemesi Yapılacak"/>
            <filter val="Randevu Alındı"/>
          </filters>
        </filterColumn>
        <sortState ref="A1:AM128">
          <sortCondition ref="K1:K128"/>
        </sortState>
      </autoFilter>
      <extLst>
        <ext uri="GoogleSheetsCustomDataVersion1">
          <go:sheetsCustomData xmlns:go="http://customooxmlschemas.google.com/" filterViewId="920555367"/>
        </ext>
      </extLst>
    </customSheetView>
    <customSheetView guid="{9DE9FE84-2B0C-4445-A3C0-EAAE638725A9}"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 val="Randevu Alındı"/>
          </filters>
        </filterColumn>
      </autoFilter>
      <extLst>
        <ext uri="GoogleSheetsCustomDataVersion1">
          <go:sheetsCustomData xmlns:go="http://customooxmlschemas.google.com/" filterViewId="940526090"/>
        </ext>
      </extLst>
    </customSheetView>
    <customSheetView guid="{70485AAB-09A1-48BB-8F17-B8B7DF792DC7}" filter="1" showAutoFilter="1">
      <autoFilter ref="$A$1:$AM$128"/>
      <extLst>
        <ext uri="GoogleSheetsCustomDataVersion1">
          <go:sheetsCustomData xmlns:go="http://customooxmlschemas.google.com/" filterViewId="951086629"/>
        </ext>
      </extLst>
    </customSheetView>
    <customSheetView guid="{A1309439-B9AC-4764-966B-77DB2E40BC70}" filter="1" showAutoFilter="1">
      <autoFilter ref="$A$1:$AM$128"/>
      <extLst>
        <ext uri="GoogleSheetsCustomDataVersion1">
          <go:sheetsCustomData xmlns:go="http://customooxmlschemas.google.com/" filterViewId="956976925"/>
        </ext>
      </extLst>
    </customSheetView>
    <customSheetView guid="{062F7B9A-0EF1-4688-83CF-59FE7F6E7E36}" filter="1" showAutoFilter="1">
      <autoFilter ref="$A$1:$AM$128">
        <filterColumn colId="17">
          <filters blank="1">
            <filter val="İleride Randevu Alınacak"/>
            <filter val="Personel Eksik"/>
            <filter val="Başka Şubeden Çekilecek"/>
            <filter val="Ulaşılamadı"/>
            <filter val="Randevu İptal"/>
            <filter val="Dönüş Yapacak"/>
            <filter val="Çekim İstemiyor"/>
            <filter val="Restoran Silindi"/>
            <filter val="Menü Güncellemesi Yapılacak"/>
          </filters>
        </filterColumn>
        <sortState ref="A1:AM128">
          <sortCondition ref="K1:K128"/>
        </sortState>
      </autoFilter>
      <extLst>
        <ext uri="GoogleSheetsCustomDataVersion1">
          <go:sheetsCustomData xmlns:go="http://customooxmlschemas.google.com/" filterViewId="965476591"/>
        </ext>
      </extLst>
    </customSheetView>
    <customSheetView guid="{DBDD3B76-E596-42F2-A547-976B3AD93403}" filter="1" showAutoFilter="1">
      <autoFilter ref="$A$1:$AM$138">
        <filterColumn colId="9">
          <filters>
            <filter val="47%"/>
            <filter val="35%"/>
            <filter val="100%"/>
            <filter val="23%"/>
            <filter val="85%"/>
            <filter val="51%"/>
            <filter val="71%"/>
            <filter val="18%"/>
            <filter val="36%"/>
            <filter val="24%"/>
            <filter val="66%"/>
            <filter val="86%"/>
            <filter val="52%"/>
            <filter val="74%"/>
            <filter val="80%"/>
            <filter val="0%"/>
            <filter val="19%"/>
            <filter val="29%"/>
            <filter val="39%"/>
          </filters>
        </filterColumn>
        <filterColumn colId="2">
          <filters>
            <filter val="TRUE"/>
          </filters>
        </filterColumn>
        <filterColumn colId="17">
          <filters blank="1">
            <filter val="Randevu İptal"/>
            <filter val="Dönüş Yapacak"/>
            <filter val="Menü Güncellemesi Yapılacak"/>
          </filters>
        </filterColumn>
        <sortState ref="A1:AM138">
          <sortCondition ref="M1:M138"/>
        </sortState>
      </autoFilter>
      <extLst>
        <ext uri="GoogleSheetsCustomDataVersion1">
          <go:sheetsCustomData xmlns:go="http://customooxmlschemas.google.com/" filterViewId="978950067"/>
        </ext>
      </extLst>
    </customSheetView>
    <customSheetView guid="{452EAD00-B952-4F5A-AB33-C29894CDF850}" filter="1" showAutoFilter="1">
      <autoFilter ref="$A$1:$AM$128">
        <sortState ref="A1:AM128">
          <sortCondition ref="O1:O128"/>
          <sortCondition ref="N1:N128"/>
          <sortCondition ref="K1:K128"/>
        </sortState>
      </autoFilter>
      <extLst>
        <ext uri="GoogleSheetsCustomDataVersion1">
          <go:sheetsCustomData xmlns:go="http://customooxmlschemas.google.com/" filterViewId="999426339"/>
        </ext>
      </extLst>
    </customSheetView>
  </customSheetViews>
  <conditionalFormatting sqref="C1:C146">
    <cfRule type="cellIs" dxfId="0" priority="1" operator="equal">
      <formula>"TRUE"</formula>
    </cfRule>
  </conditionalFormatting>
  <conditionalFormatting sqref="C1:C146">
    <cfRule type="cellIs" dxfId="1" priority="2" operator="equal">
      <formula>"FALSE"</formula>
    </cfRule>
  </conditionalFormatting>
  <conditionalFormatting sqref="J1:J146">
    <cfRule type="colorScale" priority="3">
      <colorScale>
        <cfvo type="min"/>
        <cfvo type="percentile" val="50"/>
        <cfvo type="max"/>
        <color rgb="FFE67C73"/>
        <color rgb="FFFFFFFF"/>
        <color rgb="FF57BB8A"/>
      </colorScale>
    </cfRule>
  </conditionalFormatting>
  <dataValidations>
    <dataValidation type="list" allowBlank="1" showErrorMessage="1" sqref="T2:T6 T11 T13:T15 T18:T22 T24 T26:T28 T30:T35 T39:T41 T43:T44 T46:T47 T52 T54 T58 T63 T70 T72:T74 T76 T78:T80 T84 T87 T93:T94 T96 T98 T100:T101 T105 T107:T108 T112 T114 T118 T121:T123 T125:T128 T131:T133 T135 T137 T139 T141:T142 T145:T146">
      <formula1>'Durum Parametreler'!$F$3:$F$21</formula1>
    </dataValidation>
    <dataValidation type="list" allowBlank="1" showErrorMessage="1" sqref="R2:R146">
      <formula1>'Durum Parametreler'!$C$2:$C$19</formula1>
    </dataValidation>
    <dataValidation type="list" allowBlank="1" showErrorMessage="1" sqref="Y2:Y146 AA2:AA146 AC2:AC146 AE2:AE146 AG2:AG146">
      <formula1>'Durum Parametreler'!$J$2:$J$8</formula1>
    </dataValidation>
    <dataValidation type="list" allowBlank="1" showErrorMessage="1" sqref="AI2:AM146">
      <formula1>'Durum Parametreler'!$L$2:$L$26</formula1>
    </dataValidation>
    <dataValidation type="list" allowBlank="1" showErrorMessage="1" sqref="V2:W146 Z2:Z146 AB2:AB146 AD2:AD146 AF2:AF146 AH2:AH146">
      <formula1>'Durum Parametreler'!$A$1:$A$700</formula1>
    </dataValidation>
    <dataValidation type="list" allowBlank="1" showErrorMessage="1" sqref="X2:X146">
      <formula1>'Durum Parametreler'!$C$22:$C$24</formula1>
    </dataValidation>
    <dataValidation type="list" allowBlank="1" showErrorMessage="1" sqref="S2:S146">
      <formula1>'Durum Parametreler'!$L$2:$L$31</formula1>
    </dataValidation>
  </dataValidations>
  <hyperlinks>
    <hyperlink r:id="rId1" ref="U138"/>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13.0"/>
    <col customWidth="1" min="4" max="4" width="22.5"/>
    <col customWidth="1" min="5" max="5" width="35.13"/>
    <col customWidth="1" min="6" max="6" width="11.13"/>
    <col customWidth="1" min="7" max="7" width="16.75"/>
    <col customWidth="1" min="8" max="8" width="34.63"/>
    <col customWidth="1" min="9" max="9" width="52.25"/>
  </cols>
  <sheetData>
    <row r="1" ht="15.75" customHeight="1">
      <c r="A1" s="10" t="s">
        <v>9470</v>
      </c>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44487.0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customHeight="1">
      <c r="A3" s="24" t="s">
        <v>11845</v>
      </c>
      <c r="B3" s="17"/>
      <c r="C3" s="17"/>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4306</v>
      </c>
      <c r="C4" s="154" t="s">
        <v>66</v>
      </c>
      <c r="D4" s="66" t="s">
        <v>11522</v>
      </c>
      <c r="E4" s="66" t="s">
        <v>11523</v>
      </c>
      <c r="F4" s="169">
        <v>0.4791666666666667</v>
      </c>
      <c r="G4" s="17" t="s">
        <v>11846</v>
      </c>
      <c r="H4" s="17" t="s">
        <v>11847</v>
      </c>
      <c r="I4" s="66" t="s">
        <v>11525</v>
      </c>
      <c r="J4" s="17"/>
      <c r="K4" s="155"/>
      <c r="L4" s="17"/>
      <c r="M4" s="27"/>
      <c r="N4" s="27"/>
      <c r="O4" s="17"/>
      <c r="P4" s="17"/>
      <c r="Q4" s="17"/>
      <c r="R4" s="17"/>
      <c r="S4" s="17"/>
      <c r="T4" s="17"/>
      <c r="U4" s="17"/>
      <c r="V4" s="17"/>
      <c r="W4" s="17"/>
      <c r="X4" s="17"/>
      <c r="Y4" s="17"/>
      <c r="Z4" s="17"/>
      <c r="AA4" s="17"/>
      <c r="AB4" s="17"/>
      <c r="AC4" s="17"/>
      <c r="AD4" s="17"/>
      <c r="AE4" s="17"/>
      <c r="AF4" s="17"/>
    </row>
    <row r="5" ht="15.75" customHeight="1">
      <c r="A5" s="28"/>
      <c r="B5" s="29" t="s">
        <v>4306</v>
      </c>
      <c r="C5" s="182" t="s">
        <v>66</v>
      </c>
      <c r="D5" s="36" t="s">
        <v>11715</v>
      </c>
      <c r="E5" s="36" t="s">
        <v>11716</v>
      </c>
      <c r="F5" s="41">
        <v>0.4791666666666667</v>
      </c>
      <c r="G5" s="38" t="s">
        <v>11846</v>
      </c>
      <c r="H5" s="38" t="s">
        <v>11847</v>
      </c>
      <c r="I5" s="36" t="s">
        <v>11525</v>
      </c>
      <c r="J5" s="17"/>
      <c r="K5" s="155"/>
      <c r="L5" s="17"/>
      <c r="M5" s="27"/>
      <c r="N5" s="27"/>
      <c r="O5" s="17"/>
      <c r="P5" s="17"/>
      <c r="Q5" s="17"/>
      <c r="R5" s="17"/>
      <c r="S5" s="17"/>
      <c r="T5" s="17"/>
      <c r="U5" s="17"/>
      <c r="V5" s="17"/>
      <c r="W5" s="17"/>
      <c r="X5" s="17"/>
      <c r="Y5" s="17"/>
      <c r="Z5" s="17"/>
      <c r="AA5" s="17"/>
      <c r="AB5" s="17"/>
      <c r="AC5" s="17"/>
      <c r="AD5" s="17"/>
      <c r="AE5" s="17"/>
      <c r="AF5" s="17"/>
    </row>
    <row r="6" ht="15.75" customHeight="1">
      <c r="A6" s="28"/>
      <c r="B6" s="29" t="s">
        <v>4306</v>
      </c>
      <c r="C6" s="165" t="s">
        <v>66</v>
      </c>
      <c r="D6" s="31" t="s">
        <v>11732</v>
      </c>
      <c r="E6" s="31" t="s">
        <v>11733</v>
      </c>
      <c r="F6" s="480">
        <v>0.5416666666666666</v>
      </c>
      <c r="G6" s="33" t="s">
        <v>11846</v>
      </c>
      <c r="H6" s="33" t="s">
        <v>11848</v>
      </c>
      <c r="I6" s="31" t="s">
        <v>11735</v>
      </c>
      <c r="J6" s="33" t="s">
        <v>11849</v>
      </c>
      <c r="K6" s="177"/>
      <c r="L6" s="33"/>
      <c r="M6" s="27"/>
      <c r="N6" s="27"/>
      <c r="O6" s="17"/>
      <c r="P6" s="17"/>
      <c r="Q6" s="17"/>
      <c r="R6" s="17"/>
      <c r="S6" s="17"/>
      <c r="T6" s="17"/>
      <c r="U6" s="17"/>
      <c r="V6" s="17"/>
      <c r="W6" s="17"/>
      <c r="X6" s="17"/>
      <c r="Y6" s="17"/>
      <c r="Z6" s="17"/>
      <c r="AA6" s="17"/>
      <c r="AB6" s="17"/>
      <c r="AC6" s="17"/>
      <c r="AD6" s="17"/>
      <c r="AE6" s="17"/>
      <c r="AF6" s="17"/>
    </row>
    <row r="7" ht="15.75" customHeight="1">
      <c r="A7" s="28"/>
      <c r="B7" s="29" t="s">
        <v>4306</v>
      </c>
      <c r="C7" s="154" t="s">
        <v>66</v>
      </c>
      <c r="D7" s="66" t="s">
        <v>11219</v>
      </c>
      <c r="E7" s="66" t="s">
        <v>11220</v>
      </c>
      <c r="F7" s="46">
        <v>0.625</v>
      </c>
      <c r="G7" s="17" t="s">
        <v>11846</v>
      </c>
      <c r="H7" s="67" t="s">
        <v>11850</v>
      </c>
      <c r="I7" s="66" t="s">
        <v>11222</v>
      </c>
      <c r="J7" s="156"/>
      <c r="K7" s="17"/>
      <c r="L7" s="27"/>
      <c r="M7" s="27"/>
      <c r="N7" s="27"/>
      <c r="O7" s="17"/>
      <c r="P7" s="17"/>
      <c r="Q7" s="17"/>
      <c r="R7" s="17"/>
      <c r="S7" s="17"/>
      <c r="T7" s="17"/>
      <c r="U7" s="17"/>
      <c r="V7" s="17"/>
      <c r="W7" s="17"/>
      <c r="X7" s="17"/>
      <c r="Y7" s="17"/>
      <c r="Z7" s="17"/>
      <c r="AA7" s="17"/>
      <c r="AB7" s="17"/>
      <c r="AC7" s="17"/>
      <c r="AD7" s="17"/>
      <c r="AE7" s="17"/>
      <c r="AF7" s="17"/>
    </row>
    <row r="8" ht="15.75" customHeight="1">
      <c r="A8" s="28"/>
      <c r="B8" s="29" t="s">
        <v>4306</v>
      </c>
      <c r="C8" s="154" t="s">
        <v>66</v>
      </c>
      <c r="D8" s="66" t="s">
        <v>11604</v>
      </c>
      <c r="E8" s="66" t="s">
        <v>11605</v>
      </c>
      <c r="F8" s="157" t="s">
        <v>4338</v>
      </c>
      <c r="G8" s="17" t="s">
        <v>11846</v>
      </c>
      <c r="H8" s="17" t="s">
        <v>11851</v>
      </c>
      <c r="I8" s="66" t="s">
        <v>11607</v>
      </c>
      <c r="J8" s="17"/>
      <c r="K8" s="158"/>
      <c r="L8" s="17"/>
      <c r="M8" s="27"/>
      <c r="N8" s="27"/>
      <c r="O8" s="17"/>
      <c r="P8" s="17"/>
      <c r="Q8" s="17"/>
      <c r="R8" s="17"/>
      <c r="S8" s="17"/>
      <c r="T8" s="17"/>
      <c r="U8" s="17"/>
      <c r="V8" s="17"/>
      <c r="W8" s="17"/>
      <c r="X8" s="17"/>
      <c r="Y8" s="17"/>
      <c r="Z8" s="17"/>
      <c r="AA8" s="17"/>
      <c r="AB8" s="17"/>
      <c r="AC8" s="17"/>
      <c r="AD8" s="17"/>
      <c r="AE8" s="17"/>
      <c r="AF8" s="17"/>
    </row>
    <row r="9" ht="15.75" customHeight="1">
      <c r="A9" s="44"/>
      <c r="B9" s="29" t="s">
        <v>4306</v>
      </c>
      <c r="C9" s="154"/>
      <c r="D9" s="67"/>
      <c r="E9" s="67"/>
      <c r="F9" s="46"/>
      <c r="G9" s="67"/>
      <c r="H9" s="67"/>
      <c r="I9" s="67"/>
      <c r="J9" s="17"/>
      <c r="K9" s="17"/>
      <c r="L9" s="17"/>
      <c r="M9" s="27"/>
      <c r="N9" s="27"/>
      <c r="O9" s="17"/>
      <c r="P9" s="17"/>
      <c r="Q9" s="17"/>
      <c r="R9" s="17"/>
      <c r="S9" s="17"/>
      <c r="T9" s="17"/>
      <c r="U9" s="17"/>
      <c r="V9" s="17"/>
      <c r="W9" s="17"/>
      <c r="X9" s="17"/>
      <c r="Y9" s="17"/>
      <c r="Z9" s="17"/>
      <c r="AA9" s="17"/>
      <c r="AB9" s="17"/>
      <c r="AC9" s="17"/>
      <c r="AD9" s="17"/>
      <c r="AE9" s="17"/>
      <c r="AF9" s="17"/>
    </row>
    <row r="10" ht="15.75" customHeight="1">
      <c r="A10" s="18"/>
      <c r="B10" s="19">
        <v>44488.0</v>
      </c>
      <c r="C10" s="17"/>
      <c r="D10" s="21"/>
      <c r="E10" s="22"/>
      <c r="F10" s="22"/>
      <c r="G10" s="22"/>
      <c r="H10" s="22"/>
      <c r="I10" s="22"/>
      <c r="J10" s="22"/>
      <c r="K10" s="23"/>
      <c r="L10" s="17"/>
      <c r="M10" s="17"/>
      <c r="N10" s="17"/>
      <c r="O10" s="17"/>
      <c r="P10" s="17"/>
      <c r="Q10" s="17"/>
      <c r="R10" s="17"/>
      <c r="S10" s="17"/>
      <c r="T10" s="17"/>
      <c r="U10" s="17"/>
      <c r="V10" s="17"/>
      <c r="W10" s="17"/>
      <c r="X10" s="17"/>
      <c r="Y10" s="17"/>
      <c r="Z10" s="17"/>
      <c r="AA10" s="17"/>
      <c r="AB10" s="17"/>
      <c r="AC10" s="17"/>
      <c r="AD10" s="17"/>
      <c r="AE10" s="17"/>
      <c r="AF10" s="17"/>
    </row>
    <row r="11" ht="15.75" customHeight="1">
      <c r="A11" s="24" t="s">
        <v>11845</v>
      </c>
      <c r="B11" s="17"/>
      <c r="C11" s="17"/>
      <c r="D11" s="17"/>
      <c r="E11" s="17"/>
      <c r="F11" s="26"/>
      <c r="G11" s="17"/>
      <c r="H11" s="17"/>
      <c r="I11" s="168"/>
      <c r="J11" s="17"/>
      <c r="K11" s="17"/>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9" t="s">
        <v>4306</v>
      </c>
      <c r="C12" s="17" t="s">
        <v>11852</v>
      </c>
      <c r="D12" s="66" t="s">
        <v>11477</v>
      </c>
      <c r="E12" s="66" t="s">
        <v>11478</v>
      </c>
      <c r="F12" s="26" t="s">
        <v>626</v>
      </c>
      <c r="G12" s="17" t="s">
        <v>11853</v>
      </c>
      <c r="H12" s="17" t="s">
        <v>11854</v>
      </c>
      <c r="I12" s="66" t="s">
        <v>11480</v>
      </c>
      <c r="J12" s="17"/>
      <c r="K12" s="155"/>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4306</v>
      </c>
      <c r="C13" s="17" t="s">
        <v>11852</v>
      </c>
      <c r="D13" s="66" t="s">
        <v>11594</v>
      </c>
      <c r="E13" s="66" t="s">
        <v>11595</v>
      </c>
      <c r="F13" s="26" t="s">
        <v>131</v>
      </c>
      <c r="G13" s="17" t="s">
        <v>11853</v>
      </c>
      <c r="H13" s="17" t="s">
        <v>11855</v>
      </c>
      <c r="I13" s="66" t="s">
        <v>11597</v>
      </c>
      <c r="J13" s="156"/>
      <c r="K13" s="155"/>
      <c r="L13" s="1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4306</v>
      </c>
      <c r="C14" s="17" t="s">
        <v>11852</v>
      </c>
      <c r="D14" s="66" t="s">
        <v>11774</v>
      </c>
      <c r="E14" s="66" t="s">
        <v>11775</v>
      </c>
      <c r="F14" s="26" t="s">
        <v>136</v>
      </c>
      <c r="G14" s="154" t="s">
        <v>11853</v>
      </c>
      <c r="H14" s="67" t="s">
        <v>11856</v>
      </c>
      <c r="I14" s="66" t="s">
        <v>11325</v>
      </c>
      <c r="J14" s="17"/>
      <c r="K14" s="17"/>
      <c r="L14" s="27"/>
      <c r="M14" s="27"/>
      <c r="N14" s="27"/>
      <c r="O14" s="17"/>
      <c r="P14" s="17"/>
      <c r="Q14" s="17"/>
      <c r="R14" s="17"/>
      <c r="S14" s="17"/>
      <c r="T14" s="17"/>
      <c r="U14" s="17"/>
      <c r="V14" s="17"/>
      <c r="W14" s="17"/>
      <c r="X14" s="17"/>
      <c r="Y14" s="17"/>
      <c r="Z14" s="17"/>
      <c r="AA14" s="17"/>
      <c r="AB14" s="17"/>
      <c r="AC14" s="17"/>
      <c r="AD14" s="17"/>
      <c r="AE14" s="17"/>
      <c r="AF14" s="17"/>
    </row>
    <row r="15" ht="15.75" customHeight="1">
      <c r="A15" s="28"/>
      <c r="B15" s="29" t="s">
        <v>4306</v>
      </c>
      <c r="C15" s="154" t="s">
        <v>845</v>
      </c>
      <c r="D15" s="66" t="s">
        <v>11468</v>
      </c>
      <c r="E15" s="66" t="s">
        <v>11469</v>
      </c>
      <c r="F15" s="157" t="s">
        <v>11857</v>
      </c>
      <c r="G15" s="17" t="s">
        <v>11853</v>
      </c>
      <c r="H15" s="66" t="s">
        <v>11858</v>
      </c>
      <c r="I15" s="66" t="s">
        <v>11470</v>
      </c>
      <c r="J15" s="17"/>
      <c r="K15" s="158"/>
      <c r="L15" s="17"/>
      <c r="M15" s="27"/>
      <c r="N15" s="27"/>
      <c r="O15" s="17"/>
      <c r="P15" s="17"/>
      <c r="Q15" s="17"/>
      <c r="R15" s="17"/>
      <c r="S15" s="17"/>
      <c r="T15" s="17"/>
      <c r="U15" s="17"/>
      <c r="V15" s="17"/>
      <c r="W15" s="17"/>
      <c r="X15" s="17"/>
      <c r="Y15" s="17"/>
      <c r="Z15" s="17"/>
      <c r="AA15" s="17"/>
      <c r="AB15" s="17"/>
      <c r="AC15" s="17"/>
      <c r="AD15" s="17"/>
      <c r="AE15" s="17"/>
      <c r="AF15" s="17"/>
    </row>
    <row r="16" ht="15.75" customHeight="1">
      <c r="A16" s="44"/>
      <c r="B16" s="29" t="s">
        <v>4306</v>
      </c>
      <c r="C16" s="154"/>
      <c r="D16" s="66"/>
      <c r="E16" s="66"/>
      <c r="F16" s="26"/>
      <c r="G16" s="67"/>
      <c r="H16" s="419"/>
      <c r="I16" s="66"/>
      <c r="J16" s="17"/>
      <c r="K16" s="17"/>
      <c r="L16" s="17"/>
      <c r="M16" s="27"/>
      <c r="N16" s="27"/>
      <c r="O16" s="17"/>
      <c r="P16" s="17"/>
      <c r="Q16" s="17"/>
      <c r="R16" s="17"/>
      <c r="S16" s="17"/>
      <c r="T16" s="17"/>
      <c r="U16" s="17"/>
      <c r="V16" s="17"/>
      <c r="W16" s="17"/>
      <c r="X16" s="17"/>
      <c r="Y16" s="17"/>
      <c r="Z16" s="17"/>
      <c r="AA16" s="17"/>
      <c r="AB16" s="17"/>
      <c r="AC16" s="17"/>
      <c r="AD16" s="17"/>
      <c r="AE16" s="17"/>
      <c r="AF16" s="17"/>
    </row>
    <row r="17" ht="15.75" customHeight="1">
      <c r="A17" s="18"/>
      <c r="B17" s="19">
        <v>44489.0</v>
      </c>
      <c r="C17" s="154"/>
      <c r="D17" s="27"/>
      <c r="E17" s="27"/>
      <c r="F17" s="74"/>
      <c r="G17" s="27"/>
      <c r="H17" s="27"/>
      <c r="I17" s="27"/>
      <c r="J17" s="27"/>
      <c r="K17" s="27"/>
      <c r="L17" s="17"/>
      <c r="M17" s="17"/>
      <c r="N17" s="27"/>
      <c r="O17" s="27"/>
      <c r="P17" s="27"/>
      <c r="Q17" s="27"/>
      <c r="R17" s="27"/>
      <c r="S17" s="27"/>
      <c r="T17" s="27"/>
      <c r="U17" s="27"/>
      <c r="V17" s="27"/>
      <c r="W17" s="27"/>
      <c r="X17" s="27"/>
      <c r="Y17" s="27"/>
      <c r="Z17" s="27"/>
      <c r="AA17" s="27"/>
      <c r="AB17" s="27"/>
      <c r="AC17" s="27"/>
      <c r="AD17" s="27"/>
      <c r="AE17" s="27"/>
      <c r="AF17" s="27"/>
    </row>
    <row r="18" ht="15.75" customHeight="1">
      <c r="A18" s="24" t="s">
        <v>11845</v>
      </c>
      <c r="B18" s="17"/>
      <c r="C18" s="154"/>
      <c r="D18" s="27"/>
      <c r="E18" s="27"/>
      <c r="F18" s="169"/>
      <c r="G18" s="27"/>
      <c r="H18" s="27"/>
      <c r="I18" s="27"/>
      <c r="J18" s="27"/>
      <c r="K18" s="27"/>
      <c r="L18" s="17"/>
      <c r="M18" s="17"/>
      <c r="N18" s="27"/>
      <c r="O18" s="27"/>
      <c r="P18" s="27"/>
      <c r="Q18" s="27"/>
      <c r="R18" s="27"/>
      <c r="S18" s="27"/>
      <c r="T18" s="27"/>
      <c r="U18" s="27"/>
      <c r="V18" s="27"/>
      <c r="W18" s="27"/>
      <c r="X18" s="27"/>
      <c r="Y18" s="27"/>
      <c r="Z18" s="27"/>
      <c r="AA18" s="27"/>
      <c r="AB18" s="27"/>
      <c r="AC18" s="27"/>
      <c r="AD18" s="27"/>
      <c r="AE18" s="27"/>
      <c r="AF18" s="27"/>
    </row>
    <row r="19" ht="15.75" customHeight="1">
      <c r="A19" s="28"/>
      <c r="B19" s="29" t="s">
        <v>4306</v>
      </c>
      <c r="C19" s="154"/>
      <c r="D19" s="27"/>
      <c r="E19" s="27"/>
      <c r="F19" s="46"/>
      <c r="G19" s="27"/>
      <c r="H19" s="27"/>
      <c r="I19" s="27"/>
      <c r="J19" s="27"/>
      <c r="K19" s="27"/>
      <c r="L19" s="17"/>
      <c r="M19" s="17"/>
      <c r="N19" s="27"/>
      <c r="O19" s="27"/>
      <c r="P19" s="27"/>
      <c r="Q19" s="27"/>
      <c r="R19" s="27"/>
      <c r="S19" s="27"/>
      <c r="T19" s="27"/>
      <c r="U19" s="27"/>
      <c r="V19" s="27"/>
      <c r="W19" s="27"/>
      <c r="X19" s="27"/>
      <c r="Y19" s="27"/>
      <c r="Z19" s="27"/>
      <c r="AA19" s="27"/>
      <c r="AB19" s="27"/>
      <c r="AC19" s="27"/>
      <c r="AD19" s="27"/>
      <c r="AE19" s="27"/>
      <c r="AF19" s="27"/>
    </row>
    <row r="20" ht="15.75" customHeight="1">
      <c r="A20" s="28"/>
      <c r="B20" s="29" t="s">
        <v>4306</v>
      </c>
      <c r="C20" s="154" t="s">
        <v>404</v>
      </c>
      <c r="D20" s="66" t="s">
        <v>11256</v>
      </c>
      <c r="E20" s="66" t="s">
        <v>11257</v>
      </c>
      <c r="F20" s="46">
        <v>0.5625</v>
      </c>
      <c r="G20" s="27" t="s">
        <v>11859</v>
      </c>
      <c r="H20" s="27" t="s">
        <v>11860</v>
      </c>
      <c r="I20" s="66" t="s">
        <v>11259</v>
      </c>
      <c r="J20" s="27"/>
      <c r="K20" s="27"/>
      <c r="L20" s="17"/>
      <c r="M20" s="17"/>
      <c r="N20" s="27"/>
      <c r="O20" s="27"/>
      <c r="P20" s="27"/>
      <c r="Q20" s="27"/>
      <c r="R20" s="27"/>
      <c r="S20" s="27"/>
      <c r="T20" s="27"/>
      <c r="U20" s="27"/>
      <c r="V20" s="27"/>
      <c r="W20" s="27"/>
      <c r="X20" s="27"/>
      <c r="Y20" s="27"/>
      <c r="Z20" s="27"/>
      <c r="AA20" s="27"/>
      <c r="AB20" s="27"/>
      <c r="AC20" s="27"/>
      <c r="AD20" s="27"/>
      <c r="AE20" s="27"/>
      <c r="AF20" s="27"/>
    </row>
    <row r="21" ht="15.75" customHeight="1">
      <c r="A21" s="28"/>
      <c r="B21" s="29" t="s">
        <v>4306</v>
      </c>
      <c r="C21" s="154" t="s">
        <v>404</v>
      </c>
      <c r="D21" s="66" t="s">
        <v>11313</v>
      </c>
      <c r="E21" s="66" t="s">
        <v>11314</v>
      </c>
      <c r="F21" s="157" t="s">
        <v>11861</v>
      </c>
      <c r="G21" s="223" t="s">
        <v>11859</v>
      </c>
      <c r="H21" s="223" t="s">
        <v>11862</v>
      </c>
      <c r="I21" s="223" t="s">
        <v>11316</v>
      </c>
      <c r="J21" s="27"/>
      <c r="K21" s="27"/>
      <c r="L21" s="17"/>
      <c r="M21" s="17"/>
      <c r="N21" s="27"/>
      <c r="O21" s="27"/>
      <c r="P21" s="27"/>
      <c r="Q21" s="27"/>
      <c r="R21" s="27"/>
      <c r="S21" s="27"/>
      <c r="T21" s="27"/>
      <c r="U21" s="27"/>
      <c r="V21" s="27"/>
      <c r="W21" s="27"/>
      <c r="X21" s="27"/>
      <c r="Y21" s="27"/>
      <c r="Z21" s="27"/>
      <c r="AA21" s="27"/>
      <c r="AB21" s="27"/>
      <c r="AC21" s="27"/>
      <c r="AD21" s="27"/>
      <c r="AE21" s="27"/>
      <c r="AF21" s="27"/>
    </row>
    <row r="22" ht="15.75" customHeight="1">
      <c r="A22" s="28"/>
      <c r="B22" s="29" t="s">
        <v>4306</v>
      </c>
      <c r="C22" s="154" t="s">
        <v>404</v>
      </c>
      <c r="D22" s="66" t="s">
        <v>11518</v>
      </c>
      <c r="E22" s="66" t="s">
        <v>11519</v>
      </c>
      <c r="F22" s="78">
        <v>0.6666666666666666</v>
      </c>
      <c r="G22" s="27" t="s">
        <v>11859</v>
      </c>
      <c r="H22" s="66" t="s">
        <v>11863</v>
      </c>
      <c r="I22" s="66" t="s">
        <v>11521</v>
      </c>
      <c r="J22" s="27"/>
      <c r="K22" s="27"/>
      <c r="L22" s="17"/>
      <c r="M22" s="17"/>
      <c r="N22" s="27"/>
      <c r="O22" s="27"/>
      <c r="P22" s="27"/>
      <c r="Q22" s="27"/>
      <c r="R22" s="27"/>
      <c r="S22" s="27"/>
      <c r="T22" s="27"/>
      <c r="U22" s="27"/>
      <c r="V22" s="27"/>
      <c r="W22" s="27"/>
      <c r="X22" s="27"/>
      <c r="Y22" s="27"/>
      <c r="Z22" s="27"/>
      <c r="AA22" s="27"/>
      <c r="AB22" s="27"/>
      <c r="AC22" s="27"/>
      <c r="AD22" s="27"/>
      <c r="AE22" s="27"/>
      <c r="AF22" s="27"/>
    </row>
    <row r="23" ht="15.75" customHeight="1">
      <c r="A23" s="44"/>
      <c r="B23" s="29" t="s">
        <v>4306</v>
      </c>
      <c r="C23" s="425" t="s">
        <v>404</v>
      </c>
      <c r="D23" s="481" t="s">
        <v>11449</v>
      </c>
      <c r="E23" s="481" t="s">
        <v>11450</v>
      </c>
      <c r="F23" s="427">
        <v>0.7291666666666666</v>
      </c>
      <c r="G23" s="428" t="s">
        <v>11864</v>
      </c>
      <c r="H23" s="428" t="s">
        <v>11865</v>
      </c>
      <c r="I23" s="481" t="s">
        <v>11452</v>
      </c>
      <c r="J23" s="27"/>
      <c r="K23" s="27"/>
      <c r="L23" s="17"/>
      <c r="M23" s="17"/>
      <c r="N23" s="27"/>
      <c r="O23" s="27"/>
      <c r="P23" s="27"/>
      <c r="Q23" s="27"/>
      <c r="R23" s="27"/>
      <c r="S23" s="27"/>
      <c r="T23" s="27"/>
      <c r="U23" s="27"/>
      <c r="V23" s="27"/>
      <c r="W23" s="27"/>
      <c r="X23" s="27"/>
      <c r="Y23" s="27"/>
      <c r="Z23" s="27"/>
      <c r="AA23" s="27"/>
      <c r="AB23" s="27"/>
      <c r="AC23" s="27"/>
      <c r="AD23" s="27"/>
      <c r="AE23" s="27"/>
      <c r="AF23" s="27"/>
    </row>
    <row r="24" ht="15.75" customHeight="1">
      <c r="A24" s="18"/>
      <c r="B24" s="19">
        <v>44490.0</v>
      </c>
      <c r="C24" s="154"/>
      <c r="D24" s="27"/>
      <c r="E24" s="27"/>
      <c r="F24" s="74"/>
      <c r="G24" s="27"/>
      <c r="H24" s="27"/>
      <c r="I24" s="27"/>
      <c r="J24" s="27"/>
      <c r="K24" s="27"/>
      <c r="L24" s="17"/>
      <c r="M24" s="17"/>
      <c r="N24" s="27"/>
      <c r="O24" s="27"/>
      <c r="P24" s="27"/>
      <c r="Q24" s="27"/>
      <c r="R24" s="27"/>
      <c r="S24" s="27"/>
      <c r="T24" s="27"/>
      <c r="U24" s="27"/>
      <c r="V24" s="27"/>
      <c r="W24" s="27"/>
      <c r="X24" s="27"/>
      <c r="Y24" s="27"/>
      <c r="Z24" s="27"/>
      <c r="AA24" s="27"/>
      <c r="AB24" s="27"/>
      <c r="AC24" s="27"/>
      <c r="AD24" s="27"/>
      <c r="AE24" s="27"/>
      <c r="AF24" s="27"/>
    </row>
    <row r="25" ht="15.75" customHeight="1">
      <c r="A25" s="24" t="s">
        <v>11845</v>
      </c>
      <c r="B25" s="17"/>
      <c r="C25" s="154"/>
      <c r="D25" s="27"/>
      <c r="E25" s="27"/>
      <c r="F25" s="169"/>
      <c r="G25" s="27"/>
      <c r="H25" s="27"/>
      <c r="I25" s="27"/>
      <c r="J25" s="27"/>
      <c r="K25" s="27"/>
      <c r="L25" s="17"/>
      <c r="M25" s="17"/>
      <c r="N25" s="27"/>
      <c r="O25" s="27"/>
      <c r="P25" s="27"/>
      <c r="Q25" s="27"/>
      <c r="R25" s="27"/>
      <c r="S25" s="27"/>
      <c r="T25" s="27"/>
      <c r="U25" s="27"/>
      <c r="V25" s="27"/>
      <c r="W25" s="27"/>
      <c r="X25" s="27"/>
      <c r="Y25" s="27"/>
      <c r="Z25" s="27"/>
      <c r="AA25" s="27"/>
      <c r="AB25" s="27"/>
      <c r="AC25" s="27"/>
      <c r="AD25" s="27"/>
      <c r="AE25" s="27"/>
      <c r="AF25" s="27"/>
    </row>
    <row r="26" ht="15.75" customHeight="1">
      <c r="A26" s="28"/>
      <c r="B26" s="29" t="s">
        <v>4306</v>
      </c>
      <c r="C26" s="154"/>
      <c r="D26" s="27"/>
      <c r="E26" s="27"/>
      <c r="F26" s="46">
        <v>0.4166666666666667</v>
      </c>
      <c r="G26" s="27"/>
      <c r="H26" s="27"/>
      <c r="I26" s="27"/>
      <c r="J26" s="27"/>
      <c r="K26" s="27"/>
      <c r="L26" s="17"/>
      <c r="M26" s="17"/>
      <c r="N26" s="27"/>
      <c r="O26" s="27"/>
      <c r="P26" s="27"/>
      <c r="Q26" s="27"/>
      <c r="R26" s="27"/>
      <c r="S26" s="27"/>
      <c r="T26" s="27"/>
      <c r="U26" s="27"/>
      <c r="V26" s="27"/>
      <c r="W26" s="27"/>
      <c r="X26" s="27"/>
      <c r="Y26" s="27"/>
      <c r="Z26" s="27"/>
      <c r="AA26" s="27"/>
      <c r="AB26" s="27"/>
      <c r="AC26" s="27"/>
      <c r="AD26" s="27"/>
      <c r="AE26" s="27"/>
      <c r="AF26" s="27"/>
    </row>
    <row r="27" ht="15.75" customHeight="1">
      <c r="A27" s="28"/>
      <c r="B27" s="29" t="s">
        <v>4306</v>
      </c>
      <c r="C27" s="425" t="s">
        <v>100</v>
      </c>
      <c r="D27" s="481" t="s">
        <v>11567</v>
      </c>
      <c r="E27" s="481" t="s">
        <v>11568</v>
      </c>
      <c r="F27" s="482">
        <v>0.5</v>
      </c>
      <c r="G27" s="428" t="s">
        <v>11866</v>
      </c>
      <c r="H27" s="428" t="s">
        <v>11867</v>
      </c>
      <c r="I27" s="481" t="s">
        <v>11868</v>
      </c>
      <c r="J27" s="27" t="s">
        <v>5951</v>
      </c>
      <c r="K27" s="27"/>
      <c r="L27" s="17"/>
      <c r="M27" s="17"/>
      <c r="N27" s="27"/>
      <c r="O27" s="27"/>
      <c r="P27" s="27"/>
      <c r="Q27" s="27"/>
      <c r="R27" s="27"/>
      <c r="S27" s="27"/>
      <c r="T27" s="27"/>
      <c r="U27" s="27"/>
      <c r="V27" s="27"/>
      <c r="W27" s="27"/>
      <c r="X27" s="27"/>
      <c r="Y27" s="27"/>
      <c r="Z27" s="27"/>
      <c r="AA27" s="27"/>
      <c r="AB27" s="27"/>
      <c r="AC27" s="27"/>
      <c r="AD27" s="27"/>
      <c r="AE27" s="27"/>
      <c r="AF27" s="27"/>
    </row>
    <row r="28" ht="15.75" customHeight="1">
      <c r="A28" s="28"/>
      <c r="B28" s="29" t="s">
        <v>4306</v>
      </c>
      <c r="C28" s="165" t="s">
        <v>100</v>
      </c>
      <c r="D28" s="31" t="s">
        <v>11361</v>
      </c>
      <c r="E28" s="31" t="s">
        <v>11362</v>
      </c>
      <c r="F28" s="172" t="s">
        <v>4895</v>
      </c>
      <c r="G28" s="34" t="s">
        <v>11869</v>
      </c>
      <c r="H28" s="34" t="s">
        <v>11870</v>
      </c>
      <c r="I28" s="31" t="s">
        <v>11365</v>
      </c>
      <c r="J28" s="27"/>
      <c r="K28" s="27"/>
      <c r="L28" s="17"/>
      <c r="M28" s="17"/>
      <c r="N28" s="27"/>
      <c r="O28" s="27"/>
      <c r="P28" s="27"/>
      <c r="Q28" s="27"/>
      <c r="R28" s="27"/>
      <c r="S28" s="27"/>
      <c r="T28" s="27"/>
      <c r="U28" s="27"/>
      <c r="V28" s="27"/>
      <c r="W28" s="27"/>
      <c r="X28" s="27"/>
      <c r="Y28" s="27"/>
      <c r="Z28" s="27"/>
      <c r="AA28" s="27"/>
      <c r="AB28" s="27"/>
      <c r="AC28" s="27"/>
      <c r="AD28" s="27"/>
      <c r="AE28" s="27"/>
      <c r="AF28" s="27"/>
    </row>
    <row r="29" ht="15.75" customHeight="1">
      <c r="A29" s="28"/>
      <c r="B29" s="29" t="s">
        <v>4306</v>
      </c>
      <c r="C29" s="154" t="s">
        <v>100</v>
      </c>
      <c r="D29" s="66" t="s">
        <v>11435</v>
      </c>
      <c r="E29" s="66" t="s">
        <v>11436</v>
      </c>
      <c r="F29" s="78">
        <v>0.6666666666666666</v>
      </c>
      <c r="G29" s="27" t="s">
        <v>11869</v>
      </c>
      <c r="H29" s="66" t="s">
        <v>11871</v>
      </c>
      <c r="I29" s="66" t="s">
        <v>11438</v>
      </c>
      <c r="J29" s="27"/>
      <c r="K29" s="27"/>
      <c r="L29" s="17"/>
      <c r="M29" s="17"/>
      <c r="N29" s="27"/>
      <c r="O29" s="27"/>
      <c r="P29" s="27"/>
      <c r="Q29" s="27"/>
      <c r="R29" s="27"/>
      <c r="S29" s="27"/>
      <c r="T29" s="27"/>
      <c r="U29" s="27"/>
      <c r="V29" s="27"/>
      <c r="W29" s="27"/>
      <c r="X29" s="27"/>
      <c r="Y29" s="27"/>
      <c r="Z29" s="27"/>
      <c r="AA29" s="27"/>
      <c r="AB29" s="27"/>
      <c r="AC29" s="27"/>
      <c r="AD29" s="27"/>
      <c r="AE29" s="27"/>
      <c r="AF29" s="27"/>
    </row>
    <row r="30" ht="15.75" customHeight="1">
      <c r="A30" s="44"/>
      <c r="B30" s="29" t="s">
        <v>4306</v>
      </c>
      <c r="C30" s="154" t="s">
        <v>66</v>
      </c>
      <c r="D30" s="66" t="s">
        <v>11792</v>
      </c>
      <c r="E30" s="66" t="s">
        <v>11793</v>
      </c>
      <c r="F30" s="78">
        <v>0.75</v>
      </c>
      <c r="G30" s="27" t="s">
        <v>11872</v>
      </c>
      <c r="H30" s="27" t="s">
        <v>11873</v>
      </c>
      <c r="I30" s="66" t="s">
        <v>11795</v>
      </c>
      <c r="J30" s="27"/>
      <c r="K30" s="27"/>
      <c r="L30" s="17"/>
      <c r="M30" s="17"/>
      <c r="N30" s="27"/>
      <c r="O30" s="27"/>
      <c r="P30" s="27"/>
      <c r="Q30" s="27"/>
      <c r="R30" s="27"/>
      <c r="S30" s="27"/>
      <c r="T30" s="27"/>
      <c r="U30" s="27"/>
      <c r="V30" s="27"/>
      <c r="W30" s="27"/>
      <c r="X30" s="27"/>
      <c r="Y30" s="27"/>
      <c r="Z30" s="27"/>
      <c r="AA30" s="27"/>
      <c r="AB30" s="27"/>
      <c r="AC30" s="27"/>
      <c r="AD30" s="27"/>
      <c r="AE30" s="27"/>
      <c r="AF30" s="27"/>
    </row>
    <row r="31" ht="15.75" customHeight="1">
      <c r="A31" s="18"/>
      <c r="B31" s="19">
        <v>44491.0</v>
      </c>
      <c r="C31" s="154"/>
      <c r="D31" s="27"/>
      <c r="E31" s="27"/>
      <c r="F31" s="74"/>
      <c r="G31" s="27"/>
      <c r="H31" s="27"/>
      <c r="I31" s="27"/>
      <c r="J31" s="27"/>
      <c r="K31" s="27"/>
      <c r="L31" s="17"/>
      <c r="M31" s="17"/>
      <c r="N31" s="27"/>
      <c r="O31" s="27"/>
      <c r="P31" s="27"/>
      <c r="Q31" s="27"/>
      <c r="R31" s="27"/>
      <c r="S31" s="27"/>
      <c r="T31" s="27"/>
      <c r="U31" s="27"/>
      <c r="V31" s="27"/>
      <c r="W31" s="27"/>
      <c r="X31" s="27"/>
      <c r="Y31" s="27"/>
      <c r="Z31" s="27"/>
      <c r="AA31" s="27"/>
      <c r="AB31" s="27"/>
      <c r="AC31" s="27"/>
      <c r="AD31" s="27"/>
      <c r="AE31" s="27"/>
      <c r="AF31" s="27"/>
    </row>
    <row r="32" ht="15.75" customHeight="1">
      <c r="A32" s="24" t="s">
        <v>11845</v>
      </c>
      <c r="B32" s="17"/>
      <c r="C32" s="154"/>
      <c r="D32" s="27"/>
      <c r="E32" s="27"/>
      <c r="F32" s="74"/>
      <c r="G32" s="27"/>
      <c r="H32" s="27"/>
      <c r="I32" s="27"/>
      <c r="J32" s="27"/>
      <c r="K32" s="27"/>
      <c r="L32" s="17"/>
      <c r="M32" s="17"/>
      <c r="N32" s="27"/>
      <c r="O32" s="27"/>
      <c r="P32" s="27"/>
      <c r="Q32" s="27"/>
      <c r="R32" s="27"/>
      <c r="S32" s="27"/>
      <c r="T32" s="27"/>
      <c r="U32" s="27"/>
      <c r="V32" s="27"/>
      <c r="W32" s="27"/>
      <c r="X32" s="27"/>
      <c r="Y32" s="27"/>
      <c r="Z32" s="27"/>
      <c r="AA32" s="27"/>
      <c r="AB32" s="27"/>
      <c r="AC32" s="27"/>
      <c r="AD32" s="27"/>
      <c r="AE32" s="27"/>
      <c r="AF32" s="27"/>
    </row>
    <row r="33" ht="15.75" customHeight="1">
      <c r="A33" s="28"/>
      <c r="B33" s="29" t="s">
        <v>4306</v>
      </c>
      <c r="C33" s="154"/>
      <c r="D33" s="27"/>
      <c r="E33" s="483" t="s">
        <v>11874</v>
      </c>
      <c r="F33" s="180"/>
      <c r="G33" s="111"/>
      <c r="H33" s="27"/>
      <c r="I33" s="27"/>
      <c r="J33" s="27"/>
      <c r="K33" s="27"/>
      <c r="L33" s="17"/>
      <c r="M33" s="17"/>
      <c r="N33" s="27"/>
      <c r="O33" s="27"/>
      <c r="P33" s="27"/>
      <c r="Q33" s="27"/>
      <c r="R33" s="27"/>
      <c r="S33" s="27"/>
      <c r="T33" s="27"/>
      <c r="U33" s="27"/>
      <c r="V33" s="27"/>
      <c r="W33" s="27"/>
      <c r="X33" s="27"/>
      <c r="Y33" s="27"/>
      <c r="Z33" s="27"/>
      <c r="AA33" s="27"/>
      <c r="AB33" s="27"/>
      <c r="AC33" s="27"/>
      <c r="AD33" s="27"/>
      <c r="AE33" s="27"/>
      <c r="AF33" s="27"/>
    </row>
    <row r="34" ht="15.75" customHeight="1">
      <c r="A34" s="28"/>
      <c r="B34" s="29" t="s">
        <v>4306</v>
      </c>
      <c r="C34" s="154"/>
      <c r="D34" s="66"/>
      <c r="E34" s="112"/>
      <c r="G34" s="113"/>
      <c r="H34" s="27"/>
      <c r="I34" s="66"/>
      <c r="J34" s="27"/>
      <c r="K34" s="27"/>
      <c r="L34" s="17"/>
      <c r="M34" s="17"/>
      <c r="N34" s="27"/>
      <c r="O34" s="27"/>
      <c r="P34" s="27"/>
      <c r="Q34" s="27"/>
      <c r="R34" s="27"/>
      <c r="S34" s="27"/>
      <c r="T34" s="27"/>
      <c r="U34" s="27"/>
      <c r="V34" s="27"/>
      <c r="W34" s="27"/>
      <c r="X34" s="27"/>
      <c r="Y34" s="27"/>
      <c r="Z34" s="27"/>
      <c r="AA34" s="27"/>
      <c r="AB34" s="27"/>
      <c r="AC34" s="27"/>
      <c r="AD34" s="27"/>
      <c r="AE34" s="27"/>
      <c r="AF34" s="27"/>
    </row>
    <row r="35" ht="15.75" customHeight="1">
      <c r="A35" s="28"/>
      <c r="B35" s="29" t="s">
        <v>4306</v>
      </c>
      <c r="C35" s="154"/>
      <c r="D35" s="223"/>
      <c r="E35" s="112"/>
      <c r="G35" s="113"/>
      <c r="H35" s="223"/>
      <c r="I35" s="223"/>
      <c r="J35" s="27"/>
      <c r="K35" s="27"/>
      <c r="L35" s="17"/>
      <c r="M35" s="17"/>
      <c r="N35" s="27"/>
      <c r="O35" s="27"/>
      <c r="P35" s="27"/>
      <c r="Q35" s="27"/>
      <c r="R35" s="27"/>
      <c r="S35" s="27"/>
      <c r="T35" s="27"/>
      <c r="U35" s="27"/>
      <c r="V35" s="27"/>
      <c r="W35" s="27"/>
      <c r="X35" s="27"/>
      <c r="Y35" s="27"/>
      <c r="Z35" s="27"/>
      <c r="AA35" s="27"/>
      <c r="AB35" s="27"/>
      <c r="AC35" s="27"/>
      <c r="AD35" s="27"/>
      <c r="AE35" s="27"/>
      <c r="AF35" s="27"/>
    </row>
    <row r="36" ht="15.75" customHeight="1">
      <c r="A36" s="28"/>
      <c r="B36" s="29" t="s">
        <v>4306</v>
      </c>
      <c r="C36" s="154"/>
      <c r="D36" s="66"/>
      <c r="E36" s="114"/>
      <c r="F36" s="125"/>
      <c r="G36" s="115"/>
      <c r="H36" s="66"/>
      <c r="I36" s="66"/>
      <c r="J36" s="27"/>
      <c r="K36" s="27"/>
      <c r="L36" s="17"/>
      <c r="M36" s="17"/>
      <c r="N36" s="27"/>
      <c r="O36" s="27"/>
      <c r="P36" s="27"/>
      <c r="Q36" s="27"/>
      <c r="R36" s="27"/>
      <c r="S36" s="27"/>
      <c r="T36" s="27"/>
      <c r="U36" s="27"/>
      <c r="V36" s="27"/>
      <c r="W36" s="27"/>
      <c r="X36" s="27"/>
      <c r="Y36" s="27"/>
      <c r="Z36" s="27"/>
      <c r="AA36" s="27"/>
      <c r="AB36" s="27"/>
      <c r="AC36" s="27"/>
      <c r="AD36" s="27"/>
      <c r="AE36" s="27"/>
      <c r="AF36" s="27"/>
    </row>
    <row r="37" ht="15.75" customHeight="1">
      <c r="A37" s="44"/>
      <c r="B37" s="29" t="s">
        <v>4306</v>
      </c>
      <c r="C37" s="154"/>
      <c r="D37" s="27"/>
      <c r="E37" s="27"/>
      <c r="F37" s="74"/>
      <c r="G37" s="27"/>
      <c r="H37" s="27"/>
      <c r="I37" s="27"/>
      <c r="J37" s="27"/>
      <c r="K37" s="27"/>
      <c r="L37" s="17"/>
      <c r="M37" s="17"/>
      <c r="N37" s="27"/>
      <c r="O37" s="27"/>
      <c r="P37" s="27"/>
      <c r="Q37" s="27"/>
      <c r="R37" s="27"/>
      <c r="S37" s="27"/>
      <c r="T37" s="27"/>
      <c r="U37" s="27"/>
      <c r="V37" s="27"/>
      <c r="W37" s="27"/>
      <c r="X37" s="27"/>
      <c r="Y37" s="27"/>
      <c r="Z37" s="27"/>
      <c r="AA37" s="27"/>
      <c r="AB37" s="27"/>
      <c r="AC37" s="27"/>
      <c r="AD37" s="27"/>
      <c r="AE37" s="27"/>
      <c r="AF37" s="27"/>
    </row>
    <row r="38" ht="15.75" customHeight="1">
      <c r="A38" s="18"/>
      <c r="B38" s="19">
        <v>44494.0</v>
      </c>
      <c r="C38" s="154"/>
      <c r="D38" s="27"/>
      <c r="E38" s="75" t="s">
        <v>11875</v>
      </c>
      <c r="F38" s="74"/>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53"/>
      <c r="B39" s="29"/>
      <c r="C39" s="154"/>
      <c r="D39" s="27"/>
      <c r="E39" s="95"/>
      <c r="F39" s="74"/>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53"/>
      <c r="B40" s="29"/>
      <c r="C40" s="154"/>
      <c r="D40" s="27"/>
      <c r="E40" s="95"/>
      <c r="F40" s="78"/>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53"/>
      <c r="B41" s="29"/>
      <c r="C41" s="154"/>
      <c r="D41" s="66"/>
      <c r="E41" s="66"/>
      <c r="F41" s="78"/>
      <c r="G41" s="27"/>
      <c r="H41" s="27"/>
      <c r="I41" s="66"/>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24"/>
      <c r="B42" s="29" t="s">
        <v>4306</v>
      </c>
      <c r="C42" s="154" t="s">
        <v>404</v>
      </c>
      <c r="D42" s="66" t="s">
        <v>11336</v>
      </c>
      <c r="E42" s="66" t="s">
        <v>11337</v>
      </c>
      <c r="F42" s="78">
        <v>0.5833333333333334</v>
      </c>
      <c r="G42" s="27" t="s">
        <v>11876</v>
      </c>
      <c r="H42" s="27" t="s">
        <v>11877</v>
      </c>
      <c r="I42" s="66" t="s">
        <v>11339</v>
      </c>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28"/>
      <c r="B43" s="29" t="s">
        <v>4306</v>
      </c>
      <c r="C43" s="165" t="s">
        <v>404</v>
      </c>
      <c r="D43" s="31" t="s">
        <v>11759</v>
      </c>
      <c r="E43" s="31" t="s">
        <v>11760</v>
      </c>
      <c r="F43" s="80">
        <v>0.5833333333333334</v>
      </c>
      <c r="G43" s="81" t="s">
        <v>11876</v>
      </c>
      <c r="H43" s="81" t="s">
        <v>11878</v>
      </c>
      <c r="I43" s="31" t="s">
        <v>11762</v>
      </c>
      <c r="J43" s="27" t="s">
        <v>254</v>
      </c>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28"/>
      <c r="B44" s="29" t="s">
        <v>4306</v>
      </c>
      <c r="C44" s="154" t="s">
        <v>404</v>
      </c>
      <c r="D44" s="66"/>
      <c r="E44" s="66" t="s">
        <v>11879</v>
      </c>
      <c r="F44" s="78">
        <v>0.6666666666666666</v>
      </c>
      <c r="G44" s="27" t="s">
        <v>11859</v>
      </c>
      <c r="H44" s="27" t="s">
        <v>11880</v>
      </c>
      <c r="I44" s="27" t="s">
        <v>11881</v>
      </c>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28"/>
      <c r="B45" s="29" t="s">
        <v>4306</v>
      </c>
      <c r="C45" s="154" t="s">
        <v>404</v>
      </c>
      <c r="D45" s="66" t="s">
        <v>11696</v>
      </c>
      <c r="E45" s="66" t="s">
        <v>11697</v>
      </c>
      <c r="F45" s="78">
        <v>0.6666666666666666</v>
      </c>
      <c r="G45" s="27" t="s">
        <v>11853</v>
      </c>
      <c r="H45" s="27" t="s">
        <v>11882</v>
      </c>
      <c r="I45" s="66" t="s">
        <v>11699</v>
      </c>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28"/>
      <c r="B46" s="29" t="s">
        <v>4306</v>
      </c>
      <c r="C46" s="154" t="s">
        <v>100</v>
      </c>
      <c r="D46" s="66" t="s">
        <v>11719</v>
      </c>
      <c r="E46" s="66" t="s">
        <v>11720</v>
      </c>
      <c r="F46" s="78">
        <v>0.7291666666666666</v>
      </c>
      <c r="G46" s="27" t="s">
        <v>11859</v>
      </c>
      <c r="H46" s="27" t="s">
        <v>11883</v>
      </c>
      <c r="I46" s="66" t="s">
        <v>11722</v>
      </c>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8"/>
      <c r="B47" s="29" t="s">
        <v>4306</v>
      </c>
      <c r="C47" s="154" t="s">
        <v>404</v>
      </c>
      <c r="D47" s="66" t="s">
        <v>11236</v>
      </c>
      <c r="E47" s="66" t="s">
        <v>11237</v>
      </c>
      <c r="F47" s="78">
        <v>0.7291666666666666</v>
      </c>
      <c r="G47" s="27" t="s">
        <v>11864</v>
      </c>
      <c r="H47" s="27" t="s">
        <v>11884</v>
      </c>
      <c r="I47" s="66" t="s">
        <v>11239</v>
      </c>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8"/>
      <c r="B48" s="29" t="s">
        <v>4306</v>
      </c>
      <c r="C48" s="154" t="s">
        <v>404</v>
      </c>
      <c r="D48" s="66" t="s">
        <v>11299</v>
      </c>
      <c r="E48" s="66" t="s">
        <v>11300</v>
      </c>
      <c r="F48" s="78">
        <v>0.7708333333333334</v>
      </c>
      <c r="G48" s="27" t="s">
        <v>11885</v>
      </c>
      <c r="H48" s="27" t="s">
        <v>11886</v>
      </c>
      <c r="I48" s="27" t="s">
        <v>11302</v>
      </c>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8"/>
      <c r="B49" s="29" t="s">
        <v>4306</v>
      </c>
      <c r="C49" s="154" t="s">
        <v>404</v>
      </c>
      <c r="D49" s="66" t="s">
        <v>11277</v>
      </c>
      <c r="E49" s="66" t="s">
        <v>11278</v>
      </c>
      <c r="F49" s="78">
        <v>0.7708333333333334</v>
      </c>
      <c r="G49" s="66" t="s">
        <v>11885</v>
      </c>
      <c r="H49" s="66" t="s">
        <v>11887</v>
      </c>
      <c r="I49" s="66" t="s">
        <v>11275</v>
      </c>
      <c r="J49" s="484" t="s">
        <v>11888</v>
      </c>
      <c r="K49" s="484"/>
      <c r="L49" s="27"/>
      <c r="M49" s="27"/>
      <c r="N49" s="27"/>
      <c r="O49" s="27"/>
      <c r="P49" s="27"/>
      <c r="Q49" s="27"/>
      <c r="R49" s="27"/>
      <c r="S49" s="27"/>
      <c r="T49" s="27"/>
      <c r="U49" s="27"/>
      <c r="V49" s="27"/>
      <c r="W49" s="27"/>
      <c r="X49" s="27"/>
      <c r="Y49" s="27"/>
      <c r="Z49" s="27"/>
      <c r="AA49" s="27"/>
      <c r="AB49" s="27"/>
      <c r="AC49" s="27"/>
      <c r="AD49" s="27"/>
      <c r="AE49" s="27"/>
      <c r="AF49" s="27"/>
    </row>
    <row r="50" ht="15.75" customHeight="1">
      <c r="A50" s="28"/>
      <c r="B50" s="29" t="s">
        <v>4306</v>
      </c>
      <c r="C50" s="154" t="s">
        <v>404</v>
      </c>
      <c r="D50" s="66" t="s">
        <v>11272</v>
      </c>
      <c r="E50" s="66" t="s">
        <v>11273</v>
      </c>
      <c r="F50" s="78">
        <v>0.7708333333333334</v>
      </c>
      <c r="G50" s="66" t="s">
        <v>11885</v>
      </c>
      <c r="H50" s="66" t="s">
        <v>11887</v>
      </c>
      <c r="I50" s="66" t="s">
        <v>11275</v>
      </c>
      <c r="J50" s="484"/>
      <c r="K50" s="484"/>
      <c r="L50" s="27"/>
      <c r="M50" s="27"/>
      <c r="N50" s="27"/>
      <c r="O50" s="27"/>
      <c r="P50" s="27"/>
      <c r="Q50" s="27"/>
      <c r="R50" s="27"/>
      <c r="S50" s="27"/>
      <c r="T50" s="27"/>
      <c r="U50" s="27"/>
      <c r="V50" s="27"/>
      <c r="W50" s="27"/>
      <c r="X50" s="27"/>
      <c r="Y50" s="27"/>
      <c r="Z50" s="27"/>
      <c r="AA50" s="27"/>
      <c r="AB50" s="27"/>
      <c r="AC50" s="27"/>
      <c r="AD50" s="27"/>
      <c r="AE50" s="27"/>
      <c r="AF50" s="27"/>
    </row>
    <row r="51" ht="15.75" customHeight="1">
      <c r="A51" s="28"/>
      <c r="B51" s="29" t="s">
        <v>4306</v>
      </c>
      <c r="C51" s="154" t="s">
        <v>404</v>
      </c>
      <c r="D51" s="66" t="s">
        <v>11638</v>
      </c>
      <c r="E51" s="66" t="s">
        <v>11639</v>
      </c>
      <c r="F51" s="78">
        <v>0.8125</v>
      </c>
      <c r="G51" s="27" t="s">
        <v>11889</v>
      </c>
      <c r="H51" s="27" t="s">
        <v>11890</v>
      </c>
      <c r="I51" s="66" t="s">
        <v>11641</v>
      </c>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28"/>
      <c r="B52" s="29"/>
      <c r="C52" s="154"/>
      <c r="D52" s="66"/>
      <c r="E52" s="66"/>
      <c r="F52" s="78"/>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44"/>
      <c r="B53" s="29"/>
      <c r="C53" s="154"/>
      <c r="D53" s="66"/>
      <c r="E53" s="66"/>
      <c r="F53" s="78"/>
      <c r="G53" s="27"/>
      <c r="H53" s="27"/>
      <c r="I53" s="66"/>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18"/>
      <c r="B54" s="19">
        <v>44495.0</v>
      </c>
      <c r="C54" s="17"/>
      <c r="D54" s="17"/>
      <c r="E54" s="25" t="s">
        <v>11875</v>
      </c>
      <c r="F54" s="26"/>
      <c r="G54" s="17"/>
      <c r="H54" s="17"/>
      <c r="I54" s="17"/>
      <c r="J54" s="17"/>
      <c r="K54" s="17"/>
      <c r="L54" s="17"/>
      <c r="M54" s="27"/>
      <c r="N54" s="27"/>
      <c r="O54" s="27"/>
      <c r="P54" s="27"/>
      <c r="Q54" s="27"/>
      <c r="R54" s="27"/>
      <c r="S54" s="27"/>
      <c r="T54" s="27"/>
      <c r="U54" s="27"/>
      <c r="V54" s="27"/>
      <c r="W54" s="27"/>
      <c r="X54" s="27"/>
      <c r="Y54" s="27"/>
      <c r="Z54" s="27"/>
      <c r="AA54" s="27"/>
      <c r="AB54" s="27"/>
      <c r="AC54" s="27"/>
      <c r="AD54" s="27"/>
      <c r="AE54" s="27"/>
      <c r="AF54" s="27"/>
    </row>
    <row r="55" ht="15.75" customHeight="1">
      <c r="A55" s="24" t="s">
        <v>11845</v>
      </c>
      <c r="B55" s="17"/>
      <c r="C55" s="26" t="s">
        <v>5180</v>
      </c>
      <c r="D55" s="377" t="s">
        <v>11759</v>
      </c>
      <c r="E55" s="377" t="s">
        <v>11760</v>
      </c>
      <c r="F55" s="162">
        <v>0.375</v>
      </c>
      <c r="G55" s="164" t="s">
        <v>11876</v>
      </c>
      <c r="H55" s="164" t="s">
        <v>11878</v>
      </c>
      <c r="I55" s="377" t="s">
        <v>11762</v>
      </c>
      <c r="J55" s="17"/>
      <c r="K55" s="17"/>
      <c r="L55" s="17"/>
      <c r="M55" s="27"/>
      <c r="N55" s="27"/>
      <c r="O55" s="27"/>
      <c r="P55" s="27"/>
      <c r="Q55" s="27"/>
      <c r="R55" s="27"/>
      <c r="S55" s="27"/>
      <c r="T55" s="27"/>
      <c r="U55" s="27"/>
      <c r="V55" s="27"/>
      <c r="W55" s="27"/>
      <c r="X55" s="27"/>
      <c r="Y55" s="27"/>
      <c r="Z55" s="27"/>
      <c r="AA55" s="27"/>
      <c r="AB55" s="27"/>
      <c r="AC55" s="27"/>
      <c r="AD55" s="27"/>
      <c r="AE55" s="27"/>
      <c r="AF55" s="27"/>
    </row>
    <row r="56" ht="15.75" customHeight="1">
      <c r="A56" s="28"/>
      <c r="B56" s="29"/>
      <c r="C56" s="17" t="s">
        <v>404</v>
      </c>
      <c r="D56" s="45" t="s">
        <v>11642</v>
      </c>
      <c r="E56" s="45" t="s">
        <v>11643</v>
      </c>
      <c r="F56" s="46">
        <v>0.4166666666666667</v>
      </c>
      <c r="G56" s="17" t="s">
        <v>11891</v>
      </c>
      <c r="H56" s="17" t="s">
        <v>11892</v>
      </c>
      <c r="I56" s="17" t="s">
        <v>11645</v>
      </c>
      <c r="J56" s="17"/>
      <c r="K56" s="17"/>
      <c r="L56" s="17"/>
      <c r="M56" s="27"/>
      <c r="N56" s="27"/>
      <c r="O56" s="27"/>
      <c r="P56" s="27"/>
      <c r="Q56" s="27"/>
      <c r="R56" s="27"/>
      <c r="S56" s="27"/>
      <c r="T56" s="27"/>
      <c r="U56" s="27"/>
      <c r="V56" s="27"/>
      <c r="W56" s="27"/>
      <c r="X56" s="27"/>
      <c r="Y56" s="27"/>
      <c r="Z56" s="27"/>
      <c r="AA56" s="27"/>
      <c r="AB56" s="27"/>
      <c r="AC56" s="27"/>
      <c r="AD56" s="27"/>
      <c r="AE56" s="27"/>
      <c r="AF56" s="27"/>
    </row>
    <row r="57" ht="15.75" customHeight="1">
      <c r="A57" s="28"/>
      <c r="B57" s="29" t="s">
        <v>4306</v>
      </c>
      <c r="C57" s="17" t="s">
        <v>232</v>
      </c>
      <c r="D57" s="45" t="s">
        <v>11412</v>
      </c>
      <c r="E57" s="45" t="s">
        <v>11413</v>
      </c>
      <c r="F57" s="46">
        <v>0.4375</v>
      </c>
      <c r="G57" s="17" t="s">
        <v>11893</v>
      </c>
      <c r="H57" s="17" t="s">
        <v>11894</v>
      </c>
      <c r="I57" s="45" t="s">
        <v>11415</v>
      </c>
      <c r="J57" s="17"/>
      <c r="K57" s="17"/>
      <c r="L57" s="17"/>
      <c r="M57" s="27"/>
      <c r="N57" s="27"/>
      <c r="O57" s="27"/>
      <c r="P57" s="27"/>
      <c r="Q57" s="27"/>
      <c r="R57" s="27"/>
      <c r="S57" s="27"/>
      <c r="T57" s="27"/>
      <c r="U57" s="27"/>
      <c r="V57" s="27"/>
      <c r="W57" s="27"/>
      <c r="X57" s="27"/>
      <c r="Y57" s="27"/>
      <c r="Z57" s="27"/>
      <c r="AA57" s="27"/>
      <c r="AB57" s="27"/>
      <c r="AC57" s="27"/>
      <c r="AD57" s="27"/>
      <c r="AE57" s="27"/>
      <c r="AF57" s="27"/>
    </row>
    <row r="58" ht="15.75" customHeight="1">
      <c r="A58" s="28"/>
      <c r="B58" s="29" t="s">
        <v>4306</v>
      </c>
      <c r="C58" s="33" t="s">
        <v>232</v>
      </c>
      <c r="D58" s="62" t="s">
        <v>11701</v>
      </c>
      <c r="E58" s="62" t="s">
        <v>11702</v>
      </c>
      <c r="F58" s="32">
        <v>0.5</v>
      </c>
      <c r="G58" s="33" t="s">
        <v>11893</v>
      </c>
      <c r="H58" s="33" t="s">
        <v>11895</v>
      </c>
      <c r="I58" s="62" t="s">
        <v>11704</v>
      </c>
      <c r="J58" s="17"/>
      <c r="K58" s="17"/>
      <c r="L58" s="17"/>
      <c r="M58" s="27"/>
      <c r="N58" s="27"/>
      <c r="O58" s="27"/>
      <c r="P58" s="27"/>
      <c r="Q58" s="27"/>
      <c r="R58" s="27"/>
      <c r="S58" s="27"/>
      <c r="T58" s="27"/>
      <c r="U58" s="27"/>
      <c r="V58" s="27"/>
      <c r="W58" s="27"/>
      <c r="X58" s="27"/>
      <c r="Y58" s="27"/>
      <c r="Z58" s="27"/>
      <c r="AA58" s="27"/>
      <c r="AB58" s="27"/>
      <c r="AC58" s="27"/>
      <c r="AD58" s="27"/>
      <c r="AE58" s="27"/>
      <c r="AF58" s="27"/>
    </row>
    <row r="59" ht="15.75" customHeight="1">
      <c r="A59" s="28"/>
      <c r="B59" s="29" t="s">
        <v>4306</v>
      </c>
      <c r="C59" s="33" t="s">
        <v>232</v>
      </c>
      <c r="D59" s="62" t="s">
        <v>11502</v>
      </c>
      <c r="E59" s="62" t="s">
        <v>11503</v>
      </c>
      <c r="F59" s="32">
        <v>0.5</v>
      </c>
      <c r="G59" s="33" t="s">
        <v>11896</v>
      </c>
      <c r="H59" s="33" t="s">
        <v>11897</v>
      </c>
      <c r="I59" s="62" t="s">
        <v>11506</v>
      </c>
      <c r="J59" s="17"/>
      <c r="K59" s="17"/>
      <c r="L59" s="17"/>
      <c r="M59" s="27"/>
      <c r="N59" s="27"/>
      <c r="O59" s="27"/>
      <c r="P59" s="27"/>
      <c r="Q59" s="27"/>
      <c r="R59" s="27"/>
      <c r="S59" s="27"/>
      <c r="T59" s="27"/>
      <c r="U59" s="27"/>
      <c r="V59" s="27"/>
      <c r="W59" s="27"/>
      <c r="X59" s="27"/>
      <c r="Y59" s="27"/>
      <c r="Z59" s="27"/>
      <c r="AA59" s="27"/>
      <c r="AB59" s="27"/>
      <c r="AC59" s="27"/>
      <c r="AD59" s="27"/>
      <c r="AE59" s="27"/>
      <c r="AF59" s="27"/>
    </row>
    <row r="60" ht="15.75" customHeight="1">
      <c r="A60" s="28"/>
      <c r="B60" s="29" t="s">
        <v>4306</v>
      </c>
      <c r="C60" s="33" t="s">
        <v>232</v>
      </c>
      <c r="D60" s="62" t="s">
        <v>11776</v>
      </c>
      <c r="E60" s="62" t="s">
        <v>11777</v>
      </c>
      <c r="F60" s="32">
        <v>0.5833333333333334</v>
      </c>
      <c r="G60" s="33" t="s">
        <v>11896</v>
      </c>
      <c r="H60" s="33" t="s">
        <v>11898</v>
      </c>
      <c r="I60" s="62" t="s">
        <v>11779</v>
      </c>
      <c r="J60" s="17"/>
      <c r="K60" s="17"/>
      <c r="L60" s="17"/>
      <c r="M60" s="27"/>
      <c r="N60" s="27"/>
      <c r="O60" s="27"/>
      <c r="P60" s="27"/>
      <c r="Q60" s="27"/>
      <c r="R60" s="27"/>
      <c r="S60" s="27"/>
      <c r="T60" s="27"/>
      <c r="U60" s="27"/>
      <c r="V60" s="27"/>
      <c r="W60" s="27"/>
      <c r="X60" s="27"/>
      <c r="Y60" s="27"/>
      <c r="Z60" s="27"/>
      <c r="AA60" s="27"/>
      <c r="AB60" s="27"/>
      <c r="AC60" s="27"/>
      <c r="AD60" s="27"/>
      <c r="AE60" s="27"/>
      <c r="AF60" s="27"/>
    </row>
    <row r="61" ht="15.75" customHeight="1">
      <c r="A61" s="44"/>
      <c r="B61" s="29" t="s">
        <v>4306</v>
      </c>
      <c r="C61" s="17" t="s">
        <v>232</v>
      </c>
      <c r="D61" s="45" t="s">
        <v>11728</v>
      </c>
      <c r="E61" s="45" t="s">
        <v>11729</v>
      </c>
      <c r="F61" s="46">
        <v>0.5833333333333334</v>
      </c>
      <c r="G61" s="17" t="s">
        <v>6073</v>
      </c>
      <c r="H61" s="17" t="s">
        <v>11899</v>
      </c>
      <c r="I61" s="45" t="s">
        <v>11731</v>
      </c>
      <c r="J61" s="17"/>
      <c r="K61" s="17"/>
      <c r="L61" s="17"/>
      <c r="M61" s="27"/>
      <c r="N61" s="27"/>
      <c r="O61" s="27"/>
      <c r="P61" s="27"/>
      <c r="Q61" s="27"/>
      <c r="R61" s="27"/>
      <c r="S61" s="27"/>
      <c r="T61" s="27"/>
      <c r="U61" s="27"/>
      <c r="V61" s="27"/>
      <c r="W61" s="27"/>
      <c r="X61" s="27"/>
      <c r="Y61" s="27"/>
      <c r="Z61" s="27"/>
      <c r="AA61" s="27"/>
      <c r="AB61" s="27"/>
      <c r="AC61" s="27"/>
      <c r="AD61" s="27"/>
      <c r="AE61" s="27"/>
      <c r="AF61" s="27"/>
    </row>
    <row r="62" ht="15.75" customHeight="1">
      <c r="A62" s="485"/>
      <c r="B62" s="486"/>
      <c r="C62" s="154" t="s">
        <v>232</v>
      </c>
      <c r="D62" s="66" t="s">
        <v>11449</v>
      </c>
      <c r="E62" s="66" t="s">
        <v>11450</v>
      </c>
      <c r="F62" s="78">
        <v>0.6666666666666666</v>
      </c>
      <c r="G62" s="17" t="s">
        <v>6073</v>
      </c>
      <c r="H62" s="27" t="s">
        <v>11900</v>
      </c>
      <c r="I62" s="66" t="s">
        <v>11452</v>
      </c>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485"/>
      <c r="B63" s="486"/>
      <c r="C63" s="154" t="s">
        <v>232</v>
      </c>
      <c r="D63" s="66" t="s">
        <v>11536</v>
      </c>
      <c r="E63" s="66" t="s">
        <v>11537</v>
      </c>
      <c r="F63" s="78">
        <v>0.6666666666666666</v>
      </c>
      <c r="G63" s="27" t="s">
        <v>11901</v>
      </c>
      <c r="H63" s="27" t="s">
        <v>11902</v>
      </c>
      <c r="I63" s="66" t="s">
        <v>11539</v>
      </c>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485"/>
      <c r="B64" s="486"/>
      <c r="C64" s="154" t="s">
        <v>232</v>
      </c>
      <c r="D64" s="66" t="s">
        <v>11356</v>
      </c>
      <c r="E64" s="66" t="s">
        <v>11357</v>
      </c>
      <c r="F64" s="78">
        <v>0.75</v>
      </c>
      <c r="G64" s="27" t="s">
        <v>11901</v>
      </c>
      <c r="H64" s="27" t="s">
        <v>11903</v>
      </c>
      <c r="I64" s="66" t="s">
        <v>11904</v>
      </c>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18"/>
      <c r="B65" s="19">
        <v>44496.0</v>
      </c>
      <c r="C65" s="154"/>
      <c r="D65" s="66"/>
      <c r="E65" s="66"/>
      <c r="F65" s="74"/>
      <c r="G65" s="27"/>
      <c r="H65" s="27"/>
      <c r="I65" s="66"/>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24" t="s">
        <v>11845</v>
      </c>
      <c r="B66" s="17"/>
      <c r="C66" s="154"/>
      <c r="D66" s="27"/>
      <c r="E66" s="27"/>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28"/>
      <c r="B67" s="29" t="s">
        <v>4306</v>
      </c>
      <c r="C67" s="154"/>
      <c r="D67" s="27"/>
      <c r="E67" s="75" t="s">
        <v>11875</v>
      </c>
      <c r="F67" s="74"/>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8"/>
      <c r="B68" s="29" t="s">
        <v>4306</v>
      </c>
      <c r="C68" s="165" t="s">
        <v>232</v>
      </c>
      <c r="D68" s="31" t="s">
        <v>11629</v>
      </c>
      <c r="E68" s="31" t="s">
        <v>11630</v>
      </c>
      <c r="F68" s="80">
        <v>0.4583333333333333</v>
      </c>
      <c r="G68" s="81" t="s">
        <v>11905</v>
      </c>
      <c r="H68" s="81" t="s">
        <v>11906</v>
      </c>
      <c r="I68" s="31" t="s">
        <v>11632</v>
      </c>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8"/>
      <c r="B69" s="29" t="s">
        <v>4306</v>
      </c>
      <c r="C69" s="165" t="s">
        <v>66</v>
      </c>
      <c r="D69" s="31" t="s">
        <v>11265</v>
      </c>
      <c r="E69" s="31" t="s">
        <v>11266</v>
      </c>
      <c r="F69" s="80">
        <v>0.5416666666666666</v>
      </c>
      <c r="G69" s="81" t="s">
        <v>6073</v>
      </c>
      <c r="H69" s="81" t="s">
        <v>11907</v>
      </c>
      <c r="I69" s="31" t="s">
        <v>11267</v>
      </c>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8"/>
      <c r="B70" s="29" t="s">
        <v>4306</v>
      </c>
      <c r="C70" s="165" t="s">
        <v>100</v>
      </c>
      <c r="D70" s="31" t="s">
        <v>11472</v>
      </c>
      <c r="E70" s="31" t="s">
        <v>11473</v>
      </c>
      <c r="F70" s="80">
        <v>0.5833333333333334</v>
      </c>
      <c r="G70" s="81" t="s">
        <v>11908</v>
      </c>
      <c r="H70" s="81" t="s">
        <v>11909</v>
      </c>
      <c r="I70" s="31" t="s">
        <v>11475</v>
      </c>
      <c r="J70" s="27" t="s">
        <v>11910</v>
      </c>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28"/>
      <c r="B71" s="29" t="s">
        <v>4306</v>
      </c>
      <c r="C71" s="182" t="s">
        <v>232</v>
      </c>
      <c r="D71" s="36" t="s">
        <v>11463</v>
      </c>
      <c r="E71" s="36" t="s">
        <v>11464</v>
      </c>
      <c r="F71" s="76">
        <v>0.625</v>
      </c>
      <c r="G71" s="77" t="s">
        <v>11872</v>
      </c>
      <c r="H71" s="43" t="s">
        <v>11911</v>
      </c>
      <c r="I71" s="36" t="s">
        <v>11466</v>
      </c>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44"/>
      <c r="B72" s="29" t="s">
        <v>4306</v>
      </c>
      <c r="C72" s="154" t="s">
        <v>100</v>
      </c>
      <c r="D72" s="66" t="s">
        <v>11417</v>
      </c>
      <c r="E72" s="66" t="s">
        <v>11418</v>
      </c>
      <c r="F72" s="78">
        <v>0.6666666666666666</v>
      </c>
      <c r="G72" s="27" t="s">
        <v>11912</v>
      </c>
      <c r="H72" s="27" t="s">
        <v>11913</v>
      </c>
      <c r="I72" s="66" t="s">
        <v>11420</v>
      </c>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24" t="s">
        <v>11845</v>
      </c>
      <c r="B73" s="29" t="s">
        <v>4306</v>
      </c>
      <c r="C73" s="154" t="s">
        <v>100</v>
      </c>
      <c r="D73" s="66" t="s">
        <v>11660</v>
      </c>
      <c r="E73" s="66" t="s">
        <v>11661</v>
      </c>
      <c r="F73" s="78">
        <v>0.6666666666666666</v>
      </c>
      <c r="G73" s="27" t="s">
        <v>11912</v>
      </c>
      <c r="H73" s="27" t="s">
        <v>11913</v>
      </c>
      <c r="I73" s="66" t="s">
        <v>11662</v>
      </c>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28"/>
      <c r="B74" s="29" t="s">
        <v>4306</v>
      </c>
      <c r="C74" s="154" t="s">
        <v>100</v>
      </c>
      <c r="D74" s="66" t="s">
        <v>11801</v>
      </c>
      <c r="E74" s="66" t="s">
        <v>11802</v>
      </c>
      <c r="F74" s="78">
        <v>0.6666666666666666</v>
      </c>
      <c r="G74" s="27" t="s">
        <v>11912</v>
      </c>
      <c r="H74" s="27" t="s">
        <v>11913</v>
      </c>
      <c r="I74" s="66" t="s">
        <v>11662</v>
      </c>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28"/>
      <c r="B75" s="29" t="s">
        <v>4306</v>
      </c>
      <c r="C75" s="165" t="s">
        <v>100</v>
      </c>
      <c r="D75" s="31" t="s">
        <v>11304</v>
      </c>
      <c r="E75" s="31" t="s">
        <v>11305</v>
      </c>
      <c r="F75" s="80">
        <v>0.7083333333333334</v>
      </c>
      <c r="G75" s="81" t="s">
        <v>11914</v>
      </c>
      <c r="H75" s="81" t="s">
        <v>11915</v>
      </c>
      <c r="I75" s="31" t="s">
        <v>11307</v>
      </c>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8"/>
      <c r="B76" s="29" t="s">
        <v>4306</v>
      </c>
      <c r="C76" s="154"/>
      <c r="D76" s="27"/>
      <c r="E76" s="27"/>
      <c r="F76" s="78"/>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8"/>
      <c r="B77" s="29" t="s">
        <v>4306</v>
      </c>
      <c r="C77" s="154"/>
      <c r="D77" s="27"/>
      <c r="E77" s="27"/>
      <c r="F77" s="78"/>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44"/>
      <c r="C78" s="154"/>
      <c r="D78" s="27"/>
      <c r="E78" s="27"/>
      <c r="F78" s="74"/>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18"/>
      <c r="B79" s="19">
        <v>44497.0</v>
      </c>
      <c r="C79" s="154"/>
      <c r="D79" s="27"/>
      <c r="E79" s="75" t="s">
        <v>11875</v>
      </c>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24" t="s">
        <v>11845</v>
      </c>
      <c r="B80" s="17"/>
      <c r="C80" s="154"/>
      <c r="D80" s="27"/>
      <c r="E80" s="27"/>
      <c r="F80" s="74"/>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28"/>
      <c r="B81" s="29" t="s">
        <v>4306</v>
      </c>
      <c r="C81" s="43" t="s">
        <v>167</v>
      </c>
      <c r="D81" s="36" t="s">
        <v>11454</v>
      </c>
      <c r="E81" s="36" t="s">
        <v>11455</v>
      </c>
      <c r="F81" s="76">
        <v>0.4583333333333333</v>
      </c>
      <c r="G81" s="77" t="s">
        <v>11916</v>
      </c>
      <c r="H81" s="77" t="s">
        <v>11917</v>
      </c>
      <c r="I81" s="36" t="s">
        <v>11458</v>
      </c>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28"/>
      <c r="B82" s="29" t="s">
        <v>4306</v>
      </c>
      <c r="C82" s="43" t="s">
        <v>167</v>
      </c>
      <c r="D82" s="36" t="s">
        <v>11666</v>
      </c>
      <c r="E82" s="36" t="s">
        <v>11667</v>
      </c>
      <c r="F82" s="76">
        <v>0.4791666666666667</v>
      </c>
      <c r="G82" s="77" t="s">
        <v>11918</v>
      </c>
      <c r="H82" s="77" t="s">
        <v>11919</v>
      </c>
      <c r="I82" s="36" t="s">
        <v>11669</v>
      </c>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28"/>
      <c r="B83" s="29" t="s">
        <v>4306</v>
      </c>
      <c r="C83" s="43" t="s">
        <v>167</v>
      </c>
      <c r="D83" s="36" t="s">
        <v>11444</v>
      </c>
      <c r="E83" s="36" t="s">
        <v>11445</v>
      </c>
      <c r="F83" s="76">
        <v>0.5</v>
      </c>
      <c r="G83" s="77" t="s">
        <v>11920</v>
      </c>
      <c r="H83" s="77" t="s">
        <v>11921</v>
      </c>
      <c r="I83" s="36" t="s">
        <v>11447</v>
      </c>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8"/>
      <c r="B84" s="29" t="s">
        <v>4306</v>
      </c>
      <c r="C84" s="43" t="s">
        <v>167</v>
      </c>
      <c r="D84" s="36" t="s">
        <v>11710</v>
      </c>
      <c r="E84" s="36" t="s">
        <v>11711</v>
      </c>
      <c r="F84" s="76">
        <v>0.5416666666666666</v>
      </c>
      <c r="G84" s="77" t="s">
        <v>11920</v>
      </c>
      <c r="H84" s="77" t="s">
        <v>11922</v>
      </c>
      <c r="I84" s="36" t="s">
        <v>11713</v>
      </c>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44"/>
      <c r="B85" s="29" t="s">
        <v>4306</v>
      </c>
      <c r="C85" s="43" t="s">
        <v>167</v>
      </c>
      <c r="D85" s="36" t="s">
        <v>11681</v>
      </c>
      <c r="E85" s="36" t="s">
        <v>11682</v>
      </c>
      <c r="F85" s="76">
        <v>0.5625</v>
      </c>
      <c r="G85" s="77" t="s">
        <v>11918</v>
      </c>
      <c r="H85" s="77" t="s">
        <v>11923</v>
      </c>
      <c r="I85" s="36" t="s">
        <v>11684</v>
      </c>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4" t="s">
        <v>11845</v>
      </c>
      <c r="B86" s="29" t="s">
        <v>4306</v>
      </c>
      <c r="C86" s="43" t="s">
        <v>167</v>
      </c>
      <c r="D86" s="36" t="s">
        <v>11809</v>
      </c>
      <c r="E86" s="36" t="s">
        <v>11810</v>
      </c>
      <c r="F86" s="76">
        <v>0.5833333333333334</v>
      </c>
      <c r="G86" s="77" t="s">
        <v>11920</v>
      </c>
      <c r="H86" s="77" t="s">
        <v>11924</v>
      </c>
      <c r="I86" s="36" t="s">
        <v>11812</v>
      </c>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28"/>
      <c r="B87" s="29" t="s">
        <v>4306</v>
      </c>
      <c r="C87" s="43" t="s">
        <v>167</v>
      </c>
      <c r="D87" s="36" t="s">
        <v>11384</v>
      </c>
      <c r="E87" s="36" t="s">
        <v>11385</v>
      </c>
      <c r="F87" s="76">
        <v>0.625</v>
      </c>
      <c r="G87" s="77" t="s">
        <v>11920</v>
      </c>
      <c r="H87" s="77" t="s">
        <v>11925</v>
      </c>
      <c r="I87" s="77" t="s">
        <v>11926</v>
      </c>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28"/>
      <c r="B88" s="29" t="s">
        <v>4306</v>
      </c>
      <c r="C88" s="43" t="s">
        <v>167</v>
      </c>
      <c r="D88" s="36" t="s">
        <v>11927</v>
      </c>
      <c r="E88" s="36" t="s">
        <v>11928</v>
      </c>
      <c r="F88" s="76">
        <v>0.6666666666666666</v>
      </c>
      <c r="G88" s="77" t="s">
        <v>11920</v>
      </c>
      <c r="H88" s="77" t="s">
        <v>11929</v>
      </c>
      <c r="I88" s="36" t="s">
        <v>11930</v>
      </c>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28"/>
      <c r="B89" s="29" t="s">
        <v>4306</v>
      </c>
      <c r="C89" s="43" t="s">
        <v>167</v>
      </c>
      <c r="D89" s="36" t="s">
        <v>11323</v>
      </c>
      <c r="E89" s="36" t="s">
        <v>11324</v>
      </c>
      <c r="F89" s="76">
        <v>0.7083333333333334</v>
      </c>
      <c r="G89" s="77" t="s">
        <v>11920</v>
      </c>
      <c r="H89" s="77" t="s">
        <v>11931</v>
      </c>
      <c r="I89" s="36" t="s">
        <v>11932</v>
      </c>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28"/>
      <c r="B90" s="29" t="s">
        <v>4306</v>
      </c>
      <c r="C90" s="34" t="s">
        <v>167</v>
      </c>
      <c r="D90" s="31" t="s">
        <v>11933</v>
      </c>
      <c r="E90" s="31" t="s">
        <v>11934</v>
      </c>
      <c r="F90" s="80">
        <v>0.75</v>
      </c>
      <c r="G90" s="81" t="s">
        <v>11920</v>
      </c>
      <c r="H90" s="81" t="s">
        <v>11935</v>
      </c>
      <c r="I90" s="31" t="s">
        <v>11936</v>
      </c>
      <c r="J90" s="27" t="s">
        <v>11937</v>
      </c>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44"/>
      <c r="B91" s="29"/>
      <c r="C91" s="154"/>
      <c r="D91" s="27"/>
      <c r="E91" s="27"/>
      <c r="F91" s="74"/>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18"/>
      <c r="B92" s="19">
        <v>44498.0</v>
      </c>
      <c r="C92" s="154"/>
      <c r="D92" s="27"/>
      <c r="E92" s="75" t="s">
        <v>11875</v>
      </c>
      <c r="F92" s="74"/>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53"/>
      <c r="B93" s="17"/>
      <c r="C93" s="27"/>
      <c r="D93" s="56"/>
      <c r="E93" s="56"/>
      <c r="F93" s="78"/>
      <c r="G93" s="27"/>
      <c r="H93" s="27"/>
      <c r="I93" s="56"/>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4" t="s">
        <v>11845</v>
      </c>
      <c r="B94" s="29" t="s">
        <v>4306</v>
      </c>
      <c r="C94" s="182" t="s">
        <v>232</v>
      </c>
      <c r="D94" s="47" t="s">
        <v>11691</v>
      </c>
      <c r="E94" s="47" t="s">
        <v>11692</v>
      </c>
      <c r="F94" s="86">
        <v>0.4791666666666667</v>
      </c>
      <c r="G94" s="77" t="s">
        <v>11938</v>
      </c>
      <c r="H94" s="97" t="s">
        <v>11939</v>
      </c>
      <c r="I94" s="47" t="s">
        <v>11694</v>
      </c>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8"/>
      <c r="B95" s="29" t="s">
        <v>4306</v>
      </c>
      <c r="C95" s="182" t="s">
        <v>232</v>
      </c>
      <c r="D95" s="47" t="s">
        <v>11245</v>
      </c>
      <c r="E95" s="47" t="s">
        <v>11246</v>
      </c>
      <c r="F95" s="76">
        <v>0.5416666666666666</v>
      </c>
      <c r="G95" s="77" t="s">
        <v>11938</v>
      </c>
      <c r="H95" s="97" t="s">
        <v>11250</v>
      </c>
      <c r="I95" s="47" t="s">
        <v>11249</v>
      </c>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28"/>
      <c r="B96" s="29" t="s">
        <v>4306</v>
      </c>
      <c r="C96" s="182" t="s">
        <v>232</v>
      </c>
      <c r="D96" s="47" t="s">
        <v>11752</v>
      </c>
      <c r="E96" s="47" t="s">
        <v>11753</v>
      </c>
      <c r="F96" s="76">
        <v>0.5416666666666666</v>
      </c>
      <c r="G96" s="77" t="s">
        <v>11938</v>
      </c>
      <c r="H96" s="97" t="s">
        <v>11250</v>
      </c>
      <c r="I96" s="47" t="s">
        <v>11249</v>
      </c>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28"/>
      <c r="B97" s="29" t="s">
        <v>4306</v>
      </c>
      <c r="C97" s="182" t="s">
        <v>232</v>
      </c>
      <c r="D97" s="47" t="s">
        <v>11492</v>
      </c>
      <c r="E97" s="47" t="s">
        <v>11493</v>
      </c>
      <c r="F97" s="76">
        <v>0.625</v>
      </c>
      <c r="G97" s="77" t="s">
        <v>11938</v>
      </c>
      <c r="H97" s="96" t="s">
        <v>11940</v>
      </c>
      <c r="I97" s="47" t="s">
        <v>11495</v>
      </c>
      <c r="J97" s="27" t="s">
        <v>11941</v>
      </c>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44"/>
      <c r="B98" s="29" t="s">
        <v>4306</v>
      </c>
      <c r="C98" s="182" t="s">
        <v>232</v>
      </c>
      <c r="D98" s="47" t="s">
        <v>11818</v>
      </c>
      <c r="E98" s="47" t="s">
        <v>11819</v>
      </c>
      <c r="F98" s="86">
        <v>0.7083333333333334</v>
      </c>
      <c r="G98" s="77" t="s">
        <v>11938</v>
      </c>
      <c r="H98" s="87" t="s">
        <v>11942</v>
      </c>
      <c r="I98" s="47" t="s">
        <v>11821</v>
      </c>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24"/>
      <c r="B99" s="29" t="s">
        <v>4306</v>
      </c>
      <c r="C99" s="165" t="s">
        <v>232</v>
      </c>
      <c r="D99" s="51" t="s">
        <v>11426</v>
      </c>
      <c r="E99" s="51" t="s">
        <v>11427</v>
      </c>
      <c r="F99" s="80">
        <v>0.5</v>
      </c>
      <c r="G99" s="81" t="s">
        <v>11938</v>
      </c>
      <c r="H99" s="81" t="s">
        <v>11943</v>
      </c>
      <c r="I99" s="51" t="s">
        <v>11429</v>
      </c>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8"/>
      <c r="B100" s="29" t="s">
        <v>4306</v>
      </c>
      <c r="C100" s="182" t="s">
        <v>232</v>
      </c>
      <c r="D100" s="47" t="s">
        <v>11582</v>
      </c>
      <c r="E100" s="47" t="s">
        <v>11583</v>
      </c>
      <c r="F100" s="76">
        <v>0.5833333333333334</v>
      </c>
      <c r="G100" s="77" t="s">
        <v>11938</v>
      </c>
      <c r="H100" s="97" t="s">
        <v>11585</v>
      </c>
      <c r="I100" s="47" t="s">
        <v>11584</v>
      </c>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8"/>
      <c r="B101" s="29" t="s">
        <v>4306</v>
      </c>
      <c r="C101" s="182" t="s">
        <v>232</v>
      </c>
      <c r="D101" s="47" t="s">
        <v>11656</v>
      </c>
      <c r="E101" s="47" t="s">
        <v>11657</v>
      </c>
      <c r="F101" s="76">
        <v>0.6458333333333334</v>
      </c>
      <c r="G101" s="77" t="s">
        <v>11938</v>
      </c>
      <c r="H101" s="77" t="s">
        <v>11944</v>
      </c>
      <c r="I101" s="47" t="s">
        <v>11659</v>
      </c>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8"/>
      <c r="B102" s="29" t="s">
        <v>4306</v>
      </c>
      <c r="C102" s="33" t="s">
        <v>232</v>
      </c>
      <c r="D102" s="437" t="s">
        <v>11686</v>
      </c>
      <c r="E102" s="437" t="s">
        <v>11687</v>
      </c>
      <c r="F102" s="487">
        <v>0.7083333333333334</v>
      </c>
      <c r="G102" s="84" t="s">
        <v>11938</v>
      </c>
      <c r="H102" s="488" t="s">
        <v>11945</v>
      </c>
      <c r="I102" s="437" t="s">
        <v>11689</v>
      </c>
      <c r="J102" s="27" t="s">
        <v>11946</v>
      </c>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44"/>
      <c r="B103" s="29" t="s">
        <v>4306</v>
      </c>
      <c r="C103" s="27"/>
      <c r="D103" s="27"/>
      <c r="E103" s="27"/>
      <c r="F103" s="74"/>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18"/>
      <c r="B104" s="19">
        <v>44501.0</v>
      </c>
      <c r="C104" s="27"/>
      <c r="D104" s="27"/>
      <c r="E104" s="27"/>
      <c r="F104" s="74"/>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24" t="s">
        <v>11845</v>
      </c>
      <c r="B105" s="17"/>
      <c r="C105" s="27"/>
      <c r="D105" s="27"/>
      <c r="E105" s="27"/>
      <c r="F105" s="74"/>
      <c r="G105" s="78"/>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28"/>
      <c r="B106" s="29" t="s">
        <v>4306</v>
      </c>
      <c r="C106" s="223"/>
      <c r="D106" s="27"/>
      <c r="E106" s="27"/>
      <c r="F106" s="78"/>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28"/>
      <c r="B107" s="29" t="s">
        <v>4306</v>
      </c>
      <c r="C107" s="223"/>
      <c r="D107" s="27"/>
      <c r="E107" s="27"/>
      <c r="F107" s="78"/>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8"/>
      <c r="B108" s="29" t="s">
        <v>4306</v>
      </c>
      <c r="C108" s="43" t="s">
        <v>100</v>
      </c>
      <c r="D108" s="47" t="s">
        <v>11562</v>
      </c>
      <c r="E108" s="47" t="s">
        <v>11563</v>
      </c>
      <c r="F108" s="76">
        <v>0.4791666666666667</v>
      </c>
      <c r="G108" s="77" t="s">
        <v>11947</v>
      </c>
      <c r="H108" s="77" t="s">
        <v>11948</v>
      </c>
      <c r="I108" s="47" t="s">
        <v>11565</v>
      </c>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8"/>
      <c r="B109" s="29" t="s">
        <v>4306</v>
      </c>
      <c r="C109" s="223" t="s">
        <v>100</v>
      </c>
      <c r="D109" s="56" t="s">
        <v>11949</v>
      </c>
      <c r="E109" s="56" t="s">
        <v>11347</v>
      </c>
      <c r="F109" s="78">
        <v>0.5416666666666666</v>
      </c>
      <c r="G109" s="27" t="s">
        <v>11947</v>
      </c>
      <c r="H109" s="27" t="s">
        <v>11950</v>
      </c>
      <c r="I109" s="56" t="s">
        <v>11951</v>
      </c>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8"/>
      <c r="B110" s="29" t="s">
        <v>4306</v>
      </c>
      <c r="C110" s="43" t="s">
        <v>100</v>
      </c>
      <c r="D110" s="47" t="s">
        <v>11651</v>
      </c>
      <c r="E110" s="47" t="s">
        <v>11652</v>
      </c>
      <c r="F110" s="76">
        <v>0.5833333333333334</v>
      </c>
      <c r="G110" s="77" t="s">
        <v>11947</v>
      </c>
      <c r="H110" s="77" t="s">
        <v>11952</v>
      </c>
      <c r="I110" s="47" t="s">
        <v>11654</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8"/>
      <c r="B111" s="29" t="s">
        <v>4306</v>
      </c>
      <c r="C111" s="77" t="s">
        <v>11852</v>
      </c>
      <c r="D111" s="47" t="s">
        <v>11829</v>
      </c>
      <c r="E111" s="47" t="s">
        <v>11830</v>
      </c>
      <c r="F111" s="89" t="s">
        <v>352</v>
      </c>
      <c r="G111" s="77" t="s">
        <v>11953</v>
      </c>
      <c r="H111" s="77" t="s">
        <v>11954</v>
      </c>
      <c r="I111" s="47" t="s">
        <v>11832</v>
      </c>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44"/>
      <c r="B112" s="29" t="s">
        <v>4306</v>
      </c>
      <c r="C112" s="81" t="s">
        <v>11852</v>
      </c>
      <c r="D112" s="51" t="s">
        <v>11497</v>
      </c>
      <c r="E112" s="51" t="s">
        <v>11498</v>
      </c>
      <c r="F112" s="80">
        <v>0.625</v>
      </c>
      <c r="G112" s="81" t="s">
        <v>11914</v>
      </c>
      <c r="H112" s="81" t="s">
        <v>11955</v>
      </c>
      <c r="I112" s="51" t="s">
        <v>11500</v>
      </c>
      <c r="J112" s="27" t="s">
        <v>532</v>
      </c>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24" t="s">
        <v>11845</v>
      </c>
      <c r="B113" s="29" t="s">
        <v>4306</v>
      </c>
      <c r="C113" s="81" t="s">
        <v>11852</v>
      </c>
      <c r="D113" s="51" t="s">
        <v>11422</v>
      </c>
      <c r="E113" s="51" t="s">
        <v>11423</v>
      </c>
      <c r="F113" s="80">
        <v>0.6666666666666666</v>
      </c>
      <c r="G113" s="81" t="s">
        <v>11956</v>
      </c>
      <c r="H113" s="81" t="s">
        <v>11957</v>
      </c>
      <c r="I113" s="81" t="s">
        <v>11425</v>
      </c>
      <c r="J113" s="27" t="s">
        <v>5951</v>
      </c>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28"/>
      <c r="B114" s="29" t="s">
        <v>4306</v>
      </c>
      <c r="C114" s="489" t="s">
        <v>128</v>
      </c>
      <c r="D114" s="426" t="s">
        <v>11513</v>
      </c>
      <c r="E114" s="426" t="s">
        <v>11514</v>
      </c>
      <c r="F114" s="490" t="s">
        <v>372</v>
      </c>
      <c r="G114" s="428" t="s">
        <v>11914</v>
      </c>
      <c r="H114" s="428" t="s">
        <v>11958</v>
      </c>
      <c r="I114" s="426" t="s">
        <v>11516</v>
      </c>
      <c r="J114" s="27" t="s">
        <v>11959</v>
      </c>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28"/>
      <c r="B115" s="29" t="s">
        <v>4306</v>
      </c>
      <c r="C115" s="489" t="s">
        <v>100</v>
      </c>
      <c r="D115" s="426" t="s">
        <v>11223</v>
      </c>
      <c r="E115" s="426" t="s">
        <v>11224</v>
      </c>
      <c r="F115" s="427">
        <v>0.7083333333333334</v>
      </c>
      <c r="G115" s="428" t="s">
        <v>11947</v>
      </c>
      <c r="H115" s="428" t="s">
        <v>11960</v>
      </c>
      <c r="I115" s="426" t="s">
        <v>11228</v>
      </c>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8"/>
      <c r="B116" s="29" t="s">
        <v>4306</v>
      </c>
      <c r="C116" s="34" t="s">
        <v>404</v>
      </c>
      <c r="D116" s="51" t="s">
        <v>11294</v>
      </c>
      <c r="E116" s="51" t="s">
        <v>11295</v>
      </c>
      <c r="F116" s="80">
        <v>0.75</v>
      </c>
      <c r="G116" s="81" t="s">
        <v>11947</v>
      </c>
      <c r="H116" s="51" t="s">
        <v>11961</v>
      </c>
      <c r="I116" s="51" t="s">
        <v>11297</v>
      </c>
      <c r="J116" s="27" t="s">
        <v>3371</v>
      </c>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8"/>
      <c r="B117" s="29" t="s">
        <v>4306</v>
      </c>
      <c r="C117" s="43" t="s">
        <v>106</v>
      </c>
      <c r="D117" s="47" t="s">
        <v>11622</v>
      </c>
      <c r="E117" s="47" t="s">
        <v>11623</v>
      </c>
      <c r="F117" s="76">
        <v>0.7916666666666666</v>
      </c>
      <c r="G117" s="77" t="s">
        <v>11962</v>
      </c>
      <c r="H117" s="77" t="s">
        <v>11963</v>
      </c>
      <c r="I117" s="47" t="s">
        <v>11625</v>
      </c>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8"/>
      <c r="B118" s="29" t="s">
        <v>4306</v>
      </c>
      <c r="C118" s="223"/>
      <c r="D118" s="27"/>
      <c r="E118" s="27"/>
      <c r="F118" s="74"/>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44"/>
      <c r="C119" s="223"/>
      <c r="D119" s="27"/>
      <c r="E119" s="27"/>
      <c r="F119" s="74"/>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18"/>
      <c r="B120" s="19">
        <v>44502.0</v>
      </c>
      <c r="C120" s="223"/>
      <c r="D120" s="27"/>
      <c r="E120" s="27"/>
      <c r="F120" s="78"/>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4" t="s">
        <v>11845</v>
      </c>
      <c r="B121" s="17"/>
      <c r="C121" s="43" t="s">
        <v>100</v>
      </c>
      <c r="D121" s="36" t="s">
        <v>11599</v>
      </c>
      <c r="E121" s="36" t="s">
        <v>11600</v>
      </c>
      <c r="F121" s="76">
        <v>0.5</v>
      </c>
      <c r="G121" s="77" t="s">
        <v>11964</v>
      </c>
      <c r="H121" s="77" t="s">
        <v>11962</v>
      </c>
      <c r="I121" s="36" t="s">
        <v>11602</v>
      </c>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28"/>
      <c r="B122" s="29" t="s">
        <v>4306</v>
      </c>
      <c r="C122" s="223" t="s">
        <v>610</v>
      </c>
      <c r="D122" s="66" t="s">
        <v>11834</v>
      </c>
      <c r="E122" s="66" t="s">
        <v>11835</v>
      </c>
      <c r="F122" s="78">
        <v>0.5</v>
      </c>
      <c r="G122" s="66" t="s">
        <v>11965</v>
      </c>
      <c r="H122" s="27" t="s">
        <v>11938</v>
      </c>
      <c r="I122" s="66" t="s">
        <v>11837</v>
      </c>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28"/>
      <c r="B123" s="29" t="s">
        <v>4306</v>
      </c>
      <c r="C123" s="43" t="s">
        <v>845</v>
      </c>
      <c r="D123" s="36" t="s">
        <v>11399</v>
      </c>
      <c r="E123" s="36" t="s">
        <v>11400</v>
      </c>
      <c r="F123" s="76">
        <v>0.5833333333333334</v>
      </c>
      <c r="G123" s="58" t="s">
        <v>11966</v>
      </c>
      <c r="H123" s="77" t="s">
        <v>11938</v>
      </c>
      <c r="I123" s="36" t="s">
        <v>11402</v>
      </c>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8"/>
      <c r="B124" s="29" t="s">
        <v>4306</v>
      </c>
      <c r="C124" s="43" t="s">
        <v>416</v>
      </c>
      <c r="D124" s="36" t="s">
        <v>11557</v>
      </c>
      <c r="E124" s="36" t="s">
        <v>11558</v>
      </c>
      <c r="F124" s="76">
        <v>0.625</v>
      </c>
      <c r="G124" s="36" t="s">
        <v>11967</v>
      </c>
      <c r="H124" s="77" t="s">
        <v>11962</v>
      </c>
      <c r="I124" s="36" t="s">
        <v>11560</v>
      </c>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8"/>
      <c r="B125" s="29" t="s">
        <v>4306</v>
      </c>
      <c r="C125" s="34" t="s">
        <v>100</v>
      </c>
      <c r="D125" s="31" t="s">
        <v>11223</v>
      </c>
      <c r="E125" s="31" t="s">
        <v>11224</v>
      </c>
      <c r="F125" s="80">
        <v>0.7083333333333334</v>
      </c>
      <c r="G125" s="81" t="s">
        <v>11960</v>
      </c>
      <c r="H125" s="81" t="s">
        <v>11962</v>
      </c>
      <c r="I125" s="31" t="s">
        <v>11228</v>
      </c>
      <c r="J125" s="27" t="s">
        <v>11968</v>
      </c>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8"/>
      <c r="B126" s="29" t="s">
        <v>4306</v>
      </c>
      <c r="C126" s="34" t="s">
        <v>106</v>
      </c>
      <c r="D126" s="31" t="s">
        <v>11477</v>
      </c>
      <c r="E126" s="31" t="s">
        <v>11478</v>
      </c>
      <c r="F126" s="80">
        <v>0.75</v>
      </c>
      <c r="G126" s="81" t="s">
        <v>11969</v>
      </c>
      <c r="H126" s="81" t="s">
        <v>11920</v>
      </c>
      <c r="I126" s="31" t="s">
        <v>11480</v>
      </c>
      <c r="J126" s="27" t="s">
        <v>11970</v>
      </c>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8"/>
      <c r="B127" s="29" t="s">
        <v>4306</v>
      </c>
      <c r="C127" s="223"/>
      <c r="D127" s="27"/>
      <c r="E127" s="27"/>
      <c r="F127" s="78"/>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44"/>
      <c r="B128" s="29" t="s">
        <v>4306</v>
      </c>
      <c r="C128" s="223"/>
      <c r="D128" s="27"/>
      <c r="E128" s="27"/>
      <c r="F128" s="78"/>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18"/>
      <c r="B129" s="19">
        <v>44503.0</v>
      </c>
      <c r="C129" s="223"/>
      <c r="D129" s="27"/>
      <c r="E129" s="27"/>
      <c r="F129" s="74"/>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24" t="s">
        <v>11845</v>
      </c>
      <c r="B130" s="17"/>
      <c r="C130" s="223"/>
      <c r="D130" s="27"/>
      <c r="E130" s="27"/>
      <c r="F130" s="74"/>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8"/>
      <c r="B131" s="29" t="s">
        <v>4306</v>
      </c>
      <c r="C131" s="223"/>
      <c r="D131" s="27"/>
      <c r="E131" s="27"/>
      <c r="F131" s="74"/>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8"/>
      <c r="B132" s="29" t="s">
        <v>4306</v>
      </c>
      <c r="C132" s="43" t="s">
        <v>106</v>
      </c>
      <c r="D132" s="36" t="s">
        <v>11426</v>
      </c>
      <c r="E132" s="36" t="s">
        <v>11427</v>
      </c>
      <c r="F132" s="89" t="s">
        <v>4399</v>
      </c>
      <c r="G132" s="77" t="s">
        <v>11971</v>
      </c>
      <c r="H132" s="77" t="s">
        <v>11972</v>
      </c>
      <c r="I132" s="77" t="s">
        <v>11973</v>
      </c>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8"/>
      <c r="B133" s="29" t="s">
        <v>4306</v>
      </c>
      <c r="C133" s="223" t="s">
        <v>106</v>
      </c>
      <c r="D133" s="56" t="s">
        <v>11974</v>
      </c>
      <c r="E133" s="56" t="s">
        <v>11975</v>
      </c>
      <c r="F133" s="74" t="s">
        <v>131</v>
      </c>
      <c r="G133" s="27" t="s">
        <v>11947</v>
      </c>
      <c r="H133" s="56" t="s">
        <v>11976</v>
      </c>
      <c r="I133" s="56" t="s">
        <v>11977</v>
      </c>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8"/>
      <c r="B134" s="29" t="s">
        <v>4306</v>
      </c>
      <c r="C134" s="43" t="s">
        <v>106</v>
      </c>
      <c r="D134" s="47" t="s">
        <v>11608</v>
      </c>
      <c r="E134" s="47" t="s">
        <v>11609</v>
      </c>
      <c r="F134" s="89" t="s">
        <v>372</v>
      </c>
      <c r="G134" s="77" t="s">
        <v>11978</v>
      </c>
      <c r="H134" s="47" t="s">
        <v>11979</v>
      </c>
      <c r="I134" s="47" t="s">
        <v>11980</v>
      </c>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8"/>
      <c r="B135" s="29" t="s">
        <v>4306</v>
      </c>
      <c r="C135" s="34" t="s">
        <v>106</v>
      </c>
      <c r="D135" s="31" t="s">
        <v>11265</v>
      </c>
      <c r="E135" s="31" t="s">
        <v>11266</v>
      </c>
      <c r="F135" s="91" t="s">
        <v>1261</v>
      </c>
      <c r="G135" s="81" t="s">
        <v>11981</v>
      </c>
      <c r="H135" s="81" t="s">
        <v>11982</v>
      </c>
      <c r="I135" s="81" t="s">
        <v>11983</v>
      </c>
      <c r="J135" s="95" t="s">
        <v>11984</v>
      </c>
      <c r="K135" s="95"/>
      <c r="L135" s="95"/>
      <c r="M135" s="81"/>
      <c r="N135" s="81"/>
      <c r="O135" s="27"/>
      <c r="P135" s="27"/>
      <c r="Q135" s="27"/>
      <c r="R135" s="27"/>
      <c r="S135" s="27"/>
      <c r="T135" s="27"/>
      <c r="U135" s="27"/>
      <c r="V135" s="27"/>
      <c r="W135" s="27"/>
      <c r="X135" s="27"/>
      <c r="Y135" s="27"/>
      <c r="Z135" s="27"/>
      <c r="AA135" s="27"/>
      <c r="AB135" s="27"/>
      <c r="AC135" s="27"/>
      <c r="AD135" s="27"/>
      <c r="AE135" s="27"/>
      <c r="AF135" s="27"/>
    </row>
    <row r="136" ht="15.75" customHeight="1">
      <c r="A136" s="28"/>
      <c r="B136" s="29" t="s">
        <v>4306</v>
      </c>
      <c r="C136" s="34" t="s">
        <v>106</v>
      </c>
      <c r="D136" s="31" t="s">
        <v>11236</v>
      </c>
      <c r="E136" s="31" t="s">
        <v>11237</v>
      </c>
      <c r="F136" s="91" t="s">
        <v>4452</v>
      </c>
      <c r="G136" s="81" t="s">
        <v>11981</v>
      </c>
      <c r="H136" s="31" t="s">
        <v>11985</v>
      </c>
      <c r="I136" s="81" t="s">
        <v>11986</v>
      </c>
      <c r="J136" s="27" t="s">
        <v>11987</v>
      </c>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44"/>
      <c r="B137" s="29" t="s">
        <v>4306</v>
      </c>
      <c r="C137" s="34" t="s">
        <v>404</v>
      </c>
      <c r="D137" s="51" t="s">
        <v>11487</v>
      </c>
      <c r="E137" s="51" t="s">
        <v>11488</v>
      </c>
      <c r="F137" s="91" t="s">
        <v>4452</v>
      </c>
      <c r="G137" s="31" t="s">
        <v>11889</v>
      </c>
      <c r="H137" s="81" t="s">
        <v>11988</v>
      </c>
      <c r="I137" s="51" t="s">
        <v>11490</v>
      </c>
      <c r="J137" s="27" t="s">
        <v>8835</v>
      </c>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18"/>
      <c r="B138" s="19">
        <v>44504.0</v>
      </c>
      <c r="C138" s="223"/>
      <c r="D138" s="27"/>
      <c r="E138" s="27"/>
      <c r="F138" s="74"/>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4" t="s">
        <v>11845</v>
      </c>
      <c r="B139" s="17"/>
      <c r="C139" s="223"/>
      <c r="D139" s="27"/>
      <c r="E139" s="27"/>
      <c r="F139" s="74"/>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8"/>
      <c r="B140" s="29" t="s">
        <v>4306</v>
      </c>
      <c r="C140" s="223"/>
      <c r="D140" s="27"/>
      <c r="E140" s="27"/>
      <c r="F140" s="74"/>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8"/>
      <c r="B141" s="29" t="s">
        <v>4306</v>
      </c>
      <c r="C141" s="223"/>
      <c r="D141" s="27"/>
      <c r="E141" s="27"/>
      <c r="F141" s="78"/>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8"/>
      <c r="B142" s="29" t="s">
        <v>4306</v>
      </c>
      <c r="C142" s="43" t="s">
        <v>73</v>
      </c>
      <c r="D142" s="47" t="s">
        <v>11304</v>
      </c>
      <c r="E142" s="47" t="s">
        <v>11305</v>
      </c>
      <c r="F142" s="76">
        <v>0.5833333333333334</v>
      </c>
      <c r="G142" s="77" t="s">
        <v>11905</v>
      </c>
      <c r="H142" s="77" t="s">
        <v>11989</v>
      </c>
      <c r="I142" s="47" t="s">
        <v>11307</v>
      </c>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8"/>
      <c r="B143" s="29" t="s">
        <v>4306</v>
      </c>
      <c r="C143" s="43" t="s">
        <v>73</v>
      </c>
      <c r="D143" s="47" t="s">
        <v>11629</v>
      </c>
      <c r="E143" s="47" t="s">
        <v>11630</v>
      </c>
      <c r="F143" s="76">
        <v>0.625</v>
      </c>
      <c r="G143" s="77" t="s">
        <v>11905</v>
      </c>
      <c r="H143" s="77" t="s">
        <v>11990</v>
      </c>
      <c r="I143" s="47" t="s">
        <v>11632</v>
      </c>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8"/>
      <c r="B144" s="29" t="s">
        <v>4306</v>
      </c>
      <c r="C144" s="223" t="s">
        <v>167</v>
      </c>
      <c r="D144" s="56" t="s">
        <v>11367</v>
      </c>
      <c r="E144" s="56" t="s">
        <v>11368</v>
      </c>
      <c r="F144" s="78">
        <v>0.7083333333333334</v>
      </c>
      <c r="G144" s="27" t="s">
        <v>11991</v>
      </c>
      <c r="H144" s="27" t="s">
        <v>11992</v>
      </c>
      <c r="I144" s="56" t="s">
        <v>11370</v>
      </c>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8"/>
      <c r="B145" s="29" t="s">
        <v>4306</v>
      </c>
      <c r="C145" s="491" t="s">
        <v>100</v>
      </c>
      <c r="D145" s="423" t="s">
        <v>11776</v>
      </c>
      <c r="E145" s="423" t="s">
        <v>11777</v>
      </c>
      <c r="F145" s="492">
        <v>0.7916666666666666</v>
      </c>
      <c r="G145" s="232" t="s">
        <v>11993</v>
      </c>
      <c r="H145" s="493" t="s">
        <v>11898</v>
      </c>
      <c r="I145" s="423" t="s">
        <v>11779</v>
      </c>
      <c r="J145" s="27" t="s">
        <v>11994</v>
      </c>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44"/>
      <c r="B146" s="29" t="s">
        <v>4306</v>
      </c>
      <c r="C146" s="223"/>
      <c r="D146" s="27"/>
      <c r="E146" s="27"/>
      <c r="F146" s="74"/>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7"/>
      <c r="B147" s="27"/>
      <c r="C147" s="223"/>
      <c r="D147" s="27"/>
      <c r="E147" s="27"/>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18"/>
      <c r="B148" s="19">
        <v>44508.0</v>
      </c>
      <c r="C148" s="223"/>
      <c r="D148" s="27"/>
      <c r="E148" s="27"/>
      <c r="F148" s="74"/>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4" t="s">
        <v>11845</v>
      </c>
      <c r="B149" s="17"/>
      <c r="C149" s="223"/>
      <c r="D149" s="27"/>
      <c r="E149" s="27"/>
      <c r="F149" s="74"/>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8"/>
      <c r="B150" s="29" t="s">
        <v>4306</v>
      </c>
      <c r="C150" s="223"/>
      <c r="D150" s="27"/>
      <c r="E150" s="27"/>
      <c r="F150" s="74"/>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8"/>
      <c r="B151" s="29" t="s">
        <v>4306</v>
      </c>
      <c r="C151" s="223"/>
      <c r="D151" s="27"/>
      <c r="E151" s="27"/>
      <c r="F151" s="74"/>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8"/>
      <c r="B152" s="29" t="s">
        <v>4306</v>
      </c>
      <c r="C152" s="223"/>
      <c r="D152" s="27"/>
      <c r="E152" s="27"/>
      <c r="F152" s="74"/>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8"/>
      <c r="B153" s="29" t="s">
        <v>4306</v>
      </c>
      <c r="C153" s="223"/>
      <c r="D153" s="27"/>
      <c r="E153" s="27"/>
      <c r="F153" s="78"/>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8"/>
      <c r="B154" s="29" t="s">
        <v>4306</v>
      </c>
      <c r="C154" s="34" t="s">
        <v>416</v>
      </c>
      <c r="D154" s="51" t="s">
        <v>11719</v>
      </c>
      <c r="E154" s="51" t="s">
        <v>11720</v>
      </c>
      <c r="F154" s="80">
        <v>0.7083333333333334</v>
      </c>
      <c r="G154" s="51" t="s">
        <v>11905</v>
      </c>
      <c r="H154" s="81" t="s">
        <v>11995</v>
      </c>
      <c r="I154" s="51" t="s">
        <v>11722</v>
      </c>
      <c r="J154" s="27" t="s">
        <v>11996</v>
      </c>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8"/>
      <c r="B155" s="29" t="s">
        <v>4306</v>
      </c>
      <c r="C155" s="43" t="s">
        <v>416</v>
      </c>
      <c r="D155" s="47" t="s">
        <v>11701</v>
      </c>
      <c r="E155" s="47" t="s">
        <v>11702</v>
      </c>
      <c r="F155" s="76">
        <v>0.75</v>
      </c>
      <c r="G155" s="77" t="s">
        <v>11893</v>
      </c>
      <c r="H155" s="77" t="s">
        <v>11895</v>
      </c>
      <c r="I155" s="47" t="s">
        <v>11704</v>
      </c>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44"/>
      <c r="B156" s="29" t="s">
        <v>4306</v>
      </c>
      <c r="C156" s="34" t="s">
        <v>100</v>
      </c>
      <c r="D156" s="51" t="s">
        <v>11776</v>
      </c>
      <c r="E156" s="51" t="s">
        <v>11777</v>
      </c>
      <c r="F156" s="80">
        <v>0.7916666666666666</v>
      </c>
      <c r="G156" s="81" t="s">
        <v>11993</v>
      </c>
      <c r="H156" s="93" t="s">
        <v>11898</v>
      </c>
      <c r="I156" s="51" t="s">
        <v>11779</v>
      </c>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7"/>
      <c r="B157" s="27"/>
      <c r="C157" s="27"/>
      <c r="D157" s="27"/>
      <c r="E157" s="27"/>
      <c r="F157" s="74"/>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18"/>
      <c r="B158" s="19">
        <v>44539.0</v>
      </c>
      <c r="C158" s="27"/>
      <c r="D158" s="27"/>
      <c r="E158" s="27"/>
      <c r="F158" s="74"/>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4" t="s">
        <v>11845</v>
      </c>
      <c r="B159" s="17"/>
      <c r="C159" s="27"/>
      <c r="D159" s="27"/>
      <c r="E159" s="27"/>
      <c r="F159" s="74"/>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8"/>
      <c r="B160" s="29" t="s">
        <v>4306</v>
      </c>
      <c r="C160" s="81" t="s">
        <v>11852</v>
      </c>
      <c r="D160" s="31" t="s">
        <v>11567</v>
      </c>
      <c r="E160" s="31" t="s">
        <v>11568</v>
      </c>
      <c r="F160" s="32">
        <v>0.5</v>
      </c>
      <c r="G160" s="81" t="s">
        <v>11866</v>
      </c>
      <c r="H160" s="81" t="s">
        <v>11867</v>
      </c>
      <c r="I160" s="31" t="s">
        <v>11868</v>
      </c>
      <c r="J160" s="27" t="s">
        <v>11997</v>
      </c>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8"/>
      <c r="B161" s="29" t="s">
        <v>4306</v>
      </c>
      <c r="C161" s="43" t="s">
        <v>404</v>
      </c>
      <c r="D161" s="47" t="s">
        <v>11548</v>
      </c>
      <c r="E161" s="47" t="s">
        <v>11549</v>
      </c>
      <c r="F161" s="76">
        <v>0.5416666666666666</v>
      </c>
      <c r="G161" s="77" t="s">
        <v>11853</v>
      </c>
      <c r="H161" s="77" t="s">
        <v>11998</v>
      </c>
      <c r="I161" s="47" t="s">
        <v>11339</v>
      </c>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8"/>
      <c r="B162" s="29" t="s">
        <v>4306</v>
      </c>
      <c r="C162" s="43" t="s">
        <v>404</v>
      </c>
      <c r="D162" s="47" t="s">
        <v>11787</v>
      </c>
      <c r="E162" s="47" t="s">
        <v>11788</v>
      </c>
      <c r="F162" s="76">
        <v>0.625</v>
      </c>
      <c r="G162" s="77" t="s">
        <v>11999</v>
      </c>
      <c r="H162" s="77" t="s">
        <v>12000</v>
      </c>
      <c r="I162" s="47" t="s">
        <v>11790</v>
      </c>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8"/>
      <c r="B163" s="29" t="s">
        <v>4306</v>
      </c>
      <c r="C163" s="77" t="s">
        <v>11852</v>
      </c>
      <c r="D163" s="47" t="s">
        <v>11422</v>
      </c>
      <c r="E163" s="47" t="s">
        <v>11423</v>
      </c>
      <c r="F163" s="76">
        <v>0.6666666666666666</v>
      </c>
      <c r="G163" s="77" t="s">
        <v>12001</v>
      </c>
      <c r="H163" s="77" t="s">
        <v>12002</v>
      </c>
      <c r="I163" s="77" t="s">
        <v>11425</v>
      </c>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8"/>
      <c r="B164" s="29" t="s">
        <v>4306</v>
      </c>
      <c r="C164" s="27"/>
      <c r="D164" s="27"/>
      <c r="E164" s="27"/>
      <c r="F164" s="74"/>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8"/>
      <c r="B165" s="29" t="s">
        <v>4306</v>
      </c>
      <c r="C165" s="27"/>
      <c r="D165" s="27"/>
      <c r="E165" s="27"/>
      <c r="F165" s="74"/>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44"/>
      <c r="B166" s="29" t="s">
        <v>4306</v>
      </c>
      <c r="C166" s="27"/>
      <c r="D166" s="27"/>
      <c r="E166" s="27"/>
      <c r="F166" s="74"/>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7"/>
      <c r="B167" s="27"/>
      <c r="C167" s="27"/>
      <c r="D167" s="27"/>
      <c r="E167" s="27"/>
      <c r="F167" s="74"/>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18"/>
      <c r="B168" s="19">
        <v>44550.0</v>
      </c>
      <c r="C168" s="27"/>
      <c r="D168" s="27"/>
      <c r="E168" s="27"/>
      <c r="F168" s="74"/>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4" t="s">
        <v>12003</v>
      </c>
      <c r="B169" s="17"/>
      <c r="C169" s="27"/>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8"/>
      <c r="B170" s="29" t="s">
        <v>11234</v>
      </c>
      <c r="C170" s="97" t="s">
        <v>100</v>
      </c>
      <c r="D170" s="47" t="s">
        <v>11265</v>
      </c>
      <c r="E170" s="47" t="s">
        <v>11266</v>
      </c>
      <c r="F170" s="76">
        <v>0.4791666666666667</v>
      </c>
      <c r="G170" s="77" t="s">
        <v>11981</v>
      </c>
      <c r="H170" s="77" t="s">
        <v>12004</v>
      </c>
      <c r="I170" s="47" t="s">
        <v>11267</v>
      </c>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8"/>
      <c r="B171" s="29" t="s">
        <v>11234</v>
      </c>
      <c r="C171" s="97" t="s">
        <v>273</v>
      </c>
      <c r="D171" s="47" t="s">
        <v>11544</v>
      </c>
      <c r="E171" s="47" t="s">
        <v>11545</v>
      </c>
      <c r="F171" s="76">
        <v>0.5625</v>
      </c>
      <c r="G171" s="77" t="s">
        <v>11853</v>
      </c>
      <c r="H171" s="77" t="s">
        <v>12005</v>
      </c>
      <c r="I171" s="47" t="s">
        <v>11547</v>
      </c>
      <c r="J171" s="27" t="s">
        <v>12006</v>
      </c>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8"/>
      <c r="B172" s="29" t="s">
        <v>11234</v>
      </c>
      <c r="C172" s="97" t="s">
        <v>273</v>
      </c>
      <c r="D172" s="47" t="s">
        <v>11508</v>
      </c>
      <c r="E172" s="47" t="s">
        <v>11509</v>
      </c>
      <c r="F172" s="76">
        <v>0.6458333333333334</v>
      </c>
      <c r="G172" s="77" t="s">
        <v>11853</v>
      </c>
      <c r="H172" s="77" t="s">
        <v>12007</v>
      </c>
      <c r="I172" s="47" t="s">
        <v>11511</v>
      </c>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8"/>
      <c r="B173" s="29" t="s">
        <v>11234</v>
      </c>
      <c r="C173" s="97" t="s">
        <v>273</v>
      </c>
      <c r="D173" s="47" t="s">
        <v>11577</v>
      </c>
      <c r="E173" s="47" t="s">
        <v>11578</v>
      </c>
      <c r="F173" s="76">
        <v>0.7291666666666666</v>
      </c>
      <c r="G173" s="77" t="s">
        <v>11853</v>
      </c>
      <c r="H173" s="77" t="s">
        <v>12008</v>
      </c>
      <c r="I173" s="47" t="s">
        <v>11580</v>
      </c>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28"/>
      <c r="B174" s="29" t="s">
        <v>11234</v>
      </c>
      <c r="C174" s="97" t="s">
        <v>100</v>
      </c>
      <c r="D174" s="47" t="s">
        <v>11236</v>
      </c>
      <c r="E174" s="47" t="s">
        <v>11237</v>
      </c>
      <c r="F174" s="76">
        <v>0.7708333333333334</v>
      </c>
      <c r="G174" s="77" t="s">
        <v>11981</v>
      </c>
      <c r="H174" s="77" t="s">
        <v>12009</v>
      </c>
      <c r="I174" s="77" t="s">
        <v>12010</v>
      </c>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28"/>
      <c r="B175" s="29" t="s">
        <v>11234</v>
      </c>
      <c r="C175" s="77" t="s">
        <v>156</v>
      </c>
      <c r="D175" s="47" t="s">
        <v>11449</v>
      </c>
      <c r="E175" s="47" t="s">
        <v>11450</v>
      </c>
      <c r="F175" s="89" t="s">
        <v>363</v>
      </c>
      <c r="G175" s="77" t="s">
        <v>12011</v>
      </c>
      <c r="H175" s="77" t="s">
        <v>12012</v>
      </c>
      <c r="I175" s="77" t="s">
        <v>11452</v>
      </c>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44"/>
      <c r="B176" s="29" t="s">
        <v>11234</v>
      </c>
      <c r="C176" s="27"/>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27"/>
      <c r="B177" s="27"/>
      <c r="C177" s="27"/>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18"/>
      <c r="B178" s="19">
        <v>44551.0</v>
      </c>
      <c r="C178" s="27"/>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24" t="s">
        <v>12003</v>
      </c>
      <c r="B179" s="17"/>
      <c r="C179" s="27"/>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28"/>
      <c r="B180" s="29" t="s">
        <v>11234</v>
      </c>
      <c r="C180" s="27"/>
      <c r="D180" s="27"/>
      <c r="E180" s="27"/>
      <c r="F180" s="74"/>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28"/>
      <c r="B181" s="29" t="s">
        <v>11234</v>
      </c>
      <c r="C181" s="43" t="s">
        <v>273</v>
      </c>
      <c r="D181" s="36" t="s">
        <v>11492</v>
      </c>
      <c r="E181" s="36" t="s">
        <v>11493</v>
      </c>
      <c r="F181" s="76">
        <v>0.5416666666666666</v>
      </c>
      <c r="G181" s="77" t="s">
        <v>12013</v>
      </c>
      <c r="H181" s="77" t="s">
        <v>12014</v>
      </c>
      <c r="I181" s="36" t="s">
        <v>11495</v>
      </c>
      <c r="J181" s="27" t="s">
        <v>593</v>
      </c>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28"/>
      <c r="B182" s="29" t="s">
        <v>11234</v>
      </c>
      <c r="C182" s="43" t="s">
        <v>273</v>
      </c>
      <c r="D182" s="36" t="s">
        <v>11651</v>
      </c>
      <c r="E182" s="36" t="s">
        <v>11652</v>
      </c>
      <c r="F182" s="76">
        <v>0.625</v>
      </c>
      <c r="G182" s="77" t="s">
        <v>11947</v>
      </c>
      <c r="H182" s="77" t="s">
        <v>11952</v>
      </c>
      <c r="I182" s="36" t="s">
        <v>11654</v>
      </c>
      <c r="J182" s="27" t="s">
        <v>593</v>
      </c>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28"/>
      <c r="B183" s="29" t="s">
        <v>11234</v>
      </c>
      <c r="C183" s="43" t="s">
        <v>273</v>
      </c>
      <c r="D183" s="36" t="s">
        <v>11269</v>
      </c>
      <c r="E183" s="36" t="s">
        <v>11270</v>
      </c>
      <c r="F183" s="76">
        <v>0.7083333333333334</v>
      </c>
      <c r="G183" s="77" t="s">
        <v>12015</v>
      </c>
      <c r="H183" s="77" t="s">
        <v>12016</v>
      </c>
      <c r="I183" s="77" t="s">
        <v>11263</v>
      </c>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28"/>
      <c r="B184" s="29" t="s">
        <v>11234</v>
      </c>
      <c r="C184" s="489" t="s">
        <v>273</v>
      </c>
      <c r="D184" s="481" t="s">
        <v>11629</v>
      </c>
      <c r="E184" s="481" t="s">
        <v>11630</v>
      </c>
      <c r="F184" s="427">
        <v>0.7916666666666666</v>
      </c>
      <c r="G184" s="428" t="s">
        <v>11905</v>
      </c>
      <c r="H184" s="428" t="s">
        <v>11906</v>
      </c>
      <c r="I184" s="428" t="s">
        <v>11632</v>
      </c>
      <c r="J184" s="27" t="s">
        <v>12017</v>
      </c>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8"/>
      <c r="B185" s="29" t="s">
        <v>11234</v>
      </c>
      <c r="C185" s="27"/>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44"/>
      <c r="B186" s="29" t="s">
        <v>11234</v>
      </c>
      <c r="C186" s="27"/>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27"/>
      <c r="B187" s="27"/>
      <c r="C187" s="27"/>
      <c r="D187" s="27"/>
      <c r="E187" s="27"/>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18"/>
      <c r="B188" s="19">
        <v>44552.0</v>
      </c>
      <c r="C188" s="27"/>
      <c r="D188" s="21"/>
      <c r="E188" s="23"/>
      <c r="F188" s="74"/>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24" t="s">
        <v>12003</v>
      </c>
      <c r="B189" s="17"/>
      <c r="C189" s="27"/>
      <c r="D189" s="27"/>
      <c r="E189" s="27"/>
      <c r="F189" s="74"/>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8"/>
      <c r="B190" s="29" t="s">
        <v>11234</v>
      </c>
      <c r="C190" s="27"/>
      <c r="D190" s="27"/>
      <c r="E190" s="27"/>
      <c r="F190" s="74"/>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8"/>
      <c r="B191" s="29" t="s">
        <v>11234</v>
      </c>
      <c r="C191" s="27"/>
      <c r="D191" s="27"/>
      <c r="E191" s="27"/>
      <c r="F191" s="74"/>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28"/>
      <c r="B192" s="29" t="s">
        <v>11234</v>
      </c>
      <c r="C192" s="43" t="s">
        <v>128</v>
      </c>
      <c r="D192" s="36" t="s">
        <v>11638</v>
      </c>
      <c r="E192" s="36" t="s">
        <v>11639</v>
      </c>
      <c r="F192" s="89" t="s">
        <v>136</v>
      </c>
      <c r="G192" s="57" t="s">
        <v>11893</v>
      </c>
      <c r="H192" s="77" t="s">
        <v>12018</v>
      </c>
      <c r="I192" s="58" t="s">
        <v>11641</v>
      </c>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28"/>
      <c r="B193" s="29" t="s">
        <v>11234</v>
      </c>
      <c r="C193" s="43" t="s">
        <v>128</v>
      </c>
      <c r="D193" s="36" t="s">
        <v>11463</v>
      </c>
      <c r="E193" s="36" t="s">
        <v>11464</v>
      </c>
      <c r="F193" s="89" t="s">
        <v>372</v>
      </c>
      <c r="G193" s="57" t="s">
        <v>11893</v>
      </c>
      <c r="H193" s="43" t="s">
        <v>12019</v>
      </c>
      <c r="I193" s="57" t="s">
        <v>11466</v>
      </c>
      <c r="J193" s="27" t="s">
        <v>528</v>
      </c>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28"/>
      <c r="B194" s="29" t="s">
        <v>11234</v>
      </c>
      <c r="C194" s="43" t="s">
        <v>128</v>
      </c>
      <c r="D194" s="36" t="s">
        <v>11719</v>
      </c>
      <c r="E194" s="36" t="s">
        <v>11720</v>
      </c>
      <c r="F194" s="89" t="s">
        <v>375</v>
      </c>
      <c r="G194" s="57" t="s">
        <v>11912</v>
      </c>
      <c r="H194" s="77" t="s">
        <v>12020</v>
      </c>
      <c r="I194" s="58" t="s">
        <v>11722</v>
      </c>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28"/>
      <c r="B195" s="29" t="s">
        <v>11234</v>
      </c>
      <c r="C195" s="43" t="s">
        <v>128</v>
      </c>
      <c r="D195" s="36" t="s">
        <v>11195</v>
      </c>
      <c r="E195" s="36" t="s">
        <v>11196</v>
      </c>
      <c r="F195" s="89" t="s">
        <v>3399</v>
      </c>
      <c r="G195" s="57" t="s">
        <v>11905</v>
      </c>
      <c r="H195" s="77" t="s">
        <v>12021</v>
      </c>
      <c r="I195" s="58" t="s">
        <v>11199</v>
      </c>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28"/>
      <c r="B196" s="29" t="s">
        <v>11234</v>
      </c>
      <c r="C196" s="43" t="s">
        <v>273</v>
      </c>
      <c r="D196" s="403" t="s">
        <v>11230</v>
      </c>
      <c r="E196" s="403" t="s">
        <v>11231</v>
      </c>
      <c r="F196" s="494">
        <v>0.8333333333333334</v>
      </c>
      <c r="G196" s="57" t="s">
        <v>11905</v>
      </c>
      <c r="H196" s="77" t="s">
        <v>12022</v>
      </c>
      <c r="I196" s="403" t="s">
        <v>11233</v>
      </c>
      <c r="J196" s="2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44"/>
      <c r="B197" s="29" t="s">
        <v>11234</v>
      </c>
      <c r="C197" s="27"/>
      <c r="D197" s="27"/>
      <c r="E197" s="27"/>
      <c r="F197" s="74"/>
      <c r="G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27"/>
      <c r="B198" s="27"/>
      <c r="C198" s="27"/>
      <c r="D198" s="27"/>
      <c r="E198" s="27"/>
      <c r="F198" s="74"/>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18"/>
      <c r="B199" s="19">
        <v>44553.0</v>
      </c>
      <c r="C199" s="27"/>
      <c r="D199" s="27"/>
      <c r="E199" s="27"/>
      <c r="F199" s="74"/>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24" t="s">
        <v>12003</v>
      </c>
      <c r="B200" s="17"/>
      <c r="C200" s="27"/>
      <c r="D200" s="21"/>
      <c r="E200" s="23"/>
      <c r="F200" s="74"/>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28"/>
      <c r="B201" s="29" t="s">
        <v>11234</v>
      </c>
      <c r="C201" s="27"/>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28"/>
      <c r="B202" s="29" t="s">
        <v>11234</v>
      </c>
      <c r="C202" s="109" t="s">
        <v>273</v>
      </c>
      <c r="D202" s="51" t="s">
        <v>11589</v>
      </c>
      <c r="E202" s="51" t="s">
        <v>11590</v>
      </c>
      <c r="F202" s="80">
        <v>0.4583333333333333</v>
      </c>
      <c r="G202" s="31" t="s">
        <v>11905</v>
      </c>
      <c r="H202" s="51" t="s">
        <v>12023</v>
      </c>
      <c r="I202" s="51" t="s">
        <v>11592</v>
      </c>
      <c r="J202" s="27" t="s">
        <v>12024</v>
      </c>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28"/>
      <c r="B203" s="29" t="s">
        <v>11234</v>
      </c>
      <c r="C203" s="43" t="s">
        <v>106</v>
      </c>
      <c r="D203" s="36" t="s">
        <v>11671</v>
      </c>
      <c r="E203" s="36" t="s">
        <v>11672</v>
      </c>
      <c r="F203" s="76">
        <v>0.5625</v>
      </c>
      <c r="G203" s="77" t="s">
        <v>12025</v>
      </c>
      <c r="H203" s="77" t="s">
        <v>12026</v>
      </c>
      <c r="I203" s="47" t="s">
        <v>11674</v>
      </c>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28"/>
      <c r="B204" s="29" t="s">
        <v>11234</v>
      </c>
      <c r="C204" s="43" t="s">
        <v>106</v>
      </c>
      <c r="D204" s="36" t="s">
        <v>11522</v>
      </c>
      <c r="E204" s="36" t="s">
        <v>11523</v>
      </c>
      <c r="F204" s="76">
        <v>0.625</v>
      </c>
      <c r="G204" s="36" t="s">
        <v>11905</v>
      </c>
      <c r="H204" s="36" t="s">
        <v>12027</v>
      </c>
      <c r="I204" s="36" t="s">
        <v>11525</v>
      </c>
      <c r="J204" s="27" t="s">
        <v>255</v>
      </c>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28"/>
      <c r="B205" s="29" t="s">
        <v>11234</v>
      </c>
      <c r="C205" s="97" t="s">
        <v>128</v>
      </c>
      <c r="D205" s="47" t="s">
        <v>11540</v>
      </c>
      <c r="E205" s="47" t="s">
        <v>11541</v>
      </c>
      <c r="F205" s="89" t="s">
        <v>375</v>
      </c>
      <c r="G205" s="69" t="s">
        <v>11905</v>
      </c>
      <c r="H205" s="77" t="s">
        <v>12028</v>
      </c>
      <c r="I205" s="96" t="s">
        <v>11543</v>
      </c>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28"/>
      <c r="B206" s="29" t="s">
        <v>11234</v>
      </c>
      <c r="C206" s="27"/>
      <c r="D206" s="27"/>
      <c r="E206" s="27"/>
      <c r="F206" s="74"/>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44"/>
      <c r="B207" s="29" t="s">
        <v>11234</v>
      </c>
      <c r="C207" s="27"/>
      <c r="D207" s="27"/>
      <c r="E207" s="27"/>
      <c r="F207" s="74"/>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27"/>
      <c r="B208" s="27"/>
      <c r="C208" s="27"/>
      <c r="D208" s="27"/>
      <c r="E208" s="27"/>
      <c r="F208" s="74"/>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18"/>
      <c r="B209" s="19">
        <v>44554.0</v>
      </c>
      <c r="C209" s="27"/>
      <c r="D209" s="27"/>
      <c r="E209" s="27"/>
      <c r="F209" s="74"/>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24" t="s">
        <v>12003</v>
      </c>
      <c r="B210" s="17"/>
      <c r="C210" s="27"/>
      <c r="D210" s="90" t="s">
        <v>12029</v>
      </c>
      <c r="E210" s="23"/>
      <c r="F210" s="74"/>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28"/>
      <c r="B211" s="29" t="s">
        <v>11234</v>
      </c>
      <c r="C211" s="109" t="s">
        <v>167</v>
      </c>
      <c r="D211" s="51" t="s">
        <v>11487</v>
      </c>
      <c r="E211" s="51" t="s">
        <v>11488</v>
      </c>
      <c r="F211" s="80">
        <v>0.5</v>
      </c>
      <c r="G211" s="81" t="s">
        <v>12030</v>
      </c>
      <c r="H211" s="81" t="s">
        <v>12031</v>
      </c>
      <c r="I211" s="81" t="s">
        <v>12032</v>
      </c>
      <c r="J211" s="27" t="s">
        <v>12033</v>
      </c>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28"/>
      <c r="B212" s="29" t="s">
        <v>11234</v>
      </c>
      <c r="C212" s="109" t="s">
        <v>167</v>
      </c>
      <c r="D212" s="51" t="s">
        <v>11356</v>
      </c>
      <c r="E212" s="51" t="s">
        <v>11357</v>
      </c>
      <c r="F212" s="80">
        <v>0.5625</v>
      </c>
      <c r="G212" s="81" t="s">
        <v>12034</v>
      </c>
      <c r="H212" s="81" t="s">
        <v>12035</v>
      </c>
      <c r="I212" s="51" t="s">
        <v>11359</v>
      </c>
      <c r="J212" s="27" t="s">
        <v>12036</v>
      </c>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28"/>
      <c r="B213" s="29" t="s">
        <v>11234</v>
      </c>
      <c r="C213" s="27"/>
      <c r="D213" s="27"/>
      <c r="E213" s="27"/>
      <c r="F213" s="74"/>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28"/>
      <c r="B214" s="29" t="s">
        <v>11234</v>
      </c>
      <c r="C214" s="27"/>
      <c r="D214" s="27"/>
      <c r="E214" s="27"/>
      <c r="F214" s="74"/>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28"/>
      <c r="B215" s="29" t="s">
        <v>11234</v>
      </c>
      <c r="C215" s="27"/>
      <c r="D215" s="27"/>
      <c r="E215" s="27"/>
      <c r="F215" s="74"/>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customHeight="1">
      <c r="A216" s="28"/>
      <c r="B216" s="29" t="s">
        <v>11234</v>
      </c>
      <c r="C216" s="27"/>
      <c r="D216" s="27"/>
      <c r="E216" s="27"/>
      <c r="F216" s="74"/>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44"/>
      <c r="B217" s="29" t="s">
        <v>11234</v>
      </c>
      <c r="C217" s="27"/>
      <c r="D217" s="27"/>
      <c r="E217" s="27"/>
      <c r="F217" s="74"/>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customHeight="1">
      <c r="A218" s="18"/>
      <c r="B218" s="19"/>
      <c r="C218" s="27"/>
      <c r="D218" s="27"/>
      <c r="E218" s="27"/>
      <c r="F218" s="74"/>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24"/>
      <c r="B219" s="17"/>
      <c r="C219" s="27"/>
      <c r="D219" s="27"/>
      <c r="E219" s="27"/>
      <c r="F219" s="74"/>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28"/>
      <c r="B220" s="29"/>
      <c r="C220" s="27"/>
      <c r="D220" s="27"/>
      <c r="E220" s="27"/>
      <c r="F220" s="74"/>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28"/>
      <c r="B221" s="29"/>
      <c r="C221" s="27"/>
      <c r="D221" s="27"/>
      <c r="E221" s="27"/>
      <c r="F221" s="74"/>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28"/>
      <c r="B222" s="29"/>
      <c r="C222" s="27"/>
      <c r="D222" s="27"/>
      <c r="E222" s="27"/>
      <c r="F222" s="74"/>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28"/>
      <c r="B223" s="29"/>
      <c r="C223" s="27"/>
      <c r="D223" s="27"/>
      <c r="E223" s="27"/>
      <c r="F223" s="74"/>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28"/>
      <c r="B224" s="29"/>
      <c r="C224" s="27"/>
      <c r="D224" s="27"/>
      <c r="E224" s="27"/>
      <c r="F224" s="74"/>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28"/>
      <c r="B225" s="29"/>
      <c r="C225" s="27"/>
      <c r="D225" s="27"/>
      <c r="E225" s="27"/>
      <c r="F225" s="74"/>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44"/>
      <c r="B226" s="29"/>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18"/>
      <c r="B227" s="19"/>
      <c r="C227" s="27"/>
      <c r="D227" s="27"/>
      <c r="E227" s="27"/>
      <c r="F227" s="74"/>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24"/>
      <c r="B228" s="17"/>
      <c r="C228" s="27"/>
      <c r="D228" s="27"/>
      <c r="E228" s="27"/>
      <c r="F228" s="74"/>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28"/>
      <c r="B229" s="29"/>
      <c r="C229" s="27"/>
      <c r="D229" s="27"/>
      <c r="E229" s="27"/>
      <c r="F229" s="74"/>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customHeight="1">
      <c r="A230" s="28"/>
      <c r="B230" s="29"/>
      <c r="C230" s="27"/>
      <c r="D230" s="27"/>
      <c r="E230" s="27"/>
      <c r="F230" s="74"/>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customHeight="1">
      <c r="A231" s="28"/>
      <c r="B231" s="29"/>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28"/>
      <c r="B232" s="29"/>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28"/>
      <c r="B233" s="29"/>
      <c r="C233" s="27"/>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8"/>
      <c r="B234" s="29"/>
      <c r="C234" s="27"/>
      <c r="D234" s="27"/>
      <c r="E234" s="27"/>
      <c r="F234" s="74"/>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44"/>
      <c r="B235" s="29"/>
      <c r="C235" s="27"/>
      <c r="D235" s="27"/>
      <c r="E235" s="27"/>
      <c r="F235" s="74"/>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18"/>
      <c r="B236" s="19"/>
      <c r="C236" s="27"/>
      <c r="D236" s="27"/>
      <c r="E236" s="27"/>
      <c r="F236" s="74"/>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4"/>
      <c r="B237" s="17"/>
      <c r="C237" s="27"/>
      <c r="D237" s="27"/>
      <c r="E237" s="27"/>
      <c r="F237" s="74"/>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8"/>
      <c r="B238" s="29"/>
      <c r="C238" s="27"/>
      <c r="D238" s="27"/>
      <c r="E238" s="27"/>
      <c r="F238" s="74"/>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8"/>
      <c r="B239" s="29"/>
      <c r="C239" s="27"/>
      <c r="D239" s="27"/>
      <c r="E239" s="27"/>
      <c r="F239" s="74"/>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8"/>
      <c r="B240" s="29"/>
      <c r="C240" s="27"/>
      <c r="D240" s="27"/>
      <c r="E240" s="27"/>
      <c r="F240" s="74"/>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8"/>
      <c r="B241" s="29"/>
      <c r="C241" s="27"/>
      <c r="D241" s="27"/>
      <c r="E241" s="27"/>
      <c r="F241" s="74"/>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8"/>
      <c r="B242" s="29"/>
      <c r="C242" s="27"/>
      <c r="D242" s="27"/>
      <c r="E242" s="27"/>
      <c r="F242" s="74"/>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8"/>
      <c r="B243" s="29"/>
      <c r="C243" s="27"/>
      <c r="D243" s="27"/>
      <c r="E243" s="27"/>
      <c r="F243" s="74"/>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44"/>
      <c r="B244" s="29"/>
      <c r="C244" s="27"/>
      <c r="D244" s="27"/>
      <c r="E244" s="27"/>
      <c r="F244" s="74"/>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18"/>
      <c r="B245" s="19"/>
      <c r="C245" s="27"/>
      <c r="D245" s="27"/>
      <c r="E245" s="27"/>
      <c r="F245" s="74"/>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4"/>
      <c r="B246" s="17"/>
      <c r="C246" s="27"/>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8"/>
      <c r="B247" s="29"/>
      <c r="C247" s="27"/>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8"/>
      <c r="B248" s="29"/>
      <c r="C248" s="27"/>
      <c r="D248" s="27"/>
      <c r="E248" s="27"/>
      <c r="F248" s="74"/>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8"/>
      <c r="B249" s="29"/>
      <c r="C249" s="27"/>
      <c r="D249" s="27"/>
      <c r="E249" s="27"/>
      <c r="F249" s="74"/>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8"/>
      <c r="B250" s="29"/>
      <c r="C250" s="27"/>
      <c r="D250" s="27"/>
      <c r="E250" s="27"/>
      <c r="F250" s="74"/>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8"/>
      <c r="B251" s="29"/>
      <c r="C251" s="27"/>
      <c r="D251" s="27"/>
      <c r="E251" s="27"/>
      <c r="F251" s="74"/>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8"/>
      <c r="B252" s="29"/>
      <c r="C252" s="27"/>
      <c r="D252" s="27"/>
      <c r="E252" s="27"/>
      <c r="F252" s="74"/>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44"/>
      <c r="B253" s="29"/>
      <c r="C253" s="27"/>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18"/>
      <c r="B254" s="19"/>
      <c r="C254" s="27"/>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4"/>
      <c r="B255" s="17"/>
      <c r="C255" s="27"/>
      <c r="D255" s="118"/>
      <c r="E255" s="118"/>
      <c r="F255" s="74"/>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8"/>
      <c r="B256" s="29"/>
      <c r="C256" s="27"/>
      <c r="D256" s="27"/>
      <c r="E256" s="27"/>
      <c r="F256" s="78"/>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8"/>
      <c r="B257" s="29"/>
      <c r="C257" s="27"/>
      <c r="D257" s="27"/>
      <c r="E257" s="27"/>
      <c r="F257" s="78"/>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8"/>
      <c r="B258" s="29"/>
      <c r="C258" s="27"/>
      <c r="D258" s="27"/>
      <c r="E258" s="27"/>
      <c r="F258" s="74"/>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8"/>
      <c r="B259" s="29"/>
      <c r="C259" s="27"/>
      <c r="D259" s="27"/>
      <c r="E259" s="27"/>
      <c r="F259" s="74"/>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8"/>
      <c r="B260" s="29"/>
      <c r="C260" s="27"/>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8"/>
      <c r="B261" s="29"/>
      <c r="C261" s="27"/>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44"/>
      <c r="B262" s="29"/>
      <c r="C262" s="27"/>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7"/>
      <c r="B263" s="27"/>
      <c r="C263" s="27"/>
      <c r="D263" s="27"/>
      <c r="E263" s="27"/>
      <c r="F263" s="74"/>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7"/>
      <c r="B264" s="27"/>
      <c r="C264" s="27"/>
      <c r="D264" s="27"/>
      <c r="E264" s="27"/>
      <c r="F264" s="74"/>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7"/>
      <c r="B265" s="27"/>
      <c r="C265" s="27"/>
      <c r="D265" s="27"/>
      <c r="E265" s="27"/>
      <c r="F265" s="74"/>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7"/>
      <c r="B266" s="27"/>
      <c r="C266" s="27"/>
      <c r="D266" s="27"/>
      <c r="E266" s="27"/>
      <c r="F266" s="74"/>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7"/>
      <c r="B267" s="27"/>
      <c r="C267" s="27"/>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7"/>
      <c r="B268" s="27"/>
      <c r="C268" s="27"/>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7"/>
      <c r="B269" s="27"/>
      <c r="C269" s="27"/>
      <c r="D269" s="27"/>
      <c r="E269" s="27"/>
      <c r="F269" s="74"/>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7"/>
      <c r="B270" s="27"/>
      <c r="C270" s="27"/>
      <c r="D270" s="27"/>
      <c r="E270" s="27"/>
      <c r="F270" s="74"/>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7"/>
      <c r="B271" s="27"/>
      <c r="C271" s="27"/>
      <c r="D271" s="27"/>
      <c r="E271" s="27"/>
      <c r="F271" s="74"/>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7"/>
      <c r="B272" s="27"/>
      <c r="C272" s="27"/>
      <c r="D272" s="27"/>
      <c r="E272" s="27"/>
      <c r="F272" s="74"/>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7"/>
      <c r="B273" s="27"/>
      <c r="C273" s="27"/>
      <c r="D273" s="27"/>
      <c r="E273" s="27"/>
      <c r="F273" s="74"/>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7"/>
      <c r="B274" s="27"/>
      <c r="C274" s="27"/>
      <c r="D274" s="27"/>
      <c r="E274" s="27"/>
      <c r="F274" s="74"/>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7"/>
      <c r="B275" s="27"/>
      <c r="C275" s="27"/>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7"/>
      <c r="B276" s="27"/>
      <c r="C276" s="27"/>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7"/>
      <c r="B277" s="27"/>
      <c r="C277" s="27"/>
      <c r="D277" s="27"/>
      <c r="E277" s="27"/>
      <c r="F277" s="74"/>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7"/>
      <c r="B278" s="27"/>
      <c r="C278" s="27"/>
      <c r="D278" s="27"/>
      <c r="E278" s="27"/>
      <c r="F278" s="74"/>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7"/>
      <c r="B279" s="27"/>
      <c r="C279" s="27"/>
      <c r="D279" s="27"/>
      <c r="E279" s="27"/>
      <c r="F279" s="74"/>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7"/>
      <c r="B280" s="27"/>
      <c r="C280" s="27"/>
      <c r="D280" s="27"/>
      <c r="E280" s="27"/>
      <c r="F280" s="74"/>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7"/>
      <c r="B281" s="27"/>
      <c r="C281" s="27"/>
      <c r="D281" s="27"/>
      <c r="E281" s="27"/>
      <c r="F281" s="74"/>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7"/>
      <c r="B282" s="27"/>
      <c r="C282" s="27"/>
      <c r="D282" s="27"/>
      <c r="E282" s="27"/>
      <c r="F282" s="74"/>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7"/>
      <c r="B283" s="27"/>
      <c r="C283" s="27"/>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7"/>
      <c r="B284" s="27"/>
      <c r="C284" s="27"/>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7"/>
      <c r="B285" s="27"/>
      <c r="C285" s="27"/>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7"/>
      <c r="B286" s="27"/>
      <c r="C286" s="27"/>
      <c r="D286" s="27"/>
      <c r="E286" s="27"/>
      <c r="F286" s="74"/>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7"/>
      <c r="B287" s="27"/>
      <c r="C287" s="27"/>
      <c r="D287" s="27"/>
      <c r="E287" s="27"/>
      <c r="F287" s="74"/>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7"/>
      <c r="B288" s="27"/>
      <c r="C288" s="27"/>
      <c r="D288" s="27"/>
      <c r="E288" s="27"/>
      <c r="F288" s="74"/>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7"/>
      <c r="B289" s="27"/>
      <c r="C289" s="27"/>
      <c r="D289" s="27"/>
      <c r="E289" s="27"/>
      <c r="F289" s="74"/>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B290" s="27"/>
      <c r="C290" s="27"/>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7"/>
      <c r="B291" s="27"/>
      <c r="C291" s="27"/>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7"/>
      <c r="B292" s="27"/>
      <c r="C292" s="27"/>
      <c r="D292" s="27"/>
      <c r="E292" s="27"/>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7"/>
      <c r="B293" s="27"/>
      <c r="C293" s="27"/>
      <c r="D293" s="27"/>
      <c r="E293" s="27"/>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7"/>
      <c r="B294" s="27"/>
      <c r="C294" s="27"/>
      <c r="D294" s="27"/>
      <c r="E294" s="27"/>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7"/>
      <c r="B295" s="27"/>
      <c r="C295" s="27"/>
      <c r="D295" s="27"/>
      <c r="E295" s="27"/>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7"/>
      <c r="B296" s="27"/>
      <c r="C296" s="27"/>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27"/>
      <c r="B297" s="27"/>
      <c r="C297" s="27"/>
      <c r="D297" s="27"/>
      <c r="E297" s="27"/>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7"/>
      <c r="B298" s="27"/>
      <c r="C298" s="27"/>
      <c r="D298" s="27"/>
      <c r="E298" s="27"/>
      <c r="F298" s="74"/>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7"/>
      <c r="B299" s="27"/>
      <c r="C299" s="27"/>
      <c r="D299" s="27"/>
      <c r="E299" s="27"/>
      <c r="F299" s="74"/>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7"/>
      <c r="B300" s="27"/>
      <c r="C300" s="27"/>
      <c r="D300" s="27"/>
      <c r="E300" s="27"/>
      <c r="F300" s="74"/>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7"/>
      <c r="B301" s="27"/>
      <c r="C301" s="27"/>
      <c r="D301" s="27"/>
      <c r="E301" s="27"/>
      <c r="F301" s="74"/>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7"/>
      <c r="B302" s="27"/>
      <c r="C302" s="27"/>
      <c r="D302" s="27"/>
      <c r="E302" s="27"/>
      <c r="F302" s="74"/>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7"/>
      <c r="B303" s="27"/>
      <c r="C303" s="27"/>
      <c r="D303" s="27"/>
      <c r="E303" s="27"/>
      <c r="F303" s="74"/>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7"/>
      <c r="B304" s="27"/>
      <c r="C304" s="27"/>
      <c r="D304" s="27"/>
      <c r="E304" s="27"/>
      <c r="F304" s="74"/>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7"/>
      <c r="B305" s="27"/>
      <c r="C305" s="27"/>
      <c r="D305" s="27"/>
      <c r="E305" s="27"/>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7"/>
      <c r="B306" s="27"/>
      <c r="C306" s="27"/>
      <c r="D306" s="27"/>
      <c r="E306" s="27"/>
      <c r="F306" s="74"/>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7"/>
      <c r="B307" s="27"/>
      <c r="C307" s="27"/>
      <c r="D307" s="27"/>
      <c r="E307" s="27"/>
      <c r="F307" s="74"/>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7"/>
      <c r="B308" s="27"/>
      <c r="C308" s="27"/>
      <c r="D308" s="27"/>
      <c r="E308" s="27"/>
      <c r="F308" s="74"/>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7"/>
      <c r="B309" s="27"/>
      <c r="C309" s="27"/>
      <c r="D309" s="27"/>
      <c r="E309" s="27"/>
      <c r="F309" s="74"/>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7"/>
      <c r="B310" s="27"/>
      <c r="C310" s="27"/>
      <c r="D310" s="27"/>
      <c r="E310" s="27"/>
      <c r="F310" s="74"/>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7"/>
      <c r="B311" s="27"/>
      <c r="C311" s="27"/>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7"/>
      <c r="B312" s="27"/>
      <c r="C312" s="27"/>
      <c r="D312" s="27"/>
      <c r="E312" s="27"/>
      <c r="F312" s="74"/>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7"/>
      <c r="B313" s="27"/>
      <c r="C313" s="27"/>
      <c r="D313" s="27"/>
      <c r="E313" s="27"/>
      <c r="F313" s="74"/>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7"/>
      <c r="B314" s="27"/>
      <c r="C314" s="27"/>
      <c r="D314" s="27"/>
      <c r="E314" s="27"/>
      <c r="F314" s="74"/>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7"/>
      <c r="B315" s="27"/>
      <c r="C315" s="27"/>
      <c r="D315" s="27"/>
      <c r="E315" s="27"/>
      <c r="F315" s="74"/>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27"/>
      <c r="B316" s="27"/>
      <c r="C316" s="27"/>
      <c r="D316" s="27"/>
      <c r="E316" s="27"/>
      <c r="F316" s="74"/>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27"/>
      <c r="B317" s="27"/>
      <c r="C317" s="27"/>
      <c r="D317" s="27"/>
      <c r="E317" s="27"/>
      <c r="F317" s="74"/>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27"/>
      <c r="B318" s="27"/>
      <c r="C318" s="27"/>
      <c r="D318" s="27"/>
      <c r="E318" s="27"/>
      <c r="F318" s="74"/>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27"/>
      <c r="B319" s="27"/>
      <c r="C319" s="27"/>
      <c r="D319" s="27"/>
      <c r="E319" s="27"/>
      <c r="F319" s="74"/>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7"/>
      <c r="B320" s="27"/>
      <c r="C320" s="27"/>
      <c r="D320" s="27"/>
      <c r="E320" s="27"/>
      <c r="F320" s="74"/>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7"/>
      <c r="B321" s="27"/>
      <c r="C321" s="27"/>
      <c r="D321" s="27"/>
      <c r="E321" s="27"/>
      <c r="F321" s="74"/>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27"/>
      <c r="B322" s="27"/>
      <c r="C322" s="27"/>
      <c r="D322" s="27"/>
      <c r="E322" s="27"/>
      <c r="F322" s="74"/>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27"/>
      <c r="B323" s="27"/>
      <c r="C323" s="27"/>
      <c r="D323" s="27"/>
      <c r="E323" s="27"/>
      <c r="F323" s="74"/>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27"/>
      <c r="B324" s="27"/>
      <c r="C324" s="27"/>
      <c r="D324" s="27"/>
      <c r="E324" s="27"/>
      <c r="F324" s="74"/>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7"/>
      <c r="B325" s="27"/>
      <c r="C325" s="27"/>
      <c r="D325" s="27"/>
      <c r="E325" s="27"/>
      <c r="F325" s="74"/>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27"/>
      <c r="B326" s="27"/>
      <c r="C326" s="27"/>
      <c r="D326" s="27"/>
      <c r="E326" s="27"/>
      <c r="F326" s="74"/>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27"/>
      <c r="B327" s="27"/>
      <c r="C327" s="27"/>
      <c r="D327" s="27"/>
      <c r="E327" s="27"/>
      <c r="F327" s="74"/>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27"/>
      <c r="B328" s="27"/>
      <c r="C328" s="27"/>
      <c r="D328" s="27"/>
      <c r="E328" s="27"/>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27"/>
      <c r="B329" s="27"/>
      <c r="C329" s="27"/>
      <c r="D329" s="27"/>
      <c r="E329" s="27"/>
      <c r="F329" s="74"/>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7"/>
      <c r="B330" s="27"/>
      <c r="C330" s="27"/>
      <c r="D330" s="27"/>
      <c r="E330" s="27"/>
      <c r="F330" s="74"/>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7"/>
      <c r="B331" s="27"/>
      <c r="C331" s="27"/>
      <c r="D331" s="27"/>
      <c r="E331" s="27"/>
      <c r="F331" s="74"/>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7"/>
      <c r="B332" s="27"/>
      <c r="C332" s="27"/>
      <c r="D332" s="27"/>
      <c r="E332" s="27"/>
      <c r="F332" s="74"/>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27"/>
      <c r="B333" s="27"/>
      <c r="C333" s="27"/>
      <c r="D333" s="27"/>
      <c r="E333" s="27"/>
      <c r="F333" s="74"/>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27"/>
      <c r="B334" s="27"/>
      <c r="C334" s="27"/>
      <c r="D334" s="27"/>
      <c r="E334" s="27"/>
      <c r="F334" s="74"/>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27"/>
      <c r="B335" s="27"/>
      <c r="C335" s="27"/>
      <c r="D335" s="27"/>
      <c r="E335" s="27"/>
      <c r="F335" s="74"/>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7"/>
      <c r="B336" s="27"/>
      <c r="C336" s="27"/>
      <c r="D336" s="27"/>
      <c r="E336" s="27"/>
      <c r="F336" s="74"/>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7"/>
      <c r="B337" s="27"/>
      <c r="C337" s="27"/>
      <c r="D337" s="27"/>
      <c r="E337" s="27"/>
      <c r="F337" s="74"/>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7"/>
      <c r="B338" s="27"/>
      <c r="C338" s="27"/>
      <c r="D338" s="27"/>
      <c r="E338" s="27"/>
      <c r="F338" s="74"/>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27"/>
      <c r="B339" s="27"/>
      <c r="C339" s="27"/>
      <c r="D339" s="27"/>
      <c r="E339" s="27"/>
      <c r="F339" s="74"/>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27"/>
      <c r="B340" s="27"/>
      <c r="C340" s="27"/>
      <c r="D340" s="27"/>
      <c r="E340" s="27"/>
      <c r="F340" s="74"/>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27"/>
      <c r="B341" s="27"/>
      <c r="C341" s="27"/>
      <c r="D341" s="27"/>
      <c r="E341" s="27"/>
      <c r="F341" s="74"/>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7"/>
      <c r="B342" s="27"/>
      <c r="C342" s="27"/>
      <c r="D342" s="27"/>
      <c r="E342" s="27"/>
      <c r="F342" s="74"/>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7"/>
      <c r="B343" s="27"/>
      <c r="C343" s="27"/>
      <c r="D343" s="27"/>
      <c r="E343" s="27"/>
      <c r="F343" s="74"/>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27"/>
      <c r="B344" s="27"/>
      <c r="C344" s="27"/>
      <c r="D344" s="27"/>
      <c r="E344" s="27"/>
      <c r="F344" s="74"/>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7"/>
      <c r="B345" s="27"/>
      <c r="C345" s="27"/>
      <c r="D345" s="27"/>
      <c r="E345" s="27"/>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27"/>
      <c r="B346" s="27"/>
      <c r="C346" s="27"/>
      <c r="D346" s="27"/>
      <c r="E346" s="27"/>
      <c r="F346" s="74"/>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27"/>
      <c r="B347" s="27"/>
      <c r="C347" s="27"/>
      <c r="D347" s="27"/>
      <c r="E347" s="27"/>
      <c r="F347" s="74"/>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27"/>
      <c r="B348" s="27"/>
      <c r="C348" s="27"/>
      <c r="D348" s="27"/>
      <c r="E348" s="27"/>
      <c r="F348" s="74"/>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7"/>
      <c r="B349" s="27"/>
      <c r="C349" s="27"/>
      <c r="D349" s="27"/>
      <c r="E349" s="27"/>
      <c r="F349" s="74"/>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7"/>
      <c r="B350" s="27"/>
      <c r="C350" s="27"/>
      <c r="D350" s="27"/>
      <c r="E350" s="27"/>
      <c r="F350" s="74"/>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7"/>
      <c r="B351" s="27"/>
      <c r="C351" s="27"/>
      <c r="D351" s="27"/>
      <c r="E351" s="27"/>
      <c r="F351" s="74"/>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27"/>
      <c r="B352" s="27"/>
      <c r="C352" s="27"/>
      <c r="D352" s="27"/>
      <c r="E352" s="27"/>
      <c r="F352" s="74"/>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27"/>
      <c r="B353" s="27"/>
      <c r="C353" s="27"/>
      <c r="D353" s="27"/>
      <c r="E353" s="27"/>
      <c r="F353" s="74"/>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27"/>
      <c r="B354" s="27"/>
      <c r="C354" s="27"/>
      <c r="D354" s="27"/>
      <c r="E354" s="27"/>
      <c r="F354" s="74"/>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27"/>
      <c r="B355" s="27"/>
      <c r="C355" s="27"/>
      <c r="D355" s="27"/>
      <c r="E355" s="27"/>
      <c r="F355" s="74"/>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27"/>
      <c r="B356" s="27"/>
      <c r="C356" s="27"/>
      <c r="D356" s="27"/>
      <c r="E356" s="27"/>
      <c r="F356" s="74"/>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27"/>
      <c r="B357" s="27"/>
      <c r="C357" s="27"/>
      <c r="D357" s="27"/>
      <c r="E357" s="27"/>
      <c r="F357" s="74"/>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27"/>
      <c r="B358" s="27"/>
      <c r="C358" s="27"/>
      <c r="D358" s="27"/>
      <c r="E358" s="27"/>
      <c r="F358" s="74"/>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27"/>
      <c r="B359" s="27"/>
      <c r="C359" s="27"/>
      <c r="D359" s="27"/>
      <c r="E359" s="27"/>
      <c r="F359" s="74"/>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27"/>
      <c r="B360" s="27"/>
      <c r="C360" s="27"/>
      <c r="D360" s="27"/>
      <c r="E360" s="27"/>
      <c r="F360" s="74"/>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27"/>
      <c r="B361" s="27"/>
      <c r="C361" s="27"/>
      <c r="D361" s="27"/>
      <c r="E361" s="27"/>
      <c r="F361" s="74"/>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27"/>
      <c r="B362" s="27"/>
      <c r="C362" s="27"/>
      <c r="D362" s="27"/>
      <c r="E362" s="27"/>
      <c r="F362" s="74"/>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27"/>
      <c r="B363" s="27"/>
      <c r="C363" s="27"/>
      <c r="D363" s="27"/>
      <c r="E363" s="27"/>
      <c r="F363" s="74"/>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ht="15.75" customHeight="1">
      <c r="A364" s="27"/>
      <c r="B364" s="27"/>
      <c r="C364" s="27"/>
      <c r="D364" s="27"/>
      <c r="E364" s="27"/>
      <c r="F364" s="74"/>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27"/>
      <c r="B365" s="27"/>
      <c r="C365" s="27"/>
      <c r="D365" s="27"/>
      <c r="E365" s="27"/>
      <c r="F365" s="74"/>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ht="15.75" customHeight="1">
      <c r="A366" s="27"/>
      <c r="B366" s="27"/>
      <c r="C366" s="27"/>
      <c r="D366" s="27"/>
      <c r="E366" s="27"/>
      <c r="F366" s="74"/>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27"/>
      <c r="B367" s="27"/>
      <c r="C367" s="27"/>
      <c r="D367" s="27"/>
      <c r="E367" s="27"/>
      <c r="F367" s="74"/>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27"/>
      <c r="B368" s="27"/>
      <c r="C368" s="27"/>
      <c r="D368" s="27"/>
      <c r="E368" s="27"/>
      <c r="F368" s="74"/>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ht="15.75" customHeight="1">
      <c r="A369" s="27"/>
      <c r="B369" s="27"/>
      <c r="C369" s="27"/>
      <c r="D369" s="27"/>
      <c r="E369" s="27"/>
      <c r="F369" s="74"/>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ht="15.75" customHeight="1">
      <c r="A370" s="27"/>
      <c r="B370" s="27"/>
      <c r="C370" s="27"/>
      <c r="D370" s="27"/>
      <c r="E370" s="27"/>
      <c r="F370" s="74"/>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27"/>
      <c r="B371" s="27"/>
      <c r="C371" s="27"/>
      <c r="D371" s="27"/>
      <c r="E371" s="27"/>
      <c r="F371" s="74"/>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ht="15.75" customHeight="1">
      <c r="A372" s="27"/>
      <c r="B372" s="27"/>
      <c r="C372" s="27"/>
      <c r="D372" s="27"/>
      <c r="E372" s="27"/>
      <c r="F372" s="74"/>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27"/>
      <c r="B373" s="27"/>
      <c r="C373" s="27"/>
      <c r="D373" s="27"/>
      <c r="E373" s="27"/>
      <c r="F373" s="74"/>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27"/>
      <c r="B374" s="27"/>
      <c r="C374" s="27"/>
      <c r="D374" s="27"/>
      <c r="E374" s="27"/>
      <c r="F374" s="74"/>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27"/>
      <c r="B375" s="27"/>
      <c r="C375" s="27"/>
      <c r="D375" s="27"/>
      <c r="E375" s="27"/>
      <c r="F375" s="74"/>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ht="15.75" customHeight="1">
      <c r="A376" s="27"/>
      <c r="B376" s="27"/>
      <c r="C376" s="27"/>
      <c r="D376" s="27"/>
      <c r="E376" s="27"/>
      <c r="F376" s="74"/>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ht="15.75" customHeight="1">
      <c r="A377" s="27"/>
      <c r="B377" s="27"/>
      <c r="C377" s="27"/>
      <c r="D377" s="27"/>
      <c r="E377" s="27"/>
      <c r="F377" s="74"/>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ht="15.75" customHeight="1">
      <c r="A378" s="27"/>
      <c r="B378" s="27"/>
      <c r="C378" s="27"/>
      <c r="D378" s="27"/>
      <c r="E378" s="27"/>
      <c r="F378" s="74"/>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ht="15.75" customHeight="1">
      <c r="A379" s="27"/>
      <c r="B379" s="27"/>
      <c r="C379" s="27"/>
      <c r="D379" s="27"/>
      <c r="E379" s="27"/>
      <c r="F379" s="74"/>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ht="15.75" customHeight="1">
      <c r="A380" s="27"/>
      <c r="B380" s="27"/>
      <c r="C380" s="27"/>
      <c r="D380" s="27"/>
      <c r="E380" s="27"/>
      <c r="F380" s="74"/>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ht="15.75" customHeight="1">
      <c r="A381" s="27"/>
      <c r="B381" s="27"/>
      <c r="C381" s="27"/>
      <c r="D381" s="27"/>
      <c r="E381" s="27"/>
      <c r="F381" s="74"/>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ht="15.75" customHeight="1">
      <c r="A382" s="27"/>
      <c r="B382" s="27"/>
      <c r="C382" s="27"/>
      <c r="D382" s="27"/>
      <c r="E382" s="27"/>
      <c r="F382" s="74"/>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ht="15.75" customHeight="1">
      <c r="A383" s="27"/>
      <c r="B383" s="27"/>
      <c r="C383" s="27"/>
      <c r="D383" s="27"/>
      <c r="E383" s="27"/>
      <c r="F383" s="74"/>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row>
    <row r="384" ht="15.75" customHeight="1">
      <c r="A384" s="27"/>
      <c r="B384" s="27"/>
      <c r="C384" s="27"/>
      <c r="D384" s="27"/>
      <c r="E384" s="27"/>
      <c r="F384" s="74"/>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row>
    <row r="385" ht="15.75" customHeight="1">
      <c r="A385" s="27"/>
      <c r="B385" s="27"/>
      <c r="C385" s="27"/>
      <c r="D385" s="27"/>
      <c r="E385" s="27"/>
      <c r="F385" s="74"/>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row>
    <row r="386" ht="15.75" customHeight="1">
      <c r="A386" s="27"/>
      <c r="B386" s="27"/>
      <c r="C386" s="27"/>
      <c r="D386" s="27"/>
      <c r="E386" s="27"/>
      <c r="F386" s="74"/>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row>
    <row r="387" ht="15.75" customHeight="1">
      <c r="A387" s="27"/>
      <c r="B387" s="27"/>
      <c r="C387" s="27"/>
      <c r="D387" s="27"/>
      <c r="E387" s="27"/>
      <c r="F387" s="74"/>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row>
    <row r="388" ht="15.75" customHeight="1">
      <c r="A388" s="27"/>
      <c r="B388" s="27"/>
      <c r="C388" s="27"/>
      <c r="D388" s="27"/>
      <c r="E388" s="27"/>
      <c r="F388" s="74"/>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row>
    <row r="389" ht="15.75" customHeight="1">
      <c r="A389" s="27"/>
      <c r="B389" s="27"/>
      <c r="C389" s="27"/>
      <c r="D389" s="27"/>
      <c r="E389" s="27"/>
      <c r="F389" s="74"/>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row>
    <row r="390" ht="15.75" customHeight="1">
      <c r="A390" s="27"/>
      <c r="B390" s="27"/>
      <c r="C390" s="27"/>
      <c r="D390" s="27"/>
      <c r="E390" s="27"/>
      <c r="F390" s="74"/>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row>
    <row r="391" ht="15.75" customHeight="1">
      <c r="A391" s="27"/>
      <c r="B391" s="27"/>
      <c r="C391" s="27"/>
      <c r="D391" s="27"/>
      <c r="E391" s="27"/>
      <c r="F391" s="74"/>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row>
    <row r="392" ht="15.75" customHeight="1">
      <c r="A392" s="27"/>
      <c r="B392" s="27"/>
      <c r="C392" s="27"/>
      <c r="D392" s="27"/>
      <c r="E392" s="27"/>
      <c r="F392" s="74"/>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row>
    <row r="393" ht="15.75" customHeight="1">
      <c r="A393" s="27"/>
      <c r="B393" s="27"/>
      <c r="C393" s="27"/>
      <c r="D393" s="27"/>
      <c r="E393" s="27"/>
      <c r="F393" s="74"/>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row>
    <row r="394" ht="15.75" customHeight="1">
      <c r="A394" s="27"/>
      <c r="B394" s="27"/>
      <c r="C394" s="27"/>
      <c r="D394" s="27"/>
      <c r="E394" s="27"/>
      <c r="F394" s="74"/>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row>
    <row r="395" ht="15.75" customHeight="1">
      <c r="A395" s="27"/>
      <c r="B395" s="27"/>
      <c r="C395" s="27"/>
      <c r="D395" s="27"/>
      <c r="E395" s="27"/>
      <c r="F395" s="74"/>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row>
    <row r="396" ht="15.75" customHeight="1">
      <c r="A396" s="27"/>
      <c r="B396" s="27"/>
      <c r="C396" s="27"/>
      <c r="D396" s="27"/>
      <c r="E396" s="27"/>
      <c r="F396" s="74"/>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row>
    <row r="397" ht="15.75" customHeight="1">
      <c r="A397" s="27"/>
      <c r="B397" s="27"/>
      <c r="C397" s="27"/>
      <c r="D397" s="27"/>
      <c r="E397" s="27"/>
      <c r="F397" s="74"/>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row>
    <row r="398" ht="15.75" customHeight="1">
      <c r="A398" s="27"/>
      <c r="B398" s="27"/>
      <c r="C398" s="27"/>
      <c r="D398" s="27"/>
      <c r="E398" s="27"/>
      <c r="F398" s="74"/>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row>
    <row r="399" ht="15.75" customHeight="1">
      <c r="A399" s="27"/>
      <c r="B399" s="27"/>
      <c r="C399" s="27"/>
      <c r="D399" s="27"/>
      <c r="E399" s="27"/>
      <c r="F399" s="74"/>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row>
    <row r="400" ht="15.75" customHeight="1">
      <c r="A400" s="27"/>
      <c r="B400" s="27"/>
      <c r="C400" s="27"/>
      <c r="D400" s="27"/>
      <c r="E400" s="27"/>
      <c r="F400" s="74"/>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row>
    <row r="401" ht="15.75" customHeight="1">
      <c r="A401" s="27"/>
      <c r="B401" s="27"/>
      <c r="C401" s="27"/>
      <c r="D401" s="27"/>
      <c r="E401" s="27"/>
      <c r="F401" s="74"/>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row>
    <row r="402" ht="15.75" customHeight="1">
      <c r="A402" s="27"/>
      <c r="B402" s="27"/>
      <c r="C402" s="27"/>
      <c r="D402" s="27"/>
      <c r="E402" s="27"/>
      <c r="F402" s="74"/>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row>
    <row r="403" ht="15.75" customHeight="1">
      <c r="A403" s="27"/>
      <c r="B403" s="27"/>
      <c r="C403" s="27"/>
      <c r="D403" s="27"/>
      <c r="E403" s="27"/>
      <c r="F403" s="74"/>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row>
    <row r="404" ht="15.75" customHeight="1">
      <c r="A404" s="27"/>
      <c r="B404" s="27"/>
      <c r="C404" s="27"/>
      <c r="D404" s="27"/>
      <c r="E404" s="27"/>
      <c r="F404" s="74"/>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row>
    <row r="405" ht="15.75" customHeight="1">
      <c r="A405" s="27"/>
      <c r="B405" s="27"/>
      <c r="C405" s="27"/>
      <c r="D405" s="27"/>
      <c r="E405" s="27"/>
      <c r="F405" s="74"/>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row>
    <row r="406" ht="15.75" customHeight="1">
      <c r="A406" s="27"/>
      <c r="B406" s="27"/>
      <c r="C406" s="27"/>
      <c r="D406" s="27"/>
      <c r="E406" s="27"/>
      <c r="F406" s="74"/>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row>
    <row r="407" ht="15.75" customHeight="1">
      <c r="A407" s="27"/>
      <c r="B407" s="27"/>
      <c r="C407" s="27"/>
      <c r="D407" s="27"/>
      <c r="E407" s="27"/>
      <c r="F407" s="74"/>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row>
    <row r="408" ht="15.75" customHeight="1">
      <c r="A408" s="27"/>
      <c r="B408" s="27"/>
      <c r="C408" s="27"/>
      <c r="D408" s="27"/>
      <c r="E408" s="27"/>
      <c r="F408" s="74"/>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row>
    <row r="409" ht="15.75" customHeight="1">
      <c r="A409" s="27"/>
      <c r="B409" s="27"/>
      <c r="C409" s="27"/>
      <c r="D409" s="27"/>
      <c r="E409" s="27"/>
      <c r="F409" s="74"/>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row>
    <row r="410" ht="15.75" customHeight="1">
      <c r="A410" s="27"/>
      <c r="B410" s="27"/>
      <c r="C410" s="27"/>
      <c r="D410" s="27"/>
      <c r="E410" s="27"/>
      <c r="F410" s="74"/>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row>
    <row r="411" ht="15.75" customHeight="1">
      <c r="A411" s="27"/>
      <c r="B411" s="27"/>
      <c r="C411" s="27"/>
      <c r="D411" s="27"/>
      <c r="E411" s="27"/>
      <c r="F411" s="74"/>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row>
    <row r="412" ht="15.75" customHeight="1">
      <c r="A412" s="27"/>
      <c r="B412" s="27"/>
      <c r="C412" s="27"/>
      <c r="D412" s="27"/>
      <c r="E412" s="27"/>
      <c r="F412" s="74"/>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ht="15.75" customHeight="1">
      <c r="A413" s="27"/>
      <c r="B413" s="27"/>
      <c r="C413" s="27"/>
      <c r="D413" s="27"/>
      <c r="E413" s="27"/>
      <c r="F413" s="74"/>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row>
    <row r="414" ht="15.75" customHeight="1">
      <c r="A414" s="27"/>
      <c r="B414" s="27"/>
      <c r="C414" s="27"/>
      <c r="D414" s="27"/>
      <c r="E414" s="27"/>
      <c r="F414" s="74"/>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row>
    <row r="415" ht="15.75" customHeight="1">
      <c r="A415" s="27"/>
      <c r="B415" s="27"/>
      <c r="C415" s="27"/>
      <c r="D415" s="27"/>
      <c r="E415" s="27"/>
      <c r="F415" s="74"/>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row>
    <row r="416" ht="15.75" customHeight="1">
      <c r="A416" s="27"/>
      <c r="B416" s="27"/>
      <c r="C416" s="27"/>
      <c r="D416" s="27"/>
      <c r="E416" s="27"/>
      <c r="F416" s="74"/>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row>
    <row r="417" ht="15.75" customHeight="1">
      <c r="A417" s="27"/>
      <c r="B417" s="27"/>
      <c r="C417" s="27"/>
      <c r="D417" s="27"/>
      <c r="E417" s="27"/>
      <c r="F417" s="74"/>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row>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D2:K2"/>
    <mergeCell ref="A3:A9"/>
    <mergeCell ref="D10:K10"/>
    <mergeCell ref="A11:A16"/>
    <mergeCell ref="A18:A23"/>
    <mergeCell ref="A25:A30"/>
    <mergeCell ref="E33:G36"/>
    <mergeCell ref="A32:A37"/>
    <mergeCell ref="A42:A53"/>
    <mergeCell ref="A55:A61"/>
    <mergeCell ref="A66:A72"/>
    <mergeCell ref="A73:A78"/>
    <mergeCell ref="A80:A85"/>
    <mergeCell ref="A86:A91"/>
    <mergeCell ref="A94:A98"/>
    <mergeCell ref="A99:A103"/>
    <mergeCell ref="A105:A112"/>
    <mergeCell ref="A113:A119"/>
    <mergeCell ref="A121:A128"/>
    <mergeCell ref="A130:A137"/>
    <mergeCell ref="A139:A146"/>
    <mergeCell ref="A200:A207"/>
    <mergeCell ref="A210:A217"/>
    <mergeCell ref="A219:A226"/>
    <mergeCell ref="A228:A235"/>
    <mergeCell ref="A237:A244"/>
    <mergeCell ref="A246:A253"/>
    <mergeCell ref="A255:A262"/>
    <mergeCell ref="A149:A156"/>
    <mergeCell ref="A159:A166"/>
    <mergeCell ref="A169:A176"/>
    <mergeCell ref="A179:A186"/>
    <mergeCell ref="D188:E188"/>
    <mergeCell ref="A189:A197"/>
    <mergeCell ref="D200:E200"/>
    <mergeCell ref="D210:E210"/>
  </mergeCells>
  <dataValidations>
    <dataValidation type="list" allowBlank="1" showErrorMessage="1" sqref="C192:C196 C205">
      <formula1>'Durum Parametreler'!$L$2:$L$26</formula1>
    </dataValidation>
    <dataValidation type="list" allowBlank="1" showErrorMessage="1" sqref="C4:C9 C15:C55 C57:C80 C91:C92 C94:C101">
      <formula1>'Durum Parametreler'!$H$2:$H$28</formula1>
    </dataValidation>
    <dataValidation type="list" allowBlank="1" showErrorMessage="1" sqref="C81:C90 C106:C110 C114:C156 C161:C162 C170:C174 C181:C184 C202:C204 C211:C212">
      <formula1>'Durum Parametreler'!$L$2:$L$31</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27.38"/>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11201</v>
      </c>
      <c r="B2" s="211" t="s">
        <v>11202</v>
      </c>
      <c r="C2" s="212" t="b">
        <v>1</v>
      </c>
      <c r="D2" s="211" t="s">
        <v>1443</v>
      </c>
      <c r="E2" s="213">
        <v>701.0</v>
      </c>
      <c r="F2" s="213">
        <v>89.0</v>
      </c>
      <c r="G2" s="213">
        <v>0.0</v>
      </c>
      <c r="H2" s="213">
        <v>39.0</v>
      </c>
      <c r="I2" s="213">
        <v>39.0</v>
      </c>
      <c r="J2" s="214">
        <v>0.0</v>
      </c>
      <c r="K2" s="211" t="s">
        <v>12037</v>
      </c>
      <c r="L2" s="211">
        <v>5.550993778E9</v>
      </c>
      <c r="M2" s="211" t="s">
        <v>1350</v>
      </c>
      <c r="N2" s="211" t="s">
        <v>11198</v>
      </c>
      <c r="O2" s="211" t="s">
        <v>11204</v>
      </c>
      <c r="P2" s="211" t="s">
        <v>2137</v>
      </c>
      <c r="Q2" s="230">
        <f>COUNTIF('Hedef Liste Karabük'!A:A,A2)</f>
        <v>1</v>
      </c>
    </row>
    <row r="3" ht="15.75" hidden="1" customHeight="1">
      <c r="A3" s="211" t="s">
        <v>11205</v>
      </c>
      <c r="B3" s="211" t="s">
        <v>12038</v>
      </c>
      <c r="C3" s="212" t="b">
        <v>1</v>
      </c>
      <c r="D3" s="211" t="s">
        <v>1767</v>
      </c>
      <c r="E3" s="213">
        <v>81.0</v>
      </c>
      <c r="F3" s="213">
        <v>6.0</v>
      </c>
      <c r="G3" s="213">
        <v>0.0</v>
      </c>
      <c r="H3" s="213">
        <v>34.0</v>
      </c>
      <c r="I3" s="213">
        <v>34.0</v>
      </c>
      <c r="J3" s="214">
        <v>0.0</v>
      </c>
      <c r="K3" s="211" t="s">
        <v>11207</v>
      </c>
      <c r="L3" s="211">
        <v>3.705021919E9</v>
      </c>
      <c r="M3" s="211" t="s">
        <v>1350</v>
      </c>
      <c r="N3" s="211" t="s">
        <v>11198</v>
      </c>
      <c r="O3" s="211" t="s">
        <v>11208</v>
      </c>
      <c r="P3" s="211" t="s">
        <v>2137</v>
      </c>
      <c r="Q3" s="230">
        <f>COUNTIF('Hedef Liste Karabük'!A:A,A3)</f>
        <v>1</v>
      </c>
    </row>
    <row r="4" ht="15.75" hidden="1" customHeight="1">
      <c r="A4" s="211" t="s">
        <v>11210</v>
      </c>
      <c r="B4" s="211" t="s">
        <v>11211</v>
      </c>
      <c r="C4" s="212" t="b">
        <v>1</v>
      </c>
      <c r="D4" s="211" t="s">
        <v>1507</v>
      </c>
      <c r="E4" s="213">
        <v>1168.0</v>
      </c>
      <c r="F4" s="213">
        <v>83.0</v>
      </c>
      <c r="G4" s="213">
        <v>0.0</v>
      </c>
      <c r="H4" s="213">
        <v>16.0</v>
      </c>
      <c r="I4" s="213">
        <v>16.0</v>
      </c>
      <c r="J4" s="214">
        <v>0.0</v>
      </c>
      <c r="K4" s="211" t="s">
        <v>11207</v>
      </c>
      <c r="L4" s="211">
        <v>3.705021919E9</v>
      </c>
      <c r="M4" s="211" t="s">
        <v>1350</v>
      </c>
      <c r="N4" s="211" t="s">
        <v>11198</v>
      </c>
      <c r="O4" s="211" t="s">
        <v>11212</v>
      </c>
      <c r="P4" s="211" t="s">
        <v>2137</v>
      </c>
      <c r="Q4" s="230">
        <f>COUNTIF('Hedef Liste Karabük'!A:A,A4)</f>
        <v>1</v>
      </c>
    </row>
    <row r="5" ht="15.75" hidden="1" customHeight="1">
      <c r="A5" s="211" t="s">
        <v>11214</v>
      </c>
      <c r="B5" s="211" t="s">
        <v>11215</v>
      </c>
      <c r="C5" s="212" t="b">
        <v>1</v>
      </c>
      <c r="D5" s="211" t="s">
        <v>1364</v>
      </c>
      <c r="E5" s="213">
        <v>28.0</v>
      </c>
      <c r="F5" s="213">
        <v>15.0</v>
      </c>
      <c r="G5" s="213">
        <v>0.0</v>
      </c>
      <c r="H5" s="213">
        <v>10.0</v>
      </c>
      <c r="I5" s="213">
        <v>10.0</v>
      </c>
      <c r="J5" s="214">
        <v>0.0</v>
      </c>
      <c r="K5" s="211" t="s">
        <v>11216</v>
      </c>
      <c r="L5" s="211">
        <v>5.41203147E9</v>
      </c>
      <c r="M5" s="211" t="s">
        <v>1350</v>
      </c>
      <c r="N5" s="211" t="s">
        <v>11198</v>
      </c>
      <c r="O5" s="211" t="s">
        <v>11217</v>
      </c>
      <c r="P5" s="211" t="s">
        <v>2137</v>
      </c>
      <c r="Q5" s="230">
        <f>COUNTIF('Hedef Liste Karabük'!A:A,A5)</f>
        <v>1</v>
      </c>
    </row>
    <row r="6" ht="15.75" hidden="1" customHeight="1">
      <c r="A6" s="211" t="s">
        <v>11219</v>
      </c>
      <c r="B6" s="211" t="s">
        <v>11220</v>
      </c>
      <c r="C6" s="212" t="b">
        <v>1</v>
      </c>
      <c r="D6" s="211" t="s">
        <v>1356</v>
      </c>
      <c r="E6" s="213">
        <v>924.0</v>
      </c>
      <c r="F6" s="213">
        <v>10.0</v>
      </c>
      <c r="G6" s="213">
        <v>4.0</v>
      </c>
      <c r="H6" s="213">
        <v>3.0</v>
      </c>
      <c r="I6" s="213">
        <v>7.0</v>
      </c>
      <c r="J6" s="214">
        <v>0.57</v>
      </c>
      <c r="K6" s="211" t="s">
        <v>11221</v>
      </c>
      <c r="L6" s="211">
        <v>3.704150178E9</v>
      </c>
      <c r="M6" s="211" t="s">
        <v>1350</v>
      </c>
      <c r="N6" s="211" t="s">
        <v>11198</v>
      </c>
      <c r="O6" s="211" t="s">
        <v>11222</v>
      </c>
      <c r="P6" s="211" t="s">
        <v>2137</v>
      </c>
      <c r="Q6" s="230">
        <f>COUNTIF('Hedef Liste Karabük'!A:A,A6)</f>
        <v>1</v>
      </c>
    </row>
    <row r="7" ht="15.75" hidden="1" customHeight="1">
      <c r="A7" s="211" t="s">
        <v>11223</v>
      </c>
      <c r="B7" s="211" t="s">
        <v>11224</v>
      </c>
      <c r="C7" s="212" t="b">
        <v>1</v>
      </c>
      <c r="D7" s="211" t="s">
        <v>1507</v>
      </c>
      <c r="E7" s="213">
        <v>528.0</v>
      </c>
      <c r="F7" s="213">
        <v>76.0</v>
      </c>
      <c r="G7" s="213">
        <v>0.0</v>
      </c>
      <c r="H7" s="213">
        <v>68.0</v>
      </c>
      <c r="I7" s="213">
        <v>68.0</v>
      </c>
      <c r="J7" s="214">
        <v>0.0</v>
      </c>
      <c r="K7" s="211" t="s">
        <v>11225</v>
      </c>
      <c r="L7" s="211">
        <v>3.707123858E9</v>
      </c>
      <c r="M7" s="211" t="s">
        <v>11226</v>
      </c>
      <c r="N7" s="211" t="s">
        <v>11227</v>
      </c>
      <c r="O7" s="211" t="s">
        <v>11228</v>
      </c>
      <c r="P7" s="211" t="s">
        <v>2137</v>
      </c>
      <c r="Q7" s="230">
        <f>COUNTIF('Hedef Liste Karabük'!A:A,A7)</f>
        <v>1</v>
      </c>
    </row>
    <row r="8" ht="15.75" hidden="1" customHeight="1">
      <c r="A8" s="211" t="s">
        <v>11230</v>
      </c>
      <c r="B8" s="211" t="s">
        <v>11231</v>
      </c>
      <c r="C8" s="212" t="b">
        <v>1</v>
      </c>
      <c r="D8" s="211" t="s">
        <v>1356</v>
      </c>
      <c r="E8" s="213">
        <v>205.0</v>
      </c>
      <c r="F8" s="213">
        <v>60.0</v>
      </c>
      <c r="G8" s="213">
        <v>4.0</v>
      </c>
      <c r="H8" s="213">
        <v>6.0</v>
      </c>
      <c r="I8" s="213">
        <v>10.0</v>
      </c>
      <c r="J8" s="214">
        <v>0.4</v>
      </c>
      <c r="K8" s="211" t="s">
        <v>11232</v>
      </c>
      <c r="L8" s="211">
        <v>3.704330313E9</v>
      </c>
      <c r="M8" s="211" t="s">
        <v>1350</v>
      </c>
      <c r="N8" s="211" t="s">
        <v>11198</v>
      </c>
      <c r="O8" s="211" t="s">
        <v>11233</v>
      </c>
      <c r="P8" s="211" t="s">
        <v>2137</v>
      </c>
      <c r="Q8" s="230">
        <f>COUNTIF('Hedef Liste Karabük'!A:A,A8)</f>
        <v>1</v>
      </c>
    </row>
    <row r="9" ht="15.75" hidden="1" customHeight="1">
      <c r="A9" s="211" t="s">
        <v>11236</v>
      </c>
      <c r="B9" s="211" t="s">
        <v>11237</v>
      </c>
      <c r="C9" s="212" t="b">
        <v>1</v>
      </c>
      <c r="D9" s="211" t="s">
        <v>1493</v>
      </c>
      <c r="E9" s="213">
        <v>1263.0</v>
      </c>
      <c r="F9" s="213">
        <v>238.0</v>
      </c>
      <c r="G9" s="213">
        <v>24.0</v>
      </c>
      <c r="H9" s="213">
        <v>27.0</v>
      </c>
      <c r="I9" s="213">
        <v>51.0</v>
      </c>
      <c r="J9" s="214">
        <v>0.47</v>
      </c>
      <c r="K9" s="211" t="s">
        <v>11238</v>
      </c>
      <c r="L9" s="211">
        <v>3.704335973E9</v>
      </c>
      <c r="M9" s="211" t="s">
        <v>1350</v>
      </c>
      <c r="N9" s="211" t="s">
        <v>6371</v>
      </c>
      <c r="O9" s="211" t="s">
        <v>11239</v>
      </c>
      <c r="P9" s="211" t="s">
        <v>2137</v>
      </c>
      <c r="Q9" s="230">
        <f>COUNTIF('Hedef Liste Karabük'!A:A,A9)</f>
        <v>1</v>
      </c>
    </row>
    <row r="10" ht="15.75" hidden="1" customHeight="1">
      <c r="A10" s="211" t="s">
        <v>11240</v>
      </c>
      <c r="B10" s="211" t="s">
        <v>11241</v>
      </c>
      <c r="C10" s="212" t="b">
        <v>1</v>
      </c>
      <c r="D10" s="211" t="s">
        <v>1364</v>
      </c>
      <c r="E10" s="213">
        <v>258.0</v>
      </c>
      <c r="F10" s="213">
        <v>36.0</v>
      </c>
      <c r="G10" s="213">
        <v>0.0</v>
      </c>
      <c r="H10" s="213">
        <v>32.0</v>
      </c>
      <c r="I10" s="213">
        <v>32.0</v>
      </c>
      <c r="J10" s="214">
        <v>0.0</v>
      </c>
      <c r="K10" s="211" t="s">
        <v>11242</v>
      </c>
      <c r="L10" s="211">
        <v>3.704128835E9</v>
      </c>
      <c r="M10" s="211" t="s">
        <v>1350</v>
      </c>
      <c r="N10" s="211" t="s">
        <v>11243</v>
      </c>
      <c r="O10" s="211" t="s">
        <v>11244</v>
      </c>
      <c r="P10" s="211" t="s">
        <v>2137</v>
      </c>
      <c r="Q10" s="230">
        <f>COUNTIF('Hedef Liste Karabük'!A:A,A10)</f>
        <v>1</v>
      </c>
    </row>
    <row r="11" ht="15.75" hidden="1" customHeight="1">
      <c r="A11" s="211" t="s">
        <v>11245</v>
      </c>
      <c r="B11" s="211" t="s">
        <v>11246</v>
      </c>
      <c r="C11" s="212" t="b">
        <v>1</v>
      </c>
      <c r="D11" s="211" t="s">
        <v>1364</v>
      </c>
      <c r="E11" s="213">
        <v>466.0</v>
      </c>
      <c r="F11" s="213">
        <v>31.0</v>
      </c>
      <c r="G11" s="213">
        <v>4.0</v>
      </c>
      <c r="H11" s="213">
        <v>12.0</v>
      </c>
      <c r="I11" s="213">
        <v>16.0</v>
      </c>
      <c r="J11" s="214">
        <v>0.25</v>
      </c>
      <c r="K11" s="211" t="s">
        <v>11247</v>
      </c>
      <c r="L11" s="211">
        <v>3.707126237E9</v>
      </c>
      <c r="M11" s="211" t="s">
        <v>11226</v>
      </c>
      <c r="N11" s="211" t="s">
        <v>11248</v>
      </c>
      <c r="O11" s="211" t="s">
        <v>11249</v>
      </c>
      <c r="P11" s="211" t="s">
        <v>2137</v>
      </c>
      <c r="Q11" s="230">
        <f>COUNTIF('Hedef Liste Karabük'!A:A,A11)</f>
        <v>1</v>
      </c>
    </row>
    <row r="12" ht="15.75" hidden="1" customHeight="1">
      <c r="A12" s="211" t="s">
        <v>11251</v>
      </c>
      <c r="B12" s="211" t="s">
        <v>11252</v>
      </c>
      <c r="C12" s="212" t="b">
        <v>0</v>
      </c>
      <c r="D12" s="211" t="s">
        <v>1364</v>
      </c>
      <c r="E12" s="213">
        <v>67.0</v>
      </c>
      <c r="F12" s="213">
        <v>0.0</v>
      </c>
      <c r="G12" s="213">
        <v>0.0</v>
      </c>
      <c r="H12" s="213">
        <v>16.0</v>
      </c>
      <c r="I12" s="213">
        <v>16.0</v>
      </c>
      <c r="J12" s="214">
        <v>0.0</v>
      </c>
      <c r="K12" s="211" t="s">
        <v>11253</v>
      </c>
      <c r="L12" s="211">
        <v>5.545510902E9</v>
      </c>
      <c r="M12" s="211" t="s">
        <v>1350</v>
      </c>
      <c r="N12" s="211" t="s">
        <v>11254</v>
      </c>
      <c r="O12" s="211" t="s">
        <v>11255</v>
      </c>
      <c r="P12" s="211" t="s">
        <v>2137</v>
      </c>
      <c r="Q12" s="230">
        <f>COUNTIF('Hedef Liste Karabük'!A:A,A12)</f>
        <v>1</v>
      </c>
    </row>
    <row r="13" ht="15.75" hidden="1" customHeight="1">
      <c r="A13" s="211" t="s">
        <v>11195</v>
      </c>
      <c r="B13" s="211" t="s">
        <v>12039</v>
      </c>
      <c r="C13" s="212" t="b">
        <v>1</v>
      </c>
      <c r="D13" s="211" t="s">
        <v>1348</v>
      </c>
      <c r="E13" s="213">
        <v>1684.0</v>
      </c>
      <c r="F13" s="213">
        <v>360.0</v>
      </c>
      <c r="G13" s="213">
        <v>29.0</v>
      </c>
      <c r="H13" s="213">
        <v>18.0</v>
      </c>
      <c r="I13" s="213">
        <v>47.0</v>
      </c>
      <c r="J13" s="214">
        <v>0.62</v>
      </c>
      <c r="K13" s="211" t="s">
        <v>11197</v>
      </c>
      <c r="L13" s="211">
        <v>3.704335878E9</v>
      </c>
      <c r="M13" s="211" t="s">
        <v>1350</v>
      </c>
      <c r="N13" s="211" t="s">
        <v>11198</v>
      </c>
      <c r="O13" s="211" t="s">
        <v>11199</v>
      </c>
      <c r="P13" s="211" t="s">
        <v>2137</v>
      </c>
      <c r="Q13" s="230">
        <f>COUNTIF('Hedef Liste Karabük'!A:A,A13)</f>
        <v>1</v>
      </c>
    </row>
    <row r="14" ht="15.75" hidden="1" customHeight="1">
      <c r="A14" s="211" t="s">
        <v>11256</v>
      </c>
      <c r="B14" s="211" t="s">
        <v>11257</v>
      </c>
      <c r="C14" s="212" t="b">
        <v>1</v>
      </c>
      <c r="D14" s="211" t="s">
        <v>1370</v>
      </c>
      <c r="E14" s="213">
        <v>3633.0</v>
      </c>
      <c r="F14" s="213">
        <v>274.0</v>
      </c>
      <c r="G14" s="213">
        <v>7.0</v>
      </c>
      <c r="H14" s="213">
        <v>10.0</v>
      </c>
      <c r="I14" s="213">
        <v>17.0</v>
      </c>
      <c r="J14" s="214">
        <v>0.41</v>
      </c>
      <c r="K14" s="211" t="s">
        <v>11258</v>
      </c>
      <c r="L14" s="211">
        <v>3.70433101E9</v>
      </c>
      <c r="M14" s="211" t="s">
        <v>1350</v>
      </c>
      <c r="N14" s="211" t="s">
        <v>11198</v>
      </c>
      <c r="O14" s="211" t="s">
        <v>11259</v>
      </c>
      <c r="P14" s="211" t="s">
        <v>2137</v>
      </c>
      <c r="Q14" s="230">
        <f>COUNTIF('Hedef Liste Karabük'!A:A,A14)</f>
        <v>1</v>
      </c>
    </row>
    <row r="15" ht="15.75" hidden="1" customHeight="1">
      <c r="A15" s="211" t="s">
        <v>11260</v>
      </c>
      <c r="B15" s="211" t="s">
        <v>11261</v>
      </c>
      <c r="C15" s="212" t="b">
        <v>1</v>
      </c>
      <c r="D15" s="211" t="s">
        <v>1443</v>
      </c>
      <c r="E15" s="213">
        <v>1.0</v>
      </c>
      <c r="F15" s="213">
        <v>0.0</v>
      </c>
      <c r="G15" s="213">
        <v>0.0</v>
      </c>
      <c r="H15" s="213">
        <v>23.0</v>
      </c>
      <c r="I15" s="213">
        <v>23.0</v>
      </c>
      <c r="J15" s="214">
        <v>0.0</v>
      </c>
      <c r="K15" s="211" t="s">
        <v>11262</v>
      </c>
      <c r="L15" s="211">
        <v>3.705023232E9</v>
      </c>
      <c r="M15" s="211" t="s">
        <v>11226</v>
      </c>
      <c r="N15" s="211" t="s">
        <v>5640</v>
      </c>
      <c r="O15" s="211" t="s">
        <v>11263</v>
      </c>
      <c r="P15" s="211" t="s">
        <v>2137</v>
      </c>
      <c r="Q15" s="230">
        <f>COUNTIF('Hedef Liste Karabük'!A:A,A15)</f>
        <v>1</v>
      </c>
    </row>
    <row r="16" ht="15.75" hidden="1" customHeight="1">
      <c r="A16" s="211" t="s">
        <v>11265</v>
      </c>
      <c r="B16" s="211" t="s">
        <v>11266</v>
      </c>
      <c r="C16" s="212" t="b">
        <v>1</v>
      </c>
      <c r="D16" s="211" t="s">
        <v>1507</v>
      </c>
      <c r="E16" s="213">
        <v>575.0</v>
      </c>
      <c r="F16" s="213">
        <v>41.0</v>
      </c>
      <c r="G16" s="213">
        <v>10.0</v>
      </c>
      <c r="H16" s="213">
        <v>4.0</v>
      </c>
      <c r="I16" s="213">
        <v>14.0</v>
      </c>
      <c r="J16" s="214">
        <v>0.71</v>
      </c>
      <c r="K16" s="211" t="s">
        <v>11262</v>
      </c>
      <c r="L16" s="211">
        <v>3.704335433E9</v>
      </c>
      <c r="M16" s="211" t="s">
        <v>1350</v>
      </c>
      <c r="N16" s="211" t="s">
        <v>6371</v>
      </c>
      <c r="O16" s="211" t="s">
        <v>11267</v>
      </c>
      <c r="P16" s="211" t="s">
        <v>2137</v>
      </c>
      <c r="Q16" s="230">
        <f>COUNTIF('Hedef Liste Karabük'!A:A,A16)</f>
        <v>1</v>
      </c>
    </row>
    <row r="17" ht="15.75" hidden="1" customHeight="1">
      <c r="A17" s="211" t="s">
        <v>11269</v>
      </c>
      <c r="B17" s="211" t="s">
        <v>11270</v>
      </c>
      <c r="C17" s="212" t="b">
        <v>1</v>
      </c>
      <c r="D17" s="211" t="s">
        <v>1507</v>
      </c>
      <c r="E17" s="213">
        <v>234.0</v>
      </c>
      <c r="F17" s="213">
        <v>10.0</v>
      </c>
      <c r="G17" s="213">
        <v>13.0</v>
      </c>
      <c r="H17" s="213">
        <v>12.0</v>
      </c>
      <c r="I17" s="213">
        <v>25.0</v>
      </c>
      <c r="J17" s="214">
        <v>0.52</v>
      </c>
      <c r="K17" s="211" t="s">
        <v>12040</v>
      </c>
      <c r="L17" s="211">
        <v>3.705023232E9</v>
      </c>
      <c r="M17" s="211" t="s">
        <v>11226</v>
      </c>
      <c r="N17" s="211" t="s">
        <v>5640</v>
      </c>
      <c r="O17" s="211" t="s">
        <v>11263</v>
      </c>
      <c r="P17" s="211" t="s">
        <v>2137</v>
      </c>
      <c r="Q17" s="230">
        <f>COUNTIF('Hedef Liste Karabük'!A:A,A17)</f>
        <v>1</v>
      </c>
    </row>
    <row r="18" ht="15.75" hidden="1" customHeight="1">
      <c r="A18" s="211" t="s">
        <v>11272</v>
      </c>
      <c r="B18" s="211" t="s">
        <v>11273</v>
      </c>
      <c r="C18" s="212" t="b">
        <v>1</v>
      </c>
      <c r="D18" s="211" t="s">
        <v>2299</v>
      </c>
      <c r="E18" s="213">
        <v>236.0</v>
      </c>
      <c r="F18" s="213">
        <v>42.0</v>
      </c>
      <c r="G18" s="213">
        <v>0.0</v>
      </c>
      <c r="H18" s="213">
        <v>23.0</v>
      </c>
      <c r="I18" s="213">
        <v>23.0</v>
      </c>
      <c r="J18" s="214">
        <v>0.0</v>
      </c>
      <c r="K18" s="211" t="s">
        <v>11274</v>
      </c>
      <c r="L18" s="211">
        <v>3.704130999E9</v>
      </c>
      <c r="M18" s="211" t="s">
        <v>1350</v>
      </c>
      <c r="N18" s="211" t="s">
        <v>4501</v>
      </c>
      <c r="O18" s="211" t="s">
        <v>11275</v>
      </c>
      <c r="P18" s="211" t="s">
        <v>2137</v>
      </c>
      <c r="Q18" s="230">
        <f>COUNTIF('Hedef Liste Karabük'!A:A,A18)</f>
        <v>1</v>
      </c>
    </row>
    <row r="19" ht="15.75" hidden="1" customHeight="1">
      <c r="A19" s="211" t="s">
        <v>11277</v>
      </c>
      <c r="B19" s="211" t="s">
        <v>11278</v>
      </c>
      <c r="C19" s="212" t="b">
        <v>1</v>
      </c>
      <c r="D19" s="211" t="s">
        <v>1370</v>
      </c>
      <c r="E19" s="213">
        <v>380.0</v>
      </c>
      <c r="F19" s="213">
        <v>81.0</v>
      </c>
      <c r="G19" s="213">
        <v>0.0</v>
      </c>
      <c r="H19" s="213">
        <v>9.0</v>
      </c>
      <c r="I19" s="213">
        <v>9.0</v>
      </c>
      <c r="J19" s="214">
        <v>0.0</v>
      </c>
      <c r="K19" s="211" t="s">
        <v>11274</v>
      </c>
      <c r="L19" s="211">
        <v>3.704130999E9</v>
      </c>
      <c r="M19" s="211" t="s">
        <v>1350</v>
      </c>
      <c r="N19" s="211" t="s">
        <v>4501</v>
      </c>
      <c r="O19" s="211" t="s">
        <v>11275</v>
      </c>
      <c r="P19" s="211" t="s">
        <v>2137</v>
      </c>
      <c r="Q19" s="230">
        <f>COUNTIF('Hedef Liste Karabük'!A:A,A19)</f>
        <v>1</v>
      </c>
    </row>
    <row r="20" ht="15.75" hidden="1" customHeight="1">
      <c r="A20" s="211" t="s">
        <v>11279</v>
      </c>
      <c r="B20" s="211" t="s">
        <v>11280</v>
      </c>
      <c r="C20" s="212" t="b">
        <v>1</v>
      </c>
      <c r="D20" s="211" t="s">
        <v>1597</v>
      </c>
      <c r="E20" s="213">
        <v>55.0</v>
      </c>
      <c r="F20" s="213">
        <v>0.0</v>
      </c>
      <c r="G20" s="213">
        <v>0.0</v>
      </c>
      <c r="H20" s="213">
        <v>14.0</v>
      </c>
      <c r="I20" s="213">
        <v>14.0</v>
      </c>
      <c r="J20" s="214">
        <v>0.0</v>
      </c>
      <c r="K20" s="211" t="s">
        <v>11281</v>
      </c>
      <c r="L20" s="211">
        <v>3.704337363E9</v>
      </c>
      <c r="M20" s="211" t="s">
        <v>1350</v>
      </c>
      <c r="N20" s="211" t="s">
        <v>11282</v>
      </c>
      <c r="O20" s="211" t="s">
        <v>11283</v>
      </c>
      <c r="P20" s="211" t="s">
        <v>2137</v>
      </c>
      <c r="Q20" s="230">
        <f>COUNTIF('Hedef Liste Karabük'!A:A,A20)</f>
        <v>1</v>
      </c>
    </row>
    <row r="21" ht="15.75" hidden="1" customHeight="1">
      <c r="A21" s="211" t="s">
        <v>11284</v>
      </c>
      <c r="B21" s="211" t="s">
        <v>11285</v>
      </c>
      <c r="C21" s="212" t="b">
        <v>1</v>
      </c>
      <c r="D21" s="211" t="s">
        <v>1370</v>
      </c>
      <c r="E21" s="213">
        <v>3507.0</v>
      </c>
      <c r="F21" s="213">
        <v>1203.0</v>
      </c>
      <c r="G21" s="213">
        <v>0.0</v>
      </c>
      <c r="H21" s="213">
        <v>13.0</v>
      </c>
      <c r="I21" s="213">
        <v>13.0</v>
      </c>
      <c r="J21" s="214">
        <v>0.0</v>
      </c>
      <c r="K21" s="211" t="s">
        <v>3938</v>
      </c>
      <c r="L21" s="211">
        <v>3.704337831E9</v>
      </c>
      <c r="M21" s="211" t="s">
        <v>1350</v>
      </c>
      <c r="N21" s="211" t="s">
        <v>11198</v>
      </c>
      <c r="O21" s="211" t="s">
        <v>11286</v>
      </c>
      <c r="P21" s="211" t="s">
        <v>2137</v>
      </c>
      <c r="Q21" s="230">
        <f>COUNTIF('Hedef Liste Karabük'!A:A,A21)</f>
        <v>1</v>
      </c>
    </row>
    <row r="22" ht="15.75" hidden="1" customHeight="1">
      <c r="A22" s="211" t="s">
        <v>11288</v>
      </c>
      <c r="B22" s="211" t="s">
        <v>11289</v>
      </c>
      <c r="C22" s="212" t="b">
        <v>1</v>
      </c>
      <c r="D22" s="211" t="s">
        <v>1597</v>
      </c>
      <c r="E22" s="213">
        <v>17.0</v>
      </c>
      <c r="F22" s="213">
        <v>0.0</v>
      </c>
      <c r="G22" s="213">
        <v>0.0</v>
      </c>
      <c r="H22" s="213">
        <v>5.0</v>
      </c>
      <c r="I22" s="213">
        <v>5.0</v>
      </c>
      <c r="J22" s="214">
        <v>0.0</v>
      </c>
      <c r="K22" s="211" t="s">
        <v>11290</v>
      </c>
      <c r="L22" s="211">
        <v>5.530889778E9</v>
      </c>
      <c r="M22" s="211" t="s">
        <v>1350</v>
      </c>
      <c r="N22" s="211" t="s">
        <v>11291</v>
      </c>
      <c r="O22" s="211" t="s">
        <v>11292</v>
      </c>
      <c r="P22" s="211" t="s">
        <v>2137</v>
      </c>
      <c r="Q22" s="230">
        <f>COUNTIF('Hedef Liste Karabük'!A:A,A22)</f>
        <v>1</v>
      </c>
    </row>
    <row r="23" ht="15.75" hidden="1" customHeight="1">
      <c r="A23" s="211" t="s">
        <v>11294</v>
      </c>
      <c r="B23" s="211" t="s">
        <v>11295</v>
      </c>
      <c r="C23" s="212" t="b">
        <v>1</v>
      </c>
      <c r="D23" s="211" t="s">
        <v>1385</v>
      </c>
      <c r="E23" s="213">
        <v>357.0</v>
      </c>
      <c r="F23" s="213">
        <v>32.0</v>
      </c>
      <c r="G23" s="213">
        <v>0.0</v>
      </c>
      <c r="H23" s="213">
        <v>20.0</v>
      </c>
      <c r="I23" s="213">
        <v>20.0</v>
      </c>
      <c r="J23" s="214">
        <v>0.0</v>
      </c>
      <c r="K23" s="211" t="s">
        <v>11296</v>
      </c>
      <c r="L23" s="211">
        <v>3.707126066E9</v>
      </c>
      <c r="M23" s="211" t="s">
        <v>11226</v>
      </c>
      <c r="N23" s="211" t="s">
        <v>11248</v>
      </c>
      <c r="O23" s="211" t="s">
        <v>11297</v>
      </c>
      <c r="P23" s="211" t="s">
        <v>2137</v>
      </c>
      <c r="Q23" s="230">
        <f>COUNTIF('Hedef Liste Karabük'!A:A,A23)</f>
        <v>1</v>
      </c>
    </row>
    <row r="24" ht="15.75" hidden="1" customHeight="1">
      <c r="A24" s="211" t="s">
        <v>11299</v>
      </c>
      <c r="B24" s="211" t="s">
        <v>11300</v>
      </c>
      <c r="C24" s="212" t="b">
        <v>1</v>
      </c>
      <c r="D24" s="211" t="s">
        <v>1385</v>
      </c>
      <c r="E24" s="213">
        <v>1739.0</v>
      </c>
      <c r="F24" s="213">
        <v>39.0</v>
      </c>
      <c r="G24" s="213">
        <v>5.0</v>
      </c>
      <c r="H24" s="213">
        <v>19.0</v>
      </c>
      <c r="I24" s="213">
        <v>24.0</v>
      </c>
      <c r="J24" s="214">
        <v>0.21</v>
      </c>
      <c r="K24" s="211" t="s">
        <v>11296</v>
      </c>
      <c r="L24" s="211">
        <v>3.70412258E9</v>
      </c>
      <c r="M24" s="211" t="s">
        <v>1350</v>
      </c>
      <c r="N24" s="211" t="s">
        <v>4501</v>
      </c>
      <c r="O24" s="211" t="s">
        <v>11302</v>
      </c>
      <c r="P24" s="211" t="s">
        <v>2137</v>
      </c>
      <c r="Q24" s="230">
        <f>COUNTIF('Hedef Liste Karabük'!A:A,A24)</f>
        <v>1</v>
      </c>
    </row>
    <row r="25" ht="15.75" hidden="1" customHeight="1">
      <c r="A25" s="211" t="s">
        <v>11304</v>
      </c>
      <c r="B25" s="211" t="s">
        <v>11305</v>
      </c>
      <c r="C25" s="212" t="b">
        <v>1</v>
      </c>
      <c r="D25" s="211" t="s">
        <v>1385</v>
      </c>
      <c r="E25" s="213">
        <v>2744.0</v>
      </c>
      <c r="F25" s="213">
        <v>301.0</v>
      </c>
      <c r="G25" s="213">
        <v>11.0</v>
      </c>
      <c r="H25" s="213">
        <v>20.0</v>
      </c>
      <c r="I25" s="213">
        <v>31.0</v>
      </c>
      <c r="J25" s="214">
        <v>0.35</v>
      </c>
      <c r="K25" s="211" t="s">
        <v>11306</v>
      </c>
      <c r="L25" s="211">
        <v>3.704331534E9</v>
      </c>
      <c r="M25" s="211" t="s">
        <v>1350</v>
      </c>
      <c r="N25" s="211" t="s">
        <v>11198</v>
      </c>
      <c r="O25" s="211" t="s">
        <v>11307</v>
      </c>
      <c r="P25" s="211" t="s">
        <v>2137</v>
      </c>
      <c r="Q25" s="230">
        <f>COUNTIF('Hedef Liste Karabük'!A:A,A25)</f>
        <v>1</v>
      </c>
    </row>
    <row r="26" ht="15.75" hidden="1" customHeight="1">
      <c r="A26" s="211" t="s">
        <v>11313</v>
      </c>
      <c r="B26" s="211" t="s">
        <v>11314</v>
      </c>
      <c r="C26" s="212" t="b">
        <v>1</v>
      </c>
      <c r="D26" s="211" t="s">
        <v>1507</v>
      </c>
      <c r="E26" s="213">
        <v>1853.0</v>
      </c>
      <c r="F26" s="213">
        <v>207.0</v>
      </c>
      <c r="G26" s="213">
        <v>6.0</v>
      </c>
      <c r="H26" s="213">
        <v>4.0</v>
      </c>
      <c r="I26" s="213">
        <v>10.0</v>
      </c>
      <c r="J26" s="214">
        <v>0.6</v>
      </c>
      <c r="K26" s="211" t="s">
        <v>11315</v>
      </c>
      <c r="L26" s="211">
        <v>3.704334E9</v>
      </c>
      <c r="M26" s="211" t="s">
        <v>1350</v>
      </c>
      <c r="N26" s="211" t="s">
        <v>11198</v>
      </c>
      <c r="O26" s="211" t="s">
        <v>11316</v>
      </c>
      <c r="P26" s="211" t="s">
        <v>2137</v>
      </c>
      <c r="Q26" s="230">
        <f>COUNTIF('Hedef Liste Karabük'!A:A,A26)</f>
        <v>1</v>
      </c>
    </row>
    <row r="27" ht="15.75" hidden="1" customHeight="1">
      <c r="A27" s="211" t="s">
        <v>12041</v>
      </c>
      <c r="B27" s="211" t="s">
        <v>12042</v>
      </c>
      <c r="C27" s="212" t="b">
        <v>0</v>
      </c>
      <c r="D27" s="211" t="s">
        <v>1370</v>
      </c>
      <c r="E27" s="213">
        <v>64.0</v>
      </c>
      <c r="F27" s="213">
        <v>0.0</v>
      </c>
      <c r="G27" s="213">
        <v>29.0</v>
      </c>
      <c r="H27" s="213">
        <v>0.0</v>
      </c>
      <c r="I27" s="213">
        <v>29.0</v>
      </c>
      <c r="J27" s="214">
        <v>1.0</v>
      </c>
      <c r="K27" s="211" t="s">
        <v>12043</v>
      </c>
      <c r="L27" s="211">
        <v>3.7041244E9</v>
      </c>
      <c r="M27" s="211" t="s">
        <v>1350</v>
      </c>
      <c r="N27" s="211" t="s">
        <v>11457</v>
      </c>
      <c r="O27" s="211" t="s">
        <v>12044</v>
      </c>
      <c r="P27" s="211" t="s">
        <v>2165</v>
      </c>
      <c r="Q27" s="230">
        <f>COUNTIF('Hedef Liste Karabük'!A:A,A27)</f>
        <v>0</v>
      </c>
    </row>
    <row r="28" ht="15.75" hidden="1" customHeight="1">
      <c r="A28" s="211" t="s">
        <v>11317</v>
      </c>
      <c r="B28" s="211" t="s">
        <v>11318</v>
      </c>
      <c r="C28" s="212" t="b">
        <v>1</v>
      </c>
      <c r="D28" s="211" t="s">
        <v>1370</v>
      </c>
      <c r="E28" s="213">
        <v>286.0</v>
      </c>
      <c r="F28" s="213">
        <v>9.0</v>
      </c>
      <c r="G28" s="213">
        <v>0.0</v>
      </c>
      <c r="H28" s="213">
        <v>17.0</v>
      </c>
      <c r="I28" s="213">
        <v>17.0</v>
      </c>
      <c r="J28" s="214">
        <v>0.0</v>
      </c>
      <c r="K28" s="211" t="s">
        <v>11319</v>
      </c>
      <c r="L28" s="211">
        <v>5.530922537E9</v>
      </c>
      <c r="M28" s="211" t="s">
        <v>11226</v>
      </c>
      <c r="N28" s="211" t="s">
        <v>11320</v>
      </c>
      <c r="O28" s="211" t="s">
        <v>11321</v>
      </c>
      <c r="P28" s="211" t="s">
        <v>2137</v>
      </c>
      <c r="Q28" s="230">
        <f>COUNTIF('Hedef Liste Karabük'!A:A,A28)</f>
        <v>1</v>
      </c>
    </row>
    <row r="29" ht="15.75" hidden="1" customHeight="1">
      <c r="A29" s="211" t="s">
        <v>11323</v>
      </c>
      <c r="B29" s="211" t="s">
        <v>11324</v>
      </c>
      <c r="C29" s="212" t="b">
        <v>1</v>
      </c>
      <c r="D29" s="211" t="s">
        <v>1356</v>
      </c>
      <c r="E29" s="213">
        <v>2995.0</v>
      </c>
      <c r="F29" s="213">
        <v>479.0</v>
      </c>
      <c r="G29" s="213">
        <v>2.0</v>
      </c>
      <c r="H29" s="213">
        <v>4.0</v>
      </c>
      <c r="I29" s="213">
        <v>6.0</v>
      </c>
      <c r="J29" s="214">
        <v>0.33</v>
      </c>
      <c r="K29" s="211" t="s">
        <v>11216</v>
      </c>
      <c r="L29" s="211">
        <v>5.062030445E9</v>
      </c>
      <c r="M29" s="211" t="s">
        <v>1350</v>
      </c>
      <c r="N29" s="211" t="s">
        <v>11198</v>
      </c>
      <c r="O29" s="211" t="s">
        <v>11325</v>
      </c>
      <c r="P29" s="211" t="s">
        <v>2137</v>
      </c>
      <c r="Q29" s="230">
        <f>COUNTIF('Hedef Liste Karabük'!A:A,A29)</f>
        <v>1</v>
      </c>
    </row>
    <row r="30" ht="15.75" hidden="1" customHeight="1">
      <c r="A30" s="211" t="s">
        <v>12045</v>
      </c>
      <c r="B30" s="211" t="s">
        <v>12046</v>
      </c>
      <c r="C30" s="212" t="b">
        <v>1</v>
      </c>
      <c r="D30" s="211" t="s">
        <v>1507</v>
      </c>
      <c r="E30" s="213">
        <v>208.0</v>
      </c>
      <c r="F30" s="213">
        <v>13.0</v>
      </c>
      <c r="G30" s="213">
        <v>43.0</v>
      </c>
      <c r="H30" s="213">
        <v>15.0</v>
      </c>
      <c r="I30" s="213">
        <v>58.0</v>
      </c>
      <c r="J30" s="214">
        <v>0.74</v>
      </c>
      <c r="K30" s="211" t="s">
        <v>12047</v>
      </c>
      <c r="L30" s="211">
        <v>5.323716578E9</v>
      </c>
      <c r="M30" s="211" t="s">
        <v>11226</v>
      </c>
      <c r="N30" s="211" t="s">
        <v>11227</v>
      </c>
      <c r="O30" s="211" t="s">
        <v>11654</v>
      </c>
      <c r="P30" s="211" t="s">
        <v>2137</v>
      </c>
      <c r="Q30" s="230">
        <f>COUNTIF('Hedef Liste Karabük'!A:A,A30)</f>
        <v>0</v>
      </c>
    </row>
    <row r="31" ht="15.75" hidden="1" customHeight="1">
      <c r="A31" s="211" t="s">
        <v>11327</v>
      </c>
      <c r="B31" s="211" t="s">
        <v>11328</v>
      </c>
      <c r="C31" s="212" t="b">
        <v>1</v>
      </c>
      <c r="D31" s="211" t="s">
        <v>1507</v>
      </c>
      <c r="E31" s="213">
        <v>3.0</v>
      </c>
      <c r="F31" s="213">
        <v>3.0</v>
      </c>
      <c r="G31" s="213">
        <v>0.0</v>
      </c>
      <c r="H31" s="213">
        <v>29.0</v>
      </c>
      <c r="I31" s="213">
        <v>29.0</v>
      </c>
      <c r="J31" s="214">
        <v>0.0</v>
      </c>
      <c r="K31" s="211" t="s">
        <v>11329</v>
      </c>
      <c r="L31" s="211">
        <v>3.707123304E9</v>
      </c>
      <c r="M31" s="211" t="s">
        <v>11226</v>
      </c>
      <c r="N31" s="211" t="s">
        <v>11227</v>
      </c>
      <c r="O31" s="211" t="s">
        <v>11330</v>
      </c>
      <c r="P31" s="211" t="s">
        <v>2137</v>
      </c>
      <c r="Q31" s="230">
        <f>COUNTIF('Hedef Liste Karabük'!A:A,A31)</f>
        <v>1</v>
      </c>
    </row>
    <row r="32" ht="15.75" hidden="1" customHeight="1">
      <c r="A32" s="211" t="s">
        <v>11331</v>
      </c>
      <c r="B32" s="211" t="s">
        <v>11332</v>
      </c>
      <c r="C32" s="212" t="b">
        <v>1</v>
      </c>
      <c r="D32" s="211" t="s">
        <v>1348</v>
      </c>
      <c r="E32" s="213">
        <v>2039.0</v>
      </c>
      <c r="F32" s="213">
        <v>189.0</v>
      </c>
      <c r="G32" s="213">
        <v>0.0</v>
      </c>
      <c r="H32" s="213">
        <v>34.0</v>
      </c>
      <c r="I32" s="213">
        <v>34.0</v>
      </c>
      <c r="J32" s="214">
        <v>0.0</v>
      </c>
      <c r="K32" s="211" t="s">
        <v>11333</v>
      </c>
      <c r="L32" s="211">
        <v>5.331499478E9</v>
      </c>
      <c r="M32" s="211" t="s">
        <v>1350</v>
      </c>
      <c r="N32" s="211" t="s">
        <v>11198</v>
      </c>
      <c r="O32" s="211" t="s">
        <v>11334</v>
      </c>
      <c r="P32" s="211" t="s">
        <v>2137</v>
      </c>
      <c r="Q32" s="230">
        <f>COUNTIF('Hedef Liste Karabük'!A:A,A32)</f>
        <v>1</v>
      </c>
    </row>
    <row r="33" ht="15.75" hidden="1" customHeight="1">
      <c r="A33" s="211" t="s">
        <v>12048</v>
      </c>
      <c r="B33" s="211" t="s">
        <v>12049</v>
      </c>
      <c r="C33" s="212" t="b">
        <v>1</v>
      </c>
      <c r="D33" s="211" t="s">
        <v>1348</v>
      </c>
      <c r="E33" s="213">
        <v>6479.0</v>
      </c>
      <c r="F33" s="213">
        <v>265.0</v>
      </c>
      <c r="G33" s="213">
        <v>166.0</v>
      </c>
      <c r="H33" s="213">
        <v>0.0</v>
      </c>
      <c r="I33" s="213">
        <v>166.0</v>
      </c>
      <c r="J33" s="214">
        <v>1.0</v>
      </c>
      <c r="K33" s="211" t="s">
        <v>2163</v>
      </c>
      <c r="L33" s="211">
        <v>9.999999999E9</v>
      </c>
      <c r="M33" s="211" t="s">
        <v>1350</v>
      </c>
      <c r="N33" s="211" t="s">
        <v>11254</v>
      </c>
      <c r="O33" s="211" t="s">
        <v>12050</v>
      </c>
      <c r="P33" s="211" t="s">
        <v>2165</v>
      </c>
      <c r="Q33" s="230">
        <f>COUNTIF('Hedef Liste Karabük'!A:A,A33)</f>
        <v>0</v>
      </c>
    </row>
    <row r="34" ht="15.75" hidden="1" customHeight="1">
      <c r="A34" s="211" t="s">
        <v>12051</v>
      </c>
      <c r="B34" s="211" t="s">
        <v>12052</v>
      </c>
      <c r="C34" s="212" t="b">
        <v>1</v>
      </c>
      <c r="D34" s="211" t="s">
        <v>1348</v>
      </c>
      <c r="E34" s="213">
        <v>7405.0</v>
      </c>
      <c r="F34" s="213">
        <v>710.0</v>
      </c>
      <c r="G34" s="213">
        <v>156.0</v>
      </c>
      <c r="H34" s="213">
        <v>0.0</v>
      </c>
      <c r="I34" s="213">
        <v>156.0</v>
      </c>
      <c r="J34" s="214">
        <v>1.0</v>
      </c>
      <c r="K34" s="211" t="s">
        <v>2163</v>
      </c>
      <c r="L34" s="211">
        <v>9.999999999E9</v>
      </c>
      <c r="M34" s="211" t="s">
        <v>11226</v>
      </c>
      <c r="N34" s="211" t="s">
        <v>5640</v>
      </c>
      <c r="O34" s="211" t="s">
        <v>12053</v>
      </c>
      <c r="P34" s="211" t="s">
        <v>2165</v>
      </c>
      <c r="Q34" s="230">
        <f>COUNTIF('Hedef Liste Karabük'!A:A,A34)</f>
        <v>0</v>
      </c>
    </row>
    <row r="35" ht="15.75" hidden="1" customHeight="1">
      <c r="A35" s="211" t="s">
        <v>11336</v>
      </c>
      <c r="B35" s="211" t="s">
        <v>11337</v>
      </c>
      <c r="C35" s="212" t="b">
        <v>1</v>
      </c>
      <c r="D35" s="211" t="s">
        <v>1370</v>
      </c>
      <c r="E35" s="213">
        <v>2102.0</v>
      </c>
      <c r="F35" s="213">
        <v>105.0</v>
      </c>
      <c r="G35" s="213">
        <v>2.0</v>
      </c>
      <c r="H35" s="213">
        <v>29.0</v>
      </c>
      <c r="I35" s="213">
        <v>31.0</v>
      </c>
      <c r="J35" s="214">
        <v>0.06</v>
      </c>
      <c r="K35" s="211" t="s">
        <v>11338</v>
      </c>
      <c r="L35" s="211">
        <v>3.704331446E9</v>
      </c>
      <c r="M35" s="211" t="s">
        <v>1350</v>
      </c>
      <c r="N35" s="211" t="s">
        <v>11198</v>
      </c>
      <c r="O35" s="211" t="s">
        <v>11339</v>
      </c>
      <c r="P35" s="211" t="s">
        <v>2137</v>
      </c>
      <c r="Q35" s="230">
        <f>COUNTIF('Hedef Liste Karabük'!A:A,A35)</f>
        <v>1</v>
      </c>
    </row>
    <row r="36" ht="15.75" hidden="1" customHeight="1">
      <c r="A36" s="211" t="s">
        <v>11341</v>
      </c>
      <c r="B36" s="211" t="s">
        <v>11342</v>
      </c>
      <c r="C36" s="212" t="b">
        <v>1</v>
      </c>
      <c r="D36" s="211" t="s">
        <v>1356</v>
      </c>
      <c r="E36" s="213">
        <v>2776.0</v>
      </c>
      <c r="F36" s="213">
        <v>337.0</v>
      </c>
      <c r="G36" s="213">
        <v>4.0</v>
      </c>
      <c r="H36" s="213">
        <v>14.0</v>
      </c>
      <c r="I36" s="213">
        <v>18.0</v>
      </c>
      <c r="J36" s="214">
        <v>0.22</v>
      </c>
      <c r="K36" s="211" t="s">
        <v>11343</v>
      </c>
      <c r="L36" s="211">
        <v>3.707124747E9</v>
      </c>
      <c r="M36" s="211" t="s">
        <v>11226</v>
      </c>
      <c r="N36" s="211" t="s">
        <v>5640</v>
      </c>
      <c r="O36" s="211" t="s">
        <v>11344</v>
      </c>
      <c r="P36" s="211" t="s">
        <v>2137</v>
      </c>
      <c r="Q36" s="230">
        <f>COUNTIF('Hedef Liste Karabük'!A:A,A36)</f>
        <v>1</v>
      </c>
    </row>
    <row r="37" ht="15.75" hidden="1" customHeight="1">
      <c r="A37" s="211" t="s">
        <v>12054</v>
      </c>
      <c r="B37" s="211" t="s">
        <v>12055</v>
      </c>
      <c r="C37" s="212" t="b">
        <v>1</v>
      </c>
      <c r="D37" s="211" t="s">
        <v>1493</v>
      </c>
      <c r="E37" s="213">
        <v>586.0</v>
      </c>
      <c r="F37" s="213">
        <v>10.0</v>
      </c>
      <c r="G37" s="213">
        <v>2.0</v>
      </c>
      <c r="H37" s="213">
        <v>12.0</v>
      </c>
      <c r="I37" s="213">
        <v>14.0</v>
      </c>
      <c r="J37" s="214">
        <v>0.14</v>
      </c>
      <c r="K37" s="211" t="s">
        <v>12056</v>
      </c>
      <c r="L37" s="211">
        <v>5.434357478E9</v>
      </c>
      <c r="M37" s="211" t="s">
        <v>1350</v>
      </c>
      <c r="N37" s="211" t="s">
        <v>11198</v>
      </c>
      <c r="O37" s="211" t="s">
        <v>12057</v>
      </c>
      <c r="P37" s="211" t="s">
        <v>2137</v>
      </c>
      <c r="Q37" s="230">
        <f>COUNTIF('Hedef Liste Karabük'!A:A,A37)</f>
        <v>0</v>
      </c>
    </row>
    <row r="38" ht="15.75" hidden="1" customHeight="1">
      <c r="A38" s="211" t="s">
        <v>11309</v>
      </c>
      <c r="B38" s="211" t="s">
        <v>12058</v>
      </c>
      <c r="C38" s="212" t="b">
        <v>1</v>
      </c>
      <c r="D38" s="211" t="s">
        <v>1356</v>
      </c>
      <c r="E38" s="213">
        <v>198.0</v>
      </c>
      <c r="F38" s="213">
        <v>53.0</v>
      </c>
      <c r="G38" s="213">
        <v>0.0</v>
      </c>
      <c r="H38" s="213">
        <v>36.0</v>
      </c>
      <c r="I38" s="213">
        <v>36.0</v>
      </c>
      <c r="J38" s="214">
        <v>0.0</v>
      </c>
      <c r="K38" s="211" t="s">
        <v>12037</v>
      </c>
      <c r="L38" s="211">
        <v>5.550993778E9</v>
      </c>
      <c r="M38" s="211" t="s">
        <v>1350</v>
      </c>
      <c r="N38" s="211" t="s">
        <v>11198</v>
      </c>
      <c r="O38" s="211" t="s">
        <v>11311</v>
      </c>
      <c r="P38" s="211" t="s">
        <v>2137</v>
      </c>
      <c r="Q38" s="230">
        <f>COUNTIF('Hedef Liste Karabük'!A:A,A38)</f>
        <v>1</v>
      </c>
    </row>
    <row r="39" ht="15.75" hidden="1" customHeight="1">
      <c r="A39" s="211" t="s">
        <v>11350</v>
      </c>
      <c r="B39" s="211" t="s">
        <v>11351</v>
      </c>
      <c r="C39" s="212" t="b">
        <v>1</v>
      </c>
      <c r="D39" s="211" t="s">
        <v>2299</v>
      </c>
      <c r="E39" s="213">
        <v>166.0</v>
      </c>
      <c r="F39" s="213">
        <v>0.0</v>
      </c>
      <c r="G39" s="213">
        <v>0.0</v>
      </c>
      <c r="H39" s="213">
        <v>32.0</v>
      </c>
      <c r="I39" s="213">
        <v>32.0</v>
      </c>
      <c r="J39" s="214">
        <v>0.0</v>
      </c>
      <c r="K39" s="211" t="s">
        <v>11352</v>
      </c>
      <c r="L39" s="211">
        <v>5.424564748E9</v>
      </c>
      <c r="M39" s="211" t="s">
        <v>1350</v>
      </c>
      <c r="N39" s="211" t="s">
        <v>11198</v>
      </c>
      <c r="O39" s="211" t="s">
        <v>11354</v>
      </c>
      <c r="P39" s="211" t="s">
        <v>2137</v>
      </c>
      <c r="Q39" s="230">
        <f>COUNTIF('Hedef Liste Karabük'!A:A,A39)</f>
        <v>1</v>
      </c>
    </row>
    <row r="40" ht="15.75" hidden="1" customHeight="1">
      <c r="A40" s="211" t="s">
        <v>11356</v>
      </c>
      <c r="B40" s="211" t="s">
        <v>11357</v>
      </c>
      <c r="C40" s="212" t="b">
        <v>1</v>
      </c>
      <c r="D40" s="211" t="s">
        <v>1364</v>
      </c>
      <c r="E40" s="213">
        <v>426.0</v>
      </c>
      <c r="F40" s="213">
        <v>102.0</v>
      </c>
      <c r="G40" s="213">
        <v>10.0</v>
      </c>
      <c r="H40" s="213">
        <v>15.0</v>
      </c>
      <c r="I40" s="213">
        <v>25.0</v>
      </c>
      <c r="J40" s="214">
        <v>0.4</v>
      </c>
      <c r="K40" s="211" t="s">
        <v>11358</v>
      </c>
      <c r="L40" s="211">
        <v>5.050005657E9</v>
      </c>
      <c r="M40" s="211" t="s">
        <v>1350</v>
      </c>
      <c r="N40" s="211" t="s">
        <v>11574</v>
      </c>
      <c r="O40" s="211" t="s">
        <v>11359</v>
      </c>
      <c r="P40" s="211" t="s">
        <v>2137</v>
      </c>
      <c r="Q40" s="230">
        <f>COUNTIF('Hedef Liste Karabük'!A:A,A40)</f>
        <v>1</v>
      </c>
    </row>
    <row r="41" ht="15.75" hidden="1" customHeight="1">
      <c r="A41" s="211" t="s">
        <v>11361</v>
      </c>
      <c r="B41" s="211" t="s">
        <v>11362</v>
      </c>
      <c r="C41" s="212" t="b">
        <v>1</v>
      </c>
      <c r="D41" s="211" t="s">
        <v>1364</v>
      </c>
      <c r="E41" s="213">
        <v>338.0</v>
      </c>
      <c r="F41" s="213">
        <v>23.0</v>
      </c>
      <c r="G41" s="213">
        <v>0.0</v>
      </c>
      <c r="H41" s="213">
        <v>20.0</v>
      </c>
      <c r="I41" s="213">
        <v>20.0</v>
      </c>
      <c r="J41" s="214">
        <v>0.0</v>
      </c>
      <c r="K41" s="211" t="s">
        <v>11363</v>
      </c>
      <c r="L41" s="211">
        <v>5.425771291E9</v>
      </c>
      <c r="M41" s="211" t="s">
        <v>1350</v>
      </c>
      <c r="N41" s="211" t="s">
        <v>11364</v>
      </c>
      <c r="O41" s="211" t="s">
        <v>11365</v>
      </c>
      <c r="P41" s="211" t="s">
        <v>2137</v>
      </c>
      <c r="Q41" s="230">
        <f>COUNTIF('Hedef Liste Karabük'!A:A,A41)</f>
        <v>1</v>
      </c>
    </row>
    <row r="42" ht="15.75" hidden="1" customHeight="1">
      <c r="A42" s="211" t="s">
        <v>11367</v>
      </c>
      <c r="B42" s="211" t="s">
        <v>11368</v>
      </c>
      <c r="C42" s="212" t="b">
        <v>1</v>
      </c>
      <c r="D42" s="211" t="s">
        <v>1364</v>
      </c>
      <c r="E42" s="213">
        <v>485.0</v>
      </c>
      <c r="F42" s="213">
        <v>18.0</v>
      </c>
      <c r="G42" s="213">
        <v>11.0</v>
      </c>
      <c r="H42" s="213">
        <v>15.0</v>
      </c>
      <c r="I42" s="213">
        <v>26.0</v>
      </c>
      <c r="J42" s="214">
        <v>0.42</v>
      </c>
      <c r="K42" s="211" t="s">
        <v>11369</v>
      </c>
      <c r="L42" s="211">
        <v>5.333123002E9</v>
      </c>
      <c r="M42" s="211" t="s">
        <v>1350</v>
      </c>
      <c r="N42" s="211" t="s">
        <v>11254</v>
      </c>
      <c r="O42" s="211" t="s">
        <v>11370</v>
      </c>
      <c r="P42" s="211" t="s">
        <v>2137</v>
      </c>
      <c r="Q42" s="230">
        <f>COUNTIF('Hedef Liste Karabük'!A:A,A42)</f>
        <v>1</v>
      </c>
    </row>
    <row r="43" ht="15.75" hidden="1" customHeight="1">
      <c r="A43" s="211" t="s">
        <v>12059</v>
      </c>
      <c r="B43" s="211" t="s">
        <v>12060</v>
      </c>
      <c r="C43" s="212" t="b">
        <v>1</v>
      </c>
      <c r="D43" s="211" t="s">
        <v>1364</v>
      </c>
      <c r="E43" s="213">
        <v>1524.0</v>
      </c>
      <c r="F43" s="213">
        <v>97.0</v>
      </c>
      <c r="G43" s="213">
        <v>10.0</v>
      </c>
      <c r="H43" s="213">
        <v>6.0</v>
      </c>
      <c r="I43" s="213">
        <v>16.0</v>
      </c>
      <c r="J43" s="214">
        <v>0.63</v>
      </c>
      <c r="K43" s="211" t="s">
        <v>12061</v>
      </c>
      <c r="L43" s="211">
        <v>3.704332229E9</v>
      </c>
      <c r="M43" s="211" t="s">
        <v>1350</v>
      </c>
      <c r="N43" s="211" t="s">
        <v>11198</v>
      </c>
      <c r="O43" s="211" t="s">
        <v>12062</v>
      </c>
      <c r="P43" s="211" t="s">
        <v>2137</v>
      </c>
      <c r="Q43" s="230">
        <f>COUNTIF('Hedef Liste Karabük'!A:A,A43)</f>
        <v>0</v>
      </c>
    </row>
    <row r="44" ht="15.75" hidden="1" customHeight="1">
      <c r="A44" s="211" t="s">
        <v>11372</v>
      </c>
      <c r="B44" s="211" t="s">
        <v>11373</v>
      </c>
      <c r="C44" s="212" t="b">
        <v>1</v>
      </c>
      <c r="D44" s="211" t="s">
        <v>1364</v>
      </c>
      <c r="E44" s="213">
        <v>0.0</v>
      </c>
      <c r="F44" s="213">
        <v>0.0</v>
      </c>
      <c r="G44" s="213">
        <v>0.0</v>
      </c>
      <c r="H44" s="213">
        <v>18.0</v>
      </c>
      <c r="I44" s="213">
        <v>18.0</v>
      </c>
      <c r="J44" s="214">
        <v>0.0</v>
      </c>
      <c r="K44" s="211" t="s">
        <v>11374</v>
      </c>
      <c r="L44" s="211">
        <v>3.705021992E9</v>
      </c>
      <c r="M44" s="211" t="s">
        <v>11226</v>
      </c>
      <c r="N44" s="211" t="s">
        <v>5640</v>
      </c>
      <c r="O44" s="211" t="s">
        <v>11375</v>
      </c>
      <c r="P44" s="211" t="s">
        <v>2137</v>
      </c>
      <c r="Q44" s="230">
        <f>COUNTIF('Hedef Liste Karabük'!A:A,A44)</f>
        <v>1</v>
      </c>
    </row>
    <row r="45" ht="15.75" hidden="1" customHeight="1">
      <c r="A45" s="211" t="s">
        <v>11376</v>
      </c>
      <c r="B45" s="211" t="s">
        <v>11377</v>
      </c>
      <c r="C45" s="212" t="b">
        <v>1</v>
      </c>
      <c r="D45" s="211" t="s">
        <v>1364</v>
      </c>
      <c r="E45" s="213">
        <v>436.0</v>
      </c>
      <c r="F45" s="213">
        <v>14.0</v>
      </c>
      <c r="G45" s="213">
        <v>5.0</v>
      </c>
      <c r="H45" s="213">
        <v>11.0</v>
      </c>
      <c r="I45" s="213">
        <v>16.0</v>
      </c>
      <c r="J45" s="214">
        <v>0.31</v>
      </c>
      <c r="K45" s="211" t="s">
        <v>11378</v>
      </c>
      <c r="L45" s="211">
        <v>5.364967808E9</v>
      </c>
      <c r="M45" s="211" t="s">
        <v>1350</v>
      </c>
      <c r="N45" s="211" t="s">
        <v>11198</v>
      </c>
      <c r="O45" s="211" t="s">
        <v>11379</v>
      </c>
      <c r="P45" s="211" t="s">
        <v>2137</v>
      </c>
      <c r="Q45" s="230">
        <f>COUNTIF('Hedef Liste Karabük'!A:A,A45)</f>
        <v>1</v>
      </c>
    </row>
    <row r="46" ht="15.75" hidden="1" customHeight="1">
      <c r="A46" s="211" t="s">
        <v>12063</v>
      </c>
      <c r="B46" s="211" t="s">
        <v>12064</v>
      </c>
      <c r="C46" s="212" t="b">
        <v>1</v>
      </c>
      <c r="D46" s="211" t="s">
        <v>1364</v>
      </c>
      <c r="E46" s="213">
        <v>89.0</v>
      </c>
      <c r="F46" s="213">
        <v>21.0</v>
      </c>
      <c r="G46" s="213">
        <v>10.0</v>
      </c>
      <c r="H46" s="213">
        <v>7.0</v>
      </c>
      <c r="I46" s="213">
        <v>17.0</v>
      </c>
      <c r="J46" s="214">
        <v>0.59</v>
      </c>
      <c r="K46" s="211" t="s">
        <v>11281</v>
      </c>
      <c r="L46" s="211">
        <v>3.704337363E9</v>
      </c>
      <c r="M46" s="211" t="s">
        <v>1350</v>
      </c>
      <c r="N46" s="211" t="s">
        <v>11282</v>
      </c>
      <c r="O46" s="211" t="s">
        <v>11283</v>
      </c>
      <c r="P46" s="211" t="s">
        <v>2137</v>
      </c>
      <c r="Q46" s="230">
        <f>COUNTIF('Hedef Liste Karabük'!A:A,A46)</f>
        <v>0</v>
      </c>
    </row>
    <row r="47" ht="15.75" hidden="1" customHeight="1">
      <c r="A47" s="211" t="s">
        <v>12065</v>
      </c>
      <c r="B47" s="211" t="s">
        <v>12066</v>
      </c>
      <c r="C47" s="212" t="b">
        <v>0</v>
      </c>
      <c r="D47" s="211" t="s">
        <v>1364</v>
      </c>
      <c r="E47" s="213">
        <v>0.0</v>
      </c>
      <c r="F47" s="213">
        <v>0.0</v>
      </c>
      <c r="G47" s="213">
        <v>0.0</v>
      </c>
      <c r="H47" s="213">
        <v>20.0</v>
      </c>
      <c r="I47" s="213">
        <v>20.0</v>
      </c>
      <c r="J47" s="214">
        <v>0.0</v>
      </c>
      <c r="K47" s="211" t="s">
        <v>12040</v>
      </c>
      <c r="L47" s="211">
        <v>5.055482367E9</v>
      </c>
      <c r="M47" s="211" t="s">
        <v>1350</v>
      </c>
      <c r="N47" s="211" t="s">
        <v>6371</v>
      </c>
      <c r="O47" s="211" t="s">
        <v>12067</v>
      </c>
      <c r="P47" s="211" t="s">
        <v>2137</v>
      </c>
      <c r="Q47" s="230">
        <f>COUNTIF('Hedef Liste Karabük'!A:A,A47)</f>
        <v>0</v>
      </c>
    </row>
    <row r="48" ht="15.75" hidden="1" customHeight="1">
      <c r="A48" s="211" t="s">
        <v>11380</v>
      </c>
      <c r="B48" s="211" t="s">
        <v>11381</v>
      </c>
      <c r="C48" s="212" t="b">
        <v>1</v>
      </c>
      <c r="D48" s="211" t="s">
        <v>1364</v>
      </c>
      <c r="E48" s="213">
        <v>7.0</v>
      </c>
      <c r="F48" s="213">
        <v>1.0</v>
      </c>
      <c r="G48" s="213">
        <v>0.0</v>
      </c>
      <c r="H48" s="213">
        <v>5.0</v>
      </c>
      <c r="I48" s="213">
        <v>5.0</v>
      </c>
      <c r="J48" s="214">
        <v>0.0</v>
      </c>
      <c r="K48" s="211" t="s">
        <v>11382</v>
      </c>
      <c r="L48" s="211">
        <v>5.446149956E9</v>
      </c>
      <c r="M48" s="211" t="s">
        <v>11226</v>
      </c>
      <c r="N48" s="211" t="s">
        <v>9412</v>
      </c>
      <c r="O48" s="211" t="s">
        <v>11383</v>
      </c>
      <c r="P48" s="211" t="s">
        <v>2137</v>
      </c>
      <c r="Q48" s="230">
        <f>COUNTIF('Hedef Liste Karabük'!A:A,A48)</f>
        <v>1</v>
      </c>
    </row>
    <row r="49" ht="15.75" hidden="1" customHeight="1">
      <c r="A49" s="211" t="s">
        <v>12068</v>
      </c>
      <c r="B49" s="211" t="s">
        <v>12069</v>
      </c>
      <c r="C49" s="212" t="b">
        <v>1</v>
      </c>
      <c r="D49" s="211" t="s">
        <v>1364</v>
      </c>
      <c r="E49" s="213">
        <v>97.0</v>
      </c>
      <c r="F49" s="213">
        <v>33.0</v>
      </c>
      <c r="G49" s="213">
        <v>10.0</v>
      </c>
      <c r="H49" s="213">
        <v>1.0</v>
      </c>
      <c r="I49" s="213">
        <v>11.0</v>
      </c>
      <c r="J49" s="214">
        <v>0.91</v>
      </c>
      <c r="K49" s="211" t="s">
        <v>12070</v>
      </c>
      <c r="L49" s="211">
        <v>5.53449804E9</v>
      </c>
      <c r="M49" s="211" t="s">
        <v>1350</v>
      </c>
      <c r="N49" s="211" t="s">
        <v>12071</v>
      </c>
      <c r="O49" s="211" t="s">
        <v>12072</v>
      </c>
      <c r="P49" s="211" t="s">
        <v>2137</v>
      </c>
      <c r="Q49" s="230">
        <f>COUNTIF('Hedef Liste Karabük'!A:A,A49)</f>
        <v>0</v>
      </c>
    </row>
    <row r="50" ht="15.75" hidden="1" customHeight="1">
      <c r="A50" s="211" t="s">
        <v>12073</v>
      </c>
      <c r="B50" s="211" t="s">
        <v>12074</v>
      </c>
      <c r="C50" s="212" t="b">
        <v>1</v>
      </c>
      <c r="D50" s="211" t="s">
        <v>1364</v>
      </c>
      <c r="E50" s="213">
        <v>795.0</v>
      </c>
      <c r="F50" s="213">
        <v>70.0</v>
      </c>
      <c r="G50" s="213">
        <v>7.0</v>
      </c>
      <c r="H50" s="213">
        <v>4.0</v>
      </c>
      <c r="I50" s="213">
        <v>11.0</v>
      </c>
      <c r="J50" s="214">
        <v>0.64</v>
      </c>
      <c r="K50" s="211" t="s">
        <v>12075</v>
      </c>
      <c r="L50" s="211">
        <v>5.416879457E9</v>
      </c>
      <c r="M50" s="211" t="s">
        <v>1350</v>
      </c>
      <c r="N50" s="211" t="s">
        <v>11198</v>
      </c>
      <c r="O50" s="211" t="s">
        <v>12076</v>
      </c>
      <c r="P50" s="211" t="s">
        <v>2137</v>
      </c>
      <c r="Q50" s="230">
        <f>COUNTIF('Hedef Liste Karabük'!A:A,A50)</f>
        <v>0</v>
      </c>
    </row>
    <row r="51" ht="15.75" hidden="1" customHeight="1">
      <c r="A51" s="211" t="s">
        <v>12077</v>
      </c>
      <c r="B51" s="211" t="s">
        <v>12078</v>
      </c>
      <c r="C51" s="212" t="b">
        <v>1</v>
      </c>
      <c r="D51" s="211" t="s">
        <v>1364</v>
      </c>
      <c r="E51" s="213">
        <v>74.0</v>
      </c>
      <c r="F51" s="213">
        <v>12.0</v>
      </c>
      <c r="G51" s="213">
        <v>8.0</v>
      </c>
      <c r="H51" s="213">
        <v>2.0</v>
      </c>
      <c r="I51" s="213">
        <v>10.0</v>
      </c>
      <c r="J51" s="214">
        <v>0.8</v>
      </c>
      <c r="K51" s="211" t="s">
        <v>11281</v>
      </c>
      <c r="L51" s="211">
        <v>5.530922465E9</v>
      </c>
      <c r="M51" s="211" t="s">
        <v>1350</v>
      </c>
      <c r="N51" s="211" t="s">
        <v>11198</v>
      </c>
      <c r="O51" s="211" t="s">
        <v>12079</v>
      </c>
      <c r="P51" s="211" t="s">
        <v>2137</v>
      </c>
      <c r="Q51" s="230">
        <f>COUNTIF('Hedef Liste Karabük'!A:A,A51)</f>
        <v>0</v>
      </c>
    </row>
    <row r="52" ht="15.75" hidden="1" customHeight="1">
      <c r="A52" s="211" t="s">
        <v>11384</v>
      </c>
      <c r="B52" s="211" t="s">
        <v>11385</v>
      </c>
      <c r="C52" s="212" t="b">
        <v>1</v>
      </c>
      <c r="D52" s="211" t="s">
        <v>1364</v>
      </c>
      <c r="E52" s="213">
        <v>783.0</v>
      </c>
      <c r="F52" s="213">
        <v>200.0</v>
      </c>
      <c r="G52" s="213">
        <v>35.0</v>
      </c>
      <c r="H52" s="213">
        <v>0.0</v>
      </c>
      <c r="I52" s="213">
        <v>35.0</v>
      </c>
      <c r="J52" s="214">
        <v>1.0</v>
      </c>
      <c r="K52" s="211" t="s">
        <v>11386</v>
      </c>
      <c r="L52" s="211">
        <v>5.413720078E9</v>
      </c>
      <c r="M52" s="211" t="s">
        <v>1350</v>
      </c>
      <c r="N52" s="211" t="s">
        <v>11198</v>
      </c>
      <c r="O52" s="211" t="s">
        <v>11387</v>
      </c>
      <c r="P52" s="211" t="s">
        <v>2165</v>
      </c>
      <c r="Q52" s="230">
        <f>COUNTIF('Hedef Liste Karabük'!A:A,A52)</f>
        <v>1</v>
      </c>
    </row>
    <row r="53" ht="15.75" hidden="1" customHeight="1">
      <c r="A53" s="211" t="s">
        <v>11389</v>
      </c>
      <c r="B53" s="211" t="s">
        <v>11390</v>
      </c>
      <c r="C53" s="212" t="b">
        <v>1</v>
      </c>
      <c r="D53" s="211" t="s">
        <v>1364</v>
      </c>
      <c r="E53" s="213">
        <v>240.0</v>
      </c>
      <c r="F53" s="213">
        <v>51.0</v>
      </c>
      <c r="G53" s="213">
        <v>34.0</v>
      </c>
      <c r="H53" s="213">
        <v>0.0</v>
      </c>
      <c r="I53" s="213">
        <v>34.0</v>
      </c>
      <c r="J53" s="214">
        <v>1.0</v>
      </c>
      <c r="K53" s="211" t="s">
        <v>11391</v>
      </c>
      <c r="L53" s="211">
        <v>5.069340381E9</v>
      </c>
      <c r="M53" s="211" t="s">
        <v>11226</v>
      </c>
      <c r="N53" s="211" t="s">
        <v>11227</v>
      </c>
      <c r="O53" s="211" t="s">
        <v>11392</v>
      </c>
      <c r="P53" s="211" t="s">
        <v>2165</v>
      </c>
      <c r="Q53" s="230">
        <f>COUNTIF('Hedef Liste Karabük'!A:A,A53)</f>
        <v>1</v>
      </c>
    </row>
    <row r="54" ht="15.75" hidden="1" customHeight="1">
      <c r="A54" s="211" t="s">
        <v>11346</v>
      </c>
      <c r="B54" s="211" t="s">
        <v>11347</v>
      </c>
      <c r="C54" s="212" t="b">
        <v>1</v>
      </c>
      <c r="D54" s="211" t="s">
        <v>1378</v>
      </c>
      <c r="E54" s="213">
        <v>108.0</v>
      </c>
      <c r="F54" s="213">
        <v>35.0</v>
      </c>
      <c r="G54" s="213">
        <v>0.0</v>
      </c>
      <c r="H54" s="213">
        <v>14.0</v>
      </c>
      <c r="I54" s="213">
        <v>14.0</v>
      </c>
      <c r="J54" s="214">
        <v>0.0</v>
      </c>
      <c r="K54" s="211" t="s">
        <v>11348</v>
      </c>
      <c r="L54" s="211">
        <v>5.433763747E9</v>
      </c>
      <c r="M54" s="211" t="s">
        <v>11226</v>
      </c>
      <c r="N54" s="211" t="s">
        <v>11248</v>
      </c>
      <c r="O54" s="211" t="s">
        <v>11349</v>
      </c>
      <c r="P54" s="211" t="s">
        <v>2137</v>
      </c>
      <c r="Q54" s="230">
        <f>COUNTIF('Hedef Liste Karabük'!A:A,A54)</f>
        <v>1</v>
      </c>
    </row>
    <row r="55" ht="15.75" hidden="1" customHeight="1">
      <c r="A55" s="211" t="s">
        <v>11394</v>
      </c>
      <c r="B55" s="211" t="s">
        <v>11395</v>
      </c>
      <c r="C55" s="212" t="b">
        <v>1</v>
      </c>
      <c r="D55" s="211" t="s">
        <v>1364</v>
      </c>
      <c r="E55" s="213">
        <v>10.0</v>
      </c>
      <c r="F55" s="213">
        <v>0.0</v>
      </c>
      <c r="G55" s="213">
        <v>0.0</v>
      </c>
      <c r="H55" s="213">
        <v>12.0</v>
      </c>
      <c r="I55" s="213">
        <v>12.0</v>
      </c>
      <c r="J55" s="214">
        <v>0.0</v>
      </c>
      <c r="K55" s="211" t="s">
        <v>11396</v>
      </c>
      <c r="L55" s="211">
        <v>3.704124212E9</v>
      </c>
      <c r="M55" s="211" t="s">
        <v>1350</v>
      </c>
      <c r="N55" s="211" t="s">
        <v>11364</v>
      </c>
      <c r="O55" s="211" t="s">
        <v>11397</v>
      </c>
      <c r="P55" s="211" t="s">
        <v>2137</v>
      </c>
      <c r="Q55" s="230">
        <f>COUNTIF('Hedef Liste Karabük'!A:A,A55)</f>
        <v>1</v>
      </c>
    </row>
    <row r="56" ht="15.75" hidden="1" customHeight="1">
      <c r="A56" s="211" t="s">
        <v>11399</v>
      </c>
      <c r="B56" s="211" t="s">
        <v>11400</v>
      </c>
      <c r="C56" s="212" t="b">
        <v>1</v>
      </c>
      <c r="D56" s="211" t="s">
        <v>1385</v>
      </c>
      <c r="E56" s="213">
        <v>359.0</v>
      </c>
      <c r="F56" s="213">
        <v>17.0</v>
      </c>
      <c r="G56" s="213">
        <v>6.0</v>
      </c>
      <c r="H56" s="213">
        <v>5.0</v>
      </c>
      <c r="I56" s="213">
        <v>11.0</v>
      </c>
      <c r="J56" s="214">
        <v>0.55</v>
      </c>
      <c r="K56" s="211" t="s">
        <v>11401</v>
      </c>
      <c r="L56" s="211">
        <v>3.707252515E9</v>
      </c>
      <c r="M56" s="211" t="s">
        <v>11226</v>
      </c>
      <c r="N56" s="211" t="s">
        <v>11227</v>
      </c>
      <c r="O56" s="211" t="s">
        <v>11402</v>
      </c>
      <c r="P56" s="211" t="s">
        <v>2137</v>
      </c>
      <c r="Q56" s="230">
        <f>COUNTIF('Hedef Liste Karabük'!A:A,A56)</f>
        <v>1</v>
      </c>
    </row>
    <row r="57" ht="15.75" hidden="1" customHeight="1">
      <c r="A57" s="211" t="s">
        <v>11404</v>
      </c>
      <c r="B57" s="211" t="s">
        <v>11405</v>
      </c>
      <c r="C57" s="212" t="b">
        <v>1</v>
      </c>
      <c r="D57" s="211" t="s">
        <v>1385</v>
      </c>
      <c r="E57" s="213">
        <v>260.0</v>
      </c>
      <c r="F57" s="213">
        <v>34.0</v>
      </c>
      <c r="G57" s="213">
        <v>0.0</v>
      </c>
      <c r="H57" s="213">
        <v>50.0</v>
      </c>
      <c r="I57" s="213">
        <v>50.0</v>
      </c>
      <c r="J57" s="214">
        <v>0.0</v>
      </c>
      <c r="K57" s="211" t="s">
        <v>11406</v>
      </c>
      <c r="L57" s="211">
        <v>3.704245554E9</v>
      </c>
      <c r="M57" s="211" t="s">
        <v>1350</v>
      </c>
      <c r="N57" s="211" t="s">
        <v>11254</v>
      </c>
      <c r="O57" s="211" t="s">
        <v>11407</v>
      </c>
      <c r="P57" s="211" t="s">
        <v>2137</v>
      </c>
      <c r="Q57" s="230">
        <f>COUNTIF('Hedef Liste Karabük'!A:A,A57)</f>
        <v>1</v>
      </c>
    </row>
    <row r="58" ht="15.75" hidden="1" customHeight="1">
      <c r="A58" s="211" t="s">
        <v>12080</v>
      </c>
      <c r="B58" s="211" t="s">
        <v>12081</v>
      </c>
      <c r="C58" s="212" t="b">
        <v>1</v>
      </c>
      <c r="D58" s="211" t="s">
        <v>1577</v>
      </c>
      <c r="E58" s="213">
        <v>4909.0</v>
      </c>
      <c r="F58" s="213">
        <v>228.0</v>
      </c>
      <c r="G58" s="213">
        <v>70.0</v>
      </c>
      <c r="H58" s="213">
        <v>31.0</v>
      </c>
      <c r="I58" s="213">
        <v>101.0</v>
      </c>
      <c r="J58" s="214">
        <v>0.69</v>
      </c>
      <c r="K58" s="211" t="s">
        <v>2186</v>
      </c>
      <c r="L58" s="211">
        <v>3.704333131E9</v>
      </c>
      <c r="M58" s="211" t="s">
        <v>1350</v>
      </c>
      <c r="N58" s="211" t="s">
        <v>11198</v>
      </c>
      <c r="O58" s="211" t="s">
        <v>12082</v>
      </c>
      <c r="P58" s="211" t="s">
        <v>2165</v>
      </c>
      <c r="Q58" s="230">
        <f>COUNTIF('Hedef Liste Karabük'!A:A,A58)</f>
        <v>0</v>
      </c>
    </row>
    <row r="59" ht="15.75" hidden="1" customHeight="1">
      <c r="A59" s="211" t="s">
        <v>11409</v>
      </c>
      <c r="B59" s="211" t="s">
        <v>11410</v>
      </c>
      <c r="C59" s="212" t="b">
        <v>1</v>
      </c>
      <c r="D59" s="211" t="s">
        <v>1370</v>
      </c>
      <c r="E59" s="213">
        <v>5.0</v>
      </c>
      <c r="F59" s="213">
        <v>5.0</v>
      </c>
      <c r="G59" s="213">
        <v>0.0</v>
      </c>
      <c r="H59" s="213">
        <v>12.0</v>
      </c>
      <c r="I59" s="213">
        <v>12.0</v>
      </c>
      <c r="J59" s="214">
        <v>0.0</v>
      </c>
      <c r="K59" s="211" t="s">
        <v>11238</v>
      </c>
      <c r="L59" s="211">
        <v>3.704335973E9</v>
      </c>
      <c r="M59" s="211" t="s">
        <v>1350</v>
      </c>
      <c r="N59" s="211" t="s">
        <v>6371</v>
      </c>
      <c r="O59" s="211" t="s">
        <v>11411</v>
      </c>
      <c r="P59" s="211" t="s">
        <v>2137</v>
      </c>
      <c r="Q59" s="230">
        <f>COUNTIF('Hedef Liste Karabük'!A:A,A59)</f>
        <v>1</v>
      </c>
    </row>
    <row r="60" ht="15.75" hidden="1" customHeight="1">
      <c r="A60" s="211" t="s">
        <v>11412</v>
      </c>
      <c r="B60" s="211" t="s">
        <v>11413</v>
      </c>
      <c r="C60" s="212" t="b">
        <v>1</v>
      </c>
      <c r="D60" s="211" t="s">
        <v>1370</v>
      </c>
      <c r="E60" s="213">
        <v>1198.0</v>
      </c>
      <c r="F60" s="213">
        <v>121.0</v>
      </c>
      <c r="G60" s="213">
        <v>18.0</v>
      </c>
      <c r="H60" s="213">
        <v>8.0</v>
      </c>
      <c r="I60" s="213">
        <v>26.0</v>
      </c>
      <c r="J60" s="214">
        <v>0.69</v>
      </c>
      <c r="K60" s="211" t="s">
        <v>11414</v>
      </c>
      <c r="L60" s="211">
        <v>3.7041508E9</v>
      </c>
      <c r="M60" s="211" t="s">
        <v>1350</v>
      </c>
      <c r="N60" s="211" t="s">
        <v>11254</v>
      </c>
      <c r="O60" s="211" t="s">
        <v>11415</v>
      </c>
      <c r="P60" s="211" t="s">
        <v>2137</v>
      </c>
      <c r="Q60" s="230">
        <f>COUNTIF('Hedef Liste Karabük'!A:A,A60)</f>
        <v>1</v>
      </c>
    </row>
    <row r="61" ht="15.75" hidden="1" customHeight="1">
      <c r="A61" s="211" t="s">
        <v>11417</v>
      </c>
      <c r="B61" s="211" t="s">
        <v>11418</v>
      </c>
      <c r="C61" s="212" t="b">
        <v>1</v>
      </c>
      <c r="D61" s="211" t="s">
        <v>1370</v>
      </c>
      <c r="E61" s="213">
        <v>1117.0</v>
      </c>
      <c r="F61" s="213">
        <v>45.0</v>
      </c>
      <c r="G61" s="213">
        <v>5.0</v>
      </c>
      <c r="H61" s="213">
        <v>16.0</v>
      </c>
      <c r="I61" s="213">
        <v>21.0</v>
      </c>
      <c r="J61" s="214">
        <v>0.24</v>
      </c>
      <c r="K61" s="211" t="s">
        <v>11419</v>
      </c>
      <c r="L61" s="211">
        <v>3.704121515E9</v>
      </c>
      <c r="M61" s="211" t="s">
        <v>1350</v>
      </c>
      <c r="N61" s="211" t="s">
        <v>11364</v>
      </c>
      <c r="O61" s="211" t="s">
        <v>11420</v>
      </c>
      <c r="P61" s="211" t="s">
        <v>2137</v>
      </c>
      <c r="Q61" s="230">
        <f>COUNTIF('Hedef Liste Karabük'!A:A,A61)</f>
        <v>1</v>
      </c>
    </row>
    <row r="62" ht="15.75" hidden="1" customHeight="1">
      <c r="A62" s="211" t="s">
        <v>11422</v>
      </c>
      <c r="B62" s="211" t="s">
        <v>11423</v>
      </c>
      <c r="C62" s="212" t="b">
        <v>1</v>
      </c>
      <c r="D62" s="211" t="s">
        <v>1378</v>
      </c>
      <c r="E62" s="213">
        <v>254.0</v>
      </c>
      <c r="F62" s="213">
        <v>0.0</v>
      </c>
      <c r="G62" s="213">
        <v>4.0</v>
      </c>
      <c r="H62" s="213">
        <v>17.0</v>
      </c>
      <c r="I62" s="213">
        <v>21.0</v>
      </c>
      <c r="J62" s="214">
        <v>0.19</v>
      </c>
      <c r="K62" s="211" t="s">
        <v>11424</v>
      </c>
      <c r="L62" s="211">
        <v>3.707255005E9</v>
      </c>
      <c r="M62" s="211" t="s">
        <v>11226</v>
      </c>
      <c r="N62" s="211" t="s">
        <v>5640</v>
      </c>
      <c r="O62" s="211" t="s">
        <v>11425</v>
      </c>
      <c r="P62" s="211" t="s">
        <v>2137</v>
      </c>
      <c r="Q62" s="230">
        <f>COUNTIF('Hedef Liste Karabük'!A:A,A62)</f>
        <v>1</v>
      </c>
    </row>
    <row r="63" ht="15.75" hidden="1" customHeight="1">
      <c r="A63" s="211" t="s">
        <v>11426</v>
      </c>
      <c r="B63" s="211" t="s">
        <v>12083</v>
      </c>
      <c r="C63" s="212" t="b">
        <v>1</v>
      </c>
      <c r="D63" s="211" t="s">
        <v>1378</v>
      </c>
      <c r="E63" s="213">
        <v>666.0</v>
      </c>
      <c r="F63" s="213">
        <v>150.0</v>
      </c>
      <c r="G63" s="213">
        <v>10.0</v>
      </c>
      <c r="H63" s="213">
        <v>18.0</v>
      </c>
      <c r="I63" s="213">
        <v>28.0</v>
      </c>
      <c r="J63" s="214">
        <v>0.36</v>
      </c>
      <c r="K63" s="211" t="s">
        <v>11428</v>
      </c>
      <c r="L63" s="211">
        <v>5.398773778E9</v>
      </c>
      <c r="M63" s="211" t="s">
        <v>11226</v>
      </c>
      <c r="N63" s="211" t="s">
        <v>11248</v>
      </c>
      <c r="O63" s="211" t="s">
        <v>11429</v>
      </c>
      <c r="P63" s="211" t="s">
        <v>2137</v>
      </c>
      <c r="Q63" s="230">
        <f>COUNTIF('Hedef Liste Karabük'!A:A,A63)</f>
        <v>1</v>
      </c>
    </row>
    <row r="64" ht="15.75" hidden="1" customHeight="1">
      <c r="A64" s="211" t="s">
        <v>11460</v>
      </c>
      <c r="B64" s="211" t="s">
        <v>12084</v>
      </c>
      <c r="C64" s="212" t="b">
        <v>1</v>
      </c>
      <c r="D64" s="211" t="s">
        <v>1370</v>
      </c>
      <c r="E64" s="213">
        <v>2163.0</v>
      </c>
      <c r="F64" s="213">
        <v>196.0</v>
      </c>
      <c r="G64" s="213">
        <v>0.0</v>
      </c>
      <c r="H64" s="213">
        <v>7.0</v>
      </c>
      <c r="I64" s="213">
        <v>7.0</v>
      </c>
      <c r="J64" s="214">
        <v>0.0</v>
      </c>
      <c r="K64" s="211" t="s">
        <v>11433</v>
      </c>
      <c r="L64" s="211">
        <v>3.704330111E9</v>
      </c>
      <c r="M64" s="211" t="s">
        <v>1350</v>
      </c>
      <c r="N64" s="211" t="s">
        <v>11198</v>
      </c>
      <c r="O64" s="211" t="s">
        <v>11434</v>
      </c>
      <c r="P64" s="211" t="s">
        <v>2137</v>
      </c>
      <c r="Q64" s="230">
        <f>COUNTIF('Hedef Liste Karabük'!A:A,A64)</f>
        <v>1</v>
      </c>
    </row>
    <row r="65" ht="15.75" hidden="1" customHeight="1">
      <c r="A65" s="211" t="s">
        <v>11435</v>
      </c>
      <c r="B65" s="211" t="s">
        <v>11436</v>
      </c>
      <c r="C65" s="212" t="b">
        <v>1</v>
      </c>
      <c r="D65" s="211" t="s">
        <v>1827</v>
      </c>
      <c r="E65" s="213">
        <v>257.0</v>
      </c>
      <c r="F65" s="213">
        <v>8.0</v>
      </c>
      <c r="G65" s="213">
        <v>1.0</v>
      </c>
      <c r="H65" s="213">
        <v>2.0</v>
      </c>
      <c r="I65" s="213">
        <v>3.0</v>
      </c>
      <c r="J65" s="214">
        <v>0.33</v>
      </c>
      <c r="K65" s="211" t="s">
        <v>11437</v>
      </c>
      <c r="L65" s="211">
        <v>3.704151414E9</v>
      </c>
      <c r="M65" s="211" t="s">
        <v>1350</v>
      </c>
      <c r="N65" s="211" t="s">
        <v>11364</v>
      </c>
      <c r="O65" s="211" t="s">
        <v>11438</v>
      </c>
      <c r="P65" s="211" t="s">
        <v>2137</v>
      </c>
      <c r="Q65" s="230">
        <f>COUNTIF('Hedef Liste Karabük'!A:A,A65)</f>
        <v>1</v>
      </c>
    </row>
    <row r="66" ht="15.75" hidden="1" customHeight="1">
      <c r="A66" s="211" t="s">
        <v>11439</v>
      </c>
      <c r="B66" s="211" t="s">
        <v>11440</v>
      </c>
      <c r="C66" s="212" t="b">
        <v>1</v>
      </c>
      <c r="D66" s="211" t="s">
        <v>1507</v>
      </c>
      <c r="E66" s="213">
        <v>13.0</v>
      </c>
      <c r="F66" s="213">
        <v>0.0</v>
      </c>
      <c r="G66" s="213">
        <v>0.0</v>
      </c>
      <c r="H66" s="213">
        <v>40.0</v>
      </c>
      <c r="I66" s="213">
        <v>40.0</v>
      </c>
      <c r="J66" s="214">
        <v>0.0</v>
      </c>
      <c r="K66" s="211" t="s">
        <v>11441</v>
      </c>
      <c r="L66" s="211">
        <v>5.528480008E9</v>
      </c>
      <c r="M66" s="211" t="s">
        <v>11226</v>
      </c>
      <c r="N66" s="211" t="s">
        <v>9412</v>
      </c>
      <c r="O66" s="211" t="s">
        <v>11442</v>
      </c>
      <c r="P66" s="211" t="s">
        <v>2137</v>
      </c>
      <c r="Q66" s="230">
        <f>COUNTIF('Hedef Liste Karabük'!A:A,A66)</f>
        <v>1</v>
      </c>
    </row>
    <row r="67" ht="15.75" hidden="1" customHeight="1">
      <c r="A67" s="211" t="s">
        <v>11444</v>
      </c>
      <c r="B67" s="211" t="s">
        <v>11445</v>
      </c>
      <c r="C67" s="212" t="b">
        <v>1</v>
      </c>
      <c r="D67" s="211" t="s">
        <v>1507</v>
      </c>
      <c r="E67" s="213">
        <v>3535.0</v>
      </c>
      <c r="F67" s="213">
        <v>409.0</v>
      </c>
      <c r="G67" s="213">
        <v>17.0</v>
      </c>
      <c r="H67" s="213">
        <v>61.0</v>
      </c>
      <c r="I67" s="213">
        <v>78.0</v>
      </c>
      <c r="J67" s="214">
        <v>0.22</v>
      </c>
      <c r="K67" s="211" t="s">
        <v>11446</v>
      </c>
      <c r="L67" s="211">
        <v>5.05901995E9</v>
      </c>
      <c r="M67" s="211" t="s">
        <v>1350</v>
      </c>
      <c r="N67" s="211" t="s">
        <v>11198</v>
      </c>
      <c r="O67" s="211" t="s">
        <v>11447</v>
      </c>
      <c r="P67" s="211" t="s">
        <v>2137</v>
      </c>
      <c r="Q67" s="230">
        <f>COUNTIF('Hedef Liste Karabük'!A:A,A67)</f>
        <v>1</v>
      </c>
    </row>
    <row r="68" ht="15.75" hidden="1" customHeight="1">
      <c r="A68" s="211" t="s">
        <v>11449</v>
      </c>
      <c r="B68" s="211" t="s">
        <v>11450</v>
      </c>
      <c r="C68" s="212" t="b">
        <v>1</v>
      </c>
      <c r="D68" s="211" t="s">
        <v>1832</v>
      </c>
      <c r="E68" s="213">
        <v>479.0</v>
      </c>
      <c r="F68" s="213">
        <v>55.0</v>
      </c>
      <c r="G68" s="213">
        <v>8.0</v>
      </c>
      <c r="H68" s="213">
        <v>27.0</v>
      </c>
      <c r="I68" s="213">
        <v>35.0</v>
      </c>
      <c r="J68" s="214">
        <v>0.23</v>
      </c>
      <c r="K68" s="211" t="s">
        <v>11451</v>
      </c>
      <c r="L68" s="211">
        <v>5.074440779E9</v>
      </c>
      <c r="M68" s="211" t="s">
        <v>1350</v>
      </c>
      <c r="N68" s="211" t="s">
        <v>6371</v>
      </c>
      <c r="O68" s="211" t="s">
        <v>11452</v>
      </c>
      <c r="P68" s="211" t="s">
        <v>2137</v>
      </c>
      <c r="Q68" s="230">
        <f>COUNTIF('Hedef Liste Karabük'!A:A,A68)</f>
        <v>1</v>
      </c>
    </row>
    <row r="69" ht="15.75" hidden="1" customHeight="1">
      <c r="A69" s="211" t="s">
        <v>11454</v>
      </c>
      <c r="B69" s="211" t="s">
        <v>11455</v>
      </c>
      <c r="C69" s="212" t="b">
        <v>1</v>
      </c>
      <c r="D69" s="211" t="s">
        <v>1577</v>
      </c>
      <c r="E69" s="213">
        <v>146.0</v>
      </c>
      <c r="F69" s="213">
        <v>19.0</v>
      </c>
      <c r="G69" s="213">
        <v>0.0</v>
      </c>
      <c r="H69" s="213">
        <v>8.0</v>
      </c>
      <c r="I69" s="213">
        <v>8.0</v>
      </c>
      <c r="J69" s="214">
        <v>0.0</v>
      </c>
      <c r="K69" s="211" t="s">
        <v>11456</v>
      </c>
      <c r="L69" s="211">
        <v>3.704122222E9</v>
      </c>
      <c r="M69" s="211" t="s">
        <v>1350</v>
      </c>
      <c r="N69" s="211" t="s">
        <v>11457</v>
      </c>
      <c r="O69" s="211" t="s">
        <v>11458</v>
      </c>
      <c r="P69" s="211" t="s">
        <v>2137</v>
      </c>
      <c r="Q69" s="230">
        <f>COUNTIF('Hedef Liste Karabük'!A:A,A69)</f>
        <v>1</v>
      </c>
    </row>
    <row r="70" ht="15.75" hidden="1" customHeight="1">
      <c r="A70" s="211" t="s">
        <v>11463</v>
      </c>
      <c r="B70" s="211" t="s">
        <v>11464</v>
      </c>
      <c r="C70" s="212" t="b">
        <v>0</v>
      </c>
      <c r="D70" s="211" t="s">
        <v>1443</v>
      </c>
      <c r="E70" s="213">
        <v>0.0</v>
      </c>
      <c r="F70" s="213">
        <v>0.0</v>
      </c>
      <c r="G70" s="213">
        <v>22.0</v>
      </c>
      <c r="H70" s="213">
        <v>33.0</v>
      </c>
      <c r="I70" s="213">
        <v>55.0</v>
      </c>
      <c r="J70" s="214">
        <v>0.4</v>
      </c>
      <c r="K70" s="211" t="s">
        <v>11465</v>
      </c>
      <c r="L70" s="211">
        <v>3.704120888E9</v>
      </c>
      <c r="M70" s="211" t="s">
        <v>1350</v>
      </c>
      <c r="N70" s="211" t="s">
        <v>11457</v>
      </c>
      <c r="O70" s="211" t="s">
        <v>11466</v>
      </c>
      <c r="P70" s="211" t="s">
        <v>2137</v>
      </c>
      <c r="Q70" s="230">
        <f>COUNTIF('Hedef Liste Karabük'!A:A,A70)</f>
        <v>1</v>
      </c>
    </row>
    <row r="71" ht="15.75" hidden="1" customHeight="1">
      <c r="A71" s="211" t="s">
        <v>11468</v>
      </c>
      <c r="B71" s="211" t="s">
        <v>11469</v>
      </c>
      <c r="C71" s="212" t="b">
        <v>1</v>
      </c>
      <c r="D71" s="211" t="s">
        <v>1378</v>
      </c>
      <c r="E71" s="213">
        <v>3595.0</v>
      </c>
      <c r="F71" s="213">
        <v>296.0</v>
      </c>
      <c r="G71" s="213">
        <v>28.0</v>
      </c>
      <c r="H71" s="213">
        <v>28.0</v>
      </c>
      <c r="I71" s="213">
        <v>56.0</v>
      </c>
      <c r="J71" s="214">
        <v>0.5</v>
      </c>
      <c r="K71" s="211" t="s">
        <v>3938</v>
      </c>
      <c r="L71" s="211">
        <v>3.705020808E9</v>
      </c>
      <c r="M71" s="211" t="s">
        <v>1350</v>
      </c>
      <c r="N71" s="211" t="s">
        <v>11198</v>
      </c>
      <c r="O71" s="211" t="s">
        <v>11470</v>
      </c>
      <c r="P71" s="211" t="s">
        <v>2137</v>
      </c>
      <c r="Q71" s="230">
        <f>COUNTIF('Hedef Liste Karabük'!A:A,A71)</f>
        <v>1</v>
      </c>
    </row>
    <row r="72" ht="15.75" hidden="1" customHeight="1">
      <c r="A72" s="211" t="s">
        <v>11472</v>
      </c>
      <c r="B72" s="211" t="s">
        <v>11473</v>
      </c>
      <c r="C72" s="212" t="b">
        <v>1</v>
      </c>
      <c r="D72" s="211" t="s">
        <v>1378</v>
      </c>
      <c r="E72" s="213">
        <v>455.0</v>
      </c>
      <c r="F72" s="213">
        <v>19.0</v>
      </c>
      <c r="G72" s="213">
        <v>0.0</v>
      </c>
      <c r="H72" s="213">
        <v>44.0</v>
      </c>
      <c r="I72" s="213">
        <v>44.0</v>
      </c>
      <c r="J72" s="214">
        <v>0.0</v>
      </c>
      <c r="K72" s="211" t="s">
        <v>11474</v>
      </c>
      <c r="L72" s="211">
        <v>3.707124712E9</v>
      </c>
      <c r="M72" s="211" t="s">
        <v>11226</v>
      </c>
      <c r="N72" s="211" t="s">
        <v>11248</v>
      </c>
      <c r="O72" s="211" t="s">
        <v>11475</v>
      </c>
      <c r="P72" s="211" t="s">
        <v>2137</v>
      </c>
      <c r="Q72" s="230">
        <f>COUNTIF('Hedef Liste Karabük'!A:A,A72)</f>
        <v>1</v>
      </c>
    </row>
    <row r="73" ht="15.75" hidden="1" customHeight="1">
      <c r="A73" s="211" t="s">
        <v>11477</v>
      </c>
      <c r="B73" s="211" t="s">
        <v>11478</v>
      </c>
      <c r="C73" s="212" t="b">
        <v>1</v>
      </c>
      <c r="D73" s="211" t="s">
        <v>1378</v>
      </c>
      <c r="E73" s="213">
        <v>1341.0</v>
      </c>
      <c r="F73" s="213">
        <v>183.0</v>
      </c>
      <c r="G73" s="213">
        <v>0.0</v>
      </c>
      <c r="H73" s="213">
        <v>55.0</v>
      </c>
      <c r="I73" s="213">
        <v>55.0</v>
      </c>
      <c r="J73" s="214">
        <v>0.0</v>
      </c>
      <c r="K73" s="211" t="s">
        <v>11479</v>
      </c>
      <c r="L73" s="211">
        <v>3.704337373E9</v>
      </c>
      <c r="M73" s="211" t="s">
        <v>1350</v>
      </c>
      <c r="N73" s="211" t="s">
        <v>11198</v>
      </c>
      <c r="O73" s="211" t="s">
        <v>11480</v>
      </c>
      <c r="P73" s="211" t="s">
        <v>2137</v>
      </c>
      <c r="Q73" s="230">
        <f>COUNTIF('Hedef Liste Karabük'!A:A,A73)</f>
        <v>1</v>
      </c>
    </row>
    <row r="74" ht="15.75" hidden="1" customHeight="1">
      <c r="A74" s="211" t="s">
        <v>11482</v>
      </c>
      <c r="B74" s="211" t="s">
        <v>11483</v>
      </c>
      <c r="C74" s="212" t="b">
        <v>1</v>
      </c>
      <c r="D74" s="211" t="s">
        <v>1378</v>
      </c>
      <c r="E74" s="213">
        <v>1169.0</v>
      </c>
      <c r="F74" s="213">
        <v>68.0</v>
      </c>
      <c r="G74" s="213">
        <v>0.0</v>
      </c>
      <c r="H74" s="213">
        <v>48.0</v>
      </c>
      <c r="I74" s="213">
        <v>48.0</v>
      </c>
      <c r="J74" s="214">
        <v>0.0</v>
      </c>
      <c r="K74" s="211" t="s">
        <v>11484</v>
      </c>
      <c r="L74" s="211">
        <v>3.704128412E9</v>
      </c>
      <c r="M74" s="211" t="s">
        <v>11226</v>
      </c>
      <c r="N74" s="211" t="s">
        <v>11248</v>
      </c>
      <c r="O74" s="211" t="s">
        <v>11485</v>
      </c>
      <c r="P74" s="211" t="s">
        <v>2137</v>
      </c>
      <c r="Q74" s="230">
        <f>COUNTIF('Hedef Liste Karabük'!A:A,A74)</f>
        <v>1</v>
      </c>
    </row>
    <row r="75" ht="15.75" hidden="1" customHeight="1">
      <c r="A75" s="211" t="s">
        <v>11487</v>
      </c>
      <c r="B75" s="211" t="s">
        <v>11488</v>
      </c>
      <c r="C75" s="212" t="b">
        <v>1</v>
      </c>
      <c r="D75" s="211" t="s">
        <v>1370</v>
      </c>
      <c r="E75" s="213">
        <v>582.0</v>
      </c>
      <c r="F75" s="213">
        <v>0.0</v>
      </c>
      <c r="G75" s="213">
        <v>0.0</v>
      </c>
      <c r="H75" s="213">
        <v>30.0</v>
      </c>
      <c r="I75" s="213">
        <v>30.0</v>
      </c>
      <c r="J75" s="214">
        <v>0.0</v>
      </c>
      <c r="K75" s="211" t="s">
        <v>11489</v>
      </c>
      <c r="L75" s="211">
        <v>5.449008435E9</v>
      </c>
      <c r="M75" s="211" t="s">
        <v>1350</v>
      </c>
      <c r="N75" s="211" t="s">
        <v>4501</v>
      </c>
      <c r="O75" s="211" t="s">
        <v>11490</v>
      </c>
      <c r="P75" s="211" t="s">
        <v>2137</v>
      </c>
      <c r="Q75" s="230">
        <f>COUNTIF('Hedef Liste Karabük'!A:A,A75)</f>
        <v>1</v>
      </c>
    </row>
    <row r="76" ht="15.75" hidden="1" customHeight="1">
      <c r="A76" s="211" t="s">
        <v>12085</v>
      </c>
      <c r="B76" s="211" t="s">
        <v>12086</v>
      </c>
      <c r="C76" s="212" t="b">
        <v>1</v>
      </c>
      <c r="D76" s="211" t="s">
        <v>1827</v>
      </c>
      <c r="E76" s="213">
        <v>3339.0</v>
      </c>
      <c r="F76" s="213">
        <v>203.0</v>
      </c>
      <c r="G76" s="213">
        <v>14.0</v>
      </c>
      <c r="H76" s="213">
        <v>20.0</v>
      </c>
      <c r="I76" s="213">
        <v>34.0</v>
      </c>
      <c r="J76" s="214">
        <v>0.41</v>
      </c>
      <c r="K76" s="211" t="s">
        <v>12087</v>
      </c>
      <c r="L76" s="211">
        <v>3.70433808E9</v>
      </c>
      <c r="M76" s="211" t="s">
        <v>1350</v>
      </c>
      <c r="N76" s="211" t="s">
        <v>11198</v>
      </c>
      <c r="O76" s="211" t="s">
        <v>12088</v>
      </c>
      <c r="P76" s="211" t="s">
        <v>2165</v>
      </c>
      <c r="Q76" s="230">
        <f>COUNTIF('Hedef Liste Karabük'!A:A,A76)</f>
        <v>0</v>
      </c>
    </row>
    <row r="77" ht="15.75" hidden="1" customHeight="1">
      <c r="A77" s="211" t="s">
        <v>11492</v>
      </c>
      <c r="B77" s="211" t="s">
        <v>11493</v>
      </c>
      <c r="C77" s="212" t="b">
        <v>1</v>
      </c>
      <c r="D77" s="211" t="s">
        <v>1507</v>
      </c>
      <c r="E77" s="213">
        <v>969.0</v>
      </c>
      <c r="F77" s="213">
        <v>85.0</v>
      </c>
      <c r="G77" s="213">
        <v>56.0</v>
      </c>
      <c r="H77" s="213">
        <v>12.0</v>
      </c>
      <c r="I77" s="213">
        <v>68.0</v>
      </c>
      <c r="J77" s="214">
        <v>0.82</v>
      </c>
      <c r="K77" s="211" t="s">
        <v>11494</v>
      </c>
      <c r="L77" s="211">
        <v>3.707253817E9</v>
      </c>
      <c r="M77" s="211" t="s">
        <v>11226</v>
      </c>
      <c r="N77" s="211" t="s">
        <v>11248</v>
      </c>
      <c r="O77" s="211" t="s">
        <v>11495</v>
      </c>
      <c r="P77" s="211" t="s">
        <v>2137</v>
      </c>
      <c r="Q77" s="230">
        <f>COUNTIF('Hedef Liste Karabük'!A:A,A77)</f>
        <v>1</v>
      </c>
    </row>
    <row r="78" ht="15.75" hidden="1" customHeight="1">
      <c r="A78" s="211" t="s">
        <v>11497</v>
      </c>
      <c r="B78" s="211" t="s">
        <v>11498</v>
      </c>
      <c r="C78" s="212" t="b">
        <v>1</v>
      </c>
      <c r="D78" s="211" t="s">
        <v>1370</v>
      </c>
      <c r="E78" s="213">
        <v>3163.0</v>
      </c>
      <c r="F78" s="213">
        <v>322.0</v>
      </c>
      <c r="G78" s="213">
        <v>8.0</v>
      </c>
      <c r="H78" s="213">
        <v>12.0</v>
      </c>
      <c r="I78" s="213">
        <v>20.0</v>
      </c>
      <c r="J78" s="214">
        <v>0.4</v>
      </c>
      <c r="K78" s="211" t="s">
        <v>11499</v>
      </c>
      <c r="L78" s="211">
        <v>3.70433101E9</v>
      </c>
      <c r="M78" s="211" t="s">
        <v>1350</v>
      </c>
      <c r="N78" s="211" t="s">
        <v>11198</v>
      </c>
      <c r="O78" s="211" t="s">
        <v>11500</v>
      </c>
      <c r="P78" s="211" t="s">
        <v>2137</v>
      </c>
      <c r="Q78" s="230">
        <f>COUNTIF('Hedef Liste Karabük'!A:A,A78)</f>
        <v>1</v>
      </c>
    </row>
    <row r="79" ht="15.75" hidden="1" customHeight="1">
      <c r="A79" s="211" t="s">
        <v>11502</v>
      </c>
      <c r="B79" s="211" t="s">
        <v>11503</v>
      </c>
      <c r="C79" s="212" t="b">
        <v>1</v>
      </c>
      <c r="D79" s="211" t="s">
        <v>2199</v>
      </c>
      <c r="E79" s="213">
        <v>70.0</v>
      </c>
      <c r="F79" s="213">
        <v>10.0</v>
      </c>
      <c r="G79" s="213">
        <v>0.0</v>
      </c>
      <c r="H79" s="213">
        <v>25.0</v>
      </c>
      <c r="I79" s="213">
        <v>25.0</v>
      </c>
      <c r="J79" s="214">
        <v>0.0</v>
      </c>
      <c r="K79" s="211" t="s">
        <v>11504</v>
      </c>
      <c r="L79" s="211">
        <v>5.376943354E9</v>
      </c>
      <c r="M79" s="211" t="s">
        <v>1350</v>
      </c>
      <c r="N79" s="211" t="s">
        <v>11505</v>
      </c>
      <c r="O79" s="211" t="s">
        <v>11506</v>
      </c>
      <c r="P79" s="211" t="s">
        <v>2137</v>
      </c>
      <c r="Q79" s="230">
        <f>COUNTIF('Hedef Liste Karabük'!A:A,A79)</f>
        <v>1</v>
      </c>
    </row>
    <row r="80" ht="15.75" hidden="1" customHeight="1">
      <c r="A80" s="211" t="s">
        <v>11508</v>
      </c>
      <c r="B80" s="211" t="s">
        <v>11509</v>
      </c>
      <c r="C80" s="212" t="b">
        <v>1</v>
      </c>
      <c r="D80" s="211" t="s">
        <v>1378</v>
      </c>
      <c r="E80" s="213">
        <v>2069.0</v>
      </c>
      <c r="F80" s="213">
        <v>218.0</v>
      </c>
      <c r="G80" s="213">
        <v>22.0</v>
      </c>
      <c r="H80" s="213">
        <v>34.0</v>
      </c>
      <c r="I80" s="213">
        <v>56.0</v>
      </c>
      <c r="J80" s="214">
        <v>0.39</v>
      </c>
      <c r="K80" s="211" t="s">
        <v>11510</v>
      </c>
      <c r="L80" s="211">
        <v>3.704331515E9</v>
      </c>
      <c r="M80" s="211" t="s">
        <v>1350</v>
      </c>
      <c r="N80" s="211" t="s">
        <v>11198</v>
      </c>
      <c r="O80" s="211" t="s">
        <v>11511</v>
      </c>
      <c r="P80" s="211" t="s">
        <v>2137</v>
      </c>
      <c r="Q80" s="230">
        <f>COUNTIF('Hedef Liste Karabük'!A:A,A80)</f>
        <v>1</v>
      </c>
    </row>
    <row r="81" ht="15.75" hidden="1" customHeight="1">
      <c r="A81" s="211" t="s">
        <v>11513</v>
      </c>
      <c r="B81" s="211" t="s">
        <v>11514</v>
      </c>
      <c r="C81" s="212" t="b">
        <v>1</v>
      </c>
      <c r="D81" s="211" t="s">
        <v>1597</v>
      </c>
      <c r="E81" s="213">
        <v>41.0</v>
      </c>
      <c r="F81" s="213">
        <v>4.0</v>
      </c>
      <c r="G81" s="213">
        <v>0.0</v>
      </c>
      <c r="H81" s="213">
        <v>13.0</v>
      </c>
      <c r="I81" s="213">
        <v>13.0</v>
      </c>
      <c r="J81" s="214">
        <v>0.0</v>
      </c>
      <c r="K81" s="211" t="s">
        <v>11515</v>
      </c>
      <c r="L81" s="211">
        <v>5.377777478E9</v>
      </c>
      <c r="M81" s="211" t="s">
        <v>1350</v>
      </c>
      <c r="N81" s="211" t="s">
        <v>11198</v>
      </c>
      <c r="O81" s="211" t="s">
        <v>11516</v>
      </c>
      <c r="P81" s="211" t="s">
        <v>2137</v>
      </c>
      <c r="Q81" s="230">
        <f>COUNTIF('Hedef Liste Karabük'!A:A,A81)</f>
        <v>1</v>
      </c>
    </row>
    <row r="82" ht="15.75" hidden="1" customHeight="1">
      <c r="A82" s="211" t="s">
        <v>11518</v>
      </c>
      <c r="B82" s="211" t="s">
        <v>11519</v>
      </c>
      <c r="C82" s="212" t="b">
        <v>1</v>
      </c>
      <c r="D82" s="211" t="s">
        <v>1378</v>
      </c>
      <c r="E82" s="213">
        <v>2394.0</v>
      </c>
      <c r="F82" s="213">
        <v>123.0</v>
      </c>
      <c r="G82" s="213">
        <v>29.0</v>
      </c>
      <c r="H82" s="213">
        <v>5.0</v>
      </c>
      <c r="I82" s="213">
        <v>34.0</v>
      </c>
      <c r="J82" s="214">
        <v>0.85</v>
      </c>
      <c r="K82" s="211" t="s">
        <v>11520</v>
      </c>
      <c r="L82" s="211">
        <v>3.705022122E9</v>
      </c>
      <c r="M82" s="211" t="s">
        <v>1350</v>
      </c>
      <c r="N82" s="211" t="s">
        <v>11198</v>
      </c>
      <c r="O82" s="211" t="s">
        <v>11521</v>
      </c>
      <c r="P82" s="211" t="s">
        <v>2137</v>
      </c>
      <c r="Q82" s="230">
        <f>COUNTIF('Hedef Liste Karabük'!A:A,A82)</f>
        <v>1</v>
      </c>
    </row>
    <row r="83" ht="15.75" hidden="1" customHeight="1">
      <c r="A83" s="211" t="s">
        <v>11522</v>
      </c>
      <c r="B83" s="211" t="s">
        <v>11523</v>
      </c>
      <c r="C83" s="212" t="b">
        <v>1</v>
      </c>
      <c r="D83" s="211" t="s">
        <v>1789</v>
      </c>
      <c r="E83" s="213">
        <v>1244.0</v>
      </c>
      <c r="F83" s="213">
        <v>178.0</v>
      </c>
      <c r="G83" s="213">
        <v>41.0</v>
      </c>
      <c r="H83" s="213">
        <v>17.0</v>
      </c>
      <c r="I83" s="213">
        <v>58.0</v>
      </c>
      <c r="J83" s="214">
        <v>0.71</v>
      </c>
      <c r="K83" s="211" t="s">
        <v>11524</v>
      </c>
      <c r="L83" s="211">
        <v>3.704335412E9</v>
      </c>
      <c r="M83" s="211" t="s">
        <v>1350</v>
      </c>
      <c r="N83" s="211" t="s">
        <v>11198</v>
      </c>
      <c r="O83" s="211" t="s">
        <v>11525</v>
      </c>
      <c r="P83" s="211" t="s">
        <v>2137</v>
      </c>
      <c r="Q83" s="230">
        <f>COUNTIF('Hedef Liste Karabük'!A:A,A83)</f>
        <v>1</v>
      </c>
    </row>
    <row r="84" ht="15.75" hidden="1" customHeight="1">
      <c r="A84" s="211" t="s">
        <v>11526</v>
      </c>
      <c r="B84" s="211" t="s">
        <v>11527</v>
      </c>
      <c r="C84" s="212" t="b">
        <v>1</v>
      </c>
      <c r="D84" s="211" t="s">
        <v>1385</v>
      </c>
      <c r="E84" s="213">
        <v>3.0</v>
      </c>
      <c r="F84" s="213">
        <v>3.0</v>
      </c>
      <c r="G84" s="213">
        <v>0.0</v>
      </c>
      <c r="H84" s="213">
        <v>15.0</v>
      </c>
      <c r="I84" s="213">
        <v>15.0</v>
      </c>
      <c r="J84" s="214">
        <v>0.0</v>
      </c>
      <c r="K84" s="211" t="s">
        <v>4187</v>
      </c>
      <c r="L84" s="211">
        <v>3.704155313E9</v>
      </c>
      <c r="M84" s="211" t="s">
        <v>1350</v>
      </c>
      <c r="N84" s="211" t="s">
        <v>11254</v>
      </c>
      <c r="O84" s="211" t="s">
        <v>11528</v>
      </c>
      <c r="P84" s="211" t="s">
        <v>2137</v>
      </c>
      <c r="Q84" s="230">
        <f>COUNTIF('Hedef Liste Karabük'!A:A,A84)</f>
        <v>1</v>
      </c>
    </row>
    <row r="85" ht="15.75" hidden="1" customHeight="1">
      <c r="A85" s="211" t="s">
        <v>11529</v>
      </c>
      <c r="B85" s="211" t="s">
        <v>11530</v>
      </c>
      <c r="C85" s="212" t="b">
        <v>1</v>
      </c>
      <c r="D85" s="211" t="s">
        <v>1370</v>
      </c>
      <c r="E85" s="213">
        <v>61.0</v>
      </c>
      <c r="F85" s="213">
        <v>26.0</v>
      </c>
      <c r="G85" s="213">
        <v>0.0</v>
      </c>
      <c r="H85" s="213">
        <v>12.0</v>
      </c>
      <c r="I85" s="213">
        <v>12.0</v>
      </c>
      <c r="J85" s="214">
        <v>0.0</v>
      </c>
      <c r="K85" s="211" t="s">
        <v>11499</v>
      </c>
      <c r="L85" s="211">
        <v>3.70433101E9</v>
      </c>
      <c r="M85" s="211" t="s">
        <v>1350</v>
      </c>
      <c r="N85" s="211" t="s">
        <v>11198</v>
      </c>
      <c r="O85" s="211" t="s">
        <v>11500</v>
      </c>
      <c r="P85" s="211" t="s">
        <v>2137</v>
      </c>
      <c r="Q85" s="230">
        <f>COUNTIF('Hedef Liste Karabük'!A:A,A85)</f>
        <v>1</v>
      </c>
    </row>
    <row r="86" ht="15.75" hidden="1" customHeight="1">
      <c r="A86" s="211" t="s">
        <v>11531</v>
      </c>
      <c r="B86" s="211" t="s">
        <v>11532</v>
      </c>
      <c r="C86" s="212" t="b">
        <v>0</v>
      </c>
      <c r="D86" s="211" t="s">
        <v>2199</v>
      </c>
      <c r="E86" s="213">
        <v>40.0</v>
      </c>
      <c r="F86" s="213">
        <v>0.0</v>
      </c>
      <c r="G86" s="213">
        <v>0.0</v>
      </c>
      <c r="H86" s="213">
        <v>33.0</v>
      </c>
      <c r="I86" s="213">
        <v>33.0</v>
      </c>
      <c r="J86" s="214">
        <v>0.0</v>
      </c>
      <c r="K86" s="211" t="s">
        <v>11533</v>
      </c>
      <c r="L86" s="211">
        <v>5.331469402E9</v>
      </c>
      <c r="M86" s="211" t="s">
        <v>11226</v>
      </c>
      <c r="N86" s="211" t="s">
        <v>11227</v>
      </c>
      <c r="O86" s="211" t="s">
        <v>11534</v>
      </c>
      <c r="P86" s="211" t="s">
        <v>2137</v>
      </c>
      <c r="Q86" s="230">
        <f>COUNTIF('Hedef Liste Karabük'!A:A,A86)</f>
        <v>1</v>
      </c>
    </row>
    <row r="87" ht="15.75" hidden="1" customHeight="1">
      <c r="A87" s="211" t="s">
        <v>11715</v>
      </c>
      <c r="B87" s="211" t="s">
        <v>12089</v>
      </c>
      <c r="C87" s="212" t="b">
        <v>1</v>
      </c>
      <c r="D87" s="211" t="s">
        <v>1356</v>
      </c>
      <c r="E87" s="213">
        <v>595.0</v>
      </c>
      <c r="F87" s="213">
        <v>59.0</v>
      </c>
      <c r="G87" s="213">
        <v>0.0</v>
      </c>
      <c r="H87" s="213">
        <v>38.0</v>
      </c>
      <c r="I87" s="213">
        <v>38.0</v>
      </c>
      <c r="J87" s="214">
        <v>0.0</v>
      </c>
      <c r="K87" s="211" t="s">
        <v>11524</v>
      </c>
      <c r="L87" s="211">
        <v>3.704335412E9</v>
      </c>
      <c r="M87" s="211" t="s">
        <v>1350</v>
      </c>
      <c r="N87" s="211" t="s">
        <v>11291</v>
      </c>
      <c r="O87" s="211" t="s">
        <v>11717</v>
      </c>
      <c r="P87" s="211" t="s">
        <v>2137</v>
      </c>
      <c r="Q87" s="230">
        <f>COUNTIF('Hedef Liste Karabük'!A:A,A87)</f>
        <v>1</v>
      </c>
    </row>
    <row r="88" ht="15.75" hidden="1" customHeight="1">
      <c r="A88" s="211" t="s">
        <v>11536</v>
      </c>
      <c r="B88" s="211" t="s">
        <v>11537</v>
      </c>
      <c r="C88" s="212" t="b">
        <v>1</v>
      </c>
      <c r="D88" s="211" t="s">
        <v>1356</v>
      </c>
      <c r="E88" s="213">
        <v>3991.0</v>
      </c>
      <c r="F88" s="213">
        <v>304.0</v>
      </c>
      <c r="G88" s="213">
        <v>4.0</v>
      </c>
      <c r="H88" s="213">
        <v>16.0</v>
      </c>
      <c r="I88" s="213">
        <v>20.0</v>
      </c>
      <c r="J88" s="214">
        <v>0.2</v>
      </c>
      <c r="K88" s="211" t="s">
        <v>11538</v>
      </c>
      <c r="L88" s="211">
        <v>3.70415606E9</v>
      </c>
      <c r="M88" s="211" t="s">
        <v>1350</v>
      </c>
      <c r="N88" s="211" t="s">
        <v>11574</v>
      </c>
      <c r="O88" s="211" t="s">
        <v>11539</v>
      </c>
      <c r="P88" s="211" t="s">
        <v>2137</v>
      </c>
      <c r="Q88" s="230">
        <f>COUNTIF('Hedef Liste Karabük'!A:A,A88)</f>
        <v>1</v>
      </c>
    </row>
    <row r="89" ht="15.75" hidden="1" customHeight="1">
      <c r="A89" s="211" t="s">
        <v>11540</v>
      </c>
      <c r="B89" s="211" t="s">
        <v>11541</v>
      </c>
      <c r="C89" s="212" t="b">
        <v>1</v>
      </c>
      <c r="D89" s="211" t="s">
        <v>1789</v>
      </c>
      <c r="E89" s="213">
        <v>827.0</v>
      </c>
      <c r="F89" s="213">
        <v>58.0</v>
      </c>
      <c r="G89" s="213">
        <v>32.0</v>
      </c>
      <c r="H89" s="213">
        <v>7.0</v>
      </c>
      <c r="I89" s="213">
        <v>39.0</v>
      </c>
      <c r="J89" s="214">
        <v>0.82</v>
      </c>
      <c r="K89" s="211" t="s">
        <v>11542</v>
      </c>
      <c r="L89" s="211">
        <v>3.705021222E9</v>
      </c>
      <c r="M89" s="211" t="s">
        <v>1350</v>
      </c>
      <c r="N89" s="211" t="s">
        <v>11198</v>
      </c>
      <c r="O89" s="211" t="s">
        <v>11543</v>
      </c>
      <c r="P89" s="211" t="s">
        <v>2137</v>
      </c>
      <c r="Q89" s="230">
        <f>COUNTIF('Hedef Liste Karabük'!A:A,A89)</f>
        <v>1</v>
      </c>
    </row>
    <row r="90" ht="15.75" hidden="1" customHeight="1">
      <c r="A90" s="211" t="s">
        <v>11544</v>
      </c>
      <c r="B90" s="211" t="s">
        <v>11545</v>
      </c>
      <c r="C90" s="212" t="b">
        <v>1</v>
      </c>
      <c r="D90" s="211" t="s">
        <v>1370</v>
      </c>
      <c r="E90" s="213">
        <v>2282.0</v>
      </c>
      <c r="F90" s="213">
        <v>732.0</v>
      </c>
      <c r="G90" s="213">
        <v>0.0</v>
      </c>
      <c r="H90" s="213">
        <v>17.0</v>
      </c>
      <c r="I90" s="213">
        <v>17.0</v>
      </c>
      <c r="J90" s="214">
        <v>0.0</v>
      </c>
      <c r="K90" s="211" t="s">
        <v>11546</v>
      </c>
      <c r="L90" s="211">
        <v>3.704153131E9</v>
      </c>
      <c r="M90" s="211" t="s">
        <v>1350</v>
      </c>
      <c r="N90" s="211" t="s">
        <v>11198</v>
      </c>
      <c r="O90" s="211" t="s">
        <v>11547</v>
      </c>
      <c r="P90" s="211" t="s">
        <v>2137</v>
      </c>
      <c r="Q90" s="230">
        <f>COUNTIF('Hedef Liste Karabük'!A:A,A90)</f>
        <v>1</v>
      </c>
    </row>
    <row r="91" ht="15.75" hidden="1" customHeight="1">
      <c r="A91" s="211" t="s">
        <v>11548</v>
      </c>
      <c r="B91" s="211" t="s">
        <v>11549</v>
      </c>
      <c r="C91" s="212" t="b">
        <v>1</v>
      </c>
      <c r="D91" s="211" t="s">
        <v>1370</v>
      </c>
      <c r="E91" s="213">
        <v>509.0</v>
      </c>
      <c r="F91" s="213">
        <v>25.0</v>
      </c>
      <c r="G91" s="213">
        <v>4.0</v>
      </c>
      <c r="H91" s="213">
        <v>6.0</v>
      </c>
      <c r="I91" s="213">
        <v>10.0</v>
      </c>
      <c r="J91" s="214">
        <v>0.4</v>
      </c>
      <c r="K91" s="211" t="s">
        <v>11338</v>
      </c>
      <c r="L91" s="211">
        <v>3.704331446E9</v>
      </c>
      <c r="M91" s="211" t="s">
        <v>1350</v>
      </c>
      <c r="N91" s="211" t="s">
        <v>11198</v>
      </c>
      <c r="O91" s="211" t="s">
        <v>11339</v>
      </c>
      <c r="P91" s="211" t="s">
        <v>2137</v>
      </c>
      <c r="Q91" s="230">
        <f>COUNTIF('Hedef Liste Karabük'!A:A,A91)</f>
        <v>1</v>
      </c>
    </row>
    <row r="92" ht="15.75" hidden="1" customHeight="1">
      <c r="A92" s="211" t="s">
        <v>11550</v>
      </c>
      <c r="B92" s="211" t="s">
        <v>11551</v>
      </c>
      <c r="C92" s="212" t="b">
        <v>1</v>
      </c>
      <c r="D92" s="211" t="s">
        <v>1364</v>
      </c>
      <c r="E92" s="213">
        <v>870.0</v>
      </c>
      <c r="F92" s="213">
        <v>0.0</v>
      </c>
      <c r="G92" s="213">
        <v>0.0</v>
      </c>
      <c r="H92" s="213">
        <v>9.0</v>
      </c>
      <c r="I92" s="213">
        <v>9.0</v>
      </c>
      <c r="J92" s="214">
        <v>0.0</v>
      </c>
      <c r="K92" s="211" t="s">
        <v>11552</v>
      </c>
      <c r="L92" s="211">
        <v>3.704333222E9</v>
      </c>
      <c r="M92" s="211" t="s">
        <v>1350</v>
      </c>
      <c r="N92" s="211" t="s">
        <v>11574</v>
      </c>
      <c r="O92" s="211" t="s">
        <v>11553</v>
      </c>
      <c r="P92" s="211" t="s">
        <v>2137</v>
      </c>
      <c r="Q92" s="230">
        <f>COUNTIF('Hedef Liste Karabük'!A:A,A92)</f>
        <v>1</v>
      </c>
    </row>
    <row r="93" ht="15.75" hidden="1" customHeight="1">
      <c r="A93" s="211" t="s">
        <v>11555</v>
      </c>
      <c r="B93" s="211" t="s">
        <v>11556</v>
      </c>
      <c r="C93" s="212" t="b">
        <v>1</v>
      </c>
      <c r="D93" s="211" t="s">
        <v>1597</v>
      </c>
      <c r="E93" s="213">
        <v>17.0</v>
      </c>
      <c r="F93" s="213">
        <v>14.0</v>
      </c>
      <c r="G93" s="213">
        <v>0.0</v>
      </c>
      <c r="H93" s="213">
        <v>6.0</v>
      </c>
      <c r="I93" s="213">
        <v>6.0</v>
      </c>
      <c r="J93" s="214">
        <v>0.0</v>
      </c>
      <c r="K93" s="211" t="s">
        <v>11456</v>
      </c>
      <c r="L93" s="211">
        <v>3.704122222E9</v>
      </c>
      <c r="M93" s="211" t="s">
        <v>1350</v>
      </c>
      <c r="N93" s="211" t="s">
        <v>11457</v>
      </c>
      <c r="O93" s="211" t="s">
        <v>11458</v>
      </c>
      <c r="P93" s="211" t="s">
        <v>2137</v>
      </c>
      <c r="Q93" s="230">
        <f>COUNTIF('Hedef Liste Karabük'!A:A,A93)</f>
        <v>1</v>
      </c>
    </row>
    <row r="94" ht="15.75" hidden="1" customHeight="1">
      <c r="A94" s="211" t="s">
        <v>11557</v>
      </c>
      <c r="B94" s="211" t="s">
        <v>11558</v>
      </c>
      <c r="C94" s="212" t="b">
        <v>1</v>
      </c>
      <c r="D94" s="211" t="s">
        <v>1597</v>
      </c>
      <c r="E94" s="213">
        <v>562.0</v>
      </c>
      <c r="F94" s="213">
        <v>39.0</v>
      </c>
      <c r="G94" s="213">
        <v>2.0</v>
      </c>
      <c r="H94" s="213">
        <v>5.0</v>
      </c>
      <c r="I94" s="213">
        <v>7.0</v>
      </c>
      <c r="J94" s="214">
        <v>0.29</v>
      </c>
      <c r="K94" s="211" t="s">
        <v>11559</v>
      </c>
      <c r="L94" s="211">
        <v>5.457220554E9</v>
      </c>
      <c r="M94" s="211" t="s">
        <v>11226</v>
      </c>
      <c r="N94" s="211" t="s">
        <v>11248</v>
      </c>
      <c r="O94" s="211" t="s">
        <v>11560</v>
      </c>
      <c r="P94" s="211" t="s">
        <v>2137</v>
      </c>
      <c r="Q94" s="230">
        <f>COUNTIF('Hedef Liste Karabük'!A:A,A94)</f>
        <v>1</v>
      </c>
    </row>
    <row r="95" ht="15.75" hidden="1" customHeight="1">
      <c r="A95" s="211" t="s">
        <v>12090</v>
      </c>
      <c r="B95" s="211" t="s">
        <v>12091</v>
      </c>
      <c r="C95" s="212" t="b">
        <v>1</v>
      </c>
      <c r="D95" s="211" t="s">
        <v>1364</v>
      </c>
      <c r="E95" s="213">
        <v>1274.0</v>
      </c>
      <c r="F95" s="213">
        <v>112.0</v>
      </c>
      <c r="G95" s="213">
        <v>80.0</v>
      </c>
      <c r="H95" s="213">
        <v>6.0</v>
      </c>
      <c r="I95" s="213">
        <v>86.0</v>
      </c>
      <c r="J95" s="214">
        <v>0.93</v>
      </c>
      <c r="K95" s="211" t="s">
        <v>2216</v>
      </c>
      <c r="L95" s="211">
        <v>3.704332678E9</v>
      </c>
      <c r="M95" s="211" t="s">
        <v>1350</v>
      </c>
      <c r="N95" s="211" t="s">
        <v>11198</v>
      </c>
      <c r="O95" s="211" t="s">
        <v>12092</v>
      </c>
      <c r="P95" s="211" t="s">
        <v>2165</v>
      </c>
      <c r="Q95" s="230">
        <f>COUNTIF('Hedef Liste Karabük'!A:A,A95)</f>
        <v>0</v>
      </c>
    </row>
    <row r="96" ht="15.75" hidden="1" customHeight="1">
      <c r="A96" s="211" t="s">
        <v>12093</v>
      </c>
      <c r="B96" s="211" t="s">
        <v>12094</v>
      </c>
      <c r="C96" s="212" t="b">
        <v>1</v>
      </c>
      <c r="D96" s="211" t="s">
        <v>1364</v>
      </c>
      <c r="E96" s="213">
        <v>4391.0</v>
      </c>
      <c r="F96" s="213">
        <v>490.0</v>
      </c>
      <c r="G96" s="213">
        <v>103.0</v>
      </c>
      <c r="H96" s="213">
        <v>8.0</v>
      </c>
      <c r="I96" s="213">
        <v>111.0</v>
      </c>
      <c r="J96" s="214">
        <v>0.93</v>
      </c>
      <c r="K96" s="211" t="s">
        <v>2216</v>
      </c>
      <c r="L96" s="211">
        <v>5.417978451E9</v>
      </c>
      <c r="M96" s="211" t="s">
        <v>1350</v>
      </c>
      <c r="N96" s="211" t="s">
        <v>11574</v>
      </c>
      <c r="O96" s="211" t="s">
        <v>12095</v>
      </c>
      <c r="P96" s="211" t="s">
        <v>2165</v>
      </c>
      <c r="Q96" s="230">
        <f>COUNTIF('Hedef Liste Karabük'!A:A,A96)</f>
        <v>0</v>
      </c>
    </row>
    <row r="97" ht="15.75" hidden="1" customHeight="1">
      <c r="A97" s="211" t="s">
        <v>12096</v>
      </c>
      <c r="B97" s="211" t="s">
        <v>12097</v>
      </c>
      <c r="C97" s="212" t="b">
        <v>1</v>
      </c>
      <c r="D97" s="211" t="s">
        <v>1364</v>
      </c>
      <c r="E97" s="213">
        <v>102.0</v>
      </c>
      <c r="F97" s="213">
        <v>12.0</v>
      </c>
      <c r="G97" s="213">
        <v>112.0</v>
      </c>
      <c r="H97" s="213">
        <v>14.0</v>
      </c>
      <c r="I97" s="213">
        <v>126.0</v>
      </c>
      <c r="J97" s="214">
        <v>0.89</v>
      </c>
      <c r="K97" s="211" t="s">
        <v>2216</v>
      </c>
      <c r="L97" s="211">
        <v>5.447608965E9</v>
      </c>
      <c r="M97" s="211" t="s">
        <v>1350</v>
      </c>
      <c r="N97" s="211" t="s">
        <v>12098</v>
      </c>
      <c r="O97" s="211" t="s">
        <v>12099</v>
      </c>
      <c r="P97" s="211" t="s">
        <v>2165</v>
      </c>
      <c r="Q97" s="230">
        <f>COUNTIF('Hedef Liste Karabük'!A:A,A97)</f>
        <v>0</v>
      </c>
    </row>
    <row r="98" ht="15.75" hidden="1" customHeight="1">
      <c r="A98" s="211" t="s">
        <v>12100</v>
      </c>
      <c r="B98" s="211" t="s">
        <v>12101</v>
      </c>
      <c r="C98" s="212" t="b">
        <v>1</v>
      </c>
      <c r="D98" s="211" t="s">
        <v>1364</v>
      </c>
      <c r="E98" s="213">
        <v>555.0</v>
      </c>
      <c r="F98" s="213">
        <v>78.0</v>
      </c>
      <c r="G98" s="213">
        <v>79.0</v>
      </c>
      <c r="H98" s="213">
        <v>9.0</v>
      </c>
      <c r="I98" s="213">
        <v>88.0</v>
      </c>
      <c r="J98" s="214">
        <v>0.9</v>
      </c>
      <c r="K98" s="211" t="s">
        <v>2216</v>
      </c>
      <c r="L98" s="211">
        <v>5.37812489E9</v>
      </c>
      <c r="M98" s="211" t="s">
        <v>1350</v>
      </c>
      <c r="N98" s="211" t="s">
        <v>12102</v>
      </c>
      <c r="O98" s="211" t="s">
        <v>12103</v>
      </c>
      <c r="P98" s="211" t="s">
        <v>2165</v>
      </c>
      <c r="Q98" s="230">
        <f>COUNTIF('Hedef Liste Karabük'!A:A,A98)</f>
        <v>0</v>
      </c>
    </row>
    <row r="99" ht="15.75" hidden="1" customHeight="1">
      <c r="A99" s="211" t="s">
        <v>12104</v>
      </c>
      <c r="B99" s="211" t="s">
        <v>12105</v>
      </c>
      <c r="C99" s="212" t="b">
        <v>1</v>
      </c>
      <c r="D99" s="211" t="s">
        <v>1364</v>
      </c>
      <c r="E99" s="213">
        <v>72.0</v>
      </c>
      <c r="F99" s="213">
        <v>0.0</v>
      </c>
      <c r="G99" s="213">
        <v>71.0</v>
      </c>
      <c r="H99" s="213">
        <v>5.0</v>
      </c>
      <c r="I99" s="213">
        <v>76.0</v>
      </c>
      <c r="J99" s="214">
        <v>0.93</v>
      </c>
      <c r="K99" s="211" t="s">
        <v>2216</v>
      </c>
      <c r="L99" s="211">
        <v>5.467887478E9</v>
      </c>
      <c r="M99" s="211" t="s">
        <v>1350</v>
      </c>
      <c r="N99" s="211" t="s">
        <v>11364</v>
      </c>
      <c r="O99" s="211" t="s">
        <v>12106</v>
      </c>
      <c r="P99" s="211" t="s">
        <v>2165</v>
      </c>
      <c r="Q99" s="230">
        <f>COUNTIF('Hedef Liste Karabük'!A:A,A99)</f>
        <v>0</v>
      </c>
    </row>
    <row r="100" ht="15.75" hidden="1" customHeight="1">
      <c r="A100" s="211" t="s">
        <v>12107</v>
      </c>
      <c r="B100" s="211" t="s">
        <v>12108</v>
      </c>
      <c r="C100" s="212" t="b">
        <v>0</v>
      </c>
      <c r="D100" s="211" t="s">
        <v>1364</v>
      </c>
      <c r="E100" s="213">
        <v>0.0</v>
      </c>
      <c r="F100" s="213">
        <v>0.0</v>
      </c>
      <c r="G100" s="213">
        <v>130.0</v>
      </c>
      <c r="H100" s="213">
        <v>14.0</v>
      </c>
      <c r="I100" s="213">
        <v>144.0</v>
      </c>
      <c r="J100" s="214">
        <v>0.9</v>
      </c>
      <c r="K100" s="211" t="s">
        <v>2216</v>
      </c>
      <c r="L100" s="211">
        <v>5.418862619E9</v>
      </c>
      <c r="M100" s="211" t="s">
        <v>1350</v>
      </c>
      <c r="N100" s="211" t="s">
        <v>12071</v>
      </c>
      <c r="O100" s="211" t="s">
        <v>12109</v>
      </c>
      <c r="P100" s="211" t="s">
        <v>2165</v>
      </c>
      <c r="Q100" s="230">
        <f>COUNTIF('Hedef Liste Karabük'!A:A,A100)</f>
        <v>0</v>
      </c>
    </row>
    <row r="101" ht="15.75" hidden="1" customHeight="1">
      <c r="A101" s="211" t="s">
        <v>12110</v>
      </c>
      <c r="B101" s="211" t="s">
        <v>12111</v>
      </c>
      <c r="C101" s="212" t="b">
        <v>1</v>
      </c>
      <c r="D101" s="211" t="s">
        <v>1364</v>
      </c>
      <c r="E101" s="213">
        <v>907.0</v>
      </c>
      <c r="F101" s="213">
        <v>87.0</v>
      </c>
      <c r="G101" s="213">
        <v>60.0</v>
      </c>
      <c r="H101" s="213">
        <v>8.0</v>
      </c>
      <c r="I101" s="213">
        <v>68.0</v>
      </c>
      <c r="J101" s="214">
        <v>0.88</v>
      </c>
      <c r="K101" s="211" t="s">
        <v>2216</v>
      </c>
      <c r="L101" s="211">
        <v>5.078771535E9</v>
      </c>
      <c r="M101" s="211" t="s">
        <v>11226</v>
      </c>
      <c r="N101" s="211" t="s">
        <v>11227</v>
      </c>
      <c r="O101" s="211" t="s">
        <v>12112</v>
      </c>
      <c r="P101" s="211" t="s">
        <v>2165</v>
      </c>
      <c r="Q101" s="230">
        <f>COUNTIF('Hedef Liste Karabük'!A:A,A101)</f>
        <v>0</v>
      </c>
    </row>
    <row r="102" ht="15.75" hidden="1" customHeight="1">
      <c r="A102" s="211" t="s">
        <v>12113</v>
      </c>
      <c r="B102" s="211" t="s">
        <v>12114</v>
      </c>
      <c r="C102" s="212" t="b">
        <v>1</v>
      </c>
      <c r="D102" s="211" t="s">
        <v>1364</v>
      </c>
      <c r="E102" s="213">
        <v>452.0</v>
      </c>
      <c r="F102" s="213">
        <v>64.0</v>
      </c>
      <c r="G102" s="213">
        <v>83.0</v>
      </c>
      <c r="H102" s="213">
        <v>9.0</v>
      </c>
      <c r="I102" s="213">
        <v>92.0</v>
      </c>
      <c r="J102" s="214">
        <v>0.9</v>
      </c>
      <c r="K102" s="211" t="s">
        <v>2216</v>
      </c>
      <c r="L102" s="211">
        <v>5.442962425E9</v>
      </c>
      <c r="M102" s="211" t="s">
        <v>11226</v>
      </c>
      <c r="N102" s="211" t="s">
        <v>5640</v>
      </c>
      <c r="O102" s="211" t="s">
        <v>12115</v>
      </c>
      <c r="P102" s="211" t="s">
        <v>2165</v>
      </c>
      <c r="Q102" s="230">
        <f>COUNTIF('Hedef Liste Karabük'!A:A,A102)</f>
        <v>0</v>
      </c>
    </row>
    <row r="103" ht="15.75" hidden="1" customHeight="1">
      <c r="A103" s="211" t="s">
        <v>12116</v>
      </c>
      <c r="B103" s="211" t="s">
        <v>12117</v>
      </c>
      <c r="C103" s="212" t="b">
        <v>0</v>
      </c>
      <c r="D103" s="211" t="s">
        <v>1364</v>
      </c>
      <c r="E103" s="213">
        <v>0.0</v>
      </c>
      <c r="F103" s="213">
        <v>0.0</v>
      </c>
      <c r="G103" s="213">
        <v>67.0</v>
      </c>
      <c r="H103" s="213">
        <v>9.0</v>
      </c>
      <c r="I103" s="213">
        <v>76.0</v>
      </c>
      <c r="J103" s="214">
        <v>0.88</v>
      </c>
      <c r="K103" s="211" t="s">
        <v>2216</v>
      </c>
      <c r="L103" s="211">
        <v>5.435044777E9</v>
      </c>
      <c r="M103" s="211" t="s">
        <v>11226</v>
      </c>
      <c r="N103" s="211" t="s">
        <v>9412</v>
      </c>
      <c r="O103" s="211" t="s">
        <v>12118</v>
      </c>
      <c r="P103" s="211" t="s">
        <v>2165</v>
      </c>
      <c r="Q103" s="230">
        <f>COUNTIF('Hedef Liste Karabük'!A:A,A103)</f>
        <v>0</v>
      </c>
    </row>
    <row r="104" ht="15.75" hidden="1" customHeight="1">
      <c r="A104" s="211" t="s">
        <v>11562</v>
      </c>
      <c r="B104" s="211" t="s">
        <v>11563</v>
      </c>
      <c r="C104" s="212" t="b">
        <v>1</v>
      </c>
      <c r="D104" s="211" t="s">
        <v>1370</v>
      </c>
      <c r="E104" s="213">
        <v>188.0</v>
      </c>
      <c r="F104" s="213">
        <v>25.0</v>
      </c>
      <c r="G104" s="213">
        <v>9.0</v>
      </c>
      <c r="H104" s="213">
        <v>2.0</v>
      </c>
      <c r="I104" s="213">
        <v>11.0</v>
      </c>
      <c r="J104" s="214">
        <v>0.82</v>
      </c>
      <c r="K104" s="211" t="s">
        <v>11564</v>
      </c>
      <c r="L104" s="211">
        <v>3.707122737E9</v>
      </c>
      <c r="M104" s="211" t="s">
        <v>11226</v>
      </c>
      <c r="N104" s="211" t="s">
        <v>11227</v>
      </c>
      <c r="O104" s="211" t="s">
        <v>11565</v>
      </c>
      <c r="P104" s="211" t="s">
        <v>2137</v>
      </c>
      <c r="Q104" s="230">
        <f>COUNTIF('Hedef Liste Karabük'!A:A,A104)</f>
        <v>1</v>
      </c>
    </row>
    <row r="105" ht="15.75" hidden="1" customHeight="1">
      <c r="A105" s="211" t="s">
        <v>11567</v>
      </c>
      <c r="B105" s="211" t="s">
        <v>11568</v>
      </c>
      <c r="C105" s="212" t="b">
        <v>1</v>
      </c>
      <c r="D105" s="211" t="s">
        <v>1832</v>
      </c>
      <c r="E105" s="213">
        <v>142.0</v>
      </c>
      <c r="F105" s="213">
        <v>9.0</v>
      </c>
      <c r="G105" s="213">
        <v>0.0</v>
      </c>
      <c r="H105" s="213">
        <v>97.0</v>
      </c>
      <c r="I105" s="213">
        <v>97.0</v>
      </c>
      <c r="J105" s="214">
        <v>0.0</v>
      </c>
      <c r="K105" s="211" t="s">
        <v>11569</v>
      </c>
      <c r="L105" s="211">
        <v>3.70415108E9</v>
      </c>
      <c r="M105" s="211" t="s">
        <v>1350</v>
      </c>
      <c r="N105" s="211" t="s">
        <v>11254</v>
      </c>
      <c r="O105" s="211" t="s">
        <v>11570</v>
      </c>
      <c r="P105" s="211" t="s">
        <v>2137</v>
      </c>
      <c r="Q105" s="230">
        <f>COUNTIF('Hedef Liste Karabük'!A:A,A105)</f>
        <v>1</v>
      </c>
    </row>
    <row r="106" ht="15.75" hidden="1" customHeight="1">
      <c r="A106" s="211" t="s">
        <v>11572</v>
      </c>
      <c r="B106" s="211" t="s">
        <v>11573</v>
      </c>
      <c r="C106" s="212" t="b">
        <v>1</v>
      </c>
      <c r="D106" s="211" t="s">
        <v>1356</v>
      </c>
      <c r="E106" s="213">
        <v>198.0</v>
      </c>
      <c r="F106" s="213">
        <v>0.0</v>
      </c>
      <c r="G106" s="213">
        <v>0.0</v>
      </c>
      <c r="H106" s="213">
        <v>3.0</v>
      </c>
      <c r="I106" s="213">
        <v>3.0</v>
      </c>
      <c r="J106" s="214">
        <v>0.0</v>
      </c>
      <c r="K106" s="211" t="s">
        <v>11552</v>
      </c>
      <c r="L106" s="211">
        <v>3.704333222E9</v>
      </c>
      <c r="M106" s="211" t="s">
        <v>1350</v>
      </c>
      <c r="N106" s="211" t="s">
        <v>11574</v>
      </c>
      <c r="O106" s="211" t="s">
        <v>11575</v>
      </c>
      <c r="P106" s="211" t="s">
        <v>2137</v>
      </c>
      <c r="Q106" s="230">
        <f>COUNTIF('Hedef Liste Karabük'!A:A,A106)</f>
        <v>1</v>
      </c>
    </row>
    <row r="107" ht="15.75" hidden="1" customHeight="1">
      <c r="A107" s="211" t="s">
        <v>11577</v>
      </c>
      <c r="B107" s="211" t="s">
        <v>11578</v>
      </c>
      <c r="C107" s="212" t="b">
        <v>1</v>
      </c>
      <c r="D107" s="211" t="s">
        <v>1356</v>
      </c>
      <c r="E107" s="213">
        <v>9392.0</v>
      </c>
      <c r="F107" s="213">
        <v>1867.0</v>
      </c>
      <c r="G107" s="213">
        <v>29.0</v>
      </c>
      <c r="H107" s="213">
        <v>10.0</v>
      </c>
      <c r="I107" s="213">
        <v>39.0</v>
      </c>
      <c r="J107" s="214">
        <v>0.74</v>
      </c>
      <c r="K107" s="211" t="s">
        <v>11579</v>
      </c>
      <c r="L107" s="211">
        <v>3.704336161E9</v>
      </c>
      <c r="M107" s="211" t="s">
        <v>1350</v>
      </c>
      <c r="N107" s="211" t="s">
        <v>11198</v>
      </c>
      <c r="O107" s="211" t="s">
        <v>11580</v>
      </c>
      <c r="P107" s="211" t="s">
        <v>2137</v>
      </c>
      <c r="Q107" s="230">
        <f>COUNTIF('Hedef Liste Karabük'!A:A,A107)</f>
        <v>1</v>
      </c>
    </row>
    <row r="108" ht="15.75" hidden="1" customHeight="1">
      <c r="A108" s="211" t="s">
        <v>11582</v>
      </c>
      <c r="B108" s="211" t="s">
        <v>11583</v>
      </c>
      <c r="C108" s="212" t="b">
        <v>1</v>
      </c>
      <c r="D108" s="211" t="s">
        <v>1370</v>
      </c>
      <c r="E108" s="213">
        <v>129.0</v>
      </c>
      <c r="F108" s="213">
        <v>9.0</v>
      </c>
      <c r="G108" s="213">
        <v>6.0</v>
      </c>
      <c r="H108" s="213">
        <v>8.0</v>
      </c>
      <c r="I108" s="213">
        <v>14.0</v>
      </c>
      <c r="J108" s="214">
        <v>0.43</v>
      </c>
      <c r="K108" s="211" t="s">
        <v>8259</v>
      </c>
      <c r="L108" s="211">
        <v>3.707123712E9</v>
      </c>
      <c r="M108" s="211" t="s">
        <v>11226</v>
      </c>
      <c r="N108" s="211" t="s">
        <v>11248</v>
      </c>
      <c r="O108" s="211" t="s">
        <v>11584</v>
      </c>
      <c r="P108" s="211" t="s">
        <v>2137</v>
      </c>
      <c r="Q108" s="230">
        <f>COUNTIF('Hedef Liste Karabük'!A:A,A108)</f>
        <v>1</v>
      </c>
    </row>
    <row r="109" ht="15.75" hidden="1" customHeight="1">
      <c r="A109" s="211" t="s">
        <v>11586</v>
      </c>
      <c r="B109" s="211" t="s">
        <v>11587</v>
      </c>
      <c r="C109" s="212" t="b">
        <v>1</v>
      </c>
      <c r="D109" s="211" t="s">
        <v>1370</v>
      </c>
      <c r="E109" s="213">
        <v>390.0</v>
      </c>
      <c r="F109" s="213">
        <v>54.0</v>
      </c>
      <c r="G109" s="213">
        <v>12.0</v>
      </c>
      <c r="H109" s="213">
        <v>16.0</v>
      </c>
      <c r="I109" s="213">
        <v>28.0</v>
      </c>
      <c r="J109" s="214">
        <v>0.43</v>
      </c>
      <c r="K109" s="211" t="s">
        <v>8259</v>
      </c>
      <c r="L109" s="211">
        <v>3.707412741E9</v>
      </c>
      <c r="M109" s="211" t="s">
        <v>11226</v>
      </c>
      <c r="N109" s="211" t="s">
        <v>11320</v>
      </c>
      <c r="O109" s="211" t="s">
        <v>11588</v>
      </c>
      <c r="P109" s="211" t="s">
        <v>2137</v>
      </c>
      <c r="Q109" s="230">
        <f>COUNTIF('Hedef Liste Karabük'!A:A,A109)</f>
        <v>1</v>
      </c>
    </row>
    <row r="110" ht="15.75" hidden="1" customHeight="1">
      <c r="A110" s="211" t="s">
        <v>11589</v>
      </c>
      <c r="B110" s="211" t="s">
        <v>11590</v>
      </c>
      <c r="C110" s="212" t="b">
        <v>1</v>
      </c>
      <c r="D110" s="211" t="s">
        <v>1832</v>
      </c>
      <c r="E110" s="213">
        <v>5042.0</v>
      </c>
      <c r="F110" s="213">
        <v>635.0</v>
      </c>
      <c r="G110" s="213">
        <v>0.0</v>
      </c>
      <c r="H110" s="213">
        <v>19.0</v>
      </c>
      <c r="I110" s="213">
        <v>19.0</v>
      </c>
      <c r="J110" s="214">
        <v>0.0</v>
      </c>
      <c r="K110" s="211" t="s">
        <v>11591</v>
      </c>
      <c r="L110" s="211">
        <v>5.065456616E9</v>
      </c>
      <c r="M110" s="211" t="s">
        <v>1350</v>
      </c>
      <c r="N110" s="211" t="s">
        <v>11198</v>
      </c>
      <c r="O110" s="211" t="s">
        <v>11592</v>
      </c>
      <c r="P110" s="211" t="s">
        <v>2137</v>
      </c>
      <c r="Q110" s="230">
        <f>COUNTIF('Hedef Liste Karabük'!A:A,A110)</f>
        <v>1</v>
      </c>
    </row>
    <row r="111" ht="15.75" hidden="1" customHeight="1">
      <c r="A111" s="211" t="s">
        <v>11594</v>
      </c>
      <c r="B111" s="211" t="s">
        <v>11595</v>
      </c>
      <c r="C111" s="212" t="b">
        <v>1</v>
      </c>
      <c r="D111" s="211" t="s">
        <v>1370</v>
      </c>
      <c r="E111" s="213">
        <v>10263.0</v>
      </c>
      <c r="F111" s="213">
        <v>896.0</v>
      </c>
      <c r="G111" s="213">
        <v>7.0</v>
      </c>
      <c r="H111" s="213">
        <v>25.0</v>
      </c>
      <c r="I111" s="213">
        <v>32.0</v>
      </c>
      <c r="J111" s="214">
        <v>0.22</v>
      </c>
      <c r="K111" s="211" t="s">
        <v>11596</v>
      </c>
      <c r="L111" s="211">
        <v>3.704333994E9</v>
      </c>
      <c r="M111" s="211" t="s">
        <v>1350</v>
      </c>
      <c r="N111" s="211" t="s">
        <v>11198</v>
      </c>
      <c r="O111" s="211" t="s">
        <v>11597</v>
      </c>
      <c r="P111" s="211" t="s">
        <v>2137</v>
      </c>
      <c r="Q111" s="230">
        <f>COUNTIF('Hedef Liste Karabük'!A:A,A111)</f>
        <v>1</v>
      </c>
    </row>
    <row r="112" ht="15.75" hidden="1" customHeight="1">
      <c r="A112" s="211" t="s">
        <v>11599</v>
      </c>
      <c r="B112" s="211" t="s">
        <v>11600</v>
      </c>
      <c r="C112" s="212" t="b">
        <v>1</v>
      </c>
      <c r="D112" s="211" t="s">
        <v>1356</v>
      </c>
      <c r="E112" s="213">
        <v>1125.0</v>
      </c>
      <c r="F112" s="213">
        <v>102.0</v>
      </c>
      <c r="G112" s="213">
        <v>5.0</v>
      </c>
      <c r="H112" s="213">
        <v>6.0</v>
      </c>
      <c r="I112" s="213">
        <v>11.0</v>
      </c>
      <c r="J112" s="214">
        <v>0.45</v>
      </c>
      <c r="K112" s="211" t="s">
        <v>11601</v>
      </c>
      <c r="L112" s="211">
        <v>3.707127054E9</v>
      </c>
      <c r="M112" s="211" t="s">
        <v>11226</v>
      </c>
      <c r="N112" s="211" t="s">
        <v>11248</v>
      </c>
      <c r="O112" s="211" t="s">
        <v>11602</v>
      </c>
      <c r="P112" s="211" t="s">
        <v>2137</v>
      </c>
      <c r="Q112" s="230">
        <f>COUNTIF('Hedef Liste Karabük'!A:A,A112)</f>
        <v>1</v>
      </c>
    </row>
    <row r="113" ht="15.75" hidden="1" customHeight="1">
      <c r="A113" s="211" t="s">
        <v>11604</v>
      </c>
      <c r="B113" s="211" t="s">
        <v>11605</v>
      </c>
      <c r="C113" s="212" t="b">
        <v>1</v>
      </c>
      <c r="D113" s="211" t="s">
        <v>1370</v>
      </c>
      <c r="E113" s="213">
        <v>1327.0</v>
      </c>
      <c r="F113" s="213">
        <v>67.0</v>
      </c>
      <c r="G113" s="213">
        <v>4.0</v>
      </c>
      <c r="H113" s="213">
        <v>7.0</v>
      </c>
      <c r="I113" s="213">
        <v>11.0</v>
      </c>
      <c r="J113" s="214">
        <v>0.36</v>
      </c>
      <c r="K113" s="211" t="s">
        <v>11606</v>
      </c>
      <c r="L113" s="211">
        <v>3.704332265E9</v>
      </c>
      <c r="M113" s="211" t="s">
        <v>1350</v>
      </c>
      <c r="N113" s="211" t="s">
        <v>11198</v>
      </c>
      <c r="O113" s="211" t="s">
        <v>11607</v>
      </c>
      <c r="P113" s="211" t="s">
        <v>2137</v>
      </c>
      <c r="Q113" s="230">
        <f>COUNTIF('Hedef Liste Karabük'!A:A,A113)</f>
        <v>1</v>
      </c>
    </row>
    <row r="114" ht="15.75" hidden="1" customHeight="1">
      <c r="A114" s="211" t="s">
        <v>11608</v>
      </c>
      <c r="B114" s="211" t="s">
        <v>11609</v>
      </c>
      <c r="C114" s="212" t="b">
        <v>1</v>
      </c>
      <c r="D114" s="211" t="s">
        <v>1370</v>
      </c>
      <c r="E114" s="213">
        <v>1558.0</v>
      </c>
      <c r="F114" s="213">
        <v>98.0</v>
      </c>
      <c r="G114" s="213">
        <v>19.0</v>
      </c>
      <c r="H114" s="213">
        <v>10.0</v>
      </c>
      <c r="I114" s="213">
        <v>29.0</v>
      </c>
      <c r="J114" s="214">
        <v>0.66</v>
      </c>
      <c r="K114" s="211" t="s">
        <v>11610</v>
      </c>
      <c r="L114" s="211">
        <v>3.707251192E9</v>
      </c>
      <c r="M114" s="211" t="s">
        <v>11226</v>
      </c>
      <c r="N114" s="211" t="s">
        <v>11248</v>
      </c>
      <c r="O114" s="211" t="s">
        <v>11611</v>
      </c>
      <c r="P114" s="211" t="s">
        <v>2137</v>
      </c>
      <c r="Q114" s="230">
        <f>COUNTIF('Hedef Liste Karabük'!A:A,A114)</f>
        <v>1</v>
      </c>
    </row>
    <row r="115" ht="15.75" hidden="1" customHeight="1">
      <c r="A115" s="211" t="s">
        <v>11613</v>
      </c>
      <c r="B115" s="211" t="s">
        <v>11614</v>
      </c>
      <c r="C115" s="212" t="b">
        <v>1</v>
      </c>
      <c r="D115" s="211" t="s">
        <v>1364</v>
      </c>
      <c r="E115" s="213">
        <v>9.0</v>
      </c>
      <c r="F115" s="213">
        <v>1.0</v>
      </c>
      <c r="G115" s="213">
        <v>0.0</v>
      </c>
      <c r="H115" s="213">
        <v>21.0</v>
      </c>
      <c r="I115" s="213">
        <v>21.0</v>
      </c>
      <c r="J115" s="214">
        <v>0.0</v>
      </c>
      <c r="K115" s="211" t="s">
        <v>11615</v>
      </c>
      <c r="L115" s="211">
        <v>5.422945089E9</v>
      </c>
      <c r="M115" s="211" t="s">
        <v>1350</v>
      </c>
      <c r="N115" s="211" t="s">
        <v>11291</v>
      </c>
      <c r="O115" s="211" t="s">
        <v>11616</v>
      </c>
      <c r="P115" s="211" t="s">
        <v>2137</v>
      </c>
      <c r="Q115" s="230">
        <f>COUNTIF('Hedef Liste Karabük'!A:A,A115)</f>
        <v>1</v>
      </c>
    </row>
    <row r="116" ht="15.75" hidden="1" customHeight="1">
      <c r="A116" s="211" t="s">
        <v>11617</v>
      </c>
      <c r="B116" s="211" t="s">
        <v>11618</v>
      </c>
      <c r="C116" s="212" t="b">
        <v>1</v>
      </c>
      <c r="D116" s="211" t="s">
        <v>1364</v>
      </c>
      <c r="E116" s="213">
        <v>140.0</v>
      </c>
      <c r="F116" s="213">
        <v>7.0</v>
      </c>
      <c r="G116" s="213">
        <v>0.0</v>
      </c>
      <c r="H116" s="213">
        <v>13.0</v>
      </c>
      <c r="I116" s="213">
        <v>13.0</v>
      </c>
      <c r="J116" s="214">
        <v>0.0</v>
      </c>
      <c r="K116" s="211" t="s">
        <v>12119</v>
      </c>
      <c r="L116" s="211">
        <v>5.523359779E9</v>
      </c>
      <c r="M116" s="211" t="s">
        <v>11226</v>
      </c>
      <c r="N116" s="211" t="s">
        <v>11227</v>
      </c>
      <c r="O116" s="211" t="s">
        <v>11620</v>
      </c>
      <c r="P116" s="211" t="s">
        <v>2137</v>
      </c>
      <c r="Q116" s="230">
        <f>COUNTIF('Hedef Liste Karabük'!A:A,A116)</f>
        <v>1</v>
      </c>
    </row>
    <row r="117" ht="15.75" hidden="1" customHeight="1">
      <c r="A117" s="211" t="s">
        <v>12120</v>
      </c>
      <c r="B117" s="211" t="s">
        <v>12121</v>
      </c>
      <c r="C117" s="212" t="b">
        <v>1</v>
      </c>
      <c r="D117" s="211" t="s">
        <v>1364</v>
      </c>
      <c r="E117" s="213">
        <v>143.0</v>
      </c>
      <c r="F117" s="213">
        <v>15.0</v>
      </c>
      <c r="G117" s="213">
        <v>8.0</v>
      </c>
      <c r="H117" s="213">
        <v>5.0</v>
      </c>
      <c r="I117" s="213">
        <v>13.0</v>
      </c>
      <c r="J117" s="214">
        <v>0.62</v>
      </c>
      <c r="K117" s="211" t="s">
        <v>11232</v>
      </c>
      <c r="L117" s="211">
        <v>3.704330313E9</v>
      </c>
      <c r="M117" s="211" t="s">
        <v>1350</v>
      </c>
      <c r="N117" s="211" t="s">
        <v>11198</v>
      </c>
      <c r="O117" s="211" t="s">
        <v>12122</v>
      </c>
      <c r="P117" s="211" t="s">
        <v>2137</v>
      </c>
      <c r="Q117" s="230">
        <f>COUNTIF('Hedef Liste Karabük'!A:A,A117)</f>
        <v>0</v>
      </c>
    </row>
    <row r="118" ht="15.75" hidden="1" customHeight="1">
      <c r="A118" s="211" t="s">
        <v>12123</v>
      </c>
      <c r="B118" s="211" t="s">
        <v>12124</v>
      </c>
      <c r="C118" s="212" t="b">
        <v>1</v>
      </c>
      <c r="D118" s="211" t="s">
        <v>1364</v>
      </c>
      <c r="E118" s="213">
        <v>64.0</v>
      </c>
      <c r="F118" s="213">
        <v>2.0</v>
      </c>
      <c r="G118" s="213">
        <v>7.0</v>
      </c>
      <c r="H118" s="213">
        <v>19.0</v>
      </c>
      <c r="I118" s="213">
        <v>26.0</v>
      </c>
      <c r="J118" s="214">
        <v>0.27</v>
      </c>
      <c r="K118" s="211" t="s">
        <v>11504</v>
      </c>
      <c r="L118" s="211">
        <v>5.376943354E9</v>
      </c>
      <c r="M118" s="211" t="s">
        <v>1350</v>
      </c>
      <c r="N118" s="211" t="s">
        <v>11505</v>
      </c>
      <c r="O118" s="211" t="s">
        <v>11506</v>
      </c>
      <c r="P118" s="211" t="s">
        <v>2137</v>
      </c>
      <c r="Q118" s="230">
        <f>COUNTIF('Hedef Liste Karabük'!A:A,A118)</f>
        <v>0</v>
      </c>
    </row>
    <row r="119" ht="15.75" hidden="1" customHeight="1">
      <c r="A119" s="211" t="s">
        <v>11622</v>
      </c>
      <c r="B119" s="211" t="s">
        <v>11623</v>
      </c>
      <c r="C119" s="212" t="b">
        <v>1</v>
      </c>
      <c r="D119" s="211" t="s">
        <v>1443</v>
      </c>
      <c r="E119" s="213">
        <v>1110.0</v>
      </c>
      <c r="F119" s="213">
        <v>78.0</v>
      </c>
      <c r="G119" s="213">
        <v>12.0</v>
      </c>
      <c r="H119" s="213">
        <v>1.0</v>
      </c>
      <c r="I119" s="213">
        <v>13.0</v>
      </c>
      <c r="J119" s="214">
        <v>0.92</v>
      </c>
      <c r="K119" s="211" t="s">
        <v>11624</v>
      </c>
      <c r="L119" s="211">
        <v>3.707128645E9</v>
      </c>
      <c r="M119" s="211" t="s">
        <v>11226</v>
      </c>
      <c r="N119" s="211" t="s">
        <v>11227</v>
      </c>
      <c r="O119" s="211" t="s">
        <v>11625</v>
      </c>
      <c r="P119" s="211" t="s">
        <v>2137</v>
      </c>
      <c r="Q119" s="230">
        <f>COUNTIF('Hedef Liste Karabük'!A:A,A119)</f>
        <v>1</v>
      </c>
    </row>
    <row r="120" ht="15.75" hidden="1" customHeight="1">
      <c r="A120" s="211" t="s">
        <v>11626</v>
      </c>
      <c r="B120" s="211" t="s">
        <v>11627</v>
      </c>
      <c r="C120" s="212" t="b">
        <v>1</v>
      </c>
      <c r="D120" s="211" t="s">
        <v>1443</v>
      </c>
      <c r="E120" s="213">
        <v>413.0</v>
      </c>
      <c r="F120" s="213">
        <v>100.0</v>
      </c>
      <c r="G120" s="213">
        <v>0.0</v>
      </c>
      <c r="H120" s="213">
        <v>15.0</v>
      </c>
      <c r="I120" s="213">
        <v>15.0</v>
      </c>
      <c r="J120" s="214">
        <v>0.0</v>
      </c>
      <c r="K120" s="211" t="s">
        <v>12119</v>
      </c>
      <c r="L120" s="211">
        <v>5.523359779E9</v>
      </c>
      <c r="M120" s="211" t="s">
        <v>11226</v>
      </c>
      <c r="N120" s="211" t="s">
        <v>11227</v>
      </c>
      <c r="O120" s="211" t="s">
        <v>11620</v>
      </c>
      <c r="P120" s="211" t="s">
        <v>2137</v>
      </c>
      <c r="Q120" s="230">
        <f>COUNTIF('Hedef Liste Karabük'!A:A,A120)</f>
        <v>1</v>
      </c>
    </row>
    <row r="121" ht="15.75" hidden="1" customHeight="1">
      <c r="A121" s="211" t="s">
        <v>11629</v>
      </c>
      <c r="B121" s="211" t="s">
        <v>11630</v>
      </c>
      <c r="C121" s="212" t="b">
        <v>1</v>
      </c>
      <c r="D121" s="211" t="s">
        <v>1370</v>
      </c>
      <c r="E121" s="213">
        <v>3208.0</v>
      </c>
      <c r="F121" s="213">
        <v>341.0</v>
      </c>
      <c r="G121" s="213">
        <v>6.0</v>
      </c>
      <c r="H121" s="213">
        <v>28.0</v>
      </c>
      <c r="I121" s="213">
        <v>34.0</v>
      </c>
      <c r="J121" s="214">
        <v>0.18</v>
      </c>
      <c r="K121" s="211" t="s">
        <v>11631</v>
      </c>
      <c r="L121" s="211">
        <v>3.704330909E9</v>
      </c>
      <c r="M121" s="211" t="s">
        <v>1350</v>
      </c>
      <c r="N121" s="211" t="s">
        <v>11198</v>
      </c>
      <c r="O121" s="211" t="s">
        <v>11632</v>
      </c>
      <c r="P121" s="211" t="s">
        <v>2137</v>
      </c>
      <c r="Q121" s="230">
        <f>COUNTIF('Hedef Liste Karabük'!A:A,A121)</f>
        <v>1</v>
      </c>
    </row>
    <row r="122" ht="15.75" hidden="1" customHeight="1">
      <c r="A122" s="211" t="s">
        <v>11634</v>
      </c>
      <c r="B122" s="211" t="s">
        <v>11635</v>
      </c>
      <c r="C122" s="212" t="b">
        <v>1</v>
      </c>
      <c r="D122" s="211" t="s">
        <v>1443</v>
      </c>
      <c r="E122" s="213">
        <v>9.0</v>
      </c>
      <c r="F122" s="213">
        <v>5.0</v>
      </c>
      <c r="G122" s="213">
        <v>0.0</v>
      </c>
      <c r="H122" s="213">
        <v>13.0</v>
      </c>
      <c r="I122" s="213">
        <v>13.0</v>
      </c>
      <c r="J122" s="214">
        <v>0.0</v>
      </c>
      <c r="K122" s="211" t="s">
        <v>11636</v>
      </c>
      <c r="L122" s="211">
        <v>5.058543359E9</v>
      </c>
      <c r="M122" s="211" t="s">
        <v>1350</v>
      </c>
      <c r="N122" s="211" t="s">
        <v>11198</v>
      </c>
      <c r="O122" s="211" t="s">
        <v>11637</v>
      </c>
      <c r="P122" s="211" t="s">
        <v>2137</v>
      </c>
      <c r="Q122" s="230">
        <f>COUNTIF('Hedef Liste Karabük'!A:A,A122)</f>
        <v>1</v>
      </c>
    </row>
    <row r="123" ht="15.75" hidden="1" customHeight="1">
      <c r="A123" s="211" t="s">
        <v>11638</v>
      </c>
      <c r="B123" s="211" t="s">
        <v>11639</v>
      </c>
      <c r="C123" s="212" t="b">
        <v>1</v>
      </c>
      <c r="D123" s="211" t="s">
        <v>1597</v>
      </c>
      <c r="E123" s="213">
        <v>344.0</v>
      </c>
      <c r="F123" s="213">
        <v>11.0</v>
      </c>
      <c r="G123" s="213">
        <v>21.0</v>
      </c>
      <c r="H123" s="213">
        <v>14.0</v>
      </c>
      <c r="I123" s="213">
        <v>35.0</v>
      </c>
      <c r="J123" s="214">
        <v>0.6</v>
      </c>
      <c r="K123" s="211" t="s">
        <v>11640</v>
      </c>
      <c r="L123" s="211">
        <v>3.704246666E9</v>
      </c>
      <c r="M123" s="211" t="s">
        <v>1350</v>
      </c>
      <c r="N123" s="211" t="s">
        <v>11457</v>
      </c>
      <c r="O123" s="211" t="s">
        <v>11641</v>
      </c>
      <c r="P123" s="211" t="s">
        <v>2137</v>
      </c>
      <c r="Q123" s="230">
        <f>COUNTIF('Hedef Liste Karabük'!A:A,A123)</f>
        <v>1</v>
      </c>
    </row>
    <row r="124" ht="15.75" hidden="1" customHeight="1">
      <c r="A124" s="211" t="s">
        <v>11642</v>
      </c>
      <c r="B124" s="211" t="s">
        <v>11643</v>
      </c>
      <c r="C124" s="212" t="b">
        <v>1</v>
      </c>
      <c r="D124" s="211" t="s">
        <v>1370</v>
      </c>
      <c r="E124" s="213">
        <v>323.0</v>
      </c>
      <c r="F124" s="213">
        <v>41.0</v>
      </c>
      <c r="G124" s="213">
        <v>14.0</v>
      </c>
      <c r="H124" s="213">
        <v>22.0</v>
      </c>
      <c r="I124" s="213">
        <v>36.0</v>
      </c>
      <c r="J124" s="214">
        <v>0.39</v>
      </c>
      <c r="K124" s="211" t="s">
        <v>11644</v>
      </c>
      <c r="L124" s="211">
        <v>5.396427297E9</v>
      </c>
      <c r="M124" s="211" t="s">
        <v>1350</v>
      </c>
      <c r="N124" s="211" t="s">
        <v>4501</v>
      </c>
      <c r="O124" s="211" t="s">
        <v>11645</v>
      </c>
      <c r="P124" s="211" t="s">
        <v>2137</v>
      </c>
      <c r="Q124" s="230">
        <f>COUNTIF('Hedef Liste Karabük'!A:A,A124)</f>
        <v>1</v>
      </c>
    </row>
    <row r="125" ht="15.75" hidden="1" customHeight="1">
      <c r="A125" s="211" t="s">
        <v>11647</v>
      </c>
      <c r="B125" s="211" t="s">
        <v>11648</v>
      </c>
      <c r="C125" s="212" t="b">
        <v>0</v>
      </c>
      <c r="D125" s="211" t="s">
        <v>1378</v>
      </c>
      <c r="E125" s="213">
        <v>0.0</v>
      </c>
      <c r="F125" s="213">
        <v>0.0</v>
      </c>
      <c r="G125" s="213">
        <v>0.0</v>
      </c>
      <c r="H125" s="213">
        <v>58.0</v>
      </c>
      <c r="I125" s="213">
        <v>58.0</v>
      </c>
      <c r="J125" s="214">
        <v>0.0</v>
      </c>
      <c r="K125" s="211" t="s">
        <v>11649</v>
      </c>
      <c r="L125" s="211">
        <v>5.309222395E9</v>
      </c>
      <c r="M125" s="211" t="s">
        <v>1350</v>
      </c>
      <c r="N125" s="211" t="s">
        <v>11198</v>
      </c>
      <c r="O125" s="211" t="s">
        <v>11650</v>
      </c>
      <c r="P125" s="211" t="s">
        <v>2137</v>
      </c>
      <c r="Q125" s="230">
        <f>COUNTIF('Hedef Liste Karabük'!A:A,A125)</f>
        <v>1</v>
      </c>
    </row>
    <row r="126" ht="15.75" hidden="1" customHeight="1">
      <c r="A126" s="211" t="s">
        <v>11664</v>
      </c>
      <c r="B126" s="211" t="s">
        <v>11665</v>
      </c>
      <c r="C126" s="212" t="b">
        <v>1</v>
      </c>
      <c r="D126" s="211" t="s">
        <v>1356</v>
      </c>
      <c r="E126" s="213">
        <v>0.0</v>
      </c>
      <c r="F126" s="213">
        <v>0.0</v>
      </c>
      <c r="G126" s="213">
        <v>0.0</v>
      </c>
      <c r="H126" s="213">
        <v>7.0</v>
      </c>
      <c r="I126" s="213">
        <v>7.0</v>
      </c>
      <c r="J126" s="214">
        <v>0.0</v>
      </c>
      <c r="K126" s="211" t="s">
        <v>11374</v>
      </c>
      <c r="L126" s="211">
        <v>3.705021992E9</v>
      </c>
      <c r="M126" s="211" t="s">
        <v>11226</v>
      </c>
      <c r="N126" s="211" t="s">
        <v>5640</v>
      </c>
      <c r="O126" s="211" t="s">
        <v>11375</v>
      </c>
      <c r="P126" s="211" t="s">
        <v>2137</v>
      </c>
      <c r="Q126" s="230">
        <f>COUNTIF('Hedef Liste Karabük'!A:A,A126)</f>
        <v>1</v>
      </c>
    </row>
    <row r="127" ht="15.75" hidden="1" customHeight="1">
      <c r="A127" s="211" t="s">
        <v>12125</v>
      </c>
      <c r="B127" s="211" t="s">
        <v>12126</v>
      </c>
      <c r="C127" s="212" t="b">
        <v>0</v>
      </c>
      <c r="D127" s="211" t="s">
        <v>12127</v>
      </c>
      <c r="E127" s="213">
        <v>170.0</v>
      </c>
      <c r="F127" s="213">
        <v>0.0</v>
      </c>
      <c r="G127" s="213">
        <v>0.0</v>
      </c>
      <c r="H127" s="213">
        <v>112.0</v>
      </c>
      <c r="I127" s="213">
        <v>112.0</v>
      </c>
      <c r="J127" s="214">
        <v>0.0</v>
      </c>
      <c r="K127" s="211" t="s">
        <v>12128</v>
      </c>
      <c r="L127" s="211">
        <v>5.322248381E9</v>
      </c>
      <c r="M127" s="211" t="s">
        <v>1350</v>
      </c>
      <c r="N127" s="211" t="s">
        <v>11198</v>
      </c>
      <c r="O127" s="211" t="s">
        <v>12129</v>
      </c>
      <c r="P127" s="211" t="s">
        <v>2137</v>
      </c>
      <c r="Q127" s="230">
        <f>COUNTIF('Hedef Liste Karabük'!A:A,A127)</f>
        <v>0</v>
      </c>
    </row>
    <row r="128" ht="15.75" hidden="1" customHeight="1">
      <c r="A128" s="211" t="s">
        <v>12130</v>
      </c>
      <c r="B128" s="211" t="s">
        <v>12131</v>
      </c>
      <c r="C128" s="212" t="b">
        <v>1</v>
      </c>
      <c r="D128" s="211" t="s">
        <v>1364</v>
      </c>
      <c r="E128" s="213">
        <v>132.0</v>
      </c>
      <c r="F128" s="213">
        <v>7.0</v>
      </c>
      <c r="G128" s="213">
        <v>52.0</v>
      </c>
      <c r="H128" s="213">
        <v>12.0</v>
      </c>
      <c r="I128" s="213">
        <v>64.0</v>
      </c>
      <c r="J128" s="214">
        <v>0.81</v>
      </c>
      <c r="K128" s="211" t="s">
        <v>12132</v>
      </c>
      <c r="L128" s="211">
        <v>5.426785697E9</v>
      </c>
      <c r="M128" s="211" t="s">
        <v>1350</v>
      </c>
      <c r="N128" s="211" t="s">
        <v>11364</v>
      </c>
      <c r="O128" s="211" t="s">
        <v>12133</v>
      </c>
      <c r="P128" s="211" t="s">
        <v>2165</v>
      </c>
      <c r="Q128" s="230">
        <f>COUNTIF('Hedef Liste Karabük'!A:A,A128)</f>
        <v>0</v>
      </c>
    </row>
    <row r="129" ht="15.75" hidden="1" customHeight="1">
      <c r="A129" s="211" t="s">
        <v>12134</v>
      </c>
      <c r="B129" s="211" t="s">
        <v>12135</v>
      </c>
      <c r="C129" s="212" t="b">
        <v>1</v>
      </c>
      <c r="D129" s="211" t="s">
        <v>1364</v>
      </c>
      <c r="E129" s="213">
        <v>464.0</v>
      </c>
      <c r="F129" s="213">
        <v>32.0</v>
      </c>
      <c r="G129" s="213">
        <v>54.0</v>
      </c>
      <c r="H129" s="213">
        <v>16.0</v>
      </c>
      <c r="I129" s="213">
        <v>70.0</v>
      </c>
      <c r="J129" s="214">
        <v>0.77</v>
      </c>
      <c r="K129" s="211" t="s">
        <v>12136</v>
      </c>
      <c r="L129" s="211">
        <v>3.707126006E9</v>
      </c>
      <c r="M129" s="211" t="s">
        <v>11226</v>
      </c>
      <c r="N129" s="211" t="s">
        <v>11227</v>
      </c>
      <c r="O129" s="211" t="s">
        <v>12137</v>
      </c>
      <c r="P129" s="211" t="s">
        <v>2165</v>
      </c>
      <c r="Q129" s="230">
        <f>COUNTIF('Hedef Liste Karabük'!A:A,A129)</f>
        <v>0</v>
      </c>
    </row>
    <row r="130" ht="15.75" hidden="1" customHeight="1">
      <c r="A130" s="211" t="s">
        <v>11651</v>
      </c>
      <c r="B130" s="211" t="s">
        <v>11652</v>
      </c>
      <c r="C130" s="212" t="b">
        <v>1</v>
      </c>
      <c r="D130" s="211" t="s">
        <v>1827</v>
      </c>
      <c r="E130" s="213">
        <v>377.0</v>
      </c>
      <c r="F130" s="213">
        <v>4.0</v>
      </c>
      <c r="G130" s="213">
        <v>6.0</v>
      </c>
      <c r="H130" s="213">
        <v>1.0</v>
      </c>
      <c r="I130" s="213">
        <v>7.0</v>
      </c>
      <c r="J130" s="214">
        <v>0.86</v>
      </c>
      <c r="K130" s="211" t="s">
        <v>12047</v>
      </c>
      <c r="L130" s="211">
        <v>5.323716578E9</v>
      </c>
      <c r="M130" s="211" t="s">
        <v>11226</v>
      </c>
      <c r="N130" s="211" t="s">
        <v>11227</v>
      </c>
      <c r="O130" s="211" t="s">
        <v>11654</v>
      </c>
      <c r="P130" s="211" t="s">
        <v>2137</v>
      </c>
      <c r="Q130" s="230">
        <f>COUNTIF('Hedef Liste Karabük'!A:A,A130)</f>
        <v>1</v>
      </c>
    </row>
    <row r="131" ht="15.75" hidden="1" customHeight="1">
      <c r="A131" s="211" t="s">
        <v>11656</v>
      </c>
      <c r="B131" s="211" t="s">
        <v>11657</v>
      </c>
      <c r="C131" s="212" t="b">
        <v>1</v>
      </c>
      <c r="D131" s="211" t="s">
        <v>1348</v>
      </c>
      <c r="E131" s="213">
        <v>175.0</v>
      </c>
      <c r="F131" s="213">
        <v>20.0</v>
      </c>
      <c r="G131" s="213">
        <v>5.0</v>
      </c>
      <c r="H131" s="213">
        <v>8.0</v>
      </c>
      <c r="I131" s="213">
        <v>13.0</v>
      </c>
      <c r="J131" s="214">
        <v>0.38</v>
      </c>
      <c r="K131" s="211" t="s">
        <v>11658</v>
      </c>
      <c r="L131" s="211">
        <v>5.422761669E9</v>
      </c>
      <c r="M131" s="211" t="s">
        <v>11226</v>
      </c>
      <c r="N131" s="211" t="s">
        <v>11227</v>
      </c>
      <c r="O131" s="211" t="s">
        <v>11659</v>
      </c>
      <c r="P131" s="211" t="s">
        <v>2137</v>
      </c>
      <c r="Q131" s="230">
        <f>COUNTIF('Hedef Liste Karabük'!A:A,A131)</f>
        <v>1</v>
      </c>
    </row>
    <row r="132" ht="15.75" hidden="1" customHeight="1">
      <c r="A132" s="211" t="s">
        <v>11660</v>
      </c>
      <c r="B132" s="211" t="s">
        <v>11661</v>
      </c>
      <c r="C132" s="212" t="b">
        <v>1</v>
      </c>
      <c r="D132" s="211" t="s">
        <v>1577</v>
      </c>
      <c r="E132" s="213">
        <v>80.0</v>
      </c>
      <c r="F132" s="213">
        <v>0.0</v>
      </c>
      <c r="G132" s="213">
        <v>6.0</v>
      </c>
      <c r="H132" s="213">
        <v>90.0</v>
      </c>
      <c r="I132" s="213">
        <v>96.0</v>
      </c>
      <c r="J132" s="214">
        <v>0.06</v>
      </c>
      <c r="K132" s="211" t="s">
        <v>11419</v>
      </c>
      <c r="L132" s="211">
        <v>5.419198655E9</v>
      </c>
      <c r="M132" s="211" t="s">
        <v>1350</v>
      </c>
      <c r="N132" s="211" t="s">
        <v>11364</v>
      </c>
      <c r="O132" s="211" t="s">
        <v>11662</v>
      </c>
      <c r="P132" s="211" t="s">
        <v>2137</v>
      </c>
      <c r="Q132" s="230">
        <f>COUNTIF('Hedef Liste Karabük'!A:A,A132)</f>
        <v>1</v>
      </c>
    </row>
    <row r="133" ht="15.75" hidden="1" customHeight="1">
      <c r="A133" s="211" t="s">
        <v>11666</v>
      </c>
      <c r="B133" s="211" t="s">
        <v>11667</v>
      </c>
      <c r="C133" s="212" t="b">
        <v>1</v>
      </c>
      <c r="D133" s="211" t="s">
        <v>1385</v>
      </c>
      <c r="E133" s="213">
        <v>720.0</v>
      </c>
      <c r="F133" s="213">
        <v>40.0</v>
      </c>
      <c r="G133" s="213">
        <v>9.0</v>
      </c>
      <c r="H133" s="213">
        <v>11.0</v>
      </c>
      <c r="I133" s="213">
        <v>20.0</v>
      </c>
      <c r="J133" s="214">
        <v>0.45</v>
      </c>
      <c r="K133" s="211" t="s">
        <v>11668</v>
      </c>
      <c r="L133" s="211">
        <v>3.704120406E9</v>
      </c>
      <c r="M133" s="211" t="s">
        <v>1350</v>
      </c>
      <c r="N133" s="211" t="s">
        <v>11364</v>
      </c>
      <c r="O133" s="211" t="s">
        <v>11669</v>
      </c>
      <c r="P133" s="211" t="s">
        <v>2137</v>
      </c>
      <c r="Q133" s="230">
        <f>COUNTIF('Hedef Liste Karabük'!A:A,A133)</f>
        <v>1</v>
      </c>
    </row>
    <row r="134" ht="15.75" hidden="1" customHeight="1">
      <c r="A134" s="211" t="s">
        <v>11671</v>
      </c>
      <c r="B134" s="211" t="s">
        <v>11672</v>
      </c>
      <c r="C134" s="212" t="b">
        <v>1</v>
      </c>
      <c r="D134" s="211" t="s">
        <v>1378</v>
      </c>
      <c r="E134" s="213">
        <v>315.0</v>
      </c>
      <c r="F134" s="213">
        <v>64.0</v>
      </c>
      <c r="G134" s="213">
        <v>11.0</v>
      </c>
      <c r="H134" s="213">
        <v>14.0</v>
      </c>
      <c r="I134" s="213">
        <v>25.0</v>
      </c>
      <c r="J134" s="214">
        <v>0.44</v>
      </c>
      <c r="K134" s="211" t="s">
        <v>11673</v>
      </c>
      <c r="L134" s="211">
        <v>3.704336362E9</v>
      </c>
      <c r="M134" s="211" t="s">
        <v>1350</v>
      </c>
      <c r="N134" s="211" t="s">
        <v>11198</v>
      </c>
      <c r="O134" s="211" t="s">
        <v>11674</v>
      </c>
      <c r="P134" s="211" t="s">
        <v>2137</v>
      </c>
      <c r="Q134" s="230">
        <f>COUNTIF('Hedef Liste Karabük'!A:A,A134)</f>
        <v>1</v>
      </c>
    </row>
    <row r="135" ht="15.75" hidden="1" customHeight="1">
      <c r="A135" s="211" t="s">
        <v>12138</v>
      </c>
      <c r="B135" s="211" t="s">
        <v>12139</v>
      </c>
      <c r="C135" s="212" t="b">
        <v>0</v>
      </c>
      <c r="D135" s="211" t="s">
        <v>1348</v>
      </c>
      <c r="E135" s="213">
        <v>0.0</v>
      </c>
      <c r="F135" s="213">
        <v>0.0</v>
      </c>
      <c r="G135" s="213">
        <v>0.0</v>
      </c>
      <c r="H135" s="213">
        <v>30.0</v>
      </c>
      <c r="I135" s="213">
        <v>30.0</v>
      </c>
      <c r="J135" s="214">
        <v>0.0</v>
      </c>
      <c r="K135" s="211" t="s">
        <v>12140</v>
      </c>
      <c r="L135" s="211">
        <v>5.301807854E9</v>
      </c>
      <c r="M135" s="211" t="s">
        <v>1350</v>
      </c>
      <c r="N135" s="211" t="s">
        <v>12141</v>
      </c>
      <c r="O135" s="211" t="s">
        <v>12142</v>
      </c>
      <c r="P135" s="211" t="s">
        <v>2137</v>
      </c>
      <c r="Q135" s="230">
        <f>COUNTIF('Hedef Liste Karabük'!A:A,A135)</f>
        <v>0</v>
      </c>
    </row>
    <row r="136" ht="15.75" hidden="1" customHeight="1">
      <c r="A136" s="211" t="s">
        <v>11676</v>
      </c>
      <c r="B136" s="211" t="s">
        <v>11677</v>
      </c>
      <c r="C136" s="212" t="b">
        <v>1</v>
      </c>
      <c r="D136" s="211" t="s">
        <v>1348</v>
      </c>
      <c r="E136" s="213">
        <v>4518.0</v>
      </c>
      <c r="F136" s="213">
        <v>273.0</v>
      </c>
      <c r="G136" s="213">
        <v>27.0</v>
      </c>
      <c r="H136" s="213">
        <v>31.0</v>
      </c>
      <c r="I136" s="213">
        <v>58.0</v>
      </c>
      <c r="J136" s="214">
        <v>0.47</v>
      </c>
      <c r="K136" s="211">
        <v>7.190262706E9</v>
      </c>
      <c r="L136" s="211">
        <v>3.704130102E9</v>
      </c>
      <c r="M136" s="211" t="s">
        <v>1350</v>
      </c>
      <c r="N136" s="211" t="s">
        <v>11198</v>
      </c>
      <c r="O136" s="211" t="s">
        <v>11679</v>
      </c>
      <c r="P136" s="211" t="s">
        <v>2165</v>
      </c>
      <c r="Q136" s="230">
        <f>COUNTIF('Hedef Liste Karabük'!A:A,A136)</f>
        <v>1</v>
      </c>
    </row>
    <row r="137" ht="15.75" hidden="1" customHeight="1">
      <c r="A137" s="211" t="s">
        <v>12143</v>
      </c>
      <c r="B137" s="211" t="s">
        <v>12144</v>
      </c>
      <c r="C137" s="212" t="b">
        <v>1</v>
      </c>
      <c r="D137" s="211" t="s">
        <v>1370</v>
      </c>
      <c r="E137" s="213">
        <v>6308.0</v>
      </c>
      <c r="F137" s="213">
        <v>567.0</v>
      </c>
      <c r="G137" s="213">
        <v>46.0</v>
      </c>
      <c r="H137" s="213">
        <v>4.0</v>
      </c>
      <c r="I137" s="213">
        <v>50.0</v>
      </c>
      <c r="J137" s="214">
        <v>0.92</v>
      </c>
      <c r="K137" s="211" t="s">
        <v>12145</v>
      </c>
      <c r="L137" s="211">
        <v>3.704336178E9</v>
      </c>
      <c r="M137" s="211" t="s">
        <v>1350</v>
      </c>
      <c r="N137" s="211" t="s">
        <v>11198</v>
      </c>
      <c r="O137" s="211" t="s">
        <v>12146</v>
      </c>
      <c r="P137" s="211" t="s">
        <v>2137</v>
      </c>
      <c r="Q137" s="230">
        <f>COUNTIF('Hedef Liste Karabük'!A:A,A137)</f>
        <v>0</v>
      </c>
    </row>
    <row r="138" ht="15.75" hidden="1" customHeight="1">
      <c r="A138" s="211" t="s">
        <v>12147</v>
      </c>
      <c r="B138" s="211" t="s">
        <v>12148</v>
      </c>
      <c r="C138" s="212" t="b">
        <v>1</v>
      </c>
      <c r="D138" s="211" t="s">
        <v>1370</v>
      </c>
      <c r="E138" s="213">
        <v>2211.0</v>
      </c>
      <c r="F138" s="213">
        <v>402.0</v>
      </c>
      <c r="G138" s="213">
        <v>39.0</v>
      </c>
      <c r="H138" s="213">
        <v>3.0</v>
      </c>
      <c r="I138" s="213">
        <v>42.0</v>
      </c>
      <c r="J138" s="214">
        <v>0.93</v>
      </c>
      <c r="K138" s="211" t="s">
        <v>11247</v>
      </c>
      <c r="L138" s="211">
        <v>3.707126137E9</v>
      </c>
      <c r="M138" s="211" t="s">
        <v>11226</v>
      </c>
      <c r="N138" s="211" t="s">
        <v>11248</v>
      </c>
      <c r="O138" s="211" t="s">
        <v>12149</v>
      </c>
      <c r="P138" s="211" t="s">
        <v>2137</v>
      </c>
      <c r="Q138" s="230">
        <f>COUNTIF('Hedef Liste Karabük'!A:A,A138)</f>
        <v>0</v>
      </c>
    </row>
    <row r="139" ht="15.75" hidden="1" customHeight="1">
      <c r="A139" s="211" t="s">
        <v>12150</v>
      </c>
      <c r="B139" s="211" t="s">
        <v>12151</v>
      </c>
      <c r="C139" s="212" t="b">
        <v>1</v>
      </c>
      <c r="D139" s="211" t="s">
        <v>1577</v>
      </c>
      <c r="E139" s="213">
        <v>2345.0</v>
      </c>
      <c r="F139" s="213">
        <v>248.0</v>
      </c>
      <c r="G139" s="213">
        <v>59.0</v>
      </c>
      <c r="H139" s="213">
        <v>4.0</v>
      </c>
      <c r="I139" s="213">
        <v>63.0</v>
      </c>
      <c r="J139" s="214">
        <v>0.94</v>
      </c>
      <c r="K139" s="211" t="s">
        <v>2291</v>
      </c>
      <c r="L139" s="211">
        <v>3.704333388E9</v>
      </c>
      <c r="M139" s="211" t="s">
        <v>1350</v>
      </c>
      <c r="N139" s="211" t="s">
        <v>11198</v>
      </c>
      <c r="O139" s="211" t="s">
        <v>12152</v>
      </c>
      <c r="P139" s="211" t="s">
        <v>2165</v>
      </c>
      <c r="Q139" s="230">
        <f>COUNTIF('Hedef Liste Karabük'!A:A,A139)</f>
        <v>0</v>
      </c>
    </row>
    <row r="140" ht="15.75" hidden="1" customHeight="1">
      <c r="A140" s="211" t="s">
        <v>12153</v>
      </c>
      <c r="B140" s="211" t="s">
        <v>12154</v>
      </c>
      <c r="C140" s="212" t="b">
        <v>1</v>
      </c>
      <c r="D140" s="211" t="s">
        <v>1577</v>
      </c>
      <c r="E140" s="213">
        <v>3669.0</v>
      </c>
      <c r="F140" s="213">
        <v>273.0</v>
      </c>
      <c r="G140" s="213">
        <v>84.0</v>
      </c>
      <c r="H140" s="213">
        <v>7.0</v>
      </c>
      <c r="I140" s="213">
        <v>91.0</v>
      </c>
      <c r="J140" s="214">
        <v>0.92</v>
      </c>
      <c r="K140" s="211" t="s">
        <v>2291</v>
      </c>
      <c r="L140" s="211">
        <v>3.704126262E9</v>
      </c>
      <c r="M140" s="211" t="s">
        <v>1350</v>
      </c>
      <c r="N140" s="211" t="s">
        <v>11364</v>
      </c>
      <c r="O140" s="211" t="s">
        <v>12155</v>
      </c>
      <c r="P140" s="211" t="s">
        <v>2165</v>
      </c>
      <c r="Q140" s="230">
        <f>COUNTIF('Hedef Liste Karabük'!A:A,A140)</f>
        <v>0</v>
      </c>
    </row>
    <row r="141" ht="15.75" hidden="1" customHeight="1">
      <c r="A141" s="211" t="s">
        <v>12156</v>
      </c>
      <c r="B141" s="211" t="s">
        <v>12157</v>
      </c>
      <c r="C141" s="212" t="b">
        <v>1</v>
      </c>
      <c r="D141" s="211" t="s">
        <v>1577</v>
      </c>
      <c r="E141" s="213">
        <v>1794.0</v>
      </c>
      <c r="F141" s="213">
        <v>152.0</v>
      </c>
      <c r="G141" s="213">
        <v>34.0</v>
      </c>
      <c r="H141" s="213">
        <v>2.0</v>
      </c>
      <c r="I141" s="213">
        <v>36.0</v>
      </c>
      <c r="J141" s="214">
        <v>0.94</v>
      </c>
      <c r="K141" s="211" t="s">
        <v>2291</v>
      </c>
      <c r="L141" s="211">
        <v>3.707252627E9</v>
      </c>
      <c r="M141" s="211" t="s">
        <v>11226</v>
      </c>
      <c r="N141" s="211" t="s">
        <v>11248</v>
      </c>
      <c r="O141" s="211" t="s">
        <v>12158</v>
      </c>
      <c r="P141" s="211" t="s">
        <v>2165</v>
      </c>
      <c r="Q141" s="230">
        <f>COUNTIF('Hedef Liste Karabük'!A:A,A141)</f>
        <v>0</v>
      </c>
    </row>
    <row r="142" ht="15.75" hidden="1" customHeight="1">
      <c r="A142" s="211" t="s">
        <v>11681</v>
      </c>
      <c r="B142" s="211" t="s">
        <v>11682</v>
      </c>
      <c r="C142" s="212" t="b">
        <v>1</v>
      </c>
      <c r="D142" s="211" t="s">
        <v>1507</v>
      </c>
      <c r="E142" s="213">
        <v>2.0</v>
      </c>
      <c r="F142" s="213">
        <v>0.0</v>
      </c>
      <c r="G142" s="213">
        <v>6.0</v>
      </c>
      <c r="H142" s="213">
        <v>18.0</v>
      </c>
      <c r="I142" s="213">
        <v>24.0</v>
      </c>
      <c r="J142" s="214">
        <v>0.25</v>
      </c>
      <c r="K142" s="211" t="s">
        <v>11683</v>
      </c>
      <c r="L142" s="211">
        <v>3.704155354E9</v>
      </c>
      <c r="M142" s="211" t="s">
        <v>1350</v>
      </c>
      <c r="N142" s="211" t="s">
        <v>11364</v>
      </c>
      <c r="O142" s="211" t="s">
        <v>11684</v>
      </c>
      <c r="P142" s="211" t="s">
        <v>2137</v>
      </c>
      <c r="Q142" s="230">
        <f>COUNTIF('Hedef Liste Karabük'!A:A,A142)</f>
        <v>1</v>
      </c>
    </row>
    <row r="143" ht="15.75" hidden="1" customHeight="1">
      <c r="A143" s="211" t="s">
        <v>11686</v>
      </c>
      <c r="B143" s="211" t="s">
        <v>11687</v>
      </c>
      <c r="C143" s="212" t="b">
        <v>1</v>
      </c>
      <c r="D143" s="211" t="s">
        <v>1385</v>
      </c>
      <c r="E143" s="213">
        <v>1124.0</v>
      </c>
      <c r="F143" s="213">
        <v>175.0</v>
      </c>
      <c r="G143" s="213">
        <v>0.0</v>
      </c>
      <c r="H143" s="213">
        <v>13.0</v>
      </c>
      <c r="I143" s="213">
        <v>13.0</v>
      </c>
      <c r="J143" s="214">
        <v>0.0</v>
      </c>
      <c r="K143" s="211" t="s">
        <v>11688</v>
      </c>
      <c r="L143" s="211">
        <v>3.7071206E9</v>
      </c>
      <c r="M143" s="211" t="s">
        <v>11226</v>
      </c>
      <c r="N143" s="211" t="s">
        <v>11248</v>
      </c>
      <c r="O143" s="211" t="s">
        <v>11689</v>
      </c>
      <c r="P143" s="211" t="s">
        <v>2137</v>
      </c>
      <c r="Q143" s="230">
        <f>COUNTIF('Hedef Liste Karabük'!A:A,A143)</f>
        <v>1</v>
      </c>
    </row>
    <row r="144" ht="15.75" hidden="1" customHeight="1">
      <c r="A144" s="211" t="s">
        <v>11691</v>
      </c>
      <c r="B144" s="211" t="s">
        <v>11692</v>
      </c>
      <c r="C144" s="212" t="b">
        <v>1</v>
      </c>
      <c r="D144" s="211" t="s">
        <v>1385</v>
      </c>
      <c r="E144" s="213">
        <v>343.0</v>
      </c>
      <c r="F144" s="213">
        <v>57.0</v>
      </c>
      <c r="G144" s="213">
        <v>5.0</v>
      </c>
      <c r="H144" s="213">
        <v>11.0</v>
      </c>
      <c r="I144" s="213">
        <v>16.0</v>
      </c>
      <c r="J144" s="214">
        <v>0.31</v>
      </c>
      <c r="K144" s="211" t="s">
        <v>11693</v>
      </c>
      <c r="L144" s="211">
        <v>3.707127078E9</v>
      </c>
      <c r="M144" s="211" t="s">
        <v>11226</v>
      </c>
      <c r="N144" s="211" t="s">
        <v>11248</v>
      </c>
      <c r="O144" s="211" t="s">
        <v>11694</v>
      </c>
      <c r="P144" s="211" t="s">
        <v>2137</v>
      </c>
      <c r="Q144" s="230">
        <f>COUNTIF('Hedef Liste Karabük'!A:A,A144)</f>
        <v>1</v>
      </c>
    </row>
    <row r="145" ht="15.75" hidden="1" customHeight="1">
      <c r="A145" s="211" t="s">
        <v>11696</v>
      </c>
      <c r="B145" s="211" t="s">
        <v>11697</v>
      </c>
      <c r="C145" s="212" t="b">
        <v>1</v>
      </c>
      <c r="D145" s="211" t="s">
        <v>1385</v>
      </c>
      <c r="E145" s="213">
        <v>830.0</v>
      </c>
      <c r="F145" s="213">
        <v>99.0</v>
      </c>
      <c r="G145" s="213">
        <v>7.0</v>
      </c>
      <c r="H145" s="213">
        <v>4.0</v>
      </c>
      <c r="I145" s="213">
        <v>11.0</v>
      </c>
      <c r="J145" s="214">
        <v>0.64</v>
      </c>
      <c r="K145" s="211" t="s">
        <v>11698</v>
      </c>
      <c r="L145" s="211">
        <v>5.528303437E9</v>
      </c>
      <c r="M145" s="211" t="s">
        <v>1350</v>
      </c>
      <c r="N145" s="211" t="s">
        <v>11198</v>
      </c>
      <c r="O145" s="211" t="s">
        <v>11699</v>
      </c>
      <c r="P145" s="211" t="s">
        <v>2137</v>
      </c>
      <c r="Q145" s="230">
        <f>COUNTIF('Hedef Liste Karabük'!A:A,A145)</f>
        <v>1</v>
      </c>
    </row>
    <row r="146" ht="15.75" hidden="1" customHeight="1">
      <c r="A146" s="211" t="s">
        <v>11701</v>
      </c>
      <c r="B146" s="211" t="s">
        <v>11702</v>
      </c>
      <c r="C146" s="212" t="b">
        <v>1</v>
      </c>
      <c r="D146" s="211" t="s">
        <v>1385</v>
      </c>
      <c r="E146" s="213">
        <v>310.0</v>
      </c>
      <c r="F146" s="213">
        <v>21.0</v>
      </c>
      <c r="G146" s="213">
        <v>0.0</v>
      </c>
      <c r="H146" s="213">
        <v>7.0</v>
      </c>
      <c r="I146" s="213">
        <v>7.0</v>
      </c>
      <c r="J146" s="214">
        <v>0.0</v>
      </c>
      <c r="K146" s="211" t="s">
        <v>11703</v>
      </c>
      <c r="L146" s="211">
        <v>3.704123437E9</v>
      </c>
      <c r="M146" s="211" t="s">
        <v>1350</v>
      </c>
      <c r="N146" s="211" t="s">
        <v>11254</v>
      </c>
      <c r="O146" s="211" t="s">
        <v>11704</v>
      </c>
      <c r="P146" s="211" t="s">
        <v>2137</v>
      </c>
      <c r="Q146" s="230">
        <f>COUNTIF('Hedef Liste Karabük'!A:A,A146)</f>
        <v>1</v>
      </c>
    </row>
    <row r="147" ht="15.75" hidden="1" customHeight="1">
      <c r="A147" s="211" t="s">
        <v>11706</v>
      </c>
      <c r="B147" s="211" t="s">
        <v>11707</v>
      </c>
      <c r="C147" s="212" t="b">
        <v>1</v>
      </c>
      <c r="D147" s="211" t="s">
        <v>1356</v>
      </c>
      <c r="E147" s="213">
        <v>46.0</v>
      </c>
      <c r="F147" s="213">
        <v>0.0</v>
      </c>
      <c r="G147" s="213">
        <v>0.0</v>
      </c>
      <c r="H147" s="213">
        <v>9.0</v>
      </c>
      <c r="I147" s="213">
        <v>9.0</v>
      </c>
      <c r="J147" s="214">
        <v>0.0</v>
      </c>
      <c r="K147" s="211" t="s">
        <v>11708</v>
      </c>
      <c r="L147" s="211">
        <v>3.7043354E9</v>
      </c>
      <c r="M147" s="211" t="s">
        <v>1350</v>
      </c>
      <c r="N147" s="211" t="s">
        <v>11198</v>
      </c>
      <c r="O147" s="211" t="s">
        <v>11325</v>
      </c>
      <c r="P147" s="211" t="s">
        <v>2137</v>
      </c>
      <c r="Q147" s="230">
        <f>COUNTIF('Hedef Liste Karabük'!A:A,A147)</f>
        <v>1</v>
      </c>
    </row>
    <row r="148" ht="15.75" hidden="1" customHeight="1">
      <c r="A148" s="211" t="s">
        <v>11710</v>
      </c>
      <c r="B148" s="211" t="s">
        <v>11711</v>
      </c>
      <c r="C148" s="212" t="b">
        <v>1</v>
      </c>
      <c r="D148" s="211" t="s">
        <v>1356</v>
      </c>
      <c r="E148" s="213">
        <v>813.0</v>
      </c>
      <c r="F148" s="213">
        <v>52.0</v>
      </c>
      <c r="G148" s="213">
        <v>4.0</v>
      </c>
      <c r="H148" s="213">
        <v>3.0</v>
      </c>
      <c r="I148" s="213">
        <v>7.0</v>
      </c>
      <c r="J148" s="214">
        <v>0.57</v>
      </c>
      <c r="K148" s="211" t="s">
        <v>11712</v>
      </c>
      <c r="L148" s="211">
        <v>5.41203147E9</v>
      </c>
      <c r="M148" s="211" t="s">
        <v>1350</v>
      </c>
      <c r="N148" s="211" t="s">
        <v>11198</v>
      </c>
      <c r="O148" s="211" t="s">
        <v>11713</v>
      </c>
      <c r="P148" s="211" t="s">
        <v>2137</v>
      </c>
      <c r="Q148" s="230">
        <f>COUNTIF('Hedef Liste Karabük'!A:A,A148)</f>
        <v>1</v>
      </c>
    </row>
    <row r="149" ht="15.75" hidden="1" customHeight="1">
      <c r="A149" s="211" t="s">
        <v>11719</v>
      </c>
      <c r="B149" s="211" t="s">
        <v>11720</v>
      </c>
      <c r="C149" s="212" t="b">
        <v>1</v>
      </c>
      <c r="D149" s="211" t="s">
        <v>1577</v>
      </c>
      <c r="E149" s="213">
        <v>1425.0</v>
      </c>
      <c r="F149" s="213">
        <v>122.0</v>
      </c>
      <c r="G149" s="213">
        <v>18.0</v>
      </c>
      <c r="H149" s="213">
        <v>17.0</v>
      </c>
      <c r="I149" s="213">
        <v>35.0</v>
      </c>
      <c r="J149" s="214">
        <v>0.51</v>
      </c>
      <c r="K149" s="211" t="s">
        <v>11721</v>
      </c>
      <c r="L149" s="211">
        <v>5.539100222E9</v>
      </c>
      <c r="M149" s="211" t="s">
        <v>1350</v>
      </c>
      <c r="N149" s="211" t="s">
        <v>11198</v>
      </c>
      <c r="O149" s="211" t="s">
        <v>11722</v>
      </c>
      <c r="P149" s="211" t="s">
        <v>2137</v>
      </c>
      <c r="Q149" s="230">
        <f>COUNTIF('Hedef Liste Karabük'!A:A,A149)</f>
        <v>1</v>
      </c>
    </row>
    <row r="150" ht="15.75" hidden="1" customHeight="1">
      <c r="A150" s="211" t="s">
        <v>12159</v>
      </c>
      <c r="B150" s="211" t="s">
        <v>12160</v>
      </c>
      <c r="C150" s="212" t="b">
        <v>1</v>
      </c>
      <c r="D150" s="211" t="s">
        <v>1493</v>
      </c>
      <c r="E150" s="213">
        <v>4964.0</v>
      </c>
      <c r="F150" s="213">
        <v>557.0</v>
      </c>
      <c r="G150" s="213">
        <v>110.0</v>
      </c>
      <c r="H150" s="213">
        <v>0.0</v>
      </c>
      <c r="I150" s="213">
        <v>110.0</v>
      </c>
      <c r="J150" s="214">
        <v>1.0</v>
      </c>
      <c r="K150" s="211" t="s">
        <v>2163</v>
      </c>
      <c r="L150" s="211">
        <v>9.999999999E9</v>
      </c>
      <c r="M150" s="211" t="s">
        <v>1350</v>
      </c>
      <c r="N150" s="211" t="s">
        <v>11254</v>
      </c>
      <c r="O150" s="211" t="s">
        <v>12161</v>
      </c>
      <c r="P150" s="211" t="s">
        <v>2165</v>
      </c>
      <c r="Q150" s="230">
        <f>COUNTIF('Hedef Liste Karabük'!A:A,A150)</f>
        <v>0</v>
      </c>
    </row>
    <row r="151" ht="15.75" hidden="1" customHeight="1">
      <c r="A151" s="211" t="s">
        <v>12162</v>
      </c>
      <c r="B151" s="211" t="s">
        <v>12163</v>
      </c>
      <c r="C151" s="212" t="b">
        <v>1</v>
      </c>
      <c r="D151" s="211" t="s">
        <v>1364</v>
      </c>
      <c r="E151" s="213">
        <v>198.0</v>
      </c>
      <c r="F151" s="213">
        <v>19.0</v>
      </c>
      <c r="G151" s="213">
        <v>6.0</v>
      </c>
      <c r="H151" s="213">
        <v>8.0</v>
      </c>
      <c r="I151" s="213">
        <v>14.0</v>
      </c>
      <c r="J151" s="214">
        <v>0.43</v>
      </c>
      <c r="K151" s="211" t="s">
        <v>12164</v>
      </c>
      <c r="L151" s="211">
        <v>5.443327776E9</v>
      </c>
      <c r="M151" s="211" t="s">
        <v>11226</v>
      </c>
      <c r="N151" s="211" t="s">
        <v>9412</v>
      </c>
      <c r="O151" s="211" t="s">
        <v>12165</v>
      </c>
      <c r="P151" s="211" t="s">
        <v>2137</v>
      </c>
      <c r="Q151" s="230">
        <f>COUNTIF('Hedef Liste Karabük'!A:A,A151)</f>
        <v>0</v>
      </c>
    </row>
    <row r="152" ht="15.75" hidden="1" customHeight="1">
      <c r="A152" s="211" t="s">
        <v>11728</v>
      </c>
      <c r="B152" s="211" t="s">
        <v>11729</v>
      </c>
      <c r="C152" s="212" t="b">
        <v>1</v>
      </c>
      <c r="D152" s="211" t="s">
        <v>1507</v>
      </c>
      <c r="E152" s="213">
        <v>17.0</v>
      </c>
      <c r="F152" s="213">
        <v>0.0</v>
      </c>
      <c r="G152" s="213">
        <v>9.0</v>
      </c>
      <c r="H152" s="213">
        <v>20.0</v>
      </c>
      <c r="I152" s="213">
        <v>29.0</v>
      </c>
      <c r="J152" s="214">
        <v>0.31</v>
      </c>
      <c r="K152" s="211" t="s">
        <v>11730</v>
      </c>
      <c r="L152" s="211">
        <v>3.704331626E9</v>
      </c>
      <c r="M152" s="211" t="s">
        <v>1350</v>
      </c>
      <c r="N152" s="211" t="s">
        <v>6371</v>
      </c>
      <c r="O152" s="211" t="s">
        <v>11731</v>
      </c>
      <c r="P152" s="211" t="s">
        <v>2137</v>
      </c>
      <c r="Q152" s="230">
        <f>COUNTIF('Hedef Liste Karabük'!A:A,A152)</f>
        <v>1</v>
      </c>
    </row>
    <row r="153" ht="15.75" hidden="1" customHeight="1">
      <c r="A153" s="211" t="s">
        <v>11724</v>
      </c>
      <c r="B153" s="211" t="s">
        <v>11725</v>
      </c>
      <c r="C153" s="212" t="b">
        <v>1</v>
      </c>
      <c r="D153" s="211" t="s">
        <v>1348</v>
      </c>
      <c r="E153" s="213">
        <v>1326.0</v>
      </c>
      <c r="F153" s="213">
        <v>111.0</v>
      </c>
      <c r="G153" s="213">
        <v>0.0</v>
      </c>
      <c r="H153" s="213">
        <v>46.0</v>
      </c>
      <c r="I153" s="213">
        <v>46.0</v>
      </c>
      <c r="J153" s="214">
        <v>0.0</v>
      </c>
      <c r="K153" s="211" t="s">
        <v>11726</v>
      </c>
      <c r="L153" s="211">
        <v>5.320676393E9</v>
      </c>
      <c r="M153" s="211" t="s">
        <v>11226</v>
      </c>
      <c r="N153" s="211" t="s">
        <v>11227</v>
      </c>
      <c r="O153" s="211" t="s">
        <v>11727</v>
      </c>
      <c r="P153" s="211" t="s">
        <v>2137</v>
      </c>
      <c r="Q153" s="230">
        <f>COUNTIF('Hedef Liste Karabük'!A:A,A153)</f>
        <v>1</v>
      </c>
    </row>
    <row r="154" ht="15.75" hidden="1" customHeight="1">
      <c r="A154" s="211" t="s">
        <v>11732</v>
      </c>
      <c r="B154" s="211" t="s">
        <v>12166</v>
      </c>
      <c r="C154" s="212" t="b">
        <v>1</v>
      </c>
      <c r="D154" s="211" t="s">
        <v>1443</v>
      </c>
      <c r="E154" s="213">
        <v>392.0</v>
      </c>
      <c r="F154" s="213">
        <v>131.0</v>
      </c>
      <c r="G154" s="213">
        <v>0.0</v>
      </c>
      <c r="H154" s="213">
        <v>27.0</v>
      </c>
      <c r="I154" s="213">
        <v>27.0</v>
      </c>
      <c r="J154" s="214">
        <v>0.0</v>
      </c>
      <c r="K154" s="211" t="s">
        <v>11734</v>
      </c>
      <c r="L154" s="211">
        <v>5.4215508E9</v>
      </c>
      <c r="M154" s="211" t="s">
        <v>1350</v>
      </c>
      <c r="N154" s="211" t="s">
        <v>11198</v>
      </c>
      <c r="O154" s="211" t="s">
        <v>11735</v>
      </c>
      <c r="P154" s="211" t="s">
        <v>2137</v>
      </c>
      <c r="Q154" s="230">
        <f>COUNTIF('Hedef Liste Karabük'!A:A,A154)</f>
        <v>1</v>
      </c>
    </row>
    <row r="155" ht="15.75" hidden="1" customHeight="1">
      <c r="A155" s="211" t="s">
        <v>11737</v>
      </c>
      <c r="B155" s="211" t="s">
        <v>11738</v>
      </c>
      <c r="C155" s="212" t="b">
        <v>0</v>
      </c>
      <c r="D155" s="211" t="s">
        <v>1789</v>
      </c>
      <c r="E155" s="213">
        <v>1.0</v>
      </c>
      <c r="F155" s="213">
        <v>0.0</v>
      </c>
      <c r="G155" s="213">
        <v>0.0</v>
      </c>
      <c r="H155" s="213">
        <v>10.0</v>
      </c>
      <c r="I155" s="213">
        <v>10.0</v>
      </c>
      <c r="J155" s="214">
        <v>0.0</v>
      </c>
      <c r="K155" s="211" t="s">
        <v>11739</v>
      </c>
      <c r="L155" s="211">
        <v>5.370459987E9</v>
      </c>
      <c r="M155" s="211" t="s">
        <v>11226</v>
      </c>
      <c r="N155" s="211" t="s">
        <v>11227</v>
      </c>
      <c r="O155" s="211" t="s">
        <v>11740</v>
      </c>
      <c r="P155" s="211" t="s">
        <v>2137</v>
      </c>
      <c r="Q155" s="230">
        <f>COUNTIF('Hedef Liste Karabük'!A:A,A155)</f>
        <v>1</v>
      </c>
    </row>
    <row r="156" ht="15.75" hidden="1" customHeight="1">
      <c r="A156" s="211" t="s">
        <v>11742</v>
      </c>
      <c r="B156" s="211" t="s">
        <v>11743</v>
      </c>
      <c r="C156" s="212" t="b">
        <v>1</v>
      </c>
      <c r="D156" s="211" t="s">
        <v>1443</v>
      </c>
      <c r="E156" s="213">
        <v>35.0</v>
      </c>
      <c r="F156" s="213">
        <v>0.0</v>
      </c>
      <c r="G156" s="213">
        <v>0.0</v>
      </c>
      <c r="H156" s="213">
        <v>63.0</v>
      </c>
      <c r="I156" s="213">
        <v>63.0</v>
      </c>
      <c r="J156" s="214">
        <v>0.0</v>
      </c>
      <c r="K156" s="211" t="s">
        <v>11744</v>
      </c>
      <c r="L156" s="211">
        <v>3.707123322E9</v>
      </c>
      <c r="M156" s="211" t="s">
        <v>11226</v>
      </c>
      <c r="N156" s="211" t="s">
        <v>12167</v>
      </c>
      <c r="O156" s="211" t="s">
        <v>11745</v>
      </c>
      <c r="P156" s="211" t="s">
        <v>2137</v>
      </c>
      <c r="Q156" s="230">
        <f>COUNTIF('Hedef Liste Karabük'!A:A,A156)</f>
        <v>1</v>
      </c>
    </row>
    <row r="157" ht="15.75" hidden="1" customHeight="1">
      <c r="A157" s="211" t="s">
        <v>11747</v>
      </c>
      <c r="B157" s="211" t="s">
        <v>11748</v>
      </c>
      <c r="C157" s="212" t="b">
        <v>1</v>
      </c>
      <c r="D157" s="211" t="s">
        <v>1832</v>
      </c>
      <c r="E157" s="213">
        <v>9.0</v>
      </c>
      <c r="F157" s="213">
        <v>9.0</v>
      </c>
      <c r="G157" s="213">
        <v>0.0</v>
      </c>
      <c r="H157" s="213">
        <v>48.0</v>
      </c>
      <c r="I157" s="213">
        <v>48.0</v>
      </c>
      <c r="J157" s="214">
        <v>0.0</v>
      </c>
      <c r="K157" s="211" t="s">
        <v>11749</v>
      </c>
      <c r="L157" s="211">
        <v>5.449634796E9</v>
      </c>
      <c r="M157" s="211" t="s">
        <v>11226</v>
      </c>
      <c r="N157" s="211" t="s">
        <v>5640</v>
      </c>
      <c r="O157" s="211" t="s">
        <v>11750</v>
      </c>
      <c r="P157" s="211" t="s">
        <v>2137</v>
      </c>
      <c r="Q157" s="230">
        <f>COUNTIF('Hedef Liste Karabük'!A:A,A157)</f>
        <v>1</v>
      </c>
    </row>
    <row r="158" ht="15.75" hidden="1" customHeight="1">
      <c r="A158" s="211" t="s">
        <v>11752</v>
      </c>
      <c r="B158" s="211" t="s">
        <v>11753</v>
      </c>
      <c r="C158" s="212" t="b">
        <v>1</v>
      </c>
      <c r="D158" s="211" t="s">
        <v>1356</v>
      </c>
      <c r="E158" s="213">
        <v>724.0</v>
      </c>
      <c r="F158" s="213">
        <v>35.0</v>
      </c>
      <c r="G158" s="213">
        <v>8.0</v>
      </c>
      <c r="H158" s="213">
        <v>9.0</v>
      </c>
      <c r="I158" s="213">
        <v>17.0</v>
      </c>
      <c r="J158" s="214">
        <v>0.47</v>
      </c>
      <c r="K158" s="211" t="s">
        <v>11247</v>
      </c>
      <c r="L158" s="211">
        <v>3.707126237E9</v>
      </c>
      <c r="M158" s="211" t="s">
        <v>11226</v>
      </c>
      <c r="N158" s="211" t="s">
        <v>11248</v>
      </c>
      <c r="O158" s="211" t="s">
        <v>11249</v>
      </c>
      <c r="P158" s="211" t="s">
        <v>2137</v>
      </c>
      <c r="Q158" s="230">
        <f>COUNTIF('Hedef Liste Karabük'!A:A,A158)</f>
        <v>1</v>
      </c>
    </row>
    <row r="159" ht="15.75" hidden="1" customHeight="1">
      <c r="A159" s="211" t="s">
        <v>11754</v>
      </c>
      <c r="B159" s="211" t="s">
        <v>11755</v>
      </c>
      <c r="C159" s="212" t="b">
        <v>1</v>
      </c>
      <c r="D159" s="211" t="s">
        <v>1385</v>
      </c>
      <c r="E159" s="213">
        <v>455.0</v>
      </c>
      <c r="F159" s="213">
        <v>42.0</v>
      </c>
      <c r="G159" s="213">
        <v>0.0</v>
      </c>
      <c r="H159" s="213">
        <v>16.0</v>
      </c>
      <c r="I159" s="213">
        <v>16.0</v>
      </c>
      <c r="J159" s="214">
        <v>0.0</v>
      </c>
      <c r="K159" s="211" t="s">
        <v>11756</v>
      </c>
      <c r="L159" s="211">
        <v>3.70412404E9</v>
      </c>
      <c r="M159" s="211" t="s">
        <v>1350</v>
      </c>
      <c r="N159" s="211" t="s">
        <v>11364</v>
      </c>
      <c r="O159" s="211" t="s">
        <v>11757</v>
      </c>
      <c r="P159" s="211" t="s">
        <v>2137</v>
      </c>
      <c r="Q159" s="230">
        <f>COUNTIF('Hedef Liste Karabük'!A:A,A159)</f>
        <v>1</v>
      </c>
    </row>
    <row r="160" ht="15.75" hidden="1" customHeight="1">
      <c r="A160" s="211" t="s">
        <v>11785</v>
      </c>
      <c r="B160" s="211" t="s">
        <v>11786</v>
      </c>
      <c r="C160" s="212" t="b">
        <v>1</v>
      </c>
      <c r="D160" s="211" t="s">
        <v>1443</v>
      </c>
      <c r="E160" s="213">
        <v>29.0</v>
      </c>
      <c r="F160" s="213">
        <v>6.0</v>
      </c>
      <c r="G160" s="213">
        <v>0.0</v>
      </c>
      <c r="H160" s="213">
        <v>22.0</v>
      </c>
      <c r="I160" s="213">
        <v>22.0</v>
      </c>
      <c r="J160" s="214">
        <v>0.0</v>
      </c>
      <c r="K160" s="211" t="s">
        <v>11386</v>
      </c>
      <c r="L160" s="211">
        <v>5.528501478E9</v>
      </c>
      <c r="M160" s="211" t="s">
        <v>1350</v>
      </c>
      <c r="N160" s="211" t="s">
        <v>11198</v>
      </c>
      <c r="O160" s="211" t="s">
        <v>11387</v>
      </c>
      <c r="P160" s="211" t="s">
        <v>2137</v>
      </c>
      <c r="Q160" s="230">
        <f>COUNTIF('Hedef Liste Karabük'!A:A,A160)</f>
        <v>1</v>
      </c>
    </row>
    <row r="161" ht="15.75" hidden="1" customHeight="1">
      <c r="A161" s="211" t="s">
        <v>11787</v>
      </c>
      <c r="B161" s="211" t="s">
        <v>11788</v>
      </c>
      <c r="C161" s="212" t="b">
        <v>1</v>
      </c>
      <c r="D161" s="211" t="s">
        <v>1356</v>
      </c>
      <c r="E161" s="213">
        <v>701.0</v>
      </c>
      <c r="F161" s="213">
        <v>106.0</v>
      </c>
      <c r="G161" s="213">
        <v>8.0</v>
      </c>
      <c r="H161" s="213">
        <v>37.0</v>
      </c>
      <c r="I161" s="213">
        <v>45.0</v>
      </c>
      <c r="J161" s="214">
        <v>0.18</v>
      </c>
      <c r="K161" s="211" t="s">
        <v>11789</v>
      </c>
      <c r="L161" s="211">
        <v>3.704330506E9</v>
      </c>
      <c r="M161" s="211" t="s">
        <v>1350</v>
      </c>
      <c r="N161" s="211" t="s">
        <v>11198</v>
      </c>
      <c r="O161" s="211" t="s">
        <v>11790</v>
      </c>
      <c r="P161" s="211" t="s">
        <v>2137</v>
      </c>
      <c r="Q161" s="230">
        <f>COUNTIF('Hedef Liste Karabük'!A:A,A161)</f>
        <v>1</v>
      </c>
    </row>
    <row r="162" ht="15.75" hidden="1" customHeight="1">
      <c r="A162" s="211" t="s">
        <v>11759</v>
      </c>
      <c r="B162" s="211" t="s">
        <v>11760</v>
      </c>
      <c r="C162" s="212" t="b">
        <v>1</v>
      </c>
      <c r="D162" s="211" t="s">
        <v>1789</v>
      </c>
      <c r="E162" s="213">
        <v>3219.0</v>
      </c>
      <c r="F162" s="213">
        <v>312.0</v>
      </c>
      <c r="G162" s="213">
        <v>9.0</v>
      </c>
      <c r="H162" s="213">
        <v>13.0</v>
      </c>
      <c r="I162" s="213">
        <v>22.0</v>
      </c>
      <c r="J162" s="214">
        <v>0.41</v>
      </c>
      <c r="K162" s="211" t="s">
        <v>11761</v>
      </c>
      <c r="L162" s="211">
        <v>3.704336666E9</v>
      </c>
      <c r="M162" s="211" t="s">
        <v>1350</v>
      </c>
      <c r="N162" s="211" t="s">
        <v>11198</v>
      </c>
      <c r="O162" s="211" t="s">
        <v>11762</v>
      </c>
      <c r="P162" s="211" t="s">
        <v>2137</v>
      </c>
      <c r="Q162" s="230">
        <f>COUNTIF('Hedef Liste Karabük'!A:A,A162)</f>
        <v>1</v>
      </c>
    </row>
    <row r="163" ht="15.75" hidden="1" customHeight="1">
      <c r="A163" s="211" t="s">
        <v>11764</v>
      </c>
      <c r="B163" s="211" t="s">
        <v>12168</v>
      </c>
      <c r="C163" s="212" t="b">
        <v>1</v>
      </c>
      <c r="D163" s="211" t="s">
        <v>1378</v>
      </c>
      <c r="E163" s="213">
        <v>184.0</v>
      </c>
      <c r="F163" s="213">
        <v>19.0</v>
      </c>
      <c r="G163" s="213">
        <v>0.0</v>
      </c>
      <c r="H163" s="213">
        <v>15.0</v>
      </c>
      <c r="I163" s="213">
        <v>15.0</v>
      </c>
      <c r="J163" s="214">
        <v>0.0</v>
      </c>
      <c r="K163" s="211" t="s">
        <v>11766</v>
      </c>
      <c r="L163" s="211">
        <v>5.447789478E9</v>
      </c>
      <c r="M163" s="211" t="s">
        <v>11226</v>
      </c>
      <c r="N163" s="211" t="s">
        <v>11248</v>
      </c>
      <c r="O163" s="211" t="s">
        <v>11767</v>
      </c>
      <c r="P163" s="211" t="s">
        <v>2137</v>
      </c>
      <c r="Q163" s="230">
        <f>COUNTIF('Hedef Liste Karabük'!A:A,A163)</f>
        <v>1</v>
      </c>
    </row>
    <row r="164" ht="15.75" hidden="1" customHeight="1">
      <c r="A164" s="211" t="s">
        <v>11792</v>
      </c>
      <c r="B164" s="211" t="s">
        <v>11793</v>
      </c>
      <c r="C164" s="212" t="b">
        <v>0</v>
      </c>
      <c r="D164" s="211" t="s">
        <v>1443</v>
      </c>
      <c r="E164" s="213">
        <v>9.0</v>
      </c>
      <c r="F164" s="213">
        <v>0.0</v>
      </c>
      <c r="G164" s="213">
        <v>3.0</v>
      </c>
      <c r="H164" s="213">
        <v>43.0</v>
      </c>
      <c r="I164" s="213">
        <v>46.0</v>
      </c>
      <c r="J164" s="214">
        <v>0.07</v>
      </c>
      <c r="K164" s="211" t="s">
        <v>11794</v>
      </c>
      <c r="L164" s="211">
        <v>5.304273262E9</v>
      </c>
      <c r="M164" s="211" t="s">
        <v>1350</v>
      </c>
      <c r="N164" s="211" t="s">
        <v>11457</v>
      </c>
      <c r="O164" s="211" t="s">
        <v>11795</v>
      </c>
      <c r="P164" s="211" t="s">
        <v>2137</v>
      </c>
      <c r="Q164" s="230">
        <f>COUNTIF('Hedef Liste Karabük'!A:A,A164)</f>
        <v>1</v>
      </c>
    </row>
    <row r="165" ht="15.75" hidden="1" customHeight="1">
      <c r="A165" s="211" t="s">
        <v>11769</v>
      </c>
      <c r="B165" s="211" t="s">
        <v>11770</v>
      </c>
      <c r="C165" s="212" t="b">
        <v>1</v>
      </c>
      <c r="D165" s="211" t="s">
        <v>1385</v>
      </c>
      <c r="E165" s="213">
        <v>2553.0</v>
      </c>
      <c r="F165" s="213">
        <v>477.0</v>
      </c>
      <c r="G165" s="213">
        <v>0.0</v>
      </c>
      <c r="H165" s="213">
        <v>25.0</v>
      </c>
      <c r="I165" s="213">
        <v>25.0</v>
      </c>
      <c r="J165" s="214">
        <v>0.0</v>
      </c>
      <c r="K165" s="211" t="s">
        <v>11771</v>
      </c>
      <c r="L165" s="211">
        <v>3.7043329E9</v>
      </c>
      <c r="M165" s="211" t="s">
        <v>1350</v>
      </c>
      <c r="N165" s="211" t="s">
        <v>11198</v>
      </c>
      <c r="O165" s="211" t="s">
        <v>11772</v>
      </c>
      <c r="P165" s="211" t="s">
        <v>2137</v>
      </c>
      <c r="Q165" s="230">
        <f>COUNTIF('Hedef Liste Karabük'!A:A,A165)</f>
        <v>1</v>
      </c>
    </row>
    <row r="166" ht="15.75" hidden="1" customHeight="1">
      <c r="A166" s="211" t="s">
        <v>11774</v>
      </c>
      <c r="B166" s="211" t="s">
        <v>11775</v>
      </c>
      <c r="C166" s="212" t="b">
        <v>1</v>
      </c>
      <c r="D166" s="211" t="s">
        <v>1364</v>
      </c>
      <c r="E166" s="213">
        <v>1205.0</v>
      </c>
      <c r="F166" s="213">
        <v>184.0</v>
      </c>
      <c r="G166" s="213">
        <v>8.0</v>
      </c>
      <c r="H166" s="213">
        <v>2.0</v>
      </c>
      <c r="I166" s="213">
        <v>10.0</v>
      </c>
      <c r="J166" s="214">
        <v>0.8</v>
      </c>
      <c r="K166" s="211" t="s">
        <v>11708</v>
      </c>
      <c r="L166" s="211">
        <v>3.7043354E9</v>
      </c>
      <c r="M166" s="211" t="s">
        <v>1350</v>
      </c>
      <c r="N166" s="211" t="s">
        <v>11198</v>
      </c>
      <c r="O166" s="211" t="s">
        <v>11325</v>
      </c>
      <c r="P166" s="211" t="s">
        <v>2137</v>
      </c>
      <c r="Q166" s="230">
        <f>COUNTIF('Hedef Liste Karabük'!A:A,A166)</f>
        <v>1</v>
      </c>
    </row>
    <row r="167" ht="15.75" hidden="1" customHeight="1">
      <c r="A167" s="211" t="s">
        <v>11776</v>
      </c>
      <c r="B167" s="211" t="s">
        <v>11777</v>
      </c>
      <c r="C167" s="212" t="b">
        <v>1</v>
      </c>
      <c r="D167" s="211" t="s">
        <v>1385</v>
      </c>
      <c r="E167" s="213">
        <v>104.0</v>
      </c>
      <c r="F167" s="213">
        <v>4.0</v>
      </c>
      <c r="G167" s="213">
        <v>0.0</v>
      </c>
      <c r="H167" s="213">
        <v>15.0</v>
      </c>
      <c r="I167" s="213">
        <v>15.0</v>
      </c>
      <c r="J167" s="214">
        <v>0.0</v>
      </c>
      <c r="K167" s="211" t="s">
        <v>11778</v>
      </c>
      <c r="L167" s="211">
        <v>3.705020067E9</v>
      </c>
      <c r="M167" s="211" t="s">
        <v>1350</v>
      </c>
      <c r="N167" s="211" t="s">
        <v>11505</v>
      </c>
      <c r="O167" s="211" t="s">
        <v>11779</v>
      </c>
      <c r="P167" s="211" t="s">
        <v>2137</v>
      </c>
      <c r="Q167" s="230">
        <f>COUNTIF('Hedef Liste Karabük'!A:A,A167)</f>
        <v>1</v>
      </c>
    </row>
    <row r="168" ht="15.75" hidden="1" customHeight="1">
      <c r="A168" s="211" t="s">
        <v>11781</v>
      </c>
      <c r="B168" s="211" t="s">
        <v>11782</v>
      </c>
      <c r="C168" s="212" t="b">
        <v>1</v>
      </c>
      <c r="D168" s="211" t="s">
        <v>1950</v>
      </c>
      <c r="E168" s="213">
        <v>174.0</v>
      </c>
      <c r="F168" s="213">
        <v>110.0</v>
      </c>
      <c r="G168" s="213">
        <v>0.0</v>
      </c>
      <c r="H168" s="213">
        <v>22.0</v>
      </c>
      <c r="I168" s="213">
        <v>22.0</v>
      </c>
      <c r="J168" s="214">
        <v>0.0</v>
      </c>
      <c r="K168" s="211" t="s">
        <v>11783</v>
      </c>
      <c r="L168" s="211">
        <v>5.526169904E9</v>
      </c>
      <c r="M168" s="211" t="s">
        <v>1350</v>
      </c>
      <c r="N168" s="211" t="s">
        <v>11198</v>
      </c>
      <c r="O168" s="211" t="s">
        <v>11784</v>
      </c>
      <c r="P168" s="211" t="s">
        <v>2137</v>
      </c>
      <c r="Q168" s="230">
        <f>COUNTIF('Hedef Liste Karabük'!A:A,A168)</f>
        <v>1</v>
      </c>
    </row>
    <row r="169" ht="15.75" hidden="1" customHeight="1">
      <c r="A169" s="211" t="s">
        <v>11797</v>
      </c>
      <c r="B169" s="211" t="s">
        <v>11798</v>
      </c>
      <c r="C169" s="212" t="b">
        <v>1</v>
      </c>
      <c r="D169" s="211" t="s">
        <v>1348</v>
      </c>
      <c r="E169" s="213">
        <v>0.0</v>
      </c>
      <c r="F169" s="213">
        <v>0.0</v>
      </c>
      <c r="G169" s="213">
        <v>0.0</v>
      </c>
      <c r="H169" s="213">
        <v>8.0</v>
      </c>
      <c r="I169" s="213">
        <v>8.0</v>
      </c>
      <c r="J169" s="214">
        <v>0.0</v>
      </c>
      <c r="K169" s="211" t="s">
        <v>11799</v>
      </c>
      <c r="L169" s="211">
        <v>5.423266074E9</v>
      </c>
      <c r="M169" s="211" t="s">
        <v>11226</v>
      </c>
      <c r="N169" s="211" t="s">
        <v>5640</v>
      </c>
      <c r="O169" s="211" t="s">
        <v>11800</v>
      </c>
      <c r="P169" s="211" t="s">
        <v>2137</v>
      </c>
      <c r="Q169" s="230">
        <f>COUNTIF('Hedef Liste Karabük'!A:A,A169)</f>
        <v>1</v>
      </c>
    </row>
    <row r="170" ht="15.75" hidden="1" customHeight="1">
      <c r="A170" s="211" t="s">
        <v>11431</v>
      </c>
      <c r="B170" s="211" t="s">
        <v>12169</v>
      </c>
      <c r="C170" s="212" t="b">
        <v>1</v>
      </c>
      <c r="D170" s="211" t="s">
        <v>1385</v>
      </c>
      <c r="E170" s="213">
        <v>168.0</v>
      </c>
      <c r="F170" s="213">
        <v>31.0</v>
      </c>
      <c r="G170" s="213">
        <v>0.0</v>
      </c>
      <c r="H170" s="213">
        <v>9.0</v>
      </c>
      <c r="I170" s="213">
        <v>9.0</v>
      </c>
      <c r="J170" s="214">
        <v>0.0</v>
      </c>
      <c r="K170" s="211" t="s">
        <v>11433</v>
      </c>
      <c r="L170" s="211">
        <v>3.704330111E9</v>
      </c>
      <c r="M170" s="211" t="s">
        <v>1350</v>
      </c>
      <c r="N170" s="211" t="s">
        <v>11198</v>
      </c>
      <c r="O170" s="211" t="s">
        <v>11434</v>
      </c>
      <c r="P170" s="211" t="s">
        <v>2137</v>
      </c>
      <c r="Q170" s="230">
        <f>COUNTIF('Hedef Liste Karabük'!A:A,A170)</f>
        <v>1</v>
      </c>
    </row>
    <row r="171" ht="15.75" hidden="1" customHeight="1">
      <c r="A171" s="211" t="s">
        <v>11801</v>
      </c>
      <c r="B171" s="211" t="s">
        <v>11802</v>
      </c>
      <c r="C171" s="212" t="b">
        <v>1</v>
      </c>
      <c r="D171" s="211" t="s">
        <v>1827</v>
      </c>
      <c r="E171" s="213">
        <v>1043.0</v>
      </c>
      <c r="F171" s="213">
        <v>99.0</v>
      </c>
      <c r="G171" s="213">
        <v>5.0</v>
      </c>
      <c r="H171" s="213">
        <v>11.0</v>
      </c>
      <c r="I171" s="213">
        <v>16.0</v>
      </c>
      <c r="J171" s="214">
        <v>0.31</v>
      </c>
      <c r="K171" s="211" t="s">
        <v>11419</v>
      </c>
      <c r="L171" s="211">
        <v>5.426859883E9</v>
      </c>
      <c r="M171" s="211" t="s">
        <v>1350</v>
      </c>
      <c r="N171" s="211" t="s">
        <v>11364</v>
      </c>
      <c r="O171" s="211" t="s">
        <v>11662</v>
      </c>
      <c r="P171" s="211" t="s">
        <v>2137</v>
      </c>
      <c r="Q171" s="230">
        <f>COUNTIF('Hedef Liste Karabük'!A:A,A171)</f>
        <v>1</v>
      </c>
    </row>
    <row r="172" ht="15.75" hidden="1" customHeight="1">
      <c r="A172" s="211" t="s">
        <v>11804</v>
      </c>
      <c r="B172" s="211" t="s">
        <v>11805</v>
      </c>
      <c r="C172" s="212" t="b">
        <v>1</v>
      </c>
      <c r="D172" s="211" t="s">
        <v>1443</v>
      </c>
      <c r="E172" s="213">
        <v>712.0</v>
      </c>
      <c r="F172" s="213">
        <v>87.0</v>
      </c>
      <c r="G172" s="213">
        <v>26.0</v>
      </c>
      <c r="H172" s="213">
        <v>11.0</v>
      </c>
      <c r="I172" s="213">
        <v>37.0</v>
      </c>
      <c r="J172" s="214">
        <v>0.7</v>
      </c>
      <c r="K172" s="211" t="s">
        <v>11806</v>
      </c>
      <c r="L172" s="211">
        <v>5.059995578E9</v>
      </c>
      <c r="M172" s="211" t="s">
        <v>11226</v>
      </c>
      <c r="N172" s="211" t="s">
        <v>11227</v>
      </c>
      <c r="O172" s="211" t="s">
        <v>11807</v>
      </c>
      <c r="P172" s="211" t="s">
        <v>2137</v>
      </c>
      <c r="Q172" s="230">
        <f>COUNTIF('Hedef Liste Karabük'!A:A,A172)</f>
        <v>1</v>
      </c>
    </row>
    <row r="173" ht="15.75" hidden="1" customHeight="1">
      <c r="A173" s="211" t="s">
        <v>11809</v>
      </c>
      <c r="B173" s="211" t="s">
        <v>11810</v>
      </c>
      <c r="C173" s="212" t="b">
        <v>1</v>
      </c>
      <c r="D173" s="211" t="s">
        <v>1370</v>
      </c>
      <c r="E173" s="213">
        <v>4758.0</v>
      </c>
      <c r="F173" s="213">
        <v>635.0</v>
      </c>
      <c r="G173" s="213">
        <v>8.0</v>
      </c>
      <c r="H173" s="213">
        <v>12.0</v>
      </c>
      <c r="I173" s="213">
        <v>20.0</v>
      </c>
      <c r="J173" s="214">
        <v>0.4</v>
      </c>
      <c r="K173" s="211" t="s">
        <v>11811</v>
      </c>
      <c r="L173" s="211">
        <v>5.534811378E9</v>
      </c>
      <c r="M173" s="211" t="s">
        <v>1350</v>
      </c>
      <c r="N173" s="211" t="s">
        <v>11198</v>
      </c>
      <c r="O173" s="211" t="s">
        <v>11812</v>
      </c>
      <c r="P173" s="211" t="s">
        <v>2137</v>
      </c>
      <c r="Q173" s="230">
        <f>COUNTIF('Hedef Liste Karabük'!A:A,A173)</f>
        <v>1</v>
      </c>
    </row>
    <row r="174" ht="15.75" hidden="1" customHeight="1">
      <c r="A174" s="211" t="s">
        <v>11814</v>
      </c>
      <c r="B174" s="211" t="s">
        <v>11815</v>
      </c>
      <c r="C174" s="212" t="b">
        <v>1</v>
      </c>
      <c r="D174" s="211" t="s">
        <v>1507</v>
      </c>
      <c r="E174" s="213">
        <v>170.0</v>
      </c>
      <c r="F174" s="213">
        <v>80.0</v>
      </c>
      <c r="G174" s="213">
        <v>0.0</v>
      </c>
      <c r="H174" s="213">
        <v>37.0</v>
      </c>
      <c r="I174" s="213">
        <v>37.0</v>
      </c>
      <c r="J174" s="214">
        <v>0.0</v>
      </c>
      <c r="K174" s="211" t="s">
        <v>11816</v>
      </c>
      <c r="L174" s="211">
        <v>5.528318641E9</v>
      </c>
      <c r="M174" s="211" t="s">
        <v>1350</v>
      </c>
      <c r="N174" s="211" t="s">
        <v>11198</v>
      </c>
      <c r="O174" s="211" t="s">
        <v>11817</v>
      </c>
      <c r="P174" s="211" t="s">
        <v>2137</v>
      </c>
      <c r="Q174" s="230">
        <f>COUNTIF('Hedef Liste Karabük'!A:A,A174)</f>
        <v>1</v>
      </c>
    </row>
    <row r="175" ht="15.75" hidden="1" customHeight="1">
      <c r="A175" s="211" t="s">
        <v>11818</v>
      </c>
      <c r="B175" s="211" t="s">
        <v>11819</v>
      </c>
      <c r="C175" s="212" t="b">
        <v>1</v>
      </c>
      <c r="D175" s="211" t="s">
        <v>1370</v>
      </c>
      <c r="E175" s="213">
        <v>125.0</v>
      </c>
      <c r="F175" s="213">
        <v>3.0</v>
      </c>
      <c r="G175" s="213">
        <v>6.0</v>
      </c>
      <c r="H175" s="213">
        <v>3.0</v>
      </c>
      <c r="I175" s="213">
        <v>9.0</v>
      </c>
      <c r="J175" s="214">
        <v>0.67</v>
      </c>
      <c r="K175" s="211" t="s">
        <v>11820</v>
      </c>
      <c r="L175" s="211">
        <v>5.414477597E9</v>
      </c>
      <c r="M175" s="211" t="s">
        <v>11226</v>
      </c>
      <c r="N175" s="211" t="s">
        <v>11227</v>
      </c>
      <c r="O175" s="211" t="s">
        <v>11821</v>
      </c>
      <c r="P175" s="211" t="s">
        <v>2137</v>
      </c>
      <c r="Q175" s="230">
        <f>COUNTIF('Hedef Liste Karabük'!A:A,A175)</f>
        <v>1</v>
      </c>
    </row>
    <row r="176" ht="15.75" hidden="1" customHeight="1">
      <c r="A176" s="211" t="s">
        <v>11823</v>
      </c>
      <c r="B176" s="211" t="s">
        <v>11824</v>
      </c>
      <c r="C176" s="212" t="b">
        <v>1</v>
      </c>
      <c r="D176" s="211" t="s">
        <v>1378</v>
      </c>
      <c r="E176" s="213">
        <v>76.0</v>
      </c>
      <c r="F176" s="213">
        <v>26.0</v>
      </c>
      <c r="G176" s="213">
        <v>0.0</v>
      </c>
      <c r="H176" s="213">
        <v>20.0</v>
      </c>
      <c r="I176" s="213">
        <v>20.0</v>
      </c>
      <c r="J176" s="214">
        <v>0.0</v>
      </c>
      <c r="K176" s="211" t="s">
        <v>11825</v>
      </c>
      <c r="L176" s="211">
        <v>3.704337801E9</v>
      </c>
      <c r="M176" s="211" t="s">
        <v>1350</v>
      </c>
      <c r="N176" s="211" t="s">
        <v>11198</v>
      </c>
      <c r="O176" s="211" t="s">
        <v>11826</v>
      </c>
      <c r="P176" s="211" t="s">
        <v>2137</v>
      </c>
      <c r="Q176" s="230">
        <f>COUNTIF('Hedef Liste Karabük'!A:A,A176)</f>
        <v>1</v>
      </c>
    </row>
    <row r="177" ht="15.75" hidden="1" customHeight="1">
      <c r="A177" s="211" t="s">
        <v>11827</v>
      </c>
      <c r="B177" s="211" t="s">
        <v>11824</v>
      </c>
      <c r="C177" s="212" t="b">
        <v>1</v>
      </c>
      <c r="D177" s="211" t="s">
        <v>1378</v>
      </c>
      <c r="E177" s="213">
        <v>0.0</v>
      </c>
      <c r="F177" s="213">
        <v>0.0</v>
      </c>
      <c r="G177" s="213">
        <v>0.0</v>
      </c>
      <c r="H177" s="213">
        <v>15.0</v>
      </c>
      <c r="I177" s="213">
        <v>15.0</v>
      </c>
      <c r="J177" s="214">
        <v>0.0</v>
      </c>
      <c r="K177" s="211" t="s">
        <v>11828</v>
      </c>
      <c r="L177" s="211">
        <v>3.704337801E9</v>
      </c>
      <c r="M177" s="211" t="s">
        <v>1350</v>
      </c>
      <c r="N177" s="211" t="s">
        <v>11198</v>
      </c>
      <c r="O177" s="211" t="s">
        <v>11826</v>
      </c>
      <c r="P177" s="211" t="s">
        <v>2137</v>
      </c>
      <c r="Q177" s="230">
        <f>COUNTIF('Hedef Liste Karabük'!A:A,A177)</f>
        <v>1</v>
      </c>
    </row>
    <row r="178" ht="15.75" hidden="1" customHeight="1">
      <c r="A178" s="211" t="s">
        <v>11829</v>
      </c>
      <c r="B178" s="211" t="s">
        <v>11830</v>
      </c>
      <c r="C178" s="212" t="b">
        <v>1</v>
      </c>
      <c r="D178" s="211" t="s">
        <v>1507</v>
      </c>
      <c r="E178" s="213">
        <v>285.0</v>
      </c>
      <c r="F178" s="213">
        <v>18.0</v>
      </c>
      <c r="G178" s="213">
        <v>1.0</v>
      </c>
      <c r="H178" s="213">
        <v>3.0</v>
      </c>
      <c r="I178" s="213">
        <v>4.0</v>
      </c>
      <c r="J178" s="214">
        <v>0.25</v>
      </c>
      <c r="K178" s="211" t="s">
        <v>11831</v>
      </c>
      <c r="L178" s="211">
        <v>5.443327776E9</v>
      </c>
      <c r="M178" s="211" t="s">
        <v>11226</v>
      </c>
      <c r="N178" s="211" t="s">
        <v>9412</v>
      </c>
      <c r="O178" s="211" t="s">
        <v>11832</v>
      </c>
      <c r="P178" s="211" t="s">
        <v>2137</v>
      </c>
      <c r="Q178" s="230">
        <f>COUNTIF('Hedef Liste Karabük'!A:A,A178)</f>
        <v>1</v>
      </c>
    </row>
    <row r="179" ht="15.75" hidden="1" customHeight="1">
      <c r="A179" s="211" t="s">
        <v>11839</v>
      </c>
      <c r="B179" s="211" t="s">
        <v>11835</v>
      </c>
      <c r="C179" s="212" t="b">
        <v>1</v>
      </c>
      <c r="D179" s="211" t="s">
        <v>1832</v>
      </c>
      <c r="E179" s="213">
        <v>1.0</v>
      </c>
      <c r="F179" s="213">
        <v>0.0</v>
      </c>
      <c r="G179" s="213">
        <v>0.0</v>
      </c>
      <c r="H179" s="213">
        <v>49.0</v>
      </c>
      <c r="I179" s="213">
        <v>49.0</v>
      </c>
      <c r="J179" s="214">
        <v>0.0</v>
      </c>
      <c r="K179" s="211" t="s">
        <v>11840</v>
      </c>
      <c r="L179" s="211">
        <v>5.433111816E9</v>
      </c>
      <c r="M179" s="211" t="s">
        <v>11226</v>
      </c>
      <c r="N179" s="211" t="s">
        <v>11248</v>
      </c>
      <c r="O179" s="211" t="s">
        <v>11837</v>
      </c>
      <c r="P179" s="211" t="s">
        <v>2137</v>
      </c>
      <c r="Q179" s="230">
        <f>COUNTIF('Hedef Liste Karabük'!A:A,A179)</f>
        <v>1</v>
      </c>
    </row>
    <row r="180" ht="15.75" hidden="1" customHeight="1">
      <c r="A180" s="211" t="s">
        <v>11834</v>
      </c>
      <c r="B180" s="211" t="s">
        <v>11835</v>
      </c>
      <c r="C180" s="212" t="b">
        <v>1</v>
      </c>
      <c r="D180" s="211" t="s">
        <v>1832</v>
      </c>
      <c r="E180" s="213">
        <v>10.0</v>
      </c>
      <c r="F180" s="213">
        <v>0.0</v>
      </c>
      <c r="G180" s="213">
        <v>12.0</v>
      </c>
      <c r="H180" s="213">
        <v>15.0</v>
      </c>
      <c r="I180" s="213">
        <v>27.0</v>
      </c>
      <c r="J180" s="214">
        <v>0.44</v>
      </c>
      <c r="K180" s="211" t="s">
        <v>11836</v>
      </c>
      <c r="L180" s="211">
        <v>5.37323476E9</v>
      </c>
      <c r="M180" s="211" t="s">
        <v>11226</v>
      </c>
      <c r="N180" s="211" t="s">
        <v>11248</v>
      </c>
      <c r="O180" s="211" t="s">
        <v>11837</v>
      </c>
      <c r="P180" s="211" t="s">
        <v>2137</v>
      </c>
      <c r="Q180" s="230">
        <f>COUNTIF('Hedef Liste Karabük'!A:A,A180)</f>
        <v>1</v>
      </c>
    </row>
    <row r="181" ht="15.75" hidden="1" customHeight="1">
      <c r="A181" s="211" t="s">
        <v>11842</v>
      </c>
      <c r="B181" s="211" t="s">
        <v>11843</v>
      </c>
      <c r="C181" s="212" t="b">
        <v>1</v>
      </c>
      <c r="D181" s="211" t="s">
        <v>1356</v>
      </c>
      <c r="E181" s="213">
        <v>477.0</v>
      </c>
      <c r="F181" s="213">
        <v>22.0</v>
      </c>
      <c r="G181" s="213">
        <v>0.0</v>
      </c>
      <c r="H181" s="213">
        <v>18.0</v>
      </c>
      <c r="I181" s="213">
        <v>18.0</v>
      </c>
      <c r="J181" s="214">
        <v>0.0</v>
      </c>
      <c r="K181" s="211" t="s">
        <v>11396</v>
      </c>
      <c r="L181" s="211">
        <v>3.704124212E9</v>
      </c>
      <c r="M181" s="211" t="s">
        <v>1350</v>
      </c>
      <c r="N181" s="211" t="s">
        <v>11364</v>
      </c>
      <c r="O181" s="211" t="s">
        <v>11397</v>
      </c>
      <c r="P181" s="211" t="s">
        <v>2137</v>
      </c>
      <c r="Q181" s="230">
        <f>COUNTIF('Hedef Liste Karabük'!A:A,A181)</f>
        <v>1</v>
      </c>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81">
    <filterColumn colId="9">
      <filters>
        <filter val="47%"/>
        <filter val="35%"/>
        <filter val="23%"/>
        <filter val="67%"/>
        <filter val="55%"/>
        <filter val="31%"/>
        <filter val="51%"/>
        <filter val="71%"/>
        <filter val="36%"/>
        <filter val="24%"/>
        <filter val="88%"/>
        <filter val="44%"/>
        <filter val="20%"/>
        <filter val="52%"/>
        <filter val="40%"/>
        <filter val="60%"/>
        <filter val="6%"/>
        <filter val="29%"/>
        <filter val="25%"/>
        <filter val="69%"/>
        <filter val="57%"/>
        <filter val="100%"/>
        <filter val="89%"/>
        <filter val="45%"/>
        <filter val="33%"/>
        <filter val="77%"/>
        <filter val="21%"/>
        <filter val="41%"/>
        <filter val="85%"/>
        <filter val="81%"/>
        <filter val="7%"/>
        <filter val="18%"/>
        <filter val="38%"/>
        <filter val="22%"/>
        <filter val="66%"/>
        <filter val="42%"/>
        <filter val="86%"/>
        <filter val="50%"/>
        <filter val="94%"/>
        <filter val="82%"/>
        <filter val="70%"/>
        <filter val="90%"/>
        <filter val="0%"/>
        <filter val="19%"/>
        <filter val="39%"/>
      </filters>
    </filterColumn>
    <filterColumn colId="2">
      <filters>
        <filter val="TRUE"/>
      </filters>
    </filterColumn>
    <filterColumn colId="15">
      <filters>
        <filter val="Geleneksel"/>
      </filters>
    </filterColumn>
    <filterColumn colId="16">
      <filters>
        <filter val="0"/>
      </filters>
    </filterColumn>
  </autoFilter>
  <conditionalFormatting sqref="C1:C181">
    <cfRule type="cellIs" dxfId="0" priority="1" operator="equal">
      <formula>"TRUE"</formula>
    </cfRule>
  </conditionalFormatting>
  <conditionalFormatting sqref="C1:C181">
    <cfRule type="cellIs" dxfId="1" priority="2" operator="equal">
      <formula>"FALSE"</formula>
    </cfRule>
  </conditionalFormatting>
  <dataValidations>
    <dataValidation type="list" allowBlank="1" showErrorMessage="1" sqref="A156">
      <formula1>'Durum Parametreler'!$L$2:$L$37</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5"/>
    <col customWidth="1" min="3" max="6" width="12.6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2136</v>
      </c>
    </row>
    <row r="2" ht="15.75" hidden="1" customHeight="1">
      <c r="A2" s="211" t="s">
        <v>9334</v>
      </c>
      <c r="B2" s="211" t="s">
        <v>9335</v>
      </c>
      <c r="C2" s="212" t="s">
        <v>2897</v>
      </c>
      <c r="D2" s="211" t="s">
        <v>1378</v>
      </c>
      <c r="E2" s="213">
        <v>4078.0</v>
      </c>
      <c r="F2" s="213">
        <v>138.0</v>
      </c>
      <c r="G2" s="213">
        <v>0.0</v>
      </c>
      <c r="H2" s="213">
        <v>60.0</v>
      </c>
      <c r="I2" s="213">
        <v>60.0</v>
      </c>
      <c r="J2" s="214">
        <v>0.0</v>
      </c>
      <c r="K2" s="211" t="s">
        <v>9377</v>
      </c>
      <c r="L2" s="211">
        <v>4.762273853E9</v>
      </c>
      <c r="M2" s="211" t="s">
        <v>1350</v>
      </c>
      <c r="N2" s="211" t="s">
        <v>5394</v>
      </c>
      <c r="O2" s="211" t="s">
        <v>9337</v>
      </c>
      <c r="P2" s="211" t="s">
        <v>2137</v>
      </c>
      <c r="Q2" s="1">
        <f>COUNTIF('Hedef Liste Iğdır'!A:A,A2)</f>
        <v>1</v>
      </c>
    </row>
    <row r="3" ht="15.75" hidden="1" customHeight="1">
      <c r="A3" s="211" t="s">
        <v>12170</v>
      </c>
      <c r="B3" s="211" t="s">
        <v>12171</v>
      </c>
      <c r="C3" s="212" t="s">
        <v>2909</v>
      </c>
      <c r="D3" s="211" t="s">
        <v>1493</v>
      </c>
      <c r="E3" s="213">
        <v>538.0</v>
      </c>
      <c r="F3" s="211"/>
      <c r="G3" s="213">
        <v>0.0</v>
      </c>
      <c r="H3" s="213">
        <v>51.0</v>
      </c>
      <c r="I3" s="213">
        <v>51.0</v>
      </c>
      <c r="J3" s="214">
        <v>0.0</v>
      </c>
      <c r="K3" s="211" t="s">
        <v>12172</v>
      </c>
      <c r="L3" s="211">
        <v>5.325687663E9</v>
      </c>
      <c r="M3" s="211" t="s">
        <v>1350</v>
      </c>
      <c r="N3" s="211" t="s">
        <v>9343</v>
      </c>
      <c r="O3" s="211" t="s">
        <v>12173</v>
      </c>
      <c r="P3" s="211" t="s">
        <v>2137</v>
      </c>
      <c r="Q3" s="1">
        <f>COUNTIF('Hedef Liste Iğdır'!A:A,A3)</f>
        <v>0</v>
      </c>
    </row>
    <row r="4" ht="15.75" hidden="1" customHeight="1">
      <c r="A4" s="211" t="s">
        <v>12174</v>
      </c>
      <c r="B4" s="211" t="s">
        <v>12175</v>
      </c>
      <c r="C4" s="212" t="s">
        <v>2897</v>
      </c>
      <c r="D4" s="211" t="s">
        <v>1364</v>
      </c>
      <c r="E4" s="213">
        <v>2513.0</v>
      </c>
      <c r="F4" s="213">
        <v>87.0</v>
      </c>
      <c r="G4" s="213">
        <v>56.0</v>
      </c>
      <c r="H4" s="213">
        <v>6.0</v>
      </c>
      <c r="I4" s="213">
        <v>62.0</v>
      </c>
      <c r="J4" s="214">
        <v>0.9</v>
      </c>
      <c r="K4" s="211" t="s">
        <v>2216</v>
      </c>
      <c r="L4" s="211">
        <v>5.455542276E9</v>
      </c>
      <c r="M4" s="211" t="s">
        <v>1350</v>
      </c>
      <c r="N4" s="211" t="s">
        <v>5394</v>
      </c>
      <c r="O4" s="211" t="s">
        <v>12176</v>
      </c>
      <c r="P4" s="211" t="s">
        <v>2165</v>
      </c>
      <c r="Q4" s="1">
        <f>COUNTIF('Hedef Liste Iğdır'!A:A,A4)</f>
        <v>0</v>
      </c>
    </row>
    <row r="5" ht="15.75" hidden="1" customHeight="1">
      <c r="A5" s="211" t="s">
        <v>9404</v>
      </c>
      <c r="B5" s="211" t="s">
        <v>9405</v>
      </c>
      <c r="C5" s="212" t="s">
        <v>2897</v>
      </c>
      <c r="D5" s="211" t="s">
        <v>1356</v>
      </c>
      <c r="E5" s="213">
        <v>1675.0</v>
      </c>
      <c r="F5" s="213">
        <v>88.0</v>
      </c>
      <c r="G5" s="213">
        <v>10.0</v>
      </c>
      <c r="H5" s="213">
        <v>36.0</v>
      </c>
      <c r="I5" s="213">
        <v>46.0</v>
      </c>
      <c r="J5" s="214">
        <v>0.22</v>
      </c>
      <c r="K5" s="211" t="s">
        <v>9406</v>
      </c>
      <c r="L5" s="211">
        <v>4.762274001E9</v>
      </c>
      <c r="M5" s="211" t="s">
        <v>1350</v>
      </c>
      <c r="N5" s="211" t="s">
        <v>9343</v>
      </c>
      <c r="O5" s="211" t="s">
        <v>9407</v>
      </c>
      <c r="P5" s="211" t="s">
        <v>2137</v>
      </c>
      <c r="Q5" s="1">
        <f>COUNTIF('Hedef Liste Iğdır'!A:A,A5)</f>
        <v>1</v>
      </c>
    </row>
    <row r="6" ht="15.75" hidden="1" customHeight="1">
      <c r="A6" s="211" t="s">
        <v>9254</v>
      </c>
      <c r="B6" s="211" t="s">
        <v>9255</v>
      </c>
      <c r="C6" s="212" t="s">
        <v>2897</v>
      </c>
      <c r="D6" s="211" t="s">
        <v>1493</v>
      </c>
      <c r="E6" s="213">
        <v>1432.0</v>
      </c>
      <c r="F6" s="213">
        <v>42.0</v>
      </c>
      <c r="G6" s="213">
        <v>0.0</v>
      </c>
      <c r="H6" s="213">
        <v>42.0</v>
      </c>
      <c r="I6" s="213">
        <v>42.0</v>
      </c>
      <c r="J6" s="214">
        <v>0.0</v>
      </c>
      <c r="K6" s="211" t="s">
        <v>9425</v>
      </c>
      <c r="L6" s="211">
        <v>5.464720472E9</v>
      </c>
      <c r="M6" s="211" t="s">
        <v>1350</v>
      </c>
      <c r="N6" s="211" t="s">
        <v>5394</v>
      </c>
      <c r="O6" s="211" t="s">
        <v>9257</v>
      </c>
      <c r="P6" s="211" t="s">
        <v>2137</v>
      </c>
      <c r="Q6" s="1">
        <f>COUNTIF('Hedef Liste Iğdır'!A:A,A6)</f>
        <v>1</v>
      </c>
    </row>
    <row r="7" ht="15.75" hidden="1" customHeight="1">
      <c r="A7" s="211" t="s">
        <v>9348</v>
      </c>
      <c r="B7" s="211" t="s">
        <v>9349</v>
      </c>
      <c r="C7" s="212" t="s">
        <v>2897</v>
      </c>
      <c r="D7" s="211" t="s">
        <v>1378</v>
      </c>
      <c r="E7" s="213">
        <v>920.0</v>
      </c>
      <c r="F7" s="213">
        <v>24.0</v>
      </c>
      <c r="G7" s="213">
        <v>0.0</v>
      </c>
      <c r="H7" s="213">
        <v>14.0</v>
      </c>
      <c r="I7" s="213">
        <v>14.0</v>
      </c>
      <c r="J7" s="214">
        <v>0.0</v>
      </c>
      <c r="K7" s="211" t="s">
        <v>9350</v>
      </c>
      <c r="L7" s="211">
        <v>4.76226102E9</v>
      </c>
      <c r="M7" s="211" t="s">
        <v>1350</v>
      </c>
      <c r="N7" s="211" t="s">
        <v>9343</v>
      </c>
      <c r="O7" s="211" t="s">
        <v>9351</v>
      </c>
      <c r="P7" s="211" t="s">
        <v>2137</v>
      </c>
      <c r="Q7" s="1">
        <f>COUNTIF('Hedef Liste Iğdır'!A:A,A7)</f>
        <v>1</v>
      </c>
    </row>
    <row r="8" ht="15.75" hidden="1" customHeight="1">
      <c r="A8" s="211" t="s">
        <v>12177</v>
      </c>
      <c r="B8" s="211" t="s">
        <v>12178</v>
      </c>
      <c r="C8" s="212" t="s">
        <v>2897</v>
      </c>
      <c r="D8" s="211" t="s">
        <v>1577</v>
      </c>
      <c r="E8" s="213">
        <v>5562.0</v>
      </c>
      <c r="F8" s="213">
        <v>297.0</v>
      </c>
      <c r="G8" s="213">
        <v>69.0</v>
      </c>
      <c r="H8" s="213">
        <v>17.0</v>
      </c>
      <c r="I8" s="213">
        <v>86.0</v>
      </c>
      <c r="J8" s="214">
        <v>0.8</v>
      </c>
      <c r="K8" s="211" t="s">
        <v>2186</v>
      </c>
      <c r="L8" s="211">
        <v>4.76227105E9</v>
      </c>
      <c r="M8" s="211" t="s">
        <v>1350</v>
      </c>
      <c r="N8" s="211" t="s">
        <v>9343</v>
      </c>
      <c r="O8" s="211" t="s">
        <v>12179</v>
      </c>
      <c r="P8" s="211" t="s">
        <v>2165</v>
      </c>
      <c r="Q8" s="1">
        <f>COUNTIF('Hedef Liste Iğdır'!A:A,A8)</f>
        <v>0</v>
      </c>
    </row>
    <row r="9" ht="15.75" hidden="1" customHeight="1">
      <c r="A9" s="211" t="s">
        <v>9302</v>
      </c>
      <c r="B9" s="211" t="s">
        <v>9303</v>
      </c>
      <c r="C9" s="212" t="s">
        <v>2909</v>
      </c>
      <c r="D9" s="211" t="s">
        <v>1443</v>
      </c>
      <c r="E9" s="213">
        <v>34.0</v>
      </c>
      <c r="F9" s="211"/>
      <c r="G9" s="213">
        <v>0.0</v>
      </c>
      <c r="H9" s="213">
        <v>135.0</v>
      </c>
      <c r="I9" s="213">
        <v>135.0</v>
      </c>
      <c r="J9" s="214">
        <v>0.0</v>
      </c>
      <c r="K9" s="211" t="s">
        <v>9393</v>
      </c>
      <c r="L9" s="211">
        <v>5.436051094E9</v>
      </c>
      <c r="M9" s="211" t="s">
        <v>1350</v>
      </c>
      <c r="N9" s="211" t="s">
        <v>9343</v>
      </c>
      <c r="O9" s="211" t="s">
        <v>9305</v>
      </c>
      <c r="P9" s="211" t="s">
        <v>2137</v>
      </c>
      <c r="Q9" s="1">
        <f>COUNTIF('Hedef Liste Iğdır'!A:A,A9)</f>
        <v>1</v>
      </c>
    </row>
    <row r="10" ht="15.75" hidden="1" customHeight="1">
      <c r="A10" s="211" t="s">
        <v>12180</v>
      </c>
      <c r="B10" s="211" t="s">
        <v>12181</v>
      </c>
      <c r="C10" s="212" t="s">
        <v>2897</v>
      </c>
      <c r="D10" s="211" t="s">
        <v>1348</v>
      </c>
      <c r="E10" s="213">
        <v>13609.0</v>
      </c>
      <c r="F10" s="213">
        <v>700.0</v>
      </c>
      <c r="G10" s="213">
        <v>152.0</v>
      </c>
      <c r="H10" s="213">
        <v>0.0</v>
      </c>
      <c r="I10" s="213">
        <v>152.0</v>
      </c>
      <c r="J10" s="214">
        <v>1.0</v>
      </c>
      <c r="K10" s="211" t="s">
        <v>2163</v>
      </c>
      <c r="L10" s="211">
        <v>9.999999999E9</v>
      </c>
      <c r="M10" s="211" t="s">
        <v>1350</v>
      </c>
      <c r="N10" s="211" t="s">
        <v>5394</v>
      </c>
      <c r="O10" s="211" t="s">
        <v>12182</v>
      </c>
      <c r="P10" s="211" t="s">
        <v>2165</v>
      </c>
      <c r="Q10" s="1">
        <f>COUNTIF('Hedef Liste Iğdır'!A:A,A10)</f>
        <v>0</v>
      </c>
    </row>
    <row r="11" ht="15.75" hidden="1" customHeight="1">
      <c r="A11" s="211" t="s">
        <v>9313</v>
      </c>
      <c r="B11" s="211" t="s">
        <v>9314</v>
      </c>
      <c r="C11" s="212" t="s">
        <v>2897</v>
      </c>
      <c r="D11" s="211" t="s">
        <v>1378</v>
      </c>
      <c r="E11" s="213">
        <v>1618.0</v>
      </c>
      <c r="F11" s="213">
        <v>7.0</v>
      </c>
      <c r="G11" s="213">
        <v>0.0</v>
      </c>
      <c r="H11" s="213">
        <v>35.0</v>
      </c>
      <c r="I11" s="213">
        <v>35.0</v>
      </c>
      <c r="J11" s="214">
        <v>0.0</v>
      </c>
      <c r="K11" s="211" t="s">
        <v>9424</v>
      </c>
      <c r="L11" s="211">
        <v>4.762276565E9</v>
      </c>
      <c r="M11" s="211" t="s">
        <v>1350</v>
      </c>
      <c r="N11" s="211" t="s">
        <v>9359</v>
      </c>
      <c r="O11" s="211" t="s">
        <v>9317</v>
      </c>
      <c r="P11" s="211" t="s">
        <v>2137</v>
      </c>
      <c r="Q11" s="1">
        <f>COUNTIF('Hedef Liste Iğdır'!A:A,A11)</f>
        <v>1</v>
      </c>
    </row>
    <row r="12" ht="15.75" hidden="1" customHeight="1">
      <c r="A12" s="211" t="s">
        <v>9419</v>
      </c>
      <c r="B12" s="211" t="s">
        <v>9420</v>
      </c>
      <c r="C12" s="212" t="s">
        <v>2897</v>
      </c>
      <c r="D12" s="211" t="s">
        <v>1378</v>
      </c>
      <c r="E12" s="213">
        <v>2683.0</v>
      </c>
      <c r="F12" s="213">
        <v>115.0</v>
      </c>
      <c r="G12" s="213">
        <v>0.0</v>
      </c>
      <c r="H12" s="213">
        <v>63.0</v>
      </c>
      <c r="I12" s="213">
        <v>63.0</v>
      </c>
      <c r="J12" s="214">
        <v>0.0</v>
      </c>
      <c r="K12" s="211" t="s">
        <v>9421</v>
      </c>
      <c r="L12" s="211">
        <v>4.762270606E9</v>
      </c>
      <c r="M12" s="211" t="s">
        <v>1350</v>
      </c>
      <c r="N12" s="211" t="s">
        <v>9343</v>
      </c>
      <c r="O12" s="211" t="s">
        <v>9422</v>
      </c>
      <c r="P12" s="211" t="s">
        <v>2137</v>
      </c>
      <c r="Q12" s="1">
        <f>COUNTIF('Hedef Liste Iğdır'!A:A,A12)</f>
        <v>1</v>
      </c>
    </row>
    <row r="13" ht="15.75" hidden="1" customHeight="1">
      <c r="A13" s="211" t="s">
        <v>9264</v>
      </c>
      <c r="B13" s="211" t="s">
        <v>9265</v>
      </c>
      <c r="C13" s="212" t="s">
        <v>2897</v>
      </c>
      <c r="D13" s="211" t="s">
        <v>1443</v>
      </c>
      <c r="E13" s="213">
        <v>2190.0</v>
      </c>
      <c r="F13" s="213">
        <v>142.0</v>
      </c>
      <c r="G13" s="213">
        <v>9.0</v>
      </c>
      <c r="H13" s="213">
        <v>18.0</v>
      </c>
      <c r="I13" s="213">
        <v>27.0</v>
      </c>
      <c r="J13" s="214">
        <v>0.33</v>
      </c>
      <c r="K13" s="211" t="s">
        <v>9345</v>
      </c>
      <c r="L13" s="211">
        <v>5.458500176E9</v>
      </c>
      <c r="M13" s="211" t="s">
        <v>1350</v>
      </c>
      <c r="N13" s="211" t="s">
        <v>9343</v>
      </c>
      <c r="O13" s="211" t="s">
        <v>9346</v>
      </c>
      <c r="P13" s="211" t="s">
        <v>2137</v>
      </c>
      <c r="Q13" s="1">
        <f>COUNTIF('Hedef Liste Iğdır'!A:A,A13)</f>
        <v>1</v>
      </c>
    </row>
    <row r="14" ht="15.75" hidden="1" customHeight="1">
      <c r="A14" s="211" t="s">
        <v>9259</v>
      </c>
      <c r="B14" s="211" t="s">
        <v>9260</v>
      </c>
      <c r="C14" s="212" t="s">
        <v>2897</v>
      </c>
      <c r="D14" s="211" t="s">
        <v>1364</v>
      </c>
      <c r="E14" s="213">
        <v>899.0</v>
      </c>
      <c r="F14" s="213">
        <v>32.0</v>
      </c>
      <c r="G14" s="213">
        <v>7.0</v>
      </c>
      <c r="H14" s="213">
        <v>12.0</v>
      </c>
      <c r="I14" s="213">
        <v>19.0</v>
      </c>
      <c r="J14" s="214">
        <v>0.37</v>
      </c>
      <c r="K14" s="211" t="s">
        <v>9345</v>
      </c>
      <c r="L14" s="211">
        <v>5.458500176E9</v>
      </c>
      <c r="M14" s="211" t="s">
        <v>1350</v>
      </c>
      <c r="N14" s="211" t="s">
        <v>9343</v>
      </c>
      <c r="O14" s="211" t="s">
        <v>9346</v>
      </c>
      <c r="P14" s="211" t="s">
        <v>2137</v>
      </c>
      <c r="Q14" s="1">
        <f>COUNTIF('Hedef Liste Iğdır'!A:A,A14)</f>
        <v>1</v>
      </c>
    </row>
    <row r="15" ht="15.75" hidden="1" customHeight="1">
      <c r="A15" s="211" t="s">
        <v>9438</v>
      </c>
      <c r="B15" s="211" t="s">
        <v>9439</v>
      </c>
      <c r="C15" s="212" t="s">
        <v>2897</v>
      </c>
      <c r="D15" s="211" t="s">
        <v>1493</v>
      </c>
      <c r="E15" s="213">
        <v>13.0</v>
      </c>
      <c r="F15" s="211"/>
      <c r="G15" s="213">
        <v>0.0</v>
      </c>
      <c r="H15" s="213">
        <v>7.0</v>
      </c>
      <c r="I15" s="213">
        <v>7.0</v>
      </c>
      <c r="J15" s="214">
        <v>0.0</v>
      </c>
      <c r="K15" s="211" t="s">
        <v>9440</v>
      </c>
      <c r="L15" s="211">
        <v>4.762264928E9</v>
      </c>
      <c r="M15" s="211" t="s">
        <v>1350</v>
      </c>
      <c r="N15" s="211" t="s">
        <v>9359</v>
      </c>
      <c r="O15" s="211" t="s">
        <v>9441</v>
      </c>
      <c r="P15" s="211" t="s">
        <v>2137</v>
      </c>
      <c r="Q15" s="1">
        <f>COUNTIF('Hedef Liste Iğdır'!A:A,A15)</f>
        <v>1</v>
      </c>
    </row>
    <row r="16" ht="15.75" hidden="1" customHeight="1">
      <c r="A16" s="211" t="s">
        <v>9285</v>
      </c>
      <c r="B16" s="211" t="s">
        <v>9286</v>
      </c>
      <c r="C16" s="212" t="s">
        <v>2897</v>
      </c>
      <c r="D16" s="211" t="s">
        <v>1378</v>
      </c>
      <c r="E16" s="213">
        <v>2270.0</v>
      </c>
      <c r="F16" s="213">
        <v>146.0</v>
      </c>
      <c r="G16" s="213">
        <v>16.0</v>
      </c>
      <c r="H16" s="213">
        <v>19.0</v>
      </c>
      <c r="I16" s="213">
        <v>35.0</v>
      </c>
      <c r="J16" s="214">
        <v>0.46</v>
      </c>
      <c r="K16" s="211" t="s">
        <v>9342</v>
      </c>
      <c r="L16" s="211">
        <v>4.762261001E9</v>
      </c>
      <c r="M16" s="211" t="s">
        <v>1350</v>
      </c>
      <c r="N16" s="211" t="s">
        <v>9343</v>
      </c>
      <c r="O16" s="211" t="s">
        <v>9390</v>
      </c>
      <c r="P16" s="211" t="s">
        <v>2137</v>
      </c>
      <c r="Q16" s="1">
        <f>COUNTIF('Hedef Liste Iğdır'!A:A,A16)</f>
        <v>1</v>
      </c>
    </row>
    <row r="17" ht="15.75" hidden="1" customHeight="1">
      <c r="A17" s="211" t="s">
        <v>12183</v>
      </c>
      <c r="B17" s="211" t="s">
        <v>12184</v>
      </c>
      <c r="C17" s="212" t="s">
        <v>2897</v>
      </c>
      <c r="D17" s="211" t="s">
        <v>1348</v>
      </c>
      <c r="E17" s="213">
        <v>2023.0</v>
      </c>
      <c r="F17" s="213">
        <v>57.0</v>
      </c>
      <c r="G17" s="213">
        <v>15.0</v>
      </c>
      <c r="H17" s="213">
        <v>7.0</v>
      </c>
      <c r="I17" s="213">
        <v>22.0</v>
      </c>
      <c r="J17" s="214">
        <v>0.68</v>
      </c>
      <c r="K17" s="211" t="s">
        <v>9425</v>
      </c>
      <c r="L17" s="211">
        <v>5.464720472E9</v>
      </c>
      <c r="M17" s="211" t="s">
        <v>1350</v>
      </c>
      <c r="N17" s="211" t="s">
        <v>5394</v>
      </c>
      <c r="O17" s="211" t="s">
        <v>9257</v>
      </c>
      <c r="P17" s="211" t="s">
        <v>2137</v>
      </c>
      <c r="Q17" s="1">
        <f>COUNTIF('Hedef Liste Iğdır'!A:A,A17)</f>
        <v>0</v>
      </c>
    </row>
    <row r="18" ht="15.75" hidden="1" customHeight="1">
      <c r="A18" s="211" t="s">
        <v>12185</v>
      </c>
      <c r="B18" s="211" t="s">
        <v>12186</v>
      </c>
      <c r="C18" s="212" t="s">
        <v>2909</v>
      </c>
      <c r="D18" s="211" t="s">
        <v>1378</v>
      </c>
      <c r="E18" s="213">
        <v>44.0</v>
      </c>
      <c r="F18" s="211"/>
      <c r="G18" s="213">
        <v>0.0</v>
      </c>
      <c r="H18" s="213">
        <v>73.0</v>
      </c>
      <c r="I18" s="213">
        <v>73.0</v>
      </c>
      <c r="J18" s="214">
        <v>0.0</v>
      </c>
      <c r="K18" s="211" t="s">
        <v>12187</v>
      </c>
      <c r="L18" s="211">
        <v>4.762271349E9</v>
      </c>
      <c r="M18" s="211" t="s">
        <v>1350</v>
      </c>
      <c r="N18" s="211" t="s">
        <v>9359</v>
      </c>
      <c r="O18" s="211" t="s">
        <v>12188</v>
      </c>
      <c r="P18" s="211" t="s">
        <v>2137</v>
      </c>
      <c r="Q18" s="1">
        <f>COUNTIF('Hedef Liste Iğdır'!A:A,A18)</f>
        <v>0</v>
      </c>
    </row>
    <row r="19" ht="15.75" hidden="1" customHeight="1">
      <c r="A19" s="211" t="s">
        <v>9291</v>
      </c>
      <c r="B19" s="211" t="s">
        <v>9292</v>
      </c>
      <c r="C19" s="212" t="s">
        <v>2897</v>
      </c>
      <c r="D19" s="211" t="s">
        <v>1385</v>
      </c>
      <c r="E19" s="213">
        <v>2566.0</v>
      </c>
      <c r="F19" s="213">
        <v>58.0</v>
      </c>
      <c r="G19" s="213">
        <v>13.0</v>
      </c>
      <c r="H19" s="213">
        <v>63.0</v>
      </c>
      <c r="I19" s="213">
        <v>76.0</v>
      </c>
      <c r="J19" s="214">
        <v>0.17</v>
      </c>
      <c r="K19" s="211" t="s">
        <v>9342</v>
      </c>
      <c r="L19" s="211">
        <v>4.762261001E9</v>
      </c>
      <c r="M19" s="211" t="s">
        <v>1350</v>
      </c>
      <c r="N19" s="211" t="s">
        <v>9343</v>
      </c>
      <c r="O19" s="211" t="s">
        <v>9390</v>
      </c>
      <c r="P19" s="211" t="s">
        <v>2137</v>
      </c>
      <c r="Q19" s="1">
        <f>COUNTIF('Hedef Liste Iğdır'!A:A,A19)</f>
        <v>1</v>
      </c>
    </row>
    <row r="20" ht="15.75" hidden="1" customHeight="1">
      <c r="A20" s="211" t="s">
        <v>9289</v>
      </c>
      <c r="B20" s="211" t="s">
        <v>9290</v>
      </c>
      <c r="C20" s="212" t="s">
        <v>2897</v>
      </c>
      <c r="D20" s="211" t="s">
        <v>1378</v>
      </c>
      <c r="E20" s="213">
        <v>3119.0</v>
      </c>
      <c r="F20" s="213">
        <v>202.0</v>
      </c>
      <c r="G20" s="213">
        <v>12.0</v>
      </c>
      <c r="H20" s="213">
        <v>61.0</v>
      </c>
      <c r="I20" s="213">
        <v>73.0</v>
      </c>
      <c r="J20" s="214">
        <v>0.16</v>
      </c>
      <c r="K20" s="211" t="s">
        <v>9342</v>
      </c>
      <c r="L20" s="211">
        <v>4.762261001E9</v>
      </c>
      <c r="M20" s="211" t="s">
        <v>1350</v>
      </c>
      <c r="N20" s="211" t="s">
        <v>9343</v>
      </c>
      <c r="O20" s="211" t="s">
        <v>9390</v>
      </c>
      <c r="P20" s="211" t="s">
        <v>2137</v>
      </c>
      <c r="Q20" s="1">
        <f>COUNTIF('Hedef Liste Iğdır'!A:A,A20)</f>
        <v>1</v>
      </c>
    </row>
    <row r="21" ht="15.75" hidden="1" customHeight="1">
      <c r="A21" s="211" t="s">
        <v>9442</v>
      </c>
      <c r="B21" s="211" t="s">
        <v>9443</v>
      </c>
      <c r="C21" s="212" t="s">
        <v>2909</v>
      </c>
      <c r="D21" s="211" t="s">
        <v>1348</v>
      </c>
      <c r="E21" s="213">
        <v>994.0</v>
      </c>
      <c r="F21" s="211"/>
      <c r="G21" s="213">
        <v>0.0</v>
      </c>
      <c r="H21" s="213">
        <v>26.0</v>
      </c>
      <c r="I21" s="213">
        <v>26.0</v>
      </c>
      <c r="J21" s="214">
        <v>0.0</v>
      </c>
      <c r="K21" s="211" t="s">
        <v>9444</v>
      </c>
      <c r="L21" s="211">
        <v>4.762273224E9</v>
      </c>
      <c r="M21" s="211" t="s">
        <v>1350</v>
      </c>
      <c r="N21" s="211" t="s">
        <v>9343</v>
      </c>
      <c r="O21" s="211" t="s">
        <v>9445</v>
      </c>
      <c r="P21" s="211" t="s">
        <v>2137</v>
      </c>
      <c r="Q21" s="1">
        <f>COUNTIF('Hedef Liste Iğdır'!A:A,A21)</f>
        <v>1</v>
      </c>
    </row>
    <row r="22" ht="15.75" hidden="1" customHeight="1">
      <c r="A22" s="211" t="s">
        <v>9287</v>
      </c>
      <c r="B22" s="211" t="s">
        <v>9288</v>
      </c>
      <c r="C22" s="212" t="s">
        <v>2897</v>
      </c>
      <c r="D22" s="211" t="s">
        <v>1378</v>
      </c>
      <c r="E22" s="213">
        <v>1520.0</v>
      </c>
      <c r="F22" s="213">
        <v>97.0</v>
      </c>
      <c r="G22" s="213">
        <v>2.0</v>
      </c>
      <c r="H22" s="213">
        <v>40.0</v>
      </c>
      <c r="I22" s="213">
        <v>42.0</v>
      </c>
      <c r="J22" s="214">
        <v>0.05</v>
      </c>
      <c r="K22" s="211" t="s">
        <v>9342</v>
      </c>
      <c r="L22" s="211">
        <v>4.76227201E9</v>
      </c>
      <c r="M22" s="211" t="s">
        <v>1350</v>
      </c>
      <c r="N22" s="211" t="s">
        <v>9343</v>
      </c>
      <c r="O22" s="211" t="s">
        <v>9344</v>
      </c>
      <c r="P22" s="211" t="s">
        <v>2137</v>
      </c>
      <c r="Q22" s="1">
        <f>COUNTIF('Hedef Liste Iğdır'!A:A,A22)</f>
        <v>1</v>
      </c>
    </row>
    <row r="23" ht="15.75" hidden="1" customHeight="1">
      <c r="A23" s="211" t="s">
        <v>9434</v>
      </c>
      <c r="B23" s="211" t="s">
        <v>9435</v>
      </c>
      <c r="C23" s="212" t="s">
        <v>2897</v>
      </c>
      <c r="D23" s="211" t="s">
        <v>1378</v>
      </c>
      <c r="E23" s="213">
        <v>2358.0</v>
      </c>
      <c r="F23" s="213">
        <v>261.0</v>
      </c>
      <c r="G23" s="213">
        <v>0.0</v>
      </c>
      <c r="H23" s="213">
        <v>29.0</v>
      </c>
      <c r="I23" s="213">
        <v>29.0</v>
      </c>
      <c r="J23" s="214">
        <v>0.0</v>
      </c>
      <c r="K23" s="211" t="s">
        <v>9436</v>
      </c>
      <c r="L23" s="211">
        <v>4.762264343E9</v>
      </c>
      <c r="M23" s="211" t="s">
        <v>1350</v>
      </c>
      <c r="N23" s="211" t="s">
        <v>9343</v>
      </c>
      <c r="O23" s="211" t="s">
        <v>9437</v>
      </c>
      <c r="P23" s="211" t="s">
        <v>2137</v>
      </c>
      <c r="Q23" s="1">
        <f>COUNTIF('Hedef Liste Iğdır'!A:A,A23)</f>
        <v>1</v>
      </c>
    </row>
    <row r="24" ht="15.75" hidden="1" customHeight="1">
      <c r="A24" s="211" t="s">
        <v>9294</v>
      </c>
      <c r="B24" s="211" t="s">
        <v>9295</v>
      </c>
      <c r="C24" s="212" t="s">
        <v>2897</v>
      </c>
      <c r="D24" s="211" t="s">
        <v>1364</v>
      </c>
      <c r="E24" s="213">
        <v>133.0</v>
      </c>
      <c r="F24" s="213">
        <v>14.0</v>
      </c>
      <c r="G24" s="213">
        <v>4.0</v>
      </c>
      <c r="H24" s="213">
        <v>14.0</v>
      </c>
      <c r="I24" s="213">
        <v>18.0</v>
      </c>
      <c r="J24" s="214">
        <v>0.22</v>
      </c>
      <c r="K24" s="211" t="s">
        <v>9396</v>
      </c>
      <c r="L24" s="211">
        <v>5.523900476E9</v>
      </c>
      <c r="M24" s="211" t="s">
        <v>1350</v>
      </c>
      <c r="N24" s="211" t="s">
        <v>9397</v>
      </c>
      <c r="O24" s="211" t="s">
        <v>9398</v>
      </c>
      <c r="P24" s="211" t="s">
        <v>2137</v>
      </c>
      <c r="Q24" s="1">
        <f>COUNTIF('Hedef Liste Iğdır'!A:A,A24)</f>
        <v>1</v>
      </c>
    </row>
    <row r="25" ht="15.75" hidden="1" customHeight="1">
      <c r="A25" s="211" t="s">
        <v>9330</v>
      </c>
      <c r="B25" s="211" t="s">
        <v>9331</v>
      </c>
      <c r="C25" s="212" t="s">
        <v>2897</v>
      </c>
      <c r="D25" s="211" t="s">
        <v>1370</v>
      </c>
      <c r="E25" s="213">
        <v>3021.0</v>
      </c>
      <c r="F25" s="213">
        <v>324.0</v>
      </c>
      <c r="G25" s="213">
        <v>14.0</v>
      </c>
      <c r="H25" s="213">
        <v>6.0</v>
      </c>
      <c r="I25" s="213">
        <v>20.0</v>
      </c>
      <c r="J25" s="214">
        <v>0.7</v>
      </c>
      <c r="K25" s="211" t="s">
        <v>9385</v>
      </c>
      <c r="L25" s="211">
        <v>4.762271144E9</v>
      </c>
      <c r="M25" s="211" t="s">
        <v>1350</v>
      </c>
      <c r="N25" s="211" t="s">
        <v>5394</v>
      </c>
      <c r="O25" s="211" t="s">
        <v>9386</v>
      </c>
      <c r="P25" s="211" t="s">
        <v>2137</v>
      </c>
      <c r="Q25" s="1">
        <f>COUNTIF('Hedef Liste Iğdır'!A:A,A25)</f>
        <v>1</v>
      </c>
    </row>
    <row r="26" ht="15.75" hidden="1" customHeight="1">
      <c r="A26" s="211" t="s">
        <v>9249</v>
      </c>
      <c r="B26" s="211" t="s">
        <v>9250</v>
      </c>
      <c r="C26" s="212" t="s">
        <v>2897</v>
      </c>
      <c r="D26" s="211" t="s">
        <v>1507</v>
      </c>
      <c r="E26" s="213">
        <v>313.0</v>
      </c>
      <c r="F26" s="213">
        <v>51.0</v>
      </c>
      <c r="G26" s="213">
        <v>0.0</v>
      </c>
      <c r="H26" s="213">
        <v>32.0</v>
      </c>
      <c r="I26" s="213">
        <v>32.0</v>
      </c>
      <c r="J26" s="214">
        <v>0.0</v>
      </c>
      <c r="K26" s="211" t="s">
        <v>9387</v>
      </c>
      <c r="L26" s="211">
        <v>5.522483966E9</v>
      </c>
      <c r="M26" s="211" t="s">
        <v>1350</v>
      </c>
      <c r="N26" s="211" t="s">
        <v>5394</v>
      </c>
      <c r="O26" s="211" t="s">
        <v>9388</v>
      </c>
      <c r="P26" s="211" t="s">
        <v>2137</v>
      </c>
      <c r="Q26" s="1">
        <f>COUNTIF('Hedef Liste Iğdır'!A:A,A26)</f>
        <v>1</v>
      </c>
    </row>
    <row r="27" ht="15.75" hidden="1" customHeight="1">
      <c r="A27" s="211" t="s">
        <v>12189</v>
      </c>
      <c r="B27" s="211" t="s">
        <v>12190</v>
      </c>
      <c r="C27" s="212" t="s">
        <v>2897</v>
      </c>
      <c r="D27" s="211" t="s">
        <v>1364</v>
      </c>
      <c r="E27" s="213">
        <v>206.0</v>
      </c>
      <c r="F27" s="213">
        <v>11.0</v>
      </c>
      <c r="G27" s="213">
        <v>50.0</v>
      </c>
      <c r="H27" s="213">
        <v>4.0</v>
      </c>
      <c r="I27" s="213">
        <v>54.0</v>
      </c>
      <c r="J27" s="214">
        <v>0.93</v>
      </c>
      <c r="K27" s="211" t="s">
        <v>2216</v>
      </c>
      <c r="L27" s="211">
        <v>5.417793376E9</v>
      </c>
      <c r="M27" s="211" t="s">
        <v>1350</v>
      </c>
      <c r="N27" s="211" t="s">
        <v>9343</v>
      </c>
      <c r="O27" s="211" t="s">
        <v>12191</v>
      </c>
      <c r="P27" s="211" t="s">
        <v>2165</v>
      </c>
      <c r="Q27" s="1">
        <f>COUNTIF('Hedef Liste Iğdır'!A:A,A27)</f>
        <v>0</v>
      </c>
    </row>
    <row r="28" ht="15.75" hidden="1" customHeight="1">
      <c r="A28" s="211" t="s">
        <v>12192</v>
      </c>
      <c r="B28" s="211" t="s">
        <v>12193</v>
      </c>
      <c r="C28" s="212" t="s">
        <v>2897</v>
      </c>
      <c r="D28" s="211" t="s">
        <v>1364</v>
      </c>
      <c r="E28" s="213">
        <v>1254.0</v>
      </c>
      <c r="F28" s="213">
        <v>135.0</v>
      </c>
      <c r="G28" s="213">
        <v>46.0</v>
      </c>
      <c r="H28" s="213">
        <v>5.0</v>
      </c>
      <c r="I28" s="213">
        <v>51.0</v>
      </c>
      <c r="J28" s="214">
        <v>0.9</v>
      </c>
      <c r="K28" s="211" t="s">
        <v>12194</v>
      </c>
      <c r="L28" s="211">
        <v>4.7622761E9</v>
      </c>
      <c r="M28" s="211" t="s">
        <v>1350</v>
      </c>
      <c r="N28" s="211" t="s">
        <v>5394</v>
      </c>
      <c r="O28" s="211" t="s">
        <v>12195</v>
      </c>
      <c r="P28" s="211" t="s">
        <v>2165</v>
      </c>
      <c r="Q28" s="1">
        <f>COUNTIF('Hedef Liste Iğdır'!A:A,A28)</f>
        <v>0</v>
      </c>
    </row>
    <row r="29" ht="15.75" hidden="1" customHeight="1">
      <c r="A29" s="211" t="s">
        <v>9280</v>
      </c>
      <c r="B29" s="211" t="s">
        <v>9281</v>
      </c>
      <c r="C29" s="212" t="s">
        <v>2897</v>
      </c>
      <c r="D29" s="211" t="s">
        <v>1507</v>
      </c>
      <c r="E29" s="213">
        <v>367.0</v>
      </c>
      <c r="F29" s="213">
        <v>68.0</v>
      </c>
      <c r="G29" s="213">
        <v>18.0</v>
      </c>
      <c r="H29" s="213">
        <v>24.0</v>
      </c>
      <c r="I29" s="213">
        <v>42.0</v>
      </c>
      <c r="J29" s="214">
        <v>0.43</v>
      </c>
      <c r="K29" s="211" t="s">
        <v>9342</v>
      </c>
      <c r="L29" s="211">
        <v>4.762261001E9</v>
      </c>
      <c r="M29" s="211" t="s">
        <v>1350</v>
      </c>
      <c r="N29" s="211" t="s">
        <v>9343</v>
      </c>
      <c r="O29" s="211" t="s">
        <v>9284</v>
      </c>
      <c r="P29" s="211" t="s">
        <v>2137</v>
      </c>
      <c r="Q29" s="1">
        <f>COUNTIF('Hedef Liste Iğdır'!A:A,A29)</f>
        <v>1</v>
      </c>
    </row>
    <row r="30" ht="15.75" hidden="1" customHeight="1">
      <c r="A30" s="211" t="s">
        <v>9322</v>
      </c>
      <c r="B30" s="211" t="s">
        <v>9323</v>
      </c>
      <c r="C30" s="212" t="s">
        <v>2897</v>
      </c>
      <c r="D30" s="211" t="s">
        <v>1378</v>
      </c>
      <c r="E30" s="213">
        <v>148.0</v>
      </c>
      <c r="F30" s="213">
        <v>28.0</v>
      </c>
      <c r="G30" s="213">
        <v>0.0</v>
      </c>
      <c r="H30" s="213">
        <v>95.0</v>
      </c>
      <c r="I30" s="213">
        <v>95.0</v>
      </c>
      <c r="J30" s="214">
        <v>0.0</v>
      </c>
      <c r="K30" s="211" t="s">
        <v>9395</v>
      </c>
      <c r="L30" s="211">
        <v>5.442949292E9</v>
      </c>
      <c r="M30" s="211" t="s">
        <v>1350</v>
      </c>
      <c r="N30" s="211" t="s">
        <v>9343</v>
      </c>
      <c r="O30" s="211" t="s">
        <v>9325</v>
      </c>
      <c r="P30" s="211" t="s">
        <v>2137</v>
      </c>
      <c r="Q30" s="1">
        <f>COUNTIF('Hedef Liste Iğdır'!A:A,A30)</f>
        <v>1</v>
      </c>
    </row>
    <row r="31" ht="15.75" hidden="1" customHeight="1">
      <c r="A31" s="211" t="s">
        <v>9338</v>
      </c>
      <c r="B31" s="211" t="s">
        <v>9339</v>
      </c>
      <c r="C31" s="212" t="s">
        <v>2897</v>
      </c>
      <c r="D31" s="211" t="s">
        <v>1364</v>
      </c>
      <c r="E31" s="213">
        <v>133.0</v>
      </c>
      <c r="F31" s="213">
        <v>39.0</v>
      </c>
      <c r="G31" s="213">
        <v>7.0</v>
      </c>
      <c r="H31" s="213">
        <v>4.0</v>
      </c>
      <c r="I31" s="213">
        <v>11.0</v>
      </c>
      <c r="J31" s="214">
        <v>0.64</v>
      </c>
      <c r="K31" s="211" t="s">
        <v>9394</v>
      </c>
      <c r="L31" s="211">
        <v>5.541757604E9</v>
      </c>
      <c r="M31" s="211" t="s">
        <v>1350</v>
      </c>
      <c r="N31" s="211" t="s">
        <v>9343</v>
      </c>
      <c r="O31" s="211" t="s">
        <v>9341</v>
      </c>
      <c r="P31" s="211" t="s">
        <v>2137</v>
      </c>
      <c r="Q31" s="1">
        <f>COUNTIF('Hedef Liste Iğdır'!A:A,A31)</f>
        <v>1</v>
      </c>
    </row>
    <row r="32" ht="15.75" hidden="1" customHeight="1">
      <c r="A32" s="211" t="s">
        <v>9326</v>
      </c>
      <c r="B32" s="211" t="s">
        <v>9327</v>
      </c>
      <c r="C32" s="212" t="s">
        <v>2897</v>
      </c>
      <c r="D32" s="211" t="s">
        <v>1370</v>
      </c>
      <c r="E32" s="213">
        <v>235.0</v>
      </c>
      <c r="F32" s="213">
        <v>67.0</v>
      </c>
      <c r="G32" s="213">
        <v>0.0</v>
      </c>
      <c r="H32" s="213">
        <v>5.0</v>
      </c>
      <c r="I32" s="213">
        <v>5.0</v>
      </c>
      <c r="J32" s="214">
        <v>0.0</v>
      </c>
      <c r="K32" s="211" t="s">
        <v>9371</v>
      </c>
      <c r="L32" s="211">
        <v>5.072933139E9</v>
      </c>
      <c r="M32" s="211" t="s">
        <v>1350</v>
      </c>
      <c r="N32" s="211" t="s">
        <v>9343</v>
      </c>
      <c r="O32" s="211" t="s">
        <v>9329</v>
      </c>
      <c r="P32" s="211" t="s">
        <v>2137</v>
      </c>
      <c r="Q32" s="1">
        <f>COUNTIF('Hedef Liste Iğdır'!A:A,A32)</f>
        <v>1</v>
      </c>
    </row>
    <row r="33" ht="15.75" hidden="1" customHeight="1">
      <c r="A33" s="211" t="s">
        <v>9308</v>
      </c>
      <c r="B33" s="211" t="s">
        <v>9309</v>
      </c>
      <c r="C33" s="212" t="s">
        <v>2897</v>
      </c>
      <c r="D33" s="211" t="s">
        <v>1348</v>
      </c>
      <c r="E33" s="213">
        <v>8.0</v>
      </c>
      <c r="F33" s="211"/>
      <c r="G33" s="213">
        <v>0.0</v>
      </c>
      <c r="H33" s="213">
        <v>39.0</v>
      </c>
      <c r="I33" s="213">
        <v>39.0</v>
      </c>
      <c r="J33" s="214">
        <v>0.0</v>
      </c>
      <c r="K33" s="211" t="s">
        <v>9376</v>
      </c>
      <c r="L33" s="211">
        <v>5.42685187E9</v>
      </c>
      <c r="M33" s="211" t="s">
        <v>1350</v>
      </c>
      <c r="N33" s="211" t="s">
        <v>5394</v>
      </c>
      <c r="O33" s="211" t="s">
        <v>9311</v>
      </c>
      <c r="P33" s="211" t="s">
        <v>2137</v>
      </c>
      <c r="Q33" s="1">
        <f>COUNTIF('Hedef Liste Iğdır'!A:A,A33)</f>
        <v>1</v>
      </c>
    </row>
    <row r="34" ht="15.75" hidden="1" customHeight="1">
      <c r="A34" s="211" t="s">
        <v>9352</v>
      </c>
      <c r="B34" s="211" t="s">
        <v>9353</v>
      </c>
      <c r="C34" s="212" t="s">
        <v>2897</v>
      </c>
      <c r="D34" s="211" t="s">
        <v>1364</v>
      </c>
      <c r="E34" s="213">
        <v>66.0</v>
      </c>
      <c r="F34" s="213">
        <v>20.0</v>
      </c>
      <c r="G34" s="213">
        <v>0.0</v>
      </c>
      <c r="H34" s="213">
        <v>19.0</v>
      </c>
      <c r="I34" s="213">
        <v>19.0</v>
      </c>
      <c r="J34" s="214">
        <v>0.0</v>
      </c>
      <c r="K34" s="211" t="s">
        <v>9354</v>
      </c>
      <c r="L34" s="211">
        <v>5.461873637E9</v>
      </c>
      <c r="M34" s="211" t="s">
        <v>1350</v>
      </c>
      <c r="N34" s="211" t="s">
        <v>9343</v>
      </c>
      <c r="O34" s="211" t="s">
        <v>9355</v>
      </c>
      <c r="P34" s="211" t="s">
        <v>2137</v>
      </c>
      <c r="Q34" s="1">
        <f>COUNTIF('Hedef Liste Iğdır'!A:A,A34)</f>
        <v>1</v>
      </c>
    </row>
    <row r="35" ht="15.75" hidden="1" customHeight="1">
      <c r="A35" s="211" t="s">
        <v>12196</v>
      </c>
      <c r="B35" s="211" t="s">
        <v>12197</v>
      </c>
      <c r="C35" s="212" t="s">
        <v>2897</v>
      </c>
      <c r="D35" s="211" t="s">
        <v>1789</v>
      </c>
      <c r="E35" s="211"/>
      <c r="F35" s="211"/>
      <c r="G35" s="213">
        <v>127.0</v>
      </c>
      <c r="H35" s="213">
        <v>44.0</v>
      </c>
      <c r="I35" s="213">
        <v>171.0</v>
      </c>
      <c r="J35" s="214">
        <v>0.74</v>
      </c>
      <c r="K35" s="211" t="s">
        <v>12198</v>
      </c>
      <c r="L35" s="211">
        <v>4.762274616E9</v>
      </c>
      <c r="M35" s="211" t="s">
        <v>1350</v>
      </c>
      <c r="N35" s="211" t="s">
        <v>9343</v>
      </c>
      <c r="O35" s="211" t="s">
        <v>12199</v>
      </c>
      <c r="P35" s="211" t="s">
        <v>2165</v>
      </c>
      <c r="Q35" s="1">
        <f>COUNTIF('Hedef Liste Iğdır'!A:A,A35)</f>
        <v>0</v>
      </c>
    </row>
    <row r="36" ht="15.75" hidden="1" customHeight="1">
      <c r="A36" s="211" t="s">
        <v>12200</v>
      </c>
      <c r="B36" s="211" t="s">
        <v>12201</v>
      </c>
      <c r="C36" s="212" t="s">
        <v>2897</v>
      </c>
      <c r="D36" s="211" t="s">
        <v>1364</v>
      </c>
      <c r="E36" s="213">
        <v>39.0</v>
      </c>
      <c r="F36" s="213">
        <v>10.0</v>
      </c>
      <c r="G36" s="213">
        <v>42.0</v>
      </c>
      <c r="H36" s="213">
        <v>0.0</v>
      </c>
      <c r="I36" s="213">
        <v>42.0</v>
      </c>
      <c r="J36" s="214">
        <v>1.0</v>
      </c>
      <c r="K36" s="211" t="s">
        <v>12202</v>
      </c>
      <c r="L36" s="211">
        <v>4.762274636E9</v>
      </c>
      <c r="M36" s="211" t="s">
        <v>1350</v>
      </c>
      <c r="N36" s="211" t="s">
        <v>5394</v>
      </c>
      <c r="O36" s="211" t="s">
        <v>12203</v>
      </c>
      <c r="P36" s="211" t="s">
        <v>2165</v>
      </c>
      <c r="Q36" s="1">
        <f>COUNTIF('Hedef Liste Iğdır'!A:A,A36)</f>
        <v>0</v>
      </c>
    </row>
    <row r="37" ht="15.75" hidden="1" customHeight="1">
      <c r="A37" s="211" t="s">
        <v>9299</v>
      </c>
      <c r="B37" s="211" t="s">
        <v>9300</v>
      </c>
      <c r="C37" s="212" t="s">
        <v>2897</v>
      </c>
      <c r="D37" s="211" t="s">
        <v>1443</v>
      </c>
      <c r="E37" s="213">
        <v>367.0</v>
      </c>
      <c r="F37" s="213">
        <v>104.0</v>
      </c>
      <c r="G37" s="213">
        <v>2.0</v>
      </c>
      <c r="H37" s="213">
        <v>40.0</v>
      </c>
      <c r="I37" s="213">
        <v>42.0</v>
      </c>
      <c r="J37" s="214">
        <v>0.05</v>
      </c>
      <c r="K37" s="211" t="s">
        <v>9396</v>
      </c>
      <c r="L37" s="211">
        <v>5.523900476E9</v>
      </c>
      <c r="M37" s="211" t="s">
        <v>1350</v>
      </c>
      <c r="N37" s="211" t="s">
        <v>9397</v>
      </c>
      <c r="O37" s="211" t="s">
        <v>9428</v>
      </c>
      <c r="P37" s="211" t="s">
        <v>2137</v>
      </c>
      <c r="Q37" s="1">
        <f>COUNTIF('Hedef Liste Iğdır'!A:A,A37)</f>
        <v>1</v>
      </c>
    </row>
    <row r="38" ht="15.75" hidden="1" customHeight="1">
      <c r="A38" s="211" t="s">
        <v>9372</v>
      </c>
      <c r="B38" s="211" t="s">
        <v>9373</v>
      </c>
      <c r="C38" s="212" t="s">
        <v>2897</v>
      </c>
      <c r="D38" s="211" t="s">
        <v>1348</v>
      </c>
      <c r="E38" s="213">
        <v>2025.0</v>
      </c>
      <c r="F38" s="213">
        <v>473.0</v>
      </c>
      <c r="G38" s="213">
        <v>0.0</v>
      </c>
      <c r="H38" s="213">
        <v>49.0</v>
      </c>
      <c r="I38" s="213">
        <v>49.0</v>
      </c>
      <c r="J38" s="214">
        <v>0.0</v>
      </c>
      <c r="K38" s="211" t="s">
        <v>9374</v>
      </c>
      <c r="L38" s="211">
        <v>4.762279944E9</v>
      </c>
      <c r="M38" s="211" t="s">
        <v>1350</v>
      </c>
      <c r="N38" s="211" t="s">
        <v>9343</v>
      </c>
      <c r="O38" s="211" t="s">
        <v>9375</v>
      </c>
      <c r="P38" s="211" t="s">
        <v>2137</v>
      </c>
      <c r="Q38" s="1">
        <f>COUNTIF('Hedef Liste Iğdır'!A:A,A38)</f>
        <v>1</v>
      </c>
    </row>
    <row r="39" ht="15.75" hidden="1" customHeight="1">
      <c r="A39" s="211" t="s">
        <v>9356</v>
      </c>
      <c r="B39" s="211" t="s">
        <v>9357</v>
      </c>
      <c r="C39" s="212" t="s">
        <v>2897</v>
      </c>
      <c r="D39" s="211" t="s">
        <v>1832</v>
      </c>
      <c r="E39" s="213">
        <v>93.0</v>
      </c>
      <c r="F39" s="211"/>
      <c r="G39" s="213">
        <v>0.0</v>
      </c>
      <c r="H39" s="213">
        <v>22.0</v>
      </c>
      <c r="I39" s="213">
        <v>22.0</v>
      </c>
      <c r="J39" s="214">
        <v>0.0</v>
      </c>
      <c r="K39" s="211" t="s">
        <v>9358</v>
      </c>
      <c r="L39" s="211">
        <v>5.050945835E9</v>
      </c>
      <c r="M39" s="211" t="s">
        <v>1350</v>
      </c>
      <c r="N39" s="211" t="s">
        <v>9359</v>
      </c>
      <c r="O39" s="211" t="s">
        <v>9360</v>
      </c>
      <c r="P39" s="211" t="s">
        <v>2137</v>
      </c>
      <c r="Q39" s="1">
        <f>COUNTIF('Hedef Liste Iğdır'!A:A,A39)</f>
        <v>1</v>
      </c>
    </row>
    <row r="40" ht="15.75" hidden="1" customHeight="1">
      <c r="A40" s="211" t="s">
        <v>9274</v>
      </c>
      <c r="B40" s="211" t="s">
        <v>9275</v>
      </c>
      <c r="C40" s="212" t="s">
        <v>2897</v>
      </c>
      <c r="D40" s="211" t="s">
        <v>1370</v>
      </c>
      <c r="E40" s="213">
        <v>3687.0</v>
      </c>
      <c r="F40" s="213">
        <v>111.0</v>
      </c>
      <c r="G40" s="213">
        <v>4.0</v>
      </c>
      <c r="H40" s="213">
        <v>2.0</v>
      </c>
      <c r="I40" s="213">
        <v>6.0</v>
      </c>
      <c r="J40" s="214">
        <v>0.67</v>
      </c>
      <c r="K40" s="211" t="s">
        <v>9383</v>
      </c>
      <c r="L40" s="211">
        <v>4.76226606E9</v>
      </c>
      <c r="M40" s="211" t="s">
        <v>1350</v>
      </c>
      <c r="N40" s="211" t="s">
        <v>9359</v>
      </c>
      <c r="O40" s="211" t="s">
        <v>9278</v>
      </c>
      <c r="P40" s="211" t="s">
        <v>2137</v>
      </c>
      <c r="Q40" s="1">
        <f>COUNTIF('Hedef Liste Iğdır'!A:A,A40)</f>
        <v>1</v>
      </c>
    </row>
    <row r="41" ht="15.75" hidden="1" customHeight="1">
      <c r="A41" s="211" t="s">
        <v>9409</v>
      </c>
      <c r="B41" s="211" t="s">
        <v>9410</v>
      </c>
      <c r="C41" s="212" t="s">
        <v>2897</v>
      </c>
      <c r="D41" s="211" t="s">
        <v>1577</v>
      </c>
      <c r="E41" s="213">
        <v>260.0</v>
      </c>
      <c r="F41" s="213">
        <v>67.0</v>
      </c>
      <c r="G41" s="213">
        <v>0.0</v>
      </c>
      <c r="H41" s="213">
        <v>26.0</v>
      </c>
      <c r="I41" s="213">
        <v>26.0</v>
      </c>
      <c r="J41" s="214">
        <v>0.0</v>
      </c>
      <c r="K41" s="211" t="s">
        <v>9411</v>
      </c>
      <c r="L41" s="211">
        <v>4.765020349E9</v>
      </c>
      <c r="M41" s="211" t="s">
        <v>1350</v>
      </c>
      <c r="N41" s="211" t="s">
        <v>9412</v>
      </c>
      <c r="O41" s="211" t="s">
        <v>9413</v>
      </c>
      <c r="P41" s="211" t="s">
        <v>2137</v>
      </c>
      <c r="Q41" s="1">
        <f>COUNTIF('Hedef Liste Iğdır'!A:A,A41)</f>
        <v>1</v>
      </c>
    </row>
    <row r="42" ht="15.75" hidden="1" customHeight="1">
      <c r="A42" s="211" t="s">
        <v>9415</v>
      </c>
      <c r="B42" s="211" t="s">
        <v>9416</v>
      </c>
      <c r="C42" s="212" t="s">
        <v>2897</v>
      </c>
      <c r="D42" s="211" t="s">
        <v>1385</v>
      </c>
      <c r="E42" s="213">
        <v>1342.0</v>
      </c>
      <c r="F42" s="213">
        <v>145.0</v>
      </c>
      <c r="G42" s="213">
        <v>0.0</v>
      </c>
      <c r="H42" s="213">
        <v>34.0</v>
      </c>
      <c r="I42" s="213">
        <v>34.0</v>
      </c>
      <c r="J42" s="214">
        <v>0.0</v>
      </c>
      <c r="K42" s="211" t="s">
        <v>9411</v>
      </c>
      <c r="L42" s="211">
        <v>4.765020349E9</v>
      </c>
      <c r="M42" s="211" t="s">
        <v>1350</v>
      </c>
      <c r="N42" s="211" t="s">
        <v>9343</v>
      </c>
      <c r="O42" s="211" t="s">
        <v>9417</v>
      </c>
      <c r="P42" s="211" t="s">
        <v>2137</v>
      </c>
      <c r="Q42" s="1">
        <f>COUNTIF('Hedef Liste Iğdır'!A:A,A42)</f>
        <v>1</v>
      </c>
    </row>
    <row r="43" ht="15.75" hidden="1" customHeight="1">
      <c r="A43" s="211" t="s">
        <v>9318</v>
      </c>
      <c r="B43" s="211" t="s">
        <v>9319</v>
      </c>
      <c r="C43" s="212" t="s">
        <v>2897</v>
      </c>
      <c r="D43" s="211" t="s">
        <v>1443</v>
      </c>
      <c r="E43" s="213">
        <v>643.0</v>
      </c>
      <c r="F43" s="213">
        <v>268.0</v>
      </c>
      <c r="G43" s="213">
        <v>0.0</v>
      </c>
      <c r="H43" s="213">
        <v>23.0</v>
      </c>
      <c r="I43" s="213">
        <v>23.0</v>
      </c>
      <c r="J43" s="214">
        <v>0.0</v>
      </c>
      <c r="K43" s="211" t="s">
        <v>9433</v>
      </c>
      <c r="L43" s="211">
        <v>5.372075625E9</v>
      </c>
      <c r="M43" s="211" t="s">
        <v>1350</v>
      </c>
      <c r="N43" s="211" t="s">
        <v>9343</v>
      </c>
      <c r="O43" s="211" t="s">
        <v>9321</v>
      </c>
      <c r="P43" s="211" t="s">
        <v>2137</v>
      </c>
      <c r="Q43" s="1">
        <f>COUNTIF('Hedef Liste Iğdır'!A:A,A43)</f>
        <v>1</v>
      </c>
    </row>
    <row r="44" ht="15.75" hidden="1" customHeight="1">
      <c r="A44" s="211" t="s">
        <v>9446</v>
      </c>
      <c r="B44" s="211" t="s">
        <v>9447</v>
      </c>
      <c r="C44" s="212" t="s">
        <v>2897</v>
      </c>
      <c r="D44" s="211" t="s">
        <v>1370</v>
      </c>
      <c r="E44" s="213">
        <v>3.0</v>
      </c>
      <c r="F44" s="213">
        <v>3.0</v>
      </c>
      <c r="G44" s="213">
        <v>0.0</v>
      </c>
      <c r="H44" s="213">
        <v>24.0</v>
      </c>
      <c r="I44" s="213">
        <v>24.0</v>
      </c>
      <c r="J44" s="214">
        <v>0.0</v>
      </c>
      <c r="K44" s="211" t="s">
        <v>9448</v>
      </c>
      <c r="L44" s="211">
        <v>4.7622755E9</v>
      </c>
      <c r="M44" s="211" t="s">
        <v>1350</v>
      </c>
      <c r="N44" s="211" t="s">
        <v>5394</v>
      </c>
      <c r="O44" s="211" t="s">
        <v>9449</v>
      </c>
      <c r="P44" s="211" t="s">
        <v>2137</v>
      </c>
      <c r="Q44" s="1">
        <f>COUNTIF('Hedef Liste Iğdır'!A:A,A44)</f>
        <v>1</v>
      </c>
    </row>
    <row r="45" ht="15.75" hidden="1" customHeight="1">
      <c r="A45" s="211" t="s">
        <v>9378</v>
      </c>
      <c r="B45" s="211" t="s">
        <v>9379</v>
      </c>
      <c r="C45" s="212" t="s">
        <v>2897</v>
      </c>
      <c r="D45" s="211" t="s">
        <v>1370</v>
      </c>
      <c r="E45" s="213">
        <v>84.0</v>
      </c>
      <c r="F45" s="211"/>
      <c r="G45" s="213">
        <v>0.0</v>
      </c>
      <c r="H45" s="213">
        <v>19.0</v>
      </c>
      <c r="I45" s="213">
        <v>19.0</v>
      </c>
      <c r="J45" s="214">
        <v>0.0</v>
      </c>
      <c r="K45" s="211" t="s">
        <v>9380</v>
      </c>
      <c r="L45" s="211">
        <v>5.321723864E9</v>
      </c>
      <c r="M45" s="211" t="s">
        <v>1350</v>
      </c>
      <c r="N45" s="211" t="s">
        <v>9359</v>
      </c>
      <c r="O45" s="211" t="s">
        <v>9381</v>
      </c>
      <c r="P45" s="211" t="s">
        <v>2137</v>
      </c>
      <c r="Q45" s="1">
        <f>COUNTIF('Hedef Liste Iğdır'!A:A,A45)</f>
        <v>1</v>
      </c>
    </row>
    <row r="46" ht="15.75" hidden="1" customHeight="1">
      <c r="A46" s="211" t="s">
        <v>9270</v>
      </c>
      <c r="B46" s="211" t="s">
        <v>9271</v>
      </c>
      <c r="C46" s="212" t="s">
        <v>2897</v>
      </c>
      <c r="D46" s="211" t="s">
        <v>1370</v>
      </c>
      <c r="E46" s="213">
        <v>867.0</v>
      </c>
      <c r="F46" s="213">
        <v>120.0</v>
      </c>
      <c r="G46" s="213">
        <v>6.0</v>
      </c>
      <c r="H46" s="213">
        <v>2.0</v>
      </c>
      <c r="I46" s="213">
        <v>8.0</v>
      </c>
      <c r="J46" s="214">
        <v>0.75</v>
      </c>
      <c r="K46" s="211" t="s">
        <v>9391</v>
      </c>
      <c r="L46" s="211">
        <v>4.76227225E9</v>
      </c>
      <c r="M46" s="211" t="s">
        <v>1350</v>
      </c>
      <c r="N46" s="211" t="s">
        <v>9343</v>
      </c>
      <c r="O46" s="211" t="s">
        <v>9273</v>
      </c>
      <c r="P46" s="211" t="s">
        <v>2137</v>
      </c>
      <c r="Q46" s="1">
        <f>COUNTIF('Hedef Liste Iğdır'!A:A,A46)</f>
        <v>1</v>
      </c>
    </row>
    <row r="47" ht="15.75" hidden="1" customHeight="1">
      <c r="A47" s="211" t="s">
        <v>9362</v>
      </c>
      <c r="B47" s="211" t="s">
        <v>9363</v>
      </c>
      <c r="C47" s="212" t="s">
        <v>2897</v>
      </c>
      <c r="D47" s="211" t="s">
        <v>2299</v>
      </c>
      <c r="E47" s="213">
        <v>7.0</v>
      </c>
      <c r="F47" s="211"/>
      <c r="G47" s="213">
        <v>0.0</v>
      </c>
      <c r="H47" s="213">
        <v>8.0</v>
      </c>
      <c r="I47" s="213">
        <v>8.0</v>
      </c>
      <c r="J47" s="214">
        <v>0.0</v>
      </c>
      <c r="K47" s="211" t="s">
        <v>9364</v>
      </c>
      <c r="L47" s="211">
        <v>5.301324846E9</v>
      </c>
      <c r="M47" s="211" t="s">
        <v>1350</v>
      </c>
      <c r="N47" s="211" t="s">
        <v>9359</v>
      </c>
      <c r="O47" s="211" t="s">
        <v>9365</v>
      </c>
      <c r="P47" s="211" t="s">
        <v>2137</v>
      </c>
      <c r="Q47" s="1">
        <f>COUNTIF('Hedef Liste Iğdır'!A:A,A47)</f>
        <v>1</v>
      </c>
    </row>
    <row r="48" ht="15.75" hidden="1" customHeight="1">
      <c r="A48" s="211" t="s">
        <v>9450</v>
      </c>
      <c r="B48" s="211" t="s">
        <v>9451</v>
      </c>
      <c r="C48" s="212" t="s">
        <v>2897</v>
      </c>
      <c r="D48" s="211" t="s">
        <v>1348</v>
      </c>
      <c r="E48" s="211"/>
      <c r="F48" s="211"/>
      <c r="G48" s="213">
        <v>0.0</v>
      </c>
      <c r="H48" s="213">
        <v>17.0</v>
      </c>
      <c r="I48" s="213">
        <v>17.0</v>
      </c>
      <c r="J48" s="214">
        <v>0.0</v>
      </c>
      <c r="K48" s="211" t="s">
        <v>9452</v>
      </c>
      <c r="L48" s="211">
        <v>5.458500176E9</v>
      </c>
      <c r="M48" s="211" t="s">
        <v>1350</v>
      </c>
      <c r="N48" s="211" t="s">
        <v>9343</v>
      </c>
      <c r="O48" s="211" t="s">
        <v>9453</v>
      </c>
      <c r="P48" s="211" t="s">
        <v>2137</v>
      </c>
      <c r="Q48" s="1">
        <f>COUNTIF('Hedef Liste Iğdır'!A:A,A48)</f>
        <v>1</v>
      </c>
    </row>
    <row r="49" ht="15.75" hidden="1" customHeight="1">
      <c r="A49" s="211" t="s">
        <v>9367</v>
      </c>
      <c r="B49" s="211" t="s">
        <v>9368</v>
      </c>
      <c r="C49" s="212" t="s">
        <v>2897</v>
      </c>
      <c r="D49" s="211" t="s">
        <v>1378</v>
      </c>
      <c r="E49" s="213">
        <v>1191.0</v>
      </c>
      <c r="F49" s="213">
        <v>369.0</v>
      </c>
      <c r="G49" s="213">
        <v>0.0</v>
      </c>
      <c r="H49" s="213">
        <v>17.0</v>
      </c>
      <c r="I49" s="213">
        <v>17.0</v>
      </c>
      <c r="J49" s="214">
        <v>0.0</v>
      </c>
      <c r="K49" s="211" t="s">
        <v>9369</v>
      </c>
      <c r="L49" s="211">
        <v>4.7622719E9</v>
      </c>
      <c r="M49" s="211" t="s">
        <v>1350</v>
      </c>
      <c r="N49" s="275">
        <v>44879.0</v>
      </c>
      <c r="O49" s="211" t="s">
        <v>9370</v>
      </c>
      <c r="P49" s="211" t="s">
        <v>2137</v>
      </c>
      <c r="Q49" s="1">
        <f>COUNTIF('Hedef Liste Iğdır'!A:A,A49)</f>
        <v>1</v>
      </c>
    </row>
    <row r="50" ht="15.75" hidden="1" customHeight="1">
      <c r="A50" s="211" t="s">
        <v>9400</v>
      </c>
      <c r="B50" s="211" t="s">
        <v>9401</v>
      </c>
      <c r="C50" s="212" t="s">
        <v>2897</v>
      </c>
      <c r="D50" s="211" t="s">
        <v>1832</v>
      </c>
      <c r="E50" s="213">
        <v>1249.0</v>
      </c>
      <c r="F50" s="213">
        <v>388.0</v>
      </c>
      <c r="G50" s="213">
        <v>0.0</v>
      </c>
      <c r="H50" s="213">
        <v>8.0</v>
      </c>
      <c r="I50" s="213">
        <v>8.0</v>
      </c>
      <c r="J50" s="214">
        <v>0.0</v>
      </c>
      <c r="K50" s="211" t="s">
        <v>9402</v>
      </c>
      <c r="L50" s="211">
        <v>5.43738146E9</v>
      </c>
      <c r="M50" s="211" t="s">
        <v>1350</v>
      </c>
      <c r="N50" s="211" t="s">
        <v>9343</v>
      </c>
      <c r="O50" s="211" t="s">
        <v>9403</v>
      </c>
      <c r="P50" s="211" t="s">
        <v>2137</v>
      </c>
      <c r="Q50" s="1">
        <f>COUNTIF('Hedef Liste Iğdır'!A:A,A50)</f>
        <v>1</v>
      </c>
    </row>
    <row r="51" ht="15.75" hidden="1" customHeight="1">
      <c r="A51" s="211" t="s">
        <v>9429</v>
      </c>
      <c r="B51" s="211" t="s">
        <v>9319</v>
      </c>
      <c r="C51" s="212" t="s">
        <v>2909</v>
      </c>
      <c r="D51" s="211" t="s">
        <v>1356</v>
      </c>
      <c r="E51" s="213">
        <v>160.0</v>
      </c>
      <c r="F51" s="211"/>
      <c r="G51" s="213">
        <v>0.0</v>
      </c>
      <c r="H51" s="213">
        <v>23.0</v>
      </c>
      <c r="I51" s="213">
        <v>23.0</v>
      </c>
      <c r="J51" s="214">
        <v>0.0</v>
      </c>
      <c r="K51" s="211" t="s">
        <v>9430</v>
      </c>
      <c r="L51" s="211">
        <v>5.372075625E9</v>
      </c>
      <c r="M51" s="211" t="s">
        <v>1350</v>
      </c>
      <c r="N51" s="211" t="s">
        <v>5394</v>
      </c>
      <c r="O51" s="211" t="s">
        <v>9431</v>
      </c>
      <c r="P51" s="211" t="s">
        <v>2137</v>
      </c>
      <c r="Q51" s="1">
        <f>COUNTIF('Hedef Liste Iğdır'!A:A,A51)</f>
        <v>1</v>
      </c>
    </row>
    <row r="52" ht="15.75" hidden="1" customHeight="1">
      <c r="A52" s="211" t="s">
        <v>9267</v>
      </c>
      <c r="B52" s="211" t="s">
        <v>9268</v>
      </c>
      <c r="C52" s="212" t="s">
        <v>2897</v>
      </c>
      <c r="D52" s="211" t="s">
        <v>1443</v>
      </c>
      <c r="E52" s="213">
        <v>324.0</v>
      </c>
      <c r="F52" s="213">
        <v>32.0</v>
      </c>
      <c r="G52" s="213">
        <v>0.0</v>
      </c>
      <c r="H52" s="213">
        <v>18.0</v>
      </c>
      <c r="I52" s="213">
        <v>18.0</v>
      </c>
      <c r="J52" s="214">
        <v>0.0</v>
      </c>
      <c r="K52" s="211" t="s">
        <v>9345</v>
      </c>
      <c r="L52" s="211">
        <v>5.458500176E9</v>
      </c>
      <c r="M52" s="211" t="s">
        <v>1350</v>
      </c>
      <c r="N52" s="211" t="s">
        <v>9343</v>
      </c>
      <c r="O52" s="211" t="s">
        <v>9346</v>
      </c>
      <c r="P52" s="211" t="s">
        <v>2137</v>
      </c>
      <c r="Q52" s="1">
        <f>COUNTIF('Hedef Liste Iğdır'!A:A,A52)</f>
        <v>1</v>
      </c>
    </row>
    <row r="53" ht="15.75" hidden="1" customHeight="1">
      <c r="A53" s="211" t="s">
        <v>9454</v>
      </c>
      <c r="B53" s="211" t="s">
        <v>9455</v>
      </c>
      <c r="C53" s="212" t="s">
        <v>2897</v>
      </c>
      <c r="D53" s="211" t="s">
        <v>1356</v>
      </c>
      <c r="E53" s="213">
        <v>8.0</v>
      </c>
      <c r="F53" s="211"/>
      <c r="G53" s="213">
        <v>0.0</v>
      </c>
      <c r="H53" s="213">
        <v>10.0</v>
      </c>
      <c r="I53" s="213">
        <v>10.0</v>
      </c>
      <c r="J53" s="214">
        <v>0.0</v>
      </c>
      <c r="K53" s="211" t="s">
        <v>9456</v>
      </c>
      <c r="L53" s="211">
        <v>5.522768737E9</v>
      </c>
      <c r="M53" s="211" t="s">
        <v>1350</v>
      </c>
      <c r="N53" s="211" t="s">
        <v>5394</v>
      </c>
      <c r="O53" s="211" t="s">
        <v>9457</v>
      </c>
      <c r="P53" s="211" t="s">
        <v>2137</v>
      </c>
      <c r="Q53" s="1">
        <f>COUNTIF('Hedef Liste Iğdır'!A:A,A53)</f>
        <v>1</v>
      </c>
    </row>
    <row r="54" ht="15.75" hidden="1" customHeight="1">
      <c r="A54" s="211" t="s">
        <v>9458</v>
      </c>
      <c r="B54" s="211" t="s">
        <v>9459</v>
      </c>
      <c r="C54" s="212" t="s">
        <v>2897</v>
      </c>
      <c r="D54" s="211" t="s">
        <v>1597</v>
      </c>
      <c r="E54" s="211"/>
      <c r="F54" s="211"/>
      <c r="G54" s="213">
        <v>0.0</v>
      </c>
      <c r="H54" s="213">
        <v>10.0</v>
      </c>
      <c r="I54" s="213">
        <v>10.0</v>
      </c>
      <c r="J54" s="214">
        <v>0.0</v>
      </c>
      <c r="K54" s="211" t="s">
        <v>9460</v>
      </c>
      <c r="L54" s="211">
        <v>5.346221442E9</v>
      </c>
      <c r="M54" s="211" t="s">
        <v>1350</v>
      </c>
      <c r="N54" s="211" t="s">
        <v>9461</v>
      </c>
      <c r="O54" s="211" t="s">
        <v>9462</v>
      </c>
      <c r="P54" s="211" t="s">
        <v>2137</v>
      </c>
      <c r="Q54" s="1">
        <f>COUNTIF('Hedef Liste Iğdır'!A:A,A54)</f>
        <v>1</v>
      </c>
    </row>
    <row r="55" ht="15.75" hidden="1" customHeight="1">
      <c r="A55" s="211" t="s">
        <v>9463</v>
      </c>
      <c r="B55" s="211" t="s">
        <v>9464</v>
      </c>
      <c r="C55" s="212" t="s">
        <v>2897</v>
      </c>
      <c r="D55" s="211" t="s">
        <v>1370</v>
      </c>
      <c r="E55" s="213">
        <v>2.0</v>
      </c>
      <c r="F55" s="213">
        <v>2.0</v>
      </c>
      <c r="G55" s="213">
        <v>0.0</v>
      </c>
      <c r="H55" s="213">
        <v>22.0</v>
      </c>
      <c r="I55" s="213">
        <v>22.0</v>
      </c>
      <c r="J55" s="214">
        <v>0.0</v>
      </c>
      <c r="K55" s="211" t="s">
        <v>9448</v>
      </c>
      <c r="L55" s="211">
        <v>4.7622755E9</v>
      </c>
      <c r="M55" s="211" t="s">
        <v>1350</v>
      </c>
      <c r="N55" s="211" t="s">
        <v>5394</v>
      </c>
      <c r="O55" s="211" t="s">
        <v>9449</v>
      </c>
      <c r="P55" s="211" t="s">
        <v>2137</v>
      </c>
      <c r="Q55" s="1">
        <f>COUNTIF('Hedef Liste Iğdır'!A:A,A55)</f>
        <v>1</v>
      </c>
    </row>
    <row r="56" ht="15.75" hidden="1" customHeight="1">
      <c r="A56" s="211" t="s">
        <v>9465</v>
      </c>
      <c r="B56" s="211" t="s">
        <v>9466</v>
      </c>
      <c r="C56" s="212" t="s">
        <v>2897</v>
      </c>
      <c r="D56" s="211" t="s">
        <v>1356</v>
      </c>
      <c r="E56" s="213">
        <v>24.0</v>
      </c>
      <c r="F56" s="213">
        <v>22.0</v>
      </c>
      <c r="G56" s="213">
        <v>0.0</v>
      </c>
      <c r="H56" s="213">
        <v>10.0</v>
      </c>
      <c r="I56" s="213">
        <v>10.0</v>
      </c>
      <c r="J56" s="214">
        <v>0.0</v>
      </c>
      <c r="K56" s="211" t="s">
        <v>9396</v>
      </c>
      <c r="L56" s="211">
        <v>5.385458766E9</v>
      </c>
      <c r="M56" s="211" t="s">
        <v>1350</v>
      </c>
      <c r="N56" s="275">
        <v>44879.0</v>
      </c>
      <c r="O56" s="211" t="s">
        <v>9467</v>
      </c>
      <c r="P56" s="211" t="s">
        <v>2137</v>
      </c>
      <c r="Q56" s="1">
        <f>COUNTIF('Hedef Liste Iğdır'!A:A,A56)</f>
        <v>1</v>
      </c>
    </row>
    <row r="57" ht="15.75" hidden="1" customHeight="1">
      <c r="A57" s="211" t="s">
        <v>9468</v>
      </c>
      <c r="B57" s="211" t="s">
        <v>9469</v>
      </c>
      <c r="C57" s="212" t="s">
        <v>2897</v>
      </c>
      <c r="D57" s="211" t="s">
        <v>1493</v>
      </c>
      <c r="E57" s="213">
        <v>37.0</v>
      </c>
      <c r="F57" s="213">
        <v>11.0</v>
      </c>
      <c r="G57" s="213">
        <v>0.0</v>
      </c>
      <c r="H57" s="213">
        <v>5.0</v>
      </c>
      <c r="I57" s="213">
        <v>5.0</v>
      </c>
      <c r="J57" s="214">
        <v>0.0</v>
      </c>
      <c r="K57" s="211" t="s">
        <v>9342</v>
      </c>
      <c r="L57" s="211">
        <v>4.762261001E9</v>
      </c>
      <c r="M57" s="211" t="s">
        <v>1350</v>
      </c>
      <c r="N57" s="211" t="s">
        <v>9343</v>
      </c>
      <c r="O57" s="211" t="s">
        <v>9390</v>
      </c>
      <c r="P57" s="211" t="s">
        <v>2137</v>
      </c>
      <c r="Q57" s="1">
        <f>COUNTIF('Hedef Liste Iğdır'!A:A,A57)</f>
        <v>1</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57">
    <filterColumn colId="9">
      <filters>
        <filter val="16%"/>
        <filter val="37%"/>
        <filter val="100%"/>
        <filter val="46%"/>
        <filter val="67%"/>
        <filter val="22%"/>
        <filter val="33%"/>
        <filter val="43%"/>
        <filter val="64%"/>
        <filter val="75%"/>
        <filter val="74%"/>
        <filter val="93%"/>
        <filter val="70%"/>
        <filter val="80%"/>
        <filter val="90%"/>
        <filter val="5%"/>
        <filter val="0%"/>
        <filter val="17%"/>
      </filters>
    </filterColumn>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57">
        <filterColumn colId="16">
          <filters>
            <filter val="0"/>
          </filters>
        </filterColumn>
        <filterColumn colId="15">
          <filters>
            <filter val="Geleneksel"/>
          </filters>
        </filterColumn>
        <filterColumn colId="9">
          <filters>
            <filter val="16%"/>
            <filter val="37%"/>
            <filter val="100%"/>
            <filter val="46%"/>
            <filter val="68%"/>
            <filter val="67%"/>
            <filter val="43%"/>
            <filter val="64%"/>
            <filter val="75%"/>
            <filter val="74%"/>
            <filter val="93%"/>
            <filter val="70%"/>
            <filter val="80%"/>
            <filter val="90%"/>
            <filter val="5%"/>
            <filter val="0%"/>
            <filter val="17%"/>
          </filters>
        </filterColumn>
      </autoFilter>
      <extLst>
        <ext uri="GoogleSheetsCustomDataVersion1">
          <go:sheetsCustomData xmlns:go="http://customooxmlschemas.google.com/" filterViewId="1693959610"/>
        </ext>
      </extLst>
    </customSheetView>
  </customSheetView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8.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8932</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9513</v>
      </c>
      <c r="B2" s="56" t="s">
        <v>9514</v>
      </c>
      <c r="C2" s="56" t="str">
        <f>VLOOKUP(A2,'import Kırklareli'!A:P,3,0)</f>
        <v>DOĞRU</v>
      </c>
      <c r="D2" s="56" t="s">
        <v>1364</v>
      </c>
      <c r="E2" s="56">
        <f>VLOOKUP(A2,'import Kırklareli'!A:P,5,0)</f>
        <v>295</v>
      </c>
      <c r="F2" s="56">
        <f>VLOOKUP(A2,'import Kırklareli'!A:P,6,0)</f>
        <v>16</v>
      </c>
      <c r="G2" s="56">
        <f>VLOOKUP(A2,'import Kırklareli'!A:P,7,0)</f>
        <v>19</v>
      </c>
      <c r="H2" s="56">
        <f>VLOOKUP(A2,'import Kırklareli'!A:P,8,0)</f>
        <v>15</v>
      </c>
      <c r="I2" s="56">
        <f>VLOOKUP(A2,'import Kırklareli'!A:P,9,0)</f>
        <v>34</v>
      </c>
      <c r="J2" s="216">
        <f>VLOOKUP(A2,'import Kırklareli'!A:P,10,0)</f>
        <v>0.56</v>
      </c>
      <c r="K2" s="56" t="s">
        <v>12204</v>
      </c>
      <c r="L2" s="56">
        <v>5.314695938E9</v>
      </c>
      <c r="M2" s="56" t="s">
        <v>12205</v>
      </c>
      <c r="N2" s="56" t="s">
        <v>4501</v>
      </c>
      <c r="O2" s="56" t="s">
        <v>9516</v>
      </c>
      <c r="P2" s="56" t="str">
        <f>VLOOKUP(A2,'import Kırklareli'!A:P,16,0)</f>
        <v>Geleneksel</v>
      </c>
      <c r="Q2" s="218" t="b">
        <v>0</v>
      </c>
      <c r="R2" s="218" t="s">
        <v>38</v>
      </c>
      <c r="S2" s="218" t="s">
        <v>66</v>
      </c>
      <c r="T2" s="2" t="s">
        <v>9472</v>
      </c>
      <c r="U2" s="218">
        <v>5.324352304E9</v>
      </c>
      <c r="V2" s="220">
        <v>44552.0</v>
      </c>
      <c r="W2" s="220">
        <v>44553.0</v>
      </c>
      <c r="X2" s="218"/>
      <c r="Y2" s="218" t="s">
        <v>1353</v>
      </c>
      <c r="Z2" s="220">
        <v>44552.0</v>
      </c>
      <c r="AA2" s="218"/>
      <c r="AB2" s="221"/>
      <c r="AC2" s="218"/>
      <c r="AD2" s="221"/>
      <c r="AE2" s="218"/>
      <c r="AF2" s="222"/>
      <c r="AG2" s="218"/>
      <c r="AH2" s="221"/>
      <c r="AI2" s="218" t="s">
        <v>66</v>
      </c>
      <c r="AJ2" s="218"/>
      <c r="AK2" s="218"/>
      <c r="AL2" s="218"/>
      <c r="AM2" s="218"/>
    </row>
    <row r="3" ht="15.75" customHeight="1">
      <c r="A3" s="56" t="s">
        <v>12206</v>
      </c>
      <c r="B3" s="56" t="s">
        <v>12207</v>
      </c>
      <c r="C3" s="56" t="str">
        <f>VLOOKUP(A3,'import Kırklareli'!A:P,3,0)</f>
        <v>DOĞRU</v>
      </c>
      <c r="D3" s="56" t="s">
        <v>1356</v>
      </c>
      <c r="E3" s="56">
        <f>VLOOKUP(A3,'import Kırklareli'!A:P,5,0)</f>
        <v>194</v>
      </c>
      <c r="F3" s="56" t="str">
        <f>VLOOKUP(A3,'import Kırklareli'!A:P,6,0)</f>
        <v/>
      </c>
      <c r="G3" s="56">
        <f>VLOOKUP(A3,'import Kırklareli'!A:P,7,0)</f>
        <v>0</v>
      </c>
      <c r="H3" s="56">
        <f>VLOOKUP(A3,'import Kırklareli'!A:P,8,0)</f>
        <v>25</v>
      </c>
      <c r="I3" s="56">
        <f>VLOOKUP(A3,'import Kırklareli'!A:P,9,0)</f>
        <v>25</v>
      </c>
      <c r="J3" s="216">
        <f>VLOOKUP(A3,'import Kırklareli'!A:P,10,0)</f>
        <v>0</v>
      </c>
      <c r="K3" s="56" t="s">
        <v>12208</v>
      </c>
      <c r="L3" s="56">
        <v>2.885110139E9</v>
      </c>
      <c r="M3" s="56" t="s">
        <v>12209</v>
      </c>
      <c r="N3" s="56" t="s">
        <v>2434</v>
      </c>
      <c r="O3" s="56" t="s">
        <v>12210</v>
      </c>
      <c r="P3" s="56" t="str">
        <f>VLOOKUP(A3,'import Kırklareli'!A:P,16,0)</f>
        <v>Geleneksel</v>
      </c>
      <c r="Q3" s="218" t="b">
        <v>0</v>
      </c>
      <c r="R3" s="218"/>
      <c r="S3" s="218"/>
      <c r="T3" s="218"/>
      <c r="U3" s="218"/>
      <c r="V3" s="220"/>
      <c r="W3" s="220"/>
      <c r="X3" s="218"/>
      <c r="Y3" s="218"/>
      <c r="Z3" s="220"/>
      <c r="AA3" s="218"/>
      <c r="AB3" s="221"/>
      <c r="AC3" s="218"/>
      <c r="AD3" s="221"/>
      <c r="AE3" s="218"/>
      <c r="AF3" s="218"/>
      <c r="AG3" s="218"/>
      <c r="AH3" s="218"/>
      <c r="AI3" s="218"/>
      <c r="AJ3" s="218"/>
      <c r="AK3" s="218"/>
      <c r="AL3" s="218"/>
      <c r="AM3" s="218"/>
    </row>
    <row r="4" ht="15.75" customHeight="1">
      <c r="A4" s="56" t="s">
        <v>12211</v>
      </c>
      <c r="B4" s="56" t="s">
        <v>12212</v>
      </c>
      <c r="C4" s="56" t="str">
        <f>VLOOKUP(A4,'import Kırklareli'!A:P,3,0)</f>
        <v>DOĞRU</v>
      </c>
      <c r="D4" s="56" t="s">
        <v>1356</v>
      </c>
      <c r="E4" s="56">
        <f>VLOOKUP(A4,'import Kırklareli'!A:P,5,0)</f>
        <v>1420</v>
      </c>
      <c r="F4" s="56">
        <f>VLOOKUP(A4,'import Kırklareli'!A:P,6,0)</f>
        <v>23</v>
      </c>
      <c r="G4" s="56">
        <f>VLOOKUP(A4,'import Kırklareli'!A:P,7,0)</f>
        <v>0</v>
      </c>
      <c r="H4" s="56">
        <f>VLOOKUP(A4,'import Kırklareli'!A:P,8,0)</f>
        <v>8</v>
      </c>
      <c r="I4" s="56">
        <f>VLOOKUP(A4,'import Kırklareli'!A:P,9,0)</f>
        <v>8</v>
      </c>
      <c r="J4" s="216">
        <f>VLOOKUP(A4,'import Kırklareli'!A:P,10,0)</f>
        <v>0</v>
      </c>
      <c r="K4" s="56" t="s">
        <v>12208</v>
      </c>
      <c r="L4" s="56">
        <v>2.884120004E9</v>
      </c>
      <c r="M4" s="56" t="s">
        <v>12205</v>
      </c>
      <c r="N4" s="56" t="s">
        <v>12213</v>
      </c>
      <c r="O4" s="56" t="s">
        <v>12214</v>
      </c>
      <c r="P4" s="56" t="str">
        <f>VLOOKUP(A4,'import Kırklareli'!A:P,16,0)</f>
        <v>Geleneksel</v>
      </c>
      <c r="Q4" s="218" t="b">
        <v>0</v>
      </c>
      <c r="R4" s="218" t="s">
        <v>43</v>
      </c>
      <c r="S4" s="218"/>
      <c r="T4" s="218"/>
      <c r="U4" s="218" t="s">
        <v>12215</v>
      </c>
      <c r="V4" s="220"/>
      <c r="W4" s="220"/>
      <c r="X4" s="218"/>
      <c r="Y4" s="218" t="s">
        <v>43</v>
      </c>
      <c r="Z4" s="220">
        <v>44558.0</v>
      </c>
      <c r="AA4" s="218" t="s">
        <v>43</v>
      </c>
      <c r="AB4" s="221">
        <v>44575.0</v>
      </c>
      <c r="AC4" s="218" t="s">
        <v>1475</v>
      </c>
      <c r="AD4" s="221">
        <v>44578.0</v>
      </c>
      <c r="AE4" s="218" t="s">
        <v>1506</v>
      </c>
      <c r="AF4" s="221">
        <v>44578.0</v>
      </c>
      <c r="AG4" s="218" t="s">
        <v>1506</v>
      </c>
      <c r="AH4" s="221">
        <v>44579.0</v>
      </c>
      <c r="AI4" s="218" t="s">
        <v>100</v>
      </c>
      <c r="AJ4" s="218" t="s">
        <v>167</v>
      </c>
      <c r="AK4" s="218" t="s">
        <v>66</v>
      </c>
      <c r="AL4" s="218" t="s">
        <v>73</v>
      </c>
      <c r="AM4" s="218" t="s">
        <v>73</v>
      </c>
    </row>
    <row r="5" ht="15.75" customHeight="1">
      <c r="A5" s="56" t="s">
        <v>12216</v>
      </c>
      <c r="B5" s="56" t="s">
        <v>12217</v>
      </c>
      <c r="C5" s="56" t="str">
        <f>VLOOKUP(A5,'import Kırklareli'!A:P,3,0)</f>
        <v>DOĞRU</v>
      </c>
      <c r="D5" s="56" t="s">
        <v>1370</v>
      </c>
      <c r="E5" s="56">
        <f>VLOOKUP(A5,'import Kırklareli'!A:P,5,0)</f>
        <v>63</v>
      </c>
      <c r="F5" s="56" t="str">
        <f>VLOOKUP(A5,'import Kırklareli'!A:P,6,0)</f>
        <v/>
      </c>
      <c r="G5" s="56">
        <f>VLOOKUP(A5,'import Kırklareli'!A:P,7,0)</f>
        <v>0</v>
      </c>
      <c r="H5" s="56">
        <f>VLOOKUP(A5,'import Kırklareli'!A:P,8,0)</f>
        <v>71</v>
      </c>
      <c r="I5" s="56">
        <f>VLOOKUP(A5,'import Kırklareli'!A:P,9,0)</f>
        <v>71</v>
      </c>
      <c r="J5" s="216">
        <f>VLOOKUP(A5,'import Kırklareli'!A:P,10,0)</f>
        <v>0</v>
      </c>
      <c r="K5" s="56" t="s">
        <v>12218</v>
      </c>
      <c r="L5" s="56">
        <v>2.884126982E9</v>
      </c>
      <c r="M5" s="56" t="s">
        <v>12205</v>
      </c>
      <c r="N5" s="56" t="s">
        <v>6366</v>
      </c>
      <c r="O5" s="56" t="s">
        <v>12219</v>
      </c>
      <c r="P5" s="56" t="str">
        <f>VLOOKUP(A5,'import Kırklareli'!A:P,16,0)</f>
        <v>Geleneksel</v>
      </c>
      <c r="Q5" s="218" t="b">
        <v>0</v>
      </c>
      <c r="R5" s="218" t="s">
        <v>43</v>
      </c>
      <c r="S5" s="218"/>
      <c r="T5" s="218"/>
      <c r="U5" s="218" t="s">
        <v>12220</v>
      </c>
      <c r="V5" s="220"/>
      <c r="W5" s="220"/>
      <c r="X5" s="218"/>
      <c r="Y5" s="218" t="s">
        <v>43</v>
      </c>
      <c r="Z5" s="220">
        <v>44558.0</v>
      </c>
      <c r="AA5" s="218" t="s">
        <v>43</v>
      </c>
      <c r="AB5" s="221">
        <v>44568.0</v>
      </c>
      <c r="AC5" s="218" t="s">
        <v>43</v>
      </c>
      <c r="AD5" s="221">
        <v>44578.0</v>
      </c>
      <c r="AE5" s="218" t="s">
        <v>43</v>
      </c>
      <c r="AF5" s="221">
        <v>44578.0</v>
      </c>
      <c r="AG5" s="218" t="s">
        <v>43</v>
      </c>
      <c r="AH5" s="221">
        <v>44579.0</v>
      </c>
      <c r="AI5" s="218" t="s">
        <v>100</v>
      </c>
      <c r="AJ5" s="218" t="s">
        <v>73</v>
      </c>
      <c r="AK5" s="218" t="s">
        <v>66</v>
      </c>
      <c r="AL5" s="218" t="s">
        <v>73</v>
      </c>
      <c r="AM5" s="218" t="s">
        <v>73</v>
      </c>
    </row>
    <row r="6" ht="15.75" customHeight="1">
      <c r="A6" s="56" t="s">
        <v>12221</v>
      </c>
      <c r="B6" s="56" t="s">
        <v>12222</v>
      </c>
      <c r="C6" s="56" t="str">
        <f>VLOOKUP(A6,'import Kırklareli'!A:P,3,0)</f>
        <v>DOĞRU</v>
      </c>
      <c r="D6" s="56" t="s">
        <v>2199</v>
      </c>
      <c r="E6" s="56">
        <f>VLOOKUP(A6,'import Kırklareli'!A:P,5,0)</f>
        <v>1559</v>
      </c>
      <c r="F6" s="56">
        <f>VLOOKUP(A6,'import Kırklareli'!A:P,6,0)</f>
        <v>119</v>
      </c>
      <c r="G6" s="56">
        <f>VLOOKUP(A6,'import Kırklareli'!A:P,7,0)</f>
        <v>0</v>
      </c>
      <c r="H6" s="56">
        <f>VLOOKUP(A6,'import Kırklareli'!A:P,8,0)</f>
        <v>29</v>
      </c>
      <c r="I6" s="56">
        <f>VLOOKUP(A6,'import Kırklareli'!A:P,9,0)</f>
        <v>29</v>
      </c>
      <c r="J6" s="216">
        <f>VLOOKUP(A6,'import Kırklareli'!A:P,10,0)</f>
        <v>0</v>
      </c>
      <c r="K6" s="56" t="s">
        <v>12223</v>
      </c>
      <c r="L6" s="56">
        <v>5.464139574E9</v>
      </c>
      <c r="M6" s="56" t="s">
        <v>1350</v>
      </c>
      <c r="N6" s="56" t="s">
        <v>12224</v>
      </c>
      <c r="O6" s="56" t="s">
        <v>12225</v>
      </c>
      <c r="P6" s="56" t="str">
        <f>VLOOKUP(A6,'import Kırklareli'!A:P,16,0)</f>
        <v>Geleneksel</v>
      </c>
      <c r="Q6" s="218" t="b">
        <v>0</v>
      </c>
      <c r="R6" s="218"/>
      <c r="S6" s="218"/>
      <c r="T6" s="218"/>
      <c r="U6" s="218"/>
      <c r="V6" s="220"/>
      <c r="W6" s="220"/>
      <c r="X6" s="218"/>
      <c r="Y6" s="218"/>
      <c r="Z6" s="220"/>
      <c r="AA6" s="218"/>
      <c r="AB6" s="221"/>
      <c r="AC6" s="218"/>
      <c r="AD6" s="221"/>
      <c r="AE6" s="218"/>
      <c r="AF6" s="218"/>
      <c r="AG6" s="218"/>
      <c r="AH6" s="218"/>
      <c r="AI6" s="218"/>
      <c r="AJ6" s="218"/>
      <c r="AK6" s="218"/>
      <c r="AL6" s="218"/>
      <c r="AM6" s="218"/>
    </row>
    <row r="7" ht="15.75" customHeight="1">
      <c r="A7" s="56" t="s">
        <v>12226</v>
      </c>
      <c r="B7" s="56" t="s">
        <v>12227</v>
      </c>
      <c r="C7" s="56" t="str">
        <f>VLOOKUP(A7,'import Kırklareli'!A:P,3,0)</f>
        <v>DOĞRU</v>
      </c>
      <c r="D7" s="56" t="s">
        <v>1348</v>
      </c>
      <c r="E7" s="56">
        <f>VLOOKUP(A7,'import Kırklareli'!A:P,5,0)</f>
        <v>1266</v>
      </c>
      <c r="F7" s="56" t="str">
        <f>VLOOKUP(A7,'import Kırklareli'!A:P,6,0)</f>
        <v/>
      </c>
      <c r="G7" s="56">
        <f>VLOOKUP(A7,'import Kırklareli'!A:P,7,0)</f>
        <v>7</v>
      </c>
      <c r="H7" s="56">
        <f>VLOOKUP(A7,'import Kırklareli'!A:P,8,0)</f>
        <v>2</v>
      </c>
      <c r="I7" s="56">
        <f>VLOOKUP(A7,'import Kırklareli'!A:P,9,0)</f>
        <v>9</v>
      </c>
      <c r="J7" s="216">
        <f>VLOOKUP(A7,'import Kırklareli'!A:P,10,0)</f>
        <v>0.78</v>
      </c>
      <c r="K7" s="56" t="s">
        <v>12228</v>
      </c>
      <c r="L7" s="56">
        <v>2.884174946E9</v>
      </c>
      <c r="M7" s="56" t="s">
        <v>12205</v>
      </c>
      <c r="N7" s="56" t="s">
        <v>12229</v>
      </c>
      <c r="O7" s="56" t="s">
        <v>12230</v>
      </c>
      <c r="P7" s="56" t="str">
        <f>VLOOKUP(A7,'import Kırklareli'!A:P,16,0)</f>
        <v>Geleneksel</v>
      </c>
      <c r="Q7" s="218" t="b">
        <v>1</v>
      </c>
      <c r="R7" s="218"/>
      <c r="S7" s="218"/>
      <c r="T7" s="218"/>
      <c r="U7" s="218" t="s">
        <v>12231</v>
      </c>
      <c r="V7" s="220"/>
      <c r="W7" s="220"/>
      <c r="X7" s="218"/>
      <c r="Y7" s="218" t="s">
        <v>1353</v>
      </c>
      <c r="Z7" s="220">
        <v>44552.0</v>
      </c>
      <c r="AA7" s="218"/>
      <c r="AB7" s="221"/>
      <c r="AC7" s="218"/>
      <c r="AD7" s="221"/>
      <c r="AE7" s="218"/>
      <c r="AF7" s="222"/>
      <c r="AG7" s="218"/>
      <c r="AH7" s="218"/>
      <c r="AI7" s="218" t="s">
        <v>73</v>
      </c>
      <c r="AJ7" s="218"/>
      <c r="AK7" s="218"/>
      <c r="AL7" s="218"/>
      <c r="AM7" s="218"/>
    </row>
    <row r="8" ht="15.75" customHeight="1">
      <c r="A8" s="56" t="s">
        <v>9573</v>
      </c>
      <c r="B8" s="56" t="s">
        <v>9574</v>
      </c>
      <c r="C8" s="56" t="str">
        <f>VLOOKUP(A8,'import Kırklareli'!A:P,3,0)</f>
        <v>DOĞRU</v>
      </c>
      <c r="D8" s="56" t="s">
        <v>1378</v>
      </c>
      <c r="E8" s="56">
        <f>VLOOKUP(A8,'import Kırklareli'!A:P,5,0)</f>
        <v>2200</v>
      </c>
      <c r="F8" s="56">
        <f>VLOOKUP(A8,'import Kırklareli'!A:P,6,0)</f>
        <v>40</v>
      </c>
      <c r="G8" s="56">
        <f>VLOOKUP(A8,'import Kırklareli'!A:P,7,0)</f>
        <v>8</v>
      </c>
      <c r="H8" s="56">
        <f>VLOOKUP(A8,'import Kırklareli'!A:P,8,0)</f>
        <v>32</v>
      </c>
      <c r="I8" s="56">
        <f>VLOOKUP(A8,'import Kırklareli'!A:P,9,0)</f>
        <v>40</v>
      </c>
      <c r="J8" s="216">
        <f>VLOOKUP(A8,'import Kırklareli'!A:P,10,0)</f>
        <v>0.2</v>
      </c>
      <c r="K8" s="56" t="s">
        <v>12232</v>
      </c>
      <c r="L8" s="56">
        <v>2.884124343E9</v>
      </c>
      <c r="M8" s="56" t="s">
        <v>12205</v>
      </c>
      <c r="N8" s="56" t="s">
        <v>12229</v>
      </c>
      <c r="O8" s="56" t="s">
        <v>9577</v>
      </c>
      <c r="P8" s="56" t="str">
        <f>VLOOKUP(A8,'import Kırklareli'!A:P,16,0)</f>
        <v>Geleneksel</v>
      </c>
      <c r="Q8" s="218" t="b">
        <v>0</v>
      </c>
      <c r="R8" s="218" t="s">
        <v>38</v>
      </c>
      <c r="S8" s="218" t="s">
        <v>404</v>
      </c>
      <c r="T8" s="218"/>
      <c r="U8" s="218"/>
      <c r="V8" s="220">
        <v>44557.0</v>
      </c>
      <c r="W8" s="220">
        <v>44558.0</v>
      </c>
      <c r="X8" s="218"/>
      <c r="Y8" s="218" t="s">
        <v>1353</v>
      </c>
      <c r="Z8" s="220">
        <v>44557.0</v>
      </c>
      <c r="AA8" s="218"/>
      <c r="AB8" s="221"/>
      <c r="AC8" s="218"/>
      <c r="AD8" s="221"/>
      <c r="AE8" s="218"/>
      <c r="AF8" s="218"/>
      <c r="AG8" s="218"/>
      <c r="AH8" s="218"/>
      <c r="AI8" s="218" t="s">
        <v>404</v>
      </c>
      <c r="AJ8" s="218"/>
      <c r="AK8" s="218"/>
      <c r="AL8" s="218"/>
      <c r="AM8" s="218"/>
    </row>
    <row r="9" ht="15.75" customHeight="1">
      <c r="A9" s="56" t="s">
        <v>12233</v>
      </c>
      <c r="B9" s="56" t="s">
        <v>12234</v>
      </c>
      <c r="C9" s="56" t="str">
        <f>VLOOKUP(A9,'import Kırklareli'!A:P,3,0)</f>
        <v>DOĞRU</v>
      </c>
      <c r="D9" s="56" t="s">
        <v>1378</v>
      </c>
      <c r="E9" s="56">
        <f>VLOOKUP(A9,'import Kırklareli'!A:P,5,0)</f>
        <v>389</v>
      </c>
      <c r="F9" s="56">
        <f>VLOOKUP(A9,'import Kırklareli'!A:P,6,0)</f>
        <v>76</v>
      </c>
      <c r="G9" s="56">
        <f>VLOOKUP(A9,'import Kırklareli'!A:P,7,0)</f>
        <v>0</v>
      </c>
      <c r="H9" s="56">
        <f>VLOOKUP(A9,'import Kırklareli'!A:P,8,0)</f>
        <v>9</v>
      </c>
      <c r="I9" s="56">
        <f>VLOOKUP(A9,'import Kırklareli'!A:P,9,0)</f>
        <v>9</v>
      </c>
      <c r="J9" s="216">
        <f>VLOOKUP(A9,'import Kırklareli'!A:P,10,0)</f>
        <v>0</v>
      </c>
      <c r="K9" s="56" t="s">
        <v>12235</v>
      </c>
      <c r="L9" s="56">
        <v>5.437644111E9</v>
      </c>
      <c r="M9" s="56" t="s">
        <v>1350</v>
      </c>
      <c r="N9" s="56" t="s">
        <v>12236</v>
      </c>
      <c r="O9" s="56" t="s">
        <v>12237</v>
      </c>
      <c r="P9" s="56" t="str">
        <f>VLOOKUP(A9,'import Kırklareli'!A:P,16,0)</f>
        <v>Geleneksel</v>
      </c>
      <c r="Q9" s="218" t="b">
        <v>0</v>
      </c>
      <c r="R9" s="218"/>
      <c r="S9" s="218"/>
      <c r="T9" s="218"/>
      <c r="U9" s="218"/>
      <c r="V9" s="220"/>
      <c r="W9" s="220"/>
      <c r="X9" s="218"/>
      <c r="Y9" s="218"/>
      <c r="Z9" s="220"/>
      <c r="AA9" s="218"/>
      <c r="AB9" s="221"/>
      <c r="AC9" s="218"/>
      <c r="AD9" s="221"/>
      <c r="AE9" s="218"/>
      <c r="AF9" s="218"/>
      <c r="AG9" s="218"/>
      <c r="AH9" s="218"/>
      <c r="AI9" s="218"/>
      <c r="AJ9" s="218"/>
      <c r="AK9" s="218"/>
      <c r="AL9" s="218"/>
      <c r="AM9" s="218"/>
    </row>
    <row r="10" ht="15.75" customHeight="1">
      <c r="A10" s="56" t="s">
        <v>12238</v>
      </c>
      <c r="B10" s="56" t="s">
        <v>12239</v>
      </c>
      <c r="C10" s="56" t="str">
        <f>VLOOKUP(A10,'import Kırklareli'!A:P,3,0)</f>
        <v>YANLIŞ</v>
      </c>
      <c r="D10" s="56" t="s">
        <v>1364</v>
      </c>
      <c r="E10" s="56">
        <f>VLOOKUP(A10,'import Kırklareli'!A:P,5,0)</f>
        <v>33</v>
      </c>
      <c r="F10" s="56" t="str">
        <f>VLOOKUP(A10,'import Kırklareli'!A:P,6,0)</f>
        <v/>
      </c>
      <c r="G10" s="56">
        <f>VLOOKUP(A10,'import Kırklareli'!A:P,7,0)</f>
        <v>0</v>
      </c>
      <c r="H10" s="56">
        <f>VLOOKUP(A10,'import Kırklareli'!A:P,8,0)</f>
        <v>11</v>
      </c>
      <c r="I10" s="56">
        <f>VLOOKUP(A10,'import Kırklareli'!A:P,9,0)</f>
        <v>11</v>
      </c>
      <c r="J10" s="216">
        <f>VLOOKUP(A10,'import Kırklareli'!A:P,10,0)</f>
        <v>0</v>
      </c>
      <c r="K10" s="56" t="s">
        <v>12240</v>
      </c>
      <c r="L10" s="56">
        <v>5.426215585E9</v>
      </c>
      <c r="M10" s="56" t="s">
        <v>1350</v>
      </c>
      <c r="N10" s="56" t="s">
        <v>12224</v>
      </c>
      <c r="O10" s="56" t="s">
        <v>12241</v>
      </c>
      <c r="P10" s="56" t="str">
        <f>VLOOKUP(A10,'import Kırklareli'!A:P,16,0)</f>
        <v>Geleneksel</v>
      </c>
      <c r="Q10" s="218" t="b">
        <v>0</v>
      </c>
      <c r="R10" s="218"/>
      <c r="S10" s="218"/>
      <c r="T10" s="218"/>
      <c r="U10" s="218"/>
      <c r="V10" s="220"/>
      <c r="W10" s="220"/>
      <c r="X10" s="218"/>
      <c r="Y10" s="218"/>
      <c r="Z10" s="220"/>
      <c r="AA10" s="218"/>
      <c r="AB10" s="221"/>
      <c r="AC10" s="218"/>
      <c r="AD10" s="221"/>
      <c r="AE10" s="218"/>
      <c r="AF10" s="218"/>
      <c r="AG10" s="218"/>
      <c r="AH10" s="218"/>
      <c r="AI10" s="218"/>
      <c r="AJ10" s="218"/>
      <c r="AK10" s="218"/>
      <c r="AL10" s="218"/>
      <c r="AM10" s="218"/>
    </row>
    <row r="11" ht="15.75" customHeight="1">
      <c r="A11" s="211" t="s">
        <v>12242</v>
      </c>
      <c r="B11" s="211" t="s">
        <v>12243</v>
      </c>
      <c r="C11" s="56" t="str">
        <f>VLOOKUP(A11,'import Kırklareli'!A:P,3,0)</f>
        <v>DOĞRU</v>
      </c>
      <c r="D11" s="211" t="s">
        <v>1364</v>
      </c>
      <c r="E11" s="56">
        <f>VLOOKUP(A11,'import Kırklareli'!A:P,5,0)</f>
        <v>22</v>
      </c>
      <c r="F11" s="56">
        <f>VLOOKUP(A11,'import Kırklareli'!A:P,6,0)</f>
        <v>22</v>
      </c>
      <c r="G11" s="56">
        <f>VLOOKUP(A11,'import Kırklareli'!A:P,7,0)</f>
        <v>0</v>
      </c>
      <c r="H11" s="56">
        <f>VLOOKUP(A11,'import Kırklareli'!A:P,8,0)</f>
        <v>7</v>
      </c>
      <c r="I11" s="56">
        <f>VLOOKUP(A11,'import Kırklareli'!A:P,9,0)</f>
        <v>7</v>
      </c>
      <c r="J11" s="216">
        <f>VLOOKUP(A11,'import Kırklareli'!A:P,10,0)</f>
        <v>0</v>
      </c>
      <c r="K11" s="211" t="s">
        <v>12244</v>
      </c>
      <c r="L11" s="211">
        <v>5.302803949E9</v>
      </c>
      <c r="M11" s="211" t="s">
        <v>1350</v>
      </c>
      <c r="N11" s="211" t="s">
        <v>12224</v>
      </c>
      <c r="O11" s="211" t="s">
        <v>12245</v>
      </c>
      <c r="P11" s="56" t="str">
        <f>VLOOKUP(A11,'import Kırklareli'!A:P,16,0)</f>
        <v>Geleneksel</v>
      </c>
      <c r="Q11" s="218" t="b">
        <v>0</v>
      </c>
      <c r="R11" s="218"/>
      <c r="S11" s="218"/>
      <c r="T11" s="218"/>
      <c r="U11" s="218"/>
      <c r="V11" s="220"/>
      <c r="W11" s="220"/>
      <c r="X11" s="218"/>
      <c r="Y11" s="218"/>
      <c r="Z11" s="220"/>
      <c r="AA11" s="218"/>
      <c r="AB11" s="221"/>
      <c r="AC11" s="218"/>
      <c r="AD11" s="221"/>
      <c r="AE11" s="218"/>
      <c r="AF11" s="218"/>
      <c r="AG11" s="218"/>
      <c r="AH11" s="218"/>
      <c r="AI11" s="218"/>
      <c r="AJ11" s="218"/>
      <c r="AK11" s="218"/>
      <c r="AL11" s="218"/>
      <c r="AM11" s="218"/>
    </row>
    <row r="12" ht="15.75" customHeight="1">
      <c r="A12" s="56" t="s">
        <v>12246</v>
      </c>
      <c r="B12" s="56" t="s">
        <v>12247</v>
      </c>
      <c r="C12" s="56" t="str">
        <f>VLOOKUP(A12,'import Kırklareli'!A:P,3,0)</f>
        <v>YANLIŞ</v>
      </c>
      <c r="D12" s="56" t="s">
        <v>1348</v>
      </c>
      <c r="E12" s="56">
        <f>VLOOKUP(A12,'import Kırklareli'!A:P,5,0)</f>
        <v>882</v>
      </c>
      <c r="F12" s="56" t="str">
        <f>VLOOKUP(A12,'import Kırklareli'!A:P,6,0)</f>
        <v/>
      </c>
      <c r="G12" s="56">
        <f>VLOOKUP(A12,'import Kırklareli'!A:P,7,0)</f>
        <v>0</v>
      </c>
      <c r="H12" s="56">
        <f>VLOOKUP(A12,'import Kırklareli'!A:P,8,0)</f>
        <v>29</v>
      </c>
      <c r="I12" s="56">
        <f>VLOOKUP(A12,'import Kırklareli'!A:P,9,0)</f>
        <v>29</v>
      </c>
      <c r="J12" s="216">
        <f>VLOOKUP(A12,'import Kırklareli'!A:P,10,0)</f>
        <v>0</v>
      </c>
      <c r="K12" s="56" t="s">
        <v>12248</v>
      </c>
      <c r="L12" s="56">
        <v>5.380240039E9</v>
      </c>
      <c r="M12" s="56" t="s">
        <v>12205</v>
      </c>
      <c r="N12" s="56" t="s">
        <v>12229</v>
      </c>
      <c r="O12" s="56" t="s">
        <v>12249</v>
      </c>
      <c r="P12" s="56" t="str">
        <f>VLOOKUP(A12,'import Kırklareli'!A:P,16,0)</f>
        <v>Geleneksel</v>
      </c>
      <c r="Q12" s="218" t="b">
        <v>0</v>
      </c>
      <c r="R12" s="218" t="s">
        <v>33</v>
      </c>
      <c r="S12" s="218"/>
      <c r="T12" s="218"/>
      <c r="U12" s="218" t="s">
        <v>12250</v>
      </c>
      <c r="V12" s="220"/>
      <c r="W12" s="220"/>
      <c r="X12" s="218"/>
      <c r="Y12" s="218" t="s">
        <v>1353</v>
      </c>
      <c r="Z12" s="220">
        <v>44557.0</v>
      </c>
      <c r="AA12" s="218" t="s">
        <v>1353</v>
      </c>
      <c r="AB12" s="221">
        <v>44561.0</v>
      </c>
      <c r="AC12" s="218" t="s">
        <v>1353</v>
      </c>
      <c r="AD12" s="221">
        <v>44568.0</v>
      </c>
      <c r="AE12" s="218" t="s">
        <v>43</v>
      </c>
      <c r="AF12" s="221">
        <v>44578.0</v>
      </c>
      <c r="AG12" s="218" t="s">
        <v>43</v>
      </c>
      <c r="AH12" s="221">
        <v>44579.0</v>
      </c>
      <c r="AI12" s="218" t="s">
        <v>404</v>
      </c>
      <c r="AJ12" s="218" t="s">
        <v>273</v>
      </c>
      <c r="AK12" s="218" t="s">
        <v>73</v>
      </c>
      <c r="AL12" s="218" t="s">
        <v>66</v>
      </c>
      <c r="AM12" s="218" t="s">
        <v>73</v>
      </c>
    </row>
    <row r="13" ht="15.75" customHeight="1">
      <c r="A13" s="56" t="s">
        <v>12251</v>
      </c>
      <c r="B13" s="56" t="s">
        <v>12252</v>
      </c>
      <c r="C13" s="56" t="str">
        <f>VLOOKUP(A13,'import Kırklareli'!A:P,3,0)</f>
        <v>DOĞRU</v>
      </c>
      <c r="D13" s="56" t="s">
        <v>1364</v>
      </c>
      <c r="E13" s="56">
        <f>VLOOKUP(A13,'import Kırklareli'!A:P,5,0)</f>
        <v>281</v>
      </c>
      <c r="F13" s="56">
        <f>VLOOKUP(A13,'import Kırklareli'!A:P,6,0)</f>
        <v>16</v>
      </c>
      <c r="G13" s="56">
        <f>VLOOKUP(A13,'import Kırklareli'!A:P,7,0)</f>
        <v>0</v>
      </c>
      <c r="H13" s="56">
        <f>VLOOKUP(A13,'import Kırklareli'!A:P,8,0)</f>
        <v>8</v>
      </c>
      <c r="I13" s="56">
        <f>VLOOKUP(A13,'import Kırklareli'!A:P,9,0)</f>
        <v>8</v>
      </c>
      <c r="J13" s="216">
        <f>VLOOKUP(A13,'import Kırklareli'!A:P,10,0)</f>
        <v>0</v>
      </c>
      <c r="K13" s="56" t="s">
        <v>12253</v>
      </c>
      <c r="L13" s="56">
        <v>5.526932369E9</v>
      </c>
      <c r="M13" s="56" t="s">
        <v>1350</v>
      </c>
      <c r="N13" s="56" t="s">
        <v>12224</v>
      </c>
      <c r="O13" s="56" t="s">
        <v>12254</v>
      </c>
      <c r="P13" s="56" t="str">
        <f>VLOOKUP(A13,'import Kırklareli'!A:P,16,0)</f>
        <v>Geleneksel</v>
      </c>
      <c r="Q13" s="218" t="b">
        <v>0</v>
      </c>
      <c r="R13" s="218"/>
      <c r="S13" s="218"/>
      <c r="T13" s="218"/>
      <c r="U13" s="218"/>
      <c r="V13" s="220"/>
      <c r="W13" s="220"/>
      <c r="X13" s="218"/>
      <c r="Y13" s="218"/>
      <c r="Z13" s="220"/>
      <c r="AA13" s="218"/>
      <c r="AB13" s="221"/>
      <c r="AC13" s="218"/>
      <c r="AD13" s="221"/>
      <c r="AE13" s="218"/>
      <c r="AF13" s="218"/>
      <c r="AG13" s="218"/>
      <c r="AH13" s="218"/>
      <c r="AI13" s="218"/>
      <c r="AJ13" s="218"/>
      <c r="AK13" s="218"/>
      <c r="AL13" s="218"/>
      <c r="AM13" s="218"/>
    </row>
    <row r="14" ht="15.75" customHeight="1">
      <c r="A14" s="56" t="s">
        <v>9647</v>
      </c>
      <c r="B14" s="56" t="s">
        <v>9648</v>
      </c>
      <c r="C14" s="56" t="str">
        <f>VLOOKUP(A14,'import Kırklareli'!A:P,3,0)</f>
        <v>DOĞRU</v>
      </c>
      <c r="D14" s="56" t="s">
        <v>1356</v>
      </c>
      <c r="E14" s="56">
        <f>VLOOKUP(A14,'import Kırklareli'!A:P,5,0)</f>
        <v>1184</v>
      </c>
      <c r="F14" s="56">
        <f>VLOOKUP(A14,'import Kırklareli'!A:P,6,0)</f>
        <v>44</v>
      </c>
      <c r="G14" s="56">
        <f>VLOOKUP(A14,'import Kırklareli'!A:P,7,0)</f>
        <v>0</v>
      </c>
      <c r="H14" s="56">
        <f>VLOOKUP(A14,'import Kırklareli'!A:P,8,0)</f>
        <v>30</v>
      </c>
      <c r="I14" s="56">
        <f>VLOOKUP(A14,'import Kırklareli'!A:P,9,0)</f>
        <v>30</v>
      </c>
      <c r="J14" s="216">
        <f>VLOOKUP(A14,'import Kırklareli'!A:P,10,0)</f>
        <v>0</v>
      </c>
      <c r="K14" s="56" t="s">
        <v>12255</v>
      </c>
      <c r="L14" s="56">
        <v>2.884121716E9</v>
      </c>
      <c r="M14" s="56" t="s">
        <v>12205</v>
      </c>
      <c r="N14" s="56" t="s">
        <v>6366</v>
      </c>
      <c r="O14" s="56" t="s">
        <v>9651</v>
      </c>
      <c r="P14" s="56" t="str">
        <f>VLOOKUP(A14,'import Kırklareli'!A:P,16,0)</f>
        <v>Geleneksel</v>
      </c>
      <c r="Q14" s="218" t="b">
        <v>0</v>
      </c>
      <c r="R14" s="218" t="s">
        <v>38</v>
      </c>
      <c r="S14" s="218" t="s">
        <v>167</v>
      </c>
      <c r="T14" s="2" t="s">
        <v>9472</v>
      </c>
      <c r="V14" s="220">
        <v>44566.0</v>
      </c>
      <c r="W14" s="220">
        <v>44568.0</v>
      </c>
      <c r="X14" s="218"/>
      <c r="Y14" s="218" t="s">
        <v>1353</v>
      </c>
      <c r="Z14" s="220">
        <v>44561.0</v>
      </c>
      <c r="AA14" s="218" t="s">
        <v>1353</v>
      </c>
      <c r="AB14" s="221">
        <v>44565.0</v>
      </c>
      <c r="AC14" s="218" t="s">
        <v>1353</v>
      </c>
      <c r="AD14" s="221">
        <v>44566.0</v>
      </c>
      <c r="AE14" s="218"/>
      <c r="AF14" s="218"/>
      <c r="AG14" s="218"/>
      <c r="AH14" s="218"/>
      <c r="AI14" s="218" t="s">
        <v>273</v>
      </c>
      <c r="AJ14" s="218" t="s">
        <v>273</v>
      </c>
      <c r="AK14" s="218" t="s">
        <v>167</v>
      </c>
      <c r="AL14" s="218"/>
      <c r="AM14" s="218"/>
    </row>
    <row r="15" ht="15.75" customHeight="1">
      <c r="A15" s="56" t="s">
        <v>9796</v>
      </c>
      <c r="B15" s="56" t="s">
        <v>9797</v>
      </c>
      <c r="C15" s="56" t="str">
        <f>VLOOKUP(A15,'import Kırklareli'!A:P,3,0)</f>
        <v>DOĞRU</v>
      </c>
      <c r="D15" s="56" t="s">
        <v>1507</v>
      </c>
      <c r="E15" s="56">
        <f>VLOOKUP(A15,'import Kırklareli'!A:P,5,0)</f>
        <v>193</v>
      </c>
      <c r="F15" s="56">
        <f>VLOOKUP(A15,'import Kırklareli'!A:P,6,0)</f>
        <v>16</v>
      </c>
      <c r="G15" s="56">
        <f>VLOOKUP(A15,'import Kırklareli'!A:P,7,0)</f>
        <v>57</v>
      </c>
      <c r="H15" s="56">
        <f>VLOOKUP(A15,'import Kırklareli'!A:P,8,0)</f>
        <v>13</v>
      </c>
      <c r="I15" s="56">
        <f>VLOOKUP(A15,'import Kırklareli'!A:P,9,0)</f>
        <v>70</v>
      </c>
      <c r="J15" s="216">
        <f>VLOOKUP(A15,'import Kırklareli'!A:P,10,0)</f>
        <v>0.81</v>
      </c>
      <c r="K15" s="56" t="s">
        <v>12256</v>
      </c>
      <c r="L15" s="56">
        <v>2.882122027E9</v>
      </c>
      <c r="M15" s="56" t="s">
        <v>1350</v>
      </c>
      <c r="N15" s="56" t="s">
        <v>12236</v>
      </c>
      <c r="O15" s="56" t="s">
        <v>9799</v>
      </c>
      <c r="P15" s="56" t="str">
        <f>VLOOKUP(A15,'import Kırklareli'!A:P,16,0)</f>
        <v>Geleneksel</v>
      </c>
      <c r="Q15" s="218" t="b">
        <v>0</v>
      </c>
      <c r="R15" s="218" t="s">
        <v>38</v>
      </c>
      <c r="S15" s="218" t="s">
        <v>100</v>
      </c>
      <c r="T15" s="207" t="s">
        <v>9766</v>
      </c>
      <c r="U15" s="218"/>
      <c r="V15" s="220">
        <v>44610.0</v>
      </c>
      <c r="W15" s="220">
        <v>44613.0</v>
      </c>
      <c r="X15" s="218"/>
      <c r="Y15" s="218" t="s">
        <v>1353</v>
      </c>
      <c r="Z15" s="220">
        <v>44599.0</v>
      </c>
      <c r="AA15" s="218" t="s">
        <v>1353</v>
      </c>
      <c r="AB15" s="221">
        <v>44610.0</v>
      </c>
      <c r="AC15" s="218"/>
      <c r="AD15" s="221"/>
      <c r="AE15" s="218"/>
      <c r="AF15" s="218"/>
      <c r="AG15" s="218"/>
      <c r="AH15" s="218"/>
      <c r="AI15" s="218" t="s">
        <v>167</v>
      </c>
      <c r="AJ15" s="218" t="s">
        <v>100</v>
      </c>
      <c r="AK15" s="218"/>
      <c r="AL15" s="218"/>
      <c r="AM15" s="218"/>
    </row>
    <row r="16" ht="15.75" customHeight="1">
      <c r="A16" s="56" t="s">
        <v>12257</v>
      </c>
      <c r="B16" s="56" t="s">
        <v>12258</v>
      </c>
      <c r="C16" s="56" t="str">
        <f>VLOOKUP(A16,'import Kırklareli'!A:P,3,0)</f>
        <v>YANLIŞ</v>
      </c>
      <c r="D16" s="56" t="s">
        <v>1356</v>
      </c>
      <c r="E16" s="56">
        <f>VLOOKUP(A16,'import Kırklareli'!A:P,5,0)</f>
        <v>60</v>
      </c>
      <c r="F16" s="56" t="str">
        <f>VLOOKUP(A16,'import Kırklareli'!A:P,6,0)</f>
        <v/>
      </c>
      <c r="G16" s="56">
        <f>VLOOKUP(A16,'import Kırklareli'!A:P,7,0)</f>
        <v>0</v>
      </c>
      <c r="H16" s="56">
        <f>VLOOKUP(A16,'import Kırklareli'!A:P,8,0)</f>
        <v>9</v>
      </c>
      <c r="I16" s="56">
        <f>VLOOKUP(A16,'import Kırklareli'!A:P,9,0)</f>
        <v>9</v>
      </c>
      <c r="J16" s="216">
        <f>VLOOKUP(A16,'import Kırklareli'!A:P,10,0)</f>
        <v>0</v>
      </c>
      <c r="K16" s="56" t="s">
        <v>12259</v>
      </c>
      <c r="L16" s="56">
        <v>5.31300808E9</v>
      </c>
      <c r="M16" s="56" t="s">
        <v>12205</v>
      </c>
      <c r="N16" s="56" t="s">
        <v>6366</v>
      </c>
      <c r="O16" s="56" t="s">
        <v>12260</v>
      </c>
      <c r="P16" s="56" t="str">
        <f>VLOOKUP(A16,'import Kırklareli'!A:P,16,0)</f>
        <v>Geleneksel</v>
      </c>
      <c r="Q16" s="218" t="b">
        <v>0</v>
      </c>
      <c r="R16" s="218" t="s">
        <v>29</v>
      </c>
      <c r="S16" s="218"/>
      <c r="T16" s="218"/>
      <c r="U16" s="218" t="s">
        <v>12261</v>
      </c>
      <c r="V16" s="220"/>
      <c r="W16" s="220"/>
      <c r="X16" s="218"/>
      <c r="Y16" s="218" t="s">
        <v>1353</v>
      </c>
      <c r="Z16" s="220">
        <v>44561.0</v>
      </c>
      <c r="AA16" s="218" t="s">
        <v>1353</v>
      </c>
      <c r="AB16" s="221">
        <v>44566.0</v>
      </c>
      <c r="AC16" s="218" t="s">
        <v>1353</v>
      </c>
      <c r="AD16" s="221">
        <v>44568.0</v>
      </c>
      <c r="AE16" s="218" t="s">
        <v>1353</v>
      </c>
      <c r="AF16" s="221">
        <v>44578.0</v>
      </c>
      <c r="AG16" s="218"/>
      <c r="AH16" s="218"/>
      <c r="AI16" s="218" t="s">
        <v>273</v>
      </c>
      <c r="AJ16" s="218" t="s">
        <v>167</v>
      </c>
      <c r="AK16" s="218" t="s">
        <v>73</v>
      </c>
      <c r="AL16" s="218" t="s">
        <v>66</v>
      </c>
      <c r="AM16" s="218"/>
    </row>
    <row r="17" ht="15.75" customHeight="1">
      <c r="A17" s="211" t="s">
        <v>12262</v>
      </c>
      <c r="B17" s="211" t="s">
        <v>12263</v>
      </c>
      <c r="C17" s="56" t="str">
        <f>VLOOKUP(A17,'import Kırklareli'!A:P,3,0)</f>
        <v>DOĞRU</v>
      </c>
      <c r="D17" s="211" t="s">
        <v>1493</v>
      </c>
      <c r="E17" s="56">
        <f>VLOOKUP(A17,'import Kırklareli'!A:P,5,0)</f>
        <v>42</v>
      </c>
      <c r="F17" s="56">
        <f>VLOOKUP(A17,'import Kırklareli'!A:P,6,0)</f>
        <v>42</v>
      </c>
      <c r="G17" s="56">
        <f>VLOOKUP(A17,'import Kırklareli'!A:P,7,0)</f>
        <v>0</v>
      </c>
      <c r="H17" s="56">
        <f>VLOOKUP(A17,'import Kırklareli'!A:P,8,0)</f>
        <v>19</v>
      </c>
      <c r="I17" s="56">
        <f>VLOOKUP(A17,'import Kırklareli'!A:P,9,0)</f>
        <v>19</v>
      </c>
      <c r="J17" s="216">
        <f>VLOOKUP(A17,'import Kırklareli'!A:P,10,0)</f>
        <v>0</v>
      </c>
      <c r="K17" s="211" t="s">
        <v>12264</v>
      </c>
      <c r="L17" s="211">
        <v>2.884129988E9</v>
      </c>
      <c r="M17" s="211" t="s">
        <v>12205</v>
      </c>
      <c r="N17" s="211" t="s">
        <v>12265</v>
      </c>
      <c r="O17" s="211" t="s">
        <v>12266</v>
      </c>
      <c r="P17" s="56" t="str">
        <f>VLOOKUP(A17,'import Kırklareli'!A:P,16,0)</f>
        <v>Geleneksel</v>
      </c>
      <c r="Q17" s="218" t="b">
        <v>0</v>
      </c>
      <c r="R17" s="218"/>
      <c r="S17" s="218"/>
      <c r="T17" s="218"/>
      <c r="U17" s="218"/>
      <c r="V17" s="220"/>
      <c r="W17" s="220"/>
      <c r="X17" s="218"/>
      <c r="Y17" s="218"/>
      <c r="Z17" s="220"/>
      <c r="AA17" s="218"/>
      <c r="AB17" s="221"/>
      <c r="AC17" s="218"/>
      <c r="AD17" s="221"/>
      <c r="AE17" s="218"/>
      <c r="AF17" s="218"/>
      <c r="AG17" s="218"/>
      <c r="AH17" s="218"/>
      <c r="AI17" s="218"/>
      <c r="AJ17" s="218"/>
      <c r="AK17" s="218"/>
      <c r="AL17" s="218"/>
      <c r="AM17" s="218"/>
    </row>
    <row r="18" ht="15.75" customHeight="1">
      <c r="A18" s="56" t="s">
        <v>9614</v>
      </c>
      <c r="B18" s="56" t="s">
        <v>9615</v>
      </c>
      <c r="C18" s="56" t="str">
        <f>VLOOKUP(A18,'import Kırklareli'!A:P,3,0)</f>
        <v>DOĞRU</v>
      </c>
      <c r="D18" s="56" t="s">
        <v>1385</v>
      </c>
      <c r="E18" s="56">
        <f>VLOOKUP(A18,'import Kırklareli'!A:P,5,0)</f>
        <v>1431</v>
      </c>
      <c r="F18" s="56">
        <f>VLOOKUP(A18,'import Kırklareli'!A:P,6,0)</f>
        <v>2</v>
      </c>
      <c r="G18" s="56">
        <f>VLOOKUP(A18,'import Kırklareli'!A:P,7,0)</f>
        <v>8</v>
      </c>
      <c r="H18" s="56">
        <f>VLOOKUP(A18,'import Kırklareli'!A:P,8,0)</f>
        <v>21</v>
      </c>
      <c r="I18" s="56">
        <f>VLOOKUP(A18,'import Kırklareli'!A:P,9,0)</f>
        <v>29</v>
      </c>
      <c r="J18" s="216">
        <f>VLOOKUP(A18,'import Kırklareli'!A:P,10,0)</f>
        <v>0.28</v>
      </c>
      <c r="K18" s="56" t="s">
        <v>12267</v>
      </c>
      <c r="L18" s="56">
        <v>2.884172439E9</v>
      </c>
      <c r="M18" s="56" t="s">
        <v>12205</v>
      </c>
      <c r="N18" s="56" t="s">
        <v>12229</v>
      </c>
      <c r="O18" s="56" t="s">
        <v>9618</v>
      </c>
      <c r="P18" s="56" t="str">
        <f>VLOOKUP(A18,'import Kırklareli'!A:P,16,0)</f>
        <v>Geleneksel</v>
      </c>
      <c r="Q18" s="218" t="b">
        <v>0</v>
      </c>
      <c r="R18" s="218" t="s">
        <v>38</v>
      </c>
      <c r="S18" s="218" t="s">
        <v>73</v>
      </c>
      <c r="T18" s="2" t="s">
        <v>9472</v>
      </c>
      <c r="U18" s="218" t="s">
        <v>12268</v>
      </c>
      <c r="V18" s="220">
        <v>44564.0</v>
      </c>
      <c r="W18" s="220">
        <v>44566.0</v>
      </c>
      <c r="X18" s="218"/>
      <c r="Y18" s="218" t="s">
        <v>1353</v>
      </c>
      <c r="Z18" s="220">
        <v>44557.0</v>
      </c>
      <c r="AA18" s="218" t="s">
        <v>1475</v>
      </c>
      <c r="AB18" s="221">
        <v>44558.0</v>
      </c>
      <c r="AC18" s="218" t="s">
        <v>1353</v>
      </c>
      <c r="AD18" s="221">
        <v>44559.0</v>
      </c>
      <c r="AE18" s="218" t="s">
        <v>1353</v>
      </c>
      <c r="AF18" s="221">
        <v>44564.0</v>
      </c>
      <c r="AG18" s="218"/>
      <c r="AH18" s="218"/>
      <c r="AI18" s="218" t="s">
        <v>404</v>
      </c>
      <c r="AJ18" s="218" t="s">
        <v>100</v>
      </c>
      <c r="AK18" s="218" t="s">
        <v>610</v>
      </c>
      <c r="AL18" s="218" t="s">
        <v>73</v>
      </c>
      <c r="AM18" s="218"/>
    </row>
    <row r="19" ht="15.75" customHeight="1">
      <c r="A19" s="56" t="s">
        <v>9805</v>
      </c>
      <c r="B19" s="56" t="s">
        <v>9806</v>
      </c>
      <c r="C19" s="56" t="str">
        <f>VLOOKUP(A19,'import Kırklareli'!A:P,3,0)</f>
        <v>DOĞRU</v>
      </c>
      <c r="D19" s="56" t="s">
        <v>1370</v>
      </c>
      <c r="E19" s="56">
        <f>VLOOKUP(A19,'import Kırklareli'!A:P,5,0)</f>
        <v>10414</v>
      </c>
      <c r="F19" s="56">
        <f>VLOOKUP(A19,'import Kırklareli'!A:P,6,0)</f>
        <v>739</v>
      </c>
      <c r="G19" s="56">
        <f>VLOOKUP(A19,'import Kırklareli'!A:P,7,0)</f>
        <v>0</v>
      </c>
      <c r="H19" s="56">
        <f>VLOOKUP(A19,'import Kırklareli'!A:P,8,0)</f>
        <v>31</v>
      </c>
      <c r="I19" s="56">
        <f>VLOOKUP(A19,'import Kırklareli'!A:P,9,0)</f>
        <v>31</v>
      </c>
      <c r="J19" s="216">
        <f>VLOOKUP(A19,'import Kırklareli'!A:P,10,0)</f>
        <v>0</v>
      </c>
      <c r="K19" s="56" t="s">
        <v>12269</v>
      </c>
      <c r="L19" s="56">
        <v>2.882147705E9</v>
      </c>
      <c r="M19" s="56" t="s">
        <v>1350</v>
      </c>
      <c r="N19" s="56" t="s">
        <v>12236</v>
      </c>
      <c r="O19" s="56" t="s">
        <v>9808</v>
      </c>
      <c r="P19" s="56" t="str">
        <f>VLOOKUP(A19,'import Kırklareli'!A:P,16,0)</f>
        <v>Geleneksel</v>
      </c>
      <c r="Q19" s="218" t="b">
        <v>0</v>
      </c>
      <c r="R19" s="218" t="s">
        <v>33</v>
      </c>
      <c r="S19" s="218" t="s">
        <v>100</v>
      </c>
      <c r="T19" s="2" t="s">
        <v>9766</v>
      </c>
      <c r="U19" s="218"/>
      <c r="V19" s="220">
        <v>44610.0</v>
      </c>
      <c r="W19" s="220">
        <v>44613.0</v>
      </c>
      <c r="X19" s="218"/>
      <c r="Y19" s="218" t="s">
        <v>1353</v>
      </c>
      <c r="Z19" s="220">
        <v>44599.0</v>
      </c>
      <c r="AA19" s="218" t="s">
        <v>1353</v>
      </c>
      <c r="AB19" s="221">
        <v>44610.0</v>
      </c>
      <c r="AC19" s="218"/>
      <c r="AD19" s="221"/>
      <c r="AE19" s="218"/>
      <c r="AF19" s="218"/>
      <c r="AG19" s="218"/>
      <c r="AH19" s="218"/>
      <c r="AI19" s="218" t="s">
        <v>167</v>
      </c>
      <c r="AJ19" s="218" t="s">
        <v>100</v>
      </c>
      <c r="AK19" s="218"/>
      <c r="AL19" s="218"/>
      <c r="AM19" s="218"/>
    </row>
    <row r="20" ht="15.75" customHeight="1">
      <c r="A20" s="56" t="s">
        <v>12270</v>
      </c>
      <c r="B20" s="56" t="s">
        <v>12271</v>
      </c>
      <c r="C20" s="56" t="str">
        <f>VLOOKUP(A20,'import Kırklareli'!A:P,3,0)</f>
        <v>DOĞRU</v>
      </c>
      <c r="D20" s="56" t="s">
        <v>1507</v>
      </c>
      <c r="E20" s="56">
        <f>VLOOKUP(A20,'import Kırklareli'!A:P,5,0)</f>
        <v>6</v>
      </c>
      <c r="F20" s="56" t="str">
        <f>VLOOKUP(A20,'import Kırklareli'!A:P,6,0)</f>
        <v/>
      </c>
      <c r="G20" s="56">
        <f>VLOOKUP(A20,'import Kırklareli'!A:P,7,0)</f>
        <v>0</v>
      </c>
      <c r="H20" s="56">
        <f>VLOOKUP(A20,'import Kırklareli'!A:P,8,0)</f>
        <v>33</v>
      </c>
      <c r="I20" s="56">
        <f>VLOOKUP(A20,'import Kırklareli'!A:P,9,0)</f>
        <v>33</v>
      </c>
      <c r="J20" s="216">
        <f>VLOOKUP(A20,'import Kırklareli'!A:P,10,0)</f>
        <v>0</v>
      </c>
      <c r="K20" s="56" t="s">
        <v>12272</v>
      </c>
      <c r="L20" s="56">
        <v>2.885024646E9</v>
      </c>
      <c r="M20" s="56" t="s">
        <v>12205</v>
      </c>
      <c r="N20" s="56" t="s">
        <v>2322</v>
      </c>
      <c r="O20" s="56" t="s">
        <v>12273</v>
      </c>
      <c r="P20" s="56" t="str">
        <f>VLOOKUP(A20,'import Kırklareli'!A:P,16,0)</f>
        <v>Geleneksel</v>
      </c>
      <c r="Q20" s="218" t="b">
        <v>0</v>
      </c>
      <c r="R20" s="218" t="s">
        <v>32</v>
      </c>
      <c r="S20" s="218"/>
      <c r="T20" s="218"/>
      <c r="U20" s="218" t="s">
        <v>12274</v>
      </c>
      <c r="V20" s="220"/>
      <c r="W20" s="220"/>
      <c r="X20" s="218"/>
      <c r="Y20" s="218" t="s">
        <v>43</v>
      </c>
      <c r="Z20" s="220">
        <v>44566.0</v>
      </c>
      <c r="AA20" s="218"/>
      <c r="AB20" s="221"/>
      <c r="AC20" s="218"/>
      <c r="AD20" s="221"/>
      <c r="AE20" s="218"/>
      <c r="AF20" s="218"/>
      <c r="AG20" s="218"/>
      <c r="AH20" s="218"/>
      <c r="AI20" s="218" t="s">
        <v>167</v>
      </c>
      <c r="AJ20" s="218"/>
      <c r="AK20" s="218"/>
      <c r="AL20" s="218"/>
      <c r="AM20" s="218"/>
    </row>
    <row r="21" ht="15.75" customHeight="1">
      <c r="A21" s="56" t="s">
        <v>12275</v>
      </c>
      <c r="B21" s="56" t="s">
        <v>12276</v>
      </c>
      <c r="C21" s="56" t="str">
        <f>VLOOKUP(A21,'import Kırklareli'!A:P,3,0)</f>
        <v>YANLIŞ</v>
      </c>
      <c r="D21" s="56" t="s">
        <v>1378</v>
      </c>
      <c r="E21" s="56">
        <f>VLOOKUP(A21,'import Kırklareli'!A:P,5,0)</f>
        <v>420</v>
      </c>
      <c r="F21" s="56" t="str">
        <f>VLOOKUP(A21,'import Kırklareli'!A:P,6,0)</f>
        <v/>
      </c>
      <c r="G21" s="56">
        <f>VLOOKUP(A21,'import Kırklareli'!A:P,7,0)</f>
        <v>0</v>
      </c>
      <c r="H21" s="56">
        <f>VLOOKUP(A21,'import Kırklareli'!A:P,8,0)</f>
        <v>33</v>
      </c>
      <c r="I21" s="56">
        <f>VLOOKUP(A21,'import Kırklareli'!A:P,9,0)</f>
        <v>33</v>
      </c>
      <c r="J21" s="216">
        <f>VLOOKUP(A21,'import Kırklareli'!A:P,10,0)</f>
        <v>0</v>
      </c>
      <c r="K21" s="56" t="s">
        <v>12277</v>
      </c>
      <c r="L21" s="56">
        <v>2.884151177E9</v>
      </c>
      <c r="M21" s="56" t="s">
        <v>12205</v>
      </c>
      <c r="N21" s="56" t="s">
        <v>12278</v>
      </c>
      <c r="O21" s="56" t="s">
        <v>12279</v>
      </c>
      <c r="P21" s="56" t="str">
        <f>VLOOKUP(A21,'import Kırklareli'!A:P,16,0)</f>
        <v>Geleneksel</v>
      </c>
      <c r="Q21" s="218" t="b">
        <v>0</v>
      </c>
      <c r="R21" s="218"/>
      <c r="S21" s="218"/>
      <c r="T21" s="218"/>
      <c r="U21" s="218" t="s">
        <v>12280</v>
      </c>
      <c r="V21" s="220"/>
      <c r="W21" s="220"/>
      <c r="X21" s="218"/>
      <c r="Y21" s="218"/>
      <c r="Z21" s="220"/>
      <c r="AA21" s="218"/>
      <c r="AB21" s="221"/>
      <c r="AC21" s="218"/>
      <c r="AD21" s="221"/>
      <c r="AE21" s="218"/>
      <c r="AF21" s="218"/>
      <c r="AG21" s="218"/>
      <c r="AH21" s="218"/>
      <c r="AI21" s="218"/>
      <c r="AJ21" s="218"/>
      <c r="AK21" s="218"/>
      <c r="AL21" s="218"/>
      <c r="AM21" s="218"/>
    </row>
    <row r="22" ht="15.75" customHeight="1">
      <c r="A22" s="211" t="s">
        <v>12281</v>
      </c>
      <c r="B22" s="211" t="s">
        <v>12282</v>
      </c>
      <c r="C22" s="56" t="str">
        <f>VLOOKUP(A22,'import Kırklareli'!A:P,3,0)</f>
        <v>DOĞRU</v>
      </c>
      <c r="D22" s="211" t="s">
        <v>1364</v>
      </c>
      <c r="E22" s="56">
        <f>VLOOKUP(A22,'import Kırklareli'!A:P,5,0)</f>
        <v>6</v>
      </c>
      <c r="F22" s="56">
        <f>VLOOKUP(A22,'import Kırklareli'!A:P,6,0)</f>
        <v>6</v>
      </c>
      <c r="G22" s="56">
        <f>VLOOKUP(A22,'import Kırklareli'!A:P,7,0)</f>
        <v>0</v>
      </c>
      <c r="H22" s="56">
        <f>VLOOKUP(A22,'import Kırklareli'!A:P,8,0)</f>
        <v>8</v>
      </c>
      <c r="I22" s="56">
        <f>VLOOKUP(A22,'import Kırklareli'!A:P,9,0)</f>
        <v>8</v>
      </c>
      <c r="J22" s="216">
        <f>VLOOKUP(A22,'import Kırklareli'!A:P,10,0)</f>
        <v>0</v>
      </c>
      <c r="K22" s="211" t="s">
        <v>12283</v>
      </c>
      <c r="L22" s="211">
        <v>2.885024572E9</v>
      </c>
      <c r="M22" s="211" t="s">
        <v>1350</v>
      </c>
      <c r="N22" s="211" t="s">
        <v>12224</v>
      </c>
      <c r="O22" s="211" t="s">
        <v>12284</v>
      </c>
      <c r="P22" s="56" t="str">
        <f>VLOOKUP(A22,'import Kırklareli'!A:P,16,0)</f>
        <v>Geleneksel</v>
      </c>
      <c r="Q22" s="218" t="b">
        <v>0</v>
      </c>
      <c r="R22" s="218"/>
      <c r="S22" s="218"/>
      <c r="T22" s="218"/>
      <c r="U22" s="218"/>
      <c r="V22" s="220"/>
      <c r="W22" s="220"/>
      <c r="X22" s="218"/>
      <c r="Y22" s="218"/>
      <c r="Z22" s="220"/>
      <c r="AA22" s="218"/>
      <c r="AB22" s="221"/>
      <c r="AC22" s="218"/>
      <c r="AD22" s="221"/>
      <c r="AE22" s="218"/>
      <c r="AF22" s="218"/>
      <c r="AG22" s="218"/>
      <c r="AH22" s="218"/>
      <c r="AI22" s="218"/>
      <c r="AJ22" s="218"/>
      <c r="AK22" s="218"/>
      <c r="AL22" s="218"/>
      <c r="AM22" s="218"/>
    </row>
    <row r="23" ht="15.75" customHeight="1">
      <c r="A23" s="56" t="s">
        <v>9785</v>
      </c>
      <c r="B23" s="56" t="s">
        <v>9786</v>
      </c>
      <c r="C23" s="56" t="str">
        <f>VLOOKUP(A23,'import Kırklareli'!A:P,3,0)</f>
        <v>DOĞRU</v>
      </c>
      <c r="D23" s="56" t="s">
        <v>1370</v>
      </c>
      <c r="E23" s="56">
        <f>VLOOKUP(A23,'import Kırklareli'!A:P,5,0)</f>
        <v>1659</v>
      </c>
      <c r="F23" s="56" t="str">
        <f>VLOOKUP(A23,'import Kırklareli'!A:P,6,0)</f>
        <v/>
      </c>
      <c r="G23" s="56">
        <f>VLOOKUP(A23,'import Kırklareli'!A:P,7,0)</f>
        <v>0</v>
      </c>
      <c r="H23" s="56">
        <f>VLOOKUP(A23,'import Kırklareli'!A:P,8,0)</f>
        <v>24</v>
      </c>
      <c r="I23" s="56">
        <f>VLOOKUP(A23,'import Kırklareli'!A:P,9,0)</f>
        <v>24</v>
      </c>
      <c r="J23" s="216">
        <f>VLOOKUP(A23,'import Kırklareli'!A:P,10,0)</f>
        <v>0</v>
      </c>
      <c r="K23" s="56" t="s">
        <v>12285</v>
      </c>
      <c r="L23" s="56">
        <v>2.882120667E9</v>
      </c>
      <c r="M23" s="56" t="s">
        <v>1350</v>
      </c>
      <c r="N23" s="56" t="s">
        <v>12236</v>
      </c>
      <c r="O23" s="56" t="s">
        <v>9788</v>
      </c>
      <c r="P23" s="56" t="str">
        <f>VLOOKUP(A23,'import Kırklareli'!A:P,16,0)</f>
        <v>Geleneksel</v>
      </c>
      <c r="Q23" s="218" t="b">
        <v>0</v>
      </c>
      <c r="R23" s="218" t="s">
        <v>33</v>
      </c>
      <c r="S23" s="218" t="s">
        <v>100</v>
      </c>
      <c r="T23" s="2" t="s">
        <v>9766</v>
      </c>
      <c r="U23" s="218" t="s">
        <v>12286</v>
      </c>
      <c r="V23" s="220">
        <v>44593.0</v>
      </c>
      <c r="W23" s="220">
        <v>44563.0</v>
      </c>
      <c r="X23" s="218"/>
      <c r="Y23" s="218" t="s">
        <v>1353</v>
      </c>
      <c r="Z23" s="220">
        <v>44593.0</v>
      </c>
      <c r="AA23" s="218"/>
      <c r="AB23" s="221"/>
      <c r="AC23" s="218"/>
      <c r="AD23" s="221"/>
      <c r="AE23" s="218"/>
      <c r="AF23" s="218"/>
      <c r="AG23" s="218"/>
      <c r="AH23" s="218"/>
      <c r="AI23" s="218" t="s">
        <v>100</v>
      </c>
      <c r="AJ23" s="218"/>
      <c r="AK23" s="218"/>
      <c r="AL23" s="218"/>
      <c r="AM23" s="218"/>
    </row>
    <row r="24" ht="15.75" customHeight="1">
      <c r="A24" s="56" t="s">
        <v>12287</v>
      </c>
      <c r="B24" s="56" t="s">
        <v>12288</v>
      </c>
      <c r="C24" s="56" t="str">
        <f>VLOOKUP(A24,'import Kırklareli'!A:P,3,0)</f>
        <v>DOĞRU</v>
      </c>
      <c r="D24" s="56" t="s">
        <v>1385</v>
      </c>
      <c r="E24" s="56">
        <f>VLOOKUP(A24,'import Kırklareli'!A:P,5,0)</f>
        <v>633</v>
      </c>
      <c r="F24" s="56">
        <f>VLOOKUP(A24,'import Kırklareli'!A:P,6,0)</f>
        <v>10</v>
      </c>
      <c r="G24" s="56">
        <f>VLOOKUP(A24,'import Kırklareli'!A:P,7,0)</f>
        <v>0</v>
      </c>
      <c r="H24" s="56">
        <f>VLOOKUP(A24,'import Kırklareli'!A:P,8,0)</f>
        <v>33</v>
      </c>
      <c r="I24" s="56">
        <f>VLOOKUP(A24,'import Kırklareli'!A:P,9,0)</f>
        <v>33</v>
      </c>
      <c r="J24" s="216">
        <f>VLOOKUP(A24,'import Kırklareli'!A:P,10,0)</f>
        <v>0</v>
      </c>
      <c r="K24" s="56" t="s">
        <v>12289</v>
      </c>
      <c r="L24" s="56">
        <v>2.884132218E9</v>
      </c>
      <c r="M24" s="56" t="s">
        <v>12205</v>
      </c>
      <c r="N24" s="56" t="s">
        <v>2322</v>
      </c>
      <c r="O24" s="56" t="s">
        <v>12290</v>
      </c>
      <c r="P24" s="56" t="str">
        <f>VLOOKUP(A24,'import Kırklareli'!A:P,16,0)</f>
        <v>Geleneksel</v>
      </c>
      <c r="Q24" s="218" t="b">
        <v>0</v>
      </c>
      <c r="R24" s="218" t="s">
        <v>29</v>
      </c>
      <c r="S24" s="218"/>
      <c r="T24" s="218"/>
      <c r="U24" s="218" t="s">
        <v>12291</v>
      </c>
      <c r="V24" s="220"/>
      <c r="W24" s="220"/>
      <c r="X24" s="218"/>
      <c r="Y24" s="218" t="s">
        <v>1353</v>
      </c>
      <c r="Z24" s="220">
        <v>44558.0</v>
      </c>
      <c r="AA24" s="218"/>
      <c r="AB24" s="221"/>
      <c r="AC24" s="218"/>
      <c r="AD24" s="221"/>
      <c r="AE24" s="218"/>
      <c r="AF24" s="218"/>
      <c r="AG24" s="218"/>
      <c r="AH24" s="218"/>
      <c r="AI24" s="218" t="s">
        <v>100</v>
      </c>
      <c r="AJ24" s="218"/>
      <c r="AK24" s="218"/>
      <c r="AL24" s="218"/>
      <c r="AM24" s="218"/>
    </row>
    <row r="25" ht="15.75" customHeight="1">
      <c r="A25" s="56" t="s">
        <v>9855</v>
      </c>
      <c r="B25" s="56" t="s">
        <v>9856</v>
      </c>
      <c r="C25" s="56" t="str">
        <f>VLOOKUP(A25,'import Kırklareli'!A:P,3,0)</f>
        <v>DOĞRU</v>
      </c>
      <c r="D25" s="56" t="s">
        <v>1577</v>
      </c>
      <c r="E25" s="56">
        <f>VLOOKUP(A25,'import Kırklareli'!A:P,5,0)</f>
        <v>1218</v>
      </c>
      <c r="F25" s="56">
        <f>VLOOKUP(A25,'import Kırklareli'!A:P,6,0)</f>
        <v>124</v>
      </c>
      <c r="G25" s="56">
        <f>VLOOKUP(A25,'import Kırklareli'!A:P,7,0)</f>
        <v>5</v>
      </c>
      <c r="H25" s="56">
        <f>VLOOKUP(A25,'import Kırklareli'!A:P,8,0)</f>
        <v>47</v>
      </c>
      <c r="I25" s="56">
        <f>VLOOKUP(A25,'import Kırklareli'!A:P,9,0)</f>
        <v>52</v>
      </c>
      <c r="J25" s="216">
        <f>VLOOKUP(A25,'import Kırklareli'!A:P,10,0)</f>
        <v>0.1</v>
      </c>
      <c r="K25" s="56" t="s">
        <v>12292</v>
      </c>
      <c r="L25" s="56">
        <v>5.432881039E9</v>
      </c>
      <c r="M25" s="56" t="s">
        <v>1350</v>
      </c>
      <c r="N25" s="56" t="s">
        <v>12236</v>
      </c>
      <c r="O25" s="56" t="s">
        <v>9858</v>
      </c>
      <c r="P25" s="56" t="str">
        <f>VLOOKUP(A25,'import Kırklareli'!A:P,16,0)</f>
        <v>Geleneksel</v>
      </c>
      <c r="Q25" s="218" t="b">
        <v>0</v>
      </c>
      <c r="R25" s="218" t="s">
        <v>38</v>
      </c>
      <c r="S25" s="218" t="s">
        <v>149</v>
      </c>
      <c r="T25" s="207" t="s">
        <v>9766</v>
      </c>
      <c r="U25" s="218"/>
      <c r="V25" s="220">
        <v>44617.0</v>
      </c>
      <c r="W25" s="220">
        <v>44620.0</v>
      </c>
      <c r="X25" s="218"/>
      <c r="Y25" s="218" t="s">
        <v>1353</v>
      </c>
      <c r="Z25" s="220">
        <v>44617.0</v>
      </c>
      <c r="AA25" s="218"/>
      <c r="AB25" s="221"/>
      <c r="AC25" s="218"/>
      <c r="AD25" s="221"/>
      <c r="AE25" s="218"/>
      <c r="AF25" s="218"/>
      <c r="AG25" s="218"/>
      <c r="AH25" s="218"/>
      <c r="AI25" s="218" t="s">
        <v>149</v>
      </c>
      <c r="AJ25" s="218"/>
      <c r="AK25" s="218"/>
      <c r="AL25" s="218"/>
      <c r="AM25" s="218"/>
    </row>
    <row r="26" ht="15.75" customHeight="1">
      <c r="A26" s="56" t="s">
        <v>12293</v>
      </c>
      <c r="B26" s="56" t="s">
        <v>12294</v>
      </c>
      <c r="C26" s="56" t="str">
        <f>VLOOKUP(A26,'import Kırklareli'!A:P,3,0)</f>
        <v>DOĞRU</v>
      </c>
      <c r="D26" s="56" t="s">
        <v>2571</v>
      </c>
      <c r="E26" s="56">
        <f>VLOOKUP(A26,'import Kırklareli'!A:P,5,0)</f>
        <v>489</v>
      </c>
      <c r="F26" s="56">
        <f>VLOOKUP(A26,'import Kırklareli'!A:P,6,0)</f>
        <v>71</v>
      </c>
      <c r="G26" s="56">
        <f>VLOOKUP(A26,'import Kırklareli'!A:P,7,0)</f>
        <v>5</v>
      </c>
      <c r="H26" s="56">
        <f>VLOOKUP(A26,'import Kırklareli'!A:P,8,0)</f>
        <v>6</v>
      </c>
      <c r="I26" s="56">
        <f>VLOOKUP(A26,'import Kırklareli'!A:P,9,0)</f>
        <v>11</v>
      </c>
      <c r="J26" s="216">
        <f>VLOOKUP(A26,'import Kırklareli'!A:P,10,0)</f>
        <v>0.45</v>
      </c>
      <c r="K26" s="56" t="s">
        <v>12228</v>
      </c>
      <c r="L26" s="56">
        <v>2.884174946E9</v>
      </c>
      <c r="M26" s="56" t="s">
        <v>12205</v>
      </c>
      <c r="N26" s="56" t="s">
        <v>12229</v>
      </c>
      <c r="O26" s="56" t="s">
        <v>12230</v>
      </c>
      <c r="P26" s="56" t="str">
        <f>VLOOKUP(A26,'import Kırklareli'!A:P,16,0)</f>
        <v>Geleneksel</v>
      </c>
      <c r="Q26" s="218" t="b">
        <v>1</v>
      </c>
      <c r="R26" s="218"/>
      <c r="S26" s="218"/>
      <c r="T26" s="218"/>
      <c r="U26" s="218" t="s">
        <v>12231</v>
      </c>
      <c r="V26" s="220"/>
      <c r="W26" s="220"/>
      <c r="X26" s="218"/>
      <c r="Y26" s="218" t="s">
        <v>1353</v>
      </c>
      <c r="Z26" s="220">
        <v>44552.0</v>
      </c>
      <c r="AA26" s="218"/>
      <c r="AB26" s="221"/>
      <c r="AC26" s="218"/>
      <c r="AD26" s="221"/>
      <c r="AE26" s="218"/>
      <c r="AF26" s="218"/>
      <c r="AG26" s="218"/>
      <c r="AH26" s="218"/>
      <c r="AI26" s="218" t="s">
        <v>73</v>
      </c>
      <c r="AJ26" s="218"/>
      <c r="AK26" s="218"/>
      <c r="AL26" s="218"/>
      <c r="AM26" s="218"/>
    </row>
    <row r="27" ht="15.75" customHeight="1">
      <c r="A27" s="56" t="s">
        <v>12295</v>
      </c>
      <c r="B27" s="56" t="s">
        <v>12296</v>
      </c>
      <c r="C27" s="56" t="str">
        <f>VLOOKUP(A27,'import Kırklareli'!A:P,3,0)</f>
        <v>DOĞRU</v>
      </c>
      <c r="D27" s="56" t="s">
        <v>1597</v>
      </c>
      <c r="E27" s="56">
        <f>VLOOKUP(A27,'import Kırklareli'!A:P,5,0)</f>
        <v>292</v>
      </c>
      <c r="F27" s="56">
        <f>VLOOKUP(A27,'import Kırklareli'!A:P,6,0)</f>
        <v>6</v>
      </c>
      <c r="G27" s="56">
        <f>VLOOKUP(A27,'import Kırklareli'!A:P,7,0)</f>
        <v>0</v>
      </c>
      <c r="H27" s="56">
        <f>VLOOKUP(A27,'import Kırklareli'!A:P,8,0)</f>
        <v>18</v>
      </c>
      <c r="I27" s="56">
        <f>VLOOKUP(A27,'import Kırklareli'!A:P,9,0)</f>
        <v>18</v>
      </c>
      <c r="J27" s="216">
        <f>VLOOKUP(A27,'import Kırklareli'!A:P,10,0)</f>
        <v>0</v>
      </c>
      <c r="K27" s="56" t="s">
        <v>12297</v>
      </c>
      <c r="L27" s="56">
        <v>5.315571998E9</v>
      </c>
      <c r="M27" s="56" t="s">
        <v>12209</v>
      </c>
      <c r="N27" s="56" t="s">
        <v>12298</v>
      </c>
      <c r="O27" s="56" t="s">
        <v>12299</v>
      </c>
      <c r="P27" s="56" t="str">
        <f>VLOOKUP(A27,'import Kırklareli'!A:P,16,0)</f>
        <v>Geleneksel</v>
      </c>
      <c r="Q27" s="218" t="b">
        <v>0</v>
      </c>
      <c r="R27" s="218"/>
      <c r="S27" s="218"/>
      <c r="T27" s="218"/>
      <c r="U27" s="218"/>
      <c r="V27" s="220"/>
      <c r="W27" s="220"/>
      <c r="X27" s="218"/>
      <c r="Y27" s="218"/>
      <c r="Z27" s="220"/>
      <c r="AA27" s="218"/>
      <c r="AB27" s="221"/>
      <c r="AC27" s="218"/>
      <c r="AD27" s="221"/>
      <c r="AE27" s="218"/>
      <c r="AF27" s="222"/>
      <c r="AG27" s="218"/>
      <c r="AH27" s="218"/>
      <c r="AI27" s="218"/>
      <c r="AJ27" s="218"/>
      <c r="AK27" s="218"/>
      <c r="AL27" s="218"/>
      <c r="AM27" s="218"/>
    </row>
    <row r="28" ht="15.75" customHeight="1">
      <c r="A28" s="56" t="s">
        <v>12300</v>
      </c>
      <c r="B28" s="56" t="s">
        <v>12301</v>
      </c>
      <c r="C28" s="56" t="str">
        <f>VLOOKUP(A28,'import Kırklareli'!A:P,3,0)</f>
        <v>DOĞRU</v>
      </c>
      <c r="D28" s="56" t="s">
        <v>1356</v>
      </c>
      <c r="E28" s="56">
        <f>VLOOKUP(A28,'import Kırklareli'!A:P,5,0)</f>
        <v>145</v>
      </c>
      <c r="F28" s="56" t="str">
        <f>VLOOKUP(A28,'import Kırklareli'!A:P,6,0)</f>
        <v/>
      </c>
      <c r="G28" s="56">
        <f>VLOOKUP(A28,'import Kırklareli'!A:P,7,0)</f>
        <v>0</v>
      </c>
      <c r="H28" s="56">
        <f>VLOOKUP(A28,'import Kırklareli'!A:P,8,0)</f>
        <v>19</v>
      </c>
      <c r="I28" s="56">
        <f>VLOOKUP(A28,'import Kırklareli'!A:P,9,0)</f>
        <v>19</v>
      </c>
      <c r="J28" s="216">
        <f>VLOOKUP(A28,'import Kırklareli'!A:P,10,0)</f>
        <v>0</v>
      </c>
      <c r="K28" s="56" t="s">
        <v>12302</v>
      </c>
      <c r="L28" s="56">
        <v>2.88412229E9</v>
      </c>
      <c r="M28" s="56" t="s">
        <v>12205</v>
      </c>
      <c r="N28" s="56" t="s">
        <v>4501</v>
      </c>
      <c r="O28" s="56" t="s">
        <v>12303</v>
      </c>
      <c r="P28" s="56" t="str">
        <f>VLOOKUP(A28,'import Kırklareli'!A:P,16,0)</f>
        <v>Geleneksel</v>
      </c>
      <c r="Q28" s="218" t="b">
        <v>0</v>
      </c>
      <c r="R28" s="218" t="s">
        <v>29</v>
      </c>
      <c r="S28" s="218"/>
      <c r="T28" s="218"/>
      <c r="U28" s="218" t="s">
        <v>12304</v>
      </c>
      <c r="V28" s="220"/>
      <c r="W28" s="220"/>
      <c r="X28" s="218"/>
      <c r="Y28" s="218" t="s">
        <v>43</v>
      </c>
      <c r="Z28" s="220">
        <v>44558.0</v>
      </c>
      <c r="AA28" s="218" t="s">
        <v>1353</v>
      </c>
      <c r="AB28" s="221">
        <v>44558.0</v>
      </c>
      <c r="AC28" s="218"/>
      <c r="AD28" s="221"/>
      <c r="AE28" s="218"/>
      <c r="AF28" s="221"/>
      <c r="AG28" s="218"/>
      <c r="AH28" s="218"/>
      <c r="AI28" s="218" t="s">
        <v>100</v>
      </c>
      <c r="AJ28" s="218" t="s">
        <v>100</v>
      </c>
      <c r="AK28" s="218"/>
      <c r="AL28" s="218"/>
      <c r="AM28" s="218"/>
    </row>
    <row r="29" ht="15.75" customHeight="1">
      <c r="A29" s="56" t="s">
        <v>12305</v>
      </c>
      <c r="B29" s="56" t="s">
        <v>12306</v>
      </c>
      <c r="C29" s="56" t="str">
        <f>VLOOKUP(A29,'import Kırklareli'!A:P,3,0)</f>
        <v>DOĞRU</v>
      </c>
      <c r="D29" s="56" t="s">
        <v>1356</v>
      </c>
      <c r="E29" s="56">
        <f>VLOOKUP(A29,'import Kırklareli'!A:P,5,0)</f>
        <v>3627</v>
      </c>
      <c r="F29" s="56">
        <f>VLOOKUP(A29,'import Kırklareli'!A:P,6,0)</f>
        <v>260</v>
      </c>
      <c r="G29" s="56">
        <f>VLOOKUP(A29,'import Kırklareli'!A:P,7,0)</f>
        <v>0</v>
      </c>
      <c r="H29" s="56">
        <f>VLOOKUP(A29,'import Kırklareli'!A:P,8,0)</f>
        <v>14</v>
      </c>
      <c r="I29" s="56">
        <f>VLOOKUP(A29,'import Kırklareli'!A:P,9,0)</f>
        <v>14</v>
      </c>
      <c r="J29" s="216">
        <f>VLOOKUP(A29,'import Kırklareli'!A:P,10,0)</f>
        <v>0</v>
      </c>
      <c r="K29" s="56" t="s">
        <v>12307</v>
      </c>
      <c r="L29" s="56">
        <v>5.435627342E9</v>
      </c>
      <c r="M29" s="56" t="s">
        <v>1350</v>
      </c>
      <c r="N29" s="56" t="s">
        <v>12224</v>
      </c>
      <c r="O29" s="56" t="s">
        <v>12308</v>
      </c>
      <c r="P29" s="56" t="str">
        <f>VLOOKUP(A29,'import Kırklareli'!A:P,16,0)</f>
        <v>Geleneksel</v>
      </c>
      <c r="Q29" s="218" t="b">
        <v>0</v>
      </c>
      <c r="R29" s="218" t="s">
        <v>31</v>
      </c>
      <c r="S29" s="218"/>
      <c r="T29" s="218"/>
      <c r="U29" s="218" t="s">
        <v>12309</v>
      </c>
      <c r="V29" s="220"/>
      <c r="W29" s="220"/>
      <c r="X29" s="218"/>
      <c r="Y29" s="218" t="s">
        <v>31</v>
      </c>
      <c r="Z29" s="220">
        <v>44613.0</v>
      </c>
      <c r="AA29" s="218"/>
      <c r="AB29" s="221"/>
      <c r="AC29" s="218"/>
      <c r="AD29" s="221"/>
      <c r="AE29" s="218"/>
      <c r="AF29" s="218"/>
      <c r="AG29" s="218"/>
      <c r="AH29" s="218"/>
      <c r="AI29" s="218" t="s">
        <v>100</v>
      </c>
      <c r="AJ29" s="218"/>
      <c r="AK29" s="218"/>
      <c r="AL29" s="218"/>
      <c r="AM29" s="218"/>
    </row>
    <row r="30" ht="15.75" customHeight="1">
      <c r="A30" s="56" t="s">
        <v>9821</v>
      </c>
      <c r="B30" s="56" t="s">
        <v>9822</v>
      </c>
      <c r="C30" s="56" t="str">
        <f>VLOOKUP(A30,'import Kırklareli'!A:P,3,0)</f>
        <v>DOĞRU</v>
      </c>
      <c r="D30" s="56" t="s">
        <v>1356</v>
      </c>
      <c r="E30" s="56">
        <f>VLOOKUP(A30,'import Kırklareli'!A:P,5,0)</f>
        <v>866</v>
      </c>
      <c r="F30" s="56">
        <f>VLOOKUP(A30,'import Kırklareli'!A:P,6,0)</f>
        <v>72</v>
      </c>
      <c r="G30" s="56">
        <f>VLOOKUP(A30,'import Kırklareli'!A:P,7,0)</f>
        <v>5</v>
      </c>
      <c r="H30" s="56">
        <f>VLOOKUP(A30,'import Kırklareli'!A:P,8,0)</f>
        <v>6</v>
      </c>
      <c r="I30" s="56">
        <f>VLOOKUP(A30,'import Kırklareli'!A:P,9,0)</f>
        <v>11</v>
      </c>
      <c r="J30" s="216">
        <f>VLOOKUP(A30,'import Kırklareli'!A:P,10,0)</f>
        <v>0.45</v>
      </c>
      <c r="K30" s="56" t="s">
        <v>12310</v>
      </c>
      <c r="L30" s="56">
        <v>5.412306878E9</v>
      </c>
      <c r="M30" s="56" t="s">
        <v>1350</v>
      </c>
      <c r="N30" s="56" t="s">
        <v>12236</v>
      </c>
      <c r="O30" s="56" t="s">
        <v>9824</v>
      </c>
      <c r="P30" s="56" t="str">
        <f>VLOOKUP(A30,'import Kırklareli'!A:P,16,0)</f>
        <v>Geleneksel</v>
      </c>
      <c r="Q30" s="218" t="b">
        <v>0</v>
      </c>
      <c r="R30" s="218" t="s">
        <v>38</v>
      </c>
      <c r="S30" s="218" t="s">
        <v>100</v>
      </c>
      <c r="T30" s="2" t="s">
        <v>9766</v>
      </c>
      <c r="U30" s="218"/>
      <c r="V30" s="220">
        <v>44613.0</v>
      </c>
      <c r="W30" s="220">
        <v>44613.0</v>
      </c>
      <c r="X30" s="218"/>
      <c r="Y30" s="218" t="s">
        <v>1353</v>
      </c>
      <c r="Z30" s="220">
        <v>44613.0</v>
      </c>
      <c r="AA30" s="218"/>
      <c r="AB30" s="221"/>
      <c r="AC30" s="218"/>
      <c r="AD30" s="221"/>
      <c r="AE30" s="218"/>
      <c r="AF30" s="218"/>
      <c r="AG30" s="218"/>
      <c r="AH30" s="218"/>
      <c r="AI30" s="218" t="s">
        <v>100</v>
      </c>
      <c r="AJ30" s="218"/>
      <c r="AK30" s="218"/>
      <c r="AL30" s="218"/>
      <c r="AM30" s="218"/>
    </row>
    <row r="31" ht="15.75" customHeight="1">
      <c r="A31" s="56" t="s">
        <v>9767</v>
      </c>
      <c r="B31" s="56" t="s">
        <v>9768</v>
      </c>
      <c r="C31" s="56" t="str">
        <f>VLOOKUP(A31,'import Kırklareli'!A:P,3,0)</f>
        <v>DOĞRU</v>
      </c>
      <c r="D31" s="56" t="s">
        <v>1789</v>
      </c>
      <c r="E31" s="56">
        <f>VLOOKUP(A31,'import Kırklareli'!A:P,5,0)</f>
        <v>616</v>
      </c>
      <c r="F31" s="56">
        <f>VLOOKUP(A31,'import Kırklareli'!A:P,6,0)</f>
        <v>20</v>
      </c>
      <c r="G31" s="56">
        <f>VLOOKUP(A31,'import Kırklareli'!A:P,7,0)</f>
        <v>8</v>
      </c>
      <c r="H31" s="56">
        <f>VLOOKUP(A31,'import Kırklareli'!A:P,8,0)</f>
        <v>13</v>
      </c>
      <c r="I31" s="56">
        <f>VLOOKUP(A31,'import Kırklareli'!A:P,9,0)</f>
        <v>21</v>
      </c>
      <c r="J31" s="216">
        <f>VLOOKUP(A31,'import Kırklareli'!A:P,10,0)</f>
        <v>0.38</v>
      </c>
      <c r="K31" s="56" t="s">
        <v>12311</v>
      </c>
      <c r="L31" s="56">
        <v>5.374457934E9</v>
      </c>
      <c r="M31" s="56" t="s">
        <v>1350</v>
      </c>
      <c r="N31" s="56" t="s">
        <v>12236</v>
      </c>
      <c r="O31" s="56" t="s">
        <v>9771</v>
      </c>
      <c r="P31" s="56" t="str">
        <f>VLOOKUP(A31,'import Kırklareli'!A:P,16,0)</f>
        <v>Geleneksel</v>
      </c>
      <c r="Q31" s="218" t="b">
        <v>0</v>
      </c>
      <c r="R31" s="218" t="s">
        <v>38</v>
      </c>
      <c r="S31" s="218" t="s">
        <v>100</v>
      </c>
      <c r="T31" s="2" t="s">
        <v>9766</v>
      </c>
      <c r="U31" s="218" t="s">
        <v>12312</v>
      </c>
      <c r="V31" s="220">
        <v>44593.0</v>
      </c>
      <c r="W31" s="220">
        <v>44594.0</v>
      </c>
      <c r="X31" s="218"/>
      <c r="Y31" s="218" t="s">
        <v>31</v>
      </c>
      <c r="Z31" s="220">
        <v>44593.0</v>
      </c>
      <c r="AA31" s="218" t="s">
        <v>1353</v>
      </c>
      <c r="AB31" s="221">
        <v>44593.0</v>
      </c>
      <c r="AC31" s="218"/>
      <c r="AD31" s="221"/>
      <c r="AE31" s="218"/>
      <c r="AF31" s="221"/>
      <c r="AG31" s="218"/>
      <c r="AH31" s="218"/>
      <c r="AI31" s="218" t="s">
        <v>100</v>
      </c>
      <c r="AJ31" s="218" t="s">
        <v>100</v>
      </c>
      <c r="AK31" s="218"/>
      <c r="AL31" s="218"/>
      <c r="AM31" s="218"/>
    </row>
    <row r="32" ht="15.75" customHeight="1">
      <c r="A32" s="56" t="s">
        <v>9745</v>
      </c>
      <c r="B32" s="56" t="s">
        <v>9746</v>
      </c>
      <c r="C32" s="56" t="str">
        <f>VLOOKUP(A32,'import Kırklareli'!A:P,3,0)</f>
        <v>DOĞRU</v>
      </c>
      <c r="D32" s="56" t="s">
        <v>1443</v>
      </c>
      <c r="E32" s="56">
        <f>VLOOKUP(A32,'import Kırklareli'!A:P,5,0)</f>
        <v>778</v>
      </c>
      <c r="F32" s="56">
        <f>VLOOKUP(A32,'import Kırklareli'!A:P,6,0)</f>
        <v>56</v>
      </c>
      <c r="G32" s="56">
        <f>VLOOKUP(A32,'import Kırklareli'!A:P,7,0)</f>
        <v>0</v>
      </c>
      <c r="H32" s="56">
        <f>VLOOKUP(A32,'import Kırklareli'!A:P,8,0)</f>
        <v>27</v>
      </c>
      <c r="I32" s="56">
        <f>VLOOKUP(A32,'import Kırklareli'!A:P,9,0)</f>
        <v>27</v>
      </c>
      <c r="J32" s="216">
        <f>VLOOKUP(A32,'import Kırklareli'!A:P,10,0)</f>
        <v>0</v>
      </c>
      <c r="K32" s="56" t="s">
        <v>12313</v>
      </c>
      <c r="L32" s="56">
        <v>5.413593988E9</v>
      </c>
      <c r="M32" s="56" t="s">
        <v>12205</v>
      </c>
      <c r="N32" s="56" t="s">
        <v>2322</v>
      </c>
      <c r="O32" s="56" t="s">
        <v>9748</v>
      </c>
      <c r="P32" s="56" t="str">
        <f>VLOOKUP(A32,'import Kırklareli'!A:P,16,0)</f>
        <v>Geleneksel</v>
      </c>
      <c r="Q32" s="218" t="b">
        <v>0</v>
      </c>
      <c r="R32" s="218" t="s">
        <v>31</v>
      </c>
      <c r="S32" s="218" t="s">
        <v>73</v>
      </c>
      <c r="T32" s="207" t="s">
        <v>9472</v>
      </c>
      <c r="U32" s="218" t="s">
        <v>12314</v>
      </c>
      <c r="V32" s="220">
        <v>44578.0</v>
      </c>
      <c r="W32" s="220">
        <v>44580.0</v>
      </c>
      <c r="X32" s="218"/>
      <c r="Y32" s="218" t="s">
        <v>43</v>
      </c>
      <c r="Z32" s="220">
        <v>44558.0</v>
      </c>
      <c r="AA32" s="218" t="s">
        <v>43</v>
      </c>
      <c r="AB32" s="221">
        <v>44568.0</v>
      </c>
      <c r="AC32" s="218" t="s">
        <v>43</v>
      </c>
      <c r="AD32" s="221">
        <v>44568.0</v>
      </c>
      <c r="AE32" s="218" t="s">
        <v>43</v>
      </c>
      <c r="AF32" s="221">
        <v>44575.0</v>
      </c>
      <c r="AG32" s="218" t="s">
        <v>1353</v>
      </c>
      <c r="AH32" s="221">
        <v>44578.0</v>
      </c>
      <c r="AI32" s="218" t="s">
        <v>100</v>
      </c>
      <c r="AJ32" s="218" t="s">
        <v>73</v>
      </c>
      <c r="AK32" s="218" t="s">
        <v>73</v>
      </c>
      <c r="AL32" s="218" t="s">
        <v>167</v>
      </c>
      <c r="AM32" s="218" t="s">
        <v>73</v>
      </c>
    </row>
    <row r="33" ht="15.75" customHeight="1">
      <c r="A33" s="211" t="s">
        <v>12315</v>
      </c>
      <c r="B33" s="211" t="s">
        <v>12316</v>
      </c>
      <c r="C33" s="56" t="str">
        <f>VLOOKUP(A33,'import Kırklareli'!A:P,3,0)</f>
        <v>DOĞRU</v>
      </c>
      <c r="D33" s="211" t="s">
        <v>1356</v>
      </c>
      <c r="E33" s="56">
        <f>VLOOKUP(A33,'import Kırklareli'!A:P,5,0)</f>
        <v>14</v>
      </c>
      <c r="F33" s="56">
        <f>VLOOKUP(A33,'import Kırklareli'!A:P,6,0)</f>
        <v>14</v>
      </c>
      <c r="G33" s="56">
        <f>VLOOKUP(A33,'import Kırklareli'!A:P,7,0)</f>
        <v>0</v>
      </c>
      <c r="H33" s="56">
        <f>VLOOKUP(A33,'import Kırklareli'!A:P,8,0)</f>
        <v>54</v>
      </c>
      <c r="I33" s="56">
        <f>VLOOKUP(A33,'import Kırklareli'!A:P,9,0)</f>
        <v>54</v>
      </c>
      <c r="J33" s="216">
        <f>VLOOKUP(A33,'import Kırklareli'!A:P,10,0)</f>
        <v>0</v>
      </c>
      <c r="K33" s="211" t="s">
        <v>12317</v>
      </c>
      <c r="L33" s="211">
        <v>5.334165368E9</v>
      </c>
      <c r="M33" s="211" t="s">
        <v>12205</v>
      </c>
      <c r="N33" s="211" t="s">
        <v>12318</v>
      </c>
      <c r="O33" s="211" t="s">
        <v>12319</v>
      </c>
      <c r="P33" s="56" t="str">
        <f>VLOOKUP(A33,'import Kırklareli'!A:P,16,0)</f>
        <v>Geleneksel</v>
      </c>
      <c r="Q33" s="218" t="b">
        <v>0</v>
      </c>
      <c r="R33" s="218"/>
      <c r="S33" s="218"/>
      <c r="T33" s="218"/>
      <c r="U33" s="218"/>
      <c r="V33" s="220"/>
      <c r="W33" s="220"/>
      <c r="X33" s="218"/>
      <c r="Y33" s="218"/>
      <c r="Z33" s="220"/>
      <c r="AA33" s="218"/>
      <c r="AB33" s="221"/>
      <c r="AC33" s="218"/>
      <c r="AD33" s="221"/>
      <c r="AE33" s="218"/>
      <c r="AF33" s="218"/>
      <c r="AG33" s="218"/>
      <c r="AH33" s="218"/>
      <c r="AI33" s="218"/>
      <c r="AJ33" s="218"/>
      <c r="AK33" s="218"/>
      <c r="AL33" s="218"/>
      <c r="AM33" s="218"/>
    </row>
    <row r="34" ht="15.75" customHeight="1">
      <c r="A34" s="56" t="s">
        <v>12320</v>
      </c>
      <c r="B34" s="56" t="s">
        <v>12321</v>
      </c>
      <c r="C34" s="56" t="str">
        <f>VLOOKUP(A34,'import Kırklareli'!A:P,3,0)</f>
        <v>DOĞRU</v>
      </c>
      <c r="D34" s="56" t="s">
        <v>1348</v>
      </c>
      <c r="E34" s="56">
        <f>VLOOKUP(A34,'import Kırklareli'!A:P,5,0)</f>
        <v>192</v>
      </c>
      <c r="F34" s="56" t="str">
        <f>VLOOKUP(A34,'import Kırklareli'!A:P,6,0)</f>
        <v/>
      </c>
      <c r="G34" s="56">
        <f>VLOOKUP(A34,'import Kırklareli'!A:P,7,0)</f>
        <v>0</v>
      </c>
      <c r="H34" s="56">
        <f>VLOOKUP(A34,'import Kırklareli'!A:P,8,0)</f>
        <v>11</v>
      </c>
      <c r="I34" s="56">
        <f>VLOOKUP(A34,'import Kırklareli'!A:P,9,0)</f>
        <v>11</v>
      </c>
      <c r="J34" s="216">
        <f>VLOOKUP(A34,'import Kırklareli'!A:P,10,0)</f>
        <v>0</v>
      </c>
      <c r="K34" s="56" t="s">
        <v>12322</v>
      </c>
      <c r="L34" s="56">
        <v>2.884128983E9</v>
      </c>
      <c r="M34" s="56" t="s">
        <v>12205</v>
      </c>
      <c r="N34" s="56" t="s">
        <v>6366</v>
      </c>
      <c r="O34" s="56" t="s">
        <v>12323</v>
      </c>
      <c r="P34" s="56" t="str">
        <f>VLOOKUP(A34,'import Kırklareli'!A:P,16,0)</f>
        <v>Geleneksel</v>
      </c>
      <c r="Q34" s="218" t="b">
        <v>0</v>
      </c>
      <c r="R34" s="218" t="s">
        <v>29</v>
      </c>
      <c r="S34" s="218"/>
      <c r="T34" s="218"/>
      <c r="U34" s="218" t="s">
        <v>12324</v>
      </c>
      <c r="V34" s="220"/>
      <c r="W34" s="220"/>
      <c r="X34" s="218"/>
      <c r="Y34" s="218" t="s">
        <v>1353</v>
      </c>
      <c r="Z34" s="220">
        <v>44558.0</v>
      </c>
      <c r="AA34" s="218"/>
      <c r="AB34" s="221"/>
      <c r="AC34" s="218"/>
      <c r="AD34" s="221"/>
      <c r="AE34" s="218"/>
      <c r="AF34" s="218"/>
      <c r="AG34" s="218"/>
      <c r="AH34" s="218"/>
      <c r="AI34" s="218" t="s">
        <v>100</v>
      </c>
      <c r="AJ34" s="218"/>
      <c r="AK34" s="218"/>
      <c r="AL34" s="218"/>
      <c r="AM34" s="218"/>
    </row>
    <row r="35" ht="15.75" customHeight="1">
      <c r="A35" s="56" t="s">
        <v>9608</v>
      </c>
      <c r="B35" s="56" t="s">
        <v>9609</v>
      </c>
      <c r="C35" s="56" t="str">
        <f>VLOOKUP(A35,'import Kırklareli'!A:P,3,0)</f>
        <v>DOĞRU</v>
      </c>
      <c r="D35" s="56" t="s">
        <v>1348</v>
      </c>
      <c r="E35" s="56">
        <f>VLOOKUP(A35,'import Kırklareli'!A:P,5,0)</f>
        <v>3134</v>
      </c>
      <c r="F35" s="56">
        <f>VLOOKUP(A35,'import Kırklareli'!A:P,6,0)</f>
        <v>185</v>
      </c>
      <c r="G35" s="56">
        <f>VLOOKUP(A35,'import Kırklareli'!A:P,7,0)</f>
        <v>11</v>
      </c>
      <c r="H35" s="56">
        <f>VLOOKUP(A35,'import Kırklareli'!A:P,8,0)</f>
        <v>4</v>
      </c>
      <c r="I35" s="56">
        <f>VLOOKUP(A35,'import Kırklareli'!A:P,9,0)</f>
        <v>15</v>
      </c>
      <c r="J35" s="216">
        <f>VLOOKUP(A35,'import Kırklareli'!A:P,10,0)</f>
        <v>0.73</v>
      </c>
      <c r="K35" s="56" t="s">
        <v>12325</v>
      </c>
      <c r="L35" s="56">
        <v>2.884128004E9</v>
      </c>
      <c r="M35" s="56" t="s">
        <v>12205</v>
      </c>
      <c r="N35" s="56" t="s">
        <v>12229</v>
      </c>
      <c r="O35" s="56" t="s">
        <v>9612</v>
      </c>
      <c r="P35" s="56" t="str">
        <f>VLOOKUP(A35,'import Kırklareli'!A:P,16,0)</f>
        <v>Geleneksel</v>
      </c>
      <c r="Q35" s="218" t="b">
        <v>0</v>
      </c>
      <c r="R35" s="218" t="s">
        <v>38</v>
      </c>
      <c r="S35" s="218" t="s">
        <v>100</v>
      </c>
      <c r="T35" s="2" t="s">
        <v>9472</v>
      </c>
      <c r="U35" s="218" t="s">
        <v>12326</v>
      </c>
      <c r="V35" s="220">
        <v>44561.0</v>
      </c>
      <c r="W35" s="220">
        <v>44566.0</v>
      </c>
      <c r="X35" s="218"/>
      <c r="Y35" s="218" t="s">
        <v>43</v>
      </c>
      <c r="Z35" s="220">
        <v>44557.0</v>
      </c>
      <c r="AA35" s="218" t="s">
        <v>1353</v>
      </c>
      <c r="AB35" s="221">
        <v>44558.0</v>
      </c>
      <c r="AC35" s="218" t="s">
        <v>1353</v>
      </c>
      <c r="AD35" s="221">
        <v>44561.0</v>
      </c>
      <c r="AE35" s="218"/>
      <c r="AF35" s="218"/>
      <c r="AG35" s="218"/>
      <c r="AH35" s="218"/>
      <c r="AI35" s="218" t="s">
        <v>404</v>
      </c>
      <c r="AJ35" s="218" t="s">
        <v>100</v>
      </c>
      <c r="AK35" s="218" t="s">
        <v>100</v>
      </c>
      <c r="AL35" s="218"/>
      <c r="AM35" s="218"/>
    </row>
    <row r="36" ht="15.75" customHeight="1">
      <c r="A36" s="56" t="s">
        <v>9596</v>
      </c>
      <c r="B36" s="56" t="s">
        <v>9597</v>
      </c>
      <c r="C36" s="56" t="str">
        <f>VLOOKUP(A36,'import Kırklareli'!A:P,3,0)</f>
        <v>DOĞRU</v>
      </c>
      <c r="D36" s="56" t="s">
        <v>1356</v>
      </c>
      <c r="E36" s="56">
        <f>VLOOKUP(A36,'import Kırklareli'!A:P,5,0)</f>
        <v>299</v>
      </c>
      <c r="F36" s="56">
        <f>VLOOKUP(A36,'import Kırklareli'!A:P,6,0)</f>
        <v>23</v>
      </c>
      <c r="G36" s="56">
        <f>VLOOKUP(A36,'import Kırklareli'!A:P,7,0)</f>
        <v>0</v>
      </c>
      <c r="H36" s="56">
        <f>VLOOKUP(A36,'import Kırklareli'!A:P,8,0)</f>
        <v>20</v>
      </c>
      <c r="I36" s="56">
        <f>VLOOKUP(A36,'import Kırklareli'!A:P,9,0)</f>
        <v>20</v>
      </c>
      <c r="J36" s="216">
        <f>VLOOKUP(A36,'import Kırklareli'!A:P,10,0)</f>
        <v>0</v>
      </c>
      <c r="K36" s="56" t="s">
        <v>12327</v>
      </c>
      <c r="L36" s="56">
        <v>2.884123143E9</v>
      </c>
      <c r="M36" s="56" t="s">
        <v>12205</v>
      </c>
      <c r="N36" s="56" t="s">
        <v>12318</v>
      </c>
      <c r="O36" s="56" t="s">
        <v>9600</v>
      </c>
      <c r="P36" s="56" t="str">
        <f>VLOOKUP(A36,'import Kırklareli'!A:P,16,0)</f>
        <v>Geleneksel</v>
      </c>
      <c r="Q36" s="218" t="b">
        <v>0</v>
      </c>
      <c r="R36" s="218" t="s">
        <v>38</v>
      </c>
      <c r="S36" s="218" t="s">
        <v>100</v>
      </c>
      <c r="T36" s="2" t="s">
        <v>9472</v>
      </c>
      <c r="U36" s="495">
        <v>5.466653143E9</v>
      </c>
      <c r="V36" s="220">
        <v>44560.0</v>
      </c>
      <c r="W36" s="220">
        <v>44565.0</v>
      </c>
      <c r="X36" s="218"/>
      <c r="Y36" s="218" t="s">
        <v>1353</v>
      </c>
      <c r="Z36" s="220">
        <v>44558.0</v>
      </c>
      <c r="AA36" s="218" t="s">
        <v>1353</v>
      </c>
      <c r="AB36" s="221">
        <v>44560.0</v>
      </c>
      <c r="AC36" s="218"/>
      <c r="AD36" s="221"/>
      <c r="AE36" s="218"/>
      <c r="AF36" s="218"/>
      <c r="AG36" s="218"/>
      <c r="AH36" s="218"/>
      <c r="AI36" s="218" t="s">
        <v>100</v>
      </c>
      <c r="AJ36" s="218" t="s">
        <v>100</v>
      </c>
      <c r="AK36" s="218"/>
      <c r="AL36" s="218"/>
      <c r="AM36" s="218"/>
    </row>
    <row r="37" ht="15.75" customHeight="1">
      <c r="A37" s="56" t="s">
        <v>9602</v>
      </c>
      <c r="B37" s="56" t="s">
        <v>9603</v>
      </c>
      <c r="C37" s="56" t="str">
        <f>VLOOKUP(A37,'import Kırklareli'!A:P,3,0)</f>
        <v>DOĞRU</v>
      </c>
      <c r="D37" s="56" t="s">
        <v>1378</v>
      </c>
      <c r="E37" s="56">
        <f>VLOOKUP(A37,'import Kırklareli'!A:P,5,0)</f>
        <v>4182</v>
      </c>
      <c r="F37" s="56">
        <f>VLOOKUP(A37,'import Kırklareli'!A:P,6,0)</f>
        <v>124</v>
      </c>
      <c r="G37" s="56">
        <f>VLOOKUP(A37,'import Kırklareli'!A:P,7,0)</f>
        <v>18</v>
      </c>
      <c r="H37" s="56">
        <f>VLOOKUP(A37,'import Kırklareli'!A:P,8,0)</f>
        <v>41</v>
      </c>
      <c r="I37" s="56">
        <f>VLOOKUP(A37,'import Kırklareli'!A:P,9,0)</f>
        <v>59</v>
      </c>
      <c r="J37" s="216">
        <f>VLOOKUP(A37,'import Kırklareli'!A:P,10,0)</f>
        <v>0.31</v>
      </c>
      <c r="K37" s="56" t="s">
        <v>12328</v>
      </c>
      <c r="L37" s="56">
        <v>2.884120226E9</v>
      </c>
      <c r="M37" s="56" t="s">
        <v>12205</v>
      </c>
      <c r="N37" s="56" t="s">
        <v>2694</v>
      </c>
      <c r="O37" s="56" t="s">
        <v>9606</v>
      </c>
      <c r="P37" s="56" t="str">
        <f>VLOOKUP(A37,'import Kırklareli'!A:P,16,0)</f>
        <v>Geleneksel</v>
      </c>
      <c r="Q37" s="218" t="b">
        <v>0</v>
      </c>
      <c r="R37" s="218" t="s">
        <v>38</v>
      </c>
      <c r="S37" s="218" t="s">
        <v>100</v>
      </c>
      <c r="T37" s="2" t="s">
        <v>9472</v>
      </c>
      <c r="U37" s="218">
        <v>5.362018139E9</v>
      </c>
      <c r="V37" s="220">
        <v>44558.0</v>
      </c>
      <c r="W37" s="220">
        <v>44560.0</v>
      </c>
      <c r="X37" s="218"/>
      <c r="Y37" s="218" t="s">
        <v>1353</v>
      </c>
      <c r="Z37" s="220">
        <v>44557.0</v>
      </c>
      <c r="AA37" s="218"/>
      <c r="AB37" s="221"/>
      <c r="AC37" s="218"/>
      <c r="AD37" s="221"/>
      <c r="AE37" s="218"/>
      <c r="AF37" s="221"/>
      <c r="AG37" s="218"/>
      <c r="AH37" s="221"/>
      <c r="AI37" s="218" t="s">
        <v>100</v>
      </c>
      <c r="AJ37" s="218"/>
      <c r="AK37" s="218"/>
      <c r="AL37" s="218"/>
      <c r="AM37" s="218"/>
    </row>
    <row r="38" ht="15.75" customHeight="1">
      <c r="A38" s="56" t="s">
        <v>12329</v>
      </c>
      <c r="B38" s="56" t="s">
        <v>12330</v>
      </c>
      <c r="C38" s="56" t="str">
        <f>VLOOKUP(A38,'import Kırklareli'!A:P,3,0)</f>
        <v>YANLIŞ</v>
      </c>
      <c r="D38" s="56" t="s">
        <v>1385</v>
      </c>
      <c r="E38" s="56">
        <f>VLOOKUP(A38,'import Kırklareli'!A:P,5,0)</f>
        <v>626</v>
      </c>
      <c r="F38" s="56" t="str">
        <f>VLOOKUP(A38,'import Kırklareli'!A:P,6,0)</f>
        <v/>
      </c>
      <c r="G38" s="56">
        <f>VLOOKUP(A38,'import Kırklareli'!A:P,7,0)</f>
        <v>0</v>
      </c>
      <c r="H38" s="56">
        <f>VLOOKUP(A38,'import Kırklareli'!A:P,8,0)</f>
        <v>22</v>
      </c>
      <c r="I38" s="56">
        <f>VLOOKUP(A38,'import Kırklareli'!A:P,9,0)</f>
        <v>22</v>
      </c>
      <c r="J38" s="216">
        <f>VLOOKUP(A38,'import Kırklareli'!A:P,10,0)</f>
        <v>0</v>
      </c>
      <c r="K38" s="56" t="s">
        <v>12331</v>
      </c>
      <c r="L38" s="56">
        <v>2.8821435E9</v>
      </c>
      <c r="M38" s="56" t="s">
        <v>1350</v>
      </c>
      <c r="N38" s="56" t="s">
        <v>12224</v>
      </c>
      <c r="O38" s="56" t="s">
        <v>12332</v>
      </c>
      <c r="P38" s="56" t="str">
        <f>VLOOKUP(A38,'import Kırklareli'!A:P,16,0)</f>
        <v>Geleneksel</v>
      </c>
      <c r="Q38" s="218" t="b">
        <v>0</v>
      </c>
      <c r="R38" s="218"/>
      <c r="S38" s="218"/>
      <c r="T38" s="218"/>
      <c r="U38" s="218"/>
      <c r="V38" s="220"/>
      <c r="W38" s="220"/>
      <c r="X38" s="218"/>
      <c r="Y38" s="218"/>
      <c r="Z38" s="220"/>
      <c r="AA38" s="218"/>
      <c r="AB38" s="221"/>
      <c r="AC38" s="218"/>
      <c r="AD38" s="221"/>
      <c r="AE38" s="218"/>
      <c r="AF38" s="218"/>
      <c r="AG38" s="218"/>
      <c r="AH38" s="218"/>
      <c r="AI38" s="218"/>
      <c r="AJ38" s="218"/>
      <c r="AK38" s="218"/>
      <c r="AL38" s="218"/>
      <c r="AM38" s="218"/>
    </row>
    <row r="39" ht="15.75" customHeight="1">
      <c r="A39" s="56" t="s">
        <v>9586</v>
      </c>
      <c r="B39" s="56" t="s">
        <v>9587</v>
      </c>
      <c r="C39" s="56" t="str">
        <f>VLOOKUP(A39,'import Kırklareli'!A:P,3,0)</f>
        <v>DOĞRU</v>
      </c>
      <c r="D39" s="56" t="s">
        <v>1597</v>
      </c>
      <c r="E39" s="56">
        <f>VLOOKUP(A39,'import Kırklareli'!A:P,5,0)</f>
        <v>1596</v>
      </c>
      <c r="F39" s="56">
        <f>VLOOKUP(A39,'import Kırklareli'!A:P,6,0)</f>
        <v>132</v>
      </c>
      <c r="G39" s="56">
        <f>VLOOKUP(A39,'import Kırklareli'!A:P,7,0)</f>
        <v>8</v>
      </c>
      <c r="H39" s="56">
        <f>VLOOKUP(A39,'import Kırklareli'!A:P,8,0)</f>
        <v>14</v>
      </c>
      <c r="I39" s="56">
        <f>VLOOKUP(A39,'import Kırklareli'!A:P,9,0)</f>
        <v>22</v>
      </c>
      <c r="J39" s="216">
        <f>VLOOKUP(A39,'import Kırklareli'!A:P,10,0)</f>
        <v>0.36</v>
      </c>
      <c r="K39" s="56" t="s">
        <v>12333</v>
      </c>
      <c r="L39" s="56">
        <v>2.885021112E9</v>
      </c>
      <c r="M39" s="56" t="s">
        <v>12205</v>
      </c>
      <c r="N39" s="56" t="s">
        <v>12334</v>
      </c>
      <c r="O39" s="56" t="s">
        <v>9590</v>
      </c>
      <c r="P39" s="56" t="str">
        <f>VLOOKUP(A39,'import Kırklareli'!A:P,16,0)</f>
        <v>Geleneksel</v>
      </c>
      <c r="Q39" s="218" t="b">
        <v>0</v>
      </c>
      <c r="R39" s="218" t="s">
        <v>38</v>
      </c>
      <c r="S39" s="218" t="s">
        <v>100</v>
      </c>
      <c r="T39" s="2" t="s">
        <v>9472</v>
      </c>
      <c r="U39" s="218">
        <v>5.305612292E9</v>
      </c>
      <c r="V39" s="220">
        <v>44558.0</v>
      </c>
      <c r="W39" s="220">
        <v>44560.0</v>
      </c>
      <c r="X39" s="218"/>
      <c r="Y39" s="218" t="s">
        <v>1353</v>
      </c>
      <c r="Z39" s="220">
        <v>44558.0</v>
      </c>
      <c r="AA39" s="218"/>
      <c r="AB39" s="221"/>
      <c r="AC39" s="218"/>
      <c r="AD39" s="221"/>
      <c r="AE39" s="218"/>
      <c r="AF39" s="222"/>
      <c r="AG39" s="218"/>
      <c r="AH39" s="221"/>
      <c r="AI39" s="218" t="s">
        <v>100</v>
      </c>
      <c r="AJ39" s="218"/>
      <c r="AK39" s="218"/>
      <c r="AL39" s="218"/>
      <c r="AM39" s="218"/>
    </row>
    <row r="40" ht="15.75" customHeight="1">
      <c r="A40" s="56" t="s">
        <v>9484</v>
      </c>
      <c r="B40" s="56" t="s">
        <v>9485</v>
      </c>
      <c r="C40" s="56" t="str">
        <f>VLOOKUP(A40,'import Kırklareli'!A:P,3,0)</f>
        <v>DOĞRU</v>
      </c>
      <c r="D40" s="56" t="s">
        <v>1378</v>
      </c>
      <c r="E40" s="56">
        <f>VLOOKUP(A40,'import Kırklareli'!A:P,5,0)</f>
        <v>8723</v>
      </c>
      <c r="F40" s="56">
        <f>VLOOKUP(A40,'import Kırklareli'!A:P,6,0)</f>
        <v>535</v>
      </c>
      <c r="G40" s="56">
        <f>VLOOKUP(A40,'import Kırklareli'!A:P,7,0)</f>
        <v>0</v>
      </c>
      <c r="H40" s="56">
        <f>VLOOKUP(A40,'import Kırklareli'!A:P,8,0)</f>
        <v>53</v>
      </c>
      <c r="I40" s="56">
        <f>VLOOKUP(A40,'import Kırklareli'!A:P,9,0)</f>
        <v>53</v>
      </c>
      <c r="J40" s="216">
        <f>VLOOKUP(A40,'import Kırklareli'!A:P,10,0)</f>
        <v>0</v>
      </c>
      <c r="K40" s="56" t="s">
        <v>12335</v>
      </c>
      <c r="L40" s="56">
        <v>5.382499902E9</v>
      </c>
      <c r="M40" s="56" t="s">
        <v>12205</v>
      </c>
      <c r="N40" s="56">
        <v>44508.0</v>
      </c>
      <c r="O40" s="56" t="s">
        <v>9487</v>
      </c>
      <c r="P40" s="56" t="str">
        <f>VLOOKUP(A40,'import Kırklareli'!A:P,16,0)</f>
        <v>Geleneksel</v>
      </c>
      <c r="Q40" s="218" t="b">
        <v>0</v>
      </c>
      <c r="R40" s="218" t="s">
        <v>29</v>
      </c>
      <c r="S40" s="218" t="s">
        <v>73</v>
      </c>
      <c r="T40" s="2" t="s">
        <v>9472</v>
      </c>
      <c r="U40" s="218" t="s">
        <v>12336</v>
      </c>
      <c r="V40" s="220">
        <v>44552.0</v>
      </c>
      <c r="W40" s="220">
        <v>44554.0</v>
      </c>
      <c r="X40" s="218"/>
      <c r="Y40" s="218" t="s">
        <v>1353</v>
      </c>
      <c r="Z40" s="220">
        <v>44551.0</v>
      </c>
      <c r="AA40" s="218" t="s">
        <v>1353</v>
      </c>
      <c r="AB40" s="221">
        <v>44552.0</v>
      </c>
      <c r="AC40" s="218" t="s">
        <v>1353</v>
      </c>
      <c r="AD40" s="221">
        <v>44575.0</v>
      </c>
      <c r="AE40" s="218"/>
      <c r="AF40" s="218"/>
      <c r="AG40" s="218"/>
      <c r="AH40" s="218"/>
      <c r="AI40" s="218" t="s">
        <v>100</v>
      </c>
      <c r="AJ40" s="218" t="s">
        <v>73</v>
      </c>
      <c r="AK40" s="218" t="s">
        <v>167</v>
      </c>
      <c r="AL40" s="218"/>
      <c r="AM40" s="218"/>
    </row>
    <row r="41" ht="15.75" customHeight="1">
      <c r="A41" s="56" t="s">
        <v>9479</v>
      </c>
      <c r="B41" s="56" t="s">
        <v>9480</v>
      </c>
      <c r="C41" s="56" t="str">
        <f>VLOOKUP(A41,'import Kırklareli'!A:P,3,0)</f>
        <v>DOĞRU</v>
      </c>
      <c r="D41" s="56" t="s">
        <v>1364</v>
      </c>
      <c r="E41" s="56">
        <f>VLOOKUP(A41,'import Kırklareli'!A:P,5,0)</f>
        <v>992</v>
      </c>
      <c r="F41" s="56">
        <f>VLOOKUP(A41,'import Kırklareli'!A:P,6,0)</f>
        <v>16</v>
      </c>
      <c r="G41" s="56">
        <f>VLOOKUP(A41,'import Kırklareli'!A:P,7,0)</f>
        <v>11</v>
      </c>
      <c r="H41" s="56">
        <f>VLOOKUP(A41,'import Kırklareli'!A:P,8,0)</f>
        <v>9</v>
      </c>
      <c r="I41" s="56">
        <f>VLOOKUP(A41,'import Kırklareli'!A:P,9,0)</f>
        <v>20</v>
      </c>
      <c r="J41" s="216">
        <f>VLOOKUP(A41,'import Kırklareli'!A:P,10,0)</f>
        <v>0.55</v>
      </c>
      <c r="K41" s="56" t="s">
        <v>12337</v>
      </c>
      <c r="L41" s="56">
        <v>5.550376702E9</v>
      </c>
      <c r="M41" s="56" t="s">
        <v>12205</v>
      </c>
      <c r="N41" s="56" t="s">
        <v>12338</v>
      </c>
      <c r="O41" s="56" t="s">
        <v>9483</v>
      </c>
      <c r="P41" s="56" t="str">
        <f>VLOOKUP(A41,'import Kırklareli'!A:P,16,0)</f>
        <v>Geleneksel</v>
      </c>
      <c r="Q41" s="218" t="b">
        <v>0</v>
      </c>
      <c r="R41" s="218" t="s">
        <v>38</v>
      </c>
      <c r="S41" s="218" t="s">
        <v>100</v>
      </c>
      <c r="T41" s="2" t="s">
        <v>9472</v>
      </c>
      <c r="U41" s="218"/>
      <c r="V41" s="220">
        <v>44551.0</v>
      </c>
      <c r="W41" s="220">
        <v>44552.0</v>
      </c>
      <c r="X41" s="218"/>
      <c r="Y41" s="218" t="s">
        <v>1353</v>
      </c>
      <c r="Z41" s="220">
        <v>44551.0</v>
      </c>
      <c r="AA41" s="218"/>
      <c r="AB41" s="221"/>
      <c r="AC41" s="218"/>
      <c r="AD41" s="221"/>
      <c r="AE41" s="218"/>
      <c r="AF41" s="221"/>
      <c r="AG41" s="218"/>
      <c r="AH41" s="218"/>
      <c r="AI41" s="218" t="s">
        <v>100</v>
      </c>
      <c r="AJ41" s="218"/>
      <c r="AK41" s="218"/>
      <c r="AL41" s="218"/>
      <c r="AM41" s="218"/>
    </row>
    <row r="42" ht="15.75" customHeight="1">
      <c r="A42" s="211" t="s">
        <v>12339</v>
      </c>
      <c r="B42" s="211" t="s">
        <v>12340</v>
      </c>
      <c r="C42" s="56" t="str">
        <f>VLOOKUP(A42,'import Kırklareli'!A:P,3,0)</f>
        <v>DOĞRU</v>
      </c>
      <c r="D42" s="211" t="s">
        <v>1364</v>
      </c>
      <c r="E42" s="56">
        <f>VLOOKUP(A42,'import Kırklareli'!A:P,5,0)</f>
        <v>3</v>
      </c>
      <c r="F42" s="56">
        <f>VLOOKUP(A42,'import Kırklareli'!A:P,6,0)</f>
        <v>3</v>
      </c>
      <c r="G42" s="56">
        <f>VLOOKUP(A42,'import Kırklareli'!A:P,7,0)</f>
        <v>0</v>
      </c>
      <c r="H42" s="56">
        <f>VLOOKUP(A42,'import Kırklareli'!A:P,8,0)</f>
        <v>7</v>
      </c>
      <c r="I42" s="56">
        <f>VLOOKUP(A42,'import Kırklareli'!A:P,9,0)</f>
        <v>7</v>
      </c>
      <c r="J42" s="216">
        <f>VLOOKUP(A42,'import Kırklareli'!A:P,10,0)</f>
        <v>0</v>
      </c>
      <c r="K42" s="211" t="s">
        <v>12341</v>
      </c>
      <c r="L42" s="211">
        <v>5.462883539E9</v>
      </c>
      <c r="M42" s="211" t="s">
        <v>1350</v>
      </c>
      <c r="N42" s="211" t="s">
        <v>12236</v>
      </c>
      <c r="O42" s="211" t="s">
        <v>12342</v>
      </c>
      <c r="P42" s="56" t="str">
        <f>VLOOKUP(A42,'import Kırklareli'!A:P,16,0)</f>
        <v>Geleneksel</v>
      </c>
      <c r="Q42" s="218" t="b">
        <v>0</v>
      </c>
      <c r="R42" s="218"/>
      <c r="S42" s="218"/>
      <c r="T42" s="218"/>
      <c r="U42" s="218"/>
      <c r="V42" s="220"/>
      <c r="W42" s="220"/>
      <c r="X42" s="218"/>
      <c r="Y42" s="218"/>
      <c r="Z42" s="220"/>
      <c r="AA42" s="218"/>
      <c r="AB42" s="221"/>
      <c r="AC42" s="218"/>
      <c r="AD42" s="221"/>
      <c r="AE42" s="218"/>
      <c r="AF42" s="218"/>
      <c r="AG42" s="218"/>
      <c r="AH42" s="218"/>
      <c r="AI42" s="218"/>
      <c r="AJ42" s="218"/>
      <c r="AK42" s="218"/>
      <c r="AL42" s="218"/>
      <c r="AM42" s="218"/>
    </row>
    <row r="43" ht="15.75" customHeight="1">
      <c r="A43" s="56" t="s">
        <v>12343</v>
      </c>
      <c r="B43" s="56" t="s">
        <v>12344</v>
      </c>
      <c r="C43" s="56" t="str">
        <f>VLOOKUP(A43,'import Kırklareli'!A:P,3,0)</f>
        <v>DOĞRU</v>
      </c>
      <c r="D43" s="56" t="s">
        <v>1507</v>
      </c>
      <c r="E43" s="56">
        <f>VLOOKUP(A43,'import Kırklareli'!A:P,5,0)</f>
        <v>4068</v>
      </c>
      <c r="F43" s="56">
        <f>VLOOKUP(A43,'import Kırklareli'!A:P,6,0)</f>
        <v>236</v>
      </c>
      <c r="G43" s="56">
        <f>VLOOKUP(A43,'import Kırklareli'!A:P,7,0)</f>
        <v>0</v>
      </c>
      <c r="H43" s="56">
        <f>VLOOKUP(A43,'import Kırklareli'!A:P,8,0)</f>
        <v>21</v>
      </c>
      <c r="I43" s="56">
        <f>VLOOKUP(A43,'import Kırklareli'!A:P,9,0)</f>
        <v>21</v>
      </c>
      <c r="J43" s="216">
        <f>VLOOKUP(A43,'import Kırklareli'!A:P,10,0)</f>
        <v>0</v>
      </c>
      <c r="K43" s="56" t="s">
        <v>12223</v>
      </c>
      <c r="L43" s="56">
        <v>5.464139574E9</v>
      </c>
      <c r="M43" s="56" t="s">
        <v>1350</v>
      </c>
      <c r="N43" s="56" t="s">
        <v>12224</v>
      </c>
      <c r="O43" s="56" t="s">
        <v>12225</v>
      </c>
      <c r="P43" s="56" t="str">
        <f>VLOOKUP(A43,'import Kırklareli'!A:P,16,0)</f>
        <v>Geleneksel</v>
      </c>
      <c r="Q43" s="218" t="b">
        <v>0</v>
      </c>
      <c r="R43" s="218"/>
      <c r="S43" s="218"/>
      <c r="T43" s="218"/>
      <c r="U43" s="218"/>
      <c r="V43" s="220"/>
      <c r="W43" s="220"/>
      <c r="X43" s="218"/>
      <c r="Y43" s="218"/>
      <c r="Z43" s="220"/>
      <c r="AA43" s="218"/>
      <c r="AB43" s="221"/>
      <c r="AC43" s="218"/>
      <c r="AD43" s="221"/>
      <c r="AE43" s="218"/>
      <c r="AF43" s="218"/>
      <c r="AG43" s="218"/>
      <c r="AH43" s="218"/>
      <c r="AI43" s="218"/>
      <c r="AJ43" s="218"/>
      <c r="AK43" s="218"/>
      <c r="AL43" s="218"/>
      <c r="AM43" s="218"/>
    </row>
    <row r="44" ht="15.75" customHeight="1">
      <c r="A44" s="56" t="s">
        <v>9780</v>
      </c>
      <c r="B44" s="56" t="s">
        <v>9781</v>
      </c>
      <c r="C44" s="56" t="str">
        <f>VLOOKUP(A44,'import Kırklareli'!A:P,3,0)</f>
        <v>DOĞRU</v>
      </c>
      <c r="D44" s="56" t="s">
        <v>1832</v>
      </c>
      <c r="E44" s="56">
        <f>VLOOKUP(A44,'import Kırklareli'!A:P,5,0)</f>
        <v>1649</v>
      </c>
      <c r="F44" s="56">
        <f>VLOOKUP(A44,'import Kırklareli'!A:P,6,0)</f>
        <v>145</v>
      </c>
      <c r="G44" s="56">
        <f>VLOOKUP(A44,'import Kırklareli'!A:P,7,0)</f>
        <v>0</v>
      </c>
      <c r="H44" s="56">
        <f>VLOOKUP(A44,'import Kırklareli'!A:P,8,0)</f>
        <v>20</v>
      </c>
      <c r="I44" s="56">
        <f>VLOOKUP(A44,'import Kırklareli'!A:P,9,0)</f>
        <v>20</v>
      </c>
      <c r="J44" s="216">
        <f>VLOOKUP(A44,'import Kırklareli'!A:P,10,0)</f>
        <v>0</v>
      </c>
      <c r="K44" s="56" t="s">
        <v>12345</v>
      </c>
      <c r="L44" s="56">
        <v>5.426154596E9</v>
      </c>
      <c r="M44" s="56" t="s">
        <v>1350</v>
      </c>
      <c r="N44" s="56" t="s">
        <v>12236</v>
      </c>
      <c r="O44" s="56" t="s">
        <v>12346</v>
      </c>
      <c r="P44" s="56" t="str">
        <f>VLOOKUP(A44,'import Kırklareli'!A:P,16,0)</f>
        <v>Geleneksel</v>
      </c>
      <c r="Q44" s="218" t="b">
        <v>0</v>
      </c>
      <c r="R44" s="218" t="s">
        <v>31</v>
      </c>
      <c r="S44" s="218" t="s">
        <v>100</v>
      </c>
      <c r="T44" s="2" t="s">
        <v>9766</v>
      </c>
      <c r="U44" s="218" t="s">
        <v>12347</v>
      </c>
      <c r="V44" s="220">
        <v>44593.0</v>
      </c>
      <c r="W44" s="220">
        <v>44594.0</v>
      </c>
      <c r="X44" s="218"/>
      <c r="Y44" s="218" t="s">
        <v>1353</v>
      </c>
      <c r="Z44" s="220">
        <v>44593.0</v>
      </c>
      <c r="AA44" s="218"/>
      <c r="AB44" s="221"/>
      <c r="AC44" s="218"/>
      <c r="AD44" s="221"/>
      <c r="AE44" s="218"/>
      <c r="AF44" s="218"/>
      <c r="AG44" s="218"/>
      <c r="AH44" s="218"/>
      <c r="AI44" s="218" t="s">
        <v>100</v>
      </c>
      <c r="AJ44" s="218"/>
      <c r="AK44" s="218"/>
      <c r="AL44" s="218"/>
      <c r="AM44" s="218"/>
    </row>
    <row r="45" ht="15.75" customHeight="1">
      <c r="A45" s="56" t="s">
        <v>12348</v>
      </c>
      <c r="B45" s="56" t="s">
        <v>12349</v>
      </c>
      <c r="C45" s="56" t="str">
        <f>VLOOKUP(A45,'import Kırklareli'!A:P,3,0)</f>
        <v>DOĞRU</v>
      </c>
      <c r="D45" s="56" t="s">
        <v>1832</v>
      </c>
      <c r="E45" s="56">
        <f>VLOOKUP(A45,'import Kırklareli'!A:P,5,0)</f>
        <v>171</v>
      </c>
      <c r="F45" s="56">
        <f>VLOOKUP(A45,'import Kırklareli'!A:P,6,0)</f>
        <v>43</v>
      </c>
      <c r="G45" s="56">
        <f>VLOOKUP(A45,'import Kırklareli'!A:P,7,0)</f>
        <v>0</v>
      </c>
      <c r="H45" s="56">
        <f>VLOOKUP(A45,'import Kırklareli'!A:P,8,0)</f>
        <v>19</v>
      </c>
      <c r="I45" s="56">
        <f>VLOOKUP(A45,'import Kırklareli'!A:P,9,0)</f>
        <v>19</v>
      </c>
      <c r="J45" s="216">
        <f>VLOOKUP(A45,'import Kırklareli'!A:P,10,0)</f>
        <v>0</v>
      </c>
      <c r="K45" s="56" t="s">
        <v>12341</v>
      </c>
      <c r="L45" s="56">
        <v>5.462883539E9</v>
      </c>
      <c r="M45" s="56" t="s">
        <v>1350</v>
      </c>
      <c r="N45" s="56" t="s">
        <v>1754</v>
      </c>
      <c r="O45" s="56" t="s">
        <v>12350</v>
      </c>
      <c r="P45" s="56" t="str">
        <f>VLOOKUP(A45,'import Kırklareli'!A:P,16,0)</f>
        <v>Geleneksel</v>
      </c>
      <c r="Q45" s="218" t="b">
        <v>0</v>
      </c>
      <c r="R45" s="218"/>
      <c r="S45" s="218"/>
      <c r="T45" s="218"/>
      <c r="U45" s="218"/>
      <c r="V45" s="220"/>
      <c r="W45" s="220"/>
      <c r="X45" s="218"/>
      <c r="Y45" s="218"/>
      <c r="Z45" s="220"/>
      <c r="AA45" s="218"/>
      <c r="AB45" s="221"/>
      <c r="AC45" s="218"/>
      <c r="AD45" s="221"/>
      <c r="AE45" s="218"/>
      <c r="AF45" s="218"/>
      <c r="AG45" s="218"/>
      <c r="AH45" s="218"/>
      <c r="AI45" s="218"/>
      <c r="AJ45" s="218"/>
      <c r="AK45" s="218"/>
      <c r="AL45" s="218"/>
      <c r="AM45" s="218"/>
    </row>
    <row r="46" ht="15.75" customHeight="1">
      <c r="A46" s="211" t="s">
        <v>12351</v>
      </c>
      <c r="B46" s="211" t="s">
        <v>12352</v>
      </c>
      <c r="C46" s="56" t="str">
        <f>VLOOKUP(A46,'import Kırklareli'!A:P,3,0)</f>
        <v>DOĞRU</v>
      </c>
      <c r="D46" s="211" t="s">
        <v>1356</v>
      </c>
      <c r="E46" s="56" t="str">
        <f>VLOOKUP(A46,'import Kırklareli'!A:P,5,0)</f>
        <v/>
      </c>
      <c r="F46" s="56" t="str">
        <f>VLOOKUP(A46,'import Kırklareli'!A:P,6,0)</f>
        <v/>
      </c>
      <c r="G46" s="56">
        <f>VLOOKUP(A46,'import Kırklareli'!A:P,7,0)</f>
        <v>0</v>
      </c>
      <c r="H46" s="56">
        <f>VLOOKUP(A46,'import Kırklareli'!A:P,8,0)</f>
        <v>7</v>
      </c>
      <c r="I46" s="56">
        <f>VLOOKUP(A46,'import Kırklareli'!A:P,9,0)</f>
        <v>7</v>
      </c>
      <c r="J46" s="216">
        <f>VLOOKUP(A46,'import Kırklareli'!A:P,10,0)</f>
        <v>0</v>
      </c>
      <c r="K46" s="211" t="s">
        <v>12353</v>
      </c>
      <c r="L46" s="211">
        <v>2.882128269E9</v>
      </c>
      <c r="M46" s="211" t="s">
        <v>1350</v>
      </c>
      <c r="N46" s="211" t="s">
        <v>12236</v>
      </c>
      <c r="O46" s="211" t="s">
        <v>12354</v>
      </c>
      <c r="P46" s="56" t="str">
        <f>VLOOKUP(A46,'import Kırklareli'!A:P,16,0)</f>
        <v>Geleneksel</v>
      </c>
      <c r="Q46" s="218" t="b">
        <v>0</v>
      </c>
      <c r="R46" s="218"/>
      <c r="S46" s="218"/>
      <c r="T46" s="218"/>
      <c r="U46" s="218"/>
      <c r="V46" s="220"/>
      <c r="W46" s="220"/>
      <c r="X46" s="218"/>
      <c r="Y46" s="218"/>
      <c r="Z46" s="220"/>
      <c r="AA46" s="218"/>
      <c r="AB46" s="221"/>
      <c r="AC46" s="218"/>
      <c r="AD46" s="221"/>
      <c r="AE46" s="218"/>
      <c r="AF46" s="218"/>
      <c r="AG46" s="218"/>
      <c r="AH46" s="218"/>
      <c r="AI46" s="218"/>
      <c r="AJ46" s="218"/>
      <c r="AK46" s="218"/>
      <c r="AL46" s="218"/>
      <c r="AM46" s="218"/>
    </row>
    <row r="47" ht="15.75" customHeight="1">
      <c r="A47" s="56" t="s">
        <v>12355</v>
      </c>
      <c r="B47" s="56" t="s">
        <v>12356</v>
      </c>
      <c r="C47" s="56" t="str">
        <f>VLOOKUP(A47,'import Kırklareli'!A:P,3,0)</f>
        <v>DOĞRU</v>
      </c>
      <c r="D47" s="56" t="s">
        <v>1832</v>
      </c>
      <c r="E47" s="56">
        <f>VLOOKUP(A47,'import Kırklareli'!A:P,5,0)</f>
        <v>10</v>
      </c>
      <c r="F47" s="56" t="str">
        <f>VLOOKUP(A47,'import Kırklareli'!A:P,6,0)</f>
        <v/>
      </c>
      <c r="G47" s="56">
        <f>VLOOKUP(A47,'import Kırklareli'!A:P,7,0)</f>
        <v>7</v>
      </c>
      <c r="H47" s="56">
        <f>VLOOKUP(A47,'import Kırklareli'!A:P,8,0)</f>
        <v>21</v>
      </c>
      <c r="I47" s="56">
        <f>VLOOKUP(A47,'import Kırklareli'!A:P,9,0)</f>
        <v>28</v>
      </c>
      <c r="J47" s="216">
        <f>VLOOKUP(A47,'import Kırklareli'!A:P,10,0)</f>
        <v>0.25</v>
      </c>
      <c r="K47" s="56" t="s">
        <v>12357</v>
      </c>
      <c r="L47" s="56">
        <v>5.415192914E9</v>
      </c>
      <c r="M47" s="56" t="s">
        <v>12205</v>
      </c>
      <c r="N47" s="56" t="s">
        <v>12318</v>
      </c>
      <c r="O47" s="56" t="s">
        <v>12358</v>
      </c>
      <c r="P47" s="56" t="str">
        <f>VLOOKUP(A47,'import Kırklareli'!A:P,16,0)</f>
        <v>Geleneksel</v>
      </c>
      <c r="Q47" s="218" t="b">
        <v>0</v>
      </c>
      <c r="R47" s="218"/>
      <c r="S47" s="218"/>
      <c r="T47" s="218"/>
      <c r="U47" s="218"/>
      <c r="V47" s="220"/>
      <c r="W47" s="220"/>
      <c r="X47" s="218"/>
      <c r="Y47" s="218"/>
      <c r="Z47" s="220"/>
      <c r="AA47" s="218"/>
      <c r="AB47" s="221"/>
      <c r="AC47" s="218"/>
      <c r="AD47" s="221"/>
      <c r="AE47" s="218"/>
      <c r="AF47" s="218"/>
      <c r="AG47" s="218"/>
      <c r="AH47" s="218"/>
      <c r="AI47" s="218"/>
      <c r="AJ47" s="218"/>
      <c r="AK47" s="218"/>
      <c r="AL47" s="218"/>
      <c r="AM47" s="218"/>
    </row>
    <row r="48" ht="15.75" customHeight="1">
      <c r="A48" s="56" t="s">
        <v>9517</v>
      </c>
      <c r="B48" s="56" t="s">
        <v>9518</v>
      </c>
      <c r="C48" s="56" t="str">
        <f>VLOOKUP(A48,'import Kırklareli'!A:P,3,0)</f>
        <v>DOĞRU</v>
      </c>
      <c r="D48" s="56" t="s">
        <v>1827</v>
      </c>
      <c r="E48" s="56">
        <f>VLOOKUP(A48,'import Kırklareli'!A:P,5,0)</f>
        <v>3778</v>
      </c>
      <c r="F48" s="56">
        <f>VLOOKUP(A48,'import Kırklareli'!A:P,6,0)</f>
        <v>54</v>
      </c>
      <c r="G48" s="56">
        <f>VLOOKUP(A48,'import Kırklareli'!A:P,7,0)</f>
        <v>7</v>
      </c>
      <c r="H48" s="56">
        <f>VLOOKUP(A48,'import Kırklareli'!A:P,8,0)</f>
        <v>15</v>
      </c>
      <c r="I48" s="56">
        <f>VLOOKUP(A48,'import Kırklareli'!A:P,9,0)</f>
        <v>22</v>
      </c>
      <c r="J48" s="216">
        <f>VLOOKUP(A48,'import Kırklareli'!A:P,10,0)</f>
        <v>0.32</v>
      </c>
      <c r="K48" s="56" t="s">
        <v>12359</v>
      </c>
      <c r="L48" s="56">
        <v>2.88412808E9</v>
      </c>
      <c r="M48" s="56" t="s">
        <v>12205</v>
      </c>
      <c r="N48" s="56" t="s">
        <v>12318</v>
      </c>
      <c r="O48" s="56" t="s">
        <v>9521</v>
      </c>
      <c r="P48" s="56" t="str">
        <f>VLOOKUP(A48,'import Kırklareli'!A:P,16,0)</f>
        <v>Geleneksel</v>
      </c>
      <c r="Q48" s="218" t="b">
        <v>0</v>
      </c>
      <c r="R48" s="218" t="s">
        <v>38</v>
      </c>
      <c r="S48" s="218" t="s">
        <v>73</v>
      </c>
      <c r="T48" s="2" t="s">
        <v>9472</v>
      </c>
      <c r="U48" s="218" t="s">
        <v>12360</v>
      </c>
      <c r="V48" s="220">
        <v>44552.0</v>
      </c>
      <c r="W48" s="220">
        <v>44554.0</v>
      </c>
      <c r="X48" s="218"/>
      <c r="Y48" s="218" t="s">
        <v>1353</v>
      </c>
      <c r="Z48" s="220">
        <v>44552.0</v>
      </c>
      <c r="AA48" s="218"/>
      <c r="AB48" s="221"/>
      <c r="AC48" s="218"/>
      <c r="AD48" s="221"/>
      <c r="AE48" s="218"/>
      <c r="AF48" s="218"/>
      <c r="AG48" s="218"/>
      <c r="AH48" s="218"/>
      <c r="AI48" s="218" t="s">
        <v>73</v>
      </c>
      <c r="AJ48" s="218"/>
      <c r="AK48" s="218"/>
      <c r="AL48" s="218"/>
      <c r="AM48" s="218"/>
    </row>
    <row r="49" ht="15.75" customHeight="1">
      <c r="A49" s="56" t="s">
        <v>12361</v>
      </c>
      <c r="B49" s="56" t="s">
        <v>12362</v>
      </c>
      <c r="C49" s="56" t="str">
        <f>VLOOKUP(A49,'import Kırklareli'!A:P,3,0)</f>
        <v>DOĞRU</v>
      </c>
      <c r="D49" s="56" t="s">
        <v>1443</v>
      </c>
      <c r="E49" s="56">
        <f>VLOOKUP(A49,'import Kırklareli'!A:P,5,0)</f>
        <v>635</v>
      </c>
      <c r="F49" s="56">
        <f>VLOOKUP(A49,'import Kırklareli'!A:P,6,0)</f>
        <v>134</v>
      </c>
      <c r="G49" s="56">
        <f>VLOOKUP(A49,'import Kırklareli'!A:P,7,0)</f>
        <v>0</v>
      </c>
      <c r="H49" s="56">
        <f>VLOOKUP(A49,'import Kırklareli'!A:P,8,0)</f>
        <v>68</v>
      </c>
      <c r="I49" s="56">
        <f>VLOOKUP(A49,'import Kırklareli'!A:P,9,0)</f>
        <v>68</v>
      </c>
      <c r="J49" s="216">
        <f>VLOOKUP(A49,'import Kırklareli'!A:P,10,0)</f>
        <v>0</v>
      </c>
      <c r="K49" s="56" t="s">
        <v>12341</v>
      </c>
      <c r="L49" s="56">
        <v>5.462883539E9</v>
      </c>
      <c r="M49" s="56" t="s">
        <v>1350</v>
      </c>
      <c r="N49" s="56" t="s">
        <v>12236</v>
      </c>
      <c r="O49" s="56" t="s">
        <v>12350</v>
      </c>
      <c r="P49" s="56" t="str">
        <f>VLOOKUP(A49,'import Kırklareli'!A:P,16,0)</f>
        <v>Geleneksel</v>
      </c>
      <c r="Q49" s="218" t="b">
        <v>0</v>
      </c>
      <c r="R49" s="218"/>
      <c r="S49" s="218"/>
      <c r="T49" s="218"/>
      <c r="U49" s="218"/>
      <c r="V49" s="220"/>
      <c r="W49" s="220"/>
      <c r="X49" s="218"/>
      <c r="Y49" s="218" t="s">
        <v>43</v>
      </c>
      <c r="Z49" s="220">
        <v>44617.0</v>
      </c>
      <c r="AA49" s="218"/>
      <c r="AB49" s="221"/>
      <c r="AC49" s="218"/>
      <c r="AD49" s="221"/>
      <c r="AE49" s="218"/>
      <c r="AF49" s="218"/>
      <c r="AG49" s="218"/>
      <c r="AH49" s="218"/>
      <c r="AI49" s="218" t="s">
        <v>149</v>
      </c>
      <c r="AJ49" s="218"/>
      <c r="AK49" s="218"/>
      <c r="AL49" s="218"/>
      <c r="AM49" s="218"/>
    </row>
    <row r="50" ht="15.75" customHeight="1">
      <c r="A50" s="56" t="s">
        <v>12363</v>
      </c>
      <c r="B50" s="56" t="s">
        <v>12364</v>
      </c>
      <c r="C50" s="56" t="str">
        <f>VLOOKUP(A50,'import Kırklareli'!A:P,3,0)</f>
        <v>DOĞRU</v>
      </c>
      <c r="D50" s="56" t="s">
        <v>1827</v>
      </c>
      <c r="E50" s="56">
        <f>VLOOKUP(A50,'import Kırklareli'!A:P,5,0)</f>
        <v>9838</v>
      </c>
      <c r="F50" s="56">
        <f>VLOOKUP(A50,'import Kırklareli'!A:P,6,0)</f>
        <v>873</v>
      </c>
      <c r="G50" s="56">
        <f>VLOOKUP(A50,'import Kırklareli'!A:P,7,0)</f>
        <v>0</v>
      </c>
      <c r="H50" s="56">
        <f>VLOOKUP(A50,'import Kırklareli'!A:P,8,0)</f>
        <v>12</v>
      </c>
      <c r="I50" s="56">
        <f>VLOOKUP(A50,'import Kırklareli'!A:P,9,0)</f>
        <v>12</v>
      </c>
      <c r="J50" s="216">
        <f>VLOOKUP(A50,'import Kırklareli'!A:P,10,0)</f>
        <v>0</v>
      </c>
      <c r="K50" s="56" t="s">
        <v>12365</v>
      </c>
      <c r="L50" s="56">
        <v>2.882146666E9</v>
      </c>
      <c r="M50" s="56" t="s">
        <v>1350</v>
      </c>
      <c r="N50" s="56" t="s">
        <v>12224</v>
      </c>
      <c r="O50" s="56" t="s">
        <v>12366</v>
      </c>
      <c r="P50" s="56" t="str">
        <f>VLOOKUP(A50,'import Kırklareli'!A:P,16,0)</f>
        <v>Geleneksel</v>
      </c>
      <c r="Q50" s="218" t="b">
        <v>0</v>
      </c>
      <c r="R50" s="218"/>
      <c r="S50" s="218"/>
      <c r="T50" s="218"/>
      <c r="U50" s="218"/>
      <c r="V50" s="220"/>
      <c r="W50" s="220"/>
      <c r="X50" s="218"/>
      <c r="Y50" s="218"/>
      <c r="Z50" s="220"/>
      <c r="AA50" s="218"/>
      <c r="AB50" s="221"/>
      <c r="AC50" s="218"/>
      <c r="AD50" s="221"/>
      <c r="AE50" s="218"/>
      <c r="AF50" s="218"/>
      <c r="AG50" s="218"/>
      <c r="AH50" s="218"/>
      <c r="AI50" s="218"/>
      <c r="AJ50" s="218"/>
      <c r="AK50" s="218"/>
      <c r="AL50" s="218"/>
      <c r="AM50" s="218"/>
    </row>
    <row r="51" ht="15.75" customHeight="1">
      <c r="A51" s="56" t="s">
        <v>9493</v>
      </c>
      <c r="B51" s="56" t="s">
        <v>9494</v>
      </c>
      <c r="C51" s="56" t="str">
        <f>VLOOKUP(A51,'import Kırklareli'!A:P,3,0)</f>
        <v>DOĞRU</v>
      </c>
      <c r="D51" s="56" t="s">
        <v>1577</v>
      </c>
      <c r="E51" s="56">
        <f>VLOOKUP(A51,'import Kırklareli'!A:P,5,0)</f>
        <v>1448</v>
      </c>
      <c r="F51" s="56">
        <f>VLOOKUP(A51,'import Kırklareli'!A:P,6,0)</f>
        <v>15</v>
      </c>
      <c r="G51" s="56">
        <f>VLOOKUP(A51,'import Kırklareli'!A:P,7,0)</f>
        <v>0</v>
      </c>
      <c r="H51" s="56">
        <f>VLOOKUP(A51,'import Kırklareli'!A:P,8,0)</f>
        <v>68</v>
      </c>
      <c r="I51" s="56">
        <f>VLOOKUP(A51,'import Kırklareli'!A:P,9,0)</f>
        <v>68</v>
      </c>
      <c r="J51" s="216">
        <f>VLOOKUP(A51,'import Kırklareli'!A:P,10,0)</f>
        <v>0</v>
      </c>
      <c r="K51" s="56" t="s">
        <v>12367</v>
      </c>
      <c r="L51" s="56">
        <v>2.884154535E9</v>
      </c>
      <c r="M51" s="56" t="s">
        <v>12205</v>
      </c>
      <c r="N51" s="56" t="s">
        <v>12334</v>
      </c>
      <c r="O51" s="56" t="s">
        <v>9496</v>
      </c>
      <c r="P51" s="56" t="str">
        <f>VLOOKUP(A51,'import Kırklareli'!A:P,16,0)</f>
        <v>Geleneksel</v>
      </c>
      <c r="Q51" s="218" t="b">
        <v>0</v>
      </c>
      <c r="R51" s="218" t="s">
        <v>29</v>
      </c>
      <c r="S51" s="218" t="s">
        <v>100</v>
      </c>
      <c r="T51" s="2" t="s">
        <v>9472</v>
      </c>
      <c r="U51" s="218" t="s">
        <v>12368</v>
      </c>
      <c r="V51" s="220">
        <v>44551.0</v>
      </c>
      <c r="W51" s="220">
        <v>44552.0</v>
      </c>
      <c r="X51" s="218"/>
      <c r="Y51" s="218" t="s">
        <v>1353</v>
      </c>
      <c r="Z51" s="220">
        <v>44551.0</v>
      </c>
      <c r="AA51" s="218" t="s">
        <v>1506</v>
      </c>
      <c r="AB51" s="221">
        <v>44575.0</v>
      </c>
      <c r="AC51" s="218"/>
      <c r="AD51" s="221"/>
      <c r="AE51" s="218"/>
      <c r="AF51" s="218"/>
      <c r="AG51" s="218"/>
      <c r="AH51" s="218"/>
      <c r="AI51" s="218" t="s">
        <v>100</v>
      </c>
      <c r="AJ51" s="218" t="s">
        <v>167</v>
      </c>
      <c r="AK51" s="218"/>
      <c r="AL51" s="218"/>
      <c r="AM51" s="218"/>
    </row>
    <row r="52" ht="15.75" customHeight="1">
      <c r="A52" s="56" t="s">
        <v>12369</v>
      </c>
      <c r="B52" s="56" t="s">
        <v>12370</v>
      </c>
      <c r="C52" s="56" t="str">
        <f>VLOOKUP(A52,'import Kırklareli'!A:P,3,0)</f>
        <v>DOĞRU</v>
      </c>
      <c r="D52" s="56" t="s">
        <v>1378</v>
      </c>
      <c r="E52" s="56">
        <f>VLOOKUP(A52,'import Kırklareli'!A:P,5,0)</f>
        <v>4873</v>
      </c>
      <c r="F52" s="56">
        <f>VLOOKUP(A52,'import Kırklareli'!A:P,6,0)</f>
        <v>315</v>
      </c>
      <c r="G52" s="56">
        <f>VLOOKUP(A52,'import Kırklareli'!A:P,7,0)</f>
        <v>0</v>
      </c>
      <c r="H52" s="56">
        <f>VLOOKUP(A52,'import Kırklareli'!A:P,8,0)</f>
        <v>24</v>
      </c>
      <c r="I52" s="56">
        <f>VLOOKUP(A52,'import Kırklareli'!A:P,9,0)</f>
        <v>24</v>
      </c>
      <c r="J52" s="216">
        <f>VLOOKUP(A52,'import Kırklareli'!A:P,10,0)</f>
        <v>0</v>
      </c>
      <c r="K52" s="56" t="s">
        <v>12371</v>
      </c>
      <c r="L52" s="56">
        <v>2.882140005E9</v>
      </c>
      <c r="M52" s="56" t="s">
        <v>1350</v>
      </c>
      <c r="N52" s="56" t="s">
        <v>12236</v>
      </c>
      <c r="O52" s="56" t="s">
        <v>12372</v>
      </c>
      <c r="P52" s="56" t="str">
        <f>VLOOKUP(A52,'import Kırklareli'!A:P,16,0)</f>
        <v>Geleneksel</v>
      </c>
      <c r="Q52" s="218" t="b">
        <v>0</v>
      </c>
      <c r="R52" s="218"/>
      <c r="S52" s="218"/>
      <c r="T52" s="218"/>
      <c r="U52" s="218"/>
      <c r="V52" s="220"/>
      <c r="W52" s="220"/>
      <c r="X52" s="218"/>
      <c r="Y52" s="218"/>
      <c r="Z52" s="220"/>
      <c r="AA52" s="218"/>
      <c r="AB52" s="221"/>
      <c r="AC52" s="218"/>
      <c r="AD52" s="221"/>
      <c r="AE52" s="218"/>
      <c r="AF52" s="221"/>
      <c r="AG52" s="218"/>
      <c r="AH52" s="218"/>
      <c r="AI52" s="218"/>
      <c r="AJ52" s="218"/>
      <c r="AK52" s="218"/>
      <c r="AL52" s="218"/>
      <c r="AM52" s="218"/>
    </row>
    <row r="53" ht="15.75" customHeight="1">
      <c r="A53" s="56" t="s">
        <v>12373</v>
      </c>
      <c r="B53" s="56" t="s">
        <v>12374</v>
      </c>
      <c r="C53" s="56" t="str">
        <f>VLOOKUP(A53,'import Kırklareli'!A:P,3,0)</f>
        <v>DOĞRU</v>
      </c>
      <c r="D53" s="56" t="s">
        <v>1597</v>
      </c>
      <c r="E53" s="56">
        <f>VLOOKUP(A53,'import Kırklareli'!A:P,5,0)</f>
        <v>64</v>
      </c>
      <c r="F53" s="56">
        <f>VLOOKUP(A53,'import Kırklareli'!A:P,6,0)</f>
        <v>13</v>
      </c>
      <c r="G53" s="56">
        <f>VLOOKUP(A53,'import Kırklareli'!A:P,7,0)</f>
        <v>0</v>
      </c>
      <c r="H53" s="56">
        <f>VLOOKUP(A53,'import Kırklareli'!A:P,8,0)</f>
        <v>10</v>
      </c>
      <c r="I53" s="56">
        <f>VLOOKUP(A53,'import Kırklareli'!A:P,9,0)</f>
        <v>10</v>
      </c>
      <c r="J53" s="216">
        <f>VLOOKUP(A53,'import Kırklareli'!A:P,10,0)</f>
        <v>0</v>
      </c>
      <c r="K53" s="56" t="s">
        <v>12375</v>
      </c>
      <c r="L53" s="56">
        <v>5.446262664E9</v>
      </c>
      <c r="M53" s="56" t="s">
        <v>1350</v>
      </c>
      <c r="N53" s="56" t="s">
        <v>12236</v>
      </c>
      <c r="O53" s="56" t="s">
        <v>12376</v>
      </c>
      <c r="P53" s="56" t="str">
        <f>VLOOKUP(A53,'import Kırklareli'!A:P,16,0)</f>
        <v>Geleneksel</v>
      </c>
      <c r="Q53" s="218" t="b">
        <v>0</v>
      </c>
      <c r="R53" s="218"/>
      <c r="S53" s="218"/>
      <c r="T53" s="218"/>
      <c r="U53" s="218"/>
      <c r="V53" s="220"/>
      <c r="W53" s="220"/>
      <c r="X53" s="218"/>
      <c r="Y53" s="218"/>
      <c r="Z53" s="220"/>
      <c r="AA53" s="218"/>
      <c r="AB53" s="221"/>
      <c r="AC53" s="218"/>
      <c r="AD53" s="221"/>
      <c r="AE53" s="218"/>
      <c r="AF53" s="218"/>
      <c r="AG53" s="218"/>
      <c r="AH53" s="218"/>
      <c r="AI53" s="218"/>
      <c r="AJ53" s="218"/>
      <c r="AK53" s="218"/>
      <c r="AL53" s="218"/>
      <c r="AM53" s="218"/>
    </row>
    <row r="54" ht="15.75" customHeight="1">
      <c r="A54" s="56" t="s">
        <v>9503</v>
      </c>
      <c r="B54" s="56" t="s">
        <v>9504</v>
      </c>
      <c r="C54" s="56" t="str">
        <f>VLOOKUP(A54,'import Kırklareli'!A:P,3,0)</f>
        <v>DOĞRU</v>
      </c>
      <c r="D54" s="56" t="s">
        <v>1507</v>
      </c>
      <c r="E54" s="56">
        <f>VLOOKUP(A54,'import Kırklareli'!A:P,5,0)</f>
        <v>101</v>
      </c>
      <c r="F54" s="56">
        <f>VLOOKUP(A54,'import Kırklareli'!A:P,6,0)</f>
        <v>7</v>
      </c>
      <c r="G54" s="56">
        <f>VLOOKUP(A54,'import Kırklareli'!A:P,7,0)</f>
        <v>0</v>
      </c>
      <c r="H54" s="56">
        <f>VLOOKUP(A54,'import Kırklareli'!A:P,8,0)</f>
        <v>14</v>
      </c>
      <c r="I54" s="56">
        <f>VLOOKUP(A54,'import Kırklareli'!A:P,9,0)</f>
        <v>14</v>
      </c>
      <c r="J54" s="216">
        <f>VLOOKUP(A54,'import Kırklareli'!A:P,10,0)</f>
        <v>0</v>
      </c>
      <c r="K54" s="56" t="s">
        <v>12377</v>
      </c>
      <c r="L54" s="56">
        <v>5.326605841E9</v>
      </c>
      <c r="M54" s="56" t="s">
        <v>12205</v>
      </c>
      <c r="N54" s="56" t="s">
        <v>12229</v>
      </c>
      <c r="O54" s="56" t="s">
        <v>9502</v>
      </c>
      <c r="P54" s="56" t="str">
        <f>VLOOKUP(A54,'import Kırklareli'!A:P,16,0)</f>
        <v>Geleneksel</v>
      </c>
      <c r="Q54" s="218" t="b">
        <v>0</v>
      </c>
      <c r="R54" s="218" t="s">
        <v>38</v>
      </c>
      <c r="S54" s="218" t="s">
        <v>66</v>
      </c>
      <c r="T54" s="207" t="s">
        <v>9472</v>
      </c>
      <c r="U54" s="218"/>
      <c r="V54" s="220">
        <v>44553.0</v>
      </c>
      <c r="W54" s="220">
        <v>44557.0</v>
      </c>
      <c r="X54" s="218"/>
      <c r="Y54" s="218" t="s">
        <v>1353</v>
      </c>
      <c r="Z54" s="220">
        <v>44552.0</v>
      </c>
      <c r="AA54" s="218" t="s">
        <v>1353</v>
      </c>
      <c r="AB54" s="221">
        <v>44553.0</v>
      </c>
      <c r="AC54" s="218"/>
      <c r="AD54" s="221"/>
      <c r="AE54" s="218"/>
      <c r="AF54" s="218"/>
      <c r="AG54" s="218"/>
      <c r="AH54" s="218"/>
      <c r="AI54" s="218" t="s">
        <v>66</v>
      </c>
      <c r="AJ54" s="218" t="s">
        <v>66</v>
      </c>
      <c r="AK54" s="218"/>
      <c r="AL54" s="218"/>
      <c r="AM54" s="218"/>
    </row>
    <row r="55" ht="15.75" customHeight="1">
      <c r="A55" s="56" t="s">
        <v>9498</v>
      </c>
      <c r="B55" s="56" t="s">
        <v>9499</v>
      </c>
      <c r="C55" s="56" t="str">
        <f>VLOOKUP(A55,'import Kırklareli'!A:P,3,0)</f>
        <v>DOĞRU</v>
      </c>
      <c r="D55" s="56" t="s">
        <v>1378</v>
      </c>
      <c r="E55" s="56">
        <f>VLOOKUP(A55,'import Kırklareli'!A:P,5,0)</f>
        <v>600</v>
      </c>
      <c r="F55" s="56">
        <f>VLOOKUP(A55,'import Kırklareli'!A:P,6,0)</f>
        <v>5</v>
      </c>
      <c r="G55" s="56">
        <f>VLOOKUP(A55,'import Kırklareli'!A:P,7,0)</f>
        <v>8</v>
      </c>
      <c r="H55" s="56">
        <f>VLOOKUP(A55,'import Kırklareli'!A:P,8,0)</f>
        <v>7</v>
      </c>
      <c r="I55" s="56">
        <f>VLOOKUP(A55,'import Kırklareli'!A:P,9,0)</f>
        <v>15</v>
      </c>
      <c r="J55" s="216">
        <f>VLOOKUP(A55,'import Kırklareli'!A:P,10,0)</f>
        <v>0.53</v>
      </c>
      <c r="K55" s="56" t="s">
        <v>12377</v>
      </c>
      <c r="L55" s="56">
        <v>2.884178075E9</v>
      </c>
      <c r="M55" s="56" t="s">
        <v>12205</v>
      </c>
      <c r="N55" s="56" t="s">
        <v>12229</v>
      </c>
      <c r="O55" s="56" t="s">
        <v>9506</v>
      </c>
      <c r="P55" s="56" t="str">
        <f>VLOOKUP(A55,'import Kırklareli'!A:P,16,0)</f>
        <v>Geleneksel</v>
      </c>
      <c r="Q55" s="218" t="b">
        <v>0</v>
      </c>
      <c r="R55" s="218" t="s">
        <v>38</v>
      </c>
      <c r="S55" s="218" t="s">
        <v>66</v>
      </c>
      <c r="T55" s="207" t="s">
        <v>9472</v>
      </c>
      <c r="U55" s="218"/>
      <c r="V55" s="220">
        <v>44552.0</v>
      </c>
      <c r="W55" s="220">
        <v>44553.0</v>
      </c>
      <c r="X55" s="218"/>
      <c r="Y55" s="218" t="s">
        <v>1353</v>
      </c>
      <c r="Z55" s="220">
        <v>44552.0</v>
      </c>
      <c r="AA55" s="218"/>
      <c r="AB55" s="221"/>
      <c r="AC55" s="218"/>
      <c r="AD55" s="221"/>
      <c r="AE55" s="218"/>
      <c r="AF55" s="218"/>
      <c r="AG55" s="218"/>
      <c r="AH55" s="218"/>
      <c r="AI55" s="218" t="s">
        <v>66</v>
      </c>
      <c r="AJ55" s="218"/>
      <c r="AK55" s="218"/>
      <c r="AL55" s="218"/>
      <c r="AM55" s="218"/>
    </row>
    <row r="56" ht="15.75" customHeight="1">
      <c r="A56" s="56" t="s">
        <v>12378</v>
      </c>
      <c r="B56" s="56" t="s">
        <v>12379</v>
      </c>
      <c r="C56" s="56" t="str">
        <f>VLOOKUP(A56,'import Kırklareli'!A:P,3,0)</f>
        <v>DOĞRU</v>
      </c>
      <c r="D56" s="56" t="s">
        <v>1370</v>
      </c>
      <c r="E56" s="56">
        <f>VLOOKUP(A56,'import Kırklareli'!A:P,5,0)</f>
        <v>2199</v>
      </c>
      <c r="F56" s="56">
        <f>VLOOKUP(A56,'import Kırklareli'!A:P,6,0)</f>
        <v>79</v>
      </c>
      <c r="G56" s="56">
        <f>VLOOKUP(A56,'import Kırklareli'!A:P,7,0)</f>
        <v>0</v>
      </c>
      <c r="H56" s="56">
        <f>VLOOKUP(A56,'import Kırklareli'!A:P,8,0)</f>
        <v>48</v>
      </c>
      <c r="I56" s="56">
        <f>VLOOKUP(A56,'import Kırklareli'!A:P,9,0)</f>
        <v>48</v>
      </c>
      <c r="J56" s="216">
        <f>VLOOKUP(A56,'import Kırklareli'!A:P,10,0)</f>
        <v>0</v>
      </c>
      <c r="K56" s="56" t="s">
        <v>12380</v>
      </c>
      <c r="L56" s="56">
        <v>2.884178222E9</v>
      </c>
      <c r="M56" s="56" t="s">
        <v>12205</v>
      </c>
      <c r="N56" s="56" t="s">
        <v>11243</v>
      </c>
      <c r="O56" s="56" t="s">
        <v>12381</v>
      </c>
      <c r="P56" s="56" t="str">
        <f>VLOOKUP(A56,'import Kırklareli'!A:P,16,0)</f>
        <v>Geleneksel</v>
      </c>
      <c r="Q56" s="218" t="b">
        <v>1</v>
      </c>
      <c r="R56" s="218"/>
      <c r="S56" s="218"/>
      <c r="T56" s="218"/>
      <c r="U56" s="218" t="s">
        <v>12382</v>
      </c>
      <c r="V56" s="220"/>
      <c r="W56" s="220"/>
      <c r="X56" s="218"/>
      <c r="Y56" s="218" t="s">
        <v>1353</v>
      </c>
      <c r="Z56" s="220">
        <v>44552.0</v>
      </c>
      <c r="AA56" s="218"/>
      <c r="AB56" s="221"/>
      <c r="AC56" s="218"/>
      <c r="AD56" s="221"/>
      <c r="AE56" s="218"/>
      <c r="AF56" s="218"/>
      <c r="AG56" s="218"/>
      <c r="AH56" s="218"/>
      <c r="AI56" s="218" t="s">
        <v>73</v>
      </c>
      <c r="AJ56" s="218"/>
      <c r="AK56" s="218"/>
      <c r="AL56" s="218"/>
      <c r="AM56" s="218"/>
    </row>
    <row r="57" ht="15.75" customHeight="1">
      <c r="A57" s="56" t="s">
        <v>12383</v>
      </c>
      <c r="B57" s="56" t="s">
        <v>12384</v>
      </c>
      <c r="C57" s="56" t="str">
        <f>VLOOKUP(A57,'import Kırklareli'!A:P,3,0)</f>
        <v>DOĞRU</v>
      </c>
      <c r="D57" s="56" t="s">
        <v>1370</v>
      </c>
      <c r="E57" s="56">
        <f>VLOOKUP(A57,'import Kırklareli'!A:P,5,0)</f>
        <v>205</v>
      </c>
      <c r="F57" s="56">
        <f>VLOOKUP(A57,'import Kırklareli'!A:P,6,0)</f>
        <v>25</v>
      </c>
      <c r="G57" s="56">
        <f>VLOOKUP(A57,'import Kırklareli'!A:P,7,0)</f>
        <v>0</v>
      </c>
      <c r="H57" s="56">
        <f>VLOOKUP(A57,'import Kırklareli'!A:P,8,0)</f>
        <v>5</v>
      </c>
      <c r="I57" s="56">
        <f>VLOOKUP(A57,'import Kırklareli'!A:P,9,0)</f>
        <v>5</v>
      </c>
      <c r="J57" s="216">
        <f>VLOOKUP(A57,'import Kırklareli'!A:P,10,0)</f>
        <v>0</v>
      </c>
      <c r="K57" s="56" t="s">
        <v>12385</v>
      </c>
      <c r="L57" s="56">
        <v>2.88212407E9</v>
      </c>
      <c r="M57" s="56" t="s">
        <v>1350</v>
      </c>
      <c r="N57" s="56" t="s">
        <v>12386</v>
      </c>
      <c r="O57" s="56" t="s">
        <v>12387</v>
      </c>
      <c r="P57" s="56" t="str">
        <f>VLOOKUP(A57,'import Kırklareli'!A:P,16,0)</f>
        <v>Geleneksel</v>
      </c>
      <c r="Q57" s="218" t="b">
        <v>0</v>
      </c>
      <c r="R57" s="218"/>
      <c r="S57" s="218"/>
      <c r="T57" s="218"/>
      <c r="U57" s="218"/>
      <c r="V57" s="220"/>
      <c r="W57" s="220"/>
      <c r="X57" s="218"/>
      <c r="Y57" s="218"/>
      <c r="Z57" s="220"/>
      <c r="AA57" s="218"/>
      <c r="AB57" s="221"/>
      <c r="AC57" s="218"/>
      <c r="AD57" s="221"/>
      <c r="AE57" s="218"/>
      <c r="AF57" s="218"/>
      <c r="AG57" s="218"/>
      <c r="AH57" s="218"/>
      <c r="AI57" s="218"/>
      <c r="AJ57" s="218"/>
      <c r="AK57" s="218"/>
      <c r="AL57" s="218"/>
      <c r="AM57" s="218"/>
    </row>
    <row r="58" ht="15.75" customHeight="1">
      <c r="A58" s="56" t="s">
        <v>12388</v>
      </c>
      <c r="B58" s="56" t="s">
        <v>12389</v>
      </c>
      <c r="C58" s="56" t="str">
        <f>VLOOKUP(A58,'import Kırklareli'!A:P,3,0)</f>
        <v>DOĞRU</v>
      </c>
      <c r="D58" s="56" t="s">
        <v>1378</v>
      </c>
      <c r="E58" s="56">
        <f>VLOOKUP(A58,'import Kırklareli'!A:P,5,0)</f>
        <v>375</v>
      </c>
      <c r="F58" s="56">
        <f>VLOOKUP(A58,'import Kırklareli'!A:P,6,0)</f>
        <v>28</v>
      </c>
      <c r="G58" s="56">
        <f>VLOOKUP(A58,'import Kırklareli'!A:P,7,0)</f>
        <v>0</v>
      </c>
      <c r="H58" s="56">
        <f>VLOOKUP(A58,'import Kırklareli'!A:P,8,0)</f>
        <v>13</v>
      </c>
      <c r="I58" s="56">
        <f>VLOOKUP(A58,'import Kırklareli'!A:P,9,0)</f>
        <v>13</v>
      </c>
      <c r="J58" s="216">
        <f>VLOOKUP(A58,'import Kırklareli'!A:P,10,0)</f>
        <v>0</v>
      </c>
      <c r="K58" s="56" t="s">
        <v>12390</v>
      </c>
      <c r="L58" s="56">
        <v>2.882120069E9</v>
      </c>
      <c r="M58" s="56" t="s">
        <v>1350</v>
      </c>
      <c r="N58" s="56" t="s">
        <v>12224</v>
      </c>
      <c r="O58" s="56" t="s">
        <v>12391</v>
      </c>
      <c r="P58" s="56" t="str">
        <f>VLOOKUP(A58,'import Kırklareli'!A:P,16,0)</f>
        <v>Geleneksel</v>
      </c>
      <c r="Q58" s="218" t="b">
        <v>0</v>
      </c>
      <c r="R58" s="218"/>
      <c r="S58" s="218"/>
      <c r="T58" s="218"/>
      <c r="U58" s="218"/>
      <c r="V58" s="220"/>
      <c r="W58" s="220"/>
      <c r="X58" s="218"/>
      <c r="Y58" s="218"/>
      <c r="Z58" s="220"/>
      <c r="AA58" s="218"/>
      <c r="AB58" s="221"/>
      <c r="AC58" s="218"/>
      <c r="AD58" s="221"/>
      <c r="AE58" s="218"/>
      <c r="AF58" s="218"/>
      <c r="AG58" s="218"/>
      <c r="AH58" s="218"/>
      <c r="AI58" s="218"/>
      <c r="AJ58" s="218"/>
      <c r="AK58" s="218"/>
      <c r="AL58" s="218"/>
      <c r="AM58" s="218"/>
    </row>
    <row r="59" ht="15.75" customHeight="1">
      <c r="A59" s="56" t="s">
        <v>9716</v>
      </c>
      <c r="B59" s="56" t="s">
        <v>9717</v>
      </c>
      <c r="C59" s="56" t="str">
        <f>VLOOKUP(A59,'import Kırklareli'!A:P,3,0)</f>
        <v>DOĞRU</v>
      </c>
      <c r="D59" s="56" t="s">
        <v>1356</v>
      </c>
      <c r="E59" s="56">
        <f>VLOOKUP(A59,'import Kırklareli'!A:P,5,0)</f>
        <v>244</v>
      </c>
      <c r="F59" s="56" t="str">
        <f>VLOOKUP(A59,'import Kırklareli'!A:P,6,0)</f>
        <v/>
      </c>
      <c r="G59" s="56">
        <f>VLOOKUP(A59,'import Kırklareli'!A:P,7,0)</f>
        <v>0</v>
      </c>
      <c r="H59" s="56">
        <f>VLOOKUP(A59,'import Kırklareli'!A:P,8,0)</f>
        <v>20</v>
      </c>
      <c r="I59" s="56">
        <f>VLOOKUP(A59,'import Kırklareli'!A:P,9,0)</f>
        <v>20</v>
      </c>
      <c r="J59" s="216">
        <f>VLOOKUP(A59,'import Kırklareli'!A:P,10,0)</f>
        <v>0</v>
      </c>
      <c r="K59" s="56" t="s">
        <v>12392</v>
      </c>
      <c r="L59" s="56">
        <v>5.538388439E9</v>
      </c>
      <c r="M59" s="56" t="s">
        <v>12205</v>
      </c>
      <c r="N59" s="56" t="s">
        <v>12278</v>
      </c>
      <c r="O59" s="56" t="s">
        <v>9720</v>
      </c>
      <c r="P59" s="56" t="str">
        <f>VLOOKUP(A59,'import Kırklareli'!A:P,16,0)</f>
        <v>Geleneksel</v>
      </c>
      <c r="Q59" s="218" t="b">
        <v>0</v>
      </c>
      <c r="R59" s="218" t="s">
        <v>33</v>
      </c>
      <c r="S59" s="218" t="s">
        <v>167</v>
      </c>
      <c r="T59" s="207" t="s">
        <v>9472</v>
      </c>
      <c r="U59" s="218" t="s">
        <v>2085</v>
      </c>
      <c r="V59" s="220">
        <v>44575.0</v>
      </c>
      <c r="W59" s="220">
        <v>44578.0</v>
      </c>
      <c r="X59" s="218"/>
      <c r="Y59" s="218" t="s">
        <v>43</v>
      </c>
      <c r="Z59" s="220">
        <v>44558.0</v>
      </c>
      <c r="AA59" s="218" t="s">
        <v>43</v>
      </c>
      <c r="AB59" s="221">
        <v>44566.0</v>
      </c>
      <c r="AC59" s="218" t="s">
        <v>1353</v>
      </c>
      <c r="AD59" s="221">
        <v>44575.0</v>
      </c>
      <c r="AE59" s="218" t="s">
        <v>1506</v>
      </c>
      <c r="AF59" s="221">
        <v>44578.0</v>
      </c>
      <c r="AG59" s="218"/>
      <c r="AH59" s="218"/>
      <c r="AI59" s="218" t="s">
        <v>100</v>
      </c>
      <c r="AJ59" s="218" t="s">
        <v>167</v>
      </c>
      <c r="AK59" s="218" t="s">
        <v>167</v>
      </c>
      <c r="AL59" s="218" t="s">
        <v>167</v>
      </c>
      <c r="AM59" s="218"/>
    </row>
    <row r="60" ht="15.75" customHeight="1">
      <c r="A60" s="56" t="s">
        <v>12393</v>
      </c>
      <c r="B60" s="56" t="s">
        <v>12394</v>
      </c>
      <c r="C60" s="56" t="str">
        <f>VLOOKUP(A60,'import Kırklareli'!A:P,3,0)</f>
        <v>DOĞRU</v>
      </c>
      <c r="D60" s="56" t="s">
        <v>1370</v>
      </c>
      <c r="E60" s="56">
        <f>VLOOKUP(A60,'import Kırklareli'!A:P,5,0)</f>
        <v>934</v>
      </c>
      <c r="F60" s="56">
        <f>VLOOKUP(A60,'import Kırklareli'!A:P,6,0)</f>
        <v>48</v>
      </c>
      <c r="G60" s="56">
        <f>VLOOKUP(A60,'import Kırklareli'!A:P,7,0)</f>
        <v>30</v>
      </c>
      <c r="H60" s="56">
        <f>VLOOKUP(A60,'import Kırklareli'!A:P,8,0)</f>
        <v>7</v>
      </c>
      <c r="I60" s="56">
        <f>VLOOKUP(A60,'import Kırklareli'!A:P,9,0)</f>
        <v>37</v>
      </c>
      <c r="J60" s="216">
        <f>VLOOKUP(A60,'import Kırklareli'!A:P,10,0)</f>
        <v>0.81</v>
      </c>
      <c r="K60" s="56" t="s">
        <v>12395</v>
      </c>
      <c r="L60" s="56">
        <v>2.884132333E9</v>
      </c>
      <c r="M60" s="56" t="s">
        <v>12205</v>
      </c>
      <c r="N60" s="56" t="s">
        <v>12229</v>
      </c>
      <c r="O60" s="56" t="s">
        <v>12396</v>
      </c>
      <c r="P60" s="56" t="str">
        <f>VLOOKUP(A60,'import Kırklareli'!A:P,16,0)</f>
        <v>Geleneksel</v>
      </c>
      <c r="Q60" s="218" t="b">
        <v>0</v>
      </c>
      <c r="R60" s="218" t="s">
        <v>32</v>
      </c>
      <c r="S60" s="218"/>
      <c r="T60" s="218"/>
      <c r="U60" s="218"/>
      <c r="V60" s="220"/>
      <c r="W60" s="220"/>
      <c r="X60" s="218"/>
      <c r="Y60" s="218"/>
      <c r="Z60" s="220"/>
      <c r="AA60" s="218"/>
      <c r="AB60" s="221"/>
      <c r="AC60" s="218"/>
      <c r="AD60" s="221"/>
      <c r="AE60" s="218"/>
      <c r="AF60" s="218"/>
      <c r="AG60" s="218"/>
      <c r="AH60" s="218"/>
      <c r="AI60" s="218"/>
      <c r="AJ60" s="218"/>
      <c r="AK60" s="218"/>
      <c r="AL60" s="218"/>
      <c r="AM60" s="218"/>
    </row>
    <row r="61" ht="15.75" customHeight="1">
      <c r="A61" s="56" t="s">
        <v>12397</v>
      </c>
      <c r="B61" s="56" t="s">
        <v>12398</v>
      </c>
      <c r="C61" s="56" t="str">
        <f>VLOOKUP(A61,'import Kırklareli'!A:P,3,0)</f>
        <v>DOĞRU</v>
      </c>
      <c r="D61" s="56" t="s">
        <v>1370</v>
      </c>
      <c r="E61" s="56">
        <f>VLOOKUP(A61,'import Kırklareli'!A:P,5,0)</f>
        <v>3758</v>
      </c>
      <c r="F61" s="56">
        <f>VLOOKUP(A61,'import Kırklareli'!A:P,6,0)</f>
        <v>414</v>
      </c>
      <c r="G61" s="56">
        <f>VLOOKUP(A61,'import Kırklareli'!A:P,7,0)</f>
        <v>0</v>
      </c>
      <c r="H61" s="56">
        <f>VLOOKUP(A61,'import Kırklareli'!A:P,8,0)</f>
        <v>21</v>
      </c>
      <c r="I61" s="56">
        <f>VLOOKUP(A61,'import Kırklareli'!A:P,9,0)</f>
        <v>21</v>
      </c>
      <c r="J61" s="216">
        <f>VLOOKUP(A61,'import Kırklareli'!A:P,10,0)</f>
        <v>0</v>
      </c>
      <c r="K61" s="56" t="s">
        <v>12399</v>
      </c>
      <c r="L61" s="56">
        <v>2.882126264E9</v>
      </c>
      <c r="M61" s="56" t="s">
        <v>1350</v>
      </c>
      <c r="N61" s="56" t="s">
        <v>12236</v>
      </c>
      <c r="O61" s="56" t="s">
        <v>12400</v>
      </c>
      <c r="P61" s="56" t="str">
        <f>VLOOKUP(A61,'import Kırklareli'!A:P,16,0)</f>
        <v>Geleneksel</v>
      </c>
      <c r="Q61" s="218" t="b">
        <v>1</v>
      </c>
      <c r="R61" s="218"/>
      <c r="S61" s="218"/>
      <c r="T61" s="218"/>
      <c r="U61" s="218" t="s">
        <v>12401</v>
      </c>
      <c r="V61" s="220"/>
      <c r="W61" s="220"/>
      <c r="X61" s="218"/>
      <c r="Y61" s="218" t="s">
        <v>1353</v>
      </c>
      <c r="Z61" s="220">
        <v>44617.0</v>
      </c>
      <c r="AA61" s="218"/>
      <c r="AB61" s="221"/>
      <c r="AC61" s="218"/>
      <c r="AD61" s="221"/>
      <c r="AE61" s="218"/>
      <c r="AF61" s="218"/>
      <c r="AG61" s="218"/>
      <c r="AH61" s="218"/>
      <c r="AI61" s="218" t="s">
        <v>149</v>
      </c>
      <c r="AJ61" s="218"/>
      <c r="AK61" s="218"/>
      <c r="AL61" s="218"/>
      <c r="AM61" s="218"/>
    </row>
    <row r="62" ht="15.75" customHeight="1">
      <c r="A62" s="56" t="s">
        <v>9711</v>
      </c>
      <c r="B62" s="56" t="s">
        <v>9712</v>
      </c>
      <c r="C62" s="56" t="str">
        <f>VLOOKUP(A62,'import Kırklareli'!A:P,3,0)</f>
        <v>DOĞRU</v>
      </c>
      <c r="D62" s="56" t="s">
        <v>1789</v>
      </c>
      <c r="E62" s="56">
        <f>VLOOKUP(A62,'import Kırklareli'!A:P,5,0)</f>
        <v>490</v>
      </c>
      <c r="F62" s="56">
        <f>VLOOKUP(A62,'import Kırklareli'!A:P,6,0)</f>
        <v>3</v>
      </c>
      <c r="G62" s="56">
        <f>VLOOKUP(A62,'import Kırklareli'!A:P,7,0)</f>
        <v>0</v>
      </c>
      <c r="H62" s="56">
        <f>VLOOKUP(A62,'import Kırklareli'!A:P,8,0)</f>
        <v>8</v>
      </c>
      <c r="I62" s="56">
        <f>VLOOKUP(A62,'import Kırklareli'!A:P,9,0)</f>
        <v>8</v>
      </c>
      <c r="J62" s="216">
        <f>VLOOKUP(A62,'import Kırklareli'!A:P,10,0)</f>
        <v>0</v>
      </c>
      <c r="K62" s="56" t="s">
        <v>12402</v>
      </c>
      <c r="L62" s="56">
        <v>2.884131811E9</v>
      </c>
      <c r="M62" s="56" t="s">
        <v>12205</v>
      </c>
      <c r="N62" s="56" t="s">
        <v>12318</v>
      </c>
      <c r="O62" s="56" t="s">
        <v>9715</v>
      </c>
      <c r="P62" s="56" t="str">
        <f>VLOOKUP(A62,'import Kırklareli'!A:P,16,0)</f>
        <v>Geleneksel</v>
      </c>
      <c r="Q62" s="218" t="b">
        <v>0</v>
      </c>
      <c r="R62" s="218" t="s">
        <v>38</v>
      </c>
      <c r="S62" s="218" t="s">
        <v>167</v>
      </c>
      <c r="T62" s="207" t="s">
        <v>9472</v>
      </c>
      <c r="U62" s="218" t="s">
        <v>12403</v>
      </c>
      <c r="V62" s="220">
        <v>44575.0</v>
      </c>
      <c r="W62" s="220">
        <v>44578.0</v>
      </c>
      <c r="X62" s="218"/>
      <c r="Y62" s="218" t="s">
        <v>1506</v>
      </c>
      <c r="Z62" s="220">
        <v>44552.0</v>
      </c>
      <c r="AA62" s="218" t="s">
        <v>1353</v>
      </c>
      <c r="AB62" s="221">
        <v>44557.0</v>
      </c>
      <c r="AC62" s="218" t="s">
        <v>1353</v>
      </c>
      <c r="AD62" s="221">
        <v>44575.0</v>
      </c>
      <c r="AE62" s="218"/>
      <c r="AF62" s="218"/>
      <c r="AG62" s="218"/>
      <c r="AH62" s="218"/>
      <c r="AI62" s="218" t="s">
        <v>73</v>
      </c>
      <c r="AJ62" s="218" t="s">
        <v>404</v>
      </c>
      <c r="AK62" s="218" t="s">
        <v>167</v>
      </c>
      <c r="AL62" s="218"/>
      <c r="AM62" s="218"/>
    </row>
    <row r="63" ht="15.75" customHeight="1">
      <c r="A63" s="56" t="s">
        <v>12404</v>
      </c>
      <c r="B63" s="56" t="s">
        <v>12405</v>
      </c>
      <c r="C63" s="56" t="str">
        <f>VLOOKUP(A63,'import Kırklareli'!A:P,3,0)</f>
        <v>DOĞRU</v>
      </c>
      <c r="D63" s="56" t="s">
        <v>1597</v>
      </c>
      <c r="E63" s="56">
        <f>VLOOKUP(A63,'import Kırklareli'!A:P,5,0)</f>
        <v>1268</v>
      </c>
      <c r="F63" s="56">
        <f>VLOOKUP(A63,'import Kırklareli'!A:P,6,0)</f>
        <v>103</v>
      </c>
      <c r="G63" s="56">
        <f>VLOOKUP(A63,'import Kırklareli'!A:P,7,0)</f>
        <v>0</v>
      </c>
      <c r="H63" s="56">
        <f>VLOOKUP(A63,'import Kırklareli'!A:P,8,0)</f>
        <v>32</v>
      </c>
      <c r="I63" s="56">
        <f>VLOOKUP(A63,'import Kırklareli'!A:P,9,0)</f>
        <v>32</v>
      </c>
      <c r="J63" s="216">
        <f>VLOOKUP(A63,'import Kırklareli'!A:P,10,0)</f>
        <v>0</v>
      </c>
      <c r="K63" s="56" t="s">
        <v>12406</v>
      </c>
      <c r="L63" s="56">
        <v>2.882145696E9</v>
      </c>
      <c r="M63" s="56" t="s">
        <v>1350</v>
      </c>
      <c r="N63" s="56" t="s">
        <v>12407</v>
      </c>
      <c r="O63" s="56" t="s">
        <v>12408</v>
      </c>
      <c r="P63" s="56" t="str">
        <f>VLOOKUP(A63,'import Kırklareli'!A:P,16,0)</f>
        <v>Geleneksel</v>
      </c>
      <c r="Q63" s="218" t="b">
        <v>0</v>
      </c>
      <c r="R63" s="218"/>
      <c r="S63" s="218"/>
      <c r="T63" s="218"/>
      <c r="U63" s="218"/>
      <c r="V63" s="220"/>
      <c r="W63" s="220"/>
      <c r="X63" s="218"/>
      <c r="Y63" s="218"/>
      <c r="Z63" s="220"/>
      <c r="AA63" s="218"/>
      <c r="AB63" s="221"/>
      <c r="AC63" s="218"/>
      <c r="AD63" s="221"/>
      <c r="AE63" s="218"/>
      <c r="AF63" s="218"/>
      <c r="AG63" s="218"/>
      <c r="AH63" s="218"/>
      <c r="AI63" s="218"/>
      <c r="AJ63" s="218"/>
      <c r="AK63" s="218"/>
      <c r="AL63" s="218"/>
      <c r="AM63" s="218"/>
    </row>
    <row r="64" ht="15.75" customHeight="1">
      <c r="A64" s="56" t="s">
        <v>12409</v>
      </c>
      <c r="B64" s="56" t="s">
        <v>12410</v>
      </c>
      <c r="C64" s="56" t="str">
        <f>VLOOKUP(A64,'import Kırklareli'!A:P,3,0)</f>
        <v>YANLIŞ</v>
      </c>
      <c r="D64" s="56" t="s">
        <v>1370</v>
      </c>
      <c r="E64" s="56">
        <f>VLOOKUP(A64,'import Kırklareli'!A:P,5,0)</f>
        <v>292</v>
      </c>
      <c r="F64" s="56" t="str">
        <f>VLOOKUP(A64,'import Kırklareli'!A:P,6,0)</f>
        <v/>
      </c>
      <c r="G64" s="56">
        <f>VLOOKUP(A64,'import Kırklareli'!A:P,7,0)</f>
        <v>0</v>
      </c>
      <c r="H64" s="56">
        <f>VLOOKUP(A64,'import Kırklareli'!A:P,8,0)</f>
        <v>5</v>
      </c>
      <c r="I64" s="56">
        <f>VLOOKUP(A64,'import Kırklareli'!A:P,9,0)</f>
        <v>5</v>
      </c>
      <c r="J64" s="216">
        <f>VLOOKUP(A64,'import Kırklareli'!A:P,10,0)</f>
        <v>0</v>
      </c>
      <c r="K64" s="56" t="s">
        <v>12371</v>
      </c>
      <c r="L64" s="56">
        <v>2.882120069E9</v>
      </c>
      <c r="M64" s="56" t="s">
        <v>1350</v>
      </c>
      <c r="N64" s="56" t="s">
        <v>12224</v>
      </c>
      <c r="O64" s="56" t="s">
        <v>12391</v>
      </c>
      <c r="P64" s="56" t="str">
        <f>VLOOKUP(A64,'import Kırklareli'!A:P,16,0)</f>
        <v>Geleneksel</v>
      </c>
      <c r="Q64" s="218" t="b">
        <v>0</v>
      </c>
      <c r="R64" s="218"/>
      <c r="S64" s="218"/>
      <c r="T64" s="218"/>
      <c r="U64" s="218"/>
      <c r="V64" s="220"/>
      <c r="W64" s="220"/>
      <c r="X64" s="218"/>
      <c r="Y64" s="218"/>
      <c r="Z64" s="220"/>
      <c r="AA64" s="218"/>
      <c r="AB64" s="221"/>
      <c r="AC64" s="218"/>
      <c r="AD64" s="221"/>
      <c r="AE64" s="218"/>
      <c r="AF64" s="218"/>
      <c r="AG64" s="218"/>
      <c r="AH64" s="218"/>
      <c r="AI64" s="218"/>
      <c r="AJ64" s="218"/>
      <c r="AK64" s="218"/>
      <c r="AL64" s="218"/>
      <c r="AM64" s="218"/>
    </row>
    <row r="65" ht="15.75" customHeight="1">
      <c r="A65" s="211" t="s">
        <v>12411</v>
      </c>
      <c r="B65" s="211" t="s">
        <v>12412</v>
      </c>
      <c r="C65" s="56" t="str">
        <f>VLOOKUP(A65,'import Kırklareli'!A:P,3,0)</f>
        <v>DOĞRU</v>
      </c>
      <c r="D65" s="211" t="s">
        <v>1827</v>
      </c>
      <c r="E65" s="56">
        <f>VLOOKUP(A65,'import Kırklareli'!A:P,5,0)</f>
        <v>3</v>
      </c>
      <c r="F65" s="56" t="str">
        <f>VLOOKUP(A65,'import Kırklareli'!A:P,6,0)</f>
        <v/>
      </c>
      <c r="G65" s="56">
        <f>VLOOKUP(A65,'import Kırklareli'!A:P,7,0)</f>
        <v>0</v>
      </c>
      <c r="H65" s="56">
        <f>VLOOKUP(A65,'import Kırklareli'!A:P,8,0)</f>
        <v>17</v>
      </c>
      <c r="I65" s="56">
        <f>VLOOKUP(A65,'import Kırklareli'!A:P,9,0)</f>
        <v>17</v>
      </c>
      <c r="J65" s="216">
        <f>VLOOKUP(A65,'import Kırklareli'!A:P,10,0)</f>
        <v>0</v>
      </c>
      <c r="K65" s="211" t="s">
        <v>12413</v>
      </c>
      <c r="L65" s="211">
        <v>2.882145533E9</v>
      </c>
      <c r="M65" s="211" t="s">
        <v>1350</v>
      </c>
      <c r="N65" s="211" t="s">
        <v>12414</v>
      </c>
      <c r="O65" s="211" t="s">
        <v>12415</v>
      </c>
      <c r="P65" s="56" t="str">
        <f>VLOOKUP(A65,'import Kırklareli'!A:P,16,0)</f>
        <v>Geleneksel</v>
      </c>
      <c r="Q65" s="218" t="b">
        <v>0</v>
      </c>
      <c r="R65" s="218"/>
      <c r="S65" s="218"/>
      <c r="T65" s="218"/>
      <c r="U65" s="218"/>
      <c r="V65" s="220"/>
      <c r="W65" s="220"/>
      <c r="X65" s="218"/>
      <c r="Y65" s="218"/>
      <c r="Z65" s="220"/>
      <c r="AA65" s="218"/>
      <c r="AB65" s="221"/>
      <c r="AC65" s="218"/>
      <c r="AD65" s="221"/>
      <c r="AE65" s="218"/>
      <c r="AF65" s="218"/>
      <c r="AG65" s="218"/>
      <c r="AH65" s="218"/>
      <c r="AI65" s="218"/>
      <c r="AJ65" s="218"/>
      <c r="AK65" s="218"/>
      <c r="AL65" s="218"/>
      <c r="AM65" s="218"/>
    </row>
    <row r="66" ht="15.75" customHeight="1">
      <c r="A66" s="56" t="s">
        <v>9578</v>
      </c>
      <c r="B66" s="56" t="s">
        <v>9579</v>
      </c>
      <c r="C66" s="56" t="str">
        <f>VLOOKUP(A66,'import Kırklareli'!A:P,3,0)</f>
        <v>DOĞRU</v>
      </c>
      <c r="D66" s="56" t="s">
        <v>1443</v>
      </c>
      <c r="E66" s="56">
        <f>VLOOKUP(A66,'import Kırklareli'!A:P,5,0)</f>
        <v>603</v>
      </c>
      <c r="F66" s="56">
        <f>VLOOKUP(A66,'import Kırklareli'!A:P,6,0)</f>
        <v>46</v>
      </c>
      <c r="G66" s="56">
        <f>VLOOKUP(A66,'import Kırklareli'!A:P,7,0)</f>
        <v>8</v>
      </c>
      <c r="H66" s="56">
        <f>VLOOKUP(A66,'import Kırklareli'!A:P,8,0)</f>
        <v>8</v>
      </c>
      <c r="I66" s="56">
        <f>VLOOKUP(A66,'import Kırklareli'!A:P,9,0)</f>
        <v>16</v>
      </c>
      <c r="J66" s="216">
        <f>VLOOKUP(A66,'import Kırklareli'!A:P,10,0)</f>
        <v>0.5</v>
      </c>
      <c r="K66" s="56" t="s">
        <v>12416</v>
      </c>
      <c r="L66" s="56">
        <v>5.335056596E9</v>
      </c>
      <c r="M66" s="56" t="s">
        <v>12205</v>
      </c>
      <c r="N66" s="56" t="s">
        <v>12229</v>
      </c>
      <c r="O66" s="56" t="s">
        <v>9581</v>
      </c>
      <c r="P66" s="56" t="str">
        <f>VLOOKUP(A66,'import Kırklareli'!A:P,16,0)</f>
        <v>Geleneksel</v>
      </c>
      <c r="Q66" s="218" t="b">
        <v>0</v>
      </c>
      <c r="R66" s="218" t="s">
        <v>38</v>
      </c>
      <c r="S66" s="218" t="s">
        <v>404</v>
      </c>
      <c r="T66" s="218"/>
      <c r="U66" s="444"/>
      <c r="V66" s="220">
        <v>44557.0</v>
      </c>
      <c r="W66" s="220">
        <v>44559.0</v>
      </c>
      <c r="X66" s="218"/>
      <c r="Y66" s="218" t="s">
        <v>1353</v>
      </c>
      <c r="Z66" s="220">
        <v>44557.0</v>
      </c>
      <c r="AA66" s="218"/>
      <c r="AB66" s="221"/>
      <c r="AC66" s="218"/>
      <c r="AD66" s="221"/>
      <c r="AE66" s="218"/>
      <c r="AF66" s="221"/>
      <c r="AG66" s="218"/>
      <c r="AH66" s="222"/>
      <c r="AI66" s="218" t="s">
        <v>404</v>
      </c>
      <c r="AJ66" s="218"/>
      <c r="AK66" s="218"/>
      <c r="AL66" s="218"/>
      <c r="AM66" s="218"/>
    </row>
    <row r="67" ht="15.75" customHeight="1">
      <c r="A67" s="56" t="s">
        <v>12417</v>
      </c>
      <c r="B67" s="56" t="s">
        <v>12418</v>
      </c>
      <c r="C67" s="56" t="str">
        <f>VLOOKUP(A67,'import Kırklareli'!A:P,3,0)</f>
        <v>DOĞRU</v>
      </c>
      <c r="D67" s="56" t="s">
        <v>1356</v>
      </c>
      <c r="E67" s="56">
        <f>VLOOKUP(A67,'import Kırklareli'!A:P,5,0)</f>
        <v>1278</v>
      </c>
      <c r="F67" s="56">
        <f>VLOOKUP(A67,'import Kırklareli'!A:P,6,0)</f>
        <v>64</v>
      </c>
      <c r="G67" s="56">
        <f>VLOOKUP(A67,'import Kırklareli'!A:P,7,0)</f>
        <v>0</v>
      </c>
      <c r="H67" s="56">
        <f>VLOOKUP(A67,'import Kırklareli'!A:P,8,0)</f>
        <v>33</v>
      </c>
      <c r="I67" s="56">
        <f>VLOOKUP(A67,'import Kırklareli'!A:P,9,0)</f>
        <v>33</v>
      </c>
      <c r="J67" s="216">
        <f>VLOOKUP(A67,'import Kırklareli'!A:P,10,0)</f>
        <v>0</v>
      </c>
      <c r="K67" s="56" t="s">
        <v>12419</v>
      </c>
      <c r="L67" s="56">
        <v>2.8821414E9</v>
      </c>
      <c r="M67" s="56" t="s">
        <v>1350</v>
      </c>
      <c r="N67" s="56" t="s">
        <v>12236</v>
      </c>
      <c r="O67" s="56" t="s">
        <v>12420</v>
      </c>
      <c r="P67" s="56" t="str">
        <f>VLOOKUP(A67,'import Kırklareli'!A:P,16,0)</f>
        <v>Geleneksel</v>
      </c>
      <c r="Q67" s="218" t="b">
        <v>0</v>
      </c>
      <c r="R67" s="218" t="s">
        <v>30</v>
      </c>
      <c r="S67" s="218"/>
      <c r="T67" s="218"/>
      <c r="U67" s="218" t="s">
        <v>12421</v>
      </c>
      <c r="V67" s="220"/>
      <c r="W67" s="220"/>
      <c r="X67" s="218"/>
      <c r="Y67" s="218" t="s">
        <v>1353</v>
      </c>
      <c r="Z67" s="220">
        <v>44617.0</v>
      </c>
      <c r="AA67" s="218"/>
      <c r="AB67" s="221"/>
      <c r="AC67" s="218"/>
      <c r="AD67" s="221"/>
      <c r="AE67" s="218"/>
      <c r="AF67" s="218"/>
      <c r="AG67" s="218"/>
      <c r="AH67" s="218"/>
      <c r="AI67" s="218" t="s">
        <v>149</v>
      </c>
      <c r="AJ67" s="218"/>
      <c r="AK67" s="218"/>
      <c r="AL67" s="218"/>
      <c r="AM67" s="218"/>
    </row>
    <row r="68" ht="15.75" customHeight="1">
      <c r="A68" s="56" t="s">
        <v>12422</v>
      </c>
      <c r="B68" s="56" t="s">
        <v>12423</v>
      </c>
      <c r="C68" s="56" t="str">
        <f>VLOOKUP(A68,'import Kırklareli'!A:P,3,0)</f>
        <v>DOĞRU</v>
      </c>
      <c r="D68" s="56" t="s">
        <v>1385</v>
      </c>
      <c r="E68" s="56">
        <f>VLOOKUP(A68,'import Kırklareli'!A:P,5,0)</f>
        <v>72</v>
      </c>
      <c r="F68" s="56">
        <f>VLOOKUP(A68,'import Kırklareli'!A:P,6,0)</f>
        <v>7</v>
      </c>
      <c r="G68" s="56">
        <f>VLOOKUP(A68,'import Kırklareli'!A:P,7,0)</f>
        <v>0</v>
      </c>
      <c r="H68" s="56">
        <f>VLOOKUP(A68,'import Kırklareli'!A:P,8,0)</f>
        <v>11</v>
      </c>
      <c r="I68" s="56">
        <f>VLOOKUP(A68,'import Kırklareli'!A:P,9,0)</f>
        <v>11</v>
      </c>
      <c r="J68" s="216">
        <f>VLOOKUP(A68,'import Kırklareli'!A:P,10,0)</f>
        <v>0</v>
      </c>
      <c r="K68" s="56" t="s">
        <v>12424</v>
      </c>
      <c r="L68" s="56">
        <v>5.427941388E9</v>
      </c>
      <c r="M68" s="56" t="s">
        <v>1350</v>
      </c>
      <c r="N68" s="56" t="s">
        <v>12425</v>
      </c>
      <c r="O68" s="56" t="s">
        <v>12426</v>
      </c>
      <c r="P68" s="56" t="str">
        <f>VLOOKUP(A68,'import Kırklareli'!A:P,16,0)</f>
        <v>Geleneksel</v>
      </c>
      <c r="Q68" s="218" t="b">
        <v>0</v>
      </c>
      <c r="R68" s="218"/>
      <c r="S68" s="218"/>
      <c r="T68" s="218"/>
      <c r="U68" s="218"/>
      <c r="V68" s="220"/>
      <c r="W68" s="220"/>
      <c r="X68" s="218"/>
      <c r="Y68" s="218"/>
      <c r="Z68" s="220"/>
      <c r="AA68" s="218"/>
      <c r="AB68" s="221"/>
      <c r="AC68" s="218"/>
      <c r="AD68" s="221"/>
      <c r="AE68" s="218"/>
      <c r="AF68" s="218"/>
      <c r="AG68" s="218"/>
      <c r="AH68" s="218"/>
      <c r="AI68" s="218"/>
      <c r="AJ68" s="218"/>
      <c r="AK68" s="218"/>
      <c r="AL68" s="218"/>
      <c r="AM68" s="218"/>
    </row>
    <row r="69" ht="15.75" customHeight="1">
      <c r="A69" s="56" t="s">
        <v>12427</v>
      </c>
      <c r="B69" s="56" t="s">
        <v>12428</v>
      </c>
      <c r="C69" s="56" t="str">
        <f>VLOOKUP(A69,'import Kırklareli'!A:P,3,0)</f>
        <v>DOĞRU</v>
      </c>
      <c r="D69" s="56" t="s">
        <v>1378</v>
      </c>
      <c r="E69" s="56">
        <f>VLOOKUP(A69,'import Kırklareli'!A:P,5,0)</f>
        <v>1752</v>
      </c>
      <c r="F69" s="56">
        <f>VLOOKUP(A69,'import Kırklareli'!A:P,6,0)</f>
        <v>139</v>
      </c>
      <c r="G69" s="56">
        <f>VLOOKUP(A69,'import Kırklareli'!A:P,7,0)</f>
        <v>1</v>
      </c>
      <c r="H69" s="56">
        <f>VLOOKUP(A69,'import Kırklareli'!A:P,8,0)</f>
        <v>111</v>
      </c>
      <c r="I69" s="56">
        <f>VLOOKUP(A69,'import Kırklareli'!A:P,9,0)</f>
        <v>112</v>
      </c>
      <c r="J69" s="216">
        <f>VLOOKUP(A69,'import Kırklareli'!A:P,10,0)</f>
        <v>0.01</v>
      </c>
      <c r="K69" s="56" t="s">
        <v>12429</v>
      </c>
      <c r="L69" s="56">
        <v>2.884121085E9</v>
      </c>
      <c r="M69" s="56" t="s">
        <v>12205</v>
      </c>
      <c r="N69" s="56" t="s">
        <v>12334</v>
      </c>
      <c r="O69" s="56" t="s">
        <v>12430</v>
      </c>
      <c r="P69" s="56" t="str">
        <f>VLOOKUP(A69,'import Kırklareli'!A:P,16,0)</f>
        <v>Geleneksel</v>
      </c>
      <c r="Q69" s="218" t="b">
        <v>0</v>
      </c>
      <c r="R69" s="218" t="s">
        <v>43</v>
      </c>
      <c r="S69" s="218"/>
      <c r="T69" s="218"/>
      <c r="U69" s="218" t="s">
        <v>12431</v>
      </c>
      <c r="V69" s="220"/>
      <c r="W69" s="220"/>
      <c r="X69" s="218"/>
      <c r="Y69" s="218" t="s">
        <v>1475</v>
      </c>
      <c r="Z69" s="220">
        <v>44551.0</v>
      </c>
      <c r="AA69" s="218" t="s">
        <v>1475</v>
      </c>
      <c r="AB69" s="221">
        <v>44568.0</v>
      </c>
      <c r="AC69" s="218" t="s">
        <v>1506</v>
      </c>
      <c r="AD69" s="221">
        <v>44575.0</v>
      </c>
      <c r="AE69" s="218" t="s">
        <v>1475</v>
      </c>
      <c r="AF69" s="221">
        <v>44579.0</v>
      </c>
      <c r="AG69" s="218"/>
      <c r="AH69" s="218"/>
      <c r="AI69" s="218" t="s">
        <v>100</v>
      </c>
      <c r="AJ69" s="218" t="s">
        <v>73</v>
      </c>
      <c r="AK69" s="218" t="s">
        <v>167</v>
      </c>
      <c r="AL69" s="218" t="s">
        <v>73</v>
      </c>
      <c r="AM69" s="218"/>
    </row>
    <row r="70" ht="15.75" customHeight="1">
      <c r="A70" s="56" t="s">
        <v>12432</v>
      </c>
      <c r="B70" s="56" t="s">
        <v>12433</v>
      </c>
      <c r="C70" s="56" t="str">
        <f>VLOOKUP(A70,'import Kırklareli'!A:P,3,0)</f>
        <v>DOĞRU</v>
      </c>
      <c r="D70" s="56" t="s">
        <v>1378</v>
      </c>
      <c r="E70" s="56">
        <f>VLOOKUP(A70,'import Kırklareli'!A:P,5,0)</f>
        <v>2208</v>
      </c>
      <c r="F70" s="56">
        <f>VLOOKUP(A70,'import Kırklareli'!A:P,6,0)</f>
        <v>177</v>
      </c>
      <c r="G70" s="56">
        <f>VLOOKUP(A70,'import Kırklareli'!A:P,7,0)</f>
        <v>0</v>
      </c>
      <c r="H70" s="56">
        <f>VLOOKUP(A70,'import Kırklareli'!A:P,8,0)</f>
        <v>27</v>
      </c>
      <c r="I70" s="56">
        <f>VLOOKUP(A70,'import Kırklareli'!A:P,9,0)</f>
        <v>27</v>
      </c>
      <c r="J70" s="216">
        <f>VLOOKUP(A70,'import Kırklareli'!A:P,10,0)</f>
        <v>0</v>
      </c>
      <c r="K70" s="56" t="s">
        <v>12434</v>
      </c>
      <c r="L70" s="56">
        <v>2.884132122E9</v>
      </c>
      <c r="M70" s="56" t="s">
        <v>12205</v>
      </c>
      <c r="N70" s="56" t="s">
        <v>11248</v>
      </c>
      <c r="O70" s="56" t="s">
        <v>12435</v>
      </c>
      <c r="P70" s="56" t="str">
        <f>VLOOKUP(A70,'import Kırklareli'!A:P,16,0)</f>
        <v>Geleneksel</v>
      </c>
      <c r="Q70" s="218" t="b">
        <v>1</v>
      </c>
      <c r="R70" s="218"/>
      <c r="S70" s="218"/>
      <c r="T70" s="218"/>
      <c r="U70" s="218" t="s">
        <v>12436</v>
      </c>
      <c r="V70" s="220"/>
      <c r="W70" s="220"/>
      <c r="X70" s="218"/>
      <c r="Y70" s="218" t="s">
        <v>1353</v>
      </c>
      <c r="Z70" s="220">
        <v>44552.0</v>
      </c>
      <c r="AA70" s="218"/>
      <c r="AB70" s="221"/>
      <c r="AC70" s="218"/>
      <c r="AD70" s="221"/>
      <c r="AE70" s="218"/>
      <c r="AF70" s="218"/>
      <c r="AG70" s="218"/>
      <c r="AH70" s="218"/>
      <c r="AI70" s="218" t="s">
        <v>73</v>
      </c>
      <c r="AJ70" s="218"/>
      <c r="AK70" s="218"/>
      <c r="AL70" s="218"/>
      <c r="AM70" s="218"/>
    </row>
    <row r="71" ht="15.75" customHeight="1">
      <c r="A71" s="56" t="s">
        <v>12437</v>
      </c>
      <c r="B71" s="56" t="s">
        <v>12438</v>
      </c>
      <c r="C71" s="56" t="str">
        <f>VLOOKUP(A71,'import Kırklareli'!A:P,3,0)</f>
        <v>DOĞRU</v>
      </c>
      <c r="D71" s="56" t="s">
        <v>1827</v>
      </c>
      <c r="E71" s="56">
        <f>VLOOKUP(A71,'import Kırklareli'!A:P,5,0)</f>
        <v>1517</v>
      </c>
      <c r="F71" s="56">
        <f>VLOOKUP(A71,'import Kırklareli'!A:P,6,0)</f>
        <v>36</v>
      </c>
      <c r="G71" s="56">
        <f>VLOOKUP(A71,'import Kırklareli'!A:P,7,0)</f>
        <v>0</v>
      </c>
      <c r="H71" s="56">
        <f>VLOOKUP(A71,'import Kırklareli'!A:P,8,0)</f>
        <v>37</v>
      </c>
      <c r="I71" s="56">
        <f>VLOOKUP(A71,'import Kırklareli'!A:P,9,0)</f>
        <v>37</v>
      </c>
      <c r="J71" s="216">
        <f>VLOOKUP(A71,'import Kırklareli'!A:P,10,0)</f>
        <v>0</v>
      </c>
      <c r="K71" s="56" t="s">
        <v>12439</v>
      </c>
      <c r="L71" s="56">
        <v>2.884178993E9</v>
      </c>
      <c r="M71" s="56" t="s">
        <v>12205</v>
      </c>
      <c r="N71" s="56" t="s">
        <v>2322</v>
      </c>
      <c r="O71" s="56" t="s">
        <v>12440</v>
      </c>
      <c r="P71" s="56" t="str">
        <f>VLOOKUP(A71,'import Kırklareli'!A:P,16,0)</f>
        <v>Geleneksel</v>
      </c>
      <c r="Q71" s="218" t="b">
        <v>0</v>
      </c>
      <c r="R71" s="218" t="s">
        <v>33</v>
      </c>
      <c r="S71" s="218"/>
      <c r="T71" s="218"/>
      <c r="U71" s="218" t="s">
        <v>12441</v>
      </c>
      <c r="V71" s="220"/>
      <c r="W71" s="220"/>
      <c r="X71" s="218"/>
      <c r="Y71" s="218" t="s">
        <v>1353</v>
      </c>
      <c r="Z71" s="220">
        <v>44557.0</v>
      </c>
      <c r="AA71" s="218" t="s">
        <v>1353</v>
      </c>
      <c r="AB71" s="221">
        <v>44566.0</v>
      </c>
      <c r="AC71" s="218"/>
      <c r="AD71" s="221"/>
      <c r="AE71" s="218"/>
      <c r="AF71" s="218"/>
      <c r="AG71" s="218"/>
      <c r="AH71" s="218"/>
      <c r="AI71" s="218" t="s">
        <v>404</v>
      </c>
      <c r="AJ71" s="218" t="s">
        <v>167</v>
      </c>
      <c r="AK71" s="218"/>
      <c r="AL71" s="218"/>
      <c r="AM71" s="218"/>
    </row>
    <row r="72" ht="15.75" customHeight="1">
      <c r="A72" s="56" t="s">
        <v>12442</v>
      </c>
      <c r="B72" s="56" t="s">
        <v>12443</v>
      </c>
      <c r="C72" s="56" t="str">
        <f>VLOOKUP(A72,'import Kırklareli'!A:P,3,0)</f>
        <v>DOĞRU</v>
      </c>
      <c r="D72" s="56" t="s">
        <v>1378</v>
      </c>
      <c r="E72" s="56">
        <f>VLOOKUP(A72,'import Kırklareli'!A:P,5,0)</f>
        <v>302</v>
      </c>
      <c r="F72" s="56">
        <f>VLOOKUP(A72,'import Kırklareli'!A:P,6,0)</f>
        <v>58</v>
      </c>
      <c r="G72" s="56">
        <f>VLOOKUP(A72,'import Kırklareli'!A:P,7,0)</f>
        <v>1</v>
      </c>
      <c r="H72" s="56">
        <f>VLOOKUP(A72,'import Kırklareli'!A:P,8,0)</f>
        <v>49</v>
      </c>
      <c r="I72" s="56">
        <f>VLOOKUP(A72,'import Kırklareli'!A:P,9,0)</f>
        <v>50</v>
      </c>
      <c r="J72" s="216">
        <f>VLOOKUP(A72,'import Kırklareli'!A:P,10,0)</f>
        <v>0.02</v>
      </c>
      <c r="K72" s="56" t="s">
        <v>12444</v>
      </c>
      <c r="L72" s="56">
        <v>2.884153963E9</v>
      </c>
      <c r="M72" s="56" t="s">
        <v>12205</v>
      </c>
      <c r="N72" s="56" t="s">
        <v>2429</v>
      </c>
      <c r="O72" s="56" t="s">
        <v>12445</v>
      </c>
      <c r="P72" s="56" t="str">
        <f>VLOOKUP(A72,'import Kırklareli'!A:P,16,0)</f>
        <v>Geleneksel</v>
      </c>
      <c r="Q72" s="218" t="b">
        <v>0</v>
      </c>
      <c r="R72" s="218"/>
      <c r="S72" s="218"/>
      <c r="T72" s="218"/>
      <c r="U72" s="218"/>
      <c r="V72" s="220"/>
      <c r="W72" s="220"/>
      <c r="X72" s="218"/>
      <c r="Y72" s="218"/>
      <c r="Z72" s="220"/>
      <c r="AA72" s="218"/>
      <c r="AB72" s="221"/>
      <c r="AC72" s="218"/>
      <c r="AD72" s="221"/>
      <c r="AE72" s="218"/>
      <c r="AF72" s="218"/>
      <c r="AG72" s="218"/>
      <c r="AH72" s="218"/>
      <c r="AI72" s="218"/>
      <c r="AJ72" s="218"/>
      <c r="AK72" s="218"/>
      <c r="AL72" s="218"/>
      <c r="AM72" s="218"/>
    </row>
    <row r="73" ht="15.75" customHeight="1">
      <c r="A73" s="56" t="s">
        <v>9811</v>
      </c>
      <c r="B73" s="56" t="s">
        <v>9812</v>
      </c>
      <c r="C73" s="56" t="str">
        <f>VLOOKUP(A73,'import Kırklareli'!A:P,3,0)</f>
        <v>DOĞRU</v>
      </c>
      <c r="D73" s="56" t="s">
        <v>1507</v>
      </c>
      <c r="E73" s="56">
        <f>VLOOKUP(A73,'import Kırklareli'!A:P,5,0)</f>
        <v>174</v>
      </c>
      <c r="F73" s="56" t="str">
        <f>VLOOKUP(A73,'import Kırklareli'!A:P,6,0)</f>
        <v/>
      </c>
      <c r="G73" s="56">
        <f>VLOOKUP(A73,'import Kırklareli'!A:P,7,0)</f>
        <v>0</v>
      </c>
      <c r="H73" s="56">
        <f>VLOOKUP(A73,'import Kırklareli'!A:P,8,0)</f>
        <v>12</v>
      </c>
      <c r="I73" s="56">
        <f>VLOOKUP(A73,'import Kırklareli'!A:P,9,0)</f>
        <v>12</v>
      </c>
      <c r="J73" s="216">
        <f>VLOOKUP(A73,'import Kırklareli'!A:P,10,0)</f>
        <v>0</v>
      </c>
      <c r="K73" s="56" t="s">
        <v>12446</v>
      </c>
      <c r="L73" s="56">
        <v>5.452913303E9</v>
      </c>
      <c r="M73" s="56" t="s">
        <v>1350</v>
      </c>
      <c r="N73" s="56" t="s">
        <v>12236</v>
      </c>
      <c r="O73" s="56" t="s">
        <v>9814</v>
      </c>
      <c r="P73" s="56" t="str">
        <f>VLOOKUP(A73,'import Kırklareli'!A:P,16,0)</f>
        <v>Geleneksel</v>
      </c>
      <c r="Q73" s="218" t="b">
        <v>0</v>
      </c>
      <c r="R73" s="218" t="s">
        <v>33</v>
      </c>
      <c r="S73" s="218" t="s">
        <v>100</v>
      </c>
      <c r="T73" s="2" t="s">
        <v>9766</v>
      </c>
      <c r="U73" s="218" t="s">
        <v>12447</v>
      </c>
      <c r="V73" s="220">
        <v>44610.0</v>
      </c>
      <c r="W73" s="220">
        <v>44613.0</v>
      </c>
      <c r="X73" s="218"/>
      <c r="Y73" s="218" t="s">
        <v>1353</v>
      </c>
      <c r="Z73" s="220">
        <v>44610.0</v>
      </c>
      <c r="AA73" s="218"/>
      <c r="AB73" s="221"/>
      <c r="AC73" s="218"/>
      <c r="AD73" s="221"/>
      <c r="AE73" s="218"/>
      <c r="AF73" s="218"/>
      <c r="AG73" s="218"/>
      <c r="AH73" s="218"/>
      <c r="AI73" s="218" t="s">
        <v>100</v>
      </c>
      <c r="AJ73" s="218"/>
      <c r="AK73" s="218"/>
      <c r="AL73" s="218"/>
      <c r="AM73" s="218"/>
    </row>
    <row r="74" ht="15.75" customHeight="1">
      <c r="A74" s="56" t="s">
        <v>12448</v>
      </c>
      <c r="B74" s="56" t="s">
        <v>12449</v>
      </c>
      <c r="C74" s="56" t="str">
        <f>VLOOKUP(A74,'import Kırklareli'!A:P,3,0)</f>
        <v>DOĞRU</v>
      </c>
      <c r="D74" s="56" t="s">
        <v>1827</v>
      </c>
      <c r="E74" s="56">
        <f>VLOOKUP(A74,'import Kırklareli'!A:P,5,0)</f>
        <v>286</v>
      </c>
      <c r="F74" s="56">
        <f>VLOOKUP(A74,'import Kırklareli'!A:P,6,0)</f>
        <v>19</v>
      </c>
      <c r="G74" s="56">
        <f>VLOOKUP(A74,'import Kırklareli'!A:P,7,0)</f>
        <v>0</v>
      </c>
      <c r="H74" s="56">
        <f>VLOOKUP(A74,'import Kırklareli'!A:P,8,0)</f>
        <v>23</v>
      </c>
      <c r="I74" s="56">
        <f>VLOOKUP(A74,'import Kırklareli'!A:P,9,0)</f>
        <v>23</v>
      </c>
      <c r="J74" s="216">
        <f>VLOOKUP(A74,'import Kırklareli'!A:P,10,0)</f>
        <v>0</v>
      </c>
      <c r="K74" s="56" t="s">
        <v>12450</v>
      </c>
      <c r="L74" s="56">
        <v>5.4551427E9</v>
      </c>
      <c r="M74" s="56" t="s">
        <v>1350</v>
      </c>
      <c r="N74" s="56" t="s">
        <v>12224</v>
      </c>
      <c r="O74" s="56" t="s">
        <v>12451</v>
      </c>
      <c r="P74" s="56" t="str">
        <f>VLOOKUP(A74,'import Kırklareli'!A:P,16,0)</f>
        <v>Geleneksel</v>
      </c>
      <c r="Q74" s="218" t="b">
        <v>0</v>
      </c>
      <c r="R74" s="218"/>
      <c r="S74" s="218"/>
      <c r="T74" s="218"/>
      <c r="U74" s="218"/>
      <c r="V74" s="220"/>
      <c r="W74" s="220"/>
      <c r="X74" s="218"/>
      <c r="Y74" s="218"/>
      <c r="Z74" s="220"/>
      <c r="AA74" s="218"/>
      <c r="AB74" s="221"/>
      <c r="AC74" s="218"/>
      <c r="AD74" s="221"/>
      <c r="AE74" s="218"/>
      <c r="AF74" s="222"/>
      <c r="AG74" s="218"/>
      <c r="AH74" s="218"/>
      <c r="AI74" s="218"/>
      <c r="AJ74" s="218"/>
      <c r="AK74" s="218"/>
      <c r="AL74" s="218"/>
      <c r="AM74" s="218"/>
    </row>
    <row r="75" ht="15.75" customHeight="1">
      <c r="A75" s="211" t="s">
        <v>12452</v>
      </c>
      <c r="B75" s="211" t="s">
        <v>12453</v>
      </c>
      <c r="C75" s="56" t="str">
        <f>VLOOKUP(A75,'import Kırklareli'!A:P,3,0)</f>
        <v>DOĞRU</v>
      </c>
      <c r="D75" s="211" t="s">
        <v>1827</v>
      </c>
      <c r="E75" s="56">
        <f>VLOOKUP(A75,'import Kırklareli'!A:P,5,0)</f>
        <v>11</v>
      </c>
      <c r="F75" s="56">
        <f>VLOOKUP(A75,'import Kırklareli'!A:P,6,0)</f>
        <v>9</v>
      </c>
      <c r="G75" s="56">
        <f>VLOOKUP(A75,'import Kırklareli'!A:P,7,0)</f>
        <v>0</v>
      </c>
      <c r="H75" s="56">
        <f>VLOOKUP(A75,'import Kırklareli'!A:P,8,0)</f>
        <v>15</v>
      </c>
      <c r="I75" s="56">
        <f>VLOOKUP(A75,'import Kırklareli'!A:P,9,0)</f>
        <v>15</v>
      </c>
      <c r="J75" s="216">
        <f>VLOOKUP(A75,'import Kırklareli'!A:P,10,0)</f>
        <v>0</v>
      </c>
      <c r="K75" s="211" t="s">
        <v>12454</v>
      </c>
      <c r="L75" s="211">
        <v>5.454966383E9</v>
      </c>
      <c r="M75" s="211" t="s">
        <v>12209</v>
      </c>
      <c r="N75" s="211" t="s">
        <v>12455</v>
      </c>
      <c r="O75" s="211" t="s">
        <v>12456</v>
      </c>
      <c r="P75" s="56" t="str">
        <f>VLOOKUP(A75,'import Kırklareli'!A:P,16,0)</f>
        <v>Geleneksel</v>
      </c>
      <c r="Q75" s="218" t="b">
        <v>0</v>
      </c>
      <c r="R75" s="218"/>
      <c r="S75" s="218"/>
      <c r="T75" s="218"/>
      <c r="U75" s="218"/>
      <c r="V75" s="220"/>
      <c r="W75" s="220"/>
      <c r="X75" s="218"/>
      <c r="Y75" s="218"/>
      <c r="Z75" s="220"/>
      <c r="AA75" s="218"/>
      <c r="AB75" s="221"/>
      <c r="AC75" s="218"/>
      <c r="AD75" s="221"/>
      <c r="AE75" s="218"/>
      <c r="AF75" s="218"/>
      <c r="AG75" s="218"/>
      <c r="AH75" s="218"/>
      <c r="AI75" s="218"/>
      <c r="AJ75" s="218"/>
      <c r="AK75" s="218"/>
      <c r="AL75" s="218"/>
      <c r="AM75" s="218"/>
    </row>
    <row r="76" ht="15.75" customHeight="1">
      <c r="A76" s="56" t="s">
        <v>12457</v>
      </c>
      <c r="B76" s="56" t="s">
        <v>12458</v>
      </c>
      <c r="C76" s="56" t="str">
        <f>VLOOKUP(A76,'import Kırklareli'!A:P,3,0)</f>
        <v>DOĞRU</v>
      </c>
      <c r="D76" s="56" t="s">
        <v>1364</v>
      </c>
      <c r="E76" s="56">
        <f>VLOOKUP(A76,'import Kırklareli'!A:P,5,0)</f>
        <v>50</v>
      </c>
      <c r="F76" s="56" t="str">
        <f>VLOOKUP(A76,'import Kırklareli'!A:P,6,0)</f>
        <v/>
      </c>
      <c r="G76" s="56">
        <f>VLOOKUP(A76,'import Kırklareli'!A:P,7,0)</f>
        <v>0</v>
      </c>
      <c r="H76" s="56">
        <f>VLOOKUP(A76,'import Kırklareli'!A:P,8,0)</f>
        <v>9</v>
      </c>
      <c r="I76" s="56">
        <f>VLOOKUP(A76,'import Kırklareli'!A:P,9,0)</f>
        <v>9</v>
      </c>
      <c r="J76" s="216">
        <f>VLOOKUP(A76,'import Kırklareli'!A:P,10,0)</f>
        <v>0</v>
      </c>
      <c r="K76" s="56" t="s">
        <v>12459</v>
      </c>
      <c r="L76" s="56">
        <v>5.050392727E9</v>
      </c>
      <c r="M76" s="56" t="s">
        <v>12205</v>
      </c>
      <c r="N76" s="56" t="s">
        <v>2322</v>
      </c>
      <c r="O76" s="56" t="s">
        <v>12460</v>
      </c>
      <c r="P76" s="56" t="str">
        <f>VLOOKUP(A76,'import Kırklareli'!A:P,16,0)</f>
        <v>Geleneksel</v>
      </c>
      <c r="Q76" s="218" t="b">
        <v>0</v>
      </c>
      <c r="R76" s="218" t="s">
        <v>31</v>
      </c>
      <c r="S76" s="218"/>
      <c r="T76" s="218"/>
      <c r="U76" s="218" t="s">
        <v>12461</v>
      </c>
      <c r="V76" s="220"/>
      <c r="W76" s="220"/>
      <c r="X76" s="218"/>
      <c r="Y76" s="218" t="s">
        <v>43</v>
      </c>
      <c r="Z76" s="220">
        <v>44557.0</v>
      </c>
      <c r="AA76" s="218" t="s">
        <v>1353</v>
      </c>
      <c r="AB76" s="221">
        <v>44557.0</v>
      </c>
      <c r="AC76" s="218" t="s">
        <v>31</v>
      </c>
      <c r="AD76" s="221">
        <v>44565.0</v>
      </c>
      <c r="AE76" s="218"/>
      <c r="AF76" s="218"/>
      <c r="AG76" s="218"/>
      <c r="AH76" s="218"/>
      <c r="AI76" s="218" t="s">
        <v>404</v>
      </c>
      <c r="AJ76" s="218" t="s">
        <v>404</v>
      </c>
      <c r="AK76" s="218" t="s">
        <v>73</v>
      </c>
      <c r="AL76" s="218"/>
      <c r="AM76" s="218"/>
    </row>
    <row r="77" ht="15.75" customHeight="1">
      <c r="A77" s="56" t="s">
        <v>9753</v>
      </c>
      <c r="B77" s="56" t="s">
        <v>9754</v>
      </c>
      <c r="C77" s="56" t="str">
        <f>VLOOKUP(A77,'import Kırklareli'!A:P,3,0)</f>
        <v>DOĞRU</v>
      </c>
      <c r="D77" s="56" t="s">
        <v>1507</v>
      </c>
      <c r="E77" s="56">
        <f>VLOOKUP(A77,'import Kırklareli'!A:P,5,0)</f>
        <v>1237</v>
      </c>
      <c r="F77" s="56">
        <f>VLOOKUP(A77,'import Kırklareli'!A:P,6,0)</f>
        <v>373</v>
      </c>
      <c r="G77" s="56">
        <f>VLOOKUP(A77,'import Kırklareli'!A:P,7,0)</f>
        <v>0</v>
      </c>
      <c r="H77" s="56">
        <f>VLOOKUP(A77,'import Kırklareli'!A:P,8,0)</f>
        <v>59</v>
      </c>
      <c r="I77" s="56">
        <f>VLOOKUP(A77,'import Kırklareli'!A:P,9,0)</f>
        <v>59</v>
      </c>
      <c r="J77" s="216">
        <f>VLOOKUP(A77,'import Kırklareli'!A:P,10,0)</f>
        <v>0</v>
      </c>
      <c r="K77" s="56" t="s">
        <v>12459</v>
      </c>
      <c r="L77" s="56">
        <v>5.050392727E9</v>
      </c>
      <c r="M77" s="56" t="s">
        <v>12205</v>
      </c>
      <c r="N77" s="56" t="s">
        <v>2322</v>
      </c>
      <c r="O77" s="56" t="s">
        <v>12462</v>
      </c>
      <c r="P77" s="56" t="str">
        <f>VLOOKUP(A77,'import Kırklareli'!A:P,16,0)</f>
        <v>Geleneksel</v>
      </c>
      <c r="Q77" s="218" t="b">
        <v>0</v>
      </c>
      <c r="R77" s="218" t="s">
        <v>39</v>
      </c>
      <c r="S77" s="218" t="s">
        <v>66</v>
      </c>
      <c r="T77" s="2" t="s">
        <v>9472</v>
      </c>
      <c r="U77" s="218" t="s">
        <v>9756</v>
      </c>
      <c r="V77" s="220">
        <v>44582.0</v>
      </c>
      <c r="W77" s="220">
        <v>44587.0</v>
      </c>
      <c r="X77" s="218"/>
      <c r="Y77" s="218" t="s">
        <v>43</v>
      </c>
      <c r="Z77" s="220">
        <v>44552.0</v>
      </c>
      <c r="AA77" s="218" t="s">
        <v>1353</v>
      </c>
      <c r="AB77" s="221">
        <v>44582.0</v>
      </c>
      <c r="AC77" s="218"/>
      <c r="AD77" s="221"/>
      <c r="AE77" s="218"/>
      <c r="AF77" s="218"/>
      <c r="AG77" s="218"/>
      <c r="AH77" s="218"/>
      <c r="AI77" s="218" t="s">
        <v>73</v>
      </c>
      <c r="AJ77" s="218" t="s">
        <v>66</v>
      </c>
      <c r="AK77" s="218" t="s">
        <v>66</v>
      </c>
      <c r="AL77" s="218"/>
      <c r="AM77" s="218"/>
    </row>
    <row r="78" ht="15.75" customHeight="1">
      <c r="A78" s="56" t="s">
        <v>12463</v>
      </c>
      <c r="B78" s="56" t="s">
        <v>12464</v>
      </c>
      <c r="C78" s="56" t="str">
        <f>VLOOKUP(A78,'import Kırklareli'!A:P,3,0)</f>
        <v>DOĞRU</v>
      </c>
      <c r="D78" s="56" t="s">
        <v>1443</v>
      </c>
      <c r="E78" s="56">
        <f>VLOOKUP(A78,'import Kırklareli'!A:P,5,0)</f>
        <v>1244</v>
      </c>
      <c r="F78" s="56">
        <f>VLOOKUP(A78,'import Kırklareli'!A:P,6,0)</f>
        <v>86</v>
      </c>
      <c r="G78" s="56">
        <f>VLOOKUP(A78,'import Kırklareli'!A:P,7,0)</f>
        <v>0</v>
      </c>
      <c r="H78" s="56">
        <f>VLOOKUP(A78,'import Kırklareli'!A:P,8,0)</f>
        <v>27</v>
      </c>
      <c r="I78" s="56">
        <f>VLOOKUP(A78,'import Kırklareli'!A:P,9,0)</f>
        <v>27</v>
      </c>
      <c r="J78" s="216">
        <f>VLOOKUP(A78,'import Kırklareli'!A:P,10,0)</f>
        <v>0</v>
      </c>
      <c r="K78" s="56" t="s">
        <v>12465</v>
      </c>
      <c r="L78" s="56">
        <v>2.882149091E9</v>
      </c>
      <c r="M78" s="56" t="s">
        <v>1350</v>
      </c>
      <c r="N78" s="56" t="s">
        <v>12236</v>
      </c>
      <c r="O78" s="56" t="s">
        <v>12466</v>
      </c>
      <c r="P78" s="56" t="str">
        <f>VLOOKUP(A78,'import Kırklareli'!A:P,16,0)</f>
        <v>Geleneksel</v>
      </c>
      <c r="Q78" s="218" t="b">
        <v>0</v>
      </c>
      <c r="R78" s="218" t="s">
        <v>29</v>
      </c>
      <c r="S78" s="218"/>
      <c r="T78" s="218"/>
      <c r="U78" s="218"/>
      <c r="V78" s="220"/>
      <c r="W78" s="220"/>
      <c r="X78" s="218"/>
      <c r="Y78" s="218" t="s">
        <v>1353</v>
      </c>
      <c r="Z78" s="220">
        <v>44617.0</v>
      </c>
      <c r="AA78" s="218"/>
      <c r="AB78" s="221"/>
      <c r="AC78" s="218"/>
      <c r="AD78" s="221"/>
      <c r="AE78" s="218"/>
      <c r="AF78" s="222"/>
      <c r="AG78" s="218"/>
      <c r="AH78" s="218"/>
      <c r="AI78" s="218" t="s">
        <v>149</v>
      </c>
      <c r="AJ78" s="218"/>
      <c r="AK78" s="218"/>
      <c r="AL78" s="218"/>
      <c r="AM78" s="218"/>
    </row>
    <row r="79" ht="15.75" customHeight="1">
      <c r="A79" s="56" t="s">
        <v>9626</v>
      </c>
      <c r="B79" s="56" t="s">
        <v>9627</v>
      </c>
      <c r="C79" s="56" t="str">
        <f>VLOOKUP(A79,'import Kırklareli'!A:P,3,0)</f>
        <v>DOĞRU</v>
      </c>
      <c r="D79" s="56" t="s">
        <v>1597</v>
      </c>
      <c r="E79" s="56">
        <f>VLOOKUP(A79,'import Kırklareli'!A:P,5,0)</f>
        <v>247</v>
      </c>
      <c r="F79" s="56">
        <f>VLOOKUP(A79,'import Kırklareli'!A:P,6,0)</f>
        <v>9</v>
      </c>
      <c r="G79" s="56">
        <f>VLOOKUP(A79,'import Kırklareli'!A:P,7,0)</f>
        <v>7</v>
      </c>
      <c r="H79" s="56">
        <f>VLOOKUP(A79,'import Kırklareli'!A:P,8,0)</f>
        <v>3</v>
      </c>
      <c r="I79" s="56">
        <f>VLOOKUP(A79,'import Kırklareli'!A:P,9,0)</f>
        <v>10</v>
      </c>
      <c r="J79" s="216">
        <f>VLOOKUP(A79,'import Kırklareli'!A:P,10,0)</f>
        <v>0.7</v>
      </c>
      <c r="K79" s="56" t="s">
        <v>12467</v>
      </c>
      <c r="L79" s="56">
        <v>5.388858762E9</v>
      </c>
      <c r="M79" s="56" t="s">
        <v>12205</v>
      </c>
      <c r="N79" s="56" t="s">
        <v>12278</v>
      </c>
      <c r="O79" s="56" t="s">
        <v>9630</v>
      </c>
      <c r="P79" s="56" t="str">
        <f>VLOOKUP(A79,'import Kırklareli'!A:P,16,0)</f>
        <v>Geleneksel</v>
      </c>
      <c r="Q79" s="218" t="b">
        <v>1</v>
      </c>
      <c r="R79" s="218" t="s">
        <v>38</v>
      </c>
      <c r="S79" s="218" t="s">
        <v>610</v>
      </c>
      <c r="T79" s="218" t="s">
        <v>12468</v>
      </c>
      <c r="U79" s="218"/>
      <c r="V79" s="220">
        <v>44564.0</v>
      </c>
      <c r="W79" s="221">
        <v>44567.0</v>
      </c>
      <c r="X79" s="218"/>
      <c r="Y79" s="218" t="s">
        <v>1353</v>
      </c>
      <c r="Z79" s="220">
        <v>44560.0</v>
      </c>
      <c r="AA79" s="218" t="s">
        <v>1353</v>
      </c>
      <c r="AB79" s="221">
        <v>44564.0</v>
      </c>
      <c r="AC79" s="218"/>
      <c r="AD79" s="221"/>
      <c r="AE79" s="218"/>
      <c r="AF79" s="218"/>
      <c r="AG79" s="218"/>
      <c r="AH79" s="218"/>
      <c r="AI79" s="218" t="s">
        <v>610</v>
      </c>
      <c r="AJ79" s="218" t="s">
        <v>610</v>
      </c>
      <c r="AK79" s="218"/>
      <c r="AL79" s="218"/>
      <c r="AM79" s="218"/>
    </row>
    <row r="80" ht="15.75" customHeight="1">
      <c r="A80" s="56" t="s">
        <v>12469</v>
      </c>
      <c r="B80" s="56" t="s">
        <v>12470</v>
      </c>
      <c r="C80" s="56" t="str">
        <f>VLOOKUP(A80,'import Kırklareli'!A:P,3,0)</f>
        <v>DOĞRU</v>
      </c>
      <c r="D80" s="56" t="s">
        <v>1493</v>
      </c>
      <c r="E80" s="56">
        <f>VLOOKUP(A80,'import Kırklareli'!A:P,5,0)</f>
        <v>48592</v>
      </c>
      <c r="F80" s="56">
        <f>VLOOKUP(A80,'import Kırklareli'!A:P,6,0)</f>
        <v>2287</v>
      </c>
      <c r="G80" s="56">
        <f>VLOOKUP(A80,'import Kırklareli'!A:P,7,0)</f>
        <v>19</v>
      </c>
      <c r="H80" s="56">
        <f>VLOOKUP(A80,'import Kırklareli'!A:P,8,0)</f>
        <v>68</v>
      </c>
      <c r="I80" s="56">
        <f>VLOOKUP(A80,'import Kırklareli'!A:P,9,0)</f>
        <v>87</v>
      </c>
      <c r="J80" s="216">
        <f>VLOOKUP(A80,'import Kırklareli'!A:P,10,0)</f>
        <v>0.22</v>
      </c>
      <c r="K80" s="56" t="s">
        <v>12471</v>
      </c>
      <c r="L80" s="56">
        <v>2.882141404E9</v>
      </c>
      <c r="M80" s="56" t="s">
        <v>1350</v>
      </c>
      <c r="N80" s="56" t="s">
        <v>12236</v>
      </c>
      <c r="O80" s="56" t="s">
        <v>12472</v>
      </c>
      <c r="P80" s="56" t="str">
        <f>VLOOKUP(A80,'import Kırklareli'!A:P,16,0)</f>
        <v>Geleneksel</v>
      </c>
      <c r="Q80" s="218" t="b">
        <v>0</v>
      </c>
      <c r="R80" s="218"/>
      <c r="S80" s="218"/>
      <c r="T80" s="218"/>
      <c r="U80" s="218"/>
      <c r="V80" s="220"/>
      <c r="W80" s="220"/>
      <c r="X80" s="218"/>
      <c r="Y80" s="218"/>
      <c r="Z80" s="220"/>
      <c r="AA80" s="218"/>
      <c r="AB80" s="221"/>
      <c r="AC80" s="218"/>
      <c r="AD80" s="221"/>
      <c r="AE80" s="218"/>
      <c r="AF80" s="218"/>
      <c r="AG80" s="218"/>
      <c r="AH80" s="218"/>
      <c r="AI80" s="218"/>
      <c r="AJ80" s="218"/>
      <c r="AK80" s="218"/>
      <c r="AL80" s="218"/>
      <c r="AM80" s="218"/>
    </row>
    <row r="81" ht="15.75" customHeight="1">
      <c r="A81" s="56" t="s">
        <v>12473</v>
      </c>
      <c r="B81" s="56" t="s">
        <v>12474</v>
      </c>
      <c r="C81" s="56" t="str">
        <f>VLOOKUP(A81,'import Kırklareli'!A:P,3,0)</f>
        <v>DOĞRU</v>
      </c>
      <c r="D81" s="56" t="s">
        <v>1577</v>
      </c>
      <c r="E81" s="56">
        <f>VLOOKUP(A81,'import Kırklareli'!A:P,5,0)</f>
        <v>5241</v>
      </c>
      <c r="F81" s="56">
        <f>VLOOKUP(A81,'import Kırklareli'!A:P,6,0)</f>
        <v>246</v>
      </c>
      <c r="G81" s="56">
        <f>VLOOKUP(A81,'import Kırklareli'!A:P,7,0)</f>
        <v>0</v>
      </c>
      <c r="H81" s="56">
        <f>VLOOKUP(A81,'import Kırklareli'!A:P,8,0)</f>
        <v>126</v>
      </c>
      <c r="I81" s="56">
        <f>VLOOKUP(A81,'import Kırklareli'!A:P,9,0)</f>
        <v>126</v>
      </c>
      <c r="J81" s="216">
        <f>VLOOKUP(A81,'import Kırklareli'!A:P,10,0)</f>
        <v>0</v>
      </c>
      <c r="K81" s="56" t="s">
        <v>12475</v>
      </c>
      <c r="L81" s="56">
        <v>2.88415405E9</v>
      </c>
      <c r="M81" s="56" t="s">
        <v>12205</v>
      </c>
      <c r="N81" s="56" t="s">
        <v>2429</v>
      </c>
      <c r="O81" s="56" t="s">
        <v>12476</v>
      </c>
      <c r="P81" s="56" t="str">
        <f>VLOOKUP(A81,'import Kırklareli'!A:P,16,0)</f>
        <v>Geleneksel</v>
      </c>
      <c r="Q81" s="218" t="b">
        <v>1</v>
      </c>
      <c r="R81" s="218"/>
      <c r="S81" s="218"/>
      <c r="T81" s="218"/>
      <c r="U81" s="218" t="s">
        <v>12477</v>
      </c>
      <c r="V81" s="220"/>
      <c r="W81" s="220"/>
      <c r="X81" s="218"/>
      <c r="Y81" s="218" t="s">
        <v>1353</v>
      </c>
      <c r="Z81" s="220">
        <v>44552.0</v>
      </c>
      <c r="AA81" s="218"/>
      <c r="AB81" s="221"/>
      <c r="AC81" s="218"/>
      <c r="AD81" s="221"/>
      <c r="AE81" s="218"/>
      <c r="AF81" s="218"/>
      <c r="AG81" s="218"/>
      <c r="AH81" s="218"/>
      <c r="AI81" s="218" t="s">
        <v>73</v>
      </c>
      <c r="AJ81" s="218"/>
      <c r="AK81" s="218"/>
      <c r="AL81" s="218"/>
      <c r="AM81" s="218"/>
    </row>
    <row r="82" ht="15.75" customHeight="1">
      <c r="A82" s="56" t="s">
        <v>12478</v>
      </c>
      <c r="B82" s="56" t="s">
        <v>12479</v>
      </c>
      <c r="C82" s="56" t="str">
        <f>VLOOKUP(A82,'import Kırklareli'!A:P,3,0)</f>
        <v>DOĞRU</v>
      </c>
      <c r="D82" s="56" t="s">
        <v>1348</v>
      </c>
      <c r="E82" s="56">
        <f>VLOOKUP(A82,'import Kırklareli'!A:P,5,0)</f>
        <v>5544</v>
      </c>
      <c r="F82" s="56">
        <f>VLOOKUP(A82,'import Kırklareli'!A:P,6,0)</f>
        <v>375</v>
      </c>
      <c r="G82" s="56">
        <f>VLOOKUP(A82,'import Kırklareli'!A:P,7,0)</f>
        <v>0</v>
      </c>
      <c r="H82" s="56">
        <f>VLOOKUP(A82,'import Kırklareli'!A:P,8,0)</f>
        <v>38</v>
      </c>
      <c r="I82" s="56">
        <f>VLOOKUP(A82,'import Kırklareli'!A:P,9,0)</f>
        <v>38</v>
      </c>
      <c r="J82" s="216">
        <f>VLOOKUP(A82,'import Kırklareli'!A:P,10,0)</f>
        <v>0</v>
      </c>
      <c r="K82" s="56" t="s">
        <v>12480</v>
      </c>
      <c r="L82" s="56">
        <v>2.882124445E9</v>
      </c>
      <c r="M82" s="56" t="s">
        <v>1350</v>
      </c>
      <c r="N82" s="56" t="s">
        <v>12236</v>
      </c>
      <c r="O82" s="56" t="s">
        <v>12481</v>
      </c>
      <c r="P82" s="56" t="str">
        <f>VLOOKUP(A82,'import Kırklareli'!A:P,16,0)</f>
        <v>Geleneksel</v>
      </c>
      <c r="Q82" s="218" t="b">
        <v>1</v>
      </c>
      <c r="R82" s="218"/>
      <c r="S82" s="218"/>
      <c r="T82" s="218"/>
      <c r="U82" s="218"/>
      <c r="V82" s="220"/>
      <c r="W82" s="220"/>
      <c r="X82" s="218"/>
      <c r="Y82" s="218"/>
      <c r="Z82" s="220"/>
      <c r="AA82" s="218"/>
      <c r="AB82" s="221"/>
      <c r="AC82" s="218"/>
      <c r="AD82" s="221"/>
      <c r="AE82" s="218"/>
      <c r="AF82" s="222"/>
      <c r="AG82" s="218"/>
      <c r="AH82" s="218"/>
      <c r="AI82" s="218"/>
      <c r="AJ82" s="218"/>
      <c r="AK82" s="218"/>
      <c r="AL82" s="218"/>
      <c r="AM82" s="218"/>
    </row>
    <row r="83" ht="15.75" customHeight="1">
      <c r="A83" s="56" t="s">
        <v>9537</v>
      </c>
      <c r="B83" s="56" t="s">
        <v>9538</v>
      </c>
      <c r="C83" s="56" t="str">
        <f>VLOOKUP(A83,'import Kırklareli'!A:P,3,0)</f>
        <v>DOĞRU</v>
      </c>
      <c r="D83" s="56" t="s">
        <v>1364</v>
      </c>
      <c r="E83" s="56">
        <f>VLOOKUP(A83,'import Kırklareli'!A:P,5,0)</f>
        <v>417</v>
      </c>
      <c r="F83" s="56">
        <f>VLOOKUP(A83,'import Kırklareli'!A:P,6,0)</f>
        <v>23</v>
      </c>
      <c r="G83" s="56">
        <f>VLOOKUP(A83,'import Kırklareli'!A:P,7,0)</f>
        <v>9</v>
      </c>
      <c r="H83" s="56">
        <f>VLOOKUP(A83,'import Kırklareli'!A:P,8,0)</f>
        <v>6</v>
      </c>
      <c r="I83" s="56">
        <f>VLOOKUP(A83,'import Kırklareli'!A:P,9,0)</f>
        <v>15</v>
      </c>
      <c r="J83" s="216">
        <f>VLOOKUP(A83,'import Kırklareli'!A:P,10,0)</f>
        <v>0.6</v>
      </c>
      <c r="K83" s="56" t="s">
        <v>12482</v>
      </c>
      <c r="L83" s="56">
        <v>5.300473145E9</v>
      </c>
      <c r="M83" s="56" t="s">
        <v>12205</v>
      </c>
      <c r="N83" s="56" t="s">
        <v>12229</v>
      </c>
      <c r="O83" s="56" t="s">
        <v>9540</v>
      </c>
      <c r="P83" s="56" t="str">
        <f>VLOOKUP(A83,'import Kırklareli'!A:P,16,0)</f>
        <v>Geleneksel</v>
      </c>
      <c r="Q83" s="218" t="b">
        <v>0</v>
      </c>
      <c r="R83" s="218" t="s">
        <v>38</v>
      </c>
      <c r="S83" s="218" t="s">
        <v>73</v>
      </c>
      <c r="T83" s="207" t="s">
        <v>9472</v>
      </c>
      <c r="U83" s="218" t="s">
        <v>12483</v>
      </c>
      <c r="V83" s="220">
        <v>44554.0</v>
      </c>
      <c r="W83" s="220">
        <v>44557.0</v>
      </c>
      <c r="X83" s="218"/>
      <c r="Y83" s="218" t="s">
        <v>1353</v>
      </c>
      <c r="Z83" s="220">
        <v>44554.0</v>
      </c>
      <c r="AA83" s="218"/>
      <c r="AB83" s="221"/>
      <c r="AC83" s="218"/>
      <c r="AD83" s="221"/>
      <c r="AE83" s="218"/>
      <c r="AF83" s="221"/>
      <c r="AG83" s="218"/>
      <c r="AH83" s="221"/>
      <c r="AI83" s="218" t="s">
        <v>73</v>
      </c>
      <c r="AJ83" s="218"/>
      <c r="AK83" s="218"/>
      <c r="AL83" s="218"/>
      <c r="AM83" s="218"/>
    </row>
    <row r="84" ht="15.75" customHeight="1">
      <c r="A84" s="56" t="s">
        <v>9827</v>
      </c>
      <c r="B84" s="56" t="s">
        <v>9828</v>
      </c>
      <c r="C84" s="56" t="str">
        <f>VLOOKUP(A84,'import Kırklareli'!A:P,3,0)</f>
        <v>DOĞRU</v>
      </c>
      <c r="D84" s="56" t="s">
        <v>1597</v>
      </c>
      <c r="E84" s="56">
        <f>VLOOKUP(A84,'import Kırklareli'!A:P,5,0)</f>
        <v>6755</v>
      </c>
      <c r="F84" s="56">
        <f>VLOOKUP(A84,'import Kırklareli'!A:P,6,0)</f>
        <v>476</v>
      </c>
      <c r="G84" s="56">
        <f>VLOOKUP(A84,'import Kırklareli'!A:P,7,0)</f>
        <v>0</v>
      </c>
      <c r="H84" s="56">
        <f>VLOOKUP(A84,'import Kırklareli'!A:P,8,0)</f>
        <v>34</v>
      </c>
      <c r="I84" s="56">
        <f>VLOOKUP(A84,'import Kırklareli'!A:P,9,0)</f>
        <v>34</v>
      </c>
      <c r="J84" s="216">
        <f>VLOOKUP(A84,'import Kırklareli'!A:P,10,0)</f>
        <v>0</v>
      </c>
      <c r="K84" s="56" t="s">
        <v>12484</v>
      </c>
      <c r="L84" s="56">
        <v>2.882140407E9</v>
      </c>
      <c r="M84" s="56" t="s">
        <v>1350</v>
      </c>
      <c r="N84" s="56" t="s">
        <v>12236</v>
      </c>
      <c r="O84" s="56" t="s">
        <v>9831</v>
      </c>
      <c r="P84" s="56" t="str">
        <f>VLOOKUP(A84,'import Kırklareli'!A:P,16,0)</f>
        <v>Geleneksel</v>
      </c>
      <c r="Q84" s="218" t="b">
        <v>0</v>
      </c>
      <c r="R84" s="218" t="s">
        <v>33</v>
      </c>
      <c r="S84" s="218" t="s">
        <v>149</v>
      </c>
      <c r="T84" s="218"/>
      <c r="U84" s="218"/>
      <c r="V84" s="220">
        <v>44617.0</v>
      </c>
      <c r="W84" s="220">
        <v>44620.0</v>
      </c>
      <c r="X84" s="218"/>
      <c r="Y84" s="218" t="s">
        <v>1353</v>
      </c>
      <c r="Z84" s="220">
        <v>44617.0</v>
      </c>
      <c r="AA84" s="218" t="s">
        <v>31</v>
      </c>
      <c r="AB84" s="221">
        <v>44620.0</v>
      </c>
      <c r="AC84" s="218"/>
      <c r="AD84" s="221"/>
      <c r="AE84" s="218"/>
      <c r="AF84" s="221"/>
      <c r="AG84" s="218"/>
      <c r="AH84" s="221"/>
      <c r="AI84" s="218" t="s">
        <v>149</v>
      </c>
      <c r="AJ84" s="218" t="s">
        <v>149</v>
      </c>
      <c r="AK84" s="218"/>
      <c r="AL84" s="218"/>
      <c r="AM84" s="218"/>
    </row>
    <row r="85" ht="15.75" customHeight="1">
      <c r="A85" s="56" t="s">
        <v>9642</v>
      </c>
      <c r="B85" s="56" t="s">
        <v>9643</v>
      </c>
      <c r="C85" s="56" t="str">
        <f>VLOOKUP(A85,'import Kırklareli'!A:P,3,0)</f>
        <v>DOĞRU</v>
      </c>
      <c r="D85" s="56" t="s">
        <v>1378</v>
      </c>
      <c r="E85" s="56">
        <f>VLOOKUP(A85,'import Kırklareli'!A:P,5,0)</f>
        <v>7969</v>
      </c>
      <c r="F85" s="56">
        <f>VLOOKUP(A85,'import Kırklareli'!A:P,6,0)</f>
        <v>275</v>
      </c>
      <c r="G85" s="56">
        <f>VLOOKUP(A85,'import Kırklareli'!A:P,7,0)</f>
        <v>11</v>
      </c>
      <c r="H85" s="56">
        <f>VLOOKUP(A85,'import Kırklareli'!A:P,8,0)</f>
        <v>22</v>
      </c>
      <c r="I85" s="56">
        <f>VLOOKUP(A85,'import Kırklareli'!A:P,9,0)</f>
        <v>33</v>
      </c>
      <c r="J85" s="216">
        <f>VLOOKUP(A85,'import Kırklareli'!A:P,10,0)</f>
        <v>0.33</v>
      </c>
      <c r="K85" s="56" t="s">
        <v>12485</v>
      </c>
      <c r="L85" s="56">
        <v>2.884152555E9</v>
      </c>
      <c r="M85" s="56" t="s">
        <v>12205</v>
      </c>
      <c r="N85" s="56" t="s">
        <v>4501</v>
      </c>
      <c r="O85" s="56" t="s">
        <v>9646</v>
      </c>
      <c r="P85" s="56" t="str">
        <f>VLOOKUP(A85,'import Kırklareli'!A:P,16,0)</f>
        <v>Geleneksel</v>
      </c>
      <c r="Q85" s="218" t="b">
        <v>1</v>
      </c>
      <c r="R85" s="218" t="s">
        <v>38</v>
      </c>
      <c r="S85" s="218" t="s">
        <v>610</v>
      </c>
      <c r="T85" s="218" t="s">
        <v>12468</v>
      </c>
      <c r="U85" s="218"/>
      <c r="V85" s="220">
        <v>44560.0</v>
      </c>
      <c r="W85" s="221">
        <v>44564.0</v>
      </c>
      <c r="X85" s="218"/>
      <c r="Y85" s="218" t="s">
        <v>1353</v>
      </c>
      <c r="Z85" s="220">
        <v>44560.0</v>
      </c>
      <c r="AA85" s="218"/>
      <c r="AB85" s="221"/>
      <c r="AC85" s="218"/>
      <c r="AD85" s="221"/>
      <c r="AE85" s="218"/>
      <c r="AF85" s="218"/>
      <c r="AG85" s="218"/>
      <c r="AH85" s="218"/>
      <c r="AI85" s="218" t="s">
        <v>610</v>
      </c>
      <c r="AJ85" s="218"/>
      <c r="AK85" s="218"/>
      <c r="AL85" s="218"/>
      <c r="AM85" s="218"/>
    </row>
    <row r="86" ht="15.75" customHeight="1">
      <c r="A86" s="56" t="s">
        <v>12486</v>
      </c>
      <c r="B86" s="56" t="s">
        <v>12487</v>
      </c>
      <c r="C86" s="56" t="str">
        <f>VLOOKUP(A86,'import Kırklareli'!A:P,3,0)</f>
        <v>DOĞRU</v>
      </c>
      <c r="D86" s="56" t="s">
        <v>1507</v>
      </c>
      <c r="E86" s="56">
        <f>VLOOKUP(A86,'import Kırklareli'!A:P,5,0)</f>
        <v>164</v>
      </c>
      <c r="F86" s="56">
        <f>VLOOKUP(A86,'import Kırklareli'!A:P,6,0)</f>
        <v>41</v>
      </c>
      <c r="G86" s="56">
        <f>VLOOKUP(A86,'import Kırklareli'!A:P,7,0)</f>
        <v>0</v>
      </c>
      <c r="H86" s="56">
        <f>VLOOKUP(A86,'import Kırklareli'!A:P,8,0)</f>
        <v>17</v>
      </c>
      <c r="I86" s="56">
        <f>VLOOKUP(A86,'import Kırklareli'!A:P,9,0)</f>
        <v>17</v>
      </c>
      <c r="J86" s="216">
        <f>VLOOKUP(A86,'import Kırklareli'!A:P,10,0)</f>
        <v>0</v>
      </c>
      <c r="K86" s="56" t="s">
        <v>12488</v>
      </c>
      <c r="L86" s="56">
        <v>5.32652318E9</v>
      </c>
      <c r="M86" s="56" t="s">
        <v>12205</v>
      </c>
      <c r="N86" s="56" t="s">
        <v>12265</v>
      </c>
      <c r="O86" s="56" t="s">
        <v>12489</v>
      </c>
      <c r="P86" s="56" t="str">
        <f>VLOOKUP(A86,'import Kırklareli'!A:P,16,0)</f>
        <v>Geleneksel</v>
      </c>
      <c r="Q86" s="218" t="b">
        <v>0</v>
      </c>
      <c r="R86" s="218"/>
      <c r="S86" s="218"/>
      <c r="T86" s="218"/>
      <c r="U86" s="218"/>
      <c r="V86" s="220"/>
      <c r="W86" s="220"/>
      <c r="X86" s="218"/>
      <c r="Y86" s="218"/>
      <c r="Z86" s="220"/>
      <c r="AA86" s="218"/>
      <c r="AB86" s="221"/>
      <c r="AC86" s="218"/>
      <c r="AD86" s="221"/>
      <c r="AE86" s="218"/>
      <c r="AF86" s="218"/>
      <c r="AG86" s="218"/>
      <c r="AH86" s="218"/>
      <c r="AI86" s="218"/>
      <c r="AJ86" s="218"/>
      <c r="AK86" s="218"/>
      <c r="AL86" s="218"/>
      <c r="AM86" s="218"/>
    </row>
    <row r="87" ht="15.75" customHeight="1">
      <c r="A87" s="211" t="s">
        <v>12490</v>
      </c>
      <c r="B87" s="211" t="s">
        <v>12491</v>
      </c>
      <c r="C87" s="56" t="str">
        <f>VLOOKUP(A87,'import Kırklareli'!A:P,3,0)</f>
        <v>DOĞRU</v>
      </c>
      <c r="D87" s="211" t="s">
        <v>1507</v>
      </c>
      <c r="E87" s="56" t="str">
        <f>VLOOKUP(A87,'import Kırklareli'!A:P,5,0)</f>
        <v/>
      </c>
      <c r="F87" s="56" t="str">
        <f>VLOOKUP(A87,'import Kırklareli'!A:P,6,0)</f>
        <v/>
      </c>
      <c r="G87" s="56">
        <f>VLOOKUP(A87,'import Kırklareli'!A:P,7,0)</f>
        <v>0</v>
      </c>
      <c r="H87" s="56">
        <f>VLOOKUP(A87,'import Kırklareli'!A:P,8,0)</f>
        <v>6</v>
      </c>
      <c r="I87" s="56">
        <f>VLOOKUP(A87,'import Kırklareli'!A:P,9,0)</f>
        <v>6</v>
      </c>
      <c r="J87" s="216">
        <f>VLOOKUP(A87,'import Kırklareli'!A:P,10,0)</f>
        <v>0</v>
      </c>
      <c r="K87" s="211" t="s">
        <v>12492</v>
      </c>
      <c r="L87" s="211">
        <v>5.510602405E9</v>
      </c>
      <c r="M87" s="211" t="s">
        <v>1350</v>
      </c>
      <c r="N87" s="211" t="s">
        <v>12236</v>
      </c>
      <c r="O87" s="211" t="s">
        <v>12493</v>
      </c>
      <c r="P87" s="56" t="str">
        <f>VLOOKUP(A87,'import Kırklareli'!A:P,16,0)</f>
        <v>Geleneksel</v>
      </c>
      <c r="Q87" s="218" t="b">
        <v>0</v>
      </c>
      <c r="R87" s="218"/>
      <c r="S87" s="218"/>
      <c r="T87" s="218"/>
      <c r="U87" s="218"/>
      <c r="V87" s="220"/>
      <c r="W87" s="220"/>
      <c r="X87" s="218"/>
      <c r="Y87" s="218"/>
      <c r="Z87" s="220"/>
      <c r="AA87" s="218"/>
      <c r="AB87" s="221"/>
      <c r="AC87" s="218"/>
      <c r="AD87" s="221"/>
      <c r="AE87" s="218"/>
      <c r="AF87" s="218"/>
      <c r="AG87" s="218"/>
      <c r="AH87" s="218"/>
      <c r="AI87" s="218"/>
      <c r="AJ87" s="218"/>
      <c r="AK87" s="218"/>
      <c r="AL87" s="218"/>
      <c r="AM87" s="218"/>
    </row>
    <row r="88" ht="15.75" customHeight="1">
      <c r="A88" s="56" t="s">
        <v>12494</v>
      </c>
      <c r="B88" s="56" t="s">
        <v>12495</v>
      </c>
      <c r="C88" s="56" t="str">
        <f>VLOOKUP(A88,'import Kırklareli'!A:P,3,0)</f>
        <v>DOĞRU</v>
      </c>
      <c r="D88" s="56" t="s">
        <v>1385</v>
      </c>
      <c r="E88" s="56">
        <f>VLOOKUP(A88,'import Kırklareli'!A:P,5,0)</f>
        <v>4689</v>
      </c>
      <c r="F88" s="56">
        <f>VLOOKUP(A88,'import Kırklareli'!A:P,6,0)</f>
        <v>199</v>
      </c>
      <c r="G88" s="56">
        <f>VLOOKUP(A88,'import Kırklareli'!A:P,7,0)</f>
        <v>0</v>
      </c>
      <c r="H88" s="56">
        <f>VLOOKUP(A88,'import Kırklareli'!A:P,8,0)</f>
        <v>46</v>
      </c>
      <c r="I88" s="56">
        <f>VLOOKUP(A88,'import Kırklareli'!A:P,9,0)</f>
        <v>46</v>
      </c>
      <c r="J88" s="216">
        <f>VLOOKUP(A88,'import Kırklareli'!A:P,10,0)</f>
        <v>0</v>
      </c>
      <c r="K88" s="56" t="s">
        <v>12496</v>
      </c>
      <c r="L88" s="56">
        <v>2.882121277E9</v>
      </c>
      <c r="M88" s="56" t="s">
        <v>1350</v>
      </c>
      <c r="N88" s="56" t="s">
        <v>12236</v>
      </c>
      <c r="O88" s="56" t="s">
        <v>12497</v>
      </c>
      <c r="P88" s="56" t="str">
        <f>VLOOKUP(A88,'import Kırklareli'!A:P,16,0)</f>
        <v>Geleneksel</v>
      </c>
      <c r="Q88" s="218" t="b">
        <v>0</v>
      </c>
      <c r="R88" s="218"/>
      <c r="S88" s="218"/>
      <c r="T88" s="218"/>
      <c r="U88" s="218"/>
      <c r="V88" s="220"/>
      <c r="W88" s="220"/>
      <c r="X88" s="218"/>
      <c r="Y88" s="218"/>
      <c r="Z88" s="220"/>
      <c r="AA88" s="218"/>
      <c r="AB88" s="221"/>
      <c r="AC88" s="218"/>
      <c r="AD88" s="221"/>
      <c r="AE88" s="218"/>
      <c r="AF88" s="218"/>
      <c r="AG88" s="218"/>
      <c r="AH88" s="218"/>
      <c r="AI88" s="218"/>
      <c r="AJ88" s="218"/>
      <c r="AK88" s="218"/>
      <c r="AL88" s="218"/>
      <c r="AM88" s="218"/>
    </row>
    <row r="89" ht="15.75" customHeight="1">
      <c r="A89" s="56" t="s">
        <v>9508</v>
      </c>
      <c r="B89" s="56" t="s">
        <v>9509</v>
      </c>
      <c r="C89" s="56" t="str">
        <f>VLOOKUP(A89,'import Kırklareli'!A:P,3,0)</f>
        <v>DOĞRU</v>
      </c>
      <c r="D89" s="56" t="s">
        <v>1378</v>
      </c>
      <c r="E89" s="56">
        <f>VLOOKUP(A89,'import Kırklareli'!A:P,5,0)</f>
        <v>2141</v>
      </c>
      <c r="F89" s="56">
        <f>VLOOKUP(A89,'import Kırklareli'!A:P,6,0)</f>
        <v>122</v>
      </c>
      <c r="G89" s="56">
        <f>VLOOKUP(A89,'import Kırklareli'!A:P,7,0)</f>
        <v>0</v>
      </c>
      <c r="H89" s="56">
        <f>VLOOKUP(A89,'import Kırklareli'!A:P,8,0)</f>
        <v>34</v>
      </c>
      <c r="I89" s="56">
        <f>VLOOKUP(A89,'import Kırklareli'!A:P,9,0)</f>
        <v>34</v>
      </c>
      <c r="J89" s="216">
        <f>VLOOKUP(A89,'import Kırklareli'!A:P,10,0)</f>
        <v>0</v>
      </c>
      <c r="K89" s="56" t="s">
        <v>12498</v>
      </c>
      <c r="L89" s="56">
        <v>5.46580206E9</v>
      </c>
      <c r="M89" s="56" t="s">
        <v>12205</v>
      </c>
      <c r="N89" s="56" t="s">
        <v>12278</v>
      </c>
      <c r="O89" s="56" t="s">
        <v>9511</v>
      </c>
      <c r="P89" s="56" t="str">
        <f>VLOOKUP(A89,'import Kırklareli'!A:P,16,0)</f>
        <v>Geleneksel</v>
      </c>
      <c r="Q89" s="218" t="b">
        <v>0</v>
      </c>
      <c r="R89" s="218" t="s">
        <v>33</v>
      </c>
      <c r="S89" s="218" t="s">
        <v>66</v>
      </c>
      <c r="T89" s="2" t="s">
        <v>9472</v>
      </c>
      <c r="U89" s="218" t="s">
        <v>12499</v>
      </c>
      <c r="V89" s="220">
        <v>44553.0</v>
      </c>
      <c r="W89" s="220">
        <v>44557.0</v>
      </c>
      <c r="X89" s="218"/>
      <c r="Y89" s="218" t="s">
        <v>1353</v>
      </c>
      <c r="Z89" s="220">
        <v>44552.0</v>
      </c>
      <c r="AA89" s="218" t="s">
        <v>1353</v>
      </c>
      <c r="AB89" s="221">
        <v>44553.0</v>
      </c>
      <c r="AC89" s="218" t="s">
        <v>1353</v>
      </c>
      <c r="AD89" s="221">
        <v>44566.0</v>
      </c>
      <c r="AE89" s="218" t="s">
        <v>1353</v>
      </c>
      <c r="AF89" s="221">
        <v>44575.0</v>
      </c>
      <c r="AG89" s="218"/>
      <c r="AH89" s="218"/>
      <c r="AI89" s="218" t="s">
        <v>66</v>
      </c>
      <c r="AJ89" s="218" t="s">
        <v>66</v>
      </c>
      <c r="AK89" s="218" t="s">
        <v>167</v>
      </c>
      <c r="AL89" s="218" t="s">
        <v>167</v>
      </c>
      <c r="AM89" s="218"/>
    </row>
    <row r="90" ht="15.75" customHeight="1">
      <c r="A90" s="56" t="s">
        <v>9548</v>
      </c>
      <c r="B90" s="56" t="s">
        <v>9549</v>
      </c>
      <c r="C90" s="56" t="str">
        <f>VLOOKUP(A90,'import Kırklareli'!A:P,3,0)</f>
        <v>DOĞRU</v>
      </c>
      <c r="D90" s="56" t="s">
        <v>1832</v>
      </c>
      <c r="E90" s="56">
        <f>VLOOKUP(A90,'import Kırklareli'!A:P,5,0)</f>
        <v>901</v>
      </c>
      <c r="F90" s="56">
        <f>VLOOKUP(A90,'import Kırklareli'!A:P,6,0)</f>
        <v>58</v>
      </c>
      <c r="G90" s="56">
        <f>VLOOKUP(A90,'import Kırklareli'!A:P,7,0)</f>
        <v>10</v>
      </c>
      <c r="H90" s="56">
        <f>VLOOKUP(A90,'import Kırklareli'!A:P,8,0)</f>
        <v>8</v>
      </c>
      <c r="I90" s="56">
        <f>VLOOKUP(A90,'import Kırklareli'!A:P,9,0)</f>
        <v>18</v>
      </c>
      <c r="J90" s="216">
        <f>VLOOKUP(A90,'import Kırklareli'!A:P,10,0)</f>
        <v>0.56</v>
      </c>
      <c r="K90" s="56" t="s">
        <v>12500</v>
      </c>
      <c r="L90" s="56">
        <v>5.459358721E9</v>
      </c>
      <c r="M90" s="56" t="s">
        <v>12205</v>
      </c>
      <c r="N90" s="56" t="s">
        <v>12334</v>
      </c>
      <c r="O90" s="56" t="s">
        <v>9552</v>
      </c>
      <c r="P90" s="56" t="str">
        <f>VLOOKUP(A90,'import Kırklareli'!A:P,16,0)</f>
        <v>Geleneksel</v>
      </c>
      <c r="Q90" s="218" t="b">
        <v>0</v>
      </c>
      <c r="R90" s="218" t="s">
        <v>38</v>
      </c>
      <c r="S90" s="218" t="s">
        <v>404</v>
      </c>
      <c r="T90" s="218"/>
      <c r="U90" s="218"/>
      <c r="V90" s="220">
        <v>44557.0</v>
      </c>
      <c r="W90" s="220">
        <v>44558.0</v>
      </c>
      <c r="X90" s="218"/>
      <c r="Y90" s="218"/>
      <c r="Z90" s="220"/>
      <c r="AA90" s="218"/>
      <c r="AB90" s="221"/>
      <c r="AC90" s="218"/>
      <c r="AD90" s="221"/>
      <c r="AE90" s="218"/>
      <c r="AF90" s="218"/>
      <c r="AG90" s="218"/>
      <c r="AH90" s="218"/>
      <c r="AI90" s="218" t="s">
        <v>404</v>
      </c>
      <c r="AJ90" s="218"/>
      <c r="AK90" s="218"/>
      <c r="AL90" s="218"/>
      <c r="AM90" s="218"/>
    </row>
    <row r="91" ht="15.75" customHeight="1">
      <c r="A91" s="56" t="s">
        <v>9679</v>
      </c>
      <c r="B91" s="56" t="s">
        <v>9680</v>
      </c>
      <c r="C91" s="56" t="str">
        <f>VLOOKUP(A91,'import Kırklareli'!A:P,3,0)</f>
        <v>DOĞRU</v>
      </c>
      <c r="D91" s="56" t="s">
        <v>1378</v>
      </c>
      <c r="E91" s="56">
        <f>VLOOKUP(A91,'import Kırklareli'!A:P,5,0)</f>
        <v>1690</v>
      </c>
      <c r="F91" s="56">
        <f>VLOOKUP(A91,'import Kırklareli'!A:P,6,0)</f>
        <v>162</v>
      </c>
      <c r="G91" s="56">
        <f>VLOOKUP(A91,'import Kırklareli'!A:P,7,0)</f>
        <v>0</v>
      </c>
      <c r="H91" s="56">
        <f>VLOOKUP(A91,'import Kırklareli'!A:P,8,0)</f>
        <v>38</v>
      </c>
      <c r="I91" s="56">
        <f>VLOOKUP(A91,'import Kırklareli'!A:P,9,0)</f>
        <v>38</v>
      </c>
      <c r="J91" s="216">
        <f>VLOOKUP(A91,'import Kırklareli'!A:P,10,0)</f>
        <v>0</v>
      </c>
      <c r="K91" s="56" t="s">
        <v>12501</v>
      </c>
      <c r="L91" s="56">
        <v>2.884124499E9</v>
      </c>
      <c r="M91" s="56" t="s">
        <v>12205</v>
      </c>
      <c r="N91" s="56" t="s">
        <v>2322</v>
      </c>
      <c r="O91" s="56" t="s">
        <v>9682</v>
      </c>
      <c r="P91" s="56" t="str">
        <f>VLOOKUP(A91,'import Kırklareli'!A:P,16,0)</f>
        <v>Geleneksel</v>
      </c>
      <c r="Q91" s="218" t="b">
        <v>0</v>
      </c>
      <c r="R91" s="218" t="s">
        <v>29</v>
      </c>
      <c r="S91" s="218" t="s">
        <v>610</v>
      </c>
      <c r="T91" s="218" t="s">
        <v>12502</v>
      </c>
      <c r="U91" s="218" t="s">
        <v>12503</v>
      </c>
      <c r="V91" s="220">
        <v>44568.0</v>
      </c>
      <c r="W91" s="220">
        <v>44571.0</v>
      </c>
      <c r="X91" s="218"/>
      <c r="Y91" s="218" t="s">
        <v>43</v>
      </c>
      <c r="Z91" s="220">
        <v>44557.0</v>
      </c>
      <c r="AA91" s="218" t="s">
        <v>1353</v>
      </c>
      <c r="AB91" s="221">
        <v>44565.0</v>
      </c>
      <c r="AC91" s="218" t="s">
        <v>1506</v>
      </c>
      <c r="AD91" s="221">
        <v>44571.0</v>
      </c>
      <c r="AE91" s="218"/>
      <c r="AF91" s="222"/>
      <c r="AG91" s="218"/>
      <c r="AH91" s="218"/>
      <c r="AI91" s="218" t="s">
        <v>404</v>
      </c>
      <c r="AJ91" s="218" t="s">
        <v>610</v>
      </c>
      <c r="AK91" s="218" t="s">
        <v>610</v>
      </c>
      <c r="AL91" s="218"/>
      <c r="AM91" s="218"/>
    </row>
    <row r="92" ht="15.75" customHeight="1">
      <c r="A92" s="56" t="s">
        <v>12504</v>
      </c>
      <c r="B92" s="56" t="s">
        <v>12505</v>
      </c>
      <c r="C92" s="56" t="str">
        <f>VLOOKUP(A92,'import Kırklareli'!A:P,3,0)</f>
        <v>DOĞRU</v>
      </c>
      <c r="D92" s="56" t="s">
        <v>1364</v>
      </c>
      <c r="E92" s="56">
        <f>VLOOKUP(A92,'import Kırklareli'!A:P,5,0)</f>
        <v>234</v>
      </c>
      <c r="F92" s="56">
        <f>VLOOKUP(A92,'import Kırklareli'!A:P,6,0)</f>
        <v>1</v>
      </c>
      <c r="G92" s="56">
        <f>VLOOKUP(A92,'import Kırklareli'!A:P,7,0)</f>
        <v>0</v>
      </c>
      <c r="H92" s="56">
        <f>VLOOKUP(A92,'import Kırklareli'!A:P,8,0)</f>
        <v>23</v>
      </c>
      <c r="I92" s="56">
        <f>VLOOKUP(A92,'import Kırklareli'!A:P,9,0)</f>
        <v>23</v>
      </c>
      <c r="J92" s="216">
        <f>VLOOKUP(A92,'import Kırklareli'!A:P,10,0)</f>
        <v>0</v>
      </c>
      <c r="K92" s="56" t="s">
        <v>12353</v>
      </c>
      <c r="L92" s="56">
        <v>2.882128269E9</v>
      </c>
      <c r="M92" s="56" t="s">
        <v>1350</v>
      </c>
      <c r="N92" s="56" t="s">
        <v>12236</v>
      </c>
      <c r="O92" s="56" t="s">
        <v>12354</v>
      </c>
      <c r="P92" s="56" t="str">
        <f>VLOOKUP(A92,'import Kırklareli'!A:P,16,0)</f>
        <v>Geleneksel</v>
      </c>
      <c r="Q92" s="218" t="b">
        <v>0</v>
      </c>
      <c r="R92" s="218"/>
      <c r="S92" s="218"/>
      <c r="T92" s="218"/>
      <c r="U92" s="218"/>
      <c r="V92" s="220"/>
      <c r="W92" s="220"/>
      <c r="X92" s="218"/>
      <c r="Y92" s="218"/>
      <c r="Z92" s="220"/>
      <c r="AA92" s="218"/>
      <c r="AB92" s="221"/>
      <c r="AC92" s="218"/>
      <c r="AD92" s="221"/>
      <c r="AE92" s="218"/>
      <c r="AF92" s="218"/>
      <c r="AG92" s="218"/>
      <c r="AH92" s="218"/>
      <c r="AI92" s="218"/>
      <c r="AJ92" s="218"/>
      <c r="AK92" s="218"/>
      <c r="AL92" s="218"/>
      <c r="AM92" s="218"/>
    </row>
    <row r="93" ht="15.75" customHeight="1">
      <c r="A93" s="56" t="s">
        <v>9522</v>
      </c>
      <c r="B93" s="56" t="s">
        <v>9523</v>
      </c>
      <c r="C93" s="56" t="str">
        <f>VLOOKUP(A93,'import Kırklareli'!A:P,3,0)</f>
        <v>DOĞRU</v>
      </c>
      <c r="D93" s="56" t="s">
        <v>1789</v>
      </c>
      <c r="E93" s="56">
        <f>VLOOKUP(A93,'import Kırklareli'!A:P,5,0)</f>
        <v>2758</v>
      </c>
      <c r="F93" s="56">
        <f>VLOOKUP(A93,'import Kırklareli'!A:P,6,0)</f>
        <v>143</v>
      </c>
      <c r="G93" s="56">
        <f>VLOOKUP(A93,'import Kırklareli'!A:P,7,0)</f>
        <v>8</v>
      </c>
      <c r="H93" s="56">
        <f>VLOOKUP(A93,'import Kırklareli'!A:P,8,0)</f>
        <v>9</v>
      </c>
      <c r="I93" s="56">
        <f>VLOOKUP(A93,'import Kırklareli'!A:P,9,0)</f>
        <v>17</v>
      </c>
      <c r="J93" s="216">
        <f>VLOOKUP(A93,'import Kırklareli'!A:P,10,0)</f>
        <v>0.47</v>
      </c>
      <c r="K93" s="56" t="s">
        <v>12506</v>
      </c>
      <c r="L93" s="56">
        <v>2.884179292E9</v>
      </c>
      <c r="M93" s="56" t="s">
        <v>12205</v>
      </c>
      <c r="N93" s="56" t="s">
        <v>12318</v>
      </c>
      <c r="O93" s="56" t="s">
        <v>9525</v>
      </c>
      <c r="P93" s="56" t="str">
        <f>VLOOKUP(A93,'import Kırklareli'!A:P,16,0)</f>
        <v>Geleneksel</v>
      </c>
      <c r="Q93" s="218" t="b">
        <v>0</v>
      </c>
      <c r="R93" s="218" t="s">
        <v>38</v>
      </c>
      <c r="S93" s="218" t="s">
        <v>73</v>
      </c>
      <c r="T93" s="2" t="s">
        <v>9472</v>
      </c>
      <c r="U93" s="218" t="s">
        <v>12507</v>
      </c>
      <c r="V93" s="220">
        <v>44554.0</v>
      </c>
      <c r="W93" s="220">
        <v>44558.0</v>
      </c>
      <c r="X93" s="218"/>
      <c r="Y93" s="218" t="s">
        <v>1353</v>
      </c>
      <c r="Z93" s="220">
        <v>44552.0</v>
      </c>
      <c r="AA93" s="218" t="s">
        <v>1353</v>
      </c>
      <c r="AB93" s="221">
        <v>44554.0</v>
      </c>
      <c r="AC93" s="218"/>
      <c r="AD93" s="221"/>
      <c r="AE93" s="218"/>
      <c r="AF93" s="218"/>
      <c r="AG93" s="218"/>
      <c r="AH93" s="218"/>
      <c r="AI93" s="218" t="s">
        <v>73</v>
      </c>
      <c r="AJ93" s="218" t="s">
        <v>73</v>
      </c>
      <c r="AK93" s="218"/>
      <c r="AL93" s="218"/>
      <c r="AM93" s="218"/>
    </row>
    <row r="94" ht="15.75" customHeight="1">
      <c r="A94" s="211" t="s">
        <v>12508</v>
      </c>
      <c r="B94" s="211" t="s">
        <v>12509</v>
      </c>
      <c r="C94" s="56" t="str">
        <f>VLOOKUP(A94,'import Kırklareli'!A:P,3,0)</f>
        <v>DOĞRU</v>
      </c>
      <c r="D94" s="211" t="s">
        <v>1356</v>
      </c>
      <c r="E94" s="56" t="str">
        <f>VLOOKUP(A94,'import Kırklareli'!A:P,5,0)</f>
        <v/>
      </c>
      <c r="F94" s="56" t="str">
        <f>VLOOKUP(A94,'import Kırklareli'!A:P,6,0)</f>
        <v/>
      </c>
      <c r="G94" s="56">
        <f>VLOOKUP(A94,'import Kırklareli'!A:P,7,0)</f>
        <v>0</v>
      </c>
      <c r="H94" s="56">
        <f>VLOOKUP(A94,'import Kırklareli'!A:P,8,0)</f>
        <v>2</v>
      </c>
      <c r="I94" s="56">
        <f>VLOOKUP(A94,'import Kırklareli'!A:P,9,0)</f>
        <v>2</v>
      </c>
      <c r="J94" s="216">
        <f>VLOOKUP(A94,'import Kırklareli'!A:P,10,0)</f>
        <v>0</v>
      </c>
      <c r="K94" s="211" t="s">
        <v>12510</v>
      </c>
      <c r="L94" s="211">
        <v>5.434825154E9</v>
      </c>
      <c r="M94" s="211" t="s">
        <v>1350</v>
      </c>
      <c r="N94" s="211" t="s">
        <v>12236</v>
      </c>
      <c r="O94" s="211" t="s">
        <v>12511</v>
      </c>
      <c r="P94" s="56" t="str">
        <f>VLOOKUP(A94,'import Kırklareli'!A:P,16,0)</f>
        <v>Geleneksel</v>
      </c>
      <c r="Q94" s="218" t="b">
        <v>0</v>
      </c>
      <c r="R94" s="218"/>
      <c r="S94" s="218"/>
      <c r="T94" s="218"/>
      <c r="U94" s="218"/>
      <c r="V94" s="220"/>
      <c r="W94" s="220"/>
      <c r="X94" s="218"/>
      <c r="Y94" s="218"/>
      <c r="Z94" s="220"/>
      <c r="AA94" s="218"/>
      <c r="AB94" s="221"/>
      <c r="AC94" s="218"/>
      <c r="AD94" s="221"/>
      <c r="AE94" s="218"/>
      <c r="AF94" s="218"/>
      <c r="AG94" s="218"/>
      <c r="AH94" s="218"/>
      <c r="AI94" s="218"/>
      <c r="AJ94" s="218"/>
      <c r="AK94" s="218"/>
      <c r="AL94" s="218"/>
      <c r="AM94" s="218"/>
    </row>
    <row r="95" ht="15.75" customHeight="1">
      <c r="A95" s="56" t="s">
        <v>12512</v>
      </c>
      <c r="B95" s="56" t="s">
        <v>12513</v>
      </c>
      <c r="C95" s="56" t="str">
        <f>VLOOKUP(A95,'import Kırklareli'!A:P,3,0)</f>
        <v>DOĞRU</v>
      </c>
      <c r="D95" s="56" t="s">
        <v>1577</v>
      </c>
      <c r="E95" s="56">
        <f>VLOOKUP(A95,'import Kırklareli'!A:P,5,0)</f>
        <v>634</v>
      </c>
      <c r="F95" s="56">
        <f>VLOOKUP(A95,'import Kırklareli'!A:P,6,0)</f>
        <v>18</v>
      </c>
      <c r="G95" s="56">
        <f>VLOOKUP(A95,'import Kırklareli'!A:P,7,0)</f>
        <v>0</v>
      </c>
      <c r="H95" s="56">
        <f>VLOOKUP(A95,'import Kırklareli'!A:P,8,0)</f>
        <v>131</v>
      </c>
      <c r="I95" s="56">
        <f>VLOOKUP(A95,'import Kırklareli'!A:P,9,0)</f>
        <v>131</v>
      </c>
      <c r="J95" s="216">
        <f>VLOOKUP(A95,'import Kırklareli'!A:P,10,0)</f>
        <v>0</v>
      </c>
      <c r="K95" s="56" t="s">
        <v>12514</v>
      </c>
      <c r="L95" s="56">
        <v>2.88512106E9</v>
      </c>
      <c r="M95" s="56" t="s">
        <v>12209</v>
      </c>
      <c r="N95" s="56" t="s">
        <v>12515</v>
      </c>
      <c r="O95" s="56" t="s">
        <v>12516</v>
      </c>
      <c r="P95" s="56" t="str">
        <f>VLOOKUP(A95,'import Kırklareli'!A:P,16,0)</f>
        <v>Geleneksel</v>
      </c>
      <c r="Q95" s="218" t="b">
        <v>0</v>
      </c>
      <c r="R95" s="218"/>
      <c r="S95" s="218"/>
      <c r="T95" s="218"/>
      <c r="U95" s="218"/>
      <c r="V95" s="220"/>
      <c r="W95" s="220"/>
      <c r="X95" s="218"/>
      <c r="Y95" s="218"/>
      <c r="Z95" s="220"/>
      <c r="AA95" s="218"/>
      <c r="AB95" s="221"/>
      <c r="AC95" s="218"/>
      <c r="AD95" s="221"/>
      <c r="AE95" s="218"/>
      <c r="AF95" s="218"/>
      <c r="AG95" s="218"/>
      <c r="AH95" s="218"/>
      <c r="AI95" s="218"/>
      <c r="AJ95" s="218"/>
      <c r="AK95" s="218"/>
      <c r="AL95" s="218"/>
      <c r="AM95" s="218"/>
    </row>
    <row r="96" ht="15.75" customHeight="1">
      <c r="A96" s="56" t="s">
        <v>12517</v>
      </c>
      <c r="B96" s="56" t="s">
        <v>12518</v>
      </c>
      <c r="C96" s="56" t="str">
        <f>VLOOKUP(A96,'import Kırklareli'!A:P,3,0)</f>
        <v>DOĞRU</v>
      </c>
      <c r="D96" s="56" t="s">
        <v>1577</v>
      </c>
      <c r="E96" s="56">
        <f>VLOOKUP(A96,'import Kırklareli'!A:P,5,0)</f>
        <v>14893</v>
      </c>
      <c r="F96" s="56">
        <f>VLOOKUP(A96,'import Kırklareli'!A:P,6,0)</f>
        <v>1011</v>
      </c>
      <c r="G96" s="56">
        <f>VLOOKUP(A96,'import Kırklareli'!A:P,7,0)</f>
        <v>1</v>
      </c>
      <c r="H96" s="56">
        <f>VLOOKUP(A96,'import Kırklareli'!A:P,8,0)</f>
        <v>215</v>
      </c>
      <c r="I96" s="56">
        <f>VLOOKUP(A96,'import Kırklareli'!A:P,9,0)</f>
        <v>216</v>
      </c>
      <c r="J96" s="216">
        <f>VLOOKUP(A96,'import Kırklareli'!A:P,10,0)</f>
        <v>0</v>
      </c>
      <c r="K96" s="56" t="s">
        <v>12519</v>
      </c>
      <c r="L96" s="56">
        <v>2.882125151E9</v>
      </c>
      <c r="M96" s="56" t="s">
        <v>1350</v>
      </c>
      <c r="N96" s="56" t="s">
        <v>12236</v>
      </c>
      <c r="O96" s="56" t="s">
        <v>12520</v>
      </c>
      <c r="P96" s="56" t="str">
        <f>VLOOKUP(A96,'import Kırklareli'!A:P,16,0)</f>
        <v>Geleneksel</v>
      </c>
      <c r="Q96" s="218" t="b">
        <v>0</v>
      </c>
      <c r="R96" s="218"/>
      <c r="S96" s="218"/>
      <c r="T96" s="218"/>
      <c r="U96" s="218"/>
      <c r="V96" s="220"/>
      <c r="W96" s="220"/>
      <c r="X96" s="218"/>
      <c r="Y96" s="218"/>
      <c r="Z96" s="220"/>
      <c r="AA96" s="218"/>
      <c r="AB96" s="221"/>
      <c r="AC96" s="218"/>
      <c r="AD96" s="221"/>
      <c r="AE96" s="218"/>
      <c r="AF96" s="218"/>
      <c r="AG96" s="218"/>
      <c r="AH96" s="218"/>
      <c r="AI96" s="218"/>
      <c r="AJ96" s="218"/>
      <c r="AK96" s="218"/>
      <c r="AL96" s="218"/>
      <c r="AM96" s="218"/>
    </row>
    <row r="97" ht="15.75" customHeight="1">
      <c r="A97" s="56" t="s">
        <v>12521</v>
      </c>
      <c r="B97" s="56" t="s">
        <v>12522</v>
      </c>
      <c r="C97" s="56" t="str">
        <f>VLOOKUP(A97,'import Kırklareli'!A:P,3,0)</f>
        <v>DOĞRU</v>
      </c>
      <c r="D97" s="56" t="s">
        <v>1577</v>
      </c>
      <c r="E97" s="56">
        <f>VLOOKUP(A97,'import Kırklareli'!A:P,5,0)</f>
        <v>1497</v>
      </c>
      <c r="F97" s="56">
        <f>VLOOKUP(A97,'import Kırklareli'!A:P,6,0)</f>
        <v>62</v>
      </c>
      <c r="G97" s="56">
        <f>VLOOKUP(A97,'import Kırklareli'!A:P,7,0)</f>
        <v>0</v>
      </c>
      <c r="H97" s="56">
        <f>VLOOKUP(A97,'import Kırklareli'!A:P,8,0)</f>
        <v>112</v>
      </c>
      <c r="I97" s="56">
        <f>VLOOKUP(A97,'import Kırklareli'!A:P,9,0)</f>
        <v>112</v>
      </c>
      <c r="J97" s="216">
        <f>VLOOKUP(A97,'import Kırklareli'!A:P,10,0)</f>
        <v>0</v>
      </c>
      <c r="K97" s="56" t="s">
        <v>12523</v>
      </c>
      <c r="L97" s="56">
        <v>2.88413202E9</v>
      </c>
      <c r="M97" s="56" t="s">
        <v>12205</v>
      </c>
      <c r="N97" s="56" t="s">
        <v>2322</v>
      </c>
      <c r="O97" s="56" t="s">
        <v>12524</v>
      </c>
      <c r="P97" s="56" t="str">
        <f>VLOOKUP(A97,'import Kırklareli'!A:P,16,0)</f>
        <v>Geleneksel</v>
      </c>
      <c r="Q97" s="218" t="b">
        <v>0</v>
      </c>
      <c r="R97" s="218" t="s">
        <v>29</v>
      </c>
      <c r="S97" s="218"/>
      <c r="T97" s="218"/>
      <c r="U97" s="218" t="s">
        <v>12525</v>
      </c>
      <c r="V97" s="220"/>
      <c r="W97" s="220"/>
      <c r="X97" s="218"/>
      <c r="Y97" s="218" t="s">
        <v>1475</v>
      </c>
      <c r="Z97" s="220">
        <v>44558.0</v>
      </c>
      <c r="AA97" s="218" t="s">
        <v>1506</v>
      </c>
      <c r="AB97" s="221">
        <v>44566.0</v>
      </c>
      <c r="AC97" s="218" t="s">
        <v>1353</v>
      </c>
      <c r="AD97" s="221">
        <v>44578.0</v>
      </c>
      <c r="AE97" s="218"/>
      <c r="AF97" s="218"/>
      <c r="AG97" s="218"/>
      <c r="AH97" s="218"/>
      <c r="AI97" s="218" t="s">
        <v>100</v>
      </c>
      <c r="AJ97" s="218" t="s">
        <v>167</v>
      </c>
      <c r="AK97" s="218" t="s">
        <v>73</v>
      </c>
      <c r="AL97" s="218"/>
      <c r="AM97" s="218"/>
    </row>
    <row r="98" ht="15.75" customHeight="1">
      <c r="A98" s="56" t="s">
        <v>9838</v>
      </c>
      <c r="B98" s="56" t="s">
        <v>9839</v>
      </c>
      <c r="C98" s="56" t="str">
        <f>VLOOKUP(A98,'import Kırklareli'!A:P,3,0)</f>
        <v>DOĞRU</v>
      </c>
      <c r="D98" s="56" t="s">
        <v>1356</v>
      </c>
      <c r="E98" s="56">
        <f>VLOOKUP(A98,'import Kırklareli'!A:P,5,0)</f>
        <v>70</v>
      </c>
      <c r="F98" s="56">
        <f>VLOOKUP(A98,'import Kırklareli'!A:P,6,0)</f>
        <v>13</v>
      </c>
      <c r="G98" s="56">
        <f>VLOOKUP(A98,'import Kırklareli'!A:P,7,0)</f>
        <v>2</v>
      </c>
      <c r="H98" s="56">
        <f>VLOOKUP(A98,'import Kırklareli'!A:P,8,0)</f>
        <v>2</v>
      </c>
      <c r="I98" s="56">
        <f>VLOOKUP(A98,'import Kırklareli'!A:P,9,0)</f>
        <v>4</v>
      </c>
      <c r="J98" s="216">
        <f>VLOOKUP(A98,'import Kırklareli'!A:P,10,0)</f>
        <v>0.5</v>
      </c>
      <c r="K98" s="56" t="s">
        <v>12526</v>
      </c>
      <c r="L98" s="56">
        <v>5.528767476E9</v>
      </c>
      <c r="M98" s="56" t="s">
        <v>1350</v>
      </c>
      <c r="N98" s="56" t="s">
        <v>12236</v>
      </c>
      <c r="O98" s="56" t="s">
        <v>9842</v>
      </c>
      <c r="P98" s="56" t="str">
        <f>VLOOKUP(A98,'import Kırklareli'!A:P,16,0)</f>
        <v>Geleneksel</v>
      </c>
      <c r="Q98" s="218" t="b">
        <v>0</v>
      </c>
      <c r="R98" s="218" t="s">
        <v>38</v>
      </c>
      <c r="S98" s="218" t="s">
        <v>610</v>
      </c>
      <c r="T98" s="207" t="s">
        <v>9766</v>
      </c>
      <c r="U98" s="218" t="s">
        <v>12527</v>
      </c>
      <c r="V98" s="220">
        <v>44620.0</v>
      </c>
      <c r="W98" s="220">
        <v>44620.0</v>
      </c>
      <c r="X98" s="218"/>
      <c r="Y98" s="218" t="s">
        <v>1353</v>
      </c>
      <c r="Z98" s="220">
        <v>44620.0</v>
      </c>
      <c r="AA98" s="218"/>
      <c r="AB98" s="221"/>
      <c r="AC98" s="218"/>
      <c r="AD98" s="221"/>
      <c r="AE98" s="218"/>
      <c r="AF98" s="218"/>
      <c r="AG98" s="218"/>
      <c r="AH98" s="218"/>
      <c r="AI98" s="218" t="s">
        <v>610</v>
      </c>
      <c r="AJ98" s="218"/>
      <c r="AK98" s="218"/>
      <c r="AL98" s="218"/>
      <c r="AM98" s="218"/>
    </row>
    <row r="99" ht="15.75" customHeight="1">
      <c r="A99" s="56" t="s">
        <v>9569</v>
      </c>
      <c r="B99" s="56" t="s">
        <v>9570</v>
      </c>
      <c r="C99" s="56" t="str">
        <f>VLOOKUP(A99,'import Kırklareli'!A:P,3,0)</f>
        <v>DOĞRU</v>
      </c>
      <c r="D99" s="56" t="s">
        <v>1348</v>
      </c>
      <c r="E99" s="56">
        <f>VLOOKUP(A99,'import Kırklareli'!A:P,5,0)</f>
        <v>5540</v>
      </c>
      <c r="F99" s="56">
        <f>VLOOKUP(A99,'import Kırklareli'!A:P,6,0)</f>
        <v>355</v>
      </c>
      <c r="G99" s="56">
        <f>VLOOKUP(A99,'import Kırklareli'!A:P,7,0)</f>
        <v>7</v>
      </c>
      <c r="H99" s="56">
        <f>VLOOKUP(A99,'import Kırklareli'!A:P,8,0)</f>
        <v>85</v>
      </c>
      <c r="I99" s="56">
        <f>VLOOKUP(A99,'import Kırklareli'!A:P,9,0)</f>
        <v>92</v>
      </c>
      <c r="J99" s="216">
        <f>VLOOKUP(A99,'import Kırklareli'!A:P,10,0)</f>
        <v>0.08</v>
      </c>
      <c r="K99" s="56" t="s">
        <v>12528</v>
      </c>
      <c r="L99" s="56">
        <v>2.884128839E9</v>
      </c>
      <c r="M99" s="56" t="s">
        <v>12205</v>
      </c>
      <c r="N99" s="56" t="s">
        <v>12229</v>
      </c>
      <c r="O99" s="56" t="s">
        <v>9572</v>
      </c>
      <c r="P99" s="56" t="str">
        <f>VLOOKUP(A99,'import Kırklareli'!A:P,16,0)</f>
        <v>Geleneksel</v>
      </c>
      <c r="Q99" s="218" t="b">
        <v>0</v>
      </c>
      <c r="R99" s="218" t="s">
        <v>38</v>
      </c>
      <c r="S99" s="218" t="s">
        <v>66</v>
      </c>
      <c r="T99" s="2" t="s">
        <v>9472</v>
      </c>
      <c r="U99" s="384" t="s">
        <v>12529</v>
      </c>
      <c r="V99" s="220">
        <v>44579.0</v>
      </c>
      <c r="W99" s="220">
        <v>44580.0</v>
      </c>
      <c r="X99" s="218"/>
      <c r="Y99" s="218" t="s">
        <v>1353</v>
      </c>
      <c r="Z99" s="220">
        <v>44557.0</v>
      </c>
      <c r="AA99" s="218" t="s">
        <v>1353</v>
      </c>
      <c r="AB99" s="221">
        <v>44578.0</v>
      </c>
      <c r="AC99" s="218" t="s">
        <v>1353</v>
      </c>
      <c r="AD99" s="221">
        <v>44579.0</v>
      </c>
      <c r="AE99" s="218"/>
      <c r="AF99" s="218"/>
      <c r="AG99" s="218"/>
      <c r="AH99" s="218"/>
      <c r="AI99" s="218" t="s">
        <v>404</v>
      </c>
      <c r="AJ99" s="218" t="s">
        <v>66</v>
      </c>
      <c r="AK99" s="218" t="s">
        <v>66</v>
      </c>
      <c r="AL99" s="218"/>
      <c r="AM99" s="218"/>
    </row>
    <row r="100" ht="15.75" customHeight="1">
      <c r="A100" s="56" t="s">
        <v>12530</v>
      </c>
      <c r="B100" s="56" t="s">
        <v>12531</v>
      </c>
      <c r="C100" s="56" t="str">
        <f>VLOOKUP(A100,'import Kırklareli'!A:P,3,0)</f>
        <v>DOĞRU</v>
      </c>
      <c r="D100" s="56" t="s">
        <v>1364</v>
      </c>
      <c r="E100" s="56">
        <f>VLOOKUP(A100,'import Kırklareli'!A:P,5,0)</f>
        <v>747</v>
      </c>
      <c r="F100" s="56">
        <f>VLOOKUP(A100,'import Kırklareli'!A:P,6,0)</f>
        <v>158</v>
      </c>
      <c r="G100" s="56">
        <f>VLOOKUP(A100,'import Kırklareli'!A:P,7,0)</f>
        <v>0</v>
      </c>
      <c r="H100" s="56">
        <f>VLOOKUP(A100,'import Kırklareli'!A:P,8,0)</f>
        <v>19</v>
      </c>
      <c r="I100" s="56">
        <f>VLOOKUP(A100,'import Kırklareli'!A:P,9,0)</f>
        <v>19</v>
      </c>
      <c r="J100" s="216">
        <f>VLOOKUP(A100,'import Kırklareli'!A:P,10,0)</f>
        <v>0</v>
      </c>
      <c r="K100" s="56" t="s">
        <v>12532</v>
      </c>
      <c r="L100" s="56">
        <v>5.421782034E9</v>
      </c>
      <c r="M100" s="56" t="s">
        <v>1350</v>
      </c>
      <c r="N100" s="56" t="s">
        <v>12224</v>
      </c>
      <c r="O100" s="56" t="s">
        <v>12533</v>
      </c>
      <c r="P100" s="56" t="str">
        <f>VLOOKUP(A100,'import Kırklareli'!A:P,16,0)</f>
        <v>Geleneksel</v>
      </c>
      <c r="Q100" s="218" t="b">
        <v>0</v>
      </c>
      <c r="R100" s="218" t="s">
        <v>32</v>
      </c>
      <c r="S100" s="218"/>
      <c r="T100" s="218"/>
      <c r="U100" s="218"/>
      <c r="V100" s="220"/>
      <c r="W100" s="220"/>
      <c r="X100" s="218"/>
      <c r="Y100" s="218"/>
      <c r="Z100" s="220"/>
      <c r="AA100" s="218"/>
      <c r="AB100" s="221"/>
      <c r="AC100" s="218"/>
      <c r="AD100" s="221"/>
      <c r="AE100" s="218"/>
      <c r="AF100" s="218"/>
      <c r="AG100" s="218"/>
      <c r="AH100" s="218"/>
      <c r="AI100" s="218"/>
      <c r="AJ100" s="218"/>
      <c r="AK100" s="218"/>
      <c r="AL100" s="218"/>
      <c r="AM100" s="218"/>
    </row>
    <row r="101" ht="15.75" customHeight="1">
      <c r="A101" s="56" t="s">
        <v>9531</v>
      </c>
      <c r="B101" s="56" t="s">
        <v>9532</v>
      </c>
      <c r="C101" s="56" t="str">
        <f>VLOOKUP(A101,'import Kırklareli'!A:P,3,0)</f>
        <v>DOĞRU</v>
      </c>
      <c r="D101" s="56" t="s">
        <v>1364</v>
      </c>
      <c r="E101" s="56">
        <f>VLOOKUP(A101,'import Kırklareli'!A:P,5,0)</f>
        <v>2347</v>
      </c>
      <c r="F101" s="56">
        <f>VLOOKUP(A101,'import Kırklareli'!A:P,6,0)</f>
        <v>44</v>
      </c>
      <c r="G101" s="56">
        <f>VLOOKUP(A101,'import Kırklareli'!A:P,7,0)</f>
        <v>14</v>
      </c>
      <c r="H101" s="56">
        <f>VLOOKUP(A101,'import Kırklareli'!A:P,8,0)</f>
        <v>2</v>
      </c>
      <c r="I101" s="56">
        <f>VLOOKUP(A101,'import Kırklareli'!A:P,9,0)</f>
        <v>16</v>
      </c>
      <c r="J101" s="216">
        <f>VLOOKUP(A101,'import Kırklareli'!A:P,10,0)</f>
        <v>0.88</v>
      </c>
      <c r="K101" s="56" t="s">
        <v>12534</v>
      </c>
      <c r="L101" s="56">
        <v>5.416479783E9</v>
      </c>
      <c r="M101" s="56" t="s">
        <v>12205</v>
      </c>
      <c r="N101" s="56" t="s">
        <v>11243</v>
      </c>
      <c r="O101" s="56" t="s">
        <v>9535</v>
      </c>
      <c r="P101" s="56" t="str">
        <f>VLOOKUP(A101,'import Kırklareli'!A:P,16,0)</f>
        <v>Geleneksel</v>
      </c>
      <c r="Q101" s="218" t="b">
        <v>0</v>
      </c>
      <c r="R101" s="218" t="s">
        <v>38</v>
      </c>
      <c r="S101" s="218" t="s">
        <v>73</v>
      </c>
      <c r="T101" s="2" t="s">
        <v>9472</v>
      </c>
      <c r="U101" s="218" t="s">
        <v>12535</v>
      </c>
      <c r="V101" s="220">
        <v>44552.0</v>
      </c>
      <c r="W101" s="220">
        <v>44554.0</v>
      </c>
      <c r="X101" s="218"/>
      <c r="Y101" s="218" t="s">
        <v>1353</v>
      </c>
      <c r="Z101" s="220">
        <v>44552.0</v>
      </c>
      <c r="AA101" s="218"/>
      <c r="AB101" s="221"/>
      <c r="AC101" s="218"/>
      <c r="AD101" s="221"/>
      <c r="AE101" s="218"/>
      <c r="AF101" s="218"/>
      <c r="AG101" s="218"/>
      <c r="AH101" s="218"/>
      <c r="AI101" s="218" t="s">
        <v>73</v>
      </c>
      <c r="AJ101" s="218"/>
      <c r="AK101" s="218"/>
      <c r="AL101" s="218"/>
      <c r="AM101" s="218"/>
    </row>
    <row r="102" ht="15.75" customHeight="1">
      <c r="A102" s="56" t="s">
        <v>12536</v>
      </c>
      <c r="B102" s="56" t="s">
        <v>12537</v>
      </c>
      <c r="C102" s="56" t="str">
        <f>VLOOKUP(A102,'import Kırklareli'!A:P,3,0)</f>
        <v>YANLIŞ</v>
      </c>
      <c r="D102" s="56" t="s">
        <v>1348</v>
      </c>
      <c r="E102" s="56">
        <f>VLOOKUP(A102,'import Kırklareli'!A:P,5,0)</f>
        <v>1552</v>
      </c>
      <c r="F102" s="56" t="str">
        <f>VLOOKUP(A102,'import Kırklareli'!A:P,6,0)</f>
        <v/>
      </c>
      <c r="G102" s="56">
        <f>VLOOKUP(A102,'import Kırklareli'!A:P,7,0)</f>
        <v>0</v>
      </c>
      <c r="H102" s="56">
        <f>VLOOKUP(A102,'import Kırklareli'!A:P,8,0)</f>
        <v>38</v>
      </c>
      <c r="I102" s="56">
        <f>VLOOKUP(A102,'import Kırklareli'!A:P,9,0)</f>
        <v>38</v>
      </c>
      <c r="J102" s="216">
        <f>VLOOKUP(A102,'import Kırklareli'!A:P,10,0)</f>
        <v>0</v>
      </c>
      <c r="K102" s="56" t="s">
        <v>12538</v>
      </c>
      <c r="L102" s="56">
        <v>5.423085161E9</v>
      </c>
      <c r="M102" s="56" t="s">
        <v>1350</v>
      </c>
      <c r="N102" s="56" t="s">
        <v>1754</v>
      </c>
      <c r="O102" s="56" t="s">
        <v>12539</v>
      </c>
      <c r="P102" s="56" t="str">
        <f>VLOOKUP(A102,'import Kırklareli'!A:P,16,0)</f>
        <v>Geleneksel</v>
      </c>
      <c r="Q102" s="218" t="b">
        <v>0</v>
      </c>
      <c r="R102" s="218"/>
      <c r="S102" s="218"/>
      <c r="T102" s="218"/>
      <c r="U102" s="218"/>
      <c r="V102" s="220"/>
      <c r="W102" s="220"/>
      <c r="X102" s="218"/>
      <c r="Y102" s="218"/>
      <c r="Z102" s="220"/>
      <c r="AA102" s="218"/>
      <c r="AB102" s="221"/>
      <c r="AC102" s="218"/>
      <c r="AD102" s="221"/>
      <c r="AE102" s="218"/>
      <c r="AF102" s="218"/>
      <c r="AG102" s="218"/>
      <c r="AH102" s="218"/>
      <c r="AI102" s="218"/>
      <c r="AJ102" s="218"/>
      <c r="AK102" s="218"/>
      <c r="AL102" s="218"/>
      <c r="AM102" s="218"/>
    </row>
    <row r="103" ht="15.75" customHeight="1">
      <c r="A103" s="56" t="s">
        <v>12540</v>
      </c>
      <c r="B103" s="56" t="s">
        <v>12541</v>
      </c>
      <c r="C103" s="56" t="str">
        <f>VLOOKUP(A103,'import Kırklareli'!A:P,3,0)</f>
        <v>YANLIŞ</v>
      </c>
      <c r="D103" s="56" t="s">
        <v>1385</v>
      </c>
      <c r="E103" s="56">
        <f>VLOOKUP(A103,'import Kırklareli'!A:P,5,0)</f>
        <v>15</v>
      </c>
      <c r="F103" s="56" t="str">
        <f>VLOOKUP(A103,'import Kırklareli'!A:P,6,0)</f>
        <v/>
      </c>
      <c r="G103" s="56">
        <f>VLOOKUP(A103,'import Kırklareli'!A:P,7,0)</f>
        <v>0</v>
      </c>
      <c r="H103" s="56">
        <f>VLOOKUP(A103,'import Kırklareli'!A:P,8,0)</f>
        <v>15</v>
      </c>
      <c r="I103" s="56">
        <f>VLOOKUP(A103,'import Kırklareli'!A:P,9,0)</f>
        <v>15</v>
      </c>
      <c r="J103" s="216">
        <f>VLOOKUP(A103,'import Kırklareli'!A:P,10,0)</f>
        <v>0</v>
      </c>
      <c r="K103" s="56" t="s">
        <v>12542</v>
      </c>
      <c r="L103" s="56">
        <v>2.885127071E9</v>
      </c>
      <c r="M103" s="56" t="s">
        <v>12209</v>
      </c>
      <c r="N103" s="56" t="s">
        <v>12298</v>
      </c>
      <c r="O103" s="56" t="s">
        <v>12543</v>
      </c>
      <c r="P103" s="56" t="str">
        <f>VLOOKUP(A103,'import Kırklareli'!A:P,16,0)</f>
        <v>Geleneksel</v>
      </c>
      <c r="Q103" s="218" t="b">
        <v>0</v>
      </c>
      <c r="R103" s="218"/>
      <c r="S103" s="218"/>
      <c r="T103" s="218"/>
      <c r="U103" s="218"/>
      <c r="V103" s="220"/>
      <c r="W103" s="220"/>
      <c r="X103" s="218"/>
      <c r="Y103" s="218"/>
      <c r="Z103" s="220"/>
      <c r="AA103" s="218"/>
      <c r="AB103" s="221"/>
      <c r="AC103" s="218"/>
      <c r="AD103" s="221"/>
      <c r="AE103" s="218"/>
      <c r="AF103" s="218"/>
      <c r="AG103" s="218"/>
      <c r="AH103" s="218"/>
      <c r="AI103" s="218"/>
      <c r="AJ103" s="218"/>
      <c r="AK103" s="218"/>
      <c r="AL103" s="218"/>
      <c r="AM103" s="218"/>
    </row>
    <row r="104" ht="15.75" customHeight="1">
      <c r="A104" s="211" t="s">
        <v>12544</v>
      </c>
      <c r="B104" s="211" t="s">
        <v>12545</v>
      </c>
      <c r="C104" s="56" t="str">
        <f>VLOOKUP(A104,'import Kırklareli'!A:P,3,0)</f>
        <v>DOĞRU</v>
      </c>
      <c r="D104" s="211" t="s">
        <v>1385</v>
      </c>
      <c r="E104" s="56" t="str">
        <f>VLOOKUP(A104,'import Kırklareli'!A:P,5,0)</f>
        <v/>
      </c>
      <c r="F104" s="56" t="str">
        <f>VLOOKUP(A104,'import Kırklareli'!A:P,6,0)</f>
        <v/>
      </c>
      <c r="G104" s="56">
        <f>VLOOKUP(A104,'import Kırklareli'!A:P,7,0)</f>
        <v>0</v>
      </c>
      <c r="H104" s="56">
        <f>VLOOKUP(A104,'import Kırklareli'!A:P,8,0)</f>
        <v>28</v>
      </c>
      <c r="I104" s="56">
        <f>VLOOKUP(A104,'import Kırklareli'!A:P,9,0)</f>
        <v>28</v>
      </c>
      <c r="J104" s="216">
        <f>VLOOKUP(A104,'import Kırklareli'!A:P,10,0)</f>
        <v>0</v>
      </c>
      <c r="K104" s="211" t="s">
        <v>12546</v>
      </c>
      <c r="L104" s="211">
        <v>5.550473439E9</v>
      </c>
      <c r="M104" s="211" t="s">
        <v>1350</v>
      </c>
      <c r="N104" s="211" t="s">
        <v>12224</v>
      </c>
      <c r="O104" s="211" t="s">
        <v>12547</v>
      </c>
      <c r="P104" s="56" t="str">
        <f>VLOOKUP(A104,'import Kırklareli'!A:P,16,0)</f>
        <v>Geleneksel</v>
      </c>
      <c r="Q104" s="218" t="b">
        <v>0</v>
      </c>
      <c r="R104" s="218"/>
      <c r="S104" s="218"/>
      <c r="T104" s="218"/>
      <c r="U104" s="218"/>
      <c r="V104" s="220"/>
      <c r="W104" s="220"/>
      <c r="X104" s="218"/>
      <c r="Y104" s="218"/>
      <c r="Z104" s="220"/>
      <c r="AA104" s="218"/>
      <c r="AB104" s="221"/>
      <c r="AC104" s="218"/>
      <c r="AD104" s="221"/>
      <c r="AE104" s="218"/>
      <c r="AF104" s="218"/>
      <c r="AG104" s="218"/>
      <c r="AH104" s="218"/>
      <c r="AI104" s="218"/>
      <c r="AJ104" s="218"/>
      <c r="AK104" s="218"/>
      <c r="AL104" s="218"/>
      <c r="AM104" s="218"/>
    </row>
    <row r="105" ht="15.75" customHeight="1">
      <c r="A105" s="56" t="s">
        <v>9674</v>
      </c>
      <c r="B105" s="56" t="s">
        <v>9675</v>
      </c>
      <c r="C105" s="56" t="str">
        <f>VLOOKUP(A105,'import Kırklareli'!A:P,3,0)</f>
        <v>DOĞRU</v>
      </c>
      <c r="D105" s="56" t="s">
        <v>1356</v>
      </c>
      <c r="E105" s="56">
        <f>VLOOKUP(A105,'import Kırklareli'!A:P,5,0)</f>
        <v>2892</v>
      </c>
      <c r="F105" s="56">
        <f>VLOOKUP(A105,'import Kırklareli'!A:P,6,0)</f>
        <v>84</v>
      </c>
      <c r="G105" s="56">
        <f>VLOOKUP(A105,'import Kırklareli'!A:P,7,0)</f>
        <v>4</v>
      </c>
      <c r="H105" s="56">
        <f>VLOOKUP(A105,'import Kırklareli'!A:P,8,0)</f>
        <v>10</v>
      </c>
      <c r="I105" s="56">
        <f>VLOOKUP(A105,'import Kırklareli'!A:P,9,0)</f>
        <v>14</v>
      </c>
      <c r="J105" s="216">
        <f>VLOOKUP(A105,'import Kırklareli'!A:P,10,0)</f>
        <v>0.29</v>
      </c>
      <c r="K105" s="56" t="s">
        <v>12548</v>
      </c>
      <c r="L105" s="56">
        <v>5.452459137E9</v>
      </c>
      <c r="M105" s="56" t="s">
        <v>12205</v>
      </c>
      <c r="N105" s="56" t="s">
        <v>12278</v>
      </c>
      <c r="O105" s="56" t="s">
        <v>9677</v>
      </c>
      <c r="P105" s="56" t="str">
        <f>VLOOKUP(A105,'import Kırklareli'!A:P,16,0)</f>
        <v>Geleneksel</v>
      </c>
      <c r="Q105" s="218" t="b">
        <v>0</v>
      </c>
      <c r="R105" s="218" t="s">
        <v>38</v>
      </c>
      <c r="S105" s="218" t="s">
        <v>610</v>
      </c>
      <c r="T105" s="218" t="s">
        <v>12502</v>
      </c>
      <c r="U105" s="218"/>
      <c r="V105" s="220">
        <v>44567.0</v>
      </c>
      <c r="W105" s="220">
        <v>44571.0</v>
      </c>
      <c r="X105" s="218"/>
      <c r="Y105" s="218" t="s">
        <v>1353</v>
      </c>
      <c r="Z105" s="221">
        <v>44565.0</v>
      </c>
      <c r="AA105" s="218" t="s">
        <v>1353</v>
      </c>
      <c r="AB105" s="221">
        <v>44567.0</v>
      </c>
      <c r="AC105" s="218"/>
      <c r="AD105" s="221"/>
      <c r="AE105" s="218"/>
      <c r="AF105" s="218"/>
      <c r="AG105" s="218"/>
      <c r="AH105" s="218"/>
      <c r="AI105" s="218" t="s">
        <v>610</v>
      </c>
      <c r="AJ105" s="218" t="s">
        <v>610</v>
      </c>
      <c r="AK105" s="218"/>
      <c r="AL105" s="218"/>
      <c r="AM105" s="218"/>
    </row>
    <row r="106" ht="15.75" customHeight="1">
      <c r="A106" s="56" t="s">
        <v>12549</v>
      </c>
      <c r="B106" s="56" t="s">
        <v>12550</v>
      </c>
      <c r="C106" s="56" t="str">
        <f>VLOOKUP(A106,'import Kırklareli'!A:P,3,0)</f>
        <v>DOĞRU</v>
      </c>
      <c r="D106" s="56" t="s">
        <v>1370</v>
      </c>
      <c r="E106" s="56">
        <f>VLOOKUP(A106,'import Kırklareli'!A:P,5,0)</f>
        <v>151</v>
      </c>
      <c r="F106" s="56" t="str">
        <f>VLOOKUP(A106,'import Kırklareli'!A:P,6,0)</f>
        <v/>
      </c>
      <c r="G106" s="56">
        <f>VLOOKUP(A106,'import Kırklareli'!A:P,7,0)</f>
        <v>0</v>
      </c>
      <c r="H106" s="56">
        <f>VLOOKUP(A106,'import Kırklareli'!A:P,8,0)</f>
        <v>24</v>
      </c>
      <c r="I106" s="56">
        <f>VLOOKUP(A106,'import Kırklareli'!A:P,9,0)</f>
        <v>24</v>
      </c>
      <c r="J106" s="216">
        <f>VLOOKUP(A106,'import Kırklareli'!A:P,10,0)</f>
        <v>0</v>
      </c>
      <c r="K106" s="56" t="s">
        <v>12551</v>
      </c>
      <c r="L106" s="56">
        <v>2.882124864E9</v>
      </c>
      <c r="M106" s="56" t="s">
        <v>1350</v>
      </c>
      <c r="N106" s="56" t="s">
        <v>12386</v>
      </c>
      <c r="O106" s="56" t="s">
        <v>12552</v>
      </c>
      <c r="P106" s="56" t="str">
        <f>VLOOKUP(A106,'import Kırklareli'!A:P,16,0)</f>
        <v>Geleneksel</v>
      </c>
      <c r="Q106" s="218" t="b">
        <v>0</v>
      </c>
      <c r="R106" s="218"/>
      <c r="S106" s="218"/>
      <c r="T106" s="218"/>
      <c r="U106" s="218"/>
      <c r="V106" s="220"/>
      <c r="W106" s="220"/>
      <c r="X106" s="218"/>
      <c r="Y106" s="218"/>
      <c r="Z106" s="220"/>
      <c r="AA106" s="218"/>
      <c r="AB106" s="221"/>
      <c r="AC106" s="218"/>
      <c r="AD106" s="221"/>
      <c r="AE106" s="218"/>
      <c r="AF106" s="218"/>
      <c r="AG106" s="218"/>
      <c r="AH106" s="218"/>
      <c r="AI106" s="218"/>
      <c r="AJ106" s="218"/>
      <c r="AK106" s="218"/>
      <c r="AL106" s="218"/>
      <c r="AM106" s="218"/>
    </row>
    <row r="107" ht="15.75" customHeight="1">
      <c r="A107" s="56" t="s">
        <v>12553</v>
      </c>
      <c r="B107" s="56" t="s">
        <v>12554</v>
      </c>
      <c r="C107" s="56" t="str">
        <f>VLOOKUP(A107,'import Kırklareli'!A:P,3,0)</f>
        <v>DOĞRU</v>
      </c>
      <c r="D107" s="56" t="s">
        <v>1356</v>
      </c>
      <c r="E107" s="56">
        <f>VLOOKUP(A107,'import Kırklareli'!A:P,5,0)</f>
        <v>224</v>
      </c>
      <c r="F107" s="56">
        <f>VLOOKUP(A107,'import Kırklareli'!A:P,6,0)</f>
        <v>17</v>
      </c>
      <c r="G107" s="56">
        <f>VLOOKUP(A107,'import Kırklareli'!A:P,7,0)</f>
        <v>0</v>
      </c>
      <c r="H107" s="56">
        <f>VLOOKUP(A107,'import Kırklareli'!A:P,8,0)</f>
        <v>16</v>
      </c>
      <c r="I107" s="56">
        <f>VLOOKUP(A107,'import Kırklareli'!A:P,9,0)</f>
        <v>16</v>
      </c>
      <c r="J107" s="216">
        <f>VLOOKUP(A107,'import Kırklareli'!A:P,10,0)</f>
        <v>0</v>
      </c>
      <c r="K107" s="56" t="s">
        <v>12353</v>
      </c>
      <c r="L107" s="56">
        <v>2.882128269E9</v>
      </c>
      <c r="M107" s="56" t="s">
        <v>1350</v>
      </c>
      <c r="N107" s="56" t="s">
        <v>12236</v>
      </c>
      <c r="O107" s="56" t="s">
        <v>12354</v>
      </c>
      <c r="P107" s="56" t="str">
        <f>VLOOKUP(A107,'import Kırklareli'!A:P,16,0)</f>
        <v>Geleneksel</v>
      </c>
      <c r="Q107" s="218" t="b">
        <v>0</v>
      </c>
      <c r="R107" s="218"/>
      <c r="S107" s="218"/>
      <c r="T107" s="218"/>
      <c r="U107" s="218"/>
      <c r="V107" s="220"/>
      <c r="W107" s="220"/>
      <c r="X107" s="218"/>
      <c r="Y107" s="218" t="s">
        <v>43</v>
      </c>
      <c r="Z107" s="220">
        <v>44617.0</v>
      </c>
      <c r="AA107" s="218"/>
      <c r="AB107" s="221"/>
      <c r="AC107" s="218"/>
      <c r="AD107" s="221"/>
      <c r="AE107" s="218"/>
      <c r="AF107" s="221"/>
      <c r="AG107" s="218"/>
      <c r="AH107" s="221"/>
      <c r="AI107" s="218" t="s">
        <v>149</v>
      </c>
      <c r="AJ107" s="218"/>
      <c r="AK107" s="218"/>
      <c r="AL107" s="218"/>
      <c r="AM107" s="218"/>
    </row>
    <row r="108" ht="15.75" customHeight="1">
      <c r="A108" s="56" t="s">
        <v>12555</v>
      </c>
      <c r="B108" s="56" t="s">
        <v>12556</v>
      </c>
      <c r="C108" s="56" t="str">
        <f>VLOOKUP(A108,'import Kırklareli'!A:P,3,0)</f>
        <v>DOĞRU</v>
      </c>
      <c r="D108" s="56" t="s">
        <v>1385</v>
      </c>
      <c r="E108" s="56">
        <f>VLOOKUP(A108,'import Kırklareli'!A:P,5,0)</f>
        <v>1428</v>
      </c>
      <c r="F108" s="56">
        <f>VLOOKUP(A108,'import Kırklareli'!A:P,6,0)</f>
        <v>69</v>
      </c>
      <c r="G108" s="56">
        <f>VLOOKUP(A108,'import Kırklareli'!A:P,7,0)</f>
        <v>0</v>
      </c>
      <c r="H108" s="56">
        <f>VLOOKUP(A108,'import Kırklareli'!A:P,8,0)</f>
        <v>21</v>
      </c>
      <c r="I108" s="56">
        <f>VLOOKUP(A108,'import Kırklareli'!A:P,9,0)</f>
        <v>21</v>
      </c>
      <c r="J108" s="216">
        <f>VLOOKUP(A108,'import Kırklareli'!A:P,10,0)</f>
        <v>0</v>
      </c>
      <c r="K108" s="56" t="s">
        <v>8153</v>
      </c>
      <c r="L108" s="56">
        <v>2.885123942E9</v>
      </c>
      <c r="M108" s="56" t="s">
        <v>12209</v>
      </c>
      <c r="N108" s="56" t="s">
        <v>2434</v>
      </c>
      <c r="O108" s="56" t="s">
        <v>12557</v>
      </c>
      <c r="P108" s="56" t="str">
        <f>VLOOKUP(A108,'import Kırklareli'!A:P,16,0)</f>
        <v>Geleneksel</v>
      </c>
      <c r="Q108" s="218" t="b">
        <v>0</v>
      </c>
      <c r="R108" s="218"/>
      <c r="S108" s="218"/>
      <c r="T108" s="218"/>
      <c r="U108" s="218"/>
      <c r="V108" s="220"/>
      <c r="W108" s="220"/>
      <c r="X108" s="218"/>
      <c r="Y108" s="218"/>
      <c r="Z108" s="220"/>
      <c r="AA108" s="218"/>
      <c r="AB108" s="221"/>
      <c r="AC108" s="218"/>
      <c r="AD108" s="221"/>
      <c r="AE108" s="218"/>
      <c r="AF108" s="222"/>
      <c r="AG108" s="218"/>
      <c r="AH108" s="221"/>
      <c r="AI108" s="218"/>
      <c r="AJ108" s="218"/>
      <c r="AK108" s="218"/>
      <c r="AL108" s="218"/>
      <c r="AM108" s="218"/>
    </row>
    <row r="109" ht="15.75" customHeight="1">
      <c r="A109" s="56" t="s">
        <v>12558</v>
      </c>
      <c r="B109" s="56" t="s">
        <v>12559</v>
      </c>
      <c r="C109" s="56" t="str">
        <f>VLOOKUP(A109,'import Kırklareli'!A:P,3,0)</f>
        <v>YANLIŞ</v>
      </c>
      <c r="D109" s="56" t="s">
        <v>1507</v>
      </c>
      <c r="E109" s="56">
        <f>VLOOKUP(A109,'import Kırklareli'!A:P,5,0)</f>
        <v>2570</v>
      </c>
      <c r="F109" s="56" t="str">
        <f>VLOOKUP(A109,'import Kırklareli'!A:P,6,0)</f>
        <v/>
      </c>
      <c r="G109" s="56">
        <f>VLOOKUP(A109,'import Kırklareli'!A:P,7,0)</f>
        <v>0</v>
      </c>
      <c r="H109" s="56">
        <f>VLOOKUP(A109,'import Kırklareli'!A:P,8,0)</f>
        <v>63</v>
      </c>
      <c r="I109" s="56">
        <f>VLOOKUP(A109,'import Kırklareli'!A:P,9,0)</f>
        <v>63</v>
      </c>
      <c r="J109" s="216">
        <f>VLOOKUP(A109,'import Kırklareli'!A:P,10,0)</f>
        <v>0</v>
      </c>
      <c r="K109" s="56" t="s">
        <v>12560</v>
      </c>
      <c r="L109" s="56">
        <v>2.884120889E9</v>
      </c>
      <c r="M109" s="56" t="s">
        <v>12205</v>
      </c>
      <c r="N109" s="56" t="s">
        <v>6366</v>
      </c>
      <c r="O109" s="56" t="s">
        <v>12561</v>
      </c>
      <c r="P109" s="56" t="str">
        <f>VLOOKUP(A109,'import Kırklareli'!A:P,16,0)</f>
        <v>Geleneksel</v>
      </c>
      <c r="Q109" s="218" t="b">
        <v>0</v>
      </c>
      <c r="R109" s="218" t="s">
        <v>43</v>
      </c>
      <c r="S109" s="218"/>
      <c r="T109" s="218"/>
      <c r="U109" s="218" t="s">
        <v>12562</v>
      </c>
      <c r="V109" s="220"/>
      <c r="W109" s="220"/>
      <c r="X109" s="218"/>
      <c r="Y109" s="218" t="s">
        <v>43</v>
      </c>
      <c r="Z109" s="220">
        <v>44554.0</v>
      </c>
      <c r="AA109" s="218" t="s">
        <v>43</v>
      </c>
      <c r="AB109" s="221">
        <v>44568.0</v>
      </c>
      <c r="AC109" s="218" t="s">
        <v>43</v>
      </c>
      <c r="AD109" s="221">
        <v>44568.0</v>
      </c>
      <c r="AE109" s="218" t="s">
        <v>43</v>
      </c>
      <c r="AF109" s="221">
        <v>44578.0</v>
      </c>
      <c r="AG109" s="218" t="s">
        <v>43</v>
      </c>
      <c r="AH109" s="221">
        <v>44579.0</v>
      </c>
      <c r="AI109" s="218" t="s">
        <v>73</v>
      </c>
      <c r="AJ109" s="218" t="s">
        <v>73</v>
      </c>
      <c r="AK109" s="218" t="s">
        <v>73</v>
      </c>
      <c r="AL109" s="218" t="s">
        <v>66</v>
      </c>
      <c r="AM109" s="218" t="s">
        <v>73</v>
      </c>
    </row>
    <row r="110" ht="15.75" customHeight="1">
      <c r="A110" s="56" t="s">
        <v>12563</v>
      </c>
      <c r="B110" s="56" t="s">
        <v>12564</v>
      </c>
      <c r="C110" s="56" t="str">
        <f>VLOOKUP(A110,'import Kırklareli'!A:P,3,0)</f>
        <v>DOĞRU</v>
      </c>
      <c r="D110" s="56" t="s">
        <v>1356</v>
      </c>
      <c r="E110" s="56">
        <f>VLOOKUP(A110,'import Kırklareli'!A:P,5,0)</f>
        <v>79</v>
      </c>
      <c r="F110" s="56">
        <f>VLOOKUP(A110,'import Kırklareli'!A:P,6,0)</f>
        <v>4</v>
      </c>
      <c r="G110" s="56">
        <f>VLOOKUP(A110,'import Kırklareli'!A:P,7,0)</f>
        <v>0</v>
      </c>
      <c r="H110" s="56">
        <f>VLOOKUP(A110,'import Kırklareli'!A:P,8,0)</f>
        <v>25</v>
      </c>
      <c r="I110" s="56">
        <f>VLOOKUP(A110,'import Kırklareli'!A:P,9,0)</f>
        <v>25</v>
      </c>
      <c r="J110" s="216">
        <f>VLOOKUP(A110,'import Kırklareli'!A:P,10,0)</f>
        <v>0</v>
      </c>
      <c r="K110" s="56" t="s">
        <v>12565</v>
      </c>
      <c r="L110" s="56">
        <v>5.427903958E9</v>
      </c>
      <c r="M110" s="56" t="s">
        <v>1350</v>
      </c>
      <c r="N110" s="56" t="s">
        <v>12386</v>
      </c>
      <c r="O110" s="56" t="s">
        <v>12566</v>
      </c>
      <c r="P110" s="56" t="str">
        <f>VLOOKUP(A110,'import Kırklareli'!A:P,16,0)</f>
        <v>Geleneksel</v>
      </c>
      <c r="Q110" s="218" t="b">
        <v>0</v>
      </c>
      <c r="R110" s="218"/>
      <c r="S110" s="218"/>
      <c r="T110" s="218"/>
      <c r="U110" s="218"/>
      <c r="V110" s="220"/>
      <c r="W110" s="220"/>
      <c r="X110" s="218"/>
      <c r="Y110" s="218"/>
      <c r="Z110" s="220"/>
      <c r="AA110" s="218"/>
      <c r="AB110" s="221"/>
      <c r="AC110" s="218"/>
      <c r="AD110" s="221"/>
      <c r="AE110" s="218"/>
      <c r="AF110" s="218"/>
      <c r="AG110" s="218"/>
      <c r="AH110" s="218"/>
      <c r="AI110" s="218"/>
      <c r="AJ110" s="218"/>
      <c r="AK110" s="218"/>
      <c r="AL110" s="218"/>
      <c r="AM110" s="218"/>
    </row>
    <row r="111" ht="15.75" customHeight="1">
      <c r="A111" s="211" t="s">
        <v>12567</v>
      </c>
      <c r="B111" s="211" t="s">
        <v>12568</v>
      </c>
      <c r="C111" s="56" t="str">
        <f>VLOOKUP(A111,'import Kırklareli'!A:P,3,0)</f>
        <v>DOĞRU</v>
      </c>
      <c r="D111" s="211" t="s">
        <v>1370</v>
      </c>
      <c r="E111" s="56">
        <f>VLOOKUP(A111,'import Kırklareli'!A:P,5,0)</f>
        <v>37</v>
      </c>
      <c r="F111" s="56">
        <f>VLOOKUP(A111,'import Kırklareli'!A:P,6,0)</f>
        <v>20</v>
      </c>
      <c r="G111" s="56">
        <f>VLOOKUP(A111,'import Kırklareli'!A:P,7,0)</f>
        <v>0</v>
      </c>
      <c r="H111" s="56">
        <f>VLOOKUP(A111,'import Kırklareli'!A:P,8,0)</f>
        <v>11</v>
      </c>
      <c r="I111" s="56">
        <f>VLOOKUP(A111,'import Kırklareli'!A:P,9,0)</f>
        <v>11</v>
      </c>
      <c r="J111" s="216">
        <f>VLOOKUP(A111,'import Kırklareli'!A:P,10,0)</f>
        <v>0</v>
      </c>
      <c r="K111" s="211" t="s">
        <v>12569</v>
      </c>
      <c r="L111" s="211">
        <v>2.884122656E9</v>
      </c>
      <c r="M111" s="211" t="s">
        <v>12205</v>
      </c>
      <c r="N111" s="211" t="s">
        <v>12229</v>
      </c>
      <c r="O111" s="211" t="s">
        <v>12570</v>
      </c>
      <c r="P111" s="56" t="str">
        <f>VLOOKUP(A111,'import Kırklareli'!A:P,16,0)</f>
        <v>Geleneksel</v>
      </c>
      <c r="Q111" s="218" t="b">
        <v>0</v>
      </c>
      <c r="R111" s="218"/>
      <c r="S111" s="218"/>
      <c r="T111" s="218"/>
      <c r="U111" s="218"/>
      <c r="V111" s="220"/>
      <c r="W111" s="220"/>
      <c r="X111" s="218"/>
      <c r="Y111" s="218"/>
      <c r="Z111" s="220"/>
      <c r="AA111" s="218"/>
      <c r="AB111" s="221"/>
      <c r="AC111" s="218"/>
      <c r="AD111" s="221"/>
      <c r="AE111" s="218"/>
      <c r="AF111" s="218"/>
      <c r="AG111" s="218"/>
      <c r="AH111" s="218"/>
      <c r="AI111" s="218"/>
      <c r="AJ111" s="218"/>
      <c r="AK111" s="218"/>
      <c r="AL111" s="218"/>
      <c r="AM111" s="218"/>
    </row>
    <row r="112" ht="15.75" customHeight="1">
      <c r="A112" s="56" t="s">
        <v>9726</v>
      </c>
      <c r="B112" s="56" t="s">
        <v>9727</v>
      </c>
      <c r="C112" s="56" t="str">
        <f>VLOOKUP(A112,'import Kırklareli'!A:P,3,0)</f>
        <v>DOĞRU</v>
      </c>
      <c r="D112" s="56" t="s">
        <v>1364</v>
      </c>
      <c r="E112" s="56">
        <f>VLOOKUP(A112,'import Kırklareli'!A:P,5,0)</f>
        <v>595</v>
      </c>
      <c r="F112" s="56">
        <f>VLOOKUP(A112,'import Kırklareli'!A:P,6,0)</f>
        <v>28</v>
      </c>
      <c r="G112" s="56">
        <f>VLOOKUP(A112,'import Kırklareli'!A:P,7,0)</f>
        <v>0</v>
      </c>
      <c r="H112" s="56">
        <f>VLOOKUP(A112,'import Kırklareli'!A:P,8,0)</f>
        <v>34</v>
      </c>
      <c r="I112" s="56">
        <f>VLOOKUP(A112,'import Kırklareli'!A:P,9,0)</f>
        <v>34</v>
      </c>
      <c r="J112" s="216">
        <f>VLOOKUP(A112,'import Kırklareli'!A:P,10,0)</f>
        <v>0</v>
      </c>
      <c r="K112" s="56" t="s">
        <v>12571</v>
      </c>
      <c r="L112" s="56">
        <v>5.526482239E9</v>
      </c>
      <c r="M112" s="56" t="s">
        <v>12205</v>
      </c>
      <c r="N112" s="56" t="s">
        <v>12229</v>
      </c>
      <c r="O112" s="56" t="s">
        <v>12572</v>
      </c>
      <c r="P112" s="56" t="str">
        <f>VLOOKUP(A112,'import Kırklareli'!A:P,16,0)</f>
        <v>Geleneksel</v>
      </c>
      <c r="Q112" s="218" t="b">
        <v>0</v>
      </c>
      <c r="R112" s="97" t="s">
        <v>29</v>
      </c>
      <c r="S112" s="218" t="s">
        <v>66</v>
      </c>
      <c r="T112" s="2" t="s">
        <v>9472</v>
      </c>
      <c r="U112" s="218" t="s">
        <v>12573</v>
      </c>
      <c r="V112" s="220">
        <v>44578.0</v>
      </c>
      <c r="W112" s="220">
        <v>44579.0</v>
      </c>
      <c r="X112" s="218"/>
      <c r="Y112" s="218" t="s">
        <v>43</v>
      </c>
      <c r="Z112" s="220">
        <v>44557.0</v>
      </c>
      <c r="AA112" s="218" t="s">
        <v>43</v>
      </c>
      <c r="AB112" s="221">
        <v>44558.0</v>
      </c>
      <c r="AC112" s="218" t="s">
        <v>1353</v>
      </c>
      <c r="AD112" s="221">
        <v>44578.0</v>
      </c>
      <c r="AE112" s="218"/>
      <c r="AF112" s="218"/>
      <c r="AG112" s="218"/>
      <c r="AH112" s="218"/>
      <c r="AI112" s="218" t="s">
        <v>404</v>
      </c>
      <c r="AJ112" s="218" t="s">
        <v>100</v>
      </c>
      <c r="AK112" s="218" t="s">
        <v>66</v>
      </c>
      <c r="AL112" s="218"/>
      <c r="AM112" s="218"/>
    </row>
    <row r="113" ht="15.75" customHeight="1">
      <c r="A113" s="211" t="s">
        <v>12574</v>
      </c>
      <c r="B113" s="211" t="s">
        <v>12575</v>
      </c>
      <c r="C113" s="56" t="str">
        <f>VLOOKUP(A113,'import Kırklareli'!A:P,3,0)</f>
        <v>DOĞRU</v>
      </c>
      <c r="D113" s="211" t="s">
        <v>1356</v>
      </c>
      <c r="E113" s="56">
        <f>VLOOKUP(A113,'import Kırklareli'!A:P,5,0)</f>
        <v>5</v>
      </c>
      <c r="F113" s="56">
        <f>VLOOKUP(A113,'import Kırklareli'!A:P,6,0)</f>
        <v>5</v>
      </c>
      <c r="G113" s="56">
        <f>VLOOKUP(A113,'import Kırklareli'!A:P,7,0)</f>
        <v>0</v>
      </c>
      <c r="H113" s="56">
        <f>VLOOKUP(A113,'import Kırklareli'!A:P,8,0)</f>
        <v>29</v>
      </c>
      <c r="I113" s="56">
        <f>VLOOKUP(A113,'import Kırklareli'!A:P,9,0)</f>
        <v>29</v>
      </c>
      <c r="J113" s="216">
        <f>VLOOKUP(A113,'import Kırklareli'!A:P,10,0)</f>
        <v>0</v>
      </c>
      <c r="K113" s="211" t="s">
        <v>12576</v>
      </c>
      <c r="L113" s="211">
        <v>5.445248747E9</v>
      </c>
      <c r="M113" s="211" t="s">
        <v>1350</v>
      </c>
      <c r="N113" s="211" t="s">
        <v>12236</v>
      </c>
      <c r="O113" s="211" t="s">
        <v>12577</v>
      </c>
      <c r="P113" s="56" t="str">
        <f>VLOOKUP(A113,'import Kırklareli'!A:P,16,0)</f>
        <v>Geleneksel</v>
      </c>
      <c r="Q113" s="218" t="b">
        <v>0</v>
      </c>
      <c r="R113" s="218"/>
      <c r="S113" s="218"/>
      <c r="T113" s="218"/>
      <c r="U113" s="218"/>
      <c r="V113" s="220"/>
      <c r="W113" s="220"/>
      <c r="X113" s="218"/>
      <c r="Y113" s="218"/>
      <c r="Z113" s="220"/>
      <c r="AA113" s="218"/>
      <c r="AB113" s="221"/>
      <c r="AC113" s="218"/>
      <c r="AD113" s="221"/>
      <c r="AE113" s="218"/>
      <c r="AF113" s="218"/>
      <c r="AG113" s="218"/>
      <c r="AH113" s="218"/>
      <c r="AI113" s="218"/>
      <c r="AJ113" s="218"/>
      <c r="AK113" s="218"/>
      <c r="AL113" s="218"/>
      <c r="AM113" s="218"/>
    </row>
    <row r="114" ht="15.75" customHeight="1">
      <c r="A114" s="56" t="s">
        <v>9473</v>
      </c>
      <c r="B114" s="56" t="s">
        <v>9474</v>
      </c>
      <c r="C114" s="56" t="str">
        <f>VLOOKUP(A114,'import Kırklareli'!A:P,3,0)</f>
        <v>DOĞRU</v>
      </c>
      <c r="D114" s="56" t="s">
        <v>1789</v>
      </c>
      <c r="E114" s="56">
        <f>VLOOKUP(A114,'import Kırklareli'!A:P,5,0)</f>
        <v>1748</v>
      </c>
      <c r="F114" s="56">
        <f>VLOOKUP(A114,'import Kırklareli'!A:P,6,0)</f>
        <v>29</v>
      </c>
      <c r="G114" s="56">
        <f>VLOOKUP(A114,'import Kırklareli'!A:P,7,0)</f>
        <v>0</v>
      </c>
      <c r="H114" s="56">
        <f>VLOOKUP(A114,'import Kırklareli'!A:P,8,0)</f>
        <v>30</v>
      </c>
      <c r="I114" s="56">
        <f>VLOOKUP(A114,'import Kırklareli'!A:P,9,0)</f>
        <v>30</v>
      </c>
      <c r="J114" s="216">
        <f>VLOOKUP(A114,'import Kırklareli'!A:P,10,0)</f>
        <v>0</v>
      </c>
      <c r="K114" s="56" t="s">
        <v>12578</v>
      </c>
      <c r="L114" s="56">
        <v>2.884124455E9</v>
      </c>
      <c r="M114" s="56" t="s">
        <v>12205</v>
      </c>
      <c r="N114" s="56" t="s">
        <v>6366</v>
      </c>
      <c r="O114" s="56" t="s">
        <v>12579</v>
      </c>
      <c r="P114" s="56" t="str">
        <f>VLOOKUP(A114,'import Kırklareli'!A:P,16,0)</f>
        <v>Geleneksel</v>
      </c>
      <c r="Q114" s="218" t="b">
        <v>0</v>
      </c>
      <c r="R114" s="218" t="s">
        <v>31</v>
      </c>
      <c r="S114" s="218" t="s">
        <v>106</v>
      </c>
      <c r="T114" s="2" t="s">
        <v>9472</v>
      </c>
      <c r="U114" s="218" t="s">
        <v>12580</v>
      </c>
      <c r="V114" s="220">
        <v>44552.0</v>
      </c>
      <c r="W114" s="220">
        <v>44553.0</v>
      </c>
      <c r="X114" s="218"/>
      <c r="Y114" s="218" t="s">
        <v>1353</v>
      </c>
      <c r="Z114" s="220">
        <v>44551.0</v>
      </c>
      <c r="AA114" s="218" t="s">
        <v>1353</v>
      </c>
      <c r="AB114" s="221">
        <v>44552.0</v>
      </c>
      <c r="AC114" s="218" t="s">
        <v>1353</v>
      </c>
      <c r="AD114" s="221">
        <v>44575.0</v>
      </c>
      <c r="AE114" s="218"/>
      <c r="AF114" s="218"/>
      <c r="AG114" s="218"/>
      <c r="AH114" s="218"/>
      <c r="AI114" s="218" t="s">
        <v>100</v>
      </c>
      <c r="AJ114" s="218" t="s">
        <v>66</v>
      </c>
      <c r="AK114" s="218" t="s">
        <v>167</v>
      </c>
      <c r="AL114" s="218"/>
      <c r="AM114" s="218"/>
    </row>
    <row r="115" ht="15.75" customHeight="1">
      <c r="A115" s="56" t="s">
        <v>12581</v>
      </c>
      <c r="B115" s="56" t="s">
        <v>12582</v>
      </c>
      <c r="C115" s="56" t="str">
        <f>VLOOKUP(A115,'import Kırklareli'!A:P,3,0)</f>
        <v>DOĞRU</v>
      </c>
      <c r="D115" s="56" t="s">
        <v>1348</v>
      </c>
      <c r="E115" s="56">
        <f>VLOOKUP(A115,'import Kırklareli'!A:P,5,0)</f>
        <v>1857</v>
      </c>
      <c r="F115" s="56">
        <f>VLOOKUP(A115,'import Kırklareli'!A:P,6,0)</f>
        <v>143</v>
      </c>
      <c r="G115" s="56">
        <f>VLOOKUP(A115,'import Kırklareli'!A:P,7,0)</f>
        <v>0</v>
      </c>
      <c r="H115" s="56">
        <f>VLOOKUP(A115,'import Kırklareli'!A:P,8,0)</f>
        <v>48</v>
      </c>
      <c r="I115" s="56">
        <f>VLOOKUP(A115,'import Kırklareli'!A:P,9,0)</f>
        <v>48</v>
      </c>
      <c r="J115" s="216">
        <f>VLOOKUP(A115,'import Kırklareli'!A:P,10,0)</f>
        <v>0</v>
      </c>
      <c r="K115" s="56" t="s">
        <v>12583</v>
      </c>
      <c r="L115" s="56">
        <v>5.3094947E9</v>
      </c>
      <c r="M115" s="56" t="s">
        <v>12205</v>
      </c>
      <c r="N115" s="56" t="s">
        <v>12229</v>
      </c>
      <c r="O115" s="56" t="s">
        <v>12584</v>
      </c>
      <c r="P115" s="56" t="str">
        <f>VLOOKUP(A115,'import Kırklareli'!A:P,16,0)</f>
        <v>Geleneksel</v>
      </c>
      <c r="Q115" s="218" t="b">
        <v>0</v>
      </c>
      <c r="R115" s="218" t="s">
        <v>31</v>
      </c>
      <c r="S115" s="218"/>
      <c r="T115" s="218"/>
      <c r="U115" s="218" t="s">
        <v>12585</v>
      </c>
      <c r="V115" s="220"/>
      <c r="W115" s="220"/>
      <c r="X115" s="218"/>
      <c r="Y115" s="218" t="s">
        <v>1353</v>
      </c>
      <c r="Z115" s="220">
        <v>44557.0</v>
      </c>
      <c r="AA115" s="218" t="s">
        <v>1353</v>
      </c>
      <c r="AB115" s="221">
        <v>44575.0</v>
      </c>
      <c r="AC115" s="218"/>
      <c r="AD115" s="221"/>
      <c r="AE115" s="218"/>
      <c r="AF115" s="218"/>
      <c r="AG115" s="218"/>
      <c r="AH115" s="218"/>
      <c r="AI115" s="218" t="s">
        <v>404</v>
      </c>
      <c r="AJ115" s="218" t="s">
        <v>167</v>
      </c>
      <c r="AK115" s="218"/>
      <c r="AL115" s="218"/>
      <c r="AM115" s="218"/>
    </row>
    <row r="116" ht="15.75" customHeight="1">
      <c r="A116" s="56" t="s">
        <v>9772</v>
      </c>
      <c r="B116" s="56" t="s">
        <v>9773</v>
      </c>
      <c r="C116" s="56" t="str">
        <f>VLOOKUP(A116,'import Kırklareli'!A:P,3,0)</f>
        <v>DOĞRU</v>
      </c>
      <c r="D116" s="56" t="s">
        <v>1370</v>
      </c>
      <c r="E116" s="56">
        <f>VLOOKUP(A116,'import Kırklareli'!A:P,5,0)</f>
        <v>3119</v>
      </c>
      <c r="F116" s="56">
        <f>VLOOKUP(A116,'import Kırklareli'!A:P,6,0)</f>
        <v>229</v>
      </c>
      <c r="G116" s="56">
        <f>VLOOKUP(A116,'import Kırklareli'!A:P,7,0)</f>
        <v>12</v>
      </c>
      <c r="H116" s="56">
        <f>VLOOKUP(A116,'import Kırklareli'!A:P,8,0)</f>
        <v>2</v>
      </c>
      <c r="I116" s="56">
        <f>VLOOKUP(A116,'import Kırklareli'!A:P,9,0)</f>
        <v>14</v>
      </c>
      <c r="J116" s="216">
        <f>VLOOKUP(A116,'import Kırklareli'!A:P,10,0)</f>
        <v>0.86</v>
      </c>
      <c r="K116" s="56" t="s">
        <v>12586</v>
      </c>
      <c r="L116" s="56">
        <v>2.882122103E9</v>
      </c>
      <c r="M116" s="56" t="s">
        <v>1350</v>
      </c>
      <c r="N116" s="56" t="s">
        <v>12236</v>
      </c>
      <c r="O116" s="56" t="s">
        <v>9775</v>
      </c>
      <c r="P116" s="56" t="str">
        <f>VLOOKUP(A116,'import Kırklareli'!A:P,16,0)</f>
        <v>Geleneksel</v>
      </c>
      <c r="Q116" s="218" t="b">
        <v>0</v>
      </c>
      <c r="R116" s="218" t="s">
        <v>38</v>
      </c>
      <c r="S116" s="218" t="s">
        <v>100</v>
      </c>
      <c r="T116" s="2" t="s">
        <v>9766</v>
      </c>
      <c r="U116" s="323">
        <v>5.551661013E9</v>
      </c>
      <c r="V116" s="220">
        <v>44593.0</v>
      </c>
      <c r="W116" s="220">
        <v>44563.0</v>
      </c>
      <c r="X116" s="218"/>
      <c r="Y116" s="218" t="s">
        <v>1353</v>
      </c>
      <c r="Z116" s="220">
        <v>44593.0</v>
      </c>
      <c r="AA116" s="218"/>
      <c r="AB116" s="221"/>
      <c r="AC116" s="218"/>
      <c r="AD116" s="221"/>
      <c r="AE116" s="218"/>
      <c r="AF116" s="218"/>
      <c r="AG116" s="218"/>
      <c r="AH116" s="218"/>
      <c r="AI116" s="218" t="s">
        <v>100</v>
      </c>
      <c r="AJ116" s="218"/>
      <c r="AK116" s="218"/>
      <c r="AL116" s="218"/>
      <c r="AM116" s="218"/>
    </row>
    <row r="117" ht="15.75" customHeight="1">
      <c r="A117" s="56" t="s">
        <v>12587</v>
      </c>
      <c r="B117" s="56" t="s">
        <v>12588</v>
      </c>
      <c r="C117" s="56" t="str">
        <f>VLOOKUP(A117,'import Kırklareli'!A:P,3,0)</f>
        <v>DOĞRU</v>
      </c>
      <c r="D117" s="56" t="s">
        <v>1370</v>
      </c>
      <c r="E117" s="56">
        <f>VLOOKUP(A117,'import Kırklareli'!A:P,5,0)</f>
        <v>368</v>
      </c>
      <c r="F117" s="56">
        <f>VLOOKUP(A117,'import Kırklareli'!A:P,6,0)</f>
        <v>8</v>
      </c>
      <c r="G117" s="56">
        <f>VLOOKUP(A117,'import Kırklareli'!A:P,7,0)</f>
        <v>0</v>
      </c>
      <c r="H117" s="56">
        <f>VLOOKUP(A117,'import Kırklareli'!A:P,8,0)</f>
        <v>13</v>
      </c>
      <c r="I117" s="56">
        <f>VLOOKUP(A117,'import Kırklareli'!A:P,9,0)</f>
        <v>13</v>
      </c>
      <c r="J117" s="216">
        <f>VLOOKUP(A117,'import Kırklareli'!A:P,10,0)</f>
        <v>0</v>
      </c>
      <c r="K117" s="56" t="s">
        <v>12589</v>
      </c>
      <c r="L117" s="56">
        <v>2.885123922E9</v>
      </c>
      <c r="M117" s="56" t="s">
        <v>12209</v>
      </c>
      <c r="N117" s="56" t="s">
        <v>12298</v>
      </c>
      <c r="O117" s="56" t="s">
        <v>12590</v>
      </c>
      <c r="P117" s="56" t="str">
        <f>VLOOKUP(A117,'import Kırklareli'!A:P,16,0)</f>
        <v>Geleneksel</v>
      </c>
      <c r="Q117" s="218" t="b">
        <v>0</v>
      </c>
      <c r="R117" s="218"/>
      <c r="S117" s="218"/>
      <c r="T117" s="218"/>
      <c r="U117" s="218"/>
      <c r="V117" s="220"/>
      <c r="W117" s="220"/>
      <c r="X117" s="218"/>
      <c r="Y117" s="218"/>
      <c r="Z117" s="220"/>
      <c r="AA117" s="218"/>
      <c r="AB117" s="221"/>
      <c r="AC117" s="218"/>
      <c r="AD117" s="221"/>
      <c r="AE117" s="218"/>
      <c r="AF117" s="218"/>
      <c r="AG117" s="218"/>
      <c r="AH117" s="218"/>
      <c r="AI117" s="218"/>
      <c r="AJ117" s="218"/>
      <c r="AK117" s="218"/>
      <c r="AL117" s="218"/>
      <c r="AM117" s="218"/>
    </row>
    <row r="118" ht="15.75" customHeight="1">
      <c r="A118" s="211" t="s">
        <v>12591</v>
      </c>
      <c r="B118" s="211" t="s">
        <v>12592</v>
      </c>
      <c r="C118" s="56" t="str">
        <f>VLOOKUP(A118,'import Kırklareli'!A:P,3,0)</f>
        <v>DOĞRU</v>
      </c>
      <c r="D118" s="211" t="s">
        <v>1356</v>
      </c>
      <c r="E118" s="56">
        <f>VLOOKUP(A118,'import Kırklareli'!A:P,5,0)</f>
        <v>16</v>
      </c>
      <c r="F118" s="56">
        <f>VLOOKUP(A118,'import Kırklareli'!A:P,6,0)</f>
        <v>12</v>
      </c>
      <c r="G118" s="56">
        <f>VLOOKUP(A118,'import Kırklareli'!A:P,7,0)</f>
        <v>0</v>
      </c>
      <c r="H118" s="56">
        <f>VLOOKUP(A118,'import Kırklareli'!A:P,8,0)</f>
        <v>45</v>
      </c>
      <c r="I118" s="56">
        <f>VLOOKUP(A118,'import Kırklareli'!A:P,9,0)</f>
        <v>45</v>
      </c>
      <c r="J118" s="216">
        <f>VLOOKUP(A118,'import Kırklareli'!A:P,10,0)</f>
        <v>0</v>
      </c>
      <c r="K118" s="211" t="s">
        <v>12593</v>
      </c>
      <c r="L118" s="211">
        <v>2.885120808E9</v>
      </c>
      <c r="M118" s="211" t="s">
        <v>12209</v>
      </c>
      <c r="N118" s="211" t="s">
        <v>12455</v>
      </c>
      <c r="O118" s="211" t="s">
        <v>12594</v>
      </c>
      <c r="P118" s="56" t="str">
        <f>VLOOKUP(A118,'import Kırklareli'!A:P,16,0)</f>
        <v>Geleneksel</v>
      </c>
      <c r="Q118" s="218" t="b">
        <v>0</v>
      </c>
      <c r="R118" s="218"/>
      <c r="S118" s="218"/>
      <c r="T118" s="218"/>
      <c r="U118" s="218"/>
      <c r="V118" s="220"/>
      <c r="W118" s="220"/>
      <c r="X118" s="218"/>
      <c r="Y118" s="218"/>
      <c r="Z118" s="220"/>
      <c r="AA118" s="218"/>
      <c r="AB118" s="221"/>
      <c r="AC118" s="218"/>
      <c r="AD118" s="221"/>
      <c r="AE118" s="218"/>
      <c r="AF118" s="218"/>
      <c r="AG118" s="218"/>
      <c r="AH118" s="218"/>
      <c r="AI118" s="218"/>
      <c r="AJ118" s="218"/>
      <c r="AK118" s="218"/>
      <c r="AL118" s="218"/>
      <c r="AM118" s="218"/>
    </row>
    <row r="119" ht="15.75" customHeight="1">
      <c r="A119" s="211" t="s">
        <v>9790</v>
      </c>
      <c r="B119" s="211" t="s">
        <v>9791</v>
      </c>
      <c r="C119" s="56" t="str">
        <f>VLOOKUP(A119,'import Kırklareli'!A:P,3,0)</f>
        <v>DOĞRU</v>
      </c>
      <c r="D119" s="211" t="s">
        <v>1519</v>
      </c>
      <c r="E119" s="56">
        <f>VLOOKUP(A119,'import Kırklareli'!A:P,5,0)</f>
        <v>209</v>
      </c>
      <c r="F119" s="56">
        <f>VLOOKUP(A119,'import Kırklareli'!A:P,6,0)</f>
        <v>35</v>
      </c>
      <c r="G119" s="56">
        <f>VLOOKUP(A119,'import Kırklareli'!A:P,7,0)</f>
        <v>0</v>
      </c>
      <c r="H119" s="56">
        <f>VLOOKUP(A119,'import Kırklareli'!A:P,8,0)</f>
        <v>7</v>
      </c>
      <c r="I119" s="56">
        <f>VLOOKUP(A119,'import Kırklareli'!A:P,9,0)</f>
        <v>7</v>
      </c>
      <c r="J119" s="216">
        <f>VLOOKUP(A119,'import Kırklareli'!A:P,10,0)</f>
        <v>0</v>
      </c>
      <c r="K119" s="211" t="s">
        <v>12595</v>
      </c>
      <c r="L119" s="211">
        <v>5.541579406E9</v>
      </c>
      <c r="M119" s="211" t="s">
        <v>1350</v>
      </c>
      <c r="N119" s="211" t="s">
        <v>12236</v>
      </c>
      <c r="O119" s="211" t="s">
        <v>9794</v>
      </c>
      <c r="P119" s="56" t="str">
        <f>VLOOKUP(A119,'import Kırklareli'!A:P,16,0)</f>
        <v>Geleneksel</v>
      </c>
      <c r="Q119" s="218" t="b">
        <v>0</v>
      </c>
      <c r="R119" s="218"/>
      <c r="S119" s="218"/>
      <c r="T119" s="218"/>
      <c r="U119" s="218"/>
      <c r="V119" s="220"/>
      <c r="W119" s="220"/>
      <c r="X119" s="218"/>
      <c r="Y119" s="218"/>
      <c r="Z119" s="220"/>
      <c r="AA119" s="218"/>
      <c r="AB119" s="221"/>
      <c r="AC119" s="218"/>
      <c r="AD119" s="221"/>
      <c r="AE119" s="218"/>
      <c r="AF119" s="218"/>
      <c r="AG119" s="218"/>
      <c r="AH119" s="218"/>
      <c r="AI119" s="218"/>
      <c r="AJ119" s="218"/>
      <c r="AK119" s="218"/>
      <c r="AL119" s="218"/>
      <c r="AM119" s="218"/>
    </row>
    <row r="120" ht="15.75" customHeight="1">
      <c r="A120" s="211" t="s">
        <v>12596</v>
      </c>
      <c r="B120" s="211" t="s">
        <v>12597</v>
      </c>
      <c r="C120" s="56" t="str">
        <f>VLOOKUP(A120,'import Kırklareli'!A:P,3,0)</f>
        <v>DOĞRU</v>
      </c>
      <c r="D120" s="211" t="s">
        <v>1356</v>
      </c>
      <c r="E120" s="56" t="str">
        <f>VLOOKUP(A120,'import Kırklareli'!A:P,5,0)</f>
        <v/>
      </c>
      <c r="F120" s="56" t="str">
        <f>VLOOKUP(A120,'import Kırklareli'!A:P,6,0)</f>
        <v/>
      </c>
      <c r="G120" s="56">
        <f>VLOOKUP(A120,'import Kırklareli'!A:P,7,0)</f>
        <v>0</v>
      </c>
      <c r="H120" s="56">
        <f>VLOOKUP(A120,'import Kırklareli'!A:P,8,0)</f>
        <v>24</v>
      </c>
      <c r="I120" s="56">
        <f>VLOOKUP(A120,'import Kırklareli'!A:P,9,0)</f>
        <v>24</v>
      </c>
      <c r="J120" s="216">
        <f>VLOOKUP(A120,'import Kırklareli'!A:P,10,0)</f>
        <v>0</v>
      </c>
      <c r="K120" s="211" t="s">
        <v>12598</v>
      </c>
      <c r="L120" s="211">
        <v>2.884175533E9</v>
      </c>
      <c r="M120" s="211" t="s">
        <v>12205</v>
      </c>
      <c r="N120" s="211" t="s">
        <v>2322</v>
      </c>
      <c r="O120" s="211" t="s">
        <v>12599</v>
      </c>
      <c r="P120" s="56" t="str">
        <f>VLOOKUP(A120,'import Kırklareli'!A:P,16,0)</f>
        <v>Geleneksel</v>
      </c>
      <c r="Q120" s="218" t="b">
        <v>0</v>
      </c>
      <c r="R120" s="218"/>
      <c r="S120" s="218"/>
      <c r="T120" s="218"/>
      <c r="U120" s="218"/>
      <c r="V120" s="220"/>
      <c r="W120" s="220"/>
      <c r="X120" s="218"/>
      <c r="Y120" s="218"/>
      <c r="Z120" s="220"/>
      <c r="AA120" s="218"/>
      <c r="AB120" s="221"/>
      <c r="AC120" s="218"/>
      <c r="AD120" s="221"/>
      <c r="AE120" s="218"/>
      <c r="AF120" s="218"/>
      <c r="AG120" s="218"/>
      <c r="AH120" s="218"/>
      <c r="AI120" s="218"/>
      <c r="AJ120" s="218"/>
      <c r="AK120" s="218"/>
      <c r="AL120" s="218"/>
      <c r="AM120" s="218"/>
    </row>
    <row r="121" ht="15.75" customHeight="1">
      <c r="A121" s="56" t="s">
        <v>12600</v>
      </c>
      <c r="B121" s="56" t="s">
        <v>12601</v>
      </c>
      <c r="C121" s="56" t="str">
        <f>VLOOKUP(A121,'import Kırklareli'!A:P,3,0)</f>
        <v>DOĞRU</v>
      </c>
      <c r="D121" s="56" t="s">
        <v>1507</v>
      </c>
      <c r="E121" s="56">
        <f>VLOOKUP(A121,'import Kırklareli'!A:P,5,0)</f>
        <v>1161</v>
      </c>
      <c r="F121" s="56">
        <f>VLOOKUP(A121,'import Kırklareli'!A:P,6,0)</f>
        <v>31</v>
      </c>
      <c r="G121" s="56">
        <f>VLOOKUP(A121,'import Kırklareli'!A:P,7,0)</f>
        <v>0</v>
      </c>
      <c r="H121" s="56">
        <f>VLOOKUP(A121,'import Kırklareli'!A:P,8,0)</f>
        <v>9</v>
      </c>
      <c r="I121" s="56">
        <f>VLOOKUP(A121,'import Kırklareli'!A:P,9,0)</f>
        <v>9</v>
      </c>
      <c r="J121" s="216">
        <f>VLOOKUP(A121,'import Kırklareli'!A:P,10,0)</f>
        <v>0</v>
      </c>
      <c r="K121" s="56" t="s">
        <v>12602</v>
      </c>
      <c r="L121" s="56">
        <v>5.442501553E9</v>
      </c>
      <c r="M121" s="56" t="s">
        <v>12205</v>
      </c>
      <c r="N121" s="56" t="s">
        <v>12229</v>
      </c>
      <c r="O121" s="56" t="s">
        <v>12603</v>
      </c>
      <c r="P121" s="56" t="str">
        <f>VLOOKUP(A121,'import Kırklareli'!A:P,16,0)</f>
        <v>Geleneksel</v>
      </c>
      <c r="Q121" s="218" t="b">
        <v>0</v>
      </c>
      <c r="R121" s="218" t="s">
        <v>29</v>
      </c>
      <c r="S121" s="218"/>
      <c r="T121" s="218"/>
      <c r="U121" s="218" t="s">
        <v>12604</v>
      </c>
      <c r="V121" s="220"/>
      <c r="W121" s="220"/>
      <c r="X121" s="218"/>
      <c r="Y121" s="218" t="s">
        <v>1353</v>
      </c>
      <c r="Z121" s="220">
        <v>44557.0</v>
      </c>
      <c r="AA121" s="218" t="s">
        <v>1353</v>
      </c>
      <c r="AB121" s="221">
        <v>44558.0</v>
      </c>
      <c r="AC121" s="218" t="s">
        <v>1353</v>
      </c>
      <c r="AD121" s="221">
        <v>44575.0</v>
      </c>
      <c r="AE121" s="218"/>
      <c r="AF121" s="218"/>
      <c r="AG121" s="218"/>
      <c r="AH121" s="218"/>
      <c r="AI121" s="218" t="s">
        <v>404</v>
      </c>
      <c r="AJ121" s="218" t="s">
        <v>100</v>
      </c>
      <c r="AK121" s="218" t="s">
        <v>167</v>
      </c>
      <c r="AL121" s="218"/>
      <c r="AM121" s="218"/>
    </row>
    <row r="122" ht="15.75" customHeight="1">
      <c r="A122" s="56" t="s">
        <v>9663</v>
      </c>
      <c r="B122" s="56" t="s">
        <v>9664</v>
      </c>
      <c r="C122" s="56" t="str">
        <f>VLOOKUP(A122,'import Kırklareli'!A:P,3,0)</f>
        <v>DOĞRU</v>
      </c>
      <c r="D122" s="56" t="s">
        <v>1356</v>
      </c>
      <c r="E122" s="56">
        <f>VLOOKUP(A122,'import Kırklareli'!A:P,5,0)</f>
        <v>298</v>
      </c>
      <c r="F122" s="56">
        <f>VLOOKUP(A122,'import Kırklareli'!A:P,6,0)</f>
        <v>65</v>
      </c>
      <c r="G122" s="56">
        <f>VLOOKUP(A122,'import Kırklareli'!A:P,7,0)</f>
        <v>7</v>
      </c>
      <c r="H122" s="56">
        <f>VLOOKUP(A122,'import Kırklareli'!A:P,8,0)</f>
        <v>8</v>
      </c>
      <c r="I122" s="56">
        <f>VLOOKUP(A122,'import Kırklareli'!A:P,9,0)</f>
        <v>15</v>
      </c>
      <c r="J122" s="216">
        <f>VLOOKUP(A122,'import Kırklareli'!A:P,10,0)</f>
        <v>0.47</v>
      </c>
      <c r="K122" s="56" t="s">
        <v>12605</v>
      </c>
      <c r="L122" s="56">
        <v>5.431310858E9</v>
      </c>
      <c r="M122" s="56" t="s">
        <v>12205</v>
      </c>
      <c r="N122" s="56" t="s">
        <v>12229</v>
      </c>
      <c r="O122" s="56" t="s">
        <v>9666</v>
      </c>
      <c r="P122" s="56" t="str">
        <f>VLOOKUP(A122,'import Kırklareli'!A:P,16,0)</f>
        <v>Geleneksel</v>
      </c>
      <c r="Q122" s="218" t="b">
        <v>0</v>
      </c>
      <c r="R122" s="218" t="s">
        <v>38</v>
      </c>
      <c r="S122" s="218" t="s">
        <v>273</v>
      </c>
      <c r="T122" s="2" t="s">
        <v>9472</v>
      </c>
      <c r="U122" s="218"/>
      <c r="V122" s="220">
        <v>44564.0</v>
      </c>
      <c r="W122" s="220">
        <v>44566.0</v>
      </c>
      <c r="X122" s="218"/>
      <c r="Y122" s="218" t="s">
        <v>1353</v>
      </c>
      <c r="Z122" s="220">
        <v>44564.0</v>
      </c>
      <c r="AA122" s="218"/>
      <c r="AB122" s="221"/>
      <c r="AC122" s="218"/>
      <c r="AD122" s="221"/>
      <c r="AE122" s="218"/>
      <c r="AF122" s="218"/>
      <c r="AG122" s="218"/>
      <c r="AH122" s="218"/>
      <c r="AI122" s="218" t="s">
        <v>273</v>
      </c>
      <c r="AJ122" s="218"/>
      <c r="AK122" s="218"/>
      <c r="AL122" s="218"/>
      <c r="AM122" s="218"/>
    </row>
    <row r="123" ht="15.75" customHeight="1">
      <c r="A123" s="56" t="s">
        <v>12606</v>
      </c>
      <c r="B123" s="56" t="s">
        <v>12607</v>
      </c>
      <c r="C123" s="56" t="str">
        <f>VLOOKUP(A123,'import Kırklareli'!A:P,3,0)</f>
        <v>DOĞRU</v>
      </c>
      <c r="D123" s="56" t="s">
        <v>1577</v>
      </c>
      <c r="E123" s="56">
        <f>VLOOKUP(A123,'import Kırklareli'!A:P,5,0)</f>
        <v>4711</v>
      </c>
      <c r="F123" s="56">
        <f>VLOOKUP(A123,'import Kırklareli'!A:P,6,0)</f>
        <v>284</v>
      </c>
      <c r="G123" s="56">
        <f>VLOOKUP(A123,'import Kırklareli'!A:P,7,0)</f>
        <v>0</v>
      </c>
      <c r="H123" s="56">
        <f>VLOOKUP(A123,'import Kırklareli'!A:P,8,0)</f>
        <v>69</v>
      </c>
      <c r="I123" s="56">
        <f>VLOOKUP(A123,'import Kırklareli'!A:P,9,0)</f>
        <v>69</v>
      </c>
      <c r="J123" s="216">
        <f>VLOOKUP(A123,'import Kırklareli'!A:P,10,0)</f>
        <v>0</v>
      </c>
      <c r="K123" s="56" t="s">
        <v>12608</v>
      </c>
      <c r="L123" s="56">
        <v>5.462888839E9</v>
      </c>
      <c r="M123" s="56" t="s">
        <v>1350</v>
      </c>
      <c r="N123" s="56" t="s">
        <v>12236</v>
      </c>
      <c r="O123" s="56" t="s">
        <v>12609</v>
      </c>
      <c r="P123" s="56" t="str">
        <f>VLOOKUP(A123,'import Kırklareli'!A:P,16,0)</f>
        <v>Geleneksel</v>
      </c>
      <c r="Q123" s="218" t="b">
        <v>0</v>
      </c>
      <c r="R123" s="218"/>
      <c r="S123" s="218"/>
      <c r="T123" s="218"/>
      <c r="U123" s="218"/>
      <c r="V123" s="220"/>
      <c r="W123" s="220"/>
      <c r="X123" s="218"/>
      <c r="Y123" s="218"/>
      <c r="Z123" s="220"/>
      <c r="AA123" s="218"/>
      <c r="AB123" s="221"/>
      <c r="AC123" s="218"/>
      <c r="AD123" s="221"/>
      <c r="AE123" s="218"/>
      <c r="AF123" s="218"/>
      <c r="AG123" s="218"/>
      <c r="AH123" s="218"/>
      <c r="AI123" s="218"/>
      <c r="AJ123" s="218"/>
      <c r="AK123" s="218"/>
      <c r="AL123" s="218"/>
      <c r="AM123" s="218"/>
    </row>
    <row r="124" ht="15.75" customHeight="1">
      <c r="A124" s="56" t="s">
        <v>12610</v>
      </c>
      <c r="B124" s="56" t="s">
        <v>12611</v>
      </c>
      <c r="C124" s="56" t="str">
        <f>VLOOKUP(A124,'import Kırklareli'!A:P,3,0)</f>
        <v>DOĞRU</v>
      </c>
      <c r="D124" s="56" t="s">
        <v>1832</v>
      </c>
      <c r="E124" s="56">
        <f>VLOOKUP(A124,'import Kırklareli'!A:P,5,0)</f>
        <v>3816</v>
      </c>
      <c r="F124" s="56">
        <f>VLOOKUP(A124,'import Kırklareli'!A:P,6,0)</f>
        <v>262</v>
      </c>
      <c r="G124" s="56">
        <f>VLOOKUP(A124,'import Kırklareli'!A:P,7,0)</f>
        <v>8</v>
      </c>
      <c r="H124" s="56">
        <f>VLOOKUP(A124,'import Kırklareli'!A:P,8,0)</f>
        <v>37</v>
      </c>
      <c r="I124" s="56">
        <f>VLOOKUP(A124,'import Kırklareli'!A:P,9,0)</f>
        <v>45</v>
      </c>
      <c r="J124" s="216">
        <f>VLOOKUP(A124,'import Kırklareli'!A:P,10,0)</f>
        <v>0.18</v>
      </c>
      <c r="K124" s="56" t="s">
        <v>12612</v>
      </c>
      <c r="L124" s="56">
        <v>5.528163933E9</v>
      </c>
      <c r="M124" s="56" t="s">
        <v>1350</v>
      </c>
      <c r="N124" s="56" t="s">
        <v>12425</v>
      </c>
      <c r="O124" s="56" t="s">
        <v>12613</v>
      </c>
      <c r="P124" s="56" t="str">
        <f>VLOOKUP(A124,'import Kırklareli'!A:P,16,0)</f>
        <v>Geleneksel</v>
      </c>
      <c r="Q124" s="218" t="b">
        <v>0</v>
      </c>
      <c r="R124" s="218"/>
      <c r="S124" s="218"/>
      <c r="T124" s="218"/>
      <c r="U124" s="218"/>
      <c r="V124" s="220"/>
      <c r="W124" s="220"/>
      <c r="X124" s="218"/>
      <c r="Y124" s="218"/>
      <c r="Z124" s="220"/>
      <c r="AA124" s="218"/>
      <c r="AB124" s="221"/>
      <c r="AC124" s="218"/>
      <c r="AD124" s="221"/>
      <c r="AE124" s="218"/>
      <c r="AF124" s="218"/>
      <c r="AG124" s="218"/>
      <c r="AH124" s="218"/>
      <c r="AI124" s="218"/>
      <c r="AJ124" s="218"/>
      <c r="AK124" s="218"/>
      <c r="AL124" s="218"/>
      <c r="AM124" s="218"/>
    </row>
    <row r="125" ht="15.75" customHeight="1">
      <c r="A125" s="56" t="s">
        <v>12614</v>
      </c>
      <c r="B125" s="56" t="s">
        <v>12615</v>
      </c>
      <c r="C125" s="56" t="str">
        <f>VLOOKUP(A125,'import Kırklareli'!A:P,3,0)</f>
        <v>DOĞRU</v>
      </c>
      <c r="D125" s="56" t="s">
        <v>1356</v>
      </c>
      <c r="E125" s="56">
        <f>VLOOKUP(A125,'import Kırklareli'!A:P,5,0)</f>
        <v>2357</v>
      </c>
      <c r="F125" s="56">
        <f>VLOOKUP(A125,'import Kırklareli'!A:P,6,0)</f>
        <v>114</v>
      </c>
      <c r="G125" s="56">
        <f>VLOOKUP(A125,'import Kırklareli'!A:P,7,0)</f>
        <v>0</v>
      </c>
      <c r="H125" s="56">
        <f>VLOOKUP(A125,'import Kırklareli'!A:P,8,0)</f>
        <v>49</v>
      </c>
      <c r="I125" s="56">
        <f>VLOOKUP(A125,'import Kırklareli'!A:P,9,0)</f>
        <v>49</v>
      </c>
      <c r="J125" s="216">
        <f>VLOOKUP(A125,'import Kırklareli'!A:P,10,0)</f>
        <v>0</v>
      </c>
      <c r="K125" s="56" t="s">
        <v>12616</v>
      </c>
      <c r="L125" s="56">
        <v>5.34847209E9</v>
      </c>
      <c r="M125" s="56" t="s">
        <v>1350</v>
      </c>
      <c r="N125" s="56" t="s">
        <v>12236</v>
      </c>
      <c r="O125" s="56" t="s">
        <v>12617</v>
      </c>
      <c r="P125" s="56" t="str">
        <f>VLOOKUP(A125,'import Kırklareli'!A:P,16,0)</f>
        <v>Geleneksel</v>
      </c>
      <c r="Q125" s="218" t="b">
        <v>0</v>
      </c>
      <c r="R125" s="218" t="s">
        <v>43</v>
      </c>
      <c r="S125" s="218"/>
      <c r="T125" s="218"/>
      <c r="U125" s="218" t="s">
        <v>2085</v>
      </c>
      <c r="V125" s="220"/>
      <c r="W125" s="220"/>
      <c r="X125" s="218"/>
      <c r="Y125" s="218" t="s">
        <v>43</v>
      </c>
      <c r="Z125" s="220">
        <v>44593.0</v>
      </c>
      <c r="AA125" s="218"/>
      <c r="AB125" s="221"/>
      <c r="AC125" s="218"/>
      <c r="AD125" s="221"/>
      <c r="AE125" s="218"/>
      <c r="AF125" s="218"/>
      <c r="AG125" s="218"/>
      <c r="AH125" s="218"/>
      <c r="AI125" s="218" t="s">
        <v>100</v>
      </c>
      <c r="AJ125" s="218"/>
      <c r="AK125" s="218"/>
      <c r="AL125" s="218"/>
      <c r="AM125" s="218"/>
    </row>
    <row r="126" ht="15.75" customHeight="1">
      <c r="A126" s="56" t="s">
        <v>9843</v>
      </c>
      <c r="B126" s="56" t="s">
        <v>9844</v>
      </c>
      <c r="C126" s="56" t="str">
        <f>VLOOKUP(A126,'import Kırklareli'!A:P,3,0)</f>
        <v>DOĞRU</v>
      </c>
      <c r="D126" s="56" t="s">
        <v>1370</v>
      </c>
      <c r="E126" s="56">
        <f>VLOOKUP(A126,'import Kırklareli'!A:P,5,0)</f>
        <v>7574</v>
      </c>
      <c r="F126" s="56">
        <f>VLOOKUP(A126,'import Kırklareli'!A:P,6,0)</f>
        <v>479</v>
      </c>
      <c r="G126" s="56">
        <f>VLOOKUP(A126,'import Kırklareli'!A:P,7,0)</f>
        <v>0</v>
      </c>
      <c r="H126" s="56">
        <f>VLOOKUP(A126,'import Kırklareli'!A:P,8,0)</f>
        <v>15</v>
      </c>
      <c r="I126" s="56">
        <f>VLOOKUP(A126,'import Kırklareli'!A:P,9,0)</f>
        <v>15</v>
      </c>
      <c r="J126" s="216">
        <f>VLOOKUP(A126,'import Kırklareli'!A:P,10,0)</f>
        <v>0</v>
      </c>
      <c r="K126" s="56" t="s">
        <v>12618</v>
      </c>
      <c r="L126" s="56">
        <v>2.882127116E9</v>
      </c>
      <c r="M126" s="56" t="s">
        <v>1350</v>
      </c>
      <c r="N126" s="56" t="s">
        <v>12236</v>
      </c>
      <c r="O126" s="56" t="s">
        <v>9846</v>
      </c>
      <c r="P126" s="56" t="str">
        <f>VLOOKUP(A126,'import Kırklareli'!A:P,16,0)</f>
        <v>Geleneksel</v>
      </c>
      <c r="Q126" s="218" t="b">
        <v>0</v>
      </c>
      <c r="R126" s="218" t="s">
        <v>38</v>
      </c>
      <c r="S126" s="218" t="s">
        <v>149</v>
      </c>
      <c r="T126" s="207" t="s">
        <v>9766</v>
      </c>
      <c r="U126" s="218">
        <v>5.467262184E9</v>
      </c>
      <c r="V126" s="220">
        <v>44617.0</v>
      </c>
      <c r="W126" s="220">
        <v>44620.0</v>
      </c>
      <c r="X126" s="218"/>
      <c r="Y126" s="218" t="s">
        <v>1353</v>
      </c>
      <c r="Z126" s="220">
        <v>44617.0</v>
      </c>
      <c r="AA126" s="218"/>
      <c r="AB126" s="221"/>
      <c r="AC126" s="218"/>
      <c r="AD126" s="221"/>
      <c r="AE126" s="218"/>
      <c r="AF126" s="218"/>
      <c r="AG126" s="218"/>
      <c r="AH126" s="218"/>
      <c r="AI126" s="218" t="s">
        <v>149</v>
      </c>
      <c r="AJ126" s="218"/>
      <c r="AK126" s="218"/>
      <c r="AL126" s="218"/>
      <c r="AM126" s="218"/>
    </row>
    <row r="127" ht="15.75" customHeight="1">
      <c r="A127" s="56" t="s">
        <v>9527</v>
      </c>
      <c r="B127" s="56" t="s">
        <v>9528</v>
      </c>
      <c r="C127" s="56" t="str">
        <f>VLOOKUP(A127,'import Kırklareli'!A:P,3,0)</f>
        <v>DOĞRU</v>
      </c>
      <c r="D127" s="56" t="s">
        <v>1370</v>
      </c>
      <c r="E127" s="56">
        <f>VLOOKUP(A127,'import Kırklareli'!A:P,5,0)</f>
        <v>3431</v>
      </c>
      <c r="F127" s="56" t="str">
        <f>VLOOKUP(A127,'import Kırklareli'!A:P,6,0)</f>
        <v/>
      </c>
      <c r="G127" s="56">
        <f>VLOOKUP(A127,'import Kırklareli'!A:P,7,0)</f>
        <v>0</v>
      </c>
      <c r="H127" s="56">
        <f>VLOOKUP(A127,'import Kırklareli'!A:P,8,0)</f>
        <v>8</v>
      </c>
      <c r="I127" s="56">
        <f>VLOOKUP(A127,'import Kırklareli'!A:P,9,0)</f>
        <v>8</v>
      </c>
      <c r="J127" s="216">
        <f>VLOOKUP(A127,'import Kırklareli'!A:P,10,0)</f>
        <v>0</v>
      </c>
      <c r="K127" s="56" t="s">
        <v>12619</v>
      </c>
      <c r="L127" s="56">
        <v>2.884126301E9</v>
      </c>
      <c r="M127" s="56" t="s">
        <v>12205</v>
      </c>
      <c r="N127" s="56" t="s">
        <v>12318</v>
      </c>
      <c r="O127" s="56" t="s">
        <v>9530</v>
      </c>
      <c r="P127" s="56" t="str">
        <f>VLOOKUP(A127,'import Kırklareli'!A:P,16,0)</f>
        <v>Geleneksel</v>
      </c>
      <c r="Q127" s="218" t="b">
        <v>0</v>
      </c>
      <c r="R127" s="218" t="s">
        <v>38</v>
      </c>
      <c r="S127" s="218" t="s">
        <v>73</v>
      </c>
      <c r="T127" s="2" t="s">
        <v>9472</v>
      </c>
      <c r="U127" s="218" t="s">
        <v>12620</v>
      </c>
      <c r="V127" s="220">
        <v>44552.0</v>
      </c>
      <c r="W127" s="220">
        <v>44554.0</v>
      </c>
      <c r="X127" s="218"/>
      <c r="Y127" s="218" t="s">
        <v>1353</v>
      </c>
      <c r="Z127" s="220">
        <v>44552.0</v>
      </c>
      <c r="AA127" s="218"/>
      <c r="AB127" s="221"/>
      <c r="AC127" s="218"/>
      <c r="AD127" s="221"/>
      <c r="AE127" s="218"/>
      <c r="AF127" s="218"/>
      <c r="AG127" s="218"/>
      <c r="AH127" s="218"/>
      <c r="AI127" s="218" t="s">
        <v>73</v>
      </c>
      <c r="AJ127" s="218"/>
      <c r="AK127" s="218"/>
      <c r="AL127" s="218"/>
      <c r="AM127" s="218"/>
    </row>
    <row r="128" ht="15.75" customHeight="1">
      <c r="A128" s="211" t="s">
        <v>12621</v>
      </c>
      <c r="B128" s="211" t="s">
        <v>12622</v>
      </c>
      <c r="C128" s="56" t="str">
        <f>VLOOKUP(A128,'import Kırklareli'!A:P,3,0)</f>
        <v>DOĞRU</v>
      </c>
      <c r="D128" s="211" t="s">
        <v>1507</v>
      </c>
      <c r="E128" s="56">
        <f>VLOOKUP(A128,'import Kırklareli'!A:P,5,0)</f>
        <v>397</v>
      </c>
      <c r="F128" s="56">
        <f>VLOOKUP(A128,'import Kırklareli'!A:P,6,0)</f>
        <v>43</v>
      </c>
      <c r="G128" s="56">
        <f>VLOOKUP(A128,'import Kırklareli'!A:P,7,0)</f>
        <v>5</v>
      </c>
      <c r="H128" s="56">
        <f>VLOOKUP(A128,'import Kırklareli'!A:P,8,0)</f>
        <v>52</v>
      </c>
      <c r="I128" s="56">
        <f>VLOOKUP(A128,'import Kırklareli'!A:P,9,0)</f>
        <v>57</v>
      </c>
      <c r="J128" s="216">
        <f>VLOOKUP(A128,'import Kırklareli'!A:P,10,0)</f>
        <v>0.09</v>
      </c>
      <c r="K128" s="211" t="s">
        <v>12623</v>
      </c>
      <c r="L128" s="211">
        <v>5.462880695E9</v>
      </c>
      <c r="M128" s="211" t="s">
        <v>1350</v>
      </c>
      <c r="N128" s="211" t="s">
        <v>12386</v>
      </c>
      <c r="O128" s="211" t="s">
        <v>12624</v>
      </c>
      <c r="P128" s="56" t="str">
        <f>VLOOKUP(A128,'import Kırklareli'!A:P,16,0)</f>
        <v>Geleneksel</v>
      </c>
      <c r="Q128" s="218" t="b">
        <v>0</v>
      </c>
      <c r="R128" s="218"/>
      <c r="S128" s="218"/>
      <c r="T128" s="223"/>
      <c r="U128" s="218"/>
      <c r="V128" s="220"/>
      <c r="W128" s="220"/>
      <c r="X128" s="218"/>
      <c r="Y128" s="218"/>
      <c r="Z128" s="220"/>
      <c r="AA128" s="218"/>
      <c r="AB128" s="221"/>
      <c r="AC128" s="218"/>
      <c r="AD128" s="221"/>
      <c r="AE128" s="218"/>
      <c r="AF128" s="218"/>
      <c r="AG128" s="218"/>
      <c r="AH128" s="218"/>
      <c r="AI128" s="218"/>
      <c r="AJ128" s="218"/>
      <c r="AK128" s="218"/>
      <c r="AL128" s="218"/>
      <c r="AM128" s="218"/>
    </row>
    <row r="129" ht="15.75" customHeight="1">
      <c r="A129" s="56" t="s">
        <v>9541</v>
      </c>
      <c r="B129" s="56" t="s">
        <v>9542</v>
      </c>
      <c r="C129" s="56" t="str">
        <f>VLOOKUP(A129,'import Kırklareli'!A:P,3,0)</f>
        <v>DOĞRU</v>
      </c>
      <c r="D129" s="56" t="s">
        <v>1443</v>
      </c>
      <c r="E129" s="56">
        <f>VLOOKUP(A129,'import Kırklareli'!A:P,5,0)</f>
        <v>1153</v>
      </c>
      <c r="F129" s="56">
        <f>VLOOKUP(A129,'import Kırklareli'!A:P,6,0)</f>
        <v>58</v>
      </c>
      <c r="G129" s="56">
        <f>VLOOKUP(A129,'import Kırklareli'!A:P,7,0)</f>
        <v>15</v>
      </c>
      <c r="H129" s="56">
        <f>VLOOKUP(A129,'import Kırklareli'!A:P,8,0)</f>
        <v>42</v>
      </c>
      <c r="I129" s="56">
        <f>VLOOKUP(A129,'import Kırklareli'!A:P,9,0)</f>
        <v>57</v>
      </c>
      <c r="J129" s="216">
        <f>VLOOKUP(A129,'import Kırklareli'!A:P,10,0)</f>
        <v>0.26</v>
      </c>
      <c r="K129" s="56" t="s">
        <v>12625</v>
      </c>
      <c r="L129" s="56">
        <v>2.884171929E9</v>
      </c>
      <c r="M129" s="56" t="s">
        <v>12205</v>
      </c>
      <c r="N129" s="56" t="s">
        <v>12229</v>
      </c>
      <c r="O129" s="56" t="s">
        <v>9544</v>
      </c>
      <c r="P129" s="56" t="str">
        <f>VLOOKUP(A129,'import Kırklareli'!A:P,16,0)</f>
        <v>Geleneksel</v>
      </c>
      <c r="Q129" s="218" t="b">
        <v>0</v>
      </c>
      <c r="R129" s="218" t="s">
        <v>38</v>
      </c>
      <c r="S129" s="218" t="s">
        <v>73</v>
      </c>
      <c r="T129" s="207" t="s">
        <v>9472</v>
      </c>
      <c r="U129" s="218" t="s">
        <v>12626</v>
      </c>
      <c r="V129" s="220">
        <v>44557.0</v>
      </c>
      <c r="W129" s="220">
        <v>44559.0</v>
      </c>
      <c r="X129" s="218"/>
      <c r="Y129" s="218" t="s">
        <v>1353</v>
      </c>
      <c r="Z129" s="220">
        <v>44554.0</v>
      </c>
      <c r="AA129" s="218" t="s">
        <v>1353</v>
      </c>
      <c r="AB129" s="221">
        <v>44557.0</v>
      </c>
      <c r="AC129" s="218"/>
      <c r="AD129" s="221"/>
      <c r="AE129" s="218"/>
      <c r="AF129" s="218"/>
      <c r="AG129" s="218"/>
      <c r="AH129" s="218"/>
      <c r="AI129" s="218" t="s">
        <v>73</v>
      </c>
      <c r="AJ129" s="218" t="s">
        <v>73</v>
      </c>
      <c r="AK129" s="218"/>
      <c r="AL129" s="218"/>
      <c r="AM129" s="218"/>
    </row>
    <row r="130" ht="15.75" customHeight="1">
      <c r="A130" s="56" t="s">
        <v>12627</v>
      </c>
      <c r="B130" s="56" t="s">
        <v>12628</v>
      </c>
      <c r="C130" s="56" t="str">
        <f>VLOOKUP(A130,'import Kırklareli'!A:P,3,0)</f>
        <v>DOĞRU</v>
      </c>
      <c r="D130" s="56" t="s">
        <v>1356</v>
      </c>
      <c r="E130" s="56">
        <f>VLOOKUP(A130,'import Kırklareli'!A:P,5,0)</f>
        <v>1004</v>
      </c>
      <c r="F130" s="56" t="str">
        <f>VLOOKUP(A130,'import Kırklareli'!A:P,6,0)</f>
        <v/>
      </c>
      <c r="G130" s="56">
        <f>VLOOKUP(A130,'import Kırklareli'!A:P,7,0)</f>
        <v>0</v>
      </c>
      <c r="H130" s="56">
        <f>VLOOKUP(A130,'import Kırklareli'!A:P,8,0)</f>
        <v>10</v>
      </c>
      <c r="I130" s="56">
        <f>VLOOKUP(A130,'import Kırklareli'!A:P,9,0)</f>
        <v>10</v>
      </c>
      <c r="J130" s="216">
        <f>VLOOKUP(A130,'import Kırklareli'!A:P,10,0)</f>
        <v>0</v>
      </c>
      <c r="K130" s="56" t="s">
        <v>12629</v>
      </c>
      <c r="L130" s="56">
        <v>5.432883917E9</v>
      </c>
      <c r="M130" s="56" t="s">
        <v>1350</v>
      </c>
      <c r="N130" s="56" t="s">
        <v>12236</v>
      </c>
      <c r="O130" s="56" t="s">
        <v>12630</v>
      </c>
      <c r="P130" s="56" t="str">
        <f>VLOOKUP(A130,'import Kırklareli'!A:P,16,0)</f>
        <v>Geleneksel</v>
      </c>
      <c r="Q130" s="218" t="b">
        <v>0</v>
      </c>
      <c r="R130" s="218" t="s">
        <v>43</v>
      </c>
      <c r="S130" s="218"/>
      <c r="T130" s="218"/>
      <c r="U130" s="218" t="s">
        <v>12631</v>
      </c>
      <c r="V130" s="220"/>
      <c r="W130" s="220"/>
      <c r="X130" s="218"/>
      <c r="Y130" s="218" t="s">
        <v>43</v>
      </c>
      <c r="Z130" s="220">
        <v>44617.0</v>
      </c>
      <c r="AA130" s="218"/>
      <c r="AB130" s="221"/>
      <c r="AC130" s="218"/>
      <c r="AD130" s="221"/>
      <c r="AE130" s="218"/>
      <c r="AF130" s="218"/>
      <c r="AG130" s="218"/>
      <c r="AH130" s="218"/>
      <c r="AI130" s="218" t="s">
        <v>149</v>
      </c>
      <c r="AJ130" s="218"/>
      <c r="AK130" s="218"/>
      <c r="AL130" s="218"/>
      <c r="AM130" s="218"/>
    </row>
    <row r="131" ht="15.75" customHeight="1">
      <c r="A131" s="56" t="s">
        <v>9563</v>
      </c>
      <c r="B131" s="56" t="s">
        <v>9564</v>
      </c>
      <c r="C131" s="56" t="str">
        <f>VLOOKUP(A131,'import Kırklareli'!A:P,3,0)</f>
        <v>DOĞRU</v>
      </c>
      <c r="D131" s="56" t="s">
        <v>1356</v>
      </c>
      <c r="E131" s="56">
        <f>VLOOKUP(A131,'import Kırklareli'!A:P,5,0)</f>
        <v>3285</v>
      </c>
      <c r="F131" s="56">
        <f>VLOOKUP(A131,'import Kırklareli'!A:P,6,0)</f>
        <v>249</v>
      </c>
      <c r="G131" s="56">
        <f>VLOOKUP(A131,'import Kırklareli'!A:P,7,0)</f>
        <v>2</v>
      </c>
      <c r="H131" s="56">
        <f>VLOOKUP(A131,'import Kırklareli'!A:P,8,0)</f>
        <v>9</v>
      </c>
      <c r="I131" s="56">
        <f>VLOOKUP(A131,'import Kırklareli'!A:P,9,0)</f>
        <v>11</v>
      </c>
      <c r="J131" s="216">
        <f>VLOOKUP(A131,'import Kırklareli'!A:P,10,0)</f>
        <v>0.18</v>
      </c>
      <c r="K131" s="56" t="s">
        <v>12632</v>
      </c>
      <c r="L131" s="56">
        <v>2.884120222E9</v>
      </c>
      <c r="M131" s="56" t="s">
        <v>12205</v>
      </c>
      <c r="N131" s="56" t="s">
        <v>12229</v>
      </c>
      <c r="O131" s="56" t="s">
        <v>9567</v>
      </c>
      <c r="P131" s="56" t="str">
        <f>VLOOKUP(A131,'import Kırklareli'!A:P,16,0)</f>
        <v>Geleneksel</v>
      </c>
      <c r="Q131" s="218" t="b">
        <v>0</v>
      </c>
      <c r="R131" s="218" t="s">
        <v>38</v>
      </c>
      <c r="S131" s="218" t="s">
        <v>73</v>
      </c>
      <c r="T131" s="207" t="s">
        <v>9472</v>
      </c>
      <c r="U131" s="218" t="s">
        <v>12633</v>
      </c>
      <c r="V131" s="220">
        <v>44567.0</v>
      </c>
      <c r="W131" s="220">
        <v>44571.0</v>
      </c>
      <c r="X131" s="218"/>
      <c r="Y131" s="218" t="s">
        <v>1353</v>
      </c>
      <c r="Z131" s="220">
        <v>44557.0</v>
      </c>
      <c r="AA131" s="218" t="s">
        <v>1353</v>
      </c>
      <c r="AB131" s="221">
        <v>44558.0</v>
      </c>
      <c r="AC131" s="218" t="s">
        <v>1353</v>
      </c>
      <c r="AD131" s="221">
        <v>44564.0</v>
      </c>
      <c r="AE131" s="218" t="s">
        <v>1353</v>
      </c>
      <c r="AF131" s="221">
        <v>44567.0</v>
      </c>
      <c r="AG131" s="218"/>
      <c r="AH131" s="218"/>
      <c r="AI131" s="218" t="s">
        <v>404</v>
      </c>
      <c r="AJ131" s="218" t="s">
        <v>404</v>
      </c>
      <c r="AK131" s="218" t="s">
        <v>73</v>
      </c>
      <c r="AL131" s="218" t="s">
        <v>73</v>
      </c>
      <c r="AM131" s="218"/>
    </row>
    <row r="132" ht="15.75" customHeight="1">
      <c r="A132" s="56" t="s">
        <v>12634</v>
      </c>
      <c r="B132" s="56" t="s">
        <v>12635</v>
      </c>
      <c r="C132" s="56" t="str">
        <f>VLOOKUP(A132,'import Kırklareli'!A:P,3,0)</f>
        <v>DOĞRU</v>
      </c>
      <c r="D132" s="56" t="s">
        <v>1370</v>
      </c>
      <c r="E132" s="56">
        <f>VLOOKUP(A132,'import Kırklareli'!A:P,5,0)</f>
        <v>126</v>
      </c>
      <c r="F132" s="56">
        <f>VLOOKUP(A132,'import Kırklareli'!A:P,6,0)</f>
        <v>9</v>
      </c>
      <c r="G132" s="56">
        <f>VLOOKUP(A132,'import Kırklareli'!A:P,7,0)</f>
        <v>0</v>
      </c>
      <c r="H132" s="56">
        <f>VLOOKUP(A132,'import Kırklareli'!A:P,8,0)</f>
        <v>5</v>
      </c>
      <c r="I132" s="56">
        <f>VLOOKUP(A132,'import Kırklareli'!A:P,9,0)</f>
        <v>5</v>
      </c>
      <c r="J132" s="216">
        <f>VLOOKUP(A132,'import Kırklareli'!A:P,10,0)</f>
        <v>0</v>
      </c>
      <c r="K132" s="56" t="s">
        <v>12636</v>
      </c>
      <c r="L132" s="56">
        <v>2.885125525E9</v>
      </c>
      <c r="M132" s="56" t="s">
        <v>12209</v>
      </c>
      <c r="N132" s="56" t="s">
        <v>12298</v>
      </c>
      <c r="O132" s="56" t="s">
        <v>12637</v>
      </c>
      <c r="P132" s="56" t="str">
        <f>VLOOKUP(A132,'import Kırklareli'!A:P,16,0)</f>
        <v>Geleneksel</v>
      </c>
      <c r="Q132" s="218" t="b">
        <v>0</v>
      </c>
      <c r="R132" s="218"/>
      <c r="S132" s="218"/>
      <c r="T132" s="218"/>
      <c r="U132" s="218"/>
      <c r="V132" s="220"/>
      <c r="W132" s="220"/>
      <c r="X132" s="218"/>
      <c r="Y132" s="218"/>
      <c r="Z132" s="220"/>
      <c r="AA132" s="218"/>
      <c r="AB132" s="221"/>
      <c r="AC132" s="218"/>
      <c r="AD132" s="221"/>
      <c r="AE132" s="218"/>
      <c r="AF132" s="218"/>
      <c r="AG132" s="218"/>
      <c r="AH132" s="218"/>
      <c r="AI132" s="218"/>
      <c r="AJ132" s="218"/>
      <c r="AK132" s="218"/>
      <c r="AL132" s="218"/>
      <c r="AM132" s="218"/>
    </row>
    <row r="133" ht="15.75" customHeight="1">
      <c r="A133" s="56" t="s">
        <v>9698</v>
      </c>
      <c r="B133" s="56" t="s">
        <v>9699</v>
      </c>
      <c r="C133" s="56" t="str">
        <f>VLOOKUP(A133,'import Kırklareli'!A:P,3,0)</f>
        <v>DOĞRU</v>
      </c>
      <c r="D133" s="56" t="s">
        <v>1356</v>
      </c>
      <c r="E133" s="56">
        <f>VLOOKUP(A133,'import Kırklareli'!A:P,5,0)</f>
        <v>2073</v>
      </c>
      <c r="F133" s="56">
        <f>VLOOKUP(A133,'import Kırklareli'!A:P,6,0)</f>
        <v>86</v>
      </c>
      <c r="G133" s="56">
        <f>VLOOKUP(A133,'import Kırklareli'!A:P,7,0)</f>
        <v>0</v>
      </c>
      <c r="H133" s="56">
        <f>VLOOKUP(A133,'import Kırklareli'!A:P,8,0)</f>
        <v>23</v>
      </c>
      <c r="I133" s="56">
        <f>VLOOKUP(A133,'import Kırklareli'!A:P,9,0)</f>
        <v>23</v>
      </c>
      <c r="J133" s="216">
        <f>VLOOKUP(A133,'import Kırklareli'!A:P,10,0)</f>
        <v>0</v>
      </c>
      <c r="K133" s="56" t="s">
        <v>12638</v>
      </c>
      <c r="L133" s="56">
        <v>5.469300262E9</v>
      </c>
      <c r="M133" s="56" t="s">
        <v>12205</v>
      </c>
      <c r="N133" s="56" t="s">
        <v>1667</v>
      </c>
      <c r="O133" s="56" t="s">
        <v>9701</v>
      </c>
      <c r="P133" s="56" t="str">
        <f>VLOOKUP(A133,'import Kırklareli'!A:P,16,0)</f>
        <v>Geleneksel</v>
      </c>
      <c r="Q133" s="218" t="b">
        <v>1</v>
      </c>
      <c r="R133" s="218" t="s">
        <v>29</v>
      </c>
      <c r="S133" s="218" t="s">
        <v>167</v>
      </c>
      <c r="T133" s="2" t="s">
        <v>9472</v>
      </c>
      <c r="U133" s="218"/>
      <c r="V133" s="220">
        <v>44566.0</v>
      </c>
      <c r="W133" s="220">
        <v>44568.0</v>
      </c>
      <c r="X133" s="218"/>
      <c r="Y133" s="218" t="s">
        <v>1353</v>
      </c>
      <c r="Z133" s="220">
        <v>44566.0</v>
      </c>
      <c r="AA133" s="218" t="s">
        <v>43</v>
      </c>
      <c r="AB133" s="221">
        <v>44575.0</v>
      </c>
      <c r="AC133" s="218"/>
      <c r="AD133" s="221"/>
      <c r="AE133" s="218"/>
      <c r="AF133" s="218"/>
      <c r="AG133" s="218"/>
      <c r="AH133" s="218"/>
      <c r="AI133" s="218" t="s">
        <v>167</v>
      </c>
      <c r="AJ133" s="218" t="s">
        <v>167</v>
      </c>
      <c r="AK133" s="218"/>
      <c r="AL133" s="218"/>
      <c r="AM133" s="218"/>
    </row>
    <row r="134" ht="15.75" customHeight="1">
      <c r="A134" s="211" t="s">
        <v>12639</v>
      </c>
      <c r="B134" s="211" t="s">
        <v>12640</v>
      </c>
      <c r="C134" s="56" t="str">
        <f>VLOOKUP(A134,'import Kırklareli'!A:P,3,0)</f>
        <v>DOĞRU</v>
      </c>
      <c r="D134" s="211" t="s">
        <v>1356</v>
      </c>
      <c r="E134" s="56" t="str">
        <f>VLOOKUP(A134,'import Kırklareli'!A:P,5,0)</f>
        <v/>
      </c>
      <c r="F134" s="56" t="str">
        <f>VLOOKUP(A134,'import Kırklareli'!A:P,6,0)</f>
        <v/>
      </c>
      <c r="G134" s="56">
        <f>VLOOKUP(A134,'import Kırklareli'!A:P,7,0)</f>
        <v>0</v>
      </c>
      <c r="H134" s="56">
        <f>VLOOKUP(A134,'import Kırklareli'!A:P,8,0)</f>
        <v>21</v>
      </c>
      <c r="I134" s="56">
        <f>VLOOKUP(A134,'import Kırklareli'!A:P,9,0)</f>
        <v>21</v>
      </c>
      <c r="J134" s="216">
        <f>VLOOKUP(A134,'import Kırklareli'!A:P,10,0)</f>
        <v>0</v>
      </c>
      <c r="K134" s="211" t="s">
        <v>12641</v>
      </c>
      <c r="L134" s="211">
        <v>5.380240039E9</v>
      </c>
      <c r="M134" s="211" t="s">
        <v>12205</v>
      </c>
      <c r="N134" s="211" t="s">
        <v>12229</v>
      </c>
      <c r="O134" s="211" t="s">
        <v>12642</v>
      </c>
      <c r="P134" s="56" t="str">
        <f>VLOOKUP(A134,'import Kırklareli'!A:P,16,0)</f>
        <v>Geleneksel</v>
      </c>
      <c r="Q134" s="218" t="b">
        <v>0</v>
      </c>
      <c r="R134" s="218"/>
      <c r="S134" s="218"/>
      <c r="T134" s="218"/>
      <c r="U134" s="218"/>
      <c r="V134" s="220"/>
      <c r="W134" s="220"/>
      <c r="X134" s="218"/>
      <c r="Y134" s="218"/>
      <c r="Z134" s="220"/>
      <c r="AA134" s="218"/>
      <c r="AB134" s="221"/>
      <c r="AC134" s="218"/>
      <c r="AD134" s="221"/>
      <c r="AE134" s="218"/>
      <c r="AF134" s="218"/>
      <c r="AG134" s="218"/>
      <c r="AH134" s="218"/>
      <c r="AI134" s="218"/>
      <c r="AJ134" s="218"/>
      <c r="AK134" s="218"/>
      <c r="AL134" s="218"/>
      <c r="AM134" s="218"/>
    </row>
    <row r="135" ht="15.75" customHeight="1">
      <c r="A135" s="56" t="s">
        <v>12643</v>
      </c>
      <c r="B135" s="56" t="s">
        <v>12644</v>
      </c>
      <c r="C135" s="56" t="str">
        <f>VLOOKUP(A135,'import Kırklareli'!A:P,3,0)</f>
        <v>YANLIŞ</v>
      </c>
      <c r="D135" s="56" t="s">
        <v>1577</v>
      </c>
      <c r="E135" s="56" t="str">
        <f>VLOOKUP(A135,'import Kırklareli'!A:P,5,0)</f>
        <v/>
      </c>
      <c r="F135" s="56" t="str">
        <f>VLOOKUP(A135,'import Kırklareli'!A:P,6,0)</f>
        <v/>
      </c>
      <c r="G135" s="56">
        <f>VLOOKUP(A135,'import Kırklareli'!A:P,7,0)</f>
        <v>0</v>
      </c>
      <c r="H135" s="56">
        <f>VLOOKUP(A135,'import Kırklareli'!A:P,8,0)</f>
        <v>38</v>
      </c>
      <c r="I135" s="56">
        <f>VLOOKUP(A135,'import Kırklareli'!A:P,9,0)</f>
        <v>38</v>
      </c>
      <c r="J135" s="216">
        <f>VLOOKUP(A135,'import Kırklareli'!A:P,10,0)</f>
        <v>0</v>
      </c>
      <c r="K135" s="56" t="s">
        <v>12645</v>
      </c>
      <c r="L135" s="56">
        <v>5.306755798E9</v>
      </c>
      <c r="M135" s="56" t="s">
        <v>12205</v>
      </c>
      <c r="N135" s="56" t="s">
        <v>2322</v>
      </c>
      <c r="O135" s="56" t="s">
        <v>12646</v>
      </c>
      <c r="P135" s="56" t="str">
        <f>VLOOKUP(A135,'import Kırklareli'!A:P,16,0)</f>
        <v>Geleneksel</v>
      </c>
      <c r="Q135" s="218" t="b">
        <v>0</v>
      </c>
      <c r="R135" s="218" t="s">
        <v>29</v>
      </c>
      <c r="S135" s="218"/>
      <c r="T135" s="218"/>
      <c r="U135" s="218" t="s">
        <v>12647</v>
      </c>
      <c r="V135" s="220"/>
      <c r="W135" s="220"/>
      <c r="X135" s="218"/>
      <c r="Y135" s="218" t="s">
        <v>1353</v>
      </c>
      <c r="Z135" s="220">
        <v>44561.0</v>
      </c>
      <c r="AA135" s="218"/>
      <c r="AB135" s="221"/>
      <c r="AC135" s="218"/>
      <c r="AD135" s="221"/>
      <c r="AE135" s="218"/>
      <c r="AF135" s="218"/>
      <c r="AG135" s="218"/>
      <c r="AH135" s="218"/>
      <c r="AI135" s="218" t="s">
        <v>273</v>
      </c>
      <c r="AJ135" s="218"/>
      <c r="AK135" s="218"/>
      <c r="AL135" s="218"/>
      <c r="AM135" s="218"/>
    </row>
    <row r="136" ht="15.75" customHeight="1">
      <c r="A136" s="56" t="s">
        <v>12648</v>
      </c>
      <c r="B136" s="56" t="s">
        <v>12649</v>
      </c>
      <c r="C136" s="56" t="str">
        <f>VLOOKUP(A136,'import Kırklareli'!A:P,3,0)</f>
        <v>DOĞRU</v>
      </c>
      <c r="D136" s="56" t="s">
        <v>1370</v>
      </c>
      <c r="E136" s="56">
        <f>VLOOKUP(A136,'import Kırklareli'!A:P,5,0)</f>
        <v>6250</v>
      </c>
      <c r="F136" s="56">
        <f>VLOOKUP(A136,'import Kırklareli'!A:P,6,0)</f>
        <v>52</v>
      </c>
      <c r="G136" s="56">
        <f>VLOOKUP(A136,'import Kırklareli'!A:P,7,0)</f>
        <v>0</v>
      </c>
      <c r="H136" s="56">
        <f>VLOOKUP(A136,'import Kırklareli'!A:P,8,0)</f>
        <v>17</v>
      </c>
      <c r="I136" s="56">
        <f>VLOOKUP(A136,'import Kırklareli'!A:P,9,0)</f>
        <v>17</v>
      </c>
      <c r="J136" s="216">
        <f>VLOOKUP(A136,'import Kırklareli'!A:P,10,0)</f>
        <v>0</v>
      </c>
      <c r="K136" s="56" t="s">
        <v>12650</v>
      </c>
      <c r="L136" s="56">
        <v>2.882122555E9</v>
      </c>
      <c r="M136" s="56" t="s">
        <v>1350</v>
      </c>
      <c r="N136" s="56" t="s">
        <v>12224</v>
      </c>
      <c r="O136" s="56" t="s">
        <v>12651</v>
      </c>
      <c r="P136" s="56" t="str">
        <f>VLOOKUP(A136,'import Kırklareli'!A:P,16,0)</f>
        <v>Geleneksel</v>
      </c>
      <c r="Q136" s="218" t="b">
        <v>0</v>
      </c>
      <c r="R136" s="218"/>
      <c r="S136" s="218"/>
      <c r="T136" s="218"/>
      <c r="U136" s="218"/>
      <c r="V136" s="220"/>
      <c r="W136" s="220"/>
      <c r="X136" s="218"/>
      <c r="Y136" s="218"/>
      <c r="Z136" s="220"/>
      <c r="AA136" s="218"/>
      <c r="AB136" s="221"/>
      <c r="AC136" s="218"/>
      <c r="AD136" s="221"/>
      <c r="AE136" s="218"/>
      <c r="AF136" s="218"/>
      <c r="AG136" s="218"/>
      <c r="AH136" s="218"/>
      <c r="AI136" s="218"/>
      <c r="AJ136" s="218"/>
      <c r="AK136" s="218"/>
      <c r="AL136" s="218"/>
      <c r="AM136" s="218"/>
    </row>
    <row r="137" ht="15.75" customHeight="1">
      <c r="A137" s="56" t="s">
        <v>12652</v>
      </c>
      <c r="B137" s="56" t="s">
        <v>12653</v>
      </c>
      <c r="C137" s="56" t="str">
        <f>VLOOKUP(A137,'import Kırklareli'!A:P,3,0)</f>
        <v>DOĞRU</v>
      </c>
      <c r="D137" s="56" t="s">
        <v>1348</v>
      </c>
      <c r="E137" s="56">
        <f>VLOOKUP(A137,'import Kırklareli'!A:P,5,0)</f>
        <v>1045</v>
      </c>
      <c r="F137" s="56">
        <f>VLOOKUP(A137,'import Kırklareli'!A:P,6,0)</f>
        <v>58</v>
      </c>
      <c r="G137" s="56">
        <f>VLOOKUP(A137,'import Kırklareli'!A:P,7,0)</f>
        <v>0</v>
      </c>
      <c r="H137" s="56">
        <f>VLOOKUP(A137,'import Kırklareli'!A:P,8,0)</f>
        <v>11</v>
      </c>
      <c r="I137" s="56">
        <f>VLOOKUP(A137,'import Kırklareli'!A:P,9,0)</f>
        <v>11</v>
      </c>
      <c r="J137" s="216">
        <f>VLOOKUP(A137,'import Kırklareli'!A:P,10,0)</f>
        <v>0</v>
      </c>
      <c r="K137" s="56" t="s">
        <v>12654</v>
      </c>
      <c r="L137" s="56">
        <v>2.882126655E9</v>
      </c>
      <c r="M137" s="56" t="s">
        <v>1350</v>
      </c>
      <c r="N137" s="56" t="s">
        <v>12236</v>
      </c>
      <c r="O137" s="56" t="s">
        <v>12655</v>
      </c>
      <c r="P137" s="56" t="str">
        <f>VLOOKUP(A137,'import Kırklareli'!A:P,16,0)</f>
        <v>Geleneksel</v>
      </c>
      <c r="Q137" s="218" t="b">
        <v>0</v>
      </c>
      <c r="R137" s="218" t="s">
        <v>43</v>
      </c>
      <c r="S137" s="218"/>
      <c r="T137" s="218"/>
      <c r="U137" s="218" t="s">
        <v>2085</v>
      </c>
      <c r="V137" s="220"/>
      <c r="W137" s="220"/>
      <c r="X137" s="218"/>
      <c r="Y137" s="218" t="s">
        <v>43</v>
      </c>
      <c r="Z137" s="220">
        <v>44593.0</v>
      </c>
      <c r="AA137" s="218"/>
      <c r="AB137" s="221"/>
      <c r="AC137" s="218"/>
      <c r="AD137" s="221"/>
      <c r="AE137" s="218"/>
      <c r="AF137" s="221"/>
      <c r="AG137" s="218"/>
      <c r="AH137" s="218"/>
      <c r="AI137" s="218" t="s">
        <v>100</v>
      </c>
      <c r="AJ137" s="218"/>
      <c r="AK137" s="218"/>
      <c r="AL137" s="218"/>
      <c r="AM137" s="218"/>
    </row>
    <row r="138" ht="15.75" customHeight="1">
      <c r="A138" s="56" t="s">
        <v>12656</v>
      </c>
      <c r="B138" s="56" t="s">
        <v>12657</v>
      </c>
      <c r="C138" s="56" t="str">
        <f>VLOOKUP(A138,'import Kırklareli'!A:P,3,0)</f>
        <v>DOĞRU</v>
      </c>
      <c r="D138" s="56" t="s">
        <v>1507</v>
      </c>
      <c r="E138" s="56">
        <f>VLOOKUP(A138,'import Kırklareli'!A:P,5,0)</f>
        <v>237</v>
      </c>
      <c r="F138" s="56">
        <f>VLOOKUP(A138,'import Kırklareli'!A:P,6,0)</f>
        <v>9</v>
      </c>
      <c r="G138" s="56">
        <f>VLOOKUP(A138,'import Kırklareli'!A:P,7,0)</f>
        <v>0</v>
      </c>
      <c r="H138" s="56">
        <f>VLOOKUP(A138,'import Kırklareli'!A:P,8,0)</f>
        <v>92</v>
      </c>
      <c r="I138" s="56">
        <f>VLOOKUP(A138,'import Kırklareli'!A:P,9,0)</f>
        <v>92</v>
      </c>
      <c r="J138" s="216">
        <f>VLOOKUP(A138,'import Kırklareli'!A:P,10,0)</f>
        <v>0</v>
      </c>
      <c r="K138" s="56" t="s">
        <v>12658</v>
      </c>
      <c r="L138" s="56">
        <v>2.882140339E9</v>
      </c>
      <c r="M138" s="56" t="s">
        <v>1350</v>
      </c>
      <c r="N138" s="56" t="s">
        <v>12236</v>
      </c>
      <c r="O138" s="56" t="s">
        <v>12659</v>
      </c>
      <c r="P138" s="56" t="str">
        <f>VLOOKUP(A138,'import Kırklareli'!A:P,16,0)</f>
        <v>Geleneksel</v>
      </c>
      <c r="Q138" s="218" t="b">
        <v>0</v>
      </c>
      <c r="R138" s="218"/>
      <c r="S138" s="218"/>
      <c r="T138" s="218"/>
      <c r="U138" s="218"/>
      <c r="V138" s="220"/>
      <c r="W138" s="220"/>
      <c r="X138" s="218"/>
      <c r="Y138" s="218"/>
      <c r="Z138" s="220"/>
      <c r="AA138" s="218"/>
      <c r="AB138" s="221"/>
      <c r="AC138" s="218"/>
      <c r="AD138" s="221"/>
      <c r="AE138" s="218"/>
      <c r="AF138" s="221"/>
      <c r="AG138" s="218"/>
      <c r="AH138" s="218"/>
      <c r="AI138" s="218"/>
      <c r="AJ138" s="218"/>
      <c r="AK138" s="218"/>
      <c r="AL138" s="218"/>
      <c r="AM138" s="218"/>
    </row>
    <row r="139" ht="15.75" customHeight="1">
      <c r="A139" s="56" t="s">
        <v>9489</v>
      </c>
      <c r="B139" s="56" t="s">
        <v>9490</v>
      </c>
      <c r="C139" s="56" t="str">
        <f>VLOOKUP(A139,'import Kırklareli'!A:P,3,0)</f>
        <v>DOĞRU</v>
      </c>
      <c r="D139" s="56" t="s">
        <v>1378</v>
      </c>
      <c r="E139" s="56">
        <f>VLOOKUP(A139,'import Kırklareli'!A:P,5,0)</f>
        <v>242</v>
      </c>
      <c r="F139" s="56">
        <f>VLOOKUP(A139,'import Kırklareli'!A:P,6,0)</f>
        <v>17</v>
      </c>
      <c r="G139" s="56">
        <f>VLOOKUP(A139,'import Kırklareli'!A:P,7,0)</f>
        <v>14</v>
      </c>
      <c r="H139" s="56">
        <f>VLOOKUP(A139,'import Kırklareli'!A:P,8,0)</f>
        <v>19</v>
      </c>
      <c r="I139" s="56">
        <f>VLOOKUP(A139,'import Kırklareli'!A:P,9,0)</f>
        <v>33</v>
      </c>
      <c r="J139" s="216">
        <f>VLOOKUP(A139,'import Kırklareli'!A:P,10,0)</f>
        <v>0.42</v>
      </c>
      <c r="K139" s="56" t="s">
        <v>12660</v>
      </c>
      <c r="L139" s="56">
        <v>2.884178787E9</v>
      </c>
      <c r="M139" s="56" t="s">
        <v>12205</v>
      </c>
      <c r="N139" s="56" t="s">
        <v>12338</v>
      </c>
      <c r="O139" s="56" t="s">
        <v>9492</v>
      </c>
      <c r="P139" s="56" t="str">
        <f>VLOOKUP(A139,'import Kırklareli'!A:P,16,0)</f>
        <v>Geleneksel</v>
      </c>
      <c r="Q139" s="218" t="b">
        <v>0</v>
      </c>
      <c r="R139" s="218" t="s">
        <v>38</v>
      </c>
      <c r="S139" s="218" t="s">
        <v>100</v>
      </c>
      <c r="T139" s="2" t="s">
        <v>9472</v>
      </c>
      <c r="U139" s="218">
        <v>5.071619894E9</v>
      </c>
      <c r="V139" s="220">
        <v>44551.0</v>
      </c>
      <c r="W139" s="220">
        <v>44552.0</v>
      </c>
      <c r="X139" s="218"/>
      <c r="Y139" s="218" t="s">
        <v>1353</v>
      </c>
      <c r="Z139" s="220">
        <v>44551.0</v>
      </c>
      <c r="AA139" s="218"/>
      <c r="AB139" s="221"/>
      <c r="AC139" s="218"/>
      <c r="AD139" s="221"/>
      <c r="AE139" s="218"/>
      <c r="AF139" s="218"/>
      <c r="AG139" s="218"/>
      <c r="AH139" s="218"/>
      <c r="AI139" s="218" t="s">
        <v>100</v>
      </c>
      <c r="AJ139" s="218"/>
      <c r="AK139" s="218"/>
      <c r="AL139" s="218"/>
      <c r="AM139" s="218"/>
    </row>
    <row r="140" ht="15.75" customHeight="1">
      <c r="A140" s="56" t="s">
        <v>12661</v>
      </c>
      <c r="B140" s="56" t="s">
        <v>12662</v>
      </c>
      <c r="C140" s="56" t="str">
        <f>VLOOKUP(A140,'import Kırklareli'!A:P,3,0)</f>
        <v>DOĞRU</v>
      </c>
      <c r="D140" s="56" t="s">
        <v>1378</v>
      </c>
      <c r="E140" s="56">
        <f>VLOOKUP(A140,'import Kırklareli'!A:P,5,0)</f>
        <v>1353</v>
      </c>
      <c r="F140" s="56" t="str">
        <f>VLOOKUP(A140,'import Kırklareli'!A:P,6,0)</f>
        <v/>
      </c>
      <c r="G140" s="56">
        <f>VLOOKUP(A140,'import Kırklareli'!A:P,7,0)</f>
        <v>0</v>
      </c>
      <c r="H140" s="56">
        <f>VLOOKUP(A140,'import Kırklareli'!A:P,8,0)</f>
        <v>5</v>
      </c>
      <c r="I140" s="56">
        <f>VLOOKUP(A140,'import Kırklareli'!A:P,9,0)</f>
        <v>5</v>
      </c>
      <c r="J140" s="216">
        <f>VLOOKUP(A140,'import Kırklareli'!A:P,10,0)</f>
        <v>0</v>
      </c>
      <c r="K140" s="56" t="s">
        <v>12663</v>
      </c>
      <c r="L140" s="56">
        <v>2.882140484E9</v>
      </c>
      <c r="M140" s="56" t="s">
        <v>1350</v>
      </c>
      <c r="N140" s="56" t="s">
        <v>12386</v>
      </c>
      <c r="O140" s="56" t="s">
        <v>12664</v>
      </c>
      <c r="P140" s="56" t="str">
        <f>VLOOKUP(A140,'import Kırklareli'!A:P,16,0)</f>
        <v>Geleneksel</v>
      </c>
      <c r="Q140" s="218" t="b">
        <v>0</v>
      </c>
      <c r="R140" s="218"/>
      <c r="S140" s="218"/>
      <c r="T140" s="218"/>
      <c r="U140" s="218"/>
      <c r="V140" s="220"/>
      <c r="W140" s="220"/>
      <c r="X140" s="218"/>
      <c r="Y140" s="218"/>
      <c r="Z140" s="220"/>
      <c r="AA140" s="218"/>
      <c r="AB140" s="221"/>
      <c r="AC140" s="218"/>
      <c r="AD140" s="221"/>
      <c r="AE140" s="218"/>
      <c r="AF140" s="218"/>
      <c r="AG140" s="218"/>
      <c r="AH140" s="218"/>
      <c r="AI140" s="218"/>
      <c r="AJ140" s="218"/>
      <c r="AK140" s="218"/>
      <c r="AL140" s="218"/>
      <c r="AM140" s="218"/>
    </row>
    <row r="141" ht="15.75" customHeight="1">
      <c r="A141" s="56" t="s">
        <v>12665</v>
      </c>
      <c r="B141" s="56" t="s">
        <v>12666</v>
      </c>
      <c r="C141" s="56" t="str">
        <f>VLOOKUP(A141,'import Kırklareli'!A:P,3,0)</f>
        <v>YANLIŞ</v>
      </c>
      <c r="D141" s="56" t="s">
        <v>1356</v>
      </c>
      <c r="E141" s="56">
        <f>VLOOKUP(A141,'import Kırklareli'!A:P,5,0)</f>
        <v>4</v>
      </c>
      <c r="F141" s="56" t="str">
        <f>VLOOKUP(A141,'import Kırklareli'!A:P,6,0)</f>
        <v/>
      </c>
      <c r="G141" s="56">
        <f>VLOOKUP(A141,'import Kırklareli'!A:P,7,0)</f>
        <v>0</v>
      </c>
      <c r="H141" s="56">
        <f>VLOOKUP(A141,'import Kırklareli'!A:P,8,0)</f>
        <v>20</v>
      </c>
      <c r="I141" s="56">
        <f>VLOOKUP(A141,'import Kırklareli'!A:P,9,0)</f>
        <v>20</v>
      </c>
      <c r="J141" s="216">
        <f>VLOOKUP(A141,'import Kırklareli'!A:P,10,0)</f>
        <v>0</v>
      </c>
      <c r="K141" s="56" t="s">
        <v>12667</v>
      </c>
      <c r="L141" s="56">
        <v>2.882129449E9</v>
      </c>
      <c r="M141" s="56" t="s">
        <v>1350</v>
      </c>
      <c r="N141" s="56" t="s">
        <v>12236</v>
      </c>
      <c r="O141" s="56" t="s">
        <v>12668</v>
      </c>
      <c r="P141" s="56" t="str">
        <f>VLOOKUP(A141,'import Kırklareli'!A:P,16,0)</f>
        <v>Geleneksel</v>
      </c>
      <c r="Q141" s="218" t="b">
        <v>0</v>
      </c>
      <c r="R141" s="218"/>
      <c r="S141" s="218"/>
      <c r="T141" s="218"/>
      <c r="U141" s="218"/>
      <c r="V141" s="220"/>
      <c r="W141" s="220"/>
      <c r="X141" s="218"/>
      <c r="Y141" s="218" t="s">
        <v>1506</v>
      </c>
      <c r="Z141" s="220">
        <v>44617.0</v>
      </c>
      <c r="AA141" s="218"/>
      <c r="AB141" s="221"/>
      <c r="AC141" s="218"/>
      <c r="AD141" s="221"/>
      <c r="AE141" s="218"/>
      <c r="AF141" s="218"/>
      <c r="AG141" s="218"/>
      <c r="AH141" s="218"/>
      <c r="AI141" s="218" t="s">
        <v>149</v>
      </c>
      <c r="AJ141" s="218"/>
      <c r="AK141" s="218"/>
      <c r="AL141" s="218"/>
      <c r="AM141" s="218"/>
    </row>
    <row r="142" ht="15.75" customHeight="1">
      <c r="A142" s="56" t="s">
        <v>9776</v>
      </c>
      <c r="B142" s="56" t="s">
        <v>9777</v>
      </c>
      <c r="C142" s="56" t="str">
        <f>VLOOKUP(A142,'import Kırklareli'!A:P,3,0)</f>
        <v>DOĞRU</v>
      </c>
      <c r="D142" s="56" t="s">
        <v>1507</v>
      </c>
      <c r="E142" s="56">
        <f>VLOOKUP(A142,'import Kırklareli'!A:P,5,0)</f>
        <v>3037</v>
      </c>
      <c r="F142" s="56">
        <f>VLOOKUP(A142,'import Kırklareli'!A:P,6,0)</f>
        <v>315</v>
      </c>
      <c r="G142" s="56">
        <f>VLOOKUP(A142,'import Kırklareli'!A:P,7,0)</f>
        <v>30</v>
      </c>
      <c r="H142" s="56">
        <f>VLOOKUP(A142,'import Kırklareli'!A:P,8,0)</f>
        <v>28</v>
      </c>
      <c r="I142" s="56">
        <f>VLOOKUP(A142,'import Kırklareli'!A:P,9,0)</f>
        <v>58</v>
      </c>
      <c r="J142" s="216">
        <f>VLOOKUP(A142,'import Kırklareli'!A:P,10,0)</f>
        <v>0.52</v>
      </c>
      <c r="K142" s="56" t="s">
        <v>12669</v>
      </c>
      <c r="L142" s="56">
        <v>2.882149404E9</v>
      </c>
      <c r="M142" s="56" t="s">
        <v>1350</v>
      </c>
      <c r="N142" s="56" t="s">
        <v>12236</v>
      </c>
      <c r="O142" s="56" t="s">
        <v>9779</v>
      </c>
      <c r="P142" s="56" t="str">
        <f>VLOOKUP(A142,'import Kırklareli'!A:P,16,0)</f>
        <v>Geleneksel</v>
      </c>
      <c r="Q142" s="218" t="b">
        <v>0</v>
      </c>
      <c r="R142" s="218" t="s">
        <v>38</v>
      </c>
      <c r="S142" s="218" t="s">
        <v>100</v>
      </c>
      <c r="T142" s="2" t="s">
        <v>9766</v>
      </c>
      <c r="U142" s="218" t="s">
        <v>12670</v>
      </c>
      <c r="V142" s="220">
        <v>44593.0</v>
      </c>
      <c r="W142" s="220">
        <v>44563.0</v>
      </c>
      <c r="X142" s="218"/>
      <c r="Y142" s="218" t="s">
        <v>1353</v>
      </c>
      <c r="Z142" s="220">
        <v>44593.0</v>
      </c>
      <c r="AA142" s="218"/>
      <c r="AB142" s="221"/>
      <c r="AC142" s="218"/>
      <c r="AD142" s="221"/>
      <c r="AE142" s="218"/>
      <c r="AF142" s="218"/>
      <c r="AG142" s="218"/>
      <c r="AH142" s="218"/>
      <c r="AI142" s="218" t="s">
        <v>100</v>
      </c>
      <c r="AJ142" s="218"/>
      <c r="AK142" s="218"/>
      <c r="AL142" s="218"/>
      <c r="AM142" s="218"/>
    </row>
    <row r="143" ht="15.75" customHeight="1">
      <c r="A143" s="56" t="s">
        <v>9692</v>
      </c>
      <c r="B143" s="56" t="s">
        <v>9693</v>
      </c>
      <c r="C143" s="56" t="str">
        <f>VLOOKUP(A143,'import Kırklareli'!A:P,3,0)</f>
        <v>DOĞRU</v>
      </c>
      <c r="D143" s="56" t="s">
        <v>1378</v>
      </c>
      <c r="E143" s="56">
        <f>VLOOKUP(A143,'import Kırklareli'!A:P,5,0)</f>
        <v>1146</v>
      </c>
      <c r="F143" s="56">
        <f>VLOOKUP(A143,'import Kırklareli'!A:P,6,0)</f>
        <v>38</v>
      </c>
      <c r="G143" s="56">
        <f>VLOOKUP(A143,'import Kırklareli'!A:P,7,0)</f>
        <v>0</v>
      </c>
      <c r="H143" s="56">
        <f>VLOOKUP(A143,'import Kırklareli'!A:P,8,0)</f>
        <v>21</v>
      </c>
      <c r="I143" s="56">
        <f>VLOOKUP(A143,'import Kırklareli'!A:P,9,0)</f>
        <v>21</v>
      </c>
      <c r="J143" s="216">
        <f>VLOOKUP(A143,'import Kırklareli'!A:P,10,0)</f>
        <v>0</v>
      </c>
      <c r="K143" s="56" t="s">
        <v>12671</v>
      </c>
      <c r="L143" s="56">
        <v>2.884120076E9</v>
      </c>
      <c r="M143" s="56" t="s">
        <v>12205</v>
      </c>
      <c r="N143" s="56" t="s">
        <v>1667</v>
      </c>
      <c r="O143" s="56" t="s">
        <v>9696</v>
      </c>
      <c r="P143" s="56" t="str">
        <f>VLOOKUP(A143,'import Kırklareli'!A:P,16,0)</f>
        <v>Geleneksel</v>
      </c>
      <c r="Q143" s="218" t="b">
        <v>0</v>
      </c>
      <c r="R143" s="218" t="s">
        <v>38</v>
      </c>
      <c r="S143" s="218" t="s">
        <v>167</v>
      </c>
      <c r="T143" s="207" t="s">
        <v>9472</v>
      </c>
      <c r="U143" s="218">
        <v>5.075092976E9</v>
      </c>
      <c r="V143" s="220">
        <v>44578.0</v>
      </c>
      <c r="W143" s="220">
        <v>44580.0</v>
      </c>
      <c r="X143" s="218"/>
      <c r="Y143" s="218" t="s">
        <v>1353</v>
      </c>
      <c r="Z143" s="220">
        <v>44566.0</v>
      </c>
      <c r="AA143" s="218" t="s">
        <v>1353</v>
      </c>
      <c r="AB143" s="221">
        <v>44575.0</v>
      </c>
      <c r="AC143" s="218" t="s">
        <v>1353</v>
      </c>
      <c r="AD143" s="221">
        <v>44578.0</v>
      </c>
      <c r="AE143" s="218"/>
      <c r="AF143" s="218"/>
      <c r="AG143" s="218"/>
      <c r="AH143" s="218"/>
      <c r="AI143" s="218" t="s">
        <v>167</v>
      </c>
      <c r="AJ143" s="218" t="s">
        <v>167</v>
      </c>
      <c r="AK143" s="218" t="s">
        <v>167</v>
      </c>
      <c r="AL143" s="218"/>
      <c r="AM143" s="218"/>
    </row>
    <row r="144" ht="15.75" customHeight="1">
      <c r="A144" s="56" t="s">
        <v>12672</v>
      </c>
      <c r="B144" s="56" t="s">
        <v>12673</v>
      </c>
      <c r="C144" s="56" t="str">
        <f>VLOOKUP(A144,'import Kırklareli'!A:P,3,0)</f>
        <v>DOĞRU</v>
      </c>
      <c r="D144" s="56" t="s">
        <v>1827</v>
      </c>
      <c r="E144" s="56">
        <f>VLOOKUP(A144,'import Kırklareli'!A:P,5,0)</f>
        <v>10605</v>
      </c>
      <c r="F144" s="56">
        <f>VLOOKUP(A144,'import Kırklareli'!A:P,6,0)</f>
        <v>649</v>
      </c>
      <c r="G144" s="56">
        <f>VLOOKUP(A144,'import Kırklareli'!A:P,7,0)</f>
        <v>0</v>
      </c>
      <c r="H144" s="56">
        <f>VLOOKUP(A144,'import Kırklareli'!A:P,8,0)</f>
        <v>50</v>
      </c>
      <c r="I144" s="56">
        <f>VLOOKUP(A144,'import Kırklareli'!A:P,9,0)</f>
        <v>50</v>
      </c>
      <c r="J144" s="216">
        <f>VLOOKUP(A144,'import Kırklareli'!A:P,10,0)</f>
        <v>0</v>
      </c>
      <c r="K144" s="56" t="s">
        <v>6629</v>
      </c>
      <c r="L144" s="56">
        <v>2.882124542E9</v>
      </c>
      <c r="M144" s="56" t="s">
        <v>1350</v>
      </c>
      <c r="N144" s="56" t="s">
        <v>12236</v>
      </c>
      <c r="O144" s="56" t="s">
        <v>12674</v>
      </c>
      <c r="P144" s="56" t="str">
        <f>VLOOKUP(A144,'import Kırklareli'!A:P,16,0)</f>
        <v>Geleneksel</v>
      </c>
      <c r="Q144" s="218" t="b">
        <v>0</v>
      </c>
      <c r="R144" s="218"/>
      <c r="S144" s="218"/>
      <c r="T144" s="218"/>
      <c r="U144" s="218"/>
      <c r="V144" s="220"/>
      <c r="W144" s="220"/>
      <c r="X144" s="218"/>
      <c r="Y144" s="218"/>
      <c r="Z144" s="220"/>
      <c r="AA144" s="218"/>
      <c r="AB144" s="221"/>
      <c r="AC144" s="218"/>
      <c r="AD144" s="221"/>
      <c r="AE144" s="218"/>
      <c r="AF144" s="218"/>
      <c r="AG144" s="218"/>
      <c r="AH144" s="218"/>
      <c r="AI144" s="218"/>
      <c r="AJ144" s="218"/>
      <c r="AK144" s="218"/>
      <c r="AL144" s="218"/>
      <c r="AM144" s="218"/>
    </row>
    <row r="145" ht="15.75" customHeight="1">
      <c r="A145" s="211" t="s">
        <v>12675</v>
      </c>
      <c r="B145" s="211" t="s">
        <v>12676</v>
      </c>
      <c r="C145" s="56" t="str">
        <f>VLOOKUP(A145,'import Kırklareli'!A:P,3,0)</f>
        <v>DOĞRU</v>
      </c>
      <c r="D145" s="211" t="s">
        <v>1364</v>
      </c>
      <c r="E145" s="56">
        <f>VLOOKUP(A145,'import Kırklareli'!A:P,5,0)</f>
        <v>11</v>
      </c>
      <c r="F145" s="56">
        <f>VLOOKUP(A145,'import Kırklareli'!A:P,6,0)</f>
        <v>11</v>
      </c>
      <c r="G145" s="56">
        <f>VLOOKUP(A145,'import Kırklareli'!A:P,7,0)</f>
        <v>0</v>
      </c>
      <c r="H145" s="56">
        <f>VLOOKUP(A145,'import Kırklareli'!A:P,8,0)</f>
        <v>8</v>
      </c>
      <c r="I145" s="56">
        <f>VLOOKUP(A145,'import Kırklareli'!A:P,9,0)</f>
        <v>8</v>
      </c>
      <c r="J145" s="216">
        <f>VLOOKUP(A145,'import Kırklareli'!A:P,10,0)</f>
        <v>0</v>
      </c>
      <c r="K145" s="211" t="s">
        <v>12677</v>
      </c>
      <c r="L145" s="211">
        <v>5.413923909E9</v>
      </c>
      <c r="M145" s="211" t="s">
        <v>12205</v>
      </c>
      <c r="N145" s="211" t="s">
        <v>12229</v>
      </c>
      <c r="O145" s="211" t="s">
        <v>12678</v>
      </c>
      <c r="P145" s="56" t="str">
        <f>VLOOKUP(A145,'import Kırklareli'!A:P,16,0)</f>
        <v>Geleneksel</v>
      </c>
      <c r="Q145" s="218" t="b">
        <v>0</v>
      </c>
      <c r="R145" s="218"/>
      <c r="S145" s="218"/>
      <c r="T145" s="218"/>
      <c r="U145" s="218"/>
      <c r="V145" s="220"/>
      <c r="W145" s="220"/>
      <c r="X145" s="218"/>
      <c r="Y145" s="218"/>
      <c r="Z145" s="220"/>
      <c r="AA145" s="218"/>
      <c r="AB145" s="221"/>
      <c r="AC145" s="218"/>
      <c r="AD145" s="221"/>
      <c r="AE145" s="218"/>
      <c r="AF145" s="218"/>
      <c r="AG145" s="218"/>
      <c r="AH145" s="218"/>
      <c r="AI145" s="218"/>
      <c r="AJ145" s="218"/>
      <c r="AK145" s="218"/>
      <c r="AL145" s="218"/>
      <c r="AM145" s="218"/>
    </row>
    <row r="146" ht="15.75" customHeight="1">
      <c r="A146" s="56" t="s">
        <v>12679</v>
      </c>
      <c r="B146" s="56" t="s">
        <v>12680</v>
      </c>
      <c r="C146" s="56" t="str">
        <f>VLOOKUP(A146,'import Kırklareli'!A:P,3,0)</f>
        <v>DOĞRU</v>
      </c>
      <c r="D146" s="56" t="s">
        <v>1370</v>
      </c>
      <c r="E146" s="56">
        <f>VLOOKUP(A146,'import Kırklareli'!A:P,5,0)</f>
        <v>3</v>
      </c>
      <c r="F146" s="56">
        <f>VLOOKUP(A146,'import Kırklareli'!A:P,6,0)</f>
        <v>1</v>
      </c>
      <c r="G146" s="56">
        <f>VLOOKUP(A146,'import Kırklareli'!A:P,7,0)</f>
        <v>0</v>
      </c>
      <c r="H146" s="56">
        <f>VLOOKUP(A146,'import Kırklareli'!A:P,8,0)</f>
        <v>7</v>
      </c>
      <c r="I146" s="56">
        <f>VLOOKUP(A146,'import Kırklareli'!A:P,9,0)</f>
        <v>7</v>
      </c>
      <c r="J146" s="216">
        <f>VLOOKUP(A146,'import Kırklareli'!A:P,10,0)</f>
        <v>0</v>
      </c>
      <c r="K146" s="56" t="s">
        <v>12681</v>
      </c>
      <c r="L146" s="56">
        <v>2.88412253E9</v>
      </c>
      <c r="M146" s="56" t="s">
        <v>12205</v>
      </c>
      <c r="N146" s="56" t="s">
        <v>12318</v>
      </c>
      <c r="O146" s="56" t="s">
        <v>12682</v>
      </c>
      <c r="P146" s="56" t="str">
        <f>VLOOKUP(A146,'import Kırklareli'!A:P,16,0)</f>
        <v>Geleneksel</v>
      </c>
      <c r="Q146" s="218" t="b">
        <v>0</v>
      </c>
      <c r="R146" s="218"/>
      <c r="S146" s="218"/>
      <c r="T146" s="218"/>
      <c r="U146" s="496" t="s">
        <v>12683</v>
      </c>
      <c r="V146" s="220"/>
      <c r="W146" s="220"/>
      <c r="X146" s="218"/>
      <c r="Y146" s="218" t="s">
        <v>1475</v>
      </c>
      <c r="Z146" s="220">
        <v>44552.0</v>
      </c>
      <c r="AA146" s="218"/>
      <c r="AB146" s="221"/>
      <c r="AC146" s="218"/>
      <c r="AD146" s="221"/>
      <c r="AE146" s="218"/>
      <c r="AF146" s="222"/>
      <c r="AG146" s="218"/>
      <c r="AH146" s="218"/>
      <c r="AI146" s="218" t="s">
        <v>73</v>
      </c>
      <c r="AJ146" s="218"/>
      <c r="AK146" s="218"/>
      <c r="AL146" s="218"/>
      <c r="AM146" s="218"/>
    </row>
    <row r="147" ht="15.75" customHeight="1">
      <c r="A147" s="56" t="s">
        <v>12684</v>
      </c>
      <c r="B147" s="56" t="s">
        <v>12685</v>
      </c>
      <c r="C147" s="56" t="str">
        <f>VLOOKUP(A147,'import Kırklareli'!A:P,3,0)</f>
        <v>DOĞRU</v>
      </c>
      <c r="D147" s="56" t="s">
        <v>1577</v>
      </c>
      <c r="E147" s="56">
        <f>VLOOKUP(A147,'import Kırklareli'!A:P,5,0)</f>
        <v>2398</v>
      </c>
      <c r="F147" s="56">
        <f>VLOOKUP(A147,'import Kırklareli'!A:P,6,0)</f>
        <v>66</v>
      </c>
      <c r="G147" s="56">
        <f>VLOOKUP(A147,'import Kırklareli'!A:P,7,0)</f>
        <v>0</v>
      </c>
      <c r="H147" s="56">
        <f>VLOOKUP(A147,'import Kırklareli'!A:P,8,0)</f>
        <v>21</v>
      </c>
      <c r="I147" s="56">
        <f>VLOOKUP(A147,'import Kırklareli'!A:P,9,0)</f>
        <v>21</v>
      </c>
      <c r="J147" s="216">
        <f>VLOOKUP(A147,'import Kırklareli'!A:P,10,0)</f>
        <v>0</v>
      </c>
      <c r="K147" s="56" t="s">
        <v>12686</v>
      </c>
      <c r="L147" s="56">
        <v>2.88413E9</v>
      </c>
      <c r="M147" s="56" t="s">
        <v>12205</v>
      </c>
      <c r="N147" s="56" t="s">
        <v>6366</v>
      </c>
      <c r="O147" s="56" t="s">
        <v>12687</v>
      </c>
      <c r="P147" s="56" t="str">
        <f>VLOOKUP(A147,'import Kırklareli'!A:P,16,0)</f>
        <v>Geleneksel</v>
      </c>
      <c r="Q147" s="218" t="b">
        <v>0</v>
      </c>
      <c r="R147" s="218" t="s">
        <v>33</v>
      </c>
      <c r="S147" s="218"/>
      <c r="T147" s="218"/>
      <c r="U147" s="218" t="s">
        <v>12688</v>
      </c>
      <c r="V147" s="220"/>
      <c r="W147" s="220"/>
      <c r="X147" s="218"/>
      <c r="Y147" s="218" t="s">
        <v>43</v>
      </c>
      <c r="Z147" s="220">
        <v>44558.0</v>
      </c>
      <c r="AA147" s="218" t="s">
        <v>1353</v>
      </c>
      <c r="AB147" s="221">
        <v>44561.0</v>
      </c>
      <c r="AC147" s="218" t="s">
        <v>1506</v>
      </c>
      <c r="AD147" s="221">
        <v>44568.0</v>
      </c>
      <c r="AE147" s="218" t="s">
        <v>1475</v>
      </c>
      <c r="AF147" s="221">
        <v>44575.0</v>
      </c>
      <c r="AG147" s="218" t="s">
        <v>1353</v>
      </c>
      <c r="AH147" s="221">
        <v>44579.0</v>
      </c>
      <c r="AI147" s="218" t="s">
        <v>100</v>
      </c>
      <c r="AJ147" s="218" t="s">
        <v>273</v>
      </c>
      <c r="AK147" s="218" t="s">
        <v>73</v>
      </c>
      <c r="AL147" s="218" t="s">
        <v>167</v>
      </c>
      <c r="AM147" s="218" t="s">
        <v>73</v>
      </c>
    </row>
    <row r="148" ht="15.75" customHeight="1">
      <c r="A148" s="211" t="s">
        <v>12689</v>
      </c>
      <c r="B148" s="211" t="s">
        <v>12690</v>
      </c>
      <c r="C148" s="56" t="str">
        <f>VLOOKUP(A148,'import Kırklareli'!A:P,3,0)</f>
        <v>DOĞRU</v>
      </c>
      <c r="D148" s="211" t="s">
        <v>1356</v>
      </c>
      <c r="E148" s="56">
        <f>VLOOKUP(A148,'import Kırklareli'!A:P,5,0)</f>
        <v>5</v>
      </c>
      <c r="F148" s="56">
        <f>VLOOKUP(A148,'import Kırklareli'!A:P,6,0)</f>
        <v>3</v>
      </c>
      <c r="G148" s="56">
        <f>VLOOKUP(A148,'import Kırklareli'!A:P,7,0)</f>
        <v>0</v>
      </c>
      <c r="H148" s="56">
        <f>VLOOKUP(A148,'import Kırklareli'!A:P,8,0)</f>
        <v>3</v>
      </c>
      <c r="I148" s="56">
        <f>VLOOKUP(A148,'import Kırklareli'!A:P,9,0)</f>
        <v>3</v>
      </c>
      <c r="J148" s="216">
        <f>VLOOKUP(A148,'import Kırklareli'!A:P,10,0)</f>
        <v>0</v>
      </c>
      <c r="K148" s="211" t="s">
        <v>12691</v>
      </c>
      <c r="L148" s="211">
        <v>5.433982939E9</v>
      </c>
      <c r="M148" s="211" t="s">
        <v>12209</v>
      </c>
      <c r="N148" s="211" t="s">
        <v>12455</v>
      </c>
      <c r="O148" s="211" t="s">
        <v>12692</v>
      </c>
      <c r="P148" s="56" t="str">
        <f>VLOOKUP(A148,'import Kırklareli'!A:P,16,0)</f>
        <v>Geleneksel</v>
      </c>
      <c r="Q148" s="218" t="b">
        <v>0</v>
      </c>
      <c r="R148" s="218"/>
      <c r="S148" s="218"/>
      <c r="T148" s="218"/>
      <c r="U148" s="218"/>
      <c r="V148" s="220"/>
      <c r="W148" s="220"/>
      <c r="X148" s="218"/>
      <c r="Y148" s="218"/>
      <c r="Z148" s="220"/>
      <c r="AA148" s="218"/>
      <c r="AB148" s="221"/>
      <c r="AC148" s="218"/>
      <c r="AD148" s="221"/>
      <c r="AE148" s="218"/>
      <c r="AF148" s="218"/>
      <c r="AG148" s="218"/>
      <c r="AH148" s="218"/>
      <c r="AI148" s="218"/>
      <c r="AJ148" s="218"/>
      <c r="AK148" s="218"/>
      <c r="AL148" s="218"/>
      <c r="AM148" s="218"/>
    </row>
    <row r="149" ht="15.75" customHeight="1">
      <c r="A149" s="56" t="s">
        <v>12693</v>
      </c>
      <c r="B149" s="56" t="s">
        <v>12694</v>
      </c>
      <c r="C149" s="56" t="str">
        <f>VLOOKUP(A149,'import Kırklareli'!A:P,3,0)</f>
        <v>DOĞRU</v>
      </c>
      <c r="D149" s="56" t="s">
        <v>1370</v>
      </c>
      <c r="E149" s="56">
        <f>VLOOKUP(A149,'import Kırklareli'!A:P,5,0)</f>
        <v>865</v>
      </c>
      <c r="F149" s="56" t="str">
        <f>VLOOKUP(A149,'import Kırklareli'!A:P,6,0)</f>
        <v/>
      </c>
      <c r="G149" s="56">
        <f>VLOOKUP(A149,'import Kırklareli'!A:P,7,0)</f>
        <v>0</v>
      </c>
      <c r="H149" s="56">
        <f>VLOOKUP(A149,'import Kırklareli'!A:P,8,0)</f>
        <v>16</v>
      </c>
      <c r="I149" s="56">
        <f>VLOOKUP(A149,'import Kırklareli'!A:P,9,0)</f>
        <v>16</v>
      </c>
      <c r="J149" s="216">
        <f>VLOOKUP(A149,'import Kırklareli'!A:P,10,0)</f>
        <v>0</v>
      </c>
      <c r="K149" s="56" t="s">
        <v>12695</v>
      </c>
      <c r="L149" s="56">
        <v>2.882121111E9</v>
      </c>
      <c r="M149" s="56" t="s">
        <v>1350</v>
      </c>
      <c r="N149" s="56" t="s">
        <v>12236</v>
      </c>
      <c r="O149" s="56" t="s">
        <v>12696</v>
      </c>
      <c r="P149" s="56" t="str">
        <f>VLOOKUP(A149,'import Kırklareli'!A:P,16,0)</f>
        <v>Geleneksel</v>
      </c>
      <c r="Q149" s="218" t="b">
        <v>0</v>
      </c>
      <c r="R149" s="218" t="s">
        <v>43</v>
      </c>
      <c r="S149" s="218"/>
      <c r="T149" s="218"/>
      <c r="U149" s="218" t="s">
        <v>2085</v>
      </c>
      <c r="V149" s="220"/>
      <c r="W149" s="220"/>
      <c r="X149" s="218"/>
      <c r="Y149" s="218" t="s">
        <v>43</v>
      </c>
      <c r="Z149" s="220">
        <v>44593.0</v>
      </c>
      <c r="AA149" s="218"/>
      <c r="AB149" s="221"/>
      <c r="AC149" s="218"/>
      <c r="AD149" s="221"/>
      <c r="AE149" s="218"/>
      <c r="AF149" s="218"/>
      <c r="AG149" s="218"/>
      <c r="AH149" s="218"/>
      <c r="AI149" s="218" t="s">
        <v>100</v>
      </c>
      <c r="AJ149" s="218"/>
      <c r="AK149" s="218"/>
      <c r="AL149" s="218"/>
      <c r="AM149" s="218"/>
    </row>
    <row r="150" ht="15.75" customHeight="1">
      <c r="A150" s="56" t="s">
        <v>12697</v>
      </c>
      <c r="B150" s="56" t="s">
        <v>12698</v>
      </c>
      <c r="C150" s="56" t="str">
        <f>VLOOKUP(A150,'import Kırklareli'!A:P,3,0)</f>
        <v>DOĞRU</v>
      </c>
      <c r="D150" s="56" t="s">
        <v>1370</v>
      </c>
      <c r="E150" s="56">
        <f>VLOOKUP(A150,'import Kırklareli'!A:P,5,0)</f>
        <v>3638</v>
      </c>
      <c r="F150" s="56">
        <f>VLOOKUP(A150,'import Kırklareli'!A:P,6,0)</f>
        <v>182</v>
      </c>
      <c r="G150" s="56">
        <f>VLOOKUP(A150,'import Kırklareli'!A:P,7,0)</f>
        <v>0</v>
      </c>
      <c r="H150" s="56">
        <f>VLOOKUP(A150,'import Kırklareli'!A:P,8,0)</f>
        <v>20</v>
      </c>
      <c r="I150" s="56">
        <f>VLOOKUP(A150,'import Kırklareli'!A:P,9,0)</f>
        <v>20</v>
      </c>
      <c r="J150" s="216">
        <f>VLOOKUP(A150,'import Kırklareli'!A:P,10,0)</f>
        <v>0</v>
      </c>
      <c r="K150" s="56" t="s">
        <v>12699</v>
      </c>
      <c r="L150" s="56">
        <v>2.88212002E9</v>
      </c>
      <c r="M150" s="56" t="s">
        <v>1350</v>
      </c>
      <c r="N150" s="56" t="s">
        <v>12425</v>
      </c>
      <c r="O150" s="56" t="s">
        <v>12700</v>
      </c>
      <c r="P150" s="56" t="str">
        <f>VLOOKUP(A150,'import Kırklareli'!A:P,16,0)</f>
        <v>Geleneksel</v>
      </c>
      <c r="Q150" s="218" t="b">
        <v>0</v>
      </c>
      <c r="R150" s="218"/>
      <c r="S150" s="218"/>
      <c r="T150" s="218"/>
      <c r="U150" s="218"/>
      <c r="V150" s="220"/>
      <c r="W150" s="220"/>
      <c r="X150" s="218"/>
      <c r="Y150" s="218"/>
      <c r="Z150" s="220"/>
      <c r="AA150" s="218"/>
      <c r="AB150" s="221"/>
      <c r="AC150" s="218"/>
      <c r="AD150" s="221"/>
      <c r="AE150" s="218"/>
      <c r="AF150" s="218"/>
      <c r="AG150" s="218"/>
      <c r="AH150" s="218"/>
      <c r="AI150" s="218"/>
      <c r="AJ150" s="218"/>
      <c r="AK150" s="218"/>
      <c r="AL150" s="218"/>
      <c r="AM150" s="218"/>
    </row>
    <row r="151" ht="15.75" customHeight="1">
      <c r="A151" s="56" t="s">
        <v>12701</v>
      </c>
      <c r="B151" s="56" t="s">
        <v>12702</v>
      </c>
      <c r="C151" s="56" t="str">
        <f>VLOOKUP(A151,'import Kırklareli'!A:P,3,0)</f>
        <v>DOĞRU</v>
      </c>
      <c r="D151" s="56" t="s">
        <v>1385</v>
      </c>
      <c r="E151" s="56">
        <f>VLOOKUP(A151,'import Kırklareli'!A:P,5,0)</f>
        <v>3913</v>
      </c>
      <c r="F151" s="56">
        <f>VLOOKUP(A151,'import Kırklareli'!A:P,6,0)</f>
        <v>593</v>
      </c>
      <c r="G151" s="56">
        <f>VLOOKUP(A151,'import Kırklareli'!A:P,7,0)</f>
        <v>1</v>
      </c>
      <c r="H151" s="56">
        <f>VLOOKUP(A151,'import Kırklareli'!A:P,8,0)</f>
        <v>18</v>
      </c>
      <c r="I151" s="56">
        <f>VLOOKUP(A151,'import Kırklareli'!A:P,9,0)</f>
        <v>19</v>
      </c>
      <c r="J151" s="216">
        <f>VLOOKUP(A151,'import Kırklareli'!A:P,10,0)</f>
        <v>0.05</v>
      </c>
      <c r="K151" s="56" t="s">
        <v>12703</v>
      </c>
      <c r="L151" s="56">
        <v>2.882125757E9</v>
      </c>
      <c r="M151" s="56" t="s">
        <v>1350</v>
      </c>
      <c r="N151" s="56" t="s">
        <v>12236</v>
      </c>
      <c r="O151" s="56" t="s">
        <v>12704</v>
      </c>
      <c r="P151" s="56" t="str">
        <f>VLOOKUP(A151,'import Kırklareli'!A:P,16,0)</f>
        <v>Geleneksel</v>
      </c>
      <c r="Q151" s="218" t="b">
        <v>0</v>
      </c>
      <c r="R151" s="218"/>
      <c r="S151" s="218"/>
      <c r="T151" s="218"/>
      <c r="U151" s="218" t="s">
        <v>12705</v>
      </c>
      <c r="V151" s="220"/>
      <c r="W151" s="220"/>
      <c r="X151" s="218"/>
      <c r="Y151" s="218" t="s">
        <v>43</v>
      </c>
      <c r="Z151" s="220">
        <v>44599.0</v>
      </c>
      <c r="AA151" s="218"/>
      <c r="AB151" s="221"/>
      <c r="AC151" s="218"/>
      <c r="AD151" s="221"/>
      <c r="AE151" s="218"/>
      <c r="AF151" s="218"/>
      <c r="AG151" s="218"/>
      <c r="AH151" s="218"/>
      <c r="AI151" s="218" t="s">
        <v>167</v>
      </c>
      <c r="AJ151" s="218"/>
      <c r="AK151" s="218"/>
      <c r="AL151" s="218"/>
      <c r="AM151" s="218"/>
    </row>
    <row r="152" ht="15.75" customHeight="1">
      <c r="A152" s="211" t="s">
        <v>12706</v>
      </c>
      <c r="B152" s="211" t="s">
        <v>12707</v>
      </c>
      <c r="C152" s="56" t="str">
        <f>VLOOKUP(A152,'import Kırklareli'!A:P,3,0)</f>
        <v>DOĞRU</v>
      </c>
      <c r="D152" s="211" t="s">
        <v>1356</v>
      </c>
      <c r="E152" s="56">
        <f>VLOOKUP(A152,'import Kırklareli'!A:P,5,0)</f>
        <v>53</v>
      </c>
      <c r="F152" s="56">
        <f>VLOOKUP(A152,'import Kırklareli'!A:P,6,0)</f>
        <v>23</v>
      </c>
      <c r="G152" s="56">
        <f>VLOOKUP(A152,'import Kırklareli'!A:P,7,0)</f>
        <v>0</v>
      </c>
      <c r="H152" s="56">
        <f>VLOOKUP(A152,'import Kırklareli'!A:P,8,0)</f>
        <v>17</v>
      </c>
      <c r="I152" s="56">
        <f>VLOOKUP(A152,'import Kırklareli'!A:P,9,0)</f>
        <v>17</v>
      </c>
      <c r="J152" s="216">
        <f>VLOOKUP(A152,'import Kırklareli'!A:P,10,0)</f>
        <v>0</v>
      </c>
      <c r="K152" s="211" t="s">
        <v>12708</v>
      </c>
      <c r="L152" s="211">
        <v>5.314695938E9</v>
      </c>
      <c r="M152" s="211" t="s">
        <v>12205</v>
      </c>
      <c r="N152" s="211" t="s">
        <v>4501</v>
      </c>
      <c r="O152" s="211" t="s">
        <v>12709</v>
      </c>
      <c r="P152" s="56" t="str">
        <f>VLOOKUP(A152,'import Kırklareli'!A:P,16,0)</f>
        <v>Geleneksel</v>
      </c>
      <c r="Q152" s="218" t="b">
        <v>0</v>
      </c>
      <c r="R152" s="218"/>
      <c r="S152" s="218"/>
      <c r="T152" s="218"/>
      <c r="U152" s="218"/>
      <c r="V152" s="220"/>
      <c r="W152" s="220"/>
      <c r="X152" s="218"/>
      <c r="Y152" s="218"/>
      <c r="Z152" s="220"/>
      <c r="AA152" s="218"/>
      <c r="AB152" s="221"/>
      <c r="AC152" s="218"/>
      <c r="AD152" s="221"/>
      <c r="AE152" s="218"/>
      <c r="AF152" s="218"/>
      <c r="AG152" s="218"/>
      <c r="AH152" s="218"/>
      <c r="AI152" s="218"/>
      <c r="AJ152" s="218"/>
      <c r="AK152" s="218"/>
      <c r="AL152" s="218"/>
      <c r="AM152" s="218"/>
    </row>
    <row r="153" ht="15.75" customHeight="1">
      <c r="A153" s="56" t="s">
        <v>12710</v>
      </c>
      <c r="B153" s="56" t="s">
        <v>12711</v>
      </c>
      <c r="C153" s="56" t="str">
        <f>VLOOKUP(A153,'import Kırklareli'!A:P,3,0)</f>
        <v>DOĞRU</v>
      </c>
      <c r="D153" s="56" t="s">
        <v>1356</v>
      </c>
      <c r="E153" s="56">
        <f>VLOOKUP(A153,'import Kırklareli'!A:P,5,0)</f>
        <v>447</v>
      </c>
      <c r="F153" s="56">
        <f>VLOOKUP(A153,'import Kırklareli'!A:P,6,0)</f>
        <v>95</v>
      </c>
      <c r="G153" s="56">
        <f>VLOOKUP(A153,'import Kırklareli'!A:P,7,0)</f>
        <v>0</v>
      </c>
      <c r="H153" s="56">
        <f>VLOOKUP(A153,'import Kırklareli'!A:P,8,0)</f>
        <v>20</v>
      </c>
      <c r="I153" s="56">
        <f>VLOOKUP(A153,'import Kırklareli'!A:P,9,0)</f>
        <v>20</v>
      </c>
      <c r="J153" s="216">
        <f>VLOOKUP(A153,'import Kırklareli'!A:P,10,0)</f>
        <v>0</v>
      </c>
      <c r="K153" s="56" t="s">
        <v>12341</v>
      </c>
      <c r="L153" s="56">
        <v>5.462883539E9</v>
      </c>
      <c r="M153" s="56" t="s">
        <v>1350</v>
      </c>
      <c r="N153" s="56" t="s">
        <v>1754</v>
      </c>
      <c r="O153" s="56" t="s">
        <v>12712</v>
      </c>
      <c r="P153" s="56" t="str">
        <f>VLOOKUP(A153,'import Kırklareli'!A:P,16,0)</f>
        <v>Geleneksel</v>
      </c>
      <c r="Q153" s="218" t="b">
        <v>0</v>
      </c>
      <c r="R153" s="218"/>
      <c r="S153" s="218"/>
      <c r="T153" s="218"/>
      <c r="U153" s="218"/>
      <c r="V153" s="220"/>
      <c r="W153" s="220"/>
      <c r="X153" s="218"/>
      <c r="Y153" s="218"/>
      <c r="Z153" s="220"/>
      <c r="AA153" s="218"/>
      <c r="AB153" s="221"/>
      <c r="AC153" s="218"/>
      <c r="AD153" s="221"/>
      <c r="AE153" s="218"/>
      <c r="AF153" s="218"/>
      <c r="AG153" s="218"/>
      <c r="AH153" s="218"/>
      <c r="AI153" s="218"/>
      <c r="AJ153" s="218"/>
      <c r="AK153" s="218"/>
      <c r="AL153" s="218"/>
      <c r="AM153" s="218"/>
    </row>
    <row r="154" ht="15.75" customHeight="1">
      <c r="A154" s="211" t="s">
        <v>12713</v>
      </c>
      <c r="B154" s="211" t="s">
        <v>12714</v>
      </c>
      <c r="C154" s="56" t="str">
        <f>VLOOKUP(A154,'import Kırklareli'!A:P,3,0)</f>
        <v>DOĞRU</v>
      </c>
      <c r="D154" s="211" t="s">
        <v>1356</v>
      </c>
      <c r="E154" s="56">
        <f>VLOOKUP(A154,'import Kırklareli'!A:P,5,0)</f>
        <v>134</v>
      </c>
      <c r="F154" s="56">
        <f>VLOOKUP(A154,'import Kırklareli'!A:P,6,0)</f>
        <v>68</v>
      </c>
      <c r="G154" s="56">
        <f>VLOOKUP(A154,'import Kırklareli'!A:P,7,0)</f>
        <v>0</v>
      </c>
      <c r="H154" s="56">
        <f>VLOOKUP(A154,'import Kırklareli'!A:P,8,0)</f>
        <v>12</v>
      </c>
      <c r="I154" s="56">
        <f>VLOOKUP(A154,'import Kırklareli'!A:P,9,0)</f>
        <v>12</v>
      </c>
      <c r="J154" s="216">
        <f>VLOOKUP(A154,'import Kırklareli'!A:P,10,0)</f>
        <v>0</v>
      </c>
      <c r="K154" s="211" t="s">
        <v>12715</v>
      </c>
      <c r="L154" s="211">
        <v>5.456612409E9</v>
      </c>
      <c r="M154" s="211" t="s">
        <v>1350</v>
      </c>
      <c r="N154" s="211" t="s">
        <v>12236</v>
      </c>
      <c r="O154" s="211" t="s">
        <v>12716</v>
      </c>
      <c r="P154" s="56" t="str">
        <f>VLOOKUP(A154,'import Kırklareli'!A:P,16,0)</f>
        <v>Geleneksel</v>
      </c>
      <c r="Q154" s="218" t="b">
        <v>0</v>
      </c>
      <c r="R154" s="218"/>
      <c r="S154" s="218"/>
      <c r="T154" s="218"/>
      <c r="U154" s="218"/>
      <c r="V154" s="220"/>
      <c r="W154" s="220"/>
      <c r="X154" s="218"/>
      <c r="Y154" s="218"/>
      <c r="Z154" s="220"/>
      <c r="AA154" s="218"/>
      <c r="AB154" s="221"/>
      <c r="AC154" s="218"/>
      <c r="AD154" s="221"/>
      <c r="AE154" s="218"/>
      <c r="AF154" s="218"/>
      <c r="AG154" s="218"/>
      <c r="AH154" s="218"/>
      <c r="AI154" s="218"/>
      <c r="AJ154" s="218"/>
      <c r="AK154" s="218"/>
      <c r="AL154" s="218"/>
      <c r="AM154" s="218"/>
    </row>
    <row r="155" ht="15.75" customHeight="1">
      <c r="A155" s="56" t="s">
        <v>12717</v>
      </c>
      <c r="B155" s="56" t="s">
        <v>12718</v>
      </c>
      <c r="C155" s="56" t="str">
        <f>VLOOKUP(A155,'import Kırklareli'!A:P,3,0)</f>
        <v>DOĞRU</v>
      </c>
      <c r="D155" s="56" t="s">
        <v>1577</v>
      </c>
      <c r="E155" s="56">
        <f>VLOOKUP(A155,'import Kırklareli'!A:P,5,0)</f>
        <v>784</v>
      </c>
      <c r="F155" s="56">
        <f>VLOOKUP(A155,'import Kırklareli'!A:P,6,0)</f>
        <v>71</v>
      </c>
      <c r="G155" s="56">
        <f>VLOOKUP(A155,'import Kırklareli'!A:P,7,0)</f>
        <v>0</v>
      </c>
      <c r="H155" s="56">
        <f>VLOOKUP(A155,'import Kırklareli'!A:P,8,0)</f>
        <v>71</v>
      </c>
      <c r="I155" s="56">
        <f>VLOOKUP(A155,'import Kırklareli'!A:P,9,0)</f>
        <v>71</v>
      </c>
      <c r="J155" s="216">
        <f>VLOOKUP(A155,'import Kırklareli'!A:P,10,0)</f>
        <v>0</v>
      </c>
      <c r="K155" s="56" t="s">
        <v>12719</v>
      </c>
      <c r="L155" s="56">
        <v>2.885127777E9</v>
      </c>
      <c r="M155" s="56" t="s">
        <v>12209</v>
      </c>
      <c r="N155" s="56" t="s">
        <v>12720</v>
      </c>
      <c r="O155" s="56" t="s">
        <v>12721</v>
      </c>
      <c r="P155" s="56" t="str">
        <f>VLOOKUP(A155,'import Kırklareli'!A:P,16,0)</f>
        <v>Geleneksel</v>
      </c>
      <c r="Q155" s="218" t="b">
        <v>0</v>
      </c>
      <c r="R155" s="218"/>
      <c r="S155" s="218"/>
      <c r="T155" s="218"/>
      <c r="U155" s="218"/>
      <c r="V155" s="220"/>
      <c r="W155" s="220"/>
      <c r="X155" s="218"/>
      <c r="Y155" s="218"/>
      <c r="Z155" s="220"/>
      <c r="AA155" s="218"/>
      <c r="AB155" s="221"/>
      <c r="AC155" s="218"/>
      <c r="AD155" s="221"/>
      <c r="AE155" s="218"/>
      <c r="AF155" s="222"/>
      <c r="AG155" s="218"/>
      <c r="AH155" s="218"/>
      <c r="AI155" s="218"/>
      <c r="AJ155" s="218"/>
      <c r="AK155" s="218"/>
      <c r="AL155" s="218"/>
      <c r="AM155" s="218"/>
    </row>
    <row r="156" ht="15.75" customHeight="1">
      <c r="A156" s="56" t="s">
        <v>12722</v>
      </c>
      <c r="B156" s="56" t="s">
        <v>12723</v>
      </c>
      <c r="C156" s="56" t="str">
        <f>VLOOKUP(A156,'import Kırklareli'!A:P,3,0)</f>
        <v>DOĞRU</v>
      </c>
      <c r="D156" s="56" t="s">
        <v>1577</v>
      </c>
      <c r="E156" s="56">
        <f>VLOOKUP(A156,'import Kırklareli'!A:P,5,0)</f>
        <v>1095</v>
      </c>
      <c r="F156" s="56" t="str">
        <f>VLOOKUP(A156,'import Kırklareli'!A:P,6,0)</f>
        <v/>
      </c>
      <c r="G156" s="56">
        <f>VLOOKUP(A156,'import Kırklareli'!A:P,7,0)</f>
        <v>0</v>
      </c>
      <c r="H156" s="56">
        <f>VLOOKUP(A156,'import Kırklareli'!A:P,8,0)</f>
        <v>119</v>
      </c>
      <c r="I156" s="56">
        <f>VLOOKUP(A156,'import Kırklareli'!A:P,9,0)</f>
        <v>119</v>
      </c>
      <c r="J156" s="216">
        <f>VLOOKUP(A156,'import Kırklareli'!A:P,10,0)</f>
        <v>0</v>
      </c>
      <c r="K156" s="56" t="s">
        <v>12719</v>
      </c>
      <c r="L156" s="56">
        <v>2.88412777E9</v>
      </c>
      <c r="M156" s="56" t="s">
        <v>12205</v>
      </c>
      <c r="N156" s="56" t="s">
        <v>12724</v>
      </c>
      <c r="O156" s="56" t="s">
        <v>12725</v>
      </c>
      <c r="P156" s="56" t="str">
        <f>VLOOKUP(A156,'import Kırklareli'!A:P,16,0)</f>
        <v>Geleneksel</v>
      </c>
      <c r="Q156" s="218" t="b">
        <v>0</v>
      </c>
      <c r="R156" s="218" t="s">
        <v>43</v>
      </c>
      <c r="S156" s="218"/>
      <c r="T156" s="218"/>
      <c r="U156" s="218" t="s">
        <v>12726</v>
      </c>
      <c r="V156" s="220"/>
      <c r="W156" s="220"/>
      <c r="X156" s="218"/>
      <c r="Y156" s="218" t="s">
        <v>43</v>
      </c>
      <c r="Z156" s="220">
        <v>44558.0</v>
      </c>
      <c r="AA156" s="218" t="s">
        <v>1475</v>
      </c>
      <c r="AB156" s="221">
        <v>44579.0</v>
      </c>
      <c r="AC156" s="218"/>
      <c r="AD156" s="221"/>
      <c r="AE156" s="218"/>
      <c r="AF156" s="218"/>
      <c r="AG156" s="218"/>
      <c r="AH156" s="218"/>
      <c r="AI156" s="218" t="s">
        <v>100</v>
      </c>
      <c r="AJ156" s="218" t="s">
        <v>73</v>
      </c>
      <c r="AK156" s="218"/>
      <c r="AL156" s="218"/>
      <c r="AM156" s="218"/>
    </row>
    <row r="157" ht="15.75" customHeight="1">
      <c r="A157" s="56" t="s">
        <v>12727</v>
      </c>
      <c r="B157" s="56" t="s">
        <v>12728</v>
      </c>
      <c r="C157" s="56" t="str">
        <f>VLOOKUP(A157,'import Kırklareli'!A:P,3,0)</f>
        <v>DOĞRU</v>
      </c>
      <c r="D157" s="56" t="s">
        <v>1577</v>
      </c>
      <c r="E157" s="56">
        <f>VLOOKUP(A157,'import Kırklareli'!A:P,5,0)</f>
        <v>5834</v>
      </c>
      <c r="F157" s="56">
        <f>VLOOKUP(A157,'import Kırklareli'!A:P,6,0)</f>
        <v>428</v>
      </c>
      <c r="G157" s="56">
        <f>VLOOKUP(A157,'import Kırklareli'!A:P,7,0)</f>
        <v>0</v>
      </c>
      <c r="H157" s="56">
        <f>VLOOKUP(A157,'import Kırklareli'!A:P,8,0)</f>
        <v>82</v>
      </c>
      <c r="I157" s="56">
        <f>VLOOKUP(A157,'import Kırklareli'!A:P,9,0)</f>
        <v>82</v>
      </c>
      <c r="J157" s="216">
        <f>VLOOKUP(A157,'import Kırklareli'!A:P,10,0)</f>
        <v>0</v>
      </c>
      <c r="K157" s="56" t="s">
        <v>12729</v>
      </c>
      <c r="L157" s="56">
        <v>5.442443939E9</v>
      </c>
      <c r="M157" s="56" t="s">
        <v>1350</v>
      </c>
      <c r="N157" s="56" t="s">
        <v>12386</v>
      </c>
      <c r="O157" s="56" t="s">
        <v>12730</v>
      </c>
      <c r="P157" s="56" t="str">
        <f>VLOOKUP(A157,'import Kırklareli'!A:P,16,0)</f>
        <v>Geleneksel</v>
      </c>
      <c r="Q157" s="218" t="b">
        <v>0</v>
      </c>
      <c r="R157" s="218"/>
      <c r="S157" s="218"/>
      <c r="T157" s="218"/>
      <c r="U157" s="218"/>
      <c r="V157" s="220"/>
      <c r="W157" s="220"/>
      <c r="X157" s="218"/>
      <c r="Y157" s="218"/>
      <c r="Z157" s="220"/>
      <c r="AA157" s="218"/>
      <c r="AB157" s="221"/>
      <c r="AC157" s="218"/>
      <c r="AD157" s="221"/>
      <c r="AE157" s="218"/>
      <c r="AF157" s="218"/>
      <c r="AG157" s="218"/>
      <c r="AH157" s="218"/>
      <c r="AI157" s="218"/>
      <c r="AJ157" s="218"/>
      <c r="AK157" s="218"/>
      <c r="AL157" s="218"/>
      <c r="AM157" s="218"/>
    </row>
    <row r="158" ht="15.75" customHeight="1">
      <c r="A158" s="211" t="s">
        <v>12731</v>
      </c>
      <c r="B158" s="211" t="s">
        <v>12732</v>
      </c>
      <c r="C158" s="56" t="str">
        <f>VLOOKUP(A158,'import Kırklareli'!A:P,3,0)</f>
        <v>DOĞRU</v>
      </c>
      <c r="D158" s="211" t="s">
        <v>1507</v>
      </c>
      <c r="E158" s="56">
        <f>VLOOKUP(A158,'import Kırklareli'!A:P,5,0)</f>
        <v>1</v>
      </c>
      <c r="F158" s="56">
        <f>VLOOKUP(A158,'import Kırklareli'!A:P,6,0)</f>
        <v>1</v>
      </c>
      <c r="G158" s="56">
        <f>VLOOKUP(A158,'import Kırklareli'!A:P,7,0)</f>
        <v>0</v>
      </c>
      <c r="H158" s="56">
        <f>VLOOKUP(A158,'import Kırklareli'!A:P,8,0)</f>
        <v>6</v>
      </c>
      <c r="I158" s="56">
        <f>VLOOKUP(A158,'import Kırklareli'!A:P,9,0)</f>
        <v>6</v>
      </c>
      <c r="J158" s="216">
        <f>VLOOKUP(A158,'import Kırklareli'!A:P,10,0)</f>
        <v>0</v>
      </c>
      <c r="K158" s="211" t="s">
        <v>12733</v>
      </c>
      <c r="L158" s="211">
        <v>5.442501553E9</v>
      </c>
      <c r="M158" s="211" t="s">
        <v>12205</v>
      </c>
      <c r="N158" s="211" t="s">
        <v>12229</v>
      </c>
      <c r="O158" s="211" t="s">
        <v>12734</v>
      </c>
      <c r="P158" s="56" t="str">
        <f>VLOOKUP(A158,'import Kırklareli'!A:P,16,0)</f>
        <v>Geleneksel</v>
      </c>
      <c r="Q158" s="218" t="b">
        <v>0</v>
      </c>
      <c r="R158" s="218"/>
      <c r="S158" s="218"/>
      <c r="T158" s="218"/>
      <c r="U158" s="218"/>
      <c r="V158" s="220"/>
      <c r="W158" s="220"/>
      <c r="X158" s="218"/>
      <c r="Y158" s="218"/>
      <c r="Z158" s="220"/>
      <c r="AA158" s="218"/>
      <c r="AB158" s="221"/>
      <c r="AC158" s="218"/>
      <c r="AD158" s="221"/>
      <c r="AE158" s="218"/>
      <c r="AF158" s="218"/>
      <c r="AG158" s="218"/>
      <c r="AH158" s="218"/>
      <c r="AI158" s="218"/>
      <c r="AJ158" s="218"/>
      <c r="AK158" s="218"/>
      <c r="AL158" s="218"/>
      <c r="AM158" s="218"/>
    </row>
    <row r="159" ht="15.75" customHeight="1">
      <c r="A159" s="56" t="s">
        <v>12735</v>
      </c>
      <c r="B159" s="56" t="s">
        <v>12736</v>
      </c>
      <c r="C159" s="56" t="str">
        <f>VLOOKUP(A159,'import Kırklareli'!A:P,3,0)</f>
        <v>DOĞRU</v>
      </c>
      <c r="D159" s="56" t="s">
        <v>1348</v>
      </c>
      <c r="E159" s="56">
        <f>VLOOKUP(A159,'import Kırklareli'!A:P,5,0)</f>
        <v>386</v>
      </c>
      <c r="F159" s="56">
        <f>VLOOKUP(A159,'import Kırklareli'!A:P,6,0)</f>
        <v>55</v>
      </c>
      <c r="G159" s="56">
        <f>VLOOKUP(A159,'import Kırklareli'!A:P,7,0)</f>
        <v>1</v>
      </c>
      <c r="H159" s="56">
        <f>VLOOKUP(A159,'import Kırklareli'!A:P,8,0)</f>
        <v>12</v>
      </c>
      <c r="I159" s="56">
        <f>VLOOKUP(A159,'import Kırklareli'!A:P,9,0)</f>
        <v>13</v>
      </c>
      <c r="J159" s="216">
        <f>VLOOKUP(A159,'import Kırklareli'!A:P,10,0)</f>
        <v>0.08</v>
      </c>
      <c r="K159" s="56" t="s">
        <v>12327</v>
      </c>
      <c r="L159" s="56">
        <v>2.884123143E9</v>
      </c>
      <c r="M159" s="56" t="s">
        <v>12205</v>
      </c>
      <c r="N159" s="56" t="s">
        <v>12318</v>
      </c>
      <c r="O159" s="56" t="s">
        <v>9600</v>
      </c>
      <c r="P159" s="56" t="str">
        <f>VLOOKUP(A159,'import Kırklareli'!A:P,16,0)</f>
        <v>Geleneksel</v>
      </c>
      <c r="Q159" s="218" t="b">
        <v>0</v>
      </c>
      <c r="R159" s="218" t="s">
        <v>43</v>
      </c>
      <c r="S159" s="218"/>
      <c r="T159" s="218"/>
      <c r="U159" s="218" t="s">
        <v>12737</v>
      </c>
      <c r="V159" s="220"/>
      <c r="W159" s="220"/>
      <c r="X159" s="218"/>
      <c r="Y159" s="218" t="s">
        <v>1506</v>
      </c>
      <c r="Z159" s="220">
        <v>44566.0</v>
      </c>
      <c r="AA159" s="218" t="s">
        <v>43</v>
      </c>
      <c r="AB159" s="221">
        <v>44578.0</v>
      </c>
      <c r="AC159" s="218" t="s">
        <v>1506</v>
      </c>
      <c r="AD159" s="221">
        <v>44579.0</v>
      </c>
      <c r="AE159" s="218"/>
      <c r="AF159" s="218"/>
      <c r="AG159" s="218"/>
      <c r="AH159" s="218"/>
      <c r="AI159" s="218" t="s">
        <v>167</v>
      </c>
      <c r="AJ159" s="218" t="s">
        <v>73</v>
      </c>
      <c r="AK159" s="218" t="s">
        <v>73</v>
      </c>
      <c r="AL159" s="218"/>
      <c r="AM159" s="218"/>
    </row>
    <row r="160" ht="15.75" customHeight="1">
      <c r="A160" s="56" t="s">
        <v>12738</v>
      </c>
      <c r="B160" s="56" t="s">
        <v>12739</v>
      </c>
      <c r="C160" s="56" t="str">
        <f>VLOOKUP(A160,'import Kırklareli'!A:P,3,0)</f>
        <v>DOĞRU</v>
      </c>
      <c r="D160" s="56" t="s">
        <v>1443</v>
      </c>
      <c r="E160" s="56">
        <f>VLOOKUP(A160,'import Kırklareli'!A:P,5,0)</f>
        <v>1385</v>
      </c>
      <c r="F160" s="56">
        <f>VLOOKUP(A160,'import Kırklareli'!A:P,6,0)</f>
        <v>234</v>
      </c>
      <c r="G160" s="56">
        <f>VLOOKUP(A160,'import Kırklareli'!A:P,7,0)</f>
        <v>0</v>
      </c>
      <c r="H160" s="56">
        <f>VLOOKUP(A160,'import Kırklareli'!A:P,8,0)</f>
        <v>98</v>
      </c>
      <c r="I160" s="56">
        <f>VLOOKUP(A160,'import Kırklareli'!A:P,9,0)</f>
        <v>98</v>
      </c>
      <c r="J160" s="216">
        <f>VLOOKUP(A160,'import Kırklareli'!A:P,10,0)</f>
        <v>0</v>
      </c>
      <c r="K160" s="56" t="s">
        <v>12341</v>
      </c>
      <c r="L160" s="56">
        <v>5.462883539E9</v>
      </c>
      <c r="M160" s="56" t="s">
        <v>1350</v>
      </c>
      <c r="N160" s="56" t="s">
        <v>1754</v>
      </c>
      <c r="O160" s="56" t="s">
        <v>12712</v>
      </c>
      <c r="P160" s="56" t="str">
        <f>VLOOKUP(A160,'import Kırklareli'!A:P,16,0)</f>
        <v>Geleneksel</v>
      </c>
      <c r="Q160" s="218" t="b">
        <v>0</v>
      </c>
      <c r="R160" s="218"/>
      <c r="S160" s="218"/>
      <c r="T160" s="218"/>
      <c r="U160" s="218"/>
      <c r="V160" s="220"/>
      <c r="W160" s="220"/>
      <c r="X160" s="218"/>
      <c r="Y160" s="218"/>
      <c r="Z160" s="220"/>
      <c r="AA160" s="218"/>
      <c r="AB160" s="221"/>
      <c r="AC160" s="218"/>
      <c r="AD160" s="221"/>
      <c r="AE160" s="218"/>
      <c r="AF160" s="218"/>
      <c r="AG160" s="218"/>
      <c r="AH160" s="218"/>
      <c r="AI160" s="218"/>
      <c r="AJ160" s="218"/>
      <c r="AK160" s="218"/>
      <c r="AL160" s="218"/>
      <c r="AM160" s="218"/>
    </row>
    <row r="161" ht="15.75" customHeight="1">
      <c r="A161" s="56" t="s">
        <v>12740</v>
      </c>
      <c r="B161" s="56" t="s">
        <v>12741</v>
      </c>
      <c r="C161" s="56" t="str">
        <f>VLOOKUP(A161,'import Kırklareli'!A:P,3,0)</f>
        <v>YANLIŞ</v>
      </c>
      <c r="D161" s="56" t="s">
        <v>1443</v>
      </c>
      <c r="E161" s="56">
        <f>VLOOKUP(A161,'import Kırklareli'!A:P,5,0)</f>
        <v>145</v>
      </c>
      <c r="F161" s="56" t="str">
        <f>VLOOKUP(A161,'import Kırklareli'!A:P,6,0)</f>
        <v/>
      </c>
      <c r="G161" s="56">
        <f>VLOOKUP(A161,'import Kırklareli'!A:P,7,0)</f>
        <v>0</v>
      </c>
      <c r="H161" s="56">
        <f>VLOOKUP(A161,'import Kırklareli'!A:P,8,0)</f>
        <v>2</v>
      </c>
      <c r="I161" s="56">
        <f>VLOOKUP(A161,'import Kırklareli'!A:P,9,0)</f>
        <v>2</v>
      </c>
      <c r="J161" s="216">
        <f>VLOOKUP(A161,'import Kırklareli'!A:P,10,0)</f>
        <v>0</v>
      </c>
      <c r="K161" s="56" t="s">
        <v>12742</v>
      </c>
      <c r="L161" s="56">
        <v>5.332453784E9</v>
      </c>
      <c r="M161" s="56" t="s">
        <v>1350</v>
      </c>
      <c r="N161" s="56" t="s">
        <v>12236</v>
      </c>
      <c r="O161" s="56" t="s">
        <v>12743</v>
      </c>
      <c r="P161" s="56" t="str">
        <f>VLOOKUP(A161,'import Kırklareli'!A:P,16,0)</f>
        <v>Geleneksel</v>
      </c>
      <c r="Q161" s="218" t="b">
        <v>0</v>
      </c>
      <c r="R161" s="218"/>
      <c r="S161" s="218"/>
      <c r="T161" s="218"/>
      <c r="U161" s="218"/>
      <c r="V161" s="220"/>
      <c r="W161" s="220"/>
      <c r="X161" s="218"/>
      <c r="Y161" s="218"/>
      <c r="Z161" s="220"/>
      <c r="AA161" s="218"/>
      <c r="AB161" s="221"/>
      <c r="AC161" s="218"/>
      <c r="AD161" s="221"/>
      <c r="AE161" s="218"/>
      <c r="AF161" s="218"/>
      <c r="AG161" s="218"/>
      <c r="AH161" s="218"/>
      <c r="AI161" s="218"/>
      <c r="AJ161" s="218"/>
      <c r="AK161" s="218"/>
      <c r="AL161" s="218"/>
      <c r="AM161" s="218"/>
    </row>
    <row r="162" ht="15.75" customHeight="1">
      <c r="A162" s="56" t="s">
        <v>12744</v>
      </c>
      <c r="B162" s="56" t="s">
        <v>12745</v>
      </c>
      <c r="C162" s="56" t="str">
        <f>VLOOKUP(A162,'import Kırklareli'!A:P,3,0)</f>
        <v>DOĞRU</v>
      </c>
      <c r="D162" s="56" t="s">
        <v>1348</v>
      </c>
      <c r="E162" s="56">
        <f>VLOOKUP(A162,'import Kırklareli'!A:P,5,0)</f>
        <v>2189</v>
      </c>
      <c r="F162" s="56">
        <f>VLOOKUP(A162,'import Kırklareli'!A:P,6,0)</f>
        <v>199</v>
      </c>
      <c r="G162" s="56">
        <f>VLOOKUP(A162,'import Kırklareli'!A:P,7,0)</f>
        <v>0</v>
      </c>
      <c r="H162" s="56">
        <f>VLOOKUP(A162,'import Kırklareli'!A:P,8,0)</f>
        <v>98</v>
      </c>
      <c r="I162" s="56">
        <f>VLOOKUP(A162,'import Kırklareli'!A:P,9,0)</f>
        <v>98</v>
      </c>
      <c r="J162" s="216">
        <f>VLOOKUP(A162,'import Kırklareli'!A:P,10,0)</f>
        <v>0</v>
      </c>
      <c r="K162" s="56" t="s">
        <v>12746</v>
      </c>
      <c r="L162" s="56">
        <v>5.394200551E9</v>
      </c>
      <c r="M162" s="56" t="s">
        <v>1350</v>
      </c>
      <c r="N162" s="56" t="s">
        <v>12236</v>
      </c>
      <c r="O162" s="56" t="s">
        <v>12747</v>
      </c>
      <c r="P162" s="56" t="str">
        <f>VLOOKUP(A162,'import Kırklareli'!A:P,16,0)</f>
        <v>Geleneksel</v>
      </c>
      <c r="Q162" s="218" t="b">
        <v>0</v>
      </c>
      <c r="R162" s="218"/>
      <c r="S162" s="218"/>
      <c r="T162" s="218"/>
      <c r="U162" s="218"/>
      <c r="V162" s="220"/>
      <c r="W162" s="220"/>
      <c r="X162" s="218"/>
      <c r="Y162" s="218"/>
      <c r="Z162" s="220"/>
      <c r="AA162" s="218"/>
      <c r="AB162" s="221"/>
      <c r="AC162" s="218"/>
      <c r="AD162" s="221"/>
      <c r="AE162" s="218"/>
      <c r="AF162" s="222"/>
      <c r="AG162" s="218"/>
      <c r="AH162" s="222"/>
      <c r="AI162" s="218"/>
      <c r="AJ162" s="218"/>
      <c r="AK162" s="218"/>
      <c r="AL162" s="218"/>
      <c r="AM162" s="218"/>
    </row>
    <row r="163" ht="15.75" customHeight="1">
      <c r="A163" s="211" t="s">
        <v>12748</v>
      </c>
      <c r="B163" s="211" t="s">
        <v>12749</v>
      </c>
      <c r="C163" s="56" t="str">
        <f>VLOOKUP(A163,'import Kırklareli'!A:P,3,0)</f>
        <v>DOĞRU</v>
      </c>
      <c r="D163" s="211" t="s">
        <v>1493</v>
      </c>
      <c r="E163" s="56">
        <f>VLOOKUP(A163,'import Kırklareli'!A:P,5,0)</f>
        <v>7</v>
      </c>
      <c r="F163" s="56">
        <f>VLOOKUP(A163,'import Kırklareli'!A:P,6,0)</f>
        <v>4</v>
      </c>
      <c r="G163" s="56">
        <f>VLOOKUP(A163,'import Kırklareli'!A:P,7,0)</f>
        <v>0</v>
      </c>
      <c r="H163" s="56">
        <f>VLOOKUP(A163,'import Kırklareli'!A:P,8,0)</f>
        <v>9</v>
      </c>
      <c r="I163" s="56">
        <f>VLOOKUP(A163,'import Kırklareli'!A:P,9,0)</f>
        <v>9</v>
      </c>
      <c r="J163" s="216">
        <f>VLOOKUP(A163,'import Kırklareli'!A:P,10,0)</f>
        <v>0</v>
      </c>
      <c r="K163" s="211" t="s">
        <v>12750</v>
      </c>
      <c r="L163" s="211">
        <v>2.885020302E9</v>
      </c>
      <c r="M163" s="211" t="s">
        <v>1350</v>
      </c>
      <c r="N163" s="211" t="s">
        <v>12224</v>
      </c>
      <c r="O163" s="211" t="s">
        <v>12751</v>
      </c>
      <c r="P163" s="56" t="str">
        <f>VLOOKUP(A163,'import Kırklareli'!A:P,16,0)</f>
        <v>Geleneksel</v>
      </c>
      <c r="Q163" s="218" t="b">
        <v>0</v>
      </c>
      <c r="R163" s="218"/>
      <c r="S163" s="218"/>
      <c r="T163" s="218"/>
      <c r="U163" s="218"/>
      <c r="V163" s="220"/>
      <c r="W163" s="220"/>
      <c r="X163" s="218"/>
      <c r="Y163" s="218"/>
      <c r="Z163" s="220"/>
      <c r="AA163" s="218"/>
      <c r="AB163" s="221"/>
      <c r="AC163" s="218"/>
      <c r="AD163" s="221"/>
      <c r="AE163" s="218"/>
      <c r="AF163" s="218"/>
      <c r="AG163" s="218"/>
      <c r="AH163" s="218"/>
      <c r="AI163" s="218"/>
      <c r="AJ163" s="218"/>
      <c r="AK163" s="218"/>
      <c r="AL163" s="218"/>
      <c r="AM163" s="218"/>
    </row>
    <row r="164" ht="15.75" customHeight="1">
      <c r="A164" s="56" t="s">
        <v>12752</v>
      </c>
      <c r="B164" s="56" t="s">
        <v>12753</v>
      </c>
      <c r="C164" s="56" t="str">
        <f>VLOOKUP(A164,'import Kırklareli'!A:P,3,0)</f>
        <v>DOĞRU</v>
      </c>
      <c r="D164" s="56" t="s">
        <v>1507</v>
      </c>
      <c r="E164" s="56">
        <f>VLOOKUP(A164,'import Kırklareli'!A:P,5,0)</f>
        <v>4464</v>
      </c>
      <c r="F164" s="56">
        <f>VLOOKUP(A164,'import Kırklareli'!A:P,6,0)</f>
        <v>257</v>
      </c>
      <c r="G164" s="56">
        <f>VLOOKUP(A164,'import Kırklareli'!A:P,7,0)</f>
        <v>0</v>
      </c>
      <c r="H164" s="56">
        <f>VLOOKUP(A164,'import Kırklareli'!A:P,8,0)</f>
        <v>93</v>
      </c>
      <c r="I164" s="56">
        <f>VLOOKUP(A164,'import Kırklareli'!A:P,9,0)</f>
        <v>93</v>
      </c>
      <c r="J164" s="216">
        <f>VLOOKUP(A164,'import Kırklareli'!A:P,10,0)</f>
        <v>0</v>
      </c>
      <c r="K164" s="56" t="s">
        <v>12754</v>
      </c>
      <c r="L164" s="56">
        <v>2.884155153E9</v>
      </c>
      <c r="M164" s="56" t="s">
        <v>12205</v>
      </c>
      <c r="N164" s="56" t="s">
        <v>11243</v>
      </c>
      <c r="O164" s="56" t="s">
        <v>12755</v>
      </c>
      <c r="P164" s="56" t="str">
        <f>VLOOKUP(A164,'import Kırklareli'!A:P,16,0)</f>
        <v>Geleneksel</v>
      </c>
      <c r="Q164" s="218" t="b">
        <v>0</v>
      </c>
      <c r="R164" s="218" t="s">
        <v>29</v>
      </c>
      <c r="S164" s="218"/>
      <c r="T164" s="218"/>
      <c r="U164" s="218" t="s">
        <v>12756</v>
      </c>
      <c r="V164" s="220"/>
      <c r="W164" s="220"/>
      <c r="X164" s="218"/>
      <c r="Y164" s="218" t="s">
        <v>1353</v>
      </c>
      <c r="Z164" s="220">
        <v>44552.0</v>
      </c>
      <c r="AA164" s="218" t="s">
        <v>1353</v>
      </c>
      <c r="AB164" s="221">
        <v>44575.0</v>
      </c>
      <c r="AC164" s="218"/>
      <c r="AD164" s="221"/>
      <c r="AE164" s="218"/>
      <c r="AF164" s="218"/>
      <c r="AG164" s="218"/>
      <c r="AH164" s="218"/>
      <c r="AI164" s="218" t="s">
        <v>73</v>
      </c>
      <c r="AJ164" s="218" t="s">
        <v>167</v>
      </c>
      <c r="AK164" s="218"/>
      <c r="AL164" s="218"/>
      <c r="AM164" s="218"/>
    </row>
    <row r="165" ht="15.75" customHeight="1">
      <c r="A165" s="56" t="s">
        <v>12757</v>
      </c>
      <c r="B165" s="56" t="s">
        <v>12758</v>
      </c>
      <c r="C165" s="56" t="str">
        <f>VLOOKUP(A165,'import Kırklareli'!A:P,3,0)</f>
        <v>DOĞRU</v>
      </c>
      <c r="D165" s="56" t="s">
        <v>1378</v>
      </c>
      <c r="E165" s="56">
        <f>VLOOKUP(A165,'import Kırklareli'!A:P,5,0)</f>
        <v>3456</v>
      </c>
      <c r="F165" s="56">
        <f>VLOOKUP(A165,'import Kırklareli'!A:P,6,0)</f>
        <v>212</v>
      </c>
      <c r="G165" s="56">
        <f>VLOOKUP(A165,'import Kırklareli'!A:P,7,0)</f>
        <v>0</v>
      </c>
      <c r="H165" s="56">
        <f>VLOOKUP(A165,'import Kırklareli'!A:P,8,0)</f>
        <v>38</v>
      </c>
      <c r="I165" s="56">
        <f>VLOOKUP(A165,'import Kırklareli'!A:P,9,0)</f>
        <v>38</v>
      </c>
      <c r="J165" s="216">
        <f>VLOOKUP(A165,'import Kırklareli'!A:P,10,0)</f>
        <v>0</v>
      </c>
      <c r="K165" s="56" t="s">
        <v>12759</v>
      </c>
      <c r="L165" s="56">
        <v>2.882142232E9</v>
      </c>
      <c r="M165" s="56" t="s">
        <v>1350</v>
      </c>
      <c r="N165" s="56" t="s">
        <v>12236</v>
      </c>
      <c r="O165" s="56" t="s">
        <v>12760</v>
      </c>
      <c r="P165" s="56" t="str">
        <f>VLOOKUP(A165,'import Kırklareli'!A:P,16,0)</f>
        <v>Geleneksel</v>
      </c>
      <c r="Q165" s="218" t="b">
        <v>0</v>
      </c>
      <c r="R165" s="218"/>
      <c r="S165" s="218"/>
      <c r="T165" s="218"/>
      <c r="U165" s="218"/>
      <c r="V165" s="220"/>
      <c r="W165" s="220"/>
      <c r="X165" s="218"/>
      <c r="Y165" s="218"/>
      <c r="Z165" s="220"/>
      <c r="AA165" s="218"/>
      <c r="AB165" s="221"/>
      <c r="AC165" s="218"/>
      <c r="AD165" s="221"/>
      <c r="AE165" s="218"/>
      <c r="AF165" s="218"/>
      <c r="AG165" s="218"/>
      <c r="AH165" s="218"/>
      <c r="AI165" s="218"/>
      <c r="AJ165" s="218"/>
      <c r="AK165" s="218"/>
      <c r="AL165" s="218"/>
      <c r="AM165" s="218"/>
    </row>
    <row r="166" ht="15.75" customHeight="1">
      <c r="A166" s="56" t="s">
        <v>12761</v>
      </c>
      <c r="B166" s="56" t="s">
        <v>12762</v>
      </c>
      <c r="C166" s="56" t="str">
        <f>VLOOKUP(A166,'import Kırklareli'!A:P,3,0)</f>
        <v>DOĞRU</v>
      </c>
      <c r="D166" s="56" t="s">
        <v>1356</v>
      </c>
      <c r="E166" s="56">
        <f>VLOOKUP(A166,'import Kırklareli'!A:P,5,0)</f>
        <v>264</v>
      </c>
      <c r="F166" s="56">
        <f>VLOOKUP(A166,'import Kırklareli'!A:P,6,0)</f>
        <v>16</v>
      </c>
      <c r="G166" s="56">
        <f>VLOOKUP(A166,'import Kırklareli'!A:P,7,0)</f>
        <v>0</v>
      </c>
      <c r="H166" s="56">
        <f>VLOOKUP(A166,'import Kırklareli'!A:P,8,0)</f>
        <v>19</v>
      </c>
      <c r="I166" s="56">
        <f>VLOOKUP(A166,'import Kırklareli'!A:P,9,0)</f>
        <v>19</v>
      </c>
      <c r="J166" s="216">
        <f>VLOOKUP(A166,'import Kırklareli'!A:P,10,0)</f>
        <v>0</v>
      </c>
      <c r="K166" s="56" t="s">
        <v>12763</v>
      </c>
      <c r="L166" s="56">
        <v>2.882126767E9</v>
      </c>
      <c r="M166" s="56" t="s">
        <v>1350</v>
      </c>
      <c r="N166" s="56" t="s">
        <v>12236</v>
      </c>
      <c r="O166" s="56" t="s">
        <v>12764</v>
      </c>
      <c r="P166" s="56" t="str">
        <f>VLOOKUP(A166,'import Kırklareli'!A:P,16,0)</f>
        <v>Geleneksel</v>
      </c>
      <c r="Q166" s="218" t="b">
        <v>0</v>
      </c>
      <c r="R166" s="218" t="s">
        <v>33</v>
      </c>
      <c r="S166" s="218"/>
      <c r="T166" s="218"/>
      <c r="U166" s="218" t="s">
        <v>12765</v>
      </c>
      <c r="V166" s="220"/>
      <c r="W166" s="220"/>
      <c r="X166" s="218"/>
      <c r="Y166" s="218" t="s">
        <v>1475</v>
      </c>
      <c r="Z166" s="220">
        <v>44593.0</v>
      </c>
      <c r="AA166" s="218"/>
      <c r="AB166" s="221"/>
      <c r="AC166" s="218"/>
      <c r="AD166" s="221"/>
      <c r="AE166" s="218"/>
      <c r="AF166" s="218"/>
      <c r="AG166" s="218"/>
      <c r="AH166" s="218"/>
      <c r="AI166" s="218" t="s">
        <v>100</v>
      </c>
      <c r="AJ166" s="218"/>
      <c r="AK166" s="218"/>
      <c r="AL166" s="218"/>
      <c r="AM166" s="218"/>
    </row>
    <row r="167" ht="15.75" customHeight="1">
      <c r="A167" s="56" t="s">
        <v>9833</v>
      </c>
      <c r="B167" s="56" t="s">
        <v>9834</v>
      </c>
      <c r="C167" s="56" t="str">
        <f>VLOOKUP(A167,'import Kırklareli'!A:P,3,0)</f>
        <v>DOĞRU</v>
      </c>
      <c r="D167" s="56" t="s">
        <v>1385</v>
      </c>
      <c r="E167" s="56">
        <f>VLOOKUP(A167,'import Kırklareli'!A:P,5,0)</f>
        <v>7638</v>
      </c>
      <c r="F167" s="56">
        <f>VLOOKUP(A167,'import Kırklareli'!A:P,6,0)</f>
        <v>570</v>
      </c>
      <c r="G167" s="56">
        <f>VLOOKUP(A167,'import Kırklareli'!A:P,7,0)</f>
        <v>0</v>
      </c>
      <c r="H167" s="56">
        <f>VLOOKUP(A167,'import Kırklareli'!A:P,8,0)</f>
        <v>48</v>
      </c>
      <c r="I167" s="56">
        <f>VLOOKUP(A167,'import Kırklareli'!A:P,9,0)</f>
        <v>48</v>
      </c>
      <c r="J167" s="216">
        <f>VLOOKUP(A167,'import Kırklareli'!A:P,10,0)</f>
        <v>0</v>
      </c>
      <c r="K167" s="56" t="s">
        <v>12766</v>
      </c>
      <c r="L167" s="56">
        <v>2.882140288E9</v>
      </c>
      <c r="M167" s="56" t="s">
        <v>1350</v>
      </c>
      <c r="N167" s="56" t="s">
        <v>12236</v>
      </c>
      <c r="O167" s="56" t="s">
        <v>9836</v>
      </c>
      <c r="P167" s="56" t="str">
        <f>VLOOKUP(A167,'import Kırklareli'!A:P,16,0)</f>
        <v>Geleneksel</v>
      </c>
      <c r="Q167" s="218" t="b">
        <v>0</v>
      </c>
      <c r="R167" s="218" t="s">
        <v>33</v>
      </c>
      <c r="S167" s="218" t="s">
        <v>149</v>
      </c>
      <c r="T167" s="207" t="s">
        <v>9766</v>
      </c>
      <c r="U167" s="218" t="s">
        <v>12767</v>
      </c>
      <c r="V167" s="220">
        <v>44617.0</v>
      </c>
      <c r="W167" s="220">
        <v>44620.0</v>
      </c>
      <c r="X167" s="218"/>
      <c r="Y167" s="218" t="s">
        <v>1353</v>
      </c>
      <c r="Z167" s="220">
        <v>44617.0</v>
      </c>
      <c r="AA167" s="218" t="s">
        <v>1475</v>
      </c>
      <c r="AB167" s="221">
        <v>44620.0</v>
      </c>
      <c r="AC167" s="218"/>
      <c r="AD167" s="221"/>
      <c r="AE167" s="218"/>
      <c r="AF167" s="218"/>
      <c r="AG167" s="218"/>
      <c r="AH167" s="218"/>
      <c r="AI167" s="218" t="s">
        <v>149</v>
      </c>
      <c r="AJ167" s="218" t="s">
        <v>149</v>
      </c>
      <c r="AK167" s="218"/>
      <c r="AL167" s="218"/>
      <c r="AM167" s="218"/>
    </row>
    <row r="168" ht="15.75" customHeight="1">
      <c r="A168" s="56" t="s">
        <v>9739</v>
      </c>
      <c r="B168" s="56" t="s">
        <v>9740</v>
      </c>
      <c r="C168" s="56" t="str">
        <f>VLOOKUP(A168,'import Kırklareli'!A:P,3,0)</f>
        <v>DOĞRU</v>
      </c>
      <c r="D168" s="56" t="s">
        <v>1378</v>
      </c>
      <c r="E168" s="56">
        <f>VLOOKUP(A168,'import Kırklareli'!A:P,5,0)</f>
        <v>925</v>
      </c>
      <c r="F168" s="56">
        <f>VLOOKUP(A168,'import Kırklareli'!A:P,6,0)</f>
        <v>39</v>
      </c>
      <c r="G168" s="56">
        <f>VLOOKUP(A168,'import Kırklareli'!A:P,7,0)</f>
        <v>0</v>
      </c>
      <c r="H168" s="56">
        <f>VLOOKUP(A168,'import Kırklareli'!A:P,8,0)</f>
        <v>42</v>
      </c>
      <c r="I168" s="56">
        <f>VLOOKUP(A168,'import Kırklareli'!A:P,9,0)</f>
        <v>42</v>
      </c>
      <c r="J168" s="216">
        <f>VLOOKUP(A168,'import Kırklareli'!A:P,10,0)</f>
        <v>0</v>
      </c>
      <c r="K168" s="56" t="s">
        <v>12768</v>
      </c>
      <c r="L168" s="56">
        <v>2.884154711E9</v>
      </c>
      <c r="M168" s="56" t="s">
        <v>12205</v>
      </c>
      <c r="N168" s="56" t="s">
        <v>12334</v>
      </c>
      <c r="O168" s="56" t="s">
        <v>9743</v>
      </c>
      <c r="P168" s="56" t="str">
        <f>VLOOKUP(A168,'import Kırklareli'!A:P,16,0)</f>
        <v>Geleneksel</v>
      </c>
      <c r="Q168" s="218" t="b">
        <v>0</v>
      </c>
      <c r="R168" s="218" t="s">
        <v>39</v>
      </c>
      <c r="S168" s="218" t="s">
        <v>66</v>
      </c>
      <c r="T168" s="207" t="s">
        <v>9472</v>
      </c>
      <c r="U168" s="218">
        <v>5.378870473E9</v>
      </c>
      <c r="V168" s="220">
        <v>44582.0</v>
      </c>
      <c r="W168" s="220">
        <v>44587.0</v>
      </c>
      <c r="X168" s="218"/>
      <c r="Y168" s="218" t="s">
        <v>1475</v>
      </c>
      <c r="Z168" s="220">
        <v>44561.0</v>
      </c>
      <c r="AA168" s="218" t="s">
        <v>1475</v>
      </c>
      <c r="AB168" s="221">
        <v>44566.0</v>
      </c>
      <c r="AC168" s="218" t="s">
        <v>1506</v>
      </c>
      <c r="AD168" s="221">
        <v>44568.0</v>
      </c>
      <c r="AE168" s="218" t="s">
        <v>1353</v>
      </c>
      <c r="AF168" s="221">
        <v>44578.0</v>
      </c>
      <c r="AG168" s="218" t="s">
        <v>1353</v>
      </c>
      <c r="AH168" s="221">
        <v>44582.0</v>
      </c>
      <c r="AI168" s="218" t="s">
        <v>273</v>
      </c>
      <c r="AJ168" s="218" t="s">
        <v>167</v>
      </c>
      <c r="AK168" s="218" t="s">
        <v>73</v>
      </c>
      <c r="AL168" s="218" t="s">
        <v>66</v>
      </c>
      <c r="AM168" s="218" t="s">
        <v>66</v>
      </c>
    </row>
    <row r="169" ht="15.75" customHeight="1">
      <c r="A169" s="56" t="s">
        <v>12769</v>
      </c>
      <c r="B169" s="56" t="s">
        <v>12770</v>
      </c>
      <c r="C169" s="56" t="str">
        <f>VLOOKUP(A169,'import Kırklareli'!A:P,3,0)</f>
        <v>DOĞRU</v>
      </c>
      <c r="D169" s="56" t="s">
        <v>1364</v>
      </c>
      <c r="E169" s="56">
        <f>VLOOKUP(A169,'import Kırklareli'!A:P,5,0)</f>
        <v>216</v>
      </c>
      <c r="F169" s="56">
        <f>VLOOKUP(A169,'import Kırklareli'!A:P,6,0)</f>
        <v>47</v>
      </c>
      <c r="G169" s="56">
        <f>VLOOKUP(A169,'import Kırklareli'!A:P,7,0)</f>
        <v>0</v>
      </c>
      <c r="H169" s="56">
        <f>VLOOKUP(A169,'import Kırklareli'!A:P,8,0)</f>
        <v>6</v>
      </c>
      <c r="I169" s="56">
        <f>VLOOKUP(A169,'import Kırklareli'!A:P,9,0)</f>
        <v>6</v>
      </c>
      <c r="J169" s="216">
        <f>VLOOKUP(A169,'import Kırklareli'!A:P,10,0)</f>
        <v>0</v>
      </c>
      <c r="K169" s="56" t="s">
        <v>6553</v>
      </c>
      <c r="L169" s="56">
        <v>5.449605464E9</v>
      </c>
      <c r="M169" s="56" t="s">
        <v>12205</v>
      </c>
      <c r="N169" s="56" t="s">
        <v>12724</v>
      </c>
      <c r="O169" s="56" t="s">
        <v>12771</v>
      </c>
      <c r="P169" s="56" t="str">
        <f>VLOOKUP(A169,'import Kırklareli'!A:P,16,0)</f>
        <v>Geleneksel</v>
      </c>
      <c r="Q169" s="218" t="b">
        <v>0</v>
      </c>
      <c r="R169" s="218"/>
      <c r="S169" s="218"/>
      <c r="T169" s="218"/>
      <c r="U169" s="218"/>
      <c r="V169" s="220"/>
      <c r="W169" s="220"/>
      <c r="X169" s="218"/>
      <c r="Y169" s="218"/>
      <c r="Z169" s="220"/>
      <c r="AA169" s="218"/>
      <c r="AB169" s="221"/>
      <c r="AC169" s="218"/>
      <c r="AD169" s="221"/>
      <c r="AE169" s="218"/>
      <c r="AF169" s="218"/>
      <c r="AG169" s="218"/>
      <c r="AH169" s="218"/>
      <c r="AI169" s="218"/>
      <c r="AJ169" s="218"/>
      <c r="AK169" s="218"/>
      <c r="AL169" s="218"/>
      <c r="AM169" s="218"/>
    </row>
    <row r="170" ht="15.75" customHeight="1">
      <c r="A170" s="56" t="s">
        <v>9816</v>
      </c>
      <c r="B170" s="56" t="s">
        <v>9817</v>
      </c>
      <c r="C170" s="56" t="str">
        <f>VLOOKUP(A170,'import Kırklareli'!A:P,3,0)</f>
        <v>DOĞRU</v>
      </c>
      <c r="D170" s="56" t="s">
        <v>1370</v>
      </c>
      <c r="E170" s="56">
        <f>VLOOKUP(A170,'import Kırklareli'!A:P,5,0)</f>
        <v>2988</v>
      </c>
      <c r="F170" s="56">
        <f>VLOOKUP(A170,'import Kırklareli'!A:P,6,0)</f>
        <v>119</v>
      </c>
      <c r="G170" s="56">
        <f>VLOOKUP(A170,'import Kırklareli'!A:P,7,0)</f>
        <v>5</v>
      </c>
      <c r="H170" s="56">
        <f>VLOOKUP(A170,'import Kırklareli'!A:P,8,0)</f>
        <v>10</v>
      </c>
      <c r="I170" s="56">
        <f>VLOOKUP(A170,'import Kırklareli'!A:P,9,0)</f>
        <v>15</v>
      </c>
      <c r="J170" s="216">
        <f>VLOOKUP(A170,'import Kırklareli'!A:P,10,0)</f>
        <v>0.33</v>
      </c>
      <c r="K170" s="56" t="s">
        <v>12772</v>
      </c>
      <c r="L170" s="56">
        <v>2.882147453E9</v>
      </c>
      <c r="M170" s="56" t="s">
        <v>1350</v>
      </c>
      <c r="N170" s="56" t="s">
        <v>12236</v>
      </c>
      <c r="O170" s="56" t="s">
        <v>12773</v>
      </c>
      <c r="P170" s="56" t="str">
        <f>VLOOKUP(A170,'import Kırklareli'!A:P,16,0)</f>
        <v>Geleneksel</v>
      </c>
      <c r="Q170" s="218" t="b">
        <v>0</v>
      </c>
      <c r="R170" s="218" t="s">
        <v>38</v>
      </c>
      <c r="S170" s="218" t="s">
        <v>100</v>
      </c>
      <c r="T170" s="2" t="s">
        <v>9766</v>
      </c>
      <c r="U170" s="218" t="s">
        <v>2085</v>
      </c>
      <c r="V170" s="220">
        <v>44613.0</v>
      </c>
      <c r="W170" s="220">
        <v>44613.0</v>
      </c>
      <c r="X170" s="218"/>
      <c r="Y170" s="218" t="s">
        <v>43</v>
      </c>
      <c r="Z170" s="220">
        <v>44593.0</v>
      </c>
      <c r="AA170" s="218" t="s">
        <v>1353</v>
      </c>
      <c r="AB170" s="221">
        <v>44613.0</v>
      </c>
      <c r="AC170" s="218"/>
      <c r="AD170" s="221"/>
      <c r="AE170" s="218"/>
      <c r="AF170" s="218"/>
      <c r="AG170" s="218"/>
      <c r="AH170" s="218"/>
      <c r="AI170" s="218" t="s">
        <v>100</v>
      </c>
      <c r="AJ170" s="218" t="s">
        <v>100</v>
      </c>
      <c r="AK170" s="218"/>
      <c r="AL170" s="218"/>
      <c r="AM170" s="218"/>
    </row>
    <row r="171" ht="15.75" customHeight="1">
      <c r="A171" s="56" t="s">
        <v>12774</v>
      </c>
      <c r="B171" s="56" t="s">
        <v>12775</v>
      </c>
      <c r="C171" s="56" t="str">
        <f>VLOOKUP(A171,'import Kırklareli'!A:P,3,0)</f>
        <v>DOĞRU</v>
      </c>
      <c r="D171" s="56" t="s">
        <v>1832</v>
      </c>
      <c r="E171" s="56">
        <f>VLOOKUP(A171,'import Kırklareli'!A:P,5,0)</f>
        <v>1447</v>
      </c>
      <c r="F171" s="56">
        <f>VLOOKUP(A171,'import Kırklareli'!A:P,6,0)</f>
        <v>61</v>
      </c>
      <c r="G171" s="56">
        <f>VLOOKUP(A171,'import Kırklareli'!A:P,7,0)</f>
        <v>0</v>
      </c>
      <c r="H171" s="56">
        <f>VLOOKUP(A171,'import Kırklareli'!A:P,8,0)</f>
        <v>23</v>
      </c>
      <c r="I171" s="56">
        <f>VLOOKUP(A171,'import Kırklareli'!A:P,9,0)</f>
        <v>23</v>
      </c>
      <c r="J171" s="216">
        <f>VLOOKUP(A171,'import Kırklareli'!A:P,10,0)</f>
        <v>0</v>
      </c>
      <c r="K171" s="56" t="s">
        <v>12776</v>
      </c>
      <c r="L171" s="56">
        <v>2.88212872E9</v>
      </c>
      <c r="M171" s="56" t="s">
        <v>1350</v>
      </c>
      <c r="N171" s="56" t="s">
        <v>12236</v>
      </c>
      <c r="O171" s="56" t="s">
        <v>12777</v>
      </c>
      <c r="P171" s="56" t="str">
        <f>VLOOKUP(A171,'import Kırklareli'!A:P,16,0)</f>
        <v>Geleneksel</v>
      </c>
      <c r="Q171" s="218" t="b">
        <v>0</v>
      </c>
      <c r="R171" s="218"/>
      <c r="S171" s="218"/>
      <c r="T171" s="218"/>
      <c r="U171" s="218">
        <v>5.456789178E9</v>
      </c>
      <c r="V171" s="220"/>
      <c r="W171" s="220"/>
      <c r="X171" s="218"/>
      <c r="Y171" s="218" t="s">
        <v>1475</v>
      </c>
      <c r="Z171" s="220">
        <v>44617.0</v>
      </c>
      <c r="AA171" s="218"/>
      <c r="AB171" s="221"/>
      <c r="AC171" s="218"/>
      <c r="AD171" s="221"/>
      <c r="AE171" s="218"/>
      <c r="AF171" s="218"/>
      <c r="AG171" s="218"/>
      <c r="AH171" s="218"/>
      <c r="AI171" s="218" t="s">
        <v>149</v>
      </c>
      <c r="AJ171" s="218"/>
      <c r="AK171" s="218"/>
      <c r="AL171" s="218"/>
      <c r="AM171" s="218"/>
    </row>
    <row r="172" ht="15.75" customHeight="1">
      <c r="A172" s="56" t="s">
        <v>9582</v>
      </c>
      <c r="B172" s="56" t="s">
        <v>9583</v>
      </c>
      <c r="C172" s="56" t="str">
        <f>VLOOKUP(A172,'import Kırklareli'!A:P,3,0)</f>
        <v>DOĞRU</v>
      </c>
      <c r="D172" s="56" t="s">
        <v>1507</v>
      </c>
      <c r="E172" s="56">
        <f>VLOOKUP(A172,'import Kırklareli'!A:P,5,0)</f>
        <v>952</v>
      </c>
      <c r="F172" s="56">
        <f>VLOOKUP(A172,'import Kırklareli'!A:P,6,0)</f>
        <v>27</v>
      </c>
      <c r="G172" s="56">
        <f>VLOOKUP(A172,'import Kırklareli'!A:P,7,0)</f>
        <v>0</v>
      </c>
      <c r="H172" s="56">
        <f>VLOOKUP(A172,'import Kırklareli'!A:P,8,0)</f>
        <v>14</v>
      </c>
      <c r="I172" s="56">
        <f>VLOOKUP(A172,'import Kırklareli'!A:P,9,0)</f>
        <v>14</v>
      </c>
      <c r="J172" s="216">
        <f>VLOOKUP(A172,'import Kırklareli'!A:P,10,0)</f>
        <v>0</v>
      </c>
      <c r="K172" s="56" t="s">
        <v>12778</v>
      </c>
      <c r="L172" s="56">
        <v>5.309521201E9</v>
      </c>
      <c r="M172" s="56" t="s">
        <v>12205</v>
      </c>
      <c r="N172" s="56" t="s">
        <v>12229</v>
      </c>
      <c r="O172" s="56" t="s">
        <v>9585</v>
      </c>
      <c r="P172" s="56" t="str">
        <f>VLOOKUP(A172,'import Kırklareli'!A:P,16,0)</f>
        <v>Geleneksel</v>
      </c>
      <c r="Q172" s="218" t="b">
        <v>0</v>
      </c>
      <c r="R172" s="218" t="s">
        <v>38</v>
      </c>
      <c r="S172" s="218" t="s">
        <v>404</v>
      </c>
      <c r="T172" s="218"/>
      <c r="U172" s="218"/>
      <c r="V172" s="220">
        <v>44557.0</v>
      </c>
      <c r="W172" s="220">
        <v>44559.0</v>
      </c>
      <c r="X172" s="218"/>
      <c r="Y172" s="218" t="s">
        <v>1353</v>
      </c>
      <c r="Z172" s="220">
        <v>44557.0</v>
      </c>
      <c r="AA172" s="218"/>
      <c r="AB172" s="221"/>
      <c r="AC172" s="218"/>
      <c r="AD172" s="221"/>
      <c r="AE172" s="218"/>
      <c r="AF172" s="218"/>
      <c r="AG172" s="218"/>
      <c r="AH172" s="218"/>
      <c r="AI172" s="218" t="s">
        <v>404</v>
      </c>
      <c r="AJ172" s="218"/>
      <c r="AK172" s="218"/>
      <c r="AL172" s="218"/>
      <c r="AM172" s="218"/>
    </row>
    <row r="173" ht="15.75" customHeight="1">
      <c r="A173" s="211" t="s">
        <v>12779</v>
      </c>
      <c r="B173" s="211" t="s">
        <v>12780</v>
      </c>
      <c r="C173" s="56" t="str">
        <f>VLOOKUP(A173,'import Kırklareli'!A:P,3,0)</f>
        <v>DOĞRU</v>
      </c>
      <c r="D173" s="211" t="s">
        <v>1493</v>
      </c>
      <c r="E173" s="56">
        <f>VLOOKUP(A173,'import Kırklareli'!A:P,5,0)</f>
        <v>12</v>
      </c>
      <c r="F173" s="56">
        <f>VLOOKUP(A173,'import Kırklareli'!A:P,6,0)</f>
        <v>9</v>
      </c>
      <c r="G173" s="56">
        <f>VLOOKUP(A173,'import Kırklareli'!A:P,7,0)</f>
        <v>0</v>
      </c>
      <c r="H173" s="56">
        <f>VLOOKUP(A173,'import Kırklareli'!A:P,8,0)</f>
        <v>13</v>
      </c>
      <c r="I173" s="56">
        <f>VLOOKUP(A173,'import Kırklareli'!A:P,9,0)</f>
        <v>13</v>
      </c>
      <c r="J173" s="216">
        <f>VLOOKUP(A173,'import Kırklareli'!A:P,10,0)</f>
        <v>0</v>
      </c>
      <c r="K173" s="211" t="s">
        <v>12781</v>
      </c>
      <c r="L173" s="211">
        <v>5.357949827E9</v>
      </c>
      <c r="M173" s="211" t="s">
        <v>12205</v>
      </c>
      <c r="N173" s="275">
        <v>44873.0</v>
      </c>
      <c r="O173" s="211" t="s">
        <v>12782</v>
      </c>
      <c r="P173" s="56" t="str">
        <f>VLOOKUP(A173,'import Kırklareli'!A:P,16,0)</f>
        <v>Geleneksel</v>
      </c>
      <c r="Q173" s="218" t="b">
        <v>0</v>
      </c>
      <c r="R173" s="218"/>
      <c r="S173" s="218"/>
      <c r="T173" s="218"/>
      <c r="U173" s="218"/>
      <c r="V173" s="220"/>
      <c r="W173" s="220"/>
      <c r="X173" s="218"/>
      <c r="Y173" s="218"/>
      <c r="Z173" s="220"/>
      <c r="AA173" s="218"/>
      <c r="AB173" s="221"/>
      <c r="AC173" s="218"/>
      <c r="AD173" s="221"/>
      <c r="AE173" s="218"/>
      <c r="AF173" s="218"/>
      <c r="AG173" s="218"/>
      <c r="AH173" s="218"/>
      <c r="AI173" s="218"/>
      <c r="AJ173" s="218"/>
      <c r="AK173" s="218"/>
      <c r="AL173" s="218"/>
      <c r="AM173" s="218"/>
    </row>
    <row r="174" ht="15.75" customHeight="1">
      <c r="A174" s="56" t="s">
        <v>9669</v>
      </c>
      <c r="B174" s="56" t="s">
        <v>9670</v>
      </c>
      <c r="C174" s="56" t="str">
        <f>VLOOKUP(A174,'import Kırklareli'!A:P,3,0)</f>
        <v>DOĞRU</v>
      </c>
      <c r="D174" s="56" t="s">
        <v>1827</v>
      </c>
      <c r="E174" s="56">
        <f>VLOOKUP(A174,'import Kırklareli'!A:P,5,0)</f>
        <v>4022</v>
      </c>
      <c r="F174" s="56">
        <f>VLOOKUP(A174,'import Kırklareli'!A:P,6,0)</f>
        <v>239</v>
      </c>
      <c r="G174" s="56">
        <f>VLOOKUP(A174,'import Kırklareli'!A:P,7,0)</f>
        <v>13</v>
      </c>
      <c r="H174" s="56">
        <f>VLOOKUP(A174,'import Kırklareli'!A:P,8,0)</f>
        <v>15</v>
      </c>
      <c r="I174" s="56">
        <f>VLOOKUP(A174,'import Kırklareli'!A:P,9,0)</f>
        <v>28</v>
      </c>
      <c r="J174" s="216">
        <f>VLOOKUP(A174,'import Kırklareli'!A:P,10,0)</f>
        <v>0.46</v>
      </c>
      <c r="K174" s="56" t="s">
        <v>12783</v>
      </c>
      <c r="L174" s="56">
        <v>2.884127077E9</v>
      </c>
      <c r="M174" s="56" t="s">
        <v>12205</v>
      </c>
      <c r="N174" s="56" t="s">
        <v>2322</v>
      </c>
      <c r="O174" s="56" t="s">
        <v>9673</v>
      </c>
      <c r="P174" s="56" t="str">
        <f>VLOOKUP(A174,'import Kırklareli'!A:P,16,0)</f>
        <v>Geleneksel</v>
      </c>
      <c r="Q174" s="218" t="b">
        <v>0</v>
      </c>
      <c r="R174" s="218" t="s">
        <v>38</v>
      </c>
      <c r="S174" s="218" t="s">
        <v>73</v>
      </c>
      <c r="T174" s="207" t="s">
        <v>9472</v>
      </c>
      <c r="U174" s="218" t="s">
        <v>12784</v>
      </c>
      <c r="V174" s="220">
        <v>44567.0</v>
      </c>
      <c r="W174" s="220">
        <v>44571.0</v>
      </c>
      <c r="X174" s="218"/>
      <c r="Y174" s="218" t="s">
        <v>1353</v>
      </c>
      <c r="Z174" s="220">
        <v>44565.0</v>
      </c>
      <c r="AA174" s="218" t="s">
        <v>1353</v>
      </c>
      <c r="AB174" s="221">
        <v>44567.0</v>
      </c>
      <c r="AC174" s="218"/>
      <c r="AD174" s="221"/>
      <c r="AE174" s="218"/>
      <c r="AF174" s="218"/>
      <c r="AG174" s="218"/>
      <c r="AH174" s="218"/>
      <c r="AI174" s="218" t="s">
        <v>73</v>
      </c>
      <c r="AJ174" s="218" t="s">
        <v>73</v>
      </c>
      <c r="AK174" s="218"/>
      <c r="AL174" s="218"/>
      <c r="AM174" s="218"/>
    </row>
    <row r="175" ht="15.75" customHeight="1">
      <c r="A175" s="56" t="s">
        <v>12785</v>
      </c>
      <c r="B175" s="56" t="s">
        <v>12786</v>
      </c>
      <c r="C175" s="56" t="str">
        <f>VLOOKUP(A175,'import Kırklareli'!A:P,3,0)</f>
        <v>DOĞRU</v>
      </c>
      <c r="D175" s="56" t="s">
        <v>1827</v>
      </c>
      <c r="E175" s="56">
        <f>VLOOKUP(A175,'import Kırklareli'!A:P,5,0)</f>
        <v>330</v>
      </c>
      <c r="F175" s="56">
        <f>VLOOKUP(A175,'import Kırklareli'!A:P,6,0)</f>
        <v>23</v>
      </c>
      <c r="G175" s="56">
        <f>VLOOKUP(A175,'import Kırklareli'!A:P,7,0)</f>
        <v>0</v>
      </c>
      <c r="H175" s="56">
        <f>VLOOKUP(A175,'import Kırklareli'!A:P,8,0)</f>
        <v>35</v>
      </c>
      <c r="I175" s="56">
        <f>VLOOKUP(A175,'import Kırklareli'!A:P,9,0)</f>
        <v>35</v>
      </c>
      <c r="J175" s="216">
        <f>VLOOKUP(A175,'import Kırklareli'!A:P,10,0)</f>
        <v>0</v>
      </c>
      <c r="K175" s="56" t="s">
        <v>12787</v>
      </c>
      <c r="L175" s="56">
        <v>2.885125015E9</v>
      </c>
      <c r="M175" s="56" t="s">
        <v>12209</v>
      </c>
      <c r="N175" s="56" t="s">
        <v>12298</v>
      </c>
      <c r="O175" s="56" t="s">
        <v>12788</v>
      </c>
      <c r="P175" s="56" t="str">
        <f>VLOOKUP(A175,'import Kırklareli'!A:P,16,0)</f>
        <v>Geleneksel</v>
      </c>
      <c r="Q175" s="218" t="b">
        <v>0</v>
      </c>
      <c r="R175" s="218"/>
      <c r="S175" s="218"/>
      <c r="T175" s="218"/>
      <c r="U175" s="218"/>
      <c r="V175" s="220"/>
      <c r="W175" s="220"/>
      <c r="X175" s="218"/>
      <c r="Y175" s="218"/>
      <c r="Z175" s="220"/>
      <c r="AA175" s="218"/>
      <c r="AB175" s="221"/>
      <c r="AC175" s="218"/>
      <c r="AD175" s="221"/>
      <c r="AE175" s="218"/>
      <c r="AF175" s="218"/>
      <c r="AG175" s="218"/>
      <c r="AH175" s="218"/>
      <c r="AI175" s="218"/>
      <c r="AJ175" s="218"/>
      <c r="AK175" s="218"/>
      <c r="AL175" s="218"/>
      <c r="AM175" s="218"/>
    </row>
    <row r="176" ht="15.75" customHeight="1">
      <c r="A176" s="56" t="s">
        <v>12789</v>
      </c>
      <c r="B176" s="56" t="s">
        <v>12790</v>
      </c>
      <c r="C176" s="56" t="str">
        <f>VLOOKUP(A176,'import Kırklareli'!A:P,3,0)</f>
        <v>DOĞRU</v>
      </c>
      <c r="D176" s="56" t="s">
        <v>1507</v>
      </c>
      <c r="E176" s="56">
        <f>VLOOKUP(A176,'import Kırklareli'!A:P,5,0)</f>
        <v>375</v>
      </c>
      <c r="F176" s="56">
        <f>VLOOKUP(A176,'import Kırklareli'!A:P,6,0)</f>
        <v>3</v>
      </c>
      <c r="G176" s="56">
        <f>VLOOKUP(A176,'import Kırklareli'!A:P,7,0)</f>
        <v>0</v>
      </c>
      <c r="H176" s="56">
        <f>VLOOKUP(A176,'import Kırklareli'!A:P,8,0)</f>
        <v>19</v>
      </c>
      <c r="I176" s="56">
        <f>VLOOKUP(A176,'import Kırklareli'!A:P,9,0)</f>
        <v>19</v>
      </c>
      <c r="J176" s="216">
        <f>VLOOKUP(A176,'import Kırklareli'!A:P,10,0)</f>
        <v>0</v>
      </c>
      <c r="K176" s="56" t="s">
        <v>12791</v>
      </c>
      <c r="L176" s="56">
        <v>5.413282839E9</v>
      </c>
      <c r="M176" s="56" t="s">
        <v>12209</v>
      </c>
      <c r="N176" s="56" t="s">
        <v>12792</v>
      </c>
      <c r="O176" s="56" t="s">
        <v>12793</v>
      </c>
      <c r="P176" s="56" t="str">
        <f>VLOOKUP(A176,'import Kırklareli'!A:P,16,0)</f>
        <v>Geleneksel</v>
      </c>
      <c r="Q176" s="218" t="b">
        <v>0</v>
      </c>
      <c r="R176" s="218"/>
      <c r="S176" s="218"/>
      <c r="T176" s="218"/>
      <c r="U176" s="218"/>
      <c r="V176" s="220"/>
      <c r="W176" s="220"/>
      <c r="X176" s="218"/>
      <c r="Y176" s="218"/>
      <c r="Z176" s="220"/>
      <c r="AA176" s="218"/>
      <c r="AB176" s="221"/>
      <c r="AC176" s="218"/>
      <c r="AD176" s="221"/>
      <c r="AE176" s="218"/>
      <c r="AF176" s="218"/>
      <c r="AG176" s="218"/>
      <c r="AH176" s="218"/>
      <c r="AI176" s="218"/>
      <c r="AJ176" s="218"/>
      <c r="AK176" s="218"/>
      <c r="AL176" s="218"/>
      <c r="AM176" s="218"/>
    </row>
    <row r="177" ht="15.75" customHeight="1">
      <c r="A177" s="56" t="s">
        <v>12794</v>
      </c>
      <c r="B177" s="56" t="s">
        <v>12795</v>
      </c>
      <c r="C177" s="56" t="str">
        <f>VLOOKUP(A177,'import Kırklareli'!A:P,3,0)</f>
        <v>DOĞRU</v>
      </c>
      <c r="D177" s="56" t="s">
        <v>1507</v>
      </c>
      <c r="E177" s="56">
        <f>VLOOKUP(A177,'import Kırklareli'!A:P,5,0)</f>
        <v>55</v>
      </c>
      <c r="F177" s="56" t="str">
        <f>VLOOKUP(A177,'import Kırklareli'!A:P,6,0)</f>
        <v/>
      </c>
      <c r="G177" s="56">
        <f>VLOOKUP(A177,'import Kırklareli'!A:P,7,0)</f>
        <v>0</v>
      </c>
      <c r="H177" s="56">
        <f>VLOOKUP(A177,'import Kırklareli'!A:P,8,0)</f>
        <v>15</v>
      </c>
      <c r="I177" s="56">
        <f>VLOOKUP(A177,'import Kırklareli'!A:P,9,0)</f>
        <v>15</v>
      </c>
      <c r="J177" s="216">
        <f>VLOOKUP(A177,'import Kırklareli'!A:P,10,0)</f>
        <v>0</v>
      </c>
      <c r="K177" s="56" t="s">
        <v>12796</v>
      </c>
      <c r="L177" s="56">
        <v>2.885121214E9</v>
      </c>
      <c r="M177" s="56" t="s">
        <v>12209</v>
      </c>
      <c r="N177" s="56" t="s">
        <v>2434</v>
      </c>
      <c r="O177" s="56" t="s">
        <v>12797</v>
      </c>
      <c r="P177" s="56" t="str">
        <f>VLOOKUP(A177,'import Kırklareli'!A:P,16,0)</f>
        <v>Geleneksel</v>
      </c>
      <c r="Q177" s="218" t="b">
        <v>0</v>
      </c>
      <c r="R177" s="218"/>
      <c r="S177" s="218"/>
      <c r="T177" s="218"/>
      <c r="U177" s="218"/>
      <c r="V177" s="220"/>
      <c r="W177" s="220"/>
      <c r="X177" s="218"/>
      <c r="Y177" s="218"/>
      <c r="Z177" s="220"/>
      <c r="AA177" s="218"/>
      <c r="AB177" s="221"/>
      <c r="AC177" s="218"/>
      <c r="AD177" s="221"/>
      <c r="AE177" s="218"/>
      <c r="AF177" s="218"/>
      <c r="AG177" s="218"/>
      <c r="AH177" s="218"/>
      <c r="AI177" s="218"/>
      <c r="AJ177" s="218"/>
      <c r="AK177" s="218"/>
      <c r="AL177" s="218"/>
      <c r="AM177" s="218"/>
    </row>
    <row r="178" ht="15.75" customHeight="1">
      <c r="A178" s="56" t="s">
        <v>9706</v>
      </c>
      <c r="B178" s="56" t="s">
        <v>9707</v>
      </c>
      <c r="C178" s="56" t="str">
        <f>VLOOKUP(A178,'import Kırklareli'!A:P,3,0)</f>
        <v>DOĞRU</v>
      </c>
      <c r="D178" s="56" t="s">
        <v>1507</v>
      </c>
      <c r="E178" s="56">
        <f>VLOOKUP(A178,'import Kırklareli'!A:P,5,0)</f>
        <v>94</v>
      </c>
      <c r="F178" s="56">
        <f>VLOOKUP(A178,'import Kırklareli'!A:P,6,0)</f>
        <v>4</v>
      </c>
      <c r="G178" s="56">
        <f>VLOOKUP(A178,'import Kırklareli'!A:P,7,0)</f>
        <v>0</v>
      </c>
      <c r="H178" s="56">
        <f>VLOOKUP(A178,'import Kırklareli'!A:P,8,0)</f>
        <v>10</v>
      </c>
      <c r="I178" s="56">
        <f>VLOOKUP(A178,'import Kırklareli'!A:P,9,0)</f>
        <v>10</v>
      </c>
      <c r="J178" s="216">
        <f>VLOOKUP(A178,'import Kırklareli'!A:P,10,0)</f>
        <v>0</v>
      </c>
      <c r="K178" s="56" t="s">
        <v>12798</v>
      </c>
      <c r="L178" s="56">
        <v>5.062976801E9</v>
      </c>
      <c r="M178" s="56" t="s">
        <v>12205</v>
      </c>
      <c r="N178" s="56" t="s">
        <v>2429</v>
      </c>
      <c r="O178" s="56" t="s">
        <v>9710</v>
      </c>
      <c r="P178" s="56" t="str">
        <f>VLOOKUP(A178,'import Kırklareli'!A:P,16,0)</f>
        <v>Geleneksel</v>
      </c>
      <c r="Q178" s="218" t="b">
        <v>0</v>
      </c>
      <c r="R178" s="218" t="s">
        <v>38</v>
      </c>
      <c r="S178" s="218" t="s">
        <v>167</v>
      </c>
      <c r="T178" s="2" t="s">
        <v>9472</v>
      </c>
      <c r="U178" s="218" t="s">
        <v>12799</v>
      </c>
      <c r="V178" s="220">
        <v>44575.0</v>
      </c>
      <c r="W178" s="220">
        <v>44578.0</v>
      </c>
      <c r="X178" s="218"/>
      <c r="Y178" s="218" t="s">
        <v>1353</v>
      </c>
      <c r="Z178" s="220">
        <v>44552.0</v>
      </c>
      <c r="AA178" s="218" t="s">
        <v>1353</v>
      </c>
      <c r="AB178" s="221">
        <v>44575.0</v>
      </c>
      <c r="AC178" s="218"/>
      <c r="AD178" s="221"/>
      <c r="AE178" s="218"/>
      <c r="AF178" s="221"/>
      <c r="AG178" s="218"/>
      <c r="AH178" s="218"/>
      <c r="AI178" s="218" t="s">
        <v>73</v>
      </c>
      <c r="AJ178" s="218" t="s">
        <v>167</v>
      </c>
      <c r="AK178" s="218"/>
      <c r="AL178" s="218"/>
      <c r="AM178" s="218"/>
    </row>
    <row r="179" ht="15.75" customHeight="1">
      <c r="A179" s="56" t="s">
        <v>9732</v>
      </c>
      <c r="B179" s="56" t="s">
        <v>9733</v>
      </c>
      <c r="C179" s="56" t="str">
        <f>VLOOKUP(A179,'import Kırklareli'!A:P,3,0)</f>
        <v>DOĞRU</v>
      </c>
      <c r="D179" s="56" t="s">
        <v>1507</v>
      </c>
      <c r="E179" s="56">
        <f>VLOOKUP(A179,'import Kırklareli'!A:P,5,0)</f>
        <v>1178</v>
      </c>
      <c r="F179" s="56">
        <f>VLOOKUP(A179,'import Kırklareli'!A:P,6,0)</f>
        <v>54</v>
      </c>
      <c r="G179" s="56">
        <f>VLOOKUP(A179,'import Kırklareli'!A:P,7,0)</f>
        <v>0</v>
      </c>
      <c r="H179" s="56">
        <f>VLOOKUP(A179,'import Kırklareli'!A:P,8,0)</f>
        <v>18</v>
      </c>
      <c r="I179" s="56">
        <f>VLOOKUP(A179,'import Kırklareli'!A:P,9,0)</f>
        <v>18</v>
      </c>
      <c r="J179" s="216">
        <f>VLOOKUP(A179,'import Kırklareli'!A:P,10,0)</f>
        <v>0</v>
      </c>
      <c r="K179" s="56" t="s">
        <v>12800</v>
      </c>
      <c r="L179" s="56">
        <v>2.885021959E9</v>
      </c>
      <c r="M179" s="56" t="s">
        <v>12205</v>
      </c>
      <c r="N179" s="56" t="s">
        <v>12724</v>
      </c>
      <c r="O179" s="56" t="s">
        <v>9736</v>
      </c>
      <c r="P179" s="56" t="str">
        <f>VLOOKUP(A179,'import Kırklareli'!A:P,16,0)</f>
        <v>Geleneksel</v>
      </c>
      <c r="Q179" s="218" t="b">
        <v>0</v>
      </c>
      <c r="R179" s="218" t="s">
        <v>38</v>
      </c>
      <c r="S179" s="218" t="s">
        <v>66</v>
      </c>
      <c r="T179" s="2" t="s">
        <v>9472</v>
      </c>
      <c r="U179" s="218" t="s">
        <v>12801</v>
      </c>
      <c r="V179" s="220">
        <v>44578.0</v>
      </c>
      <c r="W179" s="220">
        <v>44579.0</v>
      </c>
      <c r="X179" s="218"/>
      <c r="Y179" s="218" t="s">
        <v>43</v>
      </c>
      <c r="Z179" s="220">
        <v>44558.0</v>
      </c>
      <c r="AA179" s="218" t="s">
        <v>31</v>
      </c>
      <c r="AB179" s="221">
        <v>44575.0</v>
      </c>
      <c r="AC179" s="218" t="s">
        <v>1353</v>
      </c>
      <c r="AD179" s="221">
        <v>44578.0</v>
      </c>
      <c r="AE179" s="218"/>
      <c r="AF179" s="218"/>
      <c r="AG179" s="218"/>
      <c r="AH179" s="218"/>
      <c r="AI179" s="218" t="s">
        <v>100</v>
      </c>
      <c r="AJ179" s="218" t="s">
        <v>167</v>
      </c>
      <c r="AK179" s="218" t="s">
        <v>66</v>
      </c>
      <c r="AL179" s="218"/>
      <c r="AM179" s="218"/>
    </row>
    <row r="180" ht="15.75" customHeight="1">
      <c r="A180" s="56" t="s">
        <v>12802</v>
      </c>
      <c r="B180" s="56" t="s">
        <v>12803</v>
      </c>
      <c r="C180" s="56" t="str">
        <f>VLOOKUP(A180,'import Kırklareli'!A:P,3,0)</f>
        <v>YANLIŞ</v>
      </c>
      <c r="D180" s="56" t="s">
        <v>1507</v>
      </c>
      <c r="E180" s="56">
        <f>VLOOKUP(A180,'import Kırklareli'!A:P,5,0)</f>
        <v>208</v>
      </c>
      <c r="F180" s="56" t="str">
        <f>VLOOKUP(A180,'import Kırklareli'!A:P,6,0)</f>
        <v/>
      </c>
      <c r="G180" s="56">
        <f>VLOOKUP(A180,'import Kırklareli'!A:P,7,0)</f>
        <v>0</v>
      </c>
      <c r="H180" s="56">
        <f>VLOOKUP(A180,'import Kırklareli'!A:P,8,0)</f>
        <v>18</v>
      </c>
      <c r="I180" s="56">
        <f>VLOOKUP(A180,'import Kırklareli'!A:P,9,0)</f>
        <v>18</v>
      </c>
      <c r="J180" s="216">
        <f>VLOOKUP(A180,'import Kırklareli'!A:P,10,0)</f>
        <v>0</v>
      </c>
      <c r="K180" s="56" t="s">
        <v>12800</v>
      </c>
      <c r="L180" s="56">
        <v>2.884154919E9</v>
      </c>
      <c r="M180" s="56" t="s">
        <v>12205</v>
      </c>
      <c r="N180" s="56" t="s">
        <v>2429</v>
      </c>
      <c r="O180" s="56" t="s">
        <v>12804</v>
      </c>
      <c r="P180" s="56" t="str">
        <f>VLOOKUP(A180,'import Kırklareli'!A:P,16,0)</f>
        <v>Geleneksel</v>
      </c>
      <c r="Q180" s="218" t="b">
        <v>0</v>
      </c>
      <c r="R180" s="218" t="s">
        <v>27</v>
      </c>
      <c r="S180" s="218"/>
      <c r="T180" s="218"/>
      <c r="U180" s="218" t="s">
        <v>12805</v>
      </c>
      <c r="V180" s="220"/>
      <c r="W180" s="220"/>
      <c r="X180" s="218"/>
      <c r="Y180" s="218" t="s">
        <v>43</v>
      </c>
      <c r="Z180" s="220">
        <v>44552.0</v>
      </c>
      <c r="AA180" s="218" t="s">
        <v>43</v>
      </c>
      <c r="AB180" s="221">
        <v>44558.0</v>
      </c>
      <c r="AC180" s="218" t="s">
        <v>1353</v>
      </c>
      <c r="AD180" s="221">
        <v>44578.0</v>
      </c>
      <c r="AE180" s="218"/>
      <c r="AF180" s="218"/>
      <c r="AG180" s="218"/>
      <c r="AH180" s="218"/>
      <c r="AI180" s="218" t="s">
        <v>73</v>
      </c>
      <c r="AJ180" s="218" t="s">
        <v>100</v>
      </c>
      <c r="AK180" s="218" t="s">
        <v>66</v>
      </c>
      <c r="AL180" s="218"/>
      <c r="AM180" s="218"/>
    </row>
    <row r="181" ht="15.75" customHeight="1">
      <c r="A181" s="56" t="s">
        <v>12806</v>
      </c>
      <c r="B181" s="56" t="s">
        <v>12807</v>
      </c>
      <c r="C181" s="56" t="str">
        <f>VLOOKUP(A181,'import Kırklareli'!A:P,3,0)</f>
        <v>DOĞRU</v>
      </c>
      <c r="D181" s="56" t="s">
        <v>1370</v>
      </c>
      <c r="E181" s="56">
        <f>VLOOKUP(A181,'import Kırklareli'!A:P,5,0)</f>
        <v>1271</v>
      </c>
      <c r="F181" s="56">
        <f>VLOOKUP(A181,'import Kırklareli'!A:P,6,0)</f>
        <v>293</v>
      </c>
      <c r="G181" s="56">
        <f>VLOOKUP(A181,'import Kırklareli'!A:P,7,0)</f>
        <v>0</v>
      </c>
      <c r="H181" s="56">
        <f>VLOOKUP(A181,'import Kırklareli'!A:P,8,0)</f>
        <v>22</v>
      </c>
      <c r="I181" s="56">
        <f>VLOOKUP(A181,'import Kırklareli'!A:P,9,0)</f>
        <v>22</v>
      </c>
      <c r="J181" s="216">
        <f>VLOOKUP(A181,'import Kırklareli'!A:P,10,0)</f>
        <v>0</v>
      </c>
      <c r="K181" s="56" t="s">
        <v>12808</v>
      </c>
      <c r="L181" s="56">
        <v>2.88412469E9</v>
      </c>
      <c r="M181" s="56" t="s">
        <v>12205</v>
      </c>
      <c r="N181" s="56" t="s">
        <v>12334</v>
      </c>
      <c r="O181" s="56" t="s">
        <v>12809</v>
      </c>
      <c r="P181" s="56" t="str">
        <f>VLOOKUP(A181,'import Kırklareli'!A:P,16,0)</f>
        <v>Geleneksel</v>
      </c>
      <c r="Q181" s="218" t="b">
        <v>0</v>
      </c>
      <c r="R181" s="218"/>
      <c r="S181" s="218"/>
      <c r="T181" s="218"/>
      <c r="U181" s="218"/>
      <c r="V181" s="220"/>
      <c r="W181" s="220"/>
      <c r="X181" s="218"/>
      <c r="Y181" s="218"/>
      <c r="Z181" s="220"/>
      <c r="AA181" s="218"/>
      <c r="AB181" s="221"/>
      <c r="AC181" s="218"/>
      <c r="AD181" s="221"/>
      <c r="AE181" s="218"/>
      <c r="AF181" s="218"/>
      <c r="AG181" s="218"/>
      <c r="AH181" s="218"/>
      <c r="AI181" s="218"/>
      <c r="AJ181" s="218"/>
      <c r="AK181" s="218"/>
      <c r="AL181" s="218"/>
      <c r="AM181" s="218"/>
    </row>
    <row r="182" ht="15.75" customHeight="1">
      <c r="A182" s="211" t="s">
        <v>12810</v>
      </c>
      <c r="B182" s="211" t="s">
        <v>12811</v>
      </c>
      <c r="C182" s="56" t="str">
        <f>VLOOKUP(A182,'import Kırklareli'!A:P,3,0)</f>
        <v>DOĞRU</v>
      </c>
      <c r="D182" s="211" t="s">
        <v>1370</v>
      </c>
      <c r="E182" s="56">
        <f>VLOOKUP(A182,'import Kırklareli'!A:P,5,0)</f>
        <v>365</v>
      </c>
      <c r="F182" s="56">
        <f>VLOOKUP(A182,'import Kırklareli'!A:P,6,0)</f>
        <v>110</v>
      </c>
      <c r="G182" s="56">
        <f>VLOOKUP(A182,'import Kırklareli'!A:P,7,0)</f>
        <v>0</v>
      </c>
      <c r="H182" s="56">
        <f>VLOOKUP(A182,'import Kırklareli'!A:P,8,0)</f>
        <v>17</v>
      </c>
      <c r="I182" s="56">
        <f>VLOOKUP(A182,'import Kırklareli'!A:P,9,0)</f>
        <v>17</v>
      </c>
      <c r="J182" s="216">
        <f>VLOOKUP(A182,'import Kırklareli'!A:P,10,0)</f>
        <v>0</v>
      </c>
      <c r="K182" s="211" t="s">
        <v>12812</v>
      </c>
      <c r="L182" s="211">
        <v>2.88412469E9</v>
      </c>
      <c r="M182" s="211" t="s">
        <v>12205</v>
      </c>
      <c r="N182" s="211" t="s">
        <v>12229</v>
      </c>
      <c r="O182" s="211" t="s">
        <v>12813</v>
      </c>
      <c r="P182" s="56" t="str">
        <f>VLOOKUP(A182,'import Kırklareli'!A:P,16,0)</f>
        <v>Geleneksel</v>
      </c>
      <c r="Q182" s="218" t="b">
        <v>0</v>
      </c>
      <c r="R182" s="218"/>
      <c r="S182" s="218"/>
      <c r="T182" s="218"/>
      <c r="U182" s="218"/>
      <c r="V182" s="220"/>
      <c r="W182" s="220"/>
      <c r="X182" s="218"/>
      <c r="Y182" s="218"/>
      <c r="Z182" s="220"/>
      <c r="AA182" s="218"/>
      <c r="AB182" s="221"/>
      <c r="AC182" s="218"/>
      <c r="AD182" s="221"/>
      <c r="AE182" s="218"/>
      <c r="AF182" s="218"/>
      <c r="AG182" s="218"/>
      <c r="AH182" s="218"/>
      <c r="AI182" s="218"/>
      <c r="AJ182" s="218"/>
      <c r="AK182" s="218"/>
      <c r="AL182" s="218"/>
      <c r="AM182" s="218"/>
    </row>
    <row r="183" ht="15.75" customHeight="1">
      <c r="A183" s="56" t="s">
        <v>9553</v>
      </c>
      <c r="B183" s="56" t="s">
        <v>9554</v>
      </c>
      <c r="C183" s="56" t="str">
        <f>VLOOKUP(A183,'import Kırklareli'!A:P,3,0)</f>
        <v>DOĞRU</v>
      </c>
      <c r="D183" s="56" t="s">
        <v>1370</v>
      </c>
      <c r="E183" s="56">
        <f>VLOOKUP(A183,'import Kırklareli'!A:P,5,0)</f>
        <v>4497</v>
      </c>
      <c r="F183" s="56">
        <f>VLOOKUP(A183,'import Kırklareli'!A:P,6,0)</f>
        <v>96</v>
      </c>
      <c r="G183" s="56">
        <f>VLOOKUP(A183,'import Kırklareli'!A:P,7,0)</f>
        <v>2</v>
      </c>
      <c r="H183" s="56">
        <f>VLOOKUP(A183,'import Kırklareli'!A:P,8,0)</f>
        <v>17</v>
      </c>
      <c r="I183" s="56">
        <f>VLOOKUP(A183,'import Kırklareli'!A:P,9,0)</f>
        <v>19</v>
      </c>
      <c r="J183" s="216">
        <f>VLOOKUP(A183,'import Kırklareli'!A:P,10,0)</f>
        <v>0.11</v>
      </c>
      <c r="K183" s="56" t="s">
        <v>12814</v>
      </c>
      <c r="L183" s="56">
        <v>2.884124477E9</v>
      </c>
      <c r="M183" s="56" t="s">
        <v>12205</v>
      </c>
      <c r="N183" s="56" t="s">
        <v>12318</v>
      </c>
      <c r="O183" s="56" t="s">
        <v>9557</v>
      </c>
      <c r="P183" s="56" t="str">
        <f>VLOOKUP(A183,'import Kırklareli'!A:P,16,0)</f>
        <v>Geleneksel</v>
      </c>
      <c r="Q183" s="218" t="b">
        <v>0</v>
      </c>
      <c r="R183" s="218" t="s">
        <v>38</v>
      </c>
      <c r="S183" s="218" t="s">
        <v>404</v>
      </c>
      <c r="T183" s="218"/>
      <c r="U183" s="222">
        <v>44557.0</v>
      </c>
      <c r="V183" s="220">
        <v>44557.0</v>
      </c>
      <c r="W183" s="220">
        <v>44558.0</v>
      </c>
      <c r="X183" s="218"/>
      <c r="Y183" s="218" t="s">
        <v>1353</v>
      </c>
      <c r="Z183" s="220">
        <v>44557.0</v>
      </c>
      <c r="AA183" s="218"/>
      <c r="AB183" s="221"/>
      <c r="AC183" s="218"/>
      <c r="AD183" s="221"/>
      <c r="AE183" s="218"/>
      <c r="AF183" s="218"/>
      <c r="AG183" s="218"/>
      <c r="AH183" s="218"/>
      <c r="AI183" s="218" t="s">
        <v>404</v>
      </c>
      <c r="AJ183" s="218"/>
      <c r="AK183" s="218"/>
      <c r="AL183" s="218"/>
      <c r="AM183" s="218"/>
    </row>
    <row r="184" ht="15.75" customHeight="1">
      <c r="A184" s="56" t="s">
        <v>12815</v>
      </c>
      <c r="B184" s="56" t="s">
        <v>12816</v>
      </c>
      <c r="C184" s="56" t="str">
        <f>VLOOKUP(A184,'import Kırklareli'!A:P,3,0)</f>
        <v>DOĞRU</v>
      </c>
      <c r="D184" s="56" t="s">
        <v>1443</v>
      </c>
      <c r="E184" s="56">
        <f>VLOOKUP(A184,'import Kırklareli'!A:P,5,0)</f>
        <v>773</v>
      </c>
      <c r="F184" s="56" t="str">
        <f>VLOOKUP(A184,'import Kırklareli'!A:P,6,0)</f>
        <v/>
      </c>
      <c r="G184" s="56">
        <f>VLOOKUP(A184,'import Kırklareli'!A:P,7,0)</f>
        <v>0</v>
      </c>
      <c r="H184" s="56">
        <f>VLOOKUP(A184,'import Kırklareli'!A:P,8,0)</f>
        <v>46</v>
      </c>
      <c r="I184" s="56">
        <f>VLOOKUP(A184,'import Kırklareli'!A:P,9,0)</f>
        <v>46</v>
      </c>
      <c r="J184" s="216">
        <f>VLOOKUP(A184,'import Kırklareli'!A:P,10,0)</f>
        <v>0</v>
      </c>
      <c r="K184" s="56" t="s">
        <v>12817</v>
      </c>
      <c r="L184" s="56">
        <v>5.321382189E9</v>
      </c>
      <c r="M184" s="56" t="s">
        <v>1350</v>
      </c>
      <c r="N184" s="56" t="s">
        <v>12224</v>
      </c>
      <c r="O184" s="56" t="s">
        <v>12818</v>
      </c>
      <c r="P184" s="56" t="str">
        <f>VLOOKUP(A184,'import Kırklareli'!A:P,16,0)</f>
        <v>Geleneksel</v>
      </c>
      <c r="Q184" s="218" t="b">
        <v>0</v>
      </c>
      <c r="R184" s="218"/>
      <c r="S184" s="218"/>
      <c r="T184" s="218"/>
      <c r="U184" s="218"/>
      <c r="V184" s="220"/>
      <c r="W184" s="220"/>
      <c r="X184" s="218"/>
      <c r="Y184" s="218"/>
      <c r="Z184" s="220"/>
      <c r="AA184" s="218"/>
      <c r="AB184" s="221"/>
      <c r="AC184" s="218"/>
      <c r="AD184" s="221"/>
      <c r="AE184" s="218"/>
      <c r="AF184" s="218"/>
      <c r="AG184" s="218"/>
      <c r="AH184" s="218"/>
      <c r="AI184" s="218"/>
      <c r="AJ184" s="218"/>
      <c r="AK184" s="218"/>
      <c r="AL184" s="218"/>
      <c r="AM184" s="218"/>
    </row>
    <row r="185" ht="15.75" customHeight="1">
      <c r="A185" s="56" t="s">
        <v>9638</v>
      </c>
      <c r="B185" s="56" t="s">
        <v>9639</v>
      </c>
      <c r="C185" s="56" t="str">
        <f>VLOOKUP(A185,'import Kırklareli'!A:P,3,0)</f>
        <v>DOĞRU</v>
      </c>
      <c r="D185" s="56" t="s">
        <v>1493</v>
      </c>
      <c r="E185" s="56">
        <f>VLOOKUP(A185,'import Kırklareli'!A:P,5,0)</f>
        <v>2760</v>
      </c>
      <c r="F185" s="56">
        <f>VLOOKUP(A185,'import Kırklareli'!A:P,6,0)</f>
        <v>57</v>
      </c>
      <c r="G185" s="56">
        <f>VLOOKUP(A185,'import Kırklareli'!A:P,7,0)</f>
        <v>0</v>
      </c>
      <c r="H185" s="56">
        <f>VLOOKUP(A185,'import Kırklareli'!A:P,8,0)</f>
        <v>91</v>
      </c>
      <c r="I185" s="56">
        <f>VLOOKUP(A185,'import Kırklareli'!A:P,9,0)</f>
        <v>91</v>
      </c>
      <c r="J185" s="216">
        <f>VLOOKUP(A185,'import Kırklareli'!A:P,10,0)</f>
        <v>0</v>
      </c>
      <c r="K185" s="56" t="s">
        <v>12819</v>
      </c>
      <c r="L185" s="56">
        <v>2.884179244E9</v>
      </c>
      <c r="M185" s="56" t="s">
        <v>12205</v>
      </c>
      <c r="N185" s="56" t="s">
        <v>12229</v>
      </c>
      <c r="O185" s="56" t="s">
        <v>9636</v>
      </c>
      <c r="P185" s="56" t="str">
        <f>VLOOKUP(A185,'import Kırklareli'!A:P,16,0)</f>
        <v>Geleneksel</v>
      </c>
      <c r="Q185" s="218" t="b">
        <v>1</v>
      </c>
      <c r="R185" s="218" t="s">
        <v>36</v>
      </c>
      <c r="S185" s="218" t="s">
        <v>610</v>
      </c>
      <c r="T185" s="218" t="s">
        <v>12468</v>
      </c>
      <c r="U185" s="218" t="s">
        <v>12820</v>
      </c>
      <c r="V185" s="220">
        <v>44560.0</v>
      </c>
      <c r="W185" s="221">
        <v>44898.0</v>
      </c>
      <c r="X185" s="218"/>
      <c r="Y185" s="218" t="s">
        <v>1353</v>
      </c>
      <c r="Z185" s="220">
        <v>44560.0</v>
      </c>
      <c r="AA185" s="218" t="s">
        <v>1506</v>
      </c>
      <c r="AB185" s="221">
        <v>44575.0</v>
      </c>
      <c r="AC185" s="218"/>
      <c r="AD185" s="221"/>
      <c r="AE185" s="218"/>
      <c r="AF185" s="218"/>
      <c r="AG185" s="218"/>
      <c r="AH185" s="218"/>
      <c r="AI185" s="218" t="s">
        <v>610</v>
      </c>
      <c r="AJ185" s="218" t="s">
        <v>167</v>
      </c>
      <c r="AK185" s="218"/>
      <c r="AL185" s="218"/>
      <c r="AM185" s="218"/>
    </row>
    <row r="186" ht="15.75" customHeight="1">
      <c r="A186" s="56" t="s">
        <v>9632</v>
      </c>
      <c r="B186" s="56" t="s">
        <v>9633</v>
      </c>
      <c r="C186" s="56" t="str">
        <f>VLOOKUP(A186,'import Kırklareli'!A:P,3,0)</f>
        <v>DOĞRU</v>
      </c>
      <c r="D186" s="56" t="s">
        <v>1370</v>
      </c>
      <c r="E186" s="56">
        <f>VLOOKUP(A186,'import Kırklareli'!A:P,5,0)</f>
        <v>2075</v>
      </c>
      <c r="F186" s="56">
        <f>VLOOKUP(A186,'import Kırklareli'!A:P,6,0)</f>
        <v>52</v>
      </c>
      <c r="G186" s="56">
        <f>VLOOKUP(A186,'import Kırklareli'!A:P,7,0)</f>
        <v>0</v>
      </c>
      <c r="H186" s="56">
        <f>VLOOKUP(A186,'import Kırklareli'!A:P,8,0)</f>
        <v>7</v>
      </c>
      <c r="I186" s="56">
        <f>VLOOKUP(A186,'import Kırklareli'!A:P,9,0)</f>
        <v>7</v>
      </c>
      <c r="J186" s="216">
        <f>VLOOKUP(A186,'import Kırklareli'!A:P,10,0)</f>
        <v>0</v>
      </c>
      <c r="K186" s="56" t="s">
        <v>12819</v>
      </c>
      <c r="L186" s="56">
        <v>2.884122413E9</v>
      </c>
      <c r="M186" s="56" t="s">
        <v>12205</v>
      </c>
      <c r="N186" s="56" t="s">
        <v>2322</v>
      </c>
      <c r="O186" s="56" t="s">
        <v>9636</v>
      </c>
      <c r="P186" s="56" t="str">
        <f>VLOOKUP(A186,'import Kırklareli'!A:P,16,0)</f>
        <v>Geleneksel</v>
      </c>
      <c r="Q186" s="218" t="b">
        <v>1</v>
      </c>
      <c r="R186" s="218" t="s">
        <v>42</v>
      </c>
      <c r="S186" s="218" t="s">
        <v>610</v>
      </c>
      <c r="T186" s="218" t="s">
        <v>12468</v>
      </c>
      <c r="U186" s="218"/>
      <c r="V186" s="220">
        <v>44560.0</v>
      </c>
      <c r="W186" s="221">
        <v>44898.0</v>
      </c>
      <c r="X186" s="218"/>
      <c r="Y186" s="218" t="s">
        <v>1353</v>
      </c>
      <c r="Z186" s="220">
        <v>44560.0</v>
      </c>
      <c r="AA186" s="218" t="s">
        <v>31</v>
      </c>
      <c r="AB186" s="221">
        <v>44575.0</v>
      </c>
      <c r="AC186" s="218"/>
      <c r="AD186" s="221"/>
      <c r="AE186" s="218"/>
      <c r="AF186" s="218"/>
      <c r="AG186" s="218"/>
      <c r="AH186" s="218"/>
      <c r="AI186" s="218" t="s">
        <v>610</v>
      </c>
      <c r="AJ186" s="218" t="s">
        <v>167</v>
      </c>
      <c r="AK186" s="218"/>
      <c r="AL186" s="218"/>
      <c r="AM186" s="218"/>
    </row>
    <row r="187" ht="15.75" customHeight="1">
      <c r="A187" s="56" t="s">
        <v>12821</v>
      </c>
      <c r="B187" s="56" t="s">
        <v>12822</v>
      </c>
      <c r="C187" s="56" t="str">
        <f>VLOOKUP(A187,'import Kırklareli'!A:P,3,0)</f>
        <v>YANLIŞ</v>
      </c>
      <c r="D187" s="56" t="s">
        <v>1348</v>
      </c>
      <c r="E187" s="56">
        <f>VLOOKUP(A187,'import Kırklareli'!A:P,5,0)</f>
        <v>2150</v>
      </c>
      <c r="F187" s="56" t="str">
        <f>VLOOKUP(A187,'import Kırklareli'!A:P,6,0)</f>
        <v/>
      </c>
      <c r="G187" s="56">
        <f>VLOOKUP(A187,'import Kırklareli'!A:P,7,0)</f>
        <v>0</v>
      </c>
      <c r="H187" s="56">
        <f>VLOOKUP(A187,'import Kırklareli'!A:P,8,0)</f>
        <v>64</v>
      </c>
      <c r="I187" s="56">
        <f>VLOOKUP(A187,'import Kırklareli'!A:P,9,0)</f>
        <v>64</v>
      </c>
      <c r="J187" s="216">
        <f>VLOOKUP(A187,'import Kırklareli'!A:P,10,0)</f>
        <v>0</v>
      </c>
      <c r="K187" s="56" t="s">
        <v>12823</v>
      </c>
      <c r="L187" s="56">
        <v>2.882140098E9</v>
      </c>
      <c r="M187" s="56" t="s">
        <v>1350</v>
      </c>
      <c r="N187" s="56" t="s">
        <v>12224</v>
      </c>
      <c r="O187" s="56" t="s">
        <v>12824</v>
      </c>
      <c r="P187" s="56" t="str">
        <f>VLOOKUP(A187,'import Kırklareli'!A:P,16,0)</f>
        <v>Geleneksel</v>
      </c>
      <c r="Q187" s="218" t="b">
        <v>0</v>
      </c>
      <c r="R187" s="218"/>
      <c r="S187" s="218"/>
      <c r="T187" s="218"/>
      <c r="U187" s="218"/>
      <c r="V187" s="220"/>
      <c r="W187" s="220"/>
      <c r="X187" s="218"/>
      <c r="Y187" s="218"/>
      <c r="Z187" s="220"/>
      <c r="AA187" s="218"/>
      <c r="AB187" s="221"/>
      <c r="AC187" s="218"/>
      <c r="AD187" s="221"/>
      <c r="AE187" s="218"/>
      <c r="AF187" s="218"/>
      <c r="AG187" s="218"/>
      <c r="AH187" s="218"/>
      <c r="AI187" s="218"/>
      <c r="AJ187" s="218"/>
      <c r="AK187" s="218"/>
      <c r="AL187" s="218"/>
      <c r="AM187" s="218"/>
    </row>
    <row r="188" ht="15.75" customHeight="1">
      <c r="A188" s="56" t="s">
        <v>9591</v>
      </c>
      <c r="B188" s="56" t="s">
        <v>9592</v>
      </c>
      <c r="C188" s="56" t="str">
        <f>VLOOKUP(A188,'import Kırklareli'!A:P,3,0)</f>
        <v>DOĞRU</v>
      </c>
      <c r="D188" s="56" t="s">
        <v>1507</v>
      </c>
      <c r="E188" s="56">
        <f>VLOOKUP(A188,'import Kırklareli'!A:P,5,0)</f>
        <v>917</v>
      </c>
      <c r="F188" s="56">
        <f>VLOOKUP(A188,'import Kırklareli'!A:P,6,0)</f>
        <v>92</v>
      </c>
      <c r="G188" s="56">
        <f>VLOOKUP(A188,'import Kırklareli'!A:P,7,0)</f>
        <v>9</v>
      </c>
      <c r="H188" s="56">
        <f>VLOOKUP(A188,'import Kırklareli'!A:P,8,0)</f>
        <v>50</v>
      </c>
      <c r="I188" s="56">
        <f>VLOOKUP(A188,'import Kırklareli'!A:P,9,0)</f>
        <v>59</v>
      </c>
      <c r="J188" s="216">
        <f>VLOOKUP(A188,'import Kırklareli'!A:P,10,0)</f>
        <v>0.15</v>
      </c>
      <c r="K188" s="56" t="s">
        <v>12825</v>
      </c>
      <c r="L188" s="56">
        <v>2.88415491E9</v>
      </c>
      <c r="M188" s="56" t="s">
        <v>12205</v>
      </c>
      <c r="N188" s="56" t="s">
        <v>2429</v>
      </c>
      <c r="O188" s="56" t="s">
        <v>9595</v>
      </c>
      <c r="P188" s="56" t="str">
        <f>VLOOKUP(A188,'import Kırklareli'!A:P,16,0)</f>
        <v>Geleneksel</v>
      </c>
      <c r="Q188" s="218" t="b">
        <v>0</v>
      </c>
      <c r="R188" s="218" t="s">
        <v>38</v>
      </c>
      <c r="S188" s="218" t="s">
        <v>100</v>
      </c>
      <c r="T188" s="2" t="s">
        <v>9472</v>
      </c>
      <c r="U188" s="218">
        <v>5.46478821E9</v>
      </c>
      <c r="V188" s="220">
        <v>44558.0</v>
      </c>
      <c r="W188" s="220">
        <v>44560.0</v>
      </c>
      <c r="X188" s="218"/>
      <c r="Y188" s="218" t="s">
        <v>1353</v>
      </c>
      <c r="Z188" s="220">
        <v>44558.0</v>
      </c>
      <c r="AA188" s="218"/>
      <c r="AB188" s="221"/>
      <c r="AC188" s="218"/>
      <c r="AD188" s="221"/>
      <c r="AE188" s="218"/>
      <c r="AF188" s="218"/>
      <c r="AG188" s="218"/>
      <c r="AH188" s="218"/>
      <c r="AI188" s="218" t="s">
        <v>100</v>
      </c>
      <c r="AJ188" s="218"/>
      <c r="AK188" s="218"/>
      <c r="AL188" s="218"/>
      <c r="AM188" s="218"/>
    </row>
    <row r="189" ht="15.75" customHeight="1">
      <c r="A189" s="56" t="s">
        <v>9852</v>
      </c>
      <c r="B189" s="56" t="s">
        <v>9853</v>
      </c>
      <c r="C189" s="56" t="str">
        <f>VLOOKUP(A189,'import Kırklareli'!A:P,3,0)</f>
        <v>DOĞRU</v>
      </c>
      <c r="D189" s="56" t="s">
        <v>1364</v>
      </c>
      <c r="E189" s="56">
        <f>VLOOKUP(A189,'import Kırklareli'!A:P,5,0)</f>
        <v>2037</v>
      </c>
      <c r="F189" s="56">
        <f>VLOOKUP(A189,'import Kırklareli'!A:P,6,0)</f>
        <v>64</v>
      </c>
      <c r="G189" s="56">
        <f>VLOOKUP(A189,'import Kırklareli'!A:P,7,0)</f>
        <v>10</v>
      </c>
      <c r="H189" s="56">
        <f>VLOOKUP(A189,'import Kırklareli'!A:P,8,0)</f>
        <v>7</v>
      </c>
      <c r="I189" s="56">
        <f>VLOOKUP(A189,'import Kırklareli'!A:P,9,0)</f>
        <v>17</v>
      </c>
      <c r="J189" s="216">
        <f>VLOOKUP(A189,'import Kırklareli'!A:P,10,0)</f>
        <v>0.59</v>
      </c>
      <c r="K189" s="56" t="s">
        <v>12826</v>
      </c>
      <c r="L189" s="56">
        <v>5.432944762E9</v>
      </c>
      <c r="M189" s="56" t="s">
        <v>1350</v>
      </c>
      <c r="N189" s="56" t="s">
        <v>12236</v>
      </c>
      <c r="O189" s="56" t="s">
        <v>9854</v>
      </c>
      <c r="P189" s="56" t="str">
        <f>VLOOKUP(A189,'import Kırklareli'!A:P,16,0)</f>
        <v>Geleneksel</v>
      </c>
      <c r="Q189" s="218" t="b">
        <v>0</v>
      </c>
      <c r="R189" s="218" t="s">
        <v>38</v>
      </c>
      <c r="S189" s="218" t="s">
        <v>100</v>
      </c>
      <c r="T189" s="207" t="s">
        <v>9766</v>
      </c>
      <c r="U189" s="207"/>
      <c r="V189" s="220">
        <v>44620.0</v>
      </c>
      <c r="W189" s="220">
        <v>44620.0</v>
      </c>
      <c r="X189" s="218"/>
      <c r="Y189" s="218" t="s">
        <v>1353</v>
      </c>
      <c r="Z189" s="220">
        <v>44620.0</v>
      </c>
      <c r="AA189" s="218"/>
      <c r="AB189" s="221"/>
      <c r="AC189" s="218"/>
      <c r="AD189" s="221"/>
      <c r="AE189" s="218"/>
      <c r="AF189" s="218"/>
      <c r="AG189" s="218"/>
      <c r="AH189" s="218"/>
      <c r="AI189" s="218" t="s">
        <v>100</v>
      </c>
      <c r="AJ189" s="218"/>
      <c r="AK189" s="218"/>
      <c r="AL189" s="218"/>
      <c r="AM189" s="218"/>
    </row>
    <row r="190" ht="15.75" customHeight="1">
      <c r="A190" s="211" t="s">
        <v>12827</v>
      </c>
      <c r="B190" s="211" t="s">
        <v>12828</v>
      </c>
      <c r="C190" s="56" t="str">
        <f>VLOOKUP(A190,'import Kırklareli'!A:P,3,0)</f>
        <v>DOĞRU</v>
      </c>
      <c r="D190" s="211" t="s">
        <v>1507</v>
      </c>
      <c r="E190" s="56">
        <f>VLOOKUP(A190,'import Kırklareli'!A:P,5,0)</f>
        <v>3</v>
      </c>
      <c r="F190" s="56">
        <f>VLOOKUP(A190,'import Kırklareli'!A:P,6,0)</f>
        <v>3</v>
      </c>
      <c r="G190" s="56">
        <f>VLOOKUP(A190,'import Kırklareli'!A:P,7,0)</f>
        <v>0</v>
      </c>
      <c r="H190" s="56">
        <f>VLOOKUP(A190,'import Kırklareli'!A:P,8,0)</f>
        <v>16</v>
      </c>
      <c r="I190" s="56">
        <f>VLOOKUP(A190,'import Kırklareli'!A:P,9,0)</f>
        <v>16</v>
      </c>
      <c r="J190" s="216">
        <f>VLOOKUP(A190,'import Kırklareli'!A:P,10,0)</f>
        <v>0</v>
      </c>
      <c r="K190" s="211" t="s">
        <v>12829</v>
      </c>
      <c r="L190" s="211">
        <v>2.882121983E9</v>
      </c>
      <c r="M190" s="211" t="s">
        <v>1350</v>
      </c>
      <c r="N190" s="211" t="s">
        <v>12236</v>
      </c>
      <c r="O190" s="211" t="s">
        <v>12830</v>
      </c>
      <c r="P190" s="56" t="str">
        <f>VLOOKUP(A190,'import Kırklareli'!A:P,16,0)</f>
        <v>Geleneksel</v>
      </c>
      <c r="Q190" s="218" t="b">
        <v>0</v>
      </c>
      <c r="R190" s="218"/>
      <c r="S190" s="218"/>
      <c r="T190" s="218"/>
      <c r="U190" s="218"/>
      <c r="V190" s="220"/>
      <c r="W190" s="220"/>
      <c r="X190" s="218"/>
      <c r="Y190" s="218"/>
      <c r="Z190" s="220"/>
      <c r="AA190" s="218"/>
      <c r="AB190" s="221"/>
      <c r="AC190" s="218"/>
      <c r="AD190" s="221"/>
      <c r="AE190" s="218"/>
      <c r="AF190" s="218"/>
      <c r="AG190" s="218"/>
      <c r="AH190" s="218"/>
      <c r="AI190" s="218"/>
      <c r="AJ190" s="218"/>
      <c r="AK190" s="218"/>
      <c r="AL190" s="218"/>
      <c r="AM190" s="218"/>
    </row>
    <row r="191" ht="15.75" customHeight="1">
      <c r="A191" s="56" t="s">
        <v>12831</v>
      </c>
      <c r="B191" s="56" t="s">
        <v>12832</v>
      </c>
      <c r="C191" s="56" t="str">
        <f>VLOOKUP(A191,'import Kırklareli'!A:P,3,0)</f>
        <v>DOĞRU</v>
      </c>
      <c r="D191" s="56" t="s">
        <v>1507</v>
      </c>
      <c r="E191" s="56">
        <f>VLOOKUP(A191,'import Kırklareli'!A:P,5,0)</f>
        <v>151</v>
      </c>
      <c r="F191" s="56" t="str">
        <f>VLOOKUP(A191,'import Kırklareli'!A:P,6,0)</f>
        <v/>
      </c>
      <c r="G191" s="56">
        <f>VLOOKUP(A191,'import Kırklareli'!A:P,7,0)</f>
        <v>0</v>
      </c>
      <c r="H191" s="56">
        <f>VLOOKUP(A191,'import Kırklareli'!A:P,8,0)</f>
        <v>36</v>
      </c>
      <c r="I191" s="56">
        <f>VLOOKUP(A191,'import Kırklareli'!A:P,9,0)</f>
        <v>36</v>
      </c>
      <c r="J191" s="216">
        <f>VLOOKUP(A191,'import Kırklareli'!A:P,10,0)</f>
        <v>0</v>
      </c>
      <c r="K191" s="56" t="s">
        <v>12833</v>
      </c>
      <c r="L191" s="56">
        <v>2.884151415E9</v>
      </c>
      <c r="M191" s="56" t="s">
        <v>12205</v>
      </c>
      <c r="N191" s="56" t="s">
        <v>12318</v>
      </c>
      <c r="O191" s="56" t="s">
        <v>12834</v>
      </c>
      <c r="P191" s="56" t="str">
        <f>VLOOKUP(A191,'import Kırklareli'!A:P,16,0)</f>
        <v>Geleneksel</v>
      </c>
      <c r="Q191" s="218" t="b">
        <v>0</v>
      </c>
      <c r="R191" s="218" t="s">
        <v>29</v>
      </c>
      <c r="S191" s="218"/>
      <c r="T191" s="218"/>
      <c r="U191" s="218" t="s">
        <v>12835</v>
      </c>
      <c r="V191" s="220"/>
      <c r="W191" s="220"/>
      <c r="X191" s="218"/>
      <c r="Y191" s="218" t="s">
        <v>1353</v>
      </c>
      <c r="Z191" s="220">
        <v>44557.0</v>
      </c>
      <c r="AA191" s="218"/>
      <c r="AB191" s="221"/>
      <c r="AC191" s="218"/>
      <c r="AD191" s="221"/>
      <c r="AE191" s="218"/>
      <c r="AF191" s="218"/>
      <c r="AG191" s="218"/>
      <c r="AH191" s="218"/>
      <c r="AI191" s="218" t="s">
        <v>404</v>
      </c>
      <c r="AJ191" s="218"/>
      <c r="AK191" s="218"/>
      <c r="AL191" s="218"/>
      <c r="AM191" s="218"/>
    </row>
    <row r="192" ht="15.75" customHeight="1">
      <c r="A192" s="211" t="s">
        <v>12836</v>
      </c>
      <c r="B192" s="211" t="s">
        <v>12837</v>
      </c>
      <c r="C192" s="56" t="str">
        <f>VLOOKUP(A192,'import Kırklareli'!A:P,3,0)</f>
        <v>DOĞRU</v>
      </c>
      <c r="D192" s="211" t="s">
        <v>1493</v>
      </c>
      <c r="E192" s="56">
        <f>VLOOKUP(A192,'import Kırklareli'!A:P,5,0)</f>
        <v>4</v>
      </c>
      <c r="F192" s="56">
        <f>VLOOKUP(A192,'import Kırklareli'!A:P,6,0)</f>
        <v>2</v>
      </c>
      <c r="G192" s="56">
        <f>VLOOKUP(A192,'import Kırklareli'!A:P,7,0)</f>
        <v>0</v>
      </c>
      <c r="H192" s="56">
        <f>VLOOKUP(A192,'import Kırklareli'!A:P,8,0)</f>
        <v>13</v>
      </c>
      <c r="I192" s="56">
        <f>VLOOKUP(A192,'import Kırklareli'!A:P,9,0)</f>
        <v>13</v>
      </c>
      <c r="J192" s="216">
        <f>VLOOKUP(A192,'import Kırklareli'!A:P,10,0)</f>
        <v>0</v>
      </c>
      <c r="K192" s="211" t="s">
        <v>12838</v>
      </c>
      <c r="L192" s="211">
        <v>2.884172702E9</v>
      </c>
      <c r="M192" s="211" t="s">
        <v>12205</v>
      </c>
      <c r="N192" s="211" t="s">
        <v>12318</v>
      </c>
      <c r="O192" s="211" t="s">
        <v>12839</v>
      </c>
      <c r="P192" s="56" t="str">
        <f>VLOOKUP(A192,'import Kırklareli'!A:P,16,0)</f>
        <v>Geleneksel</v>
      </c>
      <c r="Q192" s="218" t="b">
        <v>0</v>
      </c>
      <c r="R192" s="218"/>
      <c r="S192" s="218"/>
      <c r="T192" s="218"/>
      <c r="U192" s="218"/>
      <c r="V192" s="220"/>
      <c r="W192" s="220"/>
      <c r="X192" s="218"/>
      <c r="Y192" s="218"/>
      <c r="Z192" s="220"/>
      <c r="AA192" s="218"/>
      <c r="AB192" s="221"/>
      <c r="AC192" s="218"/>
      <c r="AD192" s="221"/>
      <c r="AE192" s="218"/>
      <c r="AF192" s="218"/>
      <c r="AG192" s="218"/>
      <c r="AH192" s="218"/>
      <c r="AI192" s="218"/>
      <c r="AJ192" s="218"/>
      <c r="AK192" s="218"/>
      <c r="AL192" s="218"/>
      <c r="AM192" s="218"/>
    </row>
    <row r="193" ht="15.75" customHeight="1">
      <c r="A193" s="211" t="s">
        <v>12840</v>
      </c>
      <c r="B193" s="211" t="s">
        <v>12841</v>
      </c>
      <c r="C193" s="56" t="str">
        <f>VLOOKUP(A193,'import Kırklareli'!A:P,3,0)</f>
        <v>DOĞRU</v>
      </c>
      <c r="D193" s="211" t="s">
        <v>1443</v>
      </c>
      <c r="E193" s="56">
        <f>VLOOKUP(A193,'import Kırklareli'!A:P,5,0)</f>
        <v>34</v>
      </c>
      <c r="F193" s="56">
        <f>VLOOKUP(A193,'import Kırklareli'!A:P,6,0)</f>
        <v>14</v>
      </c>
      <c r="G193" s="56">
        <f>VLOOKUP(A193,'import Kırklareli'!A:P,7,0)</f>
        <v>0</v>
      </c>
      <c r="H193" s="56">
        <f>VLOOKUP(A193,'import Kırklareli'!A:P,8,0)</f>
        <v>27</v>
      </c>
      <c r="I193" s="56">
        <f>VLOOKUP(A193,'import Kırklareli'!A:P,9,0)</f>
        <v>27</v>
      </c>
      <c r="J193" s="216">
        <f>VLOOKUP(A193,'import Kırklareli'!A:P,10,0)</f>
        <v>0</v>
      </c>
      <c r="K193" s="211" t="s">
        <v>12842</v>
      </c>
      <c r="L193" s="211">
        <v>5.415171352E9</v>
      </c>
      <c r="M193" s="211" t="s">
        <v>12205</v>
      </c>
      <c r="N193" s="211" t="s">
        <v>12229</v>
      </c>
      <c r="O193" s="211" t="s">
        <v>12843</v>
      </c>
      <c r="P193" s="56" t="str">
        <f>VLOOKUP(A193,'import Kırklareli'!A:P,16,0)</f>
        <v>Geleneksel</v>
      </c>
      <c r="Q193" s="218" t="b">
        <v>0</v>
      </c>
      <c r="R193" s="218"/>
      <c r="S193" s="218"/>
      <c r="T193" s="218"/>
      <c r="U193" s="218"/>
      <c r="V193" s="220"/>
      <c r="W193" s="220"/>
      <c r="X193" s="218"/>
      <c r="Y193" s="218"/>
      <c r="Z193" s="220"/>
      <c r="AA193" s="218"/>
      <c r="AB193" s="221"/>
      <c r="AC193" s="218"/>
      <c r="AD193" s="221"/>
      <c r="AE193" s="218"/>
      <c r="AF193" s="218"/>
      <c r="AG193" s="218"/>
      <c r="AH193" s="218"/>
      <c r="AI193" s="218"/>
      <c r="AJ193" s="218"/>
      <c r="AK193" s="218"/>
      <c r="AL193" s="218"/>
      <c r="AM193" s="218"/>
    </row>
    <row r="194" ht="15.75" customHeight="1">
      <c r="A194" s="211" t="s">
        <v>12844</v>
      </c>
      <c r="B194" s="211" t="s">
        <v>12845</v>
      </c>
      <c r="C194" s="56" t="str">
        <f>VLOOKUP(A194,'import Kırklareli'!A:P,3,0)</f>
        <v>DOĞRU</v>
      </c>
      <c r="D194" s="211" t="s">
        <v>1356</v>
      </c>
      <c r="E194" s="56">
        <f>VLOOKUP(A194,'import Kırklareli'!A:P,5,0)</f>
        <v>61</v>
      </c>
      <c r="F194" s="56" t="str">
        <f>VLOOKUP(A194,'import Kırklareli'!A:P,6,0)</f>
        <v/>
      </c>
      <c r="G194" s="56">
        <f>VLOOKUP(A194,'import Kırklareli'!A:P,7,0)</f>
        <v>0</v>
      </c>
      <c r="H194" s="56">
        <f>VLOOKUP(A194,'import Kırklareli'!A:P,8,0)</f>
        <v>42</v>
      </c>
      <c r="I194" s="56">
        <f>VLOOKUP(A194,'import Kırklareli'!A:P,9,0)</f>
        <v>42</v>
      </c>
      <c r="J194" s="216">
        <f>VLOOKUP(A194,'import Kırklareli'!A:P,10,0)</f>
        <v>0</v>
      </c>
      <c r="K194" s="211" t="s">
        <v>12846</v>
      </c>
      <c r="L194" s="211">
        <v>5.01365393E9</v>
      </c>
      <c r="M194" s="211" t="s">
        <v>12205</v>
      </c>
      <c r="N194" s="211" t="s">
        <v>6366</v>
      </c>
      <c r="O194" s="211" t="s">
        <v>12847</v>
      </c>
      <c r="P194" s="56" t="str">
        <f>VLOOKUP(A194,'import Kırklareli'!A:P,16,0)</f>
        <v>Geleneksel</v>
      </c>
      <c r="Q194" s="218" t="b">
        <v>0</v>
      </c>
      <c r="R194" s="218"/>
      <c r="S194" s="218"/>
      <c r="T194" s="218"/>
      <c r="U194" s="218"/>
      <c r="V194" s="220"/>
      <c r="W194" s="220"/>
      <c r="X194" s="218"/>
      <c r="Y194" s="218"/>
      <c r="Z194" s="220"/>
      <c r="AA194" s="218"/>
      <c r="AB194" s="221"/>
      <c r="AC194" s="218"/>
      <c r="AD194" s="221"/>
      <c r="AE194" s="218"/>
      <c r="AF194" s="218"/>
      <c r="AG194" s="218"/>
      <c r="AH194" s="218"/>
      <c r="AI194" s="218"/>
      <c r="AJ194" s="218"/>
      <c r="AK194" s="218"/>
      <c r="AL194" s="218"/>
      <c r="AM194" s="218"/>
    </row>
    <row r="195" ht="15.75" customHeight="1">
      <c r="A195" s="211" t="s">
        <v>12848</v>
      </c>
      <c r="B195" s="211" t="s">
        <v>12849</v>
      </c>
      <c r="C195" s="56" t="str">
        <f>VLOOKUP(A195,'import Kırklareli'!A:P,3,0)</f>
        <v>DOĞRU</v>
      </c>
      <c r="D195" s="211" t="s">
        <v>1443</v>
      </c>
      <c r="E195" s="56" t="str">
        <f>VLOOKUP(A195,'import Kırklareli'!A:P,5,0)</f>
        <v/>
      </c>
      <c r="F195" s="56" t="str">
        <f>VLOOKUP(A195,'import Kırklareli'!A:P,6,0)</f>
        <v/>
      </c>
      <c r="G195" s="56">
        <f>VLOOKUP(A195,'import Kırklareli'!A:P,7,0)</f>
        <v>0</v>
      </c>
      <c r="H195" s="56">
        <f>VLOOKUP(A195,'import Kırklareli'!A:P,8,0)</f>
        <v>25</v>
      </c>
      <c r="I195" s="56">
        <f>VLOOKUP(A195,'import Kırklareli'!A:P,9,0)</f>
        <v>25</v>
      </c>
      <c r="J195" s="216">
        <f>VLOOKUP(A195,'import Kırklareli'!A:P,10,0)</f>
        <v>0</v>
      </c>
      <c r="K195" s="211" t="s">
        <v>12850</v>
      </c>
      <c r="L195" s="211">
        <v>2.882143994E9</v>
      </c>
      <c r="M195" s="211" t="s">
        <v>1350</v>
      </c>
      <c r="N195" s="211" t="s">
        <v>12236</v>
      </c>
      <c r="O195" s="211" t="s">
        <v>12851</v>
      </c>
      <c r="P195" s="56" t="str">
        <f>VLOOKUP(A195,'import Kırklareli'!A:P,16,0)</f>
        <v>Geleneksel</v>
      </c>
      <c r="Q195" s="218" t="b">
        <v>0</v>
      </c>
      <c r="R195" s="218"/>
      <c r="S195" s="218"/>
      <c r="T195" s="218"/>
      <c r="U195" s="218"/>
      <c r="V195" s="220"/>
      <c r="W195" s="220"/>
      <c r="X195" s="218"/>
      <c r="Y195" s="218"/>
      <c r="Z195" s="220"/>
      <c r="AA195" s="218"/>
      <c r="AB195" s="221"/>
      <c r="AC195" s="218"/>
      <c r="AD195" s="221"/>
      <c r="AE195" s="218"/>
      <c r="AF195" s="218"/>
      <c r="AG195" s="218"/>
      <c r="AH195" s="218"/>
      <c r="AI195" s="218"/>
      <c r="AJ195" s="218"/>
      <c r="AK195" s="218"/>
      <c r="AL195" s="218"/>
      <c r="AM195" s="218"/>
    </row>
    <row r="196" ht="15.75" customHeight="1">
      <c r="A196" s="56" t="s">
        <v>9657</v>
      </c>
      <c r="B196" s="56" t="s">
        <v>9658</v>
      </c>
      <c r="C196" s="56" t="str">
        <f>VLOOKUP(A196,'import Kırklareli'!A:P,3,0)</f>
        <v>DOĞRU</v>
      </c>
      <c r="D196" s="56" t="s">
        <v>1378</v>
      </c>
      <c r="E196" s="56">
        <f>VLOOKUP(A196,'import Kırklareli'!A:P,5,0)</f>
        <v>1807</v>
      </c>
      <c r="F196" s="56">
        <f>VLOOKUP(A196,'import Kırklareli'!A:P,6,0)</f>
        <v>192</v>
      </c>
      <c r="G196" s="56">
        <f>VLOOKUP(A196,'import Kırklareli'!A:P,7,0)</f>
        <v>11</v>
      </c>
      <c r="H196" s="56">
        <f>VLOOKUP(A196,'import Kırklareli'!A:P,8,0)</f>
        <v>14</v>
      </c>
      <c r="I196" s="56">
        <f>VLOOKUP(A196,'import Kırklareli'!A:P,9,0)</f>
        <v>25</v>
      </c>
      <c r="J196" s="216">
        <f>VLOOKUP(A196,'import Kırklareli'!A:P,10,0)</f>
        <v>0.44</v>
      </c>
      <c r="K196" s="56" t="s">
        <v>12852</v>
      </c>
      <c r="L196" s="56">
        <v>5.343636324E9</v>
      </c>
      <c r="M196" s="56" t="s">
        <v>12205</v>
      </c>
      <c r="N196" s="56" t="s">
        <v>11248</v>
      </c>
      <c r="O196" s="56" t="s">
        <v>9661</v>
      </c>
      <c r="P196" s="56" t="str">
        <f>VLOOKUP(A196,'import Kırklareli'!A:P,16,0)</f>
        <v>Geleneksel</v>
      </c>
      <c r="Q196" s="218" t="b">
        <v>0</v>
      </c>
      <c r="R196" s="218" t="s">
        <v>38</v>
      </c>
      <c r="S196" s="218" t="s">
        <v>273</v>
      </c>
      <c r="T196" s="2" t="s">
        <v>9472</v>
      </c>
      <c r="U196" s="218">
        <v>5.359652912E9</v>
      </c>
      <c r="V196" s="220">
        <v>44561.0</v>
      </c>
      <c r="W196" s="220">
        <v>44565.0</v>
      </c>
      <c r="X196" s="218"/>
      <c r="Y196" s="218" t="s">
        <v>1353</v>
      </c>
      <c r="Z196" s="220">
        <v>44561.0</v>
      </c>
      <c r="AA196" s="218"/>
      <c r="AB196" s="221"/>
      <c r="AC196" s="218"/>
      <c r="AD196" s="221"/>
      <c r="AE196" s="218"/>
      <c r="AF196" s="218"/>
      <c r="AG196" s="218"/>
      <c r="AH196" s="218"/>
      <c r="AI196" s="218" t="s">
        <v>273</v>
      </c>
      <c r="AJ196" s="218"/>
      <c r="AK196" s="218"/>
      <c r="AL196" s="218"/>
      <c r="AM196" s="218"/>
    </row>
    <row r="197" ht="15.75" customHeight="1">
      <c r="A197" s="56" t="s">
        <v>12853</v>
      </c>
      <c r="B197" s="56" t="s">
        <v>12854</v>
      </c>
      <c r="C197" s="56" t="str">
        <f>VLOOKUP(A197,'import Kırklareli'!A:P,3,0)</f>
        <v>DOĞRU</v>
      </c>
      <c r="D197" s="56" t="s">
        <v>1493</v>
      </c>
      <c r="E197" s="56">
        <f>VLOOKUP(A197,'import Kırklareli'!A:P,5,0)</f>
        <v>411</v>
      </c>
      <c r="F197" s="56">
        <f>VLOOKUP(A197,'import Kırklareli'!A:P,6,0)</f>
        <v>82</v>
      </c>
      <c r="G197" s="56">
        <f>VLOOKUP(A197,'import Kırklareli'!A:P,7,0)</f>
        <v>0</v>
      </c>
      <c r="H197" s="56">
        <f>VLOOKUP(A197,'import Kırklareli'!A:P,8,0)</f>
        <v>6</v>
      </c>
      <c r="I197" s="56">
        <f>VLOOKUP(A197,'import Kırklareli'!A:P,9,0)</f>
        <v>6</v>
      </c>
      <c r="J197" s="216">
        <f>VLOOKUP(A197,'import Kırklareli'!A:P,10,0)</f>
        <v>0</v>
      </c>
      <c r="K197" s="56" t="s">
        <v>12855</v>
      </c>
      <c r="L197" s="56">
        <v>2.882126486E9</v>
      </c>
      <c r="M197" s="56" t="s">
        <v>1350</v>
      </c>
      <c r="N197" s="56" t="s">
        <v>12236</v>
      </c>
      <c r="O197" s="56" t="s">
        <v>12856</v>
      </c>
      <c r="P197" s="56" t="str">
        <f>VLOOKUP(A197,'import Kırklareli'!A:P,16,0)</f>
        <v>Geleneksel</v>
      </c>
      <c r="Q197" s="218" t="b">
        <v>0</v>
      </c>
      <c r="R197" s="218"/>
      <c r="S197" s="218"/>
      <c r="T197" s="218"/>
      <c r="U197" s="218"/>
      <c r="V197" s="220"/>
      <c r="W197" s="220"/>
      <c r="X197" s="218"/>
      <c r="Y197" s="218"/>
      <c r="Z197" s="220"/>
      <c r="AA197" s="218"/>
      <c r="AB197" s="221"/>
      <c r="AC197" s="218"/>
      <c r="AD197" s="221"/>
      <c r="AE197" s="218"/>
      <c r="AF197" s="218"/>
      <c r="AG197" s="218"/>
      <c r="AH197" s="218"/>
      <c r="AI197" s="218"/>
      <c r="AJ197" s="218"/>
      <c r="AK197" s="218"/>
      <c r="AL197" s="218"/>
      <c r="AM197" s="218"/>
    </row>
    <row r="198" ht="15.75" customHeight="1">
      <c r="A198" s="56" t="s">
        <v>9759</v>
      </c>
      <c r="B198" s="56" t="s">
        <v>9760</v>
      </c>
      <c r="C198" s="56" t="str">
        <f>VLOOKUP(A198,'import Kırklareli'!A:P,3,0)</f>
        <v>DOĞRU</v>
      </c>
      <c r="D198" s="56" t="s">
        <v>1356</v>
      </c>
      <c r="E198" s="56">
        <f>VLOOKUP(A198,'import Kırklareli'!A:P,5,0)</f>
        <v>58</v>
      </c>
      <c r="F198" s="56" t="str">
        <f>VLOOKUP(A198,'import Kırklareli'!A:P,6,0)</f>
        <v/>
      </c>
      <c r="G198" s="56">
        <f>VLOOKUP(A198,'import Kırklareli'!A:P,7,0)</f>
        <v>0</v>
      </c>
      <c r="H198" s="56">
        <f>VLOOKUP(A198,'import Kırklareli'!A:P,8,0)</f>
        <v>21</v>
      </c>
      <c r="I198" s="56">
        <f>VLOOKUP(A198,'import Kırklareli'!A:P,9,0)</f>
        <v>21</v>
      </c>
      <c r="J198" s="216">
        <f>VLOOKUP(A198,'import Kırklareli'!A:P,10,0)</f>
        <v>0</v>
      </c>
      <c r="K198" s="56" t="s">
        <v>12857</v>
      </c>
      <c r="L198" s="56">
        <v>5.41738072E9</v>
      </c>
      <c r="M198" s="56" t="s">
        <v>12205</v>
      </c>
      <c r="N198" s="56" t="s">
        <v>12229</v>
      </c>
      <c r="O198" s="56" t="s">
        <v>9762</v>
      </c>
      <c r="P198" s="56" t="str">
        <f>VLOOKUP(A198,'import Kırklareli'!A:P,16,0)</f>
        <v>Geleneksel</v>
      </c>
      <c r="Q198" s="218" t="b">
        <v>0</v>
      </c>
      <c r="R198" s="218" t="s">
        <v>43</v>
      </c>
      <c r="S198" s="218" t="s">
        <v>128</v>
      </c>
      <c r="T198" s="218"/>
      <c r="U198" s="218" t="s">
        <v>12858</v>
      </c>
      <c r="V198" s="220">
        <v>44579.0</v>
      </c>
      <c r="W198" s="220">
        <v>44582.0</v>
      </c>
      <c r="X198" s="218"/>
      <c r="Y198" s="218" t="s">
        <v>43</v>
      </c>
      <c r="Z198" s="220">
        <v>44578.0</v>
      </c>
      <c r="AA198" s="218" t="s">
        <v>43</v>
      </c>
      <c r="AB198" s="221">
        <v>44578.0</v>
      </c>
      <c r="AC198" s="218" t="s">
        <v>1353</v>
      </c>
      <c r="AD198" s="221">
        <v>44579.0</v>
      </c>
      <c r="AE198" s="218"/>
      <c r="AF198" s="218"/>
      <c r="AG198" s="218"/>
      <c r="AH198" s="218"/>
      <c r="AI198" s="218" t="s">
        <v>66</v>
      </c>
      <c r="AJ198" s="218" t="s">
        <v>73</v>
      </c>
      <c r="AK198" s="218" t="s">
        <v>128</v>
      </c>
      <c r="AL198" s="218"/>
      <c r="AM198" s="218"/>
    </row>
    <row r="199" ht="15.75" customHeight="1">
      <c r="A199" s="56" t="s">
        <v>12859</v>
      </c>
      <c r="B199" s="56" t="s">
        <v>12860</v>
      </c>
      <c r="C199" s="56" t="str">
        <f>VLOOKUP(A199,'import Kırklareli'!A:P,3,0)</f>
        <v>DOĞRU</v>
      </c>
      <c r="D199" s="56" t="s">
        <v>1385</v>
      </c>
      <c r="E199" s="56">
        <f>VLOOKUP(A199,'import Kırklareli'!A:P,5,0)</f>
        <v>2712</v>
      </c>
      <c r="F199" s="56">
        <f>VLOOKUP(A199,'import Kırklareli'!A:P,6,0)</f>
        <v>85</v>
      </c>
      <c r="G199" s="56">
        <f>VLOOKUP(A199,'import Kırklareli'!A:P,7,0)</f>
        <v>0</v>
      </c>
      <c r="H199" s="56">
        <f>VLOOKUP(A199,'import Kırklareli'!A:P,8,0)</f>
        <v>40</v>
      </c>
      <c r="I199" s="56">
        <f>VLOOKUP(A199,'import Kırklareli'!A:P,9,0)</f>
        <v>40</v>
      </c>
      <c r="J199" s="216">
        <f>VLOOKUP(A199,'import Kırklareli'!A:P,10,0)</f>
        <v>0</v>
      </c>
      <c r="K199" s="56" t="s">
        <v>12861</v>
      </c>
      <c r="L199" s="56">
        <v>2.88214409E9</v>
      </c>
      <c r="M199" s="56" t="s">
        <v>1350</v>
      </c>
      <c r="N199" s="56" t="s">
        <v>12224</v>
      </c>
      <c r="O199" s="56" t="s">
        <v>12862</v>
      </c>
      <c r="P199" s="56" t="str">
        <f>VLOOKUP(A199,'import Kırklareli'!A:P,16,0)</f>
        <v>Geleneksel</v>
      </c>
      <c r="Q199" s="218" t="b">
        <v>0</v>
      </c>
      <c r="R199" s="218"/>
      <c r="S199" s="218"/>
      <c r="T199" s="218"/>
      <c r="U199" s="218"/>
      <c r="V199" s="220"/>
      <c r="W199" s="220"/>
      <c r="X199" s="218"/>
      <c r="Y199" s="218"/>
      <c r="Z199" s="220"/>
      <c r="AA199" s="218"/>
      <c r="AB199" s="221"/>
      <c r="AC199" s="218"/>
      <c r="AD199" s="221"/>
      <c r="AE199" s="218"/>
      <c r="AF199" s="218"/>
      <c r="AG199" s="218"/>
      <c r="AH199" s="218"/>
      <c r="AI199" s="218"/>
      <c r="AJ199" s="218"/>
      <c r="AK199" s="218"/>
      <c r="AL199" s="218"/>
      <c r="AM199" s="218"/>
    </row>
    <row r="200" ht="15.75" customHeight="1">
      <c r="A200" s="56" t="s">
        <v>9801</v>
      </c>
      <c r="B200" s="56" t="s">
        <v>9802</v>
      </c>
      <c r="C200" s="56" t="str">
        <f>VLOOKUP(A200,'import Kırklareli'!A:P,3,0)</f>
        <v>DOĞRU</v>
      </c>
      <c r="D200" s="56" t="s">
        <v>1385</v>
      </c>
      <c r="E200" s="56">
        <f>VLOOKUP(A200,'import Kırklareli'!A:P,5,0)</f>
        <v>1420</v>
      </c>
      <c r="F200" s="56">
        <f>VLOOKUP(A200,'import Kırklareli'!A:P,6,0)</f>
        <v>64</v>
      </c>
      <c r="G200" s="56">
        <f>VLOOKUP(A200,'import Kırklareli'!A:P,7,0)</f>
        <v>17</v>
      </c>
      <c r="H200" s="56">
        <f>VLOOKUP(A200,'import Kırklareli'!A:P,8,0)</f>
        <v>19</v>
      </c>
      <c r="I200" s="56">
        <f>VLOOKUP(A200,'import Kırklareli'!A:P,9,0)</f>
        <v>36</v>
      </c>
      <c r="J200" s="216">
        <f>VLOOKUP(A200,'import Kırklareli'!A:P,10,0)</f>
        <v>0.47</v>
      </c>
      <c r="K200" s="56" t="s">
        <v>12861</v>
      </c>
      <c r="L200" s="56">
        <v>2.882140054E9</v>
      </c>
      <c r="M200" s="56" t="s">
        <v>1350</v>
      </c>
      <c r="N200" s="56" t="s">
        <v>12236</v>
      </c>
      <c r="O200" s="56" t="s">
        <v>9804</v>
      </c>
      <c r="P200" s="56" t="str">
        <f>VLOOKUP(A200,'import Kırklareli'!A:P,16,0)</f>
        <v>Geleneksel</v>
      </c>
      <c r="Q200" s="218" t="b">
        <v>0</v>
      </c>
      <c r="R200" s="218" t="s">
        <v>38</v>
      </c>
      <c r="S200" s="218" t="s">
        <v>100</v>
      </c>
      <c r="T200" s="2" t="s">
        <v>9766</v>
      </c>
      <c r="U200" s="218"/>
      <c r="V200" s="220">
        <v>44610.0</v>
      </c>
      <c r="W200" s="220">
        <v>44613.0</v>
      </c>
      <c r="X200" s="218"/>
      <c r="Y200" s="218" t="s">
        <v>1353</v>
      </c>
      <c r="Z200" s="220">
        <v>44599.0</v>
      </c>
      <c r="AA200" s="218" t="s">
        <v>1353</v>
      </c>
      <c r="AB200" s="221">
        <v>44610.0</v>
      </c>
      <c r="AC200" s="218"/>
      <c r="AD200" s="221"/>
      <c r="AE200" s="218"/>
      <c r="AF200" s="218"/>
      <c r="AG200" s="218"/>
      <c r="AH200" s="218"/>
      <c r="AI200" s="218" t="s">
        <v>167</v>
      </c>
      <c r="AJ200" s="218" t="s">
        <v>100</v>
      </c>
      <c r="AK200" s="218"/>
      <c r="AL200" s="218"/>
      <c r="AM200" s="218"/>
    </row>
    <row r="201" ht="15.75" customHeight="1">
      <c r="A201" s="56" t="s">
        <v>12863</v>
      </c>
      <c r="B201" s="56" t="s">
        <v>12864</v>
      </c>
      <c r="C201" s="56" t="str">
        <f>VLOOKUP(A201,'import Kırklareli'!A:P,3,0)</f>
        <v>DOĞRU</v>
      </c>
      <c r="D201" s="56" t="s">
        <v>1688</v>
      </c>
      <c r="E201" s="56">
        <f>VLOOKUP(A201,'import Kırklareli'!A:P,5,0)</f>
        <v>745</v>
      </c>
      <c r="F201" s="56" t="str">
        <f>VLOOKUP(A201,'import Kırklareli'!A:P,6,0)</f>
        <v/>
      </c>
      <c r="G201" s="56">
        <f>VLOOKUP(A201,'import Kırklareli'!A:P,7,0)</f>
        <v>0</v>
      </c>
      <c r="H201" s="56">
        <f>VLOOKUP(A201,'import Kırklareli'!A:P,8,0)</f>
        <v>42</v>
      </c>
      <c r="I201" s="56">
        <f>VLOOKUP(A201,'import Kırklareli'!A:P,9,0)</f>
        <v>42</v>
      </c>
      <c r="J201" s="216">
        <f>VLOOKUP(A201,'import Kırklareli'!A:P,10,0)</f>
        <v>0</v>
      </c>
      <c r="K201" s="56" t="s">
        <v>12865</v>
      </c>
      <c r="L201" s="56">
        <v>5.448341761E9</v>
      </c>
      <c r="M201" s="56" t="s">
        <v>1350</v>
      </c>
      <c r="N201" s="56" t="s">
        <v>12236</v>
      </c>
      <c r="O201" s="56" t="s">
        <v>12866</v>
      </c>
      <c r="P201" s="56" t="str">
        <f>VLOOKUP(A201,'import Kırklareli'!A:P,16,0)</f>
        <v>Geleneksel</v>
      </c>
      <c r="Q201" s="218" t="b">
        <v>0</v>
      </c>
      <c r="R201" s="218"/>
      <c r="S201" s="218"/>
      <c r="T201" s="218"/>
      <c r="U201" s="218"/>
      <c r="V201" s="220"/>
      <c r="W201" s="220"/>
      <c r="X201" s="218"/>
      <c r="Y201" s="218" t="s">
        <v>43</v>
      </c>
      <c r="Z201" s="220">
        <v>44617.0</v>
      </c>
      <c r="AA201" s="218"/>
      <c r="AB201" s="221"/>
      <c r="AC201" s="218"/>
      <c r="AD201" s="221"/>
      <c r="AE201" s="218"/>
      <c r="AF201" s="218"/>
      <c r="AG201" s="218"/>
      <c r="AH201" s="218"/>
      <c r="AI201" s="218" t="s">
        <v>149</v>
      </c>
      <c r="AJ201" s="218"/>
      <c r="AK201" s="218"/>
      <c r="AL201" s="218"/>
      <c r="AM201" s="218"/>
    </row>
    <row r="202" ht="15.75" customHeight="1">
      <c r="A202" s="56" t="s">
        <v>9847</v>
      </c>
      <c r="B202" s="56" t="s">
        <v>9848</v>
      </c>
      <c r="C202" s="56" t="str">
        <f>VLOOKUP(A202,'import Kırklareli'!A:P,3,0)</f>
        <v>DOĞRU</v>
      </c>
      <c r="D202" s="56" t="s">
        <v>1348</v>
      </c>
      <c r="E202" s="56">
        <f>VLOOKUP(A202,'import Kırklareli'!A:P,5,0)</f>
        <v>11256</v>
      </c>
      <c r="F202" s="56">
        <f>VLOOKUP(A202,'import Kırklareli'!A:P,6,0)</f>
        <v>760</v>
      </c>
      <c r="G202" s="56">
        <f>VLOOKUP(A202,'import Kırklareli'!A:P,7,0)</f>
        <v>0</v>
      </c>
      <c r="H202" s="56">
        <f>VLOOKUP(A202,'import Kırklareli'!A:P,8,0)</f>
        <v>102</v>
      </c>
      <c r="I202" s="56">
        <f>VLOOKUP(A202,'import Kırklareli'!A:P,9,0)</f>
        <v>102</v>
      </c>
      <c r="J202" s="216">
        <f>VLOOKUP(A202,'import Kırklareli'!A:P,10,0)</f>
        <v>0</v>
      </c>
      <c r="K202" s="56" t="s">
        <v>12867</v>
      </c>
      <c r="L202" s="56">
        <v>5.332500739E9</v>
      </c>
      <c r="M202" s="56" t="s">
        <v>1350</v>
      </c>
      <c r="N202" s="56" t="s">
        <v>12236</v>
      </c>
      <c r="O202" s="56" t="s">
        <v>9850</v>
      </c>
      <c r="P202" s="56" t="str">
        <f>VLOOKUP(A202,'import Kırklareli'!A:P,16,0)</f>
        <v>Geleneksel</v>
      </c>
      <c r="Q202" s="218" t="b">
        <v>0</v>
      </c>
      <c r="R202" s="218" t="s">
        <v>33</v>
      </c>
      <c r="S202" s="218" t="s">
        <v>149</v>
      </c>
      <c r="T202" s="207" t="s">
        <v>9766</v>
      </c>
      <c r="U202" s="218" t="s">
        <v>12868</v>
      </c>
      <c r="V202" s="220">
        <v>44617.0</v>
      </c>
      <c r="W202" s="220">
        <v>44620.0</v>
      </c>
      <c r="X202" s="218"/>
      <c r="Y202" s="218" t="s">
        <v>1475</v>
      </c>
      <c r="Z202" s="220">
        <v>44593.0</v>
      </c>
      <c r="AA202" s="218" t="s">
        <v>1353</v>
      </c>
      <c r="AB202" s="221">
        <v>44617.0</v>
      </c>
      <c r="AC202" s="218" t="s">
        <v>1475</v>
      </c>
      <c r="AD202" s="221">
        <v>44620.0</v>
      </c>
      <c r="AE202" s="218"/>
      <c r="AF202" s="218"/>
      <c r="AG202" s="218"/>
      <c r="AH202" s="218"/>
      <c r="AI202" s="218" t="s">
        <v>100</v>
      </c>
      <c r="AJ202" s="218" t="s">
        <v>149</v>
      </c>
      <c r="AK202" s="218" t="s">
        <v>149</v>
      </c>
      <c r="AL202" s="218"/>
      <c r="AM202" s="218"/>
    </row>
    <row r="203" ht="15.75" customHeight="1">
      <c r="A203" s="211" t="s">
        <v>12869</v>
      </c>
      <c r="B203" s="211" t="s">
        <v>12870</v>
      </c>
      <c r="C203" s="56" t="str">
        <f>VLOOKUP(A203,'import Kırklareli'!A:P,3,0)</f>
        <v>DOĞRU</v>
      </c>
      <c r="D203" s="211" t="s">
        <v>1443</v>
      </c>
      <c r="E203" s="56" t="str">
        <f>VLOOKUP(A203,'import Kırklareli'!A:P,5,0)</f>
        <v/>
      </c>
      <c r="F203" s="56" t="str">
        <f>VLOOKUP(A203,'import Kırklareli'!A:P,6,0)</f>
        <v/>
      </c>
      <c r="G203" s="56">
        <f>VLOOKUP(A203,'import Kırklareli'!A:P,7,0)</f>
        <v>0</v>
      </c>
      <c r="H203" s="56">
        <f>VLOOKUP(A203,'import Kırklareli'!A:P,8,0)</f>
        <v>13</v>
      </c>
      <c r="I203" s="56">
        <f>VLOOKUP(A203,'import Kırklareli'!A:P,9,0)</f>
        <v>13</v>
      </c>
      <c r="J203" s="216">
        <f>VLOOKUP(A203,'import Kırklareli'!A:P,10,0)</f>
        <v>0</v>
      </c>
      <c r="K203" s="211" t="s">
        <v>12871</v>
      </c>
      <c r="L203" s="211">
        <v>2.884152202E9</v>
      </c>
      <c r="M203" s="211" t="s">
        <v>12205</v>
      </c>
      <c r="N203" s="211" t="s">
        <v>4501</v>
      </c>
      <c r="O203" s="211" t="s">
        <v>12872</v>
      </c>
      <c r="P203" s="56" t="str">
        <f>VLOOKUP(A203,'import Kırklareli'!A:P,16,0)</f>
        <v>Geleneksel</v>
      </c>
      <c r="Q203" s="218" t="b">
        <v>0</v>
      </c>
      <c r="R203" s="218"/>
      <c r="S203" s="218"/>
      <c r="T203" s="218"/>
      <c r="U203" s="218"/>
      <c r="V203" s="220"/>
      <c r="W203" s="220"/>
      <c r="X203" s="218"/>
      <c r="Y203" s="218"/>
      <c r="Z203" s="220"/>
      <c r="AA203" s="218"/>
      <c r="AB203" s="221"/>
      <c r="AC203" s="218"/>
      <c r="AD203" s="221"/>
      <c r="AE203" s="218"/>
      <c r="AF203" s="218"/>
      <c r="AG203" s="218"/>
      <c r="AH203" s="218"/>
      <c r="AI203" s="218"/>
      <c r="AJ203" s="218"/>
      <c r="AK203" s="218"/>
      <c r="AL203" s="218"/>
      <c r="AM203" s="218"/>
    </row>
    <row r="204" ht="15.75" customHeight="1">
      <c r="A204" s="56" t="s">
        <v>9686</v>
      </c>
      <c r="B204" s="56" t="s">
        <v>9687</v>
      </c>
      <c r="C204" s="56" t="str">
        <f>VLOOKUP(A204,'import Kırklareli'!A:P,3,0)</f>
        <v>YANLIŞ</v>
      </c>
      <c r="D204" s="56" t="s">
        <v>1577</v>
      </c>
      <c r="E204" s="56">
        <f>VLOOKUP(A204,'import Kırklareli'!A:P,5,0)</f>
        <v>908</v>
      </c>
      <c r="F204" s="56" t="str">
        <f>VLOOKUP(A204,'import Kırklareli'!A:P,6,0)</f>
        <v/>
      </c>
      <c r="G204" s="56">
        <f>VLOOKUP(A204,'import Kırklareli'!A:P,7,0)</f>
        <v>0</v>
      </c>
      <c r="H204" s="56">
        <f>VLOOKUP(A204,'import Kırklareli'!A:P,8,0)</f>
        <v>20</v>
      </c>
      <c r="I204" s="56">
        <f>VLOOKUP(A204,'import Kırklareli'!A:P,9,0)</f>
        <v>20</v>
      </c>
      <c r="J204" s="216">
        <f>VLOOKUP(A204,'import Kırklareli'!A:P,10,0)</f>
        <v>0</v>
      </c>
      <c r="K204" s="56" t="s">
        <v>12645</v>
      </c>
      <c r="L204" s="56">
        <v>5.306755798E9</v>
      </c>
      <c r="M204" s="56" t="s">
        <v>12205</v>
      </c>
      <c r="N204" s="56" t="s">
        <v>2322</v>
      </c>
      <c r="O204" s="56" t="s">
        <v>12873</v>
      </c>
      <c r="P204" s="56" t="str">
        <f>VLOOKUP(A204,'import Kırklareli'!A:P,16,0)</f>
        <v>Geleneksel</v>
      </c>
      <c r="Q204" s="218" t="b">
        <v>0</v>
      </c>
      <c r="R204" s="218" t="s">
        <v>33</v>
      </c>
      <c r="S204" s="218" t="s">
        <v>167</v>
      </c>
      <c r="T204" s="207" t="s">
        <v>9472</v>
      </c>
      <c r="U204" s="218"/>
      <c r="V204" s="220">
        <v>44566.0</v>
      </c>
      <c r="W204" s="220">
        <v>44568.0</v>
      </c>
      <c r="X204" s="218"/>
      <c r="Y204" s="218" t="s">
        <v>1353</v>
      </c>
      <c r="Z204" s="220">
        <v>44566.0</v>
      </c>
      <c r="AA204" s="218"/>
      <c r="AB204" s="221"/>
      <c r="AC204" s="218"/>
      <c r="AD204" s="221"/>
      <c r="AE204" s="218"/>
      <c r="AF204" s="218"/>
      <c r="AG204" s="218"/>
      <c r="AH204" s="218"/>
      <c r="AI204" s="218" t="s">
        <v>167</v>
      </c>
      <c r="AJ204" s="218"/>
      <c r="AK204" s="218"/>
      <c r="AL204" s="218"/>
      <c r="AM204" s="218"/>
    </row>
    <row r="205" ht="15.75" customHeight="1">
      <c r="A205" s="56" t="s">
        <v>9750</v>
      </c>
      <c r="B205" s="56" t="s">
        <v>9751</v>
      </c>
      <c r="C205" s="56" t="str">
        <f>VLOOKUP(A205,'import Kırklareli'!A:P,3,0)</f>
        <v>DOĞRU</v>
      </c>
      <c r="D205" s="56" t="s">
        <v>1356</v>
      </c>
      <c r="E205" s="56">
        <f>VLOOKUP(A205,'import Kırklareli'!A:P,5,0)</f>
        <v>120</v>
      </c>
      <c r="F205" s="56">
        <f>VLOOKUP(A205,'import Kırklareli'!A:P,6,0)</f>
        <v>1</v>
      </c>
      <c r="G205" s="56">
        <f>VLOOKUP(A205,'import Kırklareli'!A:P,7,0)</f>
        <v>0</v>
      </c>
      <c r="H205" s="56">
        <f>VLOOKUP(A205,'import Kırklareli'!A:P,8,0)</f>
        <v>10</v>
      </c>
      <c r="I205" s="56">
        <f>VLOOKUP(A205,'import Kırklareli'!A:P,9,0)</f>
        <v>10</v>
      </c>
      <c r="J205" s="216">
        <f>VLOOKUP(A205,'import Kırklareli'!A:P,10,0)</f>
        <v>0</v>
      </c>
      <c r="K205" s="56" t="s">
        <v>12313</v>
      </c>
      <c r="L205" s="56">
        <v>5.413593988E9</v>
      </c>
      <c r="M205" s="56" t="s">
        <v>12205</v>
      </c>
      <c r="N205" s="56" t="s">
        <v>2322</v>
      </c>
      <c r="O205" s="56" t="s">
        <v>9748</v>
      </c>
      <c r="P205" s="56" t="str">
        <f>VLOOKUP(A205,'import Kırklareli'!A:P,16,0)</f>
        <v>Geleneksel</v>
      </c>
      <c r="Q205" s="218" t="b">
        <v>0</v>
      </c>
      <c r="R205" s="218" t="s">
        <v>31</v>
      </c>
      <c r="S205" s="218" t="s">
        <v>73</v>
      </c>
      <c r="T205" s="207" t="s">
        <v>9472</v>
      </c>
      <c r="U205" s="218" t="s">
        <v>12874</v>
      </c>
      <c r="V205" s="220">
        <v>44578.0</v>
      </c>
      <c r="W205" s="220">
        <v>44580.0</v>
      </c>
      <c r="X205" s="218"/>
      <c r="Y205" s="218" t="s">
        <v>43</v>
      </c>
      <c r="Z205" s="220">
        <v>44558.0</v>
      </c>
      <c r="AA205" s="218" t="s">
        <v>43</v>
      </c>
      <c r="AB205" s="221">
        <v>44568.0</v>
      </c>
      <c r="AC205" s="218" t="s">
        <v>43</v>
      </c>
      <c r="AD205" s="221">
        <v>44568.0</v>
      </c>
      <c r="AE205" s="218" t="s">
        <v>43</v>
      </c>
      <c r="AF205" s="221">
        <v>44578.0</v>
      </c>
      <c r="AG205" s="218" t="s">
        <v>1353</v>
      </c>
      <c r="AH205" s="221">
        <v>44578.0</v>
      </c>
      <c r="AI205" s="218" t="s">
        <v>100</v>
      </c>
      <c r="AJ205" s="218" t="s">
        <v>73</v>
      </c>
      <c r="AK205" s="218" t="s">
        <v>73</v>
      </c>
      <c r="AL205" s="218" t="s">
        <v>66</v>
      </c>
      <c r="AM205" s="218" t="s">
        <v>73</v>
      </c>
    </row>
    <row r="206" ht="15.75" customHeight="1">
      <c r="A206" s="56" t="s">
        <v>9620</v>
      </c>
      <c r="B206" s="56" t="s">
        <v>9621</v>
      </c>
      <c r="C206" s="56" t="str">
        <f>VLOOKUP(A206,'import Kırklareli'!A:P,3,0)</f>
        <v>DOĞRU</v>
      </c>
      <c r="D206" s="56" t="s">
        <v>1507</v>
      </c>
      <c r="E206" s="56">
        <f>VLOOKUP(A206,'import Kırklareli'!A:P,5,0)</f>
        <v>398</v>
      </c>
      <c r="F206" s="56">
        <f>VLOOKUP(A206,'import Kırklareli'!A:P,6,0)</f>
        <v>5</v>
      </c>
      <c r="G206" s="56">
        <f>VLOOKUP(A206,'import Kırklareli'!A:P,7,0)</f>
        <v>7</v>
      </c>
      <c r="H206" s="56">
        <f>VLOOKUP(A206,'import Kırklareli'!A:P,8,0)</f>
        <v>7</v>
      </c>
      <c r="I206" s="56">
        <f>VLOOKUP(A206,'import Kırklareli'!A:P,9,0)</f>
        <v>14</v>
      </c>
      <c r="J206" s="216">
        <f>VLOOKUP(A206,'import Kırklareli'!A:P,10,0)</f>
        <v>0.5</v>
      </c>
      <c r="K206" s="56" t="s">
        <v>12377</v>
      </c>
      <c r="L206" s="56">
        <v>5.326605841E9</v>
      </c>
      <c r="M206" s="56" t="s">
        <v>12205</v>
      </c>
      <c r="N206" s="56" t="s">
        <v>12229</v>
      </c>
      <c r="O206" s="56" t="s">
        <v>9502</v>
      </c>
      <c r="P206" s="56" t="str">
        <f>VLOOKUP(A206,'import Kırklareli'!A:P,16,0)</f>
        <v>Geleneksel</v>
      </c>
      <c r="Q206" s="218" t="b">
        <v>0</v>
      </c>
      <c r="R206" s="218" t="s">
        <v>27</v>
      </c>
      <c r="S206" s="218" t="s">
        <v>100</v>
      </c>
      <c r="T206" s="2" t="s">
        <v>9472</v>
      </c>
      <c r="U206" s="218" t="s">
        <v>12875</v>
      </c>
      <c r="V206" s="220">
        <v>44564.0</v>
      </c>
      <c r="W206" s="220">
        <v>44566.0</v>
      </c>
      <c r="X206" s="218"/>
      <c r="Y206" s="218" t="s">
        <v>1353</v>
      </c>
      <c r="Z206" s="220">
        <v>44558.0</v>
      </c>
      <c r="AA206" s="218" t="s">
        <v>43</v>
      </c>
      <c r="AB206" s="221">
        <v>44564.0</v>
      </c>
      <c r="AC206" s="218" t="s">
        <v>1353</v>
      </c>
      <c r="AD206" s="221">
        <v>44564.0</v>
      </c>
      <c r="AE206" s="218"/>
      <c r="AF206" s="218"/>
      <c r="AG206" s="218"/>
      <c r="AH206" s="218"/>
      <c r="AI206" s="218" t="s">
        <v>100</v>
      </c>
      <c r="AJ206" s="218" t="s">
        <v>73</v>
      </c>
      <c r="AK206" s="218" t="s">
        <v>100</v>
      </c>
      <c r="AL206" s="218"/>
      <c r="AM206" s="218"/>
    </row>
    <row r="207" ht="15.75" customHeight="1">
      <c r="A207" s="56" t="s">
        <v>9558</v>
      </c>
      <c r="B207" s="56" t="s">
        <v>9559</v>
      </c>
      <c r="C207" s="56" t="str">
        <f>VLOOKUP(A207,'import Kırklareli'!A:P,3,0)</f>
        <v>DOĞRU</v>
      </c>
      <c r="D207" s="56" t="s">
        <v>1356</v>
      </c>
      <c r="E207" s="56">
        <f>VLOOKUP(A207,'import Kırklareli'!A:P,5,0)</f>
        <v>280</v>
      </c>
      <c r="F207" s="56">
        <f>VLOOKUP(A207,'import Kırklareli'!A:P,6,0)</f>
        <v>8</v>
      </c>
      <c r="G207" s="56">
        <f>VLOOKUP(A207,'import Kırklareli'!A:P,7,0)</f>
        <v>7</v>
      </c>
      <c r="H207" s="56">
        <f>VLOOKUP(A207,'import Kırklareli'!A:P,8,0)</f>
        <v>18</v>
      </c>
      <c r="I207" s="56">
        <f>VLOOKUP(A207,'import Kırklareli'!A:P,9,0)</f>
        <v>25</v>
      </c>
      <c r="J207" s="216">
        <f>VLOOKUP(A207,'import Kırklareli'!A:P,10,0)</f>
        <v>0.28</v>
      </c>
      <c r="K207" s="56" t="s">
        <v>12876</v>
      </c>
      <c r="L207" s="56">
        <v>2.884130605E9</v>
      </c>
      <c r="M207" s="56" t="s">
        <v>12205</v>
      </c>
      <c r="N207" s="56" t="s">
        <v>12318</v>
      </c>
      <c r="O207" s="56" t="s">
        <v>9562</v>
      </c>
      <c r="P207" s="56" t="str">
        <f>VLOOKUP(A207,'import Kırklareli'!A:P,16,0)</f>
        <v>Geleneksel</v>
      </c>
      <c r="Q207" s="218" t="b">
        <v>0</v>
      </c>
      <c r="R207" s="218" t="s">
        <v>38</v>
      </c>
      <c r="S207" s="218" t="s">
        <v>404</v>
      </c>
      <c r="T207" s="218"/>
      <c r="U207" s="218"/>
      <c r="V207" s="220">
        <v>44557.0</v>
      </c>
      <c r="W207" s="220">
        <v>44558.0</v>
      </c>
      <c r="X207" s="218"/>
      <c r="Y207" s="218" t="s">
        <v>1353</v>
      </c>
      <c r="Z207" s="220">
        <v>44557.0</v>
      </c>
      <c r="AA207" s="218"/>
      <c r="AB207" s="221"/>
      <c r="AC207" s="218"/>
      <c r="AD207" s="221"/>
      <c r="AE207" s="218"/>
      <c r="AF207" s="218"/>
      <c r="AG207" s="218"/>
      <c r="AH207" s="218"/>
      <c r="AI207" s="218" t="s">
        <v>404</v>
      </c>
      <c r="AJ207" s="218"/>
      <c r="AK207" s="218"/>
      <c r="AL207" s="218"/>
      <c r="AM207" s="218"/>
    </row>
    <row r="208" ht="15.75" customHeight="1">
      <c r="A208" s="56" t="s">
        <v>9653</v>
      </c>
      <c r="B208" s="56" t="s">
        <v>9654</v>
      </c>
      <c r="C208" s="56" t="str">
        <f>VLOOKUP(A208,'import Kırklareli'!A:P,3,0)</f>
        <v>DOĞRU</v>
      </c>
      <c r="D208" s="56" t="s">
        <v>1597</v>
      </c>
      <c r="E208" s="56">
        <f>VLOOKUP(A208,'import Kırklareli'!A:P,5,0)</f>
        <v>1377</v>
      </c>
      <c r="F208" s="56">
        <f>VLOOKUP(A208,'import Kırklareli'!A:P,6,0)</f>
        <v>40</v>
      </c>
      <c r="G208" s="56">
        <f>VLOOKUP(A208,'import Kırklareli'!A:P,7,0)</f>
        <v>11</v>
      </c>
      <c r="H208" s="56">
        <f>VLOOKUP(A208,'import Kırklareli'!A:P,8,0)</f>
        <v>12</v>
      </c>
      <c r="I208" s="56">
        <f>VLOOKUP(A208,'import Kırklareli'!A:P,9,0)</f>
        <v>23</v>
      </c>
      <c r="J208" s="216">
        <f>VLOOKUP(A208,'import Kırklareli'!A:P,10,0)</f>
        <v>0.48</v>
      </c>
      <c r="K208" s="56" t="s">
        <v>12877</v>
      </c>
      <c r="L208" s="56">
        <v>5.367703004E9</v>
      </c>
      <c r="M208" s="56" t="s">
        <v>12205</v>
      </c>
      <c r="N208" s="56" t="s">
        <v>6366</v>
      </c>
      <c r="O208" s="56" t="s">
        <v>9656</v>
      </c>
      <c r="P208" s="56" t="str">
        <f>VLOOKUP(A208,'import Kırklareli'!A:P,16,0)</f>
        <v>Geleneksel</v>
      </c>
      <c r="Q208" s="218" t="b">
        <v>0</v>
      </c>
      <c r="R208" s="218" t="s">
        <v>38</v>
      </c>
      <c r="S208" s="218" t="s">
        <v>273</v>
      </c>
      <c r="T208" s="2" t="s">
        <v>9472</v>
      </c>
      <c r="U208" s="218" t="s">
        <v>12878</v>
      </c>
      <c r="V208" s="220">
        <v>44561.0</v>
      </c>
      <c r="W208" s="220">
        <v>44565.0</v>
      </c>
      <c r="X208" s="218"/>
      <c r="Y208" s="218" t="s">
        <v>31</v>
      </c>
      <c r="Z208" s="220">
        <v>44558.0</v>
      </c>
      <c r="AA208" s="218" t="s">
        <v>1353</v>
      </c>
      <c r="AB208" s="221">
        <v>44561.0</v>
      </c>
      <c r="AC208" s="218"/>
      <c r="AD208" s="221"/>
      <c r="AE208" s="218"/>
      <c r="AF208" s="218"/>
      <c r="AG208" s="218"/>
      <c r="AH208" s="218"/>
      <c r="AI208" s="218" t="s">
        <v>100</v>
      </c>
      <c r="AJ208" s="218" t="s">
        <v>273</v>
      </c>
      <c r="AK208" s="218"/>
      <c r="AL208" s="218"/>
      <c r="AM208" s="218"/>
    </row>
    <row r="209" ht="15.75" customHeight="1">
      <c r="A209" s="211" t="s">
        <v>12879</v>
      </c>
      <c r="B209" s="211" t="s">
        <v>12880</v>
      </c>
      <c r="C209" s="56" t="str">
        <f>VLOOKUP(A209,'import Kırklareli'!A:P,3,0)</f>
        <v>DOĞRU</v>
      </c>
      <c r="D209" s="211" t="s">
        <v>1356</v>
      </c>
      <c r="E209" s="56">
        <f>VLOOKUP(A209,'import Kırklareli'!A:P,5,0)</f>
        <v>157</v>
      </c>
      <c r="F209" s="56">
        <f>VLOOKUP(A209,'import Kırklareli'!A:P,6,0)</f>
        <v>116</v>
      </c>
      <c r="G209" s="56">
        <f>VLOOKUP(A209,'import Kırklareli'!A:P,7,0)</f>
        <v>0</v>
      </c>
      <c r="H209" s="56">
        <f>VLOOKUP(A209,'import Kırklareli'!A:P,8,0)</f>
        <v>28</v>
      </c>
      <c r="I209" s="56">
        <f>VLOOKUP(A209,'import Kırklareli'!A:P,9,0)</f>
        <v>28</v>
      </c>
      <c r="J209" s="216">
        <f>VLOOKUP(A209,'import Kırklareli'!A:P,10,0)</f>
        <v>0</v>
      </c>
      <c r="K209" s="211" t="s">
        <v>12881</v>
      </c>
      <c r="L209" s="211">
        <v>5.444392595E9</v>
      </c>
      <c r="M209" s="211" t="s">
        <v>1350</v>
      </c>
      <c r="N209" s="211" t="s">
        <v>12224</v>
      </c>
      <c r="O209" s="211" t="s">
        <v>12882</v>
      </c>
      <c r="P209" s="56" t="str">
        <f>VLOOKUP(A209,'import Kırklareli'!A:P,16,0)</f>
        <v>Geleneksel</v>
      </c>
      <c r="Q209" s="218" t="b">
        <v>0</v>
      </c>
      <c r="R209" s="218"/>
      <c r="S209" s="218"/>
      <c r="T209" s="218"/>
      <c r="U209" s="218"/>
      <c r="V209" s="220"/>
      <c r="W209" s="220"/>
      <c r="X209" s="218"/>
      <c r="Y209" s="218"/>
      <c r="Z209" s="220"/>
      <c r="AA209" s="218"/>
      <c r="AB209" s="221"/>
      <c r="AC209" s="218"/>
      <c r="AD209" s="221"/>
      <c r="AE209" s="218"/>
      <c r="AF209" s="218"/>
      <c r="AG209" s="218"/>
      <c r="AH209" s="218"/>
      <c r="AI209" s="218"/>
      <c r="AJ209" s="218"/>
      <c r="AK209" s="218"/>
      <c r="AL209" s="218"/>
      <c r="AM209" s="218"/>
    </row>
    <row r="210" ht="15.75" customHeight="1">
      <c r="A210" s="56" t="s">
        <v>12883</v>
      </c>
      <c r="B210" s="56" t="s">
        <v>12884</v>
      </c>
      <c r="C210" s="56" t="str">
        <f>VLOOKUP(A210,'import Kırklareli'!A:P,3,0)</f>
        <v>DOĞRU</v>
      </c>
      <c r="D210" s="56" t="s">
        <v>1597</v>
      </c>
      <c r="E210" s="56">
        <f>VLOOKUP(A210,'import Kırklareli'!A:P,5,0)</f>
        <v>2819</v>
      </c>
      <c r="F210" s="56">
        <f>VLOOKUP(A210,'import Kırklareli'!A:P,6,0)</f>
        <v>110</v>
      </c>
      <c r="G210" s="56">
        <f>VLOOKUP(A210,'import Kırklareli'!A:P,7,0)</f>
        <v>0</v>
      </c>
      <c r="H210" s="56">
        <f>VLOOKUP(A210,'import Kırklareli'!A:P,8,0)</f>
        <v>18</v>
      </c>
      <c r="I210" s="56">
        <f>VLOOKUP(A210,'import Kırklareli'!A:P,9,0)</f>
        <v>18</v>
      </c>
      <c r="J210" s="216">
        <f>VLOOKUP(A210,'import Kırklareli'!A:P,10,0)</f>
        <v>0</v>
      </c>
      <c r="K210" s="56" t="s">
        <v>12885</v>
      </c>
      <c r="L210" s="56">
        <v>2.882149214E9</v>
      </c>
      <c r="M210" s="56" t="s">
        <v>1350</v>
      </c>
      <c r="N210" s="56" t="s">
        <v>12236</v>
      </c>
      <c r="O210" s="56" t="s">
        <v>12886</v>
      </c>
      <c r="P210" s="56" t="str">
        <f>VLOOKUP(A210,'import Kırklareli'!A:P,16,0)</f>
        <v>Geleneksel</v>
      </c>
      <c r="Q210" s="218" t="b">
        <v>0</v>
      </c>
      <c r="R210" s="218"/>
      <c r="S210" s="218"/>
      <c r="T210" s="218"/>
      <c r="U210" s="218" t="s">
        <v>12887</v>
      </c>
      <c r="V210" s="220"/>
      <c r="W210" s="220"/>
      <c r="X210" s="218"/>
      <c r="Y210" s="218" t="s">
        <v>1506</v>
      </c>
      <c r="Z210" s="220">
        <v>44617.0</v>
      </c>
      <c r="AA210" s="218"/>
      <c r="AB210" s="221"/>
      <c r="AC210" s="218"/>
      <c r="AD210" s="221"/>
      <c r="AE210" s="218"/>
      <c r="AF210" s="218"/>
      <c r="AG210" s="218"/>
      <c r="AH210" s="218"/>
      <c r="AI210" s="218" t="s">
        <v>149</v>
      </c>
      <c r="AJ210" s="218"/>
      <c r="AK210" s="218"/>
      <c r="AL210" s="218"/>
      <c r="AM210" s="218"/>
    </row>
    <row r="211" ht="15.75" customHeight="1">
      <c r="A211" s="56" t="s">
        <v>12888</v>
      </c>
      <c r="B211" s="56" t="s">
        <v>12889</v>
      </c>
      <c r="C211" s="56" t="str">
        <f>VLOOKUP(A211,'import Kırklareli'!A:P,3,0)</f>
        <v>DOĞRU</v>
      </c>
      <c r="D211" s="56" t="s">
        <v>1364</v>
      </c>
      <c r="E211" s="56">
        <f>VLOOKUP(A211,'import Kırklareli'!A:P,5,0)</f>
        <v>1880</v>
      </c>
      <c r="F211" s="56">
        <f>VLOOKUP(A211,'import Kırklareli'!A:P,6,0)</f>
        <v>231</v>
      </c>
      <c r="G211" s="56">
        <f>VLOOKUP(A211,'import Kırklareli'!A:P,7,0)</f>
        <v>5</v>
      </c>
      <c r="H211" s="56">
        <f>VLOOKUP(A211,'import Kırklareli'!A:P,8,0)</f>
        <v>13</v>
      </c>
      <c r="I211" s="56">
        <f>VLOOKUP(A211,'import Kırklareli'!A:P,9,0)</f>
        <v>18</v>
      </c>
      <c r="J211" s="216">
        <f>VLOOKUP(A211,'import Kırklareli'!A:P,10,0)</f>
        <v>0.28</v>
      </c>
      <c r="K211" s="56" t="s">
        <v>12890</v>
      </c>
      <c r="L211" s="56">
        <v>2.88212108E9</v>
      </c>
      <c r="M211" s="56" t="s">
        <v>1350</v>
      </c>
      <c r="N211" s="56" t="s">
        <v>12224</v>
      </c>
      <c r="O211" s="56" t="s">
        <v>12891</v>
      </c>
      <c r="P211" s="56" t="str">
        <f>VLOOKUP(A211,'import Kırklareli'!A:P,16,0)</f>
        <v>Geleneksel</v>
      </c>
      <c r="Q211" s="218" t="b">
        <v>0</v>
      </c>
      <c r="R211" s="218"/>
      <c r="S211" s="218"/>
      <c r="T211" s="218"/>
      <c r="U211" s="218"/>
      <c r="V211" s="220"/>
      <c r="W211" s="220"/>
      <c r="X211" s="218"/>
      <c r="Y211" s="218"/>
      <c r="Z211" s="220"/>
      <c r="AA211" s="218"/>
      <c r="AB211" s="221"/>
      <c r="AC211" s="218"/>
      <c r="AD211" s="221"/>
      <c r="AE211" s="218"/>
      <c r="AF211" s="218"/>
      <c r="AG211" s="218"/>
      <c r="AH211" s="218"/>
      <c r="AI211" s="218"/>
      <c r="AJ211" s="218"/>
      <c r="AK211" s="218"/>
      <c r="AL211" s="218"/>
      <c r="AM211" s="218"/>
    </row>
    <row r="212" ht="15.75" customHeight="1">
      <c r="A212" s="211" t="s">
        <v>12892</v>
      </c>
      <c r="B212" s="211" t="s">
        <v>12893</v>
      </c>
      <c r="C212" s="56" t="str">
        <f>VLOOKUP(A212,'import Kırklareli'!A:P,3,0)</f>
        <v>DOĞRU</v>
      </c>
      <c r="D212" s="211" t="s">
        <v>1364</v>
      </c>
      <c r="E212" s="56" t="str">
        <f>VLOOKUP(A212,'import Kırklareli'!A:P,5,0)</f>
        <v/>
      </c>
      <c r="F212" s="56" t="str">
        <f>VLOOKUP(A212,'import Kırklareli'!A:P,6,0)</f>
        <v/>
      </c>
      <c r="G212" s="56">
        <f>VLOOKUP(A212,'import Kırklareli'!A:P,7,0)</f>
        <v>0</v>
      </c>
      <c r="H212" s="56">
        <f>VLOOKUP(A212,'import Kırklareli'!A:P,8,0)</f>
        <v>8</v>
      </c>
      <c r="I212" s="56">
        <f>VLOOKUP(A212,'import Kırklareli'!A:P,9,0)</f>
        <v>8</v>
      </c>
      <c r="J212" s="216">
        <f>VLOOKUP(A212,'import Kırklareli'!A:P,10,0)</f>
        <v>0</v>
      </c>
      <c r="K212" s="211" t="s">
        <v>12894</v>
      </c>
      <c r="L212" s="211">
        <v>5.442884039E9</v>
      </c>
      <c r="M212" s="211" t="s">
        <v>1350</v>
      </c>
      <c r="N212" s="211" t="s">
        <v>12236</v>
      </c>
      <c r="O212" s="211" t="s">
        <v>12895</v>
      </c>
      <c r="P212" s="56" t="str">
        <f>VLOOKUP(A212,'import Kırklareli'!A:P,16,0)</f>
        <v>Geleneksel</v>
      </c>
      <c r="Q212" s="218" t="b">
        <v>0</v>
      </c>
      <c r="R212" s="218"/>
      <c r="S212" s="218"/>
      <c r="T212" s="218"/>
      <c r="U212" s="218"/>
      <c r="V212" s="220"/>
      <c r="W212" s="220"/>
      <c r="X212" s="218"/>
      <c r="Y212" s="218"/>
      <c r="Z212" s="220"/>
      <c r="AA212" s="218"/>
      <c r="AB212" s="221"/>
      <c r="AC212" s="218"/>
      <c r="AD212" s="221"/>
      <c r="AE212" s="218"/>
      <c r="AF212" s="218"/>
      <c r="AG212" s="218"/>
      <c r="AH212" s="218"/>
      <c r="AI212" s="218"/>
      <c r="AJ212" s="218"/>
      <c r="AK212" s="218"/>
      <c r="AL212" s="218"/>
      <c r="AM212" s="218"/>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212">
    <sortState ref="A1:AM212">
      <sortCondition descending="1" ref="C1:C212"/>
      <sortCondition ref="B1:B212"/>
    </sortState>
  </autoFilter>
  <customSheetViews>
    <customSheetView guid="{8DC08D02-2EB4-4C50-BD17-9B31F8EF3984}" filter="1" showAutoFilter="1">
      <autoFilter ref="$A$1:$AM$124">
        <sortState ref="A1:AM124">
          <sortCondition ref="N1:N124"/>
        </sortState>
      </autoFilter>
      <extLst>
        <ext uri="GoogleSheetsCustomDataVersion1">
          <go:sheetsCustomData xmlns:go="http://customooxmlschemas.google.com/" filterViewId="1002410744"/>
        </ext>
      </extLst>
    </customSheetView>
    <customSheetView guid="{7D419FEE-D95D-49BB-BDEA-083C1C30C38D}"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 val="Randevu Alındı"/>
          </filters>
        </filterColumn>
        <sortState ref="A1:AM124">
          <sortCondition ref="K1:K124"/>
        </sortState>
      </autoFilter>
      <extLst>
        <ext uri="GoogleSheetsCustomDataVersion1">
          <go:sheetsCustomData xmlns:go="http://customooxmlschemas.google.com/" filterViewId="1002468345"/>
        </ext>
      </extLst>
    </customSheetView>
    <customSheetView guid="{107D2701-B4C5-4D8E-881B-A1C45BCC25D3}" filter="1" showAutoFilter="1">
      <autoFilter ref="$A$1:$AM$124">
        <filterColumn colId="17">
          <filters blank="1">
            <filter val="İleride Randevu Alınacak"/>
            <filter val="Ulaşılamadı"/>
            <filter val="Randevu İptal"/>
            <filter val="Dönüş Yapacak"/>
            <filter val="Çekim İstemiyor"/>
            <filter val="Randevu Alındı"/>
          </filters>
        </filterColumn>
      </autoFilter>
      <extLst>
        <ext uri="GoogleSheetsCustomDataVersion1">
          <go:sheetsCustomData xmlns:go="http://customooxmlschemas.google.com/" filterViewId="1031510949"/>
        </ext>
      </extLst>
    </customSheetView>
    <customSheetView guid="{191AC5FB-6107-44B4-89C4-4350B2049587}" filter="1" showAutoFilter="1">
      <autoFilter ref="$U$8:$U$13"/>
      <extLst>
        <ext uri="GoogleSheetsCustomDataVersion1">
          <go:sheetsCustomData xmlns:go="http://customooxmlschemas.google.com/" filterViewId="1067401368"/>
        </ext>
      </extLst>
    </customSheetView>
    <customSheetView guid="{03D20405-6399-48EC-B955-2A77FF822F55}"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068727371"/>
        </ext>
      </extLst>
    </customSheetView>
    <customSheetView guid="{129D85F8-9FE5-4C76-9F55-147A799D099B}" filter="1" showAutoFilter="1">
      <autoFilter ref="$U$30:$U$34"/>
      <extLst>
        <ext uri="GoogleSheetsCustomDataVersion1">
          <go:sheetsCustomData xmlns:go="http://customooxmlschemas.google.com/" filterViewId="1112255897"/>
        </ext>
      </extLst>
    </customSheetView>
    <customSheetView guid="{2911D0AC-82A4-4729-8F9D-40899735503B}" filter="1" showAutoFilter="1">
      <autoFilter ref="$A$1:$AM$124"/>
      <extLst>
        <ext uri="GoogleSheetsCustomDataVersion1">
          <go:sheetsCustomData xmlns:go="http://customooxmlschemas.google.com/" filterViewId="1131989403"/>
        </ext>
      </extLst>
    </customSheetView>
    <customSheetView guid="{54C8CBEA-2096-4AB1-89E4-D8B7E6729ACA}" filter="1" showAutoFilter="1">
      <autoFilter ref="$A$1:$AM$124">
        <filterColumn colId="17">
          <filters blank="1">
            <filter val="İleride Randevu Alınacak"/>
            <filter val="Ulaşılamadı"/>
            <filter val="Randevu İptal"/>
            <filter val="Dönüş Yapacak"/>
          </filters>
        </filterColumn>
        <filterColumn colId="2">
          <filters>
            <filter val="DOĞRU"/>
          </filters>
        </filterColumn>
      </autoFilter>
      <extLst>
        <ext uri="GoogleSheetsCustomDataVersion1">
          <go:sheetsCustomData xmlns:go="http://customooxmlschemas.google.com/" filterViewId="1139782153"/>
        </ext>
      </extLst>
    </customSheetView>
    <customSheetView guid="{EB359389-020A-4C7E-A2D9-0BF48F2E3CFD}"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165297125"/>
        </ext>
      </extLst>
    </customSheetView>
    <customSheetView guid="{87FDAD16-3196-4826-8AB1-7266FF70175A}"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 val="Randevu Alındı"/>
          </filters>
        </filterColumn>
        <sortState ref="A1:AM124">
          <sortCondition ref="K1:K124"/>
        </sortState>
      </autoFilter>
      <extLst>
        <ext uri="GoogleSheetsCustomDataVersion1">
          <go:sheetsCustomData xmlns:go="http://customooxmlschemas.google.com/" filterViewId="1167985657"/>
        </ext>
      </extLst>
    </customSheetView>
    <customSheetView guid="{3535F280-88E2-4B15-B0E0-619A6DDFBF75}" filter="1" showAutoFilter="1">
      <autoFilter ref="$A$1:$AM$124">
        <filterColumn colId="17">
          <filters blank="1">
            <filter val="İleride Randevu Alınacak"/>
            <filter val="Ulaşılamadı"/>
            <filter val="Randevu İptal"/>
            <filter val="Dönüş Yapacak"/>
            <filter val="Çekim İstemiyor"/>
          </filters>
        </filterColumn>
        <sortState ref="A1:AM124">
          <sortCondition ref="N1:N124"/>
        </sortState>
      </autoFilter>
      <extLst>
        <ext uri="GoogleSheetsCustomDataVersion1">
          <go:sheetsCustomData xmlns:go="http://customooxmlschemas.google.com/" filterViewId="117399240"/>
        </ext>
      </extLst>
    </customSheetView>
    <customSheetView guid="{95860996-B195-4BF2-BE20-1B1ECEC5EA67}" filter="1" showAutoFilter="1">
      <autoFilter ref="$A$1:$AM$124"/>
      <extLst>
        <ext uri="GoogleSheetsCustomDataVersion1">
          <go:sheetsCustomData xmlns:go="http://customooxmlschemas.google.com/" filterViewId="1176105608"/>
        </ext>
      </extLst>
    </customSheetView>
    <customSheetView guid="{C646A3DA-FF81-4D0A-A0AE-7B0FFADD6871}" filter="1" showAutoFilter="1">
      <autoFilter ref="$A$1:$AM$124">
        <sortState ref="A1:AM124">
          <sortCondition ref="N1:N124"/>
        </sortState>
      </autoFilter>
      <extLst>
        <ext uri="GoogleSheetsCustomDataVersion1">
          <go:sheetsCustomData xmlns:go="http://customooxmlschemas.google.com/" filterViewId="1185842315"/>
        </ext>
      </extLst>
    </customSheetView>
    <customSheetView guid="{70485AAB-09A1-48BB-8F17-B8B7DF792DC7}" filter="1" showAutoFilter="1">
      <autoFilter ref="$A$1:$AM$124"/>
      <extLst>
        <ext uri="GoogleSheetsCustomDataVersion1">
          <go:sheetsCustomData xmlns:go="http://customooxmlschemas.google.com/" filterViewId="1189389350"/>
        </ext>
      </extLst>
    </customSheetView>
    <customSheetView guid="{D62F8B26-8356-4A27-BBB2-128E29725EAE}" filter="1" showAutoFilter="1">
      <autoFilter ref="$A$1:$AM$124"/>
      <extLst>
        <ext uri="GoogleSheetsCustomDataVersion1">
          <go:sheetsCustomData xmlns:go="http://customooxmlschemas.google.com/" filterViewId="1220254163"/>
        </ext>
      </extLst>
    </customSheetView>
    <customSheetView guid="{4FCCB852-ED50-48B2-A0A5-260BA0BC8BC9}"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Karacaibrahim"/>
            <filter val="Karakaş"/>
            <filter val="Yılmaz"/>
            <filter val="Gazikemal"/>
            <filter val="Siteler"/>
            <filter val="İnönü"/>
            <filter val="İstiklal"/>
            <filter val="Kocahıdır"/>
            <filter val="Durak"/>
            <filter val="Kurtuluş"/>
            <filter val="Demirtaş"/>
          </filters>
        </filterColumn>
        <filterColumn colId="2">
          <filters>
            <filter val="DOĞRU"/>
          </filters>
        </filterColumn>
        <filterColumn colId="8">
          <filters>
            <filter val="45"/>
            <filter val="46"/>
            <filter val="48"/>
            <filter val="112"/>
            <filter val="92"/>
            <filter val="50"/>
            <filter val="52"/>
            <filter val="53"/>
            <filter val="54"/>
            <filter val="10"/>
            <filter val="11"/>
            <filter val="12"/>
            <filter val="13"/>
            <filter val="14"/>
            <filter val="15"/>
            <filter val="59"/>
            <filter val="16"/>
            <filter val="17"/>
            <filter val="18"/>
            <filter val="19"/>
            <filter val="2"/>
            <filter val="4"/>
            <filter val="126"/>
            <filter val="9"/>
            <filter val="63"/>
            <filter val="20"/>
            <filter val="21"/>
            <filter val="22"/>
            <filter val="23"/>
            <filter val="24"/>
            <filter val="68"/>
            <filter val="25"/>
            <filter val="69"/>
            <filter val="27"/>
            <filter val="28"/>
            <filter val="29"/>
            <filter val="131"/>
            <filter val="216"/>
            <filter val="70"/>
            <filter val="71"/>
            <filter val="30"/>
            <filter val="31"/>
            <filter val="32"/>
            <filter val="33"/>
            <filter val="34"/>
            <filter val="37"/>
            <filter val="38"/>
            <filter val="40"/>
            <filter val="87"/>
          </filters>
        </filterColumn>
        <sortState ref="A1:AM124">
          <sortCondition ref="K1:K124"/>
        </sortState>
      </autoFilter>
      <extLst>
        <ext uri="GoogleSheetsCustomDataVersion1">
          <go:sheetsCustomData xmlns:go="http://customooxmlschemas.google.com/" filterViewId="1224592548"/>
        </ext>
      </extLst>
    </customSheetView>
    <customSheetView guid="{B5B98B86-63CE-4D89-B40F-7E23B2B46ECF}" filter="1" showAutoFilter="1">
      <autoFilter ref="$A$1:$AM$124">
        <filterColumn colId="17">
          <filters blank="1">
            <filter val="İleride Randevu Alınacak"/>
            <filter val="Ulaşılamadı"/>
            <filter val="Dönüş Yapacak"/>
          </filters>
        </filterColumn>
      </autoFilter>
      <extLst>
        <ext uri="GoogleSheetsCustomDataVersion1">
          <go:sheetsCustomData xmlns:go="http://customooxmlschemas.google.com/" filterViewId="1226411239"/>
        </ext>
      </extLst>
    </customSheetView>
    <customSheetView guid="{413EA9A2-71D6-496D-85D9-2D59EEFE7978}" filter="1" showAutoFilter="1">
      <autoFilter ref="$A$1:$AM$124">
        <sortState ref="A1:AM124">
          <sortCondition ref="N1:N124"/>
          <sortCondition ref="K1:K124"/>
        </sortState>
      </autoFilter>
      <extLst>
        <ext uri="GoogleSheetsCustomDataVersion1">
          <go:sheetsCustomData xmlns:go="http://customooxmlschemas.google.com/" filterViewId="1235744826"/>
        </ext>
      </extLst>
    </customSheetView>
    <customSheetView guid="{54D36A72-D424-4E2B-A5A1-825A3C1E58EC}" filter="1" showAutoFilter="1">
      <autoFilter ref="$A$1:$AM$124"/>
      <extLst>
        <ext uri="GoogleSheetsCustomDataVersion1">
          <go:sheetsCustomData xmlns:go="http://customooxmlschemas.google.com/" filterViewId="1278988390"/>
        </ext>
      </extLst>
    </customSheetView>
    <customSheetView guid="{DD893CB1-844E-48C5-80CB-CFE9701FB73E}" filter="1" showAutoFilter="1">
      <autoFilter ref="$A$1:$AM$124"/>
      <extLst>
        <ext uri="GoogleSheetsCustomDataVersion1">
          <go:sheetsCustomData xmlns:go="http://customooxmlschemas.google.com/" filterViewId="1286356350"/>
        </ext>
      </extLst>
    </customSheetView>
    <customSheetView guid="{B3CABACF-2648-4D58-9EC9-4FFCDD720982}" filter="1" showAutoFilter="1">
      <autoFilter ref="$A$1:$AM$124"/>
      <extLst>
        <ext uri="GoogleSheetsCustomDataVersion1">
          <go:sheetsCustomData xmlns:go="http://customooxmlschemas.google.com/" filterViewId="1286519834"/>
        </ext>
      </extLst>
    </customSheetView>
    <customSheetView guid="{C7B32497-0771-40B3-99FF-731119242954}" filter="1" showAutoFilter="1">
      <autoFilter ref="$A$1:$AM$124"/>
      <extLst>
        <ext uri="GoogleSheetsCustomDataVersion1">
          <go:sheetsCustomData xmlns:go="http://customooxmlschemas.google.com/" filterViewId="128740340"/>
        </ext>
      </extLst>
    </customSheetView>
    <customSheetView guid="{DACBCF67-C16F-4C96-89F6-16EE58582F70}" filter="1" showAutoFilter="1">
      <autoFilter ref="$A$1:$AM$124">
        <filterColumn colId="2">
          <filters>
            <filter val="DOĞRU"/>
          </filters>
        </filterColumn>
        <filterColumn colId="17">
          <filters blank="1"/>
        </filterColumn>
      </autoFilter>
      <extLst>
        <ext uri="GoogleSheetsCustomDataVersion1">
          <go:sheetsCustomData xmlns:go="http://customooxmlschemas.google.com/" filterViewId="1289566682"/>
        </ext>
      </extLst>
    </customSheetView>
    <customSheetView guid="{60163EDF-BC4A-4B5D-A856-67D9C7C9995B}" filter="1" showAutoFilter="1">
      <autoFilter ref="$AE$98"/>
      <extLst>
        <ext uri="GoogleSheetsCustomDataVersion1">
          <go:sheetsCustomData xmlns:go="http://customooxmlschemas.google.com/" filterViewId="1299467563"/>
        </ext>
      </extLst>
    </customSheetView>
    <customSheetView guid="{452EAD00-B952-4F5A-AB33-C29894CDF850}" filter="1" showAutoFilter="1">
      <autoFilter ref="$A$1:$AM$124">
        <sortState ref="A1:AM124">
          <sortCondition ref="O1:O124"/>
          <sortCondition ref="N1:N124"/>
          <sortCondition ref="K1:K124"/>
        </sortState>
      </autoFilter>
      <extLst>
        <ext uri="GoogleSheetsCustomDataVersion1">
          <go:sheetsCustomData xmlns:go="http://customooxmlschemas.google.com/" filterViewId="1309484207"/>
        </ext>
      </extLst>
    </customSheetView>
    <customSheetView guid="{065C6842-6D87-4E0A-82DC-3CF83A417642}" filter="1" showAutoFilter="1">
      <autoFilter ref="$A$1:$AM$124">
        <filterColumn colId="2">
          <filters>
            <filter val="DOĞRU"/>
          </filters>
        </filterColumn>
        <filterColumn colId="17">
          <filters blank="1">
            <filter val="İleride Randevu Alınacak"/>
            <filter val="Devir"/>
            <filter val="Ulaşılamadı"/>
            <filter val="Randevu İptal"/>
            <filter val="Dönüş Yapacak"/>
            <filter val="Çekim İstemiyor"/>
          </filters>
        </filterColumn>
      </autoFilter>
      <extLst>
        <ext uri="GoogleSheetsCustomDataVersion1">
          <go:sheetsCustomData xmlns:go="http://customooxmlschemas.google.com/" filterViewId="1311225047"/>
        </ext>
      </extLst>
    </customSheetView>
    <customSheetView guid="{73507829-A97F-4CF8-9EF9-9074BE53749A}"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sortState ref="A1:AM124">
          <sortCondition ref="K1:K124"/>
        </sortState>
      </autoFilter>
      <extLst>
        <ext uri="GoogleSheetsCustomDataVersion1">
          <go:sheetsCustomData xmlns:go="http://customooxmlschemas.google.com/" filterViewId="1315886176"/>
        </ext>
      </extLst>
    </customSheetView>
    <customSheetView guid="{EA931565-80C8-4CF6-B0E6-F3DF84760FD0}" filter="1" showAutoFilter="1">
      <autoFilter ref="$U$8:$U$14"/>
      <extLst>
        <ext uri="GoogleSheetsCustomDataVersion1">
          <go:sheetsCustomData xmlns:go="http://customooxmlschemas.google.com/" filterViewId="1321165990"/>
        </ext>
      </extLst>
    </customSheetView>
    <customSheetView guid="{EC09CBAA-6A95-4EC8-9E51-9708F76BE6AA}" filter="1" showAutoFilter="1">
      <autoFilter ref="$A$1:$AM$124"/>
      <extLst>
        <ext uri="GoogleSheetsCustomDataVersion1">
          <go:sheetsCustomData xmlns:go="http://customooxmlschemas.google.com/" filterViewId="1384033691"/>
        </ext>
      </extLst>
    </customSheetView>
    <customSheetView guid="{813CEA2F-06C7-4DBA-A76D-803B78CB19E5}" filter="1" showAutoFilter="1">
      <autoFilter ref="$A$1:$AM$124"/>
      <extLst>
        <ext uri="GoogleSheetsCustomDataVersion1">
          <go:sheetsCustomData xmlns:go="http://customooxmlschemas.google.com/" filterViewId="1409738954"/>
        </ext>
      </extLst>
    </customSheetView>
    <customSheetView guid="{A8D0FC3A-BA29-4FA2-961F-27795F9DD11D}"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Karacaibrahim"/>
            <filter val="Karakaş"/>
            <filter val="Yılmaz"/>
            <filter val="Gazikemal"/>
            <filter val="Siteler"/>
            <filter val="İnönü"/>
            <filter val="İstiklal"/>
            <filter val="Kocahıdır"/>
            <filter val="Durak"/>
            <filter val="Kurtuluş"/>
            <filter val="Demirtaş"/>
          </filters>
        </filterColumn>
        <filterColumn colId="2">
          <filters>
            <filter val="DOĞRU"/>
          </filters>
        </filterColumn>
      </autoFilter>
      <extLst>
        <ext uri="GoogleSheetsCustomDataVersion1">
          <go:sheetsCustomData xmlns:go="http://customooxmlschemas.google.com/" filterViewId="1467197056"/>
        </ext>
      </extLst>
    </customSheetView>
    <customSheetView guid="{826B5C2F-82F8-4A83-B8BF-E9B6ACB3DAF7}" filter="1" showAutoFilter="1">
      <autoFilter ref="$A$1:$AM$124">
        <sortState ref="A1:AM124">
          <sortCondition ref="N1:N124"/>
          <sortCondition ref="K1:K124"/>
        </sortState>
      </autoFilter>
      <extLst>
        <ext uri="GoogleSheetsCustomDataVersion1">
          <go:sheetsCustomData xmlns:go="http://customooxmlschemas.google.com/" filterViewId="148691698"/>
        </ext>
      </extLst>
    </customSheetView>
    <customSheetView guid="{0BFE5C98-04ED-4BB9-A7E2-AA415104ADF0}" filter="1" showAutoFilter="1">
      <autoFilter ref="$A$1:$AM$124"/>
      <extLst>
        <ext uri="GoogleSheetsCustomDataVersion1">
          <go:sheetsCustomData xmlns:go="http://customooxmlschemas.google.com/" filterViewId="1507310523"/>
        </ext>
      </extLst>
    </customSheetView>
    <customSheetView guid="{9FF8C76E-C941-4750-A051-A0AA3C04F00F}" filter="1" showAutoFilter="1">
      <autoFilter ref="$A$1:$AM$124">
        <filterColumn colId="2">
          <filters>
            <filter val="DOĞRU"/>
          </filters>
        </filterColumn>
      </autoFilter>
      <extLst>
        <ext uri="GoogleSheetsCustomDataVersion1">
          <go:sheetsCustomData xmlns:go="http://customooxmlschemas.google.com/" filterViewId="1518276390"/>
        </ext>
      </extLst>
    </customSheetView>
    <customSheetView guid="{F9CBE3D2-7D25-40D5-87B9-498A9CDDA1F4}"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520089992"/>
        </ext>
      </extLst>
    </customSheetView>
    <customSheetView guid="{5623EF6C-5B98-4604-A0B5-D159B226DA66}" filter="1" showAutoFilter="1">
      <autoFilter ref="$A$1:$AM$124">
        <filterColumn colId="17">
          <filters blank="1">
            <filter val="İleride Randevu Alınacak"/>
            <filter val="Ulaşılamadı"/>
            <filter val="Randevu İptal"/>
            <filter val="Dönüş Yapacak"/>
            <filter val="Çekim İstemiyor"/>
          </filters>
        </filterColumn>
        <filterColumn colId="20">
          <filters blank="1">
            <filter val="onur bey oğlu ,onur beyden randevu alındı."/>
            <filter val="müşterim zaten belli çekime gerek yok der"/>
            <filter val="şu sıralar müsait değiliz müsait olunca dönüş yaparız der"/>
            <filter val="egem market pasaj altı"/>
            <filter val="mail adresi verildi fotoğraflarım var gönderirim dedi bugün dedi esin hanım ."/>
            <filter val="kendileri fotoğraf gönderecekmiş 5444335336"/>
            <filter val="4 5 gibi.yarım saat sonra arayın dedi yetkili yokmuş oyüzden.02884176445 Yetkili tekirdağa gitmiş no vermdiler."/>
            <filter val="restoran dışında başka işlerle de uğraşıyorum o yüzden çekimle ilgilenemem der"/>
            <filter val="çekim için daha sonra gidilebilimiş / şuan için pek müsait olamıyorum belki daha sonra dedi"/>
            <filter val="emre /5432883355"/>
            <filter val="açmadı.çalmıyor.açmadı.açmadı."/>
            <filter val="gerek yok vakit ayıramamdedi"/>
            <filter val="çekim akşam saatlerinde daha uygun oluyormuş. Akşam 9 da çekim istiyor. / öğleden sonra ara /akşam 9dan sonra olmazsa mümkün değil boşa aranmasın"/>
            <filter val="5466653143"/>
            <filter val="açtı konuşmadı   - gerek duymuyorum dedi çekim istemedi"/>
            <filter val="oğlu armağan beyden randevu alındı"/>
            <filter val="Ünal Bey / 5324617987 Hürriyet mah. alan sokak no29 / yarıyıl tatilinde randevu alınabilir"/>
            <filter val="5551661013"/>
            <filter val="5365275954 fotoğrafları reklamcıdan alıp gönderirim dedi mail adresi verildi."/>
            <filter val="serkan beyden randevu alındı."/>
            <filter val="fotoğraflarım var atarım dedi mail adresi verildi."/>
            <filter val="ışılay hanım yertkili"/>
            <filter val="5326553537// volkan bey  // daha sonra arancak / marka değişikliği olacakmış daha sonra aranacak"/>
            <filter val="yılbaşından sonra . ben size dönüş yapacağım yer değişikliği olacak oyüzden dedi."/>
            <filter val="yeni mahalle fatih caddesi no57/B"/>
            <filter val="fiyatlarla ilgili sorunlar varmış dönecek / ürün yenilemesi yapacakmış kendisi dönecek"/>
            <filter val="10 dakika sonra / 3buçuktan sonra ara der"/>
            <filter val="yılbaşından snra 10 ocak  da işletmesi acılacak.ayın 14 ve 15 için olabilir dedi.başkasıyla görüşüyor.meşgule attı."/>
            <filter val="işletmeyi devrediyormuş"/>
            <filter val="yetkili yok  / açmadı / çekime ayıracak vaktim olmuyor tek başıma çalışıyorum der / çekim istemiyorum dedi"/>
            <filter val="mail adresi verildi hasan bey gönderecek fotoğraflarım var dedi."/>
            <filter val="5468421552 Adil bey daha sonra arayın der/mutfaktayım daha sonra arayın dedi. / öğleden sonra ara / daha sonra dedi konuşmama bile izin vermedi kapattı."/>
            <filter val="5324352304"/>
            <filter val="Yetkili Aykut bey:05426022778 aykut beyden randevu alındı."/>
            <filter val="işletme kapalı"/>
            <filter val="5364693572 Göker bey açmadı/ sistemi zaten çok açmıyorum o yüzden gerek yok der"/>
            <filter val="abdullah bey ortağı: 05454256300 abdullah beyden randevu alındı."/>
            <filter val="dinledi dinledi bölge sorumlum ile görüşüp öyle döneyim size dedi sanırım inanmadı / saha temsilciyle görüşmüş doğrulamış dönüş yaptı alındı"/>
            <filter val="5305612292"/>
            <filter val="Atakan bey ilgileniyormuş oda saat 3 gibi gelirmiş"/>
            <filter val="açmadı.açmadı.açmadı.açmadı."/>
            <filter val="istiklal mah mehmetcik caddesi no 28/7 -5422620161"/>
            <filter val="daha öncede geldiniz olmuyor dedi ürünlerimi çıkaramam dedi"/>
            <filter val="direk meşgule düşüyor"/>
            <filter val="açmadı"/>
            <filter val="5362018139"/>
            <filter val="meşgul 5453555195 hakan bey"/>
            <filter val="açmadı.Açmadı.açmadı.ibrahim beyden randevu alındı."/>
            <filter val="5428982839 / öğleden sonra ara"/>
          </filters>
        </filterColumn>
        <sortState ref="A1:AM124">
          <sortCondition ref="N1:N124"/>
        </sortState>
      </autoFilter>
      <extLst>
        <ext uri="GoogleSheetsCustomDataVersion1">
          <go:sheetsCustomData xmlns:go="http://customooxmlschemas.google.com/" filterViewId="1558042697"/>
        </ext>
      </extLst>
    </customSheetView>
    <customSheetView guid="{D071344D-2AF2-4AF6-936B-101EA1F34000}" filter="1" showAutoFilter="1">
      <autoFilter ref="$A$1:$AM$124">
        <filterColumn colId="17">
          <filters blank="1">
            <filter val="İleride Randevu Alınacak"/>
            <filter val="Ulaşılamadı"/>
            <filter val="Randevu İptal"/>
            <filter val="Dönüş Yapacak"/>
          </filters>
        </filterColumn>
        <filterColumn colId="2">
          <filters>
            <filter val="DOĞRU"/>
          </filters>
        </filterColumn>
      </autoFilter>
      <extLst>
        <ext uri="GoogleSheetsCustomDataVersion1">
          <go:sheetsCustomData xmlns:go="http://customooxmlschemas.google.com/" filterViewId="1561402743"/>
        </ext>
      </extLst>
    </customSheetView>
    <customSheetView guid="{480182B8-C12F-47CF-8FFD-C2A9003798AE}" filter="1" showAutoFilter="1">
      <autoFilter ref="$A$1:$AM$124">
        <sortState ref="A1:AM124">
          <sortCondition ref="K1:K124"/>
        </sortState>
      </autoFilter>
      <extLst>
        <ext uri="GoogleSheetsCustomDataVersion1">
          <go:sheetsCustomData xmlns:go="http://customooxmlschemas.google.com/" filterViewId="1576326514"/>
        </ext>
      </extLst>
    </customSheetView>
    <customSheetView guid="{BE95D9BE-7DF4-4766-8AF6-57162C372A61}" filter="1" showAutoFilter="1">
      <autoFilter ref="$A$1:$AM$124"/>
      <extLst>
        <ext uri="GoogleSheetsCustomDataVersion1">
          <go:sheetsCustomData xmlns:go="http://customooxmlschemas.google.com/" filterViewId="1581257089"/>
        </ext>
      </extLst>
    </customSheetView>
    <customSheetView guid="{DDB86521-93A7-4A40-803D-E518BEF6CBF4}" filter="1" showAutoFilter="1">
      <autoFilter ref="$A$1:$AM$124">
        <filterColumn colId="2">
          <filters>
            <filter val="DOĞRU"/>
          </filters>
        </filterColumn>
        <sortState ref="A1:AM124">
          <sortCondition ref="B1:B124"/>
        </sortState>
      </autoFilter>
      <extLst>
        <ext uri="GoogleSheetsCustomDataVersion1">
          <go:sheetsCustomData xmlns:go="http://customooxmlschemas.google.com/" filterViewId="1634440880"/>
        </ext>
      </extLst>
    </customSheetView>
    <customSheetView guid="{78E1C70C-5CD7-42EA-9522-269A952AF972}" filter="1" showAutoFilter="1">
      <autoFilter ref="$A$1:$AM$124">
        <filterColumn colId="2">
          <filters>
            <filter val="DOĞRU"/>
          </filters>
        </filterColumn>
      </autoFilter>
      <extLst>
        <ext uri="GoogleSheetsCustomDataVersion1">
          <go:sheetsCustomData xmlns:go="http://customooxmlschemas.google.com/" filterViewId="1653218996"/>
        </ext>
      </extLst>
    </customSheetView>
    <customSheetView guid="{DBDD3B76-E596-42F2-A547-976B3AD93403}" filter="1" showAutoFilter="1">
      <autoFilter ref="$A$1:$AM$127">
        <filterColumn colId="9">
          <filters>
            <filter val="47%"/>
            <filter val="53%"/>
            <filter val="73%"/>
            <filter val="81%"/>
            <filter val="1%"/>
            <filter val="18%"/>
            <filter val="28%"/>
            <filter val="36%"/>
            <filter val="10%"/>
            <filter val="86%"/>
            <filter val="8%"/>
            <filter val="2%"/>
            <filter val="0%"/>
            <filter val="29%"/>
          </filters>
        </filterColumn>
        <filterColumn colId="17">
          <filters blank="1">
            <filter val="Randevu İptal"/>
            <filter val="Dönüş Yapacak"/>
          </filters>
        </filterColumn>
        <sortState ref="A1:AM127">
          <sortCondition ref="M1:M127"/>
        </sortState>
      </autoFilter>
      <extLst>
        <ext uri="GoogleSheetsCustomDataVersion1">
          <go:sheetsCustomData xmlns:go="http://customooxmlschemas.google.com/" filterViewId="1665625500"/>
        </ext>
      </extLst>
    </customSheetView>
    <customSheetView guid="{10D03AD1-ADA4-4364-8DC0-65B96FCF471B}" filter="1" showAutoFilter="1">
      <autoFilter ref="$A$1:$AM$124"/>
      <extLst>
        <ext uri="GoogleSheetsCustomDataVersion1">
          <go:sheetsCustomData xmlns:go="http://customooxmlschemas.google.com/" filterViewId="1671714731"/>
        </ext>
      </extLst>
    </customSheetView>
    <customSheetView guid="{8F8218E1-1B5A-4395-8F52-B3937A1A4BD5}" filter="1" showAutoFilter="1">
      <autoFilter ref="$A$1:$AM$124"/>
      <extLst>
        <ext uri="GoogleSheetsCustomDataVersion1">
          <go:sheetsCustomData xmlns:go="http://customooxmlschemas.google.com/" filterViewId="1724476350"/>
        </ext>
      </extLst>
    </customSheetView>
    <customSheetView guid="{B2873826-330C-443F-9286-336C4089F483}" filter="1" showAutoFilter="1">
      <autoFilter ref="$A$1:$AM$124"/>
      <extLst>
        <ext uri="GoogleSheetsCustomDataVersion1">
          <go:sheetsCustomData xmlns:go="http://customooxmlschemas.google.com/" filterViewId="1737986892"/>
        </ext>
      </extLst>
    </customSheetView>
    <customSheetView guid="{23C038FE-C5A7-4B45-82DD-42409127B6EB}"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739123272"/>
        </ext>
      </extLst>
    </customSheetView>
    <customSheetView guid="{006FF808-CA4A-4052-AA95-19CEBEDEEAB4}" filter="1" showAutoFilter="1">
      <autoFilter ref="$A$1:$AM$124">
        <filterColumn colId="17">
          <filters blank="1">
            <filter val="İleride Randevu Alınacak"/>
            <filter val="Devir"/>
            <filter val="Ulaşılamadı"/>
            <filter val="Randevu İptal"/>
            <filter val="Dönüş Yapacak"/>
            <filter val="Franchise"/>
          </filters>
        </filterColumn>
      </autoFilter>
      <extLst>
        <ext uri="GoogleSheetsCustomDataVersion1">
          <go:sheetsCustomData xmlns:go="http://customooxmlschemas.google.com/" filterViewId="1739610568"/>
        </ext>
      </extLst>
    </customSheetView>
    <customSheetView guid="{5D9B2B0B-5AAB-42D0-B91B-65758FE1A5A2}" filter="1" showAutoFilter="1">
      <autoFilter ref="$A$1:$AM$124">
        <filterColumn colId="17">
          <filters blank="1">
            <filter val="İleride Randevu Alınacak"/>
            <filter val="Ulaşılamadı"/>
            <filter val="Randevu İptal"/>
            <filter val="Dönüş Yapacak"/>
            <filter val="Çekim İstemiyor"/>
            <filter val="Randevu Alındı"/>
          </filters>
        </filterColumn>
        <sortState ref="A1:AM124">
          <sortCondition ref="K1:K124"/>
        </sortState>
      </autoFilter>
      <extLst>
        <ext uri="GoogleSheetsCustomDataVersion1">
          <go:sheetsCustomData xmlns:go="http://customooxmlschemas.google.com/" filterViewId="1750729195"/>
        </ext>
      </extLst>
    </customSheetView>
    <customSheetView guid="{908ABFD1-B0B9-4935-B110-881C96CB5801}"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761408582"/>
        </ext>
      </extLst>
    </customSheetView>
    <customSheetView guid="{77C75FD9-C4D1-4517-8BD7-F02D89C29054}"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 val="Randevu Alındı"/>
          </filters>
        </filterColumn>
      </autoFilter>
      <extLst>
        <ext uri="GoogleSheetsCustomDataVersion1">
          <go:sheetsCustomData xmlns:go="http://customooxmlschemas.google.com/" filterViewId="1768028370"/>
        </ext>
      </extLst>
    </customSheetView>
    <customSheetView guid="{6C1F6731-4403-4EDB-A677-C4CD79764C62}" filter="1" showAutoFilter="1">
      <autoFilter ref="$A$1:$AM$124"/>
      <extLst>
        <ext uri="GoogleSheetsCustomDataVersion1">
          <go:sheetsCustomData xmlns:go="http://customooxmlschemas.google.com/" filterViewId="1800836451"/>
        </ext>
      </extLst>
    </customSheetView>
    <customSheetView guid="{29636570-62B0-4426-8DC1-52606F33A43C}" filter="1" showAutoFilter="1">
      <autoFilter ref="$A$1:$AM$124"/>
      <extLst>
        <ext uri="GoogleSheetsCustomDataVersion1">
          <go:sheetsCustomData xmlns:go="http://customooxmlschemas.google.com/" filterViewId="1803555976"/>
        </ext>
      </extLst>
    </customSheetView>
    <customSheetView guid="{C7EF5F18-1745-4B10-A52F-417C3EF17F8B}"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818047022"/>
        </ext>
      </extLst>
    </customSheetView>
    <customSheetView guid="{9638C93E-A51C-4855-9499-FBA9C1EC6285}" filter="1" showAutoFilter="1">
      <autoFilter ref="$A$1:$AM$124">
        <filterColumn colId="2">
          <filters>
            <filter val="DOĞRU"/>
          </filters>
        </filterColumn>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1820205542"/>
        </ext>
      </extLst>
    </customSheetView>
    <customSheetView guid="{A1309439-B9AC-4764-966B-77DB2E40BC70}" filter="1" showAutoFilter="1">
      <autoFilter ref="$A$1:$AM$124">
        <filterColumn colId="2">
          <filters>
            <filter val="DOĞRU"/>
          </filters>
        </filterColumn>
      </autoFilter>
      <extLst>
        <ext uri="GoogleSheetsCustomDataVersion1">
          <go:sheetsCustomData xmlns:go="http://customooxmlschemas.google.com/" filterViewId="1854959962"/>
        </ext>
      </extLst>
    </customSheetView>
    <customSheetView guid="{F9AEAB3A-D160-4237-86E9-7AC3F76AFAA7}" filter="1" showAutoFilter="1">
      <autoFilter ref="$A$1:$AM$124"/>
      <extLst>
        <ext uri="GoogleSheetsCustomDataVersion1">
          <go:sheetsCustomData xmlns:go="http://customooxmlschemas.google.com/" filterViewId="1861639431"/>
        </ext>
      </extLst>
    </customSheetView>
    <customSheetView guid="{7E5EE788-0CB1-4D9D-BF53-007B5A92F58E}" filter="1" showAutoFilter="1">
      <autoFilter ref="$A$1:$AM$124"/>
      <extLst>
        <ext uri="GoogleSheetsCustomDataVersion1">
          <go:sheetsCustomData xmlns:go="http://customooxmlschemas.google.com/" filterViewId="1866844320"/>
        </ext>
      </extLst>
    </customSheetView>
    <customSheetView guid="{E7248818-A5AD-431C-8B6B-1B6CE692C4D7}" filter="1" showAutoFilter="1">
      <autoFilter ref="$A$1:$AM$124">
        <filterColumn colId="2">
          <filters>
            <filter val="DOĞRU"/>
          </filters>
        </filterColumn>
        <filterColumn colId="9">
          <filters>
            <filter val="55%"/>
            <filter val="31%"/>
            <filter val="81%"/>
            <filter val="1%"/>
            <filter val="38%"/>
            <filter val="78%"/>
            <filter val="88%"/>
            <filter val="10%"/>
            <filter val="32%"/>
            <filter val="60%"/>
            <filter val="8%"/>
            <filter val="2%"/>
            <filter val="0%"/>
            <filter val="29%"/>
          </filters>
        </filterColumn>
      </autoFilter>
      <extLst>
        <ext uri="GoogleSheetsCustomDataVersion1">
          <go:sheetsCustomData xmlns:go="http://customooxmlschemas.google.com/" filterViewId="188241888"/>
        </ext>
      </extLst>
    </customSheetView>
    <customSheetView guid="{0289FC0C-39C2-4688-A160-8C933A480168}" filter="1" showAutoFilter="1">
      <autoFilter ref="$A$1:$AM$124"/>
      <extLst>
        <ext uri="GoogleSheetsCustomDataVersion1">
          <go:sheetsCustomData xmlns:go="http://customooxmlschemas.google.com/" filterViewId="1895664404"/>
        </ext>
      </extLst>
    </customSheetView>
    <customSheetView guid="{F5E017FA-8C44-4A75-950E-3F4DE4BB225C}" filter="1" showAutoFilter="1">
      <autoFilter ref="$A$1:$AM$124">
        <sortState ref="A1:AM124">
          <sortCondition ref="N1:N124"/>
        </sortState>
      </autoFilter>
      <extLst>
        <ext uri="GoogleSheetsCustomDataVersion1">
          <go:sheetsCustomData xmlns:go="http://customooxmlschemas.google.com/" filterViewId="1907939083"/>
        </ext>
      </extLst>
    </customSheetView>
    <customSheetView guid="{E0E092A5-F0A3-4F6E-9FBD-5D34754EBF57}" filter="1" showAutoFilter="1">
      <autoFilter ref="$A$1:$AM$124"/>
      <extLst>
        <ext uri="GoogleSheetsCustomDataVersion1">
          <go:sheetsCustomData xmlns:go="http://customooxmlschemas.google.com/" filterViewId="191579692"/>
        </ext>
      </extLst>
    </customSheetView>
    <customSheetView guid="{F258BB22-60F0-4BBE-A0AC-BE3A6B532C0C}" filter="1" showAutoFilter="1">
      <autoFilter ref="$A$1:$AM$124"/>
      <extLst>
        <ext uri="GoogleSheetsCustomDataVersion1">
          <go:sheetsCustomData xmlns:go="http://customooxmlschemas.google.com/" filterViewId="1920133223"/>
        </ext>
      </extLst>
    </customSheetView>
    <customSheetView guid="{16BB5BDF-22F8-4AC2-80EC-8A2B57121808}" filter="1" showAutoFilter="1">
      <autoFilter ref="$A$1:$AM$124"/>
      <extLst>
        <ext uri="GoogleSheetsCustomDataVersion1">
          <go:sheetsCustomData xmlns:go="http://customooxmlschemas.google.com/" filterViewId="1940305177"/>
        </ext>
      </extLst>
    </customSheetView>
    <customSheetView guid="{F0A93E98-4281-4733-B8BE-9646BBAA68B7}" filter="1" showAutoFilter="1">
      <autoFilter ref="$A$1:$AM$124"/>
      <extLst>
        <ext uri="GoogleSheetsCustomDataVersion1">
          <go:sheetsCustomData xmlns:go="http://customooxmlschemas.google.com/" filterViewId="1944046818"/>
        </ext>
      </extLst>
    </customSheetView>
    <customSheetView guid="{E143A6DD-FDA2-4E13-941A-BD79924E5B8F}"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 val="Randevu Alındı"/>
          </filters>
        </filterColumn>
        <sortState ref="A1:AM124">
          <sortCondition ref="K1:K124"/>
        </sortState>
      </autoFilter>
      <extLst>
        <ext uri="GoogleSheetsCustomDataVersion1">
          <go:sheetsCustomData xmlns:go="http://customooxmlschemas.google.com/" filterViewId="1951929253"/>
        </ext>
      </extLst>
    </customSheetView>
    <customSheetView guid="{3EE17A2A-3D09-4A10-8296-C16019FAD79E}" filter="1" showAutoFilter="1">
      <autoFilter ref="$A$1:$AM$124">
        <filterColumn colId="17">
          <filters>
            <filter val="Franchise"/>
          </filters>
        </filterColumn>
        <sortState ref="A1:AM124">
          <sortCondition ref="K1:K124"/>
          <sortCondition ref="O1:O124"/>
          <sortCondition ref="N1:N124"/>
        </sortState>
      </autoFilter>
      <extLst>
        <ext uri="GoogleSheetsCustomDataVersion1">
          <go:sheetsCustomData xmlns:go="http://customooxmlschemas.google.com/" filterViewId="197059850"/>
        </ext>
      </extLst>
    </customSheetView>
    <customSheetView guid="{9E52368D-5B38-48A8-AB74-07CA8B76DEF2}" filter="1" showAutoFilter="1">
      <autoFilter ref="$A$1:$AM$124"/>
      <extLst>
        <ext uri="GoogleSheetsCustomDataVersion1">
          <go:sheetsCustomData xmlns:go="http://customooxmlschemas.google.com/" filterViewId="197836349"/>
        </ext>
      </extLst>
    </customSheetView>
    <customSheetView guid="{B6C08CCD-62AF-4E70-86C6-988A7DA76381}" filter="1" showAutoFilter="1">
      <autoFilter ref="$A$1:$AM$124"/>
      <extLst>
        <ext uri="GoogleSheetsCustomDataVersion1">
          <go:sheetsCustomData xmlns:go="http://customooxmlschemas.google.com/" filterViewId="1996849072"/>
        </ext>
      </extLst>
    </customSheetView>
    <customSheetView guid="{87964447-35E8-45A6-A3EC-D28102B0ABFE}"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 val="Randevu Alındı"/>
          </filters>
        </filterColumn>
        <sortState ref="A1:AM124">
          <sortCondition ref="K1:K124"/>
        </sortState>
      </autoFilter>
      <extLst>
        <ext uri="GoogleSheetsCustomDataVersion1">
          <go:sheetsCustomData xmlns:go="http://customooxmlschemas.google.com/" filterViewId="2014559393"/>
        </ext>
      </extLst>
    </customSheetView>
    <customSheetView guid="{D1B4F1B4-80AA-4550-976F-CFB2501AC924}" filter="1" showAutoFilter="1">
      <autoFilter ref="$A$1:$AM$124">
        <filterColumn colId="2">
          <filters>
            <filter val="DOĞRU"/>
          </filters>
        </filterColumn>
        <sortState ref="A1:AM124">
          <sortCondition ref="K1:K124"/>
        </sortState>
      </autoFilter>
      <extLst>
        <ext uri="GoogleSheetsCustomDataVersion1">
          <go:sheetsCustomData xmlns:go="http://customooxmlschemas.google.com/" filterViewId="2048432628"/>
        </ext>
      </extLst>
    </customSheetView>
    <customSheetView guid="{448896E3-913B-4076-89D1-828E8804560E}" filter="1" showAutoFilter="1">
      <autoFilter ref="$A$1:$AM$124">
        <filterColumn colId="17">
          <filters blank="1">
            <filter val="Dönüş Yapacak"/>
          </filters>
        </filterColumn>
        <sortState ref="A1:AM124">
          <sortCondition ref="N1:N124"/>
        </sortState>
      </autoFilter>
      <extLst>
        <ext uri="GoogleSheetsCustomDataVersion1">
          <go:sheetsCustomData xmlns:go="http://customooxmlschemas.google.com/" filterViewId="2059824361"/>
        </ext>
      </extLst>
    </customSheetView>
    <customSheetView guid="{1D9695A0-7035-4BCE-A7C3-F76DADA0D228}" filter="1" showAutoFilter="1">
      <autoFilter ref="$A$1:$AM$124">
        <sortState ref="A1:AM124">
          <sortCondition ref="N1:N124"/>
        </sortState>
      </autoFilter>
      <extLst>
        <ext uri="GoogleSheetsCustomDataVersion1">
          <go:sheetsCustomData xmlns:go="http://customooxmlschemas.google.com/" filterViewId="2087914642"/>
        </ext>
      </extLst>
    </customSheetView>
    <customSheetView guid="{CD184AF5-5FA5-44BA-ABF9-89C082DBB8DB}" filter="1" showAutoFilter="1">
      <autoFilter ref="$A$1:$AM$124">
        <filterColumn colId="2">
          <filters>
            <filter val="DOĞRU"/>
          </filters>
        </filterColumn>
      </autoFilter>
      <extLst>
        <ext uri="GoogleSheetsCustomDataVersion1">
          <go:sheetsCustomData xmlns:go="http://customooxmlschemas.google.com/" filterViewId="2122741275"/>
        </ext>
      </extLst>
    </customSheetView>
    <customSheetView guid="{379B3644-2E47-43C1-98AA-99A1C8B98001}" filter="1" showAutoFilter="1">
      <autoFilter ref="$A$1:$AM$124"/>
      <extLst>
        <ext uri="GoogleSheetsCustomDataVersion1">
          <go:sheetsCustomData xmlns:go="http://customooxmlschemas.google.com/" filterViewId="22493750"/>
        </ext>
      </extLst>
    </customSheetView>
    <customSheetView guid="{1284A980-5695-4A00-8393-9620991E9AFB}" filter="1" showAutoFilter="1">
      <autoFilter ref="$A$1:$AM$124"/>
      <extLst>
        <ext uri="GoogleSheetsCustomDataVersion1">
          <go:sheetsCustomData xmlns:go="http://customooxmlschemas.google.com/" filterViewId="278063100"/>
        </ext>
      </extLst>
    </customSheetView>
    <customSheetView guid="{425BD446-77F2-4D02-B881-E1C6CC7E1F38}" filter="1" showAutoFilter="1">
      <autoFilter ref="$A$1:$AM$124">
        <filterColumn colId="2">
          <filters>
            <filter val="DOĞRU"/>
          </filters>
        </filterColumn>
      </autoFilter>
      <extLst>
        <ext uri="GoogleSheetsCustomDataVersion1">
          <go:sheetsCustomData xmlns:go="http://customooxmlschemas.google.com/" filterViewId="3478828"/>
        </ext>
      </extLst>
    </customSheetView>
    <customSheetView guid="{9059B6F5-D0BC-4B32-BD06-703326C5A639}" filter="1" showAutoFilter="1">
      <autoFilter ref="$A$1:$AM$124"/>
      <extLst>
        <ext uri="GoogleSheetsCustomDataVersion1">
          <go:sheetsCustomData xmlns:go="http://customooxmlschemas.google.com/" filterViewId="354608805"/>
        </ext>
      </extLst>
    </customSheetView>
    <customSheetView guid="{04180992-3C2E-4EC5-BE64-C8979336BF13}" filter="1" showAutoFilter="1">
      <autoFilter ref="$A$1:$AM$124"/>
      <extLst>
        <ext uri="GoogleSheetsCustomDataVersion1">
          <go:sheetsCustomData xmlns:go="http://customooxmlschemas.google.com/" filterViewId="365779196"/>
        </ext>
      </extLst>
    </customSheetView>
    <customSheetView guid="{1F8C8F24-9343-44D7-BBD8-A1D085827BA2}"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sortState ref="A1:AM124">
          <sortCondition ref="N1:N124"/>
        </sortState>
      </autoFilter>
      <extLst>
        <ext uri="GoogleSheetsCustomDataVersion1">
          <go:sheetsCustomData xmlns:go="http://customooxmlschemas.google.com/" filterViewId="369853555"/>
        </ext>
      </extLst>
    </customSheetView>
    <customSheetView guid="{88DB29F5-5F4F-435F-893C-A5DC18D0BFE9}" filter="1" showAutoFilter="1">
      <autoFilter ref="$A$1:$AM$124"/>
      <extLst>
        <ext uri="GoogleSheetsCustomDataVersion1">
          <go:sheetsCustomData xmlns:go="http://customooxmlschemas.google.com/" filterViewId="379895112"/>
        </ext>
      </extLst>
    </customSheetView>
    <customSheetView guid="{E7C36950-A639-45ED-9E72-DC5211E6A736}" filter="1" showAutoFilter="1">
      <autoFilter ref="$A$1:$AM$124"/>
      <extLst>
        <ext uri="GoogleSheetsCustomDataVersion1">
          <go:sheetsCustomData xmlns:go="http://customooxmlschemas.google.com/" filterViewId="388343631"/>
        </ext>
      </extLst>
    </customSheetView>
    <customSheetView guid="{132EDAC1-9FB7-4233-A7EE-1163655559BF}" filter="1" showAutoFilter="1">
      <autoFilter ref="$A$1:$AM$124">
        <filterColumn colId="2">
          <filters>
            <filter val="DOĞRU"/>
          </filters>
        </filterColumn>
      </autoFilter>
      <extLst>
        <ext uri="GoogleSheetsCustomDataVersion1">
          <go:sheetsCustomData xmlns:go="http://customooxmlschemas.google.com/" filterViewId="391018944"/>
        </ext>
      </extLst>
    </customSheetView>
    <customSheetView guid="{F0C01495-497F-49E5-B596-C13007BAE724}" filter="1" showAutoFilter="1">
      <autoFilter ref="$A$1:$AM$124"/>
      <extLst>
        <ext uri="GoogleSheetsCustomDataVersion1">
          <go:sheetsCustomData xmlns:go="http://customooxmlschemas.google.com/" filterViewId="398607142"/>
        </ext>
      </extLst>
    </customSheetView>
    <customSheetView guid="{4610EE13-719C-40E3-9CEF-36B78223E122}" filter="1" showAutoFilter="1">
      <autoFilter ref="$A$1:$AM$124">
        <sortState ref="A1:AM124">
          <sortCondition ref="N1:N124"/>
          <sortCondition ref="K1:K124"/>
        </sortState>
      </autoFilter>
      <extLst>
        <ext uri="GoogleSheetsCustomDataVersion1">
          <go:sheetsCustomData xmlns:go="http://customooxmlschemas.google.com/" filterViewId="399658504"/>
        </ext>
      </extLst>
    </customSheetView>
    <customSheetView guid="{90969EC7-12F2-4D7C-BCAC-81AE3D66190B}" filter="1" showAutoFilter="1">
      <autoFilter ref="$A$1:$AM$124">
        <sortState ref="A1:AM124">
          <sortCondition ref="P1:P124"/>
          <sortCondition ref="O1:O124"/>
          <sortCondition ref="N1:N124"/>
          <sortCondition ref="K1:K124"/>
        </sortState>
      </autoFilter>
      <extLst>
        <ext uri="GoogleSheetsCustomDataVersion1">
          <go:sheetsCustomData xmlns:go="http://customooxmlschemas.google.com/" filterViewId="408484737"/>
        </ext>
      </extLst>
    </customSheetView>
    <customSheetView guid="{062F7B9A-0EF1-4688-83CF-59FE7F6E7E36}"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s>
        </filterColumn>
        <sortState ref="A1:AM124">
          <sortCondition ref="K1:K124"/>
        </sortState>
      </autoFilter>
      <extLst>
        <ext uri="GoogleSheetsCustomDataVersion1">
          <go:sheetsCustomData xmlns:go="http://customooxmlschemas.google.com/" filterViewId="426042696"/>
        </ext>
      </extLst>
    </customSheetView>
    <customSheetView guid="{76D3B64D-D469-49ED-A62B-986EFE8E19C4}" filter="1" showAutoFilter="1">
      <autoFilter ref="$A$1:$AM$124">
        <sortState ref="A1:AM124">
          <sortCondition ref="N1:N124"/>
        </sortState>
      </autoFilter>
      <extLst>
        <ext uri="GoogleSheetsCustomDataVersion1">
          <go:sheetsCustomData xmlns:go="http://customooxmlschemas.google.com/" filterViewId="434332373"/>
        </ext>
      </extLst>
    </customSheetView>
    <customSheetView guid="{8EBDBF6B-6BD9-4AD8-9E7F-462AD8DEC5DA}" filter="1" showAutoFilter="1">
      <autoFilter ref="$A$1:$AM$124">
        <filterColumn colId="17">
          <filters blank="1">
            <filter val="İleride Randevu Alınacak"/>
            <filter val="Ulaşılamadı"/>
            <filter val="Randevu İptal"/>
            <filter val="Dönüş Yapacak"/>
            <filter val="Çekim İstemiyor"/>
          </filters>
        </filterColumn>
      </autoFilter>
      <extLst>
        <ext uri="GoogleSheetsCustomDataVersion1">
          <go:sheetsCustomData xmlns:go="http://customooxmlschemas.google.com/" filterViewId="447673928"/>
        </ext>
      </extLst>
    </customSheetView>
    <customSheetView guid="{E902786F-32A1-4CB1-9858-04E7B4E921F7}" filter="1" showAutoFilter="1">
      <autoFilter ref="$A$1:$AM$124">
        <filterColumn colId="17">
          <filters blank="1">
            <filter val="İleride Randevu Alınacak"/>
            <filter val="Ulaşılamadı"/>
            <filter val="Randevu İptal"/>
            <filter val="Dönüş Yapacak"/>
            <filter val="Çekim İstemiyor"/>
          </filters>
        </filterColumn>
        <sortState ref="A1:AM124">
          <sortCondition ref="K1:K124"/>
        </sortState>
      </autoFilter>
      <extLst>
        <ext uri="GoogleSheetsCustomDataVersion1">
          <go:sheetsCustomData xmlns:go="http://customooxmlschemas.google.com/" filterViewId="460198841"/>
        </ext>
      </extLst>
    </customSheetView>
    <customSheetView guid="{4E283709-B3AB-4124-9678-6D80AE9D1B43}"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476362395"/>
        </ext>
      </extLst>
    </customSheetView>
    <customSheetView guid="{189BEB63-0BB9-407C-84FB-B07E15A2CD11}" filter="1" showAutoFilter="1">
      <autoFilter ref="$A$1:$AM$124">
        <sortState ref="A1:AM124">
          <sortCondition ref="N1:N124"/>
          <sortCondition ref="K1:K124"/>
        </sortState>
      </autoFilter>
      <extLst>
        <ext uri="GoogleSheetsCustomDataVersion1">
          <go:sheetsCustomData xmlns:go="http://customooxmlschemas.google.com/" filterViewId="488909714"/>
        </ext>
      </extLst>
    </customSheetView>
    <customSheetView guid="{DF99A96B-F026-4941-985E-0243C55F0D65}" filter="1" showAutoFilter="1">
      <autoFilter ref="$A$1:$AM$124"/>
      <extLst>
        <ext uri="GoogleSheetsCustomDataVersion1">
          <go:sheetsCustomData xmlns:go="http://customooxmlschemas.google.com/" filterViewId="492663405"/>
        </ext>
      </extLst>
    </customSheetView>
    <customSheetView guid="{7FB47723-A78F-4F14-B259-8C317960BB2E}" filter="1" showAutoFilter="1">
      <autoFilter ref="$A$1:$AM$124">
        <filterColumn colId="2">
          <filters>
            <filter val="DOĞRU"/>
          </filters>
        </filterColumn>
      </autoFilter>
      <extLst>
        <ext uri="GoogleSheetsCustomDataVersion1">
          <go:sheetsCustomData xmlns:go="http://customooxmlschemas.google.com/" filterViewId="494715297"/>
        </ext>
      </extLst>
    </customSheetView>
    <customSheetView guid="{DFAC73A3-4868-4F60-9225-D08D2F756E69}"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İstasyon"/>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496956907"/>
        </ext>
      </extLst>
    </customSheetView>
    <customSheetView guid="{2C4DB838-F0FF-4B41-A3A0-3A08DAA326AE}" filter="1" showAutoFilter="1">
      <autoFilter ref="$A$1:$AM$124"/>
      <extLst>
        <ext uri="GoogleSheetsCustomDataVersion1">
          <go:sheetsCustomData xmlns:go="http://customooxmlschemas.google.com/" filterViewId="497422216"/>
        </ext>
      </extLst>
    </customSheetView>
    <customSheetView guid="{086FC042-A6F6-4A31-ACCA-7B264E50385E}" filter="1" showAutoFilter="1">
      <autoFilter ref="$A$1:$AM$124"/>
      <extLst>
        <ext uri="GoogleSheetsCustomDataVersion1">
          <go:sheetsCustomData xmlns:go="http://customooxmlschemas.google.com/" filterViewId="514382731"/>
        </ext>
      </extLst>
    </customSheetView>
    <customSheetView guid="{49AA3C97-E5C4-4599-9AFB-A9AD4EA80939}" filter="1" showAutoFilter="1">
      <autoFilter ref="$A$1:$AM$124">
        <sortState ref="A1:AM124">
          <sortCondition ref="N1:N124"/>
        </sortState>
      </autoFilter>
      <extLst>
        <ext uri="GoogleSheetsCustomDataVersion1">
          <go:sheetsCustomData xmlns:go="http://customooxmlschemas.google.com/" filterViewId="51511775"/>
        </ext>
      </extLst>
    </customSheetView>
    <customSheetView guid="{F2CA5565-C5DF-4B3A-BFDE-E4F5E784D1B1}" filter="1" showAutoFilter="1">
      <autoFilter ref="$A$1:$AM$124">
        <sortState ref="A1:AM124">
          <sortCondition ref="N1:N124"/>
        </sortState>
      </autoFilter>
      <extLst>
        <ext uri="GoogleSheetsCustomDataVersion1">
          <go:sheetsCustomData xmlns:go="http://customooxmlschemas.google.com/" filterViewId="523360019"/>
        </ext>
      </extLst>
    </customSheetView>
    <customSheetView guid="{D261522B-A039-415F-B71F-CF63619D9BD4}" filter="1" showAutoFilter="1">
      <autoFilter ref="$A$1:$AM$124"/>
      <extLst>
        <ext uri="GoogleSheetsCustomDataVersion1">
          <go:sheetsCustomData xmlns:go="http://customooxmlschemas.google.com/" filterViewId="528866815"/>
        </ext>
      </extLst>
    </customSheetView>
    <customSheetView guid="{1E41AD2E-DB09-4E95-A178-F1057417E5C2}" filter="1" showAutoFilter="1">
      <autoFilter ref="$A$1:$AM$124"/>
      <extLst>
        <ext uri="GoogleSheetsCustomDataVersion1">
          <go:sheetsCustomData xmlns:go="http://customooxmlschemas.google.com/" filterViewId="550907866"/>
        </ext>
      </extLst>
    </customSheetView>
    <customSheetView guid="{44B0B8FF-D275-4DDC-8B10-BAB1D5B7C6E7}" filter="1" showAutoFilter="1">
      <autoFilter ref="$A$1:$AM$124">
        <filterColumn colId="17">
          <filters blank="1">
            <filter val="İleride Randevu Alınacak"/>
            <filter val="Ulaşılamadı"/>
            <filter val="Randevu İptal"/>
            <filter val="Dönüş Yapacak"/>
            <filter val="Çekim İstemiyor"/>
          </filters>
        </filterColumn>
        <sortState ref="A1:AM124">
          <sortCondition ref="N1:N124"/>
        </sortState>
      </autoFilter>
      <extLst>
        <ext uri="GoogleSheetsCustomDataVersion1">
          <go:sheetsCustomData xmlns:go="http://customooxmlschemas.google.com/" filterViewId="55292858"/>
        </ext>
      </extLst>
    </customSheetView>
    <customSheetView guid="{8A2630AE-CB57-43D5-AD1E-6EC37A7ACD30}" filter="1" showAutoFilter="1">
      <autoFilter ref="$A$1:$AM$124"/>
      <extLst>
        <ext uri="GoogleSheetsCustomDataVersion1">
          <go:sheetsCustomData xmlns:go="http://customooxmlschemas.google.com/" filterViewId="558175140"/>
        </ext>
      </extLst>
    </customSheetView>
    <customSheetView guid="{75ACC345-D437-4A18-A98C-C82EDA43B64B}" filter="1" showAutoFilter="1">
      <autoFilter ref="$A$1:$AM$124"/>
      <extLst>
        <ext uri="GoogleSheetsCustomDataVersion1">
          <go:sheetsCustomData xmlns:go="http://customooxmlschemas.google.com/" filterViewId="566131782"/>
        </ext>
      </extLst>
    </customSheetView>
    <customSheetView guid="{637056B8-5B20-49B8-9AF4-8B5282DBD557}" filter="1" showAutoFilter="1">
      <autoFilter ref="$A$1:$AM$124"/>
      <extLst>
        <ext uri="GoogleSheetsCustomDataVersion1">
          <go:sheetsCustomData xmlns:go="http://customooxmlschemas.google.com/" filterViewId="575639383"/>
        </ext>
      </extLst>
    </customSheetView>
    <customSheetView guid="{4C1278E1-9A0A-491E-A86B-0915FC75B1EF}" filter="1" showAutoFilter="1">
      <autoFilter ref="$AI$8:$AL$13"/>
      <extLst>
        <ext uri="GoogleSheetsCustomDataVersion1">
          <go:sheetsCustomData xmlns:go="http://customooxmlschemas.google.com/" filterViewId="578136617"/>
        </ext>
      </extLst>
    </customSheetView>
    <customSheetView guid="{598D9987-2757-4AFA-BD32-EE0E482ECDBF}" filter="1" showAutoFilter="1">
      <autoFilter ref="$A$1:$AM$124"/>
      <extLst>
        <ext uri="GoogleSheetsCustomDataVersion1">
          <go:sheetsCustomData xmlns:go="http://customooxmlschemas.google.com/" filterViewId="610210357"/>
        </ext>
      </extLst>
    </customSheetView>
    <customSheetView guid="{AE7EEDA5-383A-4416-A501-8DF605602B75}" filter="1" showAutoFilter="1">
      <autoFilter ref="$A$1:$AM$124"/>
      <extLst>
        <ext uri="GoogleSheetsCustomDataVersion1">
          <go:sheetsCustomData xmlns:go="http://customooxmlschemas.google.com/" filterViewId="623012640"/>
        </ext>
      </extLst>
    </customSheetView>
    <customSheetView guid="{9DE9FE84-2B0C-4445-A3C0-EAAE638725A9}" filter="1" showAutoFilter="1">
      <autoFilter ref="$A$1:$AM$124">
        <filterColumn colId="17">
          <filters blank="1">
            <filter val="İleride Randevu Alınacak"/>
            <filter val="Ulaşılamadı"/>
            <filter val="Randevu İptal"/>
            <filter val="Dönüş Yapacak"/>
            <filter val="Çekim İstemiyor"/>
            <filter val="Randevu Alındı"/>
          </filters>
        </filterColumn>
      </autoFilter>
      <extLst>
        <ext uri="GoogleSheetsCustomDataVersion1">
          <go:sheetsCustomData xmlns:go="http://customooxmlschemas.google.com/" filterViewId="673024728"/>
        </ext>
      </extLst>
    </customSheetView>
    <customSheetView guid="{9D4CF9A5-C08B-40A1-806F-FEEC45D646B1}" filter="1" showAutoFilter="1">
      <autoFilter ref="$A$1:$AM$124">
        <sortState ref="A1:AM124">
          <sortCondition ref="K1:K124"/>
        </sortState>
      </autoFilter>
      <extLst>
        <ext uri="GoogleSheetsCustomDataVersion1">
          <go:sheetsCustomData xmlns:go="http://customooxmlschemas.google.com/" filterViewId="676160844"/>
        </ext>
      </extLst>
    </customSheetView>
    <customSheetView guid="{CC0842B8-9E5C-4EE9-B7A6-5A660CF14589}" filter="1" showAutoFilter="1">
      <autoFilter ref="$A$1:$AM$124">
        <sortState ref="A1:AM124">
          <sortCondition ref="N1:N124"/>
          <sortCondition ref="K1:K124"/>
        </sortState>
      </autoFilter>
      <extLst>
        <ext uri="GoogleSheetsCustomDataVersion1">
          <go:sheetsCustomData xmlns:go="http://customooxmlschemas.google.com/" filterViewId="683717912"/>
        </ext>
      </extLst>
    </customSheetView>
    <customSheetView guid="{E959A17D-0CE5-4661-A05B-04A857C854FE}" filter="1" showAutoFilter="1">
      <autoFilter ref="$A$1:$AM$124">
        <filterColumn colId="2">
          <filters>
            <filter val="DOĞRU"/>
          </filters>
        </filterColumn>
        <filterColumn colId="17">
          <filters>
            <filter val="Randevu Alındı"/>
          </filters>
        </filterColumn>
      </autoFilter>
      <extLst>
        <ext uri="GoogleSheetsCustomDataVersion1">
          <go:sheetsCustomData xmlns:go="http://customooxmlschemas.google.com/" filterViewId="691782142"/>
        </ext>
      </extLst>
    </customSheetView>
    <customSheetView guid="{F0E61D96-AB20-4230-ACCF-4B4D22FFFE47}" filter="1" showAutoFilter="1">
      <autoFilter ref="$A$1:$AM$124"/>
      <extLst>
        <ext uri="GoogleSheetsCustomDataVersion1">
          <go:sheetsCustomData xmlns:go="http://customooxmlschemas.google.com/" filterViewId="694018370"/>
        </ext>
      </extLst>
    </customSheetView>
    <customSheetView guid="{3AB3C20A-6FBB-4643-B0A6-72055D4774F1}" filter="1" showAutoFilter="1">
      <autoFilter ref="$A$1:$AM$124"/>
      <extLst>
        <ext uri="GoogleSheetsCustomDataVersion1">
          <go:sheetsCustomData xmlns:go="http://customooxmlschemas.google.com/" filterViewId="76549890"/>
        </ext>
      </extLst>
    </customSheetView>
    <customSheetView guid="{EDF2F4A1-7F6D-47BD-8F62-37F3CFEA3F76}" filter="1" showAutoFilter="1">
      <autoFilter ref="$A$1:$AM$124">
        <filterColumn colId="2">
          <filters>
            <filter val="DOĞRU"/>
          </filters>
        </filterColumn>
        <filterColumn colId="17">
          <filters blank="1">
            <filter val="İleride Randevu Alınacak"/>
            <filter val="Ulaşılamadı"/>
            <filter val="Randevu İptal"/>
            <filter val="Dönüş Yapacak"/>
            <filter val="Çekim İstemiyor"/>
            <filter val="Randevu Alındı"/>
          </filters>
        </filterColumn>
      </autoFilter>
      <extLst>
        <ext uri="GoogleSheetsCustomDataVersion1">
          <go:sheetsCustomData xmlns:go="http://customooxmlschemas.google.com/" filterViewId="772791395"/>
        </ext>
      </extLst>
    </customSheetView>
    <customSheetView guid="{847CE532-2A65-4296-B60F-E9CB53B7F8AB}" filter="1" showAutoFilter="1">
      <autoFilter ref="$A$1:$AM$124"/>
      <extLst>
        <ext uri="GoogleSheetsCustomDataVersion1">
          <go:sheetsCustomData xmlns:go="http://customooxmlschemas.google.com/" filterViewId="804038257"/>
        </ext>
      </extLst>
    </customSheetView>
    <customSheetView guid="{5CB3CCD8-C5D2-42F6-BAC8-3D61415A8044}" filter="1" showAutoFilter="1">
      <autoFilter ref="$A$1:$AM$124"/>
      <extLst>
        <ext uri="GoogleSheetsCustomDataVersion1">
          <go:sheetsCustomData xmlns:go="http://customooxmlschemas.google.com/" filterViewId="806363386"/>
        </ext>
      </extLst>
    </customSheetView>
    <customSheetView guid="{1C4CEC3D-B3F6-4BA9-ABE7-F81B89E1D0D7}" filter="1" showAutoFilter="1">
      <autoFilter ref="$A$1:$AM$124"/>
      <extLst>
        <ext uri="GoogleSheetsCustomDataVersion1">
          <go:sheetsCustomData xmlns:go="http://customooxmlschemas.google.com/" filterViewId="815418704"/>
        </ext>
      </extLst>
    </customSheetView>
    <customSheetView guid="{A5E11E2B-4A0C-4719-B322-22BA599F2472}" filter="1" showAutoFilter="1">
      <autoFilter ref="$A$1:$AM$124">
        <filterColumn colId="2">
          <filters>
            <filter val="DOĞRU"/>
          </filters>
        </filterColumn>
      </autoFilter>
      <extLst>
        <ext uri="GoogleSheetsCustomDataVersion1">
          <go:sheetsCustomData xmlns:go="http://customooxmlschemas.google.com/" filterViewId="825837731"/>
        </ext>
      </extLst>
    </customSheetView>
    <customSheetView guid="{0853C325-5D63-414B-BAA2-B1333C22F863}" filter="1" showAutoFilter="1">
      <autoFilter ref="$A$1:$AM$124">
        <filterColumn colId="17">
          <filters blank="1">
            <filter val="İleride Randevu Alınacak"/>
            <filter val="Ulaşılamadı"/>
            <filter val="Randevu İptal"/>
            <filter val="Dönüş Yapacak"/>
            <filter val="Çekim İstemiyor"/>
          </filters>
        </filterColumn>
      </autoFilter>
      <extLst>
        <ext uri="GoogleSheetsCustomDataVersion1">
          <go:sheetsCustomData xmlns:go="http://customooxmlschemas.google.com/" filterViewId="837311855"/>
        </ext>
      </extLst>
    </customSheetView>
    <customSheetView guid="{8E33E3CF-8600-42BF-ADC5-F4BBDDBB6AE5}" filter="1" showAutoFilter="1">
      <autoFilter ref="$A$1:$AM$79"/>
      <extLst>
        <ext uri="GoogleSheetsCustomDataVersion1">
          <go:sheetsCustomData xmlns:go="http://customooxmlschemas.google.com/" filterViewId="852127875"/>
        </ext>
      </extLst>
    </customSheetView>
    <customSheetView guid="{B3E2BE0C-4C9C-492F-9FD2-A013E6F4664B}" filter="1" showAutoFilter="1">
      <autoFilter ref="$A$1:$AM$124">
        <filterColumn colId="17">
          <filters blank="1">
            <filter val="İleride Randevu Alınacak"/>
            <filter val="Ulaşılamadı"/>
            <filter val="Randevu İptal"/>
            <filter val="Randevu Alındı"/>
          </filters>
        </filterColumn>
        <sortState ref="A1:AM124">
          <sortCondition ref="K1:K124"/>
        </sortState>
      </autoFilter>
      <extLst>
        <ext uri="GoogleSheetsCustomDataVersion1">
          <go:sheetsCustomData xmlns:go="http://customooxmlschemas.google.com/" filterViewId="854889760"/>
        </ext>
      </extLst>
    </customSheetView>
    <customSheetView guid="{22418851-8F74-466D-A4F5-78B66BCC49B7}" filter="1" showAutoFilter="1">
      <autoFilter ref="$A$1:$AM$124">
        <filterColumn colId="17">
          <filters>
            <filter val="Ulaşılamadı"/>
          </filters>
        </filterColumn>
        <sortState ref="A1:AM124">
          <sortCondition ref="K1:K124"/>
          <sortCondition ref="N1:N124"/>
        </sortState>
      </autoFilter>
      <extLst>
        <ext uri="GoogleSheetsCustomDataVersion1">
          <go:sheetsCustomData xmlns:go="http://customooxmlschemas.google.com/" filterViewId="870050915"/>
        </ext>
      </extLst>
    </customSheetView>
    <customSheetView guid="{3BA748E1-2931-4162-BA08-8803773FFD35}" filter="1" showAutoFilter="1">
      <autoFilter ref="$A$1:$AM$124">
        <filterColumn colId="13">
          <filters>
            <filter val="Özerler"/>
            <filter val="Pınar 2. Bölge"/>
            <filter val="Dindoğru"/>
            <filter val="44508"/>
            <filter val="Hamidiye"/>
            <filter val="Yıldırım 2. Bölge"/>
            <filter val="Bademlik"/>
            <filter val="Yeni 2. Bölge"/>
            <filter val="Hacıhasan"/>
            <filter val="Atatürk"/>
            <filter val="Gençlik"/>
            <filter val="Kocasinan"/>
            <filter val="Hürriyet"/>
            <filter val="Karacaibrahim"/>
            <filter val="Karakaş"/>
            <filter val="Yılmaz"/>
            <filter val="Gazikemal"/>
            <filter val="Siteler"/>
            <filter val="İnönü"/>
            <filter val="İstiklal"/>
            <filter val="Kocahıdır"/>
            <filter val="Durak"/>
            <filter val="Kurtuluş"/>
            <filter val="Demirtaş"/>
          </filters>
        </filterColumn>
      </autoFilter>
      <extLst>
        <ext uri="GoogleSheetsCustomDataVersion1">
          <go:sheetsCustomData xmlns:go="http://customooxmlschemas.google.com/" filterViewId="882496957"/>
        </ext>
      </extLst>
    </customSheetView>
    <customSheetView guid="{6A4357B6-94C6-4DCF-9C41-62F9360B87B3}" filter="1" showAutoFilter="1">
      <autoFilter ref="$A$1:$AM$124"/>
      <extLst>
        <ext uri="GoogleSheetsCustomDataVersion1">
          <go:sheetsCustomData xmlns:go="http://customooxmlschemas.google.com/" filterViewId="884828554"/>
        </ext>
      </extLst>
    </customSheetView>
    <customSheetView guid="{80D4D1B2-F134-46A9-932C-7FAAD9F07B08}" filter="1" showAutoFilter="1">
      <autoFilter ref="$A$1:$AM$124"/>
      <extLst>
        <ext uri="GoogleSheetsCustomDataVersion1">
          <go:sheetsCustomData xmlns:go="http://customooxmlschemas.google.com/" filterViewId="894457924"/>
        </ext>
      </extLst>
    </customSheetView>
    <customSheetView guid="{4A8E5BDA-B19B-4EBD-B234-757917CD3F4A}" filter="1" showAutoFilter="1">
      <autoFilter ref="$A$1:$AM$124"/>
      <extLst>
        <ext uri="GoogleSheetsCustomDataVersion1">
          <go:sheetsCustomData xmlns:go="http://customooxmlschemas.google.com/" filterViewId="945694728"/>
        </ext>
      </extLst>
    </customSheetView>
    <customSheetView guid="{D0C55AEB-D656-42CC-BE42-5BCE656DBF10}" filter="1" showAutoFilter="1">
      <autoFilter ref="$A$1:$AM$124">
        <filterColumn colId="2">
          <filters>
            <filter val="DOĞRU"/>
          </filters>
        </filterColumn>
      </autoFilter>
      <extLst>
        <ext uri="GoogleSheetsCustomDataVersion1">
          <go:sheetsCustomData xmlns:go="http://customooxmlschemas.google.com/" filterViewId="945988402"/>
        </ext>
      </extLst>
    </customSheetView>
    <customSheetView guid="{EF441925-3815-430F-BF96-4CEF6F78AA99}" filter="1" showAutoFilter="1">
      <autoFilter ref="$A$1:$AM$124">
        <sortState ref="A1:AM124">
          <sortCondition ref="K1:K124"/>
        </sortState>
      </autoFilter>
      <extLst>
        <ext uri="GoogleSheetsCustomDataVersion1">
          <go:sheetsCustomData xmlns:go="http://customooxmlschemas.google.com/" filterViewId="968922971"/>
        </ext>
      </extLst>
    </customSheetView>
    <customSheetView guid="{44C3503F-75E3-4B66-AEA6-8B2C0D004DD6}" filter="1" showAutoFilter="1">
      <autoFilter ref="$A$1:$AM$124">
        <filterColumn colId="2">
          <filters>
            <filter val="DOĞRU"/>
          </filters>
        </filterColumn>
      </autoFilter>
      <extLst>
        <ext uri="GoogleSheetsCustomDataVersion1">
          <go:sheetsCustomData xmlns:go="http://customooxmlschemas.google.com/" filterViewId="973695968"/>
        </ext>
      </extLst>
    </customSheetView>
    <customSheetView guid="{CA9BF830-2CB4-4A69-A252-9472E020FFEE}" filter="1" showAutoFilter="1">
      <autoFilter ref="$A$1:$AM$127">
        <filterColumn colId="12">
          <filters>
            <filter val="Lüleburgaz"/>
          </filters>
        </filterColumn>
        <sortState ref="A1:AM127">
          <sortCondition ref="O1:O127"/>
        </sortState>
      </autoFilter>
      <extLst>
        <ext uri="GoogleSheetsCustomDataVersion1">
          <go:sheetsCustomData xmlns:go="http://customooxmlschemas.google.com/" filterViewId="988298496"/>
        </ext>
      </extLst>
    </customSheetView>
  </customSheetViews>
  <conditionalFormatting sqref="C1:C212">
    <cfRule type="cellIs" dxfId="0" priority="1" operator="equal">
      <formula>"TRUE"</formula>
    </cfRule>
  </conditionalFormatting>
  <conditionalFormatting sqref="C1:C212">
    <cfRule type="cellIs" dxfId="1" priority="2" operator="equal">
      <formula>"FALSE"</formula>
    </cfRule>
  </conditionalFormatting>
  <conditionalFormatting sqref="J1:J212">
    <cfRule type="colorScale" priority="3">
      <colorScale>
        <cfvo type="min"/>
        <cfvo type="percentile" val="50"/>
        <cfvo type="max"/>
        <color rgb="FFE67C73"/>
        <color rgb="FFFFFFFF"/>
        <color rgb="FF57BB8A"/>
      </colorScale>
    </cfRule>
  </conditionalFormatting>
  <dataValidations>
    <dataValidation type="list" allowBlank="1" showErrorMessage="1" sqref="T3:T13 T16:T17 T20:T22 T24 T26:T29 T33:T34 T38 T42:T43 T45:T47 T49:T50 T52:T53 T56:T58 T60:T61 T63:T72 T74:T76 T78 T80:T82 T84 T86:T88 T90 T92 T94:T97 T100 T102:T104 T106:T111 T113 T115 T117:T121 T123:T125 T128 T130 T132 T134:T138 T140:T141 T144:T166 T169 T171:T173 T175:T177 T180:T184 T187 T190:T195 T197:T199 T201 T203 T207 T209:T212">
      <formula1>'Durum Parametreler'!$F$3:$F$21</formula1>
    </dataValidation>
    <dataValidation type="list" allowBlank="1" showErrorMessage="1" sqref="R2:R212">
      <formula1>'Durum Parametreler'!$C$2:$C$19</formula1>
    </dataValidation>
    <dataValidation type="list" allowBlank="1" showErrorMessage="1" sqref="Y2:Y212 AA2:AA212 AC2:AC212 AE2:AE212 AG2:AG212">
      <formula1>'Durum Parametreler'!$J$2:$J$8</formula1>
    </dataValidation>
    <dataValidation type="list" allowBlank="1" showErrorMessage="1" sqref="AI2:AM212">
      <formula1>'Durum Parametreler'!$L$2:$L$26</formula1>
    </dataValidation>
    <dataValidation type="list" allowBlank="1" showErrorMessage="1" sqref="V2:W78 V79 V80:W84 V85 V86:W184 V185:V186 V187:W212 Z2:Z212 AB2:AB212 AD2:AD212 AF2:AF212 AH2:AH212">
      <formula1>'Durum Parametreler'!$A$1:$A$700</formula1>
    </dataValidation>
    <dataValidation type="list" allowBlank="1" showErrorMessage="1" sqref="X2:X212">
      <formula1>'Durum Parametreler'!$C$22:$C$24</formula1>
    </dataValidation>
    <dataValidation type="list" allowBlank="1" showErrorMessage="1" sqref="S2:S212">
      <formula1>'Durum Parametreler'!$L$2:$L$31</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27.38"/>
    <col customWidth="1" min="3" max="3" width="7.88"/>
    <col customWidth="1" min="4" max="6" width="12.63"/>
    <col customWidth="1" min="7" max="7" width="7.75"/>
    <col customWidth="1" min="8" max="8" width="8.88"/>
    <col customWidth="1" min="9" max="9" width="8.0"/>
    <col customWidth="1" min="10" max="10" width="8.75"/>
  </cols>
  <sheetData>
    <row r="1" ht="27.0"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12821</v>
      </c>
      <c r="B2" s="211" t="s">
        <v>12822</v>
      </c>
      <c r="C2" s="212" t="s">
        <v>2909</v>
      </c>
      <c r="D2" s="211" t="s">
        <v>1348</v>
      </c>
      <c r="E2" s="213">
        <v>2150.0</v>
      </c>
      <c r="F2" s="211"/>
      <c r="G2" s="213">
        <v>0.0</v>
      </c>
      <c r="H2" s="213">
        <v>64.0</v>
      </c>
      <c r="I2" s="213">
        <v>64.0</v>
      </c>
      <c r="J2" s="214">
        <v>0.0</v>
      </c>
      <c r="K2" s="211" t="s">
        <v>12823</v>
      </c>
      <c r="L2" s="211">
        <v>2.882140098E9</v>
      </c>
      <c r="M2" s="211" t="s">
        <v>1350</v>
      </c>
      <c r="N2" s="211" t="s">
        <v>12224</v>
      </c>
      <c r="O2" s="211" t="s">
        <v>12824</v>
      </c>
      <c r="P2" s="211" t="s">
        <v>2137</v>
      </c>
      <c r="Q2" s="230">
        <f>COUNTIF('Hedef Liste Kırklareli'!A:A,A2)</f>
        <v>1</v>
      </c>
    </row>
    <row r="3" ht="15.75" hidden="1" customHeight="1">
      <c r="A3" s="211" t="s">
        <v>9827</v>
      </c>
      <c r="B3" s="211" t="s">
        <v>9828</v>
      </c>
      <c r="C3" s="212" t="s">
        <v>2897</v>
      </c>
      <c r="D3" s="211" t="s">
        <v>1597</v>
      </c>
      <c r="E3" s="213">
        <v>6755.0</v>
      </c>
      <c r="F3" s="213">
        <v>476.0</v>
      </c>
      <c r="G3" s="213">
        <v>0.0</v>
      </c>
      <c r="H3" s="213">
        <v>34.0</v>
      </c>
      <c r="I3" s="213">
        <v>34.0</v>
      </c>
      <c r="J3" s="214">
        <v>0.0</v>
      </c>
      <c r="K3" s="211" t="s">
        <v>12484</v>
      </c>
      <c r="L3" s="211">
        <v>2.882140407E9</v>
      </c>
      <c r="M3" s="211" t="s">
        <v>1350</v>
      </c>
      <c r="N3" s="211" t="s">
        <v>12236</v>
      </c>
      <c r="O3" s="211" t="s">
        <v>9831</v>
      </c>
      <c r="P3" s="211" t="s">
        <v>2137</v>
      </c>
      <c r="Q3" s="230">
        <f>COUNTIF('Hedef Liste Kırklareli'!A:A,A3)</f>
        <v>1</v>
      </c>
    </row>
    <row r="4" ht="15.75" hidden="1" customHeight="1">
      <c r="A4" s="211" t="s">
        <v>9739</v>
      </c>
      <c r="B4" s="211" t="s">
        <v>9740</v>
      </c>
      <c r="C4" s="212" t="s">
        <v>2897</v>
      </c>
      <c r="D4" s="211" t="s">
        <v>1378</v>
      </c>
      <c r="E4" s="213">
        <v>925.0</v>
      </c>
      <c r="F4" s="213">
        <v>39.0</v>
      </c>
      <c r="G4" s="213">
        <v>0.0</v>
      </c>
      <c r="H4" s="213">
        <v>42.0</v>
      </c>
      <c r="I4" s="213">
        <v>42.0</v>
      </c>
      <c r="J4" s="214">
        <v>0.0</v>
      </c>
      <c r="K4" s="211" t="s">
        <v>12768</v>
      </c>
      <c r="L4" s="211">
        <v>2.884154711E9</v>
      </c>
      <c r="M4" s="211" t="s">
        <v>12205</v>
      </c>
      <c r="N4" s="211" t="s">
        <v>12334</v>
      </c>
      <c r="O4" s="211" t="s">
        <v>9743</v>
      </c>
      <c r="P4" s="211" t="s">
        <v>2137</v>
      </c>
      <c r="Q4" s="230">
        <f>COUNTIF('Hedef Liste Kırklareli'!A:A,A4)</f>
        <v>1</v>
      </c>
    </row>
    <row r="5" ht="15.75" hidden="1" customHeight="1">
      <c r="A5" s="211" t="s">
        <v>9726</v>
      </c>
      <c r="B5" s="211" t="s">
        <v>12896</v>
      </c>
      <c r="C5" s="212" t="s">
        <v>2897</v>
      </c>
      <c r="D5" s="211" t="s">
        <v>1364</v>
      </c>
      <c r="E5" s="213">
        <v>595.0</v>
      </c>
      <c r="F5" s="213">
        <v>28.0</v>
      </c>
      <c r="G5" s="213">
        <v>0.0</v>
      </c>
      <c r="H5" s="213">
        <v>34.0</v>
      </c>
      <c r="I5" s="213">
        <v>34.0</v>
      </c>
      <c r="J5" s="214">
        <v>0.0</v>
      </c>
      <c r="K5" s="211" t="s">
        <v>12571</v>
      </c>
      <c r="L5" s="211">
        <v>5.526482239E9</v>
      </c>
      <c r="M5" s="211" t="s">
        <v>12205</v>
      </c>
      <c r="N5" s="211" t="s">
        <v>2694</v>
      </c>
      <c r="O5" s="211" t="s">
        <v>12897</v>
      </c>
      <c r="P5" s="211" t="s">
        <v>2137</v>
      </c>
      <c r="Q5" s="230">
        <f>COUNTIF('Hedef Liste Kırklareli'!A:A,A5)</f>
        <v>1</v>
      </c>
    </row>
    <row r="6" ht="15.75" hidden="1" customHeight="1">
      <c r="A6" s="211" t="s">
        <v>9493</v>
      </c>
      <c r="B6" s="211" t="s">
        <v>9494</v>
      </c>
      <c r="C6" s="212" t="s">
        <v>2897</v>
      </c>
      <c r="D6" s="211" t="s">
        <v>1577</v>
      </c>
      <c r="E6" s="213">
        <v>1448.0</v>
      </c>
      <c r="F6" s="213">
        <v>15.0</v>
      </c>
      <c r="G6" s="213">
        <v>0.0</v>
      </c>
      <c r="H6" s="213">
        <v>68.0</v>
      </c>
      <c r="I6" s="213">
        <v>68.0</v>
      </c>
      <c r="J6" s="214">
        <v>0.0</v>
      </c>
      <c r="K6" s="211" t="s">
        <v>12367</v>
      </c>
      <c r="L6" s="211">
        <v>2.884154535E9</v>
      </c>
      <c r="M6" s="211" t="s">
        <v>12205</v>
      </c>
      <c r="N6" s="211" t="s">
        <v>12334</v>
      </c>
      <c r="O6" s="211" t="s">
        <v>9496</v>
      </c>
      <c r="P6" s="211" t="s">
        <v>2137</v>
      </c>
      <c r="Q6" s="230">
        <f>COUNTIF('Hedef Liste Kırklareli'!A:A,A6)</f>
        <v>1</v>
      </c>
    </row>
    <row r="7" ht="15.75" hidden="1" customHeight="1">
      <c r="A7" s="211" t="s">
        <v>9484</v>
      </c>
      <c r="B7" s="211" t="s">
        <v>9485</v>
      </c>
      <c r="C7" s="212" t="s">
        <v>2897</v>
      </c>
      <c r="D7" s="211" t="s">
        <v>1378</v>
      </c>
      <c r="E7" s="213">
        <v>8723.0</v>
      </c>
      <c r="F7" s="213">
        <v>535.0</v>
      </c>
      <c r="G7" s="213">
        <v>0.0</v>
      </c>
      <c r="H7" s="213">
        <v>53.0</v>
      </c>
      <c r="I7" s="213">
        <v>53.0</v>
      </c>
      <c r="J7" s="214">
        <v>0.0</v>
      </c>
      <c r="K7" s="211" t="s">
        <v>12335</v>
      </c>
      <c r="L7" s="211">
        <v>5.382499902E9</v>
      </c>
      <c r="M7" s="211" t="s">
        <v>12205</v>
      </c>
      <c r="N7" s="275">
        <v>44873.0</v>
      </c>
      <c r="O7" s="211" t="s">
        <v>9487</v>
      </c>
      <c r="P7" s="211" t="s">
        <v>2137</v>
      </c>
      <c r="Q7" s="230">
        <f>COUNTIF('Hedef Liste Kırklareli'!A:A,A7)</f>
        <v>1</v>
      </c>
    </row>
    <row r="8" ht="15.75" hidden="1" customHeight="1">
      <c r="A8" s="211" t="s">
        <v>12246</v>
      </c>
      <c r="B8" s="211" t="s">
        <v>12247</v>
      </c>
      <c r="C8" s="212" t="s">
        <v>2909</v>
      </c>
      <c r="D8" s="211" t="s">
        <v>1348</v>
      </c>
      <c r="E8" s="213">
        <v>882.0</v>
      </c>
      <c r="F8" s="211"/>
      <c r="G8" s="213">
        <v>0.0</v>
      </c>
      <c r="H8" s="213">
        <v>29.0</v>
      </c>
      <c r="I8" s="213">
        <v>29.0</v>
      </c>
      <c r="J8" s="214">
        <v>0.0</v>
      </c>
      <c r="K8" s="211" t="s">
        <v>12248</v>
      </c>
      <c r="L8" s="211">
        <v>5.380240039E9</v>
      </c>
      <c r="M8" s="211" t="s">
        <v>12205</v>
      </c>
      <c r="N8" s="211" t="s">
        <v>12229</v>
      </c>
      <c r="O8" s="211" t="s">
        <v>12249</v>
      </c>
      <c r="P8" s="211" t="s">
        <v>2137</v>
      </c>
      <c r="Q8" s="230">
        <f>COUNTIF('Hedef Liste Kırklareli'!A:A,A8)</f>
        <v>1</v>
      </c>
    </row>
    <row r="9" ht="15.75" hidden="1" customHeight="1">
      <c r="A9" s="211" t="s">
        <v>12665</v>
      </c>
      <c r="B9" s="211" t="s">
        <v>12666</v>
      </c>
      <c r="C9" s="212" t="s">
        <v>2909</v>
      </c>
      <c r="D9" s="211" t="s">
        <v>1356</v>
      </c>
      <c r="E9" s="213">
        <v>4.0</v>
      </c>
      <c r="F9" s="211"/>
      <c r="G9" s="213">
        <v>0.0</v>
      </c>
      <c r="H9" s="213">
        <v>20.0</v>
      </c>
      <c r="I9" s="213">
        <v>20.0</v>
      </c>
      <c r="J9" s="214">
        <v>0.0</v>
      </c>
      <c r="K9" s="211" t="s">
        <v>12667</v>
      </c>
      <c r="L9" s="211">
        <v>2.882129449E9</v>
      </c>
      <c r="M9" s="211" t="s">
        <v>1350</v>
      </c>
      <c r="N9" s="211" t="s">
        <v>12236</v>
      </c>
      <c r="O9" s="211" t="s">
        <v>12668</v>
      </c>
      <c r="P9" s="211" t="s">
        <v>2137</v>
      </c>
      <c r="Q9" s="230">
        <f>COUNTIF('Hedef Liste Kırklareli'!A:A,A9)</f>
        <v>1</v>
      </c>
    </row>
    <row r="10" ht="15.75" hidden="1" customHeight="1">
      <c r="A10" s="211" t="s">
        <v>9669</v>
      </c>
      <c r="B10" s="211" t="s">
        <v>9670</v>
      </c>
      <c r="C10" s="212" t="s">
        <v>2897</v>
      </c>
      <c r="D10" s="211" t="s">
        <v>1827</v>
      </c>
      <c r="E10" s="213">
        <v>4022.0</v>
      </c>
      <c r="F10" s="213">
        <v>239.0</v>
      </c>
      <c r="G10" s="213">
        <v>13.0</v>
      </c>
      <c r="H10" s="213">
        <v>15.0</v>
      </c>
      <c r="I10" s="213">
        <v>28.0</v>
      </c>
      <c r="J10" s="214">
        <v>0.46</v>
      </c>
      <c r="K10" s="211" t="s">
        <v>12783</v>
      </c>
      <c r="L10" s="211">
        <v>2.884127077E9</v>
      </c>
      <c r="M10" s="211" t="s">
        <v>12205</v>
      </c>
      <c r="N10" s="211" t="s">
        <v>2322</v>
      </c>
      <c r="O10" s="211" t="s">
        <v>9673</v>
      </c>
      <c r="P10" s="211" t="s">
        <v>2137</v>
      </c>
      <c r="Q10" s="230">
        <f>COUNTIF('Hedef Liste Kırklareli'!A:A,A10)</f>
        <v>1</v>
      </c>
    </row>
    <row r="11" ht="15.75" hidden="1" customHeight="1">
      <c r="A11" s="211" t="s">
        <v>9602</v>
      </c>
      <c r="B11" s="211" t="s">
        <v>9603</v>
      </c>
      <c r="C11" s="212" t="s">
        <v>2897</v>
      </c>
      <c r="D11" s="211" t="s">
        <v>1378</v>
      </c>
      <c r="E11" s="213">
        <v>4182.0</v>
      </c>
      <c r="F11" s="213">
        <v>124.0</v>
      </c>
      <c r="G11" s="213">
        <v>18.0</v>
      </c>
      <c r="H11" s="213">
        <v>41.0</v>
      </c>
      <c r="I11" s="213">
        <v>59.0</v>
      </c>
      <c r="J11" s="214">
        <v>0.31</v>
      </c>
      <c r="K11" s="211" t="s">
        <v>12328</v>
      </c>
      <c r="L11" s="211">
        <v>2.884120226E9</v>
      </c>
      <c r="M11" s="211" t="s">
        <v>12205</v>
      </c>
      <c r="N11" s="211" t="s">
        <v>2694</v>
      </c>
      <c r="O11" s="211" t="s">
        <v>9606</v>
      </c>
      <c r="P11" s="211" t="s">
        <v>2137</v>
      </c>
      <c r="Q11" s="230">
        <f>COUNTIF('Hedef Liste Kırklareli'!A:A,A11)</f>
        <v>1</v>
      </c>
    </row>
    <row r="12" ht="15.75" hidden="1" customHeight="1">
      <c r="A12" s="211" t="s">
        <v>9847</v>
      </c>
      <c r="B12" s="211" t="s">
        <v>9848</v>
      </c>
      <c r="C12" s="212" t="s">
        <v>2897</v>
      </c>
      <c r="D12" s="211" t="s">
        <v>1348</v>
      </c>
      <c r="E12" s="213">
        <v>11256.0</v>
      </c>
      <c r="F12" s="213">
        <v>760.0</v>
      </c>
      <c r="G12" s="213">
        <v>0.0</v>
      </c>
      <c r="H12" s="213">
        <v>102.0</v>
      </c>
      <c r="I12" s="213">
        <v>102.0</v>
      </c>
      <c r="J12" s="214">
        <v>0.0</v>
      </c>
      <c r="K12" s="211" t="s">
        <v>12867</v>
      </c>
      <c r="L12" s="211">
        <v>5.332500739E9</v>
      </c>
      <c r="M12" s="211" t="s">
        <v>1350</v>
      </c>
      <c r="N12" s="211" t="s">
        <v>12236</v>
      </c>
      <c r="O12" s="211" t="s">
        <v>12898</v>
      </c>
      <c r="P12" s="211" t="s">
        <v>2137</v>
      </c>
      <c r="Q12" s="230">
        <f>COUNTIF('Hedef Liste Kırklareli'!A:A,A12)</f>
        <v>1</v>
      </c>
    </row>
    <row r="13" ht="15.75" hidden="1" customHeight="1">
      <c r="A13" s="211" t="s">
        <v>12383</v>
      </c>
      <c r="B13" s="211" t="s">
        <v>12384</v>
      </c>
      <c r="C13" s="212" t="s">
        <v>2897</v>
      </c>
      <c r="D13" s="211" t="s">
        <v>1370</v>
      </c>
      <c r="E13" s="213">
        <v>205.0</v>
      </c>
      <c r="F13" s="213">
        <v>25.0</v>
      </c>
      <c r="G13" s="213">
        <v>0.0</v>
      </c>
      <c r="H13" s="213">
        <v>5.0</v>
      </c>
      <c r="I13" s="213">
        <v>5.0</v>
      </c>
      <c r="J13" s="214">
        <v>0.0</v>
      </c>
      <c r="K13" s="211" t="s">
        <v>12385</v>
      </c>
      <c r="L13" s="211">
        <v>2.88212407E9</v>
      </c>
      <c r="M13" s="211" t="s">
        <v>1350</v>
      </c>
      <c r="N13" s="211" t="s">
        <v>12386</v>
      </c>
      <c r="O13" s="211" t="s">
        <v>12387</v>
      </c>
      <c r="P13" s="211" t="s">
        <v>2137</v>
      </c>
      <c r="Q13" s="230">
        <f>COUNTIF('Hedef Liste Kırklareli'!A:A,A13)</f>
        <v>1</v>
      </c>
    </row>
    <row r="14" ht="15.75" hidden="1" customHeight="1">
      <c r="A14" s="211" t="s">
        <v>12701</v>
      </c>
      <c r="B14" s="211" t="s">
        <v>12702</v>
      </c>
      <c r="C14" s="212" t="s">
        <v>2897</v>
      </c>
      <c r="D14" s="211" t="s">
        <v>1385</v>
      </c>
      <c r="E14" s="213">
        <v>3913.0</v>
      </c>
      <c r="F14" s="213">
        <v>593.0</v>
      </c>
      <c r="G14" s="213">
        <v>1.0</v>
      </c>
      <c r="H14" s="213">
        <v>18.0</v>
      </c>
      <c r="I14" s="213">
        <v>19.0</v>
      </c>
      <c r="J14" s="214">
        <v>0.05</v>
      </c>
      <c r="K14" s="211" t="s">
        <v>12703</v>
      </c>
      <c r="L14" s="211">
        <v>2.882125757E9</v>
      </c>
      <c r="M14" s="211" t="s">
        <v>1350</v>
      </c>
      <c r="N14" s="211" t="s">
        <v>12236</v>
      </c>
      <c r="O14" s="211" t="s">
        <v>12704</v>
      </c>
      <c r="P14" s="211" t="s">
        <v>2137</v>
      </c>
      <c r="Q14" s="230">
        <f>COUNTIF('Hedef Liste Kırklareli'!A:A,A14)</f>
        <v>1</v>
      </c>
    </row>
    <row r="15" ht="15.75" hidden="1" customHeight="1">
      <c r="A15" s="211" t="s">
        <v>9586</v>
      </c>
      <c r="B15" s="211" t="s">
        <v>9587</v>
      </c>
      <c r="C15" s="212" t="s">
        <v>2897</v>
      </c>
      <c r="D15" s="211" t="s">
        <v>1597</v>
      </c>
      <c r="E15" s="213">
        <v>1596.0</v>
      </c>
      <c r="F15" s="213">
        <v>132.0</v>
      </c>
      <c r="G15" s="213">
        <v>8.0</v>
      </c>
      <c r="H15" s="213">
        <v>14.0</v>
      </c>
      <c r="I15" s="213">
        <v>22.0</v>
      </c>
      <c r="J15" s="214">
        <v>0.36</v>
      </c>
      <c r="K15" s="211" t="s">
        <v>12333</v>
      </c>
      <c r="L15" s="211">
        <v>2.885021112E9</v>
      </c>
      <c r="M15" s="211" t="s">
        <v>12205</v>
      </c>
      <c r="N15" s="211" t="s">
        <v>12334</v>
      </c>
      <c r="O15" s="211" t="s">
        <v>9590</v>
      </c>
      <c r="P15" s="211" t="s">
        <v>2137</v>
      </c>
      <c r="Q15" s="230">
        <f>COUNTIF('Hedef Liste Kırklareli'!A:A,A15)</f>
        <v>1</v>
      </c>
    </row>
    <row r="16" ht="15.75" hidden="1" customHeight="1">
      <c r="A16" s="211" t="s">
        <v>12614</v>
      </c>
      <c r="B16" s="211" t="s">
        <v>12615</v>
      </c>
      <c r="C16" s="212" t="s">
        <v>2897</v>
      </c>
      <c r="D16" s="211" t="s">
        <v>1356</v>
      </c>
      <c r="E16" s="213">
        <v>2357.0</v>
      </c>
      <c r="F16" s="213">
        <v>114.0</v>
      </c>
      <c r="G16" s="213">
        <v>0.0</v>
      </c>
      <c r="H16" s="213">
        <v>49.0</v>
      </c>
      <c r="I16" s="213">
        <v>49.0</v>
      </c>
      <c r="J16" s="214">
        <v>0.0</v>
      </c>
      <c r="K16" s="211" t="s">
        <v>12616</v>
      </c>
      <c r="L16" s="211">
        <v>5.34847209E9</v>
      </c>
      <c r="M16" s="211" t="s">
        <v>1350</v>
      </c>
      <c r="N16" s="211" t="s">
        <v>12236</v>
      </c>
      <c r="O16" s="211" t="s">
        <v>12899</v>
      </c>
      <c r="P16" s="211" t="s">
        <v>2137</v>
      </c>
      <c r="Q16" s="230">
        <f>COUNTIF('Hedef Liste Kırklareli'!A:A,A16)</f>
        <v>1</v>
      </c>
    </row>
    <row r="17" ht="15.75" hidden="1" customHeight="1">
      <c r="A17" s="211" t="s">
        <v>12558</v>
      </c>
      <c r="B17" s="211" t="s">
        <v>12559</v>
      </c>
      <c r="C17" s="212" t="s">
        <v>2909</v>
      </c>
      <c r="D17" s="211" t="s">
        <v>1507</v>
      </c>
      <c r="E17" s="213">
        <v>2570.0</v>
      </c>
      <c r="F17" s="211"/>
      <c r="G17" s="213">
        <v>0.0</v>
      </c>
      <c r="H17" s="213">
        <v>63.0</v>
      </c>
      <c r="I17" s="213">
        <v>63.0</v>
      </c>
      <c r="J17" s="214">
        <v>0.0</v>
      </c>
      <c r="K17" s="211" t="s">
        <v>12560</v>
      </c>
      <c r="L17" s="211">
        <v>2.884120889E9</v>
      </c>
      <c r="M17" s="211" t="s">
        <v>12205</v>
      </c>
      <c r="N17" s="211" t="s">
        <v>6366</v>
      </c>
      <c r="O17" s="211" t="s">
        <v>12561</v>
      </c>
      <c r="P17" s="211" t="s">
        <v>2137</v>
      </c>
      <c r="Q17" s="230">
        <f>COUNTIF('Hedef Liste Kırklareli'!A:A,A17)</f>
        <v>1</v>
      </c>
    </row>
    <row r="18" ht="15.75" hidden="1" customHeight="1">
      <c r="A18" s="211" t="s">
        <v>12900</v>
      </c>
      <c r="B18" s="211" t="s">
        <v>12901</v>
      </c>
      <c r="C18" s="212" t="s">
        <v>2909</v>
      </c>
      <c r="D18" s="211" t="s">
        <v>1832</v>
      </c>
      <c r="E18" s="213">
        <v>36.0</v>
      </c>
      <c r="F18" s="211"/>
      <c r="G18" s="213">
        <v>0.0</v>
      </c>
      <c r="H18" s="213">
        <v>23.0</v>
      </c>
      <c r="I18" s="213">
        <v>23.0</v>
      </c>
      <c r="J18" s="214">
        <v>0.0</v>
      </c>
      <c r="K18" s="211" t="s">
        <v>12902</v>
      </c>
      <c r="L18" s="211">
        <v>5.433306857E9</v>
      </c>
      <c r="M18" s="211" t="s">
        <v>12205</v>
      </c>
      <c r="N18" s="211" t="s">
        <v>12229</v>
      </c>
      <c r="O18" s="211" t="s">
        <v>12903</v>
      </c>
      <c r="P18" s="211" t="s">
        <v>2137</v>
      </c>
      <c r="Q18" s="230">
        <f>COUNTIF('Hedef Liste Kırklareli'!A:A,A18)</f>
        <v>0</v>
      </c>
    </row>
    <row r="19" ht="15.75" hidden="1" customHeight="1">
      <c r="A19" s="211" t="s">
        <v>9508</v>
      </c>
      <c r="B19" s="211" t="s">
        <v>9509</v>
      </c>
      <c r="C19" s="212" t="s">
        <v>2897</v>
      </c>
      <c r="D19" s="211" t="s">
        <v>1378</v>
      </c>
      <c r="E19" s="213">
        <v>2141.0</v>
      </c>
      <c r="F19" s="213">
        <v>122.0</v>
      </c>
      <c r="G19" s="213">
        <v>0.0</v>
      </c>
      <c r="H19" s="213">
        <v>34.0</v>
      </c>
      <c r="I19" s="213">
        <v>34.0</v>
      </c>
      <c r="J19" s="214">
        <v>0.0</v>
      </c>
      <c r="K19" s="211" t="s">
        <v>12498</v>
      </c>
      <c r="L19" s="211">
        <v>5.46580206E9</v>
      </c>
      <c r="M19" s="211" t="s">
        <v>12205</v>
      </c>
      <c r="N19" s="211" t="s">
        <v>12278</v>
      </c>
      <c r="O19" s="211" t="s">
        <v>9511</v>
      </c>
      <c r="P19" s="211" t="s">
        <v>2137</v>
      </c>
      <c r="Q19" s="230">
        <f>COUNTIF('Hedef Liste Kırklareli'!A:A,A19)</f>
        <v>1</v>
      </c>
    </row>
    <row r="20" ht="15.75" hidden="1" customHeight="1">
      <c r="A20" s="211" t="s">
        <v>9653</v>
      </c>
      <c r="B20" s="211" t="s">
        <v>9654</v>
      </c>
      <c r="C20" s="212" t="s">
        <v>2897</v>
      </c>
      <c r="D20" s="211" t="s">
        <v>1597</v>
      </c>
      <c r="E20" s="213">
        <v>1377.0</v>
      </c>
      <c r="F20" s="213">
        <v>40.0</v>
      </c>
      <c r="G20" s="213">
        <v>11.0</v>
      </c>
      <c r="H20" s="213">
        <v>12.0</v>
      </c>
      <c r="I20" s="213">
        <v>23.0</v>
      </c>
      <c r="J20" s="214">
        <v>0.48</v>
      </c>
      <c r="K20" s="211" t="s">
        <v>12877</v>
      </c>
      <c r="L20" s="211">
        <v>5.367703004E9</v>
      </c>
      <c r="M20" s="211" t="s">
        <v>12205</v>
      </c>
      <c r="N20" s="211" t="s">
        <v>6366</v>
      </c>
      <c r="O20" s="211" t="s">
        <v>9656</v>
      </c>
      <c r="P20" s="211" t="s">
        <v>2137</v>
      </c>
      <c r="Q20" s="230">
        <f>COUNTIF('Hedef Liste Kırklareli'!A:A,A20)</f>
        <v>1</v>
      </c>
    </row>
    <row r="21" ht="15.75" hidden="1" customHeight="1">
      <c r="A21" s="211" t="s">
        <v>9573</v>
      </c>
      <c r="B21" s="211" t="s">
        <v>9574</v>
      </c>
      <c r="C21" s="212" t="s">
        <v>2897</v>
      </c>
      <c r="D21" s="211" t="s">
        <v>1378</v>
      </c>
      <c r="E21" s="213">
        <v>2200.0</v>
      </c>
      <c r="F21" s="213">
        <v>40.0</v>
      </c>
      <c r="G21" s="213">
        <v>8.0</v>
      </c>
      <c r="H21" s="213">
        <v>32.0</v>
      </c>
      <c r="I21" s="213">
        <v>40.0</v>
      </c>
      <c r="J21" s="214">
        <v>0.2</v>
      </c>
      <c r="K21" s="211" t="s">
        <v>12232</v>
      </c>
      <c r="L21" s="211">
        <v>2.884124343E9</v>
      </c>
      <c r="M21" s="211" t="s">
        <v>12205</v>
      </c>
      <c r="N21" s="211" t="s">
        <v>12229</v>
      </c>
      <c r="O21" s="211" t="s">
        <v>9577</v>
      </c>
      <c r="P21" s="211" t="s">
        <v>2137</v>
      </c>
      <c r="Q21" s="230">
        <f>COUNTIF('Hedef Liste Kırklareli'!A:A,A21)</f>
        <v>1</v>
      </c>
    </row>
    <row r="22" ht="15.75" hidden="1" customHeight="1">
      <c r="A22" s="211" t="s">
        <v>12494</v>
      </c>
      <c r="B22" s="211" t="s">
        <v>12495</v>
      </c>
      <c r="C22" s="212" t="s">
        <v>2897</v>
      </c>
      <c r="D22" s="211" t="s">
        <v>1385</v>
      </c>
      <c r="E22" s="213">
        <v>4689.0</v>
      </c>
      <c r="F22" s="213">
        <v>199.0</v>
      </c>
      <c r="G22" s="213">
        <v>0.0</v>
      </c>
      <c r="H22" s="213">
        <v>46.0</v>
      </c>
      <c r="I22" s="213">
        <v>46.0</v>
      </c>
      <c r="J22" s="214">
        <v>0.0</v>
      </c>
      <c r="K22" s="211" t="s">
        <v>12496</v>
      </c>
      <c r="L22" s="211">
        <v>2.882121277E9</v>
      </c>
      <c r="M22" s="211" t="s">
        <v>1350</v>
      </c>
      <c r="N22" s="211" t="s">
        <v>12236</v>
      </c>
      <c r="O22" s="211" t="s">
        <v>12497</v>
      </c>
      <c r="P22" s="211" t="s">
        <v>2137</v>
      </c>
      <c r="Q22" s="230">
        <f>COUNTIF('Hedef Liste Kırklareli'!A:A,A22)</f>
        <v>1</v>
      </c>
    </row>
    <row r="23" ht="15.75" hidden="1" customHeight="1">
      <c r="A23" s="211" t="s">
        <v>12512</v>
      </c>
      <c r="B23" s="211" t="s">
        <v>12513</v>
      </c>
      <c r="C23" s="212" t="s">
        <v>2897</v>
      </c>
      <c r="D23" s="211" t="s">
        <v>1577</v>
      </c>
      <c r="E23" s="213">
        <v>634.0</v>
      </c>
      <c r="F23" s="213">
        <v>18.0</v>
      </c>
      <c r="G23" s="213">
        <v>0.0</v>
      </c>
      <c r="H23" s="213">
        <v>131.0</v>
      </c>
      <c r="I23" s="213">
        <v>131.0</v>
      </c>
      <c r="J23" s="214">
        <v>0.0</v>
      </c>
      <c r="K23" s="211" t="s">
        <v>12514</v>
      </c>
      <c r="L23" s="211">
        <v>2.88512106E9</v>
      </c>
      <c r="M23" s="211" t="s">
        <v>12209</v>
      </c>
      <c r="N23" s="211" t="s">
        <v>12515</v>
      </c>
      <c r="O23" s="211" t="s">
        <v>12516</v>
      </c>
      <c r="P23" s="211" t="s">
        <v>2137</v>
      </c>
      <c r="Q23" s="230">
        <f>COUNTIF('Hedef Liste Kırklareli'!A:A,A23)</f>
        <v>1</v>
      </c>
    </row>
    <row r="24" ht="15.75" hidden="1" customHeight="1">
      <c r="A24" s="211" t="s">
        <v>9780</v>
      </c>
      <c r="B24" s="211" t="s">
        <v>9781</v>
      </c>
      <c r="C24" s="212" t="s">
        <v>2897</v>
      </c>
      <c r="D24" s="211" t="s">
        <v>1832</v>
      </c>
      <c r="E24" s="213">
        <v>1649.0</v>
      </c>
      <c r="F24" s="213">
        <v>145.0</v>
      </c>
      <c r="G24" s="213">
        <v>0.0</v>
      </c>
      <c r="H24" s="213">
        <v>20.0</v>
      </c>
      <c r="I24" s="213">
        <v>20.0</v>
      </c>
      <c r="J24" s="214">
        <v>0.0</v>
      </c>
      <c r="K24" s="211" t="s">
        <v>12345</v>
      </c>
      <c r="L24" s="211">
        <v>5.426154596E9</v>
      </c>
      <c r="M24" s="211" t="s">
        <v>1350</v>
      </c>
      <c r="N24" s="211" t="s">
        <v>12236</v>
      </c>
      <c r="O24" s="211" t="s">
        <v>12346</v>
      </c>
      <c r="P24" s="211" t="s">
        <v>2137</v>
      </c>
      <c r="Q24" s="230">
        <f>COUNTIF('Hedef Liste Kırklareli'!A:A,A24)</f>
        <v>1</v>
      </c>
    </row>
    <row r="25" ht="15.75" hidden="1" customHeight="1">
      <c r="A25" s="211" t="s">
        <v>9772</v>
      </c>
      <c r="B25" s="211" t="s">
        <v>9773</v>
      </c>
      <c r="C25" s="212" t="s">
        <v>2897</v>
      </c>
      <c r="D25" s="211" t="s">
        <v>1370</v>
      </c>
      <c r="E25" s="213">
        <v>3119.0</v>
      </c>
      <c r="F25" s="213">
        <v>229.0</v>
      </c>
      <c r="G25" s="213">
        <v>12.0</v>
      </c>
      <c r="H25" s="213">
        <v>2.0</v>
      </c>
      <c r="I25" s="213">
        <v>14.0</v>
      </c>
      <c r="J25" s="214">
        <v>0.86</v>
      </c>
      <c r="K25" s="211" t="s">
        <v>12586</v>
      </c>
      <c r="L25" s="211">
        <v>2.882122103E9</v>
      </c>
      <c r="M25" s="211" t="s">
        <v>1350</v>
      </c>
      <c r="N25" s="211" t="s">
        <v>12236</v>
      </c>
      <c r="O25" s="211" t="s">
        <v>9775</v>
      </c>
      <c r="P25" s="211" t="s">
        <v>2137</v>
      </c>
      <c r="Q25" s="230">
        <f>COUNTIF('Hedef Liste Kırklareli'!A:A,A25)</f>
        <v>1</v>
      </c>
    </row>
    <row r="26" ht="15.75" hidden="1" customHeight="1">
      <c r="A26" s="211" t="s">
        <v>12463</v>
      </c>
      <c r="B26" s="211" t="s">
        <v>12464</v>
      </c>
      <c r="C26" s="212" t="s">
        <v>2897</v>
      </c>
      <c r="D26" s="211" t="s">
        <v>1443</v>
      </c>
      <c r="E26" s="213">
        <v>1244.0</v>
      </c>
      <c r="F26" s="213">
        <v>86.0</v>
      </c>
      <c r="G26" s="213">
        <v>0.0</v>
      </c>
      <c r="H26" s="213">
        <v>27.0</v>
      </c>
      <c r="I26" s="213">
        <v>27.0</v>
      </c>
      <c r="J26" s="214">
        <v>0.0</v>
      </c>
      <c r="K26" s="211" t="s">
        <v>12465</v>
      </c>
      <c r="L26" s="211">
        <v>2.882149091E9</v>
      </c>
      <c r="M26" s="211" t="s">
        <v>1350</v>
      </c>
      <c r="N26" s="211" t="s">
        <v>12236</v>
      </c>
      <c r="O26" s="211" t="s">
        <v>12466</v>
      </c>
      <c r="P26" s="211" t="s">
        <v>2137</v>
      </c>
      <c r="Q26" s="230">
        <f>COUNTIF('Hedef Liste Kırklareli'!A:A,A26)</f>
        <v>1</v>
      </c>
    </row>
    <row r="27" ht="15.75" hidden="1" customHeight="1">
      <c r="A27" s="211" t="s">
        <v>12343</v>
      </c>
      <c r="B27" s="211" t="s">
        <v>12344</v>
      </c>
      <c r="C27" s="212" t="s">
        <v>2897</v>
      </c>
      <c r="D27" s="211" t="s">
        <v>1507</v>
      </c>
      <c r="E27" s="213">
        <v>4068.0</v>
      </c>
      <c r="F27" s="213">
        <v>236.0</v>
      </c>
      <c r="G27" s="213">
        <v>0.0</v>
      </c>
      <c r="H27" s="213">
        <v>21.0</v>
      </c>
      <c r="I27" s="213">
        <v>21.0</v>
      </c>
      <c r="J27" s="214">
        <v>0.0</v>
      </c>
      <c r="K27" s="211" t="s">
        <v>12223</v>
      </c>
      <c r="L27" s="211">
        <v>5.464139574E9</v>
      </c>
      <c r="M27" s="211" t="s">
        <v>1350</v>
      </c>
      <c r="N27" s="211" t="s">
        <v>12224</v>
      </c>
      <c r="O27" s="211" t="s">
        <v>12225</v>
      </c>
      <c r="P27" s="211" t="s">
        <v>2137</v>
      </c>
      <c r="Q27" s="230">
        <f>COUNTIF('Hedef Liste Kırklareli'!A:A,A27)</f>
        <v>1</v>
      </c>
    </row>
    <row r="28" ht="15.75" hidden="1" customHeight="1">
      <c r="A28" s="211" t="s">
        <v>12504</v>
      </c>
      <c r="B28" s="211" t="s">
        <v>12505</v>
      </c>
      <c r="C28" s="212" t="s">
        <v>2897</v>
      </c>
      <c r="D28" s="211" t="s">
        <v>1364</v>
      </c>
      <c r="E28" s="213">
        <v>234.0</v>
      </c>
      <c r="F28" s="213">
        <v>1.0</v>
      </c>
      <c r="G28" s="213">
        <v>0.0</v>
      </c>
      <c r="H28" s="213">
        <v>23.0</v>
      </c>
      <c r="I28" s="213">
        <v>23.0</v>
      </c>
      <c r="J28" s="214">
        <v>0.0</v>
      </c>
      <c r="K28" s="211" t="s">
        <v>12353</v>
      </c>
      <c r="L28" s="211">
        <v>2.882128269E9</v>
      </c>
      <c r="M28" s="211" t="s">
        <v>1350</v>
      </c>
      <c r="N28" s="211" t="s">
        <v>12236</v>
      </c>
      <c r="O28" s="211" t="s">
        <v>12354</v>
      </c>
      <c r="P28" s="211" t="s">
        <v>2137</v>
      </c>
      <c r="Q28" s="230">
        <f>COUNTIF('Hedef Liste Kırklareli'!A:A,A28)</f>
        <v>1</v>
      </c>
    </row>
    <row r="29" ht="15.75" hidden="1" customHeight="1">
      <c r="A29" s="211" t="s">
        <v>9548</v>
      </c>
      <c r="B29" s="211" t="s">
        <v>9549</v>
      </c>
      <c r="C29" s="212" t="s">
        <v>2897</v>
      </c>
      <c r="D29" s="211" t="s">
        <v>1832</v>
      </c>
      <c r="E29" s="213">
        <v>901.0</v>
      </c>
      <c r="F29" s="213">
        <v>58.0</v>
      </c>
      <c r="G29" s="213">
        <v>10.0</v>
      </c>
      <c r="H29" s="213">
        <v>8.0</v>
      </c>
      <c r="I29" s="213">
        <v>18.0</v>
      </c>
      <c r="J29" s="214">
        <v>0.56</v>
      </c>
      <c r="K29" s="211" t="s">
        <v>12500</v>
      </c>
      <c r="L29" s="211">
        <v>5.459358721E9</v>
      </c>
      <c r="M29" s="211" t="s">
        <v>12205</v>
      </c>
      <c r="N29" s="211" t="s">
        <v>12334</v>
      </c>
      <c r="O29" s="211" t="s">
        <v>9552</v>
      </c>
      <c r="P29" s="211" t="s">
        <v>2137</v>
      </c>
      <c r="Q29" s="230">
        <f>COUNTIF('Hedef Liste Kırklareli'!A:A,A29)</f>
        <v>1</v>
      </c>
    </row>
    <row r="30" ht="15.75" hidden="1" customHeight="1">
      <c r="A30" s="211" t="s">
        <v>12904</v>
      </c>
      <c r="B30" s="211" t="s">
        <v>12905</v>
      </c>
      <c r="C30" s="212" t="s">
        <v>2909</v>
      </c>
      <c r="D30" s="211" t="s">
        <v>1597</v>
      </c>
      <c r="E30" s="213">
        <v>47.0</v>
      </c>
      <c r="F30" s="211"/>
      <c r="G30" s="213">
        <v>0.0</v>
      </c>
      <c r="H30" s="213">
        <v>24.0</v>
      </c>
      <c r="I30" s="213">
        <v>24.0</v>
      </c>
      <c r="J30" s="214">
        <v>0.0</v>
      </c>
      <c r="K30" s="211" t="s">
        <v>12906</v>
      </c>
      <c r="L30" s="211">
        <v>2.882129408E9</v>
      </c>
      <c r="M30" s="211" t="s">
        <v>1350</v>
      </c>
      <c r="N30" s="211" t="s">
        <v>12386</v>
      </c>
      <c r="O30" s="211" t="s">
        <v>12907</v>
      </c>
      <c r="P30" s="211" t="s">
        <v>2137</v>
      </c>
      <c r="Q30" s="230">
        <f>COUNTIF('Hedef Liste Kırklareli'!A:A,A30)</f>
        <v>0</v>
      </c>
    </row>
    <row r="31" ht="15.75" hidden="1" customHeight="1">
      <c r="A31" s="211" t="s">
        <v>12478</v>
      </c>
      <c r="B31" s="211" t="s">
        <v>12479</v>
      </c>
      <c r="C31" s="212" t="s">
        <v>2897</v>
      </c>
      <c r="D31" s="211" t="s">
        <v>1348</v>
      </c>
      <c r="E31" s="213">
        <v>5544.0</v>
      </c>
      <c r="F31" s="213">
        <v>375.0</v>
      </c>
      <c r="G31" s="213">
        <v>0.0</v>
      </c>
      <c r="H31" s="213">
        <v>38.0</v>
      </c>
      <c r="I31" s="213">
        <v>38.0</v>
      </c>
      <c r="J31" s="214">
        <v>0.0</v>
      </c>
      <c r="K31" s="211" t="s">
        <v>12480</v>
      </c>
      <c r="L31" s="211">
        <v>2.882124445E9</v>
      </c>
      <c r="M31" s="211" t="s">
        <v>1350</v>
      </c>
      <c r="N31" s="211" t="s">
        <v>12236</v>
      </c>
      <c r="O31" s="211" t="s">
        <v>12481</v>
      </c>
      <c r="P31" s="211" t="s">
        <v>2137</v>
      </c>
      <c r="Q31" s="230">
        <f>COUNTIF('Hedef Liste Kırklareli'!A:A,A31)</f>
        <v>1</v>
      </c>
    </row>
    <row r="32" ht="15.75" hidden="1" customHeight="1">
      <c r="A32" s="211" t="s">
        <v>9686</v>
      </c>
      <c r="B32" s="211" t="s">
        <v>9687</v>
      </c>
      <c r="C32" s="212" t="s">
        <v>2909</v>
      </c>
      <c r="D32" s="211" t="s">
        <v>1577</v>
      </c>
      <c r="E32" s="213">
        <v>908.0</v>
      </c>
      <c r="F32" s="211"/>
      <c r="G32" s="213">
        <v>0.0</v>
      </c>
      <c r="H32" s="213">
        <v>20.0</v>
      </c>
      <c r="I32" s="213">
        <v>20.0</v>
      </c>
      <c r="J32" s="214">
        <v>0.0</v>
      </c>
      <c r="K32" s="211" t="s">
        <v>12645</v>
      </c>
      <c r="L32" s="211">
        <v>5.306755798E9</v>
      </c>
      <c r="M32" s="211" t="s">
        <v>12205</v>
      </c>
      <c r="N32" s="211" t="s">
        <v>2322</v>
      </c>
      <c r="O32" s="211" t="s">
        <v>12873</v>
      </c>
      <c r="P32" s="211" t="s">
        <v>2137</v>
      </c>
      <c r="Q32" s="230">
        <f>COUNTIF('Hedef Liste Kırklareli'!A:A,A32)</f>
        <v>1</v>
      </c>
    </row>
    <row r="33" ht="15.75" hidden="1" customHeight="1">
      <c r="A33" s="211" t="s">
        <v>9852</v>
      </c>
      <c r="B33" s="211" t="s">
        <v>9853</v>
      </c>
      <c r="C33" s="212" t="s">
        <v>2897</v>
      </c>
      <c r="D33" s="211" t="s">
        <v>1364</v>
      </c>
      <c r="E33" s="213">
        <v>2037.0</v>
      </c>
      <c r="F33" s="213">
        <v>64.0</v>
      </c>
      <c r="G33" s="213">
        <v>10.0</v>
      </c>
      <c r="H33" s="213">
        <v>7.0</v>
      </c>
      <c r="I33" s="213">
        <v>17.0</v>
      </c>
      <c r="J33" s="214">
        <v>0.59</v>
      </c>
      <c r="K33" s="211" t="s">
        <v>12826</v>
      </c>
      <c r="L33" s="211">
        <v>5.432944762E9</v>
      </c>
      <c r="M33" s="211" t="s">
        <v>1350</v>
      </c>
      <c r="N33" s="211" t="s">
        <v>12236</v>
      </c>
      <c r="O33" s="211" t="s">
        <v>9854</v>
      </c>
      <c r="P33" s="211" t="s">
        <v>2137</v>
      </c>
      <c r="Q33" s="230">
        <f>COUNTIF('Hedef Liste Kırklareli'!A:A,A33)</f>
        <v>1</v>
      </c>
    </row>
    <row r="34" ht="15.75" hidden="1" customHeight="1">
      <c r="A34" s="211" t="s">
        <v>12517</v>
      </c>
      <c r="B34" s="211" t="s">
        <v>12518</v>
      </c>
      <c r="C34" s="212" t="s">
        <v>2897</v>
      </c>
      <c r="D34" s="211" t="s">
        <v>1577</v>
      </c>
      <c r="E34" s="213">
        <v>14893.0</v>
      </c>
      <c r="F34" s="213">
        <v>1011.0</v>
      </c>
      <c r="G34" s="213">
        <v>1.0</v>
      </c>
      <c r="H34" s="213">
        <v>215.0</v>
      </c>
      <c r="I34" s="213">
        <v>216.0</v>
      </c>
      <c r="J34" s="214">
        <v>0.0</v>
      </c>
      <c r="K34" s="211" t="s">
        <v>12519</v>
      </c>
      <c r="L34" s="211">
        <v>2.882125151E9</v>
      </c>
      <c r="M34" s="211" t="s">
        <v>1350</v>
      </c>
      <c r="N34" s="211" t="s">
        <v>12236</v>
      </c>
      <c r="O34" s="211" t="s">
        <v>12520</v>
      </c>
      <c r="P34" s="211" t="s">
        <v>2137</v>
      </c>
      <c r="Q34" s="230">
        <f>COUNTIF('Hedef Liste Kırklareli'!A:A,A34)</f>
        <v>1</v>
      </c>
    </row>
    <row r="35" ht="15.75" hidden="1" customHeight="1">
      <c r="A35" s="211" t="s">
        <v>9647</v>
      </c>
      <c r="B35" s="211" t="s">
        <v>9648</v>
      </c>
      <c r="C35" s="212" t="s">
        <v>2897</v>
      </c>
      <c r="D35" s="211" t="s">
        <v>1356</v>
      </c>
      <c r="E35" s="213">
        <v>1184.0</v>
      </c>
      <c r="F35" s="213">
        <v>44.0</v>
      </c>
      <c r="G35" s="213">
        <v>0.0</v>
      </c>
      <c r="H35" s="213">
        <v>30.0</v>
      </c>
      <c r="I35" s="213">
        <v>30.0</v>
      </c>
      <c r="J35" s="214">
        <v>0.0</v>
      </c>
      <c r="K35" s="211" t="s">
        <v>12255</v>
      </c>
      <c r="L35" s="211">
        <v>2.884121716E9</v>
      </c>
      <c r="M35" s="211" t="s">
        <v>12205</v>
      </c>
      <c r="N35" s="211" t="s">
        <v>6366</v>
      </c>
      <c r="O35" s="211" t="s">
        <v>9651</v>
      </c>
      <c r="P35" s="211" t="s">
        <v>2137</v>
      </c>
      <c r="Q35" s="230">
        <f>COUNTIF('Hedef Liste Kırklareli'!A:A,A35)</f>
        <v>1</v>
      </c>
    </row>
    <row r="36" ht="15.75" hidden="1" customHeight="1">
      <c r="A36" s="211" t="s">
        <v>12473</v>
      </c>
      <c r="B36" s="211" t="s">
        <v>12474</v>
      </c>
      <c r="C36" s="212" t="s">
        <v>2897</v>
      </c>
      <c r="D36" s="211" t="s">
        <v>1577</v>
      </c>
      <c r="E36" s="213">
        <v>5241.0</v>
      </c>
      <c r="F36" s="213">
        <v>246.0</v>
      </c>
      <c r="G36" s="213">
        <v>0.0</v>
      </c>
      <c r="H36" s="213">
        <v>126.0</v>
      </c>
      <c r="I36" s="213">
        <v>126.0</v>
      </c>
      <c r="J36" s="214">
        <v>0.0</v>
      </c>
      <c r="K36" s="211" t="s">
        <v>12475</v>
      </c>
      <c r="L36" s="211">
        <v>2.88415405E9</v>
      </c>
      <c r="M36" s="211" t="s">
        <v>12205</v>
      </c>
      <c r="N36" s="211" t="s">
        <v>2429</v>
      </c>
      <c r="O36" s="211" t="s">
        <v>12476</v>
      </c>
      <c r="P36" s="211" t="s">
        <v>2137</v>
      </c>
      <c r="Q36" s="230">
        <f>COUNTIF('Hedef Liste Kırklareli'!A:A,A36)</f>
        <v>1</v>
      </c>
    </row>
    <row r="37" ht="15.75" hidden="1" customHeight="1">
      <c r="A37" s="211" t="s">
        <v>12656</v>
      </c>
      <c r="B37" s="211" t="s">
        <v>12657</v>
      </c>
      <c r="C37" s="212" t="s">
        <v>2897</v>
      </c>
      <c r="D37" s="211" t="s">
        <v>1507</v>
      </c>
      <c r="E37" s="213">
        <v>237.0</v>
      </c>
      <c r="F37" s="213">
        <v>9.0</v>
      </c>
      <c r="G37" s="213">
        <v>0.0</v>
      </c>
      <c r="H37" s="213">
        <v>92.0</v>
      </c>
      <c r="I37" s="213">
        <v>92.0</v>
      </c>
      <c r="J37" s="214">
        <v>0.0</v>
      </c>
      <c r="K37" s="211" t="s">
        <v>12658</v>
      </c>
      <c r="L37" s="211">
        <v>2.882140339E9</v>
      </c>
      <c r="M37" s="211" t="s">
        <v>1350</v>
      </c>
      <c r="N37" s="211" t="s">
        <v>12236</v>
      </c>
      <c r="O37" s="211" t="s">
        <v>12659</v>
      </c>
      <c r="P37" s="211" t="s">
        <v>2137</v>
      </c>
      <c r="Q37" s="230">
        <f>COUNTIF('Hedef Liste Kırklareli'!A:A,A37)</f>
        <v>1</v>
      </c>
    </row>
    <row r="38" ht="15.75" hidden="1" customHeight="1">
      <c r="A38" s="211" t="s">
        <v>12908</v>
      </c>
      <c r="B38" s="211" t="s">
        <v>12909</v>
      </c>
      <c r="C38" s="212" t="s">
        <v>2897</v>
      </c>
      <c r="D38" s="211" t="s">
        <v>1364</v>
      </c>
      <c r="E38" s="213">
        <v>992.0</v>
      </c>
      <c r="F38" s="213">
        <v>88.0</v>
      </c>
      <c r="G38" s="213">
        <v>8.0</v>
      </c>
      <c r="H38" s="213">
        <v>12.0</v>
      </c>
      <c r="I38" s="213">
        <v>20.0</v>
      </c>
      <c r="J38" s="214">
        <v>0.4</v>
      </c>
      <c r="K38" s="211" t="s">
        <v>12910</v>
      </c>
      <c r="L38" s="211">
        <v>5.4320943E9</v>
      </c>
      <c r="M38" s="211" t="s">
        <v>1350</v>
      </c>
      <c r="N38" s="211" t="s">
        <v>12236</v>
      </c>
      <c r="O38" s="211" t="s">
        <v>12911</v>
      </c>
      <c r="P38" s="211" t="s">
        <v>2137</v>
      </c>
      <c r="Q38" s="230">
        <f>COUNTIF('Hedef Liste Kırklareli'!A:A,A38)</f>
        <v>0</v>
      </c>
    </row>
    <row r="39" ht="15.75" hidden="1" customHeight="1">
      <c r="A39" s="211" t="s">
        <v>9569</v>
      </c>
      <c r="B39" s="211" t="s">
        <v>9570</v>
      </c>
      <c r="C39" s="212" t="s">
        <v>2897</v>
      </c>
      <c r="D39" s="211" t="s">
        <v>1348</v>
      </c>
      <c r="E39" s="213">
        <v>5540.0</v>
      </c>
      <c r="F39" s="213">
        <v>355.0</v>
      </c>
      <c r="G39" s="213">
        <v>7.0</v>
      </c>
      <c r="H39" s="213">
        <v>85.0</v>
      </c>
      <c r="I39" s="213">
        <v>92.0</v>
      </c>
      <c r="J39" s="214">
        <v>0.08</v>
      </c>
      <c r="K39" s="211" t="s">
        <v>12528</v>
      </c>
      <c r="L39" s="211">
        <v>2.884128839E9</v>
      </c>
      <c r="M39" s="211" t="s">
        <v>12205</v>
      </c>
      <c r="N39" s="211" t="s">
        <v>12229</v>
      </c>
      <c r="O39" s="211" t="s">
        <v>9572</v>
      </c>
      <c r="P39" s="211" t="s">
        <v>2137</v>
      </c>
      <c r="Q39" s="230">
        <f>COUNTIF('Hedef Liste Kırklareli'!A:A,A39)</f>
        <v>1</v>
      </c>
    </row>
    <row r="40" ht="15.75" hidden="1" customHeight="1">
      <c r="A40" s="211" t="s">
        <v>12912</v>
      </c>
      <c r="B40" s="211" t="s">
        <v>12913</v>
      </c>
      <c r="C40" s="212" t="s">
        <v>2909</v>
      </c>
      <c r="D40" s="211" t="s">
        <v>1378</v>
      </c>
      <c r="E40" s="213">
        <v>82.0</v>
      </c>
      <c r="F40" s="211"/>
      <c r="G40" s="213">
        <v>0.0</v>
      </c>
      <c r="H40" s="213">
        <v>27.0</v>
      </c>
      <c r="I40" s="213">
        <v>27.0</v>
      </c>
      <c r="J40" s="214">
        <v>0.0</v>
      </c>
      <c r="K40" s="211" t="s">
        <v>12914</v>
      </c>
      <c r="L40" s="211">
        <v>2.882145533E9</v>
      </c>
      <c r="M40" s="211" t="s">
        <v>1350</v>
      </c>
      <c r="N40" s="211" t="s">
        <v>12236</v>
      </c>
      <c r="O40" s="211" t="s">
        <v>12915</v>
      </c>
      <c r="P40" s="211" t="s">
        <v>2137</v>
      </c>
      <c r="Q40" s="230">
        <f>COUNTIF('Hedef Liste Kırklareli'!A:A,A40)</f>
        <v>0</v>
      </c>
    </row>
    <row r="41" ht="15.75" hidden="1" customHeight="1">
      <c r="A41" s="211" t="s">
        <v>9833</v>
      </c>
      <c r="B41" s="211" t="s">
        <v>9834</v>
      </c>
      <c r="C41" s="212" t="s">
        <v>2897</v>
      </c>
      <c r="D41" s="211" t="s">
        <v>1385</v>
      </c>
      <c r="E41" s="213">
        <v>7638.0</v>
      </c>
      <c r="F41" s="213">
        <v>570.0</v>
      </c>
      <c r="G41" s="213">
        <v>0.0</v>
      </c>
      <c r="H41" s="213">
        <v>48.0</v>
      </c>
      <c r="I41" s="213">
        <v>48.0</v>
      </c>
      <c r="J41" s="214">
        <v>0.0</v>
      </c>
      <c r="K41" s="211" t="s">
        <v>12766</v>
      </c>
      <c r="L41" s="211">
        <v>2.882140288E9</v>
      </c>
      <c r="M41" s="211" t="s">
        <v>1350</v>
      </c>
      <c r="N41" s="211" t="s">
        <v>12236</v>
      </c>
      <c r="O41" s="211" t="s">
        <v>9836</v>
      </c>
      <c r="P41" s="211" t="s">
        <v>2137</v>
      </c>
      <c r="Q41" s="230">
        <f>COUNTIF('Hedef Liste Kırklareli'!A:A,A41)</f>
        <v>1</v>
      </c>
    </row>
    <row r="42" ht="15.75" hidden="1" customHeight="1">
      <c r="A42" s="211" t="s">
        <v>12859</v>
      </c>
      <c r="B42" s="211" t="s">
        <v>12860</v>
      </c>
      <c r="C42" s="212" t="s">
        <v>2897</v>
      </c>
      <c r="D42" s="211" t="s">
        <v>1385</v>
      </c>
      <c r="E42" s="213">
        <v>2712.0</v>
      </c>
      <c r="F42" s="213">
        <v>85.0</v>
      </c>
      <c r="G42" s="213">
        <v>0.0</v>
      </c>
      <c r="H42" s="213">
        <v>40.0</v>
      </c>
      <c r="I42" s="213">
        <v>40.0</v>
      </c>
      <c r="J42" s="214">
        <v>0.0</v>
      </c>
      <c r="K42" s="211" t="s">
        <v>12861</v>
      </c>
      <c r="L42" s="211">
        <v>2.88214409E9</v>
      </c>
      <c r="M42" s="211" t="s">
        <v>1350</v>
      </c>
      <c r="N42" s="211" t="s">
        <v>12224</v>
      </c>
      <c r="O42" s="211" t="s">
        <v>12862</v>
      </c>
      <c r="P42" s="211" t="s">
        <v>2137</v>
      </c>
      <c r="Q42" s="230">
        <f>COUNTIF('Hedef Liste Kırklareli'!A:A,A42)</f>
        <v>1</v>
      </c>
    </row>
    <row r="43" ht="15.75" hidden="1" customHeight="1">
      <c r="A43" s="211" t="s">
        <v>12606</v>
      </c>
      <c r="B43" s="211" t="s">
        <v>12607</v>
      </c>
      <c r="C43" s="212" t="s">
        <v>2897</v>
      </c>
      <c r="D43" s="211" t="s">
        <v>1577</v>
      </c>
      <c r="E43" s="213">
        <v>4711.0</v>
      </c>
      <c r="F43" s="213">
        <v>284.0</v>
      </c>
      <c r="G43" s="213">
        <v>0.0</v>
      </c>
      <c r="H43" s="213">
        <v>69.0</v>
      </c>
      <c r="I43" s="213">
        <v>69.0</v>
      </c>
      <c r="J43" s="214">
        <v>0.0</v>
      </c>
      <c r="K43" s="211" t="s">
        <v>12608</v>
      </c>
      <c r="L43" s="211">
        <v>5.462888839E9</v>
      </c>
      <c r="M43" s="211" t="s">
        <v>1350</v>
      </c>
      <c r="N43" s="211" t="s">
        <v>12236</v>
      </c>
      <c r="O43" s="211" t="s">
        <v>12609</v>
      </c>
      <c r="P43" s="211" t="s">
        <v>2137</v>
      </c>
      <c r="Q43" s="230">
        <f>COUNTIF('Hedef Liste Kırklareli'!A:A,A43)</f>
        <v>1</v>
      </c>
    </row>
    <row r="44" ht="15.75" hidden="1" customHeight="1">
      <c r="A44" s="211" t="s">
        <v>9698</v>
      </c>
      <c r="B44" s="211" t="s">
        <v>9699</v>
      </c>
      <c r="C44" s="212" t="s">
        <v>2897</v>
      </c>
      <c r="D44" s="211" t="s">
        <v>1356</v>
      </c>
      <c r="E44" s="213">
        <v>2073.0</v>
      </c>
      <c r="F44" s="213">
        <v>86.0</v>
      </c>
      <c r="G44" s="213">
        <v>0.0</v>
      </c>
      <c r="H44" s="213">
        <v>23.0</v>
      </c>
      <c r="I44" s="213">
        <v>23.0</v>
      </c>
      <c r="J44" s="214">
        <v>0.0</v>
      </c>
      <c r="K44" s="211" t="s">
        <v>12638</v>
      </c>
      <c r="L44" s="211">
        <v>5.469300262E9</v>
      </c>
      <c r="M44" s="211" t="s">
        <v>12205</v>
      </c>
      <c r="N44" s="211" t="s">
        <v>1667</v>
      </c>
      <c r="O44" s="211" t="s">
        <v>9701</v>
      </c>
      <c r="P44" s="211" t="s">
        <v>2137</v>
      </c>
      <c r="Q44" s="230">
        <f>COUNTIF('Hedef Liste Kırklareli'!A:A,A44)</f>
        <v>1</v>
      </c>
    </row>
    <row r="45" ht="15.75" hidden="1" customHeight="1">
      <c r="A45" s="211" t="s">
        <v>12369</v>
      </c>
      <c r="B45" s="211" t="s">
        <v>12370</v>
      </c>
      <c r="C45" s="212" t="s">
        <v>2897</v>
      </c>
      <c r="D45" s="211" t="s">
        <v>1378</v>
      </c>
      <c r="E45" s="213">
        <v>4873.0</v>
      </c>
      <c r="F45" s="213">
        <v>315.0</v>
      </c>
      <c r="G45" s="213">
        <v>0.0</v>
      </c>
      <c r="H45" s="213">
        <v>24.0</v>
      </c>
      <c r="I45" s="213">
        <v>24.0</v>
      </c>
      <c r="J45" s="214">
        <v>0.0</v>
      </c>
      <c r="K45" s="211" t="s">
        <v>12371</v>
      </c>
      <c r="L45" s="211">
        <v>2.882140005E9</v>
      </c>
      <c r="M45" s="211" t="s">
        <v>1350</v>
      </c>
      <c r="N45" s="211" t="s">
        <v>12236</v>
      </c>
      <c r="O45" s="211" t="s">
        <v>12372</v>
      </c>
      <c r="P45" s="211" t="s">
        <v>2137</v>
      </c>
      <c r="Q45" s="230">
        <f>COUNTIF('Hedef Liste Kırklareli'!A:A,A45)</f>
        <v>1</v>
      </c>
    </row>
    <row r="46" ht="15.75" hidden="1" customHeight="1">
      <c r="A46" s="211" t="s">
        <v>12757</v>
      </c>
      <c r="B46" s="211" t="s">
        <v>12758</v>
      </c>
      <c r="C46" s="212" t="s">
        <v>2897</v>
      </c>
      <c r="D46" s="211" t="s">
        <v>1378</v>
      </c>
      <c r="E46" s="213">
        <v>3456.0</v>
      </c>
      <c r="F46" s="213">
        <v>212.0</v>
      </c>
      <c r="G46" s="213">
        <v>0.0</v>
      </c>
      <c r="H46" s="213">
        <v>38.0</v>
      </c>
      <c r="I46" s="213">
        <v>38.0</v>
      </c>
      <c r="J46" s="214">
        <v>0.0</v>
      </c>
      <c r="K46" s="211" t="s">
        <v>12759</v>
      </c>
      <c r="L46" s="211">
        <v>2.882142232E9</v>
      </c>
      <c r="M46" s="211" t="s">
        <v>1350</v>
      </c>
      <c r="N46" s="211" t="s">
        <v>12236</v>
      </c>
      <c r="O46" s="211" t="s">
        <v>12760</v>
      </c>
      <c r="P46" s="211" t="s">
        <v>2137</v>
      </c>
      <c r="Q46" s="230">
        <f>COUNTIF('Hedef Liste Kırklareli'!A:A,A46)</f>
        <v>1</v>
      </c>
    </row>
    <row r="47" ht="15.75" hidden="1" customHeight="1">
      <c r="A47" s="211" t="s">
        <v>12417</v>
      </c>
      <c r="B47" s="211" t="s">
        <v>12418</v>
      </c>
      <c r="C47" s="212" t="s">
        <v>2897</v>
      </c>
      <c r="D47" s="211" t="s">
        <v>1356</v>
      </c>
      <c r="E47" s="213">
        <v>1278.0</v>
      </c>
      <c r="F47" s="213">
        <v>64.0</v>
      </c>
      <c r="G47" s="213">
        <v>0.0</v>
      </c>
      <c r="H47" s="213">
        <v>33.0</v>
      </c>
      <c r="I47" s="213">
        <v>33.0</v>
      </c>
      <c r="J47" s="214">
        <v>0.0</v>
      </c>
      <c r="K47" s="211" t="s">
        <v>12419</v>
      </c>
      <c r="L47" s="211">
        <v>2.8821414E9</v>
      </c>
      <c r="M47" s="211" t="s">
        <v>1350</v>
      </c>
      <c r="N47" s="211" t="s">
        <v>12236</v>
      </c>
      <c r="O47" s="211" t="s">
        <v>12420</v>
      </c>
      <c r="P47" s="211" t="s">
        <v>2137</v>
      </c>
      <c r="Q47" s="230">
        <f>COUNTIF('Hedef Liste Kırklareli'!A:A,A47)</f>
        <v>1</v>
      </c>
    </row>
    <row r="48" ht="15.75" hidden="1" customHeight="1">
      <c r="A48" s="211" t="s">
        <v>12404</v>
      </c>
      <c r="B48" s="211" t="s">
        <v>12405</v>
      </c>
      <c r="C48" s="212" t="s">
        <v>2897</v>
      </c>
      <c r="D48" s="211" t="s">
        <v>1597</v>
      </c>
      <c r="E48" s="213">
        <v>1268.0</v>
      </c>
      <c r="F48" s="213">
        <v>103.0</v>
      </c>
      <c r="G48" s="213">
        <v>0.0</v>
      </c>
      <c r="H48" s="213">
        <v>32.0</v>
      </c>
      <c r="I48" s="213">
        <v>32.0</v>
      </c>
      <c r="J48" s="214">
        <v>0.0</v>
      </c>
      <c r="K48" s="211" t="s">
        <v>12406</v>
      </c>
      <c r="L48" s="211">
        <v>2.882145696E9</v>
      </c>
      <c r="M48" s="211" t="s">
        <v>1350</v>
      </c>
      <c r="N48" s="211" t="s">
        <v>12407</v>
      </c>
      <c r="O48" s="211" t="s">
        <v>12408</v>
      </c>
      <c r="P48" s="211" t="s">
        <v>2137</v>
      </c>
      <c r="Q48" s="230">
        <f>COUNTIF('Hedef Liste Kırklareli'!A:A,A48)</f>
        <v>1</v>
      </c>
    </row>
    <row r="49" ht="15.75" hidden="1" customHeight="1">
      <c r="A49" s="211" t="s">
        <v>9801</v>
      </c>
      <c r="B49" s="211" t="s">
        <v>9802</v>
      </c>
      <c r="C49" s="212" t="s">
        <v>2897</v>
      </c>
      <c r="D49" s="211" t="s">
        <v>1385</v>
      </c>
      <c r="E49" s="213">
        <v>1420.0</v>
      </c>
      <c r="F49" s="213">
        <v>64.0</v>
      </c>
      <c r="G49" s="213">
        <v>17.0</v>
      </c>
      <c r="H49" s="213">
        <v>19.0</v>
      </c>
      <c r="I49" s="213">
        <v>36.0</v>
      </c>
      <c r="J49" s="214">
        <v>0.47</v>
      </c>
      <c r="K49" s="211" t="s">
        <v>12861</v>
      </c>
      <c r="L49" s="211">
        <v>2.882140054E9</v>
      </c>
      <c r="M49" s="211" t="s">
        <v>1350</v>
      </c>
      <c r="N49" s="211" t="s">
        <v>12236</v>
      </c>
      <c r="O49" s="211" t="s">
        <v>9804</v>
      </c>
      <c r="P49" s="211" t="s">
        <v>2137</v>
      </c>
      <c r="Q49" s="230">
        <f>COUNTIF('Hedef Liste Kırklareli'!A:A,A49)</f>
        <v>1</v>
      </c>
    </row>
    <row r="50" ht="15.75" hidden="1" customHeight="1">
      <c r="A50" s="211" t="s">
        <v>9692</v>
      </c>
      <c r="B50" s="211" t="s">
        <v>9693</v>
      </c>
      <c r="C50" s="212" t="s">
        <v>2897</v>
      </c>
      <c r="D50" s="211" t="s">
        <v>1378</v>
      </c>
      <c r="E50" s="213">
        <v>1146.0</v>
      </c>
      <c r="F50" s="213">
        <v>38.0</v>
      </c>
      <c r="G50" s="213">
        <v>0.0</v>
      </c>
      <c r="H50" s="213">
        <v>21.0</v>
      </c>
      <c r="I50" s="213">
        <v>21.0</v>
      </c>
      <c r="J50" s="214">
        <v>0.0</v>
      </c>
      <c r="K50" s="211" t="s">
        <v>12671</v>
      </c>
      <c r="L50" s="211">
        <v>2.884120076E9</v>
      </c>
      <c r="M50" s="211" t="s">
        <v>12205</v>
      </c>
      <c r="N50" s="211" t="s">
        <v>1667</v>
      </c>
      <c r="O50" s="211" t="s">
        <v>9696</v>
      </c>
      <c r="P50" s="211" t="s">
        <v>2137</v>
      </c>
      <c r="Q50" s="230">
        <f>COUNTIF('Hedef Liste Kırklareli'!A:A,A50)</f>
        <v>1</v>
      </c>
    </row>
    <row r="51" ht="15.75" hidden="1" customHeight="1">
      <c r="A51" s="211" t="s">
        <v>12916</v>
      </c>
      <c r="B51" s="211" t="s">
        <v>12917</v>
      </c>
      <c r="C51" s="212" t="s">
        <v>2909</v>
      </c>
      <c r="D51" s="211" t="s">
        <v>1378</v>
      </c>
      <c r="E51" s="213">
        <v>8.0</v>
      </c>
      <c r="F51" s="211"/>
      <c r="G51" s="213">
        <v>0.0</v>
      </c>
      <c r="H51" s="213">
        <v>24.0</v>
      </c>
      <c r="I51" s="213">
        <v>24.0</v>
      </c>
      <c r="J51" s="214">
        <v>0.0</v>
      </c>
      <c r="K51" s="211" t="s">
        <v>12918</v>
      </c>
      <c r="L51" s="211">
        <v>2.883180102E9</v>
      </c>
      <c r="M51" s="211" t="s">
        <v>12919</v>
      </c>
      <c r="N51" s="211" t="s">
        <v>12920</v>
      </c>
      <c r="O51" s="211" t="s">
        <v>12921</v>
      </c>
      <c r="P51" s="211" t="s">
        <v>2137</v>
      </c>
      <c r="Q51" s="230">
        <f>COUNTIF('Hedef Liste Kırklareli'!A:A,A51)</f>
        <v>0</v>
      </c>
    </row>
    <row r="52" ht="15.75" hidden="1" customHeight="1">
      <c r="A52" s="211" t="s">
        <v>12521</v>
      </c>
      <c r="B52" s="211" t="s">
        <v>12522</v>
      </c>
      <c r="C52" s="212" t="s">
        <v>2897</v>
      </c>
      <c r="D52" s="211" t="s">
        <v>1577</v>
      </c>
      <c r="E52" s="213">
        <v>1497.0</v>
      </c>
      <c r="F52" s="213">
        <v>62.0</v>
      </c>
      <c r="G52" s="213">
        <v>0.0</v>
      </c>
      <c r="H52" s="213">
        <v>112.0</v>
      </c>
      <c r="I52" s="213">
        <v>112.0</v>
      </c>
      <c r="J52" s="214">
        <v>0.0</v>
      </c>
      <c r="K52" s="211" t="s">
        <v>12523</v>
      </c>
      <c r="L52" s="211">
        <v>2.88413202E9</v>
      </c>
      <c r="M52" s="211" t="s">
        <v>12205</v>
      </c>
      <c r="N52" s="211" t="s">
        <v>2322</v>
      </c>
      <c r="O52" s="211" t="s">
        <v>12524</v>
      </c>
      <c r="P52" s="211" t="s">
        <v>2137</v>
      </c>
      <c r="Q52" s="230">
        <f>COUNTIF('Hedef Liste Kırklareli'!A:A,A52)</f>
        <v>1</v>
      </c>
    </row>
    <row r="53" ht="15.75" hidden="1" customHeight="1">
      <c r="A53" s="211" t="s">
        <v>12581</v>
      </c>
      <c r="B53" s="211" t="s">
        <v>12582</v>
      </c>
      <c r="C53" s="212" t="s">
        <v>2897</v>
      </c>
      <c r="D53" s="211" t="s">
        <v>1348</v>
      </c>
      <c r="E53" s="213">
        <v>1857.0</v>
      </c>
      <c r="F53" s="213">
        <v>143.0</v>
      </c>
      <c r="G53" s="213">
        <v>0.0</v>
      </c>
      <c r="H53" s="213">
        <v>48.0</v>
      </c>
      <c r="I53" s="213">
        <v>48.0</v>
      </c>
      <c r="J53" s="214">
        <v>0.0</v>
      </c>
      <c r="K53" s="211" t="s">
        <v>12583</v>
      </c>
      <c r="L53" s="211">
        <v>5.3094947E9</v>
      </c>
      <c r="M53" s="211" t="s">
        <v>12205</v>
      </c>
      <c r="N53" s="211" t="s">
        <v>12229</v>
      </c>
      <c r="O53" s="211" t="s">
        <v>12584</v>
      </c>
      <c r="P53" s="211" t="s">
        <v>2137</v>
      </c>
      <c r="Q53" s="230">
        <f>COUNTIF('Hedef Liste Kırklareli'!A:A,A53)</f>
        <v>1</v>
      </c>
    </row>
    <row r="54" ht="15.75" hidden="1" customHeight="1">
      <c r="A54" s="211" t="s">
        <v>9563</v>
      </c>
      <c r="B54" s="211" t="s">
        <v>9564</v>
      </c>
      <c r="C54" s="212" t="s">
        <v>2897</v>
      </c>
      <c r="D54" s="211" t="s">
        <v>1356</v>
      </c>
      <c r="E54" s="213">
        <v>3285.0</v>
      </c>
      <c r="F54" s="213">
        <v>249.0</v>
      </c>
      <c r="G54" s="213">
        <v>2.0</v>
      </c>
      <c r="H54" s="213">
        <v>9.0</v>
      </c>
      <c r="I54" s="213">
        <v>11.0</v>
      </c>
      <c r="J54" s="214">
        <v>0.18</v>
      </c>
      <c r="K54" s="211" t="s">
        <v>12632</v>
      </c>
      <c r="L54" s="211">
        <v>2.884120222E9</v>
      </c>
      <c r="M54" s="211" t="s">
        <v>12205</v>
      </c>
      <c r="N54" s="211" t="s">
        <v>12229</v>
      </c>
      <c r="O54" s="211" t="s">
        <v>9567</v>
      </c>
      <c r="P54" s="211" t="s">
        <v>2137</v>
      </c>
      <c r="Q54" s="230">
        <f>COUNTIF('Hedef Liste Kırklareli'!A:A,A54)</f>
        <v>1</v>
      </c>
    </row>
    <row r="55" ht="15.75" hidden="1" customHeight="1">
      <c r="A55" s="211" t="s">
        <v>12922</v>
      </c>
      <c r="B55" s="211" t="s">
        <v>12923</v>
      </c>
      <c r="C55" s="212" t="s">
        <v>2909</v>
      </c>
      <c r="D55" s="211" t="s">
        <v>1493</v>
      </c>
      <c r="E55" s="213">
        <v>3536.0</v>
      </c>
      <c r="F55" s="211"/>
      <c r="G55" s="213">
        <v>109.0</v>
      </c>
      <c r="H55" s="213">
        <v>0.0</v>
      </c>
      <c r="I55" s="213">
        <v>109.0</v>
      </c>
      <c r="J55" s="214">
        <v>1.0</v>
      </c>
      <c r="K55" s="211" t="s">
        <v>2163</v>
      </c>
      <c r="L55" s="211">
        <v>9.999999999E9</v>
      </c>
      <c r="M55" s="211" t="s">
        <v>12205</v>
      </c>
      <c r="N55" s="211" t="s">
        <v>12229</v>
      </c>
      <c r="O55" s="211" t="s">
        <v>12924</v>
      </c>
      <c r="P55" s="211" t="s">
        <v>2165</v>
      </c>
      <c r="Q55" s="230">
        <f>COUNTIF('Hedef Liste Kırklareli'!A:A,A55)</f>
        <v>0</v>
      </c>
    </row>
    <row r="56" ht="15.75" hidden="1" customHeight="1">
      <c r="A56" s="211" t="s">
        <v>9596</v>
      </c>
      <c r="B56" s="211" t="s">
        <v>9597</v>
      </c>
      <c r="C56" s="212" t="s">
        <v>2897</v>
      </c>
      <c r="D56" s="211" t="s">
        <v>1356</v>
      </c>
      <c r="E56" s="213">
        <v>299.0</v>
      </c>
      <c r="F56" s="213">
        <v>23.0</v>
      </c>
      <c r="G56" s="213">
        <v>0.0</v>
      </c>
      <c r="H56" s="213">
        <v>20.0</v>
      </c>
      <c r="I56" s="213">
        <v>20.0</v>
      </c>
      <c r="J56" s="214">
        <v>0.0</v>
      </c>
      <c r="K56" s="211" t="s">
        <v>12327</v>
      </c>
      <c r="L56" s="211">
        <v>2.884123143E9</v>
      </c>
      <c r="M56" s="211" t="s">
        <v>12205</v>
      </c>
      <c r="N56" s="211" t="s">
        <v>12318</v>
      </c>
      <c r="O56" s="211" t="s">
        <v>9600</v>
      </c>
      <c r="P56" s="211" t="s">
        <v>2137</v>
      </c>
      <c r="Q56" s="230">
        <f>COUNTIF('Hedef Liste Kırklareli'!A:A,A56)</f>
        <v>1</v>
      </c>
    </row>
    <row r="57" ht="15.75" hidden="1" customHeight="1">
      <c r="A57" s="211" t="s">
        <v>12555</v>
      </c>
      <c r="B57" s="211" t="s">
        <v>12556</v>
      </c>
      <c r="C57" s="212" t="s">
        <v>2897</v>
      </c>
      <c r="D57" s="211" t="s">
        <v>1385</v>
      </c>
      <c r="E57" s="213">
        <v>1428.0</v>
      </c>
      <c r="F57" s="213">
        <v>69.0</v>
      </c>
      <c r="G57" s="213">
        <v>0.0</v>
      </c>
      <c r="H57" s="213">
        <v>21.0</v>
      </c>
      <c r="I57" s="213">
        <v>21.0</v>
      </c>
      <c r="J57" s="214">
        <v>0.0</v>
      </c>
      <c r="K57" s="211" t="s">
        <v>8153</v>
      </c>
      <c r="L57" s="211">
        <v>2.885123942E9</v>
      </c>
      <c r="M57" s="211" t="s">
        <v>12209</v>
      </c>
      <c r="N57" s="211" t="s">
        <v>2434</v>
      </c>
      <c r="O57" s="211" t="s">
        <v>12557</v>
      </c>
      <c r="P57" s="211" t="s">
        <v>2137</v>
      </c>
      <c r="Q57" s="230">
        <f>COUNTIF('Hedef Liste Kırklareli'!A:A,A57)</f>
        <v>1</v>
      </c>
    </row>
    <row r="58" ht="15.75" hidden="1" customHeight="1">
      <c r="A58" s="211" t="s">
        <v>9553</v>
      </c>
      <c r="B58" s="211" t="s">
        <v>9554</v>
      </c>
      <c r="C58" s="212" t="s">
        <v>2897</v>
      </c>
      <c r="D58" s="211" t="s">
        <v>1370</v>
      </c>
      <c r="E58" s="213">
        <v>4497.0</v>
      </c>
      <c r="F58" s="213">
        <v>96.0</v>
      </c>
      <c r="G58" s="213">
        <v>2.0</v>
      </c>
      <c r="H58" s="213">
        <v>17.0</v>
      </c>
      <c r="I58" s="213">
        <v>19.0</v>
      </c>
      <c r="J58" s="214">
        <v>0.11</v>
      </c>
      <c r="K58" s="211" t="s">
        <v>12814</v>
      </c>
      <c r="L58" s="211">
        <v>2.884124477E9</v>
      </c>
      <c r="M58" s="211" t="s">
        <v>12205</v>
      </c>
      <c r="N58" s="211" t="s">
        <v>12318</v>
      </c>
      <c r="O58" s="211" t="s">
        <v>9557</v>
      </c>
      <c r="P58" s="211" t="s">
        <v>2137</v>
      </c>
      <c r="Q58" s="230">
        <f>COUNTIF('Hedef Liste Kırklareli'!A:A,A58)</f>
        <v>1</v>
      </c>
    </row>
    <row r="59" ht="15.75" hidden="1" customHeight="1">
      <c r="A59" s="211" t="s">
        <v>12785</v>
      </c>
      <c r="B59" s="211" t="s">
        <v>12786</v>
      </c>
      <c r="C59" s="212" t="s">
        <v>2897</v>
      </c>
      <c r="D59" s="211" t="s">
        <v>1827</v>
      </c>
      <c r="E59" s="213">
        <v>330.0</v>
      </c>
      <c r="F59" s="213">
        <v>23.0</v>
      </c>
      <c r="G59" s="213">
        <v>0.0</v>
      </c>
      <c r="H59" s="213">
        <v>35.0</v>
      </c>
      <c r="I59" s="213">
        <v>35.0</v>
      </c>
      <c r="J59" s="214">
        <v>0.0</v>
      </c>
      <c r="K59" s="211" t="s">
        <v>12787</v>
      </c>
      <c r="L59" s="211">
        <v>2.885125015E9</v>
      </c>
      <c r="M59" s="211" t="s">
        <v>12209</v>
      </c>
      <c r="N59" s="211" t="s">
        <v>12298</v>
      </c>
      <c r="O59" s="211" t="s">
        <v>12788</v>
      </c>
      <c r="P59" s="211" t="s">
        <v>2137</v>
      </c>
      <c r="Q59" s="230">
        <f>COUNTIF('Hedef Liste Kırklareli'!A:A,A59)</f>
        <v>1</v>
      </c>
    </row>
    <row r="60" ht="15.75" hidden="1" customHeight="1">
      <c r="A60" s="211" t="s">
        <v>12925</v>
      </c>
      <c r="B60" s="211" t="s">
        <v>12926</v>
      </c>
      <c r="C60" s="212" t="s">
        <v>2897</v>
      </c>
      <c r="D60" s="211" t="s">
        <v>1348</v>
      </c>
      <c r="E60" s="213">
        <v>14748.0</v>
      </c>
      <c r="F60" s="213">
        <v>634.0</v>
      </c>
      <c r="G60" s="213">
        <v>167.0</v>
      </c>
      <c r="H60" s="213">
        <v>0.0</v>
      </c>
      <c r="I60" s="213">
        <v>167.0</v>
      </c>
      <c r="J60" s="214">
        <v>1.0</v>
      </c>
      <c r="K60" s="211" t="s">
        <v>2163</v>
      </c>
      <c r="L60" s="211">
        <v>9.999999999E9</v>
      </c>
      <c r="M60" s="211" t="s">
        <v>1350</v>
      </c>
      <c r="N60" s="211" t="s">
        <v>12236</v>
      </c>
      <c r="O60" s="211" t="s">
        <v>12927</v>
      </c>
      <c r="P60" s="211" t="s">
        <v>2165</v>
      </c>
      <c r="Q60" s="230">
        <f>COUNTIF('Hedef Liste Kırklareli'!A:A,A60)</f>
        <v>0</v>
      </c>
    </row>
    <row r="61" ht="15.75" hidden="1" customHeight="1">
      <c r="A61" s="211" t="s">
        <v>12928</v>
      </c>
      <c r="B61" s="211" t="s">
        <v>12929</v>
      </c>
      <c r="C61" s="212" t="s">
        <v>2897</v>
      </c>
      <c r="D61" s="211" t="s">
        <v>1348</v>
      </c>
      <c r="E61" s="213">
        <v>11302.0</v>
      </c>
      <c r="F61" s="213">
        <v>406.0</v>
      </c>
      <c r="G61" s="213">
        <v>164.0</v>
      </c>
      <c r="H61" s="213">
        <v>0.0</v>
      </c>
      <c r="I61" s="213">
        <v>164.0</v>
      </c>
      <c r="J61" s="214">
        <v>1.0</v>
      </c>
      <c r="K61" s="211" t="s">
        <v>2163</v>
      </c>
      <c r="L61" s="211">
        <v>9.999999999E9</v>
      </c>
      <c r="M61" s="211" t="s">
        <v>12205</v>
      </c>
      <c r="N61" s="211" t="s">
        <v>4501</v>
      </c>
      <c r="O61" s="211" t="s">
        <v>12930</v>
      </c>
      <c r="P61" s="211" t="s">
        <v>2165</v>
      </c>
      <c r="Q61" s="230">
        <f>COUNTIF('Hedef Liste Kırklareli'!A:A,A61)</f>
        <v>0</v>
      </c>
    </row>
    <row r="62" ht="15.75" hidden="1" customHeight="1">
      <c r="A62" s="211" t="s">
        <v>12536</v>
      </c>
      <c r="B62" s="211" t="s">
        <v>12537</v>
      </c>
      <c r="C62" s="212" t="s">
        <v>2909</v>
      </c>
      <c r="D62" s="211" t="s">
        <v>1348</v>
      </c>
      <c r="E62" s="213">
        <v>1552.0</v>
      </c>
      <c r="F62" s="211"/>
      <c r="G62" s="213">
        <v>0.0</v>
      </c>
      <c r="H62" s="213">
        <v>38.0</v>
      </c>
      <c r="I62" s="213">
        <v>38.0</v>
      </c>
      <c r="J62" s="214">
        <v>0.0</v>
      </c>
      <c r="K62" s="211" t="s">
        <v>12538</v>
      </c>
      <c r="L62" s="211">
        <v>5.423085161E9</v>
      </c>
      <c r="M62" s="211" t="s">
        <v>1350</v>
      </c>
      <c r="N62" s="211" t="s">
        <v>1754</v>
      </c>
      <c r="O62" s="211" t="s">
        <v>12539</v>
      </c>
      <c r="P62" s="211" t="s">
        <v>2137</v>
      </c>
      <c r="Q62" s="230">
        <f>COUNTIF('Hedef Liste Kırklareli'!A:A,A62)</f>
        <v>1</v>
      </c>
    </row>
    <row r="63" ht="15.75" hidden="1" customHeight="1">
      <c r="A63" s="211" t="s">
        <v>12931</v>
      </c>
      <c r="B63" s="211" t="s">
        <v>12932</v>
      </c>
      <c r="C63" s="212" t="s">
        <v>2897</v>
      </c>
      <c r="D63" s="211" t="s">
        <v>1348</v>
      </c>
      <c r="E63" s="213">
        <v>4944.0</v>
      </c>
      <c r="F63" s="211"/>
      <c r="G63" s="213">
        <v>89.0</v>
      </c>
      <c r="H63" s="213">
        <v>0.0</v>
      </c>
      <c r="I63" s="213">
        <v>89.0</v>
      </c>
      <c r="J63" s="214">
        <v>1.0</v>
      </c>
      <c r="K63" s="211" t="s">
        <v>12933</v>
      </c>
      <c r="L63" s="211">
        <v>2.882131515E9</v>
      </c>
      <c r="M63" s="211" t="s">
        <v>12205</v>
      </c>
      <c r="N63" s="211" t="s">
        <v>12934</v>
      </c>
      <c r="O63" s="211" t="s">
        <v>12935</v>
      </c>
      <c r="P63" s="211" t="s">
        <v>2165</v>
      </c>
      <c r="Q63" s="230">
        <f>COUNTIF('Hedef Liste Kırklareli'!A:A,A63)</f>
        <v>0</v>
      </c>
    </row>
    <row r="64" ht="15.75" hidden="1" customHeight="1">
      <c r="A64" s="211" t="s">
        <v>9608</v>
      </c>
      <c r="B64" s="211" t="s">
        <v>9609</v>
      </c>
      <c r="C64" s="212" t="s">
        <v>2897</v>
      </c>
      <c r="D64" s="211" t="s">
        <v>1348</v>
      </c>
      <c r="E64" s="213">
        <v>3134.0</v>
      </c>
      <c r="F64" s="213">
        <v>185.0</v>
      </c>
      <c r="G64" s="213">
        <v>11.0</v>
      </c>
      <c r="H64" s="213">
        <v>4.0</v>
      </c>
      <c r="I64" s="213">
        <v>15.0</v>
      </c>
      <c r="J64" s="214">
        <v>0.73</v>
      </c>
      <c r="K64" s="211" t="s">
        <v>12325</v>
      </c>
      <c r="L64" s="211">
        <v>2.884128004E9</v>
      </c>
      <c r="M64" s="211" t="s">
        <v>12205</v>
      </c>
      <c r="N64" s="211" t="s">
        <v>12229</v>
      </c>
      <c r="O64" s="211" t="s">
        <v>9612</v>
      </c>
      <c r="P64" s="211" t="s">
        <v>2137</v>
      </c>
      <c r="Q64" s="230">
        <f>COUNTIF('Hedef Liste Kırklareli'!A:A,A64)</f>
        <v>1</v>
      </c>
    </row>
    <row r="65" ht="15.75" hidden="1" customHeight="1">
      <c r="A65" s="211" t="s">
        <v>12717</v>
      </c>
      <c r="B65" s="211" t="s">
        <v>12718</v>
      </c>
      <c r="C65" s="212" t="s">
        <v>2897</v>
      </c>
      <c r="D65" s="211" t="s">
        <v>1577</v>
      </c>
      <c r="E65" s="213">
        <v>784.0</v>
      </c>
      <c r="F65" s="213">
        <v>71.0</v>
      </c>
      <c r="G65" s="213">
        <v>0.0</v>
      </c>
      <c r="H65" s="213">
        <v>71.0</v>
      </c>
      <c r="I65" s="213">
        <v>71.0</v>
      </c>
      <c r="J65" s="214">
        <v>0.0</v>
      </c>
      <c r="K65" s="211" t="s">
        <v>12719</v>
      </c>
      <c r="L65" s="211">
        <v>2.885127777E9</v>
      </c>
      <c r="M65" s="211" t="s">
        <v>12209</v>
      </c>
      <c r="N65" s="211" t="s">
        <v>12720</v>
      </c>
      <c r="O65" s="211" t="s">
        <v>12721</v>
      </c>
      <c r="P65" s="211" t="s">
        <v>2137</v>
      </c>
      <c r="Q65" s="230">
        <f>COUNTIF('Hedef Liste Kırklareli'!A:A,A65)</f>
        <v>1</v>
      </c>
    </row>
    <row r="66" ht="15.75" hidden="1" customHeight="1">
      <c r="A66" s="211" t="s">
        <v>12287</v>
      </c>
      <c r="B66" s="211" t="s">
        <v>12288</v>
      </c>
      <c r="C66" s="212" t="s">
        <v>2897</v>
      </c>
      <c r="D66" s="211" t="s">
        <v>1385</v>
      </c>
      <c r="E66" s="213">
        <v>633.0</v>
      </c>
      <c r="F66" s="213">
        <v>10.0</v>
      </c>
      <c r="G66" s="213">
        <v>0.0</v>
      </c>
      <c r="H66" s="213">
        <v>33.0</v>
      </c>
      <c r="I66" s="213">
        <v>33.0</v>
      </c>
      <c r="J66" s="214">
        <v>0.0</v>
      </c>
      <c r="K66" s="211" t="s">
        <v>12289</v>
      </c>
      <c r="L66" s="211">
        <v>2.884132218E9</v>
      </c>
      <c r="M66" s="211" t="s">
        <v>12205</v>
      </c>
      <c r="N66" s="211" t="s">
        <v>2322</v>
      </c>
      <c r="O66" s="211" t="s">
        <v>12290</v>
      </c>
      <c r="P66" s="211" t="s">
        <v>2137</v>
      </c>
      <c r="Q66" s="230">
        <f>COUNTIF('Hedef Liste Kırklareli'!A:A,A66)</f>
        <v>1</v>
      </c>
    </row>
    <row r="67" ht="15.75" hidden="1" customHeight="1">
      <c r="A67" s="211" t="s">
        <v>12553</v>
      </c>
      <c r="B67" s="211" t="s">
        <v>12554</v>
      </c>
      <c r="C67" s="212" t="s">
        <v>2897</v>
      </c>
      <c r="D67" s="211" t="s">
        <v>1356</v>
      </c>
      <c r="E67" s="213">
        <v>224.0</v>
      </c>
      <c r="F67" s="213">
        <v>17.0</v>
      </c>
      <c r="G67" s="213">
        <v>0.0</v>
      </c>
      <c r="H67" s="213">
        <v>16.0</v>
      </c>
      <c r="I67" s="213">
        <v>16.0</v>
      </c>
      <c r="J67" s="214">
        <v>0.0</v>
      </c>
      <c r="K67" s="211" t="s">
        <v>12353</v>
      </c>
      <c r="L67" s="211">
        <v>2.882128269E9</v>
      </c>
      <c r="M67" s="211" t="s">
        <v>1350</v>
      </c>
      <c r="N67" s="211" t="s">
        <v>12236</v>
      </c>
      <c r="O67" s="211" t="s">
        <v>12354</v>
      </c>
      <c r="P67" s="211" t="s">
        <v>2137</v>
      </c>
      <c r="Q67" s="230">
        <f>COUNTIF('Hedef Liste Kırklareli'!A:A,A67)</f>
        <v>1</v>
      </c>
    </row>
    <row r="68" ht="15.75" hidden="1" customHeight="1">
      <c r="A68" s="211" t="s">
        <v>12936</v>
      </c>
      <c r="B68" s="211" t="s">
        <v>12937</v>
      </c>
      <c r="C68" s="212" t="s">
        <v>2897</v>
      </c>
      <c r="D68" s="211" t="s">
        <v>1364</v>
      </c>
      <c r="E68" s="213">
        <v>894.0</v>
      </c>
      <c r="F68" s="213">
        <v>29.0</v>
      </c>
      <c r="G68" s="213">
        <v>10.0</v>
      </c>
      <c r="H68" s="213">
        <v>9.0</v>
      </c>
      <c r="I68" s="213">
        <v>19.0</v>
      </c>
      <c r="J68" s="214">
        <v>0.53</v>
      </c>
      <c r="K68" s="211" t="s">
        <v>12938</v>
      </c>
      <c r="L68" s="211">
        <v>5.43941099E9</v>
      </c>
      <c r="M68" s="211" t="s">
        <v>1350</v>
      </c>
      <c r="N68" s="211" t="s">
        <v>12236</v>
      </c>
      <c r="O68" s="211" t="s">
        <v>12939</v>
      </c>
      <c r="P68" s="211" t="s">
        <v>2137</v>
      </c>
      <c r="Q68" s="230">
        <f>COUNTIF('Hedef Liste Kırklareli'!A:A,A68)</f>
        <v>0</v>
      </c>
    </row>
    <row r="69" ht="15.75" hidden="1" customHeight="1">
      <c r="A69" s="211" t="s">
        <v>9855</v>
      </c>
      <c r="B69" s="211" t="s">
        <v>9856</v>
      </c>
      <c r="C69" s="212" t="s">
        <v>2897</v>
      </c>
      <c r="D69" s="211" t="s">
        <v>1577</v>
      </c>
      <c r="E69" s="213">
        <v>1218.0</v>
      </c>
      <c r="F69" s="213">
        <v>124.0</v>
      </c>
      <c r="G69" s="213">
        <v>5.0</v>
      </c>
      <c r="H69" s="213">
        <v>47.0</v>
      </c>
      <c r="I69" s="213">
        <v>52.0</v>
      </c>
      <c r="J69" s="214">
        <v>0.1</v>
      </c>
      <c r="K69" s="211" t="s">
        <v>12292</v>
      </c>
      <c r="L69" s="211">
        <v>5.432881039E9</v>
      </c>
      <c r="M69" s="211" t="s">
        <v>1350</v>
      </c>
      <c r="N69" s="211" t="s">
        <v>12236</v>
      </c>
      <c r="O69" s="211" t="s">
        <v>9858</v>
      </c>
      <c r="P69" s="211" t="s">
        <v>2137</v>
      </c>
      <c r="Q69" s="230">
        <f>COUNTIF('Hedef Liste Kırklareli'!A:A,A69)</f>
        <v>1</v>
      </c>
    </row>
    <row r="70" ht="15.75" hidden="1" customHeight="1">
      <c r="A70" s="211" t="s">
        <v>12940</v>
      </c>
      <c r="B70" s="211" t="s">
        <v>12941</v>
      </c>
      <c r="C70" s="212" t="s">
        <v>2897</v>
      </c>
      <c r="D70" s="211" t="s">
        <v>1577</v>
      </c>
      <c r="E70" s="213">
        <v>6224.0</v>
      </c>
      <c r="F70" s="213">
        <v>381.0</v>
      </c>
      <c r="G70" s="213">
        <v>77.0</v>
      </c>
      <c r="H70" s="213">
        <v>168.0</v>
      </c>
      <c r="I70" s="213">
        <v>245.0</v>
      </c>
      <c r="J70" s="214">
        <v>0.31</v>
      </c>
      <c r="K70" s="211" t="s">
        <v>2186</v>
      </c>
      <c r="L70" s="211">
        <v>2.882147474E9</v>
      </c>
      <c r="M70" s="211" t="s">
        <v>1350</v>
      </c>
      <c r="N70" s="211" t="s">
        <v>12236</v>
      </c>
      <c r="O70" s="211" t="s">
        <v>12942</v>
      </c>
      <c r="P70" s="211" t="s">
        <v>2165</v>
      </c>
      <c r="Q70" s="230">
        <f>COUNTIF('Hedef Liste Kırklareli'!A:A,A70)</f>
        <v>0</v>
      </c>
    </row>
    <row r="71" ht="15.75" hidden="1" customHeight="1">
      <c r="A71" s="211" t="s">
        <v>12943</v>
      </c>
      <c r="B71" s="211" t="s">
        <v>12944</v>
      </c>
      <c r="C71" s="212" t="s">
        <v>2897</v>
      </c>
      <c r="D71" s="211" t="s">
        <v>1577</v>
      </c>
      <c r="E71" s="213">
        <v>4203.0</v>
      </c>
      <c r="F71" s="213">
        <v>199.0</v>
      </c>
      <c r="G71" s="213">
        <v>72.0</v>
      </c>
      <c r="H71" s="213">
        <v>16.0</v>
      </c>
      <c r="I71" s="213">
        <v>88.0</v>
      </c>
      <c r="J71" s="214">
        <v>0.82</v>
      </c>
      <c r="K71" s="211" t="s">
        <v>2186</v>
      </c>
      <c r="L71" s="211">
        <v>2.88412606E9</v>
      </c>
      <c r="M71" s="211" t="s">
        <v>12205</v>
      </c>
      <c r="N71" s="211" t="s">
        <v>2322</v>
      </c>
      <c r="O71" s="211" t="s">
        <v>12945</v>
      </c>
      <c r="P71" s="211" t="s">
        <v>2165</v>
      </c>
      <c r="Q71" s="230">
        <f>COUNTIF('Hedef Liste Kırklareli'!A:A,A71)</f>
        <v>0</v>
      </c>
    </row>
    <row r="72" ht="15.75" hidden="1" customHeight="1">
      <c r="A72" s="211" t="s">
        <v>9657</v>
      </c>
      <c r="B72" s="211" t="s">
        <v>9658</v>
      </c>
      <c r="C72" s="212" t="s">
        <v>2897</v>
      </c>
      <c r="D72" s="211" t="s">
        <v>1378</v>
      </c>
      <c r="E72" s="213">
        <v>1807.0</v>
      </c>
      <c r="F72" s="213">
        <v>192.0</v>
      </c>
      <c r="G72" s="213">
        <v>11.0</v>
      </c>
      <c r="H72" s="213">
        <v>14.0</v>
      </c>
      <c r="I72" s="213">
        <v>25.0</v>
      </c>
      <c r="J72" s="214">
        <v>0.44</v>
      </c>
      <c r="K72" s="211" t="s">
        <v>12852</v>
      </c>
      <c r="L72" s="211">
        <v>5.343636324E9</v>
      </c>
      <c r="M72" s="211" t="s">
        <v>12205</v>
      </c>
      <c r="N72" s="211" t="s">
        <v>11248</v>
      </c>
      <c r="O72" s="211" t="s">
        <v>9661</v>
      </c>
      <c r="P72" s="211" t="s">
        <v>2137</v>
      </c>
      <c r="Q72" s="230">
        <f>COUNTIF('Hedef Liste Kırklareli'!A:A,A72)</f>
        <v>1</v>
      </c>
    </row>
    <row r="73" ht="15.75" hidden="1" customHeight="1">
      <c r="A73" s="211" t="s">
        <v>12946</v>
      </c>
      <c r="B73" s="211" t="s">
        <v>12947</v>
      </c>
      <c r="C73" s="212" t="s">
        <v>2897</v>
      </c>
      <c r="D73" s="211" t="s">
        <v>1364</v>
      </c>
      <c r="E73" s="213">
        <v>879.0</v>
      </c>
      <c r="F73" s="213">
        <v>36.0</v>
      </c>
      <c r="G73" s="213">
        <v>6.0</v>
      </c>
      <c r="H73" s="213">
        <v>12.0</v>
      </c>
      <c r="I73" s="213">
        <v>18.0</v>
      </c>
      <c r="J73" s="214">
        <v>0.33</v>
      </c>
      <c r="K73" s="211" t="s">
        <v>12948</v>
      </c>
      <c r="L73" s="211">
        <v>5.43904903E9</v>
      </c>
      <c r="M73" s="211" t="s">
        <v>1350</v>
      </c>
      <c r="N73" s="211" t="s">
        <v>12386</v>
      </c>
      <c r="O73" s="211" t="s">
        <v>12949</v>
      </c>
      <c r="P73" s="211" t="s">
        <v>2137</v>
      </c>
      <c r="Q73" s="230">
        <f>COUNTIF('Hedef Liste Kırklareli'!A:A,A73)</f>
        <v>0</v>
      </c>
    </row>
    <row r="74" ht="15.75" hidden="1" customHeight="1">
      <c r="A74" s="211" t="s">
        <v>12693</v>
      </c>
      <c r="B74" s="211" t="s">
        <v>12694</v>
      </c>
      <c r="C74" s="212" t="s">
        <v>2897</v>
      </c>
      <c r="D74" s="211" t="s">
        <v>1370</v>
      </c>
      <c r="E74" s="213">
        <v>865.0</v>
      </c>
      <c r="F74" s="211"/>
      <c r="G74" s="213">
        <v>0.0</v>
      </c>
      <c r="H74" s="213">
        <v>16.0</v>
      </c>
      <c r="I74" s="213">
        <v>16.0</v>
      </c>
      <c r="J74" s="214">
        <v>0.0</v>
      </c>
      <c r="K74" s="211" t="s">
        <v>12695</v>
      </c>
      <c r="L74" s="211">
        <v>2.882121111E9</v>
      </c>
      <c r="M74" s="211" t="s">
        <v>1350</v>
      </c>
      <c r="N74" s="211" t="s">
        <v>12236</v>
      </c>
      <c r="O74" s="211" t="s">
        <v>12696</v>
      </c>
      <c r="P74" s="211" t="s">
        <v>2137</v>
      </c>
      <c r="Q74" s="230">
        <f>COUNTIF('Hedef Liste Kırklareli'!A:A,A74)</f>
        <v>1</v>
      </c>
    </row>
    <row r="75" ht="15.75" hidden="1" customHeight="1">
      <c r="A75" s="211" t="s">
        <v>9473</v>
      </c>
      <c r="B75" s="211" t="s">
        <v>9474</v>
      </c>
      <c r="C75" s="212" t="s">
        <v>2897</v>
      </c>
      <c r="D75" s="211" t="s">
        <v>1789</v>
      </c>
      <c r="E75" s="213">
        <v>1748.0</v>
      </c>
      <c r="F75" s="213">
        <v>29.0</v>
      </c>
      <c r="G75" s="213">
        <v>0.0</v>
      </c>
      <c r="H75" s="213">
        <v>30.0</v>
      </c>
      <c r="I75" s="213">
        <v>30.0</v>
      </c>
      <c r="J75" s="214">
        <v>0.0</v>
      </c>
      <c r="K75" s="211" t="s">
        <v>12578</v>
      </c>
      <c r="L75" s="211">
        <v>2.884124455E9</v>
      </c>
      <c r="M75" s="211" t="s">
        <v>12205</v>
      </c>
      <c r="N75" s="211" t="s">
        <v>4501</v>
      </c>
      <c r="O75" s="211" t="s">
        <v>12950</v>
      </c>
      <c r="P75" s="211" t="s">
        <v>2137</v>
      </c>
      <c r="Q75" s="230">
        <f>COUNTIF('Hedef Liste Kırklareli'!A:A,A75)</f>
        <v>1</v>
      </c>
    </row>
    <row r="76" ht="15.75" hidden="1" customHeight="1">
      <c r="A76" s="211" t="s">
        <v>9642</v>
      </c>
      <c r="B76" s="211" t="s">
        <v>9643</v>
      </c>
      <c r="C76" s="212" t="s">
        <v>2897</v>
      </c>
      <c r="D76" s="211" t="s">
        <v>1378</v>
      </c>
      <c r="E76" s="213">
        <v>7969.0</v>
      </c>
      <c r="F76" s="213">
        <v>275.0</v>
      </c>
      <c r="G76" s="213">
        <v>11.0</v>
      </c>
      <c r="H76" s="213">
        <v>22.0</v>
      </c>
      <c r="I76" s="213">
        <v>33.0</v>
      </c>
      <c r="J76" s="214">
        <v>0.33</v>
      </c>
      <c r="K76" s="211" t="s">
        <v>12485</v>
      </c>
      <c r="L76" s="211">
        <v>2.884152555E9</v>
      </c>
      <c r="M76" s="211" t="s">
        <v>12205</v>
      </c>
      <c r="N76" s="211" t="s">
        <v>4501</v>
      </c>
      <c r="O76" s="211" t="s">
        <v>9646</v>
      </c>
      <c r="P76" s="211" t="s">
        <v>2137</v>
      </c>
      <c r="Q76" s="230">
        <f>COUNTIF('Hedef Liste Kırklareli'!A:A,A76)</f>
        <v>1</v>
      </c>
    </row>
    <row r="77" ht="15.75" hidden="1" customHeight="1">
      <c r="A77" s="211" t="s">
        <v>12684</v>
      </c>
      <c r="B77" s="211" t="s">
        <v>12685</v>
      </c>
      <c r="C77" s="212" t="s">
        <v>2897</v>
      </c>
      <c r="D77" s="211" t="s">
        <v>1577</v>
      </c>
      <c r="E77" s="213">
        <v>2398.0</v>
      </c>
      <c r="F77" s="213">
        <v>66.0</v>
      </c>
      <c r="G77" s="213">
        <v>0.0</v>
      </c>
      <c r="H77" s="213">
        <v>21.0</v>
      </c>
      <c r="I77" s="213">
        <v>21.0</v>
      </c>
      <c r="J77" s="214">
        <v>0.0</v>
      </c>
      <c r="K77" s="211" t="s">
        <v>12686</v>
      </c>
      <c r="L77" s="211">
        <v>2.88413E9</v>
      </c>
      <c r="M77" s="211" t="s">
        <v>12205</v>
      </c>
      <c r="N77" s="211" t="s">
        <v>6366</v>
      </c>
      <c r="O77" s="211" t="s">
        <v>12687</v>
      </c>
      <c r="P77" s="211" t="s">
        <v>2137</v>
      </c>
      <c r="Q77" s="230">
        <f>COUNTIF('Hedef Liste Kırklareli'!A:A,A77)</f>
        <v>1</v>
      </c>
    </row>
    <row r="78" ht="15.75" hidden="1" customHeight="1">
      <c r="A78" s="211" t="s">
        <v>12437</v>
      </c>
      <c r="B78" s="211" t="s">
        <v>12438</v>
      </c>
      <c r="C78" s="212" t="s">
        <v>2897</v>
      </c>
      <c r="D78" s="211" t="s">
        <v>1827</v>
      </c>
      <c r="E78" s="213">
        <v>1517.0</v>
      </c>
      <c r="F78" s="213">
        <v>36.0</v>
      </c>
      <c r="G78" s="213">
        <v>0.0</v>
      </c>
      <c r="H78" s="213">
        <v>37.0</v>
      </c>
      <c r="I78" s="213">
        <v>37.0</v>
      </c>
      <c r="J78" s="214">
        <v>0.0</v>
      </c>
      <c r="K78" s="211" t="s">
        <v>12439</v>
      </c>
      <c r="L78" s="211">
        <v>2.884178993E9</v>
      </c>
      <c r="M78" s="211" t="s">
        <v>12205</v>
      </c>
      <c r="N78" s="211" t="s">
        <v>2322</v>
      </c>
      <c r="O78" s="211" t="s">
        <v>12440</v>
      </c>
      <c r="P78" s="211" t="s">
        <v>2137</v>
      </c>
      <c r="Q78" s="230">
        <f>COUNTIF('Hedef Liste Kırklareli'!A:A,A78)</f>
        <v>1</v>
      </c>
    </row>
    <row r="79" ht="15.75" hidden="1" customHeight="1">
      <c r="A79" s="211" t="s">
        <v>9785</v>
      </c>
      <c r="B79" s="211" t="s">
        <v>9786</v>
      </c>
      <c r="C79" s="212" t="s">
        <v>2897</v>
      </c>
      <c r="D79" s="211" t="s">
        <v>1370</v>
      </c>
      <c r="E79" s="213">
        <v>1659.0</v>
      </c>
      <c r="F79" s="211"/>
      <c r="G79" s="213">
        <v>0.0</v>
      </c>
      <c r="H79" s="213">
        <v>24.0</v>
      </c>
      <c r="I79" s="213">
        <v>24.0</v>
      </c>
      <c r="J79" s="214">
        <v>0.0</v>
      </c>
      <c r="K79" s="211" t="s">
        <v>12285</v>
      </c>
      <c r="L79" s="211">
        <v>2.882120667E9</v>
      </c>
      <c r="M79" s="211" t="s">
        <v>1350</v>
      </c>
      <c r="N79" s="211" t="s">
        <v>12236</v>
      </c>
      <c r="O79" s="211" t="s">
        <v>9788</v>
      </c>
      <c r="P79" s="211" t="s">
        <v>2137</v>
      </c>
      <c r="Q79" s="230">
        <f>COUNTIF('Hedef Liste Kırklareli'!A:A,A79)</f>
        <v>1</v>
      </c>
    </row>
    <row r="80" ht="15.75" hidden="1" customHeight="1">
      <c r="A80" s="211" t="s">
        <v>9558</v>
      </c>
      <c r="B80" s="211" t="s">
        <v>9559</v>
      </c>
      <c r="C80" s="212" t="s">
        <v>2897</v>
      </c>
      <c r="D80" s="211" t="s">
        <v>1356</v>
      </c>
      <c r="E80" s="213">
        <v>280.0</v>
      </c>
      <c r="F80" s="213">
        <v>8.0</v>
      </c>
      <c r="G80" s="213">
        <v>7.0</v>
      </c>
      <c r="H80" s="213">
        <v>18.0</v>
      </c>
      <c r="I80" s="213">
        <v>25.0</v>
      </c>
      <c r="J80" s="214">
        <v>0.28</v>
      </c>
      <c r="K80" s="211" t="s">
        <v>12876</v>
      </c>
      <c r="L80" s="211">
        <v>2.884130605E9</v>
      </c>
      <c r="M80" s="211" t="s">
        <v>12205</v>
      </c>
      <c r="N80" s="211" t="s">
        <v>12318</v>
      </c>
      <c r="O80" s="211" t="s">
        <v>9562</v>
      </c>
      <c r="P80" s="211" t="s">
        <v>2137</v>
      </c>
      <c r="Q80" s="230">
        <f>COUNTIF('Hedef Liste Kırklareli'!A:A,A80)</f>
        <v>1</v>
      </c>
    </row>
    <row r="81" ht="15.75" hidden="1" customHeight="1">
      <c r="A81" s="211" t="s">
        <v>12448</v>
      </c>
      <c r="B81" s="211" t="s">
        <v>12449</v>
      </c>
      <c r="C81" s="212" t="s">
        <v>2897</v>
      </c>
      <c r="D81" s="211" t="s">
        <v>1827</v>
      </c>
      <c r="E81" s="213">
        <v>286.0</v>
      </c>
      <c r="F81" s="213">
        <v>19.0</v>
      </c>
      <c r="G81" s="213">
        <v>0.0</v>
      </c>
      <c r="H81" s="213">
        <v>23.0</v>
      </c>
      <c r="I81" s="213">
        <v>23.0</v>
      </c>
      <c r="J81" s="214">
        <v>0.0</v>
      </c>
      <c r="K81" s="211" t="s">
        <v>12450</v>
      </c>
      <c r="L81" s="211">
        <v>5.4551427E9</v>
      </c>
      <c r="M81" s="211" t="s">
        <v>1350</v>
      </c>
      <c r="N81" s="211" t="s">
        <v>12224</v>
      </c>
      <c r="O81" s="211" t="s">
        <v>12451</v>
      </c>
      <c r="P81" s="211" t="s">
        <v>2137</v>
      </c>
      <c r="Q81" s="230">
        <f>COUNTIF('Hedef Liste Kırklareli'!A:A,A81)</f>
        <v>1</v>
      </c>
    </row>
    <row r="82" ht="15.75" hidden="1" customHeight="1">
      <c r="A82" s="211" t="s">
        <v>12643</v>
      </c>
      <c r="B82" s="211" t="s">
        <v>12644</v>
      </c>
      <c r="C82" s="212" t="s">
        <v>2909</v>
      </c>
      <c r="D82" s="211" t="s">
        <v>1577</v>
      </c>
      <c r="E82" s="211"/>
      <c r="F82" s="211"/>
      <c r="G82" s="213">
        <v>0.0</v>
      </c>
      <c r="H82" s="213">
        <v>38.0</v>
      </c>
      <c r="I82" s="213">
        <v>38.0</v>
      </c>
      <c r="J82" s="214">
        <v>0.0</v>
      </c>
      <c r="K82" s="211" t="s">
        <v>12645</v>
      </c>
      <c r="L82" s="211">
        <v>5.306755798E9</v>
      </c>
      <c r="M82" s="211" t="s">
        <v>12205</v>
      </c>
      <c r="N82" s="211" t="s">
        <v>2322</v>
      </c>
      <c r="O82" s="211" t="s">
        <v>12646</v>
      </c>
      <c r="P82" s="211" t="s">
        <v>2137</v>
      </c>
      <c r="Q82" s="230">
        <f>COUNTIF('Hedef Liste Kırklareli'!A:A,A82)</f>
        <v>1</v>
      </c>
    </row>
    <row r="83" ht="15.75" hidden="1" customHeight="1">
      <c r="A83" s="211" t="s">
        <v>12206</v>
      </c>
      <c r="B83" s="211" t="s">
        <v>12207</v>
      </c>
      <c r="C83" s="212" t="s">
        <v>2897</v>
      </c>
      <c r="D83" s="211" t="s">
        <v>1356</v>
      </c>
      <c r="E83" s="213">
        <v>194.0</v>
      </c>
      <c r="F83" s="211"/>
      <c r="G83" s="213">
        <v>0.0</v>
      </c>
      <c r="H83" s="213">
        <v>25.0</v>
      </c>
      <c r="I83" s="213">
        <v>25.0</v>
      </c>
      <c r="J83" s="214">
        <v>0.0</v>
      </c>
      <c r="K83" s="211" t="s">
        <v>12208</v>
      </c>
      <c r="L83" s="211">
        <v>2.885110139E9</v>
      </c>
      <c r="M83" s="211" t="s">
        <v>12209</v>
      </c>
      <c r="N83" s="211" t="s">
        <v>2434</v>
      </c>
      <c r="O83" s="211" t="s">
        <v>12210</v>
      </c>
      <c r="P83" s="211" t="s">
        <v>2137</v>
      </c>
      <c r="Q83" s="230">
        <f>COUNTIF('Hedef Liste Kırklareli'!A:A,A83)</f>
        <v>1</v>
      </c>
    </row>
    <row r="84" ht="15.75" hidden="1" customHeight="1">
      <c r="A84" s="211" t="s">
        <v>12774</v>
      </c>
      <c r="B84" s="211" t="s">
        <v>12775</v>
      </c>
      <c r="C84" s="212" t="s">
        <v>2897</v>
      </c>
      <c r="D84" s="211" t="s">
        <v>1832</v>
      </c>
      <c r="E84" s="213">
        <v>1447.0</v>
      </c>
      <c r="F84" s="213">
        <v>61.0</v>
      </c>
      <c r="G84" s="213">
        <v>0.0</v>
      </c>
      <c r="H84" s="213">
        <v>23.0</v>
      </c>
      <c r="I84" s="213">
        <v>23.0</v>
      </c>
      <c r="J84" s="214">
        <v>0.0</v>
      </c>
      <c r="K84" s="211" t="s">
        <v>12776</v>
      </c>
      <c r="L84" s="211">
        <v>2.88212872E9</v>
      </c>
      <c r="M84" s="211" t="s">
        <v>1350</v>
      </c>
      <c r="N84" s="211" t="s">
        <v>12236</v>
      </c>
      <c r="O84" s="211" t="s">
        <v>12777</v>
      </c>
      <c r="P84" s="211" t="s">
        <v>2137</v>
      </c>
      <c r="Q84" s="230">
        <f>COUNTIF('Hedef Liste Kırklareli'!A:A,A84)</f>
        <v>1</v>
      </c>
    </row>
    <row r="85" ht="15.75" hidden="1" customHeight="1">
      <c r="A85" s="211" t="s">
        <v>12951</v>
      </c>
      <c r="B85" s="211" t="s">
        <v>12952</v>
      </c>
      <c r="C85" s="212" t="s">
        <v>2909</v>
      </c>
      <c r="D85" s="211" t="s">
        <v>1443</v>
      </c>
      <c r="E85" s="213">
        <v>7.0</v>
      </c>
      <c r="F85" s="211"/>
      <c r="G85" s="213">
        <v>0.0</v>
      </c>
      <c r="H85" s="213">
        <v>33.0</v>
      </c>
      <c r="I85" s="213">
        <v>33.0</v>
      </c>
      <c r="J85" s="214">
        <v>0.0</v>
      </c>
      <c r="K85" s="211" t="s">
        <v>12953</v>
      </c>
      <c r="L85" s="211">
        <v>2.882124445E9</v>
      </c>
      <c r="M85" s="211" t="s">
        <v>1350</v>
      </c>
      <c r="N85" s="211" t="s">
        <v>12236</v>
      </c>
      <c r="O85" s="211" t="s">
        <v>12954</v>
      </c>
      <c r="P85" s="211" t="s">
        <v>2137</v>
      </c>
      <c r="Q85" s="230">
        <f>COUNTIF('Hedef Liste Kırklareli'!A:A,A85)</f>
        <v>0</v>
      </c>
    </row>
    <row r="86" ht="15.75" hidden="1" customHeight="1">
      <c r="A86" s="211" t="s">
        <v>9614</v>
      </c>
      <c r="B86" s="211" t="s">
        <v>9615</v>
      </c>
      <c r="C86" s="212" t="s">
        <v>2897</v>
      </c>
      <c r="D86" s="211" t="s">
        <v>1385</v>
      </c>
      <c r="E86" s="213">
        <v>1431.0</v>
      </c>
      <c r="F86" s="213">
        <v>2.0</v>
      </c>
      <c r="G86" s="213">
        <v>8.0</v>
      </c>
      <c r="H86" s="213">
        <v>21.0</v>
      </c>
      <c r="I86" s="213">
        <v>29.0</v>
      </c>
      <c r="J86" s="214">
        <v>0.28</v>
      </c>
      <c r="K86" s="211" t="s">
        <v>12267</v>
      </c>
      <c r="L86" s="211">
        <v>2.884172439E9</v>
      </c>
      <c r="M86" s="211" t="s">
        <v>12205</v>
      </c>
      <c r="N86" s="211" t="s">
        <v>12229</v>
      </c>
      <c r="O86" s="211" t="s">
        <v>9618</v>
      </c>
      <c r="P86" s="211" t="s">
        <v>2137</v>
      </c>
      <c r="Q86" s="230">
        <f>COUNTIF('Hedef Liste Kırklareli'!A:A,A86)</f>
        <v>1</v>
      </c>
    </row>
    <row r="87" ht="15.75" hidden="1" customHeight="1">
      <c r="A87" s="211" t="s">
        <v>12752</v>
      </c>
      <c r="B87" s="211" t="s">
        <v>12753</v>
      </c>
      <c r="C87" s="212" t="s">
        <v>2897</v>
      </c>
      <c r="D87" s="211" t="s">
        <v>1507</v>
      </c>
      <c r="E87" s="213">
        <v>4464.0</v>
      </c>
      <c r="F87" s="213">
        <v>257.0</v>
      </c>
      <c r="G87" s="213">
        <v>0.0</v>
      </c>
      <c r="H87" s="213">
        <v>93.0</v>
      </c>
      <c r="I87" s="213">
        <v>93.0</v>
      </c>
      <c r="J87" s="214">
        <v>0.0</v>
      </c>
      <c r="K87" s="211" t="s">
        <v>12754</v>
      </c>
      <c r="L87" s="211">
        <v>2.884155153E9</v>
      </c>
      <c r="M87" s="211" t="s">
        <v>12205</v>
      </c>
      <c r="N87" s="211" t="s">
        <v>11243</v>
      </c>
      <c r="O87" s="211" t="s">
        <v>12755</v>
      </c>
      <c r="P87" s="211" t="s">
        <v>2137</v>
      </c>
      <c r="Q87" s="230">
        <f>COUNTIF('Hedef Liste Kırklareli'!A:A,A87)</f>
        <v>1</v>
      </c>
    </row>
    <row r="88" ht="15.75" hidden="1" customHeight="1">
      <c r="A88" s="211" t="s">
        <v>9811</v>
      </c>
      <c r="B88" s="211" t="s">
        <v>9812</v>
      </c>
      <c r="C88" s="212" t="s">
        <v>2897</v>
      </c>
      <c r="D88" s="211" t="s">
        <v>1507</v>
      </c>
      <c r="E88" s="213">
        <v>174.0</v>
      </c>
      <c r="F88" s="211"/>
      <c r="G88" s="213">
        <v>0.0</v>
      </c>
      <c r="H88" s="213">
        <v>12.0</v>
      </c>
      <c r="I88" s="213">
        <v>12.0</v>
      </c>
      <c r="J88" s="214">
        <v>0.0</v>
      </c>
      <c r="K88" s="211" t="s">
        <v>12446</v>
      </c>
      <c r="L88" s="211">
        <v>5.452913303E9</v>
      </c>
      <c r="M88" s="211" t="s">
        <v>1350</v>
      </c>
      <c r="N88" s="211" t="s">
        <v>12236</v>
      </c>
      <c r="O88" s="211" t="s">
        <v>9814</v>
      </c>
      <c r="P88" s="211" t="s">
        <v>2137</v>
      </c>
      <c r="Q88" s="230">
        <f>COUNTIF('Hedef Liste Kırklareli'!A:A,A88)</f>
        <v>1</v>
      </c>
    </row>
    <row r="89" ht="15.75" hidden="1" customHeight="1">
      <c r="A89" s="211" t="s">
        <v>12355</v>
      </c>
      <c r="B89" s="211" t="s">
        <v>12356</v>
      </c>
      <c r="C89" s="212" t="s">
        <v>2897</v>
      </c>
      <c r="D89" s="211" t="s">
        <v>1832</v>
      </c>
      <c r="E89" s="213">
        <v>10.0</v>
      </c>
      <c r="F89" s="211"/>
      <c r="G89" s="213">
        <v>7.0</v>
      </c>
      <c r="H89" s="213">
        <v>21.0</v>
      </c>
      <c r="I89" s="213">
        <v>28.0</v>
      </c>
      <c r="J89" s="214">
        <v>0.25</v>
      </c>
      <c r="K89" s="211" t="s">
        <v>12357</v>
      </c>
      <c r="L89" s="211">
        <v>5.415192914E9</v>
      </c>
      <c r="M89" s="211" t="s">
        <v>12205</v>
      </c>
      <c r="N89" s="211" t="s">
        <v>12318</v>
      </c>
      <c r="O89" s="211" t="s">
        <v>12358</v>
      </c>
      <c r="P89" s="211" t="s">
        <v>2137</v>
      </c>
      <c r="Q89" s="230">
        <f>COUNTIF('Hedef Liste Kırklareli'!A:A,A89)</f>
        <v>1</v>
      </c>
    </row>
    <row r="90" ht="15.75" hidden="1" customHeight="1">
      <c r="A90" s="211" t="s">
        <v>12744</v>
      </c>
      <c r="B90" s="211" t="s">
        <v>12745</v>
      </c>
      <c r="C90" s="212" t="s">
        <v>2897</v>
      </c>
      <c r="D90" s="211" t="s">
        <v>1348</v>
      </c>
      <c r="E90" s="213">
        <v>2189.0</v>
      </c>
      <c r="F90" s="213">
        <v>199.0</v>
      </c>
      <c r="G90" s="213">
        <v>0.0</v>
      </c>
      <c r="H90" s="213">
        <v>98.0</v>
      </c>
      <c r="I90" s="213">
        <v>98.0</v>
      </c>
      <c r="J90" s="214">
        <v>0.0</v>
      </c>
      <c r="K90" s="211" t="s">
        <v>12746</v>
      </c>
      <c r="L90" s="211">
        <v>5.394200551E9</v>
      </c>
      <c r="M90" s="211" t="s">
        <v>1350</v>
      </c>
      <c r="N90" s="211" t="s">
        <v>12236</v>
      </c>
      <c r="O90" s="211" t="s">
        <v>12747</v>
      </c>
      <c r="P90" s="211" t="s">
        <v>2137</v>
      </c>
      <c r="Q90" s="230">
        <f>COUNTIF('Hedef Liste Kırklareli'!A:A,A90)</f>
        <v>1</v>
      </c>
    </row>
    <row r="91" ht="15.75" hidden="1" customHeight="1">
      <c r="A91" s="211" t="s">
        <v>9626</v>
      </c>
      <c r="B91" s="211" t="s">
        <v>9627</v>
      </c>
      <c r="C91" s="212" t="s">
        <v>2897</v>
      </c>
      <c r="D91" s="211" t="s">
        <v>1597</v>
      </c>
      <c r="E91" s="213">
        <v>247.0</v>
      </c>
      <c r="F91" s="213">
        <v>9.0</v>
      </c>
      <c r="G91" s="213">
        <v>7.0</v>
      </c>
      <c r="H91" s="213">
        <v>3.0</v>
      </c>
      <c r="I91" s="213">
        <v>10.0</v>
      </c>
      <c r="J91" s="214">
        <v>0.7</v>
      </c>
      <c r="K91" s="211" t="s">
        <v>12467</v>
      </c>
      <c r="L91" s="211">
        <v>5.388858762E9</v>
      </c>
      <c r="M91" s="211" t="s">
        <v>12205</v>
      </c>
      <c r="N91" s="211" t="s">
        <v>12278</v>
      </c>
      <c r="O91" s="211" t="s">
        <v>9630</v>
      </c>
      <c r="P91" s="211" t="s">
        <v>2137</v>
      </c>
      <c r="Q91" s="230">
        <f>COUNTIF('Hedef Liste Kırklareli'!A:A,A91)</f>
        <v>1</v>
      </c>
    </row>
    <row r="92" ht="15.75" hidden="1" customHeight="1">
      <c r="A92" s="211" t="s">
        <v>12679</v>
      </c>
      <c r="B92" s="211" t="s">
        <v>12680</v>
      </c>
      <c r="C92" s="212" t="s">
        <v>2897</v>
      </c>
      <c r="D92" s="211" t="s">
        <v>1370</v>
      </c>
      <c r="E92" s="213">
        <v>3.0</v>
      </c>
      <c r="F92" s="213">
        <v>1.0</v>
      </c>
      <c r="G92" s="213">
        <v>0.0</v>
      </c>
      <c r="H92" s="213">
        <v>7.0</v>
      </c>
      <c r="I92" s="213">
        <v>7.0</v>
      </c>
      <c r="J92" s="214">
        <v>0.0</v>
      </c>
      <c r="K92" s="211" t="s">
        <v>12681</v>
      </c>
      <c r="L92" s="211">
        <v>2.88412253E9</v>
      </c>
      <c r="M92" s="211" t="s">
        <v>12205</v>
      </c>
      <c r="N92" s="211" t="s">
        <v>12318</v>
      </c>
      <c r="O92" s="211" t="s">
        <v>12682</v>
      </c>
      <c r="P92" s="211" t="s">
        <v>2137</v>
      </c>
      <c r="Q92" s="230">
        <f>COUNTIF('Hedef Liste Kırklareli'!A:A,A92)</f>
        <v>1</v>
      </c>
    </row>
    <row r="93" ht="15.75" hidden="1" customHeight="1">
      <c r="A93" s="211" t="s">
        <v>12378</v>
      </c>
      <c r="B93" s="211" t="s">
        <v>12379</v>
      </c>
      <c r="C93" s="212" t="s">
        <v>2897</v>
      </c>
      <c r="D93" s="211" t="s">
        <v>1370</v>
      </c>
      <c r="E93" s="213">
        <v>2199.0</v>
      </c>
      <c r="F93" s="213">
        <v>79.0</v>
      </c>
      <c r="G93" s="213">
        <v>0.0</v>
      </c>
      <c r="H93" s="213">
        <v>48.0</v>
      </c>
      <c r="I93" s="213">
        <v>48.0</v>
      </c>
      <c r="J93" s="214">
        <v>0.0</v>
      </c>
      <c r="K93" s="211" t="s">
        <v>12380</v>
      </c>
      <c r="L93" s="211">
        <v>2.884178222E9</v>
      </c>
      <c r="M93" s="211" t="s">
        <v>12205</v>
      </c>
      <c r="N93" s="211" t="s">
        <v>11243</v>
      </c>
      <c r="O93" s="211" t="s">
        <v>12381</v>
      </c>
      <c r="P93" s="211" t="s">
        <v>2137</v>
      </c>
      <c r="Q93" s="230">
        <f>COUNTIF('Hedef Liste Kırklareli'!A:A,A93)</f>
        <v>1</v>
      </c>
    </row>
    <row r="94" ht="15.75" hidden="1" customHeight="1">
      <c r="A94" s="211" t="s">
        <v>12648</v>
      </c>
      <c r="B94" s="211" t="s">
        <v>12649</v>
      </c>
      <c r="C94" s="212" t="s">
        <v>2897</v>
      </c>
      <c r="D94" s="211" t="s">
        <v>1370</v>
      </c>
      <c r="E94" s="213">
        <v>6250.0</v>
      </c>
      <c r="F94" s="213">
        <v>52.0</v>
      </c>
      <c r="G94" s="213">
        <v>0.0</v>
      </c>
      <c r="H94" s="213">
        <v>17.0</v>
      </c>
      <c r="I94" s="213">
        <v>17.0</v>
      </c>
      <c r="J94" s="214">
        <v>0.0</v>
      </c>
      <c r="K94" s="211" t="s">
        <v>12650</v>
      </c>
      <c r="L94" s="211">
        <v>2.882122555E9</v>
      </c>
      <c r="M94" s="211" t="s">
        <v>1350</v>
      </c>
      <c r="N94" s="211" t="s">
        <v>12224</v>
      </c>
      <c r="O94" s="211" t="s">
        <v>12651</v>
      </c>
      <c r="P94" s="211" t="s">
        <v>2137</v>
      </c>
      <c r="Q94" s="230">
        <f>COUNTIF('Hedef Liste Kırklareli'!A:A,A94)</f>
        <v>1</v>
      </c>
    </row>
    <row r="95" ht="15.75" hidden="1" customHeight="1">
      <c r="A95" s="211" t="s">
        <v>12794</v>
      </c>
      <c r="B95" s="211" t="s">
        <v>12955</v>
      </c>
      <c r="C95" s="212" t="s">
        <v>2897</v>
      </c>
      <c r="D95" s="211" t="s">
        <v>1507</v>
      </c>
      <c r="E95" s="213">
        <v>55.0</v>
      </c>
      <c r="F95" s="211"/>
      <c r="G95" s="213">
        <v>0.0</v>
      </c>
      <c r="H95" s="213">
        <v>15.0</v>
      </c>
      <c r="I95" s="213">
        <v>15.0</v>
      </c>
      <c r="J95" s="214">
        <v>0.0</v>
      </c>
      <c r="K95" s="211" t="s">
        <v>12796</v>
      </c>
      <c r="L95" s="211">
        <v>2.885121214E9</v>
      </c>
      <c r="M95" s="211" t="s">
        <v>12209</v>
      </c>
      <c r="N95" s="211" t="s">
        <v>2434</v>
      </c>
      <c r="O95" s="211" t="s">
        <v>12797</v>
      </c>
      <c r="P95" s="211" t="s">
        <v>2137</v>
      </c>
      <c r="Q95" s="230">
        <f>COUNTIF('Hedef Liste Kırklareli'!A:A,A95)</f>
        <v>1</v>
      </c>
    </row>
    <row r="96" ht="15.75" hidden="1" customHeight="1">
      <c r="A96" s="211" t="s">
        <v>12956</v>
      </c>
      <c r="B96" s="211" t="s">
        <v>12957</v>
      </c>
      <c r="C96" s="212" t="s">
        <v>2897</v>
      </c>
      <c r="D96" s="211" t="s">
        <v>1364</v>
      </c>
      <c r="E96" s="213">
        <v>605.0</v>
      </c>
      <c r="F96" s="213">
        <v>9.0</v>
      </c>
      <c r="G96" s="213">
        <v>61.0</v>
      </c>
      <c r="H96" s="213">
        <v>0.0</v>
      </c>
      <c r="I96" s="213">
        <v>61.0</v>
      </c>
      <c r="J96" s="214">
        <v>1.0</v>
      </c>
      <c r="K96" s="211" t="s">
        <v>12958</v>
      </c>
      <c r="L96" s="211">
        <v>5.444441911E9</v>
      </c>
      <c r="M96" s="211" t="s">
        <v>1350</v>
      </c>
      <c r="N96" s="211" t="s">
        <v>12224</v>
      </c>
      <c r="O96" s="211" t="s">
        <v>12959</v>
      </c>
      <c r="P96" s="211" t="s">
        <v>2165</v>
      </c>
      <c r="Q96" s="230">
        <f>COUNTIF('Hedef Liste Kırklareli'!A:A,A96)</f>
        <v>0</v>
      </c>
    </row>
    <row r="97" ht="15.75" hidden="1" customHeight="1">
      <c r="A97" s="211" t="s">
        <v>12960</v>
      </c>
      <c r="B97" s="211" t="s">
        <v>12961</v>
      </c>
      <c r="C97" s="212" t="s">
        <v>2909</v>
      </c>
      <c r="D97" s="211" t="s">
        <v>1370</v>
      </c>
      <c r="E97" s="213">
        <v>485.0</v>
      </c>
      <c r="F97" s="211"/>
      <c r="G97" s="213">
        <v>79.0</v>
      </c>
      <c r="H97" s="213">
        <v>0.0</v>
      </c>
      <c r="I97" s="213">
        <v>79.0</v>
      </c>
      <c r="J97" s="214">
        <v>1.0</v>
      </c>
      <c r="K97" s="211" t="s">
        <v>2163</v>
      </c>
      <c r="L97" s="211">
        <v>9.999999999E9</v>
      </c>
      <c r="M97" s="211" t="s">
        <v>12205</v>
      </c>
      <c r="N97" s="211" t="s">
        <v>12229</v>
      </c>
      <c r="O97" s="211" t="s">
        <v>12962</v>
      </c>
      <c r="P97" s="211" t="s">
        <v>2165</v>
      </c>
      <c r="Q97" s="230">
        <f>COUNTIF('Hedef Liste Kırklareli'!A:A,A97)</f>
        <v>0</v>
      </c>
    </row>
    <row r="98" ht="15.75" hidden="1" customHeight="1">
      <c r="A98" s="211" t="s">
        <v>9578</v>
      </c>
      <c r="B98" s="211" t="s">
        <v>9579</v>
      </c>
      <c r="C98" s="212" t="s">
        <v>2897</v>
      </c>
      <c r="D98" s="211" t="s">
        <v>1443</v>
      </c>
      <c r="E98" s="213">
        <v>603.0</v>
      </c>
      <c r="F98" s="213">
        <v>46.0</v>
      </c>
      <c r="G98" s="213">
        <v>8.0</v>
      </c>
      <c r="H98" s="213">
        <v>8.0</v>
      </c>
      <c r="I98" s="213">
        <v>16.0</v>
      </c>
      <c r="J98" s="214">
        <v>0.5</v>
      </c>
      <c r="K98" s="211" t="s">
        <v>12416</v>
      </c>
      <c r="L98" s="211">
        <v>5.335056596E9</v>
      </c>
      <c r="M98" s="211" t="s">
        <v>12205</v>
      </c>
      <c r="N98" s="211" t="s">
        <v>12229</v>
      </c>
      <c r="O98" s="211" t="s">
        <v>9581</v>
      </c>
      <c r="P98" s="211" t="s">
        <v>2137</v>
      </c>
      <c r="Q98" s="230">
        <f>COUNTIF('Hedef Liste Kırklareli'!A:A,A98)</f>
        <v>1</v>
      </c>
    </row>
    <row r="99" ht="15.75" hidden="1" customHeight="1">
      <c r="A99" s="211" t="s">
        <v>9591</v>
      </c>
      <c r="B99" s="211" t="s">
        <v>9592</v>
      </c>
      <c r="C99" s="212" t="s">
        <v>2897</v>
      </c>
      <c r="D99" s="211" t="s">
        <v>1507</v>
      </c>
      <c r="E99" s="213">
        <v>917.0</v>
      </c>
      <c r="F99" s="213">
        <v>92.0</v>
      </c>
      <c r="G99" s="213">
        <v>9.0</v>
      </c>
      <c r="H99" s="213">
        <v>50.0</v>
      </c>
      <c r="I99" s="213">
        <v>59.0</v>
      </c>
      <c r="J99" s="214">
        <v>0.15</v>
      </c>
      <c r="K99" s="211" t="s">
        <v>12825</v>
      </c>
      <c r="L99" s="211">
        <v>2.88415491E9</v>
      </c>
      <c r="M99" s="211" t="s">
        <v>12205</v>
      </c>
      <c r="N99" s="211" t="s">
        <v>2429</v>
      </c>
      <c r="O99" s="211" t="s">
        <v>9595</v>
      </c>
      <c r="P99" s="211" t="s">
        <v>2137</v>
      </c>
      <c r="Q99" s="230">
        <f>COUNTIF('Hedef Liste Kırklareli'!A:A,A99)</f>
        <v>1</v>
      </c>
    </row>
    <row r="100" ht="15.75" hidden="1" customHeight="1">
      <c r="A100" s="211" t="s">
        <v>12963</v>
      </c>
      <c r="B100" s="211" t="s">
        <v>12964</v>
      </c>
      <c r="C100" s="212" t="s">
        <v>2897</v>
      </c>
      <c r="D100" s="211" t="s">
        <v>1364</v>
      </c>
      <c r="E100" s="213">
        <v>3315.0</v>
      </c>
      <c r="F100" s="213">
        <v>190.0</v>
      </c>
      <c r="G100" s="213">
        <v>5.0</v>
      </c>
      <c r="H100" s="213">
        <v>14.0</v>
      </c>
      <c r="I100" s="213">
        <v>19.0</v>
      </c>
      <c r="J100" s="214">
        <v>0.26</v>
      </c>
      <c r="K100" s="211" t="s">
        <v>12965</v>
      </c>
      <c r="L100" s="211">
        <v>5.360329883E9</v>
      </c>
      <c r="M100" s="211" t="s">
        <v>1350</v>
      </c>
      <c r="N100" s="211" t="s">
        <v>12236</v>
      </c>
      <c r="O100" s="211" t="s">
        <v>12966</v>
      </c>
      <c r="P100" s="211" t="s">
        <v>2137</v>
      </c>
      <c r="Q100" s="230">
        <f>COUNTIF('Hedef Liste Kırklareli'!A:A,A100)</f>
        <v>0</v>
      </c>
    </row>
    <row r="101" ht="15.75" hidden="1" customHeight="1">
      <c r="A101" s="211" t="s">
        <v>12652</v>
      </c>
      <c r="B101" s="211" t="s">
        <v>12653</v>
      </c>
      <c r="C101" s="212" t="s">
        <v>2897</v>
      </c>
      <c r="D101" s="211" t="s">
        <v>1348</v>
      </c>
      <c r="E101" s="213">
        <v>1045.0</v>
      </c>
      <c r="F101" s="213">
        <v>58.0</v>
      </c>
      <c r="G101" s="213">
        <v>0.0</v>
      </c>
      <c r="H101" s="213">
        <v>11.0</v>
      </c>
      <c r="I101" s="213">
        <v>11.0</v>
      </c>
      <c r="J101" s="214">
        <v>0.0</v>
      </c>
      <c r="K101" s="211" t="s">
        <v>12654</v>
      </c>
      <c r="L101" s="211">
        <v>2.882126655E9</v>
      </c>
      <c r="M101" s="211" t="s">
        <v>1350</v>
      </c>
      <c r="N101" s="211" t="s">
        <v>12236</v>
      </c>
      <c r="O101" s="211" t="s">
        <v>12655</v>
      </c>
      <c r="P101" s="211" t="s">
        <v>2137</v>
      </c>
      <c r="Q101" s="230">
        <f>COUNTIF('Hedef Liste Kırklareli'!A:A,A101)</f>
        <v>1</v>
      </c>
    </row>
    <row r="102" ht="15.75" hidden="1" customHeight="1">
      <c r="A102" s="211" t="s">
        <v>12967</v>
      </c>
      <c r="B102" s="211" t="s">
        <v>12968</v>
      </c>
      <c r="C102" s="212" t="s">
        <v>2897</v>
      </c>
      <c r="D102" s="211" t="s">
        <v>1364</v>
      </c>
      <c r="E102" s="213">
        <v>2063.0</v>
      </c>
      <c r="F102" s="213">
        <v>131.0</v>
      </c>
      <c r="G102" s="213">
        <v>9.0</v>
      </c>
      <c r="H102" s="213">
        <v>16.0</v>
      </c>
      <c r="I102" s="213">
        <v>25.0</v>
      </c>
      <c r="J102" s="214">
        <v>0.36</v>
      </c>
      <c r="K102" s="211" t="s">
        <v>12969</v>
      </c>
      <c r="L102" s="211">
        <v>2.882129293E9</v>
      </c>
      <c r="M102" s="211" t="s">
        <v>1350</v>
      </c>
      <c r="N102" s="211" t="s">
        <v>12236</v>
      </c>
      <c r="O102" s="211" t="s">
        <v>12970</v>
      </c>
      <c r="P102" s="211" t="s">
        <v>2137</v>
      </c>
      <c r="Q102" s="230">
        <f>COUNTIF('Hedef Liste Kırklareli'!A:A,A102)</f>
        <v>0</v>
      </c>
    </row>
    <row r="103" ht="15.75" hidden="1" customHeight="1">
      <c r="A103" s="211" t="s">
        <v>12738</v>
      </c>
      <c r="B103" s="211" t="s">
        <v>12739</v>
      </c>
      <c r="C103" s="212" t="s">
        <v>2897</v>
      </c>
      <c r="D103" s="211" t="s">
        <v>1443</v>
      </c>
      <c r="E103" s="213">
        <v>1385.0</v>
      </c>
      <c r="F103" s="213">
        <v>234.0</v>
      </c>
      <c r="G103" s="213">
        <v>0.0</v>
      </c>
      <c r="H103" s="213">
        <v>98.0</v>
      </c>
      <c r="I103" s="213">
        <v>98.0</v>
      </c>
      <c r="J103" s="214">
        <v>0.0</v>
      </c>
      <c r="K103" s="211" t="s">
        <v>12341</v>
      </c>
      <c r="L103" s="211">
        <v>5.462883539E9</v>
      </c>
      <c r="M103" s="211" t="s">
        <v>1350</v>
      </c>
      <c r="N103" s="211" t="s">
        <v>1754</v>
      </c>
      <c r="O103" s="211" t="s">
        <v>12712</v>
      </c>
      <c r="P103" s="211" t="s">
        <v>2137</v>
      </c>
      <c r="Q103" s="230">
        <f>COUNTIF('Hedef Liste Kırklareli'!A:A,A103)</f>
        <v>1</v>
      </c>
    </row>
    <row r="104" ht="15.75" hidden="1" customHeight="1">
      <c r="A104" s="211" t="s">
        <v>9531</v>
      </c>
      <c r="B104" s="211" t="s">
        <v>9532</v>
      </c>
      <c r="C104" s="212" t="s">
        <v>2897</v>
      </c>
      <c r="D104" s="211" t="s">
        <v>1364</v>
      </c>
      <c r="E104" s="213">
        <v>2347.0</v>
      </c>
      <c r="F104" s="213">
        <v>44.0</v>
      </c>
      <c r="G104" s="213">
        <v>14.0</v>
      </c>
      <c r="H104" s="213">
        <v>2.0</v>
      </c>
      <c r="I104" s="213">
        <v>16.0</v>
      </c>
      <c r="J104" s="214">
        <v>0.88</v>
      </c>
      <c r="K104" s="211" t="s">
        <v>12534</v>
      </c>
      <c r="L104" s="211">
        <v>5.416479783E9</v>
      </c>
      <c r="M104" s="211" t="s">
        <v>12205</v>
      </c>
      <c r="N104" s="211" t="s">
        <v>11243</v>
      </c>
      <c r="O104" s="211" t="s">
        <v>9535</v>
      </c>
      <c r="P104" s="211" t="s">
        <v>2137</v>
      </c>
      <c r="Q104" s="230">
        <f>COUNTIF('Hedef Liste Kırklareli'!A:A,A104)</f>
        <v>1</v>
      </c>
    </row>
    <row r="105" ht="15.75" hidden="1" customHeight="1">
      <c r="A105" s="211" t="s">
        <v>12971</v>
      </c>
      <c r="B105" s="211" t="s">
        <v>12972</v>
      </c>
      <c r="C105" s="212" t="s">
        <v>2897</v>
      </c>
      <c r="D105" s="211" t="s">
        <v>1507</v>
      </c>
      <c r="E105" s="213">
        <v>1516.0</v>
      </c>
      <c r="F105" s="213">
        <v>45.0</v>
      </c>
      <c r="G105" s="213">
        <v>19.0</v>
      </c>
      <c r="H105" s="213">
        <v>47.0</v>
      </c>
      <c r="I105" s="213">
        <v>66.0</v>
      </c>
      <c r="J105" s="214">
        <v>0.29</v>
      </c>
      <c r="K105" s="211" t="s">
        <v>12973</v>
      </c>
      <c r="L105" s="211">
        <v>2.884151376E9</v>
      </c>
      <c r="M105" s="211" t="s">
        <v>12205</v>
      </c>
      <c r="N105" s="211" t="s">
        <v>2429</v>
      </c>
      <c r="O105" s="211" t="s">
        <v>12974</v>
      </c>
      <c r="P105" s="211" t="s">
        <v>2137</v>
      </c>
      <c r="Q105" s="230">
        <f>COUNTIF('Hedef Liste Kırklareli'!A:A,A105)</f>
        <v>0</v>
      </c>
    </row>
    <row r="106" ht="15.75" hidden="1" customHeight="1">
      <c r="A106" s="211" t="s">
        <v>9503</v>
      </c>
      <c r="B106" s="211" t="s">
        <v>9504</v>
      </c>
      <c r="C106" s="212" t="s">
        <v>2897</v>
      </c>
      <c r="D106" s="211" t="s">
        <v>1507</v>
      </c>
      <c r="E106" s="213">
        <v>101.0</v>
      </c>
      <c r="F106" s="213">
        <v>7.0</v>
      </c>
      <c r="G106" s="213">
        <v>0.0</v>
      </c>
      <c r="H106" s="213">
        <v>14.0</v>
      </c>
      <c r="I106" s="213">
        <v>14.0</v>
      </c>
      <c r="J106" s="214">
        <v>0.0</v>
      </c>
      <c r="K106" s="211" t="s">
        <v>12377</v>
      </c>
      <c r="L106" s="211">
        <v>5.326605841E9</v>
      </c>
      <c r="M106" s="211" t="s">
        <v>12205</v>
      </c>
      <c r="N106" s="211" t="s">
        <v>12229</v>
      </c>
      <c r="O106" s="211" t="s">
        <v>9502</v>
      </c>
      <c r="P106" s="211" t="s">
        <v>2137</v>
      </c>
      <c r="Q106" s="230">
        <f>COUNTIF('Hedef Liste Kırklareli'!A:A,A106)</f>
        <v>1</v>
      </c>
    </row>
    <row r="107" ht="15.75" hidden="1" customHeight="1">
      <c r="A107" s="211" t="s">
        <v>9745</v>
      </c>
      <c r="B107" s="211" t="s">
        <v>9746</v>
      </c>
      <c r="C107" s="212" t="s">
        <v>2897</v>
      </c>
      <c r="D107" s="211" t="s">
        <v>1443</v>
      </c>
      <c r="E107" s="213">
        <v>778.0</v>
      </c>
      <c r="F107" s="213">
        <v>56.0</v>
      </c>
      <c r="G107" s="213">
        <v>0.0</v>
      </c>
      <c r="H107" s="213">
        <v>27.0</v>
      </c>
      <c r="I107" s="213">
        <v>27.0</v>
      </c>
      <c r="J107" s="214">
        <v>0.0</v>
      </c>
      <c r="K107" s="211" t="s">
        <v>12313</v>
      </c>
      <c r="L107" s="211">
        <v>5.413593988E9</v>
      </c>
      <c r="M107" s="211" t="s">
        <v>12205</v>
      </c>
      <c r="N107" s="211" t="s">
        <v>2322</v>
      </c>
      <c r="O107" s="211" t="s">
        <v>9748</v>
      </c>
      <c r="P107" s="211" t="s">
        <v>2137</v>
      </c>
      <c r="Q107" s="230">
        <f>COUNTIF('Hedef Liste Kırklareli'!A:A,A107)</f>
        <v>1</v>
      </c>
    </row>
    <row r="108" ht="15.75" hidden="1" customHeight="1">
      <c r="A108" s="211" t="s">
        <v>9821</v>
      </c>
      <c r="B108" s="211" t="s">
        <v>9822</v>
      </c>
      <c r="C108" s="212" t="s">
        <v>2897</v>
      </c>
      <c r="D108" s="211" t="s">
        <v>1356</v>
      </c>
      <c r="E108" s="213">
        <v>866.0</v>
      </c>
      <c r="F108" s="213">
        <v>72.0</v>
      </c>
      <c r="G108" s="213">
        <v>5.0</v>
      </c>
      <c r="H108" s="213">
        <v>6.0</v>
      </c>
      <c r="I108" s="213">
        <v>11.0</v>
      </c>
      <c r="J108" s="214">
        <v>0.45</v>
      </c>
      <c r="K108" s="211" t="s">
        <v>12310</v>
      </c>
      <c r="L108" s="211">
        <v>5.412306878E9</v>
      </c>
      <c r="M108" s="211" t="s">
        <v>1350</v>
      </c>
      <c r="N108" s="211" t="s">
        <v>12236</v>
      </c>
      <c r="O108" s="211" t="s">
        <v>9824</v>
      </c>
      <c r="P108" s="211" t="s">
        <v>2137</v>
      </c>
      <c r="Q108" s="230">
        <f>COUNTIF('Hedef Liste Kırklareli'!A:A,A108)</f>
        <v>1</v>
      </c>
    </row>
    <row r="109" ht="15.75" hidden="1" customHeight="1">
      <c r="A109" s="211" t="s">
        <v>12975</v>
      </c>
      <c r="B109" s="211" t="s">
        <v>12976</v>
      </c>
      <c r="C109" s="212" t="s">
        <v>2909</v>
      </c>
      <c r="D109" s="211" t="s">
        <v>1597</v>
      </c>
      <c r="E109" s="213">
        <v>20.0</v>
      </c>
      <c r="F109" s="211"/>
      <c r="G109" s="213">
        <v>0.0</v>
      </c>
      <c r="H109" s="213">
        <v>27.0</v>
      </c>
      <c r="I109" s="213">
        <v>27.0</v>
      </c>
      <c r="J109" s="214">
        <v>0.0</v>
      </c>
      <c r="K109" s="211" t="s">
        <v>12977</v>
      </c>
      <c r="L109" s="211">
        <v>5.527470039E9</v>
      </c>
      <c r="M109" s="211" t="s">
        <v>12205</v>
      </c>
      <c r="N109" s="211" t="s">
        <v>12318</v>
      </c>
      <c r="O109" s="211" t="s">
        <v>12978</v>
      </c>
      <c r="P109" s="211" t="s">
        <v>2137</v>
      </c>
      <c r="Q109" s="230">
        <f>COUNTIF('Hedef Liste Kırklareli'!A:A,A109)</f>
        <v>0</v>
      </c>
    </row>
    <row r="110" ht="15.75" hidden="1" customHeight="1">
      <c r="A110" s="211" t="s">
        <v>12831</v>
      </c>
      <c r="B110" s="211" t="s">
        <v>12832</v>
      </c>
      <c r="C110" s="212" t="s">
        <v>2897</v>
      </c>
      <c r="D110" s="211" t="s">
        <v>1507</v>
      </c>
      <c r="E110" s="213">
        <v>151.0</v>
      </c>
      <c r="F110" s="211"/>
      <c r="G110" s="213">
        <v>0.0</v>
      </c>
      <c r="H110" s="213">
        <v>36.0</v>
      </c>
      <c r="I110" s="213">
        <v>36.0</v>
      </c>
      <c r="J110" s="214">
        <v>0.0</v>
      </c>
      <c r="K110" s="211" t="s">
        <v>12833</v>
      </c>
      <c r="L110" s="211">
        <v>2.884151415E9</v>
      </c>
      <c r="M110" s="211" t="s">
        <v>12205</v>
      </c>
      <c r="N110" s="211" t="s">
        <v>12318</v>
      </c>
      <c r="O110" s="211" t="s">
        <v>12834</v>
      </c>
      <c r="P110" s="211" t="s">
        <v>2137</v>
      </c>
      <c r="Q110" s="230">
        <f>COUNTIF('Hedef Liste Kırklareli'!A:A,A110)</f>
        <v>1</v>
      </c>
    </row>
    <row r="111" ht="15.75" hidden="1" customHeight="1">
      <c r="A111" s="211" t="s">
        <v>12979</v>
      </c>
      <c r="B111" s="211" t="s">
        <v>12980</v>
      </c>
      <c r="C111" s="212" t="s">
        <v>2897</v>
      </c>
      <c r="D111" s="211" t="s">
        <v>1364</v>
      </c>
      <c r="E111" s="213">
        <v>649.0</v>
      </c>
      <c r="F111" s="213">
        <v>30.0</v>
      </c>
      <c r="G111" s="213">
        <v>43.0</v>
      </c>
      <c r="H111" s="213">
        <v>0.0</v>
      </c>
      <c r="I111" s="213">
        <v>43.0</v>
      </c>
      <c r="J111" s="214">
        <v>1.0</v>
      </c>
      <c r="K111" s="211" t="s">
        <v>12981</v>
      </c>
      <c r="L111" s="211">
        <v>5.433139641E9</v>
      </c>
      <c r="M111" s="211" t="s">
        <v>12205</v>
      </c>
      <c r="N111" s="211" t="s">
        <v>12229</v>
      </c>
      <c r="O111" s="211" t="s">
        <v>12982</v>
      </c>
      <c r="P111" s="211" t="s">
        <v>2165</v>
      </c>
      <c r="Q111" s="230">
        <f>COUNTIF('Hedef Liste Kırklareli'!A:A,A111)</f>
        <v>0</v>
      </c>
    </row>
    <row r="112" ht="15.75" hidden="1" customHeight="1">
      <c r="A112" s="211" t="s">
        <v>9582</v>
      </c>
      <c r="B112" s="211" t="s">
        <v>9583</v>
      </c>
      <c r="C112" s="212" t="s">
        <v>2897</v>
      </c>
      <c r="D112" s="211" t="s">
        <v>1507</v>
      </c>
      <c r="E112" s="213">
        <v>952.0</v>
      </c>
      <c r="F112" s="213">
        <v>27.0</v>
      </c>
      <c r="G112" s="213">
        <v>0.0</v>
      </c>
      <c r="H112" s="213">
        <v>14.0</v>
      </c>
      <c r="I112" s="213">
        <v>14.0</v>
      </c>
      <c r="J112" s="214">
        <v>0.0</v>
      </c>
      <c r="K112" s="211" t="s">
        <v>12778</v>
      </c>
      <c r="L112" s="211">
        <v>5.309521201E9</v>
      </c>
      <c r="M112" s="211" t="s">
        <v>12205</v>
      </c>
      <c r="N112" s="211" t="s">
        <v>12229</v>
      </c>
      <c r="O112" s="211" t="s">
        <v>9585</v>
      </c>
      <c r="P112" s="211" t="s">
        <v>2137</v>
      </c>
      <c r="Q112" s="230">
        <f>COUNTIF('Hedef Liste Kırklareli'!A:A,A112)</f>
        <v>1</v>
      </c>
    </row>
    <row r="113" ht="15.75" hidden="1" customHeight="1">
      <c r="A113" s="211" t="s">
        <v>12469</v>
      </c>
      <c r="B113" s="211" t="s">
        <v>12470</v>
      </c>
      <c r="C113" s="212" t="s">
        <v>2897</v>
      </c>
      <c r="D113" s="211" t="s">
        <v>1493</v>
      </c>
      <c r="E113" s="213">
        <v>48592.0</v>
      </c>
      <c r="F113" s="213">
        <v>2287.0</v>
      </c>
      <c r="G113" s="213">
        <v>19.0</v>
      </c>
      <c r="H113" s="213">
        <v>68.0</v>
      </c>
      <c r="I113" s="213">
        <v>87.0</v>
      </c>
      <c r="J113" s="214">
        <v>0.22</v>
      </c>
      <c r="K113" s="211" t="s">
        <v>12471</v>
      </c>
      <c r="L113" s="211">
        <v>2.882141404E9</v>
      </c>
      <c r="M113" s="211" t="s">
        <v>1350</v>
      </c>
      <c r="N113" s="211" t="s">
        <v>12236</v>
      </c>
      <c r="O113" s="211" t="s">
        <v>12472</v>
      </c>
      <c r="P113" s="211" t="s">
        <v>2137</v>
      </c>
      <c r="Q113" s="230">
        <f>COUNTIF('Hedef Liste Kırklareli'!A:A,A113)</f>
        <v>1</v>
      </c>
    </row>
    <row r="114" ht="15.75" hidden="1" customHeight="1">
      <c r="A114" s="211" t="s">
        <v>9620</v>
      </c>
      <c r="B114" s="211" t="s">
        <v>9621</v>
      </c>
      <c r="C114" s="212" t="s">
        <v>2897</v>
      </c>
      <c r="D114" s="211" t="s">
        <v>1507</v>
      </c>
      <c r="E114" s="213">
        <v>398.0</v>
      </c>
      <c r="F114" s="213">
        <v>5.0</v>
      </c>
      <c r="G114" s="213">
        <v>7.0</v>
      </c>
      <c r="H114" s="213">
        <v>7.0</v>
      </c>
      <c r="I114" s="213">
        <v>14.0</v>
      </c>
      <c r="J114" s="214">
        <v>0.5</v>
      </c>
      <c r="K114" s="211" t="s">
        <v>12377</v>
      </c>
      <c r="L114" s="211">
        <v>2.884178075E9</v>
      </c>
      <c r="M114" s="211" t="s">
        <v>12205</v>
      </c>
      <c r="N114" s="211" t="s">
        <v>12229</v>
      </c>
      <c r="O114" s="211" t="s">
        <v>9502</v>
      </c>
      <c r="P114" s="211" t="s">
        <v>2137</v>
      </c>
      <c r="Q114" s="230">
        <f>COUNTIF('Hedef Liste Kırklareli'!A:A,A114)</f>
        <v>1</v>
      </c>
    </row>
    <row r="115" ht="15.75" hidden="1" customHeight="1">
      <c r="A115" s="211" t="s">
        <v>12275</v>
      </c>
      <c r="B115" s="211" t="s">
        <v>12276</v>
      </c>
      <c r="C115" s="212" t="s">
        <v>2909</v>
      </c>
      <c r="D115" s="211" t="s">
        <v>1378</v>
      </c>
      <c r="E115" s="213">
        <v>420.0</v>
      </c>
      <c r="F115" s="211"/>
      <c r="G115" s="213">
        <v>0.0</v>
      </c>
      <c r="H115" s="213">
        <v>33.0</v>
      </c>
      <c r="I115" s="213">
        <v>33.0</v>
      </c>
      <c r="J115" s="214">
        <v>0.0</v>
      </c>
      <c r="K115" s="211" t="s">
        <v>12277</v>
      </c>
      <c r="L115" s="211">
        <v>2.884151177E9</v>
      </c>
      <c r="M115" s="211" t="s">
        <v>12205</v>
      </c>
      <c r="N115" s="211" t="s">
        <v>12278</v>
      </c>
      <c r="O115" s="211" t="s">
        <v>12279</v>
      </c>
      <c r="P115" s="211" t="s">
        <v>2137</v>
      </c>
      <c r="Q115" s="230">
        <f>COUNTIF('Hedef Liste Kırklareli'!A:A,A115)</f>
        <v>1</v>
      </c>
    </row>
    <row r="116" ht="15.75" hidden="1" customHeight="1">
      <c r="A116" s="211" t="s">
        <v>12983</v>
      </c>
      <c r="B116" s="211" t="s">
        <v>12984</v>
      </c>
      <c r="C116" s="212" t="s">
        <v>2897</v>
      </c>
      <c r="D116" s="211" t="s">
        <v>1507</v>
      </c>
      <c r="E116" s="213">
        <v>904.0</v>
      </c>
      <c r="F116" s="213">
        <v>101.0</v>
      </c>
      <c r="G116" s="213">
        <v>37.0</v>
      </c>
      <c r="H116" s="213">
        <v>26.0</v>
      </c>
      <c r="I116" s="213">
        <v>63.0</v>
      </c>
      <c r="J116" s="214">
        <v>0.59</v>
      </c>
      <c r="K116" s="211" t="s">
        <v>12985</v>
      </c>
      <c r="L116" s="211">
        <v>2.882122424E9</v>
      </c>
      <c r="M116" s="211" t="s">
        <v>1350</v>
      </c>
      <c r="N116" s="211" t="s">
        <v>12236</v>
      </c>
      <c r="O116" s="211" t="s">
        <v>12986</v>
      </c>
      <c r="P116" s="211" t="s">
        <v>2137</v>
      </c>
      <c r="Q116" s="230">
        <f>COUNTIF('Hedef Liste Kırklareli'!A:A,A116)</f>
        <v>0</v>
      </c>
    </row>
    <row r="117" ht="15.75" hidden="1" customHeight="1">
      <c r="A117" s="211" t="s">
        <v>9711</v>
      </c>
      <c r="B117" s="211" t="s">
        <v>9712</v>
      </c>
      <c r="C117" s="212" t="s">
        <v>2897</v>
      </c>
      <c r="D117" s="211" t="s">
        <v>1789</v>
      </c>
      <c r="E117" s="213">
        <v>490.0</v>
      </c>
      <c r="F117" s="213">
        <v>3.0</v>
      </c>
      <c r="G117" s="213">
        <v>0.0</v>
      </c>
      <c r="H117" s="213">
        <v>8.0</v>
      </c>
      <c r="I117" s="213">
        <v>8.0</v>
      </c>
      <c r="J117" s="214">
        <v>0.0</v>
      </c>
      <c r="K117" s="211" t="s">
        <v>12402</v>
      </c>
      <c r="L117" s="211">
        <v>2.884131811E9</v>
      </c>
      <c r="M117" s="211" t="s">
        <v>12205</v>
      </c>
      <c r="N117" s="211" t="s">
        <v>12318</v>
      </c>
      <c r="O117" s="211" t="s">
        <v>9715</v>
      </c>
      <c r="P117" s="211" t="s">
        <v>2137</v>
      </c>
      <c r="Q117" s="230">
        <f>COUNTIF('Hedef Liste Kırklareli'!A:A,A117)</f>
        <v>1</v>
      </c>
    </row>
    <row r="118" ht="15.75" hidden="1" customHeight="1">
      <c r="A118" s="211" t="s">
        <v>9674</v>
      </c>
      <c r="B118" s="211" t="s">
        <v>9675</v>
      </c>
      <c r="C118" s="212" t="s">
        <v>2897</v>
      </c>
      <c r="D118" s="211" t="s">
        <v>1356</v>
      </c>
      <c r="E118" s="213">
        <v>2892.0</v>
      </c>
      <c r="F118" s="213">
        <v>84.0</v>
      </c>
      <c r="G118" s="213">
        <v>4.0</v>
      </c>
      <c r="H118" s="213">
        <v>10.0</v>
      </c>
      <c r="I118" s="213">
        <v>14.0</v>
      </c>
      <c r="J118" s="214">
        <v>0.29</v>
      </c>
      <c r="K118" s="211" t="s">
        <v>12548</v>
      </c>
      <c r="L118" s="211">
        <v>5.452459137E9</v>
      </c>
      <c r="M118" s="211" t="s">
        <v>12205</v>
      </c>
      <c r="N118" s="211" t="s">
        <v>12278</v>
      </c>
      <c r="O118" s="211" t="s">
        <v>9677</v>
      </c>
      <c r="P118" s="211" t="s">
        <v>2137</v>
      </c>
      <c r="Q118" s="230">
        <f>COUNTIF('Hedef Liste Kırklareli'!A:A,A118)</f>
        <v>1</v>
      </c>
    </row>
    <row r="119" ht="15.75" hidden="1" customHeight="1">
      <c r="A119" s="211" t="s">
        <v>12397</v>
      </c>
      <c r="B119" s="211" t="s">
        <v>12398</v>
      </c>
      <c r="C119" s="212" t="s">
        <v>2897</v>
      </c>
      <c r="D119" s="211" t="s">
        <v>1370</v>
      </c>
      <c r="E119" s="213">
        <v>3758.0</v>
      </c>
      <c r="F119" s="213">
        <v>414.0</v>
      </c>
      <c r="G119" s="213">
        <v>0.0</v>
      </c>
      <c r="H119" s="213">
        <v>21.0</v>
      </c>
      <c r="I119" s="213">
        <v>21.0</v>
      </c>
      <c r="J119" s="214">
        <v>0.0</v>
      </c>
      <c r="K119" s="211" t="s">
        <v>12399</v>
      </c>
      <c r="L119" s="211">
        <v>2.882126264E9</v>
      </c>
      <c r="M119" s="211" t="s">
        <v>1350</v>
      </c>
      <c r="N119" s="211" t="s">
        <v>12236</v>
      </c>
      <c r="O119" s="211" t="s">
        <v>12400</v>
      </c>
      <c r="P119" s="211" t="s">
        <v>2137</v>
      </c>
      <c r="Q119" s="230">
        <f>COUNTIF('Hedef Liste Kırklareli'!A:A,A119)</f>
        <v>1</v>
      </c>
    </row>
    <row r="120" ht="15.75" hidden="1" customHeight="1">
      <c r="A120" s="211" t="s">
        <v>9805</v>
      </c>
      <c r="B120" s="211" t="s">
        <v>9806</v>
      </c>
      <c r="C120" s="212" t="s">
        <v>2897</v>
      </c>
      <c r="D120" s="211" t="s">
        <v>1370</v>
      </c>
      <c r="E120" s="213">
        <v>10414.0</v>
      </c>
      <c r="F120" s="213">
        <v>739.0</v>
      </c>
      <c r="G120" s="213">
        <v>0.0</v>
      </c>
      <c r="H120" s="213">
        <v>31.0</v>
      </c>
      <c r="I120" s="213">
        <v>31.0</v>
      </c>
      <c r="J120" s="214">
        <v>0.0</v>
      </c>
      <c r="K120" s="211" t="s">
        <v>12269</v>
      </c>
      <c r="L120" s="211">
        <v>2.882147705E9</v>
      </c>
      <c r="M120" s="211" t="s">
        <v>1350</v>
      </c>
      <c r="N120" s="211" t="s">
        <v>12236</v>
      </c>
      <c r="O120" s="211" t="s">
        <v>9808</v>
      </c>
      <c r="P120" s="211" t="s">
        <v>2137</v>
      </c>
      <c r="Q120" s="230">
        <f>COUNTIF('Hedef Liste Kırklareli'!A:A,A120)</f>
        <v>1</v>
      </c>
    </row>
    <row r="121" ht="15.75" hidden="1" customHeight="1">
      <c r="A121" s="211" t="s">
        <v>12987</v>
      </c>
      <c r="B121" s="211" t="s">
        <v>12988</v>
      </c>
      <c r="C121" s="212" t="s">
        <v>2897</v>
      </c>
      <c r="D121" s="211" t="s">
        <v>1370</v>
      </c>
      <c r="E121" s="213">
        <v>3947.0</v>
      </c>
      <c r="F121" s="213">
        <v>285.0</v>
      </c>
      <c r="G121" s="213">
        <v>0.0</v>
      </c>
      <c r="H121" s="213">
        <v>12.0</v>
      </c>
      <c r="I121" s="213">
        <v>12.0</v>
      </c>
      <c r="J121" s="214">
        <v>0.0</v>
      </c>
      <c r="K121" s="211" t="s">
        <v>12989</v>
      </c>
      <c r="L121" s="211">
        <v>2.8821218E9</v>
      </c>
      <c r="M121" s="211" t="s">
        <v>1350</v>
      </c>
      <c r="N121" s="211" t="s">
        <v>12224</v>
      </c>
      <c r="O121" s="211" t="s">
        <v>12990</v>
      </c>
      <c r="P121" s="211" t="s">
        <v>2165</v>
      </c>
      <c r="Q121" s="230">
        <f>COUNTIF('Hedef Liste Kırklareli'!A:A,A121)</f>
        <v>0</v>
      </c>
    </row>
    <row r="122" ht="15.75" hidden="1" customHeight="1">
      <c r="A122" s="211" t="s">
        <v>12722</v>
      </c>
      <c r="B122" s="211" t="s">
        <v>12723</v>
      </c>
      <c r="C122" s="212" t="s">
        <v>2897</v>
      </c>
      <c r="D122" s="211" t="s">
        <v>1577</v>
      </c>
      <c r="E122" s="213">
        <v>1095.0</v>
      </c>
      <c r="F122" s="211"/>
      <c r="G122" s="213">
        <v>0.0</v>
      </c>
      <c r="H122" s="213">
        <v>119.0</v>
      </c>
      <c r="I122" s="213">
        <v>119.0</v>
      </c>
      <c r="J122" s="214">
        <v>0.0</v>
      </c>
      <c r="K122" s="211" t="s">
        <v>12719</v>
      </c>
      <c r="L122" s="211">
        <v>2.88412777E9</v>
      </c>
      <c r="M122" s="211" t="s">
        <v>12205</v>
      </c>
      <c r="N122" s="211" t="s">
        <v>12724</v>
      </c>
      <c r="O122" s="211" t="s">
        <v>12725</v>
      </c>
      <c r="P122" s="211" t="s">
        <v>2137</v>
      </c>
      <c r="Q122" s="230">
        <f>COUNTIF('Hedef Liste Kırklareli'!A:A,A122)</f>
        <v>1</v>
      </c>
    </row>
    <row r="123" ht="15.75" hidden="1" customHeight="1">
      <c r="A123" s="211" t="s">
        <v>9537</v>
      </c>
      <c r="B123" s="211" t="s">
        <v>9538</v>
      </c>
      <c r="C123" s="212" t="s">
        <v>2897</v>
      </c>
      <c r="D123" s="211" t="s">
        <v>1364</v>
      </c>
      <c r="E123" s="213">
        <v>417.0</v>
      </c>
      <c r="F123" s="213">
        <v>23.0</v>
      </c>
      <c r="G123" s="213">
        <v>9.0</v>
      </c>
      <c r="H123" s="213">
        <v>6.0</v>
      </c>
      <c r="I123" s="213">
        <v>15.0</v>
      </c>
      <c r="J123" s="214">
        <v>0.6</v>
      </c>
      <c r="K123" s="211" t="s">
        <v>12482</v>
      </c>
      <c r="L123" s="211">
        <v>5.300473145E9</v>
      </c>
      <c r="M123" s="211" t="s">
        <v>12205</v>
      </c>
      <c r="N123" s="211" t="s">
        <v>12229</v>
      </c>
      <c r="O123" s="211" t="s">
        <v>9540</v>
      </c>
      <c r="P123" s="211" t="s">
        <v>2137</v>
      </c>
      <c r="Q123" s="230">
        <f>COUNTIF('Hedef Liste Kırklareli'!A:A,A123)</f>
        <v>1</v>
      </c>
    </row>
    <row r="124" ht="15.75" hidden="1" customHeight="1">
      <c r="A124" s="211" t="s">
        <v>12393</v>
      </c>
      <c r="B124" s="211" t="s">
        <v>12394</v>
      </c>
      <c r="C124" s="212" t="s">
        <v>2897</v>
      </c>
      <c r="D124" s="211" t="s">
        <v>1370</v>
      </c>
      <c r="E124" s="213">
        <v>934.0</v>
      </c>
      <c r="F124" s="213">
        <v>48.0</v>
      </c>
      <c r="G124" s="213">
        <v>30.0</v>
      </c>
      <c r="H124" s="213">
        <v>7.0</v>
      </c>
      <c r="I124" s="213">
        <v>37.0</v>
      </c>
      <c r="J124" s="214">
        <v>0.81</v>
      </c>
      <c r="K124" s="211" t="s">
        <v>12395</v>
      </c>
      <c r="L124" s="211">
        <v>2.884132333E9</v>
      </c>
      <c r="M124" s="211" t="s">
        <v>12205</v>
      </c>
      <c r="N124" s="211" t="s">
        <v>12229</v>
      </c>
      <c r="O124" s="211" t="s">
        <v>12396</v>
      </c>
      <c r="P124" s="211" t="s">
        <v>2137</v>
      </c>
      <c r="Q124" s="230">
        <f>COUNTIF('Hedef Liste Kırklareli'!A:A,A124)</f>
        <v>1</v>
      </c>
    </row>
    <row r="125" ht="15.75" hidden="1" customHeight="1">
      <c r="A125" s="211" t="s">
        <v>9527</v>
      </c>
      <c r="B125" s="211" t="s">
        <v>9528</v>
      </c>
      <c r="C125" s="212" t="s">
        <v>2897</v>
      </c>
      <c r="D125" s="211" t="s">
        <v>1370</v>
      </c>
      <c r="E125" s="213">
        <v>3431.0</v>
      </c>
      <c r="F125" s="211"/>
      <c r="G125" s="213">
        <v>0.0</v>
      </c>
      <c r="H125" s="213">
        <v>8.0</v>
      </c>
      <c r="I125" s="213">
        <v>8.0</v>
      </c>
      <c r="J125" s="214">
        <v>0.0</v>
      </c>
      <c r="K125" s="211" t="s">
        <v>12619</v>
      </c>
      <c r="L125" s="211">
        <v>2.884126301E9</v>
      </c>
      <c r="M125" s="211" t="s">
        <v>12205</v>
      </c>
      <c r="N125" s="211" t="s">
        <v>12318</v>
      </c>
      <c r="O125" s="211" t="s">
        <v>9530</v>
      </c>
      <c r="P125" s="211" t="s">
        <v>2137</v>
      </c>
      <c r="Q125" s="230">
        <f>COUNTIF('Hedef Liste Kırklareli'!A:A,A125)</f>
        <v>1</v>
      </c>
    </row>
    <row r="126" ht="15.75" hidden="1" customHeight="1">
      <c r="A126" s="211" t="s">
        <v>12991</v>
      </c>
      <c r="B126" s="211" t="s">
        <v>12992</v>
      </c>
      <c r="C126" s="212" t="s">
        <v>2897</v>
      </c>
      <c r="D126" s="211" t="s">
        <v>1493</v>
      </c>
      <c r="E126" s="213">
        <v>6590.0</v>
      </c>
      <c r="F126" s="213">
        <v>157.0</v>
      </c>
      <c r="G126" s="213">
        <v>91.0</v>
      </c>
      <c r="H126" s="213">
        <v>1.0</v>
      </c>
      <c r="I126" s="213">
        <v>92.0</v>
      </c>
      <c r="J126" s="214">
        <v>0.99</v>
      </c>
      <c r="K126" s="211" t="s">
        <v>2958</v>
      </c>
      <c r="L126" s="211">
        <v>1.111111111E9</v>
      </c>
      <c r="M126" s="211" t="s">
        <v>1350</v>
      </c>
      <c r="N126" s="211" t="s">
        <v>12236</v>
      </c>
      <c r="O126" s="211" t="s">
        <v>12993</v>
      </c>
      <c r="P126" s="211" t="s">
        <v>2165</v>
      </c>
      <c r="Q126" s="230">
        <f>COUNTIF('Hedef Liste Kırklareli'!A:A,A126)</f>
        <v>0</v>
      </c>
    </row>
    <row r="127" ht="15.75" hidden="1" customHeight="1">
      <c r="A127" s="211" t="s">
        <v>12994</v>
      </c>
      <c r="B127" s="211" t="s">
        <v>12995</v>
      </c>
      <c r="C127" s="212" t="s">
        <v>2909</v>
      </c>
      <c r="D127" s="211" t="s">
        <v>1370</v>
      </c>
      <c r="E127" s="213">
        <v>110.0</v>
      </c>
      <c r="F127" s="211"/>
      <c r="G127" s="213">
        <v>81.0</v>
      </c>
      <c r="H127" s="213">
        <v>1.0</v>
      </c>
      <c r="I127" s="213">
        <v>82.0</v>
      </c>
      <c r="J127" s="214">
        <v>0.99</v>
      </c>
      <c r="K127" s="211" t="s">
        <v>2163</v>
      </c>
      <c r="L127" s="211">
        <v>9.999999999E9</v>
      </c>
      <c r="M127" s="211" t="s">
        <v>12205</v>
      </c>
      <c r="N127" s="275">
        <v>44873.0</v>
      </c>
      <c r="O127" s="211" t="s">
        <v>12996</v>
      </c>
      <c r="P127" s="211" t="s">
        <v>2165</v>
      </c>
      <c r="Q127" s="230">
        <f>COUNTIF('Hedef Liste Kırklareli'!A:A,A127)</f>
        <v>0</v>
      </c>
    </row>
    <row r="128" ht="15.75" hidden="1" customHeight="1">
      <c r="A128" s="211" t="s">
        <v>12761</v>
      </c>
      <c r="B128" s="211" t="s">
        <v>12762</v>
      </c>
      <c r="C128" s="212" t="s">
        <v>2897</v>
      </c>
      <c r="D128" s="211" t="s">
        <v>1356</v>
      </c>
      <c r="E128" s="213">
        <v>264.0</v>
      </c>
      <c r="F128" s="213">
        <v>16.0</v>
      </c>
      <c r="G128" s="213">
        <v>0.0</v>
      </c>
      <c r="H128" s="213">
        <v>19.0</v>
      </c>
      <c r="I128" s="213">
        <v>19.0</v>
      </c>
      <c r="J128" s="214">
        <v>0.0</v>
      </c>
      <c r="K128" s="211" t="s">
        <v>12763</v>
      </c>
      <c r="L128" s="211">
        <v>2.882126767E9</v>
      </c>
      <c r="M128" s="211" t="s">
        <v>1350</v>
      </c>
      <c r="N128" s="211" t="s">
        <v>12236</v>
      </c>
      <c r="O128" s="211" t="s">
        <v>12764</v>
      </c>
      <c r="P128" s="211" t="s">
        <v>2137</v>
      </c>
      <c r="Q128" s="230">
        <f>COUNTIF('Hedef Liste Kırklareli'!A:A,A128)</f>
        <v>1</v>
      </c>
    </row>
    <row r="129" ht="15.75" hidden="1" customHeight="1">
      <c r="A129" s="211" t="s">
        <v>12997</v>
      </c>
      <c r="B129" s="211" t="s">
        <v>12998</v>
      </c>
      <c r="C129" s="212" t="s">
        <v>2897</v>
      </c>
      <c r="D129" s="211" t="s">
        <v>1493</v>
      </c>
      <c r="E129" s="213">
        <v>4026.0</v>
      </c>
      <c r="F129" s="213">
        <v>196.0</v>
      </c>
      <c r="G129" s="213">
        <v>90.0</v>
      </c>
      <c r="H129" s="213">
        <v>1.0</v>
      </c>
      <c r="I129" s="213">
        <v>91.0</v>
      </c>
      <c r="J129" s="214">
        <v>0.99</v>
      </c>
      <c r="K129" s="211" t="s">
        <v>2958</v>
      </c>
      <c r="L129" s="211">
        <v>1.111111111E9</v>
      </c>
      <c r="M129" s="211" t="s">
        <v>12205</v>
      </c>
      <c r="N129" s="211" t="s">
        <v>4501</v>
      </c>
      <c r="O129" s="211" t="s">
        <v>12999</v>
      </c>
      <c r="P129" s="211" t="s">
        <v>2165</v>
      </c>
      <c r="Q129" s="230">
        <f>COUNTIF('Hedef Liste Kırklareli'!A:A,A129)</f>
        <v>0</v>
      </c>
    </row>
    <row r="130" ht="15.75" hidden="1" customHeight="1">
      <c r="A130" s="211" t="s">
        <v>12863</v>
      </c>
      <c r="B130" s="211" t="s">
        <v>12864</v>
      </c>
      <c r="C130" s="212" t="s">
        <v>2897</v>
      </c>
      <c r="D130" s="211" t="s">
        <v>1688</v>
      </c>
      <c r="E130" s="213">
        <v>745.0</v>
      </c>
      <c r="F130" s="211"/>
      <c r="G130" s="213">
        <v>0.0</v>
      </c>
      <c r="H130" s="213">
        <v>42.0</v>
      </c>
      <c r="I130" s="213">
        <v>42.0</v>
      </c>
      <c r="J130" s="214">
        <v>0.0</v>
      </c>
      <c r="K130" s="211" t="s">
        <v>12865</v>
      </c>
      <c r="L130" s="211">
        <v>5.448341761E9</v>
      </c>
      <c r="M130" s="211" t="s">
        <v>1350</v>
      </c>
      <c r="N130" s="211" t="s">
        <v>12236</v>
      </c>
      <c r="O130" s="211" t="s">
        <v>12866</v>
      </c>
      <c r="P130" s="211" t="s">
        <v>2137</v>
      </c>
      <c r="Q130" s="230">
        <f>COUNTIF('Hedef Liste Kırklareli'!A:A,A130)</f>
        <v>1</v>
      </c>
    </row>
    <row r="131" ht="15.75" hidden="1" customHeight="1">
      <c r="A131" s="211" t="s">
        <v>12600</v>
      </c>
      <c r="B131" s="211" t="s">
        <v>12601</v>
      </c>
      <c r="C131" s="212" t="s">
        <v>2897</v>
      </c>
      <c r="D131" s="211" t="s">
        <v>1507</v>
      </c>
      <c r="E131" s="213">
        <v>1161.0</v>
      </c>
      <c r="F131" s="213">
        <v>31.0</v>
      </c>
      <c r="G131" s="213">
        <v>0.0</v>
      </c>
      <c r="H131" s="213">
        <v>9.0</v>
      </c>
      <c r="I131" s="213">
        <v>9.0</v>
      </c>
      <c r="J131" s="214">
        <v>0.0</v>
      </c>
      <c r="K131" s="211" t="s">
        <v>12602</v>
      </c>
      <c r="L131" s="211">
        <v>5.442501553E9</v>
      </c>
      <c r="M131" s="211" t="s">
        <v>12205</v>
      </c>
      <c r="N131" s="211" t="s">
        <v>12229</v>
      </c>
      <c r="O131" s="211" t="s">
        <v>12603</v>
      </c>
      <c r="P131" s="211" t="s">
        <v>2137</v>
      </c>
      <c r="Q131" s="230">
        <f>COUNTIF('Hedef Liste Kırklareli'!A:A,A131)</f>
        <v>1</v>
      </c>
    </row>
    <row r="132" ht="15.75" hidden="1" customHeight="1">
      <c r="A132" s="211" t="s">
        <v>12295</v>
      </c>
      <c r="B132" s="211" t="s">
        <v>12296</v>
      </c>
      <c r="C132" s="212" t="s">
        <v>2897</v>
      </c>
      <c r="D132" s="211" t="s">
        <v>1597</v>
      </c>
      <c r="E132" s="213">
        <v>292.0</v>
      </c>
      <c r="F132" s="213">
        <v>6.0</v>
      </c>
      <c r="G132" s="213">
        <v>0.0</v>
      </c>
      <c r="H132" s="213">
        <v>18.0</v>
      </c>
      <c r="I132" s="213">
        <v>18.0</v>
      </c>
      <c r="J132" s="214">
        <v>0.0</v>
      </c>
      <c r="K132" s="211" t="s">
        <v>12297</v>
      </c>
      <c r="L132" s="211">
        <v>5.315571998E9</v>
      </c>
      <c r="M132" s="211" t="s">
        <v>12209</v>
      </c>
      <c r="N132" s="211" t="s">
        <v>12298</v>
      </c>
      <c r="O132" s="211" t="s">
        <v>12299</v>
      </c>
      <c r="P132" s="211" t="s">
        <v>2137</v>
      </c>
      <c r="Q132" s="230">
        <f>COUNTIF('Hedef Liste Kırklareli'!A:A,A132)</f>
        <v>1</v>
      </c>
    </row>
    <row r="133" ht="15.75" hidden="1" customHeight="1">
      <c r="A133" s="211" t="s">
        <v>9513</v>
      </c>
      <c r="B133" s="211" t="s">
        <v>9514</v>
      </c>
      <c r="C133" s="212" t="s">
        <v>2897</v>
      </c>
      <c r="D133" s="211" t="s">
        <v>1364</v>
      </c>
      <c r="E133" s="213">
        <v>295.0</v>
      </c>
      <c r="F133" s="213">
        <v>16.0</v>
      </c>
      <c r="G133" s="213">
        <v>19.0</v>
      </c>
      <c r="H133" s="213">
        <v>15.0</v>
      </c>
      <c r="I133" s="213">
        <v>34.0</v>
      </c>
      <c r="J133" s="214">
        <v>0.56</v>
      </c>
      <c r="K133" s="211" t="s">
        <v>12204</v>
      </c>
      <c r="L133" s="211">
        <v>5.314695938E9</v>
      </c>
      <c r="M133" s="211" t="s">
        <v>12205</v>
      </c>
      <c r="N133" s="211" t="s">
        <v>4501</v>
      </c>
      <c r="O133" s="211" t="s">
        <v>9516</v>
      </c>
      <c r="P133" s="211" t="s">
        <v>2137</v>
      </c>
      <c r="Q133" s="230">
        <f>COUNTIF('Hedef Liste Kırklareli'!A:A,A133)</f>
        <v>1</v>
      </c>
    </row>
    <row r="134" ht="15.75" hidden="1" customHeight="1">
      <c r="A134" s="211" t="s">
        <v>12540</v>
      </c>
      <c r="B134" s="211" t="s">
        <v>12541</v>
      </c>
      <c r="C134" s="212" t="s">
        <v>2909</v>
      </c>
      <c r="D134" s="211" t="s">
        <v>1385</v>
      </c>
      <c r="E134" s="213">
        <v>15.0</v>
      </c>
      <c r="F134" s="211"/>
      <c r="G134" s="213">
        <v>0.0</v>
      </c>
      <c r="H134" s="213">
        <v>15.0</v>
      </c>
      <c r="I134" s="213">
        <v>15.0</v>
      </c>
      <c r="J134" s="214">
        <v>0.0</v>
      </c>
      <c r="K134" s="211" t="s">
        <v>12542</v>
      </c>
      <c r="L134" s="211">
        <v>2.885127071E9</v>
      </c>
      <c r="M134" s="211" t="s">
        <v>12209</v>
      </c>
      <c r="N134" s="211" t="s">
        <v>12298</v>
      </c>
      <c r="O134" s="211" t="s">
        <v>12543</v>
      </c>
      <c r="P134" s="211" t="s">
        <v>2137</v>
      </c>
      <c r="Q134" s="230">
        <f>COUNTIF('Hedef Liste Kırklareli'!A:A,A134)</f>
        <v>1</v>
      </c>
    </row>
    <row r="135" ht="15.75" hidden="1" customHeight="1">
      <c r="A135" s="211" t="s">
        <v>12802</v>
      </c>
      <c r="B135" s="211" t="s">
        <v>12803</v>
      </c>
      <c r="C135" s="212" t="s">
        <v>2909</v>
      </c>
      <c r="D135" s="211" t="s">
        <v>1507</v>
      </c>
      <c r="E135" s="213">
        <v>208.0</v>
      </c>
      <c r="F135" s="211"/>
      <c r="G135" s="213">
        <v>0.0</v>
      </c>
      <c r="H135" s="213">
        <v>18.0</v>
      </c>
      <c r="I135" s="213">
        <v>18.0</v>
      </c>
      <c r="J135" s="214">
        <v>0.0</v>
      </c>
      <c r="K135" s="211" t="s">
        <v>12800</v>
      </c>
      <c r="L135" s="211">
        <v>2.884154919E9</v>
      </c>
      <c r="M135" s="211" t="s">
        <v>12205</v>
      </c>
      <c r="N135" s="211" t="s">
        <v>2429</v>
      </c>
      <c r="O135" s="211" t="s">
        <v>12804</v>
      </c>
      <c r="P135" s="211" t="s">
        <v>2137</v>
      </c>
      <c r="Q135" s="230">
        <f>COUNTIF('Hedef Liste Kırklareli'!A:A,A135)</f>
        <v>1</v>
      </c>
    </row>
    <row r="136" ht="15.75" hidden="1" customHeight="1">
      <c r="A136" s="211" t="s">
        <v>12697</v>
      </c>
      <c r="B136" s="211" t="s">
        <v>12698</v>
      </c>
      <c r="C136" s="212" t="s">
        <v>2897</v>
      </c>
      <c r="D136" s="211" t="s">
        <v>1370</v>
      </c>
      <c r="E136" s="213">
        <v>3638.0</v>
      </c>
      <c r="F136" s="213">
        <v>182.0</v>
      </c>
      <c r="G136" s="213">
        <v>0.0</v>
      </c>
      <c r="H136" s="213">
        <v>20.0</v>
      </c>
      <c r="I136" s="213">
        <v>20.0</v>
      </c>
      <c r="J136" s="214">
        <v>0.0</v>
      </c>
      <c r="K136" s="211" t="s">
        <v>12699</v>
      </c>
      <c r="L136" s="211">
        <v>2.88212002E9</v>
      </c>
      <c r="M136" s="211" t="s">
        <v>1350</v>
      </c>
      <c r="N136" s="211" t="s">
        <v>12425</v>
      </c>
      <c r="O136" s="211" t="s">
        <v>12700</v>
      </c>
      <c r="P136" s="211" t="s">
        <v>2137</v>
      </c>
      <c r="Q136" s="230">
        <f>COUNTIF('Hedef Liste Kırklareli'!A:A,A136)</f>
        <v>1</v>
      </c>
    </row>
    <row r="137" ht="15.75" hidden="1" customHeight="1">
      <c r="A137" s="211" t="s">
        <v>12587</v>
      </c>
      <c r="B137" s="211" t="s">
        <v>12588</v>
      </c>
      <c r="C137" s="212" t="s">
        <v>2897</v>
      </c>
      <c r="D137" s="211" t="s">
        <v>1370</v>
      </c>
      <c r="E137" s="213">
        <v>368.0</v>
      </c>
      <c r="F137" s="213">
        <v>8.0</v>
      </c>
      <c r="G137" s="213">
        <v>0.0</v>
      </c>
      <c r="H137" s="213">
        <v>13.0</v>
      </c>
      <c r="I137" s="213">
        <v>13.0</v>
      </c>
      <c r="J137" s="214">
        <v>0.0</v>
      </c>
      <c r="K137" s="211" t="s">
        <v>12589</v>
      </c>
      <c r="L137" s="211">
        <v>2.885123922E9</v>
      </c>
      <c r="M137" s="211" t="s">
        <v>12209</v>
      </c>
      <c r="N137" s="211" t="s">
        <v>12298</v>
      </c>
      <c r="O137" s="211" t="s">
        <v>12590</v>
      </c>
      <c r="P137" s="211" t="s">
        <v>2137</v>
      </c>
      <c r="Q137" s="230">
        <f>COUNTIF('Hedef Liste Kırklareli'!A:A,A137)</f>
        <v>1</v>
      </c>
    </row>
    <row r="138" ht="15.75" hidden="1" customHeight="1">
      <c r="A138" s="211" t="s">
        <v>12363</v>
      </c>
      <c r="B138" s="211" t="s">
        <v>13000</v>
      </c>
      <c r="C138" s="212" t="s">
        <v>2897</v>
      </c>
      <c r="D138" s="211" t="s">
        <v>1827</v>
      </c>
      <c r="E138" s="213">
        <v>9838.0</v>
      </c>
      <c r="F138" s="213">
        <v>873.0</v>
      </c>
      <c r="G138" s="213">
        <v>0.0</v>
      </c>
      <c r="H138" s="213">
        <v>12.0</v>
      </c>
      <c r="I138" s="213">
        <v>12.0</v>
      </c>
      <c r="J138" s="214">
        <v>0.0</v>
      </c>
      <c r="K138" s="211" t="s">
        <v>12365</v>
      </c>
      <c r="L138" s="211">
        <v>2.882146666E9</v>
      </c>
      <c r="M138" s="211" t="s">
        <v>1350</v>
      </c>
      <c r="N138" s="211" t="s">
        <v>12224</v>
      </c>
      <c r="O138" s="211" t="s">
        <v>12366</v>
      </c>
      <c r="P138" s="211" t="s">
        <v>2137</v>
      </c>
      <c r="Q138" s="230">
        <f>COUNTIF('Hedef Liste Kırklareli'!A:A,A138)</f>
        <v>1</v>
      </c>
    </row>
    <row r="139" ht="15.75" hidden="1" customHeight="1">
      <c r="A139" s="211" t="s">
        <v>9679</v>
      </c>
      <c r="B139" s="211" t="s">
        <v>9680</v>
      </c>
      <c r="C139" s="212" t="s">
        <v>2897</v>
      </c>
      <c r="D139" s="211" t="s">
        <v>1378</v>
      </c>
      <c r="E139" s="213">
        <v>1690.0</v>
      </c>
      <c r="F139" s="213">
        <v>162.0</v>
      </c>
      <c r="G139" s="213">
        <v>0.0</v>
      </c>
      <c r="H139" s="213">
        <v>38.0</v>
      </c>
      <c r="I139" s="213">
        <v>38.0</v>
      </c>
      <c r="J139" s="214">
        <v>0.0</v>
      </c>
      <c r="K139" s="211" t="s">
        <v>12501</v>
      </c>
      <c r="L139" s="211">
        <v>2.884124499E9</v>
      </c>
      <c r="M139" s="211" t="s">
        <v>12205</v>
      </c>
      <c r="N139" s="211" t="s">
        <v>2322</v>
      </c>
      <c r="O139" s="211" t="s">
        <v>9682</v>
      </c>
      <c r="P139" s="211" t="s">
        <v>2137</v>
      </c>
      <c r="Q139" s="230">
        <f>COUNTIF('Hedef Liste Kırklareli'!A:A,A139)</f>
        <v>1</v>
      </c>
    </row>
    <row r="140" ht="15.75" hidden="1" customHeight="1">
      <c r="A140" s="211" t="s">
        <v>12257</v>
      </c>
      <c r="B140" s="211" t="s">
        <v>12258</v>
      </c>
      <c r="C140" s="212" t="s">
        <v>2909</v>
      </c>
      <c r="D140" s="211" t="s">
        <v>1356</v>
      </c>
      <c r="E140" s="213">
        <v>60.0</v>
      </c>
      <c r="F140" s="211"/>
      <c r="G140" s="213">
        <v>0.0</v>
      </c>
      <c r="H140" s="213">
        <v>9.0</v>
      </c>
      <c r="I140" s="213">
        <v>9.0</v>
      </c>
      <c r="J140" s="214">
        <v>0.0</v>
      </c>
      <c r="K140" s="211" t="s">
        <v>12259</v>
      </c>
      <c r="L140" s="211">
        <v>5.31300808E9</v>
      </c>
      <c r="M140" s="211" t="s">
        <v>12205</v>
      </c>
      <c r="N140" s="211" t="s">
        <v>6366</v>
      </c>
      <c r="O140" s="211" t="s">
        <v>12260</v>
      </c>
      <c r="P140" s="211" t="s">
        <v>2137</v>
      </c>
      <c r="Q140" s="230">
        <f>COUNTIF('Hedef Liste Kırklareli'!A:A,A140)</f>
        <v>1</v>
      </c>
    </row>
    <row r="141" ht="15.75" hidden="1" customHeight="1">
      <c r="A141" s="211" t="s">
        <v>9498</v>
      </c>
      <c r="B141" s="211" t="s">
        <v>9499</v>
      </c>
      <c r="C141" s="212" t="s">
        <v>2897</v>
      </c>
      <c r="D141" s="211" t="s">
        <v>1378</v>
      </c>
      <c r="E141" s="213">
        <v>600.0</v>
      </c>
      <c r="F141" s="213">
        <v>5.0</v>
      </c>
      <c r="G141" s="213">
        <v>8.0</v>
      </c>
      <c r="H141" s="213">
        <v>7.0</v>
      </c>
      <c r="I141" s="213">
        <v>15.0</v>
      </c>
      <c r="J141" s="214">
        <v>0.53</v>
      </c>
      <c r="K141" s="211" t="s">
        <v>12377</v>
      </c>
      <c r="L141" s="211">
        <v>2.884178075E9</v>
      </c>
      <c r="M141" s="211" t="s">
        <v>12205</v>
      </c>
      <c r="N141" s="211" t="s">
        <v>12229</v>
      </c>
      <c r="O141" s="211" t="s">
        <v>9506</v>
      </c>
      <c r="P141" s="211" t="s">
        <v>2137</v>
      </c>
      <c r="Q141" s="230">
        <f>COUNTIF('Hedef Liste Kırklareli'!A:A,A141)</f>
        <v>1</v>
      </c>
    </row>
    <row r="142" ht="15.75" hidden="1" customHeight="1">
      <c r="A142" s="211" t="s">
        <v>13001</v>
      </c>
      <c r="B142" s="211" t="s">
        <v>13002</v>
      </c>
      <c r="C142" s="212" t="s">
        <v>2909</v>
      </c>
      <c r="D142" s="211" t="s">
        <v>1493</v>
      </c>
      <c r="E142" s="213">
        <v>384.0</v>
      </c>
      <c r="F142" s="211"/>
      <c r="G142" s="213">
        <v>105.0</v>
      </c>
      <c r="H142" s="213">
        <v>0.0</v>
      </c>
      <c r="I142" s="213">
        <v>105.0</v>
      </c>
      <c r="J142" s="214">
        <v>1.0</v>
      </c>
      <c r="K142" s="211" t="s">
        <v>2163</v>
      </c>
      <c r="L142" s="211">
        <v>9.999999999E9</v>
      </c>
      <c r="M142" s="211" t="s">
        <v>12205</v>
      </c>
      <c r="N142" s="211" t="s">
        <v>12934</v>
      </c>
      <c r="O142" s="211" t="s">
        <v>12996</v>
      </c>
      <c r="P142" s="211" t="s">
        <v>2165</v>
      </c>
      <c r="Q142" s="230">
        <f>COUNTIF('Hedef Liste Kırklareli'!A:A,A142)</f>
        <v>0</v>
      </c>
    </row>
    <row r="143" ht="15.75" hidden="1" customHeight="1">
      <c r="A143" s="211" t="s">
        <v>12432</v>
      </c>
      <c r="B143" s="211" t="s">
        <v>12433</v>
      </c>
      <c r="C143" s="212" t="s">
        <v>2897</v>
      </c>
      <c r="D143" s="211" t="s">
        <v>1378</v>
      </c>
      <c r="E143" s="213">
        <v>2208.0</v>
      </c>
      <c r="F143" s="213">
        <v>177.0</v>
      </c>
      <c r="G143" s="213">
        <v>0.0</v>
      </c>
      <c r="H143" s="213">
        <v>27.0</v>
      </c>
      <c r="I143" s="213">
        <v>27.0</v>
      </c>
      <c r="J143" s="214">
        <v>0.0</v>
      </c>
      <c r="K143" s="211" t="s">
        <v>12434</v>
      </c>
      <c r="L143" s="211">
        <v>2.884132122E9</v>
      </c>
      <c r="M143" s="211" t="s">
        <v>12205</v>
      </c>
      <c r="N143" s="211" t="s">
        <v>11248</v>
      </c>
      <c r="O143" s="211" t="s">
        <v>12435</v>
      </c>
      <c r="P143" s="211" t="s">
        <v>2137</v>
      </c>
      <c r="Q143" s="230">
        <f>COUNTIF('Hedef Liste Kırklareli'!A:A,A143)</f>
        <v>1</v>
      </c>
    </row>
    <row r="144" ht="15.75" hidden="1" customHeight="1">
      <c r="A144" s="211" t="s">
        <v>12427</v>
      </c>
      <c r="B144" s="211" t="s">
        <v>12428</v>
      </c>
      <c r="C144" s="212" t="s">
        <v>2897</v>
      </c>
      <c r="D144" s="211" t="s">
        <v>1378</v>
      </c>
      <c r="E144" s="213">
        <v>1752.0</v>
      </c>
      <c r="F144" s="213">
        <v>139.0</v>
      </c>
      <c r="G144" s="213">
        <v>1.0</v>
      </c>
      <c r="H144" s="213">
        <v>111.0</v>
      </c>
      <c r="I144" s="213">
        <v>112.0</v>
      </c>
      <c r="J144" s="214">
        <v>0.01</v>
      </c>
      <c r="K144" s="211" t="s">
        <v>13003</v>
      </c>
      <c r="L144" s="211">
        <v>2.884121085E9</v>
      </c>
      <c r="M144" s="211" t="s">
        <v>12205</v>
      </c>
      <c r="N144" s="211" t="s">
        <v>12334</v>
      </c>
      <c r="O144" s="211" t="s">
        <v>12430</v>
      </c>
      <c r="P144" s="211" t="s">
        <v>2137</v>
      </c>
      <c r="Q144" s="230">
        <f>COUNTIF('Hedef Liste Kırklareli'!A:A,A144)</f>
        <v>1</v>
      </c>
    </row>
    <row r="145" ht="15.75" hidden="1" customHeight="1">
      <c r="A145" s="211" t="s">
        <v>13004</v>
      </c>
      <c r="B145" s="211" t="s">
        <v>13005</v>
      </c>
      <c r="C145" s="212" t="s">
        <v>2897</v>
      </c>
      <c r="D145" s="211" t="s">
        <v>1364</v>
      </c>
      <c r="E145" s="213">
        <v>2056.0</v>
      </c>
      <c r="F145" s="213">
        <v>109.0</v>
      </c>
      <c r="G145" s="213">
        <v>8.0</v>
      </c>
      <c r="H145" s="213">
        <v>10.0</v>
      </c>
      <c r="I145" s="213">
        <v>18.0</v>
      </c>
      <c r="J145" s="214">
        <v>0.44</v>
      </c>
      <c r="K145" s="211" t="s">
        <v>13006</v>
      </c>
      <c r="L145" s="211">
        <v>5.527942239E9</v>
      </c>
      <c r="M145" s="211" t="s">
        <v>1350</v>
      </c>
      <c r="N145" s="211" t="s">
        <v>12224</v>
      </c>
      <c r="O145" s="211" t="s">
        <v>13007</v>
      </c>
      <c r="P145" s="211" t="s">
        <v>2137</v>
      </c>
      <c r="Q145" s="230">
        <f>COUNTIF('Hedef Liste Kırklareli'!A:A,A145)</f>
        <v>0</v>
      </c>
    </row>
    <row r="146" ht="15.75" hidden="1" customHeight="1">
      <c r="A146" s="211" t="s">
        <v>12216</v>
      </c>
      <c r="B146" s="211" t="s">
        <v>12217</v>
      </c>
      <c r="C146" s="212" t="s">
        <v>2897</v>
      </c>
      <c r="D146" s="211" t="s">
        <v>1370</v>
      </c>
      <c r="E146" s="213">
        <v>63.0</v>
      </c>
      <c r="F146" s="211"/>
      <c r="G146" s="213">
        <v>0.0</v>
      </c>
      <c r="H146" s="213">
        <v>71.0</v>
      </c>
      <c r="I146" s="213">
        <v>71.0</v>
      </c>
      <c r="J146" s="214">
        <v>0.0</v>
      </c>
      <c r="K146" s="211" t="s">
        <v>12218</v>
      </c>
      <c r="L146" s="211">
        <v>2.884126982E9</v>
      </c>
      <c r="M146" s="211" t="s">
        <v>12205</v>
      </c>
      <c r="N146" s="211" t="s">
        <v>6366</v>
      </c>
      <c r="O146" s="211" t="s">
        <v>12219</v>
      </c>
      <c r="P146" s="211" t="s">
        <v>2137</v>
      </c>
      <c r="Q146" s="230">
        <f>COUNTIF('Hedef Liste Kırklareli'!A:A,A146)</f>
        <v>1</v>
      </c>
    </row>
    <row r="147" ht="15.75" hidden="1" customHeight="1">
      <c r="A147" s="211" t="s">
        <v>12727</v>
      </c>
      <c r="B147" s="211" t="s">
        <v>12728</v>
      </c>
      <c r="C147" s="212" t="s">
        <v>2897</v>
      </c>
      <c r="D147" s="211" t="s">
        <v>1577</v>
      </c>
      <c r="E147" s="213">
        <v>5834.0</v>
      </c>
      <c r="F147" s="213">
        <v>428.0</v>
      </c>
      <c r="G147" s="213">
        <v>0.0</v>
      </c>
      <c r="H147" s="213">
        <v>82.0</v>
      </c>
      <c r="I147" s="213">
        <v>82.0</v>
      </c>
      <c r="J147" s="214">
        <v>0.0</v>
      </c>
      <c r="K147" s="211" t="s">
        <v>12729</v>
      </c>
      <c r="L147" s="211">
        <v>2.882123998E9</v>
      </c>
      <c r="M147" s="211" t="s">
        <v>1350</v>
      </c>
      <c r="N147" s="211" t="s">
        <v>12386</v>
      </c>
      <c r="O147" s="211" t="s">
        <v>12730</v>
      </c>
      <c r="P147" s="211" t="s">
        <v>2137</v>
      </c>
      <c r="Q147" s="230">
        <f>COUNTIF('Hedef Liste Kırklareli'!A:A,A147)</f>
        <v>1</v>
      </c>
    </row>
    <row r="148" ht="15.75" hidden="1" customHeight="1">
      <c r="A148" s="211" t="s">
        <v>12815</v>
      </c>
      <c r="B148" s="211" t="s">
        <v>12816</v>
      </c>
      <c r="C148" s="212" t="s">
        <v>2897</v>
      </c>
      <c r="D148" s="211" t="s">
        <v>1443</v>
      </c>
      <c r="E148" s="213">
        <v>773.0</v>
      </c>
      <c r="F148" s="211"/>
      <c r="G148" s="213">
        <v>0.0</v>
      </c>
      <c r="H148" s="213">
        <v>46.0</v>
      </c>
      <c r="I148" s="213">
        <v>46.0</v>
      </c>
      <c r="J148" s="214">
        <v>0.0</v>
      </c>
      <c r="K148" s="211" t="s">
        <v>12817</v>
      </c>
      <c r="L148" s="211">
        <v>5.529442199E9</v>
      </c>
      <c r="M148" s="211" t="s">
        <v>1350</v>
      </c>
      <c r="N148" s="211" t="s">
        <v>12224</v>
      </c>
      <c r="O148" s="211" t="s">
        <v>12818</v>
      </c>
      <c r="P148" s="211" t="s">
        <v>2137</v>
      </c>
      <c r="Q148" s="230">
        <f>COUNTIF('Hedef Liste Kırklareli'!A:A,A148)</f>
        <v>1</v>
      </c>
    </row>
    <row r="149" ht="15.75" hidden="1" customHeight="1">
      <c r="A149" s="211" t="s">
        <v>13008</v>
      </c>
      <c r="B149" s="211" t="s">
        <v>13009</v>
      </c>
      <c r="C149" s="212" t="s">
        <v>2897</v>
      </c>
      <c r="D149" s="211" t="s">
        <v>1370</v>
      </c>
      <c r="E149" s="213">
        <v>1014.0</v>
      </c>
      <c r="F149" s="213">
        <v>90.0</v>
      </c>
      <c r="G149" s="213">
        <v>76.0</v>
      </c>
      <c r="H149" s="213">
        <v>1.0</v>
      </c>
      <c r="I149" s="213">
        <v>77.0</v>
      </c>
      <c r="J149" s="214">
        <v>0.99</v>
      </c>
      <c r="K149" s="211" t="s">
        <v>2163</v>
      </c>
      <c r="L149" s="211">
        <v>9.999999999E9</v>
      </c>
      <c r="M149" s="211" t="s">
        <v>12205</v>
      </c>
      <c r="N149" s="211" t="s">
        <v>4501</v>
      </c>
      <c r="O149" s="211" t="s">
        <v>13010</v>
      </c>
      <c r="P149" s="211" t="s">
        <v>2165</v>
      </c>
      <c r="Q149" s="230">
        <f>COUNTIF('Hedef Liste Kırklareli'!A:A,A149)</f>
        <v>0</v>
      </c>
    </row>
    <row r="150" ht="15.75" hidden="1" customHeight="1">
      <c r="A150" s="211" t="s">
        <v>12457</v>
      </c>
      <c r="B150" s="211" t="s">
        <v>12458</v>
      </c>
      <c r="C150" s="212" t="s">
        <v>2897</v>
      </c>
      <c r="D150" s="211" t="s">
        <v>1364</v>
      </c>
      <c r="E150" s="213">
        <v>50.0</v>
      </c>
      <c r="F150" s="211"/>
      <c r="G150" s="213">
        <v>0.0</v>
      </c>
      <c r="H150" s="213">
        <v>9.0</v>
      </c>
      <c r="I150" s="213">
        <v>9.0</v>
      </c>
      <c r="J150" s="214">
        <v>0.0</v>
      </c>
      <c r="K150" s="211" t="s">
        <v>12459</v>
      </c>
      <c r="L150" s="211">
        <v>5.050392727E9</v>
      </c>
      <c r="M150" s="211" t="s">
        <v>12205</v>
      </c>
      <c r="N150" s="211" t="s">
        <v>2322</v>
      </c>
      <c r="O150" s="211" t="s">
        <v>12460</v>
      </c>
      <c r="P150" s="211" t="s">
        <v>2137</v>
      </c>
      <c r="Q150" s="230">
        <f>COUNTIF('Hedef Liste Kırklareli'!A:A,A150)</f>
        <v>1</v>
      </c>
    </row>
    <row r="151" ht="15.75" hidden="1" customHeight="1">
      <c r="A151" s="211" t="s">
        <v>13011</v>
      </c>
      <c r="B151" s="211" t="s">
        <v>13012</v>
      </c>
      <c r="C151" s="212" t="s">
        <v>2897</v>
      </c>
      <c r="D151" s="211" t="s">
        <v>1493</v>
      </c>
      <c r="E151" s="213">
        <v>1735.0</v>
      </c>
      <c r="F151" s="213">
        <v>174.0</v>
      </c>
      <c r="G151" s="213">
        <v>117.0</v>
      </c>
      <c r="H151" s="213">
        <v>0.0</v>
      </c>
      <c r="I151" s="213">
        <v>117.0</v>
      </c>
      <c r="J151" s="214">
        <v>1.0</v>
      </c>
      <c r="K151" s="211" t="s">
        <v>2163</v>
      </c>
      <c r="L151" s="211">
        <v>9.999999999E9</v>
      </c>
      <c r="M151" s="211" t="s">
        <v>12205</v>
      </c>
      <c r="N151" s="211" t="s">
        <v>4501</v>
      </c>
      <c r="O151" s="211" t="s">
        <v>13010</v>
      </c>
      <c r="P151" s="211" t="s">
        <v>2165</v>
      </c>
      <c r="Q151" s="230">
        <f>COUNTIF('Hedef Liste Kırklareli'!A:A,A151)</f>
        <v>0</v>
      </c>
    </row>
    <row r="152" ht="15.75" hidden="1" customHeight="1">
      <c r="A152" s="211" t="s">
        <v>12661</v>
      </c>
      <c r="B152" s="211" t="s">
        <v>12662</v>
      </c>
      <c r="C152" s="212" t="s">
        <v>2897</v>
      </c>
      <c r="D152" s="211" t="s">
        <v>1378</v>
      </c>
      <c r="E152" s="213">
        <v>1353.0</v>
      </c>
      <c r="F152" s="211"/>
      <c r="G152" s="213">
        <v>0.0</v>
      </c>
      <c r="H152" s="213">
        <v>5.0</v>
      </c>
      <c r="I152" s="213">
        <v>5.0</v>
      </c>
      <c r="J152" s="214">
        <v>0.0</v>
      </c>
      <c r="K152" s="211" t="s">
        <v>12663</v>
      </c>
      <c r="L152" s="211">
        <v>2.882140484E9</v>
      </c>
      <c r="M152" s="211" t="s">
        <v>1350</v>
      </c>
      <c r="N152" s="211" t="s">
        <v>12386</v>
      </c>
      <c r="O152" s="211" t="s">
        <v>12664</v>
      </c>
      <c r="P152" s="211" t="s">
        <v>2137</v>
      </c>
      <c r="Q152" s="230">
        <f>COUNTIF('Hedef Liste Kırklareli'!A:A,A152)</f>
        <v>1</v>
      </c>
    </row>
    <row r="153" ht="15.75" hidden="1" customHeight="1">
      <c r="A153" s="211" t="s">
        <v>12361</v>
      </c>
      <c r="B153" s="211" t="s">
        <v>12362</v>
      </c>
      <c r="C153" s="212" t="s">
        <v>2897</v>
      </c>
      <c r="D153" s="211" t="s">
        <v>1443</v>
      </c>
      <c r="E153" s="213">
        <v>635.0</v>
      </c>
      <c r="F153" s="213">
        <v>134.0</v>
      </c>
      <c r="G153" s="213">
        <v>0.0</v>
      </c>
      <c r="H153" s="213">
        <v>68.0</v>
      </c>
      <c r="I153" s="213">
        <v>68.0</v>
      </c>
      <c r="J153" s="214">
        <v>0.0</v>
      </c>
      <c r="K153" s="211" t="s">
        <v>12341</v>
      </c>
      <c r="L153" s="211">
        <v>5.462883539E9</v>
      </c>
      <c r="M153" s="211" t="s">
        <v>1350</v>
      </c>
      <c r="N153" s="211" t="s">
        <v>12236</v>
      </c>
      <c r="O153" s="211" t="s">
        <v>12350</v>
      </c>
      <c r="P153" s="211" t="s">
        <v>2137</v>
      </c>
      <c r="Q153" s="230">
        <f>COUNTIF('Hedef Liste Kırklareli'!A:A,A153)</f>
        <v>1</v>
      </c>
    </row>
    <row r="154" ht="15.75" hidden="1" customHeight="1">
      <c r="A154" s="211" t="s">
        <v>12270</v>
      </c>
      <c r="B154" s="211" t="s">
        <v>12271</v>
      </c>
      <c r="C154" s="212" t="s">
        <v>2897</v>
      </c>
      <c r="D154" s="211" t="s">
        <v>1507</v>
      </c>
      <c r="E154" s="213">
        <v>6.0</v>
      </c>
      <c r="F154" s="211"/>
      <c r="G154" s="213">
        <v>0.0</v>
      </c>
      <c r="H154" s="213">
        <v>33.0</v>
      </c>
      <c r="I154" s="213">
        <v>33.0</v>
      </c>
      <c r="J154" s="214">
        <v>0.0</v>
      </c>
      <c r="K154" s="211" t="s">
        <v>12272</v>
      </c>
      <c r="L154" s="211">
        <v>2.885024646E9</v>
      </c>
      <c r="M154" s="211" t="s">
        <v>12205</v>
      </c>
      <c r="N154" s="211" t="s">
        <v>2322</v>
      </c>
      <c r="O154" s="211" t="s">
        <v>12273</v>
      </c>
      <c r="P154" s="211" t="s">
        <v>2137</v>
      </c>
      <c r="Q154" s="230">
        <f>COUNTIF('Hedef Liste Kırklareli'!A:A,A154)</f>
        <v>1</v>
      </c>
    </row>
    <row r="155" ht="15.75" hidden="1" customHeight="1">
      <c r="A155" s="211" t="s">
        <v>9716</v>
      </c>
      <c r="B155" s="211" t="s">
        <v>9717</v>
      </c>
      <c r="C155" s="212" t="s">
        <v>2897</v>
      </c>
      <c r="D155" s="211" t="s">
        <v>1356</v>
      </c>
      <c r="E155" s="213">
        <v>244.0</v>
      </c>
      <c r="F155" s="211"/>
      <c r="G155" s="213">
        <v>0.0</v>
      </c>
      <c r="H155" s="213">
        <v>20.0</v>
      </c>
      <c r="I155" s="213">
        <v>20.0</v>
      </c>
      <c r="J155" s="214">
        <v>0.0</v>
      </c>
      <c r="K155" s="211" t="s">
        <v>12392</v>
      </c>
      <c r="L155" s="211">
        <v>5.538388439E9</v>
      </c>
      <c r="M155" s="211" t="s">
        <v>12205</v>
      </c>
      <c r="N155" s="211" t="s">
        <v>12278</v>
      </c>
      <c r="O155" s="211" t="s">
        <v>9720</v>
      </c>
      <c r="P155" s="211" t="s">
        <v>2137</v>
      </c>
      <c r="Q155" s="230">
        <f>COUNTIF('Hedef Liste Kırklareli'!A:A,A155)</f>
        <v>1</v>
      </c>
    </row>
    <row r="156" ht="15.75" hidden="1" customHeight="1">
      <c r="A156" s="211" t="s">
        <v>9479</v>
      </c>
      <c r="B156" s="211" t="s">
        <v>9480</v>
      </c>
      <c r="C156" s="212" t="s">
        <v>2897</v>
      </c>
      <c r="D156" s="211" t="s">
        <v>1364</v>
      </c>
      <c r="E156" s="213">
        <v>992.0</v>
      </c>
      <c r="F156" s="213">
        <v>16.0</v>
      </c>
      <c r="G156" s="213">
        <v>11.0</v>
      </c>
      <c r="H156" s="213">
        <v>9.0</v>
      </c>
      <c r="I156" s="213">
        <v>20.0</v>
      </c>
      <c r="J156" s="214">
        <v>0.55</v>
      </c>
      <c r="K156" s="211" t="s">
        <v>12337</v>
      </c>
      <c r="L156" s="211">
        <v>5.550376702E9</v>
      </c>
      <c r="M156" s="211" t="s">
        <v>12205</v>
      </c>
      <c r="N156" s="211" t="s">
        <v>12338</v>
      </c>
      <c r="O156" s="211" t="s">
        <v>9483</v>
      </c>
      <c r="P156" s="211" t="s">
        <v>2137</v>
      </c>
      <c r="Q156" s="230">
        <f>COUNTIF('Hedef Liste Kırklareli'!A:A,A156)</f>
        <v>1</v>
      </c>
    </row>
    <row r="157" ht="15.75" hidden="1" customHeight="1">
      <c r="A157" s="211" t="s">
        <v>9776</v>
      </c>
      <c r="B157" s="211" t="s">
        <v>9777</v>
      </c>
      <c r="C157" s="212" t="s">
        <v>2897</v>
      </c>
      <c r="D157" s="211" t="s">
        <v>1507</v>
      </c>
      <c r="E157" s="213">
        <v>3037.0</v>
      </c>
      <c r="F157" s="213">
        <v>315.0</v>
      </c>
      <c r="G157" s="213">
        <v>30.0</v>
      </c>
      <c r="H157" s="213">
        <v>28.0</v>
      </c>
      <c r="I157" s="213">
        <v>58.0</v>
      </c>
      <c r="J157" s="214">
        <v>0.52</v>
      </c>
      <c r="K157" s="211" t="s">
        <v>12669</v>
      </c>
      <c r="L157" s="211">
        <v>2.882149404E9</v>
      </c>
      <c r="M157" s="211" t="s">
        <v>1350</v>
      </c>
      <c r="N157" s="211" t="s">
        <v>12236</v>
      </c>
      <c r="O157" s="211" t="s">
        <v>9779</v>
      </c>
      <c r="P157" s="211" t="s">
        <v>2137</v>
      </c>
      <c r="Q157" s="230">
        <f>COUNTIF('Hedef Liste Kırklareli'!A:A,A157)</f>
        <v>1</v>
      </c>
    </row>
    <row r="158" ht="15.75" hidden="1" customHeight="1">
      <c r="A158" s="211" t="s">
        <v>13013</v>
      </c>
      <c r="B158" s="211" t="s">
        <v>13014</v>
      </c>
      <c r="C158" s="212" t="s">
        <v>2897</v>
      </c>
      <c r="D158" s="211" t="s">
        <v>1507</v>
      </c>
      <c r="E158" s="213">
        <v>104.0</v>
      </c>
      <c r="F158" s="213">
        <v>6.0</v>
      </c>
      <c r="G158" s="213">
        <v>4.0</v>
      </c>
      <c r="H158" s="213">
        <v>18.0</v>
      </c>
      <c r="I158" s="213">
        <v>22.0</v>
      </c>
      <c r="J158" s="214">
        <v>0.18</v>
      </c>
      <c r="K158" s="211" t="s">
        <v>13015</v>
      </c>
      <c r="L158" s="211">
        <v>5.34055939E9</v>
      </c>
      <c r="M158" s="211" t="s">
        <v>12205</v>
      </c>
      <c r="N158" s="211" t="s">
        <v>12318</v>
      </c>
      <c r="O158" s="211" t="s">
        <v>13016</v>
      </c>
      <c r="P158" s="211" t="s">
        <v>2137</v>
      </c>
      <c r="Q158" s="230">
        <f>COUNTIF('Hedef Liste Kırklareli'!A:A,A158)</f>
        <v>0</v>
      </c>
    </row>
    <row r="159" ht="15.75" hidden="1" customHeight="1">
      <c r="A159" s="211" t="s">
        <v>9750</v>
      </c>
      <c r="B159" s="211" t="s">
        <v>9751</v>
      </c>
      <c r="C159" s="212" t="s">
        <v>2897</v>
      </c>
      <c r="D159" s="211" t="s">
        <v>1356</v>
      </c>
      <c r="E159" s="213">
        <v>120.0</v>
      </c>
      <c r="F159" s="213">
        <v>1.0</v>
      </c>
      <c r="G159" s="213">
        <v>0.0</v>
      </c>
      <c r="H159" s="213">
        <v>10.0</v>
      </c>
      <c r="I159" s="213">
        <v>10.0</v>
      </c>
      <c r="J159" s="214">
        <v>0.0</v>
      </c>
      <c r="K159" s="211" t="s">
        <v>12313</v>
      </c>
      <c r="L159" s="211">
        <v>5.413593988E9</v>
      </c>
      <c r="M159" s="211" t="s">
        <v>12205</v>
      </c>
      <c r="N159" s="211" t="s">
        <v>2322</v>
      </c>
      <c r="O159" s="211" t="s">
        <v>9748</v>
      </c>
      <c r="P159" s="211" t="s">
        <v>2137</v>
      </c>
      <c r="Q159" s="230">
        <f>COUNTIF('Hedef Liste Kırklareli'!A:A,A159)</f>
        <v>1</v>
      </c>
    </row>
    <row r="160" ht="15.75" hidden="1" customHeight="1">
      <c r="A160" s="211" t="s">
        <v>12549</v>
      </c>
      <c r="B160" s="211" t="s">
        <v>12550</v>
      </c>
      <c r="C160" s="212" t="s">
        <v>2897</v>
      </c>
      <c r="D160" s="211" t="s">
        <v>1370</v>
      </c>
      <c r="E160" s="213">
        <v>151.0</v>
      </c>
      <c r="F160" s="211"/>
      <c r="G160" s="213">
        <v>0.0</v>
      </c>
      <c r="H160" s="213">
        <v>24.0</v>
      </c>
      <c r="I160" s="213">
        <v>24.0</v>
      </c>
      <c r="J160" s="214">
        <v>0.0</v>
      </c>
      <c r="K160" s="211" t="s">
        <v>12551</v>
      </c>
      <c r="L160" s="211">
        <v>2.882124864E9</v>
      </c>
      <c r="M160" s="211" t="s">
        <v>1350</v>
      </c>
      <c r="N160" s="211" t="s">
        <v>12386</v>
      </c>
      <c r="O160" s="211" t="s">
        <v>12552</v>
      </c>
      <c r="P160" s="211" t="s">
        <v>2137</v>
      </c>
      <c r="Q160" s="230">
        <f>COUNTIF('Hedef Liste Kırklareli'!A:A,A160)</f>
        <v>1</v>
      </c>
    </row>
    <row r="161" ht="15.75" hidden="1" customHeight="1">
      <c r="A161" s="211" t="s">
        <v>12888</v>
      </c>
      <c r="B161" s="211" t="s">
        <v>12889</v>
      </c>
      <c r="C161" s="212" t="s">
        <v>2897</v>
      </c>
      <c r="D161" s="211" t="s">
        <v>1364</v>
      </c>
      <c r="E161" s="213">
        <v>1880.0</v>
      </c>
      <c r="F161" s="213">
        <v>231.0</v>
      </c>
      <c r="G161" s="213">
        <v>5.0</v>
      </c>
      <c r="H161" s="213">
        <v>13.0</v>
      </c>
      <c r="I161" s="213">
        <v>18.0</v>
      </c>
      <c r="J161" s="214">
        <v>0.28</v>
      </c>
      <c r="K161" s="211" t="s">
        <v>12890</v>
      </c>
      <c r="L161" s="211">
        <v>2.88212108E9</v>
      </c>
      <c r="M161" s="211" t="s">
        <v>1350</v>
      </c>
      <c r="N161" s="211" t="s">
        <v>12224</v>
      </c>
      <c r="O161" s="211" t="s">
        <v>12891</v>
      </c>
      <c r="P161" s="211" t="s">
        <v>2137</v>
      </c>
      <c r="Q161" s="230">
        <f>COUNTIF('Hedef Liste Kırklareli'!A:A,A161)</f>
        <v>1</v>
      </c>
    </row>
    <row r="162" ht="15.75" hidden="1" customHeight="1">
      <c r="A162" s="211" t="s">
        <v>12563</v>
      </c>
      <c r="B162" s="211" t="s">
        <v>12564</v>
      </c>
      <c r="C162" s="212" t="s">
        <v>2897</v>
      </c>
      <c r="D162" s="211" t="s">
        <v>1356</v>
      </c>
      <c r="E162" s="213">
        <v>79.0</v>
      </c>
      <c r="F162" s="213">
        <v>4.0</v>
      </c>
      <c r="G162" s="213">
        <v>0.0</v>
      </c>
      <c r="H162" s="213">
        <v>25.0</v>
      </c>
      <c r="I162" s="213">
        <v>25.0</v>
      </c>
      <c r="J162" s="214">
        <v>0.0</v>
      </c>
      <c r="K162" s="211" t="s">
        <v>12565</v>
      </c>
      <c r="L162" s="211">
        <v>5.427903958E9</v>
      </c>
      <c r="M162" s="211" t="s">
        <v>1350</v>
      </c>
      <c r="N162" s="211" t="s">
        <v>12386</v>
      </c>
      <c r="O162" s="211" t="s">
        <v>12566</v>
      </c>
      <c r="P162" s="211" t="s">
        <v>2137</v>
      </c>
      <c r="Q162" s="230">
        <f>COUNTIF('Hedef Liste Kırklareli'!A:A,A162)</f>
        <v>1</v>
      </c>
    </row>
    <row r="163" ht="15.75" hidden="1" customHeight="1">
      <c r="A163" s="211" t="s">
        <v>12672</v>
      </c>
      <c r="B163" s="211" t="s">
        <v>12673</v>
      </c>
      <c r="C163" s="212" t="s">
        <v>2897</v>
      </c>
      <c r="D163" s="211" t="s">
        <v>1827</v>
      </c>
      <c r="E163" s="213">
        <v>10605.0</v>
      </c>
      <c r="F163" s="213">
        <v>649.0</v>
      </c>
      <c r="G163" s="213">
        <v>0.0</v>
      </c>
      <c r="H163" s="213">
        <v>50.0</v>
      </c>
      <c r="I163" s="213">
        <v>50.0</v>
      </c>
      <c r="J163" s="214">
        <v>0.0</v>
      </c>
      <c r="K163" s="211" t="s">
        <v>6629</v>
      </c>
      <c r="L163" s="211">
        <v>2.882124542E9</v>
      </c>
      <c r="M163" s="211" t="s">
        <v>1350</v>
      </c>
      <c r="N163" s="211" t="s">
        <v>12236</v>
      </c>
      <c r="O163" s="211" t="s">
        <v>12674</v>
      </c>
      <c r="P163" s="211" t="s">
        <v>2137</v>
      </c>
      <c r="Q163" s="230">
        <f>COUNTIF('Hedef Liste Kırklareli'!A:A,A163)</f>
        <v>1</v>
      </c>
    </row>
    <row r="164" ht="15.75" hidden="1" customHeight="1">
      <c r="A164" s="211" t="s">
        <v>12486</v>
      </c>
      <c r="B164" s="211" t="s">
        <v>12487</v>
      </c>
      <c r="C164" s="212" t="s">
        <v>2897</v>
      </c>
      <c r="D164" s="211" t="s">
        <v>1507</v>
      </c>
      <c r="E164" s="213">
        <v>164.0</v>
      </c>
      <c r="F164" s="213">
        <v>41.0</v>
      </c>
      <c r="G164" s="213">
        <v>0.0</v>
      </c>
      <c r="H164" s="213">
        <v>17.0</v>
      </c>
      <c r="I164" s="213">
        <v>17.0</v>
      </c>
      <c r="J164" s="214">
        <v>0.0</v>
      </c>
      <c r="K164" s="211" t="s">
        <v>12488</v>
      </c>
      <c r="L164" s="211">
        <v>5.32652318E9</v>
      </c>
      <c r="M164" s="211" t="s">
        <v>12205</v>
      </c>
      <c r="N164" s="211" t="s">
        <v>12265</v>
      </c>
      <c r="O164" s="211" t="s">
        <v>12489</v>
      </c>
      <c r="P164" s="211" t="s">
        <v>2137</v>
      </c>
      <c r="Q164" s="230">
        <f>COUNTIF('Hedef Liste Kırklareli'!A:A,A164)</f>
        <v>1</v>
      </c>
    </row>
    <row r="165" ht="15.75" hidden="1" customHeight="1">
      <c r="A165" s="211" t="s">
        <v>12348</v>
      </c>
      <c r="B165" s="211" t="s">
        <v>12349</v>
      </c>
      <c r="C165" s="212" t="s">
        <v>2897</v>
      </c>
      <c r="D165" s="211" t="s">
        <v>1832</v>
      </c>
      <c r="E165" s="213">
        <v>171.0</v>
      </c>
      <c r="F165" s="213">
        <v>43.0</v>
      </c>
      <c r="G165" s="213">
        <v>0.0</v>
      </c>
      <c r="H165" s="213">
        <v>19.0</v>
      </c>
      <c r="I165" s="213">
        <v>19.0</v>
      </c>
      <c r="J165" s="214">
        <v>0.0</v>
      </c>
      <c r="K165" s="211" t="s">
        <v>12341</v>
      </c>
      <c r="L165" s="211">
        <v>5.462883539E9</v>
      </c>
      <c r="M165" s="211" t="s">
        <v>1350</v>
      </c>
      <c r="N165" s="211" t="s">
        <v>1754</v>
      </c>
      <c r="O165" s="211" t="s">
        <v>12350</v>
      </c>
      <c r="P165" s="211" t="s">
        <v>2137</v>
      </c>
      <c r="Q165" s="230">
        <f>COUNTIF('Hedef Liste Kırklareli'!A:A,A165)</f>
        <v>1</v>
      </c>
    </row>
    <row r="166" ht="15.75" hidden="1" customHeight="1">
      <c r="A166" s="211" t="s">
        <v>12422</v>
      </c>
      <c r="B166" s="211" t="s">
        <v>12423</v>
      </c>
      <c r="C166" s="212" t="s">
        <v>2897</v>
      </c>
      <c r="D166" s="211" t="s">
        <v>1385</v>
      </c>
      <c r="E166" s="213">
        <v>72.0</v>
      </c>
      <c r="F166" s="213">
        <v>7.0</v>
      </c>
      <c r="G166" s="213">
        <v>0.0</v>
      </c>
      <c r="H166" s="213">
        <v>11.0</v>
      </c>
      <c r="I166" s="213">
        <v>11.0</v>
      </c>
      <c r="J166" s="214">
        <v>0.0</v>
      </c>
      <c r="K166" s="211" t="s">
        <v>12424</v>
      </c>
      <c r="L166" s="211">
        <v>5.427941388E9</v>
      </c>
      <c r="M166" s="211" t="s">
        <v>1350</v>
      </c>
      <c r="N166" s="211" t="s">
        <v>12425</v>
      </c>
      <c r="O166" s="211" t="s">
        <v>12426</v>
      </c>
      <c r="P166" s="211" t="s">
        <v>2137</v>
      </c>
      <c r="Q166" s="230">
        <f>COUNTIF('Hedef Liste Kırklareli'!A:A,A166)</f>
        <v>1</v>
      </c>
    </row>
    <row r="167" ht="15.75" hidden="1" customHeight="1">
      <c r="A167" s="211" t="s">
        <v>9796</v>
      </c>
      <c r="B167" s="211" t="s">
        <v>9797</v>
      </c>
      <c r="C167" s="212" t="s">
        <v>2897</v>
      </c>
      <c r="D167" s="211" t="s">
        <v>1507</v>
      </c>
      <c r="E167" s="213">
        <v>193.0</v>
      </c>
      <c r="F167" s="213">
        <v>16.0</v>
      </c>
      <c r="G167" s="213">
        <v>57.0</v>
      </c>
      <c r="H167" s="213">
        <v>13.0</v>
      </c>
      <c r="I167" s="213">
        <v>70.0</v>
      </c>
      <c r="J167" s="214">
        <v>0.81</v>
      </c>
      <c r="K167" s="211" t="s">
        <v>12256</v>
      </c>
      <c r="L167" s="211">
        <v>2.882122027E9</v>
      </c>
      <c r="M167" s="211" t="s">
        <v>1350</v>
      </c>
      <c r="N167" s="211" t="s">
        <v>12236</v>
      </c>
      <c r="O167" s="211" t="s">
        <v>9799</v>
      </c>
      <c r="P167" s="211" t="s">
        <v>2137</v>
      </c>
      <c r="Q167" s="230">
        <f>COUNTIF('Hedef Liste Kırklareli'!A:A,A167)</f>
        <v>1</v>
      </c>
    </row>
    <row r="168" ht="15.75" hidden="1" customHeight="1">
      <c r="A168" s="211" t="s">
        <v>12300</v>
      </c>
      <c r="B168" s="211" t="s">
        <v>12301</v>
      </c>
      <c r="C168" s="212" t="s">
        <v>2897</v>
      </c>
      <c r="D168" s="211" t="s">
        <v>1356</v>
      </c>
      <c r="E168" s="213">
        <v>145.0</v>
      </c>
      <c r="F168" s="211"/>
      <c r="G168" s="213">
        <v>0.0</v>
      </c>
      <c r="H168" s="213">
        <v>19.0</v>
      </c>
      <c r="I168" s="213">
        <v>19.0</v>
      </c>
      <c r="J168" s="214">
        <v>0.0</v>
      </c>
      <c r="K168" s="211" t="s">
        <v>12302</v>
      </c>
      <c r="L168" s="211">
        <v>2.88412229E9</v>
      </c>
      <c r="M168" s="211" t="s">
        <v>12205</v>
      </c>
      <c r="N168" s="211" t="s">
        <v>4501</v>
      </c>
      <c r="O168" s="211" t="s">
        <v>12303</v>
      </c>
      <c r="P168" s="211" t="s">
        <v>2137</v>
      </c>
      <c r="Q168" s="230">
        <f>COUNTIF('Hedef Liste Kırklareli'!A:A,A168)</f>
        <v>1</v>
      </c>
    </row>
    <row r="169" ht="15.75" hidden="1" customHeight="1">
      <c r="A169" s="211" t="s">
        <v>12320</v>
      </c>
      <c r="B169" s="211" t="s">
        <v>12321</v>
      </c>
      <c r="C169" s="212" t="s">
        <v>2897</v>
      </c>
      <c r="D169" s="211" t="s">
        <v>1348</v>
      </c>
      <c r="E169" s="213">
        <v>192.0</v>
      </c>
      <c r="F169" s="211"/>
      <c r="G169" s="213">
        <v>0.0</v>
      </c>
      <c r="H169" s="213">
        <v>11.0</v>
      </c>
      <c r="I169" s="213">
        <v>11.0</v>
      </c>
      <c r="J169" s="214">
        <v>0.0</v>
      </c>
      <c r="K169" s="211" t="s">
        <v>13017</v>
      </c>
      <c r="L169" s="211">
        <v>2.884128983E9</v>
      </c>
      <c r="M169" s="211" t="s">
        <v>12205</v>
      </c>
      <c r="N169" s="211" t="s">
        <v>6366</v>
      </c>
      <c r="O169" s="211" t="s">
        <v>12323</v>
      </c>
      <c r="P169" s="211" t="s">
        <v>2137</v>
      </c>
      <c r="Q169" s="230">
        <f>COUNTIF('Hedef Liste Kırklareli'!A:A,A169)</f>
        <v>1</v>
      </c>
    </row>
    <row r="170" ht="15.75" hidden="1" customHeight="1">
      <c r="A170" s="211" t="s">
        <v>12735</v>
      </c>
      <c r="B170" s="211" t="s">
        <v>12736</v>
      </c>
      <c r="C170" s="212" t="s">
        <v>2897</v>
      </c>
      <c r="D170" s="211" t="s">
        <v>1348</v>
      </c>
      <c r="E170" s="213">
        <v>386.0</v>
      </c>
      <c r="F170" s="213">
        <v>55.0</v>
      </c>
      <c r="G170" s="213">
        <v>1.0</v>
      </c>
      <c r="H170" s="213">
        <v>12.0</v>
      </c>
      <c r="I170" s="213">
        <v>13.0</v>
      </c>
      <c r="J170" s="214">
        <v>0.08</v>
      </c>
      <c r="K170" s="211" t="s">
        <v>12327</v>
      </c>
      <c r="L170" s="211">
        <v>2.884123143E9</v>
      </c>
      <c r="M170" s="211" t="s">
        <v>12205</v>
      </c>
      <c r="N170" s="211" t="s">
        <v>12318</v>
      </c>
      <c r="O170" s="211" t="s">
        <v>9600</v>
      </c>
      <c r="P170" s="211" t="s">
        <v>2137</v>
      </c>
      <c r="Q170" s="230">
        <f>COUNTIF('Hedef Liste Kırklareli'!A:A,A170)</f>
        <v>1</v>
      </c>
    </row>
    <row r="171" ht="15.75" hidden="1" customHeight="1">
      <c r="A171" s="211" t="s">
        <v>12883</v>
      </c>
      <c r="B171" s="211" t="s">
        <v>12884</v>
      </c>
      <c r="C171" s="212" t="s">
        <v>2897</v>
      </c>
      <c r="D171" s="211" t="s">
        <v>1597</v>
      </c>
      <c r="E171" s="213">
        <v>2819.0</v>
      </c>
      <c r="F171" s="213">
        <v>110.0</v>
      </c>
      <c r="G171" s="213">
        <v>0.0</v>
      </c>
      <c r="H171" s="213">
        <v>18.0</v>
      </c>
      <c r="I171" s="213">
        <v>18.0</v>
      </c>
      <c r="J171" s="214">
        <v>0.0</v>
      </c>
      <c r="K171" s="211" t="s">
        <v>12885</v>
      </c>
      <c r="L171" s="211">
        <v>2.882149214E9</v>
      </c>
      <c r="M171" s="211" t="s">
        <v>1350</v>
      </c>
      <c r="N171" s="211" t="s">
        <v>12236</v>
      </c>
      <c r="O171" s="211" t="s">
        <v>12886</v>
      </c>
      <c r="P171" s="211" t="s">
        <v>2137</v>
      </c>
      <c r="Q171" s="230">
        <f>COUNTIF('Hedef Liste Kırklareli'!A:A,A171)</f>
        <v>1</v>
      </c>
    </row>
    <row r="172" ht="15.75" hidden="1" customHeight="1">
      <c r="A172" s="211" t="s">
        <v>13018</v>
      </c>
      <c r="B172" s="211" t="s">
        <v>13019</v>
      </c>
      <c r="C172" s="212" t="s">
        <v>2897</v>
      </c>
      <c r="D172" s="211" t="s">
        <v>1507</v>
      </c>
      <c r="E172" s="213">
        <v>685.0</v>
      </c>
      <c r="F172" s="213">
        <v>54.0</v>
      </c>
      <c r="G172" s="213">
        <v>41.0</v>
      </c>
      <c r="H172" s="213">
        <v>14.0</v>
      </c>
      <c r="I172" s="213">
        <v>55.0</v>
      </c>
      <c r="J172" s="214">
        <v>0.75</v>
      </c>
      <c r="K172" s="211" t="s">
        <v>2990</v>
      </c>
      <c r="L172" s="211">
        <v>2.882120139E9</v>
      </c>
      <c r="M172" s="211" t="s">
        <v>1350</v>
      </c>
      <c r="N172" s="211" t="s">
        <v>12236</v>
      </c>
      <c r="O172" s="211" t="s">
        <v>13020</v>
      </c>
      <c r="P172" s="211" t="s">
        <v>2992</v>
      </c>
      <c r="Q172" s="230">
        <f>COUNTIF('Hedef Liste Kırklareli'!A:A,A172)</f>
        <v>0</v>
      </c>
    </row>
    <row r="173" ht="15.75" hidden="1" customHeight="1">
      <c r="A173" s="211" t="s">
        <v>9489</v>
      </c>
      <c r="B173" s="211" t="s">
        <v>9490</v>
      </c>
      <c r="C173" s="212" t="s">
        <v>2897</v>
      </c>
      <c r="D173" s="211" t="s">
        <v>1378</v>
      </c>
      <c r="E173" s="213">
        <v>242.0</v>
      </c>
      <c r="F173" s="213">
        <v>17.0</v>
      </c>
      <c r="G173" s="213">
        <v>14.0</v>
      </c>
      <c r="H173" s="213">
        <v>19.0</v>
      </c>
      <c r="I173" s="213">
        <v>33.0</v>
      </c>
      <c r="J173" s="214">
        <v>0.42</v>
      </c>
      <c r="K173" s="211" t="s">
        <v>12660</v>
      </c>
      <c r="L173" s="211">
        <v>2.884178787E9</v>
      </c>
      <c r="M173" s="211" t="s">
        <v>12205</v>
      </c>
      <c r="N173" s="211" t="s">
        <v>12338</v>
      </c>
      <c r="O173" s="211" t="s">
        <v>9492</v>
      </c>
      <c r="P173" s="211" t="s">
        <v>2137</v>
      </c>
      <c r="Q173" s="230">
        <f>COUNTIF('Hedef Liste Kırklareli'!A:A,A173)</f>
        <v>1</v>
      </c>
    </row>
    <row r="174" ht="15.75" hidden="1" customHeight="1">
      <c r="A174" s="211" t="s">
        <v>9541</v>
      </c>
      <c r="B174" s="211" t="s">
        <v>9542</v>
      </c>
      <c r="C174" s="212" t="s">
        <v>2897</v>
      </c>
      <c r="D174" s="211" t="s">
        <v>1443</v>
      </c>
      <c r="E174" s="213">
        <v>1153.0</v>
      </c>
      <c r="F174" s="213">
        <v>58.0</v>
      </c>
      <c r="G174" s="213">
        <v>15.0</v>
      </c>
      <c r="H174" s="213">
        <v>42.0</v>
      </c>
      <c r="I174" s="213">
        <v>57.0</v>
      </c>
      <c r="J174" s="214">
        <v>0.26</v>
      </c>
      <c r="K174" s="211" t="s">
        <v>12625</v>
      </c>
      <c r="L174" s="211">
        <v>2.884171929E9</v>
      </c>
      <c r="M174" s="211" t="s">
        <v>12205</v>
      </c>
      <c r="N174" s="211" t="s">
        <v>12229</v>
      </c>
      <c r="O174" s="211" t="s">
        <v>9544</v>
      </c>
      <c r="P174" s="211" t="s">
        <v>2137</v>
      </c>
      <c r="Q174" s="230">
        <f>COUNTIF('Hedef Liste Kırklareli'!A:A,A174)</f>
        <v>1</v>
      </c>
    </row>
    <row r="175" ht="15.75" hidden="1" customHeight="1">
      <c r="A175" s="211" t="s">
        <v>12621</v>
      </c>
      <c r="B175" s="211" t="s">
        <v>12622</v>
      </c>
      <c r="C175" s="212" t="s">
        <v>2897</v>
      </c>
      <c r="D175" s="211" t="s">
        <v>1507</v>
      </c>
      <c r="E175" s="213">
        <v>397.0</v>
      </c>
      <c r="F175" s="213">
        <v>43.0</v>
      </c>
      <c r="G175" s="213">
        <v>5.0</v>
      </c>
      <c r="H175" s="213">
        <v>52.0</v>
      </c>
      <c r="I175" s="213">
        <v>57.0</v>
      </c>
      <c r="J175" s="214">
        <v>0.09</v>
      </c>
      <c r="K175" s="211" t="s">
        <v>12623</v>
      </c>
      <c r="L175" s="211">
        <v>5.462880695E9</v>
      </c>
      <c r="M175" s="211" t="s">
        <v>1350</v>
      </c>
      <c r="N175" s="211" t="s">
        <v>12386</v>
      </c>
      <c r="O175" s="211" t="s">
        <v>12624</v>
      </c>
      <c r="P175" s="211" t="s">
        <v>2137</v>
      </c>
      <c r="Q175" s="230">
        <f>COUNTIF('Hedef Liste Kırklareli'!A:A,A175)</f>
        <v>1</v>
      </c>
    </row>
    <row r="176" ht="15.75" hidden="1" customHeight="1">
      <c r="A176" s="211" t="s">
        <v>13021</v>
      </c>
      <c r="B176" s="211" t="s">
        <v>13022</v>
      </c>
      <c r="C176" s="212" t="s">
        <v>2897</v>
      </c>
      <c r="D176" s="211" t="s">
        <v>1364</v>
      </c>
      <c r="E176" s="213">
        <v>719.0</v>
      </c>
      <c r="F176" s="213">
        <v>112.0</v>
      </c>
      <c r="G176" s="213">
        <v>78.0</v>
      </c>
      <c r="H176" s="213">
        <v>8.0</v>
      </c>
      <c r="I176" s="213">
        <v>86.0</v>
      </c>
      <c r="J176" s="214">
        <v>0.91</v>
      </c>
      <c r="K176" s="211" t="s">
        <v>2216</v>
      </c>
      <c r="L176" s="211">
        <v>5.541591459E9</v>
      </c>
      <c r="M176" s="211" t="s">
        <v>12205</v>
      </c>
      <c r="N176" s="211" t="s">
        <v>4501</v>
      </c>
      <c r="O176" s="211" t="s">
        <v>13023</v>
      </c>
      <c r="P176" s="211" t="s">
        <v>2165</v>
      </c>
      <c r="Q176" s="230">
        <f>COUNTIF('Hedef Liste Kırklareli'!A:A,A176)</f>
        <v>0</v>
      </c>
    </row>
    <row r="177" ht="15.75" hidden="1" customHeight="1">
      <c r="A177" s="211" t="s">
        <v>12251</v>
      </c>
      <c r="B177" s="211" t="s">
        <v>12252</v>
      </c>
      <c r="C177" s="212" t="s">
        <v>2897</v>
      </c>
      <c r="D177" s="211" t="s">
        <v>1364</v>
      </c>
      <c r="E177" s="213">
        <v>281.0</v>
      </c>
      <c r="F177" s="213">
        <v>16.0</v>
      </c>
      <c r="G177" s="213">
        <v>0.0</v>
      </c>
      <c r="H177" s="213">
        <v>8.0</v>
      </c>
      <c r="I177" s="213">
        <v>8.0</v>
      </c>
      <c r="J177" s="214">
        <v>0.0</v>
      </c>
      <c r="K177" s="211" t="s">
        <v>12253</v>
      </c>
      <c r="L177" s="211">
        <v>5.526932369E9</v>
      </c>
      <c r="M177" s="211" t="s">
        <v>1350</v>
      </c>
      <c r="N177" s="211" t="s">
        <v>12224</v>
      </c>
      <c r="O177" s="211" t="s">
        <v>12254</v>
      </c>
      <c r="P177" s="211" t="s">
        <v>2137</v>
      </c>
      <c r="Q177" s="230">
        <f>COUNTIF('Hedef Liste Kırklareli'!A:A,A177)</f>
        <v>1</v>
      </c>
    </row>
    <row r="178" ht="15.75" hidden="1" customHeight="1">
      <c r="A178" s="211" t="s">
        <v>9843</v>
      </c>
      <c r="B178" s="211" t="s">
        <v>9844</v>
      </c>
      <c r="C178" s="212" t="s">
        <v>2897</v>
      </c>
      <c r="D178" s="211" t="s">
        <v>1370</v>
      </c>
      <c r="E178" s="213">
        <v>7574.0</v>
      </c>
      <c r="F178" s="213">
        <v>479.0</v>
      </c>
      <c r="G178" s="213">
        <v>0.0</v>
      </c>
      <c r="H178" s="213">
        <v>15.0</v>
      </c>
      <c r="I178" s="213">
        <v>15.0</v>
      </c>
      <c r="J178" s="214">
        <v>0.0</v>
      </c>
      <c r="K178" s="211" t="s">
        <v>12618</v>
      </c>
      <c r="L178" s="211">
        <v>2.882127116E9</v>
      </c>
      <c r="M178" s="211" t="s">
        <v>1350</v>
      </c>
      <c r="N178" s="211" t="s">
        <v>12236</v>
      </c>
      <c r="O178" s="211" t="s">
        <v>9846</v>
      </c>
      <c r="P178" s="211" t="s">
        <v>2137</v>
      </c>
      <c r="Q178" s="230">
        <f>COUNTIF('Hedef Liste Kırklareli'!A:A,A178)</f>
        <v>1</v>
      </c>
    </row>
    <row r="179" ht="15.75" hidden="1" customHeight="1">
      <c r="A179" s="211" t="s">
        <v>9767</v>
      </c>
      <c r="B179" s="211" t="s">
        <v>9768</v>
      </c>
      <c r="C179" s="212" t="s">
        <v>2897</v>
      </c>
      <c r="D179" s="211" t="s">
        <v>1789</v>
      </c>
      <c r="E179" s="213">
        <v>616.0</v>
      </c>
      <c r="F179" s="213">
        <v>20.0</v>
      </c>
      <c r="G179" s="213">
        <v>8.0</v>
      </c>
      <c r="H179" s="213">
        <v>13.0</v>
      </c>
      <c r="I179" s="213">
        <v>21.0</v>
      </c>
      <c r="J179" s="214">
        <v>0.38</v>
      </c>
      <c r="K179" s="211" t="s">
        <v>12311</v>
      </c>
      <c r="L179" s="211">
        <v>5.374457934E9</v>
      </c>
      <c r="M179" s="211" t="s">
        <v>1350</v>
      </c>
      <c r="N179" s="211" t="s">
        <v>12236</v>
      </c>
      <c r="O179" s="211" t="s">
        <v>9771</v>
      </c>
      <c r="P179" s="211" t="s">
        <v>2137</v>
      </c>
      <c r="Q179" s="230">
        <f>COUNTIF('Hedef Liste Kırklareli'!A:A,A179)</f>
        <v>1</v>
      </c>
    </row>
    <row r="180" ht="15.75" hidden="1" customHeight="1">
      <c r="A180" s="211" t="s">
        <v>12329</v>
      </c>
      <c r="B180" s="211" t="s">
        <v>12330</v>
      </c>
      <c r="C180" s="212" t="s">
        <v>2909</v>
      </c>
      <c r="D180" s="211" t="s">
        <v>1385</v>
      </c>
      <c r="E180" s="213">
        <v>626.0</v>
      </c>
      <c r="F180" s="211"/>
      <c r="G180" s="213">
        <v>0.0</v>
      </c>
      <c r="H180" s="213">
        <v>22.0</v>
      </c>
      <c r="I180" s="213">
        <v>22.0</v>
      </c>
      <c r="J180" s="214">
        <v>0.0</v>
      </c>
      <c r="K180" s="211" t="s">
        <v>12331</v>
      </c>
      <c r="L180" s="211">
        <v>2.8821435E9</v>
      </c>
      <c r="M180" s="211" t="s">
        <v>1350</v>
      </c>
      <c r="N180" s="211" t="s">
        <v>12224</v>
      </c>
      <c r="O180" s="211" t="s">
        <v>12332</v>
      </c>
      <c r="P180" s="211" t="s">
        <v>2137</v>
      </c>
      <c r="Q180" s="230">
        <f>COUNTIF('Hedef Liste Kırklareli'!A:A,A180)</f>
        <v>1</v>
      </c>
    </row>
    <row r="181" ht="15.75" hidden="1" customHeight="1">
      <c r="A181" s="211" t="s">
        <v>12226</v>
      </c>
      <c r="B181" s="211" t="s">
        <v>12227</v>
      </c>
      <c r="C181" s="212" t="s">
        <v>2897</v>
      </c>
      <c r="D181" s="211" t="s">
        <v>1348</v>
      </c>
      <c r="E181" s="213">
        <v>1266.0</v>
      </c>
      <c r="F181" s="211"/>
      <c r="G181" s="213">
        <v>7.0</v>
      </c>
      <c r="H181" s="213">
        <v>2.0</v>
      </c>
      <c r="I181" s="213">
        <v>9.0</v>
      </c>
      <c r="J181" s="214">
        <v>0.78</v>
      </c>
      <c r="K181" s="211" t="s">
        <v>12228</v>
      </c>
      <c r="L181" s="211">
        <v>2.884174946E9</v>
      </c>
      <c r="M181" s="211" t="s">
        <v>12205</v>
      </c>
      <c r="N181" s="211" t="s">
        <v>12229</v>
      </c>
      <c r="O181" s="211" t="s">
        <v>12230</v>
      </c>
      <c r="P181" s="211" t="s">
        <v>2137</v>
      </c>
      <c r="Q181" s="230">
        <f>COUNTIF('Hedef Liste Kırklareli'!A:A,A181)</f>
        <v>1</v>
      </c>
    </row>
    <row r="182" ht="15.75" hidden="1" customHeight="1">
      <c r="A182" s="211" t="s">
        <v>12710</v>
      </c>
      <c r="B182" s="211" t="s">
        <v>12711</v>
      </c>
      <c r="C182" s="212" t="s">
        <v>2897</v>
      </c>
      <c r="D182" s="211" t="s">
        <v>1356</v>
      </c>
      <c r="E182" s="213">
        <v>447.0</v>
      </c>
      <c r="F182" s="213">
        <v>95.0</v>
      </c>
      <c r="G182" s="213">
        <v>0.0</v>
      </c>
      <c r="H182" s="213">
        <v>20.0</v>
      </c>
      <c r="I182" s="213">
        <v>20.0</v>
      </c>
      <c r="J182" s="214">
        <v>0.0</v>
      </c>
      <c r="K182" s="211" t="s">
        <v>12341</v>
      </c>
      <c r="L182" s="211">
        <v>5.462883539E9</v>
      </c>
      <c r="M182" s="211" t="s">
        <v>1350</v>
      </c>
      <c r="N182" s="211" t="s">
        <v>1754</v>
      </c>
      <c r="O182" s="211" t="s">
        <v>12712</v>
      </c>
      <c r="P182" s="211" t="s">
        <v>2137</v>
      </c>
      <c r="Q182" s="230">
        <f>COUNTIF('Hedef Liste Kırklareli'!A:A,A182)</f>
        <v>1</v>
      </c>
    </row>
    <row r="183" ht="15.75" hidden="1" customHeight="1">
      <c r="A183" s="211" t="s">
        <v>12879</v>
      </c>
      <c r="B183" s="211" t="s">
        <v>12880</v>
      </c>
      <c r="C183" s="212" t="s">
        <v>2897</v>
      </c>
      <c r="D183" s="211" t="s">
        <v>1356</v>
      </c>
      <c r="E183" s="213">
        <v>157.0</v>
      </c>
      <c r="F183" s="213">
        <v>116.0</v>
      </c>
      <c r="G183" s="213">
        <v>0.0</v>
      </c>
      <c r="H183" s="213">
        <v>28.0</v>
      </c>
      <c r="I183" s="213">
        <v>28.0</v>
      </c>
      <c r="J183" s="214">
        <v>0.0</v>
      </c>
      <c r="K183" s="211" t="s">
        <v>12881</v>
      </c>
      <c r="L183" s="211">
        <v>5.444392595E9</v>
      </c>
      <c r="M183" s="211" t="s">
        <v>1350</v>
      </c>
      <c r="N183" s="211" t="s">
        <v>12224</v>
      </c>
      <c r="O183" s="211" t="s">
        <v>12882</v>
      </c>
      <c r="P183" s="211" t="s">
        <v>2137</v>
      </c>
      <c r="Q183" s="230">
        <f>COUNTIF('Hedef Liste Kırklareli'!A:A,A183)</f>
        <v>1</v>
      </c>
    </row>
    <row r="184" ht="15.75" hidden="1" customHeight="1">
      <c r="A184" s="211" t="s">
        <v>12411</v>
      </c>
      <c r="B184" s="211" t="s">
        <v>12412</v>
      </c>
      <c r="C184" s="212" t="s">
        <v>2897</v>
      </c>
      <c r="D184" s="211" t="s">
        <v>1827</v>
      </c>
      <c r="E184" s="213">
        <v>3.0</v>
      </c>
      <c r="F184" s="211"/>
      <c r="G184" s="213">
        <v>0.0</v>
      </c>
      <c r="H184" s="213">
        <v>17.0</v>
      </c>
      <c r="I184" s="213">
        <v>17.0</v>
      </c>
      <c r="J184" s="214">
        <v>0.0</v>
      </c>
      <c r="K184" s="211" t="s">
        <v>12413</v>
      </c>
      <c r="L184" s="211">
        <v>2.882145533E9</v>
      </c>
      <c r="M184" s="211" t="s">
        <v>1350</v>
      </c>
      <c r="N184" s="211" t="s">
        <v>12414</v>
      </c>
      <c r="O184" s="211" t="s">
        <v>12415</v>
      </c>
      <c r="P184" s="211" t="s">
        <v>2137</v>
      </c>
      <c r="Q184" s="230">
        <f>COUNTIF('Hedef Liste Kırklareli'!A:A,A184)</f>
        <v>1</v>
      </c>
    </row>
    <row r="185" ht="15.75" hidden="1" customHeight="1">
      <c r="A185" s="211" t="s">
        <v>12848</v>
      </c>
      <c r="B185" s="211" t="s">
        <v>12849</v>
      </c>
      <c r="C185" s="212" t="s">
        <v>2897</v>
      </c>
      <c r="D185" s="211" t="s">
        <v>1443</v>
      </c>
      <c r="F185" s="211"/>
      <c r="G185" s="213">
        <v>0.0</v>
      </c>
      <c r="H185" s="213">
        <v>25.0</v>
      </c>
      <c r="I185" s="213">
        <v>25.0</v>
      </c>
      <c r="J185" s="214">
        <v>0.0</v>
      </c>
      <c r="K185" s="211" t="s">
        <v>12850</v>
      </c>
      <c r="L185" s="211">
        <v>2.882143994E9</v>
      </c>
      <c r="M185" s="211" t="s">
        <v>1350</v>
      </c>
      <c r="N185" s="211" t="s">
        <v>12236</v>
      </c>
      <c r="O185" s="211" t="s">
        <v>12851</v>
      </c>
      <c r="P185" s="211" t="s">
        <v>2137</v>
      </c>
      <c r="Q185" s="230">
        <f>COUNTIF('Hedef Liste Kırklareli'!A:A,A185)</f>
        <v>1</v>
      </c>
    </row>
    <row r="186" ht="15.75" hidden="1" customHeight="1">
      <c r="A186" s="211" t="s">
        <v>12639</v>
      </c>
      <c r="B186" s="211" t="s">
        <v>12640</v>
      </c>
      <c r="C186" s="212" t="s">
        <v>2897</v>
      </c>
      <c r="D186" s="211" t="s">
        <v>1356</v>
      </c>
      <c r="F186" s="211"/>
      <c r="G186" s="213">
        <v>0.0</v>
      </c>
      <c r="H186" s="213">
        <v>21.0</v>
      </c>
      <c r="I186" s="213">
        <v>21.0</v>
      </c>
      <c r="J186" s="214">
        <v>0.0</v>
      </c>
      <c r="K186" s="211" t="s">
        <v>12641</v>
      </c>
      <c r="L186" s="211">
        <v>5.380240039E9</v>
      </c>
      <c r="M186" s="211" t="s">
        <v>12205</v>
      </c>
      <c r="N186" s="211" t="s">
        <v>12229</v>
      </c>
      <c r="O186" s="211" t="s">
        <v>12642</v>
      </c>
      <c r="P186" s="211" t="s">
        <v>2137</v>
      </c>
      <c r="Q186" s="230">
        <f>COUNTIF('Hedef Liste Kırklareli'!A:A,A186)</f>
        <v>1</v>
      </c>
    </row>
    <row r="187" ht="15.75" hidden="1" customHeight="1">
      <c r="A187" s="211" t="s">
        <v>12233</v>
      </c>
      <c r="B187" s="211" t="s">
        <v>12234</v>
      </c>
      <c r="C187" s="212" t="s">
        <v>2897</v>
      </c>
      <c r="D187" s="211" t="s">
        <v>1378</v>
      </c>
      <c r="E187" s="213">
        <v>389.0</v>
      </c>
      <c r="F187" s="213">
        <v>76.0</v>
      </c>
      <c r="G187" s="213">
        <v>0.0</v>
      </c>
      <c r="H187" s="213">
        <v>9.0</v>
      </c>
      <c r="I187" s="213">
        <v>9.0</v>
      </c>
      <c r="J187" s="214">
        <v>0.0</v>
      </c>
      <c r="K187" s="211" t="s">
        <v>12235</v>
      </c>
      <c r="L187" s="211">
        <v>5.437644111E9</v>
      </c>
      <c r="M187" s="211" t="s">
        <v>1350</v>
      </c>
      <c r="N187" s="211" t="s">
        <v>12236</v>
      </c>
      <c r="O187" s="211" t="s">
        <v>12237</v>
      </c>
      <c r="P187" s="211" t="s">
        <v>2137</v>
      </c>
      <c r="Q187" s="230">
        <f>COUNTIF('Hedef Liste Kırklareli'!A:A,A187)</f>
        <v>1</v>
      </c>
    </row>
    <row r="188" ht="15.75" hidden="1" customHeight="1">
      <c r="A188" s="211" t="s">
        <v>12769</v>
      </c>
      <c r="B188" s="211" t="s">
        <v>12770</v>
      </c>
      <c r="C188" s="212" t="s">
        <v>2897</v>
      </c>
      <c r="D188" s="211" t="s">
        <v>1364</v>
      </c>
      <c r="E188" s="213">
        <v>216.0</v>
      </c>
      <c r="F188" s="213">
        <v>47.0</v>
      </c>
      <c r="G188" s="213">
        <v>0.0</v>
      </c>
      <c r="H188" s="213">
        <v>6.0</v>
      </c>
      <c r="I188" s="213">
        <v>6.0</v>
      </c>
      <c r="J188" s="214">
        <v>0.0</v>
      </c>
      <c r="K188" s="211" t="s">
        <v>6553</v>
      </c>
      <c r="L188" s="211">
        <v>5.449605464E9</v>
      </c>
      <c r="M188" s="211" t="s">
        <v>12205</v>
      </c>
      <c r="N188" s="211" t="s">
        <v>12724</v>
      </c>
      <c r="O188" s="211" t="s">
        <v>12771</v>
      </c>
      <c r="P188" s="211" t="s">
        <v>2137</v>
      </c>
      <c r="Q188" s="230">
        <f>COUNTIF('Hedef Liste Kırklareli'!A:A,A188)</f>
        <v>1</v>
      </c>
    </row>
    <row r="189" ht="15.75" hidden="1" customHeight="1">
      <c r="A189" s="211" t="s">
        <v>12442</v>
      </c>
      <c r="B189" s="211" t="s">
        <v>12443</v>
      </c>
      <c r="C189" s="212" t="s">
        <v>2897</v>
      </c>
      <c r="D189" s="211" t="s">
        <v>1378</v>
      </c>
      <c r="E189" s="213">
        <v>302.0</v>
      </c>
      <c r="F189" s="213">
        <v>58.0</v>
      </c>
      <c r="G189" s="213">
        <v>1.0</v>
      </c>
      <c r="H189" s="213">
        <v>49.0</v>
      </c>
      <c r="I189" s="213">
        <v>50.0</v>
      </c>
      <c r="J189" s="214">
        <v>0.02</v>
      </c>
      <c r="K189" s="211" t="s">
        <v>12444</v>
      </c>
      <c r="L189" s="211">
        <v>2.884153963E9</v>
      </c>
      <c r="M189" s="211" t="s">
        <v>12205</v>
      </c>
      <c r="N189" s="211" t="s">
        <v>2429</v>
      </c>
      <c r="O189" s="211" t="s">
        <v>12445</v>
      </c>
      <c r="P189" s="211" t="s">
        <v>2137</v>
      </c>
      <c r="Q189" s="230">
        <f>COUNTIF('Hedef Liste Kırklareli'!A:A,A189)</f>
        <v>1</v>
      </c>
    </row>
    <row r="190" ht="15.75" hidden="1" customHeight="1">
      <c r="A190" s="211" t="s">
        <v>9816</v>
      </c>
      <c r="B190" s="211" t="s">
        <v>9817</v>
      </c>
      <c r="C190" s="212" t="s">
        <v>2897</v>
      </c>
      <c r="D190" s="211" t="s">
        <v>1370</v>
      </c>
      <c r="E190" s="213">
        <v>2988.0</v>
      </c>
      <c r="F190" s="213">
        <v>119.0</v>
      </c>
      <c r="G190" s="213">
        <v>5.0</v>
      </c>
      <c r="H190" s="213">
        <v>10.0</v>
      </c>
      <c r="I190" s="213">
        <v>15.0</v>
      </c>
      <c r="J190" s="214">
        <v>0.33</v>
      </c>
      <c r="K190" s="211" t="s">
        <v>12772</v>
      </c>
      <c r="L190" s="211">
        <v>2.882147453E9</v>
      </c>
      <c r="M190" s="211" t="s">
        <v>1350</v>
      </c>
      <c r="N190" s="211" t="s">
        <v>12236</v>
      </c>
      <c r="O190" s="211" t="s">
        <v>12773</v>
      </c>
      <c r="P190" s="211" t="s">
        <v>2137</v>
      </c>
      <c r="Q190" s="230">
        <f>COUNTIF('Hedef Liste Kırklareli'!A:A,A190)</f>
        <v>1</v>
      </c>
    </row>
    <row r="191" ht="15.75" hidden="1" customHeight="1">
      <c r="A191" s="211" t="s">
        <v>9522</v>
      </c>
      <c r="B191" s="211" t="s">
        <v>9523</v>
      </c>
      <c r="C191" s="212" t="s">
        <v>2897</v>
      </c>
      <c r="D191" s="211" t="s">
        <v>1789</v>
      </c>
      <c r="E191" s="213">
        <v>2758.0</v>
      </c>
      <c r="F191" s="213">
        <v>143.0</v>
      </c>
      <c r="G191" s="213">
        <v>8.0</v>
      </c>
      <c r="H191" s="213">
        <v>9.0</v>
      </c>
      <c r="I191" s="213">
        <v>17.0</v>
      </c>
      <c r="J191" s="214">
        <v>0.47</v>
      </c>
      <c r="K191" s="211" t="s">
        <v>12506</v>
      </c>
      <c r="L191" s="211">
        <v>2.884179292E9</v>
      </c>
      <c r="M191" s="211" t="s">
        <v>12205</v>
      </c>
      <c r="N191" s="211" t="s">
        <v>12318</v>
      </c>
      <c r="O191" s="211" t="s">
        <v>9525</v>
      </c>
      <c r="P191" s="211" t="s">
        <v>2137</v>
      </c>
      <c r="Q191" s="230">
        <f>COUNTIF('Hedef Liste Kırklareli'!A:A,A191)</f>
        <v>1</v>
      </c>
    </row>
    <row r="192" ht="15.75" hidden="1" customHeight="1">
      <c r="A192" s="211" t="s">
        <v>13024</v>
      </c>
      <c r="B192" s="211" t="s">
        <v>13025</v>
      </c>
      <c r="C192" s="212" t="s">
        <v>2897</v>
      </c>
      <c r="D192" s="211" t="s">
        <v>1348</v>
      </c>
      <c r="E192" s="213">
        <v>307.0</v>
      </c>
      <c r="F192" s="213">
        <v>44.0</v>
      </c>
      <c r="G192" s="213">
        <v>15.0</v>
      </c>
      <c r="H192" s="213">
        <v>24.0</v>
      </c>
      <c r="I192" s="213">
        <v>39.0</v>
      </c>
      <c r="J192" s="214">
        <v>0.38</v>
      </c>
      <c r="K192" s="211" t="s">
        <v>13026</v>
      </c>
      <c r="L192" s="211">
        <v>5.327022239E9</v>
      </c>
      <c r="M192" s="211" t="s">
        <v>12205</v>
      </c>
      <c r="N192" s="211" t="s">
        <v>6366</v>
      </c>
      <c r="O192" s="211" t="s">
        <v>13027</v>
      </c>
      <c r="P192" s="211" t="s">
        <v>2137</v>
      </c>
      <c r="Q192" s="230">
        <f>COUNTIF('Hedef Liste Kırklareli'!A:A,A192)</f>
        <v>0</v>
      </c>
    </row>
    <row r="193" ht="15.75" hidden="1" customHeight="1">
      <c r="A193" s="211" t="s">
        <v>12844</v>
      </c>
      <c r="B193" s="211" t="s">
        <v>12845</v>
      </c>
      <c r="C193" s="212" t="s">
        <v>2897</v>
      </c>
      <c r="D193" s="211" t="s">
        <v>1356</v>
      </c>
      <c r="E193" s="213">
        <v>61.0</v>
      </c>
      <c r="F193" s="211"/>
      <c r="G193" s="213">
        <v>0.0</v>
      </c>
      <c r="H193" s="213">
        <v>42.0</v>
      </c>
      <c r="I193" s="213">
        <v>42.0</v>
      </c>
      <c r="J193" s="214">
        <v>0.0</v>
      </c>
      <c r="K193" s="211" t="s">
        <v>12846</v>
      </c>
      <c r="L193" s="211">
        <v>5.01365393E9</v>
      </c>
      <c r="M193" s="211" t="s">
        <v>12205</v>
      </c>
      <c r="N193" s="211" t="s">
        <v>6366</v>
      </c>
      <c r="O193" s="211" t="s">
        <v>12847</v>
      </c>
      <c r="P193" s="211" t="s">
        <v>2137</v>
      </c>
      <c r="Q193" s="230">
        <f>COUNTIF('Hedef Liste Kırklareli'!A:A,A193)</f>
        <v>1</v>
      </c>
    </row>
    <row r="194" ht="15.75" hidden="1" customHeight="1">
      <c r="A194" s="211" t="s">
        <v>12305</v>
      </c>
      <c r="B194" s="211" t="s">
        <v>12306</v>
      </c>
      <c r="C194" s="212" t="s">
        <v>2897</v>
      </c>
      <c r="D194" s="211" t="s">
        <v>1356</v>
      </c>
      <c r="E194" s="213">
        <v>3627.0</v>
      </c>
      <c r="F194" s="213">
        <v>260.0</v>
      </c>
      <c r="G194" s="213">
        <v>0.0</v>
      </c>
      <c r="H194" s="213">
        <v>14.0</v>
      </c>
      <c r="I194" s="213">
        <v>14.0</v>
      </c>
      <c r="J194" s="214">
        <v>0.0</v>
      </c>
      <c r="K194" s="211" t="s">
        <v>12307</v>
      </c>
      <c r="L194" s="211">
        <v>5.435627342E9</v>
      </c>
      <c r="M194" s="211" t="s">
        <v>1350</v>
      </c>
      <c r="N194" s="211" t="s">
        <v>12224</v>
      </c>
      <c r="O194" s="211" t="s">
        <v>12308</v>
      </c>
      <c r="P194" s="211" t="s">
        <v>2137</v>
      </c>
      <c r="Q194" s="230">
        <f>COUNTIF('Hedef Liste Kırklareli'!A:A,A194)</f>
        <v>1</v>
      </c>
    </row>
    <row r="195" ht="15.75" hidden="1" customHeight="1">
      <c r="A195" s="211" t="s">
        <v>13028</v>
      </c>
      <c r="B195" s="211" t="s">
        <v>13029</v>
      </c>
      <c r="C195" s="212" t="s">
        <v>2897</v>
      </c>
      <c r="D195" s="211" t="s">
        <v>1507</v>
      </c>
      <c r="E195" s="213">
        <v>73.0</v>
      </c>
      <c r="F195" s="213">
        <v>72.0</v>
      </c>
      <c r="G195" s="213">
        <v>13.0</v>
      </c>
      <c r="H195" s="213">
        <v>5.0</v>
      </c>
      <c r="I195" s="213">
        <v>18.0</v>
      </c>
      <c r="J195" s="214">
        <v>0.72</v>
      </c>
      <c r="K195" s="211" t="s">
        <v>13030</v>
      </c>
      <c r="L195" s="211">
        <v>5.392255393E9</v>
      </c>
      <c r="M195" s="211" t="s">
        <v>1350</v>
      </c>
      <c r="N195" s="211" t="s">
        <v>12386</v>
      </c>
      <c r="O195" s="211" t="s">
        <v>13031</v>
      </c>
      <c r="P195" s="211" t="s">
        <v>2137</v>
      </c>
      <c r="Q195" s="230">
        <f>COUNTIF('Hedef Liste Kırklareli'!A:A,A195)</f>
        <v>0</v>
      </c>
    </row>
    <row r="196" ht="15.75" hidden="1" customHeight="1">
      <c r="A196" s="211" t="s">
        <v>12840</v>
      </c>
      <c r="B196" s="211" t="s">
        <v>12841</v>
      </c>
      <c r="C196" s="212" t="s">
        <v>2897</v>
      </c>
      <c r="D196" s="211" t="s">
        <v>1443</v>
      </c>
      <c r="E196" s="213">
        <v>34.0</v>
      </c>
      <c r="F196" s="213">
        <v>14.0</v>
      </c>
      <c r="G196" s="213">
        <v>0.0</v>
      </c>
      <c r="H196" s="213">
        <v>27.0</v>
      </c>
      <c r="I196" s="213">
        <v>27.0</v>
      </c>
      <c r="J196" s="214">
        <v>0.0</v>
      </c>
      <c r="K196" s="211" t="s">
        <v>12842</v>
      </c>
      <c r="L196" s="211">
        <v>5.415171352E9</v>
      </c>
      <c r="M196" s="211" t="s">
        <v>12205</v>
      </c>
      <c r="N196" s="211" t="s">
        <v>12229</v>
      </c>
      <c r="O196" s="211" t="s">
        <v>12843</v>
      </c>
      <c r="P196" s="211" t="s">
        <v>2137</v>
      </c>
      <c r="Q196" s="230">
        <f>COUNTIF('Hedef Liste Kırklareli'!A:A,A196)</f>
        <v>1</v>
      </c>
    </row>
    <row r="197" ht="15.75" hidden="1" customHeight="1">
      <c r="A197" s="211" t="s">
        <v>12490</v>
      </c>
      <c r="B197" s="211" t="s">
        <v>12491</v>
      </c>
      <c r="C197" s="212" t="s">
        <v>2897</v>
      </c>
      <c r="D197" s="211" t="s">
        <v>1507</v>
      </c>
      <c r="F197" s="211"/>
      <c r="G197" s="213">
        <v>0.0</v>
      </c>
      <c r="H197" s="213">
        <v>6.0</v>
      </c>
      <c r="I197" s="213">
        <v>6.0</v>
      </c>
      <c r="J197" s="214">
        <v>0.0</v>
      </c>
      <c r="K197" s="211" t="s">
        <v>12492</v>
      </c>
      <c r="L197" s="211">
        <v>5.510602405E9</v>
      </c>
      <c r="M197" s="211" t="s">
        <v>1350</v>
      </c>
      <c r="N197" s="211" t="s">
        <v>12236</v>
      </c>
      <c r="O197" s="211" t="s">
        <v>12493</v>
      </c>
      <c r="P197" s="211" t="s">
        <v>2137</v>
      </c>
      <c r="Q197" s="230">
        <f>COUNTIF('Hedef Liste Kırklareli'!A:A,A197)</f>
        <v>1</v>
      </c>
    </row>
    <row r="198" ht="15.75" hidden="1" customHeight="1">
      <c r="A198" s="211" t="s">
        <v>9663</v>
      </c>
      <c r="B198" s="211" t="s">
        <v>9664</v>
      </c>
      <c r="C198" s="212" t="s">
        <v>2897</v>
      </c>
      <c r="D198" s="211" t="s">
        <v>1356</v>
      </c>
      <c r="E198" s="213">
        <v>298.0</v>
      </c>
      <c r="F198" s="213">
        <v>65.0</v>
      </c>
      <c r="G198" s="213">
        <v>7.0</v>
      </c>
      <c r="H198" s="213">
        <v>8.0</v>
      </c>
      <c r="I198" s="213">
        <v>15.0</v>
      </c>
      <c r="J198" s="214">
        <v>0.47</v>
      </c>
      <c r="K198" s="211" t="s">
        <v>12605</v>
      </c>
      <c r="L198" s="211">
        <v>5.431310858E9</v>
      </c>
      <c r="M198" s="211" t="s">
        <v>12205</v>
      </c>
      <c r="N198" s="211" t="s">
        <v>12229</v>
      </c>
      <c r="O198" s="211" t="s">
        <v>9666</v>
      </c>
      <c r="P198" s="211" t="s">
        <v>2137</v>
      </c>
      <c r="Q198" s="230">
        <f>COUNTIF('Hedef Liste Kırklareli'!A:A,A198)</f>
        <v>1</v>
      </c>
    </row>
    <row r="199" ht="15.75" hidden="1" customHeight="1">
      <c r="A199" s="211" t="s">
        <v>13032</v>
      </c>
      <c r="B199" s="211" t="s">
        <v>13033</v>
      </c>
      <c r="C199" s="212" t="s">
        <v>2909</v>
      </c>
      <c r="D199" s="211" t="s">
        <v>1507</v>
      </c>
      <c r="F199" s="211"/>
      <c r="G199" s="213">
        <v>0.0</v>
      </c>
      <c r="H199" s="213">
        <v>76.0</v>
      </c>
      <c r="I199" s="213">
        <v>76.0</v>
      </c>
      <c r="J199" s="214">
        <v>0.0</v>
      </c>
      <c r="K199" s="211" t="s">
        <v>13034</v>
      </c>
      <c r="L199" s="211">
        <v>2.884152015E9</v>
      </c>
      <c r="M199" s="211" t="s">
        <v>12205</v>
      </c>
      <c r="N199" s="211" t="s">
        <v>2429</v>
      </c>
      <c r="O199" s="211" t="s">
        <v>13035</v>
      </c>
      <c r="P199" s="211" t="s">
        <v>2137</v>
      </c>
      <c r="Q199" s="230">
        <f>COUNTIF('Hedef Liste Kırklareli'!A:A,A199)</f>
        <v>0</v>
      </c>
    </row>
    <row r="200" ht="15.75" hidden="1" customHeight="1">
      <c r="A200" s="211" t="s">
        <v>12748</v>
      </c>
      <c r="B200" s="211" t="s">
        <v>12749</v>
      </c>
      <c r="C200" s="212" t="s">
        <v>2897</v>
      </c>
      <c r="D200" s="211" t="s">
        <v>1493</v>
      </c>
      <c r="E200" s="213">
        <v>7.0</v>
      </c>
      <c r="F200" s="213">
        <v>4.0</v>
      </c>
      <c r="G200" s="213">
        <v>0.0</v>
      </c>
      <c r="H200" s="213">
        <v>9.0</v>
      </c>
      <c r="I200" s="213">
        <v>9.0</v>
      </c>
      <c r="J200" s="214">
        <v>0.0</v>
      </c>
      <c r="K200" s="211" t="s">
        <v>12750</v>
      </c>
      <c r="L200" s="211">
        <v>2.885020302E9</v>
      </c>
      <c r="M200" s="211" t="s">
        <v>1350</v>
      </c>
      <c r="N200" s="211" t="s">
        <v>12224</v>
      </c>
      <c r="O200" s="211" t="s">
        <v>12751</v>
      </c>
      <c r="P200" s="211" t="s">
        <v>2137</v>
      </c>
      <c r="Q200" s="230">
        <f>COUNTIF('Hedef Liste Kırklareli'!A:A,A200)</f>
        <v>1</v>
      </c>
    </row>
    <row r="201" ht="15.75" hidden="1" customHeight="1">
      <c r="A201" s="211" t="s">
        <v>12779</v>
      </c>
      <c r="B201" s="211" t="s">
        <v>12780</v>
      </c>
      <c r="C201" s="212" t="s">
        <v>2897</v>
      </c>
      <c r="D201" s="211" t="s">
        <v>1493</v>
      </c>
      <c r="E201" s="213">
        <v>12.0</v>
      </c>
      <c r="F201" s="213">
        <v>9.0</v>
      </c>
      <c r="G201" s="213">
        <v>0.0</v>
      </c>
      <c r="H201" s="213">
        <v>13.0</v>
      </c>
      <c r="I201" s="213">
        <v>13.0</v>
      </c>
      <c r="J201" s="214">
        <v>0.0</v>
      </c>
      <c r="K201" s="211" t="s">
        <v>12781</v>
      </c>
      <c r="L201" s="211">
        <v>5.357949827E9</v>
      </c>
      <c r="M201" s="211" t="s">
        <v>12205</v>
      </c>
      <c r="N201" s="275">
        <v>44873.0</v>
      </c>
      <c r="O201" s="211" t="s">
        <v>12782</v>
      </c>
      <c r="P201" s="211" t="s">
        <v>2137</v>
      </c>
      <c r="Q201" s="230">
        <f>COUNTIF('Hedef Liste Kırklareli'!A:A,A201)</f>
        <v>1</v>
      </c>
    </row>
    <row r="202" ht="15.75" hidden="1" customHeight="1">
      <c r="A202" s="211" t="s">
        <v>12315</v>
      </c>
      <c r="B202" s="211" t="s">
        <v>12316</v>
      </c>
      <c r="C202" s="212" t="s">
        <v>2897</v>
      </c>
      <c r="D202" s="211" t="s">
        <v>1356</v>
      </c>
      <c r="E202" s="213">
        <v>14.0</v>
      </c>
      <c r="F202" s="213">
        <v>14.0</v>
      </c>
      <c r="G202" s="213">
        <v>0.0</v>
      </c>
      <c r="H202" s="213">
        <v>54.0</v>
      </c>
      <c r="I202" s="213">
        <v>54.0</v>
      </c>
      <c r="J202" s="214">
        <v>0.0</v>
      </c>
      <c r="K202" s="211" t="s">
        <v>12317</v>
      </c>
      <c r="L202" s="211">
        <v>5.334165368E9</v>
      </c>
      <c r="M202" s="211" t="s">
        <v>12205</v>
      </c>
      <c r="N202" s="211" t="s">
        <v>12318</v>
      </c>
      <c r="O202" s="211" t="s">
        <v>12319</v>
      </c>
      <c r="P202" s="211" t="s">
        <v>2137</v>
      </c>
      <c r="Q202" s="230">
        <f>COUNTIF('Hedef Liste Kırklareli'!A:A,A202)</f>
        <v>1</v>
      </c>
    </row>
    <row r="203" ht="15.75" hidden="1" customHeight="1">
      <c r="A203" s="211" t="s">
        <v>9638</v>
      </c>
      <c r="B203" s="211" t="s">
        <v>9639</v>
      </c>
      <c r="C203" s="212" t="s">
        <v>2897</v>
      </c>
      <c r="D203" s="211" t="s">
        <v>1493</v>
      </c>
      <c r="E203" s="213">
        <v>2760.0</v>
      </c>
      <c r="F203" s="213">
        <v>57.0</v>
      </c>
      <c r="G203" s="213">
        <v>0.0</v>
      </c>
      <c r="H203" s="213">
        <v>91.0</v>
      </c>
      <c r="I203" s="213">
        <v>91.0</v>
      </c>
      <c r="J203" s="214">
        <v>0.0</v>
      </c>
      <c r="K203" s="211" t="s">
        <v>12819</v>
      </c>
      <c r="L203" s="211">
        <v>2.884179244E9</v>
      </c>
      <c r="M203" s="211" t="s">
        <v>12205</v>
      </c>
      <c r="N203" s="211" t="s">
        <v>12229</v>
      </c>
      <c r="O203" s="211" t="s">
        <v>9636</v>
      </c>
      <c r="P203" s="211" t="s">
        <v>2137</v>
      </c>
      <c r="Q203" s="230">
        <f>COUNTIF('Hedef Liste Kırklareli'!A:A,A203)</f>
        <v>1</v>
      </c>
    </row>
    <row r="204" ht="15.75" hidden="1" customHeight="1">
      <c r="A204" s="211" t="s">
        <v>12262</v>
      </c>
      <c r="B204" s="211" t="s">
        <v>12263</v>
      </c>
      <c r="C204" s="212" t="s">
        <v>2897</v>
      </c>
      <c r="D204" s="211" t="s">
        <v>1493</v>
      </c>
      <c r="E204" s="213">
        <v>42.0</v>
      </c>
      <c r="F204" s="213">
        <v>42.0</v>
      </c>
      <c r="G204" s="213">
        <v>0.0</v>
      </c>
      <c r="H204" s="213">
        <v>19.0</v>
      </c>
      <c r="I204" s="213">
        <v>19.0</v>
      </c>
      <c r="J204" s="214">
        <v>0.0</v>
      </c>
      <c r="K204" s="211" t="s">
        <v>12264</v>
      </c>
      <c r="L204" s="211">
        <v>2.884129988E9</v>
      </c>
      <c r="M204" s="211" t="s">
        <v>12205</v>
      </c>
      <c r="N204" s="211" t="s">
        <v>12265</v>
      </c>
      <c r="O204" s="211" t="s">
        <v>12266</v>
      </c>
      <c r="P204" s="211" t="s">
        <v>2137</v>
      </c>
      <c r="Q204" s="230">
        <f>COUNTIF('Hedef Liste Kırklareli'!A:A,A204)</f>
        <v>1</v>
      </c>
    </row>
    <row r="205" ht="15.75" hidden="1" customHeight="1">
      <c r="A205" s="211" t="s">
        <v>12508</v>
      </c>
      <c r="B205" s="211" t="s">
        <v>12509</v>
      </c>
      <c r="C205" s="212" t="s">
        <v>2897</v>
      </c>
      <c r="D205" s="211" t="s">
        <v>1356</v>
      </c>
      <c r="F205" s="211"/>
      <c r="G205" s="213">
        <v>0.0</v>
      </c>
      <c r="H205" s="213">
        <v>2.0</v>
      </c>
      <c r="I205" s="213">
        <v>2.0</v>
      </c>
      <c r="J205" s="214">
        <v>0.0</v>
      </c>
      <c r="K205" s="211" t="s">
        <v>12510</v>
      </c>
      <c r="L205" s="211">
        <v>5.434825154E9</v>
      </c>
      <c r="M205" s="211" t="s">
        <v>1350</v>
      </c>
      <c r="N205" s="211" t="s">
        <v>12236</v>
      </c>
      <c r="O205" s="211" t="s">
        <v>12511</v>
      </c>
      <c r="P205" s="211" t="s">
        <v>2137</v>
      </c>
      <c r="Q205" s="230">
        <f>COUNTIF('Hedef Liste Kırklareli'!A:A,A205)</f>
        <v>1</v>
      </c>
    </row>
    <row r="206" ht="15.75" hidden="1" customHeight="1">
      <c r="A206" s="211" t="s">
        <v>13036</v>
      </c>
      <c r="B206" s="211" t="s">
        <v>13037</v>
      </c>
      <c r="C206" s="212" t="s">
        <v>2897</v>
      </c>
      <c r="D206" s="211" t="s">
        <v>1364</v>
      </c>
      <c r="E206" s="213">
        <v>7.0</v>
      </c>
      <c r="F206" s="213">
        <v>4.0</v>
      </c>
      <c r="G206" s="213">
        <v>7.0</v>
      </c>
      <c r="H206" s="213">
        <v>8.0</v>
      </c>
      <c r="I206" s="213">
        <v>15.0</v>
      </c>
      <c r="J206" s="214">
        <v>0.47</v>
      </c>
      <c r="K206" s="211" t="s">
        <v>13038</v>
      </c>
      <c r="L206" s="211">
        <v>5.302315402E9</v>
      </c>
      <c r="M206" s="211" t="s">
        <v>12205</v>
      </c>
      <c r="N206" s="211" t="s">
        <v>12334</v>
      </c>
      <c r="O206" s="211" t="s">
        <v>13039</v>
      </c>
      <c r="P206" s="211" t="s">
        <v>2137</v>
      </c>
      <c r="Q206" s="230">
        <f>COUNTIF('Hedef Liste Kırklareli'!A:A,A206)</f>
        <v>0</v>
      </c>
    </row>
    <row r="207" ht="15.75" hidden="1" customHeight="1">
      <c r="A207" s="211" t="s">
        <v>12281</v>
      </c>
      <c r="B207" s="211" t="s">
        <v>12282</v>
      </c>
      <c r="C207" s="212" t="s">
        <v>2897</v>
      </c>
      <c r="D207" s="211" t="s">
        <v>1364</v>
      </c>
      <c r="E207" s="213">
        <v>6.0</v>
      </c>
      <c r="F207" s="213">
        <v>6.0</v>
      </c>
      <c r="G207" s="213">
        <v>0.0</v>
      </c>
      <c r="H207" s="213">
        <v>8.0</v>
      </c>
      <c r="I207" s="213">
        <v>8.0</v>
      </c>
      <c r="J207" s="214">
        <v>0.0</v>
      </c>
      <c r="K207" s="211" t="s">
        <v>12283</v>
      </c>
      <c r="L207" s="211">
        <v>2.885024572E9</v>
      </c>
      <c r="M207" s="211" t="s">
        <v>1350</v>
      </c>
      <c r="N207" s="211" t="s">
        <v>12224</v>
      </c>
      <c r="O207" s="211" t="s">
        <v>12284</v>
      </c>
      <c r="P207" s="211" t="s">
        <v>2137</v>
      </c>
      <c r="Q207" s="230">
        <f>COUNTIF('Hedef Liste Kırklareli'!A:A,A207)</f>
        <v>1</v>
      </c>
    </row>
    <row r="208" ht="15.75" hidden="1" customHeight="1">
      <c r="A208" s="211" t="s">
        <v>12869</v>
      </c>
      <c r="B208" s="211" t="s">
        <v>12870</v>
      </c>
      <c r="C208" s="212" t="s">
        <v>2897</v>
      </c>
      <c r="D208" s="211" t="s">
        <v>1443</v>
      </c>
      <c r="F208" s="211"/>
      <c r="G208" s="213">
        <v>0.0</v>
      </c>
      <c r="H208" s="213">
        <v>13.0</v>
      </c>
      <c r="I208" s="213">
        <v>13.0</v>
      </c>
      <c r="J208" s="214">
        <v>0.0</v>
      </c>
      <c r="K208" s="211" t="s">
        <v>12871</v>
      </c>
      <c r="L208" s="211">
        <v>2.884152202E9</v>
      </c>
      <c r="M208" s="211" t="s">
        <v>12205</v>
      </c>
      <c r="N208" s="211" t="s">
        <v>4501</v>
      </c>
      <c r="O208" s="211" t="s">
        <v>12872</v>
      </c>
      <c r="P208" s="211" t="s">
        <v>2137</v>
      </c>
      <c r="Q208" s="230">
        <f>COUNTIF('Hedef Liste Kırklareli'!A:A,A208)</f>
        <v>1</v>
      </c>
    </row>
    <row r="209" ht="15.75" hidden="1" customHeight="1">
      <c r="A209" s="211" t="s">
        <v>12892</v>
      </c>
      <c r="B209" s="211" t="s">
        <v>12893</v>
      </c>
      <c r="C209" s="212" t="s">
        <v>2897</v>
      </c>
      <c r="D209" s="211" t="s">
        <v>1364</v>
      </c>
      <c r="E209" s="211"/>
      <c r="F209" s="211"/>
      <c r="G209" s="213">
        <v>0.0</v>
      </c>
      <c r="H209" s="213">
        <v>8.0</v>
      </c>
      <c r="I209" s="213">
        <v>8.0</v>
      </c>
      <c r="J209" s="214">
        <v>0.0</v>
      </c>
      <c r="K209" s="211" t="s">
        <v>12894</v>
      </c>
      <c r="L209" s="211">
        <v>5.442884039E9</v>
      </c>
      <c r="M209" s="211" t="s">
        <v>1350</v>
      </c>
      <c r="N209" s="211" t="s">
        <v>12236</v>
      </c>
      <c r="O209" s="211" t="s">
        <v>12895</v>
      </c>
      <c r="P209" s="211" t="s">
        <v>2137</v>
      </c>
      <c r="Q209" s="230">
        <f>COUNTIF('Hedef Liste Kırklareli'!A:A,A209)</f>
        <v>1</v>
      </c>
    </row>
    <row r="210" ht="15.75" hidden="1" customHeight="1">
      <c r="A210" s="211" t="s">
        <v>12713</v>
      </c>
      <c r="B210" s="211" t="s">
        <v>12714</v>
      </c>
      <c r="C210" s="212" t="s">
        <v>2897</v>
      </c>
      <c r="D210" s="211" t="s">
        <v>1356</v>
      </c>
      <c r="E210" s="213">
        <v>134.0</v>
      </c>
      <c r="F210" s="213">
        <v>68.0</v>
      </c>
      <c r="G210" s="213">
        <v>0.0</v>
      </c>
      <c r="H210" s="213">
        <v>12.0</v>
      </c>
      <c r="I210" s="213">
        <v>12.0</v>
      </c>
      <c r="J210" s="214">
        <v>0.0</v>
      </c>
      <c r="K210" s="211" t="s">
        <v>12715</v>
      </c>
      <c r="L210" s="211">
        <v>5.456612409E9</v>
      </c>
      <c r="M210" s="211" t="s">
        <v>1350</v>
      </c>
      <c r="N210" s="211" t="s">
        <v>12236</v>
      </c>
      <c r="O210" s="211" t="s">
        <v>12716</v>
      </c>
      <c r="P210" s="211" t="s">
        <v>2137</v>
      </c>
      <c r="Q210" s="230">
        <f>COUNTIF('Hedef Liste Kırklareli'!A:A,A210)</f>
        <v>1</v>
      </c>
    </row>
    <row r="211" ht="15.75" hidden="1" customHeight="1">
      <c r="A211" s="211" t="s">
        <v>12567</v>
      </c>
      <c r="B211" s="211" t="s">
        <v>12568</v>
      </c>
      <c r="C211" s="212" t="s">
        <v>2897</v>
      </c>
      <c r="D211" s="211" t="s">
        <v>1370</v>
      </c>
      <c r="E211" s="213">
        <v>37.0</v>
      </c>
      <c r="F211" s="213">
        <v>20.0</v>
      </c>
      <c r="G211" s="213">
        <v>0.0</v>
      </c>
      <c r="H211" s="213">
        <v>11.0</v>
      </c>
      <c r="I211" s="213">
        <v>11.0</v>
      </c>
      <c r="J211" s="214">
        <v>0.0</v>
      </c>
      <c r="K211" s="211" t="s">
        <v>12569</v>
      </c>
      <c r="L211" s="211">
        <v>2.884122656E9</v>
      </c>
      <c r="M211" s="211" t="s">
        <v>12205</v>
      </c>
      <c r="N211" s="211" t="s">
        <v>12229</v>
      </c>
      <c r="O211" s="211" t="s">
        <v>12570</v>
      </c>
      <c r="P211" s="211" t="s">
        <v>2137</v>
      </c>
      <c r="Q211" s="230">
        <f>COUNTIF('Hedef Liste Kırklareli'!A:A,A211)</f>
        <v>1</v>
      </c>
    </row>
    <row r="212" ht="15.75" hidden="1" customHeight="1">
      <c r="A212" s="211" t="s">
        <v>12574</v>
      </c>
      <c r="B212" s="211" t="s">
        <v>12575</v>
      </c>
      <c r="C212" s="212" t="s">
        <v>2897</v>
      </c>
      <c r="D212" s="211" t="s">
        <v>1356</v>
      </c>
      <c r="E212" s="213">
        <v>5.0</v>
      </c>
      <c r="F212" s="213">
        <v>5.0</v>
      </c>
      <c r="G212" s="213">
        <v>0.0</v>
      </c>
      <c r="H212" s="213">
        <v>29.0</v>
      </c>
      <c r="I212" s="213">
        <v>29.0</v>
      </c>
      <c r="J212" s="214">
        <v>0.0</v>
      </c>
      <c r="K212" s="211" t="s">
        <v>12576</v>
      </c>
      <c r="L212" s="211">
        <v>5.445248747E9</v>
      </c>
      <c r="M212" s="211" t="s">
        <v>1350</v>
      </c>
      <c r="N212" s="211" t="s">
        <v>12236</v>
      </c>
      <c r="O212" s="211" t="s">
        <v>12577</v>
      </c>
      <c r="P212" s="211" t="s">
        <v>2137</v>
      </c>
      <c r="Q212" s="230">
        <f>COUNTIF('Hedef Liste Kırklareli'!A:A,A212)</f>
        <v>1</v>
      </c>
    </row>
    <row r="213" ht="15.75" hidden="1" customHeight="1">
      <c r="A213" s="211" t="s">
        <v>12591</v>
      </c>
      <c r="B213" s="211" t="s">
        <v>12592</v>
      </c>
      <c r="C213" s="212" t="s">
        <v>2897</v>
      </c>
      <c r="D213" s="211" t="s">
        <v>1356</v>
      </c>
      <c r="E213" s="213">
        <v>16.0</v>
      </c>
      <c r="F213" s="213">
        <v>12.0</v>
      </c>
      <c r="G213" s="213">
        <v>0.0</v>
      </c>
      <c r="H213" s="213">
        <v>45.0</v>
      </c>
      <c r="I213" s="213">
        <v>45.0</v>
      </c>
      <c r="J213" s="214">
        <v>0.0</v>
      </c>
      <c r="K213" s="211" t="s">
        <v>12593</v>
      </c>
      <c r="L213" s="211">
        <v>2.885120808E9</v>
      </c>
      <c r="M213" s="211" t="s">
        <v>12209</v>
      </c>
      <c r="N213" s="211" t="s">
        <v>12455</v>
      </c>
      <c r="O213" s="211" t="s">
        <v>12594</v>
      </c>
      <c r="P213" s="211" t="s">
        <v>2137</v>
      </c>
      <c r="Q213" s="230">
        <f>COUNTIF('Hedef Liste Kırklareli'!A:A,A213)</f>
        <v>1</v>
      </c>
    </row>
    <row r="214" ht="15.75" hidden="1" customHeight="1">
      <c r="A214" s="211" t="s">
        <v>12544</v>
      </c>
      <c r="B214" s="211" t="s">
        <v>12545</v>
      </c>
      <c r="C214" s="212" t="s">
        <v>2897</v>
      </c>
      <c r="D214" s="211" t="s">
        <v>1385</v>
      </c>
      <c r="E214" s="211"/>
      <c r="F214" s="211"/>
      <c r="G214" s="213">
        <v>0.0</v>
      </c>
      <c r="H214" s="213">
        <v>28.0</v>
      </c>
      <c r="I214" s="213">
        <v>28.0</v>
      </c>
      <c r="J214" s="214">
        <v>0.0</v>
      </c>
      <c r="K214" s="211" t="s">
        <v>12546</v>
      </c>
      <c r="L214" s="211">
        <v>5.550473439E9</v>
      </c>
      <c r="M214" s="211" t="s">
        <v>1350</v>
      </c>
      <c r="N214" s="211" t="s">
        <v>12224</v>
      </c>
      <c r="O214" s="211" t="s">
        <v>12547</v>
      </c>
      <c r="P214" s="211" t="s">
        <v>2137</v>
      </c>
      <c r="Q214" s="230">
        <f>COUNTIF('Hedef Liste Kırklareli'!A:A,A214)</f>
        <v>1</v>
      </c>
    </row>
    <row r="215" ht="15.75" hidden="1" customHeight="1">
      <c r="A215" s="211" t="s">
        <v>12627</v>
      </c>
      <c r="B215" s="211" t="s">
        <v>12628</v>
      </c>
      <c r="C215" s="212" t="s">
        <v>2897</v>
      </c>
      <c r="D215" s="211" t="s">
        <v>1356</v>
      </c>
      <c r="E215" s="213">
        <v>1004.0</v>
      </c>
      <c r="F215" s="211"/>
      <c r="G215" s="213">
        <v>0.0</v>
      </c>
      <c r="H215" s="213">
        <v>10.0</v>
      </c>
      <c r="I215" s="213">
        <v>10.0</v>
      </c>
      <c r="J215" s="214">
        <v>0.0</v>
      </c>
      <c r="K215" s="211" t="s">
        <v>12629</v>
      </c>
      <c r="L215" s="211">
        <v>5.524746877E9</v>
      </c>
      <c r="M215" s="211" t="s">
        <v>1350</v>
      </c>
      <c r="N215" s="211" t="s">
        <v>12236</v>
      </c>
      <c r="O215" s="211" t="s">
        <v>12630</v>
      </c>
      <c r="P215" s="211" t="s">
        <v>2137</v>
      </c>
      <c r="Q215" s="230">
        <f>COUNTIF('Hedef Liste Kırklareli'!A:A,A215)</f>
        <v>1</v>
      </c>
    </row>
    <row r="216" ht="15.75" hidden="1" customHeight="1">
      <c r="A216" s="211" t="s">
        <v>13040</v>
      </c>
      <c r="B216" s="211" t="s">
        <v>13041</v>
      </c>
      <c r="C216" s="212" t="s">
        <v>2897</v>
      </c>
      <c r="D216" s="211" t="s">
        <v>1348</v>
      </c>
      <c r="E216" s="213">
        <v>2470.0</v>
      </c>
      <c r="F216" s="213">
        <v>245.0</v>
      </c>
      <c r="G216" s="213">
        <v>94.0</v>
      </c>
      <c r="H216" s="213">
        <v>0.0</v>
      </c>
      <c r="I216" s="213">
        <v>94.0</v>
      </c>
      <c r="J216" s="214">
        <v>1.0</v>
      </c>
      <c r="K216" s="211" t="s">
        <v>2163</v>
      </c>
      <c r="L216" s="211">
        <v>9.999999999E9</v>
      </c>
      <c r="M216" s="211" t="s">
        <v>12205</v>
      </c>
      <c r="N216" s="211" t="s">
        <v>4501</v>
      </c>
      <c r="O216" s="211" t="s">
        <v>13010</v>
      </c>
      <c r="P216" s="211" t="s">
        <v>2165</v>
      </c>
      <c r="Q216" s="230">
        <f>COUNTIF('Hedef Liste Kırklareli'!A:A,A216)</f>
        <v>0</v>
      </c>
    </row>
    <row r="217" ht="15.75" hidden="1" customHeight="1">
      <c r="A217" s="211" t="s">
        <v>9753</v>
      </c>
      <c r="B217" s="211" t="s">
        <v>9754</v>
      </c>
      <c r="C217" s="212" t="s">
        <v>2897</v>
      </c>
      <c r="D217" s="211" t="s">
        <v>1507</v>
      </c>
      <c r="E217" s="213">
        <v>1237.0</v>
      </c>
      <c r="F217" s="213">
        <v>373.0</v>
      </c>
      <c r="G217" s="213">
        <v>0.0</v>
      </c>
      <c r="H217" s="213">
        <v>59.0</v>
      </c>
      <c r="I217" s="213">
        <v>59.0</v>
      </c>
      <c r="J217" s="214">
        <v>0.0</v>
      </c>
      <c r="K217" s="211" t="s">
        <v>12459</v>
      </c>
      <c r="L217" s="211">
        <v>5.050392727E9</v>
      </c>
      <c r="M217" s="211" t="s">
        <v>12205</v>
      </c>
      <c r="N217" s="211" t="s">
        <v>2322</v>
      </c>
      <c r="O217" s="211" t="s">
        <v>12462</v>
      </c>
      <c r="P217" s="211" t="s">
        <v>2137</v>
      </c>
      <c r="Q217" s="230">
        <f>COUNTIF('Hedef Liste Kırklareli'!A:A,A217)</f>
        <v>1</v>
      </c>
    </row>
    <row r="218" ht="15.75" hidden="1" customHeight="1">
      <c r="A218" s="211" t="s">
        <v>9838</v>
      </c>
      <c r="B218" s="211" t="s">
        <v>9839</v>
      </c>
      <c r="C218" s="212" t="s">
        <v>2897</v>
      </c>
      <c r="D218" s="211" t="s">
        <v>1356</v>
      </c>
      <c r="E218" s="213">
        <v>70.0</v>
      </c>
      <c r="F218" s="213">
        <v>13.0</v>
      </c>
      <c r="G218" s="213">
        <v>2.0</v>
      </c>
      <c r="H218" s="213">
        <v>2.0</v>
      </c>
      <c r="I218" s="213">
        <v>4.0</v>
      </c>
      <c r="J218" s="214">
        <v>0.5</v>
      </c>
      <c r="K218" s="211" t="s">
        <v>12526</v>
      </c>
      <c r="L218" s="211">
        <v>5.528767476E9</v>
      </c>
      <c r="M218" s="211" t="s">
        <v>1350</v>
      </c>
      <c r="N218" s="211" t="s">
        <v>12236</v>
      </c>
      <c r="O218" s="211" t="s">
        <v>9842</v>
      </c>
      <c r="P218" s="211" t="s">
        <v>2137</v>
      </c>
      <c r="Q218" s="230">
        <f>COUNTIF('Hedef Liste Kırklareli'!A:A,A218)</f>
        <v>1</v>
      </c>
    </row>
    <row r="219" ht="15.75" hidden="1" customHeight="1">
      <c r="A219" s="211" t="s">
        <v>12211</v>
      </c>
      <c r="B219" s="211" t="s">
        <v>12212</v>
      </c>
      <c r="C219" s="212" t="s">
        <v>2897</v>
      </c>
      <c r="D219" s="211" t="s">
        <v>1356</v>
      </c>
      <c r="E219" s="213">
        <v>1420.0</v>
      </c>
      <c r="F219" s="213">
        <v>23.0</v>
      </c>
      <c r="G219" s="213">
        <v>0.0</v>
      </c>
      <c r="H219" s="213">
        <v>8.0</v>
      </c>
      <c r="I219" s="213">
        <v>8.0</v>
      </c>
      <c r="J219" s="214">
        <v>0.0</v>
      </c>
      <c r="K219" s="211" t="s">
        <v>12208</v>
      </c>
      <c r="L219" s="211">
        <v>2.884120004E9</v>
      </c>
      <c r="M219" s="211" t="s">
        <v>12205</v>
      </c>
      <c r="N219" s="211" t="s">
        <v>12213</v>
      </c>
      <c r="O219" s="211" t="s">
        <v>12214</v>
      </c>
      <c r="P219" s="211" t="s">
        <v>2137</v>
      </c>
      <c r="Q219" s="230">
        <f>COUNTIF('Hedef Liste Kırklareli'!A:A,A219)</f>
        <v>1</v>
      </c>
    </row>
    <row r="220" ht="15.75" hidden="1" customHeight="1">
      <c r="A220" s="211" t="s">
        <v>12221</v>
      </c>
      <c r="B220" s="211" t="s">
        <v>12222</v>
      </c>
      <c r="C220" s="212" t="s">
        <v>2897</v>
      </c>
      <c r="D220" s="211" t="s">
        <v>2199</v>
      </c>
      <c r="E220" s="213">
        <v>1559.0</v>
      </c>
      <c r="F220" s="213">
        <v>119.0</v>
      </c>
      <c r="G220" s="213">
        <v>0.0</v>
      </c>
      <c r="H220" s="213">
        <v>29.0</v>
      </c>
      <c r="I220" s="213">
        <v>29.0</v>
      </c>
      <c r="J220" s="214">
        <v>0.0</v>
      </c>
      <c r="K220" s="211" t="s">
        <v>12223</v>
      </c>
      <c r="L220" s="211">
        <v>5.464139574E9</v>
      </c>
      <c r="M220" s="211" t="s">
        <v>1350</v>
      </c>
      <c r="N220" s="211" t="s">
        <v>12224</v>
      </c>
      <c r="O220" s="211" t="s">
        <v>12225</v>
      </c>
      <c r="P220" s="211" t="s">
        <v>2137</v>
      </c>
      <c r="Q220" s="230">
        <f>COUNTIF('Hedef Liste Kırklareli'!A:A,A220)</f>
        <v>1</v>
      </c>
    </row>
    <row r="221" ht="15.75" hidden="1" customHeight="1">
      <c r="A221" s="211" t="s">
        <v>12610</v>
      </c>
      <c r="B221" s="211" t="s">
        <v>12611</v>
      </c>
      <c r="C221" s="212" t="s">
        <v>2897</v>
      </c>
      <c r="D221" s="211" t="s">
        <v>1832</v>
      </c>
      <c r="E221" s="213">
        <v>3816.0</v>
      </c>
      <c r="F221" s="213">
        <v>262.0</v>
      </c>
      <c r="G221" s="213">
        <v>8.0</v>
      </c>
      <c r="H221" s="213">
        <v>37.0</v>
      </c>
      <c r="I221" s="213">
        <v>45.0</v>
      </c>
      <c r="J221" s="214">
        <v>0.18</v>
      </c>
      <c r="K221" s="211" t="s">
        <v>12612</v>
      </c>
      <c r="L221" s="211">
        <v>5.528163933E9</v>
      </c>
      <c r="M221" s="211" t="s">
        <v>1350</v>
      </c>
      <c r="N221" s="211" t="s">
        <v>12425</v>
      </c>
      <c r="O221" s="211" t="s">
        <v>12613</v>
      </c>
      <c r="P221" s="211" t="s">
        <v>2137</v>
      </c>
      <c r="Q221" s="230">
        <f>COUNTIF('Hedef Liste Kırklareli'!A:A,A221)</f>
        <v>1</v>
      </c>
    </row>
    <row r="222" ht="15.75" hidden="1" customHeight="1">
      <c r="A222" s="211" t="s">
        <v>12810</v>
      </c>
      <c r="B222" s="211" t="s">
        <v>12811</v>
      </c>
      <c r="C222" s="212" t="s">
        <v>2897</v>
      </c>
      <c r="D222" s="211" t="s">
        <v>1370</v>
      </c>
      <c r="E222" s="213">
        <v>365.0</v>
      </c>
      <c r="F222" s="213">
        <v>110.0</v>
      </c>
      <c r="G222" s="213">
        <v>0.0</v>
      </c>
      <c r="H222" s="213">
        <v>17.0</v>
      </c>
      <c r="I222" s="213">
        <v>17.0</v>
      </c>
      <c r="J222" s="214">
        <v>0.0</v>
      </c>
      <c r="K222" s="211" t="s">
        <v>12812</v>
      </c>
      <c r="L222" s="211">
        <v>2.88412469E9</v>
      </c>
      <c r="M222" s="211" t="s">
        <v>12205</v>
      </c>
      <c r="N222" s="211" t="s">
        <v>12229</v>
      </c>
      <c r="O222" s="211" t="s">
        <v>12813</v>
      </c>
      <c r="P222" s="211" t="s">
        <v>2137</v>
      </c>
      <c r="Q222" s="230">
        <f>COUNTIF('Hedef Liste Kırklareli'!A:A,A222)</f>
        <v>1</v>
      </c>
    </row>
    <row r="223" ht="15.75" hidden="1" customHeight="1">
      <c r="A223" s="211" t="s">
        <v>12675</v>
      </c>
      <c r="B223" s="211" t="s">
        <v>12676</v>
      </c>
      <c r="C223" s="212" t="s">
        <v>2897</v>
      </c>
      <c r="D223" s="211" t="s">
        <v>1364</v>
      </c>
      <c r="E223" s="213">
        <v>11.0</v>
      </c>
      <c r="F223" s="213">
        <v>11.0</v>
      </c>
      <c r="G223" s="213">
        <v>0.0</v>
      </c>
      <c r="H223" s="213">
        <v>8.0</v>
      </c>
      <c r="I223" s="213">
        <v>8.0</v>
      </c>
      <c r="J223" s="214">
        <v>0.0</v>
      </c>
      <c r="K223" s="211" t="s">
        <v>12677</v>
      </c>
      <c r="L223" s="211">
        <v>5.413923909E9</v>
      </c>
      <c r="M223" s="211" t="s">
        <v>12205</v>
      </c>
      <c r="N223" s="211" t="s">
        <v>12229</v>
      </c>
      <c r="O223" s="211" t="s">
        <v>12678</v>
      </c>
      <c r="P223" s="211" t="s">
        <v>2137</v>
      </c>
      <c r="Q223" s="230">
        <f>COUNTIF('Hedef Liste Kırklareli'!A:A,A223)</f>
        <v>1</v>
      </c>
    </row>
    <row r="224" ht="15.75" hidden="1" customHeight="1">
      <c r="A224" s="211" t="s">
        <v>12339</v>
      </c>
      <c r="B224" s="211" t="s">
        <v>12340</v>
      </c>
      <c r="C224" s="212" t="s">
        <v>2897</v>
      </c>
      <c r="D224" s="211" t="s">
        <v>1364</v>
      </c>
      <c r="E224" s="213">
        <v>3.0</v>
      </c>
      <c r="F224" s="213">
        <v>3.0</v>
      </c>
      <c r="G224" s="213">
        <v>0.0</v>
      </c>
      <c r="H224" s="213">
        <v>7.0</v>
      </c>
      <c r="I224" s="213">
        <v>7.0</v>
      </c>
      <c r="J224" s="214">
        <v>0.0</v>
      </c>
      <c r="K224" s="211" t="s">
        <v>12341</v>
      </c>
      <c r="L224" s="211">
        <v>5.462883539E9</v>
      </c>
      <c r="M224" s="211" t="s">
        <v>1350</v>
      </c>
      <c r="N224" s="211" t="s">
        <v>12236</v>
      </c>
      <c r="O224" s="211" t="s">
        <v>12342</v>
      </c>
      <c r="P224" s="211" t="s">
        <v>2137</v>
      </c>
      <c r="Q224" s="230">
        <f>COUNTIF('Hedef Liste Kırklareli'!A:A,A224)</f>
        <v>1</v>
      </c>
    </row>
    <row r="225" ht="15.75" hidden="1" customHeight="1">
      <c r="A225" s="211" t="s">
        <v>12373</v>
      </c>
      <c r="B225" s="211" t="s">
        <v>12374</v>
      </c>
      <c r="C225" s="212" t="s">
        <v>2897</v>
      </c>
      <c r="D225" s="211" t="s">
        <v>1597</v>
      </c>
      <c r="E225" s="213">
        <v>64.0</v>
      </c>
      <c r="F225" s="213">
        <v>13.0</v>
      </c>
      <c r="G225" s="213">
        <v>0.0</v>
      </c>
      <c r="H225" s="213">
        <v>10.0</v>
      </c>
      <c r="I225" s="213">
        <v>10.0</v>
      </c>
      <c r="J225" s="214">
        <v>0.0</v>
      </c>
      <c r="K225" s="211" t="s">
        <v>12375</v>
      </c>
      <c r="L225" s="211">
        <v>5.446262664E9</v>
      </c>
      <c r="M225" s="211" t="s">
        <v>1350</v>
      </c>
      <c r="N225" s="211" t="s">
        <v>12236</v>
      </c>
      <c r="O225" s="211" t="s">
        <v>12376</v>
      </c>
      <c r="P225" s="211" t="s">
        <v>2137</v>
      </c>
      <c r="Q225" s="230">
        <f>COUNTIF('Hedef Liste Kırklareli'!A:A,A225)</f>
        <v>1</v>
      </c>
    </row>
    <row r="226" ht="15.75" hidden="1" customHeight="1">
      <c r="A226" s="211" t="s">
        <v>12238</v>
      </c>
      <c r="B226" s="211" t="s">
        <v>12239</v>
      </c>
      <c r="C226" s="212" t="s">
        <v>2909</v>
      </c>
      <c r="D226" s="211" t="s">
        <v>1364</v>
      </c>
      <c r="E226" s="213">
        <v>33.0</v>
      </c>
      <c r="F226" s="211"/>
      <c r="G226" s="213">
        <v>0.0</v>
      </c>
      <c r="H226" s="213">
        <v>11.0</v>
      </c>
      <c r="I226" s="213">
        <v>11.0</v>
      </c>
      <c r="J226" s="214">
        <v>0.0</v>
      </c>
      <c r="K226" s="211" t="s">
        <v>12240</v>
      </c>
      <c r="L226" s="211">
        <v>5.426215585E9</v>
      </c>
      <c r="M226" s="211" t="s">
        <v>1350</v>
      </c>
      <c r="N226" s="211" t="s">
        <v>12224</v>
      </c>
      <c r="O226" s="211" t="s">
        <v>12241</v>
      </c>
      <c r="P226" s="211" t="s">
        <v>2137</v>
      </c>
      <c r="Q226" s="230">
        <f>COUNTIF('Hedef Liste Kırklareli'!A:A,A226)</f>
        <v>1</v>
      </c>
    </row>
    <row r="227" ht="15.75" hidden="1" customHeight="1">
      <c r="A227" s="211" t="s">
        <v>12530</v>
      </c>
      <c r="B227" s="211" t="s">
        <v>12531</v>
      </c>
      <c r="C227" s="212" t="s">
        <v>2897</v>
      </c>
      <c r="D227" s="211" t="s">
        <v>1364</v>
      </c>
      <c r="E227" s="213">
        <v>747.0</v>
      </c>
      <c r="F227" s="213">
        <v>158.0</v>
      </c>
      <c r="G227" s="213">
        <v>0.0</v>
      </c>
      <c r="H227" s="213">
        <v>19.0</v>
      </c>
      <c r="I227" s="213">
        <v>19.0</v>
      </c>
      <c r="J227" s="214">
        <v>0.0</v>
      </c>
      <c r="K227" s="211" t="s">
        <v>12532</v>
      </c>
      <c r="L227" s="211">
        <v>5.421782034E9</v>
      </c>
      <c r="M227" s="211" t="s">
        <v>1350</v>
      </c>
      <c r="N227" s="211" t="s">
        <v>12224</v>
      </c>
      <c r="O227" s="211" t="s">
        <v>12533</v>
      </c>
      <c r="P227" s="211" t="s">
        <v>2137</v>
      </c>
      <c r="Q227" s="230">
        <f>COUNTIF('Hedef Liste Kırklareli'!A:A,A227)</f>
        <v>1</v>
      </c>
    </row>
    <row r="228" ht="15.75" hidden="1" customHeight="1">
      <c r="A228" s="211" t="s">
        <v>12706</v>
      </c>
      <c r="B228" s="211" t="s">
        <v>12707</v>
      </c>
      <c r="C228" s="212" t="s">
        <v>2897</v>
      </c>
      <c r="D228" s="211" t="s">
        <v>1356</v>
      </c>
      <c r="E228" s="213">
        <v>53.0</v>
      </c>
      <c r="F228" s="213">
        <v>23.0</v>
      </c>
      <c r="G228" s="213">
        <v>0.0</v>
      </c>
      <c r="H228" s="213">
        <v>17.0</v>
      </c>
      <c r="I228" s="213">
        <v>17.0</v>
      </c>
      <c r="J228" s="214">
        <v>0.0</v>
      </c>
      <c r="K228" s="211" t="s">
        <v>12708</v>
      </c>
      <c r="L228" s="211">
        <v>5.314695938E9</v>
      </c>
      <c r="M228" s="211" t="s">
        <v>12205</v>
      </c>
      <c r="N228" s="211" t="s">
        <v>4501</v>
      </c>
      <c r="O228" s="211" t="s">
        <v>12709</v>
      </c>
      <c r="P228" s="211" t="s">
        <v>2137</v>
      </c>
      <c r="Q228" s="230">
        <f>COUNTIF('Hedef Liste Kırklareli'!A:A,A228)</f>
        <v>1</v>
      </c>
    </row>
    <row r="229" ht="15.75" hidden="1" customHeight="1">
      <c r="A229" s="211" t="s">
        <v>12293</v>
      </c>
      <c r="B229" s="211" t="s">
        <v>12294</v>
      </c>
      <c r="C229" s="212" t="s">
        <v>2897</v>
      </c>
      <c r="D229" s="211" t="s">
        <v>2571</v>
      </c>
      <c r="E229" s="213">
        <v>489.0</v>
      </c>
      <c r="F229" s="213">
        <v>71.0</v>
      </c>
      <c r="G229" s="213">
        <v>5.0</v>
      </c>
      <c r="H229" s="213">
        <v>6.0</v>
      </c>
      <c r="I229" s="213">
        <v>11.0</v>
      </c>
      <c r="J229" s="214">
        <v>0.45</v>
      </c>
      <c r="K229" s="211" t="s">
        <v>12228</v>
      </c>
      <c r="L229" s="211">
        <v>2.884174946E9</v>
      </c>
      <c r="M229" s="211" t="s">
        <v>12205</v>
      </c>
      <c r="N229" s="211" t="s">
        <v>12229</v>
      </c>
      <c r="O229" s="211" t="s">
        <v>12230</v>
      </c>
      <c r="P229" s="211" t="s">
        <v>2137</v>
      </c>
      <c r="Q229" s="230">
        <f>COUNTIF('Hedef Liste Kırklareli'!A:A,A229)</f>
        <v>1</v>
      </c>
    </row>
    <row r="230" ht="15.75" hidden="1" customHeight="1">
      <c r="A230" s="211" t="s">
        <v>12452</v>
      </c>
      <c r="B230" s="211" t="s">
        <v>12453</v>
      </c>
      <c r="C230" s="212" t="s">
        <v>2897</v>
      </c>
      <c r="D230" s="211" t="s">
        <v>1827</v>
      </c>
      <c r="E230" s="213">
        <v>11.0</v>
      </c>
      <c r="F230" s="213">
        <v>9.0</v>
      </c>
      <c r="G230" s="213">
        <v>0.0</v>
      </c>
      <c r="H230" s="213">
        <v>15.0</v>
      </c>
      <c r="I230" s="213">
        <v>15.0</v>
      </c>
      <c r="J230" s="214">
        <v>0.0</v>
      </c>
      <c r="K230" s="211" t="s">
        <v>12454</v>
      </c>
      <c r="L230" s="211">
        <v>5.454966383E9</v>
      </c>
      <c r="M230" s="211" t="s">
        <v>12209</v>
      </c>
      <c r="N230" s="211" t="s">
        <v>12455</v>
      </c>
      <c r="O230" s="211" t="s">
        <v>12456</v>
      </c>
      <c r="P230" s="211" t="s">
        <v>2137</v>
      </c>
      <c r="Q230" s="230">
        <f>COUNTIF('Hedef Liste Kırklareli'!A:A,A230)</f>
        <v>1</v>
      </c>
    </row>
    <row r="231" ht="15.75" hidden="1" customHeight="1">
      <c r="A231" s="211" t="s">
        <v>12731</v>
      </c>
      <c r="B231" s="211" t="s">
        <v>12732</v>
      </c>
      <c r="C231" s="212" t="s">
        <v>2897</v>
      </c>
      <c r="D231" s="211" t="s">
        <v>1507</v>
      </c>
      <c r="E231" s="213">
        <v>1.0</v>
      </c>
      <c r="F231" s="213">
        <v>1.0</v>
      </c>
      <c r="G231" s="213">
        <v>0.0</v>
      </c>
      <c r="H231" s="213">
        <v>6.0</v>
      </c>
      <c r="I231" s="213">
        <v>6.0</v>
      </c>
      <c r="J231" s="214">
        <v>0.0</v>
      </c>
      <c r="K231" s="211" t="s">
        <v>12733</v>
      </c>
      <c r="L231" s="211">
        <v>5.442501553E9</v>
      </c>
      <c r="M231" s="211" t="s">
        <v>12205</v>
      </c>
      <c r="N231" s="211" t="s">
        <v>12229</v>
      </c>
      <c r="O231" s="211" t="s">
        <v>12734</v>
      </c>
      <c r="P231" s="211" t="s">
        <v>2137</v>
      </c>
      <c r="Q231" s="230">
        <f>COUNTIF('Hedef Liste Kırklareli'!A:A,A231)</f>
        <v>1</v>
      </c>
    </row>
    <row r="232" ht="15.75" hidden="1" customHeight="1">
      <c r="A232" s="211" t="s">
        <v>12853</v>
      </c>
      <c r="B232" s="211" t="s">
        <v>12854</v>
      </c>
      <c r="C232" s="212" t="s">
        <v>2897</v>
      </c>
      <c r="D232" s="211" t="s">
        <v>1493</v>
      </c>
      <c r="E232" s="213">
        <v>411.0</v>
      </c>
      <c r="F232" s="213">
        <v>82.0</v>
      </c>
      <c r="G232" s="213">
        <v>0.0</v>
      </c>
      <c r="H232" s="213">
        <v>6.0</v>
      </c>
      <c r="I232" s="213">
        <v>6.0</v>
      </c>
      <c r="J232" s="214">
        <v>0.0</v>
      </c>
      <c r="K232" s="211" t="s">
        <v>12855</v>
      </c>
      <c r="L232" s="211">
        <v>2.882126486E9</v>
      </c>
      <c r="M232" s="211" t="s">
        <v>1350</v>
      </c>
      <c r="N232" s="211" t="s">
        <v>12236</v>
      </c>
      <c r="O232" s="211" t="s">
        <v>12856</v>
      </c>
      <c r="P232" s="211" t="s">
        <v>2137</v>
      </c>
      <c r="Q232" s="230">
        <f>COUNTIF('Hedef Liste Kırklareli'!A:A,A232)</f>
        <v>1</v>
      </c>
    </row>
    <row r="233" ht="15.75" hidden="1" customHeight="1">
      <c r="A233" s="211" t="s">
        <v>9517</v>
      </c>
      <c r="B233" s="211" t="s">
        <v>9518</v>
      </c>
      <c r="C233" s="212" t="s">
        <v>2897</v>
      </c>
      <c r="D233" s="211" t="s">
        <v>1827</v>
      </c>
      <c r="E233" s="213">
        <v>3778.0</v>
      </c>
      <c r="F233" s="213">
        <v>54.0</v>
      </c>
      <c r="G233" s="213">
        <v>7.0</v>
      </c>
      <c r="H233" s="213">
        <v>15.0</v>
      </c>
      <c r="I233" s="213">
        <v>22.0</v>
      </c>
      <c r="J233" s="214">
        <v>0.32</v>
      </c>
      <c r="K233" s="211" t="s">
        <v>12359</v>
      </c>
      <c r="L233" s="211">
        <v>2.88412808E9</v>
      </c>
      <c r="M233" s="211" t="s">
        <v>12205</v>
      </c>
      <c r="N233" s="211" t="s">
        <v>12318</v>
      </c>
      <c r="O233" s="211" t="s">
        <v>9521</v>
      </c>
      <c r="P233" s="211" t="s">
        <v>2137</v>
      </c>
      <c r="Q233" s="230">
        <f>COUNTIF('Hedef Liste Kırklareli'!A:A,A233)</f>
        <v>1</v>
      </c>
    </row>
    <row r="234" ht="15.75" hidden="1" customHeight="1">
      <c r="A234" s="211" t="s">
        <v>12596</v>
      </c>
      <c r="B234" s="211" t="s">
        <v>12597</v>
      </c>
      <c r="C234" s="212" t="s">
        <v>2897</v>
      </c>
      <c r="D234" s="211" t="s">
        <v>1356</v>
      </c>
      <c r="F234" s="211"/>
      <c r="G234" s="213">
        <v>0.0</v>
      </c>
      <c r="H234" s="213">
        <v>24.0</v>
      </c>
      <c r="I234" s="213">
        <v>24.0</v>
      </c>
      <c r="J234" s="214">
        <v>0.0</v>
      </c>
      <c r="K234" s="211" t="s">
        <v>12598</v>
      </c>
      <c r="L234" s="211">
        <v>2.884175533E9</v>
      </c>
      <c r="M234" s="211" t="s">
        <v>12205</v>
      </c>
      <c r="N234" s="211" t="s">
        <v>2322</v>
      </c>
      <c r="O234" s="211" t="s">
        <v>12599</v>
      </c>
      <c r="P234" s="211" t="s">
        <v>2137</v>
      </c>
      <c r="Q234" s="230">
        <f>COUNTIF('Hedef Liste Kırklareli'!A:A,A234)</f>
        <v>1</v>
      </c>
    </row>
    <row r="235" ht="15.75" hidden="1" customHeight="1">
      <c r="A235" s="211" t="s">
        <v>12827</v>
      </c>
      <c r="B235" s="211" t="s">
        <v>12828</v>
      </c>
      <c r="C235" s="212" t="s">
        <v>2897</v>
      </c>
      <c r="D235" s="211" t="s">
        <v>1507</v>
      </c>
      <c r="E235" s="213">
        <v>3.0</v>
      </c>
      <c r="F235" s="213">
        <v>3.0</v>
      </c>
      <c r="G235" s="213">
        <v>0.0</v>
      </c>
      <c r="H235" s="213">
        <v>16.0</v>
      </c>
      <c r="I235" s="213">
        <v>16.0</v>
      </c>
      <c r="J235" s="214">
        <v>0.0</v>
      </c>
      <c r="K235" s="211" t="s">
        <v>12829</v>
      </c>
      <c r="L235" s="211">
        <v>2.882121983E9</v>
      </c>
      <c r="M235" s="211" t="s">
        <v>1350</v>
      </c>
      <c r="N235" s="211" t="s">
        <v>12236</v>
      </c>
      <c r="O235" s="211" t="s">
        <v>12830</v>
      </c>
      <c r="P235" s="211" t="s">
        <v>2137</v>
      </c>
      <c r="Q235" s="230">
        <f>COUNTIF('Hedef Liste Kırklareli'!A:A,A235)</f>
        <v>1</v>
      </c>
    </row>
    <row r="236" ht="15.75" hidden="1" customHeight="1">
      <c r="A236" s="211" t="s">
        <v>9732</v>
      </c>
      <c r="B236" s="211" t="s">
        <v>9733</v>
      </c>
      <c r="C236" s="212" t="s">
        <v>2897</v>
      </c>
      <c r="D236" s="211" t="s">
        <v>1507</v>
      </c>
      <c r="E236" s="213">
        <v>1178.0</v>
      </c>
      <c r="F236" s="213">
        <v>54.0</v>
      </c>
      <c r="G236" s="213">
        <v>0.0</v>
      </c>
      <c r="H236" s="213">
        <v>18.0</v>
      </c>
      <c r="I236" s="213">
        <v>18.0</v>
      </c>
      <c r="J236" s="214">
        <v>0.0</v>
      </c>
      <c r="K236" s="211" t="s">
        <v>12800</v>
      </c>
      <c r="L236" s="211">
        <v>2.885021959E9</v>
      </c>
      <c r="M236" s="211" t="s">
        <v>12205</v>
      </c>
      <c r="N236" s="211" t="s">
        <v>12724</v>
      </c>
      <c r="O236" s="211" t="s">
        <v>9736</v>
      </c>
      <c r="P236" s="211" t="s">
        <v>2137</v>
      </c>
      <c r="Q236" s="230">
        <f>COUNTIF('Hedef Liste Kırklareli'!A:A,A236)</f>
        <v>1</v>
      </c>
    </row>
    <row r="237" ht="15.75" hidden="1" customHeight="1">
      <c r="A237" s="211" t="s">
        <v>13042</v>
      </c>
      <c r="B237" s="211" t="s">
        <v>13043</v>
      </c>
      <c r="C237" s="212" t="s">
        <v>2897</v>
      </c>
      <c r="D237" s="211" t="s">
        <v>1364</v>
      </c>
      <c r="E237" s="213">
        <v>173.0</v>
      </c>
      <c r="F237" s="213">
        <v>81.0</v>
      </c>
      <c r="G237" s="213">
        <v>6.0</v>
      </c>
      <c r="H237" s="213">
        <v>5.0</v>
      </c>
      <c r="I237" s="213">
        <v>11.0</v>
      </c>
      <c r="J237" s="214">
        <v>0.55</v>
      </c>
      <c r="K237" s="211" t="s">
        <v>13044</v>
      </c>
      <c r="L237" s="211">
        <v>5.386384772E9</v>
      </c>
      <c r="M237" s="211" t="s">
        <v>12205</v>
      </c>
      <c r="N237" s="211" t="s">
        <v>12318</v>
      </c>
      <c r="O237" s="211" t="s">
        <v>13045</v>
      </c>
      <c r="P237" s="211" t="s">
        <v>2137</v>
      </c>
      <c r="Q237" s="230">
        <f>COUNTIF('Hedef Liste Kırklareli'!A:A,A237)</f>
        <v>0</v>
      </c>
    </row>
    <row r="238" ht="15.75" hidden="1" customHeight="1">
      <c r="A238" s="211" t="s">
        <v>12634</v>
      </c>
      <c r="B238" s="211" t="s">
        <v>12635</v>
      </c>
      <c r="C238" s="212" t="s">
        <v>2897</v>
      </c>
      <c r="D238" s="211" t="s">
        <v>1370</v>
      </c>
      <c r="E238" s="213">
        <v>126.0</v>
      </c>
      <c r="F238" s="213">
        <v>9.0</v>
      </c>
      <c r="G238" s="213">
        <v>0.0</v>
      </c>
      <c r="H238" s="213">
        <v>5.0</v>
      </c>
      <c r="I238" s="213">
        <v>5.0</v>
      </c>
      <c r="J238" s="214">
        <v>0.0</v>
      </c>
      <c r="K238" s="211" t="s">
        <v>12636</v>
      </c>
      <c r="L238" s="211">
        <v>2.885125525E9</v>
      </c>
      <c r="M238" s="211" t="s">
        <v>12209</v>
      </c>
      <c r="N238" s="211" t="s">
        <v>12298</v>
      </c>
      <c r="O238" s="211" t="s">
        <v>12637</v>
      </c>
      <c r="P238" s="211" t="s">
        <v>2137</v>
      </c>
      <c r="Q238" s="230">
        <f>COUNTIF('Hedef Liste Kırklareli'!A:A,A238)</f>
        <v>1</v>
      </c>
    </row>
    <row r="239" ht="15.75" hidden="1" customHeight="1">
      <c r="A239" s="211" t="s">
        <v>12806</v>
      </c>
      <c r="B239" s="211" t="s">
        <v>13046</v>
      </c>
      <c r="C239" s="212" t="s">
        <v>2897</v>
      </c>
      <c r="D239" s="211" t="s">
        <v>1370</v>
      </c>
      <c r="E239" s="213">
        <v>1271.0</v>
      </c>
      <c r="F239" s="213">
        <v>293.0</v>
      </c>
      <c r="G239" s="213">
        <v>0.0</v>
      </c>
      <c r="H239" s="213">
        <v>22.0</v>
      </c>
      <c r="I239" s="213">
        <v>22.0</v>
      </c>
      <c r="J239" s="214">
        <v>0.0</v>
      </c>
      <c r="K239" s="211" t="s">
        <v>12808</v>
      </c>
      <c r="L239" s="211">
        <v>2.884150022E9</v>
      </c>
      <c r="M239" s="211" t="s">
        <v>12205</v>
      </c>
      <c r="N239" s="211" t="s">
        <v>12334</v>
      </c>
      <c r="O239" s="211" t="s">
        <v>12809</v>
      </c>
      <c r="P239" s="211" t="s">
        <v>2137</v>
      </c>
      <c r="Q239" s="230">
        <f>COUNTIF('Hedef Liste Kırklareli'!A:A,A239)</f>
        <v>1</v>
      </c>
    </row>
    <row r="240" ht="15.75" hidden="1" customHeight="1">
      <c r="A240" s="211" t="s">
        <v>9759</v>
      </c>
      <c r="B240" s="211" t="s">
        <v>9760</v>
      </c>
      <c r="C240" s="212" t="s">
        <v>2897</v>
      </c>
      <c r="D240" s="211" t="s">
        <v>1356</v>
      </c>
      <c r="E240" s="213">
        <v>58.0</v>
      </c>
      <c r="F240" s="211"/>
      <c r="G240" s="213">
        <v>0.0</v>
      </c>
      <c r="H240" s="213">
        <v>21.0</v>
      </c>
      <c r="I240" s="213">
        <v>21.0</v>
      </c>
      <c r="J240" s="214">
        <v>0.0</v>
      </c>
      <c r="K240" s="211" t="s">
        <v>13047</v>
      </c>
      <c r="L240" s="211">
        <v>5.41738072E9</v>
      </c>
      <c r="M240" s="211" t="s">
        <v>12205</v>
      </c>
      <c r="N240" s="211" t="s">
        <v>12229</v>
      </c>
      <c r="O240" s="211" t="s">
        <v>9762</v>
      </c>
      <c r="P240" s="211" t="s">
        <v>2137</v>
      </c>
      <c r="Q240" s="230">
        <f>COUNTIF('Hedef Liste Kırklareli'!A:A,A240)</f>
        <v>1</v>
      </c>
    </row>
    <row r="241" ht="15.75" hidden="1" customHeight="1">
      <c r="A241" s="211" t="s">
        <v>12388</v>
      </c>
      <c r="B241" s="211" t="s">
        <v>12389</v>
      </c>
      <c r="C241" s="212" t="s">
        <v>2897</v>
      </c>
      <c r="D241" s="211" t="s">
        <v>1378</v>
      </c>
      <c r="E241" s="213">
        <v>375.0</v>
      </c>
      <c r="F241" s="213">
        <v>28.0</v>
      </c>
      <c r="G241" s="213">
        <v>0.0</v>
      </c>
      <c r="H241" s="213">
        <v>13.0</v>
      </c>
      <c r="I241" s="213">
        <v>13.0</v>
      </c>
      <c r="J241" s="214">
        <v>0.0</v>
      </c>
      <c r="K241" s="211" t="s">
        <v>12390</v>
      </c>
      <c r="L241" s="211">
        <v>2.882120069E9</v>
      </c>
      <c r="M241" s="211" t="s">
        <v>1350</v>
      </c>
      <c r="N241" s="211" t="s">
        <v>12224</v>
      </c>
      <c r="O241" s="211" t="s">
        <v>12391</v>
      </c>
      <c r="P241" s="211" t="s">
        <v>2137</v>
      </c>
      <c r="Q241" s="230">
        <f>COUNTIF('Hedef Liste Kırklareli'!A:A,A241)</f>
        <v>1</v>
      </c>
    </row>
    <row r="242" ht="15.75" hidden="1" customHeight="1">
      <c r="A242" s="211" t="s">
        <v>12836</v>
      </c>
      <c r="B242" s="211" t="s">
        <v>12837</v>
      </c>
      <c r="C242" s="212" t="s">
        <v>2897</v>
      </c>
      <c r="D242" s="211" t="s">
        <v>1493</v>
      </c>
      <c r="E242" s="213">
        <v>4.0</v>
      </c>
      <c r="F242" s="213">
        <v>2.0</v>
      </c>
      <c r="G242" s="213">
        <v>0.0</v>
      </c>
      <c r="H242" s="213">
        <v>13.0</v>
      </c>
      <c r="I242" s="213">
        <v>13.0</v>
      </c>
      <c r="J242" s="214">
        <v>0.0</v>
      </c>
      <c r="K242" s="211" t="s">
        <v>12838</v>
      </c>
      <c r="L242" s="211">
        <v>2.884172702E9</v>
      </c>
      <c r="M242" s="211" t="s">
        <v>12205</v>
      </c>
      <c r="N242" s="211" t="s">
        <v>12318</v>
      </c>
      <c r="O242" s="211" t="s">
        <v>12839</v>
      </c>
      <c r="P242" s="211" t="s">
        <v>2137</v>
      </c>
      <c r="Q242" s="230">
        <f>COUNTIF('Hedef Liste Kırklareli'!A:A,A242)</f>
        <v>1</v>
      </c>
    </row>
    <row r="243" ht="15.75" hidden="1" customHeight="1">
      <c r="A243" s="211" t="s">
        <v>9632</v>
      </c>
      <c r="B243" s="211" t="s">
        <v>9633</v>
      </c>
      <c r="C243" s="212" t="s">
        <v>2897</v>
      </c>
      <c r="D243" s="211" t="s">
        <v>1370</v>
      </c>
      <c r="E243" s="213">
        <v>2075.0</v>
      </c>
      <c r="F243" s="213">
        <v>52.0</v>
      </c>
      <c r="G243" s="213">
        <v>0.0</v>
      </c>
      <c r="H243" s="213">
        <v>7.0</v>
      </c>
      <c r="I243" s="213">
        <v>7.0</v>
      </c>
      <c r="J243" s="214">
        <v>0.0</v>
      </c>
      <c r="K243" s="211" t="s">
        <v>12819</v>
      </c>
      <c r="L243" s="211">
        <v>2.884122413E9</v>
      </c>
      <c r="M243" s="211" t="s">
        <v>12205</v>
      </c>
      <c r="N243" s="211" t="s">
        <v>2322</v>
      </c>
      <c r="O243" s="211" t="s">
        <v>9636</v>
      </c>
      <c r="P243" s="211" t="s">
        <v>2137</v>
      </c>
      <c r="Q243" s="230">
        <f>COUNTIF('Hedef Liste Kırklareli'!A:A,A243)</f>
        <v>1</v>
      </c>
    </row>
    <row r="244" ht="15.75" hidden="1" customHeight="1">
      <c r="A244" s="211" t="s">
        <v>12409</v>
      </c>
      <c r="B244" s="211" t="s">
        <v>12410</v>
      </c>
      <c r="C244" s="212" t="s">
        <v>2909</v>
      </c>
      <c r="D244" s="211" t="s">
        <v>1370</v>
      </c>
      <c r="E244" s="213">
        <v>292.0</v>
      </c>
      <c r="F244" s="211"/>
      <c r="G244" s="213">
        <v>0.0</v>
      </c>
      <c r="H244" s="213">
        <v>5.0</v>
      </c>
      <c r="I244" s="213">
        <v>5.0</v>
      </c>
      <c r="J244" s="214">
        <v>0.0</v>
      </c>
      <c r="K244" s="211" t="s">
        <v>12371</v>
      </c>
      <c r="L244" s="211">
        <v>2.882120069E9</v>
      </c>
      <c r="M244" s="211" t="s">
        <v>1350</v>
      </c>
      <c r="N244" s="211" t="s">
        <v>12224</v>
      </c>
      <c r="O244" s="211" t="s">
        <v>12391</v>
      </c>
      <c r="P244" s="211" t="s">
        <v>2137</v>
      </c>
      <c r="Q244" s="230">
        <f>COUNTIF('Hedef Liste Kırklareli'!A:A,A244)</f>
        <v>1</v>
      </c>
    </row>
    <row r="245" ht="15.75" hidden="1" customHeight="1">
      <c r="A245" s="211" t="s">
        <v>12242</v>
      </c>
      <c r="B245" s="211" t="s">
        <v>12243</v>
      </c>
      <c r="C245" s="212" t="s">
        <v>2897</v>
      </c>
      <c r="D245" s="211" t="s">
        <v>1364</v>
      </c>
      <c r="E245" s="213">
        <v>22.0</v>
      </c>
      <c r="F245" s="213">
        <v>22.0</v>
      </c>
      <c r="G245" s="213">
        <v>0.0</v>
      </c>
      <c r="H245" s="213">
        <v>7.0</v>
      </c>
      <c r="I245" s="213">
        <v>7.0</v>
      </c>
      <c r="J245" s="214">
        <v>0.0</v>
      </c>
      <c r="K245" s="211" t="s">
        <v>12244</v>
      </c>
      <c r="L245" s="211">
        <v>5.302803949E9</v>
      </c>
      <c r="M245" s="211" t="s">
        <v>1350</v>
      </c>
      <c r="N245" s="211" t="s">
        <v>12224</v>
      </c>
      <c r="O245" s="211" t="s">
        <v>12245</v>
      </c>
      <c r="P245" s="211" t="s">
        <v>2137</v>
      </c>
      <c r="Q245" s="230">
        <f>COUNTIF('Hedef Liste Kırklareli'!A:A,A245)</f>
        <v>1</v>
      </c>
    </row>
    <row r="246" ht="15.75" hidden="1" customHeight="1">
      <c r="A246" s="211" t="s">
        <v>9790</v>
      </c>
      <c r="B246" s="211" t="s">
        <v>9791</v>
      </c>
      <c r="C246" s="212" t="s">
        <v>2897</v>
      </c>
      <c r="D246" s="211" t="s">
        <v>1519</v>
      </c>
      <c r="E246" s="213">
        <v>209.0</v>
      </c>
      <c r="F246" s="213">
        <v>35.0</v>
      </c>
      <c r="G246" s="213">
        <v>0.0</v>
      </c>
      <c r="H246" s="213">
        <v>7.0</v>
      </c>
      <c r="I246" s="213">
        <v>7.0</v>
      </c>
      <c r="J246" s="214">
        <v>0.0</v>
      </c>
      <c r="K246" s="211" t="s">
        <v>12595</v>
      </c>
      <c r="L246" s="211">
        <v>5.541579406E9</v>
      </c>
      <c r="M246" s="211" t="s">
        <v>1350</v>
      </c>
      <c r="N246" s="211" t="s">
        <v>12236</v>
      </c>
      <c r="O246" s="211" t="s">
        <v>9794</v>
      </c>
      <c r="P246" s="211" t="s">
        <v>2137</v>
      </c>
      <c r="Q246" s="230">
        <f>COUNTIF('Hedef Liste Kırklareli'!A:A,A246)</f>
        <v>1</v>
      </c>
    </row>
    <row r="247" ht="15.75" hidden="1" customHeight="1">
      <c r="A247" s="211" t="s">
        <v>12789</v>
      </c>
      <c r="B247" s="211" t="s">
        <v>12790</v>
      </c>
      <c r="C247" s="212" t="s">
        <v>2897</v>
      </c>
      <c r="D247" s="211" t="s">
        <v>1507</v>
      </c>
      <c r="E247" s="213">
        <v>375.0</v>
      </c>
      <c r="F247" s="213">
        <v>3.0</v>
      </c>
      <c r="G247" s="213">
        <v>0.0</v>
      </c>
      <c r="H247" s="213">
        <v>19.0</v>
      </c>
      <c r="I247" s="213">
        <v>19.0</v>
      </c>
      <c r="J247" s="214">
        <v>0.0</v>
      </c>
      <c r="K247" s="211" t="s">
        <v>12791</v>
      </c>
      <c r="L247" s="211">
        <v>5.413282839E9</v>
      </c>
      <c r="M247" s="211" t="s">
        <v>12209</v>
      </c>
      <c r="N247" s="211" t="s">
        <v>12792</v>
      </c>
      <c r="O247" s="211" t="s">
        <v>12793</v>
      </c>
      <c r="P247" s="211" t="s">
        <v>2137</v>
      </c>
      <c r="Q247" s="230">
        <f>COUNTIF('Hedef Liste Kırklareli'!A:A,A247)</f>
        <v>1</v>
      </c>
    </row>
    <row r="248" ht="15.75" hidden="1" customHeight="1">
      <c r="A248" s="211" t="s">
        <v>12740</v>
      </c>
      <c r="B248" s="211" t="s">
        <v>12741</v>
      </c>
      <c r="C248" s="212" t="s">
        <v>2909</v>
      </c>
      <c r="D248" s="211" t="s">
        <v>1443</v>
      </c>
      <c r="E248" s="213">
        <v>145.0</v>
      </c>
      <c r="F248" s="211"/>
      <c r="G248" s="213">
        <v>0.0</v>
      </c>
      <c r="H248" s="213">
        <v>2.0</v>
      </c>
      <c r="I248" s="213">
        <v>2.0</v>
      </c>
      <c r="J248" s="214">
        <v>0.0</v>
      </c>
      <c r="K248" s="211" t="s">
        <v>12742</v>
      </c>
      <c r="L248" s="211">
        <v>5.332453784E9</v>
      </c>
      <c r="M248" s="211" t="s">
        <v>1350</v>
      </c>
      <c r="N248" s="211" t="s">
        <v>12236</v>
      </c>
      <c r="O248" s="211" t="s">
        <v>12743</v>
      </c>
      <c r="P248" s="211" t="s">
        <v>2137</v>
      </c>
      <c r="Q248" s="230">
        <f>COUNTIF('Hedef Liste Kırklareli'!A:A,A248)</f>
        <v>1</v>
      </c>
    </row>
    <row r="249" ht="15.75" hidden="1" customHeight="1">
      <c r="A249" s="211" t="s">
        <v>12351</v>
      </c>
      <c r="B249" s="211" t="s">
        <v>12352</v>
      </c>
      <c r="C249" s="212" t="s">
        <v>2897</v>
      </c>
      <c r="D249" s="211" t="s">
        <v>1356</v>
      </c>
      <c r="F249" s="211"/>
      <c r="G249" s="213">
        <v>0.0</v>
      </c>
      <c r="H249" s="213">
        <v>7.0</v>
      </c>
      <c r="I249" s="213">
        <v>7.0</v>
      </c>
      <c r="J249" s="214">
        <v>0.0</v>
      </c>
      <c r="K249" s="211" t="s">
        <v>12353</v>
      </c>
      <c r="L249" s="211">
        <v>2.882128269E9</v>
      </c>
      <c r="M249" s="211" t="s">
        <v>1350</v>
      </c>
      <c r="N249" s="211" t="s">
        <v>12236</v>
      </c>
      <c r="O249" s="211" t="s">
        <v>12354</v>
      </c>
      <c r="P249" s="211" t="s">
        <v>2137</v>
      </c>
      <c r="Q249" s="230">
        <f>COUNTIF('Hedef Liste Kırklareli'!A:A,A249)</f>
        <v>1</v>
      </c>
    </row>
    <row r="250" ht="15.75" hidden="1" customHeight="1">
      <c r="A250" s="211" t="s">
        <v>9706</v>
      </c>
      <c r="B250" s="211" t="s">
        <v>13048</v>
      </c>
      <c r="C250" s="212" t="s">
        <v>2897</v>
      </c>
      <c r="D250" s="211" t="s">
        <v>1507</v>
      </c>
      <c r="E250" s="213">
        <v>94.0</v>
      </c>
      <c r="F250" s="213">
        <v>4.0</v>
      </c>
      <c r="G250" s="213">
        <v>0.0</v>
      </c>
      <c r="H250" s="213">
        <v>10.0</v>
      </c>
      <c r="I250" s="213">
        <v>10.0</v>
      </c>
      <c r="J250" s="214">
        <v>0.0</v>
      </c>
      <c r="K250" s="211" t="s">
        <v>12798</v>
      </c>
      <c r="L250" s="211">
        <v>5.062976801E9</v>
      </c>
      <c r="M250" s="211" t="s">
        <v>12205</v>
      </c>
      <c r="N250" s="211" t="s">
        <v>2429</v>
      </c>
      <c r="O250" s="211" t="s">
        <v>9710</v>
      </c>
      <c r="P250" s="211" t="s">
        <v>2137</v>
      </c>
      <c r="Q250" s="230">
        <f>COUNTIF('Hedef Liste Kırklareli'!A:A,A250)</f>
        <v>1</v>
      </c>
    </row>
    <row r="251" ht="15.75" hidden="1" customHeight="1">
      <c r="A251" s="211" t="s">
        <v>12689</v>
      </c>
      <c r="B251" s="211" t="s">
        <v>12690</v>
      </c>
      <c r="C251" s="212" t="s">
        <v>2897</v>
      </c>
      <c r="D251" s="211" t="s">
        <v>1356</v>
      </c>
      <c r="E251" s="213">
        <v>5.0</v>
      </c>
      <c r="F251" s="213">
        <v>3.0</v>
      </c>
      <c r="G251" s="213">
        <v>0.0</v>
      </c>
      <c r="H251" s="213">
        <v>3.0</v>
      </c>
      <c r="I251" s="213">
        <v>3.0</v>
      </c>
      <c r="J251" s="214">
        <v>0.0</v>
      </c>
      <c r="K251" s="211" t="s">
        <v>12691</v>
      </c>
      <c r="L251" s="211">
        <v>5.433982939E9</v>
      </c>
      <c r="M251" s="211" t="s">
        <v>12209</v>
      </c>
      <c r="N251" s="211" t="s">
        <v>12455</v>
      </c>
      <c r="O251" s="211" t="s">
        <v>12692</v>
      </c>
      <c r="P251" s="211" t="s">
        <v>2137</v>
      </c>
      <c r="Q251" s="230">
        <f>COUNTIF('Hedef Liste Kırklareli'!A:A,A251)</f>
        <v>1</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251">
    <filterColumn colId="9">
      <filters>
        <filter val="15%"/>
        <filter val="25%"/>
        <filter val="100%"/>
        <filter val="45%"/>
        <filter val="11%"/>
        <filter val="99%"/>
        <filter val="31%"/>
        <filter val="75%"/>
        <filter val="73%"/>
        <filter val="81%"/>
        <filter val="9%"/>
        <filter val="91%"/>
        <filter val="5%"/>
        <filter val="1%"/>
        <filter val="28%"/>
        <filter val="48%"/>
        <filter val="46%"/>
        <filter val="56%"/>
        <filter val="78%"/>
        <filter val="88%"/>
        <filter val="22%"/>
        <filter val="10%"/>
        <filter val="32%"/>
        <filter val="20%"/>
        <filter val="86%"/>
        <filter val="42%"/>
        <filter val="52%"/>
        <filter val="50%"/>
        <filter val="82%"/>
        <filter val="60%"/>
        <filter val="70%"/>
        <filter val="8%"/>
        <filter val="2%"/>
        <filter val="0%"/>
      </filters>
    </filterColumn>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251">
        <filterColumn colId="16">
          <filters>
            <filter val="0"/>
          </filters>
        </filterColumn>
        <filterColumn colId="15">
          <filters>
            <filter val="Geleneksel"/>
          </filters>
        </filterColumn>
        <filterColumn colId="9">
          <filters>
            <filter val="59%"/>
            <filter val="47%"/>
            <filter val="25%"/>
            <filter val="100%"/>
            <filter val="45%"/>
            <filter val="11%"/>
            <filter val="99%"/>
            <filter val="31%"/>
            <filter val="75%"/>
            <filter val="73%"/>
            <filter val="81%"/>
            <filter val="9%"/>
            <filter val="91%"/>
            <filter val="5%"/>
            <filter val="1%"/>
            <filter val="18%"/>
            <filter val="48%"/>
            <filter val="26%"/>
            <filter val="36%"/>
            <filter val="46%"/>
            <filter val="78%"/>
            <filter val="44%"/>
            <filter val="88%"/>
            <filter val="22%"/>
            <filter val="10%"/>
            <filter val="20%"/>
            <filter val="86%"/>
            <filter val="42%"/>
            <filter val="52%"/>
            <filter val="72%"/>
            <filter val="82%"/>
            <filter val="60%"/>
            <filter val="70%"/>
            <filter val="8%"/>
            <filter val="2%"/>
            <filter val="0%"/>
          </filters>
        </filterColumn>
      </autoFilter>
      <extLst>
        <ext uri="GoogleSheetsCustomDataVersion1">
          <go:sheetsCustomData xmlns:go="http://customooxmlschemas.google.com/" filterViewId="995176030"/>
        </ext>
      </extLst>
    </customSheetView>
  </customSheetViews>
  <mergeCells count="8">
    <mergeCell ref="D185:E185"/>
    <mergeCell ref="D186:E186"/>
    <mergeCell ref="D197:E197"/>
    <mergeCell ref="D199:E199"/>
    <mergeCell ref="D205:E205"/>
    <mergeCell ref="D208:E208"/>
    <mergeCell ref="D234:E234"/>
    <mergeCell ref="D249:E249"/>
  </mergeCells>
  <conditionalFormatting sqref="C1:C251">
    <cfRule type="cellIs" dxfId="0" priority="1" operator="equal">
      <formula>"TRUE"</formula>
    </cfRule>
  </conditionalFormatting>
  <conditionalFormatting sqref="C1:C251">
    <cfRule type="cellIs" dxfId="1" priority="2" operator="equal">
      <formula>"FALSE"</formula>
    </cfRule>
  </conditionalFormatting>
  <dataValidations>
    <dataValidation type="list" allowBlank="1" showErrorMessage="1" sqref="A156">
      <formula1>'Durum Parametreler'!$L$2:$L$37</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211" t="s">
        <v>13049</v>
      </c>
      <c r="B2" s="211" t="s">
        <v>13050</v>
      </c>
      <c r="C2" s="497" t="str">
        <f>VLOOKUP(A2,'Import Karaman'!A:Q,3,0)</f>
        <v>DOĞRU</v>
      </c>
      <c r="D2" s="211" t="s">
        <v>1507</v>
      </c>
      <c r="E2" s="213">
        <v>11.0</v>
      </c>
      <c r="F2" s="213">
        <v>4.0</v>
      </c>
      <c r="G2" s="213">
        <v>0.0</v>
      </c>
      <c r="H2" s="213">
        <v>6.0</v>
      </c>
      <c r="I2" s="213">
        <v>6.0</v>
      </c>
      <c r="J2" s="498">
        <f>VLOOKUP(A2,'Import Karaman'!A:P,10,0)</f>
        <v>0</v>
      </c>
      <c r="K2" s="211" t="s">
        <v>13051</v>
      </c>
      <c r="L2" s="211">
        <v>5.465737946E9</v>
      </c>
      <c r="M2" s="211" t="s">
        <v>1350</v>
      </c>
      <c r="N2" s="211" t="s">
        <v>10476</v>
      </c>
      <c r="O2" s="211" t="s">
        <v>13052</v>
      </c>
      <c r="P2" s="497" t="str">
        <f>VLOOKUP(A2,'Import Karaman'!A:Q,16,0)</f>
        <v>Geleneksel</v>
      </c>
      <c r="Q2" s="218" t="b">
        <v>0</v>
      </c>
      <c r="R2" s="218"/>
      <c r="S2" s="218"/>
      <c r="T2" s="224"/>
      <c r="U2" s="218" t="s">
        <v>13053</v>
      </c>
      <c r="V2" s="220"/>
      <c r="W2" s="220"/>
      <c r="X2" s="218"/>
      <c r="Y2" s="218" t="s">
        <v>1353</v>
      </c>
      <c r="Z2" s="220">
        <v>44630.0</v>
      </c>
      <c r="AA2" s="218" t="s">
        <v>1353</v>
      </c>
      <c r="AB2" s="221">
        <v>44645.0</v>
      </c>
      <c r="AC2" s="218"/>
      <c r="AD2" s="221"/>
      <c r="AE2" s="218"/>
      <c r="AF2" s="218"/>
      <c r="AG2" s="218"/>
      <c r="AH2" s="218"/>
      <c r="AI2" s="218" t="s">
        <v>66</v>
      </c>
      <c r="AJ2" s="218" t="s">
        <v>66</v>
      </c>
      <c r="AK2" s="218"/>
      <c r="AL2" s="218"/>
      <c r="AM2" s="218"/>
    </row>
    <row r="3" ht="15.75" customHeight="1">
      <c r="A3" s="211" t="s">
        <v>13054</v>
      </c>
      <c r="B3" s="211" t="s">
        <v>13055</v>
      </c>
      <c r="C3" s="497" t="str">
        <f>VLOOKUP(A3,'Import Karaman'!A:Q,3,0)</f>
        <v>DOĞRU</v>
      </c>
      <c r="D3" s="211" t="s">
        <v>1364</v>
      </c>
      <c r="E3" s="213">
        <v>389.0</v>
      </c>
      <c r="F3" s="213">
        <v>18.0</v>
      </c>
      <c r="G3" s="213">
        <v>0.0</v>
      </c>
      <c r="H3" s="213">
        <v>18.0</v>
      </c>
      <c r="I3" s="213">
        <v>18.0</v>
      </c>
      <c r="J3" s="498">
        <f>VLOOKUP(A3,'Import Karaman'!A:P,10,0)</f>
        <v>0</v>
      </c>
      <c r="K3" s="211" t="s">
        <v>13056</v>
      </c>
      <c r="L3" s="211">
        <v>5.44214557E9</v>
      </c>
      <c r="M3" s="211" t="s">
        <v>1350</v>
      </c>
      <c r="N3" s="211" t="s">
        <v>13057</v>
      </c>
      <c r="O3" s="211" t="s">
        <v>13058</v>
      </c>
      <c r="P3" s="497" t="str">
        <f>VLOOKUP(A3,'Import Karaman'!A:Q,16,0)</f>
        <v>Geleneksel</v>
      </c>
      <c r="Q3" s="218" t="b">
        <v>0</v>
      </c>
      <c r="R3" s="218" t="s">
        <v>34</v>
      </c>
      <c r="S3" s="218"/>
      <c r="T3" s="218"/>
      <c r="U3" s="218"/>
      <c r="V3" s="220"/>
      <c r="W3" s="220"/>
      <c r="X3" s="218"/>
      <c r="Y3" s="218"/>
      <c r="Z3" s="220"/>
      <c r="AA3" s="218"/>
      <c r="AB3" s="218"/>
      <c r="AC3" s="218"/>
      <c r="AD3" s="218"/>
      <c r="AE3" s="218"/>
      <c r="AF3" s="218"/>
      <c r="AG3" s="218"/>
      <c r="AH3" s="218"/>
      <c r="AI3" s="218"/>
      <c r="AJ3" s="218"/>
      <c r="AK3" s="218"/>
      <c r="AL3" s="218"/>
      <c r="AM3" s="218"/>
    </row>
    <row r="4" ht="15.75" customHeight="1">
      <c r="A4" s="211" t="s">
        <v>13059</v>
      </c>
      <c r="B4" s="211" t="s">
        <v>13060</v>
      </c>
      <c r="C4" s="497" t="str">
        <f>VLOOKUP(A4,'Import Karaman'!A:Q,3,0)</f>
        <v>DOĞRU</v>
      </c>
      <c r="D4" s="211" t="s">
        <v>1364</v>
      </c>
      <c r="E4" s="213">
        <v>444.0</v>
      </c>
      <c r="F4" s="213">
        <v>28.0</v>
      </c>
      <c r="G4" s="213">
        <v>0.0</v>
      </c>
      <c r="H4" s="213">
        <v>15.0</v>
      </c>
      <c r="I4" s="213">
        <v>15.0</v>
      </c>
      <c r="J4" s="498">
        <f>VLOOKUP(A4,'Import Karaman'!A:P,10,0)</f>
        <v>1</v>
      </c>
      <c r="K4" s="211" t="s">
        <v>13061</v>
      </c>
      <c r="L4" s="211">
        <v>3.382126767E9</v>
      </c>
      <c r="M4" s="211" t="s">
        <v>1350</v>
      </c>
      <c r="N4" s="211" t="s">
        <v>13062</v>
      </c>
      <c r="O4" s="211" t="s">
        <v>13063</v>
      </c>
      <c r="P4" s="497" t="str">
        <f>VLOOKUP(A4,'Import Karaman'!A:Q,16,0)</f>
        <v>Geleneksel</v>
      </c>
      <c r="Q4" s="218" t="b">
        <v>0</v>
      </c>
      <c r="R4" s="218" t="s">
        <v>38</v>
      </c>
      <c r="S4" s="218" t="s">
        <v>66</v>
      </c>
      <c r="T4" s="2" t="s">
        <v>13064</v>
      </c>
      <c r="U4" s="218"/>
      <c r="V4" s="220">
        <v>44632.0</v>
      </c>
      <c r="W4" s="220">
        <v>44633.0</v>
      </c>
      <c r="X4" s="218"/>
      <c r="Y4" s="218" t="s">
        <v>43</v>
      </c>
      <c r="Z4" s="220">
        <v>44632.0</v>
      </c>
      <c r="AA4" s="218" t="s">
        <v>1353</v>
      </c>
      <c r="AB4" s="221">
        <v>44632.0</v>
      </c>
      <c r="AC4" s="218"/>
      <c r="AD4" s="218"/>
      <c r="AE4" s="218"/>
      <c r="AF4" s="218"/>
      <c r="AG4" s="218"/>
      <c r="AH4" s="218"/>
      <c r="AI4" s="218" t="s">
        <v>149</v>
      </c>
      <c r="AJ4" s="218" t="s">
        <v>66</v>
      </c>
      <c r="AK4" s="218"/>
      <c r="AL4" s="218"/>
      <c r="AM4" s="218"/>
    </row>
    <row r="5" ht="15.75" customHeight="1">
      <c r="A5" s="211" t="s">
        <v>13065</v>
      </c>
      <c r="B5" s="211" t="s">
        <v>13066</v>
      </c>
      <c r="C5" s="497" t="str">
        <f>VLOOKUP(A5,'Import Karaman'!A:Q,3,0)</f>
        <v>DOĞRU</v>
      </c>
      <c r="D5" s="211" t="s">
        <v>1364</v>
      </c>
      <c r="E5" s="213">
        <v>1180.0</v>
      </c>
      <c r="F5" s="213">
        <v>121.0</v>
      </c>
      <c r="G5" s="213">
        <v>0.0</v>
      </c>
      <c r="H5" s="213">
        <v>20.0</v>
      </c>
      <c r="I5" s="213">
        <v>20.0</v>
      </c>
      <c r="J5" s="498">
        <f>VLOOKUP(A5,'Import Karaman'!A:P,10,0)</f>
        <v>0</v>
      </c>
      <c r="K5" s="211" t="s">
        <v>13067</v>
      </c>
      <c r="L5" s="211">
        <v>5.46543467E9</v>
      </c>
      <c r="M5" s="211" t="s">
        <v>1350</v>
      </c>
      <c r="N5" s="211" t="s">
        <v>13068</v>
      </c>
      <c r="O5" s="211" t="s">
        <v>13069</v>
      </c>
      <c r="P5" s="497" t="str">
        <f>VLOOKUP(A5,'Import Karaman'!A:Q,16,0)</f>
        <v>Geleneksel</v>
      </c>
      <c r="Q5" s="218" t="b">
        <v>0</v>
      </c>
      <c r="R5" s="218" t="s">
        <v>32</v>
      </c>
      <c r="S5" s="218"/>
      <c r="T5" s="218"/>
      <c r="U5" s="218"/>
      <c r="V5" s="220"/>
      <c r="W5" s="220"/>
      <c r="X5" s="218"/>
      <c r="Y5" s="218"/>
      <c r="Z5" s="220"/>
      <c r="AA5" s="218"/>
      <c r="AB5" s="218"/>
      <c r="AC5" s="218"/>
      <c r="AD5" s="218"/>
      <c r="AE5" s="218"/>
      <c r="AF5" s="218"/>
      <c r="AG5" s="218"/>
      <c r="AH5" s="218"/>
      <c r="AI5" s="218"/>
      <c r="AJ5" s="218"/>
      <c r="AK5" s="218"/>
      <c r="AL5" s="218"/>
      <c r="AM5" s="218"/>
    </row>
    <row r="6" ht="15.75" customHeight="1">
      <c r="A6" s="211" t="s">
        <v>13070</v>
      </c>
      <c r="B6" s="211" t="s">
        <v>13071</v>
      </c>
      <c r="C6" s="497" t="str">
        <f>VLOOKUP(A6,'Import Karaman'!A:Q,3,0)</f>
        <v>DOĞRU</v>
      </c>
      <c r="D6" s="211" t="s">
        <v>1378</v>
      </c>
      <c r="E6" s="213">
        <v>3837.0</v>
      </c>
      <c r="F6" s="213">
        <v>290.0</v>
      </c>
      <c r="G6" s="213">
        <v>0.0</v>
      </c>
      <c r="H6" s="213">
        <v>35.0</v>
      </c>
      <c r="I6" s="213">
        <v>35.0</v>
      </c>
      <c r="J6" s="498">
        <f>VLOOKUP(A6,'Import Karaman'!A:P,10,0)</f>
        <v>0.27</v>
      </c>
      <c r="K6" s="211" t="s">
        <v>13072</v>
      </c>
      <c r="L6" s="211">
        <v>5.52502454E9</v>
      </c>
      <c r="M6" s="211" t="s">
        <v>1350</v>
      </c>
      <c r="N6" s="211" t="s">
        <v>13068</v>
      </c>
      <c r="O6" s="211" t="s">
        <v>13073</v>
      </c>
      <c r="P6" s="497" t="str">
        <f>VLOOKUP(A6,'Import Karaman'!A:Q,16,0)</f>
        <v>Geleneksel</v>
      </c>
      <c r="Q6" s="218" t="b">
        <v>0</v>
      </c>
      <c r="R6" s="218" t="s">
        <v>38</v>
      </c>
      <c r="S6" s="218" t="s">
        <v>128</v>
      </c>
      <c r="T6" s="218"/>
      <c r="U6" s="218"/>
      <c r="V6" s="220">
        <v>44636.0</v>
      </c>
      <c r="W6" s="220">
        <v>44637.0</v>
      </c>
      <c r="X6" s="218"/>
      <c r="Y6" s="218" t="s">
        <v>1353</v>
      </c>
      <c r="Z6" s="220">
        <v>44636.0</v>
      </c>
      <c r="AA6" s="218"/>
      <c r="AB6" s="221"/>
      <c r="AC6" s="218"/>
      <c r="AD6" s="221"/>
      <c r="AE6" s="218"/>
      <c r="AF6" s="221"/>
      <c r="AG6" s="218"/>
      <c r="AH6" s="221"/>
      <c r="AI6" s="218" t="s">
        <v>128</v>
      </c>
      <c r="AJ6" s="218"/>
      <c r="AK6" s="218"/>
      <c r="AL6" s="218"/>
      <c r="AM6" s="218"/>
    </row>
    <row r="7" ht="15.75" customHeight="1">
      <c r="A7" s="211" t="s">
        <v>13074</v>
      </c>
      <c r="B7" s="211" t="s">
        <v>13075</v>
      </c>
      <c r="C7" s="497" t="str">
        <f>VLOOKUP(A7,'Import Karaman'!A:Q,3,0)</f>
        <v>DOĞRU</v>
      </c>
      <c r="D7" s="211" t="s">
        <v>1507</v>
      </c>
      <c r="E7" s="213">
        <v>206.0</v>
      </c>
      <c r="F7" s="213">
        <v>72.0</v>
      </c>
      <c r="G7" s="213">
        <v>0.0</v>
      </c>
      <c r="H7" s="213">
        <v>6.0</v>
      </c>
      <c r="I7" s="213">
        <v>6.0</v>
      </c>
      <c r="J7" s="498">
        <f>VLOOKUP(A7,'Import Karaman'!A:P,10,0)</f>
        <v>0</v>
      </c>
      <c r="K7" s="211" t="s">
        <v>13076</v>
      </c>
      <c r="L7" s="211">
        <v>5.395861645E9</v>
      </c>
      <c r="M7" s="211" t="s">
        <v>1350</v>
      </c>
      <c r="N7" s="211" t="s">
        <v>13077</v>
      </c>
      <c r="O7" s="211" t="s">
        <v>13078</v>
      </c>
      <c r="P7" s="497" t="str">
        <f>VLOOKUP(A7,'Import Karaman'!A:Q,16,0)</f>
        <v>Geleneksel</v>
      </c>
      <c r="Q7" s="218" t="b">
        <v>0</v>
      </c>
      <c r="R7" s="218"/>
      <c r="S7" s="218"/>
      <c r="T7" s="224"/>
      <c r="U7" s="218"/>
      <c r="V7" s="220"/>
      <c r="W7" s="220"/>
      <c r="X7" s="218"/>
      <c r="Y7" s="218"/>
      <c r="Z7" s="220"/>
      <c r="AA7" s="218"/>
      <c r="AB7" s="221"/>
      <c r="AC7" s="218"/>
      <c r="AD7" s="218"/>
      <c r="AE7" s="218"/>
      <c r="AF7" s="218"/>
      <c r="AG7" s="218"/>
      <c r="AH7" s="218"/>
      <c r="AI7" s="218"/>
      <c r="AJ7" s="218"/>
      <c r="AK7" s="218"/>
      <c r="AL7" s="218"/>
      <c r="AM7" s="218"/>
    </row>
    <row r="8" ht="15.75" customHeight="1">
      <c r="A8" s="211" t="s">
        <v>13079</v>
      </c>
      <c r="B8" s="211" t="s">
        <v>13080</v>
      </c>
      <c r="C8" s="497" t="str">
        <f>VLOOKUP(A8,'Import Karaman'!A:Q,3,0)</f>
        <v>DOĞRU</v>
      </c>
      <c r="D8" s="211" t="s">
        <v>1832</v>
      </c>
      <c r="E8" s="213">
        <v>3.0</v>
      </c>
      <c r="F8" s="213">
        <v>3.0</v>
      </c>
      <c r="G8" s="213">
        <v>0.0</v>
      </c>
      <c r="H8" s="213">
        <v>7.0</v>
      </c>
      <c r="I8" s="213">
        <v>7.0</v>
      </c>
      <c r="J8" s="498">
        <f>VLOOKUP(A8,'Import Karaman'!A:P,10,0)</f>
        <v>0</v>
      </c>
      <c r="K8" s="211" t="s">
        <v>13081</v>
      </c>
      <c r="L8" s="211">
        <v>3.382124664E9</v>
      </c>
      <c r="M8" s="211" t="s">
        <v>1350</v>
      </c>
      <c r="N8" s="211" t="s">
        <v>2434</v>
      </c>
      <c r="O8" s="211" t="s">
        <v>13082</v>
      </c>
      <c r="P8" s="497" t="str">
        <f>VLOOKUP(A8,'Import Karaman'!A:Q,16,0)</f>
        <v>Geleneksel</v>
      </c>
      <c r="Q8" s="218" t="b">
        <v>0</v>
      </c>
      <c r="R8" s="218" t="s">
        <v>39</v>
      </c>
      <c r="S8" s="218" t="s">
        <v>66</v>
      </c>
      <c r="T8" s="39" t="s">
        <v>13064</v>
      </c>
      <c r="U8" s="218">
        <v>5.078585022E9</v>
      </c>
      <c r="V8" s="220">
        <v>44632.0</v>
      </c>
      <c r="W8" s="220">
        <v>44634.0</v>
      </c>
      <c r="X8" s="218"/>
      <c r="Y8" s="218" t="s">
        <v>1353</v>
      </c>
      <c r="Z8" s="220">
        <v>44632.0</v>
      </c>
      <c r="AA8" s="218"/>
      <c r="AB8" s="218"/>
      <c r="AC8" s="218"/>
      <c r="AD8" s="218"/>
      <c r="AE8" s="218"/>
      <c r="AF8" s="218"/>
      <c r="AG8" s="218"/>
      <c r="AH8" s="218"/>
      <c r="AI8" s="218" t="s">
        <v>66</v>
      </c>
      <c r="AJ8" s="218"/>
      <c r="AK8" s="218"/>
      <c r="AL8" s="218"/>
      <c r="AM8" s="218"/>
    </row>
    <row r="9" ht="15.75" customHeight="1">
      <c r="A9" s="211" t="s">
        <v>13083</v>
      </c>
      <c r="B9" s="211" t="s">
        <v>13084</v>
      </c>
      <c r="C9" s="497" t="str">
        <f>VLOOKUP(A9,'Import Karaman'!A:Q,3,0)</f>
        <v>DOĞRU</v>
      </c>
      <c r="D9" s="211" t="s">
        <v>1507</v>
      </c>
      <c r="E9" s="213">
        <v>206.0</v>
      </c>
      <c r="F9" s="213">
        <v>72.0</v>
      </c>
      <c r="G9" s="213">
        <v>0.0</v>
      </c>
      <c r="H9" s="213">
        <v>6.0</v>
      </c>
      <c r="I9" s="213">
        <v>6.0</v>
      </c>
      <c r="J9" s="498">
        <f>VLOOKUP(A9,'Import Karaman'!A:P,10,0)</f>
        <v>0</v>
      </c>
      <c r="K9" s="211" t="s">
        <v>13085</v>
      </c>
      <c r="L9" s="211">
        <v>3.38212944E9</v>
      </c>
      <c r="M9" s="211" t="s">
        <v>1350</v>
      </c>
      <c r="N9" s="211" t="s">
        <v>13086</v>
      </c>
      <c r="O9" s="211" t="s">
        <v>13087</v>
      </c>
      <c r="P9" s="497" t="str">
        <f>VLOOKUP(A9,'Import Karaman'!A:Q,16,0)</f>
        <v>Geleneksel</v>
      </c>
      <c r="Q9" s="218" t="b">
        <v>0</v>
      </c>
      <c r="R9" s="218"/>
      <c r="S9" s="218"/>
      <c r="T9" s="218"/>
      <c r="U9" s="218"/>
      <c r="V9" s="220"/>
      <c r="W9" s="220"/>
      <c r="X9" s="218"/>
      <c r="Y9" s="218"/>
      <c r="Z9" s="220"/>
      <c r="AA9" s="218"/>
      <c r="AB9" s="221"/>
      <c r="AC9" s="218"/>
      <c r="AD9" s="218"/>
      <c r="AE9" s="218"/>
      <c r="AF9" s="218"/>
      <c r="AG9" s="218"/>
      <c r="AH9" s="218"/>
      <c r="AI9" s="218"/>
      <c r="AJ9" s="218"/>
      <c r="AK9" s="218"/>
      <c r="AL9" s="218"/>
      <c r="AM9" s="218"/>
    </row>
    <row r="10" ht="15.75" customHeight="1">
      <c r="A10" s="211" t="s">
        <v>13088</v>
      </c>
      <c r="B10" s="211" t="s">
        <v>13089</v>
      </c>
      <c r="C10" s="497" t="str">
        <f>VLOOKUP(A10,'Import Karaman'!A:Q,3,0)</f>
        <v>DOĞRU</v>
      </c>
      <c r="D10" s="211" t="s">
        <v>1356</v>
      </c>
      <c r="E10" s="213">
        <v>1253.0</v>
      </c>
      <c r="F10" s="213">
        <v>259.0</v>
      </c>
      <c r="G10" s="213">
        <v>0.0</v>
      </c>
      <c r="H10" s="213">
        <v>16.0</v>
      </c>
      <c r="I10" s="213">
        <v>16.0</v>
      </c>
      <c r="J10" s="498">
        <f>VLOOKUP(A10,'Import Karaman'!A:P,10,0)</f>
        <v>0.91</v>
      </c>
      <c r="K10" s="211" t="s">
        <v>13090</v>
      </c>
      <c r="L10" s="211">
        <v>5.434978586E9</v>
      </c>
      <c r="M10" s="211" t="s">
        <v>1350</v>
      </c>
      <c r="N10" s="211" t="s">
        <v>13091</v>
      </c>
      <c r="O10" s="211" t="s">
        <v>13092</v>
      </c>
      <c r="P10" s="497" t="str">
        <f>VLOOKUP(A10,'Import Karaman'!A:Q,16,0)</f>
        <v>Geleneksel</v>
      </c>
      <c r="Q10" s="218" t="b">
        <v>0</v>
      </c>
      <c r="R10" s="218" t="s">
        <v>38</v>
      </c>
      <c r="S10" s="218" t="s">
        <v>167</v>
      </c>
      <c r="T10" s="39" t="s">
        <v>13064</v>
      </c>
      <c r="U10" s="218" t="s">
        <v>13093</v>
      </c>
      <c r="V10" s="220">
        <v>44637.0</v>
      </c>
      <c r="W10" s="220">
        <v>44638.0</v>
      </c>
      <c r="X10" s="218"/>
      <c r="Y10" s="218" t="s">
        <v>43</v>
      </c>
      <c r="Z10" s="220">
        <v>44632.0</v>
      </c>
      <c r="AA10" s="218" t="s">
        <v>1353</v>
      </c>
      <c r="AB10" s="221">
        <v>44637.0</v>
      </c>
      <c r="AC10" s="218"/>
      <c r="AD10" s="218"/>
      <c r="AE10" s="218"/>
      <c r="AF10" s="218"/>
      <c r="AG10" s="218"/>
      <c r="AH10" s="218"/>
      <c r="AI10" s="218" t="s">
        <v>66</v>
      </c>
      <c r="AJ10" s="218" t="s">
        <v>167</v>
      </c>
      <c r="AK10" s="218"/>
      <c r="AL10" s="218"/>
      <c r="AM10" s="218"/>
    </row>
    <row r="11" ht="15.75" customHeight="1">
      <c r="A11" s="211" t="s">
        <v>13094</v>
      </c>
      <c r="B11" s="211" t="s">
        <v>13095</v>
      </c>
      <c r="C11" s="497" t="str">
        <f>VLOOKUP(A11,'Import Karaman'!A:Q,3,0)</f>
        <v>DOĞRU</v>
      </c>
      <c r="D11" s="211" t="s">
        <v>1688</v>
      </c>
      <c r="E11" s="211"/>
      <c r="F11" s="211"/>
      <c r="G11" s="213">
        <v>0.0</v>
      </c>
      <c r="H11" s="213">
        <v>50.0</v>
      </c>
      <c r="I11" s="213">
        <v>50.0</v>
      </c>
      <c r="J11" s="498">
        <f>VLOOKUP(A11,'Import Karaman'!A:P,10,0)</f>
        <v>0.62</v>
      </c>
      <c r="K11" s="211" t="s">
        <v>13096</v>
      </c>
      <c r="L11" s="211">
        <v>5.41112707E9</v>
      </c>
      <c r="M11" s="211" t="s">
        <v>1350</v>
      </c>
      <c r="N11" s="211" t="s">
        <v>13097</v>
      </c>
      <c r="O11" s="211" t="s">
        <v>13098</v>
      </c>
      <c r="P11" s="497" t="str">
        <f>VLOOKUP(A11,'Import Karaman'!A:Q,16,0)</f>
        <v>Geleneksel</v>
      </c>
      <c r="Q11" s="218" t="b">
        <v>0</v>
      </c>
      <c r="R11" s="218" t="s">
        <v>38</v>
      </c>
      <c r="S11" s="218" t="s">
        <v>128</v>
      </c>
      <c r="T11" s="218"/>
      <c r="U11" s="218"/>
      <c r="V11" s="220">
        <v>44632.0</v>
      </c>
      <c r="W11" s="220">
        <v>44634.0</v>
      </c>
      <c r="X11" s="218"/>
      <c r="Y11" s="218"/>
      <c r="Z11" s="220"/>
      <c r="AA11" s="218"/>
      <c r="AB11" s="218"/>
      <c r="AC11" s="218"/>
      <c r="AD11" s="218"/>
      <c r="AE11" s="218"/>
      <c r="AF11" s="218"/>
      <c r="AG11" s="218"/>
      <c r="AH11" s="218"/>
      <c r="AI11" s="218"/>
      <c r="AJ11" s="218"/>
      <c r="AK11" s="218"/>
      <c r="AL11" s="218"/>
      <c r="AM11" s="218"/>
    </row>
    <row r="12" ht="15.75" customHeight="1">
      <c r="A12" s="211" t="s">
        <v>13099</v>
      </c>
      <c r="B12" s="211" t="s">
        <v>13100</v>
      </c>
      <c r="C12" s="497" t="str">
        <f>VLOOKUP(A12,'Import Karaman'!A:Q,3,0)</f>
        <v>DOĞRU</v>
      </c>
      <c r="D12" s="211" t="s">
        <v>1827</v>
      </c>
      <c r="E12" s="213">
        <v>206.0</v>
      </c>
      <c r="F12" s="213">
        <v>72.0</v>
      </c>
      <c r="G12" s="213">
        <v>0.0</v>
      </c>
      <c r="H12" s="213">
        <v>6.0</v>
      </c>
      <c r="I12" s="213">
        <v>6.0</v>
      </c>
      <c r="J12" s="498">
        <f>VLOOKUP(A12,'Import Karaman'!A:P,10,0)</f>
        <v>0</v>
      </c>
      <c r="K12" s="211" t="s">
        <v>13101</v>
      </c>
      <c r="L12" s="211">
        <v>3.382148079E9</v>
      </c>
      <c r="M12" s="211" t="s">
        <v>1350</v>
      </c>
      <c r="N12" s="211" t="s">
        <v>13102</v>
      </c>
      <c r="O12" s="211" t="s">
        <v>13103</v>
      </c>
      <c r="P12" s="497" t="str">
        <f>VLOOKUP(A12,'Import Karaman'!A:Q,16,0)</f>
        <v>Geleneksel</v>
      </c>
      <c r="Q12" s="218" t="b">
        <v>0</v>
      </c>
      <c r="R12" s="218"/>
      <c r="S12" s="218"/>
      <c r="T12" s="218"/>
      <c r="U12" s="218"/>
      <c r="V12" s="220"/>
      <c r="W12" s="220"/>
      <c r="X12" s="218"/>
      <c r="Y12" s="218"/>
      <c r="Z12" s="220"/>
      <c r="AA12" s="218"/>
      <c r="AB12" s="221"/>
      <c r="AC12" s="218"/>
      <c r="AD12" s="218"/>
      <c r="AE12" s="218"/>
      <c r="AF12" s="218"/>
      <c r="AG12" s="218"/>
      <c r="AH12" s="218"/>
      <c r="AI12" s="218"/>
      <c r="AJ12" s="218"/>
      <c r="AK12" s="218"/>
      <c r="AL12" s="218"/>
      <c r="AM12" s="218"/>
    </row>
    <row r="13" ht="15.75" customHeight="1">
      <c r="A13" s="211" t="s">
        <v>13104</v>
      </c>
      <c r="B13" s="211" t="s">
        <v>13105</v>
      </c>
      <c r="C13" s="497" t="str">
        <f>VLOOKUP(A13,'Import Karaman'!A:Q,3,0)</f>
        <v>DOĞRU</v>
      </c>
      <c r="D13" s="211" t="s">
        <v>1507</v>
      </c>
      <c r="E13" s="211"/>
      <c r="F13" s="211"/>
      <c r="G13" s="213">
        <v>0.0</v>
      </c>
      <c r="H13" s="213">
        <v>6.0</v>
      </c>
      <c r="I13" s="213">
        <v>6.0</v>
      </c>
      <c r="J13" s="498">
        <f>VLOOKUP(A13,'Import Karaman'!A:P,10,0)</f>
        <v>0</v>
      </c>
      <c r="K13" s="211" t="s">
        <v>13106</v>
      </c>
      <c r="L13" s="211">
        <v>5.515567629E9</v>
      </c>
      <c r="M13" s="211" t="s">
        <v>1350</v>
      </c>
      <c r="N13" s="211" t="s">
        <v>13107</v>
      </c>
      <c r="O13" s="211" t="s">
        <v>13108</v>
      </c>
      <c r="P13" s="497" t="str">
        <f>VLOOKUP(A13,'Import Karaman'!A:Q,16,0)</f>
        <v>Geleneksel</v>
      </c>
      <c r="Q13" s="218" t="b">
        <v>0</v>
      </c>
      <c r="R13" s="218" t="s">
        <v>29</v>
      </c>
      <c r="S13" s="218"/>
      <c r="T13" s="224"/>
      <c r="U13" s="218"/>
      <c r="V13" s="220"/>
      <c r="W13" s="220"/>
      <c r="X13" s="218"/>
      <c r="Y13" s="218" t="s">
        <v>1353</v>
      </c>
      <c r="Z13" s="220">
        <v>44630.0</v>
      </c>
      <c r="AA13" s="218"/>
      <c r="AB13" s="218"/>
      <c r="AC13" s="218"/>
      <c r="AD13" s="218"/>
      <c r="AE13" s="218"/>
      <c r="AF13" s="218"/>
      <c r="AG13" s="218"/>
      <c r="AH13" s="218"/>
      <c r="AI13" s="218" t="s">
        <v>66</v>
      </c>
      <c r="AJ13" s="218"/>
      <c r="AK13" s="218"/>
      <c r="AL13" s="218"/>
      <c r="AM13" s="218"/>
    </row>
    <row r="14" ht="15.75" customHeight="1">
      <c r="A14" s="211" t="s">
        <v>13109</v>
      </c>
      <c r="B14" s="211" t="s">
        <v>13110</v>
      </c>
      <c r="C14" s="497" t="str">
        <f>VLOOKUP(A14,'Import Karaman'!A:Q,3,0)</f>
        <v>DOĞRU</v>
      </c>
      <c r="D14" s="211" t="s">
        <v>1364</v>
      </c>
      <c r="E14" s="213">
        <v>1548.0</v>
      </c>
      <c r="F14" s="213">
        <v>153.0</v>
      </c>
      <c r="G14" s="213">
        <v>7.0</v>
      </c>
      <c r="H14" s="213">
        <v>7.0</v>
      </c>
      <c r="I14" s="213">
        <v>14.0</v>
      </c>
      <c r="J14" s="498">
        <f>VLOOKUP(A14,'Import Karaman'!A:P,10,0)</f>
        <v>0.8</v>
      </c>
      <c r="K14" s="211" t="s">
        <v>13081</v>
      </c>
      <c r="L14" s="211">
        <v>3.382124664E9</v>
      </c>
      <c r="M14" s="211" t="s">
        <v>1350</v>
      </c>
      <c r="N14" s="211" t="s">
        <v>2434</v>
      </c>
      <c r="O14" s="211" t="s">
        <v>13082</v>
      </c>
      <c r="P14" s="497" t="str">
        <f>VLOOKUP(A14,'Import Karaman'!A:Q,16,0)</f>
        <v>Geleneksel</v>
      </c>
      <c r="Q14" s="218" t="b">
        <v>0</v>
      </c>
      <c r="R14" s="218" t="s">
        <v>38</v>
      </c>
      <c r="S14" s="218" t="s">
        <v>66</v>
      </c>
      <c r="T14" s="2" t="s">
        <v>13064</v>
      </c>
      <c r="U14" s="218"/>
      <c r="V14" s="220">
        <v>44635.0</v>
      </c>
      <c r="W14" s="220">
        <v>44635.0</v>
      </c>
      <c r="X14" s="218"/>
      <c r="Y14" s="218"/>
      <c r="Z14" s="220"/>
      <c r="AA14" s="218"/>
      <c r="AB14" s="221"/>
      <c r="AC14" s="218"/>
      <c r="AD14" s="218"/>
      <c r="AE14" s="218"/>
      <c r="AF14" s="218"/>
      <c r="AG14" s="218"/>
      <c r="AH14" s="218"/>
      <c r="AI14" s="218"/>
      <c r="AJ14" s="218"/>
      <c r="AK14" s="218"/>
      <c r="AL14" s="218"/>
      <c r="AM14" s="218"/>
    </row>
    <row r="15" ht="15.75" customHeight="1">
      <c r="A15" s="211" t="s">
        <v>13111</v>
      </c>
      <c r="B15" s="211" t="s">
        <v>13112</v>
      </c>
      <c r="C15" s="497" t="str">
        <f>VLOOKUP(A15,'Import Karaman'!A:Q,3,0)</f>
        <v>DOĞRU</v>
      </c>
      <c r="D15" s="211" t="s">
        <v>1364</v>
      </c>
      <c r="E15" s="213">
        <v>394.0</v>
      </c>
      <c r="F15" s="211"/>
      <c r="G15" s="213">
        <v>10.0</v>
      </c>
      <c r="H15" s="213">
        <v>11.0</v>
      </c>
      <c r="I15" s="213">
        <v>21.0</v>
      </c>
      <c r="J15" s="498">
        <f>VLOOKUP(A15,'Import Karaman'!A:P,10,0)</f>
        <v>0.45</v>
      </c>
      <c r="K15" s="211" t="s">
        <v>13113</v>
      </c>
      <c r="L15" s="211">
        <v>3.38214708E9</v>
      </c>
      <c r="M15" s="211" t="s">
        <v>1350</v>
      </c>
      <c r="N15" s="211" t="s">
        <v>13114</v>
      </c>
      <c r="O15" s="211" t="s">
        <v>13115</v>
      </c>
      <c r="P15" s="497" t="str">
        <f>VLOOKUP(A15,'Import Karaman'!A:Q,16,0)</f>
        <v>Geleneksel</v>
      </c>
      <c r="Q15" s="218" t="b">
        <v>0</v>
      </c>
      <c r="R15" s="218"/>
      <c r="S15" s="218"/>
      <c r="T15" s="218"/>
      <c r="U15" s="218"/>
      <c r="V15" s="220"/>
      <c r="W15" s="220"/>
      <c r="X15" s="218"/>
      <c r="Y15" s="218"/>
      <c r="Z15" s="220"/>
      <c r="AA15" s="218"/>
      <c r="AB15" s="218"/>
      <c r="AC15" s="218"/>
      <c r="AD15" s="218"/>
      <c r="AE15" s="218"/>
      <c r="AF15" s="218"/>
      <c r="AG15" s="218"/>
      <c r="AH15" s="218"/>
      <c r="AI15" s="218"/>
      <c r="AJ15" s="218"/>
      <c r="AK15" s="218"/>
      <c r="AL15" s="218"/>
      <c r="AM15" s="218"/>
    </row>
    <row r="16" ht="15.75" customHeight="1">
      <c r="A16" s="211" t="s">
        <v>13116</v>
      </c>
      <c r="B16" s="211" t="s">
        <v>13117</v>
      </c>
      <c r="C16" s="497" t="str">
        <f>VLOOKUP(A16,'Import Karaman'!A:Q,3,0)</f>
        <v>DOĞRU</v>
      </c>
      <c r="D16" s="211" t="s">
        <v>1364</v>
      </c>
      <c r="E16" s="213">
        <v>1012.0</v>
      </c>
      <c r="F16" s="213">
        <v>27.0</v>
      </c>
      <c r="G16" s="213">
        <v>12.0</v>
      </c>
      <c r="H16" s="213">
        <v>14.0</v>
      </c>
      <c r="I16" s="213">
        <v>26.0</v>
      </c>
      <c r="J16" s="498">
        <f>VLOOKUP(A16,'Import Karaman'!A:P,10,0)</f>
        <v>0.48</v>
      </c>
      <c r="K16" s="211" t="s">
        <v>13118</v>
      </c>
      <c r="L16" s="211">
        <v>3.382143232E9</v>
      </c>
      <c r="M16" s="211" t="s">
        <v>1350</v>
      </c>
      <c r="N16" s="211" t="s">
        <v>13062</v>
      </c>
      <c r="O16" s="211" t="s">
        <v>13119</v>
      </c>
      <c r="P16" s="497" t="str">
        <f>VLOOKUP(A16,'Import Karaman'!A:Q,16,0)</f>
        <v>Geleneksel</v>
      </c>
      <c r="Q16" s="218" t="b">
        <v>0</v>
      </c>
      <c r="R16" s="218"/>
      <c r="S16" s="218"/>
      <c r="T16" s="218"/>
      <c r="U16" s="218"/>
      <c r="V16" s="220"/>
      <c r="W16" s="220"/>
      <c r="X16" s="218"/>
      <c r="Y16" s="218"/>
      <c r="Z16" s="220"/>
      <c r="AA16" s="218"/>
      <c r="AB16" s="221"/>
      <c r="AC16" s="218"/>
      <c r="AD16" s="218"/>
      <c r="AE16" s="218"/>
      <c r="AF16" s="218"/>
      <c r="AG16" s="218"/>
      <c r="AH16" s="218"/>
      <c r="AI16" s="218"/>
      <c r="AJ16" s="218"/>
      <c r="AK16" s="218"/>
      <c r="AL16" s="218"/>
      <c r="AM16" s="218"/>
    </row>
    <row r="17" ht="15.75" customHeight="1">
      <c r="A17" s="211" t="s">
        <v>13120</v>
      </c>
      <c r="B17" s="211" t="s">
        <v>13121</v>
      </c>
      <c r="C17" s="497" t="str">
        <f>VLOOKUP(A17,'Import Karaman'!A:Q,3,0)</f>
        <v>DOĞRU</v>
      </c>
      <c r="D17" s="211" t="s">
        <v>1507</v>
      </c>
      <c r="E17" s="213">
        <v>171.0</v>
      </c>
      <c r="F17" s="213">
        <v>12.0</v>
      </c>
      <c r="G17" s="213">
        <v>0.0</v>
      </c>
      <c r="H17" s="213">
        <v>28.0</v>
      </c>
      <c r="I17" s="213">
        <v>28.0</v>
      </c>
      <c r="J17" s="498">
        <f>VLOOKUP(A17,'Import Karaman'!A:P,10,0)</f>
        <v>0.6</v>
      </c>
      <c r="K17" s="211" t="s">
        <v>13122</v>
      </c>
      <c r="L17" s="211">
        <v>5.425825714E9</v>
      </c>
      <c r="M17" s="211" t="s">
        <v>1350</v>
      </c>
      <c r="N17" s="211" t="s">
        <v>13097</v>
      </c>
      <c r="O17" s="211" t="s">
        <v>13123</v>
      </c>
      <c r="P17" s="497" t="str">
        <f>VLOOKUP(A17,'Import Karaman'!A:Q,16,0)</f>
        <v>Geleneksel</v>
      </c>
      <c r="Q17" s="218" t="b">
        <v>0</v>
      </c>
      <c r="R17" s="218" t="s">
        <v>38</v>
      </c>
      <c r="S17" s="218" t="s">
        <v>66</v>
      </c>
      <c r="T17" s="39" t="s">
        <v>13064</v>
      </c>
      <c r="U17" s="218"/>
      <c r="V17" s="220">
        <v>44630.0</v>
      </c>
      <c r="W17" s="220">
        <v>44632.0</v>
      </c>
      <c r="X17" s="218"/>
      <c r="Y17" s="218" t="s">
        <v>1353</v>
      </c>
      <c r="Z17" s="220">
        <v>44630.0</v>
      </c>
      <c r="AA17" s="218"/>
      <c r="AB17" s="221"/>
      <c r="AC17" s="218"/>
      <c r="AD17" s="218"/>
      <c r="AE17" s="218"/>
      <c r="AF17" s="218"/>
      <c r="AG17" s="218"/>
      <c r="AH17" s="218"/>
      <c r="AI17" s="218" t="s">
        <v>66</v>
      </c>
      <c r="AJ17" s="218"/>
      <c r="AK17" s="218"/>
      <c r="AL17" s="218"/>
      <c r="AM17" s="218"/>
    </row>
    <row r="18" ht="15.75" customHeight="1">
      <c r="A18" s="211" t="s">
        <v>13124</v>
      </c>
      <c r="B18" s="211" t="s">
        <v>13125</v>
      </c>
      <c r="C18" s="497" t="str">
        <f>VLOOKUP(A18,'Import Karaman'!A:Q,3,0)</f>
        <v>DOĞRU</v>
      </c>
      <c r="D18" s="211" t="s">
        <v>1378</v>
      </c>
      <c r="E18" s="213">
        <v>280.0</v>
      </c>
      <c r="F18" s="213">
        <v>19.0</v>
      </c>
      <c r="G18" s="213">
        <v>0.0</v>
      </c>
      <c r="H18" s="213">
        <v>33.0</v>
      </c>
      <c r="I18" s="213">
        <v>33.0</v>
      </c>
      <c r="J18" s="498">
        <f>VLOOKUP(A18,'Import Karaman'!A:P,10,0)</f>
        <v>0</v>
      </c>
      <c r="K18" s="211" t="s">
        <v>13126</v>
      </c>
      <c r="L18" s="211">
        <v>3.382174252E9</v>
      </c>
      <c r="M18" s="211" t="s">
        <v>1350</v>
      </c>
      <c r="N18" s="211" t="s">
        <v>13127</v>
      </c>
      <c r="O18" s="211" t="s">
        <v>13128</v>
      </c>
      <c r="P18" s="497" t="str">
        <f>VLOOKUP(A18,'Import Karaman'!A:Q,16,0)</f>
        <v>Geleneksel</v>
      </c>
      <c r="Q18" s="218" t="b">
        <v>0</v>
      </c>
      <c r="R18" s="218" t="s">
        <v>29</v>
      </c>
      <c r="S18" s="218"/>
      <c r="T18" s="224"/>
      <c r="U18" s="218" t="s">
        <v>13129</v>
      </c>
      <c r="V18" s="220"/>
      <c r="W18" s="220"/>
      <c r="X18" s="218"/>
      <c r="Y18" s="218" t="s">
        <v>1353</v>
      </c>
      <c r="Z18" s="220">
        <v>44632.0</v>
      </c>
      <c r="AA18" s="218"/>
      <c r="AB18" s="221"/>
      <c r="AC18" s="218"/>
      <c r="AD18" s="221"/>
      <c r="AE18" s="218"/>
      <c r="AF18" s="218"/>
      <c r="AG18" s="218"/>
      <c r="AH18" s="218"/>
      <c r="AI18" s="218" t="s">
        <v>404</v>
      </c>
      <c r="AJ18" s="218"/>
      <c r="AK18" s="218"/>
      <c r="AL18" s="218"/>
      <c r="AM18" s="218"/>
    </row>
    <row r="19" ht="15.75" customHeight="1">
      <c r="A19" s="211" t="s">
        <v>13130</v>
      </c>
      <c r="B19" s="211" t="s">
        <v>13131</v>
      </c>
      <c r="C19" s="497" t="str">
        <f>VLOOKUP(A19,'Import Karaman'!A:Q,3,0)</f>
        <v>DOĞRU</v>
      </c>
      <c r="D19" s="211" t="s">
        <v>1348</v>
      </c>
      <c r="E19" s="213">
        <v>465.0</v>
      </c>
      <c r="F19" s="211"/>
      <c r="G19" s="213">
        <v>0.0</v>
      </c>
      <c r="H19" s="213">
        <v>27.0</v>
      </c>
      <c r="I19" s="213">
        <v>27.0</v>
      </c>
      <c r="J19" s="498">
        <f>VLOOKUP(A19,'Import Karaman'!A:P,10,0)</f>
        <v>0.08</v>
      </c>
      <c r="K19" s="211" t="s">
        <v>13132</v>
      </c>
      <c r="L19" s="211">
        <v>5.44846831E9</v>
      </c>
      <c r="M19" s="211" t="s">
        <v>1350</v>
      </c>
      <c r="N19" s="211" t="s">
        <v>13062</v>
      </c>
      <c r="O19" s="211" t="s">
        <v>13133</v>
      </c>
      <c r="P19" s="497" t="str">
        <f>VLOOKUP(A19,'Import Karaman'!A:Q,16,0)</f>
        <v>Geleneksel</v>
      </c>
      <c r="Q19" s="218" t="b">
        <v>0</v>
      </c>
      <c r="R19" s="218"/>
      <c r="S19" s="218"/>
      <c r="T19" s="218"/>
      <c r="U19" s="246"/>
      <c r="V19" s="220"/>
      <c r="W19" s="220"/>
      <c r="X19" s="218"/>
      <c r="Y19" s="218" t="s">
        <v>43</v>
      </c>
      <c r="Z19" s="220">
        <v>44632.0</v>
      </c>
      <c r="AA19" s="218"/>
      <c r="AB19" s="221"/>
      <c r="AC19" s="218"/>
      <c r="AD19" s="218"/>
      <c r="AE19" s="218"/>
      <c r="AF19" s="218"/>
      <c r="AG19" s="218"/>
      <c r="AH19" s="218"/>
      <c r="AI19" s="218" t="s">
        <v>149</v>
      </c>
      <c r="AJ19" s="218"/>
      <c r="AK19" s="218"/>
      <c r="AL19" s="218"/>
      <c r="AM19" s="218"/>
    </row>
    <row r="20" ht="15.75" customHeight="1">
      <c r="A20" s="211" t="s">
        <v>13134</v>
      </c>
      <c r="B20" s="211" t="s">
        <v>13135</v>
      </c>
      <c r="C20" s="497" t="str">
        <f>VLOOKUP(A20,'Import Karaman'!A:Q,3,0)</f>
        <v>DOĞRU</v>
      </c>
      <c r="D20" s="211" t="s">
        <v>1507</v>
      </c>
      <c r="E20" s="213">
        <v>157.0</v>
      </c>
      <c r="F20" s="213">
        <v>16.0</v>
      </c>
      <c r="G20" s="213">
        <v>0.0</v>
      </c>
      <c r="H20" s="213">
        <v>51.0</v>
      </c>
      <c r="I20" s="213">
        <v>51.0</v>
      </c>
      <c r="J20" s="498">
        <f>VLOOKUP(A20,'Import Karaman'!A:P,10,0)</f>
        <v>0.67</v>
      </c>
      <c r="K20" s="211" t="s">
        <v>13136</v>
      </c>
      <c r="L20" s="211">
        <v>3.382146175E9</v>
      </c>
      <c r="M20" s="211" t="s">
        <v>1350</v>
      </c>
      <c r="N20" s="211" t="s">
        <v>13137</v>
      </c>
      <c r="O20" s="211" t="s">
        <v>13138</v>
      </c>
      <c r="P20" s="497" t="str">
        <f>VLOOKUP(A20,'Import Karaman'!A:Q,16,0)</f>
        <v>Geleneksel</v>
      </c>
      <c r="Q20" s="218" t="b">
        <v>0</v>
      </c>
      <c r="R20" s="218" t="s">
        <v>38</v>
      </c>
      <c r="S20" s="218" t="s">
        <v>610</v>
      </c>
      <c r="T20" s="2" t="s">
        <v>13064</v>
      </c>
      <c r="U20" s="218" t="s">
        <v>13139</v>
      </c>
      <c r="V20" s="220">
        <v>44631.0</v>
      </c>
      <c r="W20" s="220">
        <v>44632.0</v>
      </c>
      <c r="X20" s="218"/>
      <c r="Y20" s="218" t="s">
        <v>1475</v>
      </c>
      <c r="Z20" s="220">
        <v>44630.0</v>
      </c>
      <c r="AA20" s="218" t="s">
        <v>1353</v>
      </c>
      <c r="AB20" s="220">
        <v>44631.0</v>
      </c>
      <c r="AC20" s="218"/>
      <c r="AD20" s="218"/>
      <c r="AE20" s="218"/>
      <c r="AF20" s="218"/>
      <c r="AG20" s="218"/>
      <c r="AH20" s="218"/>
      <c r="AI20" s="218" t="s">
        <v>106</v>
      </c>
      <c r="AJ20" s="218" t="s">
        <v>610</v>
      </c>
      <c r="AK20" s="218"/>
      <c r="AL20" s="218"/>
      <c r="AM20" s="218"/>
    </row>
    <row r="21" ht="15.75" customHeight="1">
      <c r="A21" s="211" t="s">
        <v>13140</v>
      </c>
      <c r="B21" s="211" t="s">
        <v>13141</v>
      </c>
      <c r="C21" s="497" t="str">
        <f>VLOOKUP(A21,'Import Karaman'!A:Q,3,0)</f>
        <v>DOĞRU</v>
      </c>
      <c r="D21" s="211" t="s">
        <v>1378</v>
      </c>
      <c r="E21" s="213">
        <v>35.0</v>
      </c>
      <c r="F21" s="213">
        <v>10.0</v>
      </c>
      <c r="G21" s="213">
        <v>0.0</v>
      </c>
      <c r="H21" s="213">
        <v>12.0</v>
      </c>
      <c r="I21" s="213">
        <v>12.0</v>
      </c>
      <c r="J21" s="498">
        <f>VLOOKUP(A21,'Import Karaman'!A:P,10,0)</f>
        <v>0</v>
      </c>
      <c r="K21" s="211" t="s">
        <v>13142</v>
      </c>
      <c r="L21" s="211">
        <v>5.468560004E9</v>
      </c>
      <c r="M21" s="211" t="s">
        <v>1350</v>
      </c>
      <c r="N21" s="211" t="s">
        <v>13143</v>
      </c>
      <c r="O21" s="211" t="s">
        <v>13144</v>
      </c>
      <c r="P21" s="497" t="str">
        <f>VLOOKUP(A21,'Import Karaman'!A:Q,16,0)</f>
        <v>Geleneksel</v>
      </c>
      <c r="Q21" s="218" t="b">
        <v>0</v>
      </c>
      <c r="R21" s="218" t="s">
        <v>33</v>
      </c>
      <c r="S21" s="218"/>
      <c r="T21" s="2"/>
      <c r="U21" s="218" t="s">
        <v>13145</v>
      </c>
      <c r="V21" s="220"/>
      <c r="W21" s="220"/>
      <c r="X21" s="218"/>
      <c r="Y21" s="218" t="s">
        <v>43</v>
      </c>
      <c r="Z21" s="220">
        <v>44632.0</v>
      </c>
      <c r="AA21" s="218"/>
      <c r="AB21" s="221"/>
      <c r="AC21" s="218"/>
      <c r="AD21" s="222"/>
      <c r="AE21" s="218"/>
      <c r="AF21" s="221"/>
      <c r="AG21" s="218"/>
      <c r="AH21" s="221"/>
      <c r="AI21" s="218" t="s">
        <v>404</v>
      </c>
      <c r="AJ21" s="218"/>
      <c r="AK21" s="218"/>
      <c r="AL21" s="218"/>
      <c r="AM21" s="218"/>
    </row>
    <row r="22" ht="15.75" customHeight="1">
      <c r="A22" s="211" t="s">
        <v>13146</v>
      </c>
      <c r="B22" s="211" t="s">
        <v>13147</v>
      </c>
      <c r="C22" s="497" t="str">
        <f>VLOOKUP(A22,'Import Karaman'!A:Q,3,0)</f>
        <v>DOĞRU</v>
      </c>
      <c r="D22" s="211" t="s">
        <v>1370</v>
      </c>
      <c r="E22" s="213">
        <v>7.0</v>
      </c>
      <c r="F22" s="213">
        <v>7.0</v>
      </c>
      <c r="G22" s="213">
        <v>0.0</v>
      </c>
      <c r="H22" s="213">
        <v>74.0</v>
      </c>
      <c r="I22" s="213">
        <v>74.0</v>
      </c>
      <c r="J22" s="498">
        <f>VLOOKUP(A22,'Import Karaman'!A:P,10,0)</f>
        <v>0.11</v>
      </c>
      <c r="K22" s="211" t="s">
        <v>13148</v>
      </c>
      <c r="L22" s="211">
        <v>5.334280099E9</v>
      </c>
      <c r="M22" s="211" t="s">
        <v>1350</v>
      </c>
      <c r="N22" s="211" t="s">
        <v>2434</v>
      </c>
      <c r="O22" s="211" t="s">
        <v>13149</v>
      </c>
      <c r="P22" s="497" t="str">
        <f>VLOOKUP(A22,'Import Karaman'!A:Q,16,0)</f>
        <v>Geleneksel</v>
      </c>
      <c r="Q22" s="218" t="b">
        <v>0</v>
      </c>
      <c r="R22" s="218" t="s">
        <v>38</v>
      </c>
      <c r="S22" s="218" t="s">
        <v>66</v>
      </c>
      <c r="T22" s="2" t="s">
        <v>13064</v>
      </c>
      <c r="U22" s="218" t="s">
        <v>13150</v>
      </c>
      <c r="V22" s="220">
        <v>44630.0</v>
      </c>
      <c r="W22" s="220">
        <v>44632.0</v>
      </c>
      <c r="X22" s="218"/>
      <c r="Y22" s="218" t="s">
        <v>1353</v>
      </c>
      <c r="Z22" s="220">
        <v>44630.0</v>
      </c>
      <c r="AA22" s="218"/>
      <c r="AB22" s="218"/>
      <c r="AC22" s="218"/>
      <c r="AD22" s="218"/>
      <c r="AE22" s="218"/>
      <c r="AF22" s="218"/>
      <c r="AG22" s="218"/>
      <c r="AH22" s="218"/>
      <c r="AI22" s="218" t="s">
        <v>66</v>
      </c>
      <c r="AJ22" s="218"/>
      <c r="AK22" s="218"/>
      <c r="AL22" s="218"/>
      <c r="AM22" s="218"/>
    </row>
    <row r="23" ht="15.75" customHeight="1">
      <c r="A23" s="211" t="s">
        <v>13151</v>
      </c>
      <c r="B23" s="211" t="s">
        <v>13152</v>
      </c>
      <c r="C23" s="497" t="str">
        <f>VLOOKUP(A23,'Import Karaman'!A:Q,3,0)</f>
        <v>DOĞRU</v>
      </c>
      <c r="D23" s="211" t="s">
        <v>1348</v>
      </c>
      <c r="E23" s="213">
        <v>2496.0</v>
      </c>
      <c r="F23" s="213">
        <v>221.0</v>
      </c>
      <c r="G23" s="213">
        <v>0.0</v>
      </c>
      <c r="H23" s="213">
        <v>39.0</v>
      </c>
      <c r="I23" s="213">
        <v>39.0</v>
      </c>
      <c r="J23" s="498">
        <f>VLOOKUP(A23,'Import Karaman'!A:P,10,0)</f>
        <v>0</v>
      </c>
      <c r="K23" s="211" t="s">
        <v>13153</v>
      </c>
      <c r="L23" s="211">
        <v>5.547926621E9</v>
      </c>
      <c r="M23" s="211" t="s">
        <v>1350</v>
      </c>
      <c r="N23" s="211" t="s">
        <v>13097</v>
      </c>
      <c r="O23" s="211" t="s">
        <v>13154</v>
      </c>
      <c r="P23" s="497" t="str">
        <f>VLOOKUP(A23,'Import Karaman'!A:Q,16,0)</f>
        <v>Geleneksel</v>
      </c>
      <c r="Q23" s="218" t="b">
        <v>0</v>
      </c>
      <c r="R23" s="218" t="s">
        <v>29</v>
      </c>
      <c r="S23" s="218" t="s">
        <v>404</v>
      </c>
      <c r="T23" s="39" t="s">
        <v>13064</v>
      </c>
      <c r="U23" s="218"/>
      <c r="V23" s="220">
        <v>44632.0</v>
      </c>
      <c r="W23" s="220">
        <v>44633.0</v>
      </c>
      <c r="X23" s="218"/>
      <c r="Y23" s="218" t="s">
        <v>1353</v>
      </c>
      <c r="Z23" s="220">
        <v>44632.0</v>
      </c>
      <c r="AA23" s="218"/>
      <c r="AB23" s="221"/>
      <c r="AC23" s="218"/>
      <c r="AD23" s="218"/>
      <c r="AE23" s="218"/>
      <c r="AF23" s="218"/>
      <c r="AG23" s="218"/>
      <c r="AH23" s="218"/>
      <c r="AI23" s="218" t="s">
        <v>404</v>
      </c>
      <c r="AJ23" s="218"/>
      <c r="AK23" s="218"/>
      <c r="AL23" s="218"/>
      <c r="AM23" s="218"/>
    </row>
    <row r="24" ht="15.75" customHeight="1">
      <c r="A24" s="211" t="s">
        <v>13155</v>
      </c>
      <c r="B24" s="211" t="s">
        <v>13156</v>
      </c>
      <c r="C24" s="497" t="str">
        <f>VLOOKUP(A24,'Import Karaman'!A:Q,3,0)</f>
        <v>DOĞRU</v>
      </c>
      <c r="D24" s="211" t="s">
        <v>1577</v>
      </c>
      <c r="E24" s="213">
        <v>196.0</v>
      </c>
      <c r="F24" s="213">
        <v>79.0</v>
      </c>
      <c r="G24" s="213">
        <v>0.0</v>
      </c>
      <c r="H24" s="213">
        <v>29.0</v>
      </c>
      <c r="I24" s="213">
        <v>29.0</v>
      </c>
      <c r="J24" s="498">
        <f>VLOOKUP(A24,'Import Karaman'!A:P,10,0)</f>
        <v>0</v>
      </c>
      <c r="K24" s="211" t="s">
        <v>13157</v>
      </c>
      <c r="L24" s="211">
        <v>5.433184538E9</v>
      </c>
      <c r="M24" s="211" t="s">
        <v>1350</v>
      </c>
      <c r="N24" s="211" t="s">
        <v>13062</v>
      </c>
      <c r="O24" s="211" t="s">
        <v>13158</v>
      </c>
      <c r="P24" s="497" t="str">
        <f>VLOOKUP(A24,'Import Karaman'!A:Q,16,0)</f>
        <v>Geleneksel</v>
      </c>
      <c r="Q24" s="218" t="b">
        <v>0</v>
      </c>
      <c r="R24" s="218" t="s">
        <v>43</v>
      </c>
      <c r="S24" s="218"/>
      <c r="T24" s="224"/>
      <c r="U24" s="218"/>
      <c r="V24" s="220"/>
      <c r="W24" s="220"/>
      <c r="X24" s="218"/>
      <c r="Y24" s="218" t="s">
        <v>43</v>
      </c>
      <c r="Z24" s="220">
        <v>44645.0</v>
      </c>
      <c r="AA24" s="218"/>
      <c r="AB24" s="218"/>
      <c r="AC24" s="218"/>
      <c r="AD24" s="218"/>
      <c r="AE24" s="218"/>
      <c r="AF24" s="218"/>
      <c r="AG24" s="218"/>
      <c r="AH24" s="218"/>
      <c r="AI24" s="218" t="s">
        <v>66</v>
      </c>
      <c r="AJ24" s="218"/>
      <c r="AK24" s="218"/>
      <c r="AL24" s="218"/>
      <c r="AM24" s="218"/>
    </row>
    <row r="25" ht="15.75" customHeight="1">
      <c r="A25" s="211" t="s">
        <v>13159</v>
      </c>
      <c r="B25" s="211" t="s">
        <v>13160</v>
      </c>
      <c r="C25" s="497" t="str">
        <f>VLOOKUP(A25,'Import Karaman'!A:Q,3,0)</f>
        <v>DOĞRU</v>
      </c>
      <c r="D25" s="211" t="s">
        <v>1493</v>
      </c>
      <c r="E25" s="213">
        <v>713.0</v>
      </c>
      <c r="F25" s="213">
        <v>188.0</v>
      </c>
      <c r="G25" s="213">
        <v>0.0</v>
      </c>
      <c r="H25" s="213">
        <v>5.0</v>
      </c>
      <c r="I25" s="213">
        <v>5.0</v>
      </c>
      <c r="J25" s="498">
        <f>VLOOKUP(A25,'Import Karaman'!A:P,10,0)</f>
        <v>0</v>
      </c>
      <c r="K25" s="211" t="s">
        <v>13161</v>
      </c>
      <c r="L25" s="211">
        <v>5.309215487E9</v>
      </c>
      <c r="M25" s="211" t="s">
        <v>1350</v>
      </c>
      <c r="N25" s="211" t="s">
        <v>13077</v>
      </c>
      <c r="O25" s="211" t="s">
        <v>13162</v>
      </c>
      <c r="P25" s="497" t="str">
        <f>VLOOKUP(A25,'Import Karaman'!A:Q,16,0)</f>
        <v>Geleneksel</v>
      </c>
      <c r="Q25" s="218" t="b">
        <v>0</v>
      </c>
      <c r="R25" s="218"/>
      <c r="S25" s="218"/>
      <c r="T25" s="39"/>
      <c r="U25" s="218"/>
      <c r="V25" s="220"/>
      <c r="W25" s="220"/>
      <c r="X25" s="218"/>
      <c r="Y25" s="218"/>
      <c r="Z25" s="220"/>
      <c r="AA25" s="218"/>
      <c r="AB25" s="218"/>
      <c r="AC25" s="218"/>
      <c r="AD25" s="218"/>
      <c r="AE25" s="218"/>
      <c r="AF25" s="218"/>
      <c r="AG25" s="218"/>
      <c r="AH25" s="218"/>
      <c r="AI25" s="218"/>
      <c r="AJ25" s="218"/>
      <c r="AK25" s="218"/>
      <c r="AL25" s="218"/>
      <c r="AM25" s="218"/>
    </row>
    <row r="26" ht="15.75" customHeight="1">
      <c r="A26" s="211" t="s">
        <v>13163</v>
      </c>
      <c r="B26" s="211" t="s">
        <v>13164</v>
      </c>
      <c r="C26" s="497" t="str">
        <f>VLOOKUP(A26,'Import Karaman'!A:Q,3,0)</f>
        <v>DOĞRU</v>
      </c>
      <c r="D26" s="211" t="s">
        <v>1385</v>
      </c>
      <c r="E26" s="213">
        <v>51.0</v>
      </c>
      <c r="F26" s="213">
        <v>46.0</v>
      </c>
      <c r="G26" s="213">
        <v>0.0</v>
      </c>
      <c r="H26" s="213">
        <v>10.0</v>
      </c>
      <c r="I26" s="213">
        <v>10.0</v>
      </c>
      <c r="J26" s="498">
        <f>VLOOKUP(A26,'Import Karaman'!A:P,10,0)</f>
        <v>0</v>
      </c>
      <c r="K26" s="211" t="s">
        <v>13165</v>
      </c>
      <c r="L26" s="211">
        <v>5.44644558E9</v>
      </c>
      <c r="M26" s="211" t="s">
        <v>1350</v>
      </c>
      <c r="N26" s="211" t="s">
        <v>1667</v>
      </c>
      <c r="O26" s="211" t="s">
        <v>13166</v>
      </c>
      <c r="P26" s="497" t="str">
        <f>VLOOKUP(A26,'Import Karaman'!A:Q,16,0)</f>
        <v>Geleneksel</v>
      </c>
      <c r="Q26" s="218" t="b">
        <v>0</v>
      </c>
      <c r="R26" s="218" t="s">
        <v>38</v>
      </c>
      <c r="S26" s="218" t="s">
        <v>167</v>
      </c>
      <c r="T26" s="2" t="s">
        <v>13064</v>
      </c>
      <c r="U26" s="218"/>
      <c r="V26" s="220">
        <v>44637.0</v>
      </c>
      <c r="W26" s="220">
        <v>44638.0</v>
      </c>
      <c r="X26" s="218"/>
      <c r="Y26" s="218" t="s">
        <v>1353</v>
      </c>
      <c r="Z26" s="220">
        <v>44632.0</v>
      </c>
      <c r="AA26" s="218" t="s">
        <v>1353</v>
      </c>
      <c r="AB26" s="221">
        <v>44637.0</v>
      </c>
      <c r="AC26" s="218"/>
      <c r="AD26" s="218"/>
      <c r="AE26" s="218"/>
      <c r="AF26" s="218"/>
      <c r="AG26" s="218"/>
      <c r="AH26" s="218"/>
      <c r="AI26" s="218" t="s">
        <v>167</v>
      </c>
      <c r="AJ26" s="218" t="s">
        <v>167</v>
      </c>
      <c r="AK26" s="218"/>
      <c r="AL26" s="218"/>
      <c r="AM26" s="218"/>
    </row>
    <row r="27" ht="15.75" customHeight="1">
      <c r="A27" s="211" t="s">
        <v>13167</v>
      </c>
      <c r="B27" s="211" t="s">
        <v>13168</v>
      </c>
      <c r="C27" s="497" t="str">
        <f>VLOOKUP(A27,'Import Karaman'!A:Q,3,0)</f>
        <v>DOĞRU</v>
      </c>
      <c r="D27" s="211" t="s">
        <v>1577</v>
      </c>
      <c r="E27" s="213">
        <v>818.0</v>
      </c>
      <c r="F27" s="213">
        <v>109.0</v>
      </c>
      <c r="G27" s="213">
        <v>0.0</v>
      </c>
      <c r="H27" s="213">
        <v>68.0</v>
      </c>
      <c r="I27" s="213">
        <v>68.0</v>
      </c>
      <c r="J27" s="498">
        <f>VLOOKUP(A27,'Import Karaman'!A:P,10,0)</f>
        <v>0</v>
      </c>
      <c r="K27" s="211" t="s">
        <v>13169</v>
      </c>
      <c r="L27" s="211">
        <v>3.382141818E9</v>
      </c>
      <c r="M27" s="211" t="s">
        <v>1350</v>
      </c>
      <c r="N27" s="211" t="s">
        <v>13062</v>
      </c>
      <c r="O27" s="211" t="s">
        <v>13170</v>
      </c>
      <c r="P27" s="497" t="str">
        <f>VLOOKUP(A27,'Import Karaman'!A:Q,16,0)</f>
        <v>Geleneksel</v>
      </c>
      <c r="Q27" s="218" t="b">
        <v>0</v>
      </c>
      <c r="R27" s="218" t="s">
        <v>29</v>
      </c>
      <c r="S27" s="218"/>
      <c r="T27" s="224"/>
      <c r="U27" s="218" t="s">
        <v>13171</v>
      </c>
      <c r="V27" s="220"/>
      <c r="W27" s="220"/>
      <c r="X27" s="218"/>
      <c r="Y27" s="218" t="s">
        <v>1506</v>
      </c>
      <c r="Z27" s="220">
        <v>44632.0</v>
      </c>
      <c r="AA27" s="218"/>
      <c r="AB27" s="218"/>
      <c r="AC27" s="218"/>
      <c r="AD27" s="218"/>
      <c r="AE27" s="218"/>
      <c r="AF27" s="218"/>
      <c r="AG27" s="218"/>
      <c r="AH27" s="218"/>
      <c r="AI27" s="218" t="s">
        <v>404</v>
      </c>
      <c r="AJ27" s="218"/>
      <c r="AK27" s="218"/>
      <c r="AL27" s="218"/>
      <c r="AM27" s="218"/>
    </row>
    <row r="28" ht="15.75" customHeight="1">
      <c r="A28" s="211" t="s">
        <v>13172</v>
      </c>
      <c r="B28" s="211" t="s">
        <v>13173</v>
      </c>
      <c r="C28" s="497" t="str">
        <f>VLOOKUP(A28,'Import Karaman'!A:Q,3,0)</f>
        <v>DOĞRU</v>
      </c>
      <c r="D28" s="211" t="s">
        <v>1507</v>
      </c>
      <c r="E28" s="213">
        <v>2591.0</v>
      </c>
      <c r="F28" s="213">
        <v>167.0</v>
      </c>
      <c r="G28" s="213">
        <v>0.0</v>
      </c>
      <c r="H28" s="213">
        <v>50.0</v>
      </c>
      <c r="I28" s="213">
        <v>50.0</v>
      </c>
      <c r="J28" s="498">
        <f>VLOOKUP(A28,'Import Karaman'!A:P,10,0)</f>
        <v>0.95</v>
      </c>
      <c r="K28" s="211" t="s">
        <v>13174</v>
      </c>
      <c r="L28" s="211">
        <v>3.382138201E9</v>
      </c>
      <c r="M28" s="211" t="s">
        <v>1350</v>
      </c>
      <c r="N28" s="211" t="s">
        <v>13086</v>
      </c>
      <c r="O28" s="211" t="s">
        <v>13175</v>
      </c>
      <c r="P28" s="497" t="str">
        <f>VLOOKUP(A28,'Import Karaman'!A:Q,16,0)</f>
        <v>Geleneksel</v>
      </c>
      <c r="Q28" s="218" t="b">
        <v>0</v>
      </c>
      <c r="R28" s="218" t="s">
        <v>38</v>
      </c>
      <c r="S28" s="218" t="s">
        <v>66</v>
      </c>
      <c r="T28" s="2" t="s">
        <v>13064</v>
      </c>
      <c r="U28" s="218" t="s">
        <v>13176</v>
      </c>
      <c r="V28" s="220">
        <v>44630.0</v>
      </c>
      <c r="W28" s="220">
        <v>44632.0</v>
      </c>
      <c r="X28" s="218"/>
      <c r="Y28" s="218" t="s">
        <v>1353</v>
      </c>
      <c r="Z28" s="220">
        <v>44630.0</v>
      </c>
      <c r="AA28" s="218"/>
      <c r="AB28" s="218"/>
      <c r="AC28" s="218"/>
      <c r="AD28" s="218"/>
      <c r="AE28" s="218"/>
      <c r="AF28" s="218"/>
      <c r="AG28" s="218"/>
      <c r="AH28" s="218"/>
      <c r="AI28" s="218" t="s">
        <v>66</v>
      </c>
      <c r="AJ28" s="218"/>
      <c r="AK28" s="218"/>
      <c r="AL28" s="218"/>
      <c r="AM28" s="218"/>
    </row>
    <row r="29" ht="15.75" customHeight="1">
      <c r="A29" s="211" t="s">
        <v>13177</v>
      </c>
      <c r="B29" s="211" t="s">
        <v>13178</v>
      </c>
      <c r="C29" s="497" t="str">
        <f>VLOOKUP(A29,'Import Karaman'!A:Q,3,0)</f>
        <v>DOĞRU</v>
      </c>
      <c r="D29" s="211" t="s">
        <v>1507</v>
      </c>
      <c r="E29" s="213">
        <v>102.0</v>
      </c>
      <c r="F29" s="213">
        <v>46.0</v>
      </c>
      <c r="G29" s="213">
        <v>0.0</v>
      </c>
      <c r="H29" s="213">
        <v>74.0</v>
      </c>
      <c r="I29" s="213">
        <v>74.0</v>
      </c>
      <c r="J29" s="498">
        <f>VLOOKUP(A29,'Import Karaman'!A:P,10,0)</f>
        <v>0.3</v>
      </c>
      <c r="K29" s="211" t="s">
        <v>13179</v>
      </c>
      <c r="L29" s="211">
        <v>5.446296587E9</v>
      </c>
      <c r="M29" s="211" t="s">
        <v>1350</v>
      </c>
      <c r="N29" s="211" t="s">
        <v>13097</v>
      </c>
      <c r="O29" s="211" t="s">
        <v>13180</v>
      </c>
      <c r="P29" s="497" t="str">
        <f>VLOOKUP(A29,'Import Karaman'!A:Q,16,0)</f>
        <v>Geleneksel</v>
      </c>
      <c r="Q29" s="218" t="b">
        <v>0</v>
      </c>
      <c r="R29" s="218" t="s">
        <v>38</v>
      </c>
      <c r="S29" s="218" t="s">
        <v>66</v>
      </c>
      <c r="T29" s="2" t="s">
        <v>13064</v>
      </c>
      <c r="U29" s="218"/>
      <c r="V29" s="220">
        <v>44630.0</v>
      </c>
      <c r="W29" s="220">
        <v>44632.0</v>
      </c>
      <c r="X29" s="218"/>
      <c r="Y29" s="218" t="s">
        <v>1353</v>
      </c>
      <c r="Z29" s="220">
        <v>44630.0</v>
      </c>
      <c r="AA29" s="218"/>
      <c r="AB29" s="218"/>
      <c r="AC29" s="218"/>
      <c r="AD29" s="218"/>
      <c r="AE29" s="218"/>
      <c r="AF29" s="218"/>
      <c r="AG29" s="218"/>
      <c r="AH29" s="218"/>
      <c r="AI29" s="218" t="s">
        <v>66</v>
      </c>
      <c r="AJ29" s="218"/>
      <c r="AK29" s="218"/>
      <c r="AL29" s="218"/>
      <c r="AM29" s="218"/>
    </row>
    <row r="30" ht="15.75" customHeight="1">
      <c r="A30" s="211" t="s">
        <v>13181</v>
      </c>
      <c r="B30" s="211" t="s">
        <v>13182</v>
      </c>
      <c r="C30" s="497" t="str">
        <f>VLOOKUP(A30,'Import Karaman'!A:Q,3,0)</f>
        <v>DOĞRU</v>
      </c>
      <c r="D30" s="211" t="s">
        <v>1827</v>
      </c>
      <c r="E30" s="213">
        <v>148.0</v>
      </c>
      <c r="F30" s="211"/>
      <c r="G30" s="213">
        <v>0.0</v>
      </c>
      <c r="H30" s="213">
        <v>7.0</v>
      </c>
      <c r="I30" s="213">
        <v>7.0</v>
      </c>
      <c r="J30" s="498">
        <f>VLOOKUP(A30,'Import Karaman'!A:P,10,0)</f>
        <v>0.57</v>
      </c>
      <c r="K30" s="211" t="s">
        <v>13183</v>
      </c>
      <c r="L30" s="211">
        <v>5.435337014E9</v>
      </c>
      <c r="M30" s="211" t="s">
        <v>1350</v>
      </c>
      <c r="N30" s="211" t="s">
        <v>13143</v>
      </c>
      <c r="O30" s="211" t="s">
        <v>13184</v>
      </c>
      <c r="P30" s="497" t="str">
        <f>VLOOKUP(A30,'Import Karaman'!A:Q,16,0)</f>
        <v>Geleneksel</v>
      </c>
      <c r="Q30" s="218" t="b">
        <v>0</v>
      </c>
      <c r="R30" s="218" t="s">
        <v>38</v>
      </c>
      <c r="S30" s="218" t="s">
        <v>128</v>
      </c>
      <c r="T30" s="224"/>
      <c r="U30" s="218"/>
      <c r="V30" s="220">
        <v>44632.0</v>
      </c>
      <c r="W30" s="220">
        <v>44605.0</v>
      </c>
      <c r="X30" s="218"/>
      <c r="Y30" s="218" t="s">
        <v>1353</v>
      </c>
      <c r="Z30" s="220">
        <v>44632.0</v>
      </c>
      <c r="AA30" s="218"/>
      <c r="AB30" s="221"/>
      <c r="AC30" s="218"/>
      <c r="AD30" s="218"/>
      <c r="AE30" s="218"/>
      <c r="AF30" s="218"/>
      <c r="AG30" s="218"/>
      <c r="AH30" s="218"/>
      <c r="AI30" s="218" t="s">
        <v>128</v>
      </c>
      <c r="AJ30" s="218"/>
      <c r="AK30" s="218"/>
      <c r="AL30" s="218"/>
      <c r="AM30" s="218"/>
    </row>
    <row r="31" ht="15.75" customHeight="1">
      <c r="A31" s="211" t="s">
        <v>13185</v>
      </c>
      <c r="B31" s="211" t="s">
        <v>13186</v>
      </c>
      <c r="C31" s="497" t="str">
        <f>VLOOKUP(A31,'Import Karaman'!A:Q,3,0)</f>
        <v>DOĞRU</v>
      </c>
      <c r="D31" s="211" t="s">
        <v>1364</v>
      </c>
      <c r="E31" s="213">
        <v>1497.0</v>
      </c>
      <c r="F31" s="213">
        <v>227.0</v>
      </c>
      <c r="G31" s="213">
        <v>46.0</v>
      </c>
      <c r="H31" s="213">
        <v>6.0</v>
      </c>
      <c r="I31" s="213">
        <v>52.0</v>
      </c>
      <c r="J31" s="498">
        <f>VLOOKUP(A31,'Import Karaman'!A:P,10,0)</f>
        <v>0.88</v>
      </c>
      <c r="K31" s="211" t="s">
        <v>13187</v>
      </c>
      <c r="L31" s="211">
        <v>3.382123456E9</v>
      </c>
      <c r="M31" s="211" t="s">
        <v>1350</v>
      </c>
      <c r="N31" s="211" t="s">
        <v>13097</v>
      </c>
      <c r="O31" s="211" t="s">
        <v>13188</v>
      </c>
      <c r="P31" s="497" t="str">
        <f>VLOOKUP(A31,'Import Karaman'!A:Q,16,0)</f>
        <v>Key</v>
      </c>
      <c r="Q31" s="218" t="b">
        <v>0</v>
      </c>
      <c r="R31" s="218"/>
      <c r="S31" s="218"/>
      <c r="T31" s="224"/>
      <c r="U31" s="218"/>
      <c r="V31" s="220"/>
      <c r="W31" s="220"/>
      <c r="X31" s="218"/>
      <c r="Y31" s="218"/>
      <c r="Z31" s="220"/>
      <c r="AA31" s="218"/>
      <c r="AB31" s="218"/>
      <c r="AC31" s="218"/>
      <c r="AD31" s="218"/>
      <c r="AE31" s="218"/>
      <c r="AF31" s="218"/>
      <c r="AG31" s="218"/>
      <c r="AH31" s="218"/>
      <c r="AI31" s="218"/>
      <c r="AJ31" s="218"/>
      <c r="AK31" s="218"/>
      <c r="AL31" s="218"/>
      <c r="AM31" s="218"/>
    </row>
    <row r="32" ht="15.75" customHeight="1">
      <c r="A32" s="211" t="s">
        <v>13189</v>
      </c>
      <c r="B32" s="211" t="s">
        <v>13190</v>
      </c>
      <c r="C32" s="497" t="str">
        <f>VLOOKUP(A32,'Import Karaman'!A:Q,3,0)</f>
        <v>DOĞRU</v>
      </c>
      <c r="D32" s="211" t="s">
        <v>1370</v>
      </c>
      <c r="E32" s="213">
        <v>49.0</v>
      </c>
      <c r="F32" s="213">
        <v>45.0</v>
      </c>
      <c r="G32" s="213">
        <v>0.0</v>
      </c>
      <c r="H32" s="213">
        <v>17.0</v>
      </c>
      <c r="I32" s="213">
        <v>17.0</v>
      </c>
      <c r="J32" s="498">
        <f>VLOOKUP(A32,'Import Karaman'!A:P,10,0)</f>
        <v>0.27</v>
      </c>
      <c r="K32" s="211" t="s">
        <v>13191</v>
      </c>
      <c r="L32" s="211">
        <v>5.526858506E9</v>
      </c>
      <c r="M32" s="211" t="s">
        <v>1350</v>
      </c>
      <c r="N32" s="211" t="s">
        <v>13192</v>
      </c>
      <c r="O32" s="211" t="s">
        <v>13193</v>
      </c>
      <c r="P32" s="497" t="str">
        <f>VLOOKUP(A32,'Import Karaman'!A:Q,16,0)</f>
        <v>Geleneksel</v>
      </c>
      <c r="Q32" s="218" t="b">
        <v>0</v>
      </c>
      <c r="R32" s="218" t="s">
        <v>38</v>
      </c>
      <c r="S32" s="218" t="s">
        <v>167</v>
      </c>
      <c r="T32" s="39" t="s">
        <v>13064</v>
      </c>
      <c r="U32" s="218"/>
      <c r="V32" s="220">
        <v>44632.0</v>
      </c>
      <c r="W32" s="220">
        <v>44636.0</v>
      </c>
      <c r="X32" s="218"/>
      <c r="Y32" s="218" t="s">
        <v>1353</v>
      </c>
      <c r="Z32" s="220">
        <v>44632.0</v>
      </c>
      <c r="AA32" s="218"/>
      <c r="AB32" s="221"/>
      <c r="AC32" s="218"/>
      <c r="AD32" s="218"/>
      <c r="AE32" s="218"/>
      <c r="AF32" s="218"/>
      <c r="AG32" s="218"/>
      <c r="AH32" s="218"/>
      <c r="AI32" s="218" t="s">
        <v>167</v>
      </c>
      <c r="AJ32" s="218"/>
      <c r="AK32" s="218"/>
      <c r="AL32" s="218"/>
      <c r="AM32" s="218"/>
    </row>
    <row r="33" ht="15.75" customHeight="1">
      <c r="A33" s="211" t="s">
        <v>13194</v>
      </c>
      <c r="B33" s="211" t="s">
        <v>13195</v>
      </c>
      <c r="C33" s="497" t="str">
        <f>VLOOKUP(A33,'Import Karaman'!A:Q,3,0)</f>
        <v>DOĞRU</v>
      </c>
      <c r="D33" s="211" t="s">
        <v>1577</v>
      </c>
      <c r="E33" s="213">
        <v>1266.0</v>
      </c>
      <c r="F33" s="213">
        <v>91.0</v>
      </c>
      <c r="G33" s="213">
        <v>63.0</v>
      </c>
      <c r="H33" s="213">
        <v>14.0</v>
      </c>
      <c r="I33" s="213">
        <v>77.0</v>
      </c>
      <c r="J33" s="498">
        <f>VLOOKUP(A33,'Import Karaman'!A:P,10,0)</f>
        <v>0.81</v>
      </c>
      <c r="K33" s="211" t="s">
        <v>2186</v>
      </c>
      <c r="L33" s="211">
        <v>3.382144242E9</v>
      </c>
      <c r="M33" s="211" t="s">
        <v>1350</v>
      </c>
      <c r="N33" s="211" t="s">
        <v>13097</v>
      </c>
      <c r="O33" s="211" t="s">
        <v>13196</v>
      </c>
      <c r="P33" s="497" t="str">
        <f>VLOOKUP(A33,'Import Karaman'!A:Q,16,0)</f>
        <v>Key</v>
      </c>
      <c r="Q33" s="218" t="b">
        <v>0</v>
      </c>
      <c r="R33" s="218"/>
      <c r="S33" s="218"/>
      <c r="T33" s="224"/>
      <c r="U33" s="218"/>
      <c r="V33" s="220"/>
      <c r="W33" s="220"/>
      <c r="X33" s="218"/>
      <c r="Y33" s="218"/>
      <c r="Z33" s="220"/>
      <c r="AA33" s="218"/>
      <c r="AB33" s="218"/>
      <c r="AC33" s="218"/>
      <c r="AD33" s="218"/>
      <c r="AE33" s="218"/>
      <c r="AF33" s="218"/>
      <c r="AG33" s="218"/>
      <c r="AH33" s="218"/>
      <c r="AI33" s="218"/>
      <c r="AJ33" s="218"/>
      <c r="AK33" s="218"/>
      <c r="AL33" s="218"/>
      <c r="AM33" s="218"/>
    </row>
    <row r="34" ht="15.75" customHeight="1">
      <c r="A34" s="211" t="s">
        <v>13197</v>
      </c>
      <c r="B34" s="211" t="s">
        <v>13198</v>
      </c>
      <c r="C34" s="497" t="str">
        <f>VLOOKUP(A34,'Import Karaman'!A:Q,3,0)</f>
        <v>YANLIŞ</v>
      </c>
      <c r="D34" s="211" t="s">
        <v>1827</v>
      </c>
      <c r="E34" s="213">
        <v>59.0</v>
      </c>
      <c r="F34" s="211"/>
      <c r="G34" s="213">
        <v>0.0</v>
      </c>
      <c r="H34" s="213">
        <v>11.0</v>
      </c>
      <c r="I34" s="213">
        <v>11.0</v>
      </c>
      <c r="J34" s="498">
        <f>VLOOKUP(A34,'Import Karaman'!A:P,10,0)</f>
        <v>0</v>
      </c>
      <c r="K34" s="211" t="s">
        <v>13199</v>
      </c>
      <c r="L34" s="211">
        <v>3.382136316E9</v>
      </c>
      <c r="M34" s="211" t="s">
        <v>1350</v>
      </c>
      <c r="N34" s="211" t="s">
        <v>10476</v>
      </c>
      <c r="O34" s="211" t="s">
        <v>13200</v>
      </c>
      <c r="P34" s="497" t="str">
        <f>VLOOKUP(A34,'Import Karaman'!A:Q,16,0)</f>
        <v>Geleneksel</v>
      </c>
      <c r="Q34" s="218" t="b">
        <v>0</v>
      </c>
      <c r="R34" s="218" t="s">
        <v>29</v>
      </c>
      <c r="S34" s="218"/>
      <c r="T34" s="224"/>
      <c r="U34" s="218" t="s">
        <v>13201</v>
      </c>
      <c r="V34" s="220"/>
      <c r="W34" s="220"/>
      <c r="X34" s="218"/>
      <c r="Y34" s="218" t="s">
        <v>1353</v>
      </c>
      <c r="Z34" s="220">
        <v>44632.0</v>
      </c>
      <c r="AA34" s="218"/>
      <c r="AB34" s="218"/>
      <c r="AC34" s="218"/>
      <c r="AD34" s="218"/>
      <c r="AE34" s="218"/>
      <c r="AF34" s="218"/>
      <c r="AG34" s="218"/>
      <c r="AH34" s="218"/>
      <c r="AI34" s="218" t="s">
        <v>404</v>
      </c>
      <c r="AJ34" s="218"/>
      <c r="AK34" s="218"/>
      <c r="AL34" s="218"/>
      <c r="AM34" s="218"/>
    </row>
    <row r="35" ht="15.75" customHeight="1">
      <c r="A35" s="211" t="s">
        <v>13202</v>
      </c>
      <c r="B35" s="211" t="s">
        <v>13203</v>
      </c>
      <c r="C35" s="497" t="str">
        <f>VLOOKUP(A35,'Import Karaman'!A:Q,3,0)</f>
        <v>DOĞRU</v>
      </c>
      <c r="D35" s="211" t="s">
        <v>1577</v>
      </c>
      <c r="E35" s="213">
        <v>2652.0</v>
      </c>
      <c r="F35" s="213">
        <v>151.0</v>
      </c>
      <c r="G35" s="213">
        <v>0.0</v>
      </c>
      <c r="H35" s="213">
        <v>46.0</v>
      </c>
      <c r="I35" s="213">
        <v>46.0</v>
      </c>
      <c r="J35" s="498">
        <f>VLOOKUP(A35,'Import Karaman'!A:P,10,0)</f>
        <v>0.39</v>
      </c>
      <c r="K35" s="211" t="s">
        <v>13204</v>
      </c>
      <c r="L35" s="211">
        <v>3.382126222E9</v>
      </c>
      <c r="M35" s="211" t="s">
        <v>1350</v>
      </c>
      <c r="N35" s="211" t="s">
        <v>13097</v>
      </c>
      <c r="O35" s="211" t="s">
        <v>13205</v>
      </c>
      <c r="P35" s="497" t="str">
        <f>VLOOKUP(A35,'Import Karaman'!A:Q,16,0)</f>
        <v>Geleneksel</v>
      </c>
      <c r="Q35" s="218" t="b">
        <v>0</v>
      </c>
      <c r="R35" s="218" t="s">
        <v>38</v>
      </c>
      <c r="S35" s="218" t="s">
        <v>404</v>
      </c>
      <c r="T35" s="2" t="s">
        <v>13064</v>
      </c>
      <c r="U35" s="218">
        <v>5.383588718E9</v>
      </c>
      <c r="V35" s="220">
        <v>44632.0</v>
      </c>
      <c r="W35" s="220">
        <v>44605.0</v>
      </c>
      <c r="X35" s="218"/>
      <c r="Y35" s="218" t="s">
        <v>1353</v>
      </c>
      <c r="Z35" s="220">
        <v>44632.0</v>
      </c>
      <c r="AA35" s="218"/>
      <c r="AB35" s="221"/>
      <c r="AC35" s="218"/>
      <c r="AD35" s="218"/>
      <c r="AE35" s="218"/>
      <c r="AF35" s="218"/>
      <c r="AG35" s="218"/>
      <c r="AH35" s="218"/>
      <c r="AI35" s="218" t="s">
        <v>404</v>
      </c>
      <c r="AJ35" s="218"/>
      <c r="AK35" s="218"/>
      <c r="AL35" s="218"/>
      <c r="AM35" s="218"/>
    </row>
    <row r="36" ht="15.75" customHeight="1">
      <c r="A36" s="211" t="s">
        <v>13206</v>
      </c>
      <c r="B36" s="211" t="s">
        <v>13207</v>
      </c>
      <c r="C36" s="497" t="str">
        <f>VLOOKUP(A36,'Import Karaman'!A:Q,3,0)</f>
        <v>DOĞRU</v>
      </c>
      <c r="D36" s="211" t="s">
        <v>1348</v>
      </c>
      <c r="E36" s="213">
        <v>617.0</v>
      </c>
      <c r="F36" s="213">
        <v>89.0</v>
      </c>
      <c r="G36" s="213">
        <v>0.0</v>
      </c>
      <c r="H36" s="213">
        <v>14.0</v>
      </c>
      <c r="I36" s="213">
        <v>14.0</v>
      </c>
      <c r="J36" s="498">
        <f>VLOOKUP(A36,'Import Karaman'!A:P,10,0)</f>
        <v>0.43</v>
      </c>
      <c r="K36" s="211" t="s">
        <v>13208</v>
      </c>
      <c r="L36" s="211">
        <v>5.45257656E9</v>
      </c>
      <c r="M36" s="211" t="s">
        <v>1350</v>
      </c>
      <c r="N36" s="211" t="s">
        <v>13062</v>
      </c>
      <c r="O36" s="211" t="s">
        <v>13209</v>
      </c>
      <c r="P36" s="497" t="str">
        <f>VLOOKUP(A36,'Import Karaman'!A:Q,16,0)</f>
        <v>Geleneksel</v>
      </c>
      <c r="Q36" s="218" t="b">
        <v>0</v>
      </c>
      <c r="R36" s="218" t="s">
        <v>38</v>
      </c>
      <c r="S36" s="218" t="s">
        <v>128</v>
      </c>
      <c r="T36" s="2"/>
      <c r="U36" s="218"/>
      <c r="V36" s="220">
        <v>44636.0</v>
      </c>
      <c r="W36" s="220">
        <v>44637.0</v>
      </c>
      <c r="X36" s="218"/>
      <c r="Y36" s="218" t="s">
        <v>43</v>
      </c>
      <c r="Z36" s="220">
        <v>44632.0</v>
      </c>
      <c r="AA36" s="218" t="s">
        <v>1353</v>
      </c>
      <c r="AB36" s="221">
        <v>44636.0</v>
      </c>
      <c r="AC36" s="218"/>
      <c r="AD36" s="218"/>
      <c r="AE36" s="218"/>
      <c r="AF36" s="218"/>
      <c r="AG36" s="218"/>
      <c r="AH36" s="218"/>
      <c r="AI36" s="218" t="s">
        <v>149</v>
      </c>
      <c r="AJ36" s="218" t="s">
        <v>128</v>
      </c>
      <c r="AK36" s="218"/>
      <c r="AL36" s="218"/>
      <c r="AM36" s="218"/>
    </row>
    <row r="37" ht="15.75" customHeight="1">
      <c r="A37" s="211" t="s">
        <v>13210</v>
      </c>
      <c r="B37" s="211" t="s">
        <v>13211</v>
      </c>
      <c r="C37" s="497" t="str">
        <f>VLOOKUP(A37,'Import Karaman'!A:Q,3,0)</f>
        <v>DOĞRU</v>
      </c>
      <c r="D37" s="211" t="s">
        <v>1356</v>
      </c>
      <c r="E37" s="213">
        <v>1025.0</v>
      </c>
      <c r="F37" s="213">
        <v>75.0</v>
      </c>
      <c r="G37" s="213">
        <v>0.0</v>
      </c>
      <c r="H37" s="213">
        <v>21.0</v>
      </c>
      <c r="I37" s="213">
        <v>21.0</v>
      </c>
      <c r="J37" s="498">
        <f>VLOOKUP(A37,'Import Karaman'!A:P,10,0)</f>
        <v>0</v>
      </c>
      <c r="K37" s="211" t="s">
        <v>13212</v>
      </c>
      <c r="L37" s="211">
        <v>5.52822707E9</v>
      </c>
      <c r="M37" s="211" t="s">
        <v>1350</v>
      </c>
      <c r="N37" s="211" t="s">
        <v>13102</v>
      </c>
      <c r="O37" s="211" t="s">
        <v>13213</v>
      </c>
      <c r="P37" s="497" t="str">
        <f>VLOOKUP(A37,'Import Karaman'!A:Q,16,0)</f>
        <v>Geleneksel</v>
      </c>
      <c r="Q37" s="218" t="b">
        <v>0</v>
      </c>
      <c r="R37" s="218" t="s">
        <v>38</v>
      </c>
      <c r="S37" s="218" t="s">
        <v>128</v>
      </c>
      <c r="T37" s="224"/>
      <c r="U37" s="218" t="s">
        <v>13214</v>
      </c>
      <c r="V37" s="220">
        <v>44636.0</v>
      </c>
      <c r="W37" s="220">
        <v>44637.0</v>
      </c>
      <c r="X37" s="218"/>
      <c r="Y37" s="218" t="s">
        <v>1353</v>
      </c>
      <c r="Z37" s="220">
        <v>44630.0</v>
      </c>
      <c r="AA37" s="218" t="s">
        <v>1353</v>
      </c>
      <c r="AB37" s="221">
        <v>44636.0</v>
      </c>
      <c r="AC37" s="218"/>
      <c r="AD37" s="218"/>
      <c r="AE37" s="218"/>
      <c r="AF37" s="218"/>
      <c r="AG37" s="218"/>
      <c r="AH37" s="218"/>
      <c r="AI37" s="218" t="s">
        <v>106</v>
      </c>
      <c r="AJ37" s="218" t="s">
        <v>128</v>
      </c>
      <c r="AK37" s="218"/>
      <c r="AL37" s="218"/>
      <c r="AM37" s="218"/>
    </row>
    <row r="38" ht="15.75" customHeight="1">
      <c r="A38" s="211" t="s">
        <v>13215</v>
      </c>
      <c r="B38" s="211" t="s">
        <v>13216</v>
      </c>
      <c r="C38" s="497" t="str">
        <f>VLOOKUP(A38,'Import Karaman'!A:Q,3,0)</f>
        <v>DOĞRU</v>
      </c>
      <c r="D38" s="211" t="s">
        <v>1370</v>
      </c>
      <c r="E38" s="213">
        <v>206.0</v>
      </c>
      <c r="F38" s="213">
        <v>72.0</v>
      </c>
      <c r="G38" s="213">
        <v>0.0</v>
      </c>
      <c r="H38" s="213">
        <v>6.0</v>
      </c>
      <c r="I38" s="213">
        <v>6.0</v>
      </c>
      <c r="J38" s="498">
        <f>VLOOKUP(A38,'Import Karaman'!A:P,10,0)</f>
        <v>0</v>
      </c>
      <c r="K38" s="211" t="s">
        <v>13217</v>
      </c>
      <c r="L38" s="211">
        <v>3.382125655E9</v>
      </c>
      <c r="M38" s="211" t="s">
        <v>1350</v>
      </c>
      <c r="N38" s="211" t="s">
        <v>13143</v>
      </c>
      <c r="O38" s="211" t="s">
        <v>13218</v>
      </c>
      <c r="P38" s="497" t="str">
        <f>VLOOKUP(A38,'Import Karaman'!A:Q,16,0)</f>
        <v>Geleneksel</v>
      </c>
      <c r="Q38" s="218" t="b">
        <v>0</v>
      </c>
      <c r="R38" s="218"/>
      <c r="S38" s="218"/>
      <c r="T38" s="218"/>
      <c r="U38" s="218"/>
      <c r="V38" s="220"/>
      <c r="W38" s="220"/>
      <c r="X38" s="218"/>
      <c r="Y38" s="218"/>
      <c r="Z38" s="220"/>
      <c r="AA38" s="218"/>
      <c r="AB38" s="221"/>
      <c r="AC38" s="218"/>
      <c r="AD38" s="218"/>
      <c r="AE38" s="218"/>
      <c r="AF38" s="218"/>
      <c r="AG38" s="218"/>
      <c r="AH38" s="218"/>
      <c r="AI38" s="218"/>
      <c r="AJ38" s="218"/>
      <c r="AK38" s="218"/>
      <c r="AL38" s="218"/>
      <c r="AM38" s="218"/>
    </row>
    <row r="39" ht="15.75" customHeight="1">
      <c r="A39" s="211" t="s">
        <v>13219</v>
      </c>
      <c r="B39" s="211" t="s">
        <v>13220</v>
      </c>
      <c r="C39" s="497" t="str">
        <f>VLOOKUP(A39,'Import Karaman'!A:Q,3,0)</f>
        <v>YANLIŞ</v>
      </c>
      <c r="D39" s="211" t="s">
        <v>1356</v>
      </c>
      <c r="E39" s="213">
        <v>3662.0</v>
      </c>
      <c r="F39" s="213">
        <v>2.0</v>
      </c>
      <c r="G39" s="213">
        <v>0.0</v>
      </c>
      <c r="H39" s="213">
        <v>8.0</v>
      </c>
      <c r="I39" s="213">
        <v>8.0</v>
      </c>
      <c r="J39" s="498">
        <f>VLOOKUP(A39,'Import Karaman'!A:P,10,0)</f>
        <v>0</v>
      </c>
      <c r="K39" s="211" t="s">
        <v>13221</v>
      </c>
      <c r="L39" s="211">
        <v>3.382123334E9</v>
      </c>
      <c r="M39" s="211" t="s">
        <v>1350</v>
      </c>
      <c r="N39" s="211" t="s">
        <v>13192</v>
      </c>
      <c r="O39" s="211" t="s">
        <v>13222</v>
      </c>
      <c r="P39" s="497" t="str">
        <f>VLOOKUP(A39,'Import Karaman'!A:Q,16,0)</f>
        <v>Geleneksel</v>
      </c>
      <c r="Q39" s="218" t="b">
        <v>0</v>
      </c>
      <c r="R39" s="218"/>
      <c r="S39" s="218"/>
      <c r="T39" s="218"/>
      <c r="U39" s="218"/>
      <c r="V39" s="220"/>
      <c r="W39" s="220"/>
      <c r="X39" s="218"/>
      <c r="Y39" s="218"/>
      <c r="Z39" s="220"/>
      <c r="AA39" s="218"/>
      <c r="AB39" s="221"/>
      <c r="AC39" s="218"/>
      <c r="AD39" s="221"/>
      <c r="AE39" s="218"/>
      <c r="AF39" s="218"/>
      <c r="AG39" s="218"/>
      <c r="AH39" s="218"/>
      <c r="AI39" s="218"/>
      <c r="AJ39" s="218"/>
      <c r="AK39" s="218"/>
      <c r="AL39" s="218"/>
      <c r="AM39" s="218"/>
    </row>
    <row r="40" ht="15.75" customHeight="1">
      <c r="A40" s="211" t="s">
        <v>13223</v>
      </c>
      <c r="B40" s="211" t="s">
        <v>13224</v>
      </c>
      <c r="C40" s="497" t="str">
        <f>VLOOKUP(A40,'Import Karaman'!A:Q,3,0)</f>
        <v>DOĞRU</v>
      </c>
      <c r="D40" s="211" t="s">
        <v>1370</v>
      </c>
      <c r="E40" s="211"/>
      <c r="F40" s="211"/>
      <c r="G40" s="213">
        <v>0.0</v>
      </c>
      <c r="H40" s="213">
        <v>21.0</v>
      </c>
      <c r="I40" s="213">
        <v>21.0</v>
      </c>
      <c r="J40" s="498">
        <f>VLOOKUP(A40,'Import Karaman'!A:P,10,0)</f>
        <v>0</v>
      </c>
      <c r="K40" s="211" t="s">
        <v>13225</v>
      </c>
      <c r="L40" s="211">
        <v>5.42118707E9</v>
      </c>
      <c r="M40" s="211" t="s">
        <v>1350</v>
      </c>
      <c r="N40" s="211" t="s">
        <v>2434</v>
      </c>
      <c r="O40" s="211" t="s">
        <v>13226</v>
      </c>
      <c r="P40" s="497" t="str">
        <f>VLOOKUP(A40,'Import Karaman'!A:Q,16,0)</f>
        <v>Geleneksel</v>
      </c>
      <c r="Q40" s="218" t="b">
        <v>0</v>
      </c>
      <c r="R40" s="218" t="s">
        <v>38</v>
      </c>
      <c r="S40" s="218" t="s">
        <v>167</v>
      </c>
      <c r="T40" s="2" t="s">
        <v>13064</v>
      </c>
      <c r="U40" s="218"/>
      <c r="V40" s="220">
        <v>44632.0</v>
      </c>
      <c r="W40" s="220">
        <v>44634.0</v>
      </c>
      <c r="X40" s="218"/>
      <c r="Y40" s="218" t="s">
        <v>1353</v>
      </c>
      <c r="Z40" s="220">
        <v>44632.0</v>
      </c>
      <c r="AA40" s="218"/>
      <c r="AB40" s="221"/>
      <c r="AC40" s="218"/>
      <c r="AD40" s="218"/>
      <c r="AE40" s="218"/>
      <c r="AF40" s="218"/>
      <c r="AG40" s="218"/>
      <c r="AH40" s="218"/>
      <c r="AI40" s="218" t="s">
        <v>167</v>
      </c>
      <c r="AJ40" s="218"/>
      <c r="AK40" s="218"/>
      <c r="AL40" s="218"/>
      <c r="AM40" s="218"/>
    </row>
    <row r="41" ht="15.75" customHeight="1">
      <c r="A41" s="211" t="s">
        <v>13227</v>
      </c>
      <c r="B41" s="211" t="s">
        <v>13228</v>
      </c>
      <c r="C41" s="497" t="str">
        <f>VLOOKUP(A41,'Import Karaman'!A:Q,3,0)</f>
        <v>DOĞRU</v>
      </c>
      <c r="D41" s="211" t="s">
        <v>1370</v>
      </c>
      <c r="E41" s="213">
        <v>11522.0</v>
      </c>
      <c r="F41" s="213">
        <v>1282.0</v>
      </c>
      <c r="G41" s="213">
        <v>0.0</v>
      </c>
      <c r="H41" s="213">
        <v>16.0</v>
      </c>
      <c r="I41" s="213">
        <v>16.0</v>
      </c>
      <c r="J41" s="498">
        <f>VLOOKUP(A41,'Import Karaman'!A:P,10,0)</f>
        <v>0.94</v>
      </c>
      <c r="K41" s="211" t="s">
        <v>13229</v>
      </c>
      <c r="L41" s="211">
        <v>3.382122024E9</v>
      </c>
      <c r="M41" s="211" t="s">
        <v>1350</v>
      </c>
      <c r="N41" s="211" t="s">
        <v>13091</v>
      </c>
      <c r="O41" s="211" t="s">
        <v>13230</v>
      </c>
      <c r="P41" s="497" t="str">
        <f>VLOOKUP(A41,'Import Karaman'!A:Q,16,0)</f>
        <v>Geleneksel</v>
      </c>
      <c r="Q41" s="218" t="b">
        <v>0</v>
      </c>
      <c r="R41" s="218" t="s">
        <v>38</v>
      </c>
      <c r="S41" s="218" t="s">
        <v>128</v>
      </c>
      <c r="T41" s="218"/>
      <c r="U41" s="218"/>
      <c r="V41" s="220">
        <v>44636.0</v>
      </c>
      <c r="W41" s="220">
        <v>44637.0</v>
      </c>
      <c r="X41" s="218"/>
      <c r="Y41" s="218" t="s">
        <v>1506</v>
      </c>
      <c r="Z41" s="220">
        <v>44632.0</v>
      </c>
      <c r="AA41" s="218" t="s">
        <v>1353</v>
      </c>
      <c r="AB41" s="221">
        <v>44636.0</v>
      </c>
      <c r="AC41" s="218"/>
      <c r="AD41" s="218"/>
      <c r="AE41" s="218"/>
      <c r="AF41" s="218"/>
      <c r="AG41" s="218"/>
      <c r="AH41" s="218"/>
      <c r="AI41" s="218" t="s">
        <v>404</v>
      </c>
      <c r="AJ41" s="218" t="s">
        <v>128</v>
      </c>
      <c r="AK41" s="218"/>
      <c r="AL41" s="218"/>
      <c r="AM41" s="218"/>
    </row>
    <row r="42" ht="15.75" customHeight="1">
      <c r="A42" s="211" t="s">
        <v>13231</v>
      </c>
      <c r="B42" s="211" t="s">
        <v>13232</v>
      </c>
      <c r="C42" s="497" t="str">
        <f>VLOOKUP(A42,'Import Karaman'!A:Q,3,0)</f>
        <v>DOĞRU</v>
      </c>
      <c r="D42" s="211" t="s">
        <v>1378</v>
      </c>
      <c r="E42" s="213">
        <v>3625.0</v>
      </c>
      <c r="F42" s="213">
        <v>416.0</v>
      </c>
      <c r="G42" s="213">
        <v>0.0</v>
      </c>
      <c r="H42" s="213">
        <v>25.0</v>
      </c>
      <c r="I42" s="213">
        <v>25.0</v>
      </c>
      <c r="J42" s="498">
        <f>VLOOKUP(A42,'Import Karaman'!A:P,10,0)</f>
        <v>0</v>
      </c>
      <c r="K42" s="211" t="s">
        <v>13229</v>
      </c>
      <c r="L42" s="211">
        <v>3.382176555E9</v>
      </c>
      <c r="M42" s="211" t="s">
        <v>1350</v>
      </c>
      <c r="N42" s="211" t="s">
        <v>13068</v>
      </c>
      <c r="O42" s="211" t="s">
        <v>13233</v>
      </c>
      <c r="P42" s="497" t="str">
        <f>VLOOKUP(A42,'Import Karaman'!A:Q,16,0)</f>
        <v>Geleneksel</v>
      </c>
      <c r="Q42" s="218" t="b">
        <v>0</v>
      </c>
      <c r="R42" s="218" t="s">
        <v>29</v>
      </c>
      <c r="S42" s="218" t="s">
        <v>106</v>
      </c>
      <c r="T42" s="2" t="s">
        <v>13064</v>
      </c>
      <c r="U42" s="218"/>
      <c r="V42" s="220">
        <v>44630.0</v>
      </c>
      <c r="W42" s="220">
        <v>44634.0</v>
      </c>
      <c r="X42" s="218"/>
      <c r="Y42" s="218" t="s">
        <v>1353</v>
      </c>
      <c r="Z42" s="220">
        <v>44630.0</v>
      </c>
      <c r="AA42" s="218"/>
      <c r="AB42" s="221"/>
      <c r="AC42" s="218"/>
      <c r="AD42" s="218"/>
      <c r="AE42" s="218"/>
      <c r="AF42" s="218"/>
      <c r="AG42" s="218"/>
      <c r="AH42" s="218"/>
      <c r="AI42" s="218" t="s">
        <v>106</v>
      </c>
      <c r="AJ42" s="218"/>
      <c r="AK42" s="218"/>
      <c r="AL42" s="218"/>
      <c r="AM42" s="218"/>
    </row>
    <row r="43" ht="15.75" customHeight="1">
      <c r="A43" s="211" t="s">
        <v>13234</v>
      </c>
      <c r="B43" s="211" t="s">
        <v>13235</v>
      </c>
      <c r="C43" s="497" t="str">
        <f>VLOOKUP(A43,'Import Karaman'!A:Q,3,0)</f>
        <v>DOĞRU</v>
      </c>
      <c r="D43" s="211" t="s">
        <v>1507</v>
      </c>
      <c r="E43" s="213">
        <v>245.0</v>
      </c>
      <c r="F43" s="213">
        <v>88.0</v>
      </c>
      <c r="G43" s="213">
        <v>9.0</v>
      </c>
      <c r="H43" s="213">
        <v>6.0</v>
      </c>
      <c r="I43" s="213">
        <v>15.0</v>
      </c>
      <c r="J43" s="498">
        <f>VLOOKUP(A43,'Import Karaman'!A:P,10,0)</f>
        <v>0.6</v>
      </c>
      <c r="K43" s="211" t="s">
        <v>13236</v>
      </c>
      <c r="L43" s="211">
        <v>3.38212929E9</v>
      </c>
      <c r="M43" s="211" t="s">
        <v>1350</v>
      </c>
      <c r="N43" s="211" t="s">
        <v>13097</v>
      </c>
      <c r="O43" s="211" t="s">
        <v>13237</v>
      </c>
      <c r="P43" s="497" t="str">
        <f>VLOOKUP(A43,'Import Karaman'!A:Q,16,0)</f>
        <v>Geleneksel</v>
      </c>
      <c r="Q43" s="218" t="b">
        <v>0</v>
      </c>
      <c r="R43" s="218"/>
      <c r="S43" s="218"/>
      <c r="T43" s="2"/>
      <c r="U43" s="218"/>
      <c r="V43" s="220"/>
      <c r="W43" s="220"/>
      <c r="X43" s="218"/>
      <c r="Y43" s="218"/>
      <c r="Z43" s="220"/>
      <c r="AA43" s="218"/>
      <c r="AB43" s="221"/>
      <c r="AC43" s="218"/>
      <c r="AD43" s="221"/>
      <c r="AE43" s="218"/>
      <c r="AF43" s="218"/>
      <c r="AG43" s="218"/>
      <c r="AH43" s="218"/>
      <c r="AI43" s="218"/>
      <c r="AJ43" s="218"/>
      <c r="AK43" s="218"/>
      <c r="AL43" s="218"/>
      <c r="AM43" s="218"/>
    </row>
    <row r="44" ht="15.75" customHeight="1">
      <c r="A44" s="211" t="s">
        <v>13238</v>
      </c>
      <c r="B44" s="211" t="s">
        <v>13239</v>
      </c>
      <c r="C44" s="497" t="str">
        <f>VLOOKUP(A44,'Import Karaman'!A:Q,3,0)</f>
        <v>DOĞRU</v>
      </c>
      <c r="D44" s="211" t="s">
        <v>1507</v>
      </c>
      <c r="E44" s="213">
        <v>312.0</v>
      </c>
      <c r="F44" s="213">
        <v>60.0</v>
      </c>
      <c r="G44" s="213">
        <v>8.0</v>
      </c>
      <c r="H44" s="213">
        <v>8.0</v>
      </c>
      <c r="I44" s="213">
        <v>16.0</v>
      </c>
      <c r="J44" s="498">
        <f>VLOOKUP(A44,'Import Karaman'!A:P,10,0)</f>
        <v>0.5</v>
      </c>
      <c r="K44" s="211" t="s">
        <v>13240</v>
      </c>
      <c r="L44" s="211">
        <v>3.382137952E9</v>
      </c>
      <c r="M44" s="211" t="s">
        <v>1350</v>
      </c>
      <c r="N44" s="211" t="s">
        <v>13062</v>
      </c>
      <c r="O44" s="211" t="s">
        <v>13241</v>
      </c>
      <c r="P44" s="497" t="str">
        <f>VLOOKUP(A44,'Import Karaman'!A:Q,16,0)</f>
        <v>Geleneksel</v>
      </c>
      <c r="Q44" s="218" t="b">
        <v>0</v>
      </c>
      <c r="R44" s="218"/>
      <c r="S44" s="218"/>
      <c r="T44" s="218"/>
      <c r="U44" s="218"/>
      <c r="V44" s="220"/>
      <c r="W44" s="220"/>
      <c r="X44" s="218"/>
      <c r="Y44" s="218"/>
      <c r="Z44" s="220"/>
      <c r="AA44" s="218"/>
      <c r="AB44" s="221"/>
      <c r="AC44" s="218"/>
      <c r="AD44" s="221"/>
      <c r="AE44" s="218"/>
      <c r="AF44" s="221"/>
      <c r="AG44" s="218"/>
      <c r="AH44" s="218"/>
      <c r="AI44" s="218"/>
      <c r="AJ44" s="218"/>
      <c r="AK44" s="218"/>
      <c r="AL44" s="218"/>
      <c r="AM44" s="218"/>
    </row>
    <row r="45" ht="15.75" customHeight="1">
      <c r="A45" s="211" t="s">
        <v>13242</v>
      </c>
      <c r="B45" s="211" t="s">
        <v>13243</v>
      </c>
      <c r="C45" s="497" t="str">
        <f>VLOOKUP(A45,'Import Karaman'!A:Q,3,0)</f>
        <v>DOĞRU</v>
      </c>
      <c r="D45" s="211" t="s">
        <v>1577</v>
      </c>
      <c r="E45" s="213">
        <v>689.0</v>
      </c>
      <c r="F45" s="213">
        <v>61.0</v>
      </c>
      <c r="G45" s="213">
        <v>0.0</v>
      </c>
      <c r="H45" s="213">
        <v>68.0</v>
      </c>
      <c r="I45" s="213">
        <v>68.0</v>
      </c>
      <c r="J45" s="498">
        <f>VLOOKUP(A45,'Import Karaman'!A:P,10,0)</f>
        <v>0</v>
      </c>
      <c r="K45" s="211" t="s">
        <v>13244</v>
      </c>
      <c r="L45" s="211">
        <v>3.38213067E9</v>
      </c>
      <c r="M45" s="211" t="s">
        <v>1350</v>
      </c>
      <c r="N45" s="211" t="s">
        <v>13097</v>
      </c>
      <c r="O45" s="211" t="s">
        <v>13245</v>
      </c>
      <c r="P45" s="497" t="str">
        <f>VLOOKUP(A45,'Import Karaman'!A:Q,16,0)</f>
        <v>Geleneksel</v>
      </c>
      <c r="Q45" s="218" t="b">
        <v>1</v>
      </c>
      <c r="R45" s="218" t="s">
        <v>43</v>
      </c>
      <c r="S45" s="218"/>
      <c r="T45" s="224"/>
      <c r="U45" s="218" t="s">
        <v>13246</v>
      </c>
      <c r="V45" s="220"/>
      <c r="W45" s="220"/>
      <c r="X45" s="218"/>
      <c r="Y45" s="218" t="s">
        <v>43</v>
      </c>
      <c r="Z45" s="220">
        <v>44632.0</v>
      </c>
      <c r="AA45" s="218" t="s">
        <v>1506</v>
      </c>
      <c r="AB45" s="221">
        <v>44632.0</v>
      </c>
      <c r="AC45" s="218"/>
      <c r="AD45" s="218"/>
      <c r="AE45" s="218"/>
      <c r="AF45" s="218"/>
      <c r="AG45" s="218"/>
      <c r="AH45" s="218"/>
      <c r="AI45" s="218" t="s">
        <v>404</v>
      </c>
      <c r="AJ45" s="218" t="s">
        <v>167</v>
      </c>
      <c r="AK45" s="218"/>
      <c r="AL45" s="218"/>
      <c r="AM45" s="218"/>
    </row>
    <row r="46" ht="15.75" customHeight="1">
      <c r="A46" s="211" t="s">
        <v>13247</v>
      </c>
      <c r="B46" s="211" t="s">
        <v>13248</v>
      </c>
      <c r="C46" s="497" t="str">
        <f>VLOOKUP(A46,'Import Karaman'!A:Q,3,0)</f>
        <v>DOĞRU</v>
      </c>
      <c r="D46" s="211" t="s">
        <v>1364</v>
      </c>
      <c r="E46" s="213">
        <v>32.0</v>
      </c>
      <c r="F46" s="213">
        <v>6.0</v>
      </c>
      <c r="G46" s="213">
        <v>0.0</v>
      </c>
      <c r="H46" s="213">
        <v>12.0</v>
      </c>
      <c r="I46" s="213">
        <v>12.0</v>
      </c>
      <c r="J46" s="498">
        <f>VLOOKUP(A46,'Import Karaman'!A:P,10,0)</f>
        <v>0.58</v>
      </c>
      <c r="K46" s="211" t="s">
        <v>13249</v>
      </c>
      <c r="L46" s="211">
        <v>5.468057803E9</v>
      </c>
      <c r="M46" s="211" t="s">
        <v>1350</v>
      </c>
      <c r="N46" s="211" t="s">
        <v>13250</v>
      </c>
      <c r="O46" s="211" t="s">
        <v>13251</v>
      </c>
      <c r="P46" s="497" t="str">
        <f>VLOOKUP(A46,'Import Karaman'!A:Q,16,0)</f>
        <v>Geleneksel</v>
      </c>
      <c r="Q46" s="218" t="b">
        <v>1</v>
      </c>
      <c r="R46" s="218" t="s">
        <v>38</v>
      </c>
      <c r="S46" s="218" t="s">
        <v>167</v>
      </c>
      <c r="T46" s="39" t="s">
        <v>13064</v>
      </c>
      <c r="U46" s="218"/>
      <c r="V46" s="220">
        <v>44637.0</v>
      </c>
      <c r="W46" s="220">
        <v>44638.0</v>
      </c>
      <c r="X46" s="218"/>
      <c r="Y46" s="218" t="s">
        <v>1353</v>
      </c>
      <c r="Z46" s="220">
        <v>44630.0</v>
      </c>
      <c r="AA46" s="218" t="s">
        <v>1353</v>
      </c>
      <c r="AB46" s="221">
        <v>44637.0</v>
      </c>
      <c r="AC46" s="218"/>
      <c r="AD46" s="218"/>
      <c r="AE46" s="218"/>
      <c r="AF46" s="218"/>
      <c r="AG46" s="218"/>
      <c r="AH46" s="218"/>
      <c r="AI46" s="218" t="s">
        <v>106</v>
      </c>
      <c r="AJ46" s="218" t="s">
        <v>167</v>
      </c>
      <c r="AK46" s="218"/>
      <c r="AL46" s="218"/>
      <c r="AM46" s="218"/>
    </row>
    <row r="47" ht="15.75" customHeight="1">
      <c r="A47" s="211" t="s">
        <v>13252</v>
      </c>
      <c r="B47" s="211" t="s">
        <v>13253</v>
      </c>
      <c r="C47" s="497" t="str">
        <f>VLOOKUP(A47,'Import Karaman'!A:Q,3,0)</f>
        <v>DOĞRU</v>
      </c>
      <c r="D47" s="211" t="s">
        <v>1597</v>
      </c>
      <c r="E47" s="213">
        <v>373.0</v>
      </c>
      <c r="F47" s="211"/>
      <c r="G47" s="213">
        <v>0.0</v>
      </c>
      <c r="H47" s="213">
        <v>25.0</v>
      </c>
      <c r="I47" s="213">
        <v>25.0</v>
      </c>
      <c r="J47" s="498">
        <f>VLOOKUP(A47,'Import Karaman'!A:P,10,0)</f>
        <v>0</v>
      </c>
      <c r="K47" s="211" t="s">
        <v>13254</v>
      </c>
      <c r="L47" s="211">
        <v>3.382141989E9</v>
      </c>
      <c r="M47" s="211" t="s">
        <v>1350</v>
      </c>
      <c r="N47" s="211" t="s">
        <v>13097</v>
      </c>
      <c r="O47" s="211" t="s">
        <v>13255</v>
      </c>
      <c r="P47" s="497" t="str">
        <f>VLOOKUP(A47,'Import Karaman'!A:Q,16,0)</f>
        <v>Geleneksel</v>
      </c>
      <c r="Q47" s="218" t="b">
        <v>0</v>
      </c>
      <c r="R47" s="218" t="s">
        <v>40</v>
      </c>
      <c r="S47" s="218"/>
      <c r="T47" s="218"/>
      <c r="U47" s="218" t="s">
        <v>13256</v>
      </c>
      <c r="V47" s="220"/>
      <c r="W47" s="220"/>
      <c r="X47" s="218"/>
      <c r="Y47" s="218" t="s">
        <v>1506</v>
      </c>
      <c r="Z47" s="220">
        <v>44632.0</v>
      </c>
      <c r="AA47" s="218" t="s">
        <v>1353</v>
      </c>
      <c r="AB47" s="221">
        <v>44637.0</v>
      </c>
      <c r="AC47" s="218"/>
      <c r="AD47" s="218"/>
      <c r="AE47" s="218"/>
      <c r="AF47" s="218"/>
      <c r="AG47" s="218"/>
      <c r="AH47" s="218"/>
      <c r="AI47" s="218" t="s">
        <v>404</v>
      </c>
      <c r="AJ47" s="218" t="s">
        <v>167</v>
      </c>
      <c r="AK47" s="218"/>
      <c r="AL47" s="218"/>
      <c r="AM47" s="218"/>
    </row>
    <row r="48" ht="15.75" customHeight="1">
      <c r="A48" s="211" t="s">
        <v>13257</v>
      </c>
      <c r="B48" s="211" t="s">
        <v>13258</v>
      </c>
      <c r="C48" s="497" t="str">
        <f>VLOOKUP(A48,'Import Karaman'!A:Q,3,0)</f>
        <v>DOĞRU</v>
      </c>
      <c r="D48" s="211" t="s">
        <v>1507</v>
      </c>
      <c r="E48" s="213">
        <v>2.0</v>
      </c>
      <c r="F48" s="213">
        <v>2.0</v>
      </c>
      <c r="G48" s="213">
        <v>0.0</v>
      </c>
      <c r="H48" s="213">
        <v>18.0</v>
      </c>
      <c r="I48" s="213">
        <v>18.0</v>
      </c>
      <c r="J48" s="498">
        <f>VLOOKUP(A48,'Import Karaman'!A:P,10,0)</f>
        <v>0</v>
      </c>
      <c r="K48" s="211" t="s">
        <v>13259</v>
      </c>
      <c r="L48" s="211">
        <v>3.382137974E9</v>
      </c>
      <c r="M48" s="211" t="s">
        <v>1350</v>
      </c>
      <c r="N48" s="211" t="s">
        <v>13143</v>
      </c>
      <c r="O48" s="211" t="s">
        <v>13260</v>
      </c>
      <c r="P48" s="497" t="str">
        <f>VLOOKUP(A48,'Import Karaman'!A:Q,16,0)</f>
        <v>Geleneksel</v>
      </c>
      <c r="Q48" s="218" t="b">
        <v>0</v>
      </c>
      <c r="R48" s="218" t="s">
        <v>37</v>
      </c>
      <c r="S48" s="218"/>
      <c r="T48" s="218"/>
      <c r="U48" s="218" t="s">
        <v>13261</v>
      </c>
      <c r="V48" s="220"/>
      <c r="W48" s="220"/>
      <c r="X48" s="218"/>
      <c r="Y48" s="218" t="s">
        <v>1353</v>
      </c>
      <c r="Z48" s="220">
        <v>44630.0</v>
      </c>
      <c r="AA48" s="218" t="s">
        <v>1353</v>
      </c>
      <c r="AB48" s="221">
        <v>44645.0</v>
      </c>
      <c r="AC48" s="218"/>
      <c r="AD48" s="218"/>
      <c r="AE48" s="218"/>
      <c r="AF48" s="218"/>
      <c r="AG48" s="218"/>
      <c r="AH48" s="218"/>
      <c r="AI48" s="218" t="s">
        <v>106</v>
      </c>
      <c r="AJ48" s="218" t="s">
        <v>66</v>
      </c>
      <c r="AK48" s="218"/>
      <c r="AL48" s="218"/>
      <c r="AM48" s="218"/>
    </row>
    <row r="49" ht="15.75" customHeight="1">
      <c r="A49" s="211" t="s">
        <v>13262</v>
      </c>
      <c r="B49" s="211" t="s">
        <v>13263</v>
      </c>
      <c r="C49" s="497" t="str">
        <f>VLOOKUP(A49,'Import Karaman'!A:Q,3,0)</f>
        <v>DOĞRU</v>
      </c>
      <c r="D49" s="211" t="s">
        <v>1385</v>
      </c>
      <c r="E49" s="213">
        <v>1043.0</v>
      </c>
      <c r="F49" s="213">
        <v>84.0</v>
      </c>
      <c r="G49" s="213">
        <v>0.0</v>
      </c>
      <c r="H49" s="213">
        <v>9.0</v>
      </c>
      <c r="I49" s="213">
        <v>9.0</v>
      </c>
      <c r="J49" s="498">
        <f>VLOOKUP(A49,'Import Karaman'!A:P,10,0)</f>
        <v>0</v>
      </c>
      <c r="K49" s="211" t="s">
        <v>13264</v>
      </c>
      <c r="L49" s="211">
        <v>3.382280503E9</v>
      </c>
      <c r="M49" s="211" t="s">
        <v>1350</v>
      </c>
      <c r="N49" s="211" t="s">
        <v>6371</v>
      </c>
      <c r="O49" s="211" t="s">
        <v>13265</v>
      </c>
      <c r="P49" s="497" t="str">
        <f>VLOOKUP(A49,'Import Karaman'!A:Q,16,0)</f>
        <v>Geleneksel</v>
      </c>
      <c r="Q49" s="218" t="b">
        <v>0</v>
      </c>
      <c r="R49" s="218"/>
      <c r="S49" s="218"/>
      <c r="T49" s="2"/>
      <c r="U49" s="218"/>
      <c r="V49" s="220"/>
      <c r="W49" s="220"/>
      <c r="X49" s="218"/>
      <c r="Y49" s="218"/>
      <c r="Z49" s="220"/>
      <c r="AA49" s="218"/>
      <c r="AB49" s="220"/>
      <c r="AC49" s="218"/>
      <c r="AD49" s="218"/>
      <c r="AE49" s="218"/>
      <c r="AF49" s="218"/>
      <c r="AG49" s="218"/>
      <c r="AH49" s="218"/>
      <c r="AI49" s="218"/>
      <c r="AJ49" s="218"/>
      <c r="AK49" s="218"/>
      <c r="AL49" s="218"/>
      <c r="AM49" s="218"/>
    </row>
    <row r="50" ht="15.75" customHeight="1">
      <c r="A50" s="211" t="s">
        <v>13266</v>
      </c>
      <c r="B50" s="211" t="s">
        <v>13267</v>
      </c>
      <c r="C50" s="497" t="str">
        <f>VLOOKUP(A50,'Import Karaman'!A:Q,3,0)</f>
        <v>DOĞRU</v>
      </c>
      <c r="D50" s="211" t="s">
        <v>1378</v>
      </c>
      <c r="E50" s="213">
        <v>355.0</v>
      </c>
      <c r="F50" s="213">
        <v>22.0</v>
      </c>
      <c r="G50" s="213">
        <v>0.0</v>
      </c>
      <c r="H50" s="213">
        <v>20.0</v>
      </c>
      <c r="I50" s="213">
        <v>20.0</v>
      </c>
      <c r="J50" s="498">
        <f>VLOOKUP(A50,'Import Karaman'!A:P,10,0)</f>
        <v>0</v>
      </c>
      <c r="K50" s="211" t="s">
        <v>13268</v>
      </c>
      <c r="L50" s="211">
        <v>3.382142214E9</v>
      </c>
      <c r="M50" s="211" t="s">
        <v>1350</v>
      </c>
      <c r="N50" s="211" t="s">
        <v>13192</v>
      </c>
      <c r="O50" s="211" t="s">
        <v>13269</v>
      </c>
      <c r="P50" s="497" t="str">
        <f>VLOOKUP(A50,'Import Karaman'!A:Q,16,0)</f>
        <v>Geleneksel</v>
      </c>
      <c r="Q50" s="218" t="b">
        <v>0</v>
      </c>
      <c r="R50" s="218" t="s">
        <v>31</v>
      </c>
      <c r="S50" s="218"/>
      <c r="T50" s="218"/>
      <c r="U50" s="218" t="s">
        <v>13270</v>
      </c>
      <c r="V50" s="220"/>
      <c r="W50" s="220"/>
      <c r="X50" s="218"/>
      <c r="Y50" s="218" t="s">
        <v>1506</v>
      </c>
      <c r="Z50" s="220">
        <v>44630.0</v>
      </c>
      <c r="AA50" s="218" t="s">
        <v>1506</v>
      </c>
      <c r="AB50" s="221">
        <v>44637.0</v>
      </c>
      <c r="AC50" s="218"/>
      <c r="AD50" s="218"/>
      <c r="AE50" s="218"/>
      <c r="AF50" s="218"/>
      <c r="AG50" s="218"/>
      <c r="AH50" s="218"/>
      <c r="AI50" s="218" t="s">
        <v>106</v>
      </c>
      <c r="AJ50" s="218" t="s">
        <v>167</v>
      </c>
      <c r="AK50" s="218"/>
      <c r="AL50" s="218"/>
      <c r="AM50" s="218"/>
    </row>
    <row r="51" ht="15.75" customHeight="1">
      <c r="A51" s="211" t="s">
        <v>13271</v>
      </c>
      <c r="B51" s="211" t="s">
        <v>13272</v>
      </c>
      <c r="C51" s="497" t="str">
        <f>VLOOKUP(A51,'Import Karaman'!A:Q,3,0)</f>
        <v>DOĞRU</v>
      </c>
      <c r="D51" s="211" t="s">
        <v>1385</v>
      </c>
      <c r="E51" s="213">
        <v>833.0</v>
      </c>
      <c r="F51" s="213">
        <v>70.0</v>
      </c>
      <c r="G51" s="213">
        <v>0.0</v>
      </c>
      <c r="H51" s="213">
        <v>16.0</v>
      </c>
      <c r="I51" s="213">
        <v>16.0</v>
      </c>
      <c r="J51" s="498">
        <f>VLOOKUP(A51,'Import Karaman'!A:P,10,0)</f>
        <v>0.56</v>
      </c>
      <c r="K51" s="211" t="s">
        <v>13273</v>
      </c>
      <c r="L51" s="211">
        <v>5.362731522E9</v>
      </c>
      <c r="M51" s="211" t="s">
        <v>1350</v>
      </c>
      <c r="N51" s="211" t="s">
        <v>13102</v>
      </c>
      <c r="O51" s="211" t="s">
        <v>13274</v>
      </c>
      <c r="P51" s="497" t="str">
        <f>VLOOKUP(A51,'Import Karaman'!A:Q,16,0)</f>
        <v>Geleneksel</v>
      </c>
      <c r="Q51" s="218" t="b">
        <v>0</v>
      </c>
      <c r="R51" s="218" t="s">
        <v>38</v>
      </c>
      <c r="S51" s="218" t="s">
        <v>128</v>
      </c>
      <c r="T51" s="2"/>
      <c r="U51" s="218"/>
      <c r="V51" s="220">
        <v>44636.0</v>
      </c>
      <c r="W51" s="220">
        <v>44637.0</v>
      </c>
      <c r="X51" s="218"/>
      <c r="Y51" s="218" t="s">
        <v>43</v>
      </c>
      <c r="Z51" s="220">
        <v>44632.0</v>
      </c>
      <c r="AA51" s="218" t="s">
        <v>1353</v>
      </c>
      <c r="AB51" s="221">
        <v>44636.0</v>
      </c>
      <c r="AC51" s="218"/>
      <c r="AD51" s="218"/>
      <c r="AE51" s="218"/>
      <c r="AF51" s="218"/>
      <c r="AG51" s="218"/>
      <c r="AH51" s="218"/>
      <c r="AI51" s="218" t="s">
        <v>149</v>
      </c>
      <c r="AJ51" s="218" t="s">
        <v>128</v>
      </c>
      <c r="AK51" s="218"/>
      <c r="AL51" s="218"/>
      <c r="AM51" s="218"/>
    </row>
    <row r="52" ht="15.75" customHeight="1">
      <c r="A52" s="211" t="s">
        <v>13275</v>
      </c>
      <c r="B52" s="211" t="s">
        <v>13276</v>
      </c>
      <c r="C52" s="497" t="str">
        <f>VLOOKUP(A52,'Import Karaman'!A:Q,3,0)</f>
        <v>YANLIŞ</v>
      </c>
      <c r="D52" s="211" t="s">
        <v>1597</v>
      </c>
      <c r="E52" s="213">
        <v>98.0</v>
      </c>
      <c r="F52" s="211"/>
      <c r="G52" s="213">
        <v>0.0</v>
      </c>
      <c r="H52" s="213">
        <v>8.0</v>
      </c>
      <c r="I52" s="213">
        <v>8.0</v>
      </c>
      <c r="J52" s="498">
        <f>VLOOKUP(A52,'Import Karaman'!A:P,10,0)</f>
        <v>0</v>
      </c>
      <c r="K52" s="211" t="s">
        <v>13277</v>
      </c>
      <c r="L52" s="211">
        <v>5.436911279E9</v>
      </c>
      <c r="M52" s="211" t="s">
        <v>1350</v>
      </c>
      <c r="N52" s="211" t="s">
        <v>13250</v>
      </c>
      <c r="O52" s="211" t="s">
        <v>13278</v>
      </c>
      <c r="P52" s="497" t="str">
        <f>VLOOKUP(A52,'Import Karaman'!A:Q,16,0)</f>
        <v>Geleneksel</v>
      </c>
      <c r="Q52" s="218" t="b">
        <v>0</v>
      </c>
      <c r="R52" s="218" t="s">
        <v>43</v>
      </c>
      <c r="S52" s="218"/>
      <c r="T52" s="218"/>
      <c r="U52" s="218" t="s">
        <v>13279</v>
      </c>
      <c r="V52" s="220"/>
      <c r="W52" s="220"/>
      <c r="X52" s="218"/>
      <c r="Y52" s="218" t="s">
        <v>43</v>
      </c>
      <c r="Z52" s="220">
        <v>44632.0</v>
      </c>
      <c r="AA52" s="218"/>
      <c r="AB52" s="218"/>
      <c r="AC52" s="218"/>
      <c r="AD52" s="218"/>
      <c r="AE52" s="218"/>
      <c r="AF52" s="218"/>
      <c r="AG52" s="218"/>
      <c r="AH52" s="218"/>
      <c r="AI52" s="218" t="s">
        <v>149</v>
      </c>
      <c r="AJ52" s="218"/>
      <c r="AK52" s="218"/>
      <c r="AL52" s="218"/>
      <c r="AM52" s="218"/>
    </row>
    <row r="53" ht="15.75" customHeight="1">
      <c r="A53" s="211" t="s">
        <v>13280</v>
      </c>
      <c r="B53" s="211" t="s">
        <v>13281</v>
      </c>
      <c r="C53" s="497" t="str">
        <f>VLOOKUP(A53,'Import Karaman'!A:Q,3,0)</f>
        <v>DOĞRU</v>
      </c>
      <c r="D53" s="211" t="s">
        <v>1370</v>
      </c>
      <c r="E53" s="213">
        <v>166.0</v>
      </c>
      <c r="F53" s="213">
        <v>36.0</v>
      </c>
      <c r="G53" s="213">
        <v>0.0</v>
      </c>
      <c r="H53" s="213">
        <v>10.0</v>
      </c>
      <c r="I53" s="213">
        <v>10.0</v>
      </c>
      <c r="J53" s="498">
        <f>VLOOKUP(A53,'Import Karaman'!A:P,10,0)</f>
        <v>1</v>
      </c>
      <c r="K53" s="211" t="s">
        <v>13282</v>
      </c>
      <c r="L53" s="211">
        <v>3.38212378E9</v>
      </c>
      <c r="M53" s="211" t="s">
        <v>1350</v>
      </c>
      <c r="N53" s="211" t="s">
        <v>13062</v>
      </c>
      <c r="O53" s="211" t="s">
        <v>13283</v>
      </c>
      <c r="P53" s="497" t="str">
        <f>VLOOKUP(A53,'Import Karaman'!A:Q,16,0)</f>
        <v>Geleneksel</v>
      </c>
      <c r="Q53" s="218" t="b">
        <v>0</v>
      </c>
      <c r="R53" s="218" t="s">
        <v>38</v>
      </c>
      <c r="S53" s="218" t="s">
        <v>167</v>
      </c>
      <c r="T53" s="2" t="s">
        <v>13064</v>
      </c>
      <c r="U53" s="218"/>
      <c r="V53" s="220">
        <v>44637.0</v>
      </c>
      <c r="W53" s="220">
        <v>44638.0</v>
      </c>
      <c r="X53" s="218"/>
      <c r="Y53" s="218" t="s">
        <v>1353</v>
      </c>
      <c r="Z53" s="220">
        <v>44632.0</v>
      </c>
      <c r="AA53" s="218" t="s">
        <v>1353</v>
      </c>
      <c r="AB53" s="221">
        <v>44637.0</v>
      </c>
      <c r="AC53" s="218"/>
      <c r="AD53" s="218"/>
      <c r="AE53" s="218"/>
      <c r="AF53" s="218"/>
      <c r="AG53" s="218"/>
      <c r="AH53" s="218"/>
      <c r="AI53" s="218" t="s">
        <v>404</v>
      </c>
      <c r="AJ53" s="218" t="s">
        <v>167</v>
      </c>
      <c r="AK53" s="218"/>
      <c r="AL53" s="218"/>
      <c r="AM53" s="218"/>
    </row>
    <row r="54" ht="15.75" customHeight="1">
      <c r="A54" s="211" t="s">
        <v>13284</v>
      </c>
      <c r="B54" s="211" t="s">
        <v>13285</v>
      </c>
      <c r="C54" s="497" t="str">
        <f>VLOOKUP(A54,'Import Karaman'!A:Q,3,0)</f>
        <v>DOĞRU</v>
      </c>
      <c r="D54" s="211" t="s">
        <v>1356</v>
      </c>
      <c r="E54" s="213">
        <v>73.0</v>
      </c>
      <c r="F54" s="213">
        <v>35.0</v>
      </c>
      <c r="G54" s="213">
        <v>0.0</v>
      </c>
      <c r="H54" s="213">
        <v>4.0</v>
      </c>
      <c r="I54" s="213">
        <v>4.0</v>
      </c>
      <c r="J54" s="498">
        <f>VLOOKUP(A54,'Import Karaman'!A:P,10,0)</f>
        <v>0</v>
      </c>
      <c r="K54" s="211" t="s">
        <v>13286</v>
      </c>
      <c r="L54" s="211">
        <v>5.528798181E9</v>
      </c>
      <c r="M54" s="211" t="s">
        <v>1350</v>
      </c>
      <c r="N54" s="211" t="s">
        <v>6371</v>
      </c>
      <c r="O54" s="211" t="s">
        <v>13287</v>
      </c>
      <c r="P54" s="497" t="str">
        <f>VLOOKUP(A54,'Import Karaman'!A:Q,16,0)</f>
        <v>Geleneksel</v>
      </c>
      <c r="Q54" s="218" t="b">
        <v>0</v>
      </c>
      <c r="R54" s="218"/>
      <c r="S54" s="218"/>
      <c r="T54" s="224"/>
      <c r="U54" s="218"/>
      <c r="V54" s="220"/>
      <c r="W54" s="220"/>
      <c r="X54" s="218"/>
      <c r="Y54" s="218"/>
      <c r="Z54" s="220"/>
      <c r="AA54" s="218"/>
      <c r="AB54" s="218"/>
      <c r="AC54" s="218"/>
      <c r="AD54" s="218"/>
      <c r="AE54" s="218"/>
      <c r="AF54" s="218"/>
      <c r="AG54" s="218"/>
      <c r="AH54" s="218"/>
      <c r="AI54" s="218"/>
      <c r="AJ54" s="218"/>
      <c r="AK54" s="218"/>
      <c r="AL54" s="218"/>
      <c r="AM54" s="218"/>
    </row>
    <row r="55" ht="15.75" customHeight="1">
      <c r="A55" s="211" t="s">
        <v>13288</v>
      </c>
      <c r="B55" s="211" t="s">
        <v>13289</v>
      </c>
      <c r="C55" s="497" t="str">
        <f>VLOOKUP(A55,'Import Karaman'!A:Q,3,0)</f>
        <v>DOĞRU</v>
      </c>
      <c r="D55" s="211" t="s">
        <v>1364</v>
      </c>
      <c r="E55" s="213">
        <v>183.0</v>
      </c>
      <c r="F55" s="213">
        <v>148.0</v>
      </c>
      <c r="G55" s="213">
        <v>144.0</v>
      </c>
      <c r="H55" s="213">
        <v>15.0</v>
      </c>
      <c r="I55" s="213">
        <v>159.0</v>
      </c>
      <c r="J55" s="498">
        <f>VLOOKUP(A55,'Import Karaman'!A:P,10,0)</f>
        <v>0.91</v>
      </c>
      <c r="K55" s="211" t="s">
        <v>2216</v>
      </c>
      <c r="L55" s="211">
        <v>5.412818188E9</v>
      </c>
      <c r="M55" s="211" t="s">
        <v>1350</v>
      </c>
      <c r="N55" s="211" t="s">
        <v>6371</v>
      </c>
      <c r="O55" s="211" t="s">
        <v>13290</v>
      </c>
      <c r="P55" s="497" t="str">
        <f>VLOOKUP(A55,'Import Karaman'!A:Q,16,0)</f>
        <v>Key</v>
      </c>
      <c r="Q55" s="218" t="b">
        <v>0</v>
      </c>
      <c r="R55" s="218"/>
      <c r="S55" s="218"/>
      <c r="T55" s="218"/>
      <c r="U55" s="218"/>
      <c r="V55" s="220"/>
      <c r="W55" s="220"/>
      <c r="X55" s="218"/>
      <c r="Y55" s="218"/>
      <c r="Z55" s="220"/>
      <c r="AA55" s="218"/>
      <c r="AB55" s="218"/>
      <c r="AC55" s="218"/>
      <c r="AD55" s="218"/>
      <c r="AE55" s="218"/>
      <c r="AF55" s="218"/>
      <c r="AG55" s="218"/>
      <c r="AH55" s="218"/>
      <c r="AI55" s="218"/>
      <c r="AJ55" s="218"/>
      <c r="AK55" s="218"/>
      <c r="AL55" s="218"/>
      <c r="AM55" s="218"/>
    </row>
    <row r="56" ht="15.75" customHeight="1">
      <c r="A56" s="211" t="s">
        <v>13291</v>
      </c>
      <c r="B56" s="211" t="s">
        <v>13292</v>
      </c>
      <c r="C56" s="497" t="str">
        <f>VLOOKUP(A56,'Import Karaman'!A:Q,3,0)</f>
        <v>DOĞRU</v>
      </c>
      <c r="D56" s="211" t="s">
        <v>1364</v>
      </c>
      <c r="E56" s="213">
        <v>425.0</v>
      </c>
      <c r="F56" s="213">
        <v>97.0</v>
      </c>
      <c r="G56" s="213">
        <v>47.0</v>
      </c>
      <c r="H56" s="213">
        <v>5.0</v>
      </c>
      <c r="I56" s="213">
        <v>52.0</v>
      </c>
      <c r="J56" s="498">
        <f>VLOOKUP(A56,'Import Karaman'!A:P,10,0)</f>
        <v>0.94</v>
      </c>
      <c r="K56" s="211" t="s">
        <v>2216</v>
      </c>
      <c r="L56" s="211">
        <v>3.382126212E9</v>
      </c>
      <c r="M56" s="211" t="s">
        <v>1350</v>
      </c>
      <c r="N56" s="211" t="s">
        <v>13250</v>
      </c>
      <c r="O56" s="211" t="s">
        <v>13293</v>
      </c>
      <c r="P56" s="497" t="str">
        <f>VLOOKUP(A56,'Import Karaman'!A:Q,16,0)</f>
        <v>Key</v>
      </c>
      <c r="Q56" s="218" t="b">
        <v>0</v>
      </c>
      <c r="R56" s="218"/>
      <c r="S56" s="218"/>
      <c r="T56" s="224"/>
      <c r="U56" s="218"/>
      <c r="V56" s="220"/>
      <c r="W56" s="220"/>
      <c r="X56" s="218"/>
      <c r="Y56" s="218"/>
      <c r="Z56" s="220"/>
      <c r="AA56" s="218"/>
      <c r="AB56" s="221"/>
      <c r="AC56" s="218"/>
      <c r="AD56" s="218"/>
      <c r="AE56" s="218"/>
      <c r="AF56" s="218"/>
      <c r="AG56" s="218"/>
      <c r="AH56" s="218"/>
      <c r="AI56" s="218"/>
      <c r="AJ56" s="218"/>
      <c r="AK56" s="218"/>
      <c r="AL56" s="218"/>
      <c r="AM56" s="218"/>
    </row>
    <row r="57" ht="15.75" customHeight="1">
      <c r="A57" s="211" t="s">
        <v>13294</v>
      </c>
      <c r="B57" s="211" t="s">
        <v>13295</v>
      </c>
      <c r="C57" s="497" t="str">
        <f>VLOOKUP(A57,'Import Karaman'!A:Q,3,0)</f>
        <v>DOĞRU</v>
      </c>
      <c r="D57" s="211" t="s">
        <v>1364</v>
      </c>
      <c r="E57" s="213">
        <v>426.0</v>
      </c>
      <c r="F57" s="213">
        <v>55.0</v>
      </c>
      <c r="G57" s="213">
        <v>46.0</v>
      </c>
      <c r="H57" s="213">
        <v>4.0</v>
      </c>
      <c r="I57" s="213">
        <v>50.0</v>
      </c>
      <c r="J57" s="498">
        <f>VLOOKUP(A57,'Import Karaman'!A:P,10,0)</f>
        <v>0.94</v>
      </c>
      <c r="K57" s="211" t="s">
        <v>2216</v>
      </c>
      <c r="L57" s="211">
        <v>3.382126212E9</v>
      </c>
      <c r="M57" s="211" t="s">
        <v>1350</v>
      </c>
      <c r="N57" s="211" t="s">
        <v>13091</v>
      </c>
      <c r="O57" s="211" t="s">
        <v>13296</v>
      </c>
      <c r="P57" s="497" t="str">
        <f>VLOOKUP(A57,'Import Karaman'!A:Q,16,0)</f>
        <v>Key</v>
      </c>
      <c r="Q57" s="218" t="b">
        <v>0</v>
      </c>
      <c r="R57" s="218"/>
      <c r="S57" s="218"/>
      <c r="T57" s="218"/>
      <c r="U57" s="218"/>
      <c r="V57" s="220"/>
      <c r="W57" s="220"/>
      <c r="X57" s="218"/>
      <c r="Y57" s="218"/>
      <c r="Z57" s="220"/>
      <c r="AA57" s="218"/>
      <c r="AB57" s="218"/>
      <c r="AC57" s="218"/>
      <c r="AD57" s="218"/>
      <c r="AE57" s="218"/>
      <c r="AF57" s="218"/>
      <c r="AG57" s="218"/>
      <c r="AH57" s="218"/>
      <c r="AI57" s="218"/>
      <c r="AJ57" s="218"/>
      <c r="AK57" s="218"/>
      <c r="AL57" s="218"/>
      <c r="AM57" s="218"/>
    </row>
    <row r="58" ht="15.75" customHeight="1">
      <c r="A58" s="211" t="s">
        <v>13297</v>
      </c>
      <c r="B58" s="211" t="s">
        <v>13298</v>
      </c>
      <c r="C58" s="497" t="str">
        <f>VLOOKUP(A58,'Import Karaman'!A:Q,3,0)</f>
        <v>DOĞRU</v>
      </c>
      <c r="D58" s="211" t="s">
        <v>1493</v>
      </c>
      <c r="E58" s="213">
        <v>206.0</v>
      </c>
      <c r="F58" s="213">
        <v>72.0</v>
      </c>
      <c r="G58" s="213">
        <v>0.0</v>
      </c>
      <c r="H58" s="213">
        <v>6.0</v>
      </c>
      <c r="I58" s="213">
        <v>6.0</v>
      </c>
      <c r="J58" s="498">
        <f>VLOOKUP(A58,'Import Karaman'!A:P,10,0)</f>
        <v>0</v>
      </c>
      <c r="K58" s="211" t="s">
        <v>13299</v>
      </c>
      <c r="L58" s="211">
        <v>5.377922926E9</v>
      </c>
      <c r="M58" s="211" t="s">
        <v>1350</v>
      </c>
      <c r="N58" s="211" t="s">
        <v>10476</v>
      </c>
      <c r="O58" s="211" t="s">
        <v>13300</v>
      </c>
      <c r="P58" s="497" t="str">
        <f>VLOOKUP(A58,'Import Karaman'!A:Q,16,0)</f>
        <v>Geleneksel</v>
      </c>
      <c r="Q58" s="218" t="b">
        <v>0</v>
      </c>
      <c r="R58" s="218"/>
      <c r="S58" s="218"/>
      <c r="T58" s="218"/>
      <c r="U58" s="218"/>
      <c r="V58" s="220"/>
      <c r="W58" s="220"/>
      <c r="X58" s="218"/>
      <c r="Y58" s="218"/>
      <c r="Z58" s="220"/>
      <c r="AA58" s="218"/>
      <c r="AB58" s="221"/>
      <c r="AC58" s="218"/>
      <c r="AD58" s="218"/>
      <c r="AE58" s="218"/>
      <c r="AF58" s="218"/>
      <c r="AG58" s="218"/>
      <c r="AH58" s="218"/>
      <c r="AI58" s="218"/>
      <c r="AJ58" s="218"/>
      <c r="AK58" s="218"/>
      <c r="AL58" s="218"/>
      <c r="AM58" s="218"/>
    </row>
    <row r="59" ht="15.75" customHeight="1">
      <c r="A59" s="211" t="s">
        <v>13301</v>
      </c>
      <c r="B59" s="211" t="s">
        <v>13302</v>
      </c>
      <c r="C59" s="497" t="str">
        <f>VLOOKUP(A59,'Import Karaman'!A:Q,3,0)</f>
        <v>DOĞRU</v>
      </c>
      <c r="D59" s="211" t="s">
        <v>1832</v>
      </c>
      <c r="E59" s="211"/>
      <c r="F59" s="211"/>
      <c r="G59" s="213">
        <v>0.0</v>
      </c>
      <c r="H59" s="213">
        <v>27.0</v>
      </c>
      <c r="I59" s="213">
        <v>27.0</v>
      </c>
      <c r="J59" s="498">
        <f>VLOOKUP(A59,'Import Karaman'!A:P,10,0)</f>
        <v>0.43</v>
      </c>
      <c r="K59" s="211" t="s">
        <v>13303</v>
      </c>
      <c r="L59" s="211">
        <v>5.066670306E9</v>
      </c>
      <c r="M59" s="211" t="s">
        <v>1350</v>
      </c>
      <c r="N59" s="211" t="s">
        <v>13077</v>
      </c>
      <c r="O59" s="211" t="s">
        <v>13304</v>
      </c>
      <c r="P59" s="497" t="str">
        <f>VLOOKUP(A59,'Import Karaman'!A:Q,16,0)</f>
        <v>Geleneksel</v>
      </c>
      <c r="Q59" s="218" t="b">
        <v>0</v>
      </c>
      <c r="R59" s="218" t="s">
        <v>38</v>
      </c>
      <c r="S59" s="218" t="s">
        <v>128</v>
      </c>
      <c r="T59" s="218"/>
      <c r="U59" s="218">
        <v>5.436934873E9</v>
      </c>
      <c r="V59" s="220">
        <v>44636.0</v>
      </c>
      <c r="W59" s="220">
        <v>44637.0</v>
      </c>
      <c r="X59" s="218"/>
      <c r="Y59" s="218" t="s">
        <v>1353</v>
      </c>
      <c r="Z59" s="220">
        <v>44636.0</v>
      </c>
      <c r="AA59" s="218"/>
      <c r="AB59" s="218"/>
      <c r="AC59" s="218"/>
      <c r="AD59" s="218"/>
      <c r="AE59" s="218"/>
      <c r="AF59" s="218"/>
      <c r="AG59" s="218"/>
      <c r="AH59" s="218"/>
      <c r="AI59" s="218" t="s">
        <v>128</v>
      </c>
      <c r="AJ59" s="218"/>
      <c r="AK59" s="218"/>
      <c r="AL59" s="218"/>
      <c r="AM59" s="218"/>
    </row>
    <row r="60" ht="15.75" customHeight="1">
      <c r="A60" s="211" t="s">
        <v>13305</v>
      </c>
      <c r="B60" s="211" t="s">
        <v>13306</v>
      </c>
      <c r="C60" s="497" t="str">
        <f>VLOOKUP(A60,'Import Karaman'!A:Q,3,0)</f>
        <v>DOĞRU</v>
      </c>
      <c r="D60" s="211" t="s">
        <v>1577</v>
      </c>
      <c r="E60" s="213">
        <v>1712.0</v>
      </c>
      <c r="F60" s="213">
        <v>229.0</v>
      </c>
      <c r="G60" s="213">
        <v>0.0</v>
      </c>
      <c r="H60" s="213">
        <v>22.0</v>
      </c>
      <c r="I60" s="213">
        <v>22.0</v>
      </c>
      <c r="J60" s="498">
        <f>VLOOKUP(A60,'Import Karaman'!A:P,10,0)</f>
        <v>0</v>
      </c>
      <c r="K60" s="211" t="s">
        <v>13307</v>
      </c>
      <c r="L60" s="211">
        <v>3.382136542E9</v>
      </c>
      <c r="M60" s="211" t="s">
        <v>1350</v>
      </c>
      <c r="N60" s="211" t="s">
        <v>13062</v>
      </c>
      <c r="O60" s="211" t="s">
        <v>13308</v>
      </c>
      <c r="P60" s="497" t="str">
        <f>VLOOKUP(A60,'Import Karaman'!A:Q,16,0)</f>
        <v>Geleneksel</v>
      </c>
      <c r="Q60" s="218" t="b">
        <v>0</v>
      </c>
      <c r="R60" s="218" t="s">
        <v>43</v>
      </c>
      <c r="S60" s="218"/>
      <c r="T60" s="218"/>
      <c r="U60" s="218" t="s">
        <v>13309</v>
      </c>
      <c r="V60" s="220"/>
      <c r="W60" s="220"/>
      <c r="X60" s="218"/>
      <c r="Y60" s="218" t="s">
        <v>1506</v>
      </c>
      <c r="Z60" s="220">
        <v>44632.0</v>
      </c>
      <c r="AA60" s="218" t="s">
        <v>1353</v>
      </c>
      <c r="AB60" s="221">
        <v>44637.0</v>
      </c>
      <c r="AC60" s="218" t="s">
        <v>1475</v>
      </c>
      <c r="AD60" s="221">
        <v>44645.0</v>
      </c>
      <c r="AE60" s="218"/>
      <c r="AF60" s="218"/>
      <c r="AG60" s="218"/>
      <c r="AH60" s="218"/>
      <c r="AI60" s="218" t="s">
        <v>149</v>
      </c>
      <c r="AJ60" s="218" t="s">
        <v>167</v>
      </c>
      <c r="AK60" s="218" t="s">
        <v>66</v>
      </c>
      <c r="AL60" s="218"/>
      <c r="AM60" s="218"/>
    </row>
    <row r="61" ht="15.75" customHeight="1">
      <c r="A61" s="211" t="s">
        <v>13310</v>
      </c>
      <c r="B61" s="211" t="s">
        <v>13311</v>
      </c>
      <c r="C61" s="497" t="str">
        <f>VLOOKUP(A61,'Import Karaman'!A:Q,3,0)</f>
        <v>DOĞRU</v>
      </c>
      <c r="D61" s="211" t="s">
        <v>1577</v>
      </c>
      <c r="E61" s="213">
        <v>4.0</v>
      </c>
      <c r="F61" s="213">
        <v>4.0</v>
      </c>
      <c r="G61" s="213">
        <v>0.0</v>
      </c>
      <c r="H61" s="213">
        <v>20.0</v>
      </c>
      <c r="I61" s="213">
        <v>20.0</v>
      </c>
      <c r="J61" s="498">
        <f>VLOOKUP(A61,'Import Karaman'!A:P,10,0)</f>
        <v>0.9</v>
      </c>
      <c r="K61" s="211" t="s">
        <v>13312</v>
      </c>
      <c r="L61" s="211">
        <v>3.382177077E9</v>
      </c>
      <c r="M61" s="211" t="s">
        <v>1350</v>
      </c>
      <c r="N61" s="211" t="s">
        <v>13068</v>
      </c>
      <c r="O61" s="211" t="s">
        <v>13313</v>
      </c>
      <c r="P61" s="497" t="str">
        <f>VLOOKUP(A61,'Import Karaman'!A:Q,16,0)</f>
        <v>Geleneksel</v>
      </c>
      <c r="Q61" s="218" t="b">
        <v>0</v>
      </c>
      <c r="R61" s="218" t="s">
        <v>38</v>
      </c>
      <c r="S61" s="218" t="s">
        <v>128</v>
      </c>
      <c r="T61" s="224"/>
      <c r="U61" s="218">
        <v>5.4620641E9</v>
      </c>
      <c r="V61" s="220">
        <v>44636.0</v>
      </c>
      <c r="W61" s="220">
        <v>44637.0</v>
      </c>
      <c r="X61" s="218"/>
      <c r="Y61" s="218" t="s">
        <v>31</v>
      </c>
      <c r="Z61" s="220">
        <v>44632.0</v>
      </c>
      <c r="AA61" s="218" t="s">
        <v>1353</v>
      </c>
      <c r="AB61" s="221">
        <v>44636.0</v>
      </c>
      <c r="AC61" s="218"/>
      <c r="AD61" s="218"/>
      <c r="AE61" s="218"/>
      <c r="AF61" s="218"/>
      <c r="AG61" s="218"/>
      <c r="AH61" s="218"/>
      <c r="AI61" s="218" t="s">
        <v>149</v>
      </c>
      <c r="AJ61" s="218" t="s">
        <v>128</v>
      </c>
      <c r="AK61" s="218"/>
      <c r="AL61" s="218"/>
      <c r="AM61" s="218"/>
    </row>
    <row r="62" ht="15.75" customHeight="1">
      <c r="A62" s="211" t="s">
        <v>13314</v>
      </c>
      <c r="B62" s="211" t="s">
        <v>13315</v>
      </c>
      <c r="C62" s="497" t="str">
        <f>VLOOKUP(A62,'Import Karaman'!A:Q,3,0)</f>
        <v>DOĞRU</v>
      </c>
      <c r="D62" s="211" t="s">
        <v>1356</v>
      </c>
      <c r="E62" s="213">
        <v>1234.0</v>
      </c>
      <c r="F62" s="213">
        <v>166.0</v>
      </c>
      <c r="G62" s="213">
        <v>0.0</v>
      </c>
      <c r="H62" s="213">
        <v>7.0</v>
      </c>
      <c r="I62" s="213">
        <v>7.0</v>
      </c>
      <c r="J62" s="498">
        <f>VLOOKUP(A62,'Import Karaman'!A:P,10,0)</f>
        <v>0</v>
      </c>
      <c r="K62" s="211" t="s">
        <v>13316</v>
      </c>
      <c r="L62" s="211">
        <v>5.412143717E9</v>
      </c>
      <c r="M62" s="211" t="s">
        <v>1350</v>
      </c>
      <c r="N62" s="211" t="s">
        <v>13143</v>
      </c>
      <c r="O62" s="211" t="s">
        <v>13317</v>
      </c>
      <c r="P62" s="497" t="str">
        <f>VLOOKUP(A62,'Import Karaman'!A:Q,16,0)</f>
        <v>Geleneksel</v>
      </c>
      <c r="Q62" s="218" t="b">
        <v>0</v>
      </c>
      <c r="R62" s="218"/>
      <c r="S62" s="218"/>
      <c r="T62" s="39"/>
      <c r="U62" s="218"/>
      <c r="V62" s="220"/>
      <c r="W62" s="220"/>
      <c r="X62" s="218"/>
      <c r="Y62" s="218"/>
      <c r="Z62" s="220"/>
      <c r="AA62" s="218"/>
      <c r="AB62" s="218"/>
      <c r="AC62" s="218"/>
      <c r="AD62" s="218"/>
      <c r="AE62" s="218"/>
      <c r="AF62" s="218"/>
      <c r="AG62" s="218"/>
      <c r="AH62" s="218"/>
      <c r="AI62" s="218"/>
      <c r="AJ62" s="218"/>
      <c r="AK62" s="218"/>
      <c r="AL62" s="218"/>
      <c r="AM62" s="218"/>
    </row>
    <row r="63" ht="15.75" customHeight="1">
      <c r="A63" s="211" t="s">
        <v>13318</v>
      </c>
      <c r="B63" s="211" t="s">
        <v>13319</v>
      </c>
      <c r="C63" s="497" t="str">
        <f>VLOOKUP(A63,'Import Karaman'!A:Q,3,0)</f>
        <v>DOĞRU</v>
      </c>
      <c r="D63" s="211" t="s">
        <v>1356</v>
      </c>
      <c r="E63" s="213">
        <v>102.0</v>
      </c>
      <c r="F63" s="213">
        <v>12.0</v>
      </c>
      <c r="G63" s="213">
        <v>0.0</v>
      </c>
      <c r="H63" s="213">
        <v>6.0</v>
      </c>
      <c r="I63" s="213">
        <v>6.0</v>
      </c>
      <c r="J63" s="498">
        <f>VLOOKUP(A63,'Import Karaman'!A:P,10,0)</f>
        <v>0</v>
      </c>
      <c r="K63" s="211" t="s">
        <v>13320</v>
      </c>
      <c r="L63" s="211">
        <v>5.413559183E9</v>
      </c>
      <c r="M63" s="211" t="s">
        <v>1350</v>
      </c>
      <c r="N63" s="211" t="s">
        <v>13062</v>
      </c>
      <c r="O63" s="211" t="s">
        <v>13321</v>
      </c>
      <c r="P63" s="497" t="str">
        <f>VLOOKUP(A63,'Import Karaman'!A:Q,16,0)</f>
        <v>Geleneksel</v>
      </c>
      <c r="Q63" s="218" t="b">
        <v>0</v>
      </c>
      <c r="R63" s="218" t="s">
        <v>39</v>
      </c>
      <c r="S63" s="218" t="s">
        <v>149</v>
      </c>
      <c r="T63" s="2" t="s">
        <v>13064</v>
      </c>
      <c r="U63" s="218" t="s">
        <v>13322</v>
      </c>
      <c r="V63" s="220">
        <v>44632.0</v>
      </c>
      <c r="W63" s="220">
        <v>44633.0</v>
      </c>
      <c r="X63" s="218"/>
      <c r="Y63" s="218" t="s">
        <v>1353</v>
      </c>
      <c r="Z63" s="220">
        <v>44633.0</v>
      </c>
      <c r="AA63" s="218"/>
      <c r="AB63" s="221"/>
      <c r="AC63" s="218"/>
      <c r="AD63" s="221"/>
      <c r="AE63" s="218"/>
      <c r="AF63" s="221"/>
      <c r="AG63" s="218"/>
      <c r="AH63" s="218"/>
      <c r="AI63" s="218" t="s">
        <v>149</v>
      </c>
      <c r="AJ63" s="218"/>
      <c r="AK63" s="218"/>
      <c r="AL63" s="218"/>
      <c r="AM63" s="218"/>
    </row>
    <row r="64" ht="15.75" customHeight="1">
      <c r="A64" s="211" t="s">
        <v>13323</v>
      </c>
      <c r="B64" s="211" t="s">
        <v>13324</v>
      </c>
      <c r="C64" s="497" t="str">
        <f>VLOOKUP(A64,'Import Karaman'!A:Q,3,0)</f>
        <v>DOĞRU</v>
      </c>
      <c r="D64" s="211" t="s">
        <v>1356</v>
      </c>
      <c r="E64" s="213">
        <v>257.0</v>
      </c>
      <c r="F64" s="211"/>
      <c r="G64" s="213">
        <v>0.0</v>
      </c>
      <c r="H64" s="213">
        <v>6.0</v>
      </c>
      <c r="I64" s="213">
        <v>6.0</v>
      </c>
      <c r="J64" s="498">
        <f>VLOOKUP(A64,'Import Karaman'!A:P,10,0)</f>
        <v>0</v>
      </c>
      <c r="K64" s="211" t="s">
        <v>13325</v>
      </c>
      <c r="L64" s="211">
        <v>5.424271215E9</v>
      </c>
      <c r="M64" s="211" t="s">
        <v>1350</v>
      </c>
      <c r="N64" s="211" t="s">
        <v>13326</v>
      </c>
      <c r="O64" s="211" t="s">
        <v>13327</v>
      </c>
      <c r="P64" s="497" t="str">
        <f>VLOOKUP(A64,'Import Karaman'!A:Q,16,0)</f>
        <v>Geleneksel</v>
      </c>
      <c r="Q64" s="218" t="b">
        <v>0</v>
      </c>
      <c r="R64" s="218" t="s">
        <v>29</v>
      </c>
      <c r="S64" s="218"/>
      <c r="T64" s="224"/>
      <c r="U64" s="218" t="s">
        <v>13328</v>
      </c>
      <c r="V64" s="220"/>
      <c r="W64" s="220"/>
      <c r="X64" s="218"/>
      <c r="Y64" s="218"/>
      <c r="Z64" s="220"/>
      <c r="AA64" s="218"/>
      <c r="AB64" s="218"/>
      <c r="AC64" s="218"/>
      <c r="AD64" s="218"/>
      <c r="AE64" s="218"/>
      <c r="AF64" s="218"/>
      <c r="AG64" s="218"/>
      <c r="AH64" s="218"/>
      <c r="AI64" s="218" t="s">
        <v>66</v>
      </c>
      <c r="AJ64" s="218"/>
      <c r="AK64" s="218"/>
      <c r="AL64" s="218"/>
      <c r="AM64" s="218"/>
    </row>
    <row r="65" ht="15.75" customHeight="1">
      <c r="A65" s="211" t="s">
        <v>13329</v>
      </c>
      <c r="B65" s="211" t="s">
        <v>13330</v>
      </c>
      <c r="C65" s="497" t="str">
        <f>VLOOKUP(A65,'Import Karaman'!A:Q,3,0)</f>
        <v>DOĞRU</v>
      </c>
      <c r="D65" s="211" t="s">
        <v>2299</v>
      </c>
      <c r="E65" s="213">
        <v>12.0</v>
      </c>
      <c r="F65" s="211"/>
      <c r="G65" s="213">
        <v>0.0</v>
      </c>
      <c r="H65" s="213">
        <v>5.0</v>
      </c>
      <c r="I65" s="213">
        <v>5.0</v>
      </c>
      <c r="J65" s="498">
        <f>VLOOKUP(A65,'Import Karaman'!A:P,10,0)</f>
        <v>0</v>
      </c>
      <c r="K65" s="211" t="s">
        <v>13331</v>
      </c>
      <c r="L65" s="211">
        <v>5.321791163E9</v>
      </c>
      <c r="M65" s="211" t="s">
        <v>1350</v>
      </c>
      <c r="N65" s="211" t="s">
        <v>13062</v>
      </c>
      <c r="O65" s="211" t="s">
        <v>13332</v>
      </c>
      <c r="P65" s="497" t="str">
        <f>VLOOKUP(A65,'Import Karaman'!A:Q,16,0)</f>
        <v>Geleneksel</v>
      </c>
      <c r="Q65" s="218" t="b">
        <v>0</v>
      </c>
      <c r="R65" s="218"/>
      <c r="S65" s="218"/>
      <c r="T65" s="218"/>
      <c r="U65" s="218"/>
      <c r="V65" s="220"/>
      <c r="W65" s="220"/>
      <c r="X65" s="218"/>
      <c r="Y65" s="218"/>
      <c r="Z65" s="220"/>
      <c r="AA65" s="218"/>
      <c r="AB65" s="221"/>
      <c r="AC65" s="218"/>
      <c r="AD65" s="218"/>
      <c r="AE65" s="218"/>
      <c r="AF65" s="218"/>
      <c r="AG65" s="218"/>
      <c r="AH65" s="218"/>
      <c r="AI65" s="218"/>
      <c r="AJ65" s="218"/>
      <c r="AK65" s="218"/>
      <c r="AL65" s="218"/>
      <c r="AM65" s="218"/>
    </row>
    <row r="66" ht="15.75" customHeight="1">
      <c r="A66" s="211" t="s">
        <v>13333</v>
      </c>
      <c r="B66" s="211" t="s">
        <v>13334</v>
      </c>
      <c r="C66" s="497" t="str">
        <f>VLOOKUP(A66,'Import Karaman'!A:Q,3,0)</f>
        <v>DOĞRU</v>
      </c>
      <c r="D66" s="211" t="s">
        <v>1378</v>
      </c>
      <c r="E66" s="213">
        <v>511.0</v>
      </c>
      <c r="F66" s="213">
        <v>14.0</v>
      </c>
      <c r="G66" s="213">
        <v>0.0</v>
      </c>
      <c r="H66" s="213">
        <v>18.0</v>
      </c>
      <c r="I66" s="213">
        <v>18.0</v>
      </c>
      <c r="J66" s="498">
        <f>VLOOKUP(A66,'Import Karaman'!A:P,10,0)</f>
        <v>0.89</v>
      </c>
      <c r="K66" s="211" t="s">
        <v>13335</v>
      </c>
      <c r="L66" s="211">
        <v>5.530767636E9</v>
      </c>
      <c r="M66" s="211" t="s">
        <v>1350</v>
      </c>
      <c r="N66" s="211" t="s">
        <v>2434</v>
      </c>
      <c r="O66" s="211" t="s">
        <v>13336</v>
      </c>
      <c r="P66" s="497" t="str">
        <f>VLOOKUP(A66,'Import Karaman'!A:Q,16,0)</f>
        <v>Geleneksel</v>
      </c>
      <c r="Q66" s="218" t="b">
        <v>0</v>
      </c>
      <c r="R66" s="218" t="s">
        <v>38</v>
      </c>
      <c r="S66" s="218" t="s">
        <v>66</v>
      </c>
      <c r="T66" s="2" t="s">
        <v>13064</v>
      </c>
      <c r="U66" s="218"/>
      <c r="V66" s="220">
        <v>44632.0</v>
      </c>
      <c r="W66" s="220">
        <v>44633.0</v>
      </c>
      <c r="X66" s="218"/>
      <c r="Y66" s="218" t="s">
        <v>43</v>
      </c>
      <c r="Z66" s="220">
        <v>44632.0</v>
      </c>
      <c r="AA66" s="218" t="s">
        <v>1353</v>
      </c>
      <c r="AB66" s="221">
        <v>44632.0</v>
      </c>
      <c r="AC66" s="218"/>
      <c r="AD66" s="218"/>
      <c r="AE66" s="218"/>
      <c r="AF66" s="218"/>
      <c r="AG66" s="218"/>
      <c r="AH66" s="218"/>
      <c r="AI66" s="218" t="s">
        <v>404</v>
      </c>
      <c r="AJ66" s="218" t="s">
        <v>66</v>
      </c>
      <c r="AK66" s="218"/>
      <c r="AL66" s="218"/>
      <c r="AM66" s="218"/>
    </row>
    <row r="67" ht="15.75" customHeight="1">
      <c r="A67" s="211" t="s">
        <v>13337</v>
      </c>
      <c r="B67" s="211" t="s">
        <v>13338</v>
      </c>
      <c r="C67" s="497" t="str">
        <f>VLOOKUP(A67,'Import Karaman'!A:Q,3,0)</f>
        <v>DOĞRU</v>
      </c>
      <c r="D67" s="211" t="s">
        <v>1443</v>
      </c>
      <c r="E67" s="213">
        <v>281.0</v>
      </c>
      <c r="F67" s="213">
        <v>26.0</v>
      </c>
      <c r="G67" s="213">
        <v>0.0</v>
      </c>
      <c r="H67" s="213">
        <v>62.0</v>
      </c>
      <c r="I67" s="213">
        <v>62.0</v>
      </c>
      <c r="J67" s="498">
        <f>VLOOKUP(A67,'Import Karaman'!A:P,10,0)</f>
        <v>0</v>
      </c>
      <c r="K67" s="211" t="s">
        <v>13339</v>
      </c>
      <c r="L67" s="211">
        <v>5.43568888E9</v>
      </c>
      <c r="M67" s="211" t="s">
        <v>1350</v>
      </c>
      <c r="N67" s="211" t="s">
        <v>13097</v>
      </c>
      <c r="O67" s="211" t="s">
        <v>13340</v>
      </c>
      <c r="P67" s="497" t="str">
        <f>VLOOKUP(A67,'Import Karaman'!A:Q,16,0)</f>
        <v>Geleneksel</v>
      </c>
      <c r="Q67" s="218" t="b">
        <v>0</v>
      </c>
      <c r="R67" s="218" t="s">
        <v>33</v>
      </c>
      <c r="S67" s="218"/>
      <c r="T67" s="218"/>
      <c r="U67" s="218" t="s">
        <v>13341</v>
      </c>
      <c r="V67" s="220"/>
      <c r="W67" s="220"/>
      <c r="X67" s="218"/>
      <c r="Y67" s="218" t="s">
        <v>1475</v>
      </c>
      <c r="Z67" s="220">
        <v>44632.0</v>
      </c>
      <c r="AA67" s="218" t="s">
        <v>43</v>
      </c>
      <c r="AB67" s="221">
        <v>44645.0</v>
      </c>
      <c r="AC67" s="218"/>
      <c r="AD67" s="218"/>
      <c r="AE67" s="218"/>
      <c r="AF67" s="218"/>
      <c r="AG67" s="218"/>
      <c r="AH67" s="218"/>
      <c r="AI67" s="218" t="s">
        <v>404</v>
      </c>
      <c r="AJ67" s="218" t="s">
        <v>66</v>
      </c>
      <c r="AK67" s="218"/>
      <c r="AL67" s="218"/>
      <c r="AM67" s="218"/>
    </row>
    <row r="68" ht="15.75" customHeight="1">
      <c r="A68" s="211" t="s">
        <v>13342</v>
      </c>
      <c r="B68" s="211" t="s">
        <v>13343</v>
      </c>
      <c r="C68" s="497" t="str">
        <f>VLOOKUP(A68,'Import Karaman'!A:Q,3,0)</f>
        <v>DOĞRU</v>
      </c>
      <c r="D68" s="211" t="s">
        <v>1443</v>
      </c>
      <c r="E68" s="213">
        <v>179.0</v>
      </c>
      <c r="F68" s="213">
        <v>32.0</v>
      </c>
      <c r="G68" s="213">
        <v>0.0</v>
      </c>
      <c r="H68" s="213">
        <v>36.0</v>
      </c>
      <c r="I68" s="213">
        <v>36.0</v>
      </c>
      <c r="J68" s="498">
        <f>VLOOKUP(A68,'Import Karaman'!A:P,10,0)</f>
        <v>0.39</v>
      </c>
      <c r="K68" s="211" t="s">
        <v>13344</v>
      </c>
      <c r="L68" s="211">
        <v>5.524455702E9</v>
      </c>
      <c r="M68" s="211" t="s">
        <v>1350</v>
      </c>
      <c r="N68" s="211" t="s">
        <v>13091</v>
      </c>
      <c r="O68" s="211" t="s">
        <v>13345</v>
      </c>
      <c r="P68" s="497" t="str">
        <f>VLOOKUP(A68,'Import Karaman'!A:Q,16,0)</f>
        <v>Geleneksel</v>
      </c>
      <c r="Q68" s="218" t="b">
        <v>0</v>
      </c>
      <c r="R68" s="218" t="s">
        <v>38</v>
      </c>
      <c r="S68" s="218" t="s">
        <v>128</v>
      </c>
      <c r="T68" s="224"/>
      <c r="U68" s="218"/>
      <c r="V68" s="220">
        <v>44632.0</v>
      </c>
      <c r="W68" s="220">
        <v>44636.0</v>
      </c>
      <c r="X68" s="218"/>
      <c r="Y68" s="218" t="s">
        <v>1353</v>
      </c>
      <c r="Z68" s="220">
        <v>44632.0</v>
      </c>
      <c r="AA68" s="218"/>
      <c r="AB68" s="218"/>
      <c r="AC68" s="218"/>
      <c r="AD68" s="218"/>
      <c r="AE68" s="218"/>
      <c r="AF68" s="218"/>
      <c r="AG68" s="218"/>
      <c r="AH68" s="218"/>
      <c r="AI68" s="218" t="s">
        <v>128</v>
      </c>
      <c r="AJ68" s="218"/>
      <c r="AK68" s="218"/>
      <c r="AL68" s="218"/>
      <c r="AM68" s="218"/>
    </row>
    <row r="69" ht="15.75" customHeight="1">
      <c r="A69" s="211" t="s">
        <v>13346</v>
      </c>
      <c r="B69" s="211" t="s">
        <v>13347</v>
      </c>
      <c r="C69" s="497" t="str">
        <f>VLOOKUP(A69,'Import Karaman'!A:Q,3,0)</f>
        <v>DOĞRU</v>
      </c>
      <c r="D69" s="211" t="s">
        <v>1789</v>
      </c>
      <c r="E69" s="211"/>
      <c r="F69" s="211"/>
      <c r="G69" s="213">
        <v>0.0</v>
      </c>
      <c r="H69" s="213">
        <v>7.0</v>
      </c>
      <c r="I69" s="213">
        <v>7.0</v>
      </c>
      <c r="J69" s="498">
        <f>VLOOKUP(A69,'Import Karaman'!A:P,10,0)</f>
        <v>0</v>
      </c>
      <c r="K69" s="211" t="s">
        <v>13348</v>
      </c>
      <c r="L69" s="211">
        <v>5.01365707E9</v>
      </c>
      <c r="M69" s="211" t="s">
        <v>1350</v>
      </c>
      <c r="N69" s="211" t="s">
        <v>13143</v>
      </c>
      <c r="O69" s="211" t="s">
        <v>13349</v>
      </c>
      <c r="P69" s="497" t="str">
        <f>VLOOKUP(A69,'Import Karaman'!A:Q,16,0)</f>
        <v>Geleneksel</v>
      </c>
      <c r="Q69" s="218" t="b">
        <v>0</v>
      </c>
      <c r="R69" s="218"/>
      <c r="S69" s="218"/>
      <c r="T69" s="218"/>
      <c r="U69" s="218"/>
      <c r="V69" s="220"/>
      <c r="W69" s="220"/>
      <c r="X69" s="218"/>
      <c r="Y69" s="218"/>
      <c r="Z69" s="220"/>
      <c r="AA69" s="218"/>
      <c r="AB69" s="221"/>
      <c r="AC69" s="218"/>
      <c r="AD69" s="218"/>
      <c r="AE69" s="218"/>
      <c r="AF69" s="218"/>
      <c r="AG69" s="218"/>
      <c r="AH69" s="218"/>
      <c r="AI69" s="218"/>
      <c r="AJ69" s="218"/>
      <c r="AK69" s="218"/>
      <c r="AL69" s="218"/>
      <c r="AM69" s="218"/>
    </row>
    <row r="70" ht="15.75" customHeight="1">
      <c r="A70" s="211" t="s">
        <v>13350</v>
      </c>
      <c r="B70" s="211" t="s">
        <v>13351</v>
      </c>
      <c r="C70" s="497" t="str">
        <f>VLOOKUP(A70,'Import Karaman'!A:Q,3,0)</f>
        <v>YANLIŞ</v>
      </c>
      <c r="D70" s="211" t="s">
        <v>1597</v>
      </c>
      <c r="E70" s="213">
        <v>39.0</v>
      </c>
      <c r="F70" s="211"/>
      <c r="G70" s="213">
        <v>0.0</v>
      </c>
      <c r="H70" s="213">
        <v>18.0</v>
      </c>
      <c r="I70" s="213">
        <v>18.0</v>
      </c>
      <c r="J70" s="498">
        <f>VLOOKUP(A70,'Import Karaman'!A:P,10,0)</f>
        <v>0</v>
      </c>
      <c r="K70" s="211" t="s">
        <v>13352</v>
      </c>
      <c r="L70" s="211">
        <v>5.326896474E9</v>
      </c>
      <c r="M70" s="211" t="s">
        <v>1350</v>
      </c>
      <c r="N70" s="211" t="s">
        <v>13114</v>
      </c>
      <c r="O70" s="211" t="s">
        <v>13353</v>
      </c>
      <c r="P70" s="497" t="str">
        <f>VLOOKUP(A70,'Import Karaman'!A:Q,16,0)</f>
        <v>Geleneksel</v>
      </c>
      <c r="Q70" s="218" t="b">
        <v>0</v>
      </c>
      <c r="R70" s="218" t="s">
        <v>43</v>
      </c>
      <c r="S70" s="218"/>
      <c r="T70" s="2"/>
      <c r="U70" s="218"/>
      <c r="V70" s="220"/>
      <c r="W70" s="220"/>
      <c r="X70" s="218"/>
      <c r="Y70" s="218" t="s">
        <v>43</v>
      </c>
      <c r="Z70" s="220">
        <v>44632.0</v>
      </c>
      <c r="AA70" s="218"/>
      <c r="AB70" s="221"/>
      <c r="AC70" s="218"/>
      <c r="AD70" s="218"/>
      <c r="AE70" s="218"/>
      <c r="AF70" s="218"/>
      <c r="AG70" s="218"/>
      <c r="AH70" s="218"/>
      <c r="AI70" s="218" t="s">
        <v>404</v>
      </c>
      <c r="AJ70" s="218"/>
      <c r="AK70" s="218"/>
      <c r="AL70" s="218"/>
      <c r="AM70" s="218"/>
    </row>
    <row r="71" ht="15.75" customHeight="1">
      <c r="A71" s="211" t="s">
        <v>13354</v>
      </c>
      <c r="B71" s="211" t="s">
        <v>13355</v>
      </c>
      <c r="C71" s="497" t="str">
        <f>VLOOKUP(A71,'Import Karaman'!A:Q,3,0)</f>
        <v>DOĞRU</v>
      </c>
      <c r="D71" s="211" t="s">
        <v>1493</v>
      </c>
      <c r="E71" s="213">
        <v>1156.0</v>
      </c>
      <c r="F71" s="213">
        <v>150.0</v>
      </c>
      <c r="G71" s="213">
        <v>0.0</v>
      </c>
      <c r="H71" s="213">
        <v>23.0</v>
      </c>
      <c r="I71" s="213">
        <v>23.0</v>
      </c>
      <c r="J71" s="498">
        <f>VLOOKUP(A71,'Import Karaman'!A:P,10,0)</f>
        <v>0.7</v>
      </c>
      <c r="K71" s="211" t="s">
        <v>13356</v>
      </c>
      <c r="L71" s="211">
        <v>5.435753189E9</v>
      </c>
      <c r="M71" s="211" t="s">
        <v>1350</v>
      </c>
      <c r="N71" s="211" t="s">
        <v>13192</v>
      </c>
      <c r="O71" s="211" t="s">
        <v>13357</v>
      </c>
      <c r="P71" s="497" t="str">
        <f>VLOOKUP(A71,'Import Karaman'!A:Q,16,0)</f>
        <v>Geleneksel</v>
      </c>
      <c r="Q71" s="218" t="b">
        <v>0</v>
      </c>
      <c r="R71" s="218" t="s">
        <v>38</v>
      </c>
      <c r="S71" s="218" t="s">
        <v>167</v>
      </c>
      <c r="T71" s="2" t="s">
        <v>13064</v>
      </c>
      <c r="U71" s="218"/>
      <c r="V71" s="220">
        <v>44632.0</v>
      </c>
      <c r="W71" s="220">
        <v>44633.0</v>
      </c>
      <c r="X71" s="218"/>
      <c r="Y71" s="218" t="s">
        <v>1353</v>
      </c>
      <c r="Z71" s="220">
        <v>44632.0</v>
      </c>
      <c r="AA71" s="218"/>
      <c r="AB71" s="221"/>
      <c r="AC71" s="218"/>
      <c r="AD71" s="218"/>
      <c r="AE71" s="218"/>
      <c r="AF71" s="218"/>
      <c r="AG71" s="218"/>
      <c r="AH71" s="218"/>
      <c r="AI71" s="218" t="s">
        <v>167</v>
      </c>
      <c r="AJ71" s="218"/>
      <c r="AK71" s="218"/>
      <c r="AL71" s="218"/>
      <c r="AM71" s="218"/>
    </row>
    <row r="72" ht="15.75" customHeight="1">
      <c r="A72" s="211" t="s">
        <v>13358</v>
      </c>
      <c r="B72" s="211" t="s">
        <v>13359</v>
      </c>
      <c r="C72" s="497" t="str">
        <f>VLOOKUP(A72,'Import Karaman'!A:Q,3,0)</f>
        <v>DOĞRU</v>
      </c>
      <c r="D72" s="211" t="s">
        <v>1364</v>
      </c>
      <c r="E72" s="213">
        <v>204.0</v>
      </c>
      <c r="F72" s="213">
        <v>33.0</v>
      </c>
      <c r="G72" s="213">
        <v>46.0</v>
      </c>
      <c r="H72" s="213">
        <v>12.0</v>
      </c>
      <c r="I72" s="213">
        <v>58.0</v>
      </c>
      <c r="J72" s="498">
        <f>VLOOKUP(A72,'Import Karaman'!A:P,10,0)</f>
        <v>1</v>
      </c>
      <c r="K72" s="211" t="s">
        <v>13360</v>
      </c>
      <c r="L72" s="211">
        <v>3.388413644E9</v>
      </c>
      <c r="M72" s="211" t="s">
        <v>1350</v>
      </c>
      <c r="N72" s="211" t="s">
        <v>13097</v>
      </c>
      <c r="O72" s="211" t="s">
        <v>13361</v>
      </c>
      <c r="P72" s="497" t="str">
        <f>VLOOKUP(A72,'Import Karaman'!A:Q,16,0)</f>
        <v>Key</v>
      </c>
      <c r="Q72" s="218" t="b">
        <v>0</v>
      </c>
      <c r="R72" s="218"/>
      <c r="S72" s="218"/>
      <c r="T72" s="224"/>
      <c r="U72" s="218"/>
      <c r="V72" s="220"/>
      <c r="W72" s="220"/>
      <c r="X72" s="218"/>
      <c r="Y72" s="218"/>
      <c r="Z72" s="220"/>
      <c r="AA72" s="218"/>
      <c r="AB72" s="218"/>
      <c r="AC72" s="218"/>
      <c r="AD72" s="218"/>
      <c r="AE72" s="218"/>
      <c r="AF72" s="218"/>
      <c r="AG72" s="218"/>
      <c r="AH72" s="218"/>
      <c r="AI72" s="218"/>
      <c r="AJ72" s="218"/>
      <c r="AK72" s="218"/>
      <c r="AL72" s="218"/>
      <c r="AM72" s="218"/>
    </row>
    <row r="73" ht="15.75" customHeight="1">
      <c r="A73" s="211" t="s">
        <v>13362</v>
      </c>
      <c r="B73" s="211" t="s">
        <v>13363</v>
      </c>
      <c r="C73" s="497" t="str">
        <f>VLOOKUP(A73,'Import Karaman'!A:Q,3,0)</f>
        <v>DOĞRU</v>
      </c>
      <c r="D73" s="211" t="s">
        <v>1370</v>
      </c>
      <c r="E73" s="213">
        <v>507.0</v>
      </c>
      <c r="F73" s="213">
        <v>181.0</v>
      </c>
      <c r="G73" s="213">
        <v>0.0</v>
      </c>
      <c r="H73" s="213">
        <v>5.0</v>
      </c>
      <c r="I73" s="213">
        <v>5.0</v>
      </c>
      <c r="J73" s="498">
        <f>VLOOKUP(A73,'Import Karaman'!A:P,10,0)</f>
        <v>0</v>
      </c>
      <c r="K73" s="211" t="s">
        <v>13364</v>
      </c>
      <c r="L73" s="211">
        <v>3.382127205E9</v>
      </c>
      <c r="M73" s="211" t="s">
        <v>1350</v>
      </c>
      <c r="N73" s="211" t="s">
        <v>13062</v>
      </c>
      <c r="O73" s="211" t="s">
        <v>13365</v>
      </c>
      <c r="P73" s="497" t="str">
        <f>VLOOKUP(A73,'Import Karaman'!A:Q,16,0)</f>
        <v>Key</v>
      </c>
      <c r="Q73" s="218" t="b">
        <v>0</v>
      </c>
      <c r="R73" s="218" t="s">
        <v>32</v>
      </c>
      <c r="S73" s="218"/>
      <c r="T73" s="224"/>
      <c r="U73" s="218"/>
      <c r="V73" s="220"/>
      <c r="W73" s="220"/>
      <c r="X73" s="218"/>
      <c r="Y73" s="218"/>
      <c r="Z73" s="220"/>
      <c r="AA73" s="218"/>
      <c r="AB73" s="218"/>
      <c r="AC73" s="218"/>
      <c r="AD73" s="218"/>
      <c r="AE73" s="218"/>
      <c r="AF73" s="218"/>
      <c r="AG73" s="218"/>
      <c r="AH73" s="218"/>
      <c r="AI73" s="218"/>
      <c r="AJ73" s="218"/>
      <c r="AK73" s="218"/>
      <c r="AL73" s="218"/>
      <c r="AM73" s="218"/>
    </row>
    <row r="74" ht="15.75" customHeight="1">
      <c r="A74" s="211" t="s">
        <v>13366</v>
      </c>
      <c r="B74" s="211" t="s">
        <v>13367</v>
      </c>
      <c r="C74" s="497" t="str">
        <f>VLOOKUP(A74,'Import Karaman'!A:Q,3,0)</f>
        <v>DOĞRU</v>
      </c>
      <c r="D74" s="211" t="s">
        <v>1507</v>
      </c>
      <c r="E74" s="213">
        <v>206.0</v>
      </c>
      <c r="F74" s="213">
        <v>72.0</v>
      </c>
      <c r="G74" s="213">
        <v>0.0</v>
      </c>
      <c r="H74" s="213">
        <v>6.0</v>
      </c>
      <c r="I74" s="213">
        <v>6.0</v>
      </c>
      <c r="J74" s="498">
        <f>VLOOKUP(A74,'Import Karaman'!A:P,10,0)</f>
        <v>0</v>
      </c>
      <c r="K74" s="211" t="s">
        <v>13325</v>
      </c>
      <c r="L74" s="211">
        <v>5.424271215E9</v>
      </c>
      <c r="M74" s="211" t="s">
        <v>1350</v>
      </c>
      <c r="N74" s="211" t="s">
        <v>13326</v>
      </c>
      <c r="O74" s="211" t="s">
        <v>13327</v>
      </c>
      <c r="P74" s="497" t="str">
        <f>VLOOKUP(A74,'Import Karaman'!A:Q,16,0)</f>
        <v>Geleneksel</v>
      </c>
      <c r="Q74" s="218" t="b">
        <v>0</v>
      </c>
      <c r="R74" s="218"/>
      <c r="S74" s="218"/>
      <c r="T74" s="218"/>
      <c r="U74" s="218"/>
      <c r="V74" s="220"/>
      <c r="W74" s="220"/>
      <c r="X74" s="218"/>
      <c r="Y74" s="218"/>
      <c r="Z74" s="220"/>
      <c r="AA74" s="218"/>
      <c r="AB74" s="221"/>
      <c r="AC74" s="218"/>
      <c r="AD74" s="218"/>
      <c r="AE74" s="218"/>
      <c r="AF74" s="218"/>
      <c r="AG74" s="218"/>
      <c r="AH74" s="218"/>
      <c r="AI74" s="218"/>
      <c r="AJ74" s="218"/>
      <c r="AK74" s="218"/>
      <c r="AL74" s="218"/>
      <c r="AM74" s="218"/>
    </row>
    <row r="75" ht="15.75" customHeight="1">
      <c r="A75" s="211" t="s">
        <v>13368</v>
      </c>
      <c r="B75" s="211" t="s">
        <v>13369</v>
      </c>
      <c r="C75" s="497" t="str">
        <f>VLOOKUP(A75,'Import Karaman'!A:Q,3,0)</f>
        <v>DOĞRU</v>
      </c>
      <c r="D75" s="211" t="s">
        <v>1364</v>
      </c>
      <c r="E75" s="213">
        <v>485.0</v>
      </c>
      <c r="F75" s="213">
        <v>30.0</v>
      </c>
      <c r="G75" s="213">
        <v>0.0</v>
      </c>
      <c r="H75" s="213">
        <v>31.0</v>
      </c>
      <c r="I75" s="213">
        <v>31.0</v>
      </c>
      <c r="J75" s="498">
        <f>VLOOKUP(A75,'Import Karaman'!A:P,10,0)</f>
        <v>0.77</v>
      </c>
      <c r="K75" s="211" t="s">
        <v>13325</v>
      </c>
      <c r="L75" s="211">
        <v>5.424271215E9</v>
      </c>
      <c r="M75" s="211" t="s">
        <v>1350</v>
      </c>
      <c r="N75" s="211" t="s">
        <v>13326</v>
      </c>
      <c r="O75" s="211" t="s">
        <v>13327</v>
      </c>
      <c r="P75" s="497" t="str">
        <f>VLOOKUP(A75,'Import Karaman'!A:Q,16,0)</f>
        <v>Geleneksel</v>
      </c>
      <c r="Q75" s="218" t="b">
        <v>0</v>
      </c>
      <c r="R75" s="218" t="s">
        <v>38</v>
      </c>
      <c r="S75" s="218" t="s">
        <v>66</v>
      </c>
      <c r="T75" s="39" t="s">
        <v>13064</v>
      </c>
      <c r="U75" s="218" t="s">
        <v>13328</v>
      </c>
      <c r="V75" s="220">
        <v>44630.0</v>
      </c>
      <c r="W75" s="220">
        <v>44632.0</v>
      </c>
      <c r="X75" s="218"/>
      <c r="Y75" s="218" t="s">
        <v>1353</v>
      </c>
      <c r="Z75" s="220">
        <v>44630.0</v>
      </c>
      <c r="AA75" s="218"/>
      <c r="AB75" s="221"/>
      <c r="AC75" s="218"/>
      <c r="AD75" s="221"/>
      <c r="AE75" s="218"/>
      <c r="AF75" s="221"/>
      <c r="AG75" s="218"/>
      <c r="AH75" s="221"/>
      <c r="AI75" s="218" t="s">
        <v>66</v>
      </c>
      <c r="AJ75" s="218"/>
      <c r="AK75" s="218"/>
      <c r="AL75" s="218"/>
      <c r="AM75" s="218"/>
    </row>
    <row r="76" ht="15.75" customHeight="1">
      <c r="A76" s="211" t="s">
        <v>13370</v>
      </c>
      <c r="B76" s="211" t="s">
        <v>13371</v>
      </c>
      <c r="C76" s="497" t="str">
        <f>VLOOKUP(A76,'Import Karaman'!A:Q,3,0)</f>
        <v>DOĞRU</v>
      </c>
      <c r="D76" s="211" t="s">
        <v>1370</v>
      </c>
      <c r="E76" s="213">
        <v>519.0</v>
      </c>
      <c r="F76" s="213">
        <v>111.0</v>
      </c>
      <c r="G76" s="213">
        <v>0.0</v>
      </c>
      <c r="H76" s="213">
        <v>12.0</v>
      </c>
      <c r="I76" s="213">
        <v>12.0</v>
      </c>
      <c r="J76" s="498">
        <f>VLOOKUP(A76,'Import Karaman'!A:P,10,0)</f>
        <v>0.9</v>
      </c>
      <c r="K76" s="211" t="s">
        <v>13372</v>
      </c>
      <c r="L76" s="211">
        <v>5.439328768E9</v>
      </c>
      <c r="M76" s="211" t="s">
        <v>1350</v>
      </c>
      <c r="N76" s="211" t="s">
        <v>13102</v>
      </c>
      <c r="O76" s="211" t="s">
        <v>13373</v>
      </c>
      <c r="P76" s="497" t="str">
        <f>VLOOKUP(A76,'Import Karaman'!A:Q,16,0)</f>
        <v>Geleneksel</v>
      </c>
      <c r="Q76" s="218" t="b">
        <v>0</v>
      </c>
      <c r="R76" s="218" t="s">
        <v>38</v>
      </c>
      <c r="S76" s="218" t="s">
        <v>610</v>
      </c>
      <c r="T76" s="39" t="s">
        <v>13064</v>
      </c>
      <c r="U76" s="218"/>
      <c r="V76" s="220">
        <v>44631.0</v>
      </c>
      <c r="W76" s="220">
        <v>44632.0</v>
      </c>
      <c r="X76" s="218"/>
      <c r="Y76" s="218" t="s">
        <v>1353</v>
      </c>
      <c r="Z76" s="220">
        <v>44631.0</v>
      </c>
      <c r="AA76" s="218"/>
      <c r="AB76" s="218"/>
      <c r="AC76" s="218"/>
      <c r="AD76" s="218"/>
      <c r="AE76" s="218"/>
      <c r="AF76" s="218"/>
      <c r="AG76" s="218"/>
      <c r="AH76" s="218"/>
      <c r="AI76" s="218" t="s">
        <v>610</v>
      </c>
      <c r="AJ76" s="218"/>
      <c r="AK76" s="218"/>
      <c r="AL76" s="218"/>
      <c r="AM76" s="218"/>
    </row>
    <row r="77" ht="15.75" customHeight="1">
      <c r="A77" s="211" t="s">
        <v>13374</v>
      </c>
      <c r="B77" s="211" t="s">
        <v>13375</v>
      </c>
      <c r="C77" s="497" t="str">
        <f>VLOOKUP(A77,'Import Karaman'!A:Q,3,0)</f>
        <v>DOĞRU</v>
      </c>
      <c r="D77" s="211" t="s">
        <v>1507</v>
      </c>
      <c r="E77" s="213">
        <v>206.0</v>
      </c>
      <c r="F77" s="213">
        <v>72.0</v>
      </c>
      <c r="G77" s="213">
        <v>0.0</v>
      </c>
      <c r="H77" s="213">
        <v>6.0</v>
      </c>
      <c r="I77" s="213">
        <v>6.0</v>
      </c>
      <c r="J77" s="498">
        <f>VLOOKUP(A77,'Import Karaman'!A:P,10,0)</f>
        <v>0</v>
      </c>
      <c r="K77" s="211" t="s">
        <v>13376</v>
      </c>
      <c r="L77" s="211">
        <v>3.38202127E9</v>
      </c>
      <c r="M77" s="211" t="s">
        <v>1350</v>
      </c>
      <c r="N77" s="211" t="s">
        <v>13377</v>
      </c>
      <c r="O77" s="211" t="s">
        <v>13378</v>
      </c>
      <c r="P77" s="497" t="str">
        <f>VLOOKUP(A77,'Import Karaman'!A:Q,16,0)</f>
        <v>Geleneksel</v>
      </c>
      <c r="Q77" s="218" t="b">
        <v>0</v>
      </c>
      <c r="R77" s="218"/>
      <c r="S77" s="218"/>
      <c r="T77" s="224"/>
      <c r="U77" s="218"/>
      <c r="V77" s="220"/>
      <c r="W77" s="220"/>
      <c r="X77" s="218"/>
      <c r="Y77" s="218"/>
      <c r="Z77" s="220"/>
      <c r="AA77" s="218"/>
      <c r="AB77" s="221"/>
      <c r="AC77" s="218"/>
      <c r="AD77" s="218"/>
      <c r="AE77" s="218"/>
      <c r="AF77" s="218"/>
      <c r="AG77" s="218"/>
      <c r="AH77" s="218"/>
      <c r="AI77" s="218"/>
      <c r="AJ77" s="218"/>
      <c r="AK77" s="218"/>
      <c r="AL77" s="218"/>
      <c r="AM77" s="218"/>
    </row>
    <row r="78" ht="15.75" customHeight="1">
      <c r="A78" s="211" t="s">
        <v>13379</v>
      </c>
      <c r="B78" s="211" t="s">
        <v>13380</v>
      </c>
      <c r="C78" s="497" t="str">
        <f>VLOOKUP(A78,'Import Karaman'!A:Q,3,0)</f>
        <v>DOĞRU</v>
      </c>
      <c r="D78" s="211" t="s">
        <v>1507</v>
      </c>
      <c r="E78" s="213">
        <v>16.0</v>
      </c>
      <c r="F78" s="213">
        <v>16.0</v>
      </c>
      <c r="G78" s="213">
        <v>0.0</v>
      </c>
      <c r="H78" s="213">
        <v>30.0</v>
      </c>
      <c r="I78" s="213">
        <v>30.0</v>
      </c>
      <c r="J78" s="498">
        <f>VLOOKUP(A78,'Import Karaman'!A:P,10,0)</f>
        <v>0.75</v>
      </c>
      <c r="K78" s="211" t="s">
        <v>13381</v>
      </c>
      <c r="L78" s="211">
        <v>5.063850958E9</v>
      </c>
      <c r="M78" s="211" t="s">
        <v>1350</v>
      </c>
      <c r="N78" s="211" t="s">
        <v>13382</v>
      </c>
      <c r="O78" s="211" t="s">
        <v>13383</v>
      </c>
      <c r="P78" s="497" t="str">
        <f>VLOOKUP(A78,'Import Karaman'!A:Q,16,0)</f>
        <v>Geleneksel</v>
      </c>
      <c r="Q78" s="218" t="b">
        <v>0</v>
      </c>
      <c r="R78" s="218" t="s">
        <v>38</v>
      </c>
      <c r="S78" s="218" t="s">
        <v>66</v>
      </c>
      <c r="T78" s="39" t="s">
        <v>13064</v>
      </c>
      <c r="U78" s="218" t="s">
        <v>13384</v>
      </c>
      <c r="V78" s="220">
        <v>44630.0</v>
      </c>
      <c r="W78" s="220">
        <v>44632.0</v>
      </c>
      <c r="X78" s="218"/>
      <c r="Y78" s="218" t="s">
        <v>1353</v>
      </c>
      <c r="Z78" s="220">
        <v>44630.0</v>
      </c>
      <c r="AA78" s="218"/>
      <c r="AB78" s="221"/>
      <c r="AC78" s="218"/>
      <c r="AD78" s="221"/>
      <c r="AE78" s="218"/>
      <c r="AF78" s="221"/>
      <c r="AG78" s="218"/>
      <c r="AH78" s="221"/>
      <c r="AI78" s="218" t="s">
        <v>66</v>
      </c>
      <c r="AJ78" s="218"/>
      <c r="AK78" s="218"/>
      <c r="AL78" s="218"/>
      <c r="AM78" s="218"/>
    </row>
    <row r="79" ht="15.75" customHeight="1">
      <c r="A79" s="211" t="s">
        <v>13385</v>
      </c>
      <c r="B79" s="211" t="s">
        <v>13386</v>
      </c>
      <c r="C79" s="497" t="str">
        <f>VLOOKUP(A79,'Import Karaman'!A:Q,3,0)</f>
        <v>YANLIŞ</v>
      </c>
      <c r="D79" s="211" t="s">
        <v>1577</v>
      </c>
      <c r="E79" s="213">
        <v>31.0</v>
      </c>
      <c r="F79" s="211"/>
      <c r="G79" s="213">
        <v>0.0</v>
      </c>
      <c r="H79" s="213">
        <v>38.0</v>
      </c>
      <c r="I79" s="213">
        <v>38.0</v>
      </c>
      <c r="J79" s="498">
        <f>VLOOKUP(A79,'Import Karaman'!A:P,10,0)</f>
        <v>0</v>
      </c>
      <c r="K79" s="211" t="s">
        <v>13387</v>
      </c>
      <c r="L79" s="211">
        <v>5.412933902E9</v>
      </c>
      <c r="M79" s="211" t="s">
        <v>1350</v>
      </c>
      <c r="N79" s="211" t="s">
        <v>13062</v>
      </c>
      <c r="O79" s="211" t="s">
        <v>13388</v>
      </c>
      <c r="P79" s="497" t="str">
        <f>VLOOKUP(A79,'Import Karaman'!A:Q,16,0)</f>
        <v>Geleneksel</v>
      </c>
      <c r="Q79" s="218" t="b">
        <v>0</v>
      </c>
      <c r="R79" s="218"/>
      <c r="S79" s="218"/>
      <c r="T79" s="2"/>
      <c r="U79" s="218"/>
      <c r="V79" s="220"/>
      <c r="W79" s="220"/>
      <c r="X79" s="218"/>
      <c r="Y79" s="218"/>
      <c r="Z79" s="220"/>
      <c r="AA79" s="218"/>
      <c r="AB79" s="218"/>
      <c r="AC79" s="218"/>
      <c r="AD79" s="218"/>
      <c r="AE79" s="218"/>
      <c r="AF79" s="218"/>
      <c r="AG79" s="218"/>
      <c r="AH79" s="218"/>
      <c r="AI79" s="218"/>
      <c r="AJ79" s="218"/>
      <c r="AK79" s="218"/>
      <c r="AL79" s="218"/>
      <c r="AM79" s="218"/>
    </row>
    <row r="80" ht="15.75" customHeight="1">
      <c r="A80" s="211" t="s">
        <v>13389</v>
      </c>
      <c r="B80" s="211" t="s">
        <v>13390</v>
      </c>
      <c r="C80" s="497" t="str">
        <f>VLOOKUP(A80,'Import Karaman'!A:Q,3,0)</f>
        <v>DOĞRU</v>
      </c>
      <c r="D80" s="211" t="s">
        <v>1493</v>
      </c>
      <c r="E80" s="213">
        <v>206.0</v>
      </c>
      <c r="F80" s="213">
        <v>72.0</v>
      </c>
      <c r="G80" s="213">
        <v>0.0</v>
      </c>
      <c r="H80" s="213">
        <v>6.0</v>
      </c>
      <c r="I80" s="213">
        <v>6.0</v>
      </c>
      <c r="J80" s="498">
        <f>VLOOKUP(A80,'Import Karaman'!A:P,10,0)</f>
        <v>0</v>
      </c>
      <c r="K80" s="211" t="s">
        <v>5383</v>
      </c>
      <c r="L80" s="211">
        <v>5.425294187E9</v>
      </c>
      <c r="M80" s="211" t="s">
        <v>1350</v>
      </c>
      <c r="N80" s="211" t="s">
        <v>13097</v>
      </c>
      <c r="O80" s="211" t="s">
        <v>13391</v>
      </c>
      <c r="P80" s="497" t="str">
        <f>VLOOKUP(A80,'Import Karaman'!A:Q,16,0)</f>
        <v>Geleneksel</v>
      </c>
      <c r="Q80" s="218" t="b">
        <v>0</v>
      </c>
      <c r="R80" s="218"/>
      <c r="S80" s="218"/>
      <c r="T80" s="224"/>
      <c r="U80" s="218"/>
      <c r="V80" s="220"/>
      <c r="W80" s="220"/>
      <c r="X80" s="218"/>
      <c r="Y80" s="218"/>
      <c r="Z80" s="220"/>
      <c r="AA80" s="218"/>
      <c r="AB80" s="221"/>
      <c r="AC80" s="218"/>
      <c r="AD80" s="218"/>
      <c r="AE80" s="218"/>
      <c r="AF80" s="218"/>
      <c r="AG80" s="218"/>
      <c r="AH80" s="218"/>
      <c r="AI80" s="218"/>
      <c r="AJ80" s="218"/>
      <c r="AK80" s="218"/>
      <c r="AL80" s="218"/>
      <c r="AM80" s="218"/>
    </row>
    <row r="81" ht="15.75" customHeight="1">
      <c r="A81" s="211" t="s">
        <v>13392</v>
      </c>
      <c r="B81" s="211" t="s">
        <v>13393</v>
      </c>
      <c r="C81" s="497" t="str">
        <f>VLOOKUP(A81,'Import Karaman'!A:Q,3,0)</f>
        <v>DOĞRU</v>
      </c>
      <c r="D81" s="211" t="s">
        <v>1364</v>
      </c>
      <c r="E81" s="213">
        <v>1910.0</v>
      </c>
      <c r="F81" s="213">
        <v>94.0</v>
      </c>
      <c r="G81" s="213">
        <v>0.0</v>
      </c>
      <c r="H81" s="213">
        <v>53.0</v>
      </c>
      <c r="I81" s="213">
        <v>53.0</v>
      </c>
      <c r="J81" s="498">
        <f>VLOOKUP(A81,'Import Karaman'!A:P,10,0)</f>
        <v>0.02</v>
      </c>
      <c r="K81" s="211" t="s">
        <v>13394</v>
      </c>
      <c r="L81" s="211">
        <v>3.382174545E9</v>
      </c>
      <c r="M81" s="211" t="s">
        <v>1350</v>
      </c>
      <c r="N81" s="211" t="s">
        <v>6371</v>
      </c>
      <c r="O81" s="211" t="s">
        <v>13395</v>
      </c>
      <c r="P81" s="497" t="str">
        <f>VLOOKUP(A81,'Import Karaman'!A:Q,16,0)</f>
        <v>Geleneksel</v>
      </c>
      <c r="Q81" s="218" t="b">
        <v>0</v>
      </c>
      <c r="R81" s="218" t="s">
        <v>32</v>
      </c>
      <c r="S81" s="218"/>
      <c r="T81" s="224"/>
      <c r="U81" s="218"/>
      <c r="V81" s="220"/>
      <c r="W81" s="220"/>
      <c r="X81" s="218"/>
      <c r="Y81" s="218"/>
      <c r="Z81" s="220"/>
      <c r="AA81" s="218"/>
      <c r="AB81" s="221"/>
      <c r="AC81" s="218"/>
      <c r="AD81" s="218"/>
      <c r="AE81" s="218"/>
      <c r="AF81" s="218"/>
      <c r="AG81" s="218"/>
      <c r="AH81" s="218"/>
      <c r="AI81" s="218"/>
      <c r="AJ81" s="218"/>
      <c r="AK81" s="218"/>
      <c r="AL81" s="218"/>
      <c r="AM81" s="218"/>
    </row>
    <row r="82" ht="15.75" customHeight="1">
      <c r="A82" s="211" t="s">
        <v>13396</v>
      </c>
      <c r="B82" s="211" t="s">
        <v>13397</v>
      </c>
      <c r="C82" s="497" t="str">
        <f>VLOOKUP(A82,'Import Karaman'!A:Q,3,0)</f>
        <v>DOĞRU</v>
      </c>
      <c r="D82" s="211" t="s">
        <v>1378</v>
      </c>
      <c r="E82" s="213">
        <v>529.0</v>
      </c>
      <c r="F82" s="213">
        <v>72.0</v>
      </c>
      <c r="G82" s="213">
        <v>0.0</v>
      </c>
      <c r="H82" s="213">
        <v>22.0</v>
      </c>
      <c r="I82" s="213">
        <v>22.0</v>
      </c>
      <c r="J82" s="498">
        <f>VLOOKUP(A82,'Import Karaman'!A:P,10,0)</f>
        <v>0</v>
      </c>
      <c r="K82" s="211" t="s">
        <v>13398</v>
      </c>
      <c r="L82" s="211">
        <v>5.457958905E9</v>
      </c>
      <c r="M82" s="211" t="s">
        <v>1350</v>
      </c>
      <c r="N82" s="211" t="s">
        <v>2434</v>
      </c>
      <c r="O82" s="211" t="s">
        <v>13399</v>
      </c>
      <c r="P82" s="497" t="str">
        <f>VLOOKUP(A82,'Import Karaman'!A:Q,16,0)</f>
        <v>Geleneksel</v>
      </c>
      <c r="Q82" s="218" t="b">
        <v>0</v>
      </c>
      <c r="R82" s="218" t="s">
        <v>29</v>
      </c>
      <c r="S82" s="218" t="s">
        <v>128</v>
      </c>
      <c r="T82" s="218"/>
      <c r="U82" s="218"/>
      <c r="V82" s="220">
        <v>44632.0</v>
      </c>
      <c r="W82" s="220">
        <v>44633.0</v>
      </c>
      <c r="X82" s="218"/>
      <c r="Y82" s="218" t="s">
        <v>1353</v>
      </c>
      <c r="Z82" s="220">
        <v>44632.0</v>
      </c>
      <c r="AA82" s="218"/>
      <c r="AB82" s="218"/>
      <c r="AC82" s="218"/>
      <c r="AD82" s="218"/>
      <c r="AE82" s="218"/>
      <c r="AF82" s="218"/>
      <c r="AG82" s="218"/>
      <c r="AH82" s="218"/>
      <c r="AI82" s="218" t="s">
        <v>128</v>
      </c>
      <c r="AJ82" s="218"/>
      <c r="AK82" s="218"/>
      <c r="AL82" s="218"/>
      <c r="AM82" s="218"/>
    </row>
    <row r="83" ht="15.75" customHeight="1">
      <c r="A83" s="211" t="s">
        <v>13400</v>
      </c>
      <c r="B83" s="211" t="s">
        <v>13401</v>
      </c>
      <c r="C83" s="497" t="str">
        <f>VLOOKUP(A83,'Import Karaman'!A:Q,3,0)</f>
        <v>DOĞRU</v>
      </c>
      <c r="D83" s="211" t="s">
        <v>1832</v>
      </c>
      <c r="E83" s="213">
        <v>1.0</v>
      </c>
      <c r="F83" s="213">
        <v>1.0</v>
      </c>
      <c r="G83" s="213">
        <v>0.0</v>
      </c>
      <c r="H83" s="213">
        <v>12.0</v>
      </c>
      <c r="I83" s="213">
        <v>12.0</v>
      </c>
      <c r="J83" s="498">
        <f>VLOOKUP(A83,'Import Karaman'!A:P,10,0)</f>
        <v>0</v>
      </c>
      <c r="K83" s="211" t="s">
        <v>13402</v>
      </c>
      <c r="L83" s="211">
        <v>5.32287597E9</v>
      </c>
      <c r="M83" s="211" t="s">
        <v>1350</v>
      </c>
      <c r="N83" s="211" t="s">
        <v>13062</v>
      </c>
      <c r="O83" s="211" t="s">
        <v>13403</v>
      </c>
      <c r="P83" s="497" t="str">
        <f>VLOOKUP(A83,'Import Karaman'!A:Q,16,0)</f>
        <v>Geleneksel</v>
      </c>
      <c r="Q83" s="218" t="b">
        <v>0</v>
      </c>
      <c r="R83" s="218" t="s">
        <v>38</v>
      </c>
      <c r="S83" s="218" t="s">
        <v>66</v>
      </c>
      <c r="T83" s="2" t="s">
        <v>13064</v>
      </c>
      <c r="U83" s="218" t="s">
        <v>13404</v>
      </c>
      <c r="V83" s="220">
        <v>44630.0</v>
      </c>
      <c r="W83" s="220">
        <v>44632.0</v>
      </c>
      <c r="X83" s="218"/>
      <c r="Y83" s="218" t="s">
        <v>1353</v>
      </c>
      <c r="Z83" s="220">
        <v>44630.0</v>
      </c>
      <c r="AA83" s="218"/>
      <c r="AB83" s="221"/>
      <c r="AC83" s="218"/>
      <c r="AD83" s="221"/>
      <c r="AE83" s="218"/>
      <c r="AF83" s="218"/>
      <c r="AG83" s="218"/>
      <c r="AH83" s="218"/>
      <c r="AI83" s="218" t="s">
        <v>66</v>
      </c>
      <c r="AJ83" s="218"/>
      <c r="AK83" s="218"/>
      <c r="AL83" s="218"/>
      <c r="AM83" s="218"/>
    </row>
    <row r="84" ht="15.75" customHeight="1">
      <c r="A84" s="211" t="s">
        <v>13405</v>
      </c>
      <c r="B84" s="211" t="s">
        <v>13406</v>
      </c>
      <c r="C84" s="497" t="str">
        <f>VLOOKUP(A84,'Import Karaman'!A:Q,3,0)</f>
        <v>DOĞRU</v>
      </c>
      <c r="D84" s="211" t="s">
        <v>1507</v>
      </c>
      <c r="E84" s="213">
        <v>1265.0</v>
      </c>
      <c r="F84" s="213">
        <v>70.0</v>
      </c>
      <c r="G84" s="213">
        <v>0.0</v>
      </c>
      <c r="H84" s="213">
        <v>59.0</v>
      </c>
      <c r="I84" s="213">
        <v>59.0</v>
      </c>
      <c r="J84" s="498">
        <f>VLOOKUP(A84,'Import Karaman'!A:P,10,0)</f>
        <v>0.65</v>
      </c>
      <c r="K84" s="211" t="s">
        <v>13407</v>
      </c>
      <c r="L84" s="211">
        <v>3.382131516E9</v>
      </c>
      <c r="M84" s="211" t="s">
        <v>1350</v>
      </c>
      <c r="N84" s="211" t="s">
        <v>13062</v>
      </c>
      <c r="O84" s="211" t="s">
        <v>13408</v>
      </c>
      <c r="P84" s="497" t="str">
        <f>VLOOKUP(A84,'Import Karaman'!A:Q,16,0)</f>
        <v>Geleneksel</v>
      </c>
      <c r="Q84" s="218" t="b">
        <v>1</v>
      </c>
      <c r="R84" s="218"/>
      <c r="S84" s="218"/>
      <c r="T84" s="218"/>
      <c r="U84" s="218" t="s">
        <v>13409</v>
      </c>
      <c r="V84" s="220"/>
      <c r="W84" s="220"/>
      <c r="X84" s="218"/>
      <c r="Y84" s="218" t="s">
        <v>1353</v>
      </c>
      <c r="Z84" s="220">
        <v>44630.0</v>
      </c>
      <c r="AA84" s="218"/>
      <c r="AB84" s="218"/>
      <c r="AC84" s="218"/>
      <c r="AD84" s="218"/>
      <c r="AE84" s="218"/>
      <c r="AF84" s="218"/>
      <c r="AG84" s="218"/>
      <c r="AH84" s="218"/>
      <c r="AI84" s="218" t="s">
        <v>106</v>
      </c>
      <c r="AJ84" s="218"/>
      <c r="AK84" s="218"/>
      <c r="AL84" s="218"/>
      <c r="AM84" s="218"/>
    </row>
    <row r="85" ht="15.75" customHeight="1">
      <c r="A85" s="211" t="s">
        <v>13410</v>
      </c>
      <c r="B85" s="211" t="s">
        <v>13411</v>
      </c>
      <c r="C85" s="497" t="str">
        <f>VLOOKUP(A85,'Import Karaman'!A:Q,3,0)</f>
        <v>DOĞRU</v>
      </c>
      <c r="D85" s="211" t="s">
        <v>1370</v>
      </c>
      <c r="E85" s="213">
        <v>206.0</v>
      </c>
      <c r="F85" s="213">
        <v>72.0</v>
      </c>
      <c r="G85" s="213">
        <v>0.0</v>
      </c>
      <c r="H85" s="213">
        <v>6.0</v>
      </c>
      <c r="I85" s="213">
        <v>6.0</v>
      </c>
      <c r="J85" s="498">
        <f>VLOOKUP(A85,'Import Karaman'!A:P,10,0)</f>
        <v>0</v>
      </c>
      <c r="K85" s="211" t="s">
        <v>13412</v>
      </c>
      <c r="L85" s="211">
        <v>5.304807973E9</v>
      </c>
      <c r="M85" s="211" t="s">
        <v>1350</v>
      </c>
      <c r="N85" s="211" t="s">
        <v>13102</v>
      </c>
      <c r="O85" s="211" t="s">
        <v>13413</v>
      </c>
      <c r="P85" s="497" t="str">
        <f>VLOOKUP(A85,'Import Karaman'!A:Q,16,0)</f>
        <v>Geleneksel</v>
      </c>
      <c r="Q85" s="218" t="b">
        <v>0</v>
      </c>
      <c r="R85" s="218"/>
      <c r="S85" s="218"/>
      <c r="T85" s="218"/>
      <c r="U85" s="218"/>
      <c r="V85" s="220"/>
      <c r="W85" s="220"/>
      <c r="X85" s="218"/>
      <c r="Y85" s="218"/>
      <c r="Z85" s="220"/>
      <c r="AA85" s="218"/>
      <c r="AB85" s="221"/>
      <c r="AC85" s="218"/>
      <c r="AD85" s="218"/>
      <c r="AE85" s="218"/>
      <c r="AF85" s="218"/>
      <c r="AG85" s="218"/>
      <c r="AH85" s="218"/>
      <c r="AI85" s="218"/>
      <c r="AJ85" s="218"/>
      <c r="AK85" s="218"/>
      <c r="AL85" s="218"/>
      <c r="AM85" s="218"/>
    </row>
    <row r="86" ht="15.75" customHeight="1">
      <c r="A86" s="211" t="s">
        <v>13414</v>
      </c>
      <c r="B86" s="211" t="s">
        <v>13415</v>
      </c>
      <c r="C86" s="497" t="str">
        <f>VLOOKUP(A86,'Import Karaman'!A:Q,3,0)</f>
        <v>DOĞRU</v>
      </c>
      <c r="D86" s="211" t="s">
        <v>1597</v>
      </c>
      <c r="E86" s="213">
        <v>1132.0</v>
      </c>
      <c r="F86" s="213">
        <v>131.0</v>
      </c>
      <c r="G86" s="213">
        <v>0.0</v>
      </c>
      <c r="H86" s="213">
        <v>12.0</v>
      </c>
      <c r="I86" s="213">
        <v>12.0</v>
      </c>
      <c r="J86" s="498">
        <f>VLOOKUP(A86,'Import Karaman'!A:P,10,0)</f>
        <v>0.92</v>
      </c>
      <c r="K86" s="211" t="s">
        <v>13416</v>
      </c>
      <c r="L86" s="211">
        <v>3.382146002E9</v>
      </c>
      <c r="M86" s="211" t="s">
        <v>1350</v>
      </c>
      <c r="N86" s="211" t="s">
        <v>13192</v>
      </c>
      <c r="O86" s="211" t="s">
        <v>13417</v>
      </c>
      <c r="P86" s="497" t="str">
        <f>VLOOKUP(A86,'Import Karaman'!A:Q,16,0)</f>
        <v>Geleneksel</v>
      </c>
      <c r="Q86" s="218" t="b">
        <v>0</v>
      </c>
      <c r="R86" s="218" t="s">
        <v>38</v>
      </c>
      <c r="S86" s="218" t="s">
        <v>149</v>
      </c>
      <c r="T86" s="39" t="s">
        <v>13064</v>
      </c>
      <c r="U86" s="218"/>
      <c r="V86" s="220">
        <v>44632.0</v>
      </c>
      <c r="W86" s="220">
        <v>44636.0</v>
      </c>
      <c r="X86" s="218"/>
      <c r="Y86" s="218" t="s">
        <v>1353</v>
      </c>
      <c r="Z86" s="220">
        <v>44632.0</v>
      </c>
      <c r="AA86" s="218"/>
      <c r="AB86" s="218"/>
      <c r="AC86" s="218"/>
      <c r="AD86" s="218"/>
      <c r="AE86" s="218"/>
      <c r="AF86" s="218"/>
      <c r="AG86" s="218"/>
      <c r="AH86" s="218"/>
      <c r="AI86" s="218" t="s">
        <v>149</v>
      </c>
      <c r="AJ86" s="218"/>
      <c r="AK86" s="218"/>
      <c r="AL86" s="218"/>
      <c r="AM86" s="218"/>
    </row>
    <row r="87" ht="15.75" customHeight="1">
      <c r="A87" s="211" t="s">
        <v>13418</v>
      </c>
      <c r="B87" s="211" t="s">
        <v>13419</v>
      </c>
      <c r="C87" s="497" t="str">
        <f>VLOOKUP(A87,'Import Karaman'!A:Q,3,0)</f>
        <v>DOĞRU</v>
      </c>
      <c r="D87" s="211" t="s">
        <v>1827</v>
      </c>
      <c r="E87" s="213">
        <v>206.0</v>
      </c>
      <c r="F87" s="213">
        <v>72.0</v>
      </c>
      <c r="G87" s="213">
        <v>0.0</v>
      </c>
      <c r="H87" s="213">
        <v>6.0</v>
      </c>
      <c r="I87" s="213">
        <v>6.0</v>
      </c>
      <c r="J87" s="498">
        <f>VLOOKUP(A87,'Import Karaman'!A:P,10,0)</f>
        <v>0</v>
      </c>
      <c r="K87" s="211" t="s">
        <v>13420</v>
      </c>
      <c r="L87" s="211">
        <v>5.43542988E9</v>
      </c>
      <c r="M87" s="211" t="s">
        <v>1350</v>
      </c>
      <c r="N87" s="211" t="s">
        <v>4710</v>
      </c>
      <c r="O87" s="211" t="s">
        <v>13421</v>
      </c>
      <c r="P87" s="497" t="str">
        <f>VLOOKUP(A87,'Import Karaman'!A:Q,16,0)</f>
        <v>Geleneksel</v>
      </c>
      <c r="Q87" s="218" t="b">
        <v>0</v>
      </c>
      <c r="R87" s="218"/>
      <c r="S87" s="218"/>
      <c r="T87" s="224"/>
      <c r="U87" s="218"/>
      <c r="V87" s="220"/>
      <c r="W87" s="220"/>
      <c r="X87" s="218"/>
      <c r="Y87" s="218"/>
      <c r="Z87" s="220"/>
      <c r="AA87" s="218"/>
      <c r="AB87" s="221"/>
      <c r="AC87" s="218"/>
      <c r="AD87" s="218"/>
      <c r="AE87" s="218"/>
      <c r="AF87" s="218"/>
      <c r="AG87" s="218"/>
      <c r="AH87" s="218"/>
      <c r="AI87" s="218"/>
      <c r="AJ87" s="218"/>
      <c r="AK87" s="218"/>
      <c r="AL87" s="218"/>
      <c r="AM87" s="218"/>
    </row>
    <row r="88" ht="15.75" customHeight="1">
      <c r="A88" s="211" t="s">
        <v>13422</v>
      </c>
      <c r="B88" s="211" t="s">
        <v>13423</v>
      </c>
      <c r="C88" s="497" t="str">
        <f>VLOOKUP(A88,'Import Karaman'!A:Q,3,0)</f>
        <v>DOĞRU</v>
      </c>
      <c r="D88" s="211" t="s">
        <v>1378</v>
      </c>
      <c r="E88" s="213">
        <v>1887.0</v>
      </c>
      <c r="F88" s="213">
        <v>247.0</v>
      </c>
      <c r="G88" s="213">
        <v>0.0</v>
      </c>
      <c r="H88" s="213">
        <v>36.0</v>
      </c>
      <c r="I88" s="213">
        <v>36.0</v>
      </c>
      <c r="J88" s="498">
        <f>VLOOKUP(A88,'Import Karaman'!A:P,10,0)</f>
        <v>0.64</v>
      </c>
      <c r="K88" s="211" t="s">
        <v>13424</v>
      </c>
      <c r="L88" s="211">
        <v>3.38212945E9</v>
      </c>
      <c r="M88" s="211" t="s">
        <v>1350</v>
      </c>
      <c r="N88" s="211" t="s">
        <v>13097</v>
      </c>
      <c r="O88" s="211" t="s">
        <v>13425</v>
      </c>
      <c r="P88" s="497" t="str">
        <f>VLOOKUP(A88,'Import Karaman'!A:Q,16,0)</f>
        <v>Geleneksel</v>
      </c>
      <c r="Q88" s="218" t="b">
        <v>0</v>
      </c>
      <c r="R88" s="218" t="s">
        <v>38</v>
      </c>
      <c r="S88" s="218" t="s">
        <v>404</v>
      </c>
      <c r="T88" s="2" t="s">
        <v>13064</v>
      </c>
      <c r="U88" s="218"/>
      <c r="V88" s="220">
        <v>44632.0</v>
      </c>
      <c r="W88" s="220">
        <v>44633.0</v>
      </c>
      <c r="X88" s="218"/>
      <c r="Y88" s="218" t="s">
        <v>1353</v>
      </c>
      <c r="Z88" s="220">
        <v>44632.0</v>
      </c>
      <c r="AA88" s="218"/>
      <c r="AB88" s="221"/>
      <c r="AC88" s="218"/>
      <c r="AD88" s="218"/>
      <c r="AE88" s="218"/>
      <c r="AF88" s="218"/>
      <c r="AG88" s="218"/>
      <c r="AH88" s="218"/>
      <c r="AI88" s="218" t="s">
        <v>404</v>
      </c>
      <c r="AJ88" s="218"/>
      <c r="AK88" s="218"/>
      <c r="AL88" s="218"/>
      <c r="AM88" s="218"/>
    </row>
    <row r="89" ht="15.75" customHeight="1">
      <c r="A89" s="211" t="s">
        <v>13426</v>
      </c>
      <c r="B89" s="211" t="s">
        <v>13427</v>
      </c>
      <c r="C89" s="497" t="str">
        <f>VLOOKUP(A89,'Import Karaman'!A:Q,3,0)</f>
        <v>DOĞRU</v>
      </c>
      <c r="D89" s="211" t="s">
        <v>1443</v>
      </c>
      <c r="E89" s="213">
        <v>1224.0</v>
      </c>
      <c r="F89" s="213">
        <v>153.0</v>
      </c>
      <c r="G89" s="213">
        <v>0.0</v>
      </c>
      <c r="H89" s="213">
        <v>21.0</v>
      </c>
      <c r="I89" s="213">
        <v>21.0</v>
      </c>
      <c r="J89" s="498">
        <f>VLOOKUP(A89,'Import Karaman'!A:P,10,0)</f>
        <v>0</v>
      </c>
      <c r="K89" s="211" t="s">
        <v>13428</v>
      </c>
      <c r="L89" s="211">
        <v>5.541607066E9</v>
      </c>
      <c r="M89" s="211" t="s">
        <v>1350</v>
      </c>
      <c r="N89" s="211" t="s">
        <v>13062</v>
      </c>
      <c r="O89" s="211" t="s">
        <v>13429</v>
      </c>
      <c r="P89" s="497" t="str">
        <f>VLOOKUP(A89,'Import Karaman'!A:Q,16,0)</f>
        <v>Geleneksel</v>
      </c>
      <c r="Q89" s="218" t="b">
        <v>1</v>
      </c>
      <c r="R89" s="218"/>
      <c r="S89" s="218"/>
      <c r="T89" s="218"/>
      <c r="U89" s="218"/>
      <c r="V89" s="220"/>
      <c r="W89" s="220"/>
      <c r="X89" s="218"/>
      <c r="Y89" s="218" t="s">
        <v>1353</v>
      </c>
      <c r="Z89" s="220">
        <v>44632.0</v>
      </c>
      <c r="AA89" s="218"/>
      <c r="AB89" s="218"/>
      <c r="AC89" s="218"/>
      <c r="AD89" s="218"/>
      <c r="AE89" s="218"/>
      <c r="AF89" s="218"/>
      <c r="AG89" s="218"/>
      <c r="AH89" s="218"/>
      <c r="AI89" s="218" t="s">
        <v>149</v>
      </c>
      <c r="AJ89" s="218"/>
      <c r="AK89" s="218"/>
      <c r="AL89" s="218"/>
      <c r="AM89" s="218"/>
    </row>
    <row r="90" ht="15.75" customHeight="1">
      <c r="A90" s="211" t="s">
        <v>13430</v>
      </c>
      <c r="B90" s="211" t="s">
        <v>13431</v>
      </c>
      <c r="C90" s="497" t="str">
        <f>VLOOKUP(A90,'Import Karaman'!A:Q,3,0)</f>
        <v>DOĞRU</v>
      </c>
      <c r="D90" s="211" t="s">
        <v>1385</v>
      </c>
      <c r="E90" s="213">
        <v>206.0</v>
      </c>
      <c r="F90" s="213">
        <v>72.0</v>
      </c>
      <c r="G90" s="213">
        <v>0.0</v>
      </c>
      <c r="H90" s="213">
        <v>6.0</v>
      </c>
      <c r="I90" s="213">
        <v>6.0</v>
      </c>
      <c r="J90" s="498">
        <f>VLOOKUP(A90,'Import Karaman'!A:P,10,0)</f>
        <v>0</v>
      </c>
      <c r="K90" s="211" t="s">
        <v>13432</v>
      </c>
      <c r="L90" s="211">
        <v>5.424193809E9</v>
      </c>
      <c r="M90" s="211" t="s">
        <v>1350</v>
      </c>
      <c r="N90" s="211" t="s">
        <v>13062</v>
      </c>
      <c r="O90" s="211" t="s">
        <v>13433</v>
      </c>
      <c r="P90" s="497" t="str">
        <f>VLOOKUP(A90,'Import Karaman'!A:Q,16,0)</f>
        <v>Geleneksel</v>
      </c>
      <c r="Q90" s="218" t="b">
        <v>0</v>
      </c>
      <c r="R90" s="218"/>
      <c r="S90" s="218"/>
      <c r="T90" s="224"/>
      <c r="U90" s="218"/>
      <c r="V90" s="220"/>
      <c r="W90" s="220"/>
      <c r="X90" s="218"/>
      <c r="Y90" s="218"/>
      <c r="Z90" s="220"/>
      <c r="AA90" s="218"/>
      <c r="AB90" s="221"/>
      <c r="AC90" s="218"/>
      <c r="AD90" s="218"/>
      <c r="AE90" s="218"/>
      <c r="AF90" s="218"/>
      <c r="AG90" s="218"/>
      <c r="AH90" s="218"/>
      <c r="AI90" s="218"/>
      <c r="AJ90" s="218"/>
      <c r="AK90" s="218"/>
      <c r="AL90" s="218"/>
      <c r="AM90" s="218"/>
    </row>
    <row r="91" ht="15.75" customHeight="1">
      <c r="A91" s="211" t="s">
        <v>13434</v>
      </c>
      <c r="B91" s="211" t="s">
        <v>13435</v>
      </c>
      <c r="C91" s="497" t="str">
        <f>VLOOKUP(A91,'Import Karaman'!A:Q,3,0)</f>
        <v>DOĞRU</v>
      </c>
      <c r="D91" s="211" t="s">
        <v>1364</v>
      </c>
      <c r="E91" s="213">
        <v>206.0</v>
      </c>
      <c r="F91" s="213">
        <v>72.0</v>
      </c>
      <c r="G91" s="213">
        <v>0.0</v>
      </c>
      <c r="H91" s="213">
        <v>6.0</v>
      </c>
      <c r="I91" s="213">
        <v>6.0</v>
      </c>
      <c r="J91" s="498">
        <f>VLOOKUP(A91,'Import Karaman'!A:P,10,0)</f>
        <v>0</v>
      </c>
      <c r="K91" s="211" t="s">
        <v>13436</v>
      </c>
      <c r="L91" s="211">
        <v>5.45837277E8</v>
      </c>
      <c r="M91" s="211" t="s">
        <v>1350</v>
      </c>
      <c r="N91" s="211" t="s">
        <v>13250</v>
      </c>
      <c r="O91" s="211" t="s">
        <v>13437</v>
      </c>
      <c r="P91" s="497" t="str">
        <f>VLOOKUP(A91,'Import Karaman'!A:Q,16,0)</f>
        <v>Geleneksel</v>
      </c>
      <c r="Q91" s="218" t="b">
        <v>0</v>
      </c>
      <c r="R91" s="218"/>
      <c r="S91" s="218"/>
      <c r="T91" s="224"/>
      <c r="U91" s="218"/>
      <c r="V91" s="220"/>
      <c r="W91" s="220"/>
      <c r="X91" s="218"/>
      <c r="Y91" s="218"/>
      <c r="Z91" s="220"/>
      <c r="AA91" s="218"/>
      <c r="AB91" s="221"/>
      <c r="AC91" s="218"/>
      <c r="AD91" s="218"/>
      <c r="AE91" s="218"/>
      <c r="AF91" s="218"/>
      <c r="AG91" s="218"/>
      <c r="AH91" s="218"/>
      <c r="AI91" s="218"/>
      <c r="AJ91" s="218"/>
      <c r="AK91" s="218"/>
      <c r="AL91" s="218"/>
      <c r="AM91" s="218"/>
    </row>
    <row r="92" ht="15.75" customHeight="1">
      <c r="A92" s="211" t="s">
        <v>13438</v>
      </c>
      <c r="B92" s="211" t="s">
        <v>13439</v>
      </c>
      <c r="C92" s="497" t="str">
        <f>VLOOKUP(A92,'Import Karaman'!A:Q,3,0)</f>
        <v>DOĞRU</v>
      </c>
      <c r="D92" s="211" t="s">
        <v>1364</v>
      </c>
      <c r="E92" s="213">
        <v>196.0</v>
      </c>
      <c r="F92" s="213">
        <v>66.0</v>
      </c>
      <c r="G92" s="213">
        <v>3.0</v>
      </c>
      <c r="H92" s="213">
        <v>6.0</v>
      </c>
      <c r="I92" s="213">
        <v>9.0</v>
      </c>
      <c r="J92" s="498">
        <f>VLOOKUP(A92,'Import Karaman'!A:P,10,0)</f>
        <v>0.42</v>
      </c>
      <c r="K92" s="211" t="s">
        <v>13440</v>
      </c>
      <c r="L92" s="211">
        <v>5.43318448E9</v>
      </c>
      <c r="M92" s="211" t="s">
        <v>1350</v>
      </c>
      <c r="N92" s="211" t="s">
        <v>13068</v>
      </c>
      <c r="O92" s="211" t="s">
        <v>13441</v>
      </c>
      <c r="P92" s="497" t="str">
        <f>VLOOKUP(A92,'Import Karaman'!A:Q,16,0)</f>
        <v>Geleneksel</v>
      </c>
      <c r="Q92" s="218" t="b">
        <v>0</v>
      </c>
      <c r="R92" s="218"/>
      <c r="S92" s="218"/>
      <c r="T92" s="218"/>
      <c r="U92" s="218"/>
      <c r="V92" s="220"/>
      <c r="W92" s="220"/>
      <c r="X92" s="218"/>
      <c r="Y92" s="218"/>
      <c r="Z92" s="220"/>
      <c r="AA92" s="218"/>
      <c r="AB92" s="218"/>
      <c r="AC92" s="218"/>
      <c r="AD92" s="218"/>
      <c r="AE92" s="218"/>
      <c r="AF92" s="218"/>
      <c r="AG92" s="218"/>
      <c r="AH92" s="218"/>
      <c r="AI92" s="218"/>
      <c r="AJ92" s="218"/>
      <c r="AK92" s="218"/>
      <c r="AL92" s="218"/>
      <c r="AM92" s="218"/>
    </row>
    <row r="93" ht="15.75" customHeight="1">
      <c r="A93" s="211" t="s">
        <v>13442</v>
      </c>
      <c r="B93" s="211" t="s">
        <v>13443</v>
      </c>
      <c r="C93" s="497" t="str">
        <f>VLOOKUP(A93,'Import Karaman'!A:Q,3,0)</f>
        <v>DOĞRU</v>
      </c>
      <c r="D93" s="211" t="s">
        <v>1597</v>
      </c>
      <c r="E93" s="213">
        <v>1079.0</v>
      </c>
      <c r="F93" s="213">
        <v>58.0</v>
      </c>
      <c r="G93" s="213">
        <v>0.0</v>
      </c>
      <c r="H93" s="213">
        <v>10.0</v>
      </c>
      <c r="I93" s="213">
        <v>10.0</v>
      </c>
      <c r="J93" s="498">
        <f>VLOOKUP(A93,'Import Karaman'!A:P,10,0)</f>
        <v>0.8</v>
      </c>
      <c r="K93" s="211" t="s">
        <v>13444</v>
      </c>
      <c r="L93" s="211">
        <v>5.413056195E9</v>
      </c>
      <c r="M93" s="211" t="s">
        <v>1350</v>
      </c>
      <c r="N93" s="211" t="s">
        <v>13068</v>
      </c>
      <c r="O93" s="211" t="s">
        <v>13445</v>
      </c>
      <c r="P93" s="497" t="str">
        <f>VLOOKUP(A93,'Import Karaman'!A:Q,16,0)</f>
        <v>Geleneksel</v>
      </c>
      <c r="Q93" s="218" t="b">
        <v>0</v>
      </c>
      <c r="R93" s="218" t="s">
        <v>38</v>
      </c>
      <c r="S93" s="218" t="s">
        <v>128</v>
      </c>
      <c r="T93" s="2"/>
      <c r="U93" s="323"/>
      <c r="V93" s="220">
        <v>44636.0</v>
      </c>
      <c r="W93" s="220">
        <v>44637.0</v>
      </c>
      <c r="X93" s="218"/>
      <c r="Y93" s="218" t="s">
        <v>1353</v>
      </c>
      <c r="Z93" s="220">
        <v>44636.0</v>
      </c>
      <c r="AA93" s="218"/>
      <c r="AB93" s="221"/>
      <c r="AC93" s="218"/>
      <c r="AD93" s="218"/>
      <c r="AE93" s="218"/>
      <c r="AF93" s="218"/>
      <c r="AG93" s="218"/>
      <c r="AH93" s="218"/>
      <c r="AI93" s="218" t="s">
        <v>128</v>
      </c>
      <c r="AJ93" s="218"/>
      <c r="AK93" s="218"/>
      <c r="AL93" s="218"/>
      <c r="AM93" s="218"/>
    </row>
    <row r="94" ht="15.75" customHeight="1">
      <c r="A94" s="211" t="s">
        <v>13446</v>
      </c>
      <c r="B94" s="211" t="s">
        <v>13447</v>
      </c>
      <c r="C94" s="497" t="str">
        <f>VLOOKUP(A94,'Import Karaman'!A:Q,3,0)</f>
        <v>DOĞRU</v>
      </c>
      <c r="D94" s="211" t="s">
        <v>1493</v>
      </c>
      <c r="E94" s="213">
        <v>467.0</v>
      </c>
      <c r="F94" s="213">
        <v>52.0</v>
      </c>
      <c r="G94" s="213">
        <v>50.0</v>
      </c>
      <c r="H94" s="213">
        <v>0.0</v>
      </c>
      <c r="I94" s="213">
        <v>50.0</v>
      </c>
      <c r="J94" s="498">
        <f>VLOOKUP(A94,'Import Karaman'!A:P,10,0)</f>
        <v>1</v>
      </c>
      <c r="K94" s="211" t="s">
        <v>13448</v>
      </c>
      <c r="L94" s="211">
        <v>3.382020136E9</v>
      </c>
      <c r="M94" s="211" t="s">
        <v>1350</v>
      </c>
      <c r="N94" s="211" t="s">
        <v>13377</v>
      </c>
      <c r="O94" s="211" t="s">
        <v>13449</v>
      </c>
      <c r="P94" s="497" t="str">
        <f>VLOOKUP(A94,'Import Karaman'!A:Q,16,0)</f>
        <v>Key</v>
      </c>
      <c r="Q94" s="218" t="b">
        <v>0</v>
      </c>
      <c r="R94" s="218"/>
      <c r="S94" s="218"/>
      <c r="T94" s="218"/>
      <c r="U94" s="218"/>
      <c r="V94" s="220"/>
      <c r="W94" s="220"/>
      <c r="X94" s="218"/>
      <c r="Y94" s="218"/>
      <c r="Z94" s="220"/>
      <c r="AA94" s="218"/>
      <c r="AB94" s="218"/>
      <c r="AC94" s="218"/>
      <c r="AD94" s="218"/>
      <c r="AE94" s="218"/>
      <c r="AF94" s="218"/>
      <c r="AG94" s="218"/>
      <c r="AH94" s="218"/>
      <c r="AI94" s="218"/>
      <c r="AJ94" s="218"/>
      <c r="AK94" s="218"/>
      <c r="AL94" s="218"/>
      <c r="AM94" s="218"/>
    </row>
    <row r="95" ht="15.75" customHeight="1">
      <c r="A95" s="211" t="s">
        <v>13450</v>
      </c>
      <c r="B95" s="211" t="s">
        <v>13451</v>
      </c>
      <c r="C95" s="497" t="str">
        <f>VLOOKUP(A95,'Import Karaman'!A:Q,3,0)</f>
        <v>DOĞRU</v>
      </c>
      <c r="D95" s="211" t="s">
        <v>1348</v>
      </c>
      <c r="E95" s="213">
        <v>1249.0</v>
      </c>
      <c r="F95" s="213">
        <v>141.0</v>
      </c>
      <c r="G95" s="213">
        <v>0.0</v>
      </c>
      <c r="H95" s="213">
        <v>26.0</v>
      </c>
      <c r="I95" s="213">
        <v>26.0</v>
      </c>
      <c r="J95" s="498">
        <f>VLOOKUP(A95,'Import Karaman'!A:P,10,0)</f>
        <v>0.68</v>
      </c>
      <c r="K95" s="211" t="s">
        <v>13452</v>
      </c>
      <c r="L95" s="211">
        <v>5.413434767E9</v>
      </c>
      <c r="M95" s="211" t="s">
        <v>1350</v>
      </c>
      <c r="N95" s="211" t="s">
        <v>13453</v>
      </c>
      <c r="O95" s="211" t="s">
        <v>13454</v>
      </c>
      <c r="P95" s="497" t="str">
        <f>VLOOKUP(A95,'Import Karaman'!A:Q,16,0)</f>
        <v>Geleneksel</v>
      </c>
      <c r="Q95" s="218" t="b">
        <v>0</v>
      </c>
      <c r="R95" s="218" t="s">
        <v>38</v>
      </c>
      <c r="S95" s="218" t="s">
        <v>404</v>
      </c>
      <c r="T95" s="2" t="s">
        <v>13064</v>
      </c>
      <c r="U95" s="218"/>
      <c r="V95" s="220">
        <v>44267.0</v>
      </c>
      <c r="W95" s="220">
        <v>44633.0</v>
      </c>
      <c r="X95" s="218"/>
      <c r="Y95" s="218" t="s">
        <v>1353</v>
      </c>
      <c r="Z95" s="220">
        <v>44632.0</v>
      </c>
      <c r="AA95" s="218"/>
      <c r="AB95" s="218"/>
      <c r="AC95" s="218"/>
      <c r="AD95" s="218"/>
      <c r="AE95" s="218"/>
      <c r="AF95" s="218"/>
      <c r="AG95" s="218"/>
      <c r="AH95" s="218"/>
      <c r="AI95" s="218" t="s">
        <v>404</v>
      </c>
      <c r="AJ95" s="218"/>
      <c r="AK95" s="218"/>
      <c r="AL95" s="218"/>
      <c r="AM95" s="218"/>
    </row>
    <row r="96" ht="15.75" customHeight="1">
      <c r="A96" s="211" t="s">
        <v>13455</v>
      </c>
      <c r="B96" s="211" t="s">
        <v>13456</v>
      </c>
      <c r="C96" s="497" t="str">
        <f>VLOOKUP(A96,'Import Karaman'!A:Q,3,0)</f>
        <v>DOĞRU</v>
      </c>
      <c r="D96" s="211" t="s">
        <v>1577</v>
      </c>
      <c r="E96" s="213">
        <v>217.0</v>
      </c>
      <c r="F96" s="213">
        <v>31.0</v>
      </c>
      <c r="G96" s="213">
        <v>0.0</v>
      </c>
      <c r="H96" s="213">
        <v>78.0</v>
      </c>
      <c r="I96" s="213">
        <v>78.0</v>
      </c>
      <c r="J96" s="498">
        <f>VLOOKUP(A96,'Import Karaman'!A:P,10,0)</f>
        <v>0.67</v>
      </c>
      <c r="K96" s="211" t="s">
        <v>13457</v>
      </c>
      <c r="L96" s="211">
        <v>3.382137611E9</v>
      </c>
      <c r="M96" s="211" t="s">
        <v>1350</v>
      </c>
      <c r="N96" s="211" t="s">
        <v>13062</v>
      </c>
      <c r="O96" s="211" t="s">
        <v>13458</v>
      </c>
      <c r="P96" s="497" t="str">
        <f>VLOOKUP(A96,'Import Karaman'!A:Q,16,0)</f>
        <v>Geleneksel</v>
      </c>
      <c r="Q96" s="218" t="b">
        <v>0</v>
      </c>
      <c r="R96" s="218" t="s">
        <v>38</v>
      </c>
      <c r="S96" s="218" t="s">
        <v>128</v>
      </c>
      <c r="T96" s="218"/>
      <c r="U96" s="218" t="s">
        <v>13459</v>
      </c>
      <c r="V96" s="220">
        <v>44636.0</v>
      </c>
      <c r="W96" s="220">
        <v>44637.0</v>
      </c>
      <c r="X96" s="218"/>
      <c r="Y96" s="218" t="s">
        <v>1506</v>
      </c>
      <c r="Z96" s="220">
        <v>44632.0</v>
      </c>
      <c r="AA96" s="218"/>
      <c r="AB96" s="221"/>
      <c r="AC96" s="218"/>
      <c r="AD96" s="218"/>
      <c r="AE96" s="218"/>
      <c r="AF96" s="218"/>
      <c r="AG96" s="218"/>
      <c r="AH96" s="218"/>
      <c r="AI96" s="218" t="s">
        <v>149</v>
      </c>
      <c r="AJ96" s="218"/>
      <c r="AK96" s="218"/>
      <c r="AL96" s="218"/>
      <c r="AM96" s="218"/>
    </row>
    <row r="97" ht="15.75" customHeight="1">
      <c r="A97" s="211" t="s">
        <v>13460</v>
      </c>
      <c r="B97" s="211" t="s">
        <v>13461</v>
      </c>
      <c r="C97" s="497" t="str">
        <f>VLOOKUP(A97,'Import Karaman'!A:Q,3,0)</f>
        <v>DOĞRU</v>
      </c>
      <c r="D97" s="211" t="s">
        <v>1443</v>
      </c>
      <c r="E97" s="213">
        <v>1161.0</v>
      </c>
      <c r="F97" s="213">
        <v>97.0</v>
      </c>
      <c r="G97" s="213">
        <v>0.0</v>
      </c>
      <c r="H97" s="213">
        <v>29.0</v>
      </c>
      <c r="I97" s="213">
        <v>29.0</v>
      </c>
      <c r="J97" s="498">
        <f>VLOOKUP(A97,'Import Karaman'!A:P,10,0)</f>
        <v>0</v>
      </c>
      <c r="K97" s="211" t="s">
        <v>13462</v>
      </c>
      <c r="L97" s="211">
        <v>5.312380397E9</v>
      </c>
      <c r="M97" s="211" t="s">
        <v>1350</v>
      </c>
      <c r="N97" s="211" t="s">
        <v>13062</v>
      </c>
      <c r="O97" s="211" t="s">
        <v>13463</v>
      </c>
      <c r="P97" s="497" t="str">
        <f>VLOOKUP(A97,'Import Karaman'!A:Q,16,0)</f>
        <v>Geleneksel</v>
      </c>
      <c r="Q97" s="218" t="b">
        <v>0</v>
      </c>
      <c r="R97" s="218" t="s">
        <v>29</v>
      </c>
      <c r="S97" s="218" t="s">
        <v>149</v>
      </c>
      <c r="T97" s="2" t="s">
        <v>13064</v>
      </c>
      <c r="U97" s="218" t="s">
        <v>13409</v>
      </c>
      <c r="V97" s="220">
        <v>44632.0</v>
      </c>
      <c r="W97" s="220">
        <v>44633.0</v>
      </c>
      <c r="X97" s="218"/>
      <c r="Y97" s="218" t="s">
        <v>1353</v>
      </c>
      <c r="Z97" s="220">
        <v>44632.0</v>
      </c>
      <c r="AA97" s="218"/>
      <c r="AB97" s="221"/>
      <c r="AC97" s="218"/>
      <c r="AD97" s="221"/>
      <c r="AE97" s="218"/>
      <c r="AF97" s="221"/>
      <c r="AG97" s="218"/>
      <c r="AH97" s="218"/>
      <c r="AI97" s="218" t="s">
        <v>149</v>
      </c>
      <c r="AJ97" s="218"/>
      <c r="AK97" s="218"/>
      <c r="AL97" s="218"/>
      <c r="AM97" s="218"/>
    </row>
    <row r="98" ht="15.75" customHeight="1">
      <c r="A98" s="211" t="s">
        <v>13464</v>
      </c>
      <c r="B98" s="211" t="s">
        <v>13465</v>
      </c>
      <c r="C98" s="497" t="str">
        <f>VLOOKUP(A98,'Import Karaman'!A:Q,3,0)</f>
        <v>DOĞRU</v>
      </c>
      <c r="D98" s="211" t="s">
        <v>1348</v>
      </c>
      <c r="E98" s="213">
        <v>367.0</v>
      </c>
      <c r="F98" s="213">
        <v>19.0</v>
      </c>
      <c r="G98" s="213">
        <v>8.0</v>
      </c>
      <c r="H98" s="213">
        <v>6.0</v>
      </c>
      <c r="I98" s="213">
        <v>14.0</v>
      </c>
      <c r="J98" s="498">
        <f>VLOOKUP(A98,'Import Karaman'!A:P,10,0)</f>
        <v>0.57</v>
      </c>
      <c r="K98" s="211" t="s">
        <v>13466</v>
      </c>
      <c r="L98" s="211">
        <v>5.528703695E9</v>
      </c>
      <c r="M98" s="211" t="s">
        <v>1350</v>
      </c>
      <c r="N98" s="211" t="s">
        <v>1592</v>
      </c>
      <c r="O98" s="211" t="s">
        <v>13467</v>
      </c>
      <c r="P98" s="497" t="str">
        <f>VLOOKUP(A98,'Import Karaman'!A:Q,16,0)</f>
        <v>Geleneksel</v>
      </c>
      <c r="Q98" s="218" t="b">
        <v>0</v>
      </c>
      <c r="R98" s="218"/>
      <c r="S98" s="218"/>
      <c r="T98" s="218"/>
      <c r="U98" s="218"/>
      <c r="V98" s="220"/>
      <c r="W98" s="220"/>
      <c r="X98" s="218"/>
      <c r="Y98" s="218"/>
      <c r="Z98" s="220"/>
      <c r="AA98" s="218"/>
      <c r="AB98" s="218"/>
      <c r="AC98" s="218"/>
      <c r="AD98" s="218"/>
      <c r="AE98" s="218"/>
      <c r="AF98" s="218"/>
      <c r="AG98" s="218"/>
      <c r="AH98" s="218"/>
      <c r="AI98" s="218"/>
      <c r="AJ98" s="218"/>
      <c r="AK98" s="218"/>
      <c r="AL98" s="218"/>
      <c r="AM98" s="218"/>
    </row>
    <row r="99" ht="15.75" customHeight="1">
      <c r="A99" s="211" t="s">
        <v>13468</v>
      </c>
      <c r="B99" s="211" t="s">
        <v>13469</v>
      </c>
      <c r="C99" s="497" t="str">
        <f>VLOOKUP(A99,'Import Karaman'!A:Q,3,0)</f>
        <v>DOĞRU</v>
      </c>
      <c r="D99" s="211" t="s">
        <v>1493</v>
      </c>
      <c r="E99" s="213">
        <v>2397.0</v>
      </c>
      <c r="F99" s="213">
        <v>177.0</v>
      </c>
      <c r="G99" s="213">
        <v>0.0</v>
      </c>
      <c r="H99" s="213">
        <v>109.0</v>
      </c>
      <c r="I99" s="213">
        <v>109.0</v>
      </c>
      <c r="J99" s="498">
        <f>VLOOKUP(A99,'Import Karaman'!A:P,10,0)</f>
        <v>0</v>
      </c>
      <c r="K99" s="211" t="s">
        <v>13470</v>
      </c>
      <c r="L99" s="211">
        <v>3.382130777E9</v>
      </c>
      <c r="M99" s="211" t="s">
        <v>1350</v>
      </c>
      <c r="N99" s="211" t="s">
        <v>13097</v>
      </c>
      <c r="O99" s="211" t="s">
        <v>13471</v>
      </c>
      <c r="P99" s="497" t="str">
        <f>VLOOKUP(A99,'Import Karaman'!A:Q,16,0)</f>
        <v>Geleneksel</v>
      </c>
      <c r="Q99" s="218" t="b">
        <v>1</v>
      </c>
      <c r="R99" s="218"/>
      <c r="S99" s="218"/>
      <c r="T99" s="2"/>
      <c r="U99" s="218" t="s">
        <v>13472</v>
      </c>
      <c r="V99" s="220"/>
      <c r="W99" s="220"/>
      <c r="X99" s="218"/>
      <c r="Y99" s="218"/>
      <c r="Z99" s="220"/>
      <c r="AA99" s="218"/>
      <c r="AB99" s="221"/>
      <c r="AC99" s="218"/>
      <c r="AD99" s="221"/>
      <c r="AE99" s="218"/>
      <c r="AF99" s="218"/>
      <c r="AG99" s="218"/>
      <c r="AH99" s="218"/>
      <c r="AI99" s="218"/>
      <c r="AJ99" s="218"/>
      <c r="AK99" s="218"/>
      <c r="AL99" s="218"/>
      <c r="AM99" s="218"/>
    </row>
    <row r="100" ht="15.75" customHeight="1">
      <c r="A100" s="211" t="s">
        <v>13473</v>
      </c>
      <c r="B100" s="211" t="s">
        <v>13474</v>
      </c>
      <c r="C100" s="497" t="str">
        <f>VLOOKUP(A100,'Import Karaman'!A:Q,3,0)</f>
        <v>YANLIŞ</v>
      </c>
      <c r="D100" s="211" t="s">
        <v>1507</v>
      </c>
      <c r="E100" s="213">
        <v>1.0</v>
      </c>
      <c r="F100" s="211"/>
      <c r="G100" s="213">
        <v>0.0</v>
      </c>
      <c r="H100" s="213">
        <v>11.0</v>
      </c>
      <c r="I100" s="213">
        <v>11.0</v>
      </c>
      <c r="J100" s="498">
        <f>VLOOKUP(A100,'Import Karaman'!A:P,10,0)</f>
        <v>0</v>
      </c>
      <c r="K100" s="211" t="s">
        <v>13475</v>
      </c>
      <c r="L100" s="211">
        <v>5.393218291E9</v>
      </c>
      <c r="M100" s="211" t="s">
        <v>1350</v>
      </c>
      <c r="N100" s="211" t="s">
        <v>13097</v>
      </c>
      <c r="O100" s="211" t="s">
        <v>13476</v>
      </c>
      <c r="P100" s="497" t="str">
        <f>VLOOKUP(A100,'Import Karaman'!A:Q,16,0)</f>
        <v>Geleneksel</v>
      </c>
      <c r="Q100" s="218" t="b">
        <v>0</v>
      </c>
      <c r="R100" s="218" t="s">
        <v>40</v>
      </c>
      <c r="S100" s="218"/>
      <c r="T100" s="218"/>
      <c r="U100" s="218"/>
      <c r="V100" s="220"/>
      <c r="W100" s="220"/>
      <c r="X100" s="218"/>
      <c r="Y100" s="218" t="s">
        <v>43</v>
      </c>
      <c r="Z100" s="220">
        <v>44632.0</v>
      </c>
      <c r="AA100" s="218"/>
      <c r="AB100" s="218"/>
      <c r="AC100" s="218"/>
      <c r="AD100" s="218"/>
      <c r="AE100" s="218"/>
      <c r="AF100" s="218"/>
      <c r="AG100" s="218"/>
      <c r="AH100" s="218"/>
      <c r="AI100" s="218" t="s">
        <v>404</v>
      </c>
      <c r="AJ100" s="218"/>
      <c r="AK100" s="218"/>
      <c r="AL100" s="218"/>
      <c r="AM100" s="218"/>
    </row>
    <row r="101" ht="15.75" customHeight="1">
      <c r="A101" s="211" t="s">
        <v>13477</v>
      </c>
      <c r="B101" s="211" t="s">
        <v>13478</v>
      </c>
      <c r="C101" s="497" t="str">
        <f>VLOOKUP(A101,'Import Karaman'!A:Q,3,0)</f>
        <v>DOĞRU</v>
      </c>
      <c r="D101" s="211" t="s">
        <v>1370</v>
      </c>
      <c r="E101" s="213">
        <v>206.0</v>
      </c>
      <c r="F101" s="213">
        <v>72.0</v>
      </c>
      <c r="G101" s="213">
        <v>0.0</v>
      </c>
      <c r="H101" s="213">
        <v>6.0</v>
      </c>
      <c r="I101" s="213">
        <v>6.0</v>
      </c>
      <c r="J101" s="498">
        <f>VLOOKUP(A101,'Import Karaman'!A:P,10,0)</f>
        <v>1</v>
      </c>
      <c r="K101" s="211" t="s">
        <v>13479</v>
      </c>
      <c r="L101" s="211">
        <v>3.38212706E9</v>
      </c>
      <c r="M101" s="211" t="s">
        <v>1350</v>
      </c>
      <c r="N101" s="211" t="s">
        <v>13192</v>
      </c>
      <c r="O101" s="211" t="s">
        <v>13480</v>
      </c>
      <c r="P101" s="497" t="str">
        <f>VLOOKUP(A101,'Import Karaman'!A:Q,16,0)</f>
        <v>Geleneksel</v>
      </c>
      <c r="Q101" s="218" t="b">
        <v>0</v>
      </c>
      <c r="R101" s="218" t="s">
        <v>38</v>
      </c>
      <c r="S101" s="218" t="s">
        <v>149</v>
      </c>
      <c r="T101" s="2" t="s">
        <v>13064</v>
      </c>
      <c r="U101" s="218"/>
      <c r="V101" s="220">
        <v>44632.0</v>
      </c>
      <c r="W101" s="220">
        <v>44635.0</v>
      </c>
      <c r="X101" s="218"/>
      <c r="Y101" s="218" t="s">
        <v>1353</v>
      </c>
      <c r="Z101" s="220">
        <v>44632.0</v>
      </c>
      <c r="AA101" s="218"/>
      <c r="AB101" s="221"/>
      <c r="AC101" s="218"/>
      <c r="AD101" s="221"/>
      <c r="AE101" s="218"/>
      <c r="AF101" s="218"/>
      <c r="AG101" s="218"/>
      <c r="AH101" s="218"/>
      <c r="AI101" s="218" t="s">
        <v>149</v>
      </c>
      <c r="AJ101" s="218"/>
      <c r="AK101" s="218"/>
      <c r="AL101" s="218"/>
      <c r="AM101" s="218"/>
    </row>
    <row r="102" ht="15.75" customHeight="1">
      <c r="A102" s="211" t="s">
        <v>13481</v>
      </c>
      <c r="B102" s="211" t="s">
        <v>13482</v>
      </c>
      <c r="C102" s="497" t="str">
        <f>VLOOKUP(A102,'Import Karaman'!A:Q,3,0)</f>
        <v>DOĞRU</v>
      </c>
      <c r="D102" s="211" t="s">
        <v>1385</v>
      </c>
      <c r="E102" s="213">
        <v>206.0</v>
      </c>
      <c r="F102" s="213">
        <v>72.0</v>
      </c>
      <c r="G102" s="213">
        <v>0.0</v>
      </c>
      <c r="H102" s="213">
        <v>6.0</v>
      </c>
      <c r="I102" s="213">
        <v>6.0</v>
      </c>
      <c r="J102" s="498">
        <f>VLOOKUP(A102,'Import Karaman'!A:P,10,0)</f>
        <v>0</v>
      </c>
      <c r="K102" s="211" t="s">
        <v>13106</v>
      </c>
      <c r="L102" s="211">
        <v>5.515567629E9</v>
      </c>
      <c r="M102" s="211" t="s">
        <v>1350</v>
      </c>
      <c r="N102" s="211" t="s">
        <v>13107</v>
      </c>
      <c r="O102" s="211" t="s">
        <v>13108</v>
      </c>
      <c r="P102" s="497" t="str">
        <f>VLOOKUP(A102,'Import Karaman'!A:Q,16,0)</f>
        <v>Geleneksel</v>
      </c>
      <c r="Q102" s="218" t="b">
        <v>0</v>
      </c>
      <c r="R102" s="218" t="s">
        <v>38</v>
      </c>
      <c r="S102" s="218" t="s">
        <v>66</v>
      </c>
      <c r="T102" s="2" t="s">
        <v>13064</v>
      </c>
      <c r="U102" s="218"/>
      <c r="V102" s="220">
        <v>44630.0</v>
      </c>
      <c r="W102" s="220">
        <v>44632.0</v>
      </c>
      <c r="X102" s="218"/>
      <c r="Y102" s="218" t="s">
        <v>1353</v>
      </c>
      <c r="Z102" s="220">
        <v>44630.0</v>
      </c>
      <c r="AA102" s="218"/>
      <c r="AB102" s="221"/>
      <c r="AC102" s="218"/>
      <c r="AD102" s="218"/>
      <c r="AE102" s="218"/>
      <c r="AF102" s="218"/>
      <c r="AG102" s="218"/>
      <c r="AH102" s="218"/>
      <c r="AI102" s="218" t="s">
        <v>66</v>
      </c>
      <c r="AJ102" s="218"/>
      <c r="AK102" s="218"/>
      <c r="AL102" s="218"/>
      <c r="AM102" s="218"/>
    </row>
    <row r="103" ht="15.75" customHeight="1">
      <c r="A103" s="211" t="s">
        <v>13483</v>
      </c>
      <c r="B103" s="211" t="s">
        <v>13484</v>
      </c>
      <c r="C103" s="497" t="str">
        <f>VLOOKUP(A103,'Import Karaman'!A:Q,3,0)</f>
        <v>DOĞRU</v>
      </c>
      <c r="D103" s="211" t="s">
        <v>1356</v>
      </c>
      <c r="E103" s="213">
        <v>206.0</v>
      </c>
      <c r="F103" s="213">
        <v>72.0</v>
      </c>
      <c r="G103" s="213">
        <v>0.0</v>
      </c>
      <c r="H103" s="213">
        <v>6.0</v>
      </c>
      <c r="I103" s="213">
        <v>6.0</v>
      </c>
      <c r="J103" s="498">
        <f>VLOOKUP(A103,'Import Karaman'!A:P,10,0)</f>
        <v>0</v>
      </c>
      <c r="K103" s="211" t="s">
        <v>13485</v>
      </c>
      <c r="L103" s="211">
        <v>5.467825706E9</v>
      </c>
      <c r="M103" s="211" t="s">
        <v>1350</v>
      </c>
      <c r="N103" s="211" t="s">
        <v>13077</v>
      </c>
      <c r="O103" s="211" t="s">
        <v>13486</v>
      </c>
      <c r="P103" s="497" t="str">
        <f>VLOOKUP(A103,'Import Karaman'!A:Q,16,0)</f>
        <v>Geleneksel</v>
      </c>
      <c r="Q103" s="218" t="b">
        <v>0</v>
      </c>
      <c r="R103" s="218"/>
      <c r="S103" s="218"/>
      <c r="T103" s="218"/>
      <c r="U103" s="218" t="s">
        <v>13487</v>
      </c>
      <c r="V103" s="220"/>
      <c r="W103" s="220"/>
      <c r="X103" s="218"/>
      <c r="Y103" s="218" t="s">
        <v>1475</v>
      </c>
      <c r="Z103" s="220">
        <v>44636.0</v>
      </c>
      <c r="AA103" s="218"/>
      <c r="AB103" s="221"/>
      <c r="AC103" s="218"/>
      <c r="AD103" s="218"/>
      <c r="AE103" s="218"/>
      <c r="AF103" s="218"/>
      <c r="AG103" s="218"/>
      <c r="AH103" s="218"/>
      <c r="AI103" s="218" t="s">
        <v>128</v>
      </c>
      <c r="AJ103" s="218"/>
      <c r="AK103" s="218"/>
      <c r="AL103" s="218"/>
      <c r="AM103" s="218"/>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03">
    <sortState ref="A1:AM103">
      <sortCondition descending="1" ref="C1:C103"/>
      <sortCondition ref="B1:B103"/>
    </sortState>
  </autoFilter>
  <customSheetViews>
    <customSheetView guid="{3535F280-88E2-4B15-B0E0-619A6DDFBF75}" filter="1" showAutoFilter="1">
      <autoFilter ref="$A$1:$AM$91"/>
      <extLst>
        <ext uri="GoogleSheetsCustomDataVersion1">
          <go:sheetsCustomData xmlns:go="http://customooxmlschemas.google.com/" filterViewId="114925387"/>
        </ext>
      </extLst>
    </customSheetView>
    <customSheetView guid="{5D9B2B0B-5AAB-42D0-B91B-65758FE1A5A2}" filter="1" showAutoFilter="1">
      <autoFilter ref="$A$1:$AM$91">
        <filterColumn colId="2">
          <filters>
            <filter val="DOĞRU"/>
          </filters>
        </filterColumn>
        <filterColumn colId="9">
          <filters>
            <filter val="27%"/>
            <filter val="67%"/>
            <filter val="11%"/>
            <filter val="77%"/>
            <filter val="43%"/>
            <filter val="65%"/>
            <filter val="75%"/>
            <filter val="95%"/>
            <filter val="81%"/>
            <filter val="91%"/>
            <filter val="48%"/>
            <filter val="58%"/>
            <filter val="56%"/>
            <filter val="88%"/>
            <filter val="64%"/>
            <filter val="30%"/>
            <filter val="62%"/>
            <filter val="94%"/>
            <filter val="70%"/>
            <filter val="92%"/>
            <filter val="80%"/>
            <filter val="8%"/>
            <filter val="2%"/>
            <filter val="0%"/>
            <filter val="39%"/>
          </filters>
        </filterColumn>
        <filterColumn colId="17">
          <filters blank="1">
            <filter val="İleride Randevu Alınacak"/>
            <filter val="Randevu İptal"/>
            <filter val="Ulaşılamadı"/>
            <filter val="Lokasyon Uzak"/>
          </filters>
        </filterColumn>
        <sortState ref="A1:AM91">
          <sortCondition ref="N1:N91"/>
        </sortState>
      </autoFilter>
      <extLst>
        <ext uri="GoogleSheetsCustomDataVersion1">
          <go:sheetsCustomData xmlns:go="http://customooxmlschemas.google.com/" filterViewId="1407934215"/>
        </ext>
      </extLst>
    </customSheetView>
    <customSheetView guid="{8EBDBF6B-6BD9-4AD8-9E7F-462AD8DEC5DA}" filter="1" showAutoFilter="1">
      <autoFilter ref="$A$1:$AM$91">
        <filterColumn colId="2">
          <filters>
            <filter val="DOĞRU"/>
          </filters>
        </filterColumn>
        <filterColumn colId="9">
          <filters>
            <filter val="27%"/>
            <filter val="67%"/>
            <filter val="11%"/>
            <filter val="77%"/>
            <filter val="43%"/>
            <filter val="65%"/>
            <filter val="75%"/>
            <filter val="95%"/>
            <filter val="81%"/>
            <filter val="91%"/>
            <filter val="48%"/>
            <filter val="58%"/>
            <filter val="56%"/>
            <filter val="88%"/>
            <filter val="64%"/>
            <filter val="30%"/>
            <filter val="62%"/>
            <filter val="94%"/>
            <filter val="70%"/>
            <filter val="92%"/>
            <filter val="80%"/>
            <filter val="8%"/>
            <filter val="2%"/>
            <filter val="0%"/>
            <filter val="39%"/>
          </filters>
        </filterColumn>
        <filterColumn colId="17">
          <filters blank="1">
            <filter val="İleride Randevu Alınacak"/>
            <filter val="Personel Eksik"/>
            <filter val="Randevu İptal"/>
            <filter val="Ulaşılamadı"/>
            <filter val="Lokasyon Uzak"/>
            <filter val="Dönüş Yapacak"/>
          </filters>
        </filterColumn>
        <sortState ref="A1:AM91">
          <sortCondition ref="N1:N91"/>
        </sortState>
      </autoFilter>
      <extLst>
        <ext uri="GoogleSheetsCustomDataVersion1">
          <go:sheetsCustomData xmlns:go="http://customooxmlschemas.google.com/" filterViewId="1648038667"/>
        </ext>
      </extLst>
    </customSheetView>
    <customSheetView guid="{065C6842-6D87-4E0A-82DC-3CF83A417642}" filter="1" showAutoFilter="1">
      <autoFilter ref="$A$1:$AM$91">
        <filterColumn colId="9">
          <filters>
            <filter val="27%"/>
            <filter val="67%"/>
            <filter val="11%"/>
            <filter val="77%"/>
            <filter val="43%"/>
            <filter val="65%"/>
            <filter val="75%"/>
            <filter val="95%"/>
            <filter val="81%"/>
            <filter val="91%"/>
            <filter val="48%"/>
            <filter val="58%"/>
            <filter val="56%"/>
            <filter val="88%"/>
            <filter val="64%"/>
            <filter val="30%"/>
            <filter val="62%"/>
            <filter val="94%"/>
            <filter val="70%"/>
            <filter val="92%"/>
            <filter val="80%"/>
            <filter val="8%"/>
            <filter val="2%"/>
            <filter val="0%"/>
            <filter val="39%"/>
          </filters>
        </filterColumn>
        <filterColumn colId="2">
          <filters>
            <filter val="DOĞRU"/>
          </filters>
        </filterColumn>
        <filterColumn colId="17">
          <filters blank="1">
            <filter val="İleride Randevu Alınacak"/>
            <filter val="Personel Eksik"/>
            <filter val="Randevu İptal"/>
            <filter val="Ulaşılamadı"/>
            <filter val="Dönüş Yapacak"/>
            <filter val="Restoran Silindi"/>
          </filters>
        </filterColumn>
        <sortState ref="A1:AM91">
          <sortCondition ref="O1:O91"/>
          <sortCondition ref="I1:I91"/>
        </sortState>
      </autoFilter>
      <extLst>
        <ext uri="GoogleSheetsCustomDataVersion1">
          <go:sheetsCustomData xmlns:go="http://customooxmlschemas.google.com/" filterViewId="1673968229"/>
        </ext>
      </extLst>
    </customSheetView>
    <customSheetView guid="{4E283709-B3AB-4124-9678-6D80AE9D1B43}" filter="1" showAutoFilter="1">
      <autoFilter ref="$A$1:$AM$91">
        <filterColumn colId="2">
          <filters>
            <filter val="DOĞRU"/>
          </filters>
        </filterColumn>
        <filterColumn colId="9">
          <filters>
            <filter val="27%"/>
            <filter val="67%"/>
            <filter val="11%"/>
            <filter val="77%"/>
            <filter val="43%"/>
            <filter val="65%"/>
            <filter val="75%"/>
            <filter val="95%"/>
            <filter val="81%"/>
            <filter val="91%"/>
            <filter val="48%"/>
            <filter val="58%"/>
            <filter val="56%"/>
            <filter val="88%"/>
            <filter val="64%"/>
            <filter val="30%"/>
            <filter val="62%"/>
            <filter val="94%"/>
            <filter val="70%"/>
            <filter val="92%"/>
            <filter val="80%"/>
            <filter val="8%"/>
            <filter val="2%"/>
            <filter val="0%"/>
            <filter val="39%"/>
          </filters>
        </filterColumn>
        <filterColumn colId="17">
          <filters blank="1">
            <filter val="Personel Eksik"/>
            <filter val="Dönüş Yapacak"/>
            <filter val="Restoran Silindi"/>
          </filters>
        </filterColumn>
      </autoFilter>
      <extLst>
        <ext uri="GoogleSheetsCustomDataVersion1">
          <go:sheetsCustomData xmlns:go="http://customooxmlschemas.google.com/" filterViewId="2132351097"/>
        </ext>
      </extLst>
    </customSheetView>
    <customSheetView guid="{76D3B64D-D469-49ED-A62B-986EFE8E19C4}" filter="1" showAutoFilter="1">
      <autoFilter ref="$A$1:$AM$91"/>
      <extLst>
        <ext uri="GoogleSheetsCustomDataVersion1">
          <go:sheetsCustomData xmlns:go="http://customooxmlschemas.google.com/" filterViewId="604251530"/>
        </ext>
      </extLst>
    </customSheetView>
    <customSheetView guid="{908ABFD1-B0B9-4935-B110-881C96CB5801}" filter="1" showAutoFilter="1">
      <autoFilter ref="$A$1:$AM$91">
        <filterColumn colId="2">
          <filters>
            <filter val="DOĞRU"/>
          </filters>
        </filterColumn>
        <filterColumn colId="9">
          <filters>
            <filter val="27%"/>
            <filter val="67%"/>
            <filter val="11%"/>
            <filter val="77%"/>
            <filter val="43%"/>
            <filter val="65%"/>
            <filter val="75%"/>
            <filter val="95%"/>
            <filter val="81%"/>
            <filter val="91%"/>
            <filter val="48%"/>
            <filter val="58%"/>
            <filter val="56%"/>
            <filter val="88%"/>
            <filter val="64%"/>
            <filter val="30%"/>
            <filter val="62%"/>
            <filter val="94%"/>
            <filter val="70%"/>
            <filter val="92%"/>
            <filter val="80%"/>
            <filter val="8%"/>
            <filter val="2%"/>
            <filter val="0%"/>
            <filter val="39%"/>
          </filters>
        </filterColumn>
        <filterColumn colId="17">
          <filters blank="1">
            <filter val="İleride Randevu Alınacak"/>
            <filter val="Personel Eksik"/>
            <filter val="Randevu İptal"/>
            <filter val="Ulaşılamadı"/>
            <filter val="Lokasyon Uzak"/>
            <filter val="Dönüş Yapacak"/>
            <filter val="Çekim İstemiyor"/>
            <filter val="Restoran Silindi"/>
            <filter val="Franchise"/>
          </filters>
        </filterColumn>
        <filterColumn colId="8">
          <filters>
            <filter val="22"/>
            <filter val="23"/>
            <filter val="68"/>
            <filter val="46"/>
            <filter val="25"/>
            <filter val="26"/>
            <filter val="27"/>
            <filter val="28"/>
            <filter val="29"/>
            <filter val="159"/>
            <filter val="50"/>
            <filter val="51"/>
            <filter val="74"/>
            <filter val="52"/>
            <filter val="30"/>
            <filter val="31"/>
            <filter val="53"/>
            <filter val="10"/>
            <filter val="33"/>
            <filter val="77"/>
            <filter val="11"/>
            <filter val="12"/>
            <filter val="35"/>
            <filter val="14"/>
            <filter val="36"/>
            <filter val="58"/>
            <filter val="15"/>
            <filter val="59"/>
            <filter val="16"/>
            <filter val="38"/>
            <filter val="39"/>
            <filter val="17"/>
            <filter val="18"/>
            <filter val="62"/>
            <filter val="20"/>
            <filter val="21"/>
          </filters>
        </filterColumn>
      </autoFilter>
      <extLst>
        <ext uri="GoogleSheetsCustomDataVersion1">
          <go:sheetsCustomData xmlns:go="http://customooxmlschemas.google.com/" filterViewId="975921075"/>
        </ext>
      </extLst>
    </customSheetView>
  </customSheetViews>
  <conditionalFormatting sqref="C2:C103">
    <cfRule type="cellIs" dxfId="0" priority="1" operator="equal">
      <formula>"TRUE"</formula>
    </cfRule>
  </conditionalFormatting>
  <conditionalFormatting sqref="C2:C103">
    <cfRule type="cellIs" dxfId="1" priority="2" operator="equal">
      <formula>"FALSE"</formula>
    </cfRule>
  </conditionalFormatting>
  <conditionalFormatting sqref="J1:J103">
    <cfRule type="colorScale" priority="3">
      <colorScale>
        <cfvo type="min"/>
        <cfvo type="percentile" val="50"/>
        <cfvo type="max"/>
        <color rgb="FFE67C73"/>
        <color rgb="FFFFFFFF"/>
        <color rgb="FF57BB8A"/>
      </colorScale>
    </cfRule>
  </conditionalFormatting>
  <dataValidations>
    <dataValidation type="list" allowBlank="1" showErrorMessage="1" sqref="T2:T3 T5:T7 T9 T11:T13 T15:T16 T18:T19 T24 T27 T30:T31 T33:T34 T37:T39 T41 T44:T45 T47:T48 T50 T52 T54:T58 T60:T61 T64:T65 T67:T69 T72:T74 T77 T80:T82 T84:T85 T87 T89:T92 T96 T98 T103">
      <formula1>'Durum Parametreler'!$F$3:$F$21</formula1>
    </dataValidation>
    <dataValidation type="list" allowBlank="1" showErrorMessage="1" sqref="R2:R103">
      <formula1>'Durum Parametreler'!$C$2:$C$19</formula1>
    </dataValidation>
    <dataValidation type="list" allowBlank="1" showErrorMessage="1" sqref="Y2:Y103 AA2:AA103 AC2:AC103 AE2:AE103 AG2:AG103">
      <formula1>'Durum Parametreler'!$J$2:$J$8</formula1>
    </dataValidation>
    <dataValidation type="list" allowBlank="1" showErrorMessage="1" sqref="AI2:AM103">
      <formula1>'Durum Parametreler'!$L$2:$L$26</formula1>
    </dataValidation>
    <dataValidation type="list" allowBlank="1" showErrorMessage="1" sqref="V2:W103 Z2:Z103 AB2:AB103 AD2:AD103 AF2:AF103 AH2:AH103">
      <formula1>'Durum Parametreler'!$A$1:$A$700</formula1>
    </dataValidation>
    <dataValidation type="list" allowBlank="1" showErrorMessage="1" sqref="X2:X103">
      <formula1>'Durum Parametreler'!$C$22:$C$24</formula1>
    </dataValidation>
    <dataValidation type="list" allowBlank="1" showErrorMessage="1" sqref="S2:S103">
      <formula1>'Durum Parametreler'!$L$2:$L$31</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38"/>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499" t="s">
        <v>60</v>
      </c>
      <c r="M1" s="13" t="s">
        <v>61</v>
      </c>
      <c r="N1" s="13" t="s">
        <v>62</v>
      </c>
      <c r="O1" s="10"/>
      <c r="P1" s="10"/>
      <c r="Q1" s="10"/>
      <c r="R1" s="10"/>
      <c r="S1" s="10"/>
      <c r="T1" s="10"/>
      <c r="U1" s="10"/>
      <c r="V1" s="10"/>
      <c r="W1" s="10"/>
      <c r="X1" s="10"/>
      <c r="Y1" s="10"/>
      <c r="Z1" s="10"/>
      <c r="AA1" s="10"/>
      <c r="AB1" s="10"/>
      <c r="AC1" s="10"/>
      <c r="AD1" s="10"/>
      <c r="AE1" s="10"/>
      <c r="AF1" s="10"/>
    </row>
    <row r="2" ht="15.75" hidden="1" customHeight="1">
      <c r="A2" s="18"/>
      <c r="B2" s="19">
        <v>44390.0</v>
      </c>
      <c r="C2" s="251"/>
      <c r="D2" s="500"/>
      <c r="E2" s="22"/>
      <c r="F2" s="22"/>
      <c r="G2" s="22"/>
      <c r="H2" s="22"/>
      <c r="I2" s="22"/>
      <c r="J2" s="22"/>
      <c r="K2" s="23"/>
      <c r="L2" s="251"/>
      <c r="M2" s="251"/>
      <c r="N2" s="251"/>
      <c r="O2" s="251"/>
      <c r="P2" s="17"/>
      <c r="Q2" s="17"/>
      <c r="R2" s="17"/>
      <c r="S2" s="17"/>
      <c r="T2" s="17"/>
      <c r="U2" s="17"/>
      <c r="V2" s="17"/>
      <c r="W2" s="17"/>
      <c r="X2" s="17"/>
      <c r="Y2" s="17"/>
      <c r="Z2" s="17"/>
      <c r="AA2" s="17"/>
      <c r="AB2" s="17"/>
      <c r="AC2" s="17"/>
      <c r="AD2" s="17"/>
      <c r="AE2" s="17"/>
      <c r="AF2" s="17"/>
    </row>
    <row r="3" ht="15.75" hidden="1" customHeight="1">
      <c r="A3" s="24"/>
      <c r="B3" s="17"/>
      <c r="C3" s="251"/>
      <c r="D3" s="251"/>
      <c r="E3" s="251"/>
      <c r="F3" s="432"/>
      <c r="G3" s="251"/>
      <c r="H3" s="251"/>
      <c r="I3" s="251"/>
      <c r="J3" s="251"/>
      <c r="K3" s="251"/>
      <c r="L3" s="251"/>
      <c r="M3" s="95"/>
      <c r="N3" s="95"/>
      <c r="O3" s="251"/>
      <c r="P3" s="17"/>
      <c r="Q3" s="17"/>
      <c r="R3" s="17"/>
      <c r="S3" s="17"/>
      <c r="T3" s="17"/>
      <c r="U3" s="17"/>
      <c r="V3" s="17"/>
      <c r="W3" s="17"/>
      <c r="X3" s="17"/>
      <c r="Y3" s="17"/>
      <c r="Z3" s="17"/>
      <c r="AA3" s="17"/>
      <c r="AB3" s="17"/>
      <c r="AC3" s="17"/>
      <c r="AD3" s="17"/>
      <c r="AE3" s="17"/>
      <c r="AF3" s="17"/>
    </row>
    <row r="4" ht="15.75" hidden="1" customHeight="1">
      <c r="A4" s="28"/>
      <c r="B4" s="29" t="s">
        <v>13488</v>
      </c>
      <c r="C4" s="187"/>
      <c r="D4" s="328"/>
      <c r="E4" s="328"/>
      <c r="F4" s="501"/>
      <c r="G4" s="251"/>
      <c r="H4" s="251"/>
      <c r="I4" s="328"/>
      <c r="J4" s="251"/>
      <c r="K4" s="431"/>
      <c r="L4" s="251"/>
      <c r="M4" s="95"/>
      <c r="N4" s="95"/>
      <c r="O4" s="251"/>
      <c r="P4" s="17"/>
      <c r="Q4" s="17"/>
      <c r="R4" s="17"/>
      <c r="S4" s="17"/>
      <c r="T4" s="17"/>
      <c r="U4" s="17"/>
      <c r="V4" s="17"/>
      <c r="W4" s="17"/>
      <c r="X4" s="17"/>
      <c r="Y4" s="17"/>
      <c r="Z4" s="17"/>
      <c r="AA4" s="17"/>
      <c r="AB4" s="17"/>
      <c r="AC4" s="17"/>
      <c r="AD4" s="17"/>
      <c r="AE4" s="17"/>
      <c r="AF4" s="17"/>
    </row>
    <row r="5" ht="15.75" hidden="1" customHeight="1">
      <c r="A5" s="28"/>
      <c r="B5" s="29" t="s">
        <v>13488</v>
      </c>
      <c r="C5" s="187"/>
      <c r="D5" s="328"/>
      <c r="E5" s="328"/>
      <c r="F5" s="501"/>
      <c r="G5" s="251"/>
      <c r="H5" s="251"/>
      <c r="I5" s="328"/>
      <c r="J5" s="251"/>
      <c r="K5" s="431"/>
      <c r="L5" s="251"/>
      <c r="M5" s="95"/>
      <c r="N5" s="95"/>
      <c r="O5" s="251"/>
      <c r="P5" s="17"/>
      <c r="Q5" s="17"/>
      <c r="R5" s="17"/>
      <c r="S5" s="17"/>
      <c r="T5" s="17"/>
      <c r="U5" s="17"/>
      <c r="V5" s="17"/>
      <c r="W5" s="17"/>
      <c r="X5" s="17"/>
      <c r="Y5" s="17"/>
      <c r="Z5" s="17"/>
      <c r="AA5" s="17"/>
      <c r="AB5" s="17"/>
      <c r="AC5" s="17"/>
      <c r="AD5" s="17"/>
      <c r="AE5" s="17"/>
      <c r="AF5" s="17"/>
    </row>
    <row r="6" ht="15.75" hidden="1" customHeight="1">
      <c r="A6" s="28"/>
      <c r="B6" s="29" t="s">
        <v>13488</v>
      </c>
      <c r="C6" s="187"/>
      <c r="D6" s="328"/>
      <c r="E6" s="328"/>
      <c r="F6" s="432"/>
      <c r="G6" s="187"/>
      <c r="H6" s="434"/>
      <c r="I6" s="434"/>
      <c r="J6" s="249"/>
      <c r="K6" s="251"/>
      <c r="L6" s="95"/>
      <c r="M6" s="95"/>
      <c r="N6" s="95"/>
      <c r="O6" s="251"/>
      <c r="P6" s="17"/>
      <c r="Q6" s="17"/>
      <c r="R6" s="17"/>
      <c r="S6" s="17"/>
      <c r="T6" s="17"/>
      <c r="U6" s="17"/>
      <c r="V6" s="17"/>
      <c r="W6" s="17"/>
      <c r="X6" s="17"/>
      <c r="Y6" s="17"/>
      <c r="Z6" s="17"/>
      <c r="AA6" s="17"/>
      <c r="AB6" s="17"/>
      <c r="AC6" s="17"/>
      <c r="AD6" s="17"/>
      <c r="AE6" s="17"/>
      <c r="AF6" s="17"/>
    </row>
    <row r="7" ht="15.75" hidden="1" customHeight="1">
      <c r="A7" s="28"/>
      <c r="B7" s="29" t="s">
        <v>13488</v>
      </c>
      <c r="C7" s="187"/>
      <c r="D7" s="328"/>
      <c r="E7" s="328"/>
      <c r="F7" s="502"/>
      <c r="G7" s="251"/>
      <c r="H7" s="251"/>
      <c r="I7" s="328"/>
      <c r="J7" s="251"/>
      <c r="K7" s="503"/>
      <c r="L7" s="251"/>
      <c r="M7" s="95"/>
      <c r="N7" s="95"/>
      <c r="O7" s="251"/>
      <c r="P7" s="17"/>
      <c r="Q7" s="17"/>
      <c r="R7" s="17"/>
      <c r="S7" s="17"/>
      <c r="T7" s="17"/>
      <c r="U7" s="17"/>
      <c r="V7" s="17"/>
      <c r="W7" s="17"/>
      <c r="X7" s="17"/>
      <c r="Y7" s="17"/>
      <c r="Z7" s="17"/>
      <c r="AA7" s="17"/>
      <c r="AB7" s="17"/>
      <c r="AC7" s="17"/>
      <c r="AD7" s="17"/>
      <c r="AE7" s="17"/>
      <c r="AF7" s="17"/>
    </row>
    <row r="8" ht="15.75" hidden="1" customHeight="1">
      <c r="A8" s="44"/>
      <c r="B8" s="29" t="s">
        <v>13488</v>
      </c>
      <c r="C8" s="187"/>
      <c r="D8" s="434"/>
      <c r="E8" s="434"/>
      <c r="F8" s="504"/>
      <c r="G8" s="434"/>
      <c r="H8" s="434"/>
      <c r="I8" s="434"/>
      <c r="J8" s="251"/>
      <c r="K8" s="251"/>
      <c r="L8" s="251"/>
      <c r="M8" s="95"/>
      <c r="N8" s="95"/>
      <c r="O8" s="251"/>
      <c r="P8" s="17"/>
      <c r="Q8" s="17"/>
      <c r="R8" s="17"/>
      <c r="S8" s="17"/>
      <c r="T8" s="17"/>
      <c r="U8" s="17"/>
      <c r="V8" s="17"/>
      <c r="W8" s="17"/>
      <c r="X8" s="17"/>
      <c r="Y8" s="17"/>
      <c r="Z8" s="17"/>
      <c r="AA8" s="17"/>
      <c r="AB8" s="17"/>
      <c r="AC8" s="17"/>
      <c r="AD8" s="17"/>
      <c r="AE8" s="17"/>
      <c r="AF8" s="17"/>
    </row>
    <row r="9" ht="15.75" hidden="1" customHeight="1">
      <c r="A9" s="18"/>
      <c r="B9" s="19">
        <v>44391.0</v>
      </c>
      <c r="C9" s="251"/>
      <c r="D9" s="500"/>
      <c r="E9" s="22"/>
      <c r="F9" s="22"/>
      <c r="G9" s="22"/>
      <c r="H9" s="22"/>
      <c r="I9" s="22"/>
      <c r="J9" s="22"/>
      <c r="K9" s="23"/>
      <c r="L9" s="251"/>
      <c r="M9" s="251"/>
      <c r="N9" s="251"/>
      <c r="O9" s="251"/>
      <c r="P9" s="17"/>
      <c r="Q9" s="17"/>
      <c r="R9" s="17"/>
      <c r="S9" s="17"/>
      <c r="T9" s="17"/>
      <c r="U9" s="17"/>
      <c r="V9" s="17"/>
      <c r="W9" s="17"/>
      <c r="X9" s="17"/>
      <c r="Y9" s="17"/>
      <c r="Z9" s="17"/>
      <c r="AA9" s="17"/>
      <c r="AB9" s="17"/>
      <c r="AC9" s="17"/>
      <c r="AD9" s="17"/>
      <c r="AE9" s="17"/>
      <c r="AF9" s="17"/>
    </row>
    <row r="10" ht="15.75" hidden="1" customHeight="1">
      <c r="A10" s="24"/>
      <c r="B10" s="17"/>
      <c r="C10" s="251"/>
      <c r="D10" s="251"/>
      <c r="E10" s="251"/>
      <c r="F10" s="432"/>
      <c r="G10" s="251"/>
      <c r="H10" s="251"/>
      <c r="I10" s="188"/>
      <c r="J10" s="251"/>
      <c r="K10" s="251"/>
      <c r="L10" s="251"/>
      <c r="M10" s="95"/>
      <c r="N10" s="95"/>
      <c r="O10" s="251"/>
      <c r="P10" s="17"/>
      <c r="Q10" s="17"/>
      <c r="R10" s="17"/>
      <c r="S10" s="17"/>
      <c r="T10" s="17"/>
      <c r="U10" s="17"/>
      <c r="V10" s="17"/>
      <c r="W10" s="17"/>
      <c r="X10" s="17"/>
      <c r="Y10" s="17"/>
      <c r="Z10" s="17"/>
      <c r="AA10" s="17"/>
      <c r="AB10" s="17"/>
      <c r="AC10" s="17"/>
      <c r="AD10" s="17"/>
      <c r="AE10" s="17"/>
      <c r="AF10" s="17"/>
    </row>
    <row r="11" ht="15.75" hidden="1" customHeight="1">
      <c r="A11" s="28"/>
      <c r="B11" s="29" t="s">
        <v>13488</v>
      </c>
      <c r="C11" s="187"/>
      <c r="D11" s="328"/>
      <c r="E11" s="328"/>
      <c r="F11" s="501"/>
      <c r="G11" s="251"/>
      <c r="H11" s="251"/>
      <c r="I11" s="328"/>
      <c r="J11" s="251"/>
      <c r="K11" s="431"/>
      <c r="L11" s="251"/>
      <c r="M11" s="95"/>
      <c r="N11" s="95"/>
      <c r="O11" s="251"/>
      <c r="P11" s="17"/>
      <c r="Q11" s="17"/>
      <c r="R11" s="17"/>
      <c r="S11" s="17"/>
      <c r="T11" s="17"/>
      <c r="U11" s="17"/>
      <c r="V11" s="17"/>
      <c r="W11" s="17"/>
      <c r="X11" s="17"/>
      <c r="Y11" s="17"/>
      <c r="Z11" s="17"/>
      <c r="AA11" s="17"/>
      <c r="AB11" s="17"/>
      <c r="AC11" s="17"/>
      <c r="AD11" s="17"/>
      <c r="AE11" s="17"/>
      <c r="AF11" s="17"/>
    </row>
    <row r="12" ht="15.75" hidden="1" customHeight="1">
      <c r="A12" s="28"/>
      <c r="B12" s="29" t="s">
        <v>13488</v>
      </c>
      <c r="C12" s="187"/>
      <c r="D12" s="328"/>
      <c r="E12" s="328"/>
      <c r="F12" s="504"/>
      <c r="G12" s="251"/>
      <c r="H12" s="251"/>
      <c r="I12" s="328"/>
      <c r="J12" s="249"/>
      <c r="K12" s="431"/>
      <c r="L12" s="251"/>
      <c r="M12" s="95"/>
      <c r="N12" s="95"/>
      <c r="O12" s="251"/>
      <c r="P12" s="17"/>
      <c r="Q12" s="17"/>
      <c r="R12" s="17"/>
      <c r="S12" s="17"/>
      <c r="T12" s="17"/>
      <c r="U12" s="17"/>
      <c r="V12" s="17"/>
      <c r="W12" s="17"/>
      <c r="X12" s="17"/>
      <c r="Y12" s="17"/>
      <c r="Z12" s="17"/>
      <c r="AA12" s="17"/>
      <c r="AB12" s="17"/>
      <c r="AC12" s="17"/>
      <c r="AD12" s="17"/>
      <c r="AE12" s="17"/>
      <c r="AF12" s="17"/>
    </row>
    <row r="13" ht="15.75" hidden="1" customHeight="1">
      <c r="A13" s="28"/>
      <c r="B13" s="29" t="s">
        <v>13488</v>
      </c>
      <c r="C13" s="187"/>
      <c r="D13" s="328"/>
      <c r="E13" s="328"/>
      <c r="F13" s="504"/>
      <c r="G13" s="187"/>
      <c r="H13" s="434"/>
      <c r="I13" s="328"/>
      <c r="J13" s="251"/>
      <c r="K13" s="251"/>
      <c r="L13" s="95"/>
      <c r="M13" s="95"/>
      <c r="N13" s="95"/>
      <c r="O13" s="251"/>
      <c r="P13" s="17"/>
      <c r="Q13" s="17"/>
      <c r="R13" s="17"/>
      <c r="S13" s="17"/>
      <c r="T13" s="17"/>
      <c r="U13" s="17"/>
      <c r="V13" s="17"/>
      <c r="W13" s="17"/>
      <c r="X13" s="17"/>
      <c r="Y13" s="17"/>
      <c r="Z13" s="17"/>
      <c r="AA13" s="17"/>
      <c r="AB13" s="17"/>
      <c r="AC13" s="17"/>
      <c r="AD13" s="17"/>
      <c r="AE13" s="17"/>
      <c r="AF13" s="17"/>
    </row>
    <row r="14" ht="15.75" hidden="1" customHeight="1">
      <c r="A14" s="28"/>
      <c r="B14" s="29" t="s">
        <v>13488</v>
      </c>
      <c r="C14" s="187"/>
      <c r="D14" s="328"/>
      <c r="E14" s="328"/>
      <c r="F14" s="502"/>
      <c r="G14" s="251"/>
      <c r="H14" s="328"/>
      <c r="I14" s="328"/>
      <c r="J14" s="251"/>
      <c r="K14" s="503"/>
      <c r="L14" s="251"/>
      <c r="M14" s="95"/>
      <c r="N14" s="95"/>
      <c r="O14" s="251"/>
      <c r="P14" s="17"/>
      <c r="Q14" s="17"/>
      <c r="R14" s="17"/>
      <c r="S14" s="17"/>
      <c r="T14" s="17"/>
      <c r="U14" s="17"/>
      <c r="V14" s="17"/>
      <c r="W14" s="17"/>
      <c r="X14" s="17"/>
      <c r="Y14" s="17"/>
      <c r="Z14" s="17"/>
      <c r="AA14" s="17"/>
      <c r="AB14" s="17"/>
      <c r="AC14" s="17"/>
      <c r="AD14" s="17"/>
      <c r="AE14" s="17"/>
      <c r="AF14" s="17"/>
    </row>
    <row r="15" ht="15.75" hidden="1" customHeight="1">
      <c r="A15" s="44"/>
      <c r="B15" s="29" t="s">
        <v>13488</v>
      </c>
      <c r="C15" s="187"/>
      <c r="D15" s="328"/>
      <c r="E15" s="328"/>
      <c r="F15" s="432"/>
      <c r="G15" s="434"/>
      <c r="H15" s="433"/>
      <c r="I15" s="328"/>
      <c r="J15" s="251"/>
      <c r="K15" s="251"/>
      <c r="L15" s="251"/>
      <c r="M15" s="95"/>
      <c r="N15" s="95"/>
      <c r="O15" s="251"/>
      <c r="P15" s="17"/>
      <c r="Q15" s="17"/>
      <c r="R15" s="17"/>
      <c r="S15" s="17"/>
      <c r="T15" s="17"/>
      <c r="U15" s="17"/>
      <c r="V15" s="17"/>
      <c r="W15" s="17"/>
      <c r="X15" s="17"/>
      <c r="Y15" s="17"/>
      <c r="Z15" s="17"/>
      <c r="AA15" s="17"/>
      <c r="AB15" s="17"/>
      <c r="AC15" s="17"/>
      <c r="AD15" s="17"/>
      <c r="AE15" s="17"/>
      <c r="AF15" s="17"/>
    </row>
    <row r="16" ht="15.75" hidden="1" customHeight="1">
      <c r="A16" s="18"/>
      <c r="B16" s="19">
        <v>44392.0</v>
      </c>
      <c r="C16" s="187"/>
      <c r="D16" s="95"/>
      <c r="E16" s="95"/>
      <c r="F16" s="381"/>
      <c r="G16" s="95"/>
      <c r="H16" s="95"/>
      <c r="I16" s="95"/>
      <c r="J16" s="95"/>
      <c r="K16" s="95"/>
      <c r="L16" s="251"/>
      <c r="M16" s="251"/>
      <c r="N16" s="95"/>
      <c r="O16" s="95"/>
      <c r="P16" s="27"/>
      <c r="Q16" s="27"/>
      <c r="R16" s="27"/>
      <c r="S16" s="27"/>
      <c r="T16" s="27"/>
      <c r="U16" s="27"/>
      <c r="V16" s="27"/>
      <c r="W16" s="27"/>
      <c r="X16" s="27"/>
      <c r="Y16" s="27"/>
      <c r="Z16" s="27"/>
      <c r="AA16" s="27"/>
      <c r="AB16" s="27"/>
      <c r="AC16" s="27"/>
      <c r="AD16" s="27"/>
      <c r="AE16" s="27"/>
      <c r="AF16" s="27"/>
    </row>
    <row r="17" ht="15.75" hidden="1" customHeight="1">
      <c r="A17" s="24"/>
      <c r="B17" s="17"/>
      <c r="C17" s="187"/>
      <c r="D17" s="95"/>
      <c r="E17" s="95"/>
      <c r="F17" s="501"/>
      <c r="G17" s="95"/>
      <c r="H17" s="95"/>
      <c r="I17" s="95"/>
      <c r="J17" s="95"/>
      <c r="K17" s="95"/>
      <c r="L17" s="251"/>
      <c r="M17" s="251"/>
      <c r="N17" s="95"/>
      <c r="O17" s="95"/>
      <c r="P17" s="27"/>
      <c r="Q17" s="27"/>
      <c r="R17" s="27"/>
      <c r="S17" s="27"/>
      <c r="T17" s="27"/>
      <c r="U17" s="27"/>
      <c r="V17" s="27"/>
      <c r="W17" s="27"/>
      <c r="X17" s="27"/>
      <c r="Y17" s="27"/>
      <c r="Z17" s="27"/>
      <c r="AA17" s="27"/>
      <c r="AB17" s="27"/>
      <c r="AC17" s="27"/>
      <c r="AD17" s="27"/>
      <c r="AE17" s="27"/>
      <c r="AF17" s="27"/>
    </row>
    <row r="18" ht="15.75" hidden="1" customHeight="1">
      <c r="A18" s="28"/>
      <c r="B18" s="29" t="s">
        <v>13488</v>
      </c>
      <c r="C18" s="187"/>
      <c r="D18" s="95"/>
      <c r="E18" s="95"/>
      <c r="F18" s="504"/>
      <c r="G18" s="95"/>
      <c r="H18" s="95"/>
      <c r="I18" s="95"/>
      <c r="J18" s="95"/>
      <c r="K18" s="95"/>
      <c r="L18" s="251"/>
      <c r="M18" s="251"/>
      <c r="N18" s="95"/>
      <c r="O18" s="95"/>
      <c r="P18" s="27"/>
      <c r="Q18" s="27"/>
      <c r="R18" s="27"/>
      <c r="S18" s="27"/>
      <c r="T18" s="27"/>
      <c r="U18" s="27"/>
      <c r="V18" s="27"/>
      <c r="W18" s="27"/>
      <c r="X18" s="27"/>
      <c r="Y18" s="27"/>
      <c r="Z18" s="27"/>
      <c r="AA18" s="27"/>
      <c r="AB18" s="27"/>
      <c r="AC18" s="27"/>
      <c r="AD18" s="27"/>
      <c r="AE18" s="27"/>
      <c r="AF18" s="27"/>
    </row>
    <row r="19" ht="15.75" hidden="1" customHeight="1">
      <c r="A19" s="28"/>
      <c r="B19" s="29" t="s">
        <v>13488</v>
      </c>
      <c r="C19" s="187"/>
      <c r="D19" s="328"/>
      <c r="E19" s="328"/>
      <c r="F19" s="504"/>
      <c r="G19" s="95"/>
      <c r="H19" s="95"/>
      <c r="I19" s="328"/>
      <c r="J19" s="95"/>
      <c r="K19" s="95"/>
      <c r="L19" s="251"/>
      <c r="M19" s="251"/>
      <c r="N19" s="95"/>
      <c r="O19" s="95"/>
      <c r="P19" s="27"/>
      <c r="Q19" s="27"/>
      <c r="R19" s="27"/>
      <c r="S19" s="27"/>
      <c r="T19" s="27"/>
      <c r="U19" s="27"/>
      <c r="V19" s="27"/>
      <c r="W19" s="27"/>
      <c r="X19" s="27"/>
      <c r="Y19" s="27"/>
      <c r="Z19" s="27"/>
      <c r="AA19" s="27"/>
      <c r="AB19" s="27"/>
      <c r="AC19" s="27"/>
      <c r="AD19" s="27"/>
      <c r="AE19" s="27"/>
      <c r="AF19" s="27"/>
    </row>
    <row r="20" ht="15.75" hidden="1" customHeight="1">
      <c r="A20" s="28"/>
      <c r="B20" s="29" t="s">
        <v>13488</v>
      </c>
      <c r="C20" s="187"/>
      <c r="D20" s="505"/>
      <c r="E20" s="505"/>
      <c r="F20" s="502"/>
      <c r="G20" s="505"/>
      <c r="H20" s="505"/>
      <c r="I20" s="505"/>
      <c r="J20" s="95"/>
      <c r="K20" s="95"/>
      <c r="L20" s="251"/>
      <c r="M20" s="251"/>
      <c r="N20" s="95"/>
      <c r="O20" s="95"/>
      <c r="P20" s="27"/>
      <c r="Q20" s="27"/>
      <c r="R20" s="27"/>
      <c r="S20" s="27"/>
      <c r="T20" s="27"/>
      <c r="U20" s="27"/>
      <c r="V20" s="27"/>
      <c r="W20" s="27"/>
      <c r="X20" s="27"/>
      <c r="Y20" s="27"/>
      <c r="Z20" s="27"/>
      <c r="AA20" s="27"/>
      <c r="AB20" s="27"/>
      <c r="AC20" s="27"/>
      <c r="AD20" s="27"/>
      <c r="AE20" s="27"/>
      <c r="AF20" s="27"/>
    </row>
    <row r="21" ht="15.75" hidden="1" customHeight="1">
      <c r="A21" s="28"/>
      <c r="B21" s="29" t="s">
        <v>13488</v>
      </c>
      <c r="C21" s="187"/>
      <c r="D21" s="328"/>
      <c r="E21" s="328"/>
      <c r="F21" s="381"/>
      <c r="G21" s="95"/>
      <c r="H21" s="328"/>
      <c r="I21" s="328"/>
      <c r="J21" s="95"/>
      <c r="K21" s="95"/>
      <c r="L21" s="251"/>
      <c r="M21" s="251"/>
      <c r="N21" s="95"/>
      <c r="O21" s="95"/>
      <c r="P21" s="27"/>
      <c r="Q21" s="27"/>
      <c r="R21" s="27"/>
      <c r="S21" s="27"/>
      <c r="T21" s="27"/>
      <c r="U21" s="27"/>
      <c r="V21" s="27"/>
      <c r="W21" s="27"/>
      <c r="X21" s="27"/>
      <c r="Y21" s="27"/>
      <c r="Z21" s="27"/>
      <c r="AA21" s="27"/>
      <c r="AB21" s="27"/>
      <c r="AC21" s="27"/>
      <c r="AD21" s="27"/>
      <c r="AE21" s="27"/>
      <c r="AF21" s="27"/>
    </row>
    <row r="22" ht="15.75" hidden="1" customHeight="1">
      <c r="A22" s="44"/>
      <c r="B22" s="29" t="s">
        <v>13488</v>
      </c>
      <c r="C22" s="187"/>
      <c r="D22" s="95"/>
      <c r="E22" s="95"/>
      <c r="F22" s="381"/>
      <c r="G22" s="95"/>
      <c r="H22" s="95"/>
      <c r="I22" s="95"/>
      <c r="J22" s="95"/>
      <c r="K22" s="95"/>
      <c r="L22" s="251"/>
      <c r="M22" s="251"/>
      <c r="N22" s="95"/>
      <c r="O22" s="95"/>
      <c r="P22" s="27"/>
      <c r="Q22" s="27"/>
      <c r="R22" s="27"/>
      <c r="S22" s="27"/>
      <c r="T22" s="27"/>
      <c r="U22" s="27"/>
      <c r="V22" s="27"/>
      <c r="W22" s="27"/>
      <c r="X22" s="27"/>
      <c r="Y22" s="27"/>
      <c r="Z22" s="27"/>
      <c r="AA22" s="27"/>
      <c r="AB22" s="27"/>
      <c r="AC22" s="27"/>
      <c r="AD22" s="27"/>
      <c r="AE22" s="27"/>
      <c r="AF22" s="27"/>
    </row>
    <row r="23" ht="15.75" hidden="1" customHeight="1">
      <c r="A23" s="18"/>
      <c r="B23" s="19">
        <v>44393.0</v>
      </c>
      <c r="C23" s="187"/>
      <c r="D23" s="500"/>
      <c r="E23" s="22"/>
      <c r="F23" s="22"/>
      <c r="G23" s="22"/>
      <c r="H23" s="22"/>
      <c r="I23" s="22"/>
      <c r="J23" s="22"/>
      <c r="K23" s="23"/>
      <c r="L23" s="251"/>
      <c r="M23" s="251"/>
      <c r="N23" s="95"/>
      <c r="O23" s="95"/>
      <c r="P23" s="27"/>
      <c r="Q23" s="27"/>
      <c r="R23" s="27"/>
      <c r="S23" s="27"/>
      <c r="T23" s="27"/>
      <c r="U23" s="27"/>
      <c r="V23" s="27"/>
      <c r="W23" s="27"/>
      <c r="X23" s="27"/>
      <c r="Y23" s="27"/>
      <c r="Z23" s="27"/>
      <c r="AA23" s="27"/>
      <c r="AB23" s="27"/>
      <c r="AC23" s="27"/>
      <c r="AD23" s="27"/>
      <c r="AE23" s="27"/>
      <c r="AF23" s="27"/>
    </row>
    <row r="24" ht="15.75" hidden="1" customHeight="1">
      <c r="A24" s="24"/>
      <c r="B24" s="17"/>
      <c r="C24" s="187"/>
      <c r="D24" s="251"/>
      <c r="E24" s="251"/>
      <c r="F24" s="432"/>
      <c r="G24" s="251"/>
      <c r="H24" s="251"/>
      <c r="I24" s="188"/>
      <c r="J24" s="251"/>
      <c r="K24" s="251"/>
      <c r="L24" s="251"/>
      <c r="M24" s="95"/>
      <c r="N24" s="95"/>
      <c r="O24" s="95"/>
      <c r="P24" s="27"/>
      <c r="Q24" s="27"/>
      <c r="R24" s="27"/>
      <c r="S24" s="27"/>
      <c r="T24" s="27"/>
      <c r="U24" s="27"/>
      <c r="V24" s="27"/>
      <c r="W24" s="27"/>
      <c r="X24" s="27"/>
      <c r="Y24" s="27"/>
      <c r="Z24" s="27"/>
      <c r="AA24" s="27"/>
      <c r="AB24" s="27"/>
      <c r="AC24" s="27"/>
      <c r="AD24" s="27"/>
      <c r="AE24" s="27"/>
      <c r="AF24" s="27"/>
    </row>
    <row r="25" ht="15.75" hidden="1" customHeight="1">
      <c r="A25" s="28"/>
      <c r="B25" s="29" t="s">
        <v>13488</v>
      </c>
      <c r="C25" s="187"/>
      <c r="D25" s="188"/>
      <c r="E25" s="188"/>
      <c r="F25" s="432"/>
      <c r="G25" s="251"/>
      <c r="H25" s="251"/>
      <c r="I25" s="188"/>
      <c r="J25" s="251"/>
      <c r="K25" s="431"/>
      <c r="L25" s="251"/>
      <c r="M25" s="95"/>
      <c r="N25" s="95"/>
      <c r="O25" s="95"/>
      <c r="P25" s="27"/>
      <c r="Q25" s="27"/>
      <c r="R25" s="27"/>
      <c r="S25" s="27"/>
      <c r="T25" s="27"/>
      <c r="U25" s="27"/>
      <c r="V25" s="27"/>
      <c r="W25" s="27"/>
      <c r="X25" s="27"/>
      <c r="Y25" s="27"/>
      <c r="Z25" s="27"/>
      <c r="AA25" s="27"/>
      <c r="AB25" s="27"/>
      <c r="AC25" s="27"/>
      <c r="AD25" s="27"/>
      <c r="AE25" s="27"/>
      <c r="AF25" s="27"/>
    </row>
    <row r="26" ht="15.75" hidden="1" customHeight="1">
      <c r="A26" s="28"/>
      <c r="B26" s="29" t="s">
        <v>13488</v>
      </c>
      <c r="C26" s="187"/>
      <c r="D26" s="328"/>
      <c r="E26" s="328"/>
      <c r="F26" s="504"/>
      <c r="G26" s="251"/>
      <c r="H26" s="328"/>
      <c r="I26" s="328"/>
      <c r="J26" s="251"/>
      <c r="K26" s="431"/>
      <c r="L26" s="251"/>
      <c r="M26" s="95"/>
      <c r="N26" s="95"/>
      <c r="O26" s="95"/>
      <c r="P26" s="27"/>
      <c r="Q26" s="27"/>
      <c r="R26" s="27"/>
      <c r="S26" s="27"/>
      <c r="T26" s="27"/>
      <c r="U26" s="27"/>
      <c r="V26" s="27"/>
      <c r="W26" s="27"/>
      <c r="X26" s="27"/>
      <c r="Y26" s="27"/>
      <c r="Z26" s="27"/>
      <c r="AA26" s="27"/>
      <c r="AB26" s="27"/>
      <c r="AC26" s="27"/>
      <c r="AD26" s="27"/>
      <c r="AE26" s="27"/>
      <c r="AF26" s="27"/>
    </row>
    <row r="27" ht="15.75" hidden="1" customHeight="1">
      <c r="A27" s="28"/>
      <c r="B27" s="29" t="s">
        <v>13488</v>
      </c>
      <c r="C27" s="187"/>
      <c r="D27" s="328"/>
      <c r="E27" s="328"/>
      <c r="F27" s="432"/>
      <c r="G27" s="187"/>
      <c r="H27" s="434"/>
      <c r="I27" s="328"/>
      <c r="J27" s="249"/>
      <c r="K27" s="251"/>
      <c r="L27" s="95"/>
      <c r="M27" s="95"/>
      <c r="N27" s="95"/>
      <c r="O27" s="95"/>
      <c r="P27" s="27"/>
      <c r="Q27" s="27"/>
      <c r="R27" s="27"/>
      <c r="S27" s="27"/>
      <c r="T27" s="27"/>
      <c r="U27" s="27"/>
      <c r="V27" s="27"/>
      <c r="W27" s="27"/>
      <c r="X27" s="27"/>
      <c r="Y27" s="27"/>
      <c r="Z27" s="27"/>
      <c r="AA27" s="27"/>
      <c r="AB27" s="27"/>
      <c r="AC27" s="27"/>
      <c r="AD27" s="27"/>
      <c r="AE27" s="27"/>
      <c r="AF27" s="27"/>
    </row>
    <row r="28" ht="15.75" hidden="1" customHeight="1">
      <c r="A28" s="28"/>
      <c r="B28" s="29" t="s">
        <v>13488</v>
      </c>
      <c r="C28" s="187"/>
      <c r="D28" s="188"/>
      <c r="E28" s="328"/>
      <c r="F28" s="502"/>
      <c r="G28" s="251"/>
      <c r="H28" s="251"/>
      <c r="I28" s="328"/>
      <c r="J28" s="251"/>
      <c r="K28" s="503"/>
      <c r="L28" s="251"/>
      <c r="M28" s="95"/>
      <c r="N28" s="95"/>
      <c r="O28" s="95"/>
      <c r="P28" s="27"/>
      <c r="Q28" s="27"/>
      <c r="R28" s="27"/>
      <c r="S28" s="27"/>
      <c r="T28" s="27"/>
      <c r="U28" s="27"/>
      <c r="V28" s="27"/>
      <c r="W28" s="27"/>
      <c r="X28" s="27"/>
      <c r="Y28" s="27"/>
      <c r="Z28" s="27"/>
      <c r="AA28" s="27"/>
      <c r="AB28" s="27"/>
      <c r="AC28" s="27"/>
      <c r="AD28" s="27"/>
      <c r="AE28" s="27"/>
      <c r="AF28" s="27"/>
    </row>
    <row r="29" ht="15.75" hidden="1" customHeight="1">
      <c r="A29" s="44"/>
      <c r="B29" s="29" t="s">
        <v>13488</v>
      </c>
      <c r="C29" s="187"/>
      <c r="D29" s="328"/>
      <c r="E29" s="328"/>
      <c r="F29" s="432"/>
      <c r="G29" s="434"/>
      <c r="H29" s="434"/>
      <c r="I29" s="328"/>
      <c r="J29" s="251"/>
      <c r="K29" s="251"/>
      <c r="L29" s="251"/>
      <c r="M29" s="95"/>
      <c r="N29" s="95"/>
      <c r="O29" s="95"/>
      <c r="P29" s="27"/>
      <c r="Q29" s="27"/>
      <c r="R29" s="27"/>
      <c r="S29" s="27"/>
      <c r="T29" s="27"/>
      <c r="U29" s="27"/>
      <c r="V29" s="27"/>
      <c r="W29" s="27"/>
      <c r="X29" s="27"/>
      <c r="Y29" s="27"/>
      <c r="Z29" s="27"/>
      <c r="AA29" s="27"/>
      <c r="AB29" s="27"/>
      <c r="AC29" s="27"/>
      <c r="AD29" s="27"/>
      <c r="AE29" s="27"/>
      <c r="AF29" s="27"/>
    </row>
    <row r="30" ht="15.75" hidden="1" customHeight="1">
      <c r="A30" s="18"/>
      <c r="B30" s="19">
        <v>44403.0</v>
      </c>
      <c r="C30" s="251"/>
      <c r="D30" s="500"/>
      <c r="E30" s="22"/>
      <c r="F30" s="22"/>
      <c r="G30" s="22"/>
      <c r="H30" s="22"/>
      <c r="I30" s="22"/>
      <c r="J30" s="22"/>
      <c r="K30" s="23"/>
      <c r="L30" s="251"/>
      <c r="M30" s="251"/>
      <c r="N30" s="95"/>
      <c r="O30" s="95"/>
      <c r="P30" s="27"/>
      <c r="Q30" s="27"/>
      <c r="R30" s="27"/>
      <c r="S30" s="27"/>
      <c r="T30" s="27"/>
      <c r="U30" s="27"/>
      <c r="V30" s="27"/>
      <c r="W30" s="27"/>
      <c r="X30" s="27"/>
      <c r="Y30" s="27"/>
      <c r="Z30" s="27"/>
      <c r="AA30" s="27"/>
      <c r="AB30" s="27"/>
      <c r="AC30" s="27"/>
      <c r="AD30" s="27"/>
      <c r="AE30" s="27"/>
      <c r="AF30" s="27"/>
    </row>
    <row r="31" ht="15.75" hidden="1" customHeight="1">
      <c r="A31" s="24"/>
      <c r="B31" s="17"/>
      <c r="C31" s="187"/>
      <c r="D31" s="251"/>
      <c r="E31" s="251"/>
      <c r="F31" s="432"/>
      <c r="G31" s="251"/>
      <c r="H31" s="251"/>
      <c r="I31" s="506"/>
      <c r="J31" s="251"/>
      <c r="K31" s="251"/>
      <c r="L31" s="251"/>
      <c r="M31" s="251"/>
      <c r="N31" s="95"/>
      <c r="O31" s="95"/>
      <c r="P31" s="27"/>
      <c r="Q31" s="27"/>
      <c r="R31" s="27"/>
      <c r="S31" s="27"/>
      <c r="T31" s="27"/>
      <c r="U31" s="27"/>
      <c r="V31" s="27"/>
      <c r="W31" s="27"/>
      <c r="X31" s="27"/>
      <c r="Y31" s="27"/>
      <c r="Z31" s="27"/>
      <c r="AA31" s="27"/>
      <c r="AB31" s="27"/>
      <c r="AC31" s="27"/>
      <c r="AD31" s="27"/>
      <c r="AE31" s="27"/>
      <c r="AF31" s="27"/>
    </row>
    <row r="32" ht="15.75" hidden="1" customHeight="1">
      <c r="A32" s="28"/>
      <c r="B32" s="29" t="s">
        <v>13488</v>
      </c>
      <c r="C32" s="187"/>
      <c r="D32" s="328"/>
      <c r="E32" s="328"/>
      <c r="F32" s="432"/>
      <c r="G32" s="251"/>
      <c r="H32" s="251"/>
      <c r="I32" s="328"/>
      <c r="J32" s="251"/>
      <c r="K32" s="251"/>
      <c r="L32" s="251"/>
      <c r="M32" s="251"/>
      <c r="N32" s="95"/>
      <c r="O32" s="95"/>
      <c r="P32" s="27"/>
      <c r="Q32" s="27"/>
      <c r="R32" s="27"/>
      <c r="S32" s="27"/>
      <c r="T32" s="27"/>
      <c r="U32" s="27"/>
      <c r="V32" s="27"/>
      <c r="W32" s="27"/>
      <c r="X32" s="27"/>
      <c r="Y32" s="27"/>
      <c r="Z32" s="27"/>
      <c r="AA32" s="27"/>
      <c r="AB32" s="27"/>
      <c r="AC32" s="27"/>
      <c r="AD32" s="27"/>
      <c r="AE32" s="27"/>
      <c r="AF32" s="27"/>
    </row>
    <row r="33" ht="15.75" hidden="1" customHeight="1">
      <c r="A33" s="28"/>
      <c r="B33" s="29" t="s">
        <v>13488</v>
      </c>
      <c r="C33" s="187"/>
      <c r="D33" s="328"/>
      <c r="E33" s="328"/>
      <c r="F33" s="504"/>
      <c r="G33" s="251"/>
      <c r="H33" s="251"/>
      <c r="I33" s="328"/>
      <c r="J33" s="251"/>
      <c r="K33" s="251"/>
      <c r="L33" s="251"/>
      <c r="M33" s="251"/>
      <c r="N33" s="95"/>
      <c r="O33" s="95"/>
      <c r="P33" s="27"/>
      <c r="Q33" s="27"/>
      <c r="R33" s="27"/>
      <c r="S33" s="27"/>
      <c r="T33" s="27"/>
      <c r="U33" s="27"/>
      <c r="V33" s="27"/>
      <c r="W33" s="27"/>
      <c r="X33" s="27"/>
      <c r="Y33" s="27"/>
      <c r="Z33" s="27"/>
      <c r="AA33" s="27"/>
      <c r="AB33" s="27"/>
      <c r="AC33" s="27"/>
      <c r="AD33" s="27"/>
      <c r="AE33" s="27"/>
      <c r="AF33" s="27"/>
    </row>
    <row r="34" ht="15.75" hidden="1" customHeight="1">
      <c r="A34" s="28"/>
      <c r="B34" s="29" t="s">
        <v>13488</v>
      </c>
      <c r="C34" s="187"/>
      <c r="D34" s="328"/>
      <c r="E34" s="328"/>
      <c r="F34" s="432"/>
      <c r="G34" s="187"/>
      <c r="H34" s="434"/>
      <c r="I34" s="328"/>
      <c r="J34" s="251"/>
      <c r="K34" s="251"/>
      <c r="L34" s="251"/>
      <c r="M34" s="251"/>
      <c r="N34" s="95"/>
      <c r="O34" s="95"/>
      <c r="P34" s="27"/>
      <c r="Q34" s="27"/>
      <c r="R34" s="27"/>
      <c r="S34" s="27"/>
      <c r="T34" s="27"/>
      <c r="U34" s="27"/>
      <c r="V34" s="27"/>
      <c r="W34" s="27"/>
      <c r="X34" s="27"/>
      <c r="Y34" s="27"/>
      <c r="Z34" s="27"/>
      <c r="AA34" s="27"/>
      <c r="AB34" s="27"/>
      <c r="AC34" s="27"/>
      <c r="AD34" s="27"/>
      <c r="AE34" s="27"/>
      <c r="AF34" s="27"/>
    </row>
    <row r="35" ht="15.75" hidden="1" customHeight="1">
      <c r="A35" s="28"/>
      <c r="B35" s="29" t="s">
        <v>13488</v>
      </c>
      <c r="C35" s="187"/>
      <c r="D35" s="328"/>
      <c r="E35" s="328"/>
      <c r="F35" s="507"/>
      <c r="G35" s="251"/>
      <c r="H35" s="251"/>
      <c r="I35" s="328"/>
      <c r="J35" s="251"/>
      <c r="K35" s="251"/>
      <c r="L35" s="251"/>
      <c r="M35" s="251"/>
      <c r="N35" s="95"/>
      <c r="O35" s="95"/>
      <c r="P35" s="27"/>
      <c r="Q35" s="27"/>
      <c r="R35" s="27"/>
      <c r="S35" s="27"/>
      <c r="T35" s="27"/>
      <c r="U35" s="27"/>
      <c r="V35" s="27"/>
      <c r="W35" s="27"/>
      <c r="X35" s="27"/>
      <c r="Y35" s="27"/>
      <c r="Z35" s="27"/>
      <c r="AA35" s="27"/>
      <c r="AB35" s="27"/>
      <c r="AC35" s="27"/>
      <c r="AD35" s="27"/>
      <c r="AE35" s="27"/>
      <c r="AF35" s="27"/>
    </row>
    <row r="36" ht="15.75" hidden="1" customHeight="1">
      <c r="A36" s="44"/>
      <c r="B36" s="29" t="s">
        <v>13488</v>
      </c>
      <c r="C36" s="187"/>
      <c r="D36" s="508"/>
      <c r="E36" s="508"/>
      <c r="F36" s="504"/>
      <c r="G36" s="508"/>
      <c r="H36" s="508"/>
      <c r="I36" s="508"/>
      <c r="J36" s="251"/>
      <c r="K36" s="251"/>
      <c r="L36" s="251"/>
      <c r="M36" s="251"/>
      <c r="N36" s="95"/>
      <c r="O36" s="95"/>
      <c r="P36" s="27"/>
      <c r="Q36" s="27"/>
      <c r="R36" s="27"/>
      <c r="S36" s="27"/>
      <c r="T36" s="27"/>
      <c r="U36" s="27"/>
      <c r="V36" s="27"/>
      <c r="W36" s="27"/>
      <c r="X36" s="27"/>
      <c r="Y36" s="27"/>
      <c r="Z36" s="27"/>
      <c r="AA36" s="27"/>
      <c r="AB36" s="27"/>
      <c r="AC36" s="27"/>
      <c r="AD36" s="27"/>
      <c r="AE36" s="27"/>
      <c r="AF36" s="27"/>
    </row>
    <row r="37" ht="15.75" hidden="1" customHeight="1">
      <c r="A37" s="18"/>
      <c r="B37" s="19">
        <v>44404.0</v>
      </c>
      <c r="C37" s="251"/>
      <c r="D37" s="500"/>
      <c r="E37" s="22"/>
      <c r="F37" s="22"/>
      <c r="G37" s="22"/>
      <c r="H37" s="22"/>
      <c r="I37" s="22"/>
      <c r="J37" s="22"/>
      <c r="K37" s="23"/>
      <c r="L37" s="251"/>
      <c r="M37" s="251"/>
      <c r="N37" s="95"/>
      <c r="O37" s="95"/>
      <c r="P37" s="27"/>
      <c r="Q37" s="27"/>
      <c r="R37" s="27"/>
      <c r="S37" s="27"/>
      <c r="T37" s="27"/>
      <c r="U37" s="27"/>
      <c r="V37" s="27"/>
      <c r="W37" s="27"/>
      <c r="X37" s="27"/>
      <c r="Y37" s="27"/>
      <c r="Z37" s="27"/>
      <c r="AA37" s="27"/>
      <c r="AB37" s="27"/>
      <c r="AC37" s="27"/>
      <c r="AD37" s="27"/>
      <c r="AE37" s="27"/>
      <c r="AF37" s="27"/>
    </row>
    <row r="38" ht="15.75" hidden="1" customHeight="1">
      <c r="A38" s="24"/>
      <c r="B38" s="17"/>
      <c r="C38" s="187"/>
      <c r="D38" s="251"/>
      <c r="E38" s="251"/>
      <c r="F38" s="432"/>
      <c r="G38" s="251"/>
      <c r="H38" s="251"/>
      <c r="I38" s="506"/>
      <c r="J38" s="251"/>
      <c r="K38" s="251"/>
      <c r="L38" s="251"/>
      <c r="M38" s="251"/>
      <c r="N38" s="95"/>
      <c r="O38" s="95"/>
      <c r="P38" s="27"/>
      <c r="Q38" s="27"/>
      <c r="R38" s="27"/>
      <c r="S38" s="27"/>
      <c r="T38" s="27"/>
      <c r="U38" s="27"/>
      <c r="V38" s="27"/>
      <c r="W38" s="27"/>
      <c r="X38" s="27"/>
      <c r="Y38" s="27"/>
      <c r="Z38" s="27"/>
      <c r="AA38" s="27"/>
      <c r="AB38" s="27"/>
      <c r="AC38" s="27"/>
      <c r="AD38" s="27"/>
      <c r="AE38" s="27"/>
      <c r="AF38" s="27"/>
    </row>
    <row r="39" ht="15.75" hidden="1" customHeight="1">
      <c r="A39" s="28"/>
      <c r="B39" s="29" t="s">
        <v>13488</v>
      </c>
      <c r="C39" s="187"/>
      <c r="D39" s="506"/>
      <c r="E39" s="506"/>
      <c r="F39" s="432"/>
      <c r="G39" s="251"/>
      <c r="H39" s="251"/>
      <c r="I39" s="509"/>
      <c r="J39" s="251"/>
      <c r="K39" s="251"/>
      <c r="L39" s="251"/>
      <c r="M39" s="251"/>
      <c r="N39" s="95"/>
      <c r="O39" s="95"/>
      <c r="P39" s="27"/>
      <c r="Q39" s="27"/>
      <c r="R39" s="27"/>
      <c r="S39" s="27"/>
      <c r="T39" s="27"/>
      <c r="U39" s="27"/>
      <c r="V39" s="27"/>
      <c r="W39" s="27"/>
      <c r="X39" s="27"/>
      <c r="Y39" s="27"/>
      <c r="Z39" s="27"/>
      <c r="AA39" s="27"/>
      <c r="AB39" s="27"/>
      <c r="AC39" s="27"/>
      <c r="AD39" s="27"/>
      <c r="AE39" s="27"/>
      <c r="AF39" s="27"/>
    </row>
    <row r="40" ht="15.75" hidden="1" customHeight="1">
      <c r="A40" s="28"/>
      <c r="B40" s="29" t="s">
        <v>13488</v>
      </c>
      <c r="C40" s="187"/>
      <c r="D40" s="434"/>
      <c r="E40" s="434"/>
      <c r="F40" s="432"/>
      <c r="G40" s="251"/>
      <c r="H40" s="251"/>
      <c r="I40" s="506"/>
      <c r="J40" s="251"/>
      <c r="K40" s="251"/>
      <c r="L40" s="251"/>
      <c r="M40" s="251"/>
      <c r="N40" s="95"/>
      <c r="O40" s="95"/>
      <c r="P40" s="27"/>
      <c r="Q40" s="27"/>
      <c r="R40" s="27"/>
      <c r="S40" s="27"/>
      <c r="T40" s="27"/>
      <c r="U40" s="27"/>
      <c r="V40" s="27"/>
      <c r="W40" s="27"/>
      <c r="X40" s="27"/>
      <c r="Y40" s="27"/>
      <c r="Z40" s="27"/>
      <c r="AA40" s="27"/>
      <c r="AB40" s="27"/>
      <c r="AC40" s="27"/>
      <c r="AD40" s="27"/>
      <c r="AE40" s="27"/>
      <c r="AF40" s="27"/>
    </row>
    <row r="41" ht="15.75" hidden="1" customHeight="1">
      <c r="A41" s="28"/>
      <c r="B41" s="29" t="s">
        <v>13488</v>
      </c>
      <c r="C41" s="187"/>
      <c r="D41" s="328"/>
      <c r="E41" s="328"/>
      <c r="F41" s="504"/>
      <c r="G41" s="187"/>
      <c r="H41" s="434"/>
      <c r="I41" s="328"/>
      <c r="J41" s="251"/>
      <c r="K41" s="251"/>
      <c r="L41" s="251"/>
      <c r="M41" s="251"/>
      <c r="N41" s="95"/>
      <c r="O41" s="95"/>
      <c r="P41" s="27"/>
      <c r="Q41" s="27"/>
      <c r="R41" s="27"/>
      <c r="S41" s="27"/>
      <c r="T41" s="27"/>
      <c r="U41" s="27"/>
      <c r="V41" s="27"/>
      <c r="W41" s="27"/>
      <c r="X41" s="27"/>
      <c r="Y41" s="27"/>
      <c r="Z41" s="27"/>
      <c r="AA41" s="27"/>
      <c r="AB41" s="27"/>
      <c r="AC41" s="27"/>
      <c r="AD41" s="27"/>
      <c r="AE41" s="27"/>
      <c r="AF41" s="27"/>
    </row>
    <row r="42" ht="15.75" hidden="1" customHeight="1">
      <c r="A42" s="28"/>
      <c r="B42" s="29" t="s">
        <v>13488</v>
      </c>
      <c r="C42" s="187"/>
      <c r="D42" s="328"/>
      <c r="E42" s="328"/>
      <c r="F42" s="507"/>
      <c r="G42" s="251"/>
      <c r="H42" s="434"/>
      <c r="I42" s="328"/>
      <c r="J42" s="251"/>
      <c r="K42" s="251"/>
      <c r="L42" s="251"/>
      <c r="M42" s="251"/>
      <c r="N42" s="95"/>
      <c r="O42" s="95"/>
      <c r="P42" s="27"/>
      <c r="Q42" s="27"/>
      <c r="R42" s="27"/>
      <c r="S42" s="27"/>
      <c r="T42" s="27"/>
      <c r="U42" s="27"/>
      <c r="V42" s="27"/>
      <c r="W42" s="27"/>
      <c r="X42" s="27"/>
      <c r="Y42" s="27"/>
      <c r="Z42" s="27"/>
      <c r="AA42" s="27"/>
      <c r="AB42" s="27"/>
      <c r="AC42" s="27"/>
      <c r="AD42" s="27"/>
      <c r="AE42" s="27"/>
      <c r="AF42" s="27"/>
    </row>
    <row r="43" ht="15.75" hidden="1" customHeight="1">
      <c r="A43" s="44"/>
      <c r="B43" s="29" t="s">
        <v>13488</v>
      </c>
      <c r="C43" s="187"/>
      <c r="D43" s="508"/>
      <c r="E43" s="508"/>
      <c r="F43" s="504"/>
      <c r="G43" s="508"/>
      <c r="H43" s="508"/>
      <c r="I43" s="508"/>
      <c r="J43" s="251"/>
      <c r="K43" s="251"/>
      <c r="L43" s="251"/>
      <c r="M43" s="251"/>
      <c r="N43" s="95"/>
      <c r="O43" s="95"/>
      <c r="P43" s="27"/>
      <c r="Q43" s="27"/>
      <c r="R43" s="27"/>
      <c r="S43" s="27"/>
      <c r="T43" s="27"/>
      <c r="U43" s="27"/>
      <c r="V43" s="27"/>
      <c r="W43" s="27"/>
      <c r="X43" s="27"/>
      <c r="Y43" s="27"/>
      <c r="Z43" s="27"/>
      <c r="AA43" s="27"/>
      <c r="AB43" s="27"/>
      <c r="AC43" s="27"/>
      <c r="AD43" s="27"/>
      <c r="AE43" s="27"/>
      <c r="AF43" s="27"/>
    </row>
    <row r="44" ht="15.75" hidden="1" customHeight="1">
      <c r="A44" s="18"/>
      <c r="B44" s="19">
        <v>44405.0</v>
      </c>
      <c r="C44" s="251"/>
      <c r="D44" s="500"/>
      <c r="E44" s="22"/>
      <c r="F44" s="22"/>
      <c r="G44" s="22"/>
      <c r="H44" s="22"/>
      <c r="I44" s="22"/>
      <c r="J44" s="22"/>
      <c r="K44" s="23"/>
      <c r="L44" s="251"/>
      <c r="M44" s="251"/>
      <c r="N44" s="95"/>
      <c r="O44" s="95"/>
      <c r="P44" s="27"/>
      <c r="Q44" s="27"/>
      <c r="R44" s="27"/>
      <c r="S44" s="27"/>
      <c r="T44" s="27"/>
      <c r="U44" s="27"/>
      <c r="V44" s="27"/>
      <c r="W44" s="27"/>
      <c r="X44" s="27"/>
      <c r="Y44" s="27"/>
      <c r="Z44" s="27"/>
      <c r="AA44" s="27"/>
      <c r="AB44" s="27"/>
      <c r="AC44" s="27"/>
      <c r="AD44" s="27"/>
      <c r="AE44" s="27"/>
      <c r="AF44" s="27"/>
    </row>
    <row r="45" ht="15.75" hidden="1" customHeight="1">
      <c r="A45" s="24"/>
      <c r="B45" s="17"/>
      <c r="C45" s="187"/>
      <c r="D45" s="251"/>
      <c r="E45" s="251"/>
      <c r="F45" s="432"/>
      <c r="G45" s="251"/>
      <c r="H45" s="251"/>
      <c r="I45" s="506"/>
      <c r="J45" s="251"/>
      <c r="K45" s="251"/>
      <c r="L45" s="251"/>
      <c r="M45" s="251"/>
      <c r="N45" s="95"/>
      <c r="O45" s="95"/>
      <c r="P45" s="27"/>
      <c r="Q45" s="27"/>
      <c r="R45" s="27"/>
      <c r="S45" s="27"/>
      <c r="T45" s="27"/>
      <c r="U45" s="27"/>
      <c r="V45" s="27"/>
      <c r="W45" s="27"/>
      <c r="X45" s="27"/>
      <c r="Y45" s="27"/>
      <c r="Z45" s="27"/>
      <c r="AA45" s="27"/>
      <c r="AB45" s="27"/>
      <c r="AC45" s="27"/>
      <c r="AD45" s="27"/>
      <c r="AE45" s="27"/>
      <c r="AF45" s="27"/>
    </row>
    <row r="46" ht="15.75" hidden="1" customHeight="1">
      <c r="A46" s="28"/>
      <c r="B46" s="29" t="s">
        <v>13488</v>
      </c>
      <c r="C46" s="187"/>
      <c r="D46" s="328"/>
      <c r="E46" s="328"/>
      <c r="F46" s="501"/>
      <c r="G46" s="251"/>
      <c r="H46" s="251"/>
      <c r="I46" s="328"/>
      <c r="J46" s="251"/>
      <c r="K46" s="251"/>
      <c r="L46" s="251"/>
      <c r="M46" s="251"/>
      <c r="N46" s="95"/>
      <c r="O46" s="95"/>
      <c r="P46" s="27"/>
      <c r="Q46" s="27"/>
      <c r="R46" s="27"/>
      <c r="S46" s="27"/>
      <c r="T46" s="27"/>
      <c r="U46" s="27"/>
      <c r="V46" s="27"/>
      <c r="W46" s="27"/>
      <c r="X46" s="27"/>
      <c r="Y46" s="27"/>
      <c r="Z46" s="27"/>
      <c r="AA46" s="27"/>
      <c r="AB46" s="27"/>
      <c r="AC46" s="27"/>
      <c r="AD46" s="27"/>
      <c r="AE46" s="27"/>
      <c r="AF46" s="27"/>
    </row>
    <row r="47" ht="15.75" hidden="1" customHeight="1">
      <c r="A47" s="28"/>
      <c r="B47" s="29" t="s">
        <v>13488</v>
      </c>
      <c r="C47" s="187"/>
      <c r="D47" s="434"/>
      <c r="E47" s="434"/>
      <c r="F47" s="504"/>
      <c r="G47" s="251"/>
      <c r="H47" s="251"/>
      <c r="I47" s="506"/>
      <c r="J47" s="251"/>
      <c r="K47" s="251"/>
      <c r="L47" s="251"/>
      <c r="M47" s="251"/>
      <c r="N47" s="95"/>
      <c r="O47" s="95"/>
      <c r="P47" s="27"/>
      <c r="Q47" s="27"/>
      <c r="R47" s="27"/>
      <c r="S47" s="27"/>
      <c r="T47" s="27"/>
      <c r="U47" s="27"/>
      <c r="V47" s="27"/>
      <c r="W47" s="27"/>
      <c r="X47" s="27"/>
      <c r="Y47" s="27"/>
      <c r="Z47" s="27"/>
      <c r="AA47" s="27"/>
      <c r="AB47" s="27"/>
      <c r="AC47" s="27"/>
      <c r="AD47" s="27"/>
      <c r="AE47" s="27"/>
      <c r="AF47" s="27"/>
    </row>
    <row r="48" ht="15.75" hidden="1" customHeight="1">
      <c r="A48" s="28"/>
      <c r="B48" s="29" t="s">
        <v>13488</v>
      </c>
      <c r="C48" s="187"/>
      <c r="D48" s="328"/>
      <c r="E48" s="328"/>
      <c r="F48" s="504"/>
      <c r="G48" s="187"/>
      <c r="H48" s="328"/>
      <c r="I48" s="328"/>
      <c r="J48" s="251"/>
      <c r="K48" s="251"/>
      <c r="L48" s="251"/>
      <c r="M48" s="251"/>
      <c r="N48" s="95"/>
      <c r="O48" s="95"/>
      <c r="P48" s="27"/>
      <c r="Q48" s="27"/>
      <c r="R48" s="27"/>
      <c r="S48" s="27"/>
      <c r="T48" s="27"/>
      <c r="U48" s="27"/>
      <c r="V48" s="27"/>
      <c r="W48" s="27"/>
      <c r="X48" s="27"/>
      <c r="Y48" s="27"/>
      <c r="Z48" s="27"/>
      <c r="AA48" s="27"/>
      <c r="AB48" s="27"/>
      <c r="AC48" s="27"/>
      <c r="AD48" s="27"/>
      <c r="AE48" s="27"/>
      <c r="AF48" s="27"/>
    </row>
    <row r="49" ht="15.75" hidden="1" customHeight="1">
      <c r="A49" s="28"/>
      <c r="B49" s="29" t="s">
        <v>13488</v>
      </c>
      <c r="C49" s="187"/>
      <c r="D49" s="328"/>
      <c r="E49" s="328"/>
      <c r="F49" s="507"/>
      <c r="G49" s="251"/>
      <c r="H49" s="251"/>
      <c r="I49" s="508"/>
      <c r="J49" s="251"/>
      <c r="K49" s="251"/>
      <c r="L49" s="251"/>
      <c r="M49" s="251"/>
      <c r="N49" s="95"/>
      <c r="O49" s="95"/>
      <c r="P49" s="27"/>
      <c r="Q49" s="27"/>
      <c r="R49" s="27"/>
      <c r="S49" s="27"/>
      <c r="T49" s="27"/>
      <c r="U49" s="27"/>
      <c r="V49" s="27"/>
      <c r="W49" s="27"/>
      <c r="X49" s="27"/>
      <c r="Y49" s="27"/>
      <c r="Z49" s="27"/>
      <c r="AA49" s="27"/>
      <c r="AB49" s="27"/>
      <c r="AC49" s="27"/>
      <c r="AD49" s="27"/>
      <c r="AE49" s="27"/>
      <c r="AF49" s="27"/>
    </row>
    <row r="50" ht="15.75" hidden="1" customHeight="1">
      <c r="A50" s="44"/>
      <c r="B50" s="29" t="s">
        <v>13488</v>
      </c>
      <c r="C50" s="187"/>
      <c r="D50" s="508"/>
      <c r="E50" s="508"/>
      <c r="F50" s="504"/>
      <c r="G50" s="508"/>
      <c r="H50" s="508"/>
      <c r="I50" s="508"/>
      <c r="J50" s="251"/>
      <c r="K50" s="251"/>
      <c r="L50" s="251"/>
      <c r="M50" s="251"/>
      <c r="N50" s="95"/>
      <c r="O50" s="95"/>
      <c r="P50" s="27"/>
      <c r="Q50" s="27"/>
      <c r="R50" s="27"/>
      <c r="S50" s="27"/>
      <c r="T50" s="27"/>
      <c r="U50" s="27"/>
      <c r="V50" s="27"/>
      <c r="W50" s="27"/>
      <c r="X50" s="27"/>
      <c r="Y50" s="27"/>
      <c r="Z50" s="27"/>
      <c r="AA50" s="27"/>
      <c r="AB50" s="27"/>
      <c r="AC50" s="27"/>
      <c r="AD50" s="27"/>
      <c r="AE50" s="27"/>
      <c r="AF50" s="27"/>
    </row>
    <row r="51" ht="15.75" hidden="1" customHeight="1">
      <c r="A51" s="18"/>
      <c r="B51" s="19">
        <v>44406.0</v>
      </c>
      <c r="C51" s="251"/>
      <c r="D51" s="500"/>
      <c r="E51" s="22"/>
      <c r="F51" s="22"/>
      <c r="G51" s="22"/>
      <c r="H51" s="22"/>
      <c r="I51" s="22"/>
      <c r="J51" s="22"/>
      <c r="K51" s="23"/>
      <c r="L51" s="251"/>
      <c r="M51" s="251"/>
      <c r="N51" s="95"/>
      <c r="O51" s="95"/>
      <c r="P51" s="27"/>
      <c r="Q51" s="27"/>
      <c r="R51" s="27"/>
      <c r="S51" s="27"/>
      <c r="T51" s="27"/>
      <c r="U51" s="27"/>
      <c r="V51" s="27"/>
      <c r="W51" s="27"/>
      <c r="X51" s="27"/>
      <c r="Y51" s="27"/>
      <c r="Z51" s="27"/>
      <c r="AA51" s="27"/>
      <c r="AB51" s="27"/>
      <c r="AC51" s="27"/>
      <c r="AD51" s="27"/>
      <c r="AE51" s="27"/>
      <c r="AF51" s="27"/>
    </row>
    <row r="52" ht="15.75" hidden="1" customHeight="1">
      <c r="A52" s="24"/>
      <c r="B52" s="17"/>
      <c r="C52" s="187"/>
      <c r="D52" s="251"/>
      <c r="E52" s="251"/>
      <c r="F52" s="432"/>
      <c r="G52" s="251"/>
      <c r="H52" s="251"/>
      <c r="I52" s="506"/>
      <c r="J52" s="251"/>
      <c r="K52" s="251"/>
      <c r="L52" s="251"/>
      <c r="M52" s="251"/>
      <c r="N52" s="95"/>
      <c r="O52" s="95"/>
      <c r="P52" s="27"/>
      <c r="Q52" s="27"/>
      <c r="R52" s="27"/>
      <c r="S52" s="27"/>
      <c r="T52" s="27"/>
      <c r="U52" s="27"/>
      <c r="V52" s="27"/>
      <c r="W52" s="27"/>
      <c r="X52" s="27"/>
      <c r="Y52" s="27"/>
      <c r="Z52" s="27"/>
      <c r="AA52" s="27"/>
      <c r="AB52" s="27"/>
      <c r="AC52" s="27"/>
      <c r="AD52" s="27"/>
      <c r="AE52" s="27"/>
      <c r="AF52" s="27"/>
    </row>
    <row r="53" ht="15.75" hidden="1" customHeight="1">
      <c r="A53" s="28"/>
      <c r="B53" s="29" t="s">
        <v>13488</v>
      </c>
      <c r="C53" s="187"/>
      <c r="D53" s="328"/>
      <c r="E53" s="328"/>
      <c r="F53" s="501"/>
      <c r="G53" s="251"/>
      <c r="H53" s="251"/>
      <c r="I53" s="328"/>
      <c r="J53" s="251"/>
      <c r="K53" s="251"/>
      <c r="L53" s="251"/>
      <c r="M53" s="251"/>
      <c r="N53" s="95"/>
      <c r="O53" s="95"/>
      <c r="P53" s="27"/>
      <c r="Q53" s="27"/>
      <c r="R53" s="27"/>
      <c r="S53" s="27"/>
      <c r="T53" s="27"/>
      <c r="U53" s="27"/>
      <c r="V53" s="27"/>
      <c r="W53" s="27"/>
      <c r="X53" s="27"/>
      <c r="Y53" s="27"/>
      <c r="Z53" s="27"/>
      <c r="AA53" s="27"/>
      <c r="AB53" s="27"/>
      <c r="AC53" s="27"/>
      <c r="AD53" s="27"/>
      <c r="AE53" s="27"/>
      <c r="AF53" s="27"/>
    </row>
    <row r="54" ht="15.75" hidden="1" customHeight="1">
      <c r="A54" s="28"/>
      <c r="B54" s="29" t="s">
        <v>13488</v>
      </c>
      <c r="C54" s="187"/>
      <c r="D54" s="328"/>
      <c r="E54" s="328"/>
      <c r="F54" s="504"/>
      <c r="G54" s="251"/>
      <c r="H54" s="251"/>
      <c r="I54" s="328"/>
      <c r="J54" s="251"/>
      <c r="K54" s="251"/>
      <c r="L54" s="251"/>
      <c r="M54" s="251"/>
      <c r="N54" s="95"/>
      <c r="O54" s="95"/>
      <c r="P54" s="27"/>
      <c r="Q54" s="27"/>
      <c r="R54" s="27"/>
      <c r="S54" s="27"/>
      <c r="T54" s="27"/>
      <c r="U54" s="27"/>
      <c r="V54" s="27"/>
      <c r="W54" s="27"/>
      <c r="X54" s="27"/>
      <c r="Y54" s="27"/>
      <c r="Z54" s="27"/>
      <c r="AA54" s="27"/>
      <c r="AB54" s="27"/>
      <c r="AC54" s="27"/>
      <c r="AD54" s="27"/>
      <c r="AE54" s="27"/>
      <c r="AF54" s="27"/>
    </row>
    <row r="55" ht="15.75" hidden="1" customHeight="1">
      <c r="A55" s="28"/>
      <c r="B55" s="29" t="s">
        <v>13488</v>
      </c>
      <c r="C55" s="187"/>
      <c r="D55" s="328"/>
      <c r="E55" s="328"/>
      <c r="F55" s="504"/>
      <c r="G55" s="187"/>
      <c r="H55" s="434"/>
      <c r="I55" s="328"/>
      <c r="J55" s="251"/>
      <c r="K55" s="251"/>
      <c r="L55" s="251"/>
      <c r="M55" s="251"/>
      <c r="N55" s="95"/>
      <c r="O55" s="95"/>
      <c r="P55" s="27"/>
      <c r="Q55" s="27"/>
      <c r="R55" s="27"/>
      <c r="S55" s="27"/>
      <c r="T55" s="27"/>
      <c r="U55" s="27"/>
      <c r="V55" s="27"/>
      <c r="W55" s="27"/>
      <c r="X55" s="27"/>
      <c r="Y55" s="27"/>
      <c r="Z55" s="27"/>
      <c r="AA55" s="27"/>
      <c r="AB55" s="27"/>
      <c r="AC55" s="27"/>
      <c r="AD55" s="27"/>
      <c r="AE55" s="27"/>
      <c r="AF55" s="27"/>
    </row>
    <row r="56" ht="15.75" hidden="1" customHeight="1">
      <c r="A56" s="28"/>
      <c r="B56" s="29" t="s">
        <v>13488</v>
      </c>
      <c r="C56" s="187"/>
      <c r="D56" s="508"/>
      <c r="E56" s="508"/>
      <c r="F56" s="507"/>
      <c r="G56" s="251"/>
      <c r="H56" s="251"/>
      <c r="I56" s="508"/>
      <c r="J56" s="251"/>
      <c r="K56" s="251"/>
      <c r="L56" s="251"/>
      <c r="M56" s="251"/>
      <c r="N56" s="95"/>
      <c r="O56" s="95"/>
      <c r="P56" s="27"/>
      <c r="Q56" s="27"/>
      <c r="R56" s="27"/>
      <c r="S56" s="27"/>
      <c r="T56" s="27"/>
      <c r="U56" s="27"/>
      <c r="V56" s="27"/>
      <c r="W56" s="27"/>
      <c r="X56" s="27"/>
      <c r="Y56" s="27"/>
      <c r="Z56" s="27"/>
      <c r="AA56" s="27"/>
      <c r="AB56" s="27"/>
      <c r="AC56" s="27"/>
      <c r="AD56" s="27"/>
      <c r="AE56" s="27"/>
      <c r="AF56" s="27"/>
    </row>
    <row r="57" ht="15.75" hidden="1" customHeight="1">
      <c r="A57" s="44"/>
      <c r="B57" s="29" t="s">
        <v>13488</v>
      </c>
      <c r="C57" s="187"/>
      <c r="D57" s="328"/>
      <c r="E57" s="328"/>
      <c r="F57" s="504"/>
      <c r="G57" s="508"/>
      <c r="H57" s="508"/>
      <c r="I57" s="328"/>
      <c r="J57" s="251"/>
      <c r="K57" s="251"/>
      <c r="L57" s="251"/>
      <c r="M57" s="251"/>
      <c r="N57" s="95"/>
      <c r="O57" s="95"/>
      <c r="P57" s="27"/>
      <c r="Q57" s="27"/>
      <c r="R57" s="27"/>
      <c r="S57" s="27"/>
      <c r="T57" s="27"/>
      <c r="U57" s="27"/>
      <c r="V57" s="27"/>
      <c r="W57" s="27"/>
      <c r="X57" s="27"/>
      <c r="Y57" s="27"/>
      <c r="Z57" s="27"/>
      <c r="AA57" s="27"/>
      <c r="AB57" s="27"/>
      <c r="AC57" s="27"/>
      <c r="AD57" s="27"/>
      <c r="AE57" s="27"/>
      <c r="AF57" s="27"/>
    </row>
    <row r="58" ht="15.75" hidden="1" customHeight="1">
      <c r="A58" s="18"/>
      <c r="B58" s="19">
        <v>44407.0</v>
      </c>
      <c r="C58" s="251"/>
      <c r="D58" s="500"/>
      <c r="E58" s="22"/>
      <c r="F58" s="22"/>
      <c r="G58" s="22"/>
      <c r="H58" s="22"/>
      <c r="I58" s="22"/>
      <c r="J58" s="22"/>
      <c r="K58" s="23"/>
      <c r="L58" s="251"/>
      <c r="M58" s="251"/>
      <c r="N58" s="95"/>
      <c r="O58" s="95"/>
      <c r="P58" s="27"/>
      <c r="Q58" s="27"/>
      <c r="R58" s="27"/>
      <c r="S58" s="27"/>
      <c r="T58" s="27"/>
      <c r="U58" s="27"/>
      <c r="V58" s="27"/>
      <c r="W58" s="27"/>
      <c r="X58" s="27"/>
      <c r="Y58" s="27"/>
      <c r="Z58" s="27"/>
      <c r="AA58" s="27"/>
      <c r="AB58" s="27"/>
      <c r="AC58" s="27"/>
      <c r="AD58" s="27"/>
      <c r="AE58" s="27"/>
      <c r="AF58" s="27"/>
    </row>
    <row r="59" ht="15.75" hidden="1" customHeight="1">
      <c r="A59" s="24"/>
      <c r="B59" s="17"/>
      <c r="C59" s="187"/>
      <c r="D59" s="251"/>
      <c r="E59" s="251"/>
      <c r="F59" s="432"/>
      <c r="G59" s="251"/>
      <c r="H59" s="251"/>
      <c r="I59" s="506"/>
      <c r="J59" s="251"/>
      <c r="K59" s="251"/>
      <c r="L59" s="251"/>
      <c r="M59" s="251"/>
      <c r="N59" s="95"/>
      <c r="O59" s="95"/>
      <c r="P59" s="27"/>
      <c r="Q59" s="27"/>
      <c r="R59" s="27"/>
      <c r="S59" s="27"/>
      <c r="T59" s="27"/>
      <c r="U59" s="27"/>
      <c r="V59" s="27"/>
      <c r="W59" s="27"/>
      <c r="X59" s="27"/>
      <c r="Y59" s="27"/>
      <c r="Z59" s="27"/>
      <c r="AA59" s="27"/>
      <c r="AB59" s="27"/>
      <c r="AC59" s="27"/>
      <c r="AD59" s="27"/>
      <c r="AE59" s="27"/>
      <c r="AF59" s="27"/>
    </row>
    <row r="60" ht="15.75" hidden="1" customHeight="1">
      <c r="A60" s="28"/>
      <c r="B60" s="29" t="s">
        <v>13488</v>
      </c>
      <c r="C60" s="187"/>
      <c r="D60" s="506"/>
      <c r="E60" s="506"/>
      <c r="F60" s="501"/>
      <c r="G60" s="251"/>
      <c r="H60" s="251"/>
      <c r="I60" s="509"/>
      <c r="J60" s="251"/>
      <c r="K60" s="251"/>
      <c r="L60" s="251"/>
      <c r="M60" s="251"/>
      <c r="N60" s="95"/>
      <c r="O60" s="95"/>
      <c r="P60" s="27"/>
      <c r="Q60" s="27"/>
      <c r="R60" s="27"/>
      <c r="S60" s="27"/>
      <c r="T60" s="27"/>
      <c r="U60" s="27"/>
      <c r="V60" s="27"/>
      <c r="W60" s="27"/>
      <c r="X60" s="27"/>
      <c r="Y60" s="27"/>
      <c r="Z60" s="27"/>
      <c r="AA60" s="27"/>
      <c r="AB60" s="27"/>
      <c r="AC60" s="27"/>
      <c r="AD60" s="27"/>
      <c r="AE60" s="27"/>
      <c r="AF60" s="27"/>
    </row>
    <row r="61" ht="15.75" hidden="1" customHeight="1">
      <c r="A61" s="28"/>
      <c r="B61" s="29" t="s">
        <v>13488</v>
      </c>
      <c r="C61" s="187"/>
      <c r="D61" s="510"/>
      <c r="E61" s="111"/>
      <c r="F61" s="432"/>
      <c r="G61" s="251"/>
      <c r="H61" s="251"/>
      <c r="I61" s="506"/>
      <c r="J61" s="251"/>
      <c r="K61" s="251"/>
      <c r="L61" s="251"/>
      <c r="M61" s="251"/>
      <c r="N61" s="95"/>
      <c r="O61" s="95"/>
      <c r="P61" s="27"/>
      <c r="Q61" s="27"/>
      <c r="R61" s="27"/>
      <c r="S61" s="27"/>
      <c r="T61" s="27"/>
      <c r="U61" s="27"/>
      <c r="V61" s="27"/>
      <c r="W61" s="27"/>
      <c r="X61" s="27"/>
      <c r="Y61" s="27"/>
      <c r="Z61" s="27"/>
      <c r="AA61" s="27"/>
      <c r="AB61" s="27"/>
      <c r="AC61" s="27"/>
      <c r="AD61" s="27"/>
      <c r="AE61" s="27"/>
      <c r="AF61" s="27"/>
    </row>
    <row r="62" ht="15.75" hidden="1" customHeight="1">
      <c r="A62" s="28"/>
      <c r="B62" s="29" t="s">
        <v>13488</v>
      </c>
      <c r="C62" s="187"/>
      <c r="D62" s="112"/>
      <c r="E62" s="113"/>
      <c r="F62" s="432"/>
      <c r="G62" s="187"/>
      <c r="H62" s="434"/>
      <c r="I62" s="434"/>
      <c r="J62" s="251"/>
      <c r="K62" s="251"/>
      <c r="L62" s="251"/>
      <c r="M62" s="251"/>
      <c r="N62" s="95"/>
      <c r="O62" s="95"/>
      <c r="P62" s="27"/>
      <c r="Q62" s="27"/>
      <c r="R62" s="27"/>
      <c r="S62" s="27"/>
      <c r="T62" s="27"/>
      <c r="U62" s="27"/>
      <c r="V62" s="27"/>
      <c r="W62" s="27"/>
      <c r="X62" s="27"/>
      <c r="Y62" s="27"/>
      <c r="Z62" s="27"/>
      <c r="AA62" s="27"/>
      <c r="AB62" s="27"/>
      <c r="AC62" s="27"/>
      <c r="AD62" s="27"/>
      <c r="AE62" s="27"/>
      <c r="AF62" s="27"/>
    </row>
    <row r="63" ht="15.75" hidden="1" customHeight="1">
      <c r="A63" s="28"/>
      <c r="B63" s="29" t="s">
        <v>13488</v>
      </c>
      <c r="C63" s="187"/>
      <c r="D63" s="114"/>
      <c r="E63" s="115"/>
      <c r="F63" s="507"/>
      <c r="G63" s="251"/>
      <c r="H63" s="251"/>
      <c r="I63" s="508"/>
      <c r="J63" s="251"/>
      <c r="K63" s="251"/>
      <c r="L63" s="251"/>
      <c r="M63" s="251"/>
      <c r="N63" s="95"/>
      <c r="O63" s="95"/>
      <c r="P63" s="27"/>
      <c r="Q63" s="27"/>
      <c r="R63" s="27"/>
      <c r="S63" s="27"/>
      <c r="T63" s="27"/>
      <c r="U63" s="27"/>
      <c r="V63" s="27"/>
      <c r="W63" s="27"/>
      <c r="X63" s="27"/>
      <c r="Y63" s="27"/>
      <c r="Z63" s="27"/>
      <c r="AA63" s="27"/>
      <c r="AB63" s="27"/>
      <c r="AC63" s="27"/>
      <c r="AD63" s="27"/>
      <c r="AE63" s="27"/>
      <c r="AF63" s="27"/>
    </row>
    <row r="64" ht="15.75" hidden="1" customHeight="1">
      <c r="A64" s="44"/>
      <c r="B64" s="29" t="s">
        <v>13488</v>
      </c>
      <c r="C64" s="187"/>
      <c r="D64" s="508"/>
      <c r="E64" s="508"/>
      <c r="F64" s="504"/>
      <c r="G64" s="508"/>
      <c r="H64" s="508"/>
      <c r="I64" s="508"/>
      <c r="J64" s="251"/>
      <c r="K64" s="251"/>
      <c r="L64" s="251"/>
      <c r="M64" s="251"/>
      <c r="N64" s="95"/>
      <c r="O64" s="95"/>
      <c r="P64" s="27"/>
      <c r="Q64" s="27"/>
      <c r="R64" s="27"/>
      <c r="S64" s="27"/>
      <c r="T64" s="27"/>
      <c r="U64" s="27"/>
      <c r="V64" s="27"/>
      <c r="W64" s="27"/>
      <c r="X64" s="27"/>
      <c r="Y64" s="27"/>
      <c r="Z64" s="27"/>
      <c r="AA64" s="27"/>
      <c r="AB64" s="27"/>
      <c r="AC64" s="27"/>
      <c r="AD64" s="27"/>
      <c r="AE64" s="27"/>
      <c r="AF64" s="27"/>
    </row>
    <row r="65" ht="15.75" hidden="1" customHeight="1">
      <c r="A65" s="18"/>
      <c r="B65" s="19">
        <v>44410.0</v>
      </c>
      <c r="C65" s="251"/>
      <c r="D65" s="95"/>
      <c r="E65" s="95"/>
      <c r="F65" s="381"/>
      <c r="G65" s="95"/>
      <c r="H65" s="95"/>
      <c r="I65" s="95"/>
      <c r="J65" s="95"/>
      <c r="K65" s="95"/>
      <c r="L65" s="95"/>
      <c r="M65" s="95"/>
      <c r="N65" s="95"/>
      <c r="O65" s="95"/>
      <c r="P65" s="27"/>
      <c r="Q65" s="27"/>
      <c r="R65" s="27"/>
      <c r="S65" s="27"/>
      <c r="T65" s="27"/>
      <c r="U65" s="27"/>
      <c r="V65" s="27"/>
      <c r="W65" s="27"/>
      <c r="X65" s="27"/>
      <c r="Y65" s="27"/>
      <c r="Z65" s="27"/>
      <c r="AA65" s="27"/>
      <c r="AB65" s="27"/>
      <c r="AC65" s="27"/>
      <c r="AD65" s="27"/>
      <c r="AE65" s="27"/>
      <c r="AF65" s="27"/>
    </row>
    <row r="66" ht="15.75" hidden="1" customHeight="1">
      <c r="A66" s="24"/>
      <c r="B66" s="17"/>
      <c r="C66" s="187"/>
      <c r="D66" s="95"/>
      <c r="E66" s="95"/>
      <c r="F66" s="381"/>
      <c r="G66" s="95"/>
      <c r="H66" s="95"/>
      <c r="I66" s="95"/>
      <c r="J66" s="95"/>
      <c r="K66" s="95"/>
      <c r="L66" s="95"/>
      <c r="M66" s="95"/>
      <c r="N66" s="95"/>
      <c r="O66" s="95"/>
      <c r="P66" s="27"/>
      <c r="Q66" s="27"/>
      <c r="R66" s="27"/>
      <c r="S66" s="27"/>
      <c r="T66" s="27"/>
      <c r="U66" s="27"/>
      <c r="V66" s="27"/>
      <c r="W66" s="27"/>
      <c r="X66" s="27"/>
      <c r="Y66" s="27"/>
      <c r="Z66" s="27"/>
      <c r="AA66" s="27"/>
      <c r="AB66" s="27"/>
      <c r="AC66" s="27"/>
      <c r="AD66" s="27"/>
      <c r="AE66" s="27"/>
      <c r="AF66" s="27"/>
    </row>
    <row r="67" ht="15.75" hidden="1" customHeight="1">
      <c r="A67" s="28"/>
      <c r="B67" s="29" t="s">
        <v>13488</v>
      </c>
      <c r="C67" s="187"/>
      <c r="D67" s="95"/>
      <c r="E67" s="95"/>
      <c r="F67" s="189"/>
      <c r="G67" s="95"/>
      <c r="H67" s="95"/>
      <c r="I67" s="95"/>
      <c r="J67" s="95"/>
      <c r="K67" s="95"/>
      <c r="L67" s="95"/>
      <c r="M67" s="95"/>
      <c r="N67" s="95"/>
      <c r="O67" s="95"/>
      <c r="P67" s="27"/>
      <c r="Q67" s="27"/>
      <c r="R67" s="27"/>
      <c r="S67" s="27"/>
      <c r="T67" s="27"/>
      <c r="U67" s="27"/>
      <c r="V67" s="27"/>
      <c r="W67" s="27"/>
      <c r="X67" s="27"/>
      <c r="Y67" s="27"/>
      <c r="Z67" s="27"/>
      <c r="AA67" s="27"/>
      <c r="AB67" s="27"/>
      <c r="AC67" s="27"/>
      <c r="AD67" s="27"/>
      <c r="AE67" s="27"/>
      <c r="AF67" s="27"/>
    </row>
    <row r="68" ht="15.75" hidden="1" customHeight="1">
      <c r="A68" s="28"/>
      <c r="B68" s="29" t="s">
        <v>13488</v>
      </c>
      <c r="C68" s="187"/>
      <c r="D68" s="95"/>
      <c r="E68" s="95"/>
      <c r="F68" s="189"/>
      <c r="G68" s="95"/>
      <c r="H68" s="95"/>
      <c r="I68" s="328"/>
      <c r="J68" s="95"/>
      <c r="K68" s="95"/>
      <c r="L68" s="95"/>
      <c r="M68" s="95"/>
      <c r="N68" s="95"/>
      <c r="O68" s="95"/>
      <c r="P68" s="27"/>
      <c r="Q68" s="27"/>
      <c r="R68" s="27"/>
      <c r="S68" s="27"/>
      <c r="T68" s="27"/>
      <c r="U68" s="27"/>
      <c r="V68" s="27"/>
      <c r="W68" s="27"/>
      <c r="X68" s="27"/>
      <c r="Y68" s="27"/>
      <c r="Z68" s="27"/>
      <c r="AA68" s="27"/>
      <c r="AB68" s="27"/>
      <c r="AC68" s="27"/>
      <c r="AD68" s="27"/>
      <c r="AE68" s="27"/>
      <c r="AF68" s="27"/>
    </row>
    <row r="69" ht="15.75" hidden="1" customHeight="1">
      <c r="A69" s="28"/>
      <c r="B69" s="29" t="s">
        <v>13488</v>
      </c>
      <c r="C69" s="187"/>
      <c r="D69" s="328"/>
      <c r="E69" s="328"/>
      <c r="F69" s="381"/>
      <c r="G69" s="95"/>
      <c r="H69" s="95"/>
      <c r="I69" s="328"/>
      <c r="J69" s="95"/>
      <c r="K69" s="95"/>
      <c r="L69" s="95"/>
      <c r="M69" s="95"/>
      <c r="N69" s="95"/>
      <c r="O69" s="95"/>
      <c r="P69" s="27"/>
      <c r="Q69" s="27"/>
      <c r="R69" s="27"/>
      <c r="S69" s="27"/>
      <c r="T69" s="27"/>
      <c r="U69" s="27"/>
      <c r="V69" s="27"/>
      <c r="W69" s="27"/>
      <c r="X69" s="27"/>
      <c r="Y69" s="27"/>
      <c r="Z69" s="27"/>
      <c r="AA69" s="27"/>
      <c r="AB69" s="27"/>
      <c r="AC69" s="27"/>
      <c r="AD69" s="27"/>
      <c r="AE69" s="27"/>
      <c r="AF69" s="27"/>
    </row>
    <row r="70" ht="15.75" hidden="1" customHeight="1">
      <c r="A70" s="28"/>
      <c r="B70" s="29" t="s">
        <v>13488</v>
      </c>
      <c r="C70" s="187"/>
      <c r="D70" s="328"/>
      <c r="E70" s="328"/>
      <c r="F70" s="189"/>
      <c r="G70" s="95"/>
      <c r="H70" s="95"/>
      <c r="I70" s="328"/>
      <c r="J70" s="95"/>
      <c r="K70" s="95"/>
      <c r="L70" s="95"/>
      <c r="M70" s="95"/>
      <c r="N70" s="95"/>
      <c r="O70" s="95"/>
      <c r="P70" s="27"/>
      <c r="Q70" s="27"/>
      <c r="R70" s="27"/>
      <c r="S70" s="27"/>
      <c r="T70" s="27"/>
      <c r="U70" s="27"/>
      <c r="V70" s="27"/>
      <c r="W70" s="27"/>
      <c r="X70" s="27"/>
      <c r="Y70" s="27"/>
      <c r="Z70" s="27"/>
      <c r="AA70" s="27"/>
      <c r="AB70" s="27"/>
      <c r="AC70" s="27"/>
      <c r="AD70" s="27"/>
      <c r="AE70" s="27"/>
      <c r="AF70" s="27"/>
    </row>
    <row r="71" ht="15.75" hidden="1" customHeight="1">
      <c r="A71" s="44"/>
      <c r="B71" s="29" t="s">
        <v>13488</v>
      </c>
      <c r="C71" s="187"/>
      <c r="D71" s="95"/>
      <c r="E71" s="95"/>
      <c r="F71" s="189"/>
      <c r="G71" s="95"/>
      <c r="H71" s="95"/>
      <c r="I71" s="95"/>
      <c r="J71" s="95"/>
      <c r="K71" s="95"/>
      <c r="L71" s="95"/>
      <c r="M71" s="95"/>
      <c r="N71" s="95"/>
      <c r="O71" s="95"/>
      <c r="P71" s="27"/>
      <c r="Q71" s="27"/>
      <c r="R71" s="27"/>
      <c r="S71" s="27"/>
      <c r="T71" s="27"/>
      <c r="U71" s="27"/>
      <c r="V71" s="27"/>
      <c r="W71" s="27"/>
      <c r="X71" s="27"/>
      <c r="Y71" s="27"/>
      <c r="Z71" s="27"/>
      <c r="AA71" s="27"/>
      <c r="AB71" s="27"/>
      <c r="AC71" s="27"/>
      <c r="AD71" s="27"/>
      <c r="AE71" s="27"/>
      <c r="AF71" s="27"/>
    </row>
    <row r="72" ht="15.75" hidden="1" customHeight="1">
      <c r="A72" s="18"/>
      <c r="B72" s="19">
        <v>44411.0</v>
      </c>
      <c r="C72" s="95"/>
      <c r="D72" s="95"/>
      <c r="E72" s="95"/>
      <c r="F72" s="381"/>
      <c r="G72" s="95"/>
      <c r="H72" s="95"/>
      <c r="I72" s="95"/>
      <c r="J72" s="95"/>
      <c r="K72" s="95"/>
      <c r="L72" s="95"/>
      <c r="M72" s="95"/>
      <c r="N72" s="95"/>
      <c r="O72" s="95"/>
      <c r="P72" s="27"/>
      <c r="Q72" s="27"/>
      <c r="R72" s="27"/>
      <c r="S72" s="27"/>
      <c r="T72" s="27"/>
      <c r="U72" s="27"/>
      <c r="V72" s="27"/>
      <c r="W72" s="27"/>
      <c r="X72" s="27"/>
      <c r="Y72" s="27"/>
      <c r="Z72" s="27"/>
      <c r="AA72" s="27"/>
      <c r="AB72" s="27"/>
      <c r="AC72" s="27"/>
      <c r="AD72" s="27"/>
      <c r="AE72" s="27"/>
      <c r="AF72" s="27"/>
    </row>
    <row r="73" ht="15.75" hidden="1" customHeight="1">
      <c r="A73" s="24"/>
      <c r="B73" s="17"/>
      <c r="C73" s="95"/>
      <c r="D73" s="95"/>
      <c r="E73" s="95"/>
      <c r="F73" s="381"/>
      <c r="G73" s="95"/>
      <c r="H73" s="95"/>
      <c r="I73" s="95"/>
      <c r="J73" s="95"/>
      <c r="K73" s="95"/>
      <c r="L73" s="95"/>
      <c r="M73" s="95"/>
      <c r="N73" s="95"/>
      <c r="O73" s="95"/>
      <c r="P73" s="27"/>
      <c r="Q73" s="27"/>
      <c r="R73" s="27"/>
      <c r="S73" s="27"/>
      <c r="T73" s="27"/>
      <c r="U73" s="27"/>
      <c r="V73" s="27"/>
      <c r="W73" s="27"/>
      <c r="X73" s="27"/>
      <c r="Y73" s="27"/>
      <c r="Z73" s="27"/>
      <c r="AA73" s="27"/>
      <c r="AB73" s="27"/>
      <c r="AC73" s="27"/>
      <c r="AD73" s="27"/>
      <c r="AE73" s="27"/>
      <c r="AF73" s="27"/>
    </row>
    <row r="74" ht="15.75" hidden="1" customHeight="1">
      <c r="A74" s="28"/>
      <c r="B74" s="29" t="s">
        <v>13488</v>
      </c>
      <c r="C74" s="187"/>
      <c r="D74" s="328"/>
      <c r="E74" s="95"/>
      <c r="F74" s="381"/>
      <c r="G74" s="95"/>
      <c r="H74" s="95"/>
      <c r="I74" s="95"/>
      <c r="J74" s="95"/>
      <c r="K74" s="95"/>
      <c r="L74" s="95"/>
      <c r="M74" s="95"/>
      <c r="N74" s="95"/>
      <c r="O74" s="95"/>
      <c r="P74" s="27"/>
      <c r="Q74" s="27"/>
      <c r="R74" s="27"/>
      <c r="S74" s="27"/>
      <c r="T74" s="27"/>
      <c r="U74" s="27"/>
      <c r="V74" s="27"/>
      <c r="W74" s="27"/>
      <c r="X74" s="27"/>
      <c r="Y74" s="27"/>
      <c r="Z74" s="27"/>
      <c r="AA74" s="27"/>
      <c r="AB74" s="27"/>
      <c r="AC74" s="27"/>
      <c r="AD74" s="27"/>
      <c r="AE74" s="27"/>
      <c r="AF74" s="27"/>
    </row>
    <row r="75" ht="15.75" hidden="1" customHeight="1">
      <c r="A75" s="28"/>
      <c r="B75" s="29" t="s">
        <v>13488</v>
      </c>
      <c r="C75" s="187"/>
      <c r="D75" s="328"/>
      <c r="E75" s="328"/>
      <c r="F75" s="381"/>
      <c r="G75" s="95"/>
      <c r="H75" s="328"/>
      <c r="I75" s="95"/>
      <c r="J75" s="95"/>
      <c r="K75" s="95"/>
      <c r="L75" s="95"/>
      <c r="M75" s="95"/>
      <c r="N75" s="95"/>
      <c r="O75" s="95"/>
      <c r="P75" s="27"/>
      <c r="Q75" s="27"/>
      <c r="R75" s="27"/>
      <c r="S75" s="27"/>
      <c r="T75" s="27"/>
      <c r="U75" s="27"/>
      <c r="V75" s="27"/>
      <c r="W75" s="27"/>
      <c r="X75" s="27"/>
      <c r="Y75" s="27"/>
      <c r="Z75" s="27"/>
      <c r="AA75" s="27"/>
      <c r="AB75" s="27"/>
      <c r="AC75" s="27"/>
      <c r="AD75" s="27"/>
      <c r="AE75" s="27"/>
      <c r="AF75" s="27"/>
    </row>
    <row r="76" ht="15.75" hidden="1" customHeight="1">
      <c r="A76" s="28"/>
      <c r="B76" s="29" t="s">
        <v>13488</v>
      </c>
      <c r="C76" s="187"/>
      <c r="D76" s="328"/>
      <c r="E76" s="95"/>
      <c r="F76" s="381"/>
      <c r="G76" s="95"/>
      <c r="H76" s="116"/>
      <c r="I76" s="328"/>
      <c r="J76" s="95"/>
      <c r="K76" s="95"/>
      <c r="L76" s="95"/>
      <c r="M76" s="95"/>
      <c r="N76" s="95"/>
      <c r="O76" s="95"/>
      <c r="P76" s="27"/>
      <c r="Q76" s="27"/>
      <c r="R76" s="27"/>
      <c r="S76" s="27"/>
      <c r="T76" s="27"/>
      <c r="U76" s="27"/>
      <c r="V76" s="27"/>
      <c r="W76" s="27"/>
      <c r="X76" s="27"/>
      <c r="Y76" s="27"/>
      <c r="Z76" s="27"/>
      <c r="AA76" s="27"/>
      <c r="AB76" s="27"/>
      <c r="AC76" s="27"/>
      <c r="AD76" s="27"/>
      <c r="AE76" s="27"/>
      <c r="AF76" s="27"/>
    </row>
    <row r="77" ht="15.75" hidden="1" customHeight="1">
      <c r="A77" s="28"/>
      <c r="B77" s="29" t="s">
        <v>13488</v>
      </c>
      <c r="C77" s="187"/>
      <c r="D77" s="328"/>
      <c r="E77" s="95"/>
      <c r="F77" s="381"/>
      <c r="G77" s="95"/>
      <c r="H77" s="95"/>
      <c r="I77" s="95"/>
      <c r="J77" s="95"/>
      <c r="K77" s="95"/>
      <c r="L77" s="95"/>
      <c r="M77" s="95"/>
      <c r="N77" s="95"/>
      <c r="O77" s="95"/>
      <c r="P77" s="27"/>
      <c r="Q77" s="27"/>
      <c r="R77" s="27"/>
      <c r="S77" s="27"/>
      <c r="T77" s="27"/>
      <c r="U77" s="27"/>
      <c r="V77" s="27"/>
      <c r="W77" s="27"/>
      <c r="X77" s="27"/>
      <c r="Y77" s="27"/>
      <c r="Z77" s="27"/>
      <c r="AA77" s="27"/>
      <c r="AB77" s="27"/>
      <c r="AC77" s="27"/>
      <c r="AD77" s="27"/>
      <c r="AE77" s="27"/>
      <c r="AF77" s="27"/>
    </row>
    <row r="78" ht="15.75" hidden="1" customHeight="1">
      <c r="A78" s="44"/>
      <c r="B78" s="29" t="s">
        <v>13488</v>
      </c>
      <c r="C78" s="95"/>
      <c r="D78" s="95"/>
      <c r="E78" s="95"/>
      <c r="F78" s="189"/>
      <c r="G78" s="95"/>
      <c r="H78" s="95"/>
      <c r="I78" s="95"/>
      <c r="J78" s="95"/>
      <c r="K78" s="95"/>
      <c r="L78" s="95"/>
      <c r="M78" s="95"/>
      <c r="N78" s="95"/>
      <c r="O78" s="95"/>
      <c r="P78" s="27"/>
      <c r="Q78" s="27"/>
      <c r="R78" s="27"/>
      <c r="S78" s="27"/>
      <c r="T78" s="27"/>
      <c r="U78" s="27"/>
      <c r="V78" s="27"/>
      <c r="W78" s="27"/>
      <c r="X78" s="27"/>
      <c r="Y78" s="27"/>
      <c r="Z78" s="27"/>
      <c r="AA78" s="27"/>
      <c r="AB78" s="27"/>
      <c r="AC78" s="27"/>
      <c r="AD78" s="27"/>
      <c r="AE78" s="27"/>
      <c r="AF78" s="27"/>
    </row>
    <row r="79" ht="15.75" hidden="1" customHeight="1">
      <c r="A79" s="18"/>
      <c r="B79" s="19">
        <v>44412.0</v>
      </c>
      <c r="C79" s="95"/>
      <c r="D79" s="95"/>
      <c r="E79" s="95"/>
      <c r="F79" s="381"/>
      <c r="G79" s="95"/>
      <c r="H79" s="95"/>
      <c r="I79" s="95"/>
      <c r="J79" s="95"/>
      <c r="K79" s="95"/>
      <c r="L79" s="95"/>
      <c r="M79" s="95"/>
      <c r="N79" s="95"/>
      <c r="O79" s="95"/>
      <c r="P79" s="27"/>
      <c r="Q79" s="27"/>
      <c r="R79" s="27"/>
      <c r="S79" s="27"/>
      <c r="T79" s="27"/>
      <c r="U79" s="27"/>
      <c r="V79" s="27"/>
      <c r="W79" s="27"/>
      <c r="X79" s="27"/>
      <c r="Y79" s="27"/>
      <c r="Z79" s="27"/>
      <c r="AA79" s="27"/>
      <c r="AB79" s="27"/>
      <c r="AC79" s="27"/>
      <c r="AD79" s="27"/>
      <c r="AE79" s="27"/>
      <c r="AF79" s="27"/>
    </row>
    <row r="80" ht="15.75" hidden="1" customHeight="1">
      <c r="A80" s="24"/>
      <c r="B80" s="17"/>
      <c r="C80" s="95"/>
      <c r="D80" s="95"/>
      <c r="E80" s="95"/>
      <c r="F80" s="381"/>
      <c r="G80" s="95"/>
      <c r="H80" s="95"/>
      <c r="I80" s="95"/>
      <c r="J80" s="95"/>
      <c r="K80" s="95"/>
      <c r="L80" s="95"/>
      <c r="M80" s="95"/>
      <c r="N80" s="95"/>
      <c r="O80" s="95"/>
      <c r="P80" s="27"/>
      <c r="Q80" s="27"/>
      <c r="R80" s="27"/>
      <c r="S80" s="27"/>
      <c r="T80" s="27"/>
      <c r="U80" s="27"/>
      <c r="V80" s="27"/>
      <c r="W80" s="27"/>
      <c r="X80" s="27"/>
      <c r="Y80" s="27"/>
      <c r="Z80" s="27"/>
      <c r="AA80" s="27"/>
      <c r="AB80" s="27"/>
      <c r="AC80" s="27"/>
      <c r="AD80" s="27"/>
      <c r="AE80" s="27"/>
      <c r="AF80" s="27"/>
    </row>
    <row r="81" ht="15.75" hidden="1" customHeight="1">
      <c r="A81" s="28"/>
      <c r="B81" s="29" t="s">
        <v>13488</v>
      </c>
      <c r="C81" s="187"/>
      <c r="D81" s="328"/>
      <c r="E81" s="328"/>
      <c r="F81" s="189"/>
      <c r="G81" s="95"/>
      <c r="H81" s="95"/>
      <c r="I81" s="328"/>
      <c r="J81" s="95"/>
      <c r="K81" s="95"/>
      <c r="L81" s="95"/>
      <c r="M81" s="95"/>
      <c r="N81" s="95"/>
      <c r="O81" s="95"/>
      <c r="P81" s="27"/>
      <c r="Q81" s="27"/>
      <c r="R81" s="27"/>
      <c r="S81" s="27"/>
      <c r="T81" s="27"/>
      <c r="U81" s="27"/>
      <c r="V81" s="27"/>
      <c r="W81" s="27"/>
      <c r="X81" s="27"/>
      <c r="Y81" s="27"/>
      <c r="Z81" s="27"/>
      <c r="AA81" s="27"/>
      <c r="AB81" s="27"/>
      <c r="AC81" s="27"/>
      <c r="AD81" s="27"/>
      <c r="AE81" s="27"/>
      <c r="AF81" s="27"/>
    </row>
    <row r="82" ht="15.75" hidden="1" customHeight="1">
      <c r="A82" s="28"/>
      <c r="B82" s="29" t="s">
        <v>13488</v>
      </c>
      <c r="C82" s="187"/>
      <c r="D82" s="328"/>
      <c r="E82" s="328"/>
      <c r="F82" s="189"/>
      <c r="G82" s="95"/>
      <c r="H82" s="95"/>
      <c r="I82" s="328"/>
      <c r="J82" s="95"/>
      <c r="K82" s="95"/>
      <c r="L82" s="95"/>
      <c r="M82" s="95"/>
      <c r="N82" s="95"/>
      <c r="O82" s="95"/>
      <c r="P82" s="27"/>
      <c r="Q82" s="27"/>
      <c r="R82" s="27"/>
      <c r="S82" s="27"/>
      <c r="T82" s="27"/>
      <c r="U82" s="27"/>
      <c r="V82" s="27"/>
      <c r="W82" s="27"/>
      <c r="X82" s="27"/>
      <c r="Y82" s="27"/>
      <c r="Z82" s="27"/>
      <c r="AA82" s="27"/>
      <c r="AB82" s="27"/>
      <c r="AC82" s="27"/>
      <c r="AD82" s="27"/>
      <c r="AE82" s="27"/>
      <c r="AF82" s="27"/>
    </row>
    <row r="83" ht="15.75" hidden="1" customHeight="1">
      <c r="A83" s="28"/>
      <c r="B83" s="29" t="s">
        <v>13488</v>
      </c>
      <c r="C83" s="187"/>
      <c r="D83" s="328"/>
      <c r="E83" s="328"/>
      <c r="F83" s="189"/>
      <c r="G83" s="95"/>
      <c r="H83" s="95"/>
      <c r="I83" s="328"/>
      <c r="J83" s="95"/>
      <c r="K83" s="95"/>
      <c r="L83" s="95"/>
      <c r="M83" s="95"/>
      <c r="N83" s="95"/>
      <c r="O83" s="95"/>
      <c r="P83" s="27"/>
      <c r="Q83" s="27"/>
      <c r="R83" s="27"/>
      <c r="S83" s="27"/>
      <c r="T83" s="27"/>
      <c r="U83" s="27"/>
      <c r="V83" s="27"/>
      <c r="W83" s="27"/>
      <c r="X83" s="27"/>
      <c r="Y83" s="27"/>
      <c r="Z83" s="27"/>
      <c r="AA83" s="27"/>
      <c r="AB83" s="27"/>
      <c r="AC83" s="27"/>
      <c r="AD83" s="27"/>
      <c r="AE83" s="27"/>
      <c r="AF83" s="27"/>
    </row>
    <row r="84" ht="15.75" hidden="1" customHeight="1">
      <c r="A84" s="28"/>
      <c r="B84" s="29" t="s">
        <v>13488</v>
      </c>
      <c r="C84" s="187"/>
      <c r="D84" s="328"/>
      <c r="E84" s="328"/>
      <c r="F84" s="189"/>
      <c r="G84" s="95"/>
      <c r="H84" s="95"/>
      <c r="I84" s="328"/>
      <c r="J84" s="95"/>
      <c r="K84" s="95"/>
      <c r="L84" s="95"/>
      <c r="M84" s="95"/>
      <c r="N84" s="95"/>
      <c r="O84" s="95"/>
      <c r="P84" s="27"/>
      <c r="Q84" s="27"/>
      <c r="R84" s="27"/>
      <c r="S84" s="27"/>
      <c r="T84" s="27"/>
      <c r="U84" s="27"/>
      <c r="V84" s="27"/>
      <c r="W84" s="27"/>
      <c r="X84" s="27"/>
      <c r="Y84" s="27"/>
      <c r="Z84" s="27"/>
      <c r="AA84" s="27"/>
      <c r="AB84" s="27"/>
      <c r="AC84" s="27"/>
      <c r="AD84" s="27"/>
      <c r="AE84" s="27"/>
      <c r="AF84" s="27"/>
    </row>
    <row r="85" ht="15.75" hidden="1" customHeight="1">
      <c r="A85" s="44"/>
      <c r="B85" s="29" t="s">
        <v>13488</v>
      </c>
      <c r="C85" s="187"/>
      <c r="D85" s="328"/>
      <c r="E85" s="328"/>
      <c r="F85" s="189"/>
      <c r="G85" s="95"/>
      <c r="H85" s="95"/>
      <c r="I85" s="328"/>
      <c r="J85" s="95"/>
      <c r="K85" s="95"/>
      <c r="L85" s="95"/>
      <c r="M85" s="95"/>
      <c r="N85" s="95"/>
      <c r="O85" s="95"/>
      <c r="P85" s="27"/>
      <c r="Q85" s="27"/>
      <c r="R85" s="27"/>
      <c r="S85" s="27"/>
      <c r="T85" s="27"/>
      <c r="U85" s="27"/>
      <c r="V85" s="27"/>
      <c r="W85" s="27"/>
      <c r="X85" s="27"/>
      <c r="Y85" s="27"/>
      <c r="Z85" s="27"/>
      <c r="AA85" s="27"/>
      <c r="AB85" s="27"/>
      <c r="AC85" s="27"/>
      <c r="AD85" s="27"/>
      <c r="AE85" s="27"/>
      <c r="AF85" s="27"/>
    </row>
    <row r="86" ht="15.75" hidden="1" customHeight="1">
      <c r="A86" s="18"/>
      <c r="B86" s="19">
        <v>44413.0</v>
      </c>
      <c r="C86" s="95"/>
      <c r="D86" s="95"/>
      <c r="E86" s="95"/>
      <c r="F86" s="381"/>
      <c r="G86" s="95"/>
      <c r="H86" s="95"/>
      <c r="I86" s="95"/>
      <c r="J86" s="95"/>
      <c r="K86" s="95"/>
      <c r="L86" s="95"/>
      <c r="M86" s="95"/>
      <c r="N86" s="95"/>
      <c r="O86" s="95"/>
      <c r="P86" s="27"/>
      <c r="Q86" s="27"/>
      <c r="R86" s="27"/>
      <c r="S86" s="27"/>
      <c r="T86" s="27"/>
      <c r="U86" s="27"/>
      <c r="V86" s="27"/>
      <c r="W86" s="27"/>
      <c r="X86" s="27"/>
      <c r="Y86" s="27"/>
      <c r="Z86" s="27"/>
      <c r="AA86" s="27"/>
      <c r="AB86" s="27"/>
      <c r="AC86" s="27"/>
      <c r="AD86" s="27"/>
      <c r="AE86" s="27"/>
      <c r="AF86" s="27"/>
    </row>
    <row r="87" ht="15.75" hidden="1" customHeight="1">
      <c r="A87" s="24"/>
      <c r="B87" s="17"/>
      <c r="C87" s="95"/>
      <c r="D87" s="95"/>
      <c r="E87" s="95"/>
      <c r="F87" s="381"/>
      <c r="G87" s="95"/>
      <c r="H87" s="95"/>
      <c r="I87" s="95"/>
      <c r="J87" s="95"/>
      <c r="K87" s="95"/>
      <c r="L87" s="95"/>
      <c r="M87" s="95"/>
      <c r="N87" s="95"/>
      <c r="O87" s="95"/>
      <c r="P87" s="27"/>
      <c r="Q87" s="27"/>
      <c r="R87" s="27"/>
      <c r="S87" s="27"/>
      <c r="T87" s="27"/>
      <c r="U87" s="27"/>
      <c r="V87" s="27"/>
      <c r="W87" s="27"/>
      <c r="X87" s="27"/>
      <c r="Y87" s="27"/>
      <c r="Z87" s="27"/>
      <c r="AA87" s="27"/>
      <c r="AB87" s="27"/>
      <c r="AC87" s="27"/>
      <c r="AD87" s="27"/>
      <c r="AE87" s="27"/>
      <c r="AF87" s="27"/>
    </row>
    <row r="88" ht="15.75" hidden="1" customHeight="1">
      <c r="A88" s="28"/>
      <c r="B88" s="29" t="s">
        <v>13488</v>
      </c>
      <c r="C88" s="95"/>
      <c r="D88" s="95"/>
      <c r="E88" s="95"/>
      <c r="F88" s="381"/>
      <c r="G88" s="95"/>
      <c r="H88" s="95"/>
      <c r="I88" s="95"/>
      <c r="J88" s="95"/>
      <c r="K88" s="95"/>
      <c r="L88" s="95"/>
      <c r="M88" s="95"/>
      <c r="N88" s="95"/>
      <c r="O88" s="95"/>
      <c r="P88" s="27"/>
      <c r="Q88" s="27"/>
      <c r="R88" s="27"/>
      <c r="S88" s="27"/>
      <c r="T88" s="27"/>
      <c r="U88" s="27"/>
      <c r="V88" s="27"/>
      <c r="W88" s="27"/>
      <c r="X88" s="27"/>
      <c r="Y88" s="27"/>
      <c r="Z88" s="27"/>
      <c r="AA88" s="27"/>
      <c r="AB88" s="27"/>
      <c r="AC88" s="27"/>
      <c r="AD88" s="27"/>
      <c r="AE88" s="27"/>
      <c r="AF88" s="27"/>
    </row>
    <row r="89" ht="15.75" hidden="1" customHeight="1">
      <c r="A89" s="28"/>
      <c r="B89" s="29" t="s">
        <v>13488</v>
      </c>
      <c r="C89" s="95"/>
      <c r="D89" s="510"/>
      <c r="E89" s="111"/>
      <c r="F89" s="381"/>
      <c r="G89" s="95"/>
      <c r="H89" s="95"/>
      <c r="I89" s="95"/>
      <c r="J89" s="95"/>
      <c r="K89" s="95"/>
      <c r="L89" s="95"/>
      <c r="M89" s="95"/>
      <c r="N89" s="95"/>
      <c r="O89" s="95"/>
      <c r="P89" s="27"/>
      <c r="Q89" s="27"/>
      <c r="R89" s="27"/>
      <c r="S89" s="27"/>
      <c r="T89" s="27"/>
      <c r="U89" s="27"/>
      <c r="V89" s="27"/>
      <c r="W89" s="27"/>
      <c r="X89" s="27"/>
      <c r="Y89" s="27"/>
      <c r="Z89" s="27"/>
      <c r="AA89" s="27"/>
      <c r="AB89" s="27"/>
      <c r="AC89" s="27"/>
      <c r="AD89" s="27"/>
      <c r="AE89" s="27"/>
      <c r="AF89" s="27"/>
    </row>
    <row r="90" ht="15.75" hidden="1" customHeight="1">
      <c r="A90" s="28"/>
      <c r="B90" s="29" t="s">
        <v>13488</v>
      </c>
      <c r="C90" s="95"/>
      <c r="D90" s="112"/>
      <c r="E90" s="113"/>
      <c r="F90" s="381"/>
      <c r="G90" s="95"/>
      <c r="H90" s="95"/>
      <c r="I90" s="95"/>
      <c r="J90" s="95"/>
      <c r="K90" s="95"/>
      <c r="L90" s="95"/>
      <c r="M90" s="95"/>
      <c r="N90" s="95"/>
      <c r="O90" s="95"/>
      <c r="P90" s="27"/>
      <c r="Q90" s="27"/>
      <c r="R90" s="27"/>
      <c r="S90" s="27"/>
      <c r="T90" s="27"/>
      <c r="U90" s="27"/>
      <c r="V90" s="27"/>
      <c r="W90" s="27"/>
      <c r="X90" s="27"/>
      <c r="Y90" s="27"/>
      <c r="Z90" s="27"/>
      <c r="AA90" s="27"/>
      <c r="AB90" s="27"/>
      <c r="AC90" s="27"/>
      <c r="AD90" s="27"/>
      <c r="AE90" s="27"/>
      <c r="AF90" s="27"/>
    </row>
    <row r="91" ht="15.75" hidden="1" customHeight="1">
      <c r="A91" s="28"/>
      <c r="B91" s="29" t="s">
        <v>13488</v>
      </c>
      <c r="C91" s="95"/>
      <c r="D91" s="114"/>
      <c r="E91" s="115"/>
      <c r="F91" s="381"/>
      <c r="G91" s="95"/>
      <c r="H91" s="95"/>
      <c r="I91" s="95"/>
      <c r="J91" s="95"/>
      <c r="K91" s="95"/>
      <c r="L91" s="95"/>
      <c r="M91" s="95"/>
      <c r="N91" s="95"/>
      <c r="O91" s="95"/>
      <c r="P91" s="27"/>
      <c r="Q91" s="27"/>
      <c r="R91" s="27"/>
      <c r="S91" s="27"/>
      <c r="T91" s="27"/>
      <c r="U91" s="27"/>
      <c r="V91" s="27"/>
      <c r="W91" s="27"/>
      <c r="X91" s="27"/>
      <c r="Y91" s="27"/>
      <c r="Z91" s="27"/>
      <c r="AA91" s="27"/>
      <c r="AB91" s="27"/>
      <c r="AC91" s="27"/>
      <c r="AD91" s="27"/>
      <c r="AE91" s="27"/>
      <c r="AF91" s="27"/>
    </row>
    <row r="92" ht="15.75" hidden="1" customHeight="1">
      <c r="A92" s="44"/>
      <c r="B92" s="29" t="s">
        <v>13488</v>
      </c>
      <c r="C92" s="95"/>
      <c r="D92" s="95"/>
      <c r="E92" s="95"/>
      <c r="F92" s="381"/>
      <c r="G92" s="95"/>
      <c r="H92" s="95"/>
      <c r="I92" s="95"/>
      <c r="J92" s="95"/>
      <c r="K92" s="95"/>
      <c r="L92" s="95"/>
      <c r="M92" s="95"/>
      <c r="N92" s="95"/>
      <c r="O92" s="95"/>
      <c r="P92" s="27"/>
      <c r="Q92" s="27"/>
      <c r="R92" s="27"/>
      <c r="S92" s="27"/>
      <c r="T92" s="27"/>
      <c r="U92" s="27"/>
      <c r="V92" s="27"/>
      <c r="W92" s="27"/>
      <c r="X92" s="27"/>
      <c r="Y92" s="27"/>
      <c r="Z92" s="27"/>
      <c r="AA92" s="27"/>
      <c r="AB92" s="27"/>
      <c r="AC92" s="27"/>
      <c r="AD92" s="27"/>
      <c r="AE92" s="27"/>
      <c r="AF92" s="27"/>
    </row>
    <row r="93" ht="15.75" hidden="1" customHeight="1">
      <c r="A93" s="18"/>
      <c r="B93" s="19">
        <v>44417.0</v>
      </c>
      <c r="C93" s="95"/>
      <c r="D93" s="95"/>
      <c r="E93" s="95"/>
      <c r="F93" s="381"/>
      <c r="G93" s="95"/>
      <c r="H93" s="95"/>
      <c r="I93" s="95"/>
      <c r="J93" s="95"/>
      <c r="K93" s="95"/>
      <c r="L93" s="95"/>
      <c r="M93" s="95"/>
      <c r="N93" s="95"/>
      <c r="O93" s="95"/>
      <c r="P93" s="27"/>
      <c r="Q93" s="27"/>
      <c r="R93" s="27"/>
      <c r="S93" s="27"/>
      <c r="T93" s="27"/>
      <c r="U93" s="27"/>
      <c r="V93" s="27"/>
      <c r="W93" s="27"/>
      <c r="X93" s="27"/>
      <c r="Y93" s="27"/>
      <c r="Z93" s="27"/>
      <c r="AA93" s="27"/>
      <c r="AB93" s="27"/>
      <c r="AC93" s="27"/>
      <c r="AD93" s="27"/>
      <c r="AE93" s="27"/>
      <c r="AF93" s="27"/>
    </row>
    <row r="94" ht="15.75" hidden="1" customHeight="1">
      <c r="A94" s="24"/>
      <c r="B94" s="17"/>
      <c r="C94" s="95"/>
      <c r="D94" s="95"/>
      <c r="E94" s="95"/>
      <c r="F94" s="381"/>
      <c r="G94" s="95"/>
      <c r="H94" s="95"/>
      <c r="I94" s="95"/>
      <c r="J94" s="95"/>
      <c r="K94" s="95"/>
      <c r="L94" s="95"/>
      <c r="M94" s="95"/>
      <c r="N94" s="95"/>
      <c r="O94" s="95"/>
      <c r="P94" s="27"/>
      <c r="Q94" s="27"/>
      <c r="R94" s="27"/>
      <c r="S94" s="27"/>
      <c r="T94" s="27"/>
      <c r="U94" s="27"/>
      <c r="V94" s="27"/>
      <c r="W94" s="27"/>
      <c r="X94" s="27"/>
      <c r="Y94" s="27"/>
      <c r="Z94" s="27"/>
      <c r="AA94" s="27"/>
      <c r="AB94" s="27"/>
      <c r="AC94" s="27"/>
      <c r="AD94" s="27"/>
      <c r="AE94" s="27"/>
      <c r="AF94" s="27"/>
    </row>
    <row r="95" ht="15.75" hidden="1" customHeight="1">
      <c r="A95" s="28"/>
      <c r="B95" s="29" t="s">
        <v>13488</v>
      </c>
      <c r="C95" s="187"/>
      <c r="D95" s="328"/>
      <c r="E95" s="328"/>
      <c r="F95" s="189"/>
      <c r="G95" s="95"/>
      <c r="H95" s="95"/>
      <c r="I95" s="95"/>
      <c r="J95" s="95"/>
      <c r="K95" s="95"/>
      <c r="L95" s="95"/>
      <c r="M95" s="95"/>
      <c r="N95" s="95"/>
      <c r="O95" s="95"/>
      <c r="P95" s="27"/>
      <c r="Q95" s="27"/>
      <c r="R95" s="27"/>
      <c r="S95" s="27"/>
      <c r="T95" s="27"/>
      <c r="U95" s="27"/>
      <c r="V95" s="27"/>
      <c r="W95" s="27"/>
      <c r="X95" s="27"/>
      <c r="Y95" s="27"/>
      <c r="Z95" s="27"/>
      <c r="AA95" s="27"/>
      <c r="AB95" s="27"/>
      <c r="AC95" s="27"/>
      <c r="AD95" s="27"/>
      <c r="AE95" s="27"/>
      <c r="AF95" s="27"/>
    </row>
    <row r="96" ht="15.75" hidden="1" customHeight="1">
      <c r="A96" s="28"/>
      <c r="B96" s="29" t="s">
        <v>13488</v>
      </c>
      <c r="C96" s="187"/>
      <c r="D96" s="328"/>
      <c r="E96" s="328"/>
      <c r="F96" s="189"/>
      <c r="G96" s="95"/>
      <c r="H96" s="95"/>
      <c r="I96" s="328"/>
      <c r="J96" s="95"/>
      <c r="K96" s="95"/>
      <c r="L96" s="95"/>
      <c r="M96" s="95"/>
      <c r="N96" s="95"/>
      <c r="O96" s="95"/>
      <c r="P96" s="27"/>
      <c r="Q96" s="27"/>
      <c r="R96" s="27"/>
      <c r="S96" s="27"/>
      <c r="T96" s="27"/>
      <c r="U96" s="27"/>
      <c r="V96" s="27"/>
      <c r="W96" s="27"/>
      <c r="X96" s="27"/>
      <c r="Y96" s="27"/>
      <c r="Z96" s="27"/>
      <c r="AA96" s="27"/>
      <c r="AB96" s="27"/>
      <c r="AC96" s="27"/>
      <c r="AD96" s="27"/>
      <c r="AE96" s="27"/>
      <c r="AF96" s="27"/>
    </row>
    <row r="97" ht="15.75" hidden="1" customHeight="1">
      <c r="A97" s="28"/>
      <c r="B97" s="29" t="s">
        <v>13488</v>
      </c>
      <c r="C97" s="187"/>
      <c r="D97" s="328"/>
      <c r="E97" s="328"/>
      <c r="F97" s="189"/>
      <c r="G97" s="95"/>
      <c r="H97" s="95"/>
      <c r="I97" s="328"/>
      <c r="J97" s="95"/>
      <c r="K97" s="95"/>
      <c r="L97" s="95"/>
      <c r="M97" s="95"/>
      <c r="N97" s="95"/>
      <c r="O97" s="95"/>
      <c r="P97" s="27"/>
      <c r="Q97" s="27"/>
      <c r="R97" s="27"/>
      <c r="S97" s="27"/>
      <c r="T97" s="27"/>
      <c r="U97" s="27"/>
      <c r="V97" s="27"/>
      <c r="W97" s="27"/>
      <c r="X97" s="27"/>
      <c r="Y97" s="27"/>
      <c r="Z97" s="27"/>
      <c r="AA97" s="27"/>
      <c r="AB97" s="27"/>
      <c r="AC97" s="27"/>
      <c r="AD97" s="27"/>
      <c r="AE97" s="27"/>
      <c r="AF97" s="27"/>
    </row>
    <row r="98" ht="15.75" hidden="1" customHeight="1">
      <c r="A98" s="28"/>
      <c r="B98" s="29" t="s">
        <v>13488</v>
      </c>
      <c r="C98" s="187"/>
      <c r="D98" s="328"/>
      <c r="E98" s="328"/>
      <c r="F98" s="189"/>
      <c r="G98" s="95"/>
      <c r="H98" s="95"/>
      <c r="I98" s="328"/>
      <c r="J98" s="95"/>
      <c r="K98" s="95"/>
      <c r="L98" s="95"/>
      <c r="M98" s="95"/>
      <c r="N98" s="95"/>
      <c r="O98" s="95"/>
      <c r="P98" s="27"/>
      <c r="Q98" s="27"/>
      <c r="R98" s="27"/>
      <c r="S98" s="27"/>
      <c r="T98" s="27"/>
      <c r="U98" s="27"/>
      <c r="V98" s="27"/>
      <c r="W98" s="27"/>
      <c r="X98" s="27"/>
      <c r="Y98" s="27"/>
      <c r="Z98" s="27"/>
      <c r="AA98" s="27"/>
      <c r="AB98" s="27"/>
      <c r="AC98" s="27"/>
      <c r="AD98" s="27"/>
      <c r="AE98" s="27"/>
      <c r="AF98" s="27"/>
    </row>
    <row r="99" ht="15.75" hidden="1" customHeight="1">
      <c r="A99" s="44"/>
      <c r="B99" s="29" t="s">
        <v>13488</v>
      </c>
      <c r="C99" s="187"/>
      <c r="D99" s="328"/>
      <c r="E99" s="328"/>
      <c r="F99" s="189"/>
      <c r="G99" s="95"/>
      <c r="H99" s="95"/>
      <c r="I99" s="328"/>
      <c r="J99" s="95"/>
      <c r="K99" s="95"/>
      <c r="L99" s="95"/>
      <c r="M99" s="95"/>
      <c r="N99" s="95"/>
      <c r="O99" s="95"/>
      <c r="P99" s="27"/>
      <c r="Q99" s="27"/>
      <c r="R99" s="27"/>
      <c r="S99" s="27"/>
      <c r="T99" s="27"/>
      <c r="U99" s="27"/>
      <c r="V99" s="27"/>
      <c r="W99" s="27"/>
      <c r="X99" s="27"/>
      <c r="Y99" s="27"/>
      <c r="Z99" s="27"/>
      <c r="AA99" s="27"/>
      <c r="AB99" s="27"/>
      <c r="AC99" s="27"/>
      <c r="AD99" s="27"/>
      <c r="AE99" s="27"/>
      <c r="AF99" s="27"/>
    </row>
    <row r="100" ht="15.75" hidden="1" customHeight="1">
      <c r="A100" s="18"/>
      <c r="B100" s="19">
        <v>44418.0</v>
      </c>
      <c r="C100" s="95"/>
      <c r="D100" s="95"/>
      <c r="E100" s="95"/>
      <c r="F100" s="381"/>
      <c r="G100" s="95"/>
      <c r="H100" s="95"/>
      <c r="I100" s="95"/>
      <c r="J100" s="95"/>
      <c r="K100" s="95"/>
      <c r="L100" s="95"/>
      <c r="M100" s="95"/>
      <c r="N100" s="95"/>
      <c r="O100" s="95"/>
      <c r="P100" s="27"/>
      <c r="Q100" s="27"/>
      <c r="R100" s="27"/>
      <c r="S100" s="27"/>
      <c r="T100" s="27"/>
      <c r="U100" s="27"/>
      <c r="V100" s="27"/>
      <c r="W100" s="27"/>
      <c r="X100" s="27"/>
      <c r="Y100" s="27"/>
      <c r="Z100" s="27"/>
      <c r="AA100" s="27"/>
      <c r="AB100" s="27"/>
      <c r="AC100" s="27"/>
      <c r="AD100" s="27"/>
      <c r="AE100" s="27"/>
      <c r="AF100" s="27"/>
    </row>
    <row r="101" ht="15.75" hidden="1" customHeight="1">
      <c r="A101" s="24"/>
      <c r="B101" s="17"/>
      <c r="C101" s="95"/>
      <c r="D101" s="95"/>
      <c r="E101" s="95"/>
      <c r="F101" s="381"/>
      <c r="G101" s="95"/>
      <c r="H101" s="95"/>
      <c r="I101" s="95"/>
      <c r="J101" s="95"/>
      <c r="K101" s="95"/>
      <c r="L101" s="95"/>
      <c r="M101" s="95"/>
      <c r="N101" s="95"/>
      <c r="O101" s="95"/>
      <c r="P101" s="27"/>
      <c r="Q101" s="27"/>
      <c r="R101" s="27"/>
      <c r="S101" s="27"/>
      <c r="T101" s="27"/>
      <c r="U101" s="27"/>
      <c r="V101" s="27"/>
      <c r="W101" s="27"/>
      <c r="X101" s="27"/>
      <c r="Y101" s="27"/>
      <c r="Z101" s="27"/>
      <c r="AA101" s="27"/>
      <c r="AB101" s="27"/>
      <c r="AC101" s="27"/>
      <c r="AD101" s="27"/>
      <c r="AE101" s="27"/>
      <c r="AF101" s="27"/>
    </row>
    <row r="102" ht="15.75" hidden="1" customHeight="1">
      <c r="A102" s="28"/>
      <c r="B102" s="29" t="s">
        <v>13488</v>
      </c>
      <c r="C102" s="187"/>
      <c r="D102" s="328"/>
      <c r="E102" s="328"/>
      <c r="F102" s="189"/>
      <c r="G102" s="95"/>
      <c r="H102" s="95"/>
      <c r="I102" s="328"/>
      <c r="J102" s="95"/>
      <c r="K102" s="95"/>
      <c r="L102" s="95"/>
      <c r="M102" s="95"/>
      <c r="N102" s="95"/>
      <c r="O102" s="95"/>
      <c r="P102" s="27"/>
      <c r="Q102" s="27"/>
      <c r="R102" s="27"/>
      <c r="S102" s="27"/>
      <c r="T102" s="27"/>
      <c r="U102" s="27"/>
      <c r="V102" s="27"/>
      <c r="W102" s="27"/>
      <c r="X102" s="27"/>
      <c r="Y102" s="27"/>
      <c r="Z102" s="27"/>
      <c r="AA102" s="27"/>
      <c r="AB102" s="27"/>
      <c r="AC102" s="27"/>
      <c r="AD102" s="27"/>
      <c r="AE102" s="27"/>
      <c r="AF102" s="27"/>
    </row>
    <row r="103" ht="15.75" hidden="1" customHeight="1">
      <c r="A103" s="28"/>
      <c r="B103" s="29" t="s">
        <v>13488</v>
      </c>
      <c r="C103" s="187"/>
      <c r="D103" s="328"/>
      <c r="E103" s="328"/>
      <c r="F103" s="381"/>
      <c r="G103" s="95"/>
      <c r="H103" s="95"/>
      <c r="I103" s="328"/>
      <c r="J103" s="95"/>
      <c r="K103" s="95"/>
      <c r="L103" s="95"/>
      <c r="M103" s="95"/>
      <c r="N103" s="95"/>
      <c r="O103" s="95"/>
      <c r="P103" s="27"/>
      <c r="Q103" s="27"/>
      <c r="R103" s="27"/>
      <c r="S103" s="27"/>
      <c r="T103" s="27"/>
      <c r="U103" s="27"/>
      <c r="V103" s="27"/>
      <c r="W103" s="27"/>
      <c r="X103" s="27"/>
      <c r="Y103" s="27"/>
      <c r="Z103" s="27"/>
      <c r="AA103" s="27"/>
      <c r="AB103" s="27"/>
      <c r="AC103" s="27"/>
      <c r="AD103" s="27"/>
      <c r="AE103" s="27"/>
      <c r="AF103" s="27"/>
    </row>
    <row r="104" ht="15.75" hidden="1" customHeight="1">
      <c r="A104" s="28"/>
      <c r="B104" s="29" t="s">
        <v>13488</v>
      </c>
      <c r="C104" s="187"/>
      <c r="D104" s="95"/>
      <c r="E104" s="95"/>
      <c r="F104" s="381"/>
      <c r="G104" s="95"/>
      <c r="H104" s="95"/>
      <c r="I104" s="328"/>
      <c r="J104" s="95"/>
      <c r="K104" s="95"/>
      <c r="L104" s="95"/>
      <c r="M104" s="95"/>
      <c r="N104" s="95"/>
      <c r="O104" s="95"/>
      <c r="P104" s="27"/>
      <c r="Q104" s="27"/>
      <c r="R104" s="27"/>
      <c r="S104" s="27"/>
      <c r="T104" s="27"/>
      <c r="U104" s="27"/>
      <c r="V104" s="27"/>
      <c r="W104" s="27"/>
      <c r="X104" s="27"/>
      <c r="Y104" s="27"/>
      <c r="Z104" s="27"/>
      <c r="AA104" s="27"/>
      <c r="AB104" s="27"/>
      <c r="AC104" s="27"/>
      <c r="AD104" s="27"/>
      <c r="AE104" s="27"/>
      <c r="AF104" s="27"/>
    </row>
    <row r="105" ht="15.75" hidden="1" customHeight="1">
      <c r="A105" s="28"/>
      <c r="B105" s="29" t="s">
        <v>13488</v>
      </c>
      <c r="C105" s="187"/>
      <c r="D105" s="328"/>
      <c r="E105" s="328"/>
      <c r="F105" s="189"/>
      <c r="G105" s="95"/>
      <c r="H105" s="95"/>
      <c r="I105" s="328"/>
      <c r="J105" s="95"/>
      <c r="K105" s="95"/>
      <c r="L105" s="95"/>
      <c r="M105" s="95"/>
      <c r="N105" s="95"/>
      <c r="O105" s="95"/>
      <c r="P105" s="27"/>
      <c r="Q105" s="27"/>
      <c r="R105" s="27"/>
      <c r="S105" s="27"/>
      <c r="T105" s="27"/>
      <c r="U105" s="27"/>
      <c r="V105" s="27"/>
      <c r="W105" s="27"/>
      <c r="X105" s="27"/>
      <c r="Y105" s="27"/>
      <c r="Z105" s="27"/>
      <c r="AA105" s="27"/>
      <c r="AB105" s="27"/>
      <c r="AC105" s="27"/>
      <c r="AD105" s="27"/>
      <c r="AE105" s="27"/>
      <c r="AF105" s="27"/>
    </row>
    <row r="106" ht="15.75" hidden="1" customHeight="1">
      <c r="A106" s="44"/>
      <c r="B106" s="29" t="s">
        <v>13488</v>
      </c>
      <c r="C106" s="187"/>
      <c r="D106" s="328"/>
      <c r="E106" s="328"/>
      <c r="F106" s="189"/>
      <c r="G106" s="95"/>
      <c r="H106" s="95"/>
      <c r="I106" s="328"/>
      <c r="J106" s="95"/>
      <c r="K106" s="95"/>
      <c r="L106" s="95"/>
      <c r="M106" s="95"/>
      <c r="N106" s="95"/>
      <c r="O106" s="95"/>
      <c r="P106" s="27"/>
      <c r="Q106" s="27"/>
      <c r="R106" s="27"/>
      <c r="S106" s="27"/>
      <c r="T106" s="27"/>
      <c r="U106" s="27"/>
      <c r="V106" s="27"/>
      <c r="W106" s="27"/>
      <c r="X106" s="27"/>
      <c r="Y106" s="27"/>
      <c r="Z106" s="27"/>
      <c r="AA106" s="27"/>
      <c r="AB106" s="27"/>
      <c r="AC106" s="27"/>
      <c r="AD106" s="27"/>
      <c r="AE106" s="27"/>
      <c r="AF106" s="27"/>
    </row>
    <row r="107" ht="15.75" hidden="1" customHeight="1">
      <c r="A107" s="53"/>
      <c r="B107" s="29" t="s">
        <v>13488</v>
      </c>
      <c r="C107" s="187"/>
      <c r="D107" s="328"/>
      <c r="E107" s="328"/>
      <c r="F107" s="189"/>
      <c r="G107" s="95"/>
      <c r="H107" s="95"/>
      <c r="I107" s="328"/>
      <c r="J107" s="95"/>
      <c r="K107" s="95"/>
      <c r="L107" s="95"/>
      <c r="M107" s="95"/>
      <c r="N107" s="95"/>
      <c r="O107" s="95"/>
      <c r="P107" s="27"/>
      <c r="Q107" s="27"/>
      <c r="R107" s="27"/>
      <c r="S107" s="27"/>
      <c r="T107" s="27"/>
      <c r="U107" s="27"/>
      <c r="V107" s="27"/>
      <c r="W107" s="27"/>
      <c r="X107" s="27"/>
      <c r="Y107" s="27"/>
      <c r="Z107" s="27"/>
      <c r="AA107" s="27"/>
      <c r="AB107" s="27"/>
      <c r="AC107" s="27"/>
      <c r="AD107" s="27"/>
      <c r="AE107" s="27"/>
      <c r="AF107" s="27"/>
    </row>
    <row r="108" ht="15.75" hidden="1" customHeight="1">
      <c r="A108" s="18"/>
      <c r="B108" s="19">
        <v>44419.0</v>
      </c>
      <c r="C108" s="95"/>
      <c r="D108" s="95"/>
      <c r="E108" s="95"/>
      <c r="F108" s="381"/>
      <c r="G108" s="95"/>
      <c r="H108" s="95"/>
      <c r="I108" s="95"/>
      <c r="J108" s="95"/>
      <c r="K108" s="95"/>
      <c r="L108" s="95"/>
      <c r="M108" s="95"/>
      <c r="N108" s="95"/>
      <c r="O108" s="95"/>
      <c r="P108" s="27"/>
      <c r="Q108" s="27"/>
      <c r="R108" s="27"/>
      <c r="S108" s="27"/>
      <c r="T108" s="27"/>
      <c r="U108" s="27"/>
      <c r="V108" s="27"/>
      <c r="W108" s="27"/>
      <c r="X108" s="27"/>
      <c r="Y108" s="27"/>
      <c r="Z108" s="27"/>
      <c r="AA108" s="27"/>
      <c r="AB108" s="27"/>
      <c r="AC108" s="27"/>
      <c r="AD108" s="27"/>
      <c r="AE108" s="27"/>
      <c r="AF108" s="27"/>
    </row>
    <row r="109" ht="15.75" hidden="1" customHeight="1">
      <c r="A109" s="24"/>
      <c r="B109" s="17"/>
      <c r="C109" s="95"/>
      <c r="D109" s="95"/>
      <c r="E109" s="95"/>
      <c r="F109" s="381"/>
      <c r="G109" s="95"/>
      <c r="H109" s="95"/>
      <c r="I109" s="95"/>
      <c r="J109" s="95"/>
      <c r="K109" s="95"/>
      <c r="L109" s="95"/>
      <c r="M109" s="95"/>
      <c r="N109" s="95"/>
      <c r="O109" s="95"/>
      <c r="P109" s="27"/>
      <c r="Q109" s="27"/>
      <c r="R109" s="27"/>
      <c r="S109" s="27"/>
      <c r="T109" s="27"/>
      <c r="U109" s="27"/>
      <c r="V109" s="27"/>
      <c r="W109" s="27"/>
      <c r="X109" s="27"/>
      <c r="Y109" s="27"/>
      <c r="Z109" s="27"/>
      <c r="AA109" s="27"/>
      <c r="AB109" s="27"/>
      <c r="AC109" s="27"/>
      <c r="AD109" s="27"/>
      <c r="AE109" s="27"/>
      <c r="AF109" s="27"/>
    </row>
    <row r="110" ht="15.75" hidden="1" customHeight="1">
      <c r="A110" s="28"/>
      <c r="B110" s="29" t="s">
        <v>13488</v>
      </c>
      <c r="C110" s="187"/>
      <c r="D110" s="328"/>
      <c r="E110" s="328"/>
      <c r="F110" s="189"/>
      <c r="G110" s="95"/>
      <c r="H110" s="95"/>
      <c r="I110" s="95"/>
      <c r="J110" s="95"/>
      <c r="K110" s="95"/>
      <c r="L110" s="95"/>
      <c r="M110" s="95"/>
      <c r="N110" s="95"/>
      <c r="O110" s="95"/>
      <c r="P110" s="27"/>
      <c r="Q110" s="27"/>
      <c r="R110" s="27"/>
      <c r="S110" s="27"/>
      <c r="T110" s="27"/>
      <c r="U110" s="27"/>
      <c r="V110" s="27"/>
      <c r="W110" s="27"/>
      <c r="X110" s="27"/>
      <c r="Y110" s="27"/>
      <c r="Z110" s="27"/>
      <c r="AA110" s="27"/>
      <c r="AB110" s="27"/>
      <c r="AC110" s="27"/>
      <c r="AD110" s="27"/>
      <c r="AE110" s="27"/>
      <c r="AF110" s="27"/>
    </row>
    <row r="111" ht="15.75" hidden="1" customHeight="1">
      <c r="A111" s="28"/>
      <c r="B111" s="29" t="s">
        <v>13488</v>
      </c>
      <c r="C111" s="187"/>
      <c r="D111" s="328"/>
      <c r="E111" s="328"/>
      <c r="F111" s="189"/>
      <c r="G111" s="95"/>
      <c r="H111" s="95"/>
      <c r="I111" s="95"/>
      <c r="J111" s="95"/>
      <c r="K111" s="95"/>
      <c r="L111" s="95"/>
      <c r="M111" s="95"/>
      <c r="N111" s="95"/>
      <c r="O111" s="95"/>
      <c r="P111" s="27"/>
      <c r="Q111" s="27"/>
      <c r="R111" s="27"/>
      <c r="S111" s="27"/>
      <c r="T111" s="27"/>
      <c r="U111" s="27"/>
      <c r="V111" s="27"/>
      <c r="W111" s="27"/>
      <c r="X111" s="27"/>
      <c r="Y111" s="27"/>
      <c r="Z111" s="27"/>
      <c r="AA111" s="27"/>
      <c r="AB111" s="27"/>
      <c r="AC111" s="27"/>
      <c r="AD111" s="27"/>
      <c r="AE111" s="27"/>
      <c r="AF111" s="27"/>
    </row>
    <row r="112" ht="15.75" hidden="1" customHeight="1">
      <c r="A112" s="28"/>
      <c r="B112" s="29" t="s">
        <v>13488</v>
      </c>
      <c r="C112" s="187"/>
      <c r="D112" s="116"/>
      <c r="E112" s="95"/>
      <c r="F112" s="189"/>
      <c r="G112" s="95"/>
      <c r="H112" s="95"/>
      <c r="I112" s="328"/>
      <c r="J112" s="95"/>
      <c r="K112" s="95"/>
      <c r="L112" s="95"/>
      <c r="M112" s="95"/>
      <c r="N112" s="95"/>
      <c r="O112" s="95"/>
      <c r="P112" s="27"/>
      <c r="Q112" s="27"/>
      <c r="R112" s="27"/>
      <c r="S112" s="27"/>
      <c r="T112" s="27"/>
      <c r="U112" s="27"/>
      <c r="V112" s="27"/>
      <c r="W112" s="27"/>
      <c r="X112" s="27"/>
      <c r="Y112" s="27"/>
      <c r="Z112" s="27"/>
      <c r="AA112" s="27"/>
      <c r="AB112" s="27"/>
      <c r="AC112" s="27"/>
      <c r="AD112" s="27"/>
      <c r="AE112" s="27"/>
      <c r="AF112" s="27"/>
    </row>
    <row r="113" ht="15.75" hidden="1" customHeight="1">
      <c r="A113" s="28"/>
      <c r="B113" s="29" t="s">
        <v>13488</v>
      </c>
      <c r="C113" s="187"/>
      <c r="D113" s="328"/>
      <c r="E113" s="328"/>
      <c r="F113" s="189"/>
      <c r="G113" s="95"/>
      <c r="H113" s="95"/>
      <c r="I113" s="95"/>
      <c r="J113" s="95"/>
      <c r="K113" s="95"/>
      <c r="L113" s="95"/>
      <c r="M113" s="95"/>
      <c r="N113" s="95"/>
      <c r="O113" s="95"/>
      <c r="P113" s="27"/>
      <c r="Q113" s="27"/>
      <c r="R113" s="27"/>
      <c r="S113" s="27"/>
      <c r="T113" s="27"/>
      <c r="U113" s="27"/>
      <c r="V113" s="27"/>
      <c r="W113" s="27"/>
      <c r="X113" s="27"/>
      <c r="Y113" s="27"/>
      <c r="Z113" s="27"/>
      <c r="AA113" s="27"/>
      <c r="AB113" s="27"/>
      <c r="AC113" s="27"/>
      <c r="AD113" s="27"/>
      <c r="AE113" s="27"/>
      <c r="AF113" s="27"/>
    </row>
    <row r="114" ht="15.75" hidden="1" customHeight="1">
      <c r="A114" s="44"/>
      <c r="B114" s="29" t="s">
        <v>13488</v>
      </c>
      <c r="C114" s="187"/>
      <c r="D114" s="328"/>
      <c r="E114" s="328"/>
      <c r="F114" s="189"/>
      <c r="G114" s="95"/>
      <c r="H114" s="95"/>
      <c r="I114" s="328"/>
      <c r="J114" s="95"/>
      <c r="K114" s="95"/>
      <c r="L114" s="95"/>
      <c r="M114" s="95"/>
      <c r="N114" s="95"/>
      <c r="O114" s="95"/>
      <c r="P114" s="27"/>
      <c r="Q114" s="27"/>
      <c r="R114" s="27"/>
      <c r="S114" s="27"/>
      <c r="T114" s="27"/>
      <c r="U114" s="27"/>
      <c r="V114" s="27"/>
      <c r="W114" s="27"/>
      <c r="X114" s="27"/>
      <c r="Y114" s="27"/>
      <c r="Z114" s="27"/>
      <c r="AA114" s="27"/>
      <c r="AB114" s="27"/>
      <c r="AC114" s="27"/>
      <c r="AD114" s="27"/>
      <c r="AE114" s="27"/>
      <c r="AF114" s="27"/>
    </row>
    <row r="115" ht="15.75" hidden="1" customHeight="1">
      <c r="A115" s="27"/>
      <c r="B115" s="27"/>
      <c r="C115" s="187"/>
      <c r="D115" s="328"/>
      <c r="E115" s="328"/>
      <c r="F115" s="189"/>
      <c r="G115" s="95"/>
      <c r="H115" s="95"/>
      <c r="I115" s="95"/>
      <c r="J115" s="95"/>
      <c r="K115" s="95"/>
      <c r="L115" s="95"/>
      <c r="M115" s="95"/>
      <c r="N115" s="95"/>
      <c r="O115" s="95"/>
      <c r="P115" s="27"/>
      <c r="Q115" s="27"/>
      <c r="R115" s="27"/>
      <c r="S115" s="27"/>
      <c r="T115" s="27"/>
      <c r="U115" s="27"/>
      <c r="V115" s="27"/>
      <c r="W115" s="27"/>
      <c r="X115" s="27"/>
      <c r="Y115" s="27"/>
      <c r="Z115" s="27"/>
      <c r="AA115" s="27"/>
      <c r="AB115" s="27"/>
      <c r="AC115" s="27"/>
      <c r="AD115" s="27"/>
      <c r="AE115" s="27"/>
      <c r="AF115" s="27"/>
    </row>
    <row r="116" ht="15.75" hidden="1" customHeight="1">
      <c r="A116" s="53"/>
      <c r="B116" s="19"/>
      <c r="C116" s="187"/>
      <c r="D116" s="95"/>
      <c r="E116" s="95"/>
      <c r="F116" s="381"/>
      <c r="G116" s="95"/>
      <c r="H116" s="95"/>
      <c r="I116" s="95"/>
      <c r="J116" s="95"/>
      <c r="K116" s="95"/>
      <c r="L116" s="95"/>
      <c r="M116" s="95"/>
      <c r="N116" s="95"/>
      <c r="O116" s="95"/>
      <c r="P116" s="27"/>
      <c r="Q116" s="27"/>
      <c r="R116" s="27"/>
      <c r="S116" s="27"/>
      <c r="T116" s="27"/>
      <c r="U116" s="27"/>
      <c r="V116" s="27"/>
      <c r="W116" s="27"/>
      <c r="X116" s="27"/>
      <c r="Y116" s="27"/>
      <c r="Z116" s="27"/>
      <c r="AA116" s="27"/>
      <c r="AB116" s="27"/>
      <c r="AC116" s="27"/>
      <c r="AD116" s="27"/>
      <c r="AE116" s="27"/>
      <c r="AF116" s="27"/>
    </row>
    <row r="117" ht="15.75" hidden="1" customHeight="1">
      <c r="A117" s="24"/>
      <c r="B117" s="19">
        <v>44420.0</v>
      </c>
      <c r="C117" s="187"/>
      <c r="D117" s="95"/>
      <c r="E117" s="95"/>
      <c r="F117" s="381"/>
      <c r="G117" s="95"/>
      <c r="H117" s="95"/>
      <c r="I117" s="95"/>
      <c r="J117" s="95"/>
      <c r="K117" s="95"/>
      <c r="L117" s="95"/>
      <c r="M117" s="95"/>
      <c r="N117" s="95"/>
      <c r="O117" s="95"/>
      <c r="P117" s="27"/>
      <c r="Q117" s="27"/>
      <c r="R117" s="27"/>
      <c r="S117" s="27"/>
      <c r="T117" s="27"/>
      <c r="U117" s="27"/>
      <c r="V117" s="27"/>
      <c r="W117" s="27"/>
      <c r="X117" s="27"/>
      <c r="Y117" s="27"/>
      <c r="Z117" s="27"/>
      <c r="AA117" s="27"/>
      <c r="AB117" s="27"/>
      <c r="AC117" s="27"/>
      <c r="AD117" s="27"/>
      <c r="AE117" s="27"/>
      <c r="AF117" s="27"/>
    </row>
    <row r="118" ht="15.75" hidden="1" customHeight="1">
      <c r="A118" s="28"/>
      <c r="B118" s="29" t="s">
        <v>13488</v>
      </c>
      <c r="C118" s="187"/>
      <c r="D118" s="328"/>
      <c r="E118" s="328"/>
      <c r="F118" s="189"/>
      <c r="G118" s="95"/>
      <c r="H118" s="95"/>
      <c r="I118" s="328"/>
      <c r="J118" s="95"/>
      <c r="K118" s="95"/>
      <c r="L118" s="95"/>
      <c r="M118" s="95"/>
      <c r="N118" s="95"/>
      <c r="O118" s="95"/>
      <c r="P118" s="27"/>
      <c r="Q118" s="27"/>
      <c r="R118" s="27"/>
      <c r="S118" s="27"/>
      <c r="T118" s="27"/>
      <c r="U118" s="27"/>
      <c r="V118" s="27"/>
      <c r="W118" s="27"/>
      <c r="X118" s="27"/>
      <c r="Y118" s="27"/>
      <c r="Z118" s="27"/>
      <c r="AA118" s="27"/>
      <c r="AB118" s="27"/>
      <c r="AC118" s="27"/>
      <c r="AD118" s="27"/>
      <c r="AE118" s="27"/>
      <c r="AF118" s="27"/>
    </row>
    <row r="119" ht="15.75" hidden="1" customHeight="1">
      <c r="A119" s="28"/>
      <c r="B119" s="29" t="s">
        <v>13488</v>
      </c>
      <c r="C119" s="187"/>
      <c r="D119" s="328"/>
      <c r="E119" s="328"/>
      <c r="F119" s="189"/>
      <c r="G119" s="95"/>
      <c r="H119" s="95"/>
      <c r="I119" s="328"/>
      <c r="J119" s="95"/>
      <c r="K119" s="95"/>
      <c r="L119" s="95"/>
      <c r="M119" s="95"/>
      <c r="N119" s="95"/>
      <c r="O119" s="95"/>
      <c r="P119" s="27"/>
      <c r="Q119" s="27"/>
      <c r="R119" s="27"/>
      <c r="S119" s="27"/>
      <c r="T119" s="27"/>
      <c r="U119" s="27"/>
      <c r="V119" s="27"/>
      <c r="W119" s="27"/>
      <c r="X119" s="27"/>
      <c r="Y119" s="27"/>
      <c r="Z119" s="27"/>
      <c r="AA119" s="27"/>
      <c r="AB119" s="27"/>
      <c r="AC119" s="27"/>
      <c r="AD119" s="27"/>
      <c r="AE119" s="27"/>
      <c r="AF119" s="27"/>
    </row>
    <row r="120" ht="15.75" hidden="1" customHeight="1">
      <c r="A120" s="28"/>
      <c r="B120" s="29" t="s">
        <v>13488</v>
      </c>
      <c r="C120" s="187"/>
      <c r="D120" s="328"/>
      <c r="E120" s="328"/>
      <c r="F120" s="189"/>
      <c r="G120" s="95"/>
      <c r="H120" s="95"/>
      <c r="I120" s="95"/>
      <c r="J120" s="95"/>
      <c r="K120" s="95"/>
      <c r="L120" s="95"/>
      <c r="M120" s="95"/>
      <c r="N120" s="95"/>
      <c r="O120" s="95"/>
      <c r="P120" s="27"/>
      <c r="Q120" s="27"/>
      <c r="R120" s="27"/>
      <c r="S120" s="27"/>
      <c r="T120" s="27"/>
      <c r="U120" s="27"/>
      <c r="V120" s="27"/>
      <c r="W120" s="27"/>
      <c r="X120" s="27"/>
      <c r="Y120" s="27"/>
      <c r="Z120" s="27"/>
      <c r="AA120" s="27"/>
      <c r="AB120" s="27"/>
      <c r="AC120" s="27"/>
      <c r="AD120" s="27"/>
      <c r="AE120" s="27"/>
      <c r="AF120" s="27"/>
    </row>
    <row r="121" ht="15.75" hidden="1" customHeight="1">
      <c r="A121" s="28"/>
      <c r="B121" s="29" t="s">
        <v>13488</v>
      </c>
      <c r="C121" s="187"/>
      <c r="D121" s="328"/>
      <c r="E121" s="328"/>
      <c r="F121" s="189"/>
      <c r="G121" s="95"/>
      <c r="H121" s="95"/>
      <c r="I121" s="95"/>
      <c r="J121" s="95"/>
      <c r="K121" s="95"/>
      <c r="L121" s="95"/>
      <c r="M121" s="95"/>
      <c r="N121" s="95"/>
      <c r="O121" s="95"/>
      <c r="P121" s="27"/>
      <c r="Q121" s="27"/>
      <c r="R121" s="27"/>
      <c r="S121" s="27"/>
      <c r="T121" s="27"/>
      <c r="U121" s="27"/>
      <c r="V121" s="27"/>
      <c r="W121" s="27"/>
      <c r="X121" s="27"/>
      <c r="Y121" s="27"/>
      <c r="Z121" s="27"/>
      <c r="AA121" s="27"/>
      <c r="AB121" s="27"/>
      <c r="AC121" s="27"/>
      <c r="AD121" s="27"/>
      <c r="AE121" s="27"/>
      <c r="AF121" s="27"/>
    </row>
    <row r="122" ht="15.75" hidden="1" customHeight="1">
      <c r="A122" s="28"/>
      <c r="B122" s="29"/>
      <c r="C122" s="187"/>
      <c r="D122" s="328"/>
      <c r="E122" s="328"/>
      <c r="F122" s="189"/>
      <c r="G122" s="95"/>
      <c r="H122" s="95"/>
      <c r="I122" s="328"/>
      <c r="J122" s="95"/>
      <c r="K122" s="95"/>
      <c r="L122" s="95"/>
      <c r="M122" s="95"/>
      <c r="N122" s="95"/>
      <c r="O122" s="95"/>
      <c r="P122" s="27"/>
      <c r="Q122" s="27"/>
      <c r="R122" s="27"/>
      <c r="S122" s="27"/>
      <c r="T122" s="27"/>
      <c r="U122" s="27"/>
      <c r="V122" s="27"/>
      <c r="W122" s="27"/>
      <c r="X122" s="27"/>
      <c r="Y122" s="27"/>
      <c r="Z122" s="27"/>
      <c r="AA122" s="27"/>
      <c r="AB122" s="27"/>
      <c r="AC122" s="27"/>
      <c r="AD122" s="27"/>
      <c r="AE122" s="27"/>
      <c r="AF122" s="27"/>
    </row>
    <row r="123" ht="15.75" hidden="1" customHeight="1">
      <c r="A123" s="44"/>
      <c r="B123" s="29" t="s">
        <v>13488</v>
      </c>
      <c r="C123" s="187"/>
      <c r="D123" s="328"/>
      <c r="E123" s="328"/>
      <c r="F123" s="189"/>
      <c r="G123" s="95"/>
      <c r="H123" s="95"/>
      <c r="I123" s="328"/>
      <c r="J123" s="95"/>
      <c r="K123" s="95"/>
      <c r="L123" s="95"/>
      <c r="M123" s="95"/>
      <c r="N123" s="95"/>
      <c r="O123" s="95"/>
      <c r="P123" s="27"/>
      <c r="Q123" s="27"/>
      <c r="R123" s="27"/>
      <c r="S123" s="27"/>
      <c r="T123" s="27"/>
      <c r="U123" s="27"/>
      <c r="V123" s="27"/>
      <c r="W123" s="27"/>
      <c r="X123" s="27"/>
      <c r="Y123" s="27"/>
      <c r="Z123" s="27"/>
      <c r="AA123" s="27"/>
      <c r="AB123" s="27"/>
      <c r="AC123" s="27"/>
      <c r="AD123" s="27"/>
      <c r="AE123" s="27"/>
      <c r="AF123" s="27"/>
    </row>
    <row r="124" ht="15.75" hidden="1" customHeight="1">
      <c r="A124" s="53"/>
      <c r="B124" s="29"/>
      <c r="C124" s="187"/>
      <c r="D124" s="328"/>
      <c r="E124" s="328"/>
      <c r="F124" s="504"/>
      <c r="G124" s="251"/>
      <c r="H124" s="251"/>
      <c r="I124" s="434"/>
      <c r="J124" s="95"/>
      <c r="K124" s="95"/>
      <c r="L124" s="95"/>
      <c r="M124" s="95"/>
      <c r="N124" s="95"/>
      <c r="O124" s="95"/>
      <c r="P124" s="27"/>
      <c r="Q124" s="27"/>
      <c r="R124" s="27"/>
      <c r="S124" s="27"/>
      <c r="T124" s="27"/>
      <c r="U124" s="27"/>
      <c r="V124" s="27"/>
      <c r="W124" s="27"/>
      <c r="X124" s="27"/>
      <c r="Y124" s="27"/>
      <c r="Z124" s="27"/>
      <c r="AA124" s="27"/>
      <c r="AB124" s="27"/>
      <c r="AC124" s="27"/>
      <c r="AD124" s="27"/>
      <c r="AE124" s="27"/>
      <c r="AF124" s="27"/>
    </row>
    <row r="125" ht="15.75" hidden="1" customHeight="1">
      <c r="A125" s="24"/>
      <c r="B125" s="19">
        <v>44421.0</v>
      </c>
      <c r="C125" s="187"/>
      <c r="D125" s="95"/>
      <c r="E125" s="95"/>
      <c r="F125" s="381"/>
      <c r="G125" s="95"/>
      <c r="H125" s="95"/>
      <c r="I125" s="95"/>
      <c r="J125" s="95"/>
      <c r="K125" s="95"/>
      <c r="L125" s="95"/>
      <c r="M125" s="95"/>
      <c r="N125" s="95"/>
      <c r="O125" s="95"/>
      <c r="P125" s="27"/>
      <c r="Q125" s="27"/>
      <c r="R125" s="27"/>
      <c r="S125" s="27"/>
      <c r="T125" s="27"/>
      <c r="U125" s="27"/>
      <c r="V125" s="27"/>
      <c r="W125" s="27"/>
      <c r="X125" s="27"/>
      <c r="Y125" s="27"/>
      <c r="Z125" s="27"/>
      <c r="AA125" s="27"/>
      <c r="AB125" s="27"/>
      <c r="AC125" s="27"/>
      <c r="AD125" s="27"/>
      <c r="AE125" s="27"/>
      <c r="AF125" s="27"/>
    </row>
    <row r="126" ht="15.75" hidden="1" customHeight="1">
      <c r="A126" s="28"/>
      <c r="B126" s="29" t="s">
        <v>13488</v>
      </c>
      <c r="C126" s="187"/>
      <c r="D126" s="328"/>
      <c r="E126" s="328"/>
      <c r="F126" s="189"/>
      <c r="G126" s="95"/>
      <c r="H126" s="95"/>
      <c r="I126" s="328"/>
      <c r="J126" s="95"/>
      <c r="K126" s="95"/>
      <c r="L126" s="95"/>
      <c r="M126" s="95"/>
      <c r="N126" s="95"/>
      <c r="O126" s="95"/>
      <c r="P126" s="27"/>
      <c r="Q126" s="27"/>
      <c r="R126" s="27"/>
      <c r="S126" s="27"/>
      <c r="T126" s="27"/>
      <c r="U126" s="27"/>
      <c r="V126" s="27"/>
      <c r="W126" s="27"/>
      <c r="X126" s="27"/>
      <c r="Y126" s="27"/>
      <c r="Z126" s="27"/>
      <c r="AA126" s="27"/>
      <c r="AB126" s="27"/>
      <c r="AC126" s="27"/>
      <c r="AD126" s="27"/>
      <c r="AE126" s="27"/>
      <c r="AF126" s="27"/>
    </row>
    <row r="127" ht="15.75" hidden="1" customHeight="1">
      <c r="A127" s="28"/>
      <c r="B127" s="29" t="s">
        <v>13488</v>
      </c>
      <c r="C127" s="187"/>
      <c r="D127" s="328"/>
      <c r="E127" s="328"/>
      <c r="F127" s="189"/>
      <c r="G127" s="95"/>
      <c r="H127" s="95"/>
      <c r="I127" s="328"/>
      <c r="J127" s="95"/>
      <c r="K127" s="95"/>
      <c r="L127" s="95"/>
      <c r="M127" s="95"/>
      <c r="N127" s="95"/>
      <c r="O127" s="95"/>
      <c r="P127" s="27"/>
      <c r="Q127" s="27"/>
      <c r="R127" s="27"/>
      <c r="S127" s="27"/>
      <c r="T127" s="27"/>
      <c r="U127" s="27"/>
      <c r="V127" s="27"/>
      <c r="W127" s="27"/>
      <c r="X127" s="27"/>
      <c r="Y127" s="27"/>
      <c r="Z127" s="27"/>
      <c r="AA127" s="27"/>
      <c r="AB127" s="27"/>
      <c r="AC127" s="27"/>
      <c r="AD127" s="27"/>
      <c r="AE127" s="27"/>
      <c r="AF127" s="27"/>
    </row>
    <row r="128" ht="15.75" hidden="1" customHeight="1">
      <c r="A128" s="28"/>
      <c r="B128" s="29" t="s">
        <v>13488</v>
      </c>
      <c r="C128" s="187"/>
      <c r="D128" s="328"/>
      <c r="E128" s="328"/>
      <c r="F128" s="189"/>
      <c r="G128" s="95"/>
      <c r="H128" s="95"/>
      <c r="I128" s="328"/>
      <c r="J128" s="95"/>
      <c r="K128" s="95"/>
      <c r="L128" s="95"/>
      <c r="M128" s="95"/>
      <c r="N128" s="95"/>
      <c r="O128" s="95"/>
      <c r="P128" s="27"/>
      <c r="Q128" s="27"/>
      <c r="R128" s="27"/>
      <c r="S128" s="27"/>
      <c r="T128" s="27"/>
      <c r="U128" s="27"/>
      <c r="V128" s="27"/>
      <c r="W128" s="27"/>
      <c r="X128" s="27"/>
      <c r="Y128" s="27"/>
      <c r="Z128" s="27"/>
      <c r="AA128" s="27"/>
      <c r="AB128" s="27"/>
      <c r="AC128" s="27"/>
      <c r="AD128" s="27"/>
      <c r="AE128" s="27"/>
      <c r="AF128" s="27"/>
    </row>
    <row r="129" ht="15.75" hidden="1" customHeight="1">
      <c r="A129" s="28"/>
      <c r="B129" s="29" t="s">
        <v>13488</v>
      </c>
      <c r="C129" s="187"/>
      <c r="D129" s="328"/>
      <c r="E129" s="328"/>
      <c r="F129" s="189"/>
      <c r="G129" s="95"/>
      <c r="H129" s="95"/>
      <c r="I129" s="328"/>
      <c r="J129" s="95"/>
      <c r="K129" s="95"/>
      <c r="L129" s="95"/>
      <c r="M129" s="95"/>
      <c r="N129" s="95"/>
      <c r="O129" s="95"/>
      <c r="P129" s="27"/>
      <c r="Q129" s="27"/>
      <c r="R129" s="27"/>
      <c r="S129" s="27"/>
      <c r="T129" s="27"/>
      <c r="U129" s="27"/>
      <c r="V129" s="27"/>
      <c r="W129" s="27"/>
      <c r="X129" s="27"/>
      <c r="Y129" s="27"/>
      <c r="Z129" s="27"/>
      <c r="AA129" s="27"/>
      <c r="AB129" s="27"/>
      <c r="AC129" s="27"/>
      <c r="AD129" s="27"/>
      <c r="AE129" s="27"/>
      <c r="AF129" s="27"/>
    </row>
    <row r="130" ht="15.75" hidden="1" customHeight="1">
      <c r="A130" s="44"/>
      <c r="B130" s="29" t="s">
        <v>13488</v>
      </c>
      <c r="C130" s="187"/>
      <c r="D130" s="328"/>
      <c r="E130" s="328"/>
      <c r="F130" s="189"/>
      <c r="G130" s="95"/>
      <c r="H130" s="95"/>
      <c r="I130" s="328"/>
      <c r="J130" s="95"/>
      <c r="K130" s="95"/>
      <c r="L130" s="95"/>
      <c r="M130" s="95"/>
      <c r="N130" s="95"/>
      <c r="O130" s="95"/>
      <c r="P130" s="27"/>
      <c r="Q130" s="27"/>
      <c r="R130" s="27"/>
      <c r="S130" s="27"/>
      <c r="T130" s="27"/>
      <c r="U130" s="27"/>
      <c r="V130" s="27"/>
      <c r="W130" s="27"/>
      <c r="X130" s="27"/>
      <c r="Y130" s="27"/>
      <c r="Z130" s="27"/>
      <c r="AA130" s="27"/>
      <c r="AB130" s="27"/>
      <c r="AC130" s="27"/>
      <c r="AD130" s="27"/>
      <c r="AE130" s="27"/>
      <c r="AF130" s="27"/>
    </row>
    <row r="131" ht="15.75" hidden="1" customHeight="1">
      <c r="A131" s="27"/>
      <c r="B131" s="27"/>
      <c r="C131" s="187"/>
      <c r="D131" s="328"/>
      <c r="E131" s="328"/>
      <c r="F131" s="189"/>
      <c r="G131" s="95"/>
      <c r="H131" s="95"/>
      <c r="I131" s="328"/>
      <c r="J131" s="95"/>
      <c r="K131" s="95"/>
      <c r="L131" s="95"/>
      <c r="M131" s="95"/>
      <c r="N131" s="95"/>
      <c r="O131" s="95"/>
      <c r="P131" s="27"/>
      <c r="Q131" s="27"/>
      <c r="R131" s="27"/>
      <c r="S131" s="27"/>
      <c r="T131" s="27"/>
      <c r="U131" s="27"/>
      <c r="V131" s="27"/>
      <c r="W131" s="27"/>
      <c r="X131" s="27"/>
      <c r="Y131" s="27"/>
      <c r="Z131" s="27"/>
      <c r="AA131" s="27"/>
      <c r="AB131" s="27"/>
      <c r="AC131" s="27"/>
      <c r="AD131" s="27"/>
      <c r="AE131" s="27"/>
      <c r="AF131" s="27"/>
    </row>
    <row r="132" ht="15.75" hidden="1" customHeight="1">
      <c r="A132" s="53"/>
      <c r="B132" s="29"/>
      <c r="C132" s="187"/>
      <c r="D132" s="95"/>
      <c r="E132" s="95"/>
      <c r="F132" s="381"/>
      <c r="G132" s="95"/>
      <c r="H132" s="95"/>
      <c r="I132" s="95"/>
      <c r="J132" s="95"/>
      <c r="K132" s="95"/>
      <c r="L132" s="95"/>
      <c r="M132" s="95"/>
      <c r="N132" s="95"/>
      <c r="O132" s="95"/>
      <c r="P132" s="27"/>
      <c r="Q132" s="27"/>
      <c r="R132" s="27"/>
      <c r="S132" s="27"/>
      <c r="T132" s="27"/>
      <c r="U132" s="27"/>
      <c r="V132" s="27"/>
      <c r="W132" s="27"/>
      <c r="X132" s="27"/>
      <c r="Y132" s="27"/>
      <c r="Z132" s="27"/>
      <c r="AA132" s="27"/>
      <c r="AB132" s="27"/>
      <c r="AC132" s="27"/>
      <c r="AD132" s="27"/>
      <c r="AE132" s="27"/>
      <c r="AF132" s="27"/>
    </row>
    <row r="133" ht="15.75" hidden="1" customHeight="1">
      <c r="A133" s="24"/>
      <c r="B133" s="19">
        <v>44424.0</v>
      </c>
      <c r="C133" s="187"/>
      <c r="D133" s="95"/>
      <c r="E133" s="95"/>
      <c r="F133" s="381"/>
      <c r="G133" s="95"/>
      <c r="H133" s="95"/>
      <c r="I133" s="95"/>
      <c r="J133" s="95"/>
      <c r="K133" s="95"/>
      <c r="L133" s="95"/>
      <c r="M133" s="95"/>
      <c r="N133" s="95"/>
      <c r="O133" s="95"/>
      <c r="P133" s="27"/>
      <c r="Q133" s="27"/>
      <c r="R133" s="27"/>
      <c r="S133" s="27"/>
      <c r="T133" s="27"/>
      <c r="U133" s="27"/>
      <c r="V133" s="27"/>
      <c r="W133" s="27"/>
      <c r="X133" s="27"/>
      <c r="Y133" s="27"/>
      <c r="Z133" s="27"/>
      <c r="AA133" s="27"/>
      <c r="AB133" s="27"/>
      <c r="AC133" s="27"/>
      <c r="AD133" s="27"/>
      <c r="AE133" s="27"/>
      <c r="AF133" s="27"/>
    </row>
    <row r="134" ht="15.75" hidden="1" customHeight="1">
      <c r="A134" s="28"/>
      <c r="B134" s="29" t="s">
        <v>13488</v>
      </c>
      <c r="C134" s="187"/>
      <c r="D134" s="95"/>
      <c r="E134" s="95"/>
      <c r="F134" s="189"/>
      <c r="G134" s="95"/>
      <c r="H134" s="95"/>
      <c r="I134" s="95"/>
      <c r="J134" s="95"/>
      <c r="K134" s="95"/>
      <c r="L134" s="95"/>
      <c r="M134" s="95"/>
      <c r="N134" s="95"/>
      <c r="O134" s="95"/>
      <c r="P134" s="27"/>
      <c r="Q134" s="27"/>
      <c r="R134" s="27"/>
      <c r="S134" s="27"/>
      <c r="T134" s="27"/>
      <c r="U134" s="27"/>
      <c r="V134" s="27"/>
      <c r="W134" s="27"/>
      <c r="X134" s="27"/>
      <c r="Y134" s="27"/>
      <c r="Z134" s="27"/>
      <c r="AA134" s="27"/>
      <c r="AB134" s="27"/>
      <c r="AC134" s="27"/>
      <c r="AD134" s="27"/>
      <c r="AE134" s="27"/>
      <c r="AF134" s="27"/>
    </row>
    <row r="135" ht="15.75" hidden="1" customHeight="1">
      <c r="A135" s="28"/>
      <c r="B135" s="29" t="s">
        <v>13488</v>
      </c>
      <c r="C135" s="187"/>
      <c r="D135" s="328"/>
      <c r="E135" s="328"/>
      <c r="F135" s="189"/>
      <c r="G135" s="95"/>
      <c r="H135" s="95"/>
      <c r="I135" s="95"/>
      <c r="J135" s="95"/>
      <c r="K135" s="95"/>
      <c r="L135" s="95"/>
      <c r="M135" s="95"/>
      <c r="N135" s="95"/>
      <c r="O135" s="95"/>
      <c r="P135" s="27"/>
      <c r="Q135" s="27"/>
      <c r="R135" s="27"/>
      <c r="S135" s="27"/>
      <c r="T135" s="27"/>
      <c r="U135" s="27"/>
      <c r="V135" s="27"/>
      <c r="W135" s="27"/>
      <c r="X135" s="27"/>
      <c r="Y135" s="27"/>
      <c r="Z135" s="27"/>
      <c r="AA135" s="27"/>
      <c r="AB135" s="27"/>
      <c r="AC135" s="27"/>
      <c r="AD135" s="27"/>
      <c r="AE135" s="27"/>
      <c r="AF135" s="27"/>
    </row>
    <row r="136" ht="15.75" hidden="1" customHeight="1">
      <c r="A136" s="28"/>
      <c r="B136" s="29" t="s">
        <v>13488</v>
      </c>
      <c r="C136" s="187"/>
      <c r="D136" s="328"/>
      <c r="E136" s="328"/>
      <c r="F136" s="189"/>
      <c r="G136" s="95"/>
      <c r="H136" s="95"/>
      <c r="I136" s="328"/>
      <c r="J136" s="95"/>
      <c r="K136" s="95"/>
      <c r="L136" s="95"/>
      <c r="M136" s="95"/>
      <c r="N136" s="95"/>
      <c r="O136" s="95"/>
      <c r="P136" s="27"/>
      <c r="Q136" s="27"/>
      <c r="R136" s="27"/>
      <c r="S136" s="27"/>
      <c r="T136" s="27"/>
      <c r="U136" s="27"/>
      <c r="V136" s="27"/>
      <c r="W136" s="27"/>
      <c r="X136" s="27"/>
      <c r="Y136" s="27"/>
      <c r="Z136" s="27"/>
      <c r="AA136" s="27"/>
      <c r="AB136" s="27"/>
      <c r="AC136" s="27"/>
      <c r="AD136" s="27"/>
      <c r="AE136" s="27"/>
      <c r="AF136" s="27"/>
    </row>
    <row r="137" ht="15.75" hidden="1" customHeight="1">
      <c r="A137" s="28"/>
      <c r="B137" s="29" t="s">
        <v>13488</v>
      </c>
      <c r="C137" s="187"/>
      <c r="D137" s="328"/>
      <c r="E137" s="328"/>
      <c r="F137" s="381"/>
      <c r="G137" s="95"/>
      <c r="H137" s="95"/>
      <c r="I137" s="328"/>
      <c r="J137" s="95"/>
      <c r="K137" s="95"/>
      <c r="L137" s="95"/>
      <c r="M137" s="95"/>
      <c r="N137" s="95"/>
      <c r="O137" s="95"/>
      <c r="P137" s="27"/>
      <c r="Q137" s="27"/>
      <c r="R137" s="27"/>
      <c r="S137" s="27"/>
      <c r="T137" s="27"/>
      <c r="U137" s="27"/>
      <c r="V137" s="27"/>
      <c r="W137" s="27"/>
      <c r="X137" s="27"/>
      <c r="Y137" s="27"/>
      <c r="Z137" s="27"/>
      <c r="AA137" s="27"/>
      <c r="AB137" s="27"/>
      <c r="AC137" s="27"/>
      <c r="AD137" s="27"/>
      <c r="AE137" s="27"/>
      <c r="AF137" s="27"/>
    </row>
    <row r="138" ht="15.75" hidden="1" customHeight="1">
      <c r="A138" s="44"/>
      <c r="B138" s="29" t="s">
        <v>13488</v>
      </c>
      <c r="C138" s="187"/>
      <c r="D138" s="328"/>
      <c r="E138" s="328"/>
      <c r="F138" s="189"/>
      <c r="G138" s="95"/>
      <c r="H138" s="95"/>
      <c r="I138" s="95"/>
      <c r="J138" s="95"/>
      <c r="K138" s="95"/>
      <c r="L138" s="95"/>
      <c r="M138" s="95"/>
      <c r="N138" s="95"/>
      <c r="O138" s="95"/>
      <c r="P138" s="27"/>
      <c r="Q138" s="27"/>
      <c r="R138" s="27"/>
      <c r="S138" s="27"/>
      <c r="T138" s="27"/>
      <c r="U138" s="27"/>
      <c r="V138" s="27"/>
      <c r="W138" s="27"/>
      <c r="X138" s="27"/>
      <c r="Y138" s="27"/>
      <c r="Z138" s="27"/>
      <c r="AA138" s="27"/>
      <c r="AB138" s="27"/>
      <c r="AC138" s="27"/>
      <c r="AD138" s="27"/>
      <c r="AE138" s="27"/>
      <c r="AF138" s="27"/>
    </row>
    <row r="139" ht="15.75" hidden="1" customHeight="1">
      <c r="A139" s="27"/>
      <c r="B139" s="27"/>
      <c r="C139" s="187"/>
      <c r="D139" s="95"/>
      <c r="E139" s="95"/>
      <c r="F139" s="381"/>
      <c r="G139" s="95"/>
      <c r="H139" s="95"/>
      <c r="I139" s="95"/>
      <c r="J139" s="95"/>
      <c r="K139" s="95"/>
      <c r="L139" s="95"/>
      <c r="M139" s="95"/>
      <c r="N139" s="95"/>
      <c r="O139" s="95"/>
      <c r="P139" s="27"/>
      <c r="Q139" s="27"/>
      <c r="R139" s="27"/>
      <c r="S139" s="27"/>
      <c r="T139" s="27"/>
      <c r="U139" s="27"/>
      <c r="V139" s="27"/>
      <c r="W139" s="27"/>
      <c r="X139" s="27"/>
      <c r="Y139" s="27"/>
      <c r="Z139" s="27"/>
      <c r="AA139" s="27"/>
      <c r="AB139" s="27"/>
      <c r="AC139" s="27"/>
      <c r="AD139" s="27"/>
      <c r="AE139" s="27"/>
      <c r="AF139" s="27"/>
    </row>
    <row r="140" ht="15.75" hidden="1" customHeight="1">
      <c r="A140" s="53"/>
      <c r="B140" s="29"/>
      <c r="C140" s="187"/>
      <c r="D140" s="95"/>
      <c r="E140" s="95"/>
      <c r="F140" s="381"/>
      <c r="G140" s="95"/>
      <c r="H140" s="95"/>
      <c r="I140" s="95"/>
      <c r="J140" s="95"/>
      <c r="K140" s="95"/>
      <c r="L140" s="95"/>
      <c r="M140" s="95"/>
      <c r="N140" s="95"/>
      <c r="O140" s="95"/>
      <c r="P140" s="27"/>
      <c r="Q140" s="27"/>
      <c r="R140" s="27"/>
      <c r="S140" s="27"/>
      <c r="T140" s="27"/>
      <c r="U140" s="27"/>
      <c r="V140" s="27"/>
      <c r="W140" s="27"/>
      <c r="X140" s="27"/>
      <c r="Y140" s="27"/>
      <c r="Z140" s="27"/>
      <c r="AA140" s="27"/>
      <c r="AB140" s="27"/>
      <c r="AC140" s="27"/>
      <c r="AD140" s="27"/>
      <c r="AE140" s="27"/>
      <c r="AF140" s="27"/>
    </row>
    <row r="141" ht="15.75" hidden="1" customHeight="1">
      <c r="A141" s="24"/>
      <c r="B141" s="19">
        <v>44425.0</v>
      </c>
      <c r="C141" s="187"/>
      <c r="D141" s="328"/>
      <c r="E141" s="328"/>
      <c r="F141" s="189"/>
      <c r="G141" s="95"/>
      <c r="H141" s="435"/>
      <c r="I141" s="328"/>
      <c r="J141" s="95"/>
      <c r="K141" s="95"/>
      <c r="L141" s="95"/>
      <c r="M141" s="95"/>
      <c r="N141" s="95"/>
      <c r="O141" s="95"/>
      <c r="P141" s="27"/>
      <c r="Q141" s="27"/>
      <c r="R141" s="27"/>
      <c r="S141" s="27"/>
      <c r="T141" s="27"/>
      <c r="U141" s="27"/>
      <c r="V141" s="27"/>
      <c r="W141" s="27"/>
      <c r="X141" s="27"/>
      <c r="Y141" s="27"/>
      <c r="Z141" s="27"/>
      <c r="AA141" s="27"/>
      <c r="AB141" s="27"/>
      <c r="AC141" s="27"/>
      <c r="AD141" s="27"/>
      <c r="AE141" s="27"/>
      <c r="AF141" s="27"/>
    </row>
    <row r="142" ht="15.75" hidden="1" customHeight="1">
      <c r="A142" s="28"/>
      <c r="B142" s="29" t="s">
        <v>13488</v>
      </c>
      <c r="C142" s="187"/>
      <c r="D142" s="328"/>
      <c r="E142" s="328"/>
      <c r="F142" s="189"/>
      <c r="G142" s="95"/>
      <c r="H142" s="95"/>
      <c r="I142" s="328"/>
      <c r="J142" s="95"/>
      <c r="K142" s="95"/>
      <c r="L142" s="95"/>
      <c r="M142" s="95"/>
      <c r="N142" s="95"/>
      <c r="O142" s="95"/>
      <c r="P142" s="27"/>
      <c r="Q142" s="27"/>
      <c r="R142" s="27"/>
      <c r="S142" s="27"/>
      <c r="T142" s="27"/>
      <c r="U142" s="27"/>
      <c r="V142" s="27"/>
      <c r="W142" s="27"/>
      <c r="X142" s="27"/>
      <c r="Y142" s="27"/>
      <c r="Z142" s="27"/>
      <c r="AA142" s="27"/>
      <c r="AB142" s="27"/>
      <c r="AC142" s="27"/>
      <c r="AD142" s="27"/>
      <c r="AE142" s="27"/>
      <c r="AF142" s="27"/>
    </row>
    <row r="143" ht="15.75" hidden="1" customHeight="1">
      <c r="A143" s="28"/>
      <c r="B143" s="29" t="s">
        <v>13488</v>
      </c>
      <c r="C143" s="187"/>
      <c r="D143" s="328"/>
      <c r="E143" s="328"/>
      <c r="F143" s="189"/>
      <c r="G143" s="95"/>
      <c r="H143" s="95"/>
      <c r="I143" s="328"/>
      <c r="J143" s="95"/>
      <c r="K143" s="95"/>
      <c r="L143" s="95"/>
      <c r="M143" s="95"/>
      <c r="N143" s="95"/>
      <c r="O143" s="95"/>
      <c r="P143" s="27"/>
      <c r="Q143" s="27"/>
      <c r="R143" s="27"/>
      <c r="S143" s="27"/>
      <c r="T143" s="27"/>
      <c r="U143" s="27"/>
      <c r="V143" s="27"/>
      <c r="W143" s="27"/>
      <c r="X143" s="27"/>
      <c r="Y143" s="27"/>
      <c r="Z143" s="27"/>
      <c r="AA143" s="27"/>
      <c r="AB143" s="27"/>
      <c r="AC143" s="27"/>
      <c r="AD143" s="27"/>
      <c r="AE143" s="27"/>
      <c r="AF143" s="27"/>
    </row>
    <row r="144" ht="15.75" hidden="1" customHeight="1">
      <c r="A144" s="28"/>
      <c r="B144" s="29" t="s">
        <v>13488</v>
      </c>
      <c r="C144" s="187"/>
      <c r="D144" s="328"/>
      <c r="E144" s="328"/>
      <c r="F144" s="381"/>
      <c r="G144" s="95"/>
      <c r="H144" s="95"/>
      <c r="I144" s="95"/>
      <c r="J144" s="95"/>
      <c r="K144" s="95"/>
      <c r="L144" s="95"/>
      <c r="M144" s="95"/>
      <c r="N144" s="95"/>
      <c r="O144" s="95"/>
      <c r="P144" s="27"/>
      <c r="Q144" s="27"/>
      <c r="R144" s="27"/>
      <c r="S144" s="27"/>
      <c r="T144" s="27"/>
      <c r="U144" s="27"/>
      <c r="V144" s="27"/>
      <c r="W144" s="27"/>
      <c r="X144" s="27"/>
      <c r="Y144" s="27"/>
      <c r="Z144" s="27"/>
      <c r="AA144" s="27"/>
      <c r="AB144" s="27"/>
      <c r="AC144" s="27"/>
      <c r="AD144" s="27"/>
      <c r="AE144" s="27"/>
      <c r="AF144" s="27"/>
    </row>
    <row r="145" ht="15.75" hidden="1" customHeight="1">
      <c r="A145" s="28"/>
      <c r="B145" s="29" t="s">
        <v>13488</v>
      </c>
      <c r="C145" s="187"/>
      <c r="D145" s="328"/>
      <c r="E145" s="328"/>
      <c r="F145" s="189"/>
      <c r="G145" s="95"/>
      <c r="H145" s="95"/>
      <c r="I145" s="328"/>
      <c r="J145" s="95"/>
      <c r="K145" s="95"/>
      <c r="L145" s="95"/>
      <c r="M145" s="95"/>
      <c r="N145" s="95"/>
      <c r="O145" s="95"/>
      <c r="P145" s="27"/>
      <c r="Q145" s="27"/>
      <c r="R145" s="27"/>
      <c r="S145" s="27"/>
      <c r="T145" s="27"/>
      <c r="U145" s="27"/>
      <c r="V145" s="27"/>
      <c r="W145" s="27"/>
      <c r="X145" s="27"/>
      <c r="Y145" s="27"/>
      <c r="Z145" s="27"/>
      <c r="AA145" s="27"/>
      <c r="AB145" s="27"/>
      <c r="AC145" s="27"/>
      <c r="AD145" s="27"/>
      <c r="AE145" s="27"/>
      <c r="AF145" s="27"/>
    </row>
    <row r="146" ht="15.75" hidden="1" customHeight="1">
      <c r="A146" s="44"/>
      <c r="B146" s="29" t="s">
        <v>13488</v>
      </c>
      <c r="C146" s="187"/>
      <c r="D146" s="95"/>
      <c r="E146" s="95"/>
      <c r="F146" s="189"/>
      <c r="G146" s="95"/>
      <c r="H146" s="95"/>
      <c r="I146" s="95"/>
      <c r="J146" s="95"/>
      <c r="K146" s="95"/>
      <c r="L146" s="95"/>
      <c r="M146" s="95"/>
      <c r="N146" s="95"/>
      <c r="O146" s="95"/>
      <c r="P146" s="27"/>
      <c r="Q146" s="27"/>
      <c r="R146" s="27"/>
      <c r="S146" s="27"/>
      <c r="T146" s="27"/>
      <c r="U146" s="27"/>
      <c r="V146" s="27"/>
      <c r="W146" s="27"/>
      <c r="X146" s="27"/>
      <c r="Y146" s="27"/>
      <c r="Z146" s="27"/>
      <c r="AA146" s="27"/>
      <c r="AB146" s="27"/>
      <c r="AC146" s="27"/>
      <c r="AD146" s="27"/>
      <c r="AE146" s="27"/>
      <c r="AF146" s="27"/>
    </row>
    <row r="147" ht="15.75" hidden="1" customHeight="1">
      <c r="A147" s="24"/>
      <c r="B147" s="19">
        <v>44426.0</v>
      </c>
      <c r="C147" s="187"/>
      <c r="D147" s="95"/>
      <c r="E147" s="95"/>
      <c r="F147" s="381"/>
      <c r="G147" s="95"/>
      <c r="H147" s="95"/>
      <c r="I147" s="95"/>
      <c r="J147" s="95"/>
      <c r="K147" s="95"/>
      <c r="L147" s="95"/>
      <c r="M147" s="95"/>
      <c r="N147" s="95"/>
      <c r="O147" s="95"/>
      <c r="P147" s="27"/>
      <c r="Q147" s="27"/>
      <c r="R147" s="27"/>
      <c r="S147" s="27"/>
      <c r="T147" s="27"/>
      <c r="U147" s="27"/>
      <c r="V147" s="27"/>
      <c r="W147" s="27"/>
      <c r="X147" s="27"/>
      <c r="Y147" s="27"/>
      <c r="Z147" s="27"/>
      <c r="AA147" s="27"/>
      <c r="AB147" s="27"/>
      <c r="AC147" s="27"/>
      <c r="AD147" s="27"/>
      <c r="AE147" s="27"/>
      <c r="AF147" s="27"/>
    </row>
    <row r="148" ht="15.75" hidden="1" customHeight="1">
      <c r="A148" s="28"/>
      <c r="B148" s="29" t="s">
        <v>13488</v>
      </c>
      <c r="C148" s="187"/>
      <c r="D148" s="95"/>
      <c r="E148" s="95"/>
      <c r="F148" s="189"/>
      <c r="G148" s="95"/>
      <c r="H148" s="95"/>
      <c r="I148" s="95"/>
      <c r="J148" s="95"/>
      <c r="K148" s="95"/>
      <c r="L148" s="95"/>
      <c r="M148" s="95"/>
      <c r="N148" s="95"/>
      <c r="O148" s="95"/>
      <c r="P148" s="27"/>
      <c r="Q148" s="27"/>
      <c r="R148" s="27"/>
      <c r="S148" s="27"/>
      <c r="T148" s="27"/>
      <c r="U148" s="27"/>
      <c r="V148" s="27"/>
      <c r="W148" s="27"/>
      <c r="X148" s="27"/>
      <c r="Y148" s="27"/>
      <c r="Z148" s="27"/>
      <c r="AA148" s="27"/>
      <c r="AB148" s="27"/>
      <c r="AC148" s="27"/>
      <c r="AD148" s="27"/>
      <c r="AE148" s="27"/>
      <c r="AF148" s="27"/>
    </row>
    <row r="149" ht="15.75" hidden="1" customHeight="1">
      <c r="A149" s="28"/>
      <c r="B149" s="29" t="s">
        <v>13488</v>
      </c>
      <c r="C149" s="187"/>
      <c r="D149" s="328"/>
      <c r="E149" s="328"/>
      <c r="F149" s="189"/>
      <c r="G149" s="95"/>
      <c r="H149" s="95"/>
      <c r="I149" s="328"/>
      <c r="J149" s="95"/>
      <c r="K149" s="95"/>
      <c r="L149" s="95"/>
      <c r="M149" s="95"/>
      <c r="N149" s="95"/>
      <c r="O149" s="95"/>
      <c r="P149" s="27"/>
      <c r="Q149" s="27"/>
      <c r="R149" s="27"/>
      <c r="S149" s="27"/>
      <c r="T149" s="27"/>
      <c r="U149" s="27"/>
      <c r="V149" s="27"/>
      <c r="W149" s="27"/>
      <c r="X149" s="27"/>
      <c r="Y149" s="27"/>
      <c r="Z149" s="27"/>
      <c r="AA149" s="27"/>
      <c r="AB149" s="27"/>
      <c r="AC149" s="27"/>
      <c r="AD149" s="27"/>
      <c r="AE149" s="27"/>
      <c r="AF149" s="27"/>
    </row>
    <row r="150" ht="15.75" hidden="1" customHeight="1">
      <c r="A150" s="28"/>
      <c r="B150" s="29" t="s">
        <v>13488</v>
      </c>
      <c r="C150" s="187"/>
      <c r="D150" s="328"/>
      <c r="E150" s="328"/>
      <c r="F150" s="189"/>
      <c r="G150" s="95"/>
      <c r="H150" s="328"/>
      <c r="I150" s="328"/>
      <c r="J150" s="95"/>
      <c r="K150" s="95"/>
      <c r="L150" s="95"/>
      <c r="M150" s="95"/>
      <c r="N150" s="95"/>
      <c r="O150" s="95"/>
      <c r="P150" s="27"/>
      <c r="Q150" s="27"/>
      <c r="R150" s="27"/>
      <c r="S150" s="27"/>
      <c r="T150" s="27"/>
      <c r="U150" s="27"/>
      <c r="V150" s="27"/>
      <c r="W150" s="27"/>
      <c r="X150" s="27"/>
      <c r="Y150" s="27"/>
      <c r="Z150" s="27"/>
      <c r="AA150" s="27"/>
      <c r="AB150" s="27"/>
      <c r="AC150" s="27"/>
      <c r="AD150" s="27"/>
      <c r="AE150" s="27"/>
      <c r="AF150" s="27"/>
    </row>
    <row r="151" ht="15.75" hidden="1" customHeight="1">
      <c r="A151" s="28"/>
      <c r="B151" s="29" t="s">
        <v>13488</v>
      </c>
      <c r="C151" s="187"/>
      <c r="D151" s="328"/>
      <c r="E151" s="328"/>
      <c r="F151" s="189"/>
      <c r="G151" s="95"/>
      <c r="H151" s="95"/>
      <c r="I151" s="95"/>
      <c r="J151" s="95"/>
      <c r="K151" s="95"/>
      <c r="L151" s="95"/>
      <c r="M151" s="95"/>
      <c r="N151" s="95"/>
      <c r="O151" s="95"/>
      <c r="P151" s="27"/>
      <c r="Q151" s="27"/>
      <c r="R151" s="27"/>
      <c r="S151" s="27"/>
      <c r="T151" s="27"/>
      <c r="U151" s="27"/>
      <c r="V151" s="27"/>
      <c r="W151" s="27"/>
      <c r="X151" s="27"/>
      <c r="Y151" s="27"/>
      <c r="Z151" s="27"/>
      <c r="AA151" s="27"/>
      <c r="AB151" s="27"/>
      <c r="AC151" s="27"/>
      <c r="AD151" s="27"/>
      <c r="AE151" s="27"/>
      <c r="AF151" s="27"/>
    </row>
    <row r="152" ht="15.75" hidden="1" customHeight="1">
      <c r="A152" s="44"/>
      <c r="B152" s="29" t="s">
        <v>13488</v>
      </c>
      <c r="C152" s="187"/>
      <c r="D152" s="328"/>
      <c r="E152" s="328"/>
      <c r="F152" s="189"/>
      <c r="G152" s="95"/>
      <c r="H152" s="95"/>
      <c r="I152" s="95"/>
      <c r="J152" s="95"/>
      <c r="K152" s="95"/>
      <c r="L152" s="95"/>
      <c r="M152" s="95"/>
      <c r="N152" s="95"/>
      <c r="O152" s="95"/>
      <c r="P152" s="27"/>
      <c r="Q152" s="27"/>
      <c r="R152" s="27"/>
      <c r="S152" s="27"/>
      <c r="T152" s="27"/>
      <c r="U152" s="27"/>
      <c r="V152" s="27"/>
      <c r="W152" s="27"/>
      <c r="X152" s="27"/>
      <c r="Y152" s="27"/>
      <c r="Z152" s="27"/>
      <c r="AA152" s="27"/>
      <c r="AB152" s="27"/>
      <c r="AC152" s="27"/>
      <c r="AD152" s="27"/>
      <c r="AE152" s="27"/>
      <c r="AF152" s="27"/>
    </row>
    <row r="153" ht="15.75" hidden="1" customHeight="1">
      <c r="A153" s="53"/>
      <c r="B153" s="29"/>
      <c r="C153" s="187"/>
      <c r="D153" s="328"/>
      <c r="E153" s="328"/>
      <c r="F153" s="189"/>
      <c r="G153" s="95"/>
      <c r="H153" s="95"/>
      <c r="I153" s="328"/>
      <c r="J153" s="95"/>
      <c r="K153" s="95"/>
      <c r="L153" s="95"/>
      <c r="M153" s="95"/>
      <c r="N153" s="95"/>
      <c r="O153" s="95"/>
      <c r="P153" s="27"/>
      <c r="Q153" s="27"/>
      <c r="R153" s="27"/>
      <c r="S153" s="27"/>
      <c r="T153" s="27"/>
      <c r="U153" s="27"/>
      <c r="V153" s="27"/>
      <c r="W153" s="27"/>
      <c r="X153" s="27"/>
      <c r="Y153" s="27"/>
      <c r="Z153" s="27"/>
      <c r="AA153" s="27"/>
      <c r="AB153" s="27"/>
      <c r="AC153" s="27"/>
      <c r="AD153" s="27"/>
      <c r="AE153" s="27"/>
      <c r="AF153" s="27"/>
    </row>
    <row r="154" ht="15.75" hidden="1" customHeight="1">
      <c r="A154" s="53"/>
      <c r="B154" s="19"/>
      <c r="C154" s="187"/>
      <c r="D154" s="95"/>
      <c r="E154" s="95"/>
      <c r="F154" s="381"/>
      <c r="G154" s="95"/>
      <c r="H154" s="95"/>
      <c r="I154" s="95"/>
      <c r="J154" s="95"/>
      <c r="K154" s="95"/>
      <c r="L154" s="95"/>
      <c r="M154" s="95"/>
      <c r="N154" s="95"/>
      <c r="O154" s="95"/>
      <c r="P154" s="27"/>
      <c r="Q154" s="27"/>
      <c r="R154" s="27"/>
      <c r="S154" s="27"/>
      <c r="T154" s="27"/>
      <c r="U154" s="27"/>
      <c r="V154" s="27"/>
      <c r="W154" s="27"/>
      <c r="X154" s="27"/>
      <c r="Y154" s="27"/>
      <c r="Z154" s="27"/>
      <c r="AA154" s="27"/>
      <c r="AB154" s="27"/>
      <c r="AC154" s="27"/>
      <c r="AD154" s="27"/>
      <c r="AE154" s="27"/>
      <c r="AF154" s="27"/>
    </row>
    <row r="155" ht="15.75" hidden="1" customHeight="1">
      <c r="A155" s="24"/>
      <c r="B155" s="19">
        <v>44427.0</v>
      </c>
      <c r="C155" s="187"/>
      <c r="D155" s="95"/>
      <c r="E155" s="95"/>
      <c r="F155" s="381"/>
      <c r="G155" s="95"/>
      <c r="H155" s="95"/>
      <c r="I155" s="95"/>
      <c r="J155" s="95"/>
      <c r="K155" s="95"/>
      <c r="L155" s="95"/>
      <c r="M155" s="95"/>
      <c r="N155" s="95"/>
      <c r="O155" s="95"/>
      <c r="P155" s="27"/>
      <c r="Q155" s="27"/>
      <c r="R155" s="27"/>
      <c r="S155" s="27"/>
      <c r="T155" s="27"/>
      <c r="U155" s="27"/>
      <c r="V155" s="27"/>
      <c r="W155" s="27"/>
      <c r="X155" s="27"/>
      <c r="Y155" s="27"/>
      <c r="Z155" s="27"/>
      <c r="AA155" s="27"/>
      <c r="AB155" s="27"/>
      <c r="AC155" s="27"/>
      <c r="AD155" s="27"/>
      <c r="AE155" s="27"/>
      <c r="AF155" s="27"/>
    </row>
    <row r="156" ht="15.75" hidden="1" customHeight="1">
      <c r="A156" s="28"/>
      <c r="B156" s="29" t="s">
        <v>13488</v>
      </c>
      <c r="C156" s="187"/>
      <c r="D156" s="95"/>
      <c r="E156" s="95"/>
      <c r="F156" s="189"/>
      <c r="G156" s="95"/>
      <c r="H156" s="95"/>
      <c r="I156" s="95"/>
      <c r="J156" s="95"/>
      <c r="K156" s="95"/>
      <c r="L156" s="95"/>
      <c r="M156" s="95"/>
      <c r="N156" s="95"/>
      <c r="O156" s="95"/>
      <c r="P156" s="27"/>
      <c r="Q156" s="27"/>
      <c r="R156" s="27"/>
      <c r="S156" s="27"/>
      <c r="T156" s="27"/>
      <c r="U156" s="27"/>
      <c r="V156" s="27"/>
      <c r="W156" s="27"/>
      <c r="X156" s="27"/>
      <c r="Y156" s="27"/>
      <c r="Z156" s="27"/>
      <c r="AA156" s="27"/>
      <c r="AB156" s="27"/>
      <c r="AC156" s="27"/>
      <c r="AD156" s="27"/>
      <c r="AE156" s="27"/>
      <c r="AF156" s="27"/>
    </row>
    <row r="157" ht="15.75" hidden="1" customHeight="1">
      <c r="A157" s="28"/>
      <c r="B157" s="29" t="s">
        <v>13488</v>
      </c>
      <c r="C157" s="187"/>
      <c r="D157" s="328"/>
      <c r="E157" s="328"/>
      <c r="F157" s="189"/>
      <c r="G157" s="95"/>
      <c r="H157" s="95"/>
      <c r="I157" s="328"/>
      <c r="J157" s="95"/>
      <c r="K157" s="95"/>
      <c r="L157" s="95"/>
      <c r="M157" s="95"/>
      <c r="N157" s="95"/>
      <c r="O157" s="95"/>
      <c r="P157" s="27"/>
      <c r="Q157" s="27"/>
      <c r="R157" s="27"/>
      <c r="S157" s="27"/>
      <c r="T157" s="27"/>
      <c r="U157" s="27"/>
      <c r="V157" s="27"/>
      <c r="W157" s="27"/>
      <c r="X157" s="27"/>
      <c r="Y157" s="27"/>
      <c r="Z157" s="27"/>
      <c r="AA157" s="27"/>
      <c r="AB157" s="27"/>
      <c r="AC157" s="27"/>
      <c r="AD157" s="27"/>
      <c r="AE157" s="27"/>
      <c r="AF157" s="27"/>
    </row>
    <row r="158" ht="15.75" hidden="1" customHeight="1">
      <c r="A158" s="28"/>
      <c r="B158" s="29" t="s">
        <v>13488</v>
      </c>
      <c r="C158" s="187"/>
      <c r="D158" s="328"/>
      <c r="E158" s="328"/>
      <c r="F158" s="189"/>
      <c r="G158" s="95"/>
      <c r="H158" s="95"/>
      <c r="I158" s="328"/>
      <c r="J158" s="95"/>
      <c r="K158" s="95"/>
      <c r="L158" s="95"/>
      <c r="M158" s="95"/>
      <c r="N158" s="95"/>
      <c r="O158" s="95"/>
      <c r="P158" s="27"/>
      <c r="Q158" s="27"/>
      <c r="R158" s="27"/>
      <c r="S158" s="27"/>
      <c r="T158" s="27"/>
      <c r="U158" s="27"/>
      <c r="V158" s="27"/>
      <c r="W158" s="27"/>
      <c r="X158" s="27"/>
      <c r="Y158" s="27"/>
      <c r="Z158" s="27"/>
      <c r="AA158" s="27"/>
      <c r="AB158" s="27"/>
      <c r="AC158" s="27"/>
      <c r="AD158" s="27"/>
      <c r="AE158" s="27"/>
      <c r="AF158" s="27"/>
    </row>
    <row r="159" ht="15.75" hidden="1" customHeight="1">
      <c r="A159" s="44"/>
      <c r="B159" s="29" t="s">
        <v>13488</v>
      </c>
      <c r="C159" s="187"/>
      <c r="D159" s="328"/>
      <c r="E159" s="328"/>
      <c r="F159" s="189"/>
      <c r="G159" s="95"/>
      <c r="H159" s="328"/>
      <c r="I159" s="328"/>
      <c r="J159" s="95"/>
      <c r="K159" s="95"/>
      <c r="L159" s="95"/>
      <c r="M159" s="95"/>
      <c r="N159" s="95"/>
      <c r="O159" s="95"/>
      <c r="P159" s="27"/>
      <c r="Q159" s="27"/>
      <c r="R159" s="27"/>
      <c r="S159" s="27"/>
      <c r="T159" s="27"/>
      <c r="U159" s="27"/>
      <c r="V159" s="27"/>
      <c r="W159" s="27"/>
      <c r="X159" s="27"/>
      <c r="Y159" s="27"/>
      <c r="Z159" s="27"/>
      <c r="AA159" s="27"/>
      <c r="AB159" s="27"/>
      <c r="AC159" s="27"/>
      <c r="AD159" s="27"/>
      <c r="AE159" s="27"/>
      <c r="AF159" s="27"/>
    </row>
    <row r="160" ht="15.75" hidden="1" customHeight="1">
      <c r="A160" s="53"/>
      <c r="B160" s="29"/>
      <c r="C160" s="187"/>
      <c r="D160" s="328"/>
      <c r="E160" s="328"/>
      <c r="F160" s="189"/>
      <c r="G160" s="95"/>
      <c r="H160" s="95"/>
      <c r="I160" s="328"/>
      <c r="J160" s="95"/>
      <c r="K160" s="95"/>
      <c r="L160" s="95"/>
      <c r="M160" s="95"/>
      <c r="N160" s="95"/>
      <c r="O160" s="95"/>
      <c r="P160" s="27"/>
      <c r="Q160" s="27"/>
      <c r="R160" s="27"/>
      <c r="S160" s="27"/>
      <c r="T160" s="27"/>
      <c r="U160" s="27"/>
      <c r="V160" s="27"/>
      <c r="W160" s="27"/>
      <c r="X160" s="27"/>
      <c r="Y160" s="27"/>
      <c r="Z160" s="27"/>
      <c r="AA160" s="27"/>
      <c r="AB160" s="27"/>
      <c r="AC160" s="27"/>
      <c r="AD160" s="27"/>
      <c r="AE160" s="27"/>
      <c r="AF160" s="27"/>
    </row>
    <row r="161" ht="15.75" hidden="1" customHeight="1">
      <c r="A161" s="24"/>
      <c r="B161" s="19">
        <v>44428.0</v>
      </c>
      <c r="C161" s="95"/>
      <c r="D161" s="95"/>
      <c r="E161" s="95"/>
      <c r="F161" s="381"/>
      <c r="G161" s="95"/>
      <c r="H161" s="95"/>
      <c r="I161" s="95"/>
      <c r="J161" s="95"/>
      <c r="K161" s="95"/>
      <c r="L161" s="95"/>
      <c r="M161" s="95"/>
      <c r="N161" s="95"/>
      <c r="O161" s="95"/>
      <c r="P161" s="27"/>
      <c r="Q161" s="27"/>
      <c r="R161" s="27"/>
      <c r="S161" s="27"/>
      <c r="T161" s="27"/>
      <c r="U161" s="27"/>
      <c r="V161" s="27"/>
      <c r="W161" s="27"/>
      <c r="X161" s="27"/>
      <c r="Y161" s="27"/>
      <c r="Z161" s="27"/>
      <c r="AA161" s="27"/>
      <c r="AB161" s="27"/>
      <c r="AC161" s="27"/>
      <c r="AD161" s="27"/>
      <c r="AE161" s="27"/>
      <c r="AF161" s="27"/>
    </row>
    <row r="162" ht="15.75" hidden="1" customHeight="1">
      <c r="A162" s="28"/>
      <c r="B162" s="29"/>
      <c r="C162" s="187"/>
      <c r="D162" s="95"/>
      <c r="E162" s="95"/>
      <c r="F162" s="381"/>
      <c r="G162" s="95"/>
      <c r="H162" s="95"/>
      <c r="I162" s="95"/>
      <c r="J162" s="95"/>
      <c r="K162" s="95"/>
      <c r="L162" s="95"/>
      <c r="M162" s="95"/>
      <c r="N162" s="95"/>
      <c r="O162" s="95"/>
      <c r="P162" s="27"/>
      <c r="Q162" s="27"/>
      <c r="R162" s="27"/>
      <c r="S162" s="27"/>
      <c r="T162" s="27"/>
      <c r="U162" s="27"/>
      <c r="V162" s="27"/>
      <c r="W162" s="27"/>
      <c r="X162" s="27"/>
      <c r="Y162" s="27"/>
      <c r="Z162" s="27"/>
      <c r="AA162" s="27"/>
      <c r="AB162" s="27"/>
      <c r="AC162" s="27"/>
      <c r="AD162" s="27"/>
      <c r="AE162" s="27"/>
      <c r="AF162" s="27"/>
    </row>
    <row r="163" ht="15.75" hidden="1" customHeight="1">
      <c r="A163" s="28"/>
      <c r="B163" s="29" t="s">
        <v>13488</v>
      </c>
      <c r="C163" s="187"/>
      <c r="D163" s="328"/>
      <c r="E163" s="328"/>
      <c r="F163" s="189"/>
      <c r="G163" s="95"/>
      <c r="H163" s="95"/>
      <c r="I163" s="328"/>
      <c r="J163" s="95"/>
      <c r="K163" s="95"/>
      <c r="L163" s="95"/>
      <c r="M163" s="95"/>
      <c r="N163" s="95"/>
      <c r="O163" s="95"/>
      <c r="P163" s="27"/>
      <c r="Q163" s="27"/>
      <c r="R163" s="27"/>
      <c r="S163" s="27"/>
      <c r="T163" s="27"/>
      <c r="U163" s="27"/>
      <c r="V163" s="27"/>
      <c r="W163" s="27"/>
      <c r="X163" s="27"/>
      <c r="Y163" s="27"/>
      <c r="Z163" s="27"/>
      <c r="AA163" s="27"/>
      <c r="AB163" s="27"/>
      <c r="AC163" s="27"/>
      <c r="AD163" s="27"/>
      <c r="AE163" s="27"/>
      <c r="AF163" s="27"/>
    </row>
    <row r="164" ht="15.75" hidden="1" customHeight="1">
      <c r="A164" s="28"/>
      <c r="B164" s="29" t="s">
        <v>13488</v>
      </c>
      <c r="C164" s="187"/>
      <c r="D164" s="328"/>
      <c r="E164" s="328"/>
      <c r="F164" s="189"/>
      <c r="G164" s="95"/>
      <c r="H164" s="95"/>
      <c r="I164" s="328"/>
      <c r="J164" s="95"/>
      <c r="K164" s="95"/>
      <c r="L164" s="95"/>
      <c r="M164" s="95"/>
      <c r="N164" s="95"/>
      <c r="O164" s="95"/>
      <c r="P164" s="27"/>
      <c r="Q164" s="27"/>
      <c r="R164" s="27"/>
      <c r="S164" s="27"/>
      <c r="T164" s="27"/>
      <c r="U164" s="27"/>
      <c r="V164" s="27"/>
      <c r="W164" s="27"/>
      <c r="X164" s="27"/>
      <c r="Y164" s="27"/>
      <c r="Z164" s="27"/>
      <c r="AA164" s="27"/>
      <c r="AB164" s="27"/>
      <c r="AC164" s="27"/>
      <c r="AD164" s="27"/>
      <c r="AE164" s="27"/>
      <c r="AF164" s="27"/>
    </row>
    <row r="165" ht="15.75" hidden="1" customHeight="1">
      <c r="A165" s="28"/>
      <c r="B165" s="29" t="s">
        <v>13488</v>
      </c>
      <c r="C165" s="187"/>
      <c r="D165" s="328"/>
      <c r="E165" s="328"/>
      <c r="F165" s="189"/>
      <c r="G165" s="95"/>
      <c r="H165" s="95"/>
      <c r="I165" s="435"/>
      <c r="J165" s="95"/>
      <c r="K165" s="95"/>
      <c r="L165" s="95"/>
      <c r="M165" s="95"/>
      <c r="N165" s="95"/>
      <c r="O165" s="95"/>
      <c r="P165" s="27"/>
      <c r="Q165" s="27"/>
      <c r="R165" s="27"/>
      <c r="S165" s="27"/>
      <c r="T165" s="27"/>
      <c r="U165" s="27"/>
      <c r="V165" s="27"/>
      <c r="W165" s="27"/>
      <c r="X165" s="27"/>
      <c r="Y165" s="27"/>
      <c r="Z165" s="27"/>
      <c r="AA165" s="27"/>
      <c r="AB165" s="27"/>
      <c r="AC165" s="27"/>
      <c r="AD165" s="27"/>
      <c r="AE165" s="27"/>
      <c r="AF165" s="27"/>
    </row>
    <row r="166" ht="15.75" hidden="1" customHeight="1">
      <c r="A166" s="28"/>
      <c r="B166" s="29"/>
      <c r="C166" s="187"/>
      <c r="D166" s="328"/>
      <c r="E166" s="328"/>
      <c r="F166" s="189"/>
      <c r="G166" s="95"/>
      <c r="H166" s="95"/>
      <c r="I166" s="328"/>
      <c r="J166" s="95"/>
      <c r="K166" s="95"/>
      <c r="L166" s="95"/>
      <c r="M166" s="95"/>
      <c r="N166" s="95"/>
      <c r="O166" s="95"/>
      <c r="P166" s="27"/>
      <c r="Q166" s="27"/>
      <c r="R166" s="27"/>
      <c r="S166" s="27"/>
      <c r="T166" s="27"/>
      <c r="U166" s="27"/>
      <c r="V166" s="27"/>
      <c r="W166" s="27"/>
      <c r="X166" s="27"/>
      <c r="Y166" s="27"/>
      <c r="Z166" s="27"/>
      <c r="AA166" s="27"/>
      <c r="AB166" s="27"/>
      <c r="AC166" s="27"/>
      <c r="AD166" s="27"/>
      <c r="AE166" s="27"/>
      <c r="AF166" s="27"/>
    </row>
    <row r="167" ht="15.75" hidden="1" customHeight="1">
      <c r="A167" s="28"/>
      <c r="B167" s="29" t="s">
        <v>13488</v>
      </c>
      <c r="C167" s="187"/>
      <c r="D167" s="328"/>
      <c r="E167" s="328"/>
      <c r="F167" s="189"/>
      <c r="G167" s="95"/>
      <c r="H167" s="95"/>
      <c r="I167" s="95"/>
      <c r="J167" s="95"/>
      <c r="K167" s="95"/>
      <c r="L167" s="95"/>
      <c r="M167" s="95"/>
      <c r="N167" s="95"/>
      <c r="O167" s="95"/>
      <c r="P167" s="27"/>
      <c r="Q167" s="27"/>
      <c r="R167" s="27"/>
      <c r="S167" s="27"/>
      <c r="T167" s="27"/>
      <c r="U167" s="27"/>
      <c r="V167" s="27"/>
      <c r="W167" s="27"/>
      <c r="X167" s="27"/>
      <c r="Y167" s="27"/>
      <c r="Z167" s="27"/>
      <c r="AA167" s="27"/>
      <c r="AB167" s="27"/>
      <c r="AC167" s="27"/>
      <c r="AD167" s="27"/>
      <c r="AE167" s="27"/>
      <c r="AF167" s="27"/>
    </row>
    <row r="168" ht="15.75" hidden="1" customHeight="1">
      <c r="A168" s="44"/>
      <c r="B168" s="29" t="s">
        <v>13488</v>
      </c>
      <c r="C168" s="187"/>
      <c r="D168" s="328"/>
      <c r="E168" s="328"/>
      <c r="F168" s="189"/>
      <c r="G168" s="95"/>
      <c r="H168" s="95"/>
      <c r="I168" s="328"/>
      <c r="J168" s="95"/>
      <c r="K168" s="95"/>
      <c r="L168" s="95"/>
      <c r="M168" s="95"/>
      <c r="N168" s="95"/>
      <c r="O168" s="95"/>
      <c r="P168" s="27"/>
      <c r="Q168" s="27"/>
      <c r="R168" s="27"/>
      <c r="S168" s="27"/>
      <c r="T168" s="27"/>
      <c r="U168" s="27"/>
      <c r="V168" s="27"/>
      <c r="W168" s="27"/>
      <c r="X168" s="27"/>
      <c r="Y168" s="27"/>
      <c r="Z168" s="27"/>
      <c r="AA168" s="27"/>
      <c r="AB168" s="27"/>
      <c r="AC168" s="27"/>
      <c r="AD168" s="27"/>
      <c r="AE168" s="27"/>
      <c r="AF168" s="27"/>
    </row>
    <row r="169" ht="15.75" hidden="1" customHeight="1">
      <c r="A169" s="27"/>
      <c r="B169" s="27"/>
      <c r="C169" s="187"/>
      <c r="D169" s="95"/>
      <c r="E169" s="95"/>
      <c r="F169" s="381"/>
      <c r="G169" s="95"/>
      <c r="H169" s="95"/>
      <c r="I169" s="95"/>
      <c r="J169" s="95"/>
      <c r="K169" s="95"/>
      <c r="L169" s="95"/>
      <c r="M169" s="95"/>
      <c r="N169" s="95"/>
      <c r="O169" s="95"/>
      <c r="P169" s="27"/>
      <c r="Q169" s="27"/>
      <c r="R169" s="27"/>
      <c r="S169" s="27"/>
      <c r="T169" s="27"/>
      <c r="U169" s="27"/>
      <c r="V169" s="27"/>
      <c r="W169" s="27"/>
      <c r="X169" s="27"/>
      <c r="Y169" s="27"/>
      <c r="Z169" s="27"/>
      <c r="AA169" s="27"/>
      <c r="AB169" s="27"/>
      <c r="AC169" s="27"/>
      <c r="AD169" s="27"/>
      <c r="AE169" s="27"/>
      <c r="AF169" s="27"/>
    </row>
    <row r="170" ht="15.75" hidden="1" customHeight="1">
      <c r="A170" s="24"/>
      <c r="B170" s="19">
        <v>44431.0</v>
      </c>
      <c r="C170" s="187"/>
      <c r="D170" s="95"/>
      <c r="E170" s="95"/>
      <c r="F170" s="189"/>
      <c r="G170" s="95"/>
      <c r="H170" s="95"/>
      <c r="I170" s="95"/>
      <c r="J170" s="95"/>
      <c r="K170" s="95"/>
      <c r="L170" s="95"/>
      <c r="M170" s="95"/>
      <c r="N170" s="95"/>
      <c r="O170" s="95"/>
      <c r="P170" s="27"/>
      <c r="Q170" s="27"/>
      <c r="R170" s="27"/>
      <c r="S170" s="27"/>
      <c r="T170" s="27"/>
      <c r="U170" s="27"/>
      <c r="V170" s="27"/>
      <c r="W170" s="27"/>
      <c r="X170" s="27"/>
      <c r="Y170" s="27"/>
      <c r="Z170" s="27"/>
      <c r="AA170" s="27"/>
      <c r="AB170" s="27"/>
      <c r="AC170" s="27"/>
      <c r="AD170" s="27"/>
      <c r="AE170" s="27"/>
      <c r="AF170" s="27"/>
    </row>
    <row r="171" ht="15.75" hidden="1" customHeight="1">
      <c r="A171" s="28"/>
      <c r="B171" s="29"/>
      <c r="C171" s="187"/>
      <c r="D171" s="328"/>
      <c r="E171" s="328"/>
      <c r="F171" s="189"/>
      <c r="G171" s="95"/>
      <c r="H171" s="95"/>
      <c r="I171" s="95"/>
      <c r="J171" s="95"/>
      <c r="K171" s="95"/>
      <c r="L171" s="95"/>
      <c r="M171" s="95"/>
      <c r="N171" s="95"/>
      <c r="O171" s="95"/>
      <c r="P171" s="27"/>
      <c r="Q171" s="27"/>
      <c r="R171" s="27"/>
      <c r="S171" s="27"/>
      <c r="T171" s="27"/>
      <c r="U171" s="27"/>
      <c r="V171" s="27"/>
      <c r="W171" s="27"/>
      <c r="X171" s="27"/>
      <c r="Y171" s="27"/>
      <c r="Z171" s="27"/>
      <c r="AA171" s="27"/>
      <c r="AB171" s="27"/>
      <c r="AC171" s="27"/>
      <c r="AD171" s="27"/>
      <c r="AE171" s="27"/>
      <c r="AF171" s="27"/>
    </row>
    <row r="172" ht="15.75" hidden="1" customHeight="1">
      <c r="A172" s="28"/>
      <c r="B172" s="29" t="s">
        <v>13488</v>
      </c>
      <c r="C172" s="187"/>
      <c r="D172" s="328"/>
      <c r="E172" s="328"/>
      <c r="F172" s="189"/>
      <c r="G172" s="95"/>
      <c r="H172" s="95"/>
      <c r="I172" s="95"/>
      <c r="J172" s="435"/>
      <c r="K172" s="95"/>
      <c r="L172" s="95"/>
      <c r="M172" s="95"/>
      <c r="N172" s="95"/>
      <c r="O172" s="95"/>
      <c r="P172" s="27"/>
      <c r="Q172" s="27"/>
      <c r="R172" s="27"/>
      <c r="S172" s="27"/>
      <c r="T172" s="27"/>
      <c r="U172" s="27"/>
      <c r="V172" s="27"/>
      <c r="W172" s="27"/>
      <c r="X172" s="27"/>
      <c r="Y172" s="27"/>
      <c r="Z172" s="27"/>
      <c r="AA172" s="27"/>
      <c r="AB172" s="27"/>
      <c r="AC172" s="27"/>
      <c r="AD172" s="27"/>
      <c r="AE172" s="27"/>
      <c r="AF172" s="27"/>
    </row>
    <row r="173" ht="15.75" hidden="1" customHeight="1">
      <c r="A173" s="28"/>
      <c r="B173" s="29" t="s">
        <v>13488</v>
      </c>
      <c r="C173" s="187"/>
      <c r="D173" s="328"/>
      <c r="E173" s="328"/>
      <c r="F173" s="189"/>
      <c r="G173" s="95"/>
      <c r="H173" s="95"/>
      <c r="I173" s="95"/>
      <c r="J173" s="435"/>
      <c r="K173" s="95"/>
      <c r="L173" s="95"/>
      <c r="M173" s="95"/>
      <c r="N173" s="95"/>
      <c r="O173" s="95"/>
      <c r="P173" s="27"/>
      <c r="Q173" s="27"/>
      <c r="R173" s="27"/>
      <c r="S173" s="27"/>
      <c r="T173" s="27"/>
      <c r="U173" s="27"/>
      <c r="V173" s="27"/>
      <c r="W173" s="27"/>
      <c r="X173" s="27"/>
      <c r="Y173" s="27"/>
      <c r="Z173" s="27"/>
      <c r="AA173" s="27"/>
      <c r="AB173" s="27"/>
      <c r="AC173" s="27"/>
      <c r="AD173" s="27"/>
      <c r="AE173" s="27"/>
      <c r="AF173" s="27"/>
    </row>
    <row r="174" ht="15.75" hidden="1" customHeight="1">
      <c r="A174" s="28"/>
      <c r="B174" s="29" t="s">
        <v>13488</v>
      </c>
      <c r="C174" s="187"/>
      <c r="D174" s="328"/>
      <c r="E174" s="328"/>
      <c r="F174" s="189"/>
      <c r="G174" s="95"/>
      <c r="H174" s="95"/>
      <c r="I174" s="328"/>
      <c r="J174" s="435"/>
      <c r="K174" s="95"/>
      <c r="L174" s="95"/>
      <c r="M174" s="95"/>
      <c r="N174" s="95"/>
      <c r="O174" s="95"/>
      <c r="P174" s="27"/>
      <c r="Q174" s="27"/>
      <c r="R174" s="27"/>
      <c r="S174" s="27"/>
      <c r="T174" s="27"/>
      <c r="U174" s="27"/>
      <c r="V174" s="27"/>
      <c r="W174" s="27"/>
      <c r="X174" s="27"/>
      <c r="Y174" s="27"/>
      <c r="Z174" s="27"/>
      <c r="AA174" s="27"/>
      <c r="AB174" s="27"/>
      <c r="AC174" s="27"/>
      <c r="AD174" s="27"/>
      <c r="AE174" s="27"/>
      <c r="AF174" s="27"/>
    </row>
    <row r="175" ht="15.75" hidden="1" customHeight="1">
      <c r="A175" s="28"/>
      <c r="B175" s="29" t="s">
        <v>13488</v>
      </c>
      <c r="C175" s="187"/>
      <c r="D175" s="328"/>
      <c r="E175" s="328"/>
      <c r="F175" s="189"/>
      <c r="G175" s="95"/>
      <c r="H175" s="95"/>
      <c r="I175" s="95"/>
      <c r="J175" s="435"/>
      <c r="K175" s="95"/>
      <c r="L175" s="95"/>
      <c r="M175" s="95"/>
      <c r="N175" s="95"/>
      <c r="O175" s="95"/>
      <c r="P175" s="27"/>
      <c r="Q175" s="27"/>
      <c r="R175" s="27"/>
      <c r="S175" s="27"/>
      <c r="T175" s="27"/>
      <c r="U175" s="27"/>
      <c r="V175" s="27"/>
      <c r="W175" s="27"/>
      <c r="X175" s="27"/>
      <c r="Y175" s="27"/>
      <c r="Z175" s="27"/>
      <c r="AA175" s="27"/>
      <c r="AB175" s="27"/>
      <c r="AC175" s="27"/>
      <c r="AD175" s="27"/>
      <c r="AE175" s="27"/>
      <c r="AF175" s="27"/>
    </row>
    <row r="176" ht="15.75" hidden="1" customHeight="1">
      <c r="A176" s="44"/>
      <c r="B176" s="29" t="s">
        <v>13488</v>
      </c>
      <c r="C176" s="187"/>
      <c r="D176" s="95"/>
      <c r="E176" s="95"/>
      <c r="F176" s="381"/>
      <c r="G176" s="95"/>
      <c r="H176" s="95"/>
      <c r="I176" s="95"/>
      <c r="J176" s="95"/>
      <c r="K176" s="95"/>
      <c r="L176" s="95"/>
      <c r="M176" s="95"/>
      <c r="N176" s="95"/>
      <c r="O176" s="95"/>
      <c r="P176" s="27"/>
      <c r="Q176" s="27"/>
      <c r="R176" s="27"/>
      <c r="S176" s="27"/>
      <c r="T176" s="27"/>
      <c r="U176" s="27"/>
      <c r="V176" s="27"/>
      <c r="W176" s="27"/>
      <c r="X176" s="27"/>
      <c r="Y176" s="27"/>
      <c r="Z176" s="27"/>
      <c r="AA176" s="27"/>
      <c r="AB176" s="27"/>
      <c r="AC176" s="27"/>
      <c r="AD176" s="27"/>
      <c r="AE176" s="27"/>
      <c r="AF176" s="27"/>
    </row>
    <row r="177" ht="15.75" hidden="1" customHeight="1">
      <c r="A177" s="511"/>
      <c r="B177" s="512"/>
      <c r="C177" s="187"/>
      <c r="D177" s="95"/>
      <c r="E177" s="95"/>
      <c r="F177" s="381"/>
      <c r="G177" s="95"/>
      <c r="H177" s="95"/>
      <c r="I177" s="95"/>
      <c r="J177" s="95"/>
      <c r="K177" s="95"/>
      <c r="L177" s="95"/>
      <c r="M177" s="95"/>
      <c r="N177" s="95"/>
      <c r="O177" s="95"/>
      <c r="P177" s="27"/>
      <c r="Q177" s="27"/>
      <c r="R177" s="27"/>
      <c r="S177" s="27"/>
      <c r="T177" s="27"/>
      <c r="U177" s="27"/>
      <c r="V177" s="27"/>
      <c r="W177" s="27"/>
      <c r="X177" s="27"/>
      <c r="Y177" s="27"/>
      <c r="Z177" s="27"/>
      <c r="AA177" s="27"/>
      <c r="AB177" s="27"/>
      <c r="AC177" s="27"/>
      <c r="AD177" s="27"/>
      <c r="AE177" s="27"/>
      <c r="AF177" s="27"/>
    </row>
    <row r="178" ht="15.75" hidden="1" customHeight="1">
      <c r="A178" s="24"/>
      <c r="B178" s="19">
        <v>44432.0</v>
      </c>
      <c r="C178" s="187"/>
      <c r="D178" s="95"/>
      <c r="E178" s="95"/>
      <c r="F178" s="381"/>
      <c r="G178" s="95"/>
      <c r="H178" s="95"/>
      <c r="I178" s="95"/>
      <c r="J178" s="95"/>
      <c r="K178" s="95"/>
      <c r="L178" s="95"/>
      <c r="M178" s="95"/>
      <c r="N178" s="95"/>
      <c r="O178" s="95"/>
      <c r="P178" s="27"/>
      <c r="Q178" s="27"/>
      <c r="R178" s="27"/>
      <c r="S178" s="27"/>
      <c r="T178" s="27"/>
      <c r="U178" s="27"/>
      <c r="V178" s="27"/>
      <c r="W178" s="27"/>
      <c r="X178" s="27"/>
      <c r="Y178" s="27"/>
      <c r="Z178" s="27"/>
      <c r="AA178" s="27"/>
      <c r="AB178" s="27"/>
      <c r="AC178" s="27"/>
      <c r="AD178" s="27"/>
      <c r="AE178" s="27"/>
      <c r="AF178" s="27"/>
    </row>
    <row r="179" ht="15.75" hidden="1" customHeight="1">
      <c r="A179" s="28"/>
      <c r="B179" s="29"/>
      <c r="C179" s="187"/>
      <c r="D179" s="95"/>
      <c r="E179" s="95"/>
      <c r="F179" s="381"/>
      <c r="G179" s="95"/>
      <c r="H179" s="95"/>
      <c r="I179" s="95"/>
      <c r="J179" s="95"/>
      <c r="K179" s="95"/>
      <c r="L179" s="95"/>
      <c r="M179" s="95"/>
      <c r="N179" s="95"/>
      <c r="O179" s="95"/>
      <c r="P179" s="27"/>
      <c r="Q179" s="27"/>
      <c r="R179" s="27"/>
      <c r="S179" s="27"/>
      <c r="T179" s="27"/>
      <c r="U179" s="27"/>
      <c r="V179" s="27"/>
      <c r="W179" s="27"/>
      <c r="X179" s="27"/>
      <c r="Y179" s="27"/>
      <c r="Z179" s="27"/>
      <c r="AA179" s="27"/>
      <c r="AB179" s="27"/>
      <c r="AC179" s="27"/>
      <c r="AD179" s="27"/>
      <c r="AE179" s="27"/>
      <c r="AF179" s="27"/>
    </row>
    <row r="180" ht="15.75" hidden="1" customHeight="1">
      <c r="A180" s="28"/>
      <c r="B180" s="29" t="s">
        <v>13488</v>
      </c>
      <c r="C180" s="187"/>
      <c r="D180" s="328"/>
      <c r="E180" s="328"/>
      <c r="F180" s="189"/>
      <c r="G180" s="95"/>
      <c r="H180" s="95"/>
      <c r="I180" s="328"/>
      <c r="J180" s="95"/>
      <c r="K180" s="95"/>
      <c r="L180" s="95"/>
      <c r="M180" s="95"/>
      <c r="N180" s="95"/>
      <c r="O180" s="95"/>
      <c r="P180" s="27"/>
      <c r="Q180" s="27"/>
      <c r="R180" s="27"/>
      <c r="S180" s="27"/>
      <c r="T180" s="27"/>
      <c r="U180" s="27"/>
      <c r="V180" s="27"/>
      <c r="W180" s="27"/>
      <c r="X180" s="27"/>
      <c r="Y180" s="27"/>
      <c r="Z180" s="27"/>
      <c r="AA180" s="27"/>
      <c r="AB180" s="27"/>
      <c r="AC180" s="27"/>
      <c r="AD180" s="27"/>
      <c r="AE180" s="27"/>
      <c r="AF180" s="27"/>
    </row>
    <row r="181" ht="15.75" hidden="1" customHeight="1">
      <c r="A181" s="28"/>
      <c r="B181" s="29" t="s">
        <v>13488</v>
      </c>
      <c r="C181" s="187"/>
      <c r="D181" s="328"/>
      <c r="E181" s="328"/>
      <c r="F181" s="189"/>
      <c r="G181" s="95"/>
      <c r="H181" s="95"/>
      <c r="I181" s="328"/>
      <c r="J181" s="95"/>
      <c r="K181" s="95"/>
      <c r="L181" s="95"/>
      <c r="M181" s="95"/>
      <c r="N181" s="95"/>
      <c r="O181" s="95"/>
      <c r="P181" s="27"/>
      <c r="Q181" s="27"/>
      <c r="R181" s="27"/>
      <c r="S181" s="27"/>
      <c r="T181" s="27"/>
      <c r="U181" s="27"/>
      <c r="V181" s="27"/>
      <c r="W181" s="27"/>
      <c r="X181" s="27"/>
      <c r="Y181" s="27"/>
      <c r="Z181" s="27"/>
      <c r="AA181" s="27"/>
      <c r="AB181" s="27"/>
      <c r="AC181" s="27"/>
      <c r="AD181" s="27"/>
      <c r="AE181" s="27"/>
      <c r="AF181" s="27"/>
    </row>
    <row r="182" ht="15.75" hidden="1" customHeight="1">
      <c r="A182" s="28"/>
      <c r="B182" s="29" t="s">
        <v>13488</v>
      </c>
      <c r="C182" s="187"/>
      <c r="D182" s="328"/>
      <c r="E182" s="328"/>
      <c r="F182" s="189"/>
      <c r="G182" s="95"/>
      <c r="H182" s="95"/>
      <c r="I182" s="328"/>
      <c r="J182" s="95"/>
      <c r="K182" s="95"/>
      <c r="L182" s="95"/>
      <c r="M182" s="95"/>
      <c r="N182" s="95"/>
      <c r="O182" s="95"/>
      <c r="P182" s="27"/>
      <c r="Q182" s="27"/>
      <c r="R182" s="27"/>
      <c r="S182" s="27"/>
      <c r="T182" s="27"/>
      <c r="U182" s="27"/>
      <c r="V182" s="27"/>
      <c r="W182" s="27"/>
      <c r="X182" s="27"/>
      <c r="Y182" s="27"/>
      <c r="Z182" s="27"/>
      <c r="AA182" s="27"/>
      <c r="AB182" s="27"/>
      <c r="AC182" s="27"/>
      <c r="AD182" s="27"/>
      <c r="AE182" s="27"/>
      <c r="AF182" s="27"/>
    </row>
    <row r="183" ht="15.75" hidden="1" customHeight="1">
      <c r="A183" s="28"/>
      <c r="B183" s="29" t="s">
        <v>13488</v>
      </c>
      <c r="C183" s="187"/>
      <c r="D183" s="328"/>
      <c r="E183" s="328"/>
      <c r="F183" s="189"/>
      <c r="G183" s="95"/>
      <c r="H183" s="95"/>
      <c r="I183" s="328"/>
      <c r="J183" s="95"/>
      <c r="K183" s="95"/>
      <c r="L183" s="95"/>
      <c r="M183" s="95"/>
      <c r="N183" s="95"/>
      <c r="O183" s="95"/>
      <c r="P183" s="27"/>
      <c r="Q183" s="27"/>
      <c r="R183" s="27"/>
      <c r="S183" s="27"/>
      <c r="T183" s="27"/>
      <c r="U183" s="27"/>
      <c r="V183" s="27"/>
      <c r="W183" s="27"/>
      <c r="X183" s="27"/>
      <c r="Y183" s="27"/>
      <c r="Z183" s="27"/>
      <c r="AA183" s="27"/>
      <c r="AB183" s="27"/>
      <c r="AC183" s="27"/>
      <c r="AD183" s="27"/>
      <c r="AE183" s="27"/>
      <c r="AF183" s="27"/>
    </row>
    <row r="184" ht="15.75" hidden="1" customHeight="1">
      <c r="A184" s="44"/>
      <c r="B184" s="29" t="s">
        <v>13488</v>
      </c>
      <c r="C184" s="187"/>
      <c r="D184" s="328"/>
      <c r="E184" s="328"/>
      <c r="F184" s="189"/>
      <c r="G184" s="95"/>
      <c r="H184" s="95"/>
      <c r="I184" s="95"/>
      <c r="J184" s="95"/>
      <c r="K184" s="95"/>
      <c r="L184" s="95"/>
      <c r="M184" s="95"/>
      <c r="N184" s="95"/>
      <c r="O184" s="95"/>
      <c r="P184" s="27"/>
      <c r="Q184" s="27"/>
      <c r="R184" s="27"/>
      <c r="S184" s="27"/>
      <c r="T184" s="27"/>
      <c r="U184" s="27"/>
      <c r="V184" s="27"/>
      <c r="W184" s="27"/>
      <c r="X184" s="27"/>
      <c r="Y184" s="27"/>
      <c r="Z184" s="27"/>
      <c r="AA184" s="27"/>
      <c r="AB184" s="27"/>
      <c r="AC184" s="27"/>
      <c r="AD184" s="27"/>
      <c r="AE184" s="27"/>
      <c r="AF184" s="27"/>
    </row>
    <row r="185" ht="15.75" hidden="1" customHeight="1">
      <c r="A185" s="511"/>
      <c r="B185" s="512"/>
      <c r="C185" s="187"/>
      <c r="D185" s="95"/>
      <c r="E185" s="95"/>
      <c r="F185" s="381"/>
      <c r="G185" s="95"/>
      <c r="H185" s="95"/>
      <c r="I185" s="95"/>
      <c r="J185" s="95"/>
      <c r="K185" s="95"/>
      <c r="L185" s="95"/>
      <c r="M185" s="95"/>
      <c r="N185" s="95"/>
      <c r="O185" s="95"/>
      <c r="P185" s="27"/>
      <c r="Q185" s="27"/>
      <c r="R185" s="27"/>
      <c r="S185" s="27"/>
      <c r="T185" s="27"/>
      <c r="U185" s="27"/>
      <c r="V185" s="27"/>
      <c r="W185" s="27"/>
      <c r="X185" s="27"/>
      <c r="Y185" s="27"/>
      <c r="Z185" s="27"/>
      <c r="AA185" s="27"/>
      <c r="AB185" s="27"/>
      <c r="AC185" s="27"/>
      <c r="AD185" s="27"/>
      <c r="AE185" s="27"/>
      <c r="AF185" s="27"/>
    </row>
    <row r="186" ht="15.75" hidden="1" customHeight="1">
      <c r="A186" s="24"/>
      <c r="B186" s="19">
        <v>44433.0</v>
      </c>
      <c r="C186" s="187"/>
      <c r="D186" s="95"/>
      <c r="E186" s="95"/>
      <c r="F186" s="381"/>
      <c r="G186" s="95"/>
      <c r="H186" s="95"/>
      <c r="I186" s="95"/>
      <c r="J186" s="95"/>
      <c r="K186" s="95"/>
      <c r="L186" s="95"/>
      <c r="M186" s="95"/>
      <c r="N186" s="95"/>
      <c r="O186" s="95"/>
      <c r="P186" s="27"/>
      <c r="Q186" s="27"/>
      <c r="R186" s="27"/>
      <c r="S186" s="27"/>
      <c r="T186" s="27"/>
      <c r="U186" s="27"/>
      <c r="V186" s="27"/>
      <c r="W186" s="27"/>
      <c r="X186" s="27"/>
      <c r="Y186" s="27"/>
      <c r="Z186" s="27"/>
      <c r="AA186" s="27"/>
      <c r="AB186" s="27"/>
      <c r="AC186" s="27"/>
      <c r="AD186" s="27"/>
      <c r="AE186" s="27"/>
      <c r="AF186" s="27"/>
    </row>
    <row r="187" ht="15.75" hidden="1" customHeight="1">
      <c r="A187" s="28"/>
      <c r="B187" s="29"/>
      <c r="C187" s="187"/>
      <c r="D187" s="95"/>
      <c r="E187" s="95"/>
      <c r="F187" s="381"/>
      <c r="G187" s="95"/>
      <c r="H187" s="95"/>
      <c r="I187" s="95"/>
      <c r="J187" s="95"/>
      <c r="K187" s="95"/>
      <c r="L187" s="95"/>
      <c r="M187" s="95"/>
      <c r="N187" s="95"/>
      <c r="O187" s="95"/>
      <c r="P187" s="27"/>
      <c r="Q187" s="27"/>
      <c r="R187" s="27"/>
      <c r="S187" s="27"/>
      <c r="T187" s="27"/>
      <c r="U187" s="27"/>
      <c r="V187" s="27"/>
      <c r="W187" s="27"/>
      <c r="X187" s="27"/>
      <c r="Y187" s="27"/>
      <c r="Z187" s="27"/>
      <c r="AA187" s="27"/>
      <c r="AB187" s="27"/>
      <c r="AC187" s="27"/>
      <c r="AD187" s="27"/>
      <c r="AE187" s="27"/>
      <c r="AF187" s="27"/>
    </row>
    <row r="188" ht="15.75" hidden="1" customHeight="1">
      <c r="A188" s="28"/>
      <c r="B188" s="29" t="s">
        <v>13488</v>
      </c>
      <c r="C188" s="187"/>
      <c r="D188" s="95"/>
      <c r="E188" s="95"/>
      <c r="F188" s="189"/>
      <c r="G188" s="95"/>
      <c r="H188" s="95"/>
      <c r="I188" s="95"/>
      <c r="J188" s="95"/>
      <c r="K188" s="95"/>
      <c r="L188" s="95"/>
      <c r="M188" s="95"/>
      <c r="N188" s="95"/>
      <c r="O188" s="95"/>
      <c r="P188" s="27"/>
      <c r="Q188" s="27"/>
      <c r="R188" s="27"/>
      <c r="S188" s="27"/>
      <c r="T188" s="27"/>
      <c r="U188" s="27"/>
      <c r="V188" s="27"/>
      <c r="W188" s="27"/>
      <c r="X188" s="27"/>
      <c r="Y188" s="27"/>
      <c r="Z188" s="27"/>
      <c r="AA188" s="27"/>
      <c r="AB188" s="27"/>
      <c r="AC188" s="27"/>
      <c r="AD188" s="27"/>
      <c r="AE188" s="27"/>
      <c r="AF188" s="27"/>
    </row>
    <row r="189" ht="15.75" hidden="1" customHeight="1">
      <c r="A189" s="28"/>
      <c r="B189" s="29" t="s">
        <v>13488</v>
      </c>
      <c r="C189" s="187"/>
      <c r="D189" s="328"/>
      <c r="E189" s="328"/>
      <c r="F189" s="189"/>
      <c r="G189" s="95"/>
      <c r="H189" s="95"/>
      <c r="I189" s="328"/>
      <c r="J189" s="95"/>
      <c r="K189" s="95"/>
      <c r="L189" s="95"/>
      <c r="M189" s="95"/>
      <c r="N189" s="95"/>
      <c r="O189" s="95"/>
      <c r="P189" s="27"/>
      <c r="Q189" s="27"/>
      <c r="R189" s="27"/>
      <c r="S189" s="27"/>
      <c r="T189" s="27"/>
      <c r="U189" s="27"/>
      <c r="V189" s="27"/>
      <c r="W189" s="27"/>
      <c r="X189" s="27"/>
      <c r="Y189" s="27"/>
      <c r="Z189" s="27"/>
      <c r="AA189" s="27"/>
      <c r="AB189" s="27"/>
      <c r="AC189" s="27"/>
      <c r="AD189" s="27"/>
      <c r="AE189" s="27"/>
      <c r="AF189" s="27"/>
    </row>
    <row r="190" ht="15.75" hidden="1" customHeight="1">
      <c r="A190" s="28"/>
      <c r="B190" s="29" t="s">
        <v>13488</v>
      </c>
      <c r="C190" s="187"/>
      <c r="D190" s="328"/>
      <c r="E190" s="328"/>
      <c r="F190" s="189"/>
      <c r="G190" s="95"/>
      <c r="H190" s="95"/>
      <c r="I190" s="328"/>
      <c r="J190" s="95"/>
      <c r="K190" s="95"/>
      <c r="L190" s="95"/>
      <c r="M190" s="95"/>
      <c r="N190" s="95"/>
      <c r="O190" s="95"/>
      <c r="P190" s="27"/>
      <c r="Q190" s="27"/>
      <c r="R190" s="27"/>
      <c r="S190" s="27"/>
      <c r="T190" s="27"/>
      <c r="U190" s="27"/>
      <c r="V190" s="27"/>
      <c r="W190" s="27"/>
      <c r="X190" s="27"/>
      <c r="Y190" s="27"/>
      <c r="Z190" s="27"/>
      <c r="AA190" s="27"/>
      <c r="AB190" s="27"/>
      <c r="AC190" s="27"/>
      <c r="AD190" s="27"/>
      <c r="AE190" s="27"/>
      <c r="AF190" s="27"/>
    </row>
    <row r="191" ht="15.75" hidden="1" customHeight="1">
      <c r="A191" s="44"/>
      <c r="B191" s="29" t="s">
        <v>13488</v>
      </c>
      <c r="C191" s="187"/>
      <c r="D191" s="328"/>
      <c r="E191" s="328"/>
      <c r="F191" s="189"/>
      <c r="G191" s="95"/>
      <c r="H191" s="95"/>
      <c r="I191" s="328"/>
      <c r="J191" s="95"/>
      <c r="K191" s="95"/>
      <c r="L191" s="95"/>
      <c r="M191" s="95"/>
      <c r="N191" s="95"/>
      <c r="O191" s="95"/>
      <c r="P191" s="27"/>
      <c r="Q191" s="27"/>
      <c r="R191" s="27"/>
      <c r="S191" s="27"/>
      <c r="T191" s="27"/>
      <c r="U191" s="27"/>
      <c r="V191" s="27"/>
      <c r="W191" s="27"/>
      <c r="X191" s="27"/>
      <c r="Y191" s="27"/>
      <c r="Z191" s="27"/>
      <c r="AA191" s="27"/>
      <c r="AB191" s="27"/>
      <c r="AC191" s="27"/>
      <c r="AD191" s="27"/>
      <c r="AE191" s="27"/>
      <c r="AF191" s="27"/>
    </row>
    <row r="192" ht="15.75" hidden="1" customHeight="1">
      <c r="A192" s="511"/>
      <c r="B192" s="512"/>
      <c r="C192" s="187"/>
      <c r="D192" s="328"/>
      <c r="E192" s="328"/>
      <c r="F192" s="189"/>
      <c r="G192" s="328"/>
      <c r="H192" s="328"/>
      <c r="I192" s="95"/>
      <c r="J192" s="95"/>
      <c r="K192" s="95"/>
      <c r="L192" s="95"/>
      <c r="M192" s="95"/>
      <c r="N192" s="95"/>
      <c r="O192" s="95"/>
      <c r="P192" s="27"/>
      <c r="Q192" s="27"/>
      <c r="R192" s="27"/>
      <c r="S192" s="27"/>
      <c r="T192" s="27"/>
      <c r="U192" s="27"/>
      <c r="V192" s="27"/>
      <c r="W192" s="27"/>
      <c r="X192" s="27"/>
      <c r="Y192" s="27"/>
      <c r="Z192" s="27"/>
      <c r="AA192" s="27"/>
      <c r="AB192" s="27"/>
      <c r="AC192" s="27"/>
      <c r="AD192" s="27"/>
      <c r="AE192" s="27"/>
      <c r="AF192" s="27"/>
    </row>
    <row r="193" ht="15.75" hidden="1" customHeight="1">
      <c r="A193" s="511"/>
      <c r="B193" s="512"/>
      <c r="C193" s="187"/>
      <c r="D193" s="95"/>
      <c r="E193" s="95"/>
      <c r="F193" s="381"/>
      <c r="G193" s="95"/>
      <c r="H193" s="95"/>
      <c r="I193" s="95"/>
      <c r="J193" s="95"/>
      <c r="K193" s="95"/>
      <c r="L193" s="95"/>
      <c r="M193" s="95"/>
      <c r="N193" s="95"/>
      <c r="O193" s="95"/>
      <c r="P193" s="27"/>
      <c r="Q193" s="27"/>
      <c r="R193" s="27"/>
      <c r="S193" s="27"/>
      <c r="T193" s="27"/>
      <c r="U193" s="27"/>
      <c r="V193" s="27"/>
      <c r="W193" s="27"/>
      <c r="X193" s="27"/>
      <c r="Y193" s="27"/>
      <c r="Z193" s="27"/>
      <c r="AA193" s="27"/>
      <c r="AB193" s="27"/>
      <c r="AC193" s="27"/>
      <c r="AD193" s="27"/>
      <c r="AE193" s="27"/>
      <c r="AF193" s="27"/>
    </row>
    <row r="194" ht="15.75" hidden="1" customHeight="1">
      <c r="A194" s="24"/>
      <c r="B194" s="19">
        <v>44434.0</v>
      </c>
      <c r="C194" s="187"/>
      <c r="D194" s="95"/>
      <c r="E194" s="95"/>
      <c r="F194" s="381"/>
      <c r="G194" s="95"/>
      <c r="H194" s="95"/>
      <c r="I194" s="95"/>
      <c r="J194" s="95"/>
      <c r="K194" s="95"/>
      <c r="L194" s="95"/>
      <c r="M194" s="95"/>
      <c r="N194" s="95"/>
      <c r="O194" s="95"/>
      <c r="P194" s="27"/>
      <c r="Q194" s="27"/>
      <c r="R194" s="27"/>
      <c r="S194" s="27"/>
      <c r="T194" s="27"/>
      <c r="U194" s="27"/>
      <c r="V194" s="27"/>
      <c r="W194" s="27"/>
      <c r="X194" s="27"/>
      <c r="Y194" s="27"/>
      <c r="Z194" s="27"/>
      <c r="AA194" s="27"/>
      <c r="AB194" s="27"/>
      <c r="AC194" s="27"/>
      <c r="AD194" s="27"/>
      <c r="AE194" s="27"/>
      <c r="AF194" s="27"/>
    </row>
    <row r="195" ht="15.75" hidden="1" customHeight="1">
      <c r="A195" s="28"/>
      <c r="B195" s="29"/>
      <c r="C195" s="187"/>
      <c r="D195" s="95"/>
      <c r="E195" s="95"/>
      <c r="F195" s="189"/>
      <c r="G195" s="95"/>
      <c r="H195" s="95"/>
      <c r="I195" s="95"/>
      <c r="J195" s="95"/>
      <c r="K195" s="95"/>
      <c r="L195" s="95"/>
      <c r="M195" s="95"/>
      <c r="N195" s="95"/>
      <c r="O195" s="95"/>
      <c r="P195" s="27"/>
      <c r="Q195" s="27"/>
      <c r="R195" s="27"/>
      <c r="S195" s="27"/>
      <c r="T195" s="27"/>
      <c r="U195" s="27"/>
      <c r="V195" s="27"/>
      <c r="W195" s="27"/>
      <c r="X195" s="27"/>
      <c r="Y195" s="27"/>
      <c r="Z195" s="27"/>
      <c r="AA195" s="27"/>
      <c r="AB195" s="27"/>
      <c r="AC195" s="27"/>
      <c r="AD195" s="27"/>
      <c r="AE195" s="27"/>
      <c r="AF195" s="27"/>
    </row>
    <row r="196" ht="15.75" hidden="1" customHeight="1">
      <c r="A196" s="28"/>
      <c r="B196" s="29" t="s">
        <v>13488</v>
      </c>
      <c r="C196" s="187"/>
      <c r="D196" s="95"/>
      <c r="E196" s="95"/>
      <c r="F196" s="189"/>
      <c r="G196" s="95"/>
      <c r="H196" s="95"/>
      <c r="I196" s="95"/>
      <c r="J196" s="95"/>
      <c r="K196" s="95"/>
      <c r="L196" s="95"/>
      <c r="M196" s="95"/>
      <c r="N196" s="95"/>
      <c r="O196" s="95"/>
      <c r="P196" s="27"/>
      <c r="Q196" s="27"/>
      <c r="R196" s="27"/>
      <c r="S196" s="27"/>
      <c r="T196" s="27"/>
      <c r="U196" s="27"/>
      <c r="V196" s="27"/>
      <c r="W196" s="27"/>
      <c r="X196" s="27"/>
      <c r="Y196" s="27"/>
      <c r="Z196" s="27"/>
      <c r="AA196" s="27"/>
      <c r="AB196" s="27"/>
      <c r="AC196" s="27"/>
      <c r="AD196" s="27"/>
      <c r="AE196" s="27"/>
      <c r="AF196" s="27"/>
    </row>
    <row r="197" ht="15.75" hidden="1" customHeight="1">
      <c r="A197" s="28"/>
      <c r="B197" s="29" t="s">
        <v>13488</v>
      </c>
      <c r="C197" s="187"/>
      <c r="D197" s="328"/>
      <c r="E197" s="328"/>
      <c r="F197" s="381"/>
      <c r="G197" s="95"/>
      <c r="H197" s="95"/>
      <c r="I197" s="95"/>
      <c r="J197" s="95"/>
      <c r="K197" s="95"/>
      <c r="L197" s="95"/>
      <c r="M197" s="95"/>
      <c r="N197" s="95"/>
      <c r="O197" s="95"/>
      <c r="P197" s="27"/>
      <c r="Q197" s="27"/>
      <c r="R197" s="27"/>
      <c r="S197" s="27"/>
      <c r="T197" s="27"/>
      <c r="U197" s="27"/>
      <c r="V197" s="27"/>
      <c r="W197" s="27"/>
      <c r="X197" s="27"/>
      <c r="Y197" s="27"/>
      <c r="Z197" s="27"/>
      <c r="AA197" s="27"/>
      <c r="AB197" s="27"/>
      <c r="AC197" s="27"/>
      <c r="AD197" s="27"/>
      <c r="AE197" s="27"/>
      <c r="AF197" s="27"/>
    </row>
    <row r="198" ht="15.75" hidden="1" customHeight="1">
      <c r="A198" s="28"/>
      <c r="B198" s="29" t="s">
        <v>13488</v>
      </c>
      <c r="C198" s="187"/>
      <c r="D198" s="328"/>
      <c r="E198" s="328"/>
      <c r="F198" s="381"/>
      <c r="G198" s="95"/>
      <c r="H198" s="95"/>
      <c r="I198" s="328"/>
      <c r="J198" s="95"/>
      <c r="K198" s="95"/>
      <c r="L198" s="95"/>
      <c r="M198" s="95"/>
      <c r="N198" s="95"/>
      <c r="O198" s="95"/>
      <c r="P198" s="27"/>
      <c r="Q198" s="27"/>
      <c r="R198" s="27"/>
      <c r="S198" s="27"/>
      <c r="T198" s="27"/>
      <c r="U198" s="27"/>
      <c r="V198" s="27"/>
      <c r="W198" s="27"/>
      <c r="X198" s="27"/>
      <c r="Y198" s="27"/>
      <c r="Z198" s="27"/>
      <c r="AA198" s="27"/>
      <c r="AB198" s="27"/>
      <c r="AC198" s="27"/>
      <c r="AD198" s="27"/>
      <c r="AE198" s="27"/>
      <c r="AF198" s="27"/>
    </row>
    <row r="199" ht="15.75" hidden="1" customHeight="1">
      <c r="A199" s="28"/>
      <c r="B199" s="29" t="s">
        <v>13488</v>
      </c>
      <c r="C199" s="187"/>
      <c r="D199" s="328"/>
      <c r="E199" s="328"/>
      <c r="F199" s="381"/>
      <c r="G199" s="95"/>
      <c r="H199" s="95"/>
      <c r="I199" s="328"/>
      <c r="J199" s="95"/>
      <c r="K199" s="95"/>
      <c r="L199" s="95"/>
      <c r="M199" s="95"/>
      <c r="N199" s="95"/>
      <c r="O199" s="95"/>
      <c r="P199" s="27"/>
      <c r="Q199" s="27"/>
      <c r="R199" s="27"/>
      <c r="S199" s="27"/>
      <c r="T199" s="27"/>
      <c r="U199" s="27"/>
      <c r="V199" s="27"/>
      <c r="W199" s="27"/>
      <c r="X199" s="27"/>
      <c r="Y199" s="27"/>
      <c r="Z199" s="27"/>
      <c r="AA199" s="27"/>
      <c r="AB199" s="27"/>
      <c r="AC199" s="27"/>
      <c r="AD199" s="27"/>
      <c r="AE199" s="27"/>
      <c r="AF199" s="27"/>
    </row>
    <row r="200" ht="15.75" hidden="1" customHeight="1">
      <c r="A200" s="44"/>
      <c r="B200" s="29" t="s">
        <v>13488</v>
      </c>
      <c r="C200" s="95"/>
      <c r="D200" s="328"/>
      <c r="E200" s="328"/>
      <c r="F200" s="381"/>
      <c r="G200" s="95"/>
      <c r="H200" s="328"/>
      <c r="I200" s="328"/>
      <c r="J200" s="95"/>
      <c r="K200" s="95"/>
      <c r="L200" s="95"/>
      <c r="M200" s="95"/>
      <c r="N200" s="95"/>
      <c r="O200" s="95"/>
      <c r="P200" s="27"/>
      <c r="Q200" s="27"/>
      <c r="R200" s="27"/>
      <c r="S200" s="27"/>
      <c r="T200" s="27"/>
      <c r="U200" s="27"/>
      <c r="V200" s="27"/>
      <c r="W200" s="27"/>
      <c r="X200" s="27"/>
      <c r="Y200" s="27"/>
      <c r="Z200" s="27"/>
      <c r="AA200" s="27"/>
      <c r="AB200" s="27"/>
      <c r="AC200" s="27"/>
      <c r="AD200" s="27"/>
      <c r="AE200" s="27"/>
      <c r="AF200" s="27"/>
    </row>
    <row r="201" ht="15.75" hidden="1" customHeight="1">
      <c r="A201" s="24"/>
      <c r="B201" s="19">
        <v>44435.0</v>
      </c>
      <c r="C201" s="187"/>
      <c r="D201" s="95"/>
      <c r="E201" s="95"/>
      <c r="F201" s="381"/>
      <c r="G201" s="95"/>
      <c r="H201" s="95"/>
      <c r="I201" s="95"/>
      <c r="J201" s="95"/>
      <c r="K201" s="95"/>
      <c r="L201" s="95"/>
      <c r="M201" s="95"/>
      <c r="N201" s="95"/>
      <c r="O201" s="95"/>
      <c r="P201" s="27"/>
      <c r="Q201" s="27"/>
      <c r="R201" s="27"/>
      <c r="S201" s="27"/>
      <c r="T201" s="27"/>
      <c r="U201" s="27"/>
      <c r="V201" s="27"/>
      <c r="W201" s="27"/>
      <c r="X201" s="27"/>
      <c r="Y201" s="27"/>
      <c r="Z201" s="27"/>
      <c r="AA201" s="27"/>
      <c r="AB201" s="27"/>
      <c r="AC201" s="27"/>
      <c r="AD201" s="27"/>
      <c r="AE201" s="27"/>
      <c r="AF201" s="27"/>
    </row>
    <row r="202" ht="15.75" hidden="1" customHeight="1">
      <c r="A202" s="28"/>
      <c r="B202" s="29"/>
      <c r="C202" s="187"/>
      <c r="D202" s="328"/>
      <c r="E202" s="328"/>
      <c r="F202" s="189"/>
      <c r="G202" s="95"/>
      <c r="H202" s="95"/>
      <c r="I202" s="95"/>
      <c r="J202" s="95"/>
      <c r="K202" s="95"/>
      <c r="L202" s="95"/>
      <c r="M202" s="95"/>
      <c r="N202" s="95"/>
      <c r="O202" s="95"/>
      <c r="P202" s="27"/>
      <c r="Q202" s="27"/>
      <c r="R202" s="27"/>
      <c r="S202" s="27"/>
      <c r="T202" s="27"/>
      <c r="U202" s="27"/>
      <c r="V202" s="27"/>
      <c r="W202" s="27"/>
      <c r="X202" s="27"/>
      <c r="Y202" s="27"/>
      <c r="Z202" s="27"/>
      <c r="AA202" s="27"/>
      <c r="AB202" s="27"/>
      <c r="AC202" s="27"/>
      <c r="AD202" s="27"/>
      <c r="AE202" s="27"/>
      <c r="AF202" s="27"/>
    </row>
    <row r="203" ht="15.75" hidden="1" customHeight="1">
      <c r="A203" s="28"/>
      <c r="B203" s="29" t="s">
        <v>13488</v>
      </c>
      <c r="C203" s="187"/>
      <c r="D203" s="328"/>
      <c r="E203" s="328"/>
      <c r="F203" s="189"/>
      <c r="G203" s="95"/>
      <c r="H203" s="95"/>
      <c r="I203" s="328"/>
      <c r="J203" s="95"/>
      <c r="K203" s="95"/>
      <c r="L203" s="95"/>
      <c r="M203" s="95"/>
      <c r="N203" s="95"/>
      <c r="O203" s="95"/>
      <c r="P203" s="27"/>
      <c r="Q203" s="27"/>
      <c r="R203" s="27"/>
      <c r="S203" s="27"/>
      <c r="T203" s="27"/>
      <c r="U203" s="27"/>
      <c r="V203" s="27"/>
      <c r="W203" s="27"/>
      <c r="X203" s="27"/>
      <c r="Y203" s="27"/>
      <c r="Z203" s="27"/>
      <c r="AA203" s="27"/>
      <c r="AB203" s="27"/>
      <c r="AC203" s="27"/>
      <c r="AD203" s="27"/>
      <c r="AE203" s="27"/>
      <c r="AF203" s="27"/>
    </row>
    <row r="204" ht="15.75" hidden="1" customHeight="1">
      <c r="A204" s="28"/>
      <c r="B204" s="29" t="s">
        <v>13488</v>
      </c>
      <c r="C204" s="187"/>
      <c r="D204" s="328"/>
      <c r="E204" s="328"/>
      <c r="F204" s="189"/>
      <c r="G204" s="95"/>
      <c r="H204" s="95"/>
      <c r="I204" s="328"/>
      <c r="J204" s="95"/>
      <c r="K204" s="95"/>
      <c r="L204" s="95"/>
      <c r="M204" s="95"/>
      <c r="N204" s="95"/>
      <c r="O204" s="95"/>
      <c r="P204" s="27"/>
      <c r="Q204" s="27"/>
      <c r="R204" s="27"/>
      <c r="S204" s="27"/>
      <c r="T204" s="27"/>
      <c r="U204" s="27"/>
      <c r="V204" s="27"/>
      <c r="W204" s="27"/>
      <c r="X204" s="27"/>
      <c r="Y204" s="27"/>
      <c r="Z204" s="27"/>
      <c r="AA204" s="27"/>
      <c r="AB204" s="27"/>
      <c r="AC204" s="27"/>
      <c r="AD204" s="27"/>
      <c r="AE204" s="27"/>
      <c r="AF204" s="27"/>
    </row>
    <row r="205" ht="15.75" hidden="1" customHeight="1">
      <c r="A205" s="28"/>
      <c r="B205" s="29" t="s">
        <v>13488</v>
      </c>
      <c r="C205" s="187"/>
      <c r="D205" s="328"/>
      <c r="E205" s="328"/>
      <c r="F205" s="381"/>
      <c r="G205" s="95"/>
      <c r="H205" s="95"/>
      <c r="I205" s="328"/>
      <c r="J205" s="95"/>
      <c r="K205" s="95"/>
      <c r="L205" s="95"/>
      <c r="M205" s="95"/>
      <c r="N205" s="95"/>
      <c r="O205" s="95"/>
      <c r="P205" s="27"/>
      <c r="Q205" s="27"/>
      <c r="R205" s="27"/>
      <c r="S205" s="27"/>
      <c r="T205" s="27"/>
      <c r="U205" s="27"/>
      <c r="V205" s="27"/>
      <c r="W205" s="27"/>
      <c r="X205" s="27"/>
      <c r="Y205" s="27"/>
      <c r="Z205" s="27"/>
      <c r="AA205" s="27"/>
      <c r="AB205" s="27"/>
      <c r="AC205" s="27"/>
      <c r="AD205" s="27"/>
      <c r="AE205" s="27"/>
      <c r="AF205" s="27"/>
    </row>
    <row r="206" ht="15.75" hidden="1" customHeight="1">
      <c r="A206" s="28"/>
      <c r="B206" s="29" t="s">
        <v>13488</v>
      </c>
      <c r="C206" s="187"/>
      <c r="D206" s="328"/>
      <c r="E206" s="328"/>
      <c r="F206" s="189"/>
      <c r="G206" s="95"/>
      <c r="H206" s="95"/>
      <c r="I206" s="328"/>
      <c r="J206" s="95"/>
      <c r="K206" s="95"/>
      <c r="L206" s="95"/>
      <c r="M206" s="95"/>
      <c r="N206" s="95"/>
      <c r="O206" s="95"/>
      <c r="P206" s="27"/>
      <c r="Q206" s="27"/>
      <c r="R206" s="27"/>
      <c r="S206" s="27"/>
      <c r="T206" s="27"/>
      <c r="U206" s="27"/>
      <c r="V206" s="27"/>
      <c r="W206" s="27"/>
      <c r="X206" s="27"/>
      <c r="Y206" s="27"/>
      <c r="Z206" s="27"/>
      <c r="AA206" s="27"/>
      <c r="AB206" s="27"/>
      <c r="AC206" s="27"/>
      <c r="AD206" s="27"/>
      <c r="AE206" s="27"/>
      <c r="AF206" s="27"/>
    </row>
    <row r="207" ht="15.75" hidden="1" customHeight="1">
      <c r="A207" s="28"/>
      <c r="B207" s="29" t="s">
        <v>13488</v>
      </c>
      <c r="C207" s="187"/>
      <c r="D207" s="328"/>
      <c r="E207" s="328"/>
      <c r="F207" s="189"/>
      <c r="G207" s="95"/>
      <c r="H207" s="95"/>
      <c r="I207" s="95"/>
      <c r="J207" s="95"/>
      <c r="K207" s="95"/>
      <c r="L207" s="95"/>
      <c r="M207" s="95"/>
      <c r="N207" s="95"/>
      <c r="O207" s="95"/>
      <c r="P207" s="27"/>
      <c r="Q207" s="27"/>
      <c r="R207" s="27"/>
      <c r="S207" s="27"/>
      <c r="T207" s="27"/>
      <c r="U207" s="27"/>
      <c r="V207" s="27"/>
      <c r="W207" s="27"/>
      <c r="X207" s="27"/>
      <c r="Y207" s="27"/>
      <c r="Z207" s="27"/>
      <c r="AA207" s="27"/>
      <c r="AB207" s="27"/>
      <c r="AC207" s="27"/>
      <c r="AD207" s="27"/>
      <c r="AE207" s="27"/>
      <c r="AF207" s="27"/>
    </row>
    <row r="208" ht="15.75" hidden="1" customHeight="1">
      <c r="A208" s="44"/>
      <c r="B208" s="29" t="s">
        <v>13488</v>
      </c>
      <c r="C208" s="187"/>
      <c r="D208" s="328"/>
      <c r="E208" s="328"/>
      <c r="F208" s="189"/>
      <c r="G208" s="95"/>
      <c r="H208" s="95"/>
      <c r="I208" s="328"/>
      <c r="J208" s="95"/>
      <c r="K208" s="95"/>
      <c r="L208" s="95"/>
      <c r="M208" s="95"/>
      <c r="N208" s="95"/>
      <c r="O208" s="95"/>
      <c r="P208" s="27"/>
      <c r="Q208" s="27"/>
      <c r="R208" s="27"/>
      <c r="S208" s="27"/>
      <c r="T208" s="27"/>
      <c r="U208" s="27"/>
      <c r="V208" s="27"/>
      <c r="W208" s="27"/>
      <c r="X208" s="27"/>
      <c r="Y208" s="27"/>
      <c r="Z208" s="27"/>
      <c r="AA208" s="27"/>
      <c r="AB208" s="27"/>
      <c r="AC208" s="27"/>
      <c r="AD208" s="27"/>
      <c r="AE208" s="27"/>
      <c r="AF208" s="27"/>
    </row>
    <row r="209" ht="15.75" hidden="1" customHeight="1">
      <c r="A209" s="53"/>
      <c r="B209" s="29" t="s">
        <v>13488</v>
      </c>
      <c r="C209" s="187"/>
      <c r="D209" s="434"/>
      <c r="E209" s="434"/>
      <c r="F209" s="189"/>
      <c r="G209" s="95"/>
      <c r="H209" s="95"/>
      <c r="I209" s="328"/>
      <c r="J209" s="95"/>
      <c r="K209" s="95"/>
      <c r="L209" s="95"/>
      <c r="M209" s="95"/>
      <c r="N209" s="95"/>
      <c r="O209" s="95"/>
      <c r="P209" s="27"/>
      <c r="Q209" s="27"/>
      <c r="R209" s="27"/>
      <c r="S209" s="27"/>
      <c r="T209" s="27"/>
      <c r="U209" s="27"/>
      <c r="V209" s="27"/>
      <c r="W209" s="27"/>
      <c r="X209" s="27"/>
      <c r="Y209" s="27"/>
      <c r="Z209" s="27"/>
      <c r="AA209" s="27"/>
      <c r="AB209" s="27"/>
      <c r="AC209" s="27"/>
      <c r="AD209" s="27"/>
      <c r="AE209" s="27"/>
      <c r="AF209" s="27"/>
    </row>
    <row r="210" ht="15.75" hidden="1" customHeight="1">
      <c r="A210" s="24"/>
      <c r="B210" s="19">
        <v>44438.0</v>
      </c>
      <c r="C210" s="187"/>
      <c r="D210" s="328"/>
      <c r="E210" s="328"/>
      <c r="F210" s="189"/>
      <c r="G210" s="95"/>
      <c r="H210" s="95"/>
      <c r="I210" s="328"/>
      <c r="J210" s="95"/>
      <c r="K210" s="95"/>
      <c r="L210" s="95"/>
      <c r="M210" s="95"/>
      <c r="N210" s="95"/>
      <c r="O210" s="95"/>
      <c r="P210" s="27"/>
      <c r="Q210" s="27"/>
      <c r="R210" s="27"/>
      <c r="S210" s="27"/>
      <c r="T210" s="27"/>
      <c r="U210" s="27"/>
      <c r="V210" s="27"/>
      <c r="W210" s="27"/>
      <c r="X210" s="27"/>
      <c r="Y210" s="27"/>
      <c r="Z210" s="27"/>
      <c r="AA210" s="27"/>
      <c r="AB210" s="27"/>
      <c r="AC210" s="27"/>
      <c r="AD210" s="27"/>
      <c r="AE210" s="27"/>
      <c r="AF210" s="27"/>
    </row>
    <row r="211" ht="15.75" hidden="1" customHeight="1">
      <c r="A211" s="28"/>
      <c r="B211" s="29"/>
      <c r="C211" s="95"/>
      <c r="D211" s="95"/>
      <c r="E211" s="95"/>
      <c r="F211" s="381"/>
      <c r="G211" s="95"/>
      <c r="H211" s="95"/>
      <c r="I211" s="95"/>
      <c r="J211" s="95"/>
      <c r="K211" s="95"/>
      <c r="L211" s="95"/>
      <c r="M211" s="95"/>
      <c r="N211" s="95"/>
      <c r="O211" s="95"/>
      <c r="P211" s="27"/>
      <c r="Q211" s="27"/>
      <c r="R211" s="27"/>
      <c r="S211" s="27"/>
      <c r="T211" s="27"/>
      <c r="U211" s="27"/>
      <c r="V211" s="27"/>
      <c r="W211" s="27"/>
      <c r="X211" s="27"/>
      <c r="Y211" s="27"/>
      <c r="Z211" s="27"/>
      <c r="AA211" s="27"/>
      <c r="AB211" s="27"/>
      <c r="AC211" s="27"/>
      <c r="AD211" s="27"/>
      <c r="AE211" s="27"/>
      <c r="AF211" s="27"/>
    </row>
    <row r="212" ht="15.75" hidden="1" customHeight="1">
      <c r="A212" s="28"/>
      <c r="B212" s="29" t="s">
        <v>13488</v>
      </c>
      <c r="C212" s="187"/>
      <c r="D212" s="95"/>
      <c r="E212" s="95"/>
      <c r="F212" s="189"/>
      <c r="G212" s="95"/>
      <c r="H212" s="95"/>
      <c r="I212" s="95"/>
      <c r="J212" s="95"/>
      <c r="K212" s="95"/>
      <c r="L212" s="95"/>
      <c r="M212" s="95"/>
      <c r="N212" s="95"/>
      <c r="O212" s="95"/>
      <c r="P212" s="27"/>
      <c r="Q212" s="27"/>
      <c r="R212" s="27"/>
      <c r="S212" s="27"/>
      <c r="T212" s="27"/>
      <c r="U212" s="27"/>
      <c r="V212" s="27"/>
      <c r="W212" s="27"/>
      <c r="X212" s="27"/>
      <c r="Y212" s="27"/>
      <c r="Z212" s="27"/>
      <c r="AA212" s="27"/>
      <c r="AB212" s="27"/>
      <c r="AC212" s="27"/>
      <c r="AD212" s="27"/>
      <c r="AE212" s="27"/>
      <c r="AF212" s="27"/>
    </row>
    <row r="213" ht="15.75" hidden="1" customHeight="1">
      <c r="A213" s="28"/>
      <c r="B213" s="29" t="s">
        <v>13488</v>
      </c>
      <c r="C213" s="187"/>
      <c r="D213" s="95"/>
      <c r="E213" s="95"/>
      <c r="F213" s="381"/>
      <c r="G213" s="95"/>
      <c r="H213" s="95"/>
      <c r="I213" s="95"/>
      <c r="J213" s="95"/>
      <c r="K213" s="95"/>
      <c r="L213" s="95"/>
      <c r="M213" s="95"/>
      <c r="N213" s="95"/>
      <c r="O213" s="95"/>
      <c r="P213" s="27"/>
      <c r="Q213" s="27"/>
      <c r="R213" s="27"/>
      <c r="S213" s="27"/>
      <c r="T213" s="27"/>
      <c r="U213" s="27"/>
      <c r="V213" s="27"/>
      <c r="W213" s="27"/>
      <c r="X213" s="27"/>
      <c r="Y213" s="27"/>
      <c r="Z213" s="27"/>
      <c r="AA213" s="27"/>
      <c r="AB213" s="27"/>
      <c r="AC213" s="27"/>
      <c r="AD213" s="27"/>
      <c r="AE213" s="27"/>
      <c r="AF213" s="27"/>
    </row>
    <row r="214" ht="15.75" hidden="1" customHeight="1">
      <c r="A214" s="28"/>
      <c r="B214" s="29" t="s">
        <v>13488</v>
      </c>
      <c r="C214" s="187"/>
      <c r="D214" s="328"/>
      <c r="E214" s="328"/>
      <c r="F214" s="189"/>
      <c r="G214" s="95"/>
      <c r="H214" s="95"/>
      <c r="I214" s="95"/>
      <c r="J214" s="95"/>
      <c r="K214" s="95"/>
      <c r="L214" s="95"/>
      <c r="M214" s="95"/>
      <c r="N214" s="95"/>
      <c r="O214" s="95"/>
      <c r="P214" s="27"/>
      <c r="Q214" s="27"/>
      <c r="R214" s="27"/>
      <c r="S214" s="27"/>
      <c r="T214" s="27"/>
      <c r="U214" s="27"/>
      <c r="V214" s="27"/>
      <c r="W214" s="27"/>
      <c r="X214" s="27"/>
      <c r="Y214" s="27"/>
      <c r="Z214" s="27"/>
      <c r="AA214" s="27"/>
      <c r="AB214" s="27"/>
      <c r="AC214" s="27"/>
      <c r="AD214" s="27"/>
      <c r="AE214" s="27"/>
      <c r="AF214" s="27"/>
    </row>
    <row r="215" ht="15.75" hidden="1" customHeight="1">
      <c r="A215" s="28"/>
      <c r="B215" s="29" t="s">
        <v>13488</v>
      </c>
      <c r="C215" s="187"/>
      <c r="D215" s="328"/>
      <c r="E215" s="328"/>
      <c r="F215" s="189"/>
      <c r="G215" s="95"/>
      <c r="H215" s="95"/>
      <c r="I215" s="328"/>
      <c r="J215" s="95"/>
      <c r="K215" s="95"/>
      <c r="L215" s="95"/>
      <c r="M215" s="95"/>
      <c r="N215" s="95"/>
      <c r="O215" s="95"/>
      <c r="P215" s="27"/>
      <c r="Q215" s="27"/>
      <c r="R215" s="27"/>
      <c r="S215" s="27"/>
      <c r="T215" s="27"/>
      <c r="U215" s="27"/>
      <c r="V215" s="27"/>
      <c r="W215" s="27"/>
      <c r="X215" s="27"/>
      <c r="Y215" s="27"/>
      <c r="Z215" s="27"/>
      <c r="AA215" s="27"/>
      <c r="AB215" s="27"/>
      <c r="AC215" s="27"/>
      <c r="AD215" s="27"/>
      <c r="AE215" s="27"/>
      <c r="AF215" s="27"/>
    </row>
    <row r="216" ht="15.75" hidden="1" customHeight="1">
      <c r="A216" s="44"/>
      <c r="B216" s="29" t="s">
        <v>13488</v>
      </c>
      <c r="C216" s="187"/>
      <c r="D216" s="328"/>
      <c r="E216" s="328"/>
      <c r="F216" s="189"/>
      <c r="G216" s="95"/>
      <c r="H216" s="328"/>
      <c r="I216" s="328"/>
      <c r="J216" s="95"/>
      <c r="K216" s="95"/>
      <c r="L216" s="95"/>
      <c r="M216" s="95"/>
      <c r="N216" s="95"/>
      <c r="O216" s="95"/>
      <c r="P216" s="27"/>
      <c r="Q216" s="27"/>
      <c r="R216" s="27"/>
      <c r="S216" s="27"/>
      <c r="T216" s="27"/>
      <c r="U216" s="27"/>
      <c r="V216" s="27"/>
      <c r="W216" s="27"/>
      <c r="X216" s="27"/>
      <c r="Y216" s="27"/>
      <c r="Z216" s="27"/>
      <c r="AA216" s="27"/>
      <c r="AB216" s="27"/>
      <c r="AC216" s="27"/>
      <c r="AD216" s="27"/>
      <c r="AE216" s="27"/>
      <c r="AF216" s="27"/>
    </row>
    <row r="217" ht="15.75" hidden="1" customHeight="1">
      <c r="A217" s="53"/>
      <c r="B217" s="29" t="s">
        <v>13488</v>
      </c>
      <c r="C217" s="187"/>
      <c r="D217" s="434"/>
      <c r="E217" s="434"/>
      <c r="F217" s="504"/>
      <c r="G217" s="251"/>
      <c r="H217" s="434"/>
      <c r="I217" s="509"/>
      <c r="J217" s="95"/>
      <c r="K217" s="95"/>
      <c r="L217" s="95"/>
      <c r="M217" s="95"/>
      <c r="N217" s="95"/>
      <c r="O217" s="95"/>
      <c r="P217" s="27"/>
      <c r="Q217" s="27"/>
      <c r="R217" s="27"/>
      <c r="S217" s="27"/>
      <c r="T217" s="27"/>
      <c r="U217" s="27"/>
      <c r="V217" s="27"/>
      <c r="W217" s="27"/>
      <c r="X217" s="27"/>
      <c r="Y217" s="27"/>
      <c r="Z217" s="27"/>
      <c r="AA217" s="27"/>
      <c r="AB217" s="27"/>
      <c r="AC217" s="27"/>
      <c r="AD217" s="27"/>
      <c r="AE217" s="27"/>
      <c r="AF217" s="27"/>
    </row>
    <row r="218" ht="15.75" hidden="1" customHeight="1">
      <c r="A218" s="24"/>
      <c r="B218" s="19">
        <v>44439.0</v>
      </c>
      <c r="C218" s="187"/>
      <c r="D218" s="328"/>
      <c r="E218" s="328"/>
      <c r="F218" s="189"/>
      <c r="G218" s="95"/>
      <c r="H218" s="328"/>
      <c r="I218" s="328"/>
      <c r="J218" s="95"/>
      <c r="K218" s="95"/>
      <c r="L218" s="95"/>
      <c r="M218" s="95"/>
      <c r="N218" s="95"/>
      <c r="O218" s="95"/>
      <c r="P218" s="27"/>
      <c r="Q218" s="27"/>
      <c r="R218" s="27"/>
      <c r="S218" s="27"/>
      <c r="T218" s="27"/>
      <c r="U218" s="27"/>
      <c r="V218" s="27"/>
      <c r="W218" s="27"/>
      <c r="X218" s="27"/>
      <c r="Y218" s="27"/>
      <c r="Z218" s="27"/>
      <c r="AA218" s="27"/>
      <c r="AB218" s="27"/>
      <c r="AC218" s="27"/>
      <c r="AD218" s="27"/>
      <c r="AE218" s="27"/>
      <c r="AF218" s="27"/>
    </row>
    <row r="219" ht="15.75" hidden="1" customHeight="1">
      <c r="A219" s="28"/>
      <c r="B219" s="29"/>
      <c r="C219" s="187"/>
      <c r="D219" s="95"/>
      <c r="E219" s="95"/>
      <c r="F219" s="189"/>
      <c r="G219" s="95"/>
      <c r="H219" s="95"/>
      <c r="I219" s="95"/>
      <c r="J219" s="95"/>
      <c r="K219" s="95"/>
      <c r="L219" s="95"/>
      <c r="M219" s="95"/>
      <c r="N219" s="95"/>
      <c r="O219" s="95"/>
      <c r="P219" s="27"/>
      <c r="Q219" s="27"/>
      <c r="R219" s="27"/>
      <c r="S219" s="27"/>
      <c r="T219" s="27"/>
      <c r="U219" s="27"/>
      <c r="V219" s="27"/>
      <c r="W219" s="27"/>
      <c r="X219" s="27"/>
      <c r="Y219" s="27"/>
      <c r="Z219" s="27"/>
      <c r="AA219" s="27"/>
      <c r="AB219" s="27"/>
      <c r="AC219" s="27"/>
      <c r="AD219" s="27"/>
      <c r="AE219" s="27"/>
      <c r="AF219" s="27"/>
    </row>
    <row r="220" ht="15.75" hidden="1" customHeight="1">
      <c r="A220" s="28"/>
      <c r="B220" s="29" t="s">
        <v>13488</v>
      </c>
      <c r="C220" s="187"/>
      <c r="D220" s="95"/>
      <c r="E220" s="95"/>
      <c r="F220" s="189"/>
      <c r="G220" s="95"/>
      <c r="H220" s="444"/>
      <c r="I220" s="444"/>
      <c r="J220" s="95"/>
      <c r="K220" s="95"/>
      <c r="L220" s="95"/>
      <c r="M220" s="95"/>
      <c r="N220" s="95"/>
      <c r="O220" s="95"/>
      <c r="P220" s="27"/>
      <c r="Q220" s="27"/>
      <c r="R220" s="27"/>
      <c r="S220" s="27"/>
      <c r="T220" s="27"/>
      <c r="U220" s="27"/>
      <c r="V220" s="27"/>
      <c r="W220" s="27"/>
      <c r="X220" s="27"/>
      <c r="Y220" s="27"/>
      <c r="Z220" s="27"/>
      <c r="AA220" s="27"/>
      <c r="AB220" s="27"/>
      <c r="AC220" s="27"/>
      <c r="AD220" s="27"/>
      <c r="AE220" s="27"/>
      <c r="AF220" s="27"/>
    </row>
    <row r="221" ht="15.75" hidden="1" customHeight="1">
      <c r="A221" s="28"/>
      <c r="B221" s="29" t="s">
        <v>13488</v>
      </c>
      <c r="C221" s="187"/>
      <c r="D221" s="219"/>
      <c r="E221" s="219"/>
      <c r="F221" s="189"/>
      <c r="G221" s="95"/>
      <c r="H221" s="95"/>
      <c r="I221" s="95"/>
      <c r="J221" s="95"/>
      <c r="K221" s="95"/>
      <c r="L221" s="95"/>
      <c r="M221" s="95"/>
      <c r="N221" s="95"/>
      <c r="O221" s="95"/>
      <c r="P221" s="27"/>
      <c r="Q221" s="27"/>
      <c r="R221" s="27"/>
      <c r="S221" s="27"/>
      <c r="T221" s="27"/>
      <c r="U221" s="27"/>
      <c r="V221" s="27"/>
      <c r="W221" s="27"/>
      <c r="X221" s="27"/>
      <c r="Y221" s="27"/>
      <c r="Z221" s="27"/>
      <c r="AA221" s="27"/>
      <c r="AB221" s="27"/>
      <c r="AC221" s="27"/>
      <c r="AD221" s="27"/>
      <c r="AE221" s="27"/>
      <c r="AF221" s="27"/>
    </row>
    <row r="222" ht="15.75" hidden="1" customHeight="1">
      <c r="A222" s="28"/>
      <c r="B222" s="29" t="s">
        <v>13488</v>
      </c>
      <c r="C222" s="187"/>
      <c r="D222" s="328"/>
      <c r="E222" s="328"/>
      <c r="F222" s="189"/>
      <c r="G222" s="95"/>
      <c r="H222" s="95"/>
      <c r="I222" s="95"/>
      <c r="J222" s="95"/>
      <c r="K222" s="95"/>
      <c r="L222" s="95"/>
      <c r="M222" s="95"/>
      <c r="N222" s="95"/>
      <c r="O222" s="95"/>
      <c r="P222" s="27"/>
      <c r="Q222" s="27"/>
      <c r="R222" s="27"/>
      <c r="S222" s="27"/>
      <c r="T222" s="27"/>
      <c r="U222" s="27"/>
      <c r="V222" s="27"/>
      <c r="W222" s="27"/>
      <c r="X222" s="27"/>
      <c r="Y222" s="27"/>
      <c r="Z222" s="27"/>
      <c r="AA222" s="27"/>
      <c r="AB222" s="27"/>
      <c r="AC222" s="27"/>
      <c r="AD222" s="27"/>
      <c r="AE222" s="27"/>
      <c r="AF222" s="27"/>
    </row>
    <row r="223" ht="15.75" hidden="1" customHeight="1">
      <c r="A223" s="28"/>
      <c r="B223" s="29" t="s">
        <v>13488</v>
      </c>
      <c r="C223" s="187"/>
      <c r="D223" s="328"/>
      <c r="E223" s="328"/>
      <c r="F223" s="189"/>
      <c r="G223" s="95"/>
      <c r="H223" s="95"/>
      <c r="I223" s="328"/>
      <c r="J223" s="95"/>
      <c r="K223" s="95"/>
      <c r="L223" s="95"/>
      <c r="M223" s="95"/>
      <c r="N223" s="95"/>
      <c r="O223" s="95"/>
      <c r="P223" s="27"/>
      <c r="Q223" s="27"/>
      <c r="R223" s="27"/>
      <c r="S223" s="27"/>
      <c r="T223" s="27"/>
      <c r="U223" s="27"/>
      <c r="V223" s="27"/>
      <c r="W223" s="27"/>
      <c r="X223" s="27"/>
      <c r="Y223" s="27"/>
      <c r="Z223" s="27"/>
      <c r="AA223" s="27"/>
      <c r="AB223" s="27"/>
      <c r="AC223" s="27"/>
      <c r="AD223" s="27"/>
      <c r="AE223" s="27"/>
      <c r="AF223" s="27"/>
    </row>
    <row r="224" ht="15.75" hidden="1" customHeight="1">
      <c r="A224" s="44"/>
      <c r="B224" s="29" t="s">
        <v>13488</v>
      </c>
      <c r="C224" s="187"/>
      <c r="D224" s="219"/>
      <c r="E224" s="219"/>
      <c r="F224" s="189"/>
      <c r="G224" s="95"/>
      <c r="H224" s="95"/>
      <c r="I224" s="219"/>
      <c r="J224" s="95"/>
      <c r="K224" s="95"/>
      <c r="L224" s="95"/>
      <c r="M224" s="95"/>
      <c r="N224" s="95"/>
      <c r="O224" s="95"/>
      <c r="P224" s="27"/>
      <c r="Q224" s="27"/>
      <c r="R224" s="27"/>
      <c r="S224" s="27"/>
      <c r="T224" s="27"/>
      <c r="U224" s="27"/>
      <c r="V224" s="27"/>
      <c r="W224" s="27"/>
      <c r="X224" s="27"/>
      <c r="Y224" s="27"/>
      <c r="Z224" s="27"/>
      <c r="AA224" s="27"/>
      <c r="AB224" s="27"/>
      <c r="AC224" s="27"/>
      <c r="AD224" s="27"/>
      <c r="AE224" s="27"/>
      <c r="AF224" s="27"/>
    </row>
    <row r="225" ht="15.75" hidden="1" customHeight="1">
      <c r="A225" s="24"/>
      <c r="B225" s="19">
        <v>44440.0</v>
      </c>
      <c r="C225" s="95"/>
      <c r="D225" s="95"/>
      <c r="E225" s="95"/>
      <c r="F225" s="381"/>
      <c r="G225" s="95"/>
      <c r="H225" s="444"/>
      <c r="I225" s="95"/>
      <c r="J225" s="95"/>
      <c r="K225" s="95"/>
      <c r="L225" s="95"/>
      <c r="M225" s="95"/>
      <c r="N225" s="95"/>
      <c r="O225" s="95"/>
      <c r="P225" s="27"/>
      <c r="Q225" s="27"/>
      <c r="R225" s="27"/>
      <c r="S225" s="27"/>
      <c r="T225" s="27"/>
      <c r="U225" s="27"/>
      <c r="V225" s="27"/>
      <c r="W225" s="27"/>
      <c r="X225" s="27"/>
      <c r="Y225" s="27"/>
      <c r="Z225" s="27"/>
      <c r="AA225" s="27"/>
      <c r="AB225" s="27"/>
      <c r="AC225" s="27"/>
      <c r="AD225" s="27"/>
      <c r="AE225" s="27"/>
      <c r="AF225" s="27"/>
    </row>
    <row r="226" ht="15.75" hidden="1" customHeight="1">
      <c r="A226" s="28"/>
      <c r="B226" s="29"/>
      <c r="C226" s="95"/>
      <c r="D226" s="95"/>
      <c r="E226" s="95"/>
      <c r="F226" s="381"/>
      <c r="G226" s="95"/>
      <c r="H226" s="95"/>
      <c r="I226" s="95"/>
      <c r="J226" s="95"/>
      <c r="K226" s="95"/>
      <c r="L226" s="95"/>
      <c r="M226" s="95"/>
      <c r="N226" s="95"/>
      <c r="O226" s="95"/>
      <c r="P226" s="27"/>
      <c r="Q226" s="27"/>
      <c r="R226" s="27"/>
      <c r="S226" s="27"/>
      <c r="T226" s="27"/>
      <c r="U226" s="27"/>
      <c r="V226" s="27"/>
      <c r="W226" s="27"/>
      <c r="X226" s="27"/>
      <c r="Y226" s="27"/>
      <c r="Z226" s="27"/>
      <c r="AA226" s="27"/>
      <c r="AB226" s="27"/>
      <c r="AC226" s="27"/>
      <c r="AD226" s="27"/>
      <c r="AE226" s="27"/>
      <c r="AF226" s="27"/>
    </row>
    <row r="227" ht="15.75" hidden="1" customHeight="1">
      <c r="A227" s="28"/>
      <c r="B227" s="29" t="s">
        <v>13488</v>
      </c>
      <c r="C227" s="95"/>
      <c r="D227" s="219"/>
      <c r="E227" s="219"/>
      <c r="F227" s="189"/>
      <c r="G227" s="95"/>
      <c r="H227" s="95"/>
      <c r="I227" s="219"/>
      <c r="J227" s="95"/>
      <c r="K227" s="95"/>
      <c r="L227" s="95"/>
      <c r="M227" s="95"/>
      <c r="N227" s="95"/>
      <c r="O227" s="95"/>
      <c r="P227" s="27"/>
      <c r="Q227" s="27"/>
      <c r="R227" s="27"/>
      <c r="S227" s="27"/>
      <c r="T227" s="27"/>
      <c r="U227" s="27"/>
      <c r="V227" s="27"/>
      <c r="W227" s="27"/>
      <c r="X227" s="27"/>
      <c r="Y227" s="27"/>
      <c r="Z227" s="27"/>
      <c r="AA227" s="27"/>
      <c r="AB227" s="27"/>
      <c r="AC227" s="27"/>
      <c r="AD227" s="27"/>
      <c r="AE227" s="27"/>
      <c r="AF227" s="27"/>
    </row>
    <row r="228" ht="15.75" hidden="1" customHeight="1">
      <c r="A228" s="28"/>
      <c r="B228" s="29" t="s">
        <v>13488</v>
      </c>
      <c r="C228" s="95"/>
      <c r="D228" s="219"/>
      <c r="E228" s="219"/>
      <c r="F228" s="189"/>
      <c r="G228" s="95"/>
      <c r="H228" s="95"/>
      <c r="I228" s="95"/>
      <c r="J228" s="95"/>
      <c r="K228" s="95"/>
      <c r="L228" s="95"/>
      <c r="M228" s="95"/>
      <c r="N228" s="95"/>
      <c r="O228" s="95"/>
      <c r="P228" s="27"/>
      <c r="Q228" s="27"/>
      <c r="R228" s="27"/>
      <c r="S228" s="27"/>
      <c r="T228" s="27"/>
      <c r="U228" s="27"/>
      <c r="V228" s="27"/>
      <c r="W228" s="27"/>
      <c r="X228" s="27"/>
      <c r="Y228" s="27"/>
      <c r="Z228" s="27"/>
      <c r="AA228" s="27"/>
      <c r="AB228" s="27"/>
      <c r="AC228" s="27"/>
      <c r="AD228" s="27"/>
      <c r="AE228" s="27"/>
      <c r="AF228" s="27"/>
    </row>
    <row r="229" ht="15.75" hidden="1" customHeight="1">
      <c r="A229" s="28"/>
      <c r="B229" s="29" t="s">
        <v>13488</v>
      </c>
      <c r="C229" s="95"/>
      <c r="D229" s="219"/>
      <c r="E229" s="219"/>
      <c r="F229" s="189"/>
      <c r="G229" s="95"/>
      <c r="H229" s="95"/>
      <c r="I229" s="219"/>
      <c r="J229" s="95"/>
      <c r="K229" s="95"/>
      <c r="L229" s="95"/>
      <c r="M229" s="95"/>
      <c r="N229" s="95"/>
      <c r="O229" s="95"/>
      <c r="P229" s="27"/>
      <c r="Q229" s="27"/>
      <c r="R229" s="27"/>
      <c r="S229" s="27"/>
      <c r="T229" s="27"/>
      <c r="U229" s="27"/>
      <c r="V229" s="27"/>
      <c r="W229" s="27"/>
      <c r="X229" s="27"/>
      <c r="Y229" s="27"/>
      <c r="Z229" s="27"/>
      <c r="AA229" s="27"/>
      <c r="AB229" s="27"/>
      <c r="AC229" s="27"/>
      <c r="AD229" s="27"/>
      <c r="AE229" s="27"/>
      <c r="AF229" s="27"/>
    </row>
    <row r="230" ht="15.75" hidden="1" customHeight="1">
      <c r="A230" s="28"/>
      <c r="B230" s="29" t="s">
        <v>13488</v>
      </c>
      <c r="C230" s="95"/>
      <c r="D230" s="513"/>
      <c r="E230" s="513"/>
      <c r="F230" s="514"/>
      <c r="G230" s="95"/>
      <c r="H230" s="513"/>
      <c r="I230" s="513"/>
      <c r="J230" s="95"/>
      <c r="K230" s="95"/>
      <c r="L230" s="95"/>
      <c r="M230" s="95"/>
      <c r="N230" s="95"/>
      <c r="O230" s="95"/>
      <c r="P230" s="27"/>
      <c r="Q230" s="27"/>
      <c r="R230" s="27"/>
      <c r="S230" s="27"/>
      <c r="T230" s="27"/>
      <c r="U230" s="27"/>
      <c r="V230" s="27"/>
      <c r="W230" s="27"/>
      <c r="X230" s="27"/>
      <c r="Y230" s="27"/>
      <c r="Z230" s="27"/>
      <c r="AA230" s="27"/>
      <c r="AB230" s="27"/>
      <c r="AC230" s="27"/>
      <c r="AD230" s="27"/>
      <c r="AE230" s="27"/>
      <c r="AF230" s="27"/>
    </row>
    <row r="231" ht="15.75" hidden="1" customHeight="1">
      <c r="A231" s="44"/>
      <c r="B231" s="29" t="s">
        <v>13488</v>
      </c>
      <c r="C231" s="95"/>
      <c r="D231" s="95"/>
      <c r="E231" s="95"/>
      <c r="F231" s="381"/>
      <c r="G231" s="95"/>
      <c r="H231" s="95"/>
      <c r="I231" s="95"/>
      <c r="J231" s="95"/>
      <c r="K231" s="95"/>
      <c r="L231" s="95"/>
      <c r="M231" s="95"/>
      <c r="N231" s="95"/>
      <c r="O231" s="95"/>
      <c r="P231" s="27"/>
      <c r="Q231" s="27"/>
      <c r="R231" s="27"/>
      <c r="S231" s="27"/>
      <c r="T231" s="27"/>
      <c r="U231" s="27"/>
      <c r="V231" s="27"/>
      <c r="W231" s="27"/>
      <c r="X231" s="27"/>
      <c r="Y231" s="27"/>
      <c r="Z231" s="27"/>
      <c r="AA231" s="27"/>
      <c r="AB231" s="27"/>
      <c r="AC231" s="27"/>
      <c r="AD231" s="27"/>
      <c r="AE231" s="27"/>
      <c r="AF231" s="27"/>
    </row>
    <row r="232" ht="15.75" hidden="1" customHeight="1">
      <c r="A232" s="24"/>
      <c r="B232" s="19">
        <v>44441.0</v>
      </c>
      <c r="C232" s="95"/>
      <c r="D232" s="95"/>
      <c r="E232" s="95"/>
      <c r="F232" s="381"/>
      <c r="G232" s="95"/>
      <c r="H232" s="95"/>
      <c r="I232" s="95"/>
      <c r="J232" s="95"/>
      <c r="K232" s="95"/>
      <c r="L232" s="95"/>
      <c r="M232" s="95"/>
      <c r="N232" s="95"/>
      <c r="O232" s="95"/>
      <c r="P232" s="27"/>
      <c r="Q232" s="27"/>
      <c r="R232" s="27"/>
      <c r="S232" s="27"/>
      <c r="T232" s="27"/>
      <c r="U232" s="27"/>
      <c r="V232" s="27"/>
      <c r="W232" s="27"/>
      <c r="X232" s="27"/>
      <c r="Y232" s="27"/>
      <c r="Z232" s="27"/>
      <c r="AA232" s="27"/>
      <c r="AB232" s="27"/>
      <c r="AC232" s="27"/>
      <c r="AD232" s="27"/>
      <c r="AE232" s="27"/>
      <c r="AF232" s="27"/>
    </row>
    <row r="233" ht="15.75" hidden="1" customHeight="1">
      <c r="A233" s="28"/>
      <c r="B233" s="29"/>
      <c r="C233" s="187"/>
      <c r="D233" s="95"/>
      <c r="E233" s="95"/>
      <c r="F233" s="381"/>
      <c r="G233" s="95"/>
      <c r="H233" s="95"/>
      <c r="I233" s="95"/>
      <c r="J233" s="95"/>
      <c r="K233" s="95"/>
      <c r="L233" s="95"/>
      <c r="M233" s="95"/>
      <c r="N233" s="95"/>
      <c r="O233" s="95"/>
      <c r="P233" s="27"/>
      <c r="Q233" s="27"/>
      <c r="R233" s="27"/>
      <c r="S233" s="27"/>
      <c r="T233" s="27"/>
      <c r="U233" s="27"/>
      <c r="V233" s="27"/>
      <c r="W233" s="27"/>
      <c r="X233" s="27"/>
      <c r="Y233" s="27"/>
      <c r="Z233" s="27"/>
      <c r="AA233" s="27"/>
      <c r="AB233" s="27"/>
      <c r="AC233" s="27"/>
      <c r="AD233" s="27"/>
      <c r="AE233" s="27"/>
      <c r="AF233" s="27"/>
    </row>
    <row r="234" ht="15.75" hidden="1" customHeight="1">
      <c r="A234" s="28"/>
      <c r="B234" s="29" t="s">
        <v>13488</v>
      </c>
      <c r="C234" s="187"/>
      <c r="D234" s="95"/>
      <c r="E234" s="95"/>
      <c r="F234" s="189"/>
      <c r="G234" s="95"/>
      <c r="H234" s="95"/>
      <c r="I234" s="95"/>
      <c r="J234" s="95"/>
      <c r="K234" s="95"/>
      <c r="L234" s="95"/>
      <c r="M234" s="95"/>
      <c r="N234" s="95"/>
      <c r="O234" s="95"/>
      <c r="P234" s="27"/>
      <c r="Q234" s="27"/>
      <c r="R234" s="27"/>
      <c r="S234" s="27"/>
      <c r="T234" s="27"/>
      <c r="U234" s="27"/>
      <c r="V234" s="27"/>
      <c r="W234" s="27"/>
      <c r="X234" s="27"/>
      <c r="Y234" s="27"/>
      <c r="Z234" s="27"/>
      <c r="AA234" s="27"/>
      <c r="AB234" s="27"/>
      <c r="AC234" s="27"/>
      <c r="AD234" s="27"/>
      <c r="AE234" s="27"/>
      <c r="AF234" s="27"/>
    </row>
    <row r="235" ht="15.75" hidden="1" customHeight="1">
      <c r="A235" s="28"/>
      <c r="B235" s="29" t="s">
        <v>13488</v>
      </c>
      <c r="C235" s="187"/>
      <c r="D235" s="219"/>
      <c r="E235" s="219"/>
      <c r="F235" s="189"/>
      <c r="G235" s="95"/>
      <c r="H235" s="95"/>
      <c r="I235" s="219"/>
      <c r="J235" s="95"/>
      <c r="K235" s="95"/>
      <c r="L235" s="95"/>
      <c r="M235" s="95"/>
      <c r="N235" s="95"/>
      <c r="O235" s="95"/>
      <c r="P235" s="27"/>
      <c r="Q235" s="27"/>
      <c r="R235" s="27"/>
      <c r="S235" s="27"/>
      <c r="T235" s="27"/>
      <c r="U235" s="27"/>
      <c r="V235" s="27"/>
      <c r="W235" s="27"/>
      <c r="X235" s="27"/>
      <c r="Y235" s="27"/>
      <c r="Z235" s="27"/>
      <c r="AA235" s="27"/>
      <c r="AB235" s="27"/>
      <c r="AC235" s="27"/>
      <c r="AD235" s="27"/>
      <c r="AE235" s="27"/>
      <c r="AF235" s="27"/>
    </row>
    <row r="236" ht="15.75" hidden="1" customHeight="1">
      <c r="A236" s="28"/>
      <c r="B236" s="29" t="s">
        <v>13488</v>
      </c>
      <c r="C236" s="95"/>
      <c r="D236" s="219"/>
      <c r="E236" s="219"/>
      <c r="F236" s="189"/>
      <c r="G236" s="95"/>
      <c r="H236" s="95"/>
      <c r="I236" s="219"/>
      <c r="J236" s="95"/>
      <c r="K236" s="95"/>
      <c r="L236" s="95"/>
      <c r="M236" s="95"/>
      <c r="N236" s="95"/>
      <c r="O236" s="95"/>
      <c r="P236" s="27"/>
      <c r="Q236" s="27"/>
      <c r="R236" s="27"/>
      <c r="S236" s="27"/>
      <c r="T236" s="27"/>
      <c r="U236" s="27"/>
      <c r="V236" s="27"/>
      <c r="W236" s="27"/>
      <c r="X236" s="27"/>
      <c r="Y236" s="27"/>
      <c r="Z236" s="27"/>
      <c r="AA236" s="27"/>
      <c r="AB236" s="27"/>
      <c r="AC236" s="27"/>
      <c r="AD236" s="27"/>
      <c r="AE236" s="27"/>
      <c r="AF236" s="27"/>
    </row>
    <row r="237" ht="15.75" hidden="1" customHeight="1">
      <c r="A237" s="28"/>
      <c r="B237" s="29" t="s">
        <v>13488</v>
      </c>
      <c r="C237" s="187"/>
      <c r="D237" s="219"/>
      <c r="E237" s="219"/>
      <c r="F237" s="189"/>
      <c r="G237" s="95"/>
      <c r="H237" s="95"/>
      <c r="I237" s="219"/>
      <c r="J237" s="95"/>
      <c r="K237" s="95"/>
      <c r="L237" s="95"/>
      <c r="M237" s="95"/>
      <c r="N237" s="95"/>
      <c r="O237" s="95"/>
      <c r="P237" s="27"/>
      <c r="Q237" s="27"/>
      <c r="R237" s="27"/>
      <c r="S237" s="27"/>
      <c r="T237" s="27"/>
      <c r="U237" s="27"/>
      <c r="V237" s="27"/>
      <c r="W237" s="27"/>
      <c r="X237" s="27"/>
      <c r="Y237" s="27"/>
      <c r="Z237" s="27"/>
      <c r="AA237" s="27"/>
      <c r="AB237" s="27"/>
      <c r="AC237" s="27"/>
      <c r="AD237" s="27"/>
      <c r="AE237" s="27"/>
      <c r="AF237" s="27"/>
    </row>
    <row r="238" ht="15.75" hidden="1" customHeight="1">
      <c r="A238" s="44"/>
      <c r="B238" s="29" t="s">
        <v>13488</v>
      </c>
      <c r="C238" s="187"/>
      <c r="D238" s="219"/>
      <c r="E238" s="219"/>
      <c r="F238" s="189"/>
      <c r="G238" s="95"/>
      <c r="H238" s="95"/>
      <c r="I238" s="219"/>
      <c r="J238" s="95"/>
      <c r="K238" s="95"/>
      <c r="L238" s="95"/>
      <c r="M238" s="95"/>
      <c r="N238" s="95"/>
      <c r="O238" s="95"/>
      <c r="P238" s="27"/>
      <c r="Q238" s="27"/>
      <c r="R238" s="27"/>
      <c r="S238" s="27"/>
      <c r="T238" s="27"/>
      <c r="U238" s="27"/>
      <c r="V238" s="27"/>
      <c r="W238" s="27"/>
      <c r="X238" s="27"/>
      <c r="Y238" s="27"/>
      <c r="Z238" s="27"/>
      <c r="AA238" s="27"/>
      <c r="AB238" s="27"/>
      <c r="AC238" s="27"/>
      <c r="AD238" s="27"/>
      <c r="AE238" s="27"/>
      <c r="AF238" s="27"/>
    </row>
    <row r="239" ht="15.75" hidden="1" customHeight="1">
      <c r="A239" s="515"/>
      <c r="B239" s="135">
        <v>44448.0</v>
      </c>
      <c r="C239" s="187"/>
      <c r="D239" s="95"/>
      <c r="E239" s="95"/>
      <c r="F239" s="381"/>
      <c r="G239" s="95"/>
      <c r="H239" s="95"/>
      <c r="I239" s="95"/>
      <c r="J239" s="95"/>
      <c r="K239" s="95"/>
      <c r="L239" s="516"/>
      <c r="M239" s="516"/>
      <c r="N239" s="516"/>
      <c r="O239" s="516"/>
      <c r="P239" s="35"/>
      <c r="Q239" s="35"/>
      <c r="R239" s="35"/>
      <c r="S239" s="35"/>
      <c r="T239" s="35"/>
      <c r="U239" s="35"/>
      <c r="V239" s="35"/>
      <c r="W239" s="35"/>
      <c r="X239" s="35"/>
      <c r="Y239" s="35"/>
      <c r="Z239" s="35"/>
      <c r="AA239" s="35"/>
      <c r="AB239" s="35"/>
      <c r="AC239" s="35"/>
      <c r="AD239" s="35"/>
      <c r="AE239" s="35"/>
      <c r="AF239" s="35"/>
    </row>
    <row r="240" ht="15.75" hidden="1" customHeight="1">
      <c r="A240" s="28"/>
      <c r="B240" s="39"/>
      <c r="C240" s="517"/>
      <c r="D240" s="517"/>
      <c r="E240" s="517"/>
      <c r="F240" s="518"/>
      <c r="G240" s="517"/>
      <c r="H240" s="517"/>
      <c r="I240" s="517"/>
      <c r="J240" s="517"/>
      <c r="K240" s="517"/>
      <c r="L240" s="517"/>
      <c r="M240" s="517"/>
      <c r="N240" s="517"/>
      <c r="O240" s="517"/>
      <c r="P240" s="39"/>
      <c r="Q240" s="39"/>
      <c r="R240" s="39"/>
      <c r="S240" s="39"/>
      <c r="T240" s="39"/>
      <c r="U240" s="39"/>
      <c r="V240" s="39"/>
      <c r="W240" s="39"/>
      <c r="X240" s="39"/>
      <c r="Y240" s="39"/>
      <c r="Z240" s="39"/>
      <c r="AA240" s="39"/>
      <c r="AB240" s="39"/>
      <c r="AC240" s="39"/>
      <c r="AD240" s="39"/>
      <c r="AE240" s="39"/>
      <c r="AF240" s="39"/>
    </row>
    <row r="241" ht="15.75" hidden="1" customHeight="1">
      <c r="A241" s="28"/>
      <c r="B241" s="39" t="s">
        <v>13488</v>
      </c>
      <c r="C241" s="187"/>
      <c r="D241" s="219"/>
      <c r="E241" s="219"/>
      <c r="F241" s="189"/>
      <c r="G241" s="95"/>
      <c r="H241" s="95"/>
      <c r="I241" s="219"/>
      <c r="J241" s="95"/>
      <c r="K241" s="95"/>
      <c r="L241" s="517"/>
      <c r="M241" s="517"/>
      <c r="N241" s="517"/>
      <c r="O241" s="517"/>
      <c r="P241" s="39"/>
      <c r="Q241" s="39"/>
      <c r="R241" s="39"/>
      <c r="S241" s="39"/>
      <c r="T241" s="39"/>
      <c r="U241" s="39"/>
      <c r="V241" s="39"/>
      <c r="W241" s="39"/>
      <c r="X241" s="39"/>
      <c r="Y241" s="39"/>
      <c r="Z241" s="39"/>
      <c r="AA241" s="39"/>
      <c r="AB241" s="39"/>
      <c r="AC241" s="39"/>
      <c r="AD241" s="39"/>
      <c r="AE241" s="39"/>
      <c r="AF241" s="39"/>
    </row>
    <row r="242" ht="15.75" hidden="1" customHeight="1">
      <c r="A242" s="28"/>
      <c r="B242" s="39" t="s">
        <v>13488</v>
      </c>
      <c r="C242" s="187"/>
      <c r="D242" s="219"/>
      <c r="E242" s="219"/>
      <c r="F242" s="189"/>
      <c r="G242" s="95"/>
      <c r="H242" s="95"/>
      <c r="I242" s="219"/>
      <c r="J242" s="95"/>
      <c r="K242" s="95"/>
      <c r="L242" s="517"/>
      <c r="M242" s="517"/>
      <c r="N242" s="517"/>
      <c r="O242" s="517"/>
      <c r="P242" s="39"/>
      <c r="Q242" s="39"/>
      <c r="R242" s="39"/>
      <c r="S242" s="39"/>
      <c r="T242" s="39"/>
      <c r="U242" s="39"/>
      <c r="V242" s="39"/>
      <c r="W242" s="39"/>
      <c r="X242" s="39"/>
      <c r="Y242" s="39"/>
      <c r="Z242" s="39"/>
      <c r="AA242" s="39"/>
      <c r="AB242" s="39"/>
      <c r="AC242" s="39"/>
      <c r="AD242" s="39"/>
      <c r="AE242" s="39"/>
      <c r="AF242" s="39"/>
    </row>
    <row r="243" ht="15.75" hidden="1" customHeight="1">
      <c r="A243" s="28"/>
      <c r="B243" s="39" t="s">
        <v>13488</v>
      </c>
      <c r="C243" s="187"/>
      <c r="D243" s="513"/>
      <c r="E243" s="513"/>
      <c r="F243" s="189"/>
      <c r="G243" s="95"/>
      <c r="H243" s="95"/>
      <c r="I243" s="219"/>
      <c r="J243" s="95"/>
      <c r="K243" s="95"/>
      <c r="L243" s="517"/>
      <c r="M243" s="517"/>
      <c r="N243" s="517"/>
      <c r="O243" s="517"/>
      <c r="P243" s="39"/>
      <c r="Q243" s="39"/>
      <c r="R243" s="39"/>
      <c r="S243" s="39"/>
      <c r="T243" s="39"/>
      <c r="U243" s="39"/>
      <c r="V243" s="39"/>
      <c r="W243" s="39"/>
      <c r="X243" s="39"/>
      <c r="Y243" s="39"/>
      <c r="Z243" s="39"/>
      <c r="AA243" s="39"/>
      <c r="AB243" s="39"/>
      <c r="AC243" s="39"/>
      <c r="AD243" s="39"/>
      <c r="AE243" s="39"/>
      <c r="AF243" s="39"/>
    </row>
    <row r="244" ht="15.75" hidden="1" customHeight="1">
      <c r="A244" s="28"/>
      <c r="B244" s="39" t="s">
        <v>13488</v>
      </c>
      <c r="C244" s="187"/>
      <c r="D244" s="513"/>
      <c r="E244" s="513"/>
      <c r="F244" s="189"/>
      <c r="G244" s="95"/>
      <c r="H244" s="95"/>
      <c r="I244" s="219"/>
      <c r="J244" s="95"/>
      <c r="K244" s="95"/>
      <c r="L244" s="517"/>
      <c r="M244" s="517"/>
      <c r="N244" s="517"/>
      <c r="O244" s="517"/>
      <c r="P244" s="39"/>
      <c r="Q244" s="39"/>
      <c r="R244" s="39"/>
      <c r="S244" s="39"/>
      <c r="T244" s="39"/>
      <c r="U244" s="39"/>
      <c r="V244" s="39"/>
      <c r="W244" s="39"/>
      <c r="X244" s="39"/>
      <c r="Y244" s="39"/>
      <c r="Z244" s="39"/>
      <c r="AA244" s="39"/>
      <c r="AB244" s="39"/>
      <c r="AC244" s="39"/>
      <c r="AD244" s="39"/>
      <c r="AE244" s="39"/>
      <c r="AF244" s="39"/>
    </row>
    <row r="245" ht="15.75" hidden="1" customHeight="1">
      <c r="A245" s="44"/>
      <c r="B245" s="39" t="s">
        <v>13488</v>
      </c>
      <c r="C245" s="187"/>
      <c r="D245" s="513"/>
      <c r="E245" s="513"/>
      <c r="F245" s="189"/>
      <c r="G245" s="95"/>
      <c r="H245" s="95"/>
      <c r="I245" s="219"/>
      <c r="J245" s="95"/>
      <c r="K245" s="95"/>
      <c r="L245" s="517"/>
      <c r="M245" s="517"/>
      <c r="N245" s="517"/>
      <c r="O245" s="517"/>
      <c r="P245" s="39"/>
      <c r="Q245" s="39"/>
      <c r="R245" s="39"/>
      <c r="S245" s="39"/>
      <c r="T245" s="39"/>
      <c r="U245" s="39"/>
      <c r="V245" s="39"/>
      <c r="W245" s="39"/>
      <c r="X245" s="39"/>
      <c r="Y245" s="39"/>
      <c r="Z245" s="39"/>
      <c r="AA245" s="39"/>
      <c r="AB245" s="39"/>
      <c r="AC245" s="39"/>
      <c r="AD245" s="39"/>
      <c r="AE245" s="39"/>
      <c r="AF245" s="39"/>
    </row>
    <row r="246" ht="15.75" hidden="1" customHeight="1">
      <c r="A246" s="515"/>
      <c r="B246" s="135">
        <v>44452.0</v>
      </c>
      <c r="C246" s="187"/>
      <c r="D246" s="95"/>
      <c r="E246" s="95"/>
      <c r="F246" s="381"/>
      <c r="G246" s="95"/>
      <c r="H246" s="95"/>
      <c r="I246" s="95"/>
      <c r="J246" s="95"/>
      <c r="K246" s="95"/>
      <c r="L246" s="95"/>
      <c r="M246" s="95"/>
      <c r="N246" s="95"/>
      <c r="O246" s="95"/>
      <c r="P246" s="27"/>
      <c r="Q246" s="27"/>
      <c r="R246" s="27"/>
      <c r="S246" s="27"/>
      <c r="T246" s="27"/>
      <c r="U246" s="27"/>
      <c r="V246" s="27"/>
      <c r="W246" s="27"/>
      <c r="X246" s="27"/>
      <c r="Y246" s="27"/>
      <c r="Z246" s="27"/>
      <c r="AA246" s="27"/>
      <c r="AB246" s="27"/>
      <c r="AC246" s="27"/>
      <c r="AD246" s="27"/>
      <c r="AE246" s="27"/>
      <c r="AF246" s="27"/>
    </row>
    <row r="247" ht="15.75" hidden="1" customHeight="1">
      <c r="A247" s="28"/>
      <c r="B247" s="39"/>
      <c r="C247" s="187"/>
      <c r="D247" s="95"/>
      <c r="E247" s="95"/>
      <c r="F247" s="381"/>
      <c r="G247" s="95"/>
      <c r="H247" s="95"/>
      <c r="I247" s="95"/>
      <c r="J247" s="95"/>
      <c r="K247" s="95"/>
      <c r="L247" s="95"/>
      <c r="M247" s="95"/>
      <c r="N247" s="95"/>
      <c r="O247" s="95"/>
      <c r="P247" s="27"/>
      <c r="Q247" s="27"/>
      <c r="R247" s="27"/>
      <c r="S247" s="27"/>
      <c r="T247" s="27"/>
      <c r="U247" s="27"/>
      <c r="V247" s="27"/>
      <c r="W247" s="27"/>
      <c r="X247" s="27"/>
      <c r="Y247" s="27"/>
      <c r="Z247" s="27"/>
      <c r="AA247" s="27"/>
      <c r="AB247" s="27"/>
      <c r="AC247" s="27"/>
      <c r="AD247" s="27"/>
      <c r="AE247" s="27"/>
      <c r="AF247" s="27"/>
    </row>
    <row r="248" ht="15.75" hidden="1" customHeight="1">
      <c r="A248" s="28"/>
      <c r="B248" s="39" t="s">
        <v>13488</v>
      </c>
      <c r="C248" s="187"/>
      <c r="D248" s="95"/>
      <c r="E248" s="95"/>
      <c r="F248" s="189"/>
      <c r="G248" s="95"/>
      <c r="H248" s="95"/>
      <c r="I248" s="95"/>
      <c r="J248" s="95"/>
      <c r="K248" s="95"/>
      <c r="L248" s="95"/>
      <c r="M248" s="95"/>
      <c r="N248" s="95"/>
      <c r="O248" s="95"/>
      <c r="P248" s="27"/>
      <c r="Q248" s="27"/>
      <c r="R248" s="27"/>
      <c r="S248" s="27"/>
      <c r="T248" s="27"/>
      <c r="U248" s="27"/>
      <c r="V248" s="27"/>
      <c r="W248" s="27"/>
      <c r="X248" s="27"/>
      <c r="Y248" s="27"/>
      <c r="Z248" s="27"/>
      <c r="AA248" s="27"/>
      <c r="AB248" s="27"/>
      <c r="AC248" s="27"/>
      <c r="AD248" s="27"/>
      <c r="AE248" s="27"/>
      <c r="AF248" s="27"/>
    </row>
    <row r="249" ht="15.75" hidden="1" customHeight="1">
      <c r="A249" s="28"/>
      <c r="B249" s="39" t="s">
        <v>13488</v>
      </c>
      <c r="C249" s="495"/>
      <c r="D249" s="219"/>
      <c r="E249" s="219"/>
      <c r="F249" s="189"/>
      <c r="G249" s="95"/>
      <c r="H249" s="95"/>
      <c r="I249" s="95"/>
      <c r="J249" s="95"/>
      <c r="K249" s="95"/>
      <c r="L249" s="95"/>
      <c r="M249" s="95"/>
      <c r="N249" s="95"/>
      <c r="O249" s="95"/>
      <c r="P249" s="27"/>
      <c r="Q249" s="27"/>
      <c r="R249" s="27"/>
      <c r="S249" s="27"/>
      <c r="T249" s="27"/>
      <c r="U249" s="27"/>
      <c r="V249" s="27"/>
      <c r="W249" s="27"/>
      <c r="X249" s="27"/>
      <c r="Y249" s="27"/>
      <c r="Z249" s="27"/>
      <c r="AA249" s="27"/>
      <c r="AB249" s="27"/>
      <c r="AC249" s="27"/>
      <c r="AD249" s="27"/>
      <c r="AE249" s="27"/>
      <c r="AF249" s="27"/>
    </row>
    <row r="250" ht="15.75" hidden="1" customHeight="1">
      <c r="A250" s="28"/>
      <c r="B250" s="39" t="s">
        <v>13488</v>
      </c>
      <c r="C250" s="187"/>
      <c r="D250" s="95"/>
      <c r="E250" s="444"/>
      <c r="F250" s="189"/>
      <c r="G250" s="95"/>
      <c r="H250" s="95"/>
      <c r="I250" s="95"/>
      <c r="J250" s="95"/>
      <c r="K250" s="95"/>
      <c r="L250" s="95"/>
      <c r="M250" s="95"/>
      <c r="N250" s="95"/>
      <c r="O250" s="95"/>
      <c r="P250" s="27"/>
      <c r="Q250" s="27"/>
      <c r="R250" s="27"/>
      <c r="S250" s="27"/>
      <c r="T250" s="27"/>
      <c r="U250" s="27"/>
      <c r="V250" s="27"/>
      <c r="W250" s="27"/>
      <c r="X250" s="27"/>
      <c r="Y250" s="27"/>
      <c r="Z250" s="27"/>
      <c r="AA250" s="27"/>
      <c r="AB250" s="27"/>
      <c r="AC250" s="27"/>
      <c r="AD250" s="27"/>
      <c r="AE250" s="27"/>
      <c r="AF250" s="27"/>
    </row>
    <row r="251" ht="15.75" hidden="1" customHeight="1">
      <c r="A251" s="28"/>
      <c r="B251" s="39" t="s">
        <v>13488</v>
      </c>
      <c r="C251" s="495"/>
      <c r="D251" s="219"/>
      <c r="E251" s="219"/>
      <c r="F251" s="189"/>
      <c r="G251" s="95"/>
      <c r="H251" s="95"/>
      <c r="I251" s="95"/>
      <c r="J251" s="95"/>
      <c r="K251" s="95"/>
      <c r="L251" s="95"/>
      <c r="M251" s="95"/>
      <c r="N251" s="95"/>
      <c r="O251" s="95"/>
      <c r="P251" s="27"/>
      <c r="Q251" s="27"/>
      <c r="R251" s="27"/>
      <c r="S251" s="27"/>
      <c r="T251" s="27"/>
      <c r="U251" s="27"/>
      <c r="V251" s="27"/>
      <c r="W251" s="27"/>
      <c r="X251" s="27"/>
      <c r="Y251" s="27"/>
      <c r="Z251" s="27"/>
      <c r="AA251" s="27"/>
      <c r="AB251" s="27"/>
      <c r="AC251" s="27"/>
      <c r="AD251" s="27"/>
      <c r="AE251" s="27"/>
      <c r="AF251" s="27"/>
    </row>
    <row r="252" ht="15.75" hidden="1" customHeight="1">
      <c r="A252" s="44"/>
      <c r="B252" s="39" t="s">
        <v>13488</v>
      </c>
      <c r="C252" s="495"/>
      <c r="D252" s="219"/>
      <c r="E252" s="219"/>
      <c r="F252" s="189"/>
      <c r="G252" s="95"/>
      <c r="H252" s="95"/>
      <c r="I252" s="219"/>
      <c r="J252" s="95"/>
      <c r="K252" s="95"/>
      <c r="L252" s="95"/>
      <c r="M252" s="95"/>
      <c r="N252" s="95"/>
      <c r="O252" s="95"/>
      <c r="P252" s="27"/>
      <c r="Q252" s="27"/>
      <c r="R252" s="27"/>
      <c r="S252" s="27"/>
      <c r="T252" s="27"/>
      <c r="U252" s="27"/>
      <c r="V252" s="27"/>
      <c r="W252" s="27"/>
      <c r="X252" s="27"/>
      <c r="Y252" s="27"/>
      <c r="Z252" s="27"/>
      <c r="AA252" s="27"/>
      <c r="AB252" s="27"/>
      <c r="AC252" s="27"/>
      <c r="AD252" s="27"/>
      <c r="AE252" s="27"/>
      <c r="AF252" s="27"/>
    </row>
    <row r="253" ht="15.75" customHeight="1">
      <c r="A253" s="24" t="s">
        <v>1350</v>
      </c>
      <c r="B253" s="135">
        <v>44632.0</v>
      </c>
      <c r="C253" s="187"/>
      <c r="D253" s="519" t="s">
        <v>13489</v>
      </c>
      <c r="E253" s="22"/>
      <c r="F253" s="22"/>
      <c r="G253" s="22"/>
      <c r="H253" s="23"/>
      <c r="I253" s="95"/>
      <c r="J253" s="95"/>
      <c r="K253" s="95"/>
      <c r="L253" s="95"/>
      <c r="M253" s="95"/>
      <c r="N253" s="95"/>
      <c r="O253" s="95"/>
      <c r="P253" s="27"/>
      <c r="Q253" s="27"/>
      <c r="R253" s="27"/>
      <c r="S253" s="27"/>
      <c r="T253" s="27"/>
      <c r="U253" s="27"/>
      <c r="V253" s="27"/>
      <c r="W253" s="27"/>
      <c r="X253" s="27"/>
      <c r="Y253" s="27"/>
      <c r="Z253" s="27"/>
      <c r="AA253" s="27"/>
      <c r="AB253" s="27"/>
      <c r="AC253" s="27"/>
      <c r="AD253" s="27"/>
      <c r="AE253" s="27"/>
      <c r="AF253" s="27"/>
    </row>
    <row r="254" ht="15.75" customHeight="1">
      <c r="A254" s="28"/>
      <c r="B254" s="39" t="s">
        <v>13064</v>
      </c>
      <c r="C254" s="187"/>
      <c r="D254" s="520" t="s">
        <v>13490</v>
      </c>
      <c r="E254" s="22"/>
      <c r="F254" s="22"/>
      <c r="G254" s="22"/>
      <c r="H254" s="23"/>
      <c r="I254" s="95"/>
      <c r="J254" s="95"/>
      <c r="K254" s="95"/>
      <c r="L254" s="95"/>
      <c r="M254" s="95"/>
      <c r="N254" s="95"/>
      <c r="O254" s="95"/>
      <c r="P254" s="27"/>
      <c r="Q254" s="27"/>
      <c r="R254" s="27"/>
      <c r="S254" s="27"/>
      <c r="T254" s="27"/>
      <c r="U254" s="27"/>
      <c r="V254" s="27"/>
      <c r="W254" s="27"/>
      <c r="X254" s="27"/>
      <c r="Y254" s="27"/>
      <c r="Z254" s="27"/>
      <c r="AA254" s="27"/>
      <c r="AB254" s="27"/>
      <c r="AC254" s="27"/>
      <c r="AD254" s="27"/>
      <c r="AE254" s="27"/>
      <c r="AF254" s="27"/>
    </row>
    <row r="255" ht="15.75" customHeight="1">
      <c r="A255" s="28"/>
      <c r="B255" s="39" t="s">
        <v>13064</v>
      </c>
      <c r="C255" s="182" t="s">
        <v>66</v>
      </c>
      <c r="D255" s="146" t="s">
        <v>13120</v>
      </c>
      <c r="E255" s="146" t="s">
        <v>13121</v>
      </c>
      <c r="F255" s="76">
        <v>0.3333333333333333</v>
      </c>
      <c r="G255" s="77" t="s">
        <v>13491</v>
      </c>
      <c r="H255" s="77" t="s">
        <v>13492</v>
      </c>
      <c r="I255" s="146" t="s">
        <v>13123</v>
      </c>
      <c r="J255" s="95"/>
      <c r="K255" s="95"/>
      <c r="L255" s="95"/>
      <c r="M255" s="95"/>
      <c r="N255" s="95"/>
      <c r="O255" s="95"/>
      <c r="P255" s="27"/>
      <c r="Q255" s="27"/>
      <c r="R255" s="27"/>
      <c r="S255" s="27"/>
      <c r="T255" s="27"/>
      <c r="U255" s="27"/>
      <c r="V255" s="27"/>
      <c r="W255" s="27"/>
      <c r="X255" s="27"/>
      <c r="Y255" s="27"/>
      <c r="Z255" s="27"/>
      <c r="AA255" s="27"/>
      <c r="AB255" s="27"/>
      <c r="AC255" s="27"/>
      <c r="AD255" s="27"/>
      <c r="AE255" s="27"/>
      <c r="AF255" s="27"/>
    </row>
    <row r="256" ht="15.75" customHeight="1">
      <c r="A256" s="28"/>
      <c r="B256" s="39" t="s">
        <v>13064</v>
      </c>
      <c r="C256" s="182" t="s">
        <v>66</v>
      </c>
      <c r="D256" s="146" t="s">
        <v>13379</v>
      </c>
      <c r="E256" s="146" t="s">
        <v>13380</v>
      </c>
      <c r="F256" s="76">
        <v>0.4583333333333333</v>
      </c>
      <c r="G256" s="77" t="s">
        <v>13493</v>
      </c>
      <c r="H256" s="77" t="s">
        <v>13494</v>
      </c>
      <c r="I256" s="146" t="s">
        <v>13383</v>
      </c>
      <c r="J256" s="95"/>
      <c r="K256" s="95"/>
      <c r="L256" s="95"/>
      <c r="M256" s="95"/>
      <c r="N256" s="95"/>
      <c r="O256" s="95"/>
      <c r="P256" s="27"/>
      <c r="Q256" s="27"/>
      <c r="R256" s="27"/>
      <c r="S256" s="27"/>
      <c r="T256" s="27"/>
      <c r="U256" s="27"/>
      <c r="V256" s="27"/>
      <c r="W256" s="27"/>
      <c r="X256" s="27"/>
      <c r="Y256" s="27"/>
      <c r="Z256" s="27"/>
      <c r="AA256" s="27"/>
      <c r="AB256" s="27"/>
      <c r="AC256" s="27"/>
      <c r="AD256" s="27"/>
      <c r="AE256" s="27"/>
      <c r="AF256" s="27"/>
    </row>
    <row r="257" ht="15.75" customHeight="1">
      <c r="A257" s="28"/>
      <c r="B257" s="39" t="s">
        <v>13064</v>
      </c>
      <c r="C257" s="182" t="s">
        <v>66</v>
      </c>
      <c r="D257" s="146" t="s">
        <v>13368</v>
      </c>
      <c r="E257" s="146" t="s">
        <v>13369</v>
      </c>
      <c r="F257" s="76">
        <v>0.5</v>
      </c>
      <c r="G257" s="77" t="s">
        <v>13495</v>
      </c>
      <c r="H257" s="77" t="s">
        <v>13496</v>
      </c>
      <c r="I257" s="146" t="s">
        <v>13327</v>
      </c>
      <c r="J257" s="95"/>
      <c r="K257" s="95"/>
      <c r="L257" s="95"/>
      <c r="M257" s="95"/>
      <c r="N257" s="95"/>
      <c r="O257" s="95"/>
      <c r="P257" s="27"/>
      <c r="Q257" s="27"/>
      <c r="R257" s="27"/>
      <c r="S257" s="27"/>
      <c r="T257" s="27"/>
      <c r="U257" s="27"/>
      <c r="V257" s="27"/>
      <c r="W257" s="27"/>
      <c r="X257" s="27"/>
      <c r="Y257" s="27"/>
      <c r="Z257" s="27"/>
      <c r="AA257" s="27"/>
      <c r="AB257" s="27"/>
      <c r="AC257" s="27"/>
      <c r="AD257" s="27"/>
      <c r="AE257" s="27"/>
      <c r="AF257" s="27"/>
    </row>
    <row r="258" ht="15.75" customHeight="1">
      <c r="A258" s="28"/>
      <c r="B258" s="39" t="s">
        <v>13064</v>
      </c>
      <c r="C258" s="77" t="s">
        <v>610</v>
      </c>
      <c r="D258" s="146" t="s">
        <v>13370</v>
      </c>
      <c r="E258" s="146" t="s">
        <v>13371</v>
      </c>
      <c r="F258" s="77" t="s">
        <v>7166</v>
      </c>
      <c r="G258" s="77" t="s">
        <v>13497</v>
      </c>
      <c r="H258" s="77" t="s">
        <v>13498</v>
      </c>
      <c r="I258" s="77" t="s">
        <v>13373</v>
      </c>
      <c r="J258" s="95"/>
      <c r="K258" s="95"/>
      <c r="L258" s="95"/>
      <c r="M258" s="95"/>
      <c r="N258" s="95"/>
      <c r="O258" s="95"/>
      <c r="P258" s="27"/>
      <c r="Q258" s="27"/>
      <c r="R258" s="27"/>
      <c r="S258" s="27"/>
      <c r="T258" s="27"/>
      <c r="U258" s="27"/>
      <c r="V258" s="27"/>
      <c r="W258" s="27"/>
      <c r="X258" s="27"/>
      <c r="Y258" s="27"/>
      <c r="Z258" s="27"/>
      <c r="AA258" s="27"/>
      <c r="AB258" s="27"/>
      <c r="AC258" s="27"/>
      <c r="AD258" s="27"/>
      <c r="AE258" s="27"/>
      <c r="AF258" s="27"/>
    </row>
    <row r="259" ht="15.75" customHeight="1">
      <c r="A259" s="28"/>
      <c r="B259" s="39" t="s">
        <v>13064</v>
      </c>
      <c r="C259" s="182" t="s">
        <v>66</v>
      </c>
      <c r="D259" s="146" t="s">
        <v>13172</v>
      </c>
      <c r="E259" s="146" t="s">
        <v>13173</v>
      </c>
      <c r="F259" s="76">
        <v>0.5833333333333334</v>
      </c>
      <c r="G259" s="77" t="s">
        <v>13499</v>
      </c>
      <c r="H259" s="43" t="s">
        <v>13176</v>
      </c>
      <c r="I259" s="146" t="s">
        <v>13175</v>
      </c>
      <c r="J259" s="95"/>
      <c r="K259" s="95"/>
      <c r="L259" s="95"/>
      <c r="M259" s="95"/>
      <c r="N259" s="95"/>
      <c r="O259" s="95"/>
      <c r="P259" s="27"/>
      <c r="Q259" s="27"/>
      <c r="R259" s="27"/>
      <c r="S259" s="27"/>
      <c r="T259" s="27"/>
      <c r="U259" s="27"/>
      <c r="V259" s="27"/>
      <c r="W259" s="27"/>
      <c r="X259" s="27"/>
      <c r="Y259" s="27"/>
      <c r="Z259" s="27"/>
      <c r="AA259" s="27"/>
      <c r="AB259" s="27"/>
      <c r="AC259" s="27"/>
      <c r="AD259" s="27"/>
      <c r="AE259" s="27"/>
      <c r="AF259" s="27"/>
    </row>
    <row r="260" ht="15.75" customHeight="1">
      <c r="A260" s="28"/>
      <c r="B260" s="39" t="s">
        <v>13064</v>
      </c>
      <c r="C260" s="182" t="s">
        <v>66</v>
      </c>
      <c r="D260" s="146" t="s">
        <v>13146</v>
      </c>
      <c r="E260" s="146" t="s">
        <v>13147</v>
      </c>
      <c r="F260" s="76">
        <v>0.625</v>
      </c>
      <c r="G260" s="77" t="s">
        <v>960</v>
      </c>
      <c r="H260" s="77" t="s">
        <v>13500</v>
      </c>
      <c r="I260" s="146" t="s">
        <v>13149</v>
      </c>
      <c r="J260" s="95"/>
      <c r="K260" s="95"/>
      <c r="L260" s="95"/>
      <c r="M260" s="95"/>
      <c r="N260" s="95"/>
      <c r="O260" s="95"/>
      <c r="P260" s="27"/>
      <c r="Q260" s="27"/>
      <c r="R260" s="27"/>
      <c r="S260" s="27"/>
      <c r="T260" s="27"/>
      <c r="U260" s="27"/>
      <c r="V260" s="27"/>
      <c r="W260" s="27"/>
      <c r="X260" s="27"/>
      <c r="Y260" s="27"/>
      <c r="Z260" s="27"/>
      <c r="AA260" s="27"/>
      <c r="AB260" s="27"/>
      <c r="AC260" s="27"/>
      <c r="AD260" s="27"/>
      <c r="AE260" s="27"/>
      <c r="AF260" s="27"/>
    </row>
    <row r="261" ht="15.75" customHeight="1">
      <c r="A261" s="28"/>
      <c r="B261" s="39" t="s">
        <v>13064</v>
      </c>
      <c r="C261" s="77" t="s">
        <v>610</v>
      </c>
      <c r="D261" s="146" t="s">
        <v>13134</v>
      </c>
      <c r="E261" s="146" t="s">
        <v>13135</v>
      </c>
      <c r="F261" s="89" t="s">
        <v>372</v>
      </c>
      <c r="G261" s="77" t="s">
        <v>13501</v>
      </c>
      <c r="H261" s="77" t="s">
        <v>13502</v>
      </c>
      <c r="I261" s="146" t="s">
        <v>13138</v>
      </c>
      <c r="J261" s="95"/>
      <c r="K261" s="95"/>
      <c r="L261" s="95"/>
      <c r="M261" s="95"/>
      <c r="N261" s="95"/>
      <c r="O261" s="95"/>
      <c r="P261" s="27"/>
      <c r="Q261" s="27"/>
      <c r="R261" s="27"/>
      <c r="S261" s="27"/>
      <c r="T261" s="27"/>
      <c r="U261" s="27"/>
      <c r="V261" s="27"/>
      <c r="W261" s="27"/>
      <c r="X261" s="27"/>
      <c r="Y261" s="27"/>
      <c r="Z261" s="27"/>
      <c r="AA261" s="27"/>
      <c r="AB261" s="27"/>
      <c r="AC261" s="27"/>
      <c r="AD261" s="27"/>
      <c r="AE261" s="27"/>
      <c r="AF261" s="27"/>
    </row>
    <row r="262" ht="15.75" customHeight="1">
      <c r="A262" s="28"/>
      <c r="B262" s="39" t="s">
        <v>13064</v>
      </c>
      <c r="C262" s="182" t="s">
        <v>66</v>
      </c>
      <c r="D262" s="146" t="s">
        <v>13177</v>
      </c>
      <c r="E262" s="146" t="s">
        <v>13178</v>
      </c>
      <c r="F262" s="89" t="s">
        <v>375</v>
      </c>
      <c r="G262" s="77" t="s">
        <v>13499</v>
      </c>
      <c r="H262" s="77" t="s">
        <v>13503</v>
      </c>
      <c r="I262" s="146" t="s">
        <v>13180</v>
      </c>
      <c r="J262" s="95"/>
      <c r="K262" s="95"/>
      <c r="L262" s="95"/>
      <c r="M262" s="95"/>
      <c r="N262" s="95"/>
      <c r="O262" s="95"/>
      <c r="P262" s="27"/>
      <c r="Q262" s="27"/>
      <c r="R262" s="27"/>
      <c r="S262" s="27"/>
      <c r="T262" s="27"/>
      <c r="U262" s="27"/>
      <c r="V262" s="27"/>
      <c r="W262" s="27"/>
      <c r="X262" s="27"/>
      <c r="Y262" s="27"/>
      <c r="Z262" s="27"/>
      <c r="AA262" s="27"/>
      <c r="AB262" s="27"/>
      <c r="AC262" s="27"/>
      <c r="AD262" s="27"/>
      <c r="AE262" s="27"/>
      <c r="AF262" s="27"/>
    </row>
    <row r="263" ht="15.75" customHeight="1">
      <c r="A263" s="28"/>
      <c r="B263" s="39" t="s">
        <v>13064</v>
      </c>
      <c r="C263" s="187" t="s">
        <v>66</v>
      </c>
      <c r="D263" s="382" t="s">
        <v>13481</v>
      </c>
      <c r="E263" s="382" t="s">
        <v>13482</v>
      </c>
      <c r="F263" s="381" t="s">
        <v>497</v>
      </c>
      <c r="G263" s="95" t="s">
        <v>13504</v>
      </c>
      <c r="H263" s="95" t="s">
        <v>13505</v>
      </c>
      <c r="I263" s="382" t="s">
        <v>13108</v>
      </c>
      <c r="J263" s="95"/>
      <c r="K263" s="95"/>
      <c r="L263" s="95"/>
      <c r="M263" s="95"/>
      <c r="N263" s="95"/>
      <c r="O263" s="95"/>
      <c r="P263" s="27"/>
      <c r="Q263" s="27"/>
      <c r="R263" s="27"/>
      <c r="S263" s="27"/>
      <c r="T263" s="27"/>
      <c r="U263" s="27"/>
      <c r="V263" s="27"/>
      <c r="W263" s="27"/>
      <c r="X263" s="27"/>
      <c r="Y263" s="27"/>
      <c r="Z263" s="27"/>
      <c r="AA263" s="27"/>
      <c r="AB263" s="27"/>
      <c r="AC263" s="27"/>
      <c r="AD263" s="27"/>
      <c r="AE263" s="27"/>
      <c r="AF263" s="27"/>
    </row>
    <row r="264" ht="15.75" customHeight="1">
      <c r="A264" s="28"/>
      <c r="B264" s="39" t="s">
        <v>13064</v>
      </c>
      <c r="C264" s="165" t="s">
        <v>106</v>
      </c>
      <c r="D264" s="144" t="s">
        <v>13247</v>
      </c>
      <c r="E264" s="144" t="s">
        <v>13248</v>
      </c>
      <c r="F264" s="91" t="s">
        <v>4452</v>
      </c>
      <c r="G264" s="144" t="s">
        <v>13506</v>
      </c>
      <c r="H264" s="144" t="s">
        <v>13507</v>
      </c>
      <c r="I264" s="144" t="s">
        <v>13251</v>
      </c>
      <c r="J264" s="95" t="s">
        <v>13508</v>
      </c>
      <c r="K264" s="95"/>
      <c r="L264" s="95"/>
      <c r="M264" s="95"/>
      <c r="N264" s="95"/>
      <c r="O264" s="95"/>
      <c r="P264" s="27"/>
      <c r="Q264" s="27"/>
      <c r="R264" s="27"/>
      <c r="S264" s="27"/>
      <c r="T264" s="27"/>
      <c r="U264" s="27"/>
      <c r="V264" s="27"/>
      <c r="W264" s="27"/>
      <c r="X264" s="27"/>
      <c r="Y264" s="27"/>
      <c r="Z264" s="27"/>
      <c r="AA264" s="27"/>
      <c r="AB264" s="27"/>
      <c r="AC264" s="27"/>
      <c r="AD264" s="27"/>
      <c r="AE264" s="27"/>
      <c r="AF264" s="27"/>
    </row>
    <row r="265" ht="15.75" customHeight="1">
      <c r="A265" s="28"/>
      <c r="B265" s="39" t="s">
        <v>13064</v>
      </c>
      <c r="C265" s="187"/>
      <c r="D265" s="382"/>
      <c r="E265" s="382"/>
      <c r="F265" s="189"/>
      <c r="G265" s="95"/>
      <c r="H265" s="223"/>
      <c r="I265" s="382"/>
      <c r="J265" s="95"/>
      <c r="K265" s="95"/>
      <c r="L265" s="95"/>
      <c r="M265" s="95"/>
      <c r="N265" s="95"/>
      <c r="O265" s="95"/>
      <c r="P265" s="27"/>
      <c r="Q265" s="27"/>
      <c r="R265" s="27"/>
      <c r="S265" s="27"/>
      <c r="T265" s="27"/>
      <c r="U265" s="27"/>
      <c r="V265" s="27"/>
      <c r="W265" s="27"/>
      <c r="X265" s="27"/>
      <c r="Y265" s="27"/>
      <c r="Z265" s="27"/>
      <c r="AA265" s="27"/>
      <c r="AB265" s="27"/>
      <c r="AC265" s="27"/>
      <c r="AD265" s="27"/>
      <c r="AE265" s="27"/>
      <c r="AF265" s="27"/>
    </row>
    <row r="266" ht="15.75" customHeight="1">
      <c r="A266" s="44"/>
      <c r="B266" s="39" t="s">
        <v>13064</v>
      </c>
      <c r="C266" s="187"/>
      <c r="D266" s="27"/>
      <c r="E266" s="27"/>
      <c r="F266" s="189"/>
      <c r="G266" s="27"/>
      <c r="H266" s="27"/>
      <c r="I266" s="27"/>
      <c r="J266" s="95"/>
      <c r="K266" s="95"/>
      <c r="L266" s="95"/>
      <c r="M266" s="95"/>
      <c r="N266" s="95"/>
      <c r="O266" s="95"/>
      <c r="P266" s="27"/>
      <c r="Q266" s="27"/>
      <c r="R266" s="27"/>
      <c r="S266" s="27"/>
      <c r="T266" s="27"/>
      <c r="U266" s="27"/>
      <c r="V266" s="27"/>
      <c r="W266" s="27"/>
      <c r="X266" s="27"/>
      <c r="Y266" s="27"/>
      <c r="Z266" s="27"/>
      <c r="AA266" s="27"/>
      <c r="AB266" s="27"/>
      <c r="AC266" s="27"/>
      <c r="AD266" s="27"/>
      <c r="AE266" s="27"/>
      <c r="AF266" s="27"/>
    </row>
    <row r="267" ht="15.75" customHeight="1">
      <c r="A267" s="53"/>
      <c r="B267" s="39" t="s">
        <v>13064</v>
      </c>
      <c r="C267" s="187"/>
      <c r="D267" s="27"/>
      <c r="E267" s="27"/>
      <c r="F267" s="189"/>
      <c r="G267" s="27"/>
      <c r="H267" s="27"/>
      <c r="I267" s="27"/>
      <c r="J267" s="95"/>
      <c r="K267" s="95"/>
      <c r="L267" s="95"/>
      <c r="M267" s="95"/>
      <c r="N267" s="95"/>
      <c r="O267" s="95"/>
      <c r="P267" s="27"/>
      <c r="Q267" s="27"/>
      <c r="R267" s="27"/>
      <c r="S267" s="27"/>
      <c r="T267" s="27"/>
      <c r="U267" s="27"/>
      <c r="V267" s="27"/>
      <c r="W267" s="27"/>
      <c r="X267" s="27"/>
      <c r="Y267" s="27"/>
      <c r="Z267" s="27"/>
      <c r="AA267" s="27"/>
      <c r="AB267" s="27"/>
      <c r="AC267" s="27"/>
      <c r="AD267" s="27"/>
      <c r="AE267" s="27"/>
      <c r="AF267" s="27"/>
    </row>
    <row r="268" ht="15.75" customHeight="1">
      <c r="A268" s="24" t="s">
        <v>1350</v>
      </c>
      <c r="B268" s="135">
        <v>44633.0</v>
      </c>
      <c r="C268" s="187"/>
      <c r="D268" s="27"/>
      <c r="E268" s="27"/>
      <c r="F268" s="74"/>
      <c r="G268" s="27"/>
      <c r="H268" s="27"/>
      <c r="I268" s="27"/>
      <c r="J268" s="95"/>
      <c r="K268" s="95"/>
      <c r="L268" s="95"/>
      <c r="M268" s="95"/>
      <c r="N268" s="95"/>
      <c r="O268" s="95"/>
      <c r="P268" s="27"/>
      <c r="Q268" s="27"/>
      <c r="R268" s="27"/>
      <c r="S268" s="27"/>
      <c r="T268" s="27"/>
      <c r="U268" s="27"/>
      <c r="V268" s="27"/>
      <c r="W268" s="27"/>
      <c r="X268" s="27"/>
      <c r="Y268" s="27"/>
      <c r="Z268" s="27"/>
      <c r="AA268" s="27"/>
      <c r="AB268" s="27"/>
      <c r="AC268" s="27"/>
      <c r="AD268" s="27"/>
      <c r="AE268" s="27"/>
      <c r="AF268" s="27"/>
    </row>
    <row r="269" ht="15.75" customHeight="1">
      <c r="A269" s="28"/>
      <c r="B269" s="39" t="s">
        <v>13064</v>
      </c>
      <c r="C269" s="77" t="s">
        <v>273</v>
      </c>
      <c r="D269" s="146" t="s">
        <v>13202</v>
      </c>
      <c r="E269" s="146" t="s">
        <v>13203</v>
      </c>
      <c r="F269" s="76">
        <v>0.4583333333333333</v>
      </c>
      <c r="G269" s="77" t="s">
        <v>13499</v>
      </c>
      <c r="H269" s="77" t="s">
        <v>13509</v>
      </c>
      <c r="I269" s="77" t="s">
        <v>13510</v>
      </c>
      <c r="J269" s="95"/>
      <c r="K269" s="95"/>
      <c r="L269" s="95"/>
      <c r="M269" s="95"/>
      <c r="N269" s="95"/>
      <c r="O269" s="95"/>
      <c r="P269" s="27"/>
      <c r="Q269" s="27"/>
      <c r="R269" s="27"/>
      <c r="S269" s="27"/>
      <c r="T269" s="27"/>
      <c r="U269" s="27"/>
      <c r="V269" s="27"/>
      <c r="W269" s="27"/>
      <c r="X269" s="27"/>
      <c r="Y269" s="27"/>
      <c r="Z269" s="27"/>
      <c r="AA269" s="27"/>
      <c r="AB269" s="27"/>
      <c r="AC269" s="27"/>
      <c r="AD269" s="27"/>
      <c r="AE269" s="27"/>
      <c r="AF269" s="27"/>
    </row>
    <row r="270" ht="15.75" customHeight="1">
      <c r="A270" s="28"/>
      <c r="B270" s="39" t="s">
        <v>13064</v>
      </c>
      <c r="C270" s="81" t="s">
        <v>273</v>
      </c>
      <c r="D270" s="144" t="s">
        <v>13151</v>
      </c>
      <c r="E270" s="144" t="s">
        <v>13152</v>
      </c>
      <c r="F270" s="80">
        <v>0.5</v>
      </c>
      <c r="G270" s="81" t="s">
        <v>13499</v>
      </c>
      <c r="H270" s="81" t="s">
        <v>13511</v>
      </c>
      <c r="I270" s="81" t="s">
        <v>13154</v>
      </c>
      <c r="J270" s="95" t="s">
        <v>13512</v>
      </c>
      <c r="K270" s="95"/>
      <c r="L270" s="95"/>
      <c r="M270" s="95"/>
      <c r="N270" s="95"/>
      <c r="O270" s="95"/>
      <c r="P270" s="27"/>
      <c r="Q270" s="27"/>
      <c r="R270" s="27"/>
      <c r="S270" s="27"/>
      <c r="T270" s="27"/>
      <c r="U270" s="27"/>
      <c r="V270" s="27"/>
      <c r="W270" s="27"/>
      <c r="X270" s="27"/>
      <c r="Y270" s="27"/>
      <c r="Z270" s="27"/>
      <c r="AA270" s="27"/>
      <c r="AB270" s="27"/>
      <c r="AC270" s="27"/>
      <c r="AD270" s="27"/>
      <c r="AE270" s="27"/>
      <c r="AF270" s="27"/>
    </row>
    <row r="271" ht="15.75" customHeight="1">
      <c r="A271" s="28"/>
      <c r="B271" s="39" t="s">
        <v>13064</v>
      </c>
      <c r="C271" s="43" t="s">
        <v>167</v>
      </c>
      <c r="D271" s="146" t="s">
        <v>13354</v>
      </c>
      <c r="E271" s="146" t="s">
        <v>13355</v>
      </c>
      <c r="F271" s="76">
        <v>0.5416666666666666</v>
      </c>
      <c r="G271" s="77" t="s">
        <v>13513</v>
      </c>
      <c r="H271" s="77" t="s">
        <v>13514</v>
      </c>
      <c r="I271" s="146" t="s">
        <v>13357</v>
      </c>
      <c r="J271" s="95"/>
      <c r="K271" s="95"/>
      <c r="L271" s="95"/>
      <c r="M271" s="95"/>
      <c r="N271" s="95"/>
      <c r="O271" s="95"/>
      <c r="P271" s="27"/>
      <c r="Q271" s="27"/>
      <c r="R271" s="27"/>
      <c r="S271" s="27"/>
      <c r="T271" s="27"/>
      <c r="U271" s="27"/>
      <c r="V271" s="27"/>
      <c r="W271" s="27"/>
      <c r="X271" s="27"/>
      <c r="Y271" s="27"/>
      <c r="Z271" s="27"/>
      <c r="AA271" s="27"/>
      <c r="AB271" s="27"/>
      <c r="AC271" s="27"/>
      <c r="AD271" s="27"/>
      <c r="AE271" s="27"/>
      <c r="AF271" s="27"/>
    </row>
    <row r="272" ht="15.75" customHeight="1">
      <c r="A272" s="28"/>
      <c r="B272" s="39" t="s">
        <v>13064</v>
      </c>
      <c r="C272" s="34" t="s">
        <v>167</v>
      </c>
      <c r="D272" s="144" t="s">
        <v>13163</v>
      </c>
      <c r="E272" s="144" t="s">
        <v>13164</v>
      </c>
      <c r="F272" s="80">
        <v>0.5833333333333334</v>
      </c>
      <c r="G272" s="81" t="s">
        <v>13515</v>
      </c>
      <c r="H272" s="81" t="s">
        <v>13516</v>
      </c>
      <c r="I272" s="144" t="s">
        <v>13166</v>
      </c>
      <c r="J272" s="95" t="s">
        <v>13517</v>
      </c>
      <c r="K272" s="95"/>
      <c r="L272" s="95"/>
      <c r="M272" s="95"/>
      <c r="N272" s="95"/>
      <c r="O272" s="95"/>
      <c r="P272" s="27"/>
      <c r="Q272" s="27"/>
      <c r="R272" s="27"/>
      <c r="S272" s="27"/>
      <c r="T272" s="27"/>
      <c r="U272" s="27"/>
      <c r="V272" s="27"/>
      <c r="W272" s="27"/>
      <c r="X272" s="27"/>
      <c r="Y272" s="27"/>
      <c r="Z272" s="27"/>
      <c r="AA272" s="27"/>
      <c r="AB272" s="27"/>
      <c r="AC272" s="27"/>
      <c r="AD272" s="27"/>
      <c r="AE272" s="27"/>
      <c r="AF272" s="27"/>
    </row>
    <row r="273" ht="15.75" customHeight="1">
      <c r="A273" s="28"/>
      <c r="B273" s="39" t="s">
        <v>13064</v>
      </c>
      <c r="C273" s="77" t="s">
        <v>273</v>
      </c>
      <c r="D273" s="146" t="s">
        <v>13422</v>
      </c>
      <c r="E273" s="146" t="s">
        <v>13423</v>
      </c>
      <c r="F273" s="76">
        <v>0.625</v>
      </c>
      <c r="G273" s="77" t="s">
        <v>13499</v>
      </c>
      <c r="H273" s="77" t="s">
        <v>13518</v>
      </c>
      <c r="I273" s="146" t="s">
        <v>13425</v>
      </c>
      <c r="J273" s="95"/>
      <c r="K273" s="95"/>
      <c r="L273" s="95"/>
      <c r="M273" s="95"/>
      <c r="N273" s="95"/>
      <c r="O273" s="95"/>
      <c r="P273" s="27"/>
      <c r="Q273" s="27"/>
      <c r="R273" s="27"/>
      <c r="S273" s="27"/>
      <c r="T273" s="27"/>
      <c r="U273" s="27"/>
      <c r="V273" s="27"/>
      <c r="W273" s="27"/>
      <c r="X273" s="27"/>
      <c r="Y273" s="27"/>
      <c r="Z273" s="27"/>
      <c r="AA273" s="27"/>
      <c r="AB273" s="27"/>
      <c r="AC273" s="27"/>
      <c r="AD273" s="27"/>
      <c r="AE273" s="27"/>
      <c r="AF273" s="27"/>
    </row>
    <row r="274" ht="15.75" customHeight="1">
      <c r="A274" s="28"/>
      <c r="B274" s="39" t="s">
        <v>13064</v>
      </c>
      <c r="C274" s="34" t="s">
        <v>128</v>
      </c>
      <c r="D274" s="144" t="s">
        <v>13396</v>
      </c>
      <c r="E274" s="144" t="s">
        <v>13397</v>
      </c>
      <c r="F274" s="91" t="s">
        <v>372</v>
      </c>
      <c r="G274" s="59" t="s">
        <v>960</v>
      </c>
      <c r="H274" s="81" t="s">
        <v>13519</v>
      </c>
      <c r="I274" s="63" t="s">
        <v>13399</v>
      </c>
      <c r="J274" s="95" t="s">
        <v>489</v>
      </c>
      <c r="K274" s="95"/>
      <c r="L274" s="95"/>
      <c r="M274" s="95"/>
      <c r="N274" s="95"/>
      <c r="O274" s="95"/>
      <c r="P274" s="27"/>
      <c r="Q274" s="27"/>
      <c r="R274" s="27"/>
      <c r="S274" s="27"/>
      <c r="T274" s="27"/>
      <c r="U274" s="27"/>
      <c r="V274" s="27"/>
      <c r="W274" s="27"/>
      <c r="X274" s="27"/>
      <c r="Y274" s="27"/>
      <c r="Z274" s="27"/>
      <c r="AA274" s="27"/>
      <c r="AB274" s="27"/>
      <c r="AC274" s="27"/>
      <c r="AD274" s="27"/>
      <c r="AE274" s="27"/>
      <c r="AF274" s="27"/>
    </row>
    <row r="275" ht="15.75" customHeight="1">
      <c r="A275" s="28"/>
      <c r="B275" s="39" t="s">
        <v>13064</v>
      </c>
      <c r="J275" s="95"/>
      <c r="K275" s="95"/>
      <c r="L275" s="95"/>
      <c r="M275" s="95"/>
      <c r="N275" s="95"/>
      <c r="O275" s="95"/>
      <c r="P275" s="27"/>
      <c r="Q275" s="27"/>
      <c r="R275" s="27"/>
      <c r="S275" s="27"/>
      <c r="T275" s="27"/>
      <c r="U275" s="27"/>
      <c r="V275" s="27"/>
      <c r="W275" s="27"/>
      <c r="X275" s="27"/>
      <c r="Y275" s="27"/>
      <c r="Z275" s="27"/>
      <c r="AA275" s="27"/>
      <c r="AB275" s="27"/>
      <c r="AC275" s="27"/>
      <c r="AD275" s="27"/>
      <c r="AE275" s="27"/>
      <c r="AF275" s="27"/>
    </row>
    <row r="276" ht="15.75" customHeight="1">
      <c r="A276" s="28"/>
      <c r="B276" s="39" t="s">
        <v>13064</v>
      </c>
      <c r="J276" s="95"/>
      <c r="K276" s="95"/>
      <c r="L276" s="95"/>
      <c r="M276" s="95"/>
      <c r="N276" s="95"/>
      <c r="O276" s="95"/>
      <c r="P276" s="27"/>
      <c r="Q276" s="27"/>
      <c r="R276" s="27"/>
      <c r="S276" s="27"/>
      <c r="T276" s="27"/>
      <c r="U276" s="27"/>
      <c r="V276" s="27"/>
      <c r="W276" s="27"/>
      <c r="X276" s="27"/>
      <c r="Y276" s="27"/>
      <c r="Z276" s="27"/>
      <c r="AA276" s="27"/>
      <c r="AB276" s="27"/>
      <c r="AC276" s="27"/>
      <c r="AD276" s="27"/>
      <c r="AE276" s="27"/>
      <c r="AF276" s="27"/>
    </row>
    <row r="277" ht="15.75" customHeight="1">
      <c r="A277" s="28"/>
      <c r="B277" s="39" t="s">
        <v>13064</v>
      </c>
      <c r="C277" s="182" t="s">
        <v>66</v>
      </c>
      <c r="D277" s="147" t="s">
        <v>13333</v>
      </c>
      <c r="E277" s="147" t="s">
        <v>13334</v>
      </c>
      <c r="F277" s="76">
        <v>0.8125</v>
      </c>
      <c r="G277" s="77" t="s">
        <v>960</v>
      </c>
      <c r="H277" s="77" t="s">
        <v>13520</v>
      </c>
      <c r="I277" s="147" t="s">
        <v>13336</v>
      </c>
      <c r="J277" s="95"/>
      <c r="K277" s="95"/>
      <c r="L277" s="95"/>
      <c r="M277" s="95"/>
      <c r="N277" s="95"/>
      <c r="O277" s="95"/>
      <c r="P277" s="27"/>
      <c r="Q277" s="27"/>
      <c r="R277" s="27"/>
      <c r="S277" s="27"/>
      <c r="T277" s="27"/>
      <c r="U277" s="27"/>
      <c r="V277" s="27"/>
      <c r="W277" s="27"/>
      <c r="X277" s="27"/>
      <c r="Y277" s="27"/>
      <c r="Z277" s="27"/>
      <c r="AA277" s="27"/>
      <c r="AB277" s="27"/>
      <c r="AC277" s="27"/>
      <c r="AD277" s="27"/>
      <c r="AE277" s="27"/>
      <c r="AF277" s="27"/>
    </row>
    <row r="278" ht="15.75" customHeight="1">
      <c r="A278" s="28"/>
      <c r="B278" s="39" t="s">
        <v>13064</v>
      </c>
      <c r="C278" s="182" t="s">
        <v>66</v>
      </c>
      <c r="D278" s="147" t="s">
        <v>13059</v>
      </c>
      <c r="E278" s="147" t="s">
        <v>13060</v>
      </c>
      <c r="F278" s="76">
        <v>0.8541666666666666</v>
      </c>
      <c r="G278" s="77" t="s">
        <v>13521</v>
      </c>
      <c r="H278" s="77" t="s">
        <v>13522</v>
      </c>
      <c r="I278" s="147" t="s">
        <v>13063</v>
      </c>
      <c r="J278" s="95"/>
      <c r="K278" s="95"/>
      <c r="L278" s="95"/>
      <c r="M278" s="95"/>
      <c r="N278" s="95"/>
      <c r="O278" s="95"/>
      <c r="P278" s="27"/>
      <c r="Q278" s="27"/>
      <c r="R278" s="27"/>
      <c r="S278" s="27"/>
      <c r="T278" s="27"/>
      <c r="U278" s="27"/>
      <c r="V278" s="27"/>
      <c r="W278" s="27"/>
      <c r="X278" s="27"/>
      <c r="Y278" s="27"/>
      <c r="Z278" s="27"/>
      <c r="AA278" s="27"/>
      <c r="AB278" s="27"/>
      <c r="AC278" s="27"/>
      <c r="AD278" s="27"/>
      <c r="AE278" s="27"/>
      <c r="AF278" s="27"/>
    </row>
    <row r="279" ht="15.75" customHeight="1">
      <c r="A279" s="28"/>
      <c r="B279" s="39" t="s">
        <v>13064</v>
      </c>
      <c r="C279" s="187"/>
      <c r="D279" s="95"/>
      <c r="E279" s="95"/>
      <c r="F279" s="189"/>
      <c r="G279" s="95"/>
      <c r="H279" s="95"/>
      <c r="I279" s="95"/>
      <c r="J279" s="95"/>
      <c r="K279" s="95"/>
      <c r="L279" s="95"/>
      <c r="M279" s="95"/>
      <c r="N279" s="95"/>
      <c r="O279" s="95"/>
      <c r="P279" s="27"/>
      <c r="Q279" s="27"/>
      <c r="R279" s="27"/>
      <c r="S279" s="27"/>
      <c r="T279" s="27"/>
      <c r="U279" s="27"/>
      <c r="V279" s="27"/>
      <c r="W279" s="27"/>
      <c r="X279" s="27"/>
      <c r="Y279" s="27"/>
      <c r="Z279" s="27"/>
      <c r="AA279" s="27"/>
      <c r="AB279" s="27"/>
      <c r="AC279" s="27"/>
      <c r="AD279" s="27"/>
      <c r="AE279" s="27"/>
      <c r="AF279" s="27"/>
    </row>
    <row r="280" ht="15.75" customHeight="1">
      <c r="A280" s="28"/>
      <c r="B280" s="39" t="s">
        <v>13064</v>
      </c>
      <c r="C280" s="187"/>
      <c r="D280" s="328"/>
      <c r="E280" s="328"/>
      <c r="F280" s="381"/>
      <c r="G280" s="95"/>
      <c r="H280" s="95"/>
      <c r="I280" s="328"/>
      <c r="J280" s="95"/>
      <c r="K280" s="95"/>
      <c r="L280" s="95"/>
      <c r="M280" s="95"/>
      <c r="N280" s="95"/>
      <c r="O280" s="95"/>
      <c r="P280" s="27"/>
      <c r="Q280" s="27"/>
      <c r="R280" s="27"/>
      <c r="S280" s="27"/>
      <c r="T280" s="27"/>
      <c r="U280" s="27"/>
      <c r="V280" s="27"/>
      <c r="W280" s="27"/>
      <c r="X280" s="27"/>
      <c r="Y280" s="27"/>
      <c r="Z280" s="27"/>
      <c r="AA280" s="27"/>
      <c r="AB280" s="27"/>
      <c r="AC280" s="27"/>
      <c r="AD280" s="27"/>
      <c r="AE280" s="27"/>
      <c r="AF280" s="27"/>
    </row>
    <row r="281" ht="15.75" customHeight="1">
      <c r="A281" s="44"/>
      <c r="B281" s="39" t="s">
        <v>13064</v>
      </c>
      <c r="C281" s="187"/>
      <c r="D281" s="328"/>
      <c r="E281" s="328"/>
      <c r="F281" s="381"/>
      <c r="G281" s="95"/>
      <c r="H281" s="95"/>
      <c r="I281" s="328"/>
      <c r="J281" s="95"/>
      <c r="K281" s="95"/>
      <c r="L281" s="95"/>
      <c r="M281" s="95"/>
      <c r="N281" s="95"/>
      <c r="O281" s="95"/>
      <c r="P281" s="27"/>
      <c r="Q281" s="27"/>
      <c r="R281" s="27"/>
      <c r="S281" s="27"/>
      <c r="T281" s="27"/>
      <c r="U281" s="27"/>
      <c r="V281" s="27"/>
      <c r="W281" s="27"/>
      <c r="X281" s="27"/>
      <c r="Y281" s="27"/>
      <c r="Z281" s="27"/>
      <c r="AA281" s="27"/>
      <c r="AB281" s="27"/>
      <c r="AC281" s="27"/>
      <c r="AD281" s="27"/>
      <c r="AE281" s="27"/>
      <c r="AF281" s="27"/>
    </row>
    <row r="282" ht="15.75" customHeight="1">
      <c r="A282" s="24" t="s">
        <v>1350</v>
      </c>
      <c r="B282" s="135">
        <v>44634.0</v>
      </c>
      <c r="C282" s="187"/>
      <c r="D282" s="328"/>
      <c r="E282" s="328"/>
      <c r="F282" s="381"/>
      <c r="G282" s="95"/>
      <c r="H282" s="95"/>
      <c r="I282" s="95"/>
      <c r="J282" s="95"/>
      <c r="K282" s="95"/>
      <c r="L282" s="95"/>
      <c r="M282" s="95"/>
      <c r="N282" s="95"/>
      <c r="O282" s="95"/>
      <c r="P282" s="27"/>
      <c r="Q282" s="27"/>
      <c r="R282" s="27"/>
      <c r="S282" s="27"/>
      <c r="T282" s="27"/>
      <c r="U282" s="27"/>
      <c r="V282" s="27"/>
      <c r="W282" s="27"/>
      <c r="X282" s="27"/>
      <c r="Y282" s="27"/>
      <c r="Z282" s="27"/>
      <c r="AA282" s="27"/>
      <c r="AB282" s="27"/>
      <c r="AC282" s="27"/>
      <c r="AD282" s="27"/>
      <c r="AE282" s="27"/>
      <c r="AF282" s="27"/>
    </row>
    <row r="283" ht="15.75" customHeight="1">
      <c r="A283" s="28"/>
      <c r="B283" s="39" t="s">
        <v>13064</v>
      </c>
      <c r="C283" s="34" t="s">
        <v>167</v>
      </c>
      <c r="D283" s="144" t="s">
        <v>13223</v>
      </c>
      <c r="E283" s="144" t="s">
        <v>13224</v>
      </c>
      <c r="F283" s="80">
        <v>0.4583333333333333</v>
      </c>
      <c r="G283" s="81" t="s">
        <v>13523</v>
      </c>
      <c r="H283" s="81" t="s">
        <v>13524</v>
      </c>
      <c r="I283" s="145" t="s">
        <v>13226</v>
      </c>
      <c r="J283" s="95" t="s">
        <v>13525</v>
      </c>
      <c r="K283" s="95"/>
      <c r="L283" s="95"/>
      <c r="M283" s="95"/>
      <c r="N283" s="95"/>
      <c r="O283" s="95"/>
      <c r="P283" s="27"/>
      <c r="Q283" s="27"/>
      <c r="R283" s="27"/>
      <c r="S283" s="27"/>
      <c r="T283" s="27"/>
      <c r="U283" s="27"/>
      <c r="V283" s="27"/>
      <c r="W283" s="27"/>
      <c r="X283" s="27"/>
      <c r="Y283" s="27"/>
      <c r="Z283" s="27"/>
      <c r="AA283" s="27"/>
      <c r="AB283" s="27"/>
      <c r="AC283" s="27"/>
      <c r="AD283" s="27"/>
      <c r="AE283" s="27"/>
      <c r="AF283" s="27"/>
    </row>
    <row r="284" ht="15.75" customHeight="1">
      <c r="A284" s="28"/>
      <c r="B284" s="39" t="s">
        <v>13064</v>
      </c>
      <c r="C284" s="34" t="s">
        <v>66</v>
      </c>
      <c r="D284" s="145" t="s">
        <v>13079</v>
      </c>
      <c r="E284" s="145" t="s">
        <v>13080</v>
      </c>
      <c r="F284" s="80">
        <v>0.5</v>
      </c>
      <c r="G284" s="81" t="s">
        <v>13523</v>
      </c>
      <c r="H284" s="81" t="s">
        <v>13526</v>
      </c>
      <c r="I284" s="145" t="s">
        <v>13082</v>
      </c>
      <c r="J284" s="95" t="s">
        <v>13527</v>
      </c>
      <c r="K284" s="95"/>
      <c r="L284" s="95"/>
      <c r="M284" s="95"/>
      <c r="N284" s="95"/>
      <c r="O284" s="95"/>
      <c r="P284" s="27"/>
      <c r="Q284" s="27"/>
      <c r="R284" s="27"/>
      <c r="S284" s="27"/>
      <c r="T284" s="27"/>
      <c r="U284" s="27"/>
      <c r="V284" s="27"/>
      <c r="W284" s="27"/>
      <c r="X284" s="27"/>
      <c r="Y284" s="27"/>
      <c r="Z284" s="27"/>
      <c r="AA284" s="27"/>
      <c r="AB284" s="27"/>
      <c r="AC284" s="27"/>
      <c r="AD284" s="27"/>
      <c r="AE284" s="27"/>
      <c r="AF284" s="27"/>
    </row>
    <row r="285" ht="15.75" customHeight="1">
      <c r="A285" s="28"/>
      <c r="B285" s="39" t="s">
        <v>13064</v>
      </c>
      <c r="C285" s="43" t="s">
        <v>66</v>
      </c>
      <c r="D285" s="147" t="s">
        <v>13109</v>
      </c>
      <c r="E285" s="147" t="s">
        <v>13110</v>
      </c>
      <c r="F285" s="76">
        <v>0.5</v>
      </c>
      <c r="G285" s="77" t="s">
        <v>13523</v>
      </c>
      <c r="H285" s="77" t="s">
        <v>13526</v>
      </c>
      <c r="I285" s="147" t="s">
        <v>13082</v>
      </c>
      <c r="J285" s="95" t="s">
        <v>255</v>
      </c>
      <c r="K285" s="95"/>
      <c r="L285" s="95"/>
      <c r="M285" s="95"/>
      <c r="N285" s="95"/>
      <c r="O285" s="95"/>
      <c r="P285" s="27"/>
      <c r="Q285" s="27"/>
      <c r="R285" s="27"/>
      <c r="S285" s="27"/>
      <c r="T285" s="27"/>
      <c r="U285" s="27"/>
      <c r="V285" s="27"/>
      <c r="W285" s="27"/>
      <c r="X285" s="27"/>
      <c r="Y285" s="27"/>
      <c r="Z285" s="27"/>
      <c r="AA285" s="27"/>
      <c r="AB285" s="27"/>
      <c r="AC285" s="27"/>
      <c r="AD285" s="27"/>
      <c r="AE285" s="27"/>
      <c r="AF285" s="27"/>
    </row>
    <row r="286" ht="15.75" customHeight="1">
      <c r="A286" s="28"/>
      <c r="B286" s="39" t="s">
        <v>13064</v>
      </c>
      <c r="C286" s="43" t="s">
        <v>128</v>
      </c>
      <c r="D286" s="146" t="s">
        <v>13094</v>
      </c>
      <c r="E286" s="146" t="s">
        <v>13095</v>
      </c>
      <c r="F286" s="89" t="s">
        <v>131</v>
      </c>
      <c r="G286" s="69" t="s">
        <v>13499</v>
      </c>
      <c r="H286" s="77" t="s">
        <v>13528</v>
      </c>
      <c r="I286" s="96" t="s">
        <v>13098</v>
      </c>
      <c r="J286" s="95"/>
      <c r="K286" s="95"/>
      <c r="L286" s="95"/>
      <c r="M286" s="95"/>
      <c r="N286" s="95"/>
      <c r="O286" s="95"/>
      <c r="P286" s="27"/>
      <c r="Q286" s="27"/>
      <c r="R286" s="27"/>
      <c r="S286" s="27"/>
      <c r="T286" s="27"/>
      <c r="U286" s="27"/>
      <c r="V286" s="27"/>
      <c r="W286" s="27"/>
      <c r="X286" s="27"/>
      <c r="Y286" s="27"/>
      <c r="Z286" s="27"/>
      <c r="AA286" s="27"/>
      <c r="AB286" s="27"/>
      <c r="AC286" s="27"/>
      <c r="AD286" s="27"/>
      <c r="AE286" s="27"/>
      <c r="AF286" s="27"/>
    </row>
    <row r="287" ht="15.75" customHeight="1">
      <c r="A287" s="28"/>
      <c r="B287" s="39" t="s">
        <v>13064</v>
      </c>
      <c r="C287" s="165" t="s">
        <v>106</v>
      </c>
      <c r="D287" s="144" t="s">
        <v>13231</v>
      </c>
      <c r="E287" s="144" t="s">
        <v>13232</v>
      </c>
      <c r="F287" s="80">
        <v>0.5833333333333334</v>
      </c>
      <c r="G287" s="144" t="s">
        <v>13529</v>
      </c>
      <c r="H287" s="144" t="s">
        <v>13530</v>
      </c>
      <c r="I287" s="144" t="s">
        <v>13233</v>
      </c>
      <c r="J287" s="95" t="s">
        <v>489</v>
      </c>
      <c r="K287" s="95"/>
      <c r="L287" s="95"/>
      <c r="M287" s="95"/>
      <c r="N287" s="95"/>
      <c r="O287" s="95"/>
      <c r="P287" s="27"/>
      <c r="Q287" s="27"/>
      <c r="R287" s="27"/>
      <c r="S287" s="27"/>
      <c r="T287" s="27"/>
      <c r="U287" s="27"/>
      <c r="V287" s="27"/>
      <c r="W287" s="27"/>
      <c r="X287" s="27"/>
      <c r="Y287" s="27"/>
      <c r="Z287" s="27"/>
      <c r="AA287" s="27"/>
      <c r="AB287" s="27"/>
      <c r="AC287" s="27"/>
      <c r="AD287" s="27"/>
      <c r="AE287" s="27"/>
      <c r="AF287" s="27"/>
    </row>
    <row r="288" ht="15.75" customHeight="1">
      <c r="A288" s="28"/>
      <c r="B288" s="39" t="s">
        <v>13064</v>
      </c>
      <c r="C288" s="165" t="s">
        <v>149</v>
      </c>
      <c r="D288" s="144" t="s">
        <v>13460</v>
      </c>
      <c r="E288" s="144" t="s">
        <v>13461</v>
      </c>
      <c r="F288" s="80">
        <v>0.6875</v>
      </c>
      <c r="G288" s="81" t="s">
        <v>13531</v>
      </c>
      <c r="H288" s="81" t="s">
        <v>13532</v>
      </c>
      <c r="I288" s="145" t="s">
        <v>13463</v>
      </c>
      <c r="J288" s="95" t="s">
        <v>13533</v>
      </c>
      <c r="K288" s="95"/>
      <c r="L288" s="95"/>
      <c r="M288" s="95"/>
      <c r="N288" s="95"/>
      <c r="O288" s="95"/>
      <c r="P288" s="27"/>
      <c r="Q288" s="27"/>
      <c r="R288" s="27"/>
      <c r="S288" s="27"/>
      <c r="T288" s="27"/>
      <c r="U288" s="27"/>
      <c r="V288" s="27"/>
      <c r="W288" s="27"/>
      <c r="X288" s="27"/>
      <c r="Y288" s="27"/>
      <c r="Z288" s="27"/>
      <c r="AA288" s="27"/>
      <c r="AB288" s="27"/>
      <c r="AC288" s="27"/>
      <c r="AD288" s="27"/>
      <c r="AE288" s="27"/>
      <c r="AF288" s="27"/>
    </row>
    <row r="289" ht="15.75" customHeight="1">
      <c r="A289" s="28"/>
      <c r="B289" s="39" t="s">
        <v>13064</v>
      </c>
      <c r="C289" s="165" t="s">
        <v>149</v>
      </c>
      <c r="D289" s="144" t="s">
        <v>13318</v>
      </c>
      <c r="E289" s="144" t="s">
        <v>13319</v>
      </c>
      <c r="F289" s="80">
        <v>0.7291666666666666</v>
      </c>
      <c r="G289" s="81" t="s">
        <v>13531</v>
      </c>
      <c r="H289" s="34" t="s">
        <v>13534</v>
      </c>
      <c r="I289" s="144" t="s">
        <v>13321</v>
      </c>
      <c r="J289" s="95" t="s">
        <v>13535</v>
      </c>
      <c r="K289" s="95"/>
      <c r="L289" s="95"/>
      <c r="M289" s="95"/>
      <c r="N289" s="95"/>
      <c r="O289" s="95"/>
      <c r="P289" s="27"/>
      <c r="Q289" s="27"/>
      <c r="R289" s="27"/>
      <c r="S289" s="27"/>
      <c r="T289" s="27"/>
      <c r="U289" s="27"/>
      <c r="V289" s="27"/>
      <c r="W289" s="27"/>
      <c r="X289" s="27"/>
      <c r="Y289" s="27"/>
      <c r="Z289" s="27"/>
      <c r="AA289" s="27"/>
      <c r="AB289" s="27"/>
      <c r="AC289" s="27"/>
      <c r="AD289" s="27"/>
      <c r="AE289" s="27"/>
      <c r="AF289" s="27"/>
    </row>
    <row r="290" ht="15.75" customHeight="1">
      <c r="A290" s="28"/>
      <c r="B290" s="39" t="s">
        <v>13064</v>
      </c>
      <c r="C290" s="319"/>
      <c r="D290" s="521"/>
      <c r="E290" s="521"/>
      <c r="F290" s="522"/>
      <c r="G290" s="118"/>
      <c r="H290" s="118"/>
      <c r="I290" s="521"/>
      <c r="J290" s="95"/>
      <c r="K290" s="95"/>
      <c r="L290" s="95"/>
      <c r="M290" s="95"/>
      <c r="N290" s="95"/>
      <c r="O290" s="95"/>
      <c r="P290" s="27"/>
      <c r="Q290" s="27"/>
      <c r="R290" s="27"/>
      <c r="S290" s="27"/>
      <c r="T290" s="27"/>
      <c r="U290" s="27"/>
      <c r="V290" s="27"/>
      <c r="W290" s="27"/>
      <c r="X290" s="27"/>
      <c r="Y290" s="27"/>
      <c r="Z290" s="27"/>
      <c r="AA290" s="27"/>
      <c r="AB290" s="27"/>
      <c r="AC290" s="27"/>
      <c r="AD290" s="27"/>
      <c r="AE290" s="27"/>
      <c r="AF290" s="27"/>
    </row>
    <row r="291" ht="15.75" customHeight="1">
      <c r="A291" s="28"/>
      <c r="B291" s="39" t="s">
        <v>13064</v>
      </c>
      <c r="C291" s="187"/>
      <c r="D291" s="382"/>
      <c r="E291" s="382"/>
      <c r="F291" s="189"/>
      <c r="G291" s="95"/>
      <c r="H291" s="505"/>
      <c r="I291" s="382"/>
      <c r="J291" s="95"/>
      <c r="K291" s="95"/>
      <c r="L291" s="95"/>
      <c r="M291" s="95"/>
      <c r="N291" s="95"/>
      <c r="O291" s="95"/>
      <c r="P291" s="27"/>
      <c r="Q291" s="27"/>
      <c r="R291" s="27"/>
      <c r="S291" s="27"/>
      <c r="T291" s="27"/>
      <c r="U291" s="27"/>
      <c r="V291" s="27"/>
      <c r="W291" s="27"/>
      <c r="X291" s="27"/>
      <c r="Y291" s="27"/>
      <c r="Z291" s="27"/>
      <c r="AA291" s="27"/>
      <c r="AB291" s="27"/>
      <c r="AC291" s="27"/>
      <c r="AD291" s="27"/>
      <c r="AE291" s="27"/>
      <c r="AF291" s="27"/>
    </row>
    <row r="292" ht="15.75" customHeight="1">
      <c r="A292" s="44"/>
      <c r="B292" s="39" t="s">
        <v>13064</v>
      </c>
      <c r="C292" s="187"/>
      <c r="D292" s="27"/>
      <c r="E292" s="27"/>
      <c r="F292" s="27"/>
      <c r="G292" s="27"/>
      <c r="H292" s="27"/>
      <c r="I292" s="27"/>
      <c r="J292" s="95"/>
      <c r="K292" s="95"/>
      <c r="L292" s="95"/>
      <c r="M292" s="95"/>
      <c r="N292" s="95"/>
      <c r="O292" s="95"/>
      <c r="P292" s="27"/>
      <c r="Q292" s="27"/>
      <c r="R292" s="27"/>
      <c r="S292" s="27"/>
      <c r="T292" s="27"/>
      <c r="U292" s="27"/>
      <c r="V292" s="27"/>
      <c r="W292" s="27"/>
      <c r="X292" s="27"/>
      <c r="Y292" s="27"/>
      <c r="Z292" s="27"/>
      <c r="AA292" s="27"/>
      <c r="AB292" s="27"/>
      <c r="AC292" s="27"/>
      <c r="AD292" s="27"/>
      <c r="AE292" s="27"/>
      <c r="AF292" s="27"/>
    </row>
    <row r="293" ht="15.75" customHeight="1">
      <c r="A293" s="53"/>
      <c r="B293" s="39"/>
      <c r="C293" s="187"/>
      <c r="D293" s="27"/>
      <c r="E293" s="27"/>
      <c r="F293" s="27"/>
      <c r="G293" s="27"/>
      <c r="H293" s="27"/>
      <c r="I293" s="27"/>
      <c r="J293" s="95"/>
      <c r="K293" s="95"/>
      <c r="L293" s="95"/>
      <c r="M293" s="95"/>
      <c r="N293" s="95"/>
      <c r="O293" s="95"/>
      <c r="P293" s="27"/>
      <c r="Q293" s="27"/>
      <c r="R293" s="27"/>
      <c r="S293" s="27"/>
      <c r="T293" s="27"/>
      <c r="U293" s="27"/>
      <c r="V293" s="27"/>
      <c r="W293" s="27"/>
      <c r="X293" s="27"/>
      <c r="Y293" s="27"/>
      <c r="Z293" s="27"/>
      <c r="AA293" s="27"/>
      <c r="AB293" s="27"/>
      <c r="AC293" s="27"/>
      <c r="AD293" s="27"/>
      <c r="AE293" s="27"/>
      <c r="AF293" s="27"/>
    </row>
    <row r="294" ht="15.75" customHeight="1">
      <c r="A294" s="24" t="s">
        <v>1350</v>
      </c>
      <c r="B294" s="135">
        <v>44635.0</v>
      </c>
      <c r="C294" s="187"/>
      <c r="D294" s="95"/>
      <c r="E294" s="75" t="s">
        <v>13536</v>
      </c>
      <c r="F294" s="381"/>
      <c r="G294" s="95"/>
      <c r="H294" s="95"/>
      <c r="I294" s="95"/>
      <c r="J294" s="95"/>
      <c r="K294" s="95"/>
      <c r="L294" s="95"/>
      <c r="M294" s="95"/>
      <c r="N294" s="95"/>
      <c r="O294" s="95"/>
      <c r="P294" s="27"/>
      <c r="Q294" s="27"/>
      <c r="R294" s="27"/>
      <c r="S294" s="27"/>
      <c r="T294" s="27"/>
      <c r="U294" s="27"/>
      <c r="V294" s="27"/>
      <c r="W294" s="27"/>
      <c r="X294" s="27"/>
      <c r="Y294" s="27"/>
      <c r="Z294" s="27"/>
      <c r="AA294" s="27"/>
      <c r="AB294" s="27"/>
      <c r="AC294" s="27"/>
      <c r="AD294" s="27"/>
      <c r="AE294" s="27"/>
      <c r="AF294" s="27"/>
    </row>
    <row r="295" ht="15.75" customHeight="1">
      <c r="A295" s="28"/>
      <c r="B295" s="39" t="s">
        <v>13064</v>
      </c>
      <c r="C295" s="81" t="s">
        <v>273</v>
      </c>
      <c r="D295" s="144" t="s">
        <v>13280</v>
      </c>
      <c r="E295" s="144" t="s">
        <v>13281</v>
      </c>
      <c r="F295" s="80">
        <v>0.4583333333333333</v>
      </c>
      <c r="G295" s="81" t="s">
        <v>13521</v>
      </c>
      <c r="H295" s="81" t="s">
        <v>13537</v>
      </c>
      <c r="I295" s="144" t="s">
        <v>13283</v>
      </c>
      <c r="J295" s="95" t="s">
        <v>13538</v>
      </c>
      <c r="K295" s="95"/>
      <c r="L295" s="95"/>
      <c r="M295" s="95"/>
      <c r="N295" s="95"/>
      <c r="O295" s="95"/>
      <c r="P295" s="27"/>
      <c r="Q295" s="27"/>
      <c r="R295" s="27"/>
      <c r="S295" s="27"/>
      <c r="T295" s="27"/>
      <c r="U295" s="27"/>
      <c r="V295" s="27"/>
      <c r="W295" s="27"/>
      <c r="X295" s="27"/>
      <c r="Y295" s="27"/>
      <c r="Z295" s="27"/>
      <c r="AA295" s="27"/>
      <c r="AB295" s="27"/>
      <c r="AC295" s="27"/>
      <c r="AD295" s="27"/>
      <c r="AE295" s="27"/>
      <c r="AF295" s="27"/>
    </row>
    <row r="296" ht="15.75" customHeight="1">
      <c r="A296" s="28"/>
      <c r="B296" s="39" t="s">
        <v>13064</v>
      </c>
      <c r="C296" s="182" t="s">
        <v>66</v>
      </c>
      <c r="D296" s="146" t="s">
        <v>13400</v>
      </c>
      <c r="E296" s="146" t="s">
        <v>13401</v>
      </c>
      <c r="F296" s="76">
        <v>0.5</v>
      </c>
      <c r="G296" s="77" t="s">
        <v>13539</v>
      </c>
      <c r="H296" s="43" t="s">
        <v>13540</v>
      </c>
      <c r="I296" s="146" t="s">
        <v>13403</v>
      </c>
      <c r="J296" s="95"/>
      <c r="K296" s="95"/>
      <c r="L296" s="95"/>
      <c r="M296" s="95"/>
      <c r="N296" s="95"/>
      <c r="O296" s="95"/>
      <c r="P296" s="27"/>
      <c r="Q296" s="27"/>
      <c r="R296" s="27"/>
      <c r="S296" s="27"/>
      <c r="T296" s="27"/>
      <c r="U296" s="27"/>
      <c r="V296" s="27"/>
      <c r="W296" s="27"/>
      <c r="X296" s="27"/>
      <c r="Y296" s="27"/>
      <c r="Z296" s="27"/>
      <c r="AA296" s="27"/>
      <c r="AB296" s="27"/>
      <c r="AC296" s="27"/>
      <c r="AD296" s="27"/>
      <c r="AE296" s="27"/>
      <c r="AF296" s="27"/>
    </row>
    <row r="297" ht="15.75" customHeight="1">
      <c r="A297" s="28"/>
      <c r="B297" s="39" t="s">
        <v>13064</v>
      </c>
      <c r="C297" s="182" t="s">
        <v>149</v>
      </c>
      <c r="D297" s="146" t="s">
        <v>13477</v>
      </c>
      <c r="E297" s="146" t="s">
        <v>13478</v>
      </c>
      <c r="F297" s="76">
        <v>0.5833333333333334</v>
      </c>
      <c r="G297" s="77" t="s">
        <v>13539</v>
      </c>
      <c r="H297" s="77" t="s">
        <v>13541</v>
      </c>
      <c r="I297" s="146" t="s">
        <v>13480</v>
      </c>
      <c r="J297" s="95"/>
      <c r="K297" s="95"/>
      <c r="L297" s="95"/>
      <c r="M297" s="95"/>
      <c r="N297" s="95"/>
      <c r="O297" s="95"/>
      <c r="P297" s="27"/>
      <c r="Q297" s="27"/>
      <c r="R297" s="27"/>
      <c r="S297" s="27"/>
      <c r="T297" s="27"/>
      <c r="U297" s="27"/>
      <c r="V297" s="27"/>
      <c r="W297" s="27"/>
      <c r="X297" s="27"/>
      <c r="Y297" s="27"/>
      <c r="Z297" s="27"/>
      <c r="AA297" s="27"/>
      <c r="AB297" s="27"/>
      <c r="AC297" s="27"/>
      <c r="AD297" s="27"/>
      <c r="AE297" s="27"/>
      <c r="AF297" s="27"/>
    </row>
    <row r="298" ht="15.75" customHeight="1">
      <c r="A298" s="28"/>
      <c r="B298" s="39" t="s">
        <v>13064</v>
      </c>
      <c r="C298" s="319"/>
      <c r="D298" s="521"/>
      <c r="E298" s="521"/>
      <c r="F298" s="522"/>
      <c r="G298" s="118"/>
      <c r="H298" s="118"/>
      <c r="I298" s="521"/>
      <c r="J298" s="95"/>
      <c r="K298" s="95"/>
      <c r="L298" s="95"/>
      <c r="M298" s="95"/>
      <c r="N298" s="95"/>
      <c r="O298" s="95"/>
      <c r="P298" s="27"/>
      <c r="Q298" s="27"/>
      <c r="R298" s="27"/>
      <c r="S298" s="27"/>
      <c r="T298" s="27"/>
      <c r="U298" s="27"/>
      <c r="V298" s="27"/>
      <c r="W298" s="27"/>
      <c r="X298" s="27"/>
      <c r="Y298" s="27"/>
      <c r="Z298" s="27"/>
      <c r="AA298" s="27"/>
      <c r="AB298" s="27"/>
      <c r="AC298" s="27"/>
      <c r="AD298" s="27"/>
      <c r="AE298" s="27"/>
      <c r="AF298" s="27"/>
    </row>
    <row r="299" ht="15.75" customHeight="1">
      <c r="A299" s="28"/>
      <c r="B299" s="39" t="s">
        <v>13064</v>
      </c>
      <c r="C299" s="505"/>
      <c r="D299" s="328"/>
      <c r="E299" s="328"/>
      <c r="F299" s="189"/>
      <c r="G299" s="95"/>
      <c r="H299" s="95"/>
      <c r="I299" s="328"/>
      <c r="J299" s="95"/>
      <c r="K299" s="95"/>
      <c r="L299" s="95"/>
      <c r="M299" s="95"/>
      <c r="N299" s="95"/>
      <c r="O299" s="95"/>
      <c r="P299" s="27"/>
      <c r="Q299" s="27"/>
      <c r="R299" s="27"/>
      <c r="S299" s="27"/>
      <c r="T299" s="27"/>
      <c r="U299" s="27"/>
      <c r="V299" s="27"/>
      <c r="W299" s="27"/>
      <c r="X299" s="27"/>
      <c r="Y299" s="27"/>
      <c r="Z299" s="27"/>
      <c r="AA299" s="27"/>
      <c r="AB299" s="27"/>
      <c r="AC299" s="27"/>
      <c r="AD299" s="27"/>
      <c r="AE299" s="27"/>
      <c r="AF299" s="27"/>
    </row>
    <row r="300" ht="15.75" customHeight="1">
      <c r="A300" s="28"/>
      <c r="B300" s="39" t="s">
        <v>13064</v>
      </c>
      <c r="C300" s="505"/>
      <c r="D300" s="328"/>
      <c r="E300" s="328"/>
      <c r="F300" s="189"/>
      <c r="G300" s="95"/>
      <c r="H300" s="95"/>
      <c r="I300" s="328"/>
      <c r="J300" s="95"/>
      <c r="K300" s="95"/>
      <c r="L300" s="95"/>
      <c r="M300" s="95"/>
      <c r="N300" s="95"/>
      <c r="O300" s="95"/>
      <c r="P300" s="27"/>
      <c r="Q300" s="27"/>
      <c r="R300" s="27"/>
      <c r="S300" s="27"/>
      <c r="T300" s="27"/>
      <c r="U300" s="27"/>
      <c r="V300" s="27"/>
      <c r="W300" s="27"/>
      <c r="X300" s="27"/>
      <c r="Y300" s="27"/>
      <c r="Z300" s="27"/>
      <c r="AA300" s="27"/>
      <c r="AB300" s="27"/>
      <c r="AC300" s="27"/>
      <c r="AD300" s="27"/>
      <c r="AE300" s="27"/>
      <c r="AF300" s="27"/>
    </row>
    <row r="301" ht="15.75" customHeight="1">
      <c r="A301" s="28"/>
      <c r="B301" s="39" t="s">
        <v>13064</v>
      </c>
      <c r="C301" s="187"/>
      <c r="D301" s="95"/>
      <c r="E301" s="95"/>
      <c r="F301" s="189"/>
      <c r="G301" s="95"/>
      <c r="H301" s="95"/>
      <c r="I301" s="95"/>
      <c r="J301" s="95"/>
      <c r="K301" s="95"/>
      <c r="L301" s="95"/>
      <c r="M301" s="95"/>
      <c r="N301" s="95"/>
      <c r="O301" s="95"/>
      <c r="P301" s="27"/>
      <c r="Q301" s="27"/>
      <c r="R301" s="27"/>
      <c r="S301" s="27"/>
      <c r="T301" s="27"/>
      <c r="U301" s="27"/>
      <c r="V301" s="27"/>
      <c r="W301" s="27"/>
      <c r="X301" s="27"/>
      <c r="Y301" s="27"/>
      <c r="Z301" s="27"/>
      <c r="AA301" s="27"/>
      <c r="AB301" s="27"/>
      <c r="AC301" s="27"/>
      <c r="AD301" s="27"/>
      <c r="AE301" s="27"/>
      <c r="AF301" s="27"/>
    </row>
    <row r="302" ht="15.75" customHeight="1">
      <c r="A302" s="28"/>
      <c r="B302" s="39" t="s">
        <v>13064</v>
      </c>
      <c r="C302" s="187"/>
      <c r="D302" s="95"/>
      <c r="E302" s="95"/>
      <c r="F302" s="189"/>
      <c r="G302" s="95"/>
      <c r="H302" s="95"/>
      <c r="I302" s="95"/>
      <c r="J302" s="95"/>
      <c r="K302" s="95"/>
      <c r="L302" s="95"/>
      <c r="M302" s="95"/>
      <c r="N302" s="95"/>
      <c r="O302" s="95"/>
      <c r="P302" s="27"/>
      <c r="Q302" s="27"/>
      <c r="R302" s="27"/>
      <c r="S302" s="27"/>
      <c r="T302" s="27"/>
      <c r="U302" s="27"/>
      <c r="V302" s="27"/>
      <c r="W302" s="27"/>
      <c r="X302" s="27"/>
      <c r="Y302" s="27"/>
      <c r="Z302" s="27"/>
      <c r="AA302" s="27"/>
      <c r="AB302" s="27"/>
      <c r="AC302" s="27"/>
      <c r="AD302" s="27"/>
      <c r="AE302" s="27"/>
      <c r="AF302" s="27"/>
    </row>
    <row r="303" ht="15.75" customHeight="1">
      <c r="A303" s="44"/>
      <c r="B303" s="39" t="s">
        <v>13064</v>
      </c>
      <c r="C303" s="187"/>
      <c r="D303" s="95"/>
      <c r="E303" s="95"/>
      <c r="F303" s="189"/>
      <c r="G303" s="95"/>
      <c r="H303" s="95"/>
      <c r="I303" s="95"/>
      <c r="J303" s="95"/>
      <c r="K303" s="95"/>
      <c r="L303" s="95"/>
      <c r="M303" s="95"/>
      <c r="N303" s="95"/>
      <c r="O303" s="95"/>
      <c r="P303" s="27"/>
      <c r="Q303" s="27"/>
      <c r="R303" s="27"/>
      <c r="S303" s="27"/>
      <c r="T303" s="27"/>
      <c r="U303" s="27"/>
      <c r="V303" s="27"/>
      <c r="W303" s="27"/>
      <c r="X303" s="27"/>
      <c r="Y303" s="27"/>
      <c r="Z303" s="27"/>
      <c r="AA303" s="27"/>
      <c r="AB303" s="27"/>
      <c r="AC303" s="27"/>
      <c r="AD303" s="27"/>
      <c r="AE303" s="27"/>
      <c r="AF303" s="27"/>
    </row>
    <row r="304" ht="15.75" customHeight="1">
      <c r="A304" s="24" t="s">
        <v>1350</v>
      </c>
      <c r="B304" s="135">
        <v>44636.0</v>
      </c>
      <c r="C304" s="187"/>
      <c r="D304" s="95"/>
      <c r="E304" s="95"/>
      <c r="F304" s="381"/>
      <c r="G304" s="95"/>
      <c r="H304" s="95"/>
      <c r="I304" s="95"/>
      <c r="J304" s="95"/>
      <c r="K304" s="95"/>
      <c r="L304" s="95"/>
      <c r="M304" s="95"/>
      <c r="N304" s="95"/>
      <c r="O304" s="95"/>
      <c r="P304" s="27"/>
      <c r="Q304" s="27"/>
      <c r="R304" s="27"/>
      <c r="S304" s="27"/>
      <c r="T304" s="27"/>
      <c r="U304" s="27"/>
      <c r="V304" s="27"/>
      <c r="W304" s="27"/>
      <c r="X304" s="27"/>
      <c r="Y304" s="27"/>
      <c r="Z304" s="27"/>
      <c r="AA304" s="27"/>
      <c r="AB304" s="27"/>
      <c r="AC304" s="27"/>
      <c r="AD304" s="27"/>
      <c r="AE304" s="27"/>
      <c r="AF304" s="27"/>
    </row>
    <row r="305" ht="15.75" customHeight="1">
      <c r="A305" s="28"/>
      <c r="B305" s="39" t="s">
        <v>13064</v>
      </c>
      <c r="C305" s="187"/>
      <c r="D305" s="95"/>
      <c r="E305" s="95"/>
      <c r="F305" s="381"/>
      <c r="G305" s="95"/>
      <c r="H305" s="95"/>
      <c r="I305" s="95"/>
      <c r="J305" s="95"/>
      <c r="K305" s="95"/>
      <c r="L305" s="95"/>
      <c r="M305" s="95"/>
      <c r="N305" s="95"/>
      <c r="O305" s="95"/>
      <c r="P305" s="27"/>
      <c r="Q305" s="27"/>
      <c r="R305" s="27"/>
      <c r="S305" s="27"/>
      <c r="T305" s="27"/>
      <c r="U305" s="27"/>
      <c r="V305" s="27"/>
      <c r="W305" s="27"/>
      <c r="X305" s="27"/>
      <c r="Y305" s="27"/>
      <c r="Z305" s="27"/>
      <c r="AA305" s="27"/>
      <c r="AB305" s="27"/>
      <c r="AC305" s="27"/>
      <c r="AD305" s="27"/>
      <c r="AE305" s="27"/>
      <c r="AF305" s="27"/>
    </row>
    <row r="306" ht="15.75" customHeight="1">
      <c r="A306" s="28"/>
      <c r="B306" s="39" t="s">
        <v>13064</v>
      </c>
      <c r="C306" s="187"/>
      <c r="D306" s="95"/>
      <c r="E306" s="95"/>
      <c r="F306" s="381"/>
      <c r="G306" s="95"/>
      <c r="H306" s="95"/>
      <c r="I306" s="95"/>
      <c r="J306" s="95"/>
      <c r="K306" s="95"/>
      <c r="L306" s="95"/>
      <c r="M306" s="95"/>
      <c r="N306" s="95"/>
      <c r="O306" s="95"/>
      <c r="P306" s="27"/>
      <c r="Q306" s="27"/>
      <c r="R306" s="27"/>
      <c r="S306" s="27"/>
      <c r="T306" s="27"/>
      <c r="U306" s="27"/>
      <c r="V306" s="27"/>
      <c r="W306" s="27"/>
      <c r="X306" s="27"/>
      <c r="Y306" s="27"/>
      <c r="Z306" s="27"/>
      <c r="AA306" s="27"/>
      <c r="AB306" s="27"/>
      <c r="AC306" s="27"/>
      <c r="AD306" s="27"/>
      <c r="AE306" s="27"/>
      <c r="AF306" s="27"/>
    </row>
    <row r="307" ht="15.75" customHeight="1">
      <c r="A307" s="28"/>
      <c r="B307" s="39" t="s">
        <v>13064</v>
      </c>
      <c r="C307" s="187"/>
      <c r="D307" s="95"/>
      <c r="E307" s="95"/>
      <c r="F307" s="381"/>
      <c r="G307" s="95"/>
      <c r="H307" s="95"/>
      <c r="I307" s="95"/>
      <c r="J307" s="95"/>
      <c r="K307" s="95"/>
      <c r="L307" s="95"/>
      <c r="M307" s="95"/>
      <c r="N307" s="95"/>
      <c r="O307" s="95"/>
      <c r="P307" s="27"/>
      <c r="Q307" s="27"/>
      <c r="R307" s="27"/>
      <c r="S307" s="27"/>
      <c r="T307" s="27"/>
      <c r="U307" s="27"/>
      <c r="V307" s="27"/>
      <c r="W307" s="27"/>
      <c r="X307" s="27"/>
      <c r="Y307" s="27"/>
      <c r="Z307" s="27"/>
      <c r="AA307" s="27"/>
      <c r="AB307" s="27"/>
      <c r="AC307" s="27"/>
      <c r="AD307" s="27"/>
      <c r="AE307" s="27"/>
      <c r="AF307" s="27"/>
    </row>
    <row r="308" ht="15.75" customHeight="1">
      <c r="A308" s="28"/>
      <c r="B308" s="39" t="s">
        <v>13064</v>
      </c>
      <c r="C308" s="43" t="s">
        <v>128</v>
      </c>
      <c r="D308" s="146" t="s">
        <v>13181</v>
      </c>
      <c r="E308" s="146" t="s">
        <v>13182</v>
      </c>
      <c r="F308" s="89" t="s">
        <v>363</v>
      </c>
      <c r="G308" s="57" t="s">
        <v>13542</v>
      </c>
      <c r="H308" s="77" t="s">
        <v>13543</v>
      </c>
      <c r="I308" s="58" t="s">
        <v>13184</v>
      </c>
      <c r="J308" s="95"/>
      <c r="K308" s="95"/>
      <c r="L308" s="95"/>
      <c r="M308" s="95"/>
      <c r="N308" s="95"/>
      <c r="O308" s="95"/>
      <c r="P308" s="27"/>
      <c r="Q308" s="27"/>
      <c r="R308" s="27"/>
      <c r="S308" s="27"/>
      <c r="T308" s="27"/>
      <c r="U308" s="27"/>
      <c r="V308" s="27"/>
      <c r="W308" s="27"/>
      <c r="X308" s="27"/>
      <c r="Y308" s="27"/>
      <c r="Z308" s="27"/>
      <c r="AA308" s="27"/>
      <c r="AB308" s="27"/>
      <c r="AC308" s="27"/>
      <c r="AD308" s="27"/>
      <c r="AE308" s="27"/>
      <c r="AF308" s="27"/>
    </row>
    <row r="309" ht="15.75" customHeight="1">
      <c r="A309" s="28"/>
      <c r="B309" s="39" t="s">
        <v>13064</v>
      </c>
      <c r="C309" s="43" t="s">
        <v>128</v>
      </c>
      <c r="D309" s="146" t="s">
        <v>13342</v>
      </c>
      <c r="E309" s="146" t="s">
        <v>13343</v>
      </c>
      <c r="F309" s="89" t="s">
        <v>403</v>
      </c>
      <c r="G309" s="57" t="s">
        <v>13544</v>
      </c>
      <c r="H309" s="77" t="s">
        <v>13545</v>
      </c>
      <c r="I309" s="58" t="s">
        <v>13345</v>
      </c>
      <c r="J309" s="95"/>
      <c r="K309" s="95"/>
      <c r="L309" s="95"/>
      <c r="M309" s="95"/>
      <c r="N309" s="95"/>
      <c r="O309" s="95"/>
      <c r="P309" s="27"/>
      <c r="Q309" s="27"/>
      <c r="R309" s="27"/>
      <c r="S309" s="27"/>
      <c r="T309" s="27"/>
      <c r="U309" s="27"/>
      <c r="V309" s="27"/>
      <c r="W309" s="27"/>
      <c r="X309" s="27"/>
      <c r="Y309" s="27"/>
      <c r="Z309" s="27"/>
      <c r="AA309" s="27"/>
      <c r="AB309" s="27"/>
      <c r="AC309" s="27"/>
      <c r="AD309" s="27"/>
      <c r="AE309" s="27"/>
      <c r="AF309" s="27"/>
    </row>
    <row r="310" ht="15.75" customHeight="1">
      <c r="A310" s="28"/>
      <c r="B310" s="39" t="s">
        <v>13064</v>
      </c>
      <c r="C310" s="43" t="s">
        <v>149</v>
      </c>
      <c r="D310" s="146" t="s">
        <v>13414</v>
      </c>
      <c r="E310" s="146" t="s">
        <v>13415</v>
      </c>
      <c r="F310" s="76">
        <v>0.6666666666666666</v>
      </c>
      <c r="G310" s="77" t="s">
        <v>13539</v>
      </c>
      <c r="H310" s="77" t="s">
        <v>13546</v>
      </c>
      <c r="I310" s="146" t="s">
        <v>13547</v>
      </c>
      <c r="J310" s="95"/>
      <c r="K310" s="95"/>
      <c r="L310" s="95"/>
      <c r="M310" s="95"/>
      <c r="N310" s="95"/>
      <c r="O310" s="95"/>
      <c r="P310" s="27"/>
      <c r="Q310" s="27"/>
      <c r="R310" s="27"/>
      <c r="S310" s="27"/>
      <c r="T310" s="27"/>
      <c r="U310" s="27"/>
      <c r="V310" s="27"/>
      <c r="W310" s="27"/>
      <c r="X310" s="27"/>
      <c r="Y310" s="27"/>
      <c r="Z310" s="27"/>
      <c r="AA310" s="27"/>
      <c r="AB310" s="27"/>
      <c r="AC310" s="27"/>
      <c r="AD310" s="27"/>
      <c r="AE310" s="27"/>
      <c r="AF310" s="27"/>
    </row>
    <row r="311" ht="15.75" customHeight="1">
      <c r="A311" s="28"/>
      <c r="B311" s="39" t="s">
        <v>13064</v>
      </c>
      <c r="C311" s="43" t="s">
        <v>167</v>
      </c>
      <c r="D311" s="146" t="s">
        <v>13189</v>
      </c>
      <c r="E311" s="146" t="s">
        <v>13190</v>
      </c>
      <c r="F311" s="76">
        <v>0.7916666666666666</v>
      </c>
      <c r="G311" s="77" t="s">
        <v>13548</v>
      </c>
      <c r="H311" s="77" t="s">
        <v>13549</v>
      </c>
      <c r="I311" s="146" t="s">
        <v>13193</v>
      </c>
      <c r="J311" s="95"/>
      <c r="K311" s="95"/>
      <c r="L311" s="95"/>
      <c r="M311" s="95"/>
      <c r="N311" s="95"/>
      <c r="O311" s="95"/>
      <c r="P311" s="27"/>
      <c r="Q311" s="27"/>
      <c r="R311" s="27"/>
      <c r="S311" s="27"/>
      <c r="T311" s="27"/>
      <c r="U311" s="27"/>
      <c r="V311" s="27"/>
      <c r="W311" s="27"/>
      <c r="X311" s="27"/>
      <c r="Y311" s="27"/>
      <c r="Z311" s="27"/>
      <c r="AA311" s="27"/>
      <c r="AB311" s="27"/>
      <c r="AC311" s="27"/>
      <c r="AD311" s="27"/>
      <c r="AE311" s="27"/>
      <c r="AF311" s="27"/>
    </row>
    <row r="312" ht="15.75" customHeight="1">
      <c r="A312" s="28"/>
      <c r="B312" s="39" t="s">
        <v>13064</v>
      </c>
      <c r="C312" s="187"/>
      <c r="D312" s="95"/>
      <c r="E312" s="95"/>
      <c r="F312" s="381"/>
      <c r="G312" s="95"/>
      <c r="H312" s="95"/>
      <c r="I312" s="95"/>
      <c r="J312" s="95"/>
      <c r="K312" s="95"/>
      <c r="L312" s="95"/>
      <c r="M312" s="95"/>
      <c r="N312" s="95"/>
      <c r="O312" s="95"/>
      <c r="P312" s="27"/>
      <c r="Q312" s="27"/>
      <c r="R312" s="27"/>
      <c r="S312" s="27"/>
      <c r="T312" s="27"/>
      <c r="U312" s="27"/>
      <c r="V312" s="27"/>
      <c r="W312" s="27"/>
      <c r="X312" s="27"/>
      <c r="Y312" s="27"/>
      <c r="Z312" s="27"/>
      <c r="AA312" s="27"/>
      <c r="AB312" s="27"/>
      <c r="AC312" s="27"/>
      <c r="AD312" s="27"/>
      <c r="AE312" s="27"/>
      <c r="AF312" s="27"/>
    </row>
    <row r="313" ht="15.75" customHeight="1">
      <c r="A313" s="44"/>
      <c r="B313" s="39" t="s">
        <v>13064</v>
      </c>
      <c r="C313" s="187"/>
      <c r="D313" s="95"/>
      <c r="E313" s="95"/>
      <c r="F313" s="381"/>
      <c r="G313" s="95"/>
      <c r="H313" s="95"/>
      <c r="I313" s="95"/>
      <c r="J313" s="95"/>
      <c r="K313" s="95"/>
      <c r="L313" s="95"/>
      <c r="M313" s="95"/>
      <c r="N313" s="95"/>
      <c r="O313" s="95"/>
      <c r="P313" s="27"/>
      <c r="Q313" s="27"/>
      <c r="R313" s="27"/>
      <c r="S313" s="27"/>
      <c r="T313" s="27"/>
      <c r="U313" s="27"/>
      <c r="V313" s="27"/>
      <c r="W313" s="27"/>
      <c r="X313" s="27"/>
      <c r="Y313" s="27"/>
      <c r="Z313" s="27"/>
      <c r="AA313" s="27"/>
      <c r="AB313" s="27"/>
      <c r="AC313" s="27"/>
      <c r="AD313" s="27"/>
      <c r="AE313" s="27"/>
      <c r="AF313" s="27"/>
    </row>
    <row r="314" ht="15.75" customHeight="1">
      <c r="A314" s="24" t="s">
        <v>1350</v>
      </c>
      <c r="B314" s="135">
        <v>44637.0</v>
      </c>
      <c r="C314" s="187"/>
      <c r="D314" s="95"/>
      <c r="E314" s="95"/>
      <c r="F314" s="381"/>
      <c r="G314" s="95"/>
      <c r="H314" s="95"/>
      <c r="I314" s="95"/>
      <c r="J314" s="95"/>
      <c r="K314" s="95"/>
      <c r="L314" s="95"/>
      <c r="M314" s="95"/>
      <c r="N314" s="95"/>
      <c r="O314" s="95"/>
      <c r="P314" s="27"/>
      <c r="Q314" s="27"/>
      <c r="R314" s="27"/>
      <c r="S314" s="27"/>
      <c r="T314" s="27"/>
      <c r="U314" s="27"/>
      <c r="V314" s="27"/>
      <c r="W314" s="27"/>
      <c r="X314" s="27"/>
      <c r="Y314" s="27"/>
      <c r="Z314" s="27"/>
      <c r="AA314" s="27"/>
      <c r="AB314" s="27"/>
      <c r="AC314" s="27"/>
      <c r="AD314" s="27"/>
      <c r="AE314" s="27"/>
      <c r="AF314" s="27"/>
    </row>
    <row r="315" ht="15.75" customHeight="1">
      <c r="A315" s="28"/>
      <c r="B315" s="39" t="s">
        <v>13064</v>
      </c>
      <c r="C315" s="187"/>
      <c r="D315" s="27"/>
      <c r="E315" s="27"/>
      <c r="F315" s="27"/>
      <c r="G315" s="27"/>
      <c r="H315" s="27"/>
      <c r="I315" s="27"/>
      <c r="J315" s="95"/>
      <c r="K315" s="95"/>
      <c r="L315" s="95"/>
      <c r="M315" s="95"/>
      <c r="N315" s="95"/>
      <c r="O315" s="95"/>
      <c r="P315" s="27"/>
      <c r="Q315" s="27"/>
      <c r="R315" s="27"/>
      <c r="S315" s="27"/>
      <c r="T315" s="27"/>
      <c r="U315" s="27"/>
      <c r="V315" s="27"/>
      <c r="W315" s="27"/>
      <c r="X315" s="27"/>
      <c r="Y315" s="27"/>
      <c r="Z315" s="27"/>
      <c r="AA315" s="27"/>
      <c r="AB315" s="27"/>
      <c r="AC315" s="27"/>
      <c r="AD315" s="27"/>
      <c r="AE315" s="27"/>
      <c r="AF315" s="27"/>
    </row>
    <row r="316" ht="15.75" customHeight="1">
      <c r="A316" s="28"/>
      <c r="B316" s="39" t="s">
        <v>13064</v>
      </c>
      <c r="C316" s="187"/>
      <c r="D316" s="95"/>
      <c r="E316" s="95"/>
      <c r="F316" s="381"/>
      <c r="G316" s="95"/>
      <c r="H316" s="95"/>
      <c r="I316" s="95"/>
      <c r="J316" s="95"/>
      <c r="K316" s="95"/>
      <c r="L316" s="95"/>
      <c r="M316" s="95"/>
      <c r="N316" s="95"/>
      <c r="O316" s="95"/>
      <c r="P316" s="27"/>
      <c r="Q316" s="27"/>
      <c r="R316" s="27"/>
      <c r="S316" s="27"/>
      <c r="T316" s="27"/>
      <c r="U316" s="27"/>
      <c r="V316" s="27"/>
      <c r="W316" s="27"/>
      <c r="X316" s="27"/>
      <c r="Y316" s="27"/>
      <c r="Z316" s="27"/>
      <c r="AA316" s="27"/>
      <c r="AB316" s="27"/>
      <c r="AC316" s="27"/>
      <c r="AD316" s="27"/>
      <c r="AE316" s="27"/>
      <c r="AF316" s="27"/>
    </row>
    <row r="317" ht="15.75" customHeight="1">
      <c r="A317" s="28"/>
      <c r="B317" s="39" t="s">
        <v>13064</v>
      </c>
      <c r="C317" s="223"/>
      <c r="D317" s="382"/>
      <c r="E317" s="382"/>
      <c r="F317" s="381"/>
      <c r="G317" s="123"/>
      <c r="H317" s="95"/>
      <c r="I317" s="343"/>
      <c r="J317" s="95"/>
      <c r="K317" s="95"/>
      <c r="L317" s="95"/>
      <c r="M317" s="95"/>
      <c r="N317" s="95"/>
      <c r="O317" s="95"/>
      <c r="P317" s="27"/>
      <c r="Q317" s="27"/>
      <c r="R317" s="27"/>
      <c r="S317" s="27"/>
      <c r="T317" s="27"/>
      <c r="U317" s="27"/>
      <c r="V317" s="27"/>
      <c r="W317" s="27"/>
      <c r="X317" s="27"/>
      <c r="Y317" s="27"/>
      <c r="Z317" s="27"/>
      <c r="AA317" s="27"/>
      <c r="AB317" s="27"/>
      <c r="AC317" s="27"/>
      <c r="AD317" s="27"/>
      <c r="AE317" s="27"/>
      <c r="AF317" s="27"/>
    </row>
    <row r="318" ht="15.75" customHeight="1">
      <c r="A318" s="28"/>
      <c r="B318" s="39" t="s">
        <v>13064</v>
      </c>
      <c r="C318" s="43" t="s">
        <v>128</v>
      </c>
      <c r="D318" s="146" t="s">
        <v>13310</v>
      </c>
      <c r="E318" s="146" t="s">
        <v>13311</v>
      </c>
      <c r="F318" s="89" t="s">
        <v>131</v>
      </c>
      <c r="G318" s="57" t="s">
        <v>13529</v>
      </c>
      <c r="H318" s="77" t="s">
        <v>13550</v>
      </c>
      <c r="I318" s="58" t="s">
        <v>13313</v>
      </c>
      <c r="J318" s="95"/>
      <c r="K318" s="95"/>
      <c r="L318" s="95"/>
      <c r="M318" s="95"/>
      <c r="N318" s="95"/>
      <c r="O318" s="95"/>
      <c r="P318" s="27"/>
      <c r="Q318" s="27"/>
      <c r="R318" s="27"/>
      <c r="S318" s="27"/>
      <c r="T318" s="27"/>
      <c r="U318" s="27"/>
      <c r="V318" s="27"/>
      <c r="W318" s="27"/>
      <c r="X318" s="27"/>
      <c r="Y318" s="27"/>
      <c r="Z318" s="27"/>
      <c r="AA318" s="27"/>
      <c r="AB318" s="27"/>
      <c r="AC318" s="27"/>
      <c r="AD318" s="27"/>
      <c r="AE318" s="27"/>
      <c r="AF318" s="27"/>
    </row>
    <row r="319" ht="15.75" customHeight="1">
      <c r="A319" s="28"/>
      <c r="B319" s="39" t="s">
        <v>13064</v>
      </c>
      <c r="C319" s="34" t="s">
        <v>128</v>
      </c>
      <c r="D319" s="144" t="s">
        <v>13070</v>
      </c>
      <c r="E319" s="144" t="s">
        <v>13071</v>
      </c>
      <c r="F319" s="91" t="s">
        <v>352</v>
      </c>
      <c r="G319" s="59" t="s">
        <v>13529</v>
      </c>
      <c r="H319" s="81" t="s">
        <v>13551</v>
      </c>
      <c r="I319" s="523" t="s">
        <v>13073</v>
      </c>
      <c r="J319" s="95" t="s">
        <v>1236</v>
      </c>
      <c r="K319" s="95"/>
      <c r="L319" s="95"/>
      <c r="M319" s="95"/>
      <c r="N319" s="95"/>
      <c r="O319" s="95"/>
      <c r="P319" s="27"/>
      <c r="Q319" s="27"/>
      <c r="R319" s="27"/>
      <c r="S319" s="27"/>
      <c r="T319" s="27"/>
      <c r="U319" s="27"/>
      <c r="V319" s="27"/>
      <c r="W319" s="27"/>
      <c r="X319" s="27"/>
      <c r="Y319" s="27"/>
      <c r="Z319" s="27"/>
      <c r="AA319" s="27"/>
      <c r="AB319" s="27"/>
      <c r="AC319" s="27"/>
      <c r="AD319" s="27"/>
      <c r="AE319" s="27"/>
      <c r="AF319" s="27"/>
    </row>
    <row r="320" ht="15.75" customHeight="1">
      <c r="A320" s="28"/>
      <c r="B320" s="39" t="s">
        <v>13064</v>
      </c>
      <c r="C320" s="43" t="s">
        <v>128</v>
      </c>
      <c r="D320" s="524" t="s">
        <v>13301</v>
      </c>
      <c r="E320" s="525" t="s">
        <v>13302</v>
      </c>
      <c r="F320" s="89" t="s">
        <v>372</v>
      </c>
      <c r="G320" s="57" t="s">
        <v>13552</v>
      </c>
      <c r="H320" s="77" t="s">
        <v>13553</v>
      </c>
      <c r="I320" s="96" t="s">
        <v>13304</v>
      </c>
      <c r="J320" s="95"/>
      <c r="K320" s="95"/>
      <c r="L320" s="95"/>
      <c r="M320" s="95"/>
      <c r="N320" s="95"/>
      <c r="O320" s="95"/>
      <c r="P320" s="27"/>
      <c r="Q320" s="27"/>
      <c r="R320" s="27"/>
      <c r="S320" s="27"/>
      <c r="T320" s="27"/>
      <c r="U320" s="27"/>
      <c r="V320" s="27"/>
      <c r="W320" s="27"/>
      <c r="X320" s="27"/>
      <c r="Y320" s="27"/>
      <c r="Z320" s="27"/>
      <c r="AA320" s="27"/>
      <c r="AB320" s="27"/>
      <c r="AC320" s="27"/>
      <c r="AD320" s="27"/>
      <c r="AE320" s="27"/>
      <c r="AF320" s="27"/>
    </row>
    <row r="321" ht="15.75" customHeight="1">
      <c r="A321" s="28"/>
      <c r="B321" s="39" t="s">
        <v>13064</v>
      </c>
      <c r="C321" s="43" t="s">
        <v>128</v>
      </c>
      <c r="D321" s="524" t="s">
        <v>13227</v>
      </c>
      <c r="E321" s="525" t="s">
        <v>13228</v>
      </c>
      <c r="F321" s="89" t="s">
        <v>375</v>
      </c>
      <c r="G321" s="57" t="s">
        <v>13544</v>
      </c>
      <c r="H321" s="77" t="s">
        <v>13554</v>
      </c>
      <c r="I321" s="96" t="s">
        <v>13230</v>
      </c>
      <c r="J321" s="95"/>
      <c r="K321" s="95"/>
      <c r="L321" s="95"/>
      <c r="M321" s="95"/>
      <c r="N321" s="95"/>
      <c r="O321" s="95"/>
      <c r="P321" s="27"/>
      <c r="Q321" s="27"/>
      <c r="R321" s="27"/>
      <c r="S321" s="27"/>
      <c r="T321" s="27"/>
      <c r="U321" s="27"/>
      <c r="V321" s="27"/>
      <c r="W321" s="27"/>
      <c r="X321" s="27"/>
      <c r="Y321" s="27"/>
      <c r="Z321" s="27"/>
      <c r="AA321" s="27"/>
      <c r="AB321" s="27"/>
      <c r="AC321" s="27"/>
      <c r="AD321" s="27"/>
      <c r="AE321" s="27"/>
      <c r="AF321" s="27"/>
    </row>
    <row r="322" ht="15.75" customHeight="1">
      <c r="A322" s="28"/>
      <c r="B322" s="39" t="s">
        <v>13064</v>
      </c>
      <c r="C322" s="34" t="s">
        <v>128</v>
      </c>
      <c r="D322" s="144" t="s">
        <v>13210</v>
      </c>
      <c r="E322" s="144" t="s">
        <v>13211</v>
      </c>
      <c r="F322" s="91" t="s">
        <v>497</v>
      </c>
      <c r="G322" s="59" t="s">
        <v>13491</v>
      </c>
      <c r="H322" s="81" t="s">
        <v>13555</v>
      </c>
      <c r="I322" s="63" t="s">
        <v>13213</v>
      </c>
      <c r="J322" s="95" t="s">
        <v>8835</v>
      </c>
      <c r="K322" s="95"/>
      <c r="L322" s="95"/>
      <c r="M322" s="95"/>
      <c r="N322" s="95"/>
      <c r="O322" s="95"/>
      <c r="P322" s="27"/>
      <c r="Q322" s="27"/>
      <c r="R322" s="27"/>
      <c r="S322" s="27"/>
      <c r="T322" s="27"/>
      <c r="U322" s="27"/>
      <c r="V322" s="27"/>
      <c r="W322" s="27"/>
      <c r="X322" s="27"/>
      <c r="Y322" s="27"/>
      <c r="Z322" s="27"/>
      <c r="AA322" s="27"/>
      <c r="AB322" s="27"/>
      <c r="AC322" s="27"/>
      <c r="AD322" s="27"/>
      <c r="AE322" s="27"/>
      <c r="AF322" s="27"/>
    </row>
    <row r="323" ht="15.75" customHeight="1">
      <c r="A323" s="28"/>
      <c r="B323" s="39" t="s">
        <v>13064</v>
      </c>
      <c r="C323" s="43" t="s">
        <v>128</v>
      </c>
      <c r="D323" s="146" t="s">
        <v>13206</v>
      </c>
      <c r="E323" s="146" t="s">
        <v>13207</v>
      </c>
      <c r="F323" s="89" t="s">
        <v>4452</v>
      </c>
      <c r="G323" s="57" t="s">
        <v>13521</v>
      </c>
      <c r="H323" s="77" t="s">
        <v>13556</v>
      </c>
      <c r="I323" s="58" t="s">
        <v>13209</v>
      </c>
      <c r="J323" s="95"/>
      <c r="K323" s="95"/>
      <c r="L323" s="95"/>
      <c r="M323" s="95"/>
      <c r="N323" s="95"/>
      <c r="O323" s="95"/>
      <c r="P323" s="27"/>
      <c r="Q323" s="27"/>
      <c r="R323" s="27"/>
      <c r="S323" s="27"/>
      <c r="T323" s="27"/>
      <c r="U323" s="27"/>
      <c r="V323" s="27"/>
      <c r="W323" s="27"/>
      <c r="X323" s="27"/>
      <c r="Y323" s="27"/>
      <c r="Z323" s="27"/>
      <c r="AA323" s="27"/>
      <c r="AB323" s="27"/>
      <c r="AC323" s="27"/>
      <c r="AD323" s="27"/>
      <c r="AE323" s="27"/>
      <c r="AF323" s="27"/>
    </row>
    <row r="324" ht="15.75" customHeight="1">
      <c r="A324" s="28"/>
      <c r="B324" s="39" t="s">
        <v>13064</v>
      </c>
      <c r="C324" s="27"/>
      <c r="D324" s="27"/>
      <c r="E324" s="27"/>
      <c r="F324" s="27"/>
      <c r="G324" s="27"/>
      <c r="H324" s="27"/>
      <c r="I324" s="27"/>
      <c r="J324" s="95"/>
      <c r="K324" s="95"/>
      <c r="L324" s="95"/>
      <c r="M324" s="95"/>
      <c r="N324" s="95"/>
      <c r="O324" s="95"/>
      <c r="P324" s="27"/>
      <c r="Q324" s="27"/>
      <c r="R324" s="27"/>
      <c r="S324" s="27"/>
      <c r="T324" s="27"/>
      <c r="U324" s="27"/>
      <c r="V324" s="27"/>
      <c r="W324" s="27"/>
      <c r="X324" s="27"/>
      <c r="Y324" s="27"/>
      <c r="Z324" s="27"/>
      <c r="AA324" s="27"/>
      <c r="AB324" s="27"/>
      <c r="AC324" s="27"/>
      <c r="AD324" s="27"/>
      <c r="AE324" s="27"/>
      <c r="AF324" s="27"/>
    </row>
    <row r="325" ht="15.75" customHeight="1">
      <c r="A325" s="28"/>
      <c r="B325" s="39" t="s">
        <v>13064</v>
      </c>
      <c r="C325" s="27"/>
      <c r="D325" s="27"/>
      <c r="E325" s="27"/>
      <c r="F325" s="27"/>
      <c r="G325" s="27"/>
      <c r="H325" s="27"/>
      <c r="I325" s="27"/>
      <c r="J325" s="95"/>
      <c r="K325" s="95"/>
      <c r="L325" s="95"/>
      <c r="M325" s="95"/>
      <c r="N325" s="95"/>
      <c r="O325" s="95"/>
      <c r="P325" s="27"/>
      <c r="Q325" s="27"/>
      <c r="R325" s="27"/>
      <c r="S325" s="27"/>
      <c r="T325" s="27"/>
      <c r="U325" s="27"/>
      <c r="V325" s="27"/>
      <c r="W325" s="27"/>
      <c r="X325" s="27"/>
      <c r="Y325" s="27"/>
      <c r="Z325" s="27"/>
      <c r="AA325" s="27"/>
      <c r="AB325" s="27"/>
      <c r="AC325" s="27"/>
      <c r="AD325" s="27"/>
      <c r="AE325" s="27"/>
      <c r="AF325" s="27"/>
    </row>
    <row r="326" ht="15.75" customHeight="1">
      <c r="A326" s="44"/>
      <c r="B326" s="39" t="s">
        <v>13064</v>
      </c>
      <c r="C326" s="27"/>
      <c r="D326" s="27"/>
      <c r="E326" s="27"/>
      <c r="F326" s="27"/>
      <c r="G326" s="27"/>
      <c r="H326" s="27"/>
      <c r="I326" s="27"/>
      <c r="J326" s="95"/>
      <c r="K326" s="95"/>
      <c r="L326" s="95"/>
      <c r="M326" s="95"/>
      <c r="N326" s="95"/>
      <c r="O326" s="95"/>
      <c r="P326" s="27"/>
      <c r="Q326" s="27"/>
      <c r="R326" s="27"/>
      <c r="S326" s="27"/>
      <c r="T326" s="27"/>
      <c r="U326" s="27"/>
      <c r="V326" s="27"/>
      <c r="W326" s="27"/>
      <c r="X326" s="27"/>
      <c r="Y326" s="27"/>
      <c r="Z326" s="27"/>
      <c r="AA326" s="27"/>
      <c r="AB326" s="27"/>
      <c r="AC326" s="27"/>
      <c r="AD326" s="27"/>
      <c r="AE326" s="27"/>
      <c r="AF326" s="27"/>
    </row>
    <row r="327" ht="15.75" customHeight="1">
      <c r="A327" s="24" t="s">
        <v>1350</v>
      </c>
      <c r="B327" s="135">
        <v>44638.0</v>
      </c>
      <c r="C327" s="27"/>
      <c r="D327" s="27"/>
      <c r="E327" s="27"/>
      <c r="F327" s="27"/>
      <c r="G327" s="27"/>
      <c r="H327" s="27"/>
      <c r="I327" s="27"/>
      <c r="J327" s="95"/>
      <c r="K327" s="95"/>
      <c r="L327" s="95"/>
      <c r="M327" s="95"/>
      <c r="N327" s="95"/>
      <c r="O327" s="95"/>
      <c r="P327" s="27"/>
      <c r="Q327" s="27"/>
      <c r="R327" s="27"/>
      <c r="S327" s="27"/>
      <c r="T327" s="27"/>
      <c r="U327" s="27"/>
      <c r="V327" s="27"/>
      <c r="W327" s="27"/>
      <c r="X327" s="27"/>
      <c r="Y327" s="27"/>
      <c r="Z327" s="27"/>
      <c r="AA327" s="27"/>
      <c r="AB327" s="27"/>
      <c r="AC327" s="27"/>
      <c r="AD327" s="27"/>
      <c r="AE327" s="27"/>
      <c r="AF327" s="27"/>
    </row>
    <row r="328" ht="15.75" customHeight="1">
      <c r="A328" s="28"/>
      <c r="B328" s="39" t="s">
        <v>13064</v>
      </c>
      <c r="C328" s="187"/>
      <c r="D328" s="95"/>
      <c r="E328" s="95"/>
      <c r="F328" s="381"/>
      <c r="G328" s="95"/>
      <c r="H328" s="95"/>
      <c r="I328" s="95"/>
      <c r="J328" s="95"/>
      <c r="K328" s="95"/>
      <c r="L328" s="95"/>
      <c r="M328" s="95"/>
      <c r="N328" s="95"/>
      <c r="O328" s="95"/>
      <c r="P328" s="27"/>
      <c r="Q328" s="27"/>
      <c r="R328" s="27"/>
      <c r="S328" s="27"/>
      <c r="T328" s="27"/>
      <c r="U328" s="27"/>
      <c r="V328" s="27"/>
      <c r="W328" s="27"/>
      <c r="X328" s="27"/>
      <c r="Y328" s="27"/>
      <c r="Z328" s="27"/>
      <c r="AA328" s="27"/>
      <c r="AB328" s="27"/>
      <c r="AC328" s="27"/>
      <c r="AD328" s="27"/>
      <c r="AE328" s="27"/>
      <c r="AF328" s="27"/>
    </row>
    <row r="329" ht="15.75" customHeight="1">
      <c r="A329" s="28"/>
      <c r="B329" s="39" t="s">
        <v>13064</v>
      </c>
      <c r="C329" s="187"/>
      <c r="D329" s="95"/>
      <c r="E329" s="95"/>
      <c r="F329" s="381"/>
      <c r="G329" s="95"/>
      <c r="H329" s="95"/>
      <c r="I329" s="95"/>
      <c r="J329" s="95"/>
      <c r="K329" s="95"/>
      <c r="L329" s="95"/>
      <c r="M329" s="95"/>
      <c r="N329" s="95"/>
      <c r="O329" s="95"/>
      <c r="P329" s="27"/>
      <c r="Q329" s="27"/>
      <c r="R329" s="27"/>
      <c r="S329" s="27"/>
      <c r="T329" s="27"/>
      <c r="U329" s="27"/>
      <c r="V329" s="27"/>
      <c r="W329" s="27"/>
      <c r="X329" s="27"/>
      <c r="Y329" s="27"/>
      <c r="Z329" s="27"/>
      <c r="AA329" s="27"/>
      <c r="AB329" s="27"/>
      <c r="AC329" s="27"/>
      <c r="AD329" s="27"/>
      <c r="AE329" s="27"/>
      <c r="AF329" s="27"/>
    </row>
    <row r="330" ht="15.75" customHeight="1">
      <c r="A330" s="28"/>
      <c r="B330" s="39" t="s">
        <v>13064</v>
      </c>
      <c r="C330" s="187"/>
      <c r="D330" s="95"/>
      <c r="E330" s="75" t="s">
        <v>13536</v>
      </c>
      <c r="F330" s="381"/>
      <c r="G330" s="95"/>
      <c r="H330" s="95"/>
      <c r="I330" s="95"/>
      <c r="J330" s="95"/>
      <c r="K330" s="95"/>
      <c r="L330" s="95"/>
      <c r="M330" s="95"/>
      <c r="N330" s="95"/>
      <c r="O330" s="95"/>
      <c r="P330" s="27"/>
      <c r="Q330" s="27"/>
      <c r="R330" s="27"/>
      <c r="S330" s="27"/>
      <c r="T330" s="27"/>
      <c r="U330" s="27"/>
      <c r="V330" s="27"/>
      <c r="W330" s="27"/>
      <c r="X330" s="27"/>
      <c r="Y330" s="27"/>
      <c r="Z330" s="27"/>
      <c r="AA330" s="27"/>
      <c r="AB330" s="27"/>
      <c r="AC330" s="27"/>
      <c r="AD330" s="27"/>
      <c r="AE330" s="27"/>
      <c r="AF330" s="27"/>
    </row>
    <row r="331" ht="15.75" customHeight="1">
      <c r="A331" s="28"/>
      <c r="B331" s="39" t="s">
        <v>13064</v>
      </c>
      <c r="C331" s="97" t="s">
        <v>167</v>
      </c>
      <c r="D331" s="146" t="s">
        <v>13247</v>
      </c>
      <c r="E331" s="146" t="s">
        <v>13248</v>
      </c>
      <c r="F331" s="76">
        <v>0.5833333333333334</v>
      </c>
      <c r="G331" s="146" t="s">
        <v>13506</v>
      </c>
      <c r="H331" s="146" t="s">
        <v>13507</v>
      </c>
      <c r="I331" s="146" t="s">
        <v>13251</v>
      </c>
      <c r="J331" s="95"/>
      <c r="K331" s="95"/>
      <c r="L331" s="95"/>
      <c r="M331" s="95"/>
      <c r="N331" s="95"/>
      <c r="O331" s="95"/>
      <c r="P331" s="27"/>
      <c r="Q331" s="27"/>
      <c r="R331" s="27"/>
      <c r="S331" s="27"/>
      <c r="T331" s="27"/>
      <c r="U331" s="27"/>
      <c r="V331" s="27"/>
      <c r="W331" s="27"/>
      <c r="X331" s="27"/>
      <c r="Y331" s="27"/>
      <c r="Z331" s="27"/>
      <c r="AA331" s="27"/>
      <c r="AB331" s="27"/>
      <c r="AC331" s="27"/>
      <c r="AD331" s="27"/>
      <c r="AE331" s="27"/>
      <c r="AF331" s="27"/>
    </row>
    <row r="332" ht="15.75" customHeight="1">
      <c r="A332" s="28"/>
      <c r="B332" s="39" t="s">
        <v>13064</v>
      </c>
      <c r="C332" s="34" t="s">
        <v>167</v>
      </c>
      <c r="D332" s="144" t="s">
        <v>13163</v>
      </c>
      <c r="E332" s="144" t="s">
        <v>13164</v>
      </c>
      <c r="F332" s="80">
        <v>0.625</v>
      </c>
      <c r="G332" s="81" t="s">
        <v>13515</v>
      </c>
      <c r="H332" s="81" t="s">
        <v>13516</v>
      </c>
      <c r="I332" s="144" t="s">
        <v>13166</v>
      </c>
      <c r="J332" s="95" t="s">
        <v>13557</v>
      </c>
      <c r="K332" s="95"/>
      <c r="L332" s="95"/>
      <c r="M332" s="95"/>
      <c r="N332" s="95"/>
      <c r="O332" s="95"/>
      <c r="P332" s="27"/>
      <c r="Q332" s="27"/>
      <c r="R332" s="27"/>
      <c r="S332" s="27"/>
      <c r="T332" s="27"/>
      <c r="U332" s="27"/>
      <c r="V332" s="27"/>
      <c r="W332" s="27"/>
      <c r="X332" s="27"/>
      <c r="Y332" s="27"/>
      <c r="Z332" s="27"/>
      <c r="AA332" s="27"/>
      <c r="AB332" s="27"/>
      <c r="AC332" s="27"/>
      <c r="AD332" s="27"/>
      <c r="AE332" s="27"/>
      <c r="AF332" s="27"/>
    </row>
    <row r="333" ht="15.75" customHeight="1">
      <c r="A333" s="28"/>
      <c r="B333" s="39" t="s">
        <v>13064</v>
      </c>
      <c r="C333" s="187"/>
      <c r="D333" s="95"/>
      <c r="E333" s="95"/>
      <c r="G333" s="95"/>
      <c r="H333" s="95"/>
      <c r="I333" s="95"/>
      <c r="J333" s="95"/>
      <c r="K333" s="95"/>
      <c r="L333" s="95"/>
      <c r="M333" s="95"/>
      <c r="N333" s="95"/>
      <c r="O333" s="95"/>
      <c r="P333" s="27"/>
      <c r="Q333" s="27"/>
      <c r="R333" s="27"/>
      <c r="S333" s="27"/>
      <c r="T333" s="27"/>
      <c r="U333" s="27"/>
      <c r="V333" s="27"/>
      <c r="W333" s="27"/>
      <c r="X333" s="27"/>
      <c r="Y333" s="27"/>
      <c r="Z333" s="27"/>
      <c r="AA333" s="27"/>
      <c r="AB333" s="27"/>
      <c r="AC333" s="27"/>
      <c r="AD333" s="27"/>
      <c r="AE333" s="27"/>
      <c r="AF333" s="27"/>
    </row>
    <row r="334" ht="15.75" customHeight="1">
      <c r="A334" s="28"/>
      <c r="B334" s="39" t="s">
        <v>13064</v>
      </c>
      <c r="C334" s="187"/>
      <c r="D334" s="95"/>
      <c r="E334" s="95"/>
      <c r="F334" s="381"/>
      <c r="G334" s="95"/>
      <c r="H334" s="95"/>
      <c r="I334" s="95"/>
      <c r="J334" s="95"/>
      <c r="K334" s="95"/>
      <c r="L334" s="95"/>
      <c r="M334" s="95"/>
      <c r="N334" s="95"/>
      <c r="O334" s="95"/>
      <c r="P334" s="27"/>
      <c r="Q334" s="27"/>
      <c r="R334" s="27"/>
      <c r="S334" s="27"/>
      <c r="T334" s="27"/>
      <c r="U334" s="27"/>
      <c r="V334" s="27"/>
      <c r="W334" s="27"/>
      <c r="X334" s="27"/>
      <c r="Y334" s="27"/>
      <c r="Z334" s="27"/>
      <c r="AA334" s="27"/>
      <c r="AB334" s="27"/>
      <c r="AC334" s="27"/>
      <c r="AD334" s="27"/>
      <c r="AE334" s="27"/>
      <c r="AF334" s="27"/>
    </row>
    <row r="335" ht="15.75" customHeight="1">
      <c r="A335" s="28"/>
      <c r="B335" s="39" t="s">
        <v>13064</v>
      </c>
      <c r="C335" s="187"/>
      <c r="D335" s="95"/>
      <c r="E335" s="95"/>
      <c r="F335" s="381"/>
      <c r="G335" s="95"/>
      <c r="H335" s="95"/>
      <c r="I335" s="95"/>
      <c r="J335" s="95"/>
      <c r="K335" s="95"/>
      <c r="L335" s="95"/>
      <c r="M335" s="95"/>
      <c r="N335" s="95"/>
      <c r="O335" s="95"/>
      <c r="P335" s="27"/>
      <c r="Q335" s="27"/>
      <c r="R335" s="27"/>
      <c r="S335" s="27"/>
      <c r="T335" s="27"/>
      <c r="U335" s="27"/>
      <c r="V335" s="27"/>
      <c r="W335" s="27"/>
      <c r="X335" s="27"/>
      <c r="Y335" s="27"/>
      <c r="Z335" s="27"/>
      <c r="AA335" s="27"/>
      <c r="AB335" s="27"/>
      <c r="AC335" s="27"/>
      <c r="AD335" s="27"/>
      <c r="AE335" s="27"/>
      <c r="AF335" s="27"/>
    </row>
    <row r="336" ht="15.75" customHeight="1">
      <c r="A336" s="28"/>
      <c r="B336" s="39" t="s">
        <v>13064</v>
      </c>
      <c r="C336" s="187"/>
      <c r="D336" s="95"/>
      <c r="E336" s="95"/>
      <c r="F336" s="381"/>
      <c r="G336" s="95"/>
      <c r="H336" s="95"/>
      <c r="I336" s="95"/>
      <c r="J336" s="95"/>
      <c r="K336" s="95"/>
      <c r="L336" s="95"/>
      <c r="M336" s="95"/>
      <c r="N336" s="95"/>
      <c r="O336" s="95"/>
      <c r="P336" s="27"/>
      <c r="Q336" s="27"/>
      <c r="R336" s="27"/>
      <c r="S336" s="27"/>
      <c r="T336" s="27"/>
      <c r="U336" s="27"/>
      <c r="V336" s="27"/>
      <c r="W336" s="27"/>
      <c r="X336" s="27"/>
      <c r="Y336" s="27"/>
      <c r="Z336" s="27"/>
      <c r="AA336" s="27"/>
      <c r="AB336" s="27"/>
      <c r="AC336" s="27"/>
      <c r="AD336" s="27"/>
      <c r="AE336" s="27"/>
      <c r="AF336" s="27"/>
    </row>
    <row r="337" ht="15.75" customHeight="1">
      <c r="A337" s="28"/>
      <c r="B337" s="39" t="s">
        <v>13064</v>
      </c>
      <c r="C337" s="187"/>
      <c r="D337" s="95"/>
      <c r="E337" s="95"/>
      <c r="F337" s="381"/>
      <c r="G337" s="95"/>
      <c r="H337" s="95"/>
      <c r="I337" s="95"/>
      <c r="J337" s="95"/>
      <c r="K337" s="95"/>
      <c r="L337" s="95"/>
      <c r="M337" s="95"/>
      <c r="N337" s="95"/>
      <c r="O337" s="95"/>
      <c r="P337" s="27"/>
      <c r="Q337" s="27"/>
      <c r="R337" s="27"/>
      <c r="S337" s="27"/>
      <c r="T337" s="27"/>
      <c r="U337" s="27"/>
      <c r="V337" s="27"/>
      <c r="W337" s="27"/>
      <c r="X337" s="27"/>
      <c r="Y337" s="27"/>
      <c r="Z337" s="27"/>
      <c r="AA337" s="27"/>
      <c r="AB337" s="27"/>
      <c r="AC337" s="27"/>
      <c r="AD337" s="27"/>
      <c r="AE337" s="27"/>
      <c r="AF337" s="27"/>
    </row>
    <row r="338" ht="15.75" customHeight="1">
      <c r="A338" s="28"/>
      <c r="B338" s="39" t="s">
        <v>13064</v>
      </c>
      <c r="C338" s="187"/>
      <c r="D338" s="95"/>
      <c r="E338" s="95"/>
      <c r="F338" s="381"/>
      <c r="G338" s="95"/>
      <c r="H338" s="95"/>
      <c r="I338" s="95"/>
      <c r="J338" s="95"/>
      <c r="K338" s="95"/>
      <c r="L338" s="95"/>
      <c r="M338" s="95"/>
      <c r="N338" s="95"/>
      <c r="O338" s="95"/>
      <c r="P338" s="27"/>
      <c r="Q338" s="27"/>
      <c r="R338" s="27"/>
      <c r="S338" s="27"/>
      <c r="T338" s="27"/>
      <c r="U338" s="27"/>
      <c r="V338" s="27"/>
      <c r="W338" s="27"/>
      <c r="X338" s="27"/>
      <c r="Y338" s="27"/>
      <c r="Z338" s="27"/>
      <c r="AA338" s="27"/>
      <c r="AB338" s="27"/>
      <c r="AC338" s="27"/>
      <c r="AD338" s="27"/>
      <c r="AE338" s="27"/>
      <c r="AF338" s="27"/>
    </row>
    <row r="339" ht="15.75" customHeight="1">
      <c r="A339" s="28"/>
      <c r="B339" s="39" t="s">
        <v>13064</v>
      </c>
      <c r="C339" s="187"/>
      <c r="D339" s="95"/>
      <c r="E339" s="95"/>
      <c r="F339" s="381"/>
      <c r="G339" s="95"/>
      <c r="H339" s="95"/>
      <c r="I339" s="95"/>
      <c r="J339" s="95"/>
      <c r="K339" s="95"/>
      <c r="L339" s="95"/>
      <c r="M339" s="95"/>
      <c r="N339" s="95"/>
      <c r="O339" s="95"/>
      <c r="P339" s="27"/>
      <c r="Q339" s="27"/>
      <c r="R339" s="27"/>
      <c r="S339" s="27"/>
      <c r="T339" s="27"/>
      <c r="U339" s="27"/>
      <c r="V339" s="27"/>
      <c r="W339" s="27"/>
      <c r="X339" s="27"/>
      <c r="Y339" s="27"/>
      <c r="Z339" s="27"/>
      <c r="AA339" s="27"/>
      <c r="AB339" s="27"/>
      <c r="AC339" s="27"/>
      <c r="AD339" s="27"/>
      <c r="AE339" s="27"/>
      <c r="AF339" s="27"/>
    </row>
    <row r="340" ht="15.75" customHeight="1">
      <c r="A340" s="44"/>
      <c r="B340" s="39" t="s">
        <v>13064</v>
      </c>
      <c r="C340" s="187"/>
      <c r="D340" s="95"/>
      <c r="E340" s="95"/>
      <c r="F340" s="381"/>
      <c r="G340" s="95"/>
      <c r="H340" s="95"/>
      <c r="I340" s="95"/>
      <c r="J340" s="95"/>
      <c r="K340" s="95"/>
      <c r="L340" s="95"/>
      <c r="M340" s="95"/>
      <c r="N340" s="95"/>
      <c r="O340" s="95"/>
      <c r="P340" s="27"/>
      <c r="Q340" s="27"/>
      <c r="R340" s="27"/>
      <c r="S340" s="27"/>
      <c r="T340" s="27"/>
      <c r="U340" s="27"/>
      <c r="V340" s="27"/>
      <c r="W340" s="27"/>
      <c r="X340" s="27"/>
      <c r="Y340" s="27"/>
      <c r="Z340" s="27"/>
      <c r="AA340" s="27"/>
      <c r="AB340" s="27"/>
      <c r="AC340" s="27"/>
      <c r="AD340" s="27"/>
      <c r="AE340" s="27"/>
      <c r="AF340" s="27"/>
    </row>
    <row r="341" ht="15.75" customHeight="1">
      <c r="A341" s="24" t="s">
        <v>1350</v>
      </c>
      <c r="B341" s="135">
        <v>44639.0</v>
      </c>
      <c r="C341" s="187"/>
      <c r="D341" s="95"/>
      <c r="E341" s="95"/>
      <c r="F341" s="381"/>
      <c r="G341" s="95"/>
      <c r="H341" s="95"/>
      <c r="I341" s="95"/>
      <c r="J341" s="95"/>
      <c r="K341" s="95"/>
      <c r="L341" s="95"/>
      <c r="M341" s="95"/>
      <c r="N341" s="95"/>
      <c r="O341" s="95"/>
      <c r="P341" s="27"/>
      <c r="Q341" s="27"/>
      <c r="R341" s="27"/>
      <c r="S341" s="27"/>
      <c r="T341" s="27"/>
      <c r="U341" s="27"/>
      <c r="V341" s="27"/>
      <c r="W341" s="27"/>
      <c r="X341" s="27"/>
      <c r="Y341" s="27"/>
      <c r="Z341" s="27"/>
      <c r="AA341" s="27"/>
      <c r="AB341" s="27"/>
      <c r="AC341" s="27"/>
      <c r="AD341" s="27"/>
      <c r="AE341" s="27"/>
      <c r="AF341" s="27"/>
    </row>
    <row r="342" ht="15.75" customHeight="1">
      <c r="A342" s="28"/>
      <c r="B342" s="39" t="s">
        <v>13064</v>
      </c>
      <c r="C342" s="187"/>
      <c r="D342" s="95"/>
      <c r="E342" s="95"/>
      <c r="F342" s="381"/>
      <c r="G342" s="95"/>
      <c r="H342" s="95"/>
      <c r="I342" s="95"/>
      <c r="J342" s="95"/>
      <c r="K342" s="95"/>
      <c r="L342" s="95"/>
      <c r="M342" s="95"/>
      <c r="N342" s="95"/>
      <c r="O342" s="95"/>
      <c r="P342" s="27"/>
      <c r="Q342" s="27"/>
      <c r="R342" s="27"/>
      <c r="S342" s="27"/>
      <c r="T342" s="27"/>
      <c r="U342" s="27"/>
      <c r="V342" s="27"/>
      <c r="W342" s="27"/>
      <c r="X342" s="27"/>
      <c r="Y342" s="27"/>
      <c r="Z342" s="27"/>
      <c r="AA342" s="27"/>
      <c r="AB342" s="27"/>
      <c r="AC342" s="27"/>
      <c r="AD342" s="27"/>
      <c r="AE342" s="27"/>
      <c r="AF342" s="27"/>
    </row>
    <row r="343" ht="15.75" customHeight="1">
      <c r="A343" s="28"/>
      <c r="B343" s="39" t="s">
        <v>13064</v>
      </c>
      <c r="C343" s="43" t="s">
        <v>128</v>
      </c>
      <c r="D343" s="146" t="s">
        <v>13271</v>
      </c>
      <c r="E343" s="146" t="s">
        <v>13272</v>
      </c>
      <c r="F343" s="89" t="s">
        <v>136</v>
      </c>
      <c r="G343" s="57" t="s">
        <v>13491</v>
      </c>
      <c r="H343" s="77" t="s">
        <v>13558</v>
      </c>
      <c r="I343" s="58" t="s">
        <v>13274</v>
      </c>
      <c r="J343" s="95"/>
      <c r="K343" s="95"/>
      <c r="L343" s="95"/>
      <c r="M343" s="95"/>
      <c r="N343" s="95"/>
      <c r="O343" s="95"/>
      <c r="P343" s="27"/>
      <c r="Q343" s="27"/>
      <c r="R343" s="27"/>
      <c r="S343" s="27"/>
      <c r="T343" s="27"/>
      <c r="U343" s="27"/>
      <c r="V343" s="27"/>
      <c r="W343" s="27"/>
      <c r="X343" s="27"/>
      <c r="Y343" s="27"/>
      <c r="Z343" s="27"/>
      <c r="AA343" s="27"/>
      <c r="AB343" s="27"/>
      <c r="AC343" s="27"/>
      <c r="AD343" s="27"/>
      <c r="AE343" s="27"/>
      <c r="AF343" s="27"/>
    </row>
    <row r="344" ht="15.75" customHeight="1">
      <c r="A344" s="28"/>
      <c r="B344" s="39" t="s">
        <v>13064</v>
      </c>
      <c r="C344" s="77" t="s">
        <v>273</v>
      </c>
      <c r="D344" s="147" t="s">
        <v>13450</v>
      </c>
      <c r="E344" s="147" t="s">
        <v>13451</v>
      </c>
      <c r="F344" s="76">
        <v>0.75</v>
      </c>
      <c r="G344" s="77" t="s">
        <v>13559</v>
      </c>
      <c r="H344" s="147" t="s">
        <v>13560</v>
      </c>
      <c r="I344" s="147" t="s">
        <v>13454</v>
      </c>
      <c r="J344" s="95"/>
      <c r="K344" s="95"/>
      <c r="L344" s="95"/>
      <c r="M344" s="95"/>
      <c r="N344" s="95"/>
      <c r="O344" s="95"/>
      <c r="P344" s="27"/>
      <c r="Q344" s="27"/>
      <c r="R344" s="27"/>
      <c r="S344" s="27"/>
      <c r="T344" s="27"/>
      <c r="U344" s="27"/>
      <c r="V344" s="27"/>
      <c r="W344" s="27"/>
      <c r="X344" s="27"/>
      <c r="Y344" s="27"/>
      <c r="Z344" s="27"/>
      <c r="AA344" s="27"/>
      <c r="AB344" s="27"/>
      <c r="AC344" s="27"/>
      <c r="AD344" s="27"/>
      <c r="AE344" s="27"/>
      <c r="AF344" s="27"/>
    </row>
    <row r="345" ht="15.75" customHeight="1">
      <c r="A345" s="28"/>
      <c r="B345" s="39" t="s">
        <v>13064</v>
      </c>
      <c r="C345" s="43" t="s">
        <v>128</v>
      </c>
      <c r="D345" s="146" t="s">
        <v>13455</v>
      </c>
      <c r="E345" s="146" t="s">
        <v>13456</v>
      </c>
      <c r="F345" s="89" t="s">
        <v>10347</v>
      </c>
      <c r="G345" s="77" t="s">
        <v>13521</v>
      </c>
      <c r="H345" s="77" t="s">
        <v>13561</v>
      </c>
      <c r="I345" s="58" t="s">
        <v>13458</v>
      </c>
      <c r="J345" s="95"/>
      <c r="K345" s="95"/>
      <c r="L345" s="95"/>
      <c r="M345" s="95"/>
      <c r="N345" s="95"/>
      <c r="O345" s="95"/>
      <c r="P345" s="27"/>
      <c r="Q345" s="27"/>
      <c r="R345" s="27"/>
      <c r="S345" s="27"/>
      <c r="T345" s="27"/>
      <c r="U345" s="27"/>
      <c r="V345" s="27"/>
      <c r="W345" s="27"/>
      <c r="X345" s="27"/>
      <c r="Y345" s="27"/>
      <c r="Z345" s="27"/>
      <c r="AA345" s="27"/>
      <c r="AB345" s="27"/>
      <c r="AC345" s="27"/>
      <c r="AD345" s="27"/>
      <c r="AE345" s="27"/>
      <c r="AF345" s="27"/>
    </row>
    <row r="346" ht="15.75" customHeight="1">
      <c r="A346" s="28"/>
      <c r="B346" s="39" t="s">
        <v>13064</v>
      </c>
      <c r="C346" s="43" t="s">
        <v>128</v>
      </c>
      <c r="D346" s="147" t="s">
        <v>13442</v>
      </c>
      <c r="E346" s="147" t="s">
        <v>13443</v>
      </c>
      <c r="F346" s="89" t="s">
        <v>10351</v>
      </c>
      <c r="G346" s="57" t="s">
        <v>13529</v>
      </c>
      <c r="H346" s="77" t="s">
        <v>13562</v>
      </c>
      <c r="I346" s="96" t="s">
        <v>13445</v>
      </c>
      <c r="J346" s="95"/>
      <c r="K346" s="95"/>
      <c r="L346" s="95"/>
      <c r="M346" s="95"/>
      <c r="N346" s="95"/>
      <c r="O346" s="95"/>
      <c r="P346" s="27"/>
      <c r="Q346" s="27"/>
      <c r="R346" s="27"/>
      <c r="S346" s="27"/>
      <c r="T346" s="27"/>
      <c r="U346" s="27"/>
      <c r="V346" s="27"/>
      <c r="W346" s="27"/>
      <c r="X346" s="27"/>
      <c r="Y346" s="27"/>
      <c r="Z346" s="27"/>
      <c r="AA346" s="27"/>
      <c r="AB346" s="27"/>
      <c r="AC346" s="27"/>
      <c r="AD346" s="27"/>
      <c r="AE346" s="27"/>
      <c r="AF346" s="27"/>
    </row>
    <row r="347" ht="15.75" customHeight="1">
      <c r="A347" s="28"/>
      <c r="B347" s="39" t="s">
        <v>13064</v>
      </c>
      <c r="C347" s="43" t="s">
        <v>167</v>
      </c>
      <c r="D347" s="147" t="s">
        <v>13088</v>
      </c>
      <c r="E347" s="147" t="s">
        <v>13089</v>
      </c>
      <c r="F347" s="89" t="s">
        <v>363</v>
      </c>
      <c r="G347" s="77" t="s">
        <v>13563</v>
      </c>
      <c r="H347" s="77" t="s">
        <v>13564</v>
      </c>
      <c r="I347" s="147" t="s">
        <v>13092</v>
      </c>
      <c r="J347" s="95"/>
      <c r="K347" s="95"/>
      <c r="L347" s="95"/>
      <c r="M347" s="95"/>
      <c r="N347" s="95"/>
      <c r="O347" s="95"/>
      <c r="P347" s="27"/>
      <c r="Q347" s="27"/>
      <c r="R347" s="27"/>
      <c r="S347" s="27"/>
      <c r="T347" s="27"/>
      <c r="U347" s="27"/>
      <c r="V347" s="27"/>
      <c r="W347" s="27"/>
      <c r="X347" s="27"/>
      <c r="Y347" s="27"/>
      <c r="Z347" s="27"/>
      <c r="AA347" s="27"/>
      <c r="AB347" s="27"/>
      <c r="AC347" s="27"/>
      <c r="AD347" s="27"/>
      <c r="AE347" s="27"/>
      <c r="AF347" s="27"/>
    </row>
    <row r="348" ht="15.75" customHeight="1">
      <c r="A348" s="28"/>
      <c r="B348" s="39" t="s">
        <v>13064</v>
      </c>
      <c r="C348" s="43" t="s">
        <v>167</v>
      </c>
      <c r="D348" s="147" t="s">
        <v>13280</v>
      </c>
      <c r="E348" s="147" t="s">
        <v>13281</v>
      </c>
      <c r="F348" s="89" t="s">
        <v>497</v>
      </c>
      <c r="G348" s="77" t="s">
        <v>13565</v>
      </c>
      <c r="H348" s="77" t="s">
        <v>13566</v>
      </c>
      <c r="I348" s="147" t="s">
        <v>13283</v>
      </c>
      <c r="J348" s="95"/>
      <c r="K348" s="95"/>
      <c r="L348" s="95"/>
      <c r="M348" s="95"/>
      <c r="N348" s="95"/>
      <c r="O348" s="95"/>
      <c r="P348" s="27"/>
      <c r="Q348" s="27"/>
      <c r="R348" s="27"/>
      <c r="S348" s="27"/>
      <c r="T348" s="27"/>
      <c r="U348" s="27"/>
      <c r="V348" s="27"/>
      <c r="W348" s="27"/>
      <c r="X348" s="27"/>
      <c r="Y348" s="27"/>
      <c r="Z348" s="27"/>
      <c r="AA348" s="27"/>
      <c r="AB348" s="27"/>
      <c r="AC348" s="27"/>
      <c r="AD348" s="27"/>
      <c r="AE348" s="27"/>
      <c r="AF348" s="27"/>
    </row>
    <row r="349" ht="15.75" customHeight="1">
      <c r="A349" s="28"/>
      <c r="B349" s="39" t="s">
        <v>13064</v>
      </c>
      <c r="C349" s="187"/>
      <c r="D349" s="95"/>
      <c r="E349" s="95"/>
      <c r="F349" s="381"/>
      <c r="G349" s="95"/>
      <c r="H349" s="95"/>
      <c r="I349" s="95"/>
      <c r="J349" s="95"/>
      <c r="K349" s="95"/>
      <c r="L349" s="95"/>
      <c r="M349" s="95"/>
      <c r="N349" s="95"/>
      <c r="O349" s="95"/>
      <c r="P349" s="27"/>
      <c r="Q349" s="27"/>
      <c r="R349" s="27"/>
      <c r="S349" s="27"/>
      <c r="T349" s="27"/>
      <c r="U349" s="27"/>
      <c r="V349" s="27"/>
      <c r="W349" s="27"/>
      <c r="X349" s="27"/>
      <c r="Y349" s="27"/>
      <c r="Z349" s="27"/>
      <c r="AA349" s="27"/>
      <c r="AB349" s="27"/>
      <c r="AC349" s="27"/>
      <c r="AD349" s="27"/>
      <c r="AE349" s="27"/>
      <c r="AF349" s="27"/>
    </row>
    <row r="350" ht="15.75" customHeight="1">
      <c r="A350" s="28"/>
      <c r="B350" s="39" t="s">
        <v>13064</v>
      </c>
      <c r="C350" s="187"/>
      <c r="D350" s="95"/>
      <c r="E350" s="95"/>
      <c r="F350" s="381"/>
      <c r="G350" s="95"/>
      <c r="H350" s="95"/>
      <c r="I350" s="95"/>
      <c r="J350" s="95"/>
      <c r="K350" s="95"/>
      <c r="L350" s="95"/>
      <c r="M350" s="95"/>
      <c r="N350" s="95"/>
      <c r="O350" s="95"/>
      <c r="P350" s="27"/>
      <c r="Q350" s="27"/>
      <c r="R350" s="27"/>
      <c r="S350" s="27"/>
      <c r="T350" s="27"/>
      <c r="U350" s="27"/>
      <c r="V350" s="27"/>
      <c r="W350" s="27"/>
      <c r="X350" s="27"/>
      <c r="Y350" s="27"/>
      <c r="Z350" s="27"/>
      <c r="AA350" s="27"/>
      <c r="AB350" s="27"/>
      <c r="AC350" s="27"/>
      <c r="AD350" s="27"/>
      <c r="AE350" s="27"/>
      <c r="AF350" s="27"/>
    </row>
    <row r="351" ht="15.75" customHeight="1">
      <c r="A351" s="28"/>
      <c r="B351" s="39" t="s">
        <v>13064</v>
      </c>
      <c r="C351" s="187"/>
      <c r="D351" s="95"/>
      <c r="E351" s="95"/>
      <c r="F351" s="381"/>
      <c r="G351" s="95"/>
      <c r="H351" s="95"/>
      <c r="I351" s="95"/>
      <c r="J351" s="95"/>
      <c r="K351" s="95"/>
      <c r="L351" s="95"/>
      <c r="M351" s="95"/>
      <c r="N351" s="95"/>
      <c r="O351" s="95"/>
      <c r="P351" s="27"/>
      <c r="Q351" s="27"/>
      <c r="R351" s="27"/>
      <c r="S351" s="27"/>
      <c r="T351" s="27"/>
      <c r="U351" s="27"/>
      <c r="V351" s="27"/>
      <c r="W351" s="27"/>
      <c r="X351" s="27"/>
      <c r="Y351" s="27"/>
      <c r="Z351" s="27"/>
      <c r="AA351" s="27"/>
      <c r="AB351" s="27"/>
      <c r="AC351" s="27"/>
      <c r="AD351" s="27"/>
      <c r="AE351" s="27"/>
      <c r="AF351" s="27"/>
    </row>
    <row r="352" ht="15.75" customHeight="1">
      <c r="A352" s="28"/>
      <c r="B352" s="39" t="s">
        <v>13064</v>
      </c>
      <c r="C352" s="187"/>
      <c r="D352" s="95"/>
      <c r="E352" s="95"/>
      <c r="F352" s="381"/>
      <c r="G352" s="95"/>
      <c r="H352" s="95"/>
      <c r="I352" s="95"/>
      <c r="J352" s="95"/>
      <c r="K352" s="95"/>
      <c r="L352" s="95"/>
      <c r="M352" s="95"/>
      <c r="N352" s="95"/>
      <c r="O352" s="95"/>
      <c r="P352" s="27"/>
      <c r="Q352" s="27"/>
      <c r="R352" s="27"/>
      <c r="S352" s="27"/>
      <c r="T352" s="27"/>
      <c r="U352" s="27"/>
      <c r="V352" s="27"/>
      <c r="W352" s="27"/>
      <c r="X352" s="27"/>
      <c r="Y352" s="27"/>
      <c r="Z352" s="27"/>
      <c r="AA352" s="27"/>
      <c r="AB352" s="27"/>
      <c r="AC352" s="27"/>
      <c r="AD352" s="27"/>
      <c r="AE352" s="27"/>
      <c r="AF352" s="27"/>
    </row>
    <row r="353" ht="15.75" customHeight="1">
      <c r="A353" s="28"/>
      <c r="B353" s="39" t="s">
        <v>13064</v>
      </c>
      <c r="C353" s="187"/>
      <c r="D353" s="95"/>
      <c r="E353" s="95"/>
      <c r="F353" s="381"/>
      <c r="G353" s="95"/>
      <c r="H353" s="95"/>
      <c r="I353" s="95"/>
      <c r="J353" s="95"/>
      <c r="K353" s="95"/>
      <c r="L353" s="95"/>
      <c r="M353" s="95"/>
      <c r="N353" s="95"/>
      <c r="O353" s="95"/>
      <c r="P353" s="27"/>
      <c r="Q353" s="27"/>
      <c r="R353" s="27"/>
      <c r="S353" s="27"/>
      <c r="T353" s="27"/>
      <c r="U353" s="27"/>
      <c r="V353" s="27"/>
      <c r="W353" s="27"/>
      <c r="X353" s="27"/>
      <c r="Y353" s="27"/>
      <c r="Z353" s="27"/>
      <c r="AA353" s="27"/>
      <c r="AB353" s="27"/>
      <c r="AC353" s="27"/>
      <c r="AD353" s="27"/>
      <c r="AE353" s="27"/>
      <c r="AF353" s="27"/>
    </row>
    <row r="354" ht="15.75" customHeight="1">
      <c r="A354" s="44"/>
      <c r="B354" s="39" t="s">
        <v>13064</v>
      </c>
      <c r="C354" s="187"/>
      <c r="D354" s="95"/>
      <c r="E354" s="95"/>
      <c r="F354" s="381"/>
      <c r="G354" s="95"/>
      <c r="H354" s="95"/>
      <c r="I354" s="95"/>
      <c r="J354" s="95"/>
      <c r="K354" s="95"/>
      <c r="L354" s="95"/>
      <c r="M354" s="95"/>
      <c r="N354" s="95"/>
      <c r="O354" s="95"/>
      <c r="P354" s="27"/>
      <c r="Q354" s="27"/>
      <c r="R354" s="27"/>
      <c r="S354" s="27"/>
      <c r="T354" s="27"/>
      <c r="U354" s="27"/>
      <c r="V354" s="27"/>
      <c r="W354" s="27"/>
      <c r="X354" s="27"/>
      <c r="Y354" s="27"/>
      <c r="Z354" s="27"/>
      <c r="AA354" s="27"/>
      <c r="AB354" s="27"/>
      <c r="AC354" s="27"/>
      <c r="AD354" s="27"/>
      <c r="AE354" s="27"/>
      <c r="AF354" s="27"/>
    </row>
    <row r="355" ht="15.75" customHeight="1">
      <c r="A355" s="27"/>
      <c r="B355" s="27"/>
      <c r="C355" s="187"/>
      <c r="D355" s="95"/>
      <c r="E355" s="95"/>
      <c r="F355" s="381"/>
      <c r="G355" s="95"/>
      <c r="H355" s="95"/>
      <c r="I355" s="95"/>
      <c r="J355" s="95"/>
      <c r="K355" s="95"/>
      <c r="L355" s="95"/>
      <c r="M355" s="95"/>
      <c r="N355" s="95"/>
      <c r="O355" s="444"/>
    </row>
    <row r="356" ht="15.75" customHeight="1">
      <c r="A356" s="27"/>
      <c r="B356" s="27"/>
      <c r="C356" s="187"/>
      <c r="D356" s="95"/>
      <c r="E356" s="95"/>
      <c r="F356" s="381"/>
      <c r="G356" s="95"/>
      <c r="H356" s="95"/>
      <c r="I356" s="95"/>
      <c r="J356" s="95"/>
      <c r="K356" s="95"/>
      <c r="L356" s="95"/>
      <c r="M356" s="95"/>
      <c r="N356" s="95"/>
      <c r="O356" s="444"/>
    </row>
    <row r="357" ht="15.75" customHeight="1">
      <c r="A357" s="27"/>
      <c r="B357" s="27"/>
      <c r="C357" s="187"/>
      <c r="D357" s="95"/>
      <c r="E357" s="95"/>
      <c r="F357" s="381"/>
      <c r="G357" s="95"/>
      <c r="H357" s="95"/>
      <c r="I357" s="95"/>
      <c r="J357" s="95"/>
      <c r="K357" s="95"/>
      <c r="L357" s="95"/>
      <c r="M357" s="95"/>
      <c r="N357" s="95"/>
      <c r="O357" s="444"/>
    </row>
    <row r="358" ht="15.75" customHeight="1">
      <c r="A358" s="27"/>
      <c r="B358" s="27"/>
      <c r="C358" s="187"/>
      <c r="D358" s="95"/>
      <c r="E358" s="95"/>
      <c r="F358" s="381"/>
      <c r="G358" s="95"/>
      <c r="H358" s="95"/>
      <c r="I358" s="95"/>
      <c r="J358" s="95"/>
      <c r="K358" s="95"/>
      <c r="L358" s="95"/>
      <c r="M358" s="95"/>
      <c r="N358" s="95"/>
      <c r="O358" s="444"/>
    </row>
    <row r="359" ht="15.75" customHeight="1">
      <c r="A359" s="27"/>
      <c r="B359" s="27"/>
      <c r="C359" s="187"/>
      <c r="D359" s="95"/>
      <c r="E359" s="95"/>
      <c r="F359" s="381"/>
      <c r="G359" s="95"/>
      <c r="H359" s="95"/>
      <c r="I359" s="95"/>
      <c r="J359" s="95"/>
      <c r="K359" s="95"/>
      <c r="L359" s="95"/>
      <c r="M359" s="95"/>
      <c r="N359" s="95"/>
      <c r="O359" s="444"/>
    </row>
    <row r="360" ht="15.75" customHeight="1">
      <c r="A360" s="27"/>
      <c r="B360" s="27"/>
      <c r="C360" s="187"/>
      <c r="D360" s="95"/>
      <c r="E360" s="95"/>
      <c r="F360" s="381"/>
      <c r="G360" s="95"/>
      <c r="H360" s="95"/>
      <c r="I360" s="95"/>
      <c r="J360" s="95"/>
      <c r="K360" s="95"/>
      <c r="L360" s="95"/>
      <c r="M360" s="95"/>
      <c r="N360" s="95"/>
      <c r="O360" s="444"/>
    </row>
    <row r="361" ht="15.75" customHeight="1">
      <c r="A361" s="27"/>
      <c r="B361" s="27"/>
      <c r="C361" s="187"/>
      <c r="D361" s="95"/>
      <c r="E361" s="95"/>
      <c r="F361" s="381"/>
      <c r="G361" s="95"/>
      <c r="H361" s="95"/>
      <c r="I361" s="95"/>
      <c r="J361" s="95"/>
      <c r="K361" s="95"/>
      <c r="L361" s="95"/>
      <c r="M361" s="95"/>
      <c r="N361" s="95"/>
      <c r="O361" s="444"/>
    </row>
    <row r="362" ht="15.75" customHeight="1">
      <c r="A362" s="27"/>
      <c r="B362" s="27"/>
      <c r="C362" s="187"/>
      <c r="D362" s="95"/>
      <c r="E362" s="95"/>
      <c r="F362" s="381"/>
      <c r="G362" s="95"/>
      <c r="H362" s="95"/>
      <c r="I362" s="95"/>
      <c r="J362" s="95"/>
      <c r="K362" s="95"/>
      <c r="L362" s="95"/>
      <c r="M362" s="95"/>
      <c r="N362" s="95"/>
      <c r="O362" s="444"/>
    </row>
    <row r="363" ht="15.75" customHeight="1">
      <c r="A363" s="27"/>
      <c r="B363" s="27"/>
      <c r="C363" s="187"/>
      <c r="D363" s="95"/>
      <c r="E363" s="95"/>
      <c r="F363" s="381"/>
      <c r="G363" s="95"/>
      <c r="H363" s="95"/>
      <c r="I363" s="95"/>
      <c r="J363" s="95"/>
      <c r="K363" s="95"/>
      <c r="L363" s="95"/>
      <c r="M363" s="95"/>
      <c r="N363" s="95"/>
      <c r="O363" s="444"/>
    </row>
    <row r="364" ht="15.75" customHeight="1">
      <c r="A364" s="27"/>
      <c r="B364" s="27"/>
      <c r="C364" s="187"/>
      <c r="D364" s="95"/>
      <c r="E364" s="95"/>
      <c r="F364" s="381"/>
      <c r="G364" s="95"/>
      <c r="H364" s="95"/>
      <c r="I364" s="95"/>
      <c r="J364" s="95"/>
      <c r="K364" s="95"/>
      <c r="L364" s="95"/>
      <c r="M364" s="95"/>
      <c r="N364" s="95"/>
      <c r="O364" s="444"/>
    </row>
    <row r="365" ht="15.75" customHeight="1">
      <c r="A365" s="27"/>
      <c r="B365" s="27"/>
      <c r="C365" s="187"/>
      <c r="D365" s="95"/>
      <c r="E365" s="95"/>
      <c r="F365" s="381"/>
      <c r="G365" s="95"/>
      <c r="H365" s="95"/>
      <c r="I365" s="95"/>
      <c r="J365" s="95"/>
      <c r="K365" s="95"/>
      <c r="L365" s="95"/>
      <c r="M365" s="95"/>
      <c r="N365" s="95"/>
      <c r="O365" s="444"/>
    </row>
    <row r="366" ht="15.75" customHeight="1">
      <c r="A366" s="27"/>
      <c r="B366" s="27"/>
      <c r="C366" s="187"/>
      <c r="D366" s="95"/>
      <c r="E366" s="95"/>
      <c r="F366" s="381"/>
      <c r="G366" s="95"/>
      <c r="H366" s="95"/>
      <c r="I366" s="95"/>
      <c r="J366" s="95"/>
      <c r="K366" s="95"/>
      <c r="L366" s="95"/>
      <c r="M366" s="95"/>
      <c r="N366" s="95"/>
      <c r="O366" s="444"/>
    </row>
    <row r="367" ht="15.75" customHeight="1">
      <c r="A367" s="27"/>
      <c r="B367" s="27"/>
      <c r="C367" s="187"/>
      <c r="D367" s="95"/>
      <c r="E367" s="95"/>
      <c r="F367" s="381"/>
      <c r="G367" s="95"/>
      <c r="H367" s="95"/>
      <c r="I367" s="95"/>
      <c r="J367" s="95"/>
      <c r="K367" s="95"/>
      <c r="L367" s="95"/>
      <c r="M367" s="95"/>
      <c r="N367" s="95"/>
      <c r="O367" s="444"/>
    </row>
    <row r="368" ht="15.75" customHeight="1">
      <c r="A368" s="27"/>
      <c r="B368" s="27"/>
      <c r="C368" s="187"/>
      <c r="D368" s="95"/>
      <c r="E368" s="95"/>
      <c r="F368" s="381"/>
      <c r="G368" s="95"/>
      <c r="H368" s="95"/>
      <c r="I368" s="95"/>
      <c r="J368" s="95"/>
      <c r="K368" s="95"/>
      <c r="L368" s="95"/>
      <c r="M368" s="95"/>
      <c r="N368" s="95"/>
      <c r="O368" s="444"/>
    </row>
    <row r="369" ht="15.75" customHeight="1">
      <c r="C369" s="526"/>
      <c r="D369" s="444"/>
      <c r="E369" s="444"/>
      <c r="F369" s="527"/>
      <c r="G369" s="444"/>
      <c r="H369" s="444"/>
      <c r="I369" s="444"/>
      <c r="J369" s="444"/>
      <c r="K369" s="444"/>
      <c r="L369" s="444"/>
      <c r="M369" s="444"/>
      <c r="N369" s="444"/>
      <c r="O369" s="444"/>
    </row>
    <row r="370" ht="15.75" customHeight="1">
      <c r="C370" s="526"/>
      <c r="D370" s="444"/>
      <c r="E370" s="444"/>
      <c r="F370" s="527"/>
      <c r="G370" s="444"/>
      <c r="H370" s="444"/>
      <c r="I370" s="444"/>
      <c r="J370" s="444"/>
      <c r="K370" s="444"/>
      <c r="L370" s="444"/>
      <c r="M370" s="444"/>
      <c r="N370" s="444"/>
      <c r="O370" s="444"/>
    </row>
    <row r="371" ht="15.75" customHeight="1">
      <c r="C371" s="526"/>
      <c r="D371" s="444"/>
      <c r="E371" s="444"/>
      <c r="F371" s="527"/>
      <c r="G371" s="444"/>
      <c r="H371" s="444"/>
      <c r="I371" s="444"/>
      <c r="J371" s="444"/>
      <c r="K371" s="444"/>
      <c r="L371" s="444"/>
      <c r="M371" s="444"/>
      <c r="N371" s="444"/>
      <c r="O371" s="444"/>
    </row>
    <row r="372" ht="15.75" customHeight="1">
      <c r="C372" s="526"/>
      <c r="D372" s="444"/>
      <c r="E372" s="444"/>
      <c r="F372" s="527"/>
      <c r="G372" s="444"/>
      <c r="H372" s="444"/>
      <c r="I372" s="444"/>
      <c r="J372" s="444"/>
      <c r="K372" s="444"/>
      <c r="L372" s="444"/>
      <c r="M372" s="444"/>
      <c r="N372" s="444"/>
      <c r="O372" s="444"/>
    </row>
    <row r="373" ht="15.75" customHeight="1">
      <c r="C373" s="526"/>
      <c r="D373" s="444"/>
      <c r="E373" s="444"/>
      <c r="F373" s="527"/>
      <c r="G373" s="444"/>
      <c r="H373" s="444"/>
      <c r="I373" s="444"/>
      <c r="J373" s="444"/>
      <c r="K373" s="444"/>
      <c r="L373" s="444"/>
      <c r="M373" s="444"/>
      <c r="N373" s="444"/>
      <c r="O373" s="444"/>
    </row>
    <row r="374" ht="15.75" customHeight="1">
      <c r="C374" s="526"/>
      <c r="D374" s="444"/>
      <c r="E374" s="444"/>
      <c r="F374" s="527"/>
      <c r="G374" s="444"/>
      <c r="H374" s="444"/>
      <c r="I374" s="444"/>
      <c r="J374" s="444"/>
      <c r="K374" s="444"/>
      <c r="L374" s="444"/>
      <c r="M374" s="444"/>
      <c r="N374" s="444"/>
      <c r="O374" s="444"/>
    </row>
    <row r="375" ht="15.75" customHeight="1">
      <c r="C375" s="526"/>
      <c r="D375" s="444"/>
      <c r="E375" s="444"/>
      <c r="F375" s="527"/>
      <c r="G375" s="444"/>
      <c r="H375" s="444"/>
      <c r="I375" s="444"/>
      <c r="J375" s="444"/>
      <c r="K375" s="444"/>
      <c r="L375" s="444"/>
      <c r="M375" s="444"/>
      <c r="N375" s="444"/>
      <c r="O375" s="444"/>
    </row>
    <row r="376" ht="15.75" customHeight="1">
      <c r="C376" s="526"/>
      <c r="D376" s="444"/>
      <c r="E376" s="444"/>
      <c r="F376" s="527"/>
      <c r="G376" s="444"/>
      <c r="H376" s="444"/>
      <c r="I376" s="444"/>
      <c r="J376" s="444"/>
      <c r="K376" s="444"/>
      <c r="L376" s="444"/>
      <c r="M376" s="444"/>
      <c r="N376" s="444"/>
      <c r="O376" s="444"/>
    </row>
    <row r="377" ht="15.75" customHeight="1">
      <c r="C377" s="526"/>
      <c r="D377" s="444"/>
      <c r="E377" s="444"/>
      <c r="F377" s="527"/>
      <c r="G377" s="444"/>
      <c r="H377" s="444"/>
      <c r="I377" s="444"/>
      <c r="J377" s="444"/>
      <c r="K377" s="444"/>
      <c r="L377" s="444"/>
      <c r="M377" s="444"/>
      <c r="N377" s="444"/>
      <c r="O377" s="444"/>
    </row>
    <row r="378" ht="15.75" customHeight="1">
      <c r="C378" s="526"/>
      <c r="D378" s="444"/>
      <c r="E378" s="444"/>
      <c r="F378" s="527"/>
      <c r="G378" s="444"/>
      <c r="H378" s="444"/>
      <c r="I378" s="444"/>
      <c r="J378" s="444"/>
      <c r="K378" s="444"/>
      <c r="L378" s="444"/>
      <c r="M378" s="444"/>
      <c r="N378" s="444"/>
      <c r="O378" s="444"/>
    </row>
    <row r="379" ht="15.75" customHeight="1">
      <c r="C379" s="526"/>
      <c r="D379" s="444"/>
      <c r="E379" s="444"/>
      <c r="F379" s="527"/>
      <c r="G379" s="444"/>
      <c r="H379" s="444"/>
      <c r="I379" s="444"/>
      <c r="J379" s="444"/>
      <c r="K379" s="444"/>
      <c r="L379" s="444"/>
      <c r="M379" s="444"/>
      <c r="N379" s="444"/>
      <c r="O379" s="444"/>
    </row>
    <row r="380" ht="15.75" customHeight="1">
      <c r="C380" s="526"/>
      <c r="D380" s="444"/>
      <c r="E380" s="444"/>
      <c r="F380" s="527"/>
      <c r="G380" s="444"/>
      <c r="H380" s="444"/>
      <c r="I380" s="444"/>
      <c r="J380" s="444"/>
      <c r="K380" s="444"/>
      <c r="L380" s="444"/>
      <c r="M380" s="444"/>
      <c r="N380" s="444"/>
      <c r="O380" s="444"/>
    </row>
    <row r="381" ht="15.75" customHeight="1">
      <c r="C381" s="526"/>
      <c r="D381" s="444"/>
      <c r="E381" s="444"/>
      <c r="F381" s="527"/>
      <c r="G381" s="444"/>
      <c r="H381" s="444"/>
      <c r="I381" s="444"/>
      <c r="J381" s="444"/>
      <c r="K381" s="444"/>
      <c r="L381" s="444"/>
      <c r="M381" s="444"/>
      <c r="N381" s="444"/>
      <c r="O381" s="444"/>
    </row>
    <row r="382" ht="15.75" customHeight="1">
      <c r="C382" s="526"/>
      <c r="D382" s="444"/>
      <c r="E382" s="444"/>
      <c r="F382" s="527"/>
      <c r="G382" s="444"/>
      <c r="H382" s="444"/>
      <c r="I382" s="444"/>
      <c r="J382" s="444"/>
      <c r="K382" s="444"/>
      <c r="L382" s="444"/>
      <c r="M382" s="444"/>
      <c r="N382" s="444"/>
      <c r="O382" s="444"/>
    </row>
    <row r="383" ht="15.75" customHeight="1">
      <c r="C383" s="526"/>
      <c r="D383" s="444"/>
      <c r="E383" s="444"/>
      <c r="F383" s="527"/>
      <c r="G383" s="444"/>
      <c r="H383" s="444"/>
      <c r="I383" s="444"/>
      <c r="J383" s="444"/>
      <c r="K383" s="444"/>
      <c r="L383" s="444"/>
      <c r="M383" s="444"/>
      <c r="N383" s="444"/>
      <c r="O383" s="444"/>
    </row>
    <row r="384" ht="15.75" customHeight="1">
      <c r="C384" s="526"/>
      <c r="D384" s="444"/>
      <c r="E384" s="444"/>
      <c r="F384" s="527"/>
      <c r="G384" s="444"/>
      <c r="H384" s="444"/>
      <c r="I384" s="444"/>
      <c r="J384" s="444"/>
      <c r="K384" s="444"/>
      <c r="L384" s="444"/>
      <c r="M384" s="444"/>
      <c r="N384" s="444"/>
      <c r="O384" s="444"/>
    </row>
    <row r="385" ht="15.75" customHeight="1">
      <c r="C385" s="526"/>
      <c r="D385" s="444"/>
      <c r="E385" s="444"/>
      <c r="F385" s="527"/>
      <c r="G385" s="444"/>
      <c r="H385" s="444"/>
      <c r="I385" s="444"/>
      <c r="J385" s="444"/>
      <c r="K385" s="444"/>
      <c r="L385" s="444"/>
      <c r="M385" s="444"/>
      <c r="N385" s="444"/>
      <c r="O385" s="444"/>
    </row>
    <row r="386" ht="15.75" customHeight="1">
      <c r="C386" s="526"/>
      <c r="D386" s="444"/>
      <c r="E386" s="444"/>
      <c r="F386" s="527"/>
      <c r="G386" s="444"/>
      <c r="H386" s="444"/>
      <c r="I386" s="444"/>
      <c r="J386" s="444"/>
      <c r="K386" s="444"/>
      <c r="L386" s="444"/>
      <c r="M386" s="444"/>
      <c r="N386" s="444"/>
      <c r="O386" s="444"/>
    </row>
    <row r="387" ht="15.75" customHeight="1">
      <c r="C387" s="526"/>
      <c r="D387" s="444"/>
      <c r="E387" s="444"/>
      <c r="F387" s="527"/>
      <c r="G387" s="444"/>
      <c r="H387" s="444"/>
      <c r="I387" s="444"/>
      <c r="J387" s="444"/>
      <c r="K387" s="444"/>
      <c r="L387" s="444"/>
      <c r="M387" s="444"/>
      <c r="N387" s="444"/>
      <c r="O387" s="444"/>
    </row>
    <row r="388" ht="15.75" customHeight="1">
      <c r="C388" s="526"/>
      <c r="D388" s="444"/>
      <c r="E388" s="444"/>
      <c r="F388" s="527"/>
      <c r="G388" s="444"/>
      <c r="H388" s="444"/>
      <c r="I388" s="444"/>
      <c r="J388" s="444"/>
      <c r="K388" s="444"/>
      <c r="L388" s="444"/>
      <c r="M388" s="444"/>
      <c r="N388" s="444"/>
      <c r="O388" s="444"/>
    </row>
    <row r="389" ht="15.75" customHeight="1">
      <c r="C389" s="526"/>
      <c r="D389" s="444"/>
      <c r="E389" s="444"/>
      <c r="F389" s="527"/>
      <c r="G389" s="444"/>
      <c r="H389" s="444"/>
      <c r="I389" s="444"/>
      <c r="J389" s="444"/>
      <c r="K389" s="444"/>
      <c r="L389" s="444"/>
      <c r="M389" s="444"/>
      <c r="N389" s="444"/>
      <c r="O389" s="444"/>
    </row>
    <row r="390" ht="15.75" customHeight="1">
      <c r="C390" s="526"/>
      <c r="D390" s="444"/>
      <c r="E390" s="444"/>
      <c r="F390" s="527"/>
      <c r="G390" s="444"/>
      <c r="H390" s="444"/>
      <c r="I390" s="444"/>
      <c r="J390" s="444"/>
      <c r="K390" s="444"/>
      <c r="L390" s="444"/>
      <c r="M390" s="444"/>
      <c r="N390" s="444"/>
      <c r="O390" s="444"/>
    </row>
    <row r="391" ht="15.75" customHeight="1">
      <c r="C391" s="526"/>
      <c r="D391" s="444"/>
      <c r="E391" s="444"/>
      <c r="F391" s="527"/>
      <c r="G391" s="444"/>
      <c r="H391" s="444"/>
      <c r="I391" s="444"/>
      <c r="J391" s="444"/>
      <c r="K391" s="444"/>
      <c r="L391" s="444"/>
      <c r="M391" s="444"/>
      <c r="N391" s="444"/>
      <c r="O391" s="444"/>
    </row>
    <row r="392" ht="15.75" customHeight="1">
      <c r="C392" s="526"/>
      <c r="D392" s="444"/>
      <c r="E392" s="444"/>
      <c r="F392" s="527"/>
      <c r="G392" s="444"/>
      <c r="H392" s="444"/>
      <c r="I392" s="444"/>
      <c r="J392" s="444"/>
      <c r="K392" s="444"/>
      <c r="L392" s="444"/>
      <c r="M392" s="444"/>
      <c r="N392" s="444"/>
      <c r="O392" s="444"/>
    </row>
    <row r="393" ht="15.75" customHeight="1">
      <c r="C393" s="526"/>
      <c r="D393" s="444"/>
      <c r="E393" s="444"/>
      <c r="F393" s="527"/>
      <c r="G393" s="444"/>
      <c r="H393" s="444"/>
      <c r="I393" s="444"/>
      <c r="J393" s="444"/>
      <c r="K393" s="444"/>
      <c r="L393" s="444"/>
      <c r="M393" s="444"/>
      <c r="N393" s="444"/>
      <c r="O393" s="444"/>
    </row>
    <row r="394" ht="15.75" customHeight="1">
      <c r="C394" s="526"/>
      <c r="D394" s="444"/>
      <c r="E394" s="444"/>
      <c r="F394" s="527"/>
      <c r="G394" s="444"/>
      <c r="H394" s="444"/>
      <c r="I394" s="444"/>
      <c r="J394" s="444"/>
      <c r="K394" s="444"/>
      <c r="L394" s="444"/>
      <c r="M394" s="444"/>
      <c r="N394" s="444"/>
      <c r="O394" s="444"/>
    </row>
    <row r="395" ht="15.75" customHeight="1">
      <c r="C395" s="526"/>
      <c r="D395" s="444"/>
      <c r="E395" s="444"/>
      <c r="F395" s="527"/>
      <c r="G395" s="444"/>
      <c r="H395" s="444"/>
      <c r="I395" s="444"/>
      <c r="J395" s="444"/>
      <c r="K395" s="444"/>
      <c r="L395" s="444"/>
      <c r="M395" s="444"/>
      <c r="N395" s="444"/>
      <c r="O395" s="444"/>
    </row>
    <row r="396" ht="15.75" customHeight="1">
      <c r="C396" s="526"/>
      <c r="D396" s="444"/>
      <c r="E396" s="444"/>
      <c r="F396" s="527"/>
      <c r="G396" s="444"/>
      <c r="H396" s="444"/>
      <c r="I396" s="444"/>
      <c r="J396" s="444"/>
      <c r="K396" s="444"/>
      <c r="L396" s="444"/>
      <c r="M396" s="444"/>
      <c r="N396" s="444"/>
      <c r="O396" s="444"/>
    </row>
    <row r="397" ht="15.75" customHeight="1">
      <c r="C397" s="526"/>
      <c r="D397" s="444"/>
      <c r="E397" s="444"/>
      <c r="F397" s="527"/>
      <c r="G397" s="444"/>
      <c r="H397" s="444"/>
      <c r="I397" s="444"/>
      <c r="J397" s="444"/>
      <c r="K397" s="444"/>
      <c r="L397" s="444"/>
      <c r="M397" s="444"/>
      <c r="N397" s="444"/>
      <c r="O397" s="444"/>
    </row>
    <row r="398" ht="15.75" customHeight="1">
      <c r="C398" s="526"/>
      <c r="D398" s="444"/>
      <c r="E398" s="444"/>
      <c r="F398" s="527"/>
      <c r="G398" s="444"/>
      <c r="H398" s="444"/>
      <c r="I398" s="444"/>
      <c r="J398" s="444"/>
      <c r="K398" s="444"/>
      <c r="L398" s="444"/>
      <c r="M398" s="444"/>
      <c r="N398" s="444"/>
      <c r="O398" s="444"/>
    </row>
    <row r="399" ht="15.75" customHeight="1">
      <c r="C399" s="526"/>
      <c r="D399" s="444"/>
      <c r="E399" s="444"/>
      <c r="F399" s="527"/>
      <c r="G399" s="444"/>
      <c r="H399" s="444"/>
      <c r="I399" s="444"/>
      <c r="J399" s="444"/>
      <c r="K399" s="444"/>
      <c r="L399" s="444"/>
      <c r="M399" s="444"/>
      <c r="N399" s="444"/>
      <c r="O399" s="444"/>
    </row>
    <row r="400" ht="15.75" customHeight="1">
      <c r="C400" s="526"/>
      <c r="D400" s="444"/>
      <c r="E400" s="444"/>
      <c r="F400" s="527"/>
      <c r="G400" s="444"/>
      <c r="H400" s="444"/>
      <c r="I400" s="444"/>
      <c r="J400" s="444"/>
      <c r="K400" s="444"/>
      <c r="L400" s="444"/>
      <c r="M400" s="444"/>
      <c r="N400" s="444"/>
      <c r="O400" s="444"/>
    </row>
    <row r="401" ht="15.75" customHeight="1">
      <c r="C401" s="526"/>
      <c r="D401" s="444"/>
      <c r="E401" s="444"/>
      <c r="F401" s="527"/>
      <c r="G401" s="444"/>
      <c r="H401" s="444"/>
      <c r="I401" s="444"/>
      <c r="J401" s="444"/>
      <c r="K401" s="444"/>
      <c r="L401" s="444"/>
      <c r="M401" s="444"/>
      <c r="N401" s="444"/>
      <c r="O401" s="444"/>
    </row>
    <row r="402" ht="15.75" customHeight="1">
      <c r="C402" s="526"/>
      <c r="D402" s="444"/>
      <c r="E402" s="444"/>
      <c r="F402" s="527"/>
      <c r="G402" s="444"/>
      <c r="H402" s="444"/>
      <c r="I402" s="444"/>
      <c r="J402" s="444"/>
      <c r="K402" s="444"/>
      <c r="L402" s="444"/>
      <c r="M402" s="444"/>
      <c r="N402" s="444"/>
      <c r="O402" s="444"/>
    </row>
    <row r="403" ht="15.75" customHeight="1">
      <c r="C403" s="526"/>
      <c r="D403" s="444"/>
      <c r="E403" s="444"/>
      <c r="F403" s="527"/>
      <c r="G403" s="444"/>
      <c r="H403" s="444"/>
      <c r="I403" s="444"/>
      <c r="J403" s="444"/>
      <c r="K403" s="444"/>
      <c r="L403" s="444"/>
      <c r="M403" s="444"/>
      <c r="N403" s="444"/>
      <c r="O403" s="444"/>
    </row>
    <row r="404" ht="15.75" customHeight="1">
      <c r="C404" s="526"/>
      <c r="D404" s="444"/>
      <c r="E404" s="444"/>
      <c r="F404" s="527"/>
      <c r="G404" s="444"/>
      <c r="H404" s="444"/>
      <c r="I404" s="444"/>
      <c r="J404" s="444"/>
      <c r="K404" s="444"/>
      <c r="L404" s="444"/>
      <c r="M404" s="444"/>
      <c r="N404" s="444"/>
      <c r="O404" s="444"/>
    </row>
    <row r="405" ht="15.75" customHeight="1">
      <c r="C405" s="526"/>
      <c r="D405" s="444"/>
      <c r="E405" s="444"/>
      <c r="F405" s="527"/>
      <c r="G405" s="444"/>
      <c r="H405" s="444"/>
      <c r="I405" s="444"/>
      <c r="J405" s="444"/>
      <c r="K405" s="444"/>
      <c r="L405" s="444"/>
      <c r="M405" s="444"/>
      <c r="N405" s="444"/>
      <c r="O405" s="444"/>
    </row>
    <row r="406" ht="15.75" customHeight="1">
      <c r="C406" s="526"/>
      <c r="D406" s="444"/>
      <c r="E406" s="444"/>
      <c r="F406" s="527"/>
      <c r="G406" s="444"/>
      <c r="H406" s="444"/>
      <c r="I406" s="444"/>
      <c r="J406" s="444"/>
      <c r="K406" s="444"/>
      <c r="L406" s="444"/>
      <c r="M406" s="444"/>
      <c r="N406" s="444"/>
      <c r="O406" s="444"/>
    </row>
    <row r="407" ht="15.75" customHeight="1">
      <c r="C407" s="526"/>
      <c r="D407" s="444"/>
      <c r="E407" s="444"/>
      <c r="F407" s="527"/>
      <c r="G407" s="444"/>
      <c r="H407" s="444"/>
      <c r="I407" s="444"/>
      <c r="J407" s="444"/>
      <c r="K407" s="444"/>
      <c r="L407" s="444"/>
      <c r="M407" s="444"/>
      <c r="N407" s="444"/>
      <c r="O407" s="444"/>
    </row>
    <row r="408" ht="15.75" customHeight="1">
      <c r="C408" s="526"/>
      <c r="D408" s="444"/>
      <c r="E408" s="444"/>
      <c r="F408" s="527"/>
      <c r="G408" s="444"/>
      <c r="H408" s="444"/>
      <c r="I408" s="444"/>
      <c r="J408" s="444"/>
      <c r="K408" s="444"/>
      <c r="L408" s="444"/>
      <c r="M408" s="444"/>
      <c r="N408" s="444"/>
      <c r="O408" s="444"/>
    </row>
    <row r="409" ht="15.75" customHeight="1">
      <c r="C409" s="526"/>
      <c r="D409" s="444"/>
      <c r="E409" s="444"/>
      <c r="F409" s="527"/>
      <c r="G409" s="444"/>
      <c r="H409" s="444"/>
      <c r="I409" s="444"/>
      <c r="J409" s="444"/>
      <c r="K409" s="444"/>
      <c r="L409" s="444"/>
      <c r="M409" s="444"/>
      <c r="N409" s="444"/>
      <c r="O409" s="444"/>
    </row>
    <row r="410" ht="15.75" customHeight="1">
      <c r="C410" s="526"/>
      <c r="D410" s="444"/>
      <c r="E410" s="444"/>
      <c r="F410" s="527"/>
      <c r="G410" s="444"/>
      <c r="H410" s="444"/>
      <c r="I410" s="444"/>
      <c r="J410" s="444"/>
      <c r="K410" s="444"/>
      <c r="L410" s="444"/>
      <c r="M410" s="444"/>
      <c r="N410" s="444"/>
      <c r="O410" s="444"/>
    </row>
    <row r="411" ht="15.75" customHeight="1">
      <c r="C411" s="526"/>
      <c r="D411" s="444"/>
      <c r="E411" s="444"/>
      <c r="F411" s="527"/>
      <c r="G411" s="444"/>
      <c r="H411" s="444"/>
      <c r="I411" s="444"/>
      <c r="J411" s="444"/>
      <c r="K411" s="444"/>
      <c r="L411" s="444"/>
      <c r="M411" s="444"/>
      <c r="N411" s="444"/>
      <c r="O411" s="444"/>
    </row>
    <row r="412" ht="15.75" customHeight="1">
      <c r="C412" s="526"/>
      <c r="D412" s="444"/>
      <c r="E412" s="444"/>
      <c r="F412" s="527"/>
      <c r="G412" s="444"/>
      <c r="H412" s="444"/>
      <c r="I412" s="444"/>
      <c r="J412" s="444"/>
      <c r="K412" s="444"/>
      <c r="L412" s="444"/>
      <c r="M412" s="444"/>
      <c r="N412" s="444"/>
      <c r="O412" s="444"/>
    </row>
    <row r="413" ht="15.75" customHeight="1">
      <c r="C413" s="526"/>
      <c r="D413" s="444"/>
      <c r="E413" s="444"/>
      <c r="F413" s="527"/>
      <c r="G413" s="444"/>
      <c r="H413" s="444"/>
      <c r="I413" s="444"/>
      <c r="J413" s="444"/>
      <c r="K413" s="444"/>
      <c r="L413" s="444"/>
      <c r="M413" s="444"/>
      <c r="N413" s="444"/>
      <c r="O413" s="444"/>
    </row>
    <row r="414" ht="15.75" customHeight="1">
      <c r="C414" s="526"/>
      <c r="D414" s="444"/>
      <c r="E414" s="444"/>
      <c r="F414" s="527"/>
      <c r="G414" s="444"/>
      <c r="H414" s="444"/>
      <c r="I414" s="444"/>
      <c r="J414" s="444"/>
      <c r="K414" s="444"/>
      <c r="L414" s="444"/>
      <c r="M414" s="444"/>
      <c r="N414" s="444"/>
      <c r="O414" s="444"/>
    </row>
    <row r="415" ht="15.75" customHeight="1">
      <c r="C415" s="526"/>
      <c r="D415" s="444"/>
      <c r="E415" s="444"/>
      <c r="F415" s="527"/>
      <c r="G415" s="444"/>
      <c r="H415" s="444"/>
      <c r="I415" s="444"/>
      <c r="J415" s="444"/>
      <c r="K415" s="444"/>
      <c r="L415" s="444"/>
      <c r="M415" s="444"/>
      <c r="N415" s="444"/>
      <c r="O415" s="444"/>
    </row>
    <row r="416" ht="15.75" customHeight="1">
      <c r="C416" s="526"/>
      <c r="D416" s="444"/>
      <c r="E416" s="444"/>
      <c r="F416" s="527"/>
      <c r="G416" s="444"/>
      <c r="H416" s="444"/>
      <c r="I416" s="444"/>
      <c r="J416" s="444"/>
      <c r="K416" s="444"/>
      <c r="L416" s="444"/>
      <c r="M416" s="444"/>
      <c r="N416" s="444"/>
      <c r="O416" s="444"/>
    </row>
    <row r="417" ht="15.75" customHeight="1">
      <c r="C417" s="526"/>
      <c r="D417" s="444"/>
      <c r="E417" s="444"/>
      <c r="F417" s="527"/>
      <c r="G417" s="444"/>
      <c r="H417" s="444"/>
      <c r="I417" s="444"/>
      <c r="J417" s="444"/>
      <c r="K417" s="444"/>
      <c r="L417" s="444"/>
      <c r="M417" s="444"/>
      <c r="N417" s="444"/>
      <c r="O417" s="444"/>
    </row>
    <row r="418" ht="15.75" customHeight="1">
      <c r="C418" s="526"/>
      <c r="D418" s="444"/>
      <c r="E418" s="444"/>
      <c r="F418" s="527"/>
      <c r="G418" s="444"/>
      <c r="H418" s="444"/>
      <c r="I418" s="444"/>
      <c r="J418" s="444"/>
      <c r="K418" s="444"/>
      <c r="L418" s="444"/>
      <c r="M418" s="444"/>
      <c r="N418" s="444"/>
      <c r="O418" s="444"/>
    </row>
    <row r="419" ht="15.75" customHeight="1">
      <c r="C419" s="526"/>
      <c r="D419" s="444"/>
      <c r="E419" s="444"/>
      <c r="F419" s="527"/>
      <c r="G419" s="444"/>
      <c r="H419" s="444"/>
      <c r="I419" s="444"/>
      <c r="J419" s="444"/>
      <c r="K419" s="444"/>
      <c r="L419" s="444"/>
      <c r="M419" s="444"/>
      <c r="N419" s="444"/>
      <c r="O419" s="444"/>
    </row>
    <row r="420" ht="15.75" customHeight="1">
      <c r="C420" s="526"/>
      <c r="D420" s="444"/>
      <c r="E420" s="444"/>
      <c r="F420" s="527"/>
      <c r="G420" s="444"/>
      <c r="H420" s="444"/>
      <c r="I420" s="444"/>
      <c r="J420" s="444"/>
      <c r="K420" s="444"/>
      <c r="L420" s="444"/>
      <c r="M420" s="444"/>
      <c r="N420" s="444"/>
      <c r="O420" s="444"/>
    </row>
    <row r="421" ht="15.75" customHeight="1">
      <c r="C421" s="526"/>
      <c r="D421" s="444"/>
      <c r="E421" s="444"/>
      <c r="F421" s="527"/>
      <c r="G421" s="444"/>
      <c r="H421" s="444"/>
      <c r="I421" s="444"/>
      <c r="J421" s="444"/>
      <c r="K421" s="444"/>
      <c r="L421" s="444"/>
      <c r="M421" s="444"/>
      <c r="N421" s="444"/>
      <c r="O421" s="444"/>
    </row>
    <row r="422" ht="15.75" customHeight="1">
      <c r="C422" s="526"/>
      <c r="D422" s="444"/>
      <c r="E422" s="444"/>
      <c r="F422" s="527"/>
      <c r="G422" s="444"/>
      <c r="H422" s="444"/>
      <c r="I422" s="444"/>
      <c r="J422" s="444"/>
      <c r="K422" s="444"/>
      <c r="L422" s="444"/>
      <c r="M422" s="444"/>
      <c r="N422" s="444"/>
      <c r="O422" s="444"/>
    </row>
    <row r="423" ht="15.75" customHeight="1">
      <c r="C423" s="526"/>
      <c r="D423" s="444"/>
      <c r="E423" s="444"/>
      <c r="F423" s="527"/>
      <c r="G423" s="444"/>
      <c r="H423" s="444"/>
      <c r="I423" s="444"/>
      <c r="J423" s="444"/>
      <c r="K423" s="444"/>
      <c r="L423" s="444"/>
      <c r="M423" s="444"/>
      <c r="N423" s="444"/>
      <c r="O423" s="444"/>
    </row>
    <row r="424" ht="15.75" customHeight="1">
      <c r="C424" s="526"/>
      <c r="D424" s="444"/>
      <c r="E424" s="444"/>
      <c r="F424" s="527"/>
      <c r="G424" s="444"/>
      <c r="H424" s="444"/>
      <c r="I424" s="444"/>
      <c r="J424" s="444"/>
      <c r="K424" s="444"/>
      <c r="L424" s="444"/>
      <c r="M424" s="444"/>
      <c r="N424" s="444"/>
      <c r="O424" s="444"/>
    </row>
    <row r="425" ht="15.75" customHeight="1">
      <c r="C425" s="526"/>
      <c r="D425" s="444"/>
      <c r="E425" s="444"/>
      <c r="F425" s="527"/>
      <c r="G425" s="444"/>
      <c r="H425" s="444"/>
      <c r="I425" s="444"/>
      <c r="J425" s="444"/>
      <c r="K425" s="444"/>
      <c r="L425" s="444"/>
      <c r="M425" s="444"/>
      <c r="N425" s="444"/>
      <c r="O425" s="444"/>
    </row>
    <row r="426" ht="15.75" customHeight="1">
      <c r="C426" s="526"/>
      <c r="D426" s="444"/>
      <c r="E426" s="444"/>
      <c r="F426" s="527"/>
      <c r="G426" s="444"/>
      <c r="H426" s="444"/>
      <c r="I426" s="444"/>
      <c r="J426" s="444"/>
      <c r="K426" s="444"/>
      <c r="L426" s="444"/>
      <c r="M426" s="444"/>
      <c r="N426" s="444"/>
      <c r="O426" s="444"/>
    </row>
    <row r="427" ht="15.75" customHeight="1">
      <c r="C427" s="526"/>
      <c r="D427" s="444"/>
      <c r="E427" s="444"/>
      <c r="F427" s="527"/>
      <c r="G427" s="444"/>
      <c r="H427" s="444"/>
      <c r="I427" s="444"/>
      <c r="J427" s="444"/>
      <c r="K427" s="444"/>
      <c r="L427" s="444"/>
      <c r="M427" s="444"/>
      <c r="N427" s="444"/>
      <c r="O427" s="444"/>
    </row>
    <row r="428" ht="15.75" customHeight="1">
      <c r="C428" s="526"/>
      <c r="D428" s="444"/>
      <c r="E428" s="444"/>
      <c r="F428" s="527"/>
      <c r="G428" s="444"/>
      <c r="H428" s="444"/>
      <c r="I428" s="444"/>
      <c r="J428" s="444"/>
      <c r="K428" s="444"/>
      <c r="L428" s="444"/>
      <c r="M428" s="444"/>
      <c r="N428" s="444"/>
      <c r="O428" s="444"/>
    </row>
    <row r="429" ht="15.75" customHeight="1">
      <c r="C429" s="526"/>
      <c r="D429" s="444"/>
      <c r="E429" s="444"/>
      <c r="F429" s="527"/>
      <c r="G429" s="444"/>
      <c r="H429" s="444"/>
      <c r="I429" s="444"/>
      <c r="J429" s="444"/>
      <c r="K429" s="444"/>
      <c r="L429" s="444"/>
      <c r="M429" s="444"/>
      <c r="N429" s="444"/>
      <c r="O429" s="444"/>
    </row>
    <row r="430" ht="15.75" customHeight="1">
      <c r="C430" s="526"/>
      <c r="D430" s="444"/>
      <c r="E430" s="444"/>
      <c r="F430" s="527"/>
      <c r="G430" s="444"/>
      <c r="H430" s="444"/>
      <c r="I430" s="444"/>
      <c r="J430" s="444"/>
      <c r="K430" s="444"/>
      <c r="L430" s="444"/>
      <c r="M430" s="444"/>
      <c r="N430" s="444"/>
      <c r="O430" s="444"/>
    </row>
    <row r="431" ht="15.75" customHeight="1">
      <c r="C431" s="526"/>
      <c r="D431" s="444"/>
      <c r="E431" s="444"/>
      <c r="F431" s="527"/>
      <c r="G431" s="444"/>
      <c r="H431" s="444"/>
      <c r="I431" s="444"/>
      <c r="J431" s="444"/>
      <c r="K431" s="444"/>
      <c r="L431" s="444"/>
      <c r="M431" s="444"/>
      <c r="N431" s="444"/>
      <c r="O431" s="444"/>
    </row>
    <row r="432" ht="15.75" customHeight="1">
      <c r="C432" s="526"/>
      <c r="D432" s="444"/>
      <c r="E432" s="444"/>
      <c r="F432" s="527"/>
      <c r="G432" s="444"/>
      <c r="H432" s="444"/>
      <c r="I432" s="444"/>
      <c r="J432" s="444"/>
      <c r="K432" s="444"/>
      <c r="L432" s="444"/>
      <c r="M432" s="444"/>
      <c r="N432" s="444"/>
      <c r="O432" s="444"/>
    </row>
    <row r="433" ht="15.75" customHeight="1">
      <c r="C433" s="526"/>
      <c r="D433" s="444"/>
      <c r="E433" s="444"/>
      <c r="F433" s="527"/>
      <c r="G433" s="444"/>
      <c r="H433" s="444"/>
      <c r="I433" s="444"/>
      <c r="J433" s="444"/>
      <c r="K433" s="444"/>
      <c r="L433" s="444"/>
      <c r="M433" s="444"/>
      <c r="N433" s="444"/>
      <c r="O433" s="444"/>
    </row>
    <row r="434" ht="15.75" customHeight="1">
      <c r="C434" s="526"/>
      <c r="D434" s="444"/>
      <c r="E434" s="444"/>
      <c r="F434" s="527"/>
      <c r="G434" s="444"/>
      <c r="H434" s="444"/>
      <c r="I434" s="444"/>
      <c r="J434" s="444"/>
      <c r="K434" s="444"/>
      <c r="L434" s="444"/>
      <c r="M434" s="444"/>
      <c r="N434" s="444"/>
      <c r="O434" s="444"/>
    </row>
    <row r="435" ht="15.75" customHeight="1">
      <c r="C435" s="526"/>
      <c r="D435" s="444"/>
      <c r="E435" s="444"/>
      <c r="F435" s="527"/>
      <c r="G435" s="444"/>
      <c r="H435" s="444"/>
      <c r="I435" s="444"/>
      <c r="J435" s="444"/>
      <c r="K435" s="444"/>
      <c r="L435" s="444"/>
      <c r="M435" s="444"/>
      <c r="N435" s="444"/>
      <c r="O435" s="444"/>
    </row>
    <row r="436" ht="15.75" customHeight="1">
      <c r="C436" s="526"/>
      <c r="D436" s="444"/>
      <c r="E436" s="444"/>
      <c r="F436" s="527"/>
      <c r="G436" s="444"/>
      <c r="H436" s="444"/>
      <c r="I436" s="444"/>
      <c r="J436" s="444"/>
      <c r="K436" s="444"/>
      <c r="L436" s="444"/>
      <c r="M436" s="444"/>
      <c r="N436" s="444"/>
      <c r="O436" s="444"/>
    </row>
    <row r="437" ht="15.75" customHeight="1">
      <c r="C437" s="526"/>
      <c r="D437" s="444"/>
      <c r="E437" s="444"/>
      <c r="F437" s="527"/>
      <c r="G437" s="444"/>
      <c r="H437" s="444"/>
      <c r="I437" s="444"/>
      <c r="J437" s="444"/>
      <c r="K437" s="444"/>
      <c r="L437" s="444"/>
      <c r="M437" s="444"/>
      <c r="N437" s="444"/>
      <c r="O437" s="444"/>
    </row>
    <row r="438" ht="15.75" customHeight="1">
      <c r="C438" s="526"/>
      <c r="D438" s="444"/>
      <c r="E438" s="444"/>
      <c r="F438" s="527"/>
      <c r="G438" s="444"/>
      <c r="H438" s="444"/>
      <c r="I438" s="444"/>
      <c r="J438" s="444"/>
      <c r="K438" s="444"/>
      <c r="L438" s="444"/>
      <c r="M438" s="444"/>
      <c r="N438" s="444"/>
      <c r="O438" s="444"/>
    </row>
    <row r="439" ht="15.75" customHeight="1">
      <c r="C439" s="526"/>
      <c r="D439" s="444"/>
      <c r="E439" s="444"/>
      <c r="F439" s="527"/>
      <c r="G439" s="444"/>
      <c r="H439" s="444"/>
      <c r="I439" s="444"/>
      <c r="J439" s="444"/>
      <c r="K439" s="444"/>
      <c r="L439" s="444"/>
      <c r="M439" s="444"/>
      <c r="N439" s="444"/>
      <c r="O439" s="444"/>
    </row>
    <row r="440" ht="15.75" customHeight="1">
      <c r="C440" s="526"/>
      <c r="D440" s="444"/>
      <c r="E440" s="444"/>
      <c r="F440" s="527"/>
      <c r="G440" s="444"/>
      <c r="H440" s="444"/>
      <c r="I440" s="444"/>
      <c r="J440" s="444"/>
      <c r="K440" s="444"/>
      <c r="L440" s="444"/>
      <c r="M440" s="444"/>
      <c r="N440" s="444"/>
      <c r="O440" s="444"/>
    </row>
    <row r="441" ht="15.75" customHeight="1">
      <c r="C441" s="526"/>
      <c r="D441" s="444"/>
      <c r="E441" s="444"/>
      <c r="F441" s="527"/>
      <c r="G441" s="444"/>
      <c r="H441" s="444"/>
      <c r="I441" s="444"/>
      <c r="J441" s="444"/>
      <c r="K441" s="444"/>
      <c r="L441" s="444"/>
      <c r="M441" s="444"/>
      <c r="N441" s="444"/>
      <c r="O441" s="444"/>
    </row>
    <row r="442" ht="15.75" customHeight="1">
      <c r="C442" s="526"/>
      <c r="D442" s="444"/>
      <c r="E442" s="444"/>
      <c r="F442" s="527"/>
      <c r="G442" s="444"/>
      <c r="H442" s="444"/>
      <c r="I442" s="444"/>
      <c r="J442" s="444"/>
      <c r="K442" s="444"/>
      <c r="L442" s="444"/>
      <c r="M442" s="444"/>
      <c r="N442" s="444"/>
      <c r="O442" s="444"/>
    </row>
    <row r="443" ht="15.75" customHeight="1">
      <c r="C443" s="526"/>
      <c r="D443" s="444"/>
      <c r="E443" s="444"/>
      <c r="F443" s="527"/>
      <c r="G443" s="444"/>
      <c r="H443" s="444"/>
      <c r="I443" s="444"/>
      <c r="J443" s="444"/>
      <c r="K443" s="444"/>
      <c r="L443" s="444"/>
      <c r="M443" s="444"/>
      <c r="N443" s="444"/>
      <c r="O443" s="444"/>
    </row>
    <row r="444" ht="15.75" customHeight="1">
      <c r="C444" s="526"/>
      <c r="D444" s="444"/>
      <c r="E444" s="444"/>
      <c r="F444" s="527"/>
      <c r="G444" s="444"/>
      <c r="H444" s="444"/>
      <c r="I444" s="444"/>
      <c r="J444" s="444"/>
      <c r="K444" s="444"/>
      <c r="L444" s="444"/>
      <c r="M444" s="444"/>
      <c r="N444" s="444"/>
      <c r="O444" s="444"/>
    </row>
    <row r="445" ht="15.75" customHeight="1">
      <c r="C445" s="526"/>
      <c r="D445" s="444"/>
      <c r="E445" s="444"/>
      <c r="F445" s="527"/>
      <c r="G445" s="444"/>
      <c r="H445" s="444"/>
      <c r="I445" s="444"/>
      <c r="J445" s="444"/>
      <c r="K445" s="444"/>
      <c r="L445" s="444"/>
      <c r="M445" s="444"/>
      <c r="N445" s="444"/>
      <c r="O445" s="444"/>
    </row>
    <row r="446" ht="15.75" customHeight="1">
      <c r="C446" s="526"/>
      <c r="D446" s="444"/>
      <c r="E446" s="444"/>
      <c r="F446" s="527"/>
      <c r="G446" s="444"/>
      <c r="H446" s="444"/>
      <c r="I446" s="444"/>
      <c r="J446" s="444"/>
      <c r="K446" s="444"/>
      <c r="L446" s="444"/>
      <c r="M446" s="444"/>
      <c r="N446" s="444"/>
      <c r="O446" s="444"/>
    </row>
    <row r="447" ht="15.75" customHeight="1">
      <c r="C447" s="526"/>
      <c r="D447" s="444"/>
      <c r="E447" s="444"/>
      <c r="F447" s="527"/>
      <c r="G447" s="444"/>
      <c r="H447" s="444"/>
      <c r="I447" s="444"/>
      <c r="J447" s="444"/>
      <c r="K447" s="444"/>
      <c r="L447" s="444"/>
      <c r="M447" s="444"/>
      <c r="N447" s="444"/>
      <c r="O447" s="444"/>
    </row>
    <row r="448" ht="15.75" customHeight="1">
      <c r="C448" s="526"/>
      <c r="D448" s="444"/>
      <c r="E448" s="444"/>
      <c r="F448" s="527"/>
      <c r="G448" s="444"/>
      <c r="H448" s="444"/>
      <c r="I448" s="444"/>
      <c r="J448" s="444"/>
      <c r="K448" s="444"/>
      <c r="L448" s="444"/>
      <c r="M448" s="444"/>
      <c r="N448" s="444"/>
      <c r="O448" s="444"/>
    </row>
    <row r="449" ht="15.75" customHeight="1">
      <c r="C449" s="526"/>
      <c r="D449" s="444"/>
      <c r="E449" s="444"/>
      <c r="F449" s="527"/>
      <c r="G449" s="444"/>
      <c r="H449" s="444"/>
      <c r="I449" s="444"/>
      <c r="J449" s="444"/>
      <c r="K449" s="444"/>
      <c r="L449" s="444"/>
      <c r="M449" s="444"/>
      <c r="N449" s="444"/>
      <c r="O449" s="444"/>
    </row>
    <row r="450" ht="15.75" customHeight="1">
      <c r="C450" s="526"/>
      <c r="D450" s="444"/>
      <c r="E450" s="444"/>
      <c r="F450" s="527"/>
      <c r="G450" s="444"/>
      <c r="H450" s="444"/>
      <c r="I450" s="444"/>
      <c r="J450" s="444"/>
      <c r="K450" s="444"/>
      <c r="L450" s="444"/>
      <c r="M450" s="444"/>
      <c r="N450" s="444"/>
      <c r="O450" s="444"/>
    </row>
    <row r="451" ht="15.75" customHeight="1">
      <c r="C451" s="526"/>
      <c r="D451" s="444"/>
      <c r="E451" s="444"/>
      <c r="F451" s="527"/>
      <c r="G451" s="444"/>
      <c r="H451" s="444"/>
      <c r="I451" s="444"/>
      <c r="J451" s="444"/>
      <c r="K451" s="444"/>
      <c r="L451" s="444"/>
      <c r="M451" s="444"/>
      <c r="N451" s="444"/>
      <c r="O451" s="444"/>
    </row>
    <row r="452" ht="15.75" customHeight="1">
      <c r="C452" s="526"/>
      <c r="D452" s="444"/>
      <c r="E452" s="444"/>
      <c r="F452" s="527"/>
      <c r="G452" s="444"/>
      <c r="H452" s="444"/>
      <c r="I452" s="444"/>
      <c r="J452" s="444"/>
      <c r="K452" s="444"/>
      <c r="L452" s="444"/>
      <c r="M452" s="444"/>
      <c r="N452" s="444"/>
      <c r="O452" s="444"/>
    </row>
    <row r="453" ht="15.75" customHeight="1">
      <c r="C453" s="526"/>
      <c r="D453" s="444"/>
      <c r="E453" s="444"/>
      <c r="F453" s="527"/>
      <c r="G453" s="444"/>
      <c r="H453" s="444"/>
      <c r="I453" s="444"/>
      <c r="J453" s="444"/>
      <c r="K453" s="444"/>
      <c r="L453" s="444"/>
      <c r="M453" s="444"/>
      <c r="N453" s="444"/>
      <c r="O453" s="444"/>
    </row>
    <row r="454" ht="15.75" customHeight="1">
      <c r="C454" s="526"/>
      <c r="D454" s="444"/>
      <c r="E454" s="444"/>
      <c r="F454" s="527"/>
      <c r="G454" s="444"/>
      <c r="H454" s="444"/>
      <c r="I454" s="444"/>
      <c r="J454" s="444"/>
      <c r="K454" s="444"/>
      <c r="L454" s="444"/>
      <c r="M454" s="444"/>
      <c r="N454" s="444"/>
      <c r="O454" s="444"/>
    </row>
    <row r="455" ht="15.75" customHeight="1">
      <c r="C455" s="526"/>
      <c r="D455" s="444"/>
      <c r="E455" s="444"/>
      <c r="F455" s="527"/>
      <c r="G455" s="444"/>
      <c r="H455" s="444"/>
      <c r="I455" s="444"/>
      <c r="J455" s="444"/>
      <c r="K455" s="444"/>
      <c r="L455" s="444"/>
      <c r="M455" s="444"/>
      <c r="N455" s="444"/>
      <c r="O455" s="444"/>
    </row>
    <row r="456" ht="15.75" customHeight="1">
      <c r="C456" s="526"/>
      <c r="D456" s="444"/>
      <c r="E456" s="444"/>
      <c r="F456" s="527"/>
      <c r="G456" s="444"/>
      <c r="H456" s="444"/>
      <c r="I456" s="444"/>
      <c r="J456" s="444"/>
      <c r="K456" s="444"/>
      <c r="L456" s="444"/>
      <c r="M456" s="444"/>
      <c r="N456" s="444"/>
      <c r="O456" s="444"/>
    </row>
    <row r="457" ht="15.75" customHeight="1">
      <c r="C457" s="526"/>
      <c r="D457" s="444"/>
      <c r="E457" s="444"/>
      <c r="F457" s="527"/>
      <c r="G457" s="444"/>
      <c r="H457" s="444"/>
      <c r="I457" s="444"/>
      <c r="J457" s="444"/>
      <c r="K457" s="444"/>
      <c r="L457" s="444"/>
      <c r="M457" s="444"/>
      <c r="N457" s="444"/>
      <c r="O457" s="444"/>
    </row>
    <row r="458" ht="15.75" customHeight="1">
      <c r="C458" s="526"/>
      <c r="D458" s="444"/>
      <c r="E458" s="444"/>
      <c r="F458" s="527"/>
      <c r="G458" s="444"/>
      <c r="H458" s="444"/>
      <c r="I458" s="444"/>
      <c r="J458" s="444"/>
      <c r="K458" s="444"/>
      <c r="L458" s="444"/>
      <c r="M458" s="444"/>
      <c r="N458" s="444"/>
      <c r="O458" s="444"/>
    </row>
    <row r="459" ht="15.75" customHeight="1">
      <c r="C459" s="526"/>
      <c r="D459" s="444"/>
      <c r="E459" s="444"/>
      <c r="F459" s="527"/>
      <c r="G459" s="444"/>
      <c r="H459" s="444"/>
      <c r="I459" s="444"/>
      <c r="J459" s="444"/>
      <c r="K459" s="444"/>
      <c r="L459" s="444"/>
      <c r="M459" s="444"/>
      <c r="N459" s="444"/>
      <c r="O459" s="444"/>
    </row>
    <row r="460" ht="15.75" customHeight="1">
      <c r="C460" s="526"/>
      <c r="D460" s="444"/>
      <c r="E460" s="444"/>
      <c r="F460" s="527"/>
      <c r="G460" s="444"/>
      <c r="H460" s="444"/>
      <c r="I460" s="444"/>
      <c r="J460" s="444"/>
      <c r="K460" s="444"/>
      <c r="L460" s="444"/>
      <c r="M460" s="444"/>
      <c r="N460" s="444"/>
      <c r="O460" s="444"/>
    </row>
    <row r="461" ht="15.75" customHeight="1">
      <c r="C461" s="526"/>
      <c r="D461" s="444"/>
      <c r="E461" s="444"/>
      <c r="F461" s="527"/>
      <c r="G461" s="444"/>
      <c r="H461" s="444"/>
      <c r="I461" s="444"/>
      <c r="J461" s="444"/>
      <c r="K461" s="444"/>
      <c r="L461" s="444"/>
      <c r="M461" s="444"/>
      <c r="N461" s="444"/>
      <c r="O461" s="444"/>
    </row>
    <row r="462" ht="15.75" customHeight="1">
      <c r="C462" s="526"/>
      <c r="D462" s="444"/>
      <c r="E462" s="444"/>
      <c r="F462" s="527"/>
      <c r="G462" s="444"/>
      <c r="H462" s="444"/>
      <c r="I462" s="444"/>
      <c r="J462" s="444"/>
      <c r="K462" s="444"/>
      <c r="L462" s="444"/>
      <c r="M462" s="444"/>
      <c r="N462" s="444"/>
      <c r="O462" s="444"/>
    </row>
    <row r="463" ht="15.75" customHeight="1">
      <c r="C463" s="526"/>
      <c r="D463" s="444"/>
      <c r="E463" s="444"/>
      <c r="F463" s="527"/>
      <c r="G463" s="444"/>
      <c r="H463" s="444"/>
      <c r="I463" s="444"/>
      <c r="J463" s="444"/>
      <c r="K463" s="444"/>
      <c r="L463" s="444"/>
      <c r="M463" s="444"/>
      <c r="N463" s="444"/>
      <c r="O463" s="444"/>
    </row>
    <row r="464" ht="15.75" customHeight="1">
      <c r="C464" s="526"/>
      <c r="D464" s="444"/>
      <c r="E464" s="444"/>
      <c r="F464" s="527"/>
      <c r="G464" s="444"/>
      <c r="H464" s="444"/>
      <c r="I464" s="444"/>
      <c r="J464" s="444"/>
      <c r="K464" s="444"/>
      <c r="L464" s="444"/>
      <c r="M464" s="444"/>
      <c r="N464" s="444"/>
      <c r="O464" s="444"/>
    </row>
    <row r="465" ht="15.75" customHeight="1">
      <c r="C465" s="526"/>
      <c r="D465" s="444"/>
      <c r="E465" s="444"/>
      <c r="F465" s="527"/>
      <c r="G465" s="444"/>
      <c r="H465" s="444"/>
      <c r="I465" s="444"/>
      <c r="J465" s="444"/>
      <c r="K465" s="444"/>
      <c r="L465" s="444"/>
      <c r="M465" s="444"/>
      <c r="N465" s="444"/>
      <c r="O465" s="444"/>
    </row>
    <row r="466" ht="15.75" customHeight="1">
      <c r="C466" s="526"/>
      <c r="D466" s="444"/>
      <c r="E466" s="444"/>
      <c r="F466" s="527"/>
      <c r="G466" s="444"/>
      <c r="H466" s="444"/>
      <c r="I466" s="444"/>
      <c r="J466" s="444"/>
      <c r="K466" s="444"/>
      <c r="L466" s="444"/>
      <c r="M466" s="444"/>
      <c r="N466" s="444"/>
      <c r="O466" s="444"/>
    </row>
    <row r="467" ht="15.75" customHeight="1">
      <c r="C467" s="526"/>
      <c r="D467" s="444"/>
      <c r="E467" s="444"/>
      <c r="F467" s="527"/>
      <c r="G467" s="444"/>
      <c r="H467" s="444"/>
      <c r="I467" s="444"/>
      <c r="J467" s="444"/>
      <c r="K467" s="444"/>
      <c r="L467" s="444"/>
      <c r="M467" s="444"/>
      <c r="N467" s="444"/>
      <c r="O467" s="444"/>
    </row>
    <row r="468" ht="15.75" customHeight="1">
      <c r="C468" s="526"/>
      <c r="D468" s="444"/>
      <c r="E468" s="444"/>
      <c r="F468" s="527"/>
      <c r="G468" s="444"/>
      <c r="H468" s="444"/>
      <c r="I468" s="444"/>
      <c r="J468" s="444"/>
      <c r="K468" s="444"/>
      <c r="L468" s="444"/>
      <c r="M468" s="444"/>
      <c r="N468" s="444"/>
      <c r="O468" s="444"/>
    </row>
    <row r="469" ht="15.75" customHeight="1">
      <c r="C469" s="526"/>
      <c r="D469" s="444"/>
      <c r="E469" s="444"/>
      <c r="F469" s="527"/>
      <c r="G469" s="444"/>
      <c r="H469" s="444"/>
      <c r="I469" s="444"/>
      <c r="J469" s="444"/>
      <c r="K469" s="444"/>
      <c r="L469" s="444"/>
      <c r="M469" s="444"/>
      <c r="N469" s="444"/>
      <c r="O469" s="444"/>
    </row>
    <row r="470" ht="15.75" customHeight="1">
      <c r="C470" s="526"/>
      <c r="D470" s="444"/>
      <c r="E470" s="444"/>
      <c r="F470" s="527"/>
      <c r="G470" s="444"/>
      <c r="H470" s="444"/>
      <c r="I470" s="444"/>
      <c r="J470" s="444"/>
      <c r="K470" s="444"/>
      <c r="L470" s="444"/>
      <c r="M470" s="444"/>
      <c r="N470" s="444"/>
      <c r="O470" s="444"/>
    </row>
    <row r="471" ht="15.75" customHeight="1">
      <c r="C471" s="526"/>
      <c r="D471" s="444"/>
      <c r="E471" s="444"/>
      <c r="F471" s="527"/>
      <c r="G471" s="444"/>
      <c r="H471" s="444"/>
      <c r="I471" s="444"/>
      <c r="J471" s="444"/>
      <c r="K471" s="444"/>
      <c r="L471" s="444"/>
      <c r="M471" s="444"/>
      <c r="N471" s="444"/>
      <c r="O471" s="444"/>
    </row>
    <row r="472" ht="15.75" customHeight="1">
      <c r="C472" s="526"/>
      <c r="D472" s="444"/>
      <c r="E472" s="444"/>
      <c r="F472" s="527"/>
      <c r="G472" s="444"/>
      <c r="H472" s="444"/>
      <c r="I472" s="444"/>
      <c r="J472" s="444"/>
      <c r="K472" s="444"/>
      <c r="L472" s="444"/>
      <c r="M472" s="444"/>
      <c r="N472" s="444"/>
      <c r="O472" s="444"/>
    </row>
    <row r="473" ht="15.75" customHeight="1">
      <c r="C473" s="526"/>
      <c r="D473" s="444"/>
      <c r="E473" s="444"/>
      <c r="F473" s="527"/>
      <c r="G473" s="444"/>
      <c r="H473" s="444"/>
      <c r="I473" s="444"/>
      <c r="J473" s="444"/>
      <c r="K473" s="444"/>
      <c r="L473" s="444"/>
      <c r="M473" s="444"/>
      <c r="N473" s="444"/>
      <c r="O473" s="444"/>
    </row>
    <row r="474" ht="15.75" customHeight="1">
      <c r="C474" s="526"/>
      <c r="D474" s="444"/>
      <c r="E474" s="444"/>
      <c r="F474" s="527"/>
      <c r="G474" s="444"/>
      <c r="H474" s="444"/>
      <c r="I474" s="444"/>
      <c r="J474" s="444"/>
      <c r="K474" s="444"/>
      <c r="L474" s="444"/>
      <c r="M474" s="444"/>
      <c r="N474" s="444"/>
      <c r="O474" s="444"/>
    </row>
    <row r="475" ht="15.75" customHeight="1">
      <c r="C475" s="526"/>
      <c r="D475" s="444"/>
      <c r="E475" s="444"/>
      <c r="F475" s="527"/>
      <c r="G475" s="444"/>
      <c r="H475" s="444"/>
      <c r="I475" s="444"/>
      <c r="J475" s="444"/>
      <c r="K475" s="444"/>
      <c r="L475" s="444"/>
      <c r="M475" s="444"/>
      <c r="N475" s="444"/>
      <c r="O475" s="444"/>
    </row>
    <row r="476" ht="15.75" customHeight="1">
      <c r="C476" s="526"/>
      <c r="D476" s="444"/>
      <c r="E476" s="444"/>
      <c r="F476" s="527"/>
      <c r="G476" s="444"/>
      <c r="H476" s="444"/>
      <c r="I476" s="444"/>
      <c r="J476" s="444"/>
      <c r="K476" s="444"/>
      <c r="L476" s="444"/>
      <c r="M476" s="444"/>
      <c r="N476" s="444"/>
      <c r="O476" s="444"/>
    </row>
    <row r="477" ht="15.75" customHeight="1">
      <c r="C477" s="526"/>
      <c r="D477" s="444"/>
      <c r="E477" s="444"/>
      <c r="F477" s="527"/>
      <c r="G477" s="444"/>
      <c r="H477" s="444"/>
      <c r="I477" s="444"/>
      <c r="J477" s="444"/>
      <c r="K477" s="444"/>
      <c r="L477" s="444"/>
      <c r="M477" s="444"/>
      <c r="N477" s="444"/>
      <c r="O477" s="444"/>
    </row>
    <row r="478" ht="15.75" customHeight="1">
      <c r="C478" s="526"/>
      <c r="D478" s="444"/>
      <c r="E478" s="444"/>
      <c r="F478" s="527"/>
      <c r="G478" s="444"/>
      <c r="H478" s="444"/>
      <c r="I478" s="444"/>
      <c r="J478" s="444"/>
      <c r="K478" s="444"/>
      <c r="L478" s="444"/>
      <c r="M478" s="444"/>
      <c r="N478" s="444"/>
      <c r="O478" s="444"/>
    </row>
    <row r="479" ht="15.75" customHeight="1">
      <c r="C479" s="526"/>
      <c r="D479" s="444"/>
      <c r="E479" s="444"/>
      <c r="F479" s="527"/>
      <c r="G479" s="444"/>
      <c r="H479" s="444"/>
      <c r="I479" s="444"/>
      <c r="J479" s="444"/>
      <c r="K479" s="444"/>
      <c r="L479" s="444"/>
      <c r="M479" s="444"/>
      <c r="N479" s="444"/>
      <c r="O479" s="444"/>
    </row>
    <row r="480" ht="15.75" customHeight="1">
      <c r="C480" s="526"/>
      <c r="D480" s="444"/>
      <c r="E480" s="444"/>
      <c r="F480" s="527"/>
      <c r="G480" s="444"/>
      <c r="H480" s="444"/>
      <c r="I480" s="444"/>
      <c r="J480" s="444"/>
      <c r="K480" s="444"/>
      <c r="L480" s="444"/>
      <c r="M480" s="444"/>
      <c r="N480" s="444"/>
      <c r="O480" s="444"/>
    </row>
    <row r="481" ht="15.75" customHeight="1">
      <c r="C481" s="526"/>
      <c r="D481" s="444"/>
      <c r="E481" s="444"/>
      <c r="F481" s="527"/>
      <c r="G481" s="444"/>
      <c r="H481" s="444"/>
      <c r="I481" s="444"/>
      <c r="J481" s="444"/>
      <c r="K481" s="444"/>
      <c r="L481" s="444"/>
      <c r="M481" s="444"/>
      <c r="N481" s="444"/>
      <c r="O481" s="444"/>
    </row>
    <row r="482" ht="15.75" customHeight="1">
      <c r="C482" s="526"/>
      <c r="D482" s="444"/>
      <c r="E482" s="444"/>
      <c r="F482" s="527"/>
      <c r="G482" s="444"/>
      <c r="H482" s="444"/>
      <c r="I482" s="444"/>
      <c r="J482" s="444"/>
      <c r="K482" s="444"/>
      <c r="L482" s="444"/>
      <c r="M482" s="444"/>
      <c r="N482" s="444"/>
      <c r="O482" s="444"/>
    </row>
    <row r="483" ht="15.75" customHeight="1">
      <c r="C483" s="526"/>
      <c r="D483" s="444"/>
      <c r="E483" s="444"/>
      <c r="F483" s="527"/>
      <c r="G483" s="444"/>
      <c r="H483" s="444"/>
      <c r="I483" s="444"/>
      <c r="J483" s="444"/>
      <c r="K483" s="444"/>
      <c r="L483" s="444"/>
      <c r="M483" s="444"/>
      <c r="N483" s="444"/>
      <c r="O483" s="444"/>
    </row>
    <row r="484" ht="15.75" customHeight="1">
      <c r="C484" s="526"/>
      <c r="D484" s="444"/>
      <c r="E484" s="444"/>
      <c r="F484" s="527"/>
      <c r="G484" s="444"/>
      <c r="H484" s="444"/>
      <c r="I484" s="444"/>
      <c r="J484" s="444"/>
      <c r="K484" s="444"/>
      <c r="L484" s="444"/>
      <c r="M484" s="444"/>
      <c r="N484" s="444"/>
      <c r="O484" s="444"/>
    </row>
    <row r="485" ht="15.75" customHeight="1">
      <c r="C485" s="526"/>
      <c r="D485" s="444"/>
      <c r="E485" s="444"/>
      <c r="F485" s="527"/>
      <c r="G485" s="444"/>
      <c r="H485" s="444"/>
      <c r="I485" s="444"/>
      <c r="J485" s="444"/>
      <c r="K485" s="444"/>
      <c r="L485" s="444"/>
      <c r="M485" s="444"/>
      <c r="N485" s="444"/>
      <c r="O485" s="444"/>
    </row>
    <row r="486" ht="15.75" customHeight="1">
      <c r="C486" s="526"/>
      <c r="D486" s="444"/>
      <c r="E486" s="444"/>
      <c r="F486" s="527"/>
      <c r="G486" s="444"/>
      <c r="H486" s="444"/>
      <c r="I486" s="444"/>
      <c r="J486" s="444"/>
      <c r="K486" s="444"/>
      <c r="L486" s="444"/>
      <c r="M486" s="444"/>
      <c r="N486" s="444"/>
      <c r="O486" s="444"/>
    </row>
    <row r="487" ht="15.75" customHeight="1">
      <c r="C487" s="526"/>
      <c r="D487" s="444"/>
      <c r="E487" s="444"/>
      <c r="F487" s="527"/>
      <c r="G487" s="444"/>
      <c r="H487" s="444"/>
      <c r="I487" s="444"/>
      <c r="J487" s="444"/>
      <c r="K487" s="444"/>
      <c r="L487" s="444"/>
      <c r="M487" s="444"/>
      <c r="N487" s="444"/>
      <c r="O487" s="444"/>
    </row>
    <row r="488" ht="15.75" customHeight="1">
      <c r="C488" s="526"/>
      <c r="D488" s="444"/>
      <c r="E488" s="444"/>
      <c r="F488" s="527"/>
      <c r="G488" s="444"/>
      <c r="H488" s="444"/>
      <c r="I488" s="444"/>
      <c r="J488" s="444"/>
      <c r="K488" s="444"/>
      <c r="L488" s="444"/>
      <c r="M488" s="444"/>
      <c r="N488" s="444"/>
      <c r="O488" s="444"/>
    </row>
    <row r="489" ht="15.75" customHeight="1">
      <c r="C489" s="526"/>
      <c r="D489" s="444"/>
      <c r="E489" s="444"/>
      <c r="F489" s="527"/>
      <c r="G489" s="444"/>
      <c r="H489" s="444"/>
      <c r="I489" s="444"/>
      <c r="J489" s="444"/>
      <c r="K489" s="444"/>
      <c r="L489" s="444"/>
      <c r="M489" s="444"/>
      <c r="N489" s="444"/>
      <c r="O489" s="444"/>
    </row>
    <row r="490" ht="15.75" customHeight="1">
      <c r="C490" s="526"/>
      <c r="D490" s="444"/>
      <c r="E490" s="444"/>
      <c r="F490" s="527"/>
      <c r="G490" s="444"/>
      <c r="H490" s="444"/>
      <c r="I490" s="444"/>
      <c r="J490" s="444"/>
      <c r="K490" s="444"/>
      <c r="L490" s="444"/>
      <c r="M490" s="444"/>
      <c r="N490" s="444"/>
      <c r="O490" s="444"/>
    </row>
    <row r="491" ht="15.75" customHeight="1">
      <c r="C491" s="526"/>
      <c r="D491" s="444"/>
      <c r="E491" s="444"/>
      <c r="F491" s="527"/>
      <c r="G491" s="444"/>
      <c r="H491" s="444"/>
      <c r="I491" s="444"/>
      <c r="J491" s="444"/>
      <c r="K491" s="444"/>
      <c r="L491" s="444"/>
      <c r="M491" s="444"/>
      <c r="N491" s="444"/>
      <c r="O491" s="444"/>
    </row>
    <row r="492" ht="15.75" customHeight="1">
      <c r="C492" s="526"/>
      <c r="D492" s="444"/>
      <c r="E492" s="444"/>
      <c r="F492" s="527"/>
      <c r="G492" s="444"/>
      <c r="H492" s="444"/>
      <c r="I492" s="444"/>
      <c r="J492" s="444"/>
      <c r="K492" s="444"/>
      <c r="L492" s="444"/>
      <c r="M492" s="444"/>
      <c r="N492" s="444"/>
      <c r="O492" s="444"/>
    </row>
    <row r="493" ht="15.75" customHeight="1">
      <c r="C493" s="526"/>
      <c r="D493" s="444"/>
      <c r="E493" s="444"/>
      <c r="F493" s="527"/>
      <c r="G493" s="444"/>
      <c r="H493" s="444"/>
      <c r="I493" s="444"/>
      <c r="J493" s="444"/>
      <c r="K493" s="444"/>
      <c r="L493" s="444"/>
      <c r="M493" s="444"/>
      <c r="N493" s="444"/>
      <c r="O493" s="444"/>
    </row>
    <row r="494" ht="15.75" customHeight="1">
      <c r="C494" s="526"/>
      <c r="D494" s="444"/>
      <c r="E494" s="444"/>
      <c r="F494" s="527"/>
      <c r="G494" s="444"/>
      <c r="H494" s="444"/>
      <c r="I494" s="444"/>
      <c r="J494" s="444"/>
      <c r="K494" s="444"/>
      <c r="L494" s="444"/>
      <c r="M494" s="444"/>
      <c r="N494" s="444"/>
      <c r="O494" s="444"/>
    </row>
    <row r="495" ht="15.75" customHeight="1">
      <c r="C495" s="526"/>
      <c r="D495" s="444"/>
      <c r="E495" s="444"/>
      <c r="F495" s="527"/>
      <c r="G495" s="444"/>
      <c r="H495" s="444"/>
      <c r="I495" s="444"/>
      <c r="J495" s="444"/>
      <c r="K495" s="444"/>
      <c r="L495" s="444"/>
      <c r="M495" s="444"/>
      <c r="N495" s="444"/>
      <c r="O495" s="444"/>
    </row>
    <row r="496" ht="15.75" customHeight="1">
      <c r="C496" s="526"/>
      <c r="D496" s="444"/>
      <c r="E496" s="444"/>
      <c r="F496" s="527"/>
      <c r="G496" s="444"/>
      <c r="H496" s="444"/>
      <c r="I496" s="444"/>
      <c r="J496" s="444"/>
      <c r="K496" s="444"/>
      <c r="L496" s="444"/>
      <c r="M496" s="444"/>
      <c r="N496" s="444"/>
      <c r="O496" s="444"/>
    </row>
    <row r="497" ht="15.75" customHeight="1">
      <c r="C497" s="526"/>
      <c r="D497" s="444"/>
      <c r="E497" s="444"/>
      <c r="F497" s="527"/>
      <c r="G497" s="444"/>
      <c r="H497" s="444"/>
      <c r="I497" s="444"/>
      <c r="J497" s="444"/>
      <c r="K497" s="444"/>
      <c r="L497" s="444"/>
      <c r="M497" s="444"/>
      <c r="N497" s="444"/>
      <c r="O497" s="444"/>
    </row>
    <row r="498" ht="15.75" customHeight="1">
      <c r="C498" s="526"/>
      <c r="D498" s="444"/>
      <c r="E498" s="444"/>
      <c r="F498" s="527"/>
      <c r="G498" s="444"/>
      <c r="H498" s="444"/>
      <c r="I498" s="444"/>
      <c r="J498" s="444"/>
      <c r="K498" s="444"/>
      <c r="L498" s="444"/>
      <c r="M498" s="444"/>
      <c r="N498" s="444"/>
      <c r="O498" s="444"/>
    </row>
    <row r="499" ht="15.75" customHeight="1">
      <c r="C499" s="526"/>
      <c r="D499" s="444"/>
      <c r="E499" s="444"/>
      <c r="F499" s="527"/>
      <c r="G499" s="444"/>
      <c r="H499" s="444"/>
      <c r="I499" s="444"/>
      <c r="J499" s="444"/>
      <c r="K499" s="444"/>
      <c r="L499" s="444"/>
      <c r="M499" s="444"/>
      <c r="N499" s="444"/>
      <c r="O499" s="444"/>
    </row>
    <row r="500" ht="15.75" customHeight="1">
      <c r="C500" s="526"/>
      <c r="D500" s="444"/>
      <c r="E500" s="444"/>
      <c r="F500" s="527"/>
      <c r="G500" s="444"/>
      <c r="H500" s="444"/>
      <c r="I500" s="444"/>
      <c r="J500" s="444"/>
      <c r="K500" s="444"/>
      <c r="L500" s="444"/>
      <c r="M500" s="444"/>
      <c r="N500" s="444"/>
      <c r="O500" s="444"/>
    </row>
    <row r="501" ht="15.75" customHeight="1">
      <c r="C501" s="526"/>
      <c r="D501" s="444"/>
      <c r="E501" s="444"/>
      <c r="F501" s="527"/>
      <c r="G501" s="444"/>
      <c r="H501" s="444"/>
      <c r="I501" s="444"/>
      <c r="J501" s="444"/>
      <c r="K501" s="444"/>
      <c r="L501" s="444"/>
      <c r="M501" s="444"/>
      <c r="N501" s="444"/>
      <c r="O501" s="444"/>
    </row>
    <row r="502" ht="15.75" customHeight="1">
      <c r="C502" s="526"/>
      <c r="D502" s="444"/>
      <c r="E502" s="444"/>
      <c r="F502" s="527"/>
      <c r="G502" s="444"/>
      <c r="H502" s="444"/>
      <c r="I502" s="444"/>
      <c r="J502" s="444"/>
      <c r="K502" s="444"/>
      <c r="L502" s="444"/>
      <c r="M502" s="444"/>
      <c r="N502" s="444"/>
      <c r="O502" s="444"/>
    </row>
    <row r="503" ht="15.75" customHeight="1">
      <c r="C503" s="526"/>
      <c r="D503" s="444"/>
      <c r="E503" s="444"/>
      <c r="F503" s="527"/>
      <c r="G503" s="444"/>
      <c r="H503" s="444"/>
      <c r="I503" s="444"/>
      <c r="J503" s="444"/>
      <c r="K503" s="444"/>
      <c r="L503" s="444"/>
      <c r="M503" s="444"/>
      <c r="N503" s="444"/>
      <c r="O503" s="444"/>
    </row>
    <row r="504" ht="15.75" customHeight="1">
      <c r="C504" s="526"/>
      <c r="D504" s="444"/>
      <c r="E504" s="444"/>
      <c r="F504" s="527"/>
      <c r="G504" s="444"/>
      <c r="H504" s="444"/>
      <c r="I504" s="444"/>
      <c r="J504" s="444"/>
      <c r="K504" s="444"/>
      <c r="L504" s="444"/>
      <c r="M504" s="444"/>
      <c r="N504" s="444"/>
      <c r="O504" s="444"/>
    </row>
    <row r="505" ht="15.75" customHeight="1">
      <c r="C505" s="526"/>
      <c r="D505" s="444"/>
      <c r="E505" s="444"/>
      <c r="F505" s="527"/>
      <c r="G505" s="444"/>
      <c r="H505" s="444"/>
      <c r="I505" s="444"/>
      <c r="J505" s="444"/>
      <c r="K505" s="444"/>
      <c r="L505" s="444"/>
      <c r="M505" s="444"/>
      <c r="N505" s="444"/>
      <c r="O505" s="444"/>
    </row>
    <row r="506" ht="15.75" customHeight="1">
      <c r="C506" s="526"/>
      <c r="D506" s="444"/>
      <c r="E506" s="444"/>
      <c r="F506" s="527"/>
      <c r="G506" s="444"/>
      <c r="H506" s="444"/>
      <c r="I506" s="444"/>
      <c r="J506" s="444"/>
      <c r="K506" s="444"/>
      <c r="L506" s="444"/>
      <c r="M506" s="444"/>
      <c r="N506" s="444"/>
      <c r="O506" s="444"/>
    </row>
    <row r="507" ht="15.75" customHeight="1">
      <c r="C507" s="526"/>
      <c r="D507" s="444"/>
      <c r="E507" s="444"/>
      <c r="F507" s="527"/>
      <c r="G507" s="444"/>
      <c r="H507" s="444"/>
      <c r="I507" s="444"/>
      <c r="J507" s="444"/>
      <c r="K507" s="444"/>
      <c r="L507" s="444"/>
      <c r="M507" s="444"/>
      <c r="N507" s="444"/>
      <c r="O507" s="444"/>
    </row>
    <row r="508" ht="15.75" customHeight="1">
      <c r="C508" s="526"/>
      <c r="D508" s="444"/>
      <c r="E508" s="444"/>
      <c r="F508" s="527"/>
      <c r="G508" s="444"/>
      <c r="H508" s="444"/>
      <c r="I508" s="444"/>
      <c r="J508" s="444"/>
      <c r="K508" s="444"/>
      <c r="L508" s="444"/>
      <c r="M508" s="444"/>
      <c r="N508" s="444"/>
      <c r="O508" s="444"/>
    </row>
    <row r="509" ht="15.75" customHeight="1">
      <c r="C509" s="526"/>
      <c r="D509" s="444"/>
      <c r="E509" s="444"/>
      <c r="F509" s="527"/>
      <c r="G509" s="444"/>
      <c r="H509" s="444"/>
      <c r="I509" s="444"/>
      <c r="J509" s="444"/>
      <c r="K509" s="444"/>
      <c r="L509" s="444"/>
      <c r="M509" s="444"/>
      <c r="N509" s="444"/>
      <c r="O509" s="444"/>
    </row>
    <row r="510" ht="15.75" customHeight="1">
      <c r="C510" s="526"/>
      <c r="D510" s="444"/>
      <c r="E510" s="444"/>
      <c r="F510" s="527"/>
      <c r="G510" s="444"/>
      <c r="H510" s="444"/>
      <c r="I510" s="444"/>
      <c r="J510" s="444"/>
      <c r="K510" s="444"/>
      <c r="L510" s="444"/>
      <c r="M510" s="444"/>
      <c r="N510" s="444"/>
      <c r="O510" s="444"/>
    </row>
    <row r="511" ht="15.75" customHeight="1">
      <c r="C511" s="526"/>
      <c r="D511" s="444"/>
      <c r="E511" s="444"/>
      <c r="F511" s="527"/>
      <c r="G511" s="444"/>
      <c r="H511" s="444"/>
      <c r="I511" s="444"/>
      <c r="J511" s="444"/>
      <c r="K511" s="444"/>
      <c r="L511" s="444"/>
      <c r="M511" s="444"/>
      <c r="N511" s="444"/>
      <c r="O511" s="444"/>
    </row>
    <row r="512" ht="15.75" customHeight="1">
      <c r="C512" s="526"/>
      <c r="D512" s="444"/>
      <c r="E512" s="444"/>
      <c r="F512" s="527"/>
      <c r="G512" s="444"/>
      <c r="H512" s="444"/>
      <c r="I512" s="444"/>
      <c r="J512" s="444"/>
      <c r="K512" s="444"/>
      <c r="L512" s="444"/>
      <c r="M512" s="444"/>
      <c r="N512" s="444"/>
      <c r="O512" s="444"/>
    </row>
    <row r="513" ht="15.75" customHeight="1">
      <c r="C513" s="526"/>
      <c r="D513" s="444"/>
      <c r="E513" s="444"/>
      <c r="F513" s="527"/>
      <c r="G513" s="444"/>
      <c r="H513" s="444"/>
      <c r="I513" s="444"/>
      <c r="J513" s="444"/>
      <c r="K513" s="444"/>
      <c r="L513" s="444"/>
      <c r="M513" s="444"/>
      <c r="N513" s="444"/>
      <c r="O513" s="444"/>
    </row>
    <row r="514" ht="15.75" customHeight="1">
      <c r="C514" s="526"/>
      <c r="D514" s="444"/>
      <c r="E514" s="444"/>
      <c r="F514" s="527"/>
      <c r="G514" s="444"/>
      <c r="H514" s="444"/>
      <c r="I514" s="444"/>
      <c r="J514" s="444"/>
      <c r="K514" s="444"/>
      <c r="L514" s="444"/>
      <c r="M514" s="444"/>
      <c r="N514" s="444"/>
      <c r="O514" s="444"/>
    </row>
    <row r="515" ht="15.75" customHeight="1">
      <c r="C515" s="526"/>
      <c r="D515" s="444"/>
      <c r="E515" s="444"/>
      <c r="F515" s="527"/>
      <c r="G515" s="444"/>
      <c r="H515" s="444"/>
      <c r="I515" s="444"/>
      <c r="J515" s="444"/>
      <c r="K515" s="444"/>
      <c r="L515" s="444"/>
      <c r="M515" s="444"/>
      <c r="N515" s="444"/>
      <c r="O515" s="444"/>
    </row>
    <row r="516" ht="15.75" customHeight="1">
      <c r="C516" s="526"/>
      <c r="D516" s="444"/>
      <c r="E516" s="444"/>
      <c r="F516" s="527"/>
      <c r="G516" s="444"/>
      <c r="H516" s="444"/>
      <c r="I516" s="444"/>
      <c r="J516" s="444"/>
      <c r="K516" s="444"/>
      <c r="L516" s="444"/>
      <c r="M516" s="444"/>
      <c r="N516" s="444"/>
      <c r="O516" s="444"/>
    </row>
    <row r="517" ht="15.75" customHeight="1">
      <c r="C517" s="526"/>
      <c r="D517" s="444"/>
      <c r="E517" s="444"/>
      <c r="F517" s="527"/>
      <c r="G517" s="444"/>
      <c r="H517" s="444"/>
      <c r="I517" s="444"/>
      <c r="J517" s="444"/>
      <c r="K517" s="444"/>
      <c r="L517" s="444"/>
      <c r="M517" s="444"/>
      <c r="N517" s="444"/>
      <c r="O517" s="444"/>
    </row>
    <row r="518" ht="15.75" customHeight="1">
      <c r="C518" s="526"/>
      <c r="D518" s="444"/>
      <c r="E518" s="444"/>
      <c r="F518" s="527"/>
      <c r="G518" s="444"/>
      <c r="H518" s="444"/>
      <c r="I518" s="444"/>
      <c r="J518" s="444"/>
      <c r="K518" s="444"/>
      <c r="L518" s="444"/>
      <c r="M518" s="444"/>
      <c r="N518" s="444"/>
      <c r="O518" s="444"/>
    </row>
    <row r="519" ht="15.75" customHeight="1">
      <c r="C519" s="526"/>
      <c r="D519" s="444"/>
      <c r="E519" s="444"/>
      <c r="F519" s="527"/>
      <c r="G519" s="444"/>
      <c r="H519" s="444"/>
      <c r="I519" s="444"/>
      <c r="J519" s="444"/>
      <c r="K519" s="444"/>
      <c r="L519" s="444"/>
      <c r="M519" s="444"/>
      <c r="N519" s="444"/>
      <c r="O519" s="444"/>
    </row>
    <row r="520" ht="15.75" customHeight="1">
      <c r="C520" s="526"/>
      <c r="D520" s="444"/>
      <c r="E520" s="444"/>
      <c r="F520" s="527"/>
      <c r="G520" s="444"/>
      <c r="H520" s="444"/>
      <c r="I520" s="444"/>
      <c r="J520" s="444"/>
      <c r="K520" s="444"/>
      <c r="L520" s="444"/>
      <c r="M520" s="444"/>
      <c r="N520" s="444"/>
      <c r="O520" s="444"/>
    </row>
    <row r="521" ht="15.75" customHeight="1">
      <c r="C521" s="526"/>
      <c r="D521" s="444"/>
      <c r="E521" s="444"/>
      <c r="F521" s="527"/>
      <c r="G521" s="444"/>
      <c r="H521" s="444"/>
      <c r="I521" s="444"/>
      <c r="J521" s="444"/>
      <c r="K521" s="444"/>
      <c r="L521" s="444"/>
      <c r="M521" s="444"/>
      <c r="N521" s="444"/>
      <c r="O521" s="444"/>
    </row>
    <row r="522" ht="15.75" customHeight="1">
      <c r="C522" s="526"/>
      <c r="D522" s="444"/>
      <c r="E522" s="444"/>
      <c r="F522" s="527"/>
      <c r="G522" s="444"/>
      <c r="H522" s="444"/>
      <c r="I522" s="444"/>
      <c r="J522" s="444"/>
      <c r="K522" s="444"/>
      <c r="L522" s="444"/>
      <c r="M522" s="444"/>
      <c r="N522" s="444"/>
      <c r="O522" s="444"/>
    </row>
    <row r="523" ht="15.75" customHeight="1">
      <c r="C523" s="526"/>
      <c r="D523" s="444"/>
      <c r="E523" s="444"/>
      <c r="F523" s="527"/>
      <c r="G523" s="444"/>
      <c r="H523" s="444"/>
      <c r="I523" s="444"/>
      <c r="J523" s="444"/>
      <c r="K523" s="444"/>
      <c r="L523" s="444"/>
      <c r="M523" s="444"/>
      <c r="N523" s="444"/>
      <c r="O523" s="444"/>
    </row>
    <row r="524" ht="15.75" customHeight="1">
      <c r="C524" s="526"/>
      <c r="D524" s="444"/>
      <c r="E524" s="444"/>
      <c r="F524" s="527"/>
      <c r="G524" s="444"/>
      <c r="H524" s="444"/>
      <c r="I524" s="444"/>
      <c r="J524" s="444"/>
      <c r="K524" s="444"/>
      <c r="L524" s="444"/>
      <c r="M524" s="444"/>
      <c r="N524" s="444"/>
      <c r="O524" s="444"/>
    </row>
    <row r="525" ht="15.75" customHeight="1">
      <c r="C525" s="526"/>
      <c r="D525" s="444"/>
      <c r="E525" s="444"/>
      <c r="F525" s="527"/>
      <c r="G525" s="444"/>
      <c r="H525" s="444"/>
      <c r="I525" s="444"/>
      <c r="J525" s="444"/>
      <c r="K525" s="444"/>
      <c r="L525" s="444"/>
      <c r="M525" s="444"/>
      <c r="N525" s="444"/>
      <c r="O525" s="444"/>
    </row>
    <row r="526" ht="15.75" customHeight="1">
      <c r="C526" s="526"/>
      <c r="D526" s="444"/>
      <c r="E526" s="444"/>
      <c r="F526" s="527"/>
      <c r="G526" s="444"/>
      <c r="H526" s="444"/>
      <c r="I526" s="444"/>
      <c r="J526" s="444"/>
      <c r="K526" s="444"/>
      <c r="L526" s="444"/>
      <c r="M526" s="444"/>
      <c r="N526" s="444"/>
      <c r="O526" s="444"/>
    </row>
    <row r="527" ht="15.75" customHeight="1">
      <c r="C527" s="526"/>
      <c r="D527" s="444"/>
      <c r="E527" s="444"/>
      <c r="F527" s="527"/>
      <c r="G527" s="444"/>
      <c r="H527" s="444"/>
      <c r="I527" s="444"/>
      <c r="J527" s="444"/>
      <c r="K527" s="444"/>
      <c r="L527" s="444"/>
      <c r="M527" s="444"/>
      <c r="N527" s="444"/>
      <c r="O527" s="444"/>
    </row>
    <row r="528" ht="15.75" customHeight="1">
      <c r="C528" s="526"/>
      <c r="D528" s="444"/>
      <c r="E528" s="444"/>
      <c r="F528" s="527"/>
      <c r="G528" s="444"/>
      <c r="H528" s="444"/>
      <c r="I528" s="444"/>
      <c r="J528" s="444"/>
      <c r="K528" s="444"/>
      <c r="L528" s="444"/>
      <c r="M528" s="444"/>
      <c r="N528" s="444"/>
      <c r="O528" s="444"/>
    </row>
    <row r="529" ht="15.75" customHeight="1">
      <c r="C529" s="526"/>
      <c r="D529" s="444"/>
      <c r="E529" s="444"/>
      <c r="F529" s="527"/>
      <c r="G529" s="444"/>
      <c r="H529" s="444"/>
      <c r="I529" s="444"/>
      <c r="J529" s="444"/>
      <c r="K529" s="444"/>
      <c r="L529" s="444"/>
      <c r="M529" s="444"/>
      <c r="N529" s="444"/>
      <c r="O529" s="444"/>
    </row>
    <row r="530" ht="15.75" customHeight="1">
      <c r="C530" s="526"/>
      <c r="D530" s="444"/>
      <c r="E530" s="444"/>
      <c r="F530" s="527"/>
      <c r="G530" s="444"/>
      <c r="H530" s="444"/>
      <c r="I530" s="444"/>
      <c r="J530" s="444"/>
      <c r="K530" s="444"/>
      <c r="L530" s="444"/>
      <c r="M530" s="444"/>
      <c r="N530" s="444"/>
      <c r="O530" s="444"/>
    </row>
    <row r="531" ht="15.75" customHeight="1">
      <c r="C531" s="526"/>
      <c r="D531" s="444"/>
      <c r="E531" s="444"/>
      <c r="F531" s="527"/>
      <c r="G531" s="444"/>
      <c r="H531" s="444"/>
      <c r="I531" s="444"/>
      <c r="J531" s="444"/>
      <c r="K531" s="444"/>
      <c r="L531" s="444"/>
      <c r="M531" s="444"/>
      <c r="N531" s="444"/>
      <c r="O531" s="444"/>
    </row>
    <row r="532" ht="15.75" customHeight="1">
      <c r="C532" s="526"/>
      <c r="D532" s="444"/>
      <c r="E532" s="444"/>
      <c r="F532" s="527"/>
      <c r="G532" s="444"/>
      <c r="H532" s="444"/>
      <c r="I532" s="444"/>
      <c r="J532" s="444"/>
      <c r="K532" s="444"/>
      <c r="L532" s="444"/>
      <c r="M532" s="444"/>
      <c r="N532" s="444"/>
      <c r="O532" s="444"/>
    </row>
    <row r="533" ht="15.75" customHeight="1">
      <c r="C533" s="526"/>
      <c r="D533" s="444"/>
      <c r="E533" s="444"/>
      <c r="F533" s="527"/>
      <c r="G533" s="444"/>
      <c r="H533" s="444"/>
      <c r="I533" s="444"/>
      <c r="J533" s="444"/>
      <c r="K533" s="444"/>
      <c r="L533" s="444"/>
      <c r="M533" s="444"/>
      <c r="N533" s="444"/>
      <c r="O533" s="444"/>
    </row>
    <row r="534" ht="15.75" customHeight="1">
      <c r="C534" s="526"/>
      <c r="D534" s="444"/>
      <c r="E534" s="444"/>
      <c r="F534" s="527"/>
      <c r="G534" s="444"/>
      <c r="H534" s="444"/>
      <c r="I534" s="444"/>
      <c r="J534" s="444"/>
      <c r="K534" s="444"/>
      <c r="L534" s="444"/>
      <c r="M534" s="444"/>
      <c r="N534" s="444"/>
      <c r="O534" s="444"/>
    </row>
    <row r="535" ht="15.75" customHeight="1">
      <c r="C535" s="526"/>
      <c r="D535" s="444"/>
      <c r="E535" s="444"/>
      <c r="F535" s="527"/>
      <c r="G535" s="444"/>
      <c r="H535" s="444"/>
      <c r="I535" s="444"/>
      <c r="J535" s="444"/>
      <c r="K535" s="444"/>
      <c r="L535" s="444"/>
      <c r="M535" s="444"/>
      <c r="N535" s="444"/>
      <c r="O535" s="444"/>
    </row>
    <row r="536" ht="15.75" customHeight="1">
      <c r="C536" s="526"/>
      <c r="D536" s="444"/>
      <c r="E536" s="444"/>
      <c r="F536" s="527"/>
      <c r="G536" s="444"/>
      <c r="H536" s="444"/>
      <c r="I536" s="444"/>
      <c r="J536" s="444"/>
      <c r="K536" s="444"/>
      <c r="L536" s="444"/>
      <c r="M536" s="444"/>
      <c r="N536" s="444"/>
      <c r="O536" s="444"/>
    </row>
    <row r="537" ht="15.75" customHeight="1">
      <c r="C537" s="526"/>
      <c r="D537" s="444"/>
      <c r="E537" s="444"/>
      <c r="F537" s="527"/>
      <c r="G537" s="444"/>
      <c r="H537" s="444"/>
      <c r="I537" s="444"/>
      <c r="J537" s="444"/>
      <c r="K537" s="444"/>
      <c r="L537" s="444"/>
      <c r="M537" s="444"/>
      <c r="N537" s="444"/>
      <c r="O537" s="444"/>
    </row>
    <row r="538" ht="15.75" customHeight="1">
      <c r="C538" s="526"/>
      <c r="D538" s="444"/>
      <c r="E538" s="444"/>
      <c r="F538" s="527"/>
      <c r="G538" s="444"/>
      <c r="H538" s="444"/>
      <c r="I538" s="444"/>
      <c r="J538" s="444"/>
      <c r="K538" s="444"/>
      <c r="L538" s="444"/>
      <c r="M538" s="444"/>
      <c r="N538" s="444"/>
      <c r="O538" s="444"/>
    </row>
    <row r="539" ht="15.75" customHeight="1">
      <c r="C539" s="526"/>
      <c r="D539" s="444"/>
      <c r="E539" s="444"/>
      <c r="F539" s="527"/>
      <c r="G539" s="444"/>
      <c r="H539" s="444"/>
      <c r="I539" s="444"/>
      <c r="J539" s="444"/>
      <c r="K539" s="444"/>
      <c r="L539" s="444"/>
      <c r="M539" s="444"/>
      <c r="N539" s="444"/>
      <c r="O539" s="444"/>
    </row>
    <row r="540" ht="15.75" customHeight="1">
      <c r="C540" s="526"/>
      <c r="D540" s="444"/>
      <c r="E540" s="444"/>
      <c r="F540" s="527"/>
      <c r="G540" s="444"/>
      <c r="H540" s="444"/>
      <c r="I540" s="444"/>
      <c r="J540" s="444"/>
      <c r="K540" s="444"/>
      <c r="L540" s="444"/>
      <c r="M540" s="444"/>
      <c r="N540" s="444"/>
      <c r="O540" s="444"/>
    </row>
    <row r="541" ht="15.75" customHeight="1">
      <c r="C541" s="526"/>
      <c r="D541" s="444"/>
      <c r="E541" s="444"/>
      <c r="F541" s="527"/>
      <c r="G541" s="444"/>
      <c r="H541" s="444"/>
      <c r="I541" s="444"/>
      <c r="J541" s="444"/>
      <c r="K541" s="444"/>
      <c r="L541" s="444"/>
      <c r="M541" s="444"/>
      <c r="N541" s="444"/>
      <c r="O541" s="444"/>
    </row>
    <row r="542" ht="15.75" customHeight="1">
      <c r="C542" s="526"/>
      <c r="D542" s="444"/>
      <c r="E542" s="444"/>
      <c r="F542" s="527"/>
      <c r="G542" s="444"/>
      <c r="H542" s="444"/>
      <c r="I542" s="444"/>
      <c r="J542" s="444"/>
      <c r="K542" s="444"/>
      <c r="L542" s="444"/>
      <c r="M542" s="444"/>
      <c r="N542" s="444"/>
      <c r="O542" s="444"/>
    </row>
    <row r="543" ht="15.75" customHeight="1">
      <c r="C543" s="526"/>
      <c r="D543" s="444"/>
      <c r="E543" s="444"/>
      <c r="F543" s="527"/>
      <c r="G543" s="444"/>
      <c r="H543" s="444"/>
      <c r="I543" s="444"/>
      <c r="J543" s="444"/>
      <c r="K543" s="444"/>
      <c r="L543" s="444"/>
      <c r="M543" s="444"/>
      <c r="N543" s="444"/>
      <c r="O543" s="444"/>
    </row>
    <row r="544" ht="15.75" customHeight="1">
      <c r="C544" s="526"/>
      <c r="D544" s="444"/>
      <c r="E544" s="444"/>
      <c r="F544" s="527"/>
      <c r="G544" s="444"/>
      <c r="H544" s="444"/>
      <c r="I544" s="444"/>
      <c r="J544" s="444"/>
      <c r="K544" s="444"/>
      <c r="L544" s="444"/>
      <c r="M544" s="444"/>
      <c r="N544" s="444"/>
      <c r="O544" s="444"/>
    </row>
    <row r="545" ht="15.75" customHeight="1">
      <c r="C545" s="526"/>
      <c r="D545" s="444"/>
      <c r="E545" s="444"/>
      <c r="F545" s="527"/>
      <c r="G545" s="444"/>
      <c r="H545" s="444"/>
      <c r="I545" s="444"/>
      <c r="J545" s="444"/>
      <c r="K545" s="444"/>
      <c r="L545" s="444"/>
      <c r="M545" s="444"/>
      <c r="N545" s="444"/>
      <c r="O545" s="444"/>
    </row>
    <row r="546" ht="15.75" customHeight="1">
      <c r="C546" s="526"/>
      <c r="D546" s="444"/>
      <c r="E546" s="444"/>
      <c r="F546" s="527"/>
      <c r="G546" s="444"/>
      <c r="H546" s="444"/>
      <c r="I546" s="444"/>
      <c r="J546" s="444"/>
      <c r="K546" s="444"/>
      <c r="L546" s="444"/>
      <c r="M546" s="444"/>
      <c r="N546" s="444"/>
      <c r="O546" s="444"/>
    </row>
    <row r="547" ht="15.75" customHeight="1">
      <c r="C547" s="526"/>
      <c r="D547" s="444"/>
      <c r="E547" s="444"/>
      <c r="F547" s="527"/>
      <c r="G547" s="444"/>
      <c r="H547" s="444"/>
      <c r="I547" s="444"/>
      <c r="J547" s="444"/>
      <c r="K547" s="444"/>
      <c r="L547" s="444"/>
      <c r="M547" s="444"/>
      <c r="N547" s="444"/>
      <c r="O547" s="444"/>
    </row>
    <row r="548" ht="15.75" customHeight="1">
      <c r="C548" s="526"/>
      <c r="D548" s="444"/>
      <c r="E548" s="444"/>
      <c r="F548" s="527"/>
      <c r="G548" s="444"/>
      <c r="H548" s="444"/>
      <c r="I548" s="444"/>
      <c r="J548" s="444"/>
      <c r="K548" s="444"/>
      <c r="L548" s="444"/>
      <c r="M548" s="444"/>
      <c r="N548" s="444"/>
      <c r="O548" s="444"/>
    </row>
    <row r="549" ht="15.75" customHeight="1">
      <c r="C549" s="526"/>
      <c r="D549" s="444"/>
      <c r="E549" s="444"/>
      <c r="F549" s="527"/>
      <c r="G549" s="444"/>
      <c r="H549" s="444"/>
      <c r="I549" s="444"/>
      <c r="J549" s="444"/>
      <c r="K549" s="444"/>
      <c r="L549" s="444"/>
      <c r="M549" s="444"/>
      <c r="N549" s="444"/>
      <c r="O549" s="444"/>
    </row>
    <row r="550" ht="15.75" customHeight="1">
      <c r="C550" s="526"/>
      <c r="D550" s="444"/>
      <c r="E550" s="444"/>
      <c r="F550" s="527"/>
      <c r="G550" s="444"/>
      <c r="H550" s="444"/>
      <c r="I550" s="444"/>
      <c r="J550" s="444"/>
      <c r="K550" s="444"/>
      <c r="L550" s="444"/>
      <c r="M550" s="444"/>
      <c r="N550" s="444"/>
      <c r="O550" s="444"/>
    </row>
    <row r="551" ht="15.75" customHeight="1">
      <c r="C551" s="526"/>
      <c r="D551" s="444"/>
      <c r="E551" s="444"/>
      <c r="F551" s="527"/>
      <c r="G551" s="444"/>
      <c r="H551" s="444"/>
      <c r="I551" s="444"/>
      <c r="J551" s="444"/>
      <c r="K551" s="444"/>
      <c r="L551" s="444"/>
      <c r="M551" s="444"/>
      <c r="N551" s="444"/>
      <c r="O551" s="444"/>
    </row>
    <row r="552" ht="15.75" customHeight="1">
      <c r="C552" s="526"/>
      <c r="D552" s="444"/>
      <c r="E552" s="444"/>
      <c r="F552" s="527"/>
      <c r="G552" s="444"/>
      <c r="H552" s="444"/>
      <c r="I552" s="444"/>
      <c r="J552" s="444"/>
      <c r="K552" s="444"/>
      <c r="L552" s="444"/>
      <c r="M552" s="444"/>
      <c r="N552" s="444"/>
      <c r="O552" s="444"/>
    </row>
    <row r="553" ht="15.75" customHeight="1">
      <c r="C553" s="526"/>
      <c r="D553" s="444"/>
      <c r="E553" s="444"/>
      <c r="F553" s="527"/>
      <c r="G553" s="444"/>
      <c r="H553" s="444"/>
      <c r="I553" s="444"/>
      <c r="J553" s="444"/>
      <c r="K553" s="444"/>
      <c r="L553" s="444"/>
      <c r="M553" s="444"/>
      <c r="N553" s="444"/>
      <c r="O553" s="444"/>
    </row>
    <row r="554" ht="15.75" customHeight="1">
      <c r="C554" s="526"/>
      <c r="D554" s="444"/>
      <c r="E554" s="444"/>
      <c r="F554" s="527"/>
      <c r="G554" s="444"/>
      <c r="H554" s="444"/>
      <c r="I554" s="444"/>
      <c r="J554" s="444"/>
      <c r="K554" s="444"/>
      <c r="L554" s="444"/>
      <c r="M554" s="444"/>
      <c r="N554" s="444"/>
      <c r="O554" s="444"/>
    </row>
    <row r="555" ht="15.75" customHeight="1">
      <c r="C555" s="528"/>
    </row>
    <row r="556" ht="15.75" customHeight="1">
      <c r="C556" s="528"/>
    </row>
    <row r="557" ht="15.75" customHeight="1">
      <c r="C557" s="528"/>
    </row>
    <row r="558" ht="15.75" customHeight="1">
      <c r="C558" s="528"/>
    </row>
    <row r="559" ht="15.75" customHeight="1">
      <c r="C559" s="528"/>
    </row>
    <row r="560" ht="15.75" customHeight="1">
      <c r="C560" s="528"/>
    </row>
    <row r="561" ht="15.75" customHeight="1">
      <c r="C561" s="528"/>
    </row>
    <row r="562" ht="15.75" customHeight="1">
      <c r="C562" s="528"/>
    </row>
    <row r="563" ht="15.75" customHeight="1">
      <c r="C563" s="528"/>
    </row>
    <row r="564" ht="15.75" customHeight="1">
      <c r="C564" s="528"/>
    </row>
    <row r="565" ht="15.75" customHeight="1">
      <c r="C565" s="528"/>
    </row>
    <row r="566" ht="15.75" customHeight="1">
      <c r="C566" s="528"/>
    </row>
    <row r="567" ht="15.75" customHeight="1">
      <c r="C567" s="528"/>
    </row>
    <row r="568" ht="15.75" customHeight="1">
      <c r="C568" s="528"/>
    </row>
    <row r="569" ht="15.75" customHeight="1">
      <c r="C569" s="528"/>
    </row>
    <row r="570" ht="15.75" customHeight="1">
      <c r="C570" s="528"/>
    </row>
    <row r="571" ht="15.75" customHeight="1">
      <c r="C571" s="528"/>
    </row>
    <row r="572" ht="15.75" customHeight="1">
      <c r="C572" s="528"/>
    </row>
    <row r="573" ht="15.75" customHeight="1">
      <c r="C573" s="528"/>
    </row>
    <row r="574" ht="15.75" customHeight="1">
      <c r="C574" s="528"/>
    </row>
    <row r="575" ht="15.75" customHeight="1">
      <c r="C575" s="528"/>
    </row>
    <row r="576" ht="15.75" customHeight="1">
      <c r="C576" s="528"/>
    </row>
    <row r="577" ht="15.75" customHeight="1">
      <c r="C577" s="528"/>
    </row>
    <row r="578" ht="15.75" customHeight="1">
      <c r="C578" s="528"/>
    </row>
    <row r="579" ht="15.75" customHeight="1">
      <c r="C579" s="528"/>
    </row>
    <row r="580" ht="15.75" customHeight="1">
      <c r="C580" s="528"/>
    </row>
    <row r="581" ht="15.75" customHeight="1">
      <c r="C581" s="528"/>
    </row>
    <row r="582" ht="15.75" customHeight="1">
      <c r="C582" s="528"/>
    </row>
    <row r="583" ht="15.75" customHeight="1">
      <c r="C583" s="528"/>
    </row>
    <row r="584" ht="15.75" customHeight="1">
      <c r="C584" s="528"/>
    </row>
    <row r="585" ht="15.75" customHeight="1">
      <c r="C585" s="528"/>
    </row>
    <row r="586" ht="15.75" customHeight="1">
      <c r="C586" s="528"/>
    </row>
    <row r="587" ht="15.75" customHeight="1">
      <c r="C587" s="528"/>
    </row>
    <row r="588" ht="15.75" customHeight="1">
      <c r="C588" s="528"/>
    </row>
    <row r="589" ht="15.75" customHeight="1">
      <c r="C589" s="528"/>
    </row>
    <row r="590" ht="15.75" customHeight="1">
      <c r="C590" s="528"/>
    </row>
    <row r="591" ht="15.75" customHeight="1">
      <c r="C591" s="528"/>
    </row>
    <row r="592" ht="15.75" customHeight="1">
      <c r="C592" s="528"/>
    </row>
    <row r="593" ht="15.75" customHeight="1">
      <c r="C593" s="528"/>
    </row>
    <row r="594" ht="15.75" customHeight="1">
      <c r="C594" s="528"/>
    </row>
    <row r="595" ht="15.75" customHeight="1">
      <c r="C595" s="528"/>
    </row>
    <row r="596" ht="15.75" customHeight="1">
      <c r="C596" s="528"/>
    </row>
    <row r="597" ht="15.75" customHeight="1">
      <c r="C597" s="528"/>
    </row>
    <row r="598" ht="15.75" customHeight="1">
      <c r="C598" s="528"/>
    </row>
    <row r="599" ht="15.75" customHeight="1">
      <c r="C599" s="528"/>
    </row>
    <row r="600" ht="15.75" customHeight="1">
      <c r="C600" s="528"/>
    </row>
    <row r="601" ht="15.75" customHeight="1">
      <c r="C601" s="528"/>
    </row>
    <row r="602" ht="15.75" customHeight="1">
      <c r="C602" s="528"/>
    </row>
    <row r="603" ht="15.75" customHeight="1">
      <c r="C603" s="528"/>
    </row>
    <row r="604" ht="15.75" customHeight="1">
      <c r="C604" s="528"/>
    </row>
    <row r="605" ht="15.75" customHeight="1">
      <c r="C605" s="528"/>
    </row>
    <row r="606" ht="15.75" customHeight="1">
      <c r="C606" s="528"/>
    </row>
    <row r="607" ht="15.75" customHeight="1">
      <c r="C607" s="528"/>
    </row>
    <row r="608" ht="15.75" customHeight="1">
      <c r="C608" s="528"/>
    </row>
    <row r="609" ht="15.75" customHeight="1">
      <c r="C609" s="528"/>
    </row>
    <row r="610" ht="15.75" customHeight="1">
      <c r="C610" s="528"/>
    </row>
    <row r="611" ht="15.75" customHeight="1">
      <c r="C611" s="528"/>
    </row>
    <row r="612" ht="15.75" customHeight="1">
      <c r="C612" s="528"/>
    </row>
    <row r="613" ht="15.75" customHeight="1">
      <c r="C613" s="528"/>
    </row>
    <row r="614" ht="15.75" customHeight="1">
      <c r="C614" s="528"/>
    </row>
    <row r="615" ht="15.75" customHeight="1">
      <c r="C615" s="528"/>
    </row>
    <row r="616" ht="15.75" customHeight="1">
      <c r="C616" s="528"/>
    </row>
    <row r="617" ht="15.75" customHeight="1">
      <c r="C617" s="528"/>
    </row>
    <row r="618" ht="15.75" customHeight="1">
      <c r="C618" s="528"/>
    </row>
    <row r="619" ht="15.75" customHeight="1">
      <c r="C619" s="528"/>
    </row>
    <row r="620" ht="15.75" customHeight="1">
      <c r="C620" s="528"/>
    </row>
    <row r="621" ht="15.75" customHeight="1">
      <c r="C621" s="528"/>
    </row>
    <row r="622" ht="15.75" customHeight="1">
      <c r="C622" s="528"/>
    </row>
    <row r="623" ht="15.75" customHeight="1">
      <c r="C623" s="528"/>
    </row>
    <row r="624" ht="15.75" customHeight="1">
      <c r="C624" s="528"/>
    </row>
    <row r="625" ht="15.75" customHeight="1">
      <c r="C625" s="528"/>
    </row>
    <row r="626" ht="15.75" customHeight="1">
      <c r="C626" s="528"/>
    </row>
    <row r="627" ht="15.75" customHeight="1">
      <c r="C627" s="528"/>
    </row>
    <row r="628" ht="15.75" customHeight="1">
      <c r="C628" s="528"/>
    </row>
    <row r="629" ht="15.75" customHeight="1">
      <c r="C629" s="528"/>
    </row>
    <row r="630" ht="15.75" customHeight="1">
      <c r="C630" s="528"/>
    </row>
    <row r="631" ht="15.75" customHeight="1">
      <c r="C631" s="528"/>
    </row>
    <row r="632" ht="15.75" customHeight="1">
      <c r="C632" s="528"/>
    </row>
    <row r="633" ht="15.75" customHeight="1">
      <c r="C633" s="528"/>
    </row>
    <row r="634" ht="15.75" customHeight="1">
      <c r="C634" s="528"/>
    </row>
    <row r="635" ht="15.75" customHeight="1">
      <c r="C635" s="528"/>
    </row>
    <row r="636" ht="15.75" customHeight="1">
      <c r="C636" s="528"/>
    </row>
    <row r="637" ht="15.75" customHeight="1">
      <c r="C637" s="528"/>
    </row>
    <row r="638" ht="15.75" customHeight="1">
      <c r="C638" s="528"/>
    </row>
    <row r="639" ht="15.75" customHeight="1">
      <c r="C639" s="528"/>
    </row>
    <row r="640" ht="15.75" customHeight="1">
      <c r="C640" s="528"/>
    </row>
    <row r="641" ht="15.75" customHeight="1">
      <c r="C641" s="528"/>
    </row>
    <row r="642" ht="15.75" customHeight="1">
      <c r="C642" s="528"/>
    </row>
    <row r="643" ht="15.75" customHeight="1">
      <c r="C643" s="528"/>
    </row>
    <row r="644" ht="15.75" customHeight="1">
      <c r="C644" s="528"/>
    </row>
    <row r="645" ht="15.75" customHeight="1">
      <c r="C645" s="528"/>
    </row>
    <row r="646" ht="15.75" customHeight="1">
      <c r="C646" s="528"/>
    </row>
    <row r="647" ht="15.75" customHeight="1">
      <c r="C647" s="528"/>
    </row>
    <row r="648" ht="15.75" customHeight="1">
      <c r="C648" s="528"/>
    </row>
    <row r="649" ht="15.75" customHeight="1">
      <c r="C649" s="528"/>
    </row>
    <row r="650" ht="15.75" customHeight="1">
      <c r="C650" s="528"/>
    </row>
    <row r="651" ht="15.75" customHeight="1">
      <c r="C651" s="528"/>
    </row>
    <row r="652" ht="15.75" customHeight="1">
      <c r="C652" s="528"/>
    </row>
    <row r="653" ht="15.75" customHeight="1">
      <c r="C653" s="528"/>
    </row>
    <row r="654" ht="15.75" customHeight="1">
      <c r="C654" s="528"/>
    </row>
    <row r="655" ht="15.75" customHeight="1">
      <c r="C655" s="528"/>
    </row>
    <row r="656" ht="15.75" customHeight="1">
      <c r="C656" s="528"/>
    </row>
    <row r="657" ht="15.75" customHeight="1">
      <c r="C657" s="528"/>
    </row>
    <row r="658" ht="15.75" customHeight="1">
      <c r="C658" s="528"/>
    </row>
    <row r="659" ht="15.75" customHeight="1">
      <c r="C659" s="528"/>
    </row>
    <row r="660" ht="15.75" customHeight="1">
      <c r="C660" s="528"/>
    </row>
    <row r="661" ht="15.75" customHeight="1">
      <c r="C661" s="528"/>
    </row>
    <row r="662" ht="15.75" customHeight="1">
      <c r="C662" s="528"/>
    </row>
    <row r="663" ht="15.75" customHeight="1">
      <c r="C663" s="528"/>
    </row>
    <row r="664" ht="15.75" customHeight="1">
      <c r="C664" s="528"/>
    </row>
    <row r="665" ht="15.75" customHeight="1">
      <c r="C665" s="528"/>
    </row>
    <row r="666" ht="15.75" customHeight="1">
      <c r="C666" s="528"/>
    </row>
    <row r="667" ht="15.75" customHeight="1">
      <c r="C667" s="528"/>
    </row>
    <row r="668" ht="15.75" customHeight="1">
      <c r="C668" s="528"/>
    </row>
    <row r="669" ht="15.75" customHeight="1">
      <c r="C669" s="528"/>
    </row>
    <row r="670" ht="15.75" customHeight="1">
      <c r="C670" s="528"/>
    </row>
    <row r="671" ht="15.75" customHeight="1">
      <c r="C671" s="528"/>
    </row>
    <row r="672" ht="15.75" customHeight="1">
      <c r="C672" s="528"/>
    </row>
    <row r="673" ht="15.75" customHeight="1">
      <c r="C673" s="528"/>
    </row>
    <row r="674" ht="15.75" customHeight="1">
      <c r="C674" s="528"/>
    </row>
    <row r="675" ht="15.75" customHeight="1">
      <c r="C675" s="528"/>
    </row>
    <row r="676" ht="15.75" customHeight="1">
      <c r="C676" s="528"/>
    </row>
    <row r="677" ht="15.75" customHeight="1">
      <c r="C677" s="528"/>
    </row>
    <row r="678" ht="15.75" customHeight="1">
      <c r="C678" s="528"/>
    </row>
    <row r="679" ht="15.75" customHeight="1">
      <c r="C679" s="528"/>
    </row>
    <row r="680" ht="15.75" customHeight="1">
      <c r="C680" s="528"/>
    </row>
    <row r="681" ht="15.75" customHeight="1">
      <c r="C681" s="528"/>
    </row>
    <row r="682" ht="15.75" customHeight="1">
      <c r="C682" s="528"/>
    </row>
    <row r="683" ht="15.75" customHeight="1">
      <c r="C683" s="528"/>
    </row>
    <row r="684" ht="15.75" customHeight="1">
      <c r="C684" s="528"/>
    </row>
    <row r="685" ht="15.75" customHeight="1">
      <c r="C685" s="528"/>
    </row>
    <row r="686" ht="15.75" customHeight="1">
      <c r="C686" s="528"/>
    </row>
    <row r="687" ht="15.75" customHeight="1">
      <c r="C687" s="528"/>
    </row>
    <row r="688" ht="15.75" customHeight="1">
      <c r="C688" s="528"/>
    </row>
    <row r="689" ht="15.75" customHeight="1">
      <c r="C689" s="528"/>
    </row>
    <row r="690" ht="15.75" customHeight="1">
      <c r="C690" s="528"/>
    </row>
    <row r="691" ht="15.75" customHeight="1">
      <c r="C691" s="528"/>
    </row>
    <row r="692" ht="15.75" customHeight="1">
      <c r="C692" s="528"/>
    </row>
    <row r="693" ht="15.75" customHeight="1">
      <c r="C693" s="528"/>
    </row>
    <row r="694" ht="15.75" customHeight="1">
      <c r="C694" s="528"/>
    </row>
    <row r="695" ht="15.75" customHeight="1">
      <c r="C695" s="528"/>
    </row>
    <row r="696" ht="15.75" customHeight="1">
      <c r="C696" s="528"/>
    </row>
    <row r="697" ht="15.75" customHeight="1">
      <c r="C697" s="528"/>
    </row>
    <row r="698" ht="15.75" customHeight="1">
      <c r="C698" s="528"/>
    </row>
    <row r="699" ht="15.75" customHeight="1">
      <c r="C699" s="528"/>
    </row>
    <row r="700" ht="15.75" customHeight="1">
      <c r="C700" s="528"/>
    </row>
    <row r="701" ht="15.75" customHeight="1">
      <c r="C701" s="528"/>
    </row>
    <row r="702" ht="15.75" customHeight="1">
      <c r="C702" s="528"/>
    </row>
    <row r="703" ht="15.75" customHeight="1">
      <c r="C703" s="528"/>
    </row>
    <row r="704" ht="15.75" customHeight="1">
      <c r="C704" s="528"/>
    </row>
    <row r="705" ht="15.75" customHeight="1">
      <c r="C705" s="528"/>
    </row>
    <row r="706" ht="15.75" customHeight="1">
      <c r="C706" s="528"/>
    </row>
    <row r="707" ht="15.75" customHeight="1">
      <c r="C707" s="528"/>
    </row>
    <row r="708" ht="15.75" customHeight="1">
      <c r="C708" s="528"/>
    </row>
    <row r="709" ht="15.75" customHeight="1">
      <c r="C709" s="528"/>
    </row>
    <row r="710" ht="15.75" customHeight="1">
      <c r="C710" s="528"/>
    </row>
    <row r="711" ht="15.75" customHeight="1">
      <c r="C711" s="528"/>
    </row>
    <row r="712" ht="15.75" customHeight="1">
      <c r="C712" s="528"/>
    </row>
    <row r="713" ht="15.75" customHeight="1">
      <c r="C713" s="528"/>
    </row>
    <row r="714" ht="15.75" customHeight="1">
      <c r="C714" s="528"/>
    </row>
    <row r="715" ht="15.75" customHeight="1">
      <c r="C715" s="528"/>
    </row>
    <row r="716" ht="15.75" customHeight="1">
      <c r="C716" s="528"/>
    </row>
    <row r="717" ht="15.75" customHeight="1">
      <c r="C717" s="528"/>
    </row>
    <row r="718" ht="15.75" customHeight="1">
      <c r="C718" s="528"/>
    </row>
    <row r="719" ht="15.75" customHeight="1">
      <c r="C719" s="528"/>
    </row>
    <row r="720" ht="15.75" customHeight="1">
      <c r="C720" s="528"/>
    </row>
    <row r="721" ht="15.75" customHeight="1">
      <c r="C721" s="528"/>
    </row>
    <row r="722" ht="15.75" customHeight="1">
      <c r="C722" s="528"/>
    </row>
    <row r="723" ht="15.75" customHeight="1">
      <c r="C723" s="528"/>
    </row>
    <row r="724" ht="15.75" customHeight="1">
      <c r="C724" s="528"/>
    </row>
    <row r="725" ht="15.75" customHeight="1">
      <c r="C725" s="528"/>
    </row>
    <row r="726" ht="15.75" customHeight="1">
      <c r="C726" s="528"/>
    </row>
    <row r="727" ht="15.75" customHeight="1">
      <c r="C727" s="528"/>
    </row>
    <row r="728" ht="15.75" customHeight="1">
      <c r="C728" s="528"/>
    </row>
    <row r="729" ht="15.75" customHeight="1">
      <c r="C729" s="528"/>
    </row>
    <row r="730" ht="15.75" customHeight="1">
      <c r="C730" s="528"/>
    </row>
    <row r="731" ht="15.75" customHeight="1">
      <c r="C731" s="528"/>
    </row>
    <row r="732" ht="15.75" customHeight="1">
      <c r="C732" s="528"/>
    </row>
    <row r="733" ht="15.75" customHeight="1">
      <c r="C733" s="528"/>
    </row>
    <row r="734" ht="15.75" customHeight="1">
      <c r="C734" s="528"/>
    </row>
    <row r="735" ht="15.75" customHeight="1">
      <c r="C735" s="528"/>
    </row>
    <row r="736" ht="15.75" customHeight="1">
      <c r="C736" s="528"/>
    </row>
    <row r="737" ht="15.75" customHeight="1">
      <c r="C737" s="528"/>
    </row>
    <row r="738" ht="15.75" customHeight="1">
      <c r="C738" s="528"/>
    </row>
    <row r="739" ht="15.75" customHeight="1">
      <c r="C739" s="528"/>
    </row>
    <row r="740" ht="15.75" customHeight="1">
      <c r="C740" s="528"/>
    </row>
    <row r="741" ht="15.75" customHeight="1">
      <c r="C741" s="528"/>
    </row>
    <row r="742" ht="15.75" customHeight="1">
      <c r="C742" s="528"/>
    </row>
    <row r="743" ht="15.75" customHeight="1">
      <c r="C743" s="528"/>
    </row>
    <row r="744" ht="15.75" customHeight="1">
      <c r="C744" s="528"/>
    </row>
    <row r="745" ht="15.75" customHeight="1">
      <c r="C745" s="528"/>
    </row>
    <row r="746" ht="15.75" customHeight="1">
      <c r="C746" s="528"/>
    </row>
    <row r="747" ht="15.75" customHeight="1">
      <c r="C747" s="528"/>
    </row>
    <row r="748" ht="15.75" customHeight="1">
      <c r="C748" s="528"/>
    </row>
    <row r="749" ht="15.75" customHeight="1">
      <c r="C749" s="528"/>
    </row>
    <row r="750" ht="15.75" customHeight="1">
      <c r="C750" s="528"/>
    </row>
    <row r="751" ht="15.75" customHeight="1">
      <c r="C751" s="528"/>
    </row>
    <row r="752" ht="15.75" customHeight="1">
      <c r="C752" s="528"/>
    </row>
    <row r="753" ht="15.75" customHeight="1">
      <c r="C753" s="528"/>
    </row>
    <row r="754" ht="15.75" customHeight="1">
      <c r="C754" s="528"/>
    </row>
    <row r="755" ht="15.75" customHeight="1">
      <c r="C755" s="528"/>
    </row>
    <row r="756" ht="15.75" customHeight="1">
      <c r="C756" s="528"/>
    </row>
    <row r="757" ht="15.75" customHeight="1">
      <c r="C757" s="528"/>
    </row>
    <row r="758" ht="15.75" customHeight="1">
      <c r="C758" s="528"/>
    </row>
    <row r="759" ht="15.75" customHeight="1">
      <c r="C759" s="528"/>
    </row>
    <row r="760" ht="15.75" customHeight="1">
      <c r="C760" s="528"/>
    </row>
    <row r="761" ht="15.75" customHeight="1">
      <c r="C761" s="528"/>
    </row>
    <row r="762" ht="15.75" customHeight="1">
      <c r="C762" s="528"/>
    </row>
    <row r="763" ht="15.75" customHeight="1">
      <c r="C763" s="528"/>
    </row>
    <row r="764" ht="15.75" customHeight="1">
      <c r="C764" s="528"/>
    </row>
    <row r="765" ht="15.75" customHeight="1">
      <c r="C765" s="528"/>
    </row>
    <row r="766" ht="15.75" customHeight="1">
      <c r="C766" s="528"/>
    </row>
    <row r="767" ht="15.75" customHeight="1">
      <c r="C767" s="528"/>
    </row>
    <row r="768" ht="15.75" customHeight="1">
      <c r="C768" s="528"/>
    </row>
    <row r="769" ht="15.75" customHeight="1">
      <c r="C769" s="528"/>
    </row>
    <row r="770" ht="15.75" customHeight="1">
      <c r="C770" s="528"/>
    </row>
    <row r="771" ht="15.75" customHeight="1">
      <c r="C771" s="528"/>
    </row>
    <row r="772" ht="15.75" customHeight="1">
      <c r="C772" s="528"/>
    </row>
    <row r="773" ht="15.75" customHeight="1">
      <c r="C773" s="528"/>
    </row>
    <row r="774" ht="15.75" customHeight="1">
      <c r="C774" s="528"/>
    </row>
    <row r="775" ht="15.75" customHeight="1">
      <c r="C775" s="528"/>
    </row>
    <row r="776" ht="15.75" customHeight="1">
      <c r="C776" s="528"/>
    </row>
    <row r="777" ht="15.75" customHeight="1">
      <c r="C777" s="528"/>
    </row>
    <row r="778" ht="15.75" customHeight="1">
      <c r="C778" s="528"/>
    </row>
    <row r="779" ht="15.75" customHeight="1">
      <c r="C779" s="528"/>
    </row>
    <row r="780" ht="15.75" customHeight="1">
      <c r="C780" s="528"/>
    </row>
    <row r="781" ht="15.75" customHeight="1">
      <c r="C781" s="528"/>
    </row>
    <row r="782" ht="15.75" customHeight="1">
      <c r="C782" s="528"/>
    </row>
    <row r="783" ht="15.75" customHeight="1">
      <c r="C783" s="528"/>
    </row>
    <row r="784" ht="15.75" customHeight="1">
      <c r="C784" s="528"/>
    </row>
    <row r="785" ht="15.75" customHeight="1">
      <c r="C785" s="528"/>
    </row>
    <row r="786" ht="15.75" customHeight="1">
      <c r="C786" s="528"/>
    </row>
    <row r="787" ht="15.75" customHeight="1">
      <c r="C787" s="528"/>
    </row>
    <row r="788" ht="15.75" customHeight="1">
      <c r="C788" s="528"/>
    </row>
    <row r="789" ht="15.75" customHeight="1">
      <c r="C789" s="528"/>
    </row>
    <row r="790" ht="15.75" customHeight="1">
      <c r="C790" s="528"/>
    </row>
    <row r="791" ht="15.75" customHeight="1">
      <c r="C791" s="528"/>
    </row>
    <row r="792" ht="15.75" customHeight="1">
      <c r="C792" s="528"/>
    </row>
    <row r="793" ht="15.75" customHeight="1">
      <c r="C793" s="528"/>
    </row>
    <row r="794" ht="15.75" customHeight="1">
      <c r="C794" s="528"/>
    </row>
    <row r="795" ht="15.75" customHeight="1">
      <c r="C795" s="528"/>
    </row>
    <row r="796" ht="15.75" customHeight="1">
      <c r="C796" s="528"/>
    </row>
    <row r="797" ht="15.75" customHeight="1">
      <c r="C797" s="528"/>
    </row>
    <row r="798" ht="15.75" customHeight="1">
      <c r="C798" s="528"/>
    </row>
    <row r="799" ht="15.75" customHeight="1">
      <c r="C799" s="528"/>
    </row>
    <row r="800" ht="15.75" customHeight="1">
      <c r="C800" s="528"/>
    </row>
    <row r="801" ht="15.75" customHeight="1">
      <c r="C801" s="528"/>
    </row>
    <row r="802" ht="15.75" customHeight="1">
      <c r="C802" s="528"/>
    </row>
    <row r="803" ht="15.75" customHeight="1">
      <c r="C803" s="528"/>
    </row>
    <row r="804" ht="15.75" customHeight="1">
      <c r="C804" s="528"/>
    </row>
    <row r="805" ht="15.75" customHeight="1">
      <c r="C805" s="528"/>
    </row>
    <row r="806" ht="15.75" customHeight="1">
      <c r="C806" s="528"/>
    </row>
    <row r="807" ht="15.75" customHeight="1">
      <c r="C807" s="528"/>
    </row>
    <row r="808" ht="15.75" customHeight="1">
      <c r="C808" s="528"/>
    </row>
    <row r="809" ht="15.75" customHeight="1">
      <c r="C809" s="528"/>
    </row>
    <row r="810" ht="15.75" customHeight="1">
      <c r="C810" s="528"/>
    </row>
    <row r="811" ht="15.75" customHeight="1">
      <c r="C811" s="528"/>
    </row>
    <row r="812" ht="15.75" customHeight="1">
      <c r="C812" s="528"/>
    </row>
    <row r="813" ht="15.75" customHeight="1">
      <c r="C813" s="528"/>
    </row>
    <row r="814" ht="15.75" customHeight="1">
      <c r="C814" s="528"/>
    </row>
    <row r="815" ht="15.75" customHeight="1">
      <c r="C815" s="528"/>
    </row>
    <row r="816" ht="15.75" customHeight="1">
      <c r="C816" s="528"/>
    </row>
    <row r="817" ht="15.75" customHeight="1">
      <c r="C817" s="528"/>
    </row>
    <row r="818" ht="15.75" customHeight="1">
      <c r="C818" s="528"/>
    </row>
    <row r="819" ht="15.75" customHeight="1">
      <c r="C819" s="528"/>
    </row>
    <row r="820" ht="15.75" customHeight="1">
      <c r="C820" s="528"/>
    </row>
    <row r="821" ht="15.75" customHeight="1">
      <c r="C821" s="528"/>
    </row>
    <row r="822" ht="15.75" customHeight="1">
      <c r="C822" s="528"/>
    </row>
    <row r="823" ht="15.75" customHeight="1">
      <c r="C823" s="528"/>
    </row>
    <row r="824" ht="15.75" customHeight="1">
      <c r="C824" s="528"/>
    </row>
    <row r="825" ht="15.75" customHeight="1">
      <c r="C825" s="528"/>
    </row>
    <row r="826" ht="15.75" customHeight="1">
      <c r="C826" s="528"/>
    </row>
    <row r="827" ht="15.75" customHeight="1">
      <c r="C827" s="528"/>
    </row>
    <row r="828" ht="15.75" customHeight="1">
      <c r="C828" s="528"/>
    </row>
    <row r="829" ht="15.75" customHeight="1">
      <c r="C829" s="528"/>
    </row>
    <row r="830" ht="15.75" customHeight="1">
      <c r="C830" s="528"/>
    </row>
    <row r="831" ht="15.75" customHeight="1">
      <c r="C831" s="528"/>
    </row>
    <row r="832" ht="15.75" customHeight="1">
      <c r="C832" s="528"/>
    </row>
    <row r="833" ht="15.75" customHeight="1">
      <c r="C833" s="528"/>
    </row>
    <row r="834" ht="15.75" customHeight="1">
      <c r="C834" s="528"/>
    </row>
    <row r="835" ht="15.75" customHeight="1">
      <c r="C835" s="528"/>
    </row>
    <row r="836" ht="15.75" customHeight="1">
      <c r="C836" s="528"/>
    </row>
    <row r="837" ht="15.75" customHeight="1">
      <c r="C837" s="528"/>
    </row>
    <row r="838" ht="15.75" customHeight="1">
      <c r="C838" s="528"/>
    </row>
    <row r="839" ht="15.75" customHeight="1">
      <c r="C839" s="528"/>
    </row>
    <row r="840" ht="15.75" customHeight="1">
      <c r="C840" s="528"/>
    </row>
    <row r="841" ht="15.75" customHeight="1">
      <c r="C841" s="528"/>
    </row>
    <row r="842" ht="15.75" customHeight="1">
      <c r="C842" s="528"/>
    </row>
    <row r="843" ht="15.75" customHeight="1">
      <c r="C843" s="528"/>
    </row>
    <row r="844" ht="15.75" customHeight="1">
      <c r="C844" s="528"/>
    </row>
    <row r="845" ht="15.75" customHeight="1">
      <c r="C845" s="528"/>
    </row>
    <row r="846" ht="15.75" customHeight="1">
      <c r="C846" s="528"/>
    </row>
    <row r="847" ht="15.75" customHeight="1">
      <c r="C847" s="528"/>
    </row>
    <row r="848" ht="15.75" customHeight="1">
      <c r="C848" s="528"/>
    </row>
    <row r="849" ht="15.75" customHeight="1">
      <c r="C849" s="528"/>
    </row>
    <row r="850" ht="15.75" customHeight="1">
      <c r="C850" s="528"/>
    </row>
    <row r="851" ht="15.75" customHeight="1">
      <c r="C851" s="528"/>
    </row>
    <row r="852" ht="15.75" customHeight="1">
      <c r="C852" s="528"/>
    </row>
    <row r="853" ht="15.75" customHeight="1">
      <c r="C853" s="528"/>
    </row>
    <row r="854" ht="15.75" customHeight="1">
      <c r="C854" s="528"/>
    </row>
    <row r="855" ht="15.75" customHeight="1">
      <c r="C855" s="528"/>
    </row>
    <row r="856" ht="15.75" customHeight="1">
      <c r="C856" s="528"/>
    </row>
    <row r="857" ht="15.75" customHeight="1">
      <c r="C857" s="528"/>
    </row>
    <row r="858" ht="15.75" customHeight="1">
      <c r="C858" s="528"/>
    </row>
    <row r="859" ht="15.75" customHeight="1">
      <c r="C859" s="528"/>
    </row>
    <row r="860" ht="15.75" customHeight="1">
      <c r="C860" s="528"/>
    </row>
    <row r="861" ht="15.75" customHeight="1">
      <c r="C861" s="528"/>
    </row>
    <row r="862" ht="15.75" customHeight="1">
      <c r="C862" s="528"/>
    </row>
    <row r="863" ht="15.75" customHeight="1">
      <c r="C863" s="528"/>
    </row>
    <row r="864" ht="15.75" customHeight="1">
      <c r="C864" s="528"/>
    </row>
    <row r="865" ht="15.75" customHeight="1">
      <c r="C865" s="528"/>
    </row>
    <row r="866" ht="15.75" customHeight="1">
      <c r="C866" s="528"/>
    </row>
    <row r="867" ht="15.75" customHeight="1">
      <c r="C867" s="528"/>
    </row>
    <row r="868" ht="15.75" customHeight="1">
      <c r="C868" s="528"/>
    </row>
    <row r="869" ht="15.75" customHeight="1">
      <c r="C869" s="528"/>
    </row>
    <row r="870" ht="15.75" customHeight="1">
      <c r="C870" s="528"/>
    </row>
    <row r="871" ht="15.75" customHeight="1">
      <c r="C871" s="528"/>
    </row>
    <row r="872" ht="15.75" customHeight="1">
      <c r="C872" s="528"/>
    </row>
    <row r="873" ht="15.75" customHeight="1">
      <c r="C873" s="528"/>
    </row>
    <row r="874" ht="15.75" customHeight="1">
      <c r="C874" s="528"/>
    </row>
    <row r="875" ht="15.75" customHeight="1">
      <c r="C875" s="528"/>
    </row>
    <row r="876" ht="15.75" customHeight="1">
      <c r="C876" s="528"/>
    </row>
    <row r="877" ht="15.75" customHeight="1">
      <c r="C877" s="528"/>
    </row>
    <row r="878" ht="15.75" customHeight="1">
      <c r="C878" s="528"/>
    </row>
    <row r="879" ht="15.75" customHeight="1">
      <c r="C879" s="528"/>
    </row>
    <row r="880" ht="15.75" customHeight="1">
      <c r="C880" s="528"/>
    </row>
    <row r="881" ht="15.75" customHeight="1">
      <c r="C881" s="528"/>
    </row>
    <row r="882" ht="15.75" customHeight="1">
      <c r="C882" s="528"/>
    </row>
    <row r="883" ht="15.75" customHeight="1">
      <c r="C883" s="528"/>
    </row>
    <row r="884" ht="15.75" customHeight="1">
      <c r="C884" s="528"/>
    </row>
    <row r="885" ht="15.75" customHeight="1">
      <c r="C885" s="528"/>
    </row>
    <row r="886" ht="15.75" customHeight="1">
      <c r="C886" s="528"/>
    </row>
    <row r="887" ht="15.75" customHeight="1">
      <c r="C887" s="528"/>
    </row>
    <row r="888" ht="15.75" customHeight="1">
      <c r="C888" s="528"/>
    </row>
    <row r="889" ht="15.75" customHeight="1">
      <c r="C889" s="528"/>
    </row>
    <row r="890" ht="15.75" customHeight="1">
      <c r="C890" s="528"/>
    </row>
    <row r="891" ht="15.75" customHeight="1">
      <c r="C891" s="528"/>
    </row>
    <row r="892" ht="15.75" customHeight="1">
      <c r="C892" s="528"/>
    </row>
    <row r="893" ht="15.75" customHeight="1">
      <c r="C893" s="528"/>
    </row>
    <row r="894" ht="15.75" customHeight="1">
      <c r="C894" s="528"/>
    </row>
    <row r="895" ht="15.75" customHeight="1">
      <c r="C895" s="528"/>
    </row>
    <row r="896" ht="15.75" customHeight="1">
      <c r="C896" s="528"/>
    </row>
    <row r="897" ht="15.75" customHeight="1">
      <c r="C897" s="528"/>
    </row>
    <row r="898" ht="15.75" customHeight="1">
      <c r="C898" s="528"/>
    </row>
    <row r="899" ht="15.75" customHeight="1">
      <c r="C899" s="528"/>
    </row>
    <row r="900" ht="15.75" customHeight="1">
      <c r="C900" s="528"/>
    </row>
    <row r="901" ht="15.75" customHeight="1">
      <c r="C901" s="528"/>
    </row>
    <row r="902" ht="15.75" customHeight="1">
      <c r="C902" s="528"/>
    </row>
    <row r="903" ht="15.75" customHeight="1">
      <c r="C903" s="528"/>
    </row>
    <row r="904" ht="15.75" customHeight="1">
      <c r="C904" s="528"/>
    </row>
    <row r="905" ht="15.75" customHeight="1">
      <c r="C905" s="528"/>
    </row>
    <row r="906" ht="15.75" customHeight="1">
      <c r="C906" s="528"/>
    </row>
    <row r="907" ht="15.75" customHeight="1">
      <c r="C907" s="528"/>
    </row>
    <row r="908" ht="15.75" customHeight="1">
      <c r="C908" s="528"/>
    </row>
    <row r="909" ht="15.75" customHeight="1">
      <c r="C909" s="528"/>
    </row>
    <row r="910" ht="15.75" customHeight="1">
      <c r="C910" s="528"/>
    </row>
    <row r="911" ht="15.75" customHeight="1">
      <c r="C911" s="528"/>
    </row>
    <row r="912" ht="15.75" customHeight="1">
      <c r="C912" s="528"/>
    </row>
    <row r="913" ht="15.75" customHeight="1">
      <c r="C913" s="528"/>
    </row>
    <row r="914" ht="15.75" customHeight="1">
      <c r="C914" s="528"/>
    </row>
    <row r="915" ht="15.75" customHeight="1">
      <c r="C915" s="528"/>
    </row>
    <row r="916" ht="15.75" customHeight="1">
      <c r="C916" s="528"/>
    </row>
    <row r="917" ht="15.75" customHeight="1">
      <c r="C917" s="528"/>
    </row>
    <row r="918" ht="15.75" customHeight="1">
      <c r="C918" s="528"/>
    </row>
    <row r="919" ht="15.75" customHeight="1">
      <c r="C919" s="528"/>
    </row>
    <row r="920" ht="15.75" customHeight="1">
      <c r="C920" s="528"/>
    </row>
    <row r="921" ht="15.75" customHeight="1">
      <c r="C921" s="528"/>
    </row>
    <row r="922" ht="15.75" customHeight="1">
      <c r="C922" s="528"/>
    </row>
    <row r="923" ht="15.75" customHeight="1">
      <c r="C923" s="528"/>
    </row>
    <row r="924" ht="15.75" customHeight="1">
      <c r="C924" s="528"/>
    </row>
    <row r="925" ht="15.75" customHeight="1">
      <c r="C925" s="528"/>
    </row>
    <row r="926" ht="15.75" customHeight="1">
      <c r="C926" s="528"/>
    </row>
    <row r="927" ht="15.75" customHeight="1">
      <c r="C927" s="528"/>
    </row>
    <row r="928" ht="15.75" customHeight="1">
      <c r="C928" s="528"/>
    </row>
    <row r="929" ht="15.75" customHeight="1">
      <c r="C929" s="528"/>
    </row>
    <row r="930" ht="15.75" customHeight="1">
      <c r="C930" s="528"/>
    </row>
    <row r="931" ht="15.75" customHeight="1">
      <c r="C931" s="528"/>
    </row>
    <row r="932" ht="15.75" customHeight="1">
      <c r="C932" s="528"/>
    </row>
    <row r="933" ht="15.75" customHeight="1">
      <c r="C933" s="528"/>
    </row>
    <row r="934" ht="15.75" customHeight="1">
      <c r="C934" s="528"/>
    </row>
    <row r="935" ht="15.75" customHeight="1">
      <c r="C935" s="528"/>
    </row>
    <row r="936" ht="15.75" customHeight="1">
      <c r="C936" s="528"/>
    </row>
    <row r="937" ht="15.75" customHeight="1">
      <c r="C937" s="528"/>
    </row>
    <row r="938" ht="15.75" customHeight="1">
      <c r="C938" s="528"/>
    </row>
    <row r="939" ht="15.75" customHeight="1">
      <c r="C939" s="528"/>
    </row>
    <row r="940" ht="15.75" customHeight="1">
      <c r="C940" s="528"/>
    </row>
    <row r="941" ht="15.75" customHeight="1">
      <c r="C941" s="528"/>
    </row>
    <row r="942" ht="15.75" customHeight="1">
      <c r="C942" s="528"/>
    </row>
    <row r="943" ht="15.75" customHeight="1">
      <c r="C943" s="528"/>
    </row>
    <row r="944" ht="15.75" customHeight="1">
      <c r="C944" s="528"/>
    </row>
    <row r="945" ht="15.75" customHeight="1">
      <c r="C945" s="528"/>
    </row>
    <row r="946" ht="15.75" customHeight="1">
      <c r="C946" s="528"/>
    </row>
    <row r="947" ht="15.75" customHeight="1">
      <c r="C947" s="528"/>
    </row>
    <row r="948" ht="15.75" customHeight="1">
      <c r="C948" s="528"/>
    </row>
    <row r="949" ht="15.75" customHeight="1">
      <c r="C949" s="528"/>
    </row>
    <row r="950" ht="15.75" customHeight="1">
      <c r="C950" s="528"/>
    </row>
    <row r="951" ht="15.75" customHeight="1">
      <c r="C951" s="528"/>
    </row>
    <row r="952" ht="15.75" customHeight="1">
      <c r="C952" s="528"/>
    </row>
    <row r="953" ht="15.75" customHeight="1">
      <c r="C953" s="528"/>
    </row>
    <row r="954" ht="15.75" customHeight="1">
      <c r="C954" s="528"/>
    </row>
    <row r="955" ht="15.75" customHeight="1">
      <c r="C955" s="528"/>
    </row>
    <row r="956" ht="15.75" customHeight="1">
      <c r="C956" s="528"/>
    </row>
    <row r="957" ht="15.75" customHeight="1">
      <c r="C957" s="528"/>
    </row>
    <row r="958" ht="15.75" customHeight="1">
      <c r="C958" s="528"/>
    </row>
    <row r="959" ht="15.75" customHeight="1">
      <c r="C959" s="528"/>
    </row>
    <row r="960" ht="15.75" customHeight="1">
      <c r="C960" s="528"/>
    </row>
    <row r="961" ht="15.75" customHeight="1">
      <c r="C961" s="528"/>
    </row>
    <row r="962" ht="15.75" customHeight="1">
      <c r="C962" s="528"/>
    </row>
    <row r="963" ht="15.75" customHeight="1">
      <c r="C963" s="528"/>
    </row>
    <row r="964" ht="15.75" customHeight="1">
      <c r="C964" s="528"/>
    </row>
    <row r="965" ht="15.75" customHeight="1">
      <c r="C965" s="528"/>
    </row>
    <row r="966" ht="15.75" customHeight="1">
      <c r="C966" s="528"/>
    </row>
    <row r="967" ht="15.75" customHeight="1">
      <c r="C967" s="528"/>
    </row>
    <row r="968" ht="15.75" customHeight="1">
      <c r="C968" s="528"/>
    </row>
    <row r="969" ht="15.75" customHeight="1">
      <c r="C969" s="528"/>
    </row>
    <row r="970" ht="15.75" customHeight="1">
      <c r="C970" s="528"/>
    </row>
    <row r="971" ht="15.75" customHeight="1">
      <c r="C971" s="528"/>
    </row>
    <row r="972" ht="15.75" customHeight="1">
      <c r="C972" s="528"/>
    </row>
    <row r="973" ht="15.75" customHeight="1">
      <c r="C973" s="528"/>
    </row>
    <row r="974" ht="15.75" customHeight="1">
      <c r="C974" s="528"/>
    </row>
    <row r="975" ht="15.75" customHeight="1">
      <c r="C975" s="528"/>
    </row>
    <row r="976" ht="15.75" customHeight="1">
      <c r="C976" s="528"/>
    </row>
    <row r="977" ht="15.75" customHeight="1">
      <c r="C977" s="528"/>
    </row>
    <row r="978" ht="15.75" customHeight="1">
      <c r="C978" s="528"/>
    </row>
    <row r="979" ht="15.75" customHeight="1">
      <c r="C979" s="528"/>
    </row>
    <row r="980" ht="15.75" customHeight="1">
      <c r="C980" s="528"/>
    </row>
    <row r="981" ht="15.75" customHeight="1">
      <c r="C981" s="528"/>
    </row>
    <row r="982" ht="15.75" customHeight="1">
      <c r="C982" s="528"/>
    </row>
    <row r="983" ht="15.75" customHeight="1">
      <c r="C983" s="528"/>
    </row>
    <row r="984" ht="15.75" customHeight="1">
      <c r="C984" s="528"/>
    </row>
    <row r="985" ht="15.75" customHeight="1">
      <c r="C985" s="528"/>
    </row>
    <row r="986" ht="15.75" customHeight="1">
      <c r="C986" s="528"/>
    </row>
    <row r="987" ht="15.75" customHeight="1">
      <c r="C987" s="528"/>
    </row>
    <row r="988" ht="15.75" customHeight="1">
      <c r="C988" s="528"/>
    </row>
    <row r="989" ht="15.75" customHeight="1">
      <c r="C989" s="528"/>
    </row>
    <row r="990" ht="15.75" customHeight="1">
      <c r="C990" s="528"/>
    </row>
    <row r="991" ht="15.75" customHeight="1">
      <c r="C991" s="528"/>
    </row>
    <row r="992" ht="15.75" customHeight="1">
      <c r="C992" s="528"/>
    </row>
    <row r="993" ht="15.75" customHeight="1">
      <c r="C993" s="528"/>
    </row>
    <row r="994" ht="15.75" customHeight="1">
      <c r="C994" s="528"/>
    </row>
    <row r="995" ht="15.75" customHeight="1">
      <c r="C995" s="528"/>
    </row>
    <row r="996" ht="15.75" customHeight="1">
      <c r="C996" s="528"/>
    </row>
    <row r="997" ht="15.75" customHeight="1">
      <c r="C997" s="528"/>
    </row>
    <row r="998" ht="15.75" customHeight="1">
      <c r="C998" s="528"/>
    </row>
    <row r="999" ht="15.75" customHeight="1">
      <c r="C999" s="528"/>
    </row>
    <row r="1000" ht="15.75" customHeight="1">
      <c r="C1000" s="528"/>
    </row>
  </sheetData>
  <mergeCells count="54">
    <mergeCell ref="A147:A152"/>
    <mergeCell ref="A155:A159"/>
    <mergeCell ref="A161:A168"/>
    <mergeCell ref="A170:A176"/>
    <mergeCell ref="A178:A184"/>
    <mergeCell ref="A186:A191"/>
    <mergeCell ref="A194:A200"/>
    <mergeCell ref="A294:A303"/>
    <mergeCell ref="A304:A313"/>
    <mergeCell ref="A314:A326"/>
    <mergeCell ref="A327:A340"/>
    <mergeCell ref="A341:A354"/>
    <mergeCell ref="A201:A208"/>
    <mergeCell ref="A210:A216"/>
    <mergeCell ref="A218:A224"/>
    <mergeCell ref="A225:A231"/>
    <mergeCell ref="A232:A238"/>
    <mergeCell ref="A239:A245"/>
    <mergeCell ref="A253:A266"/>
    <mergeCell ref="D37:K37"/>
    <mergeCell ref="D44:K44"/>
    <mergeCell ref="D51:K51"/>
    <mergeCell ref="D58:K58"/>
    <mergeCell ref="D61:E63"/>
    <mergeCell ref="D2:K2"/>
    <mergeCell ref="A3:A8"/>
    <mergeCell ref="D9:K9"/>
    <mergeCell ref="A10:A15"/>
    <mergeCell ref="A17:A22"/>
    <mergeCell ref="D23:K23"/>
    <mergeCell ref="D30:K30"/>
    <mergeCell ref="A73:A78"/>
    <mergeCell ref="A80:A85"/>
    <mergeCell ref="A87:A92"/>
    <mergeCell ref="D89:E91"/>
    <mergeCell ref="A24:A29"/>
    <mergeCell ref="A31:A36"/>
    <mergeCell ref="A38:A43"/>
    <mergeCell ref="A45:A50"/>
    <mergeCell ref="A52:A57"/>
    <mergeCell ref="A59:A64"/>
    <mergeCell ref="A66:A71"/>
    <mergeCell ref="A94:A99"/>
    <mergeCell ref="A101:A106"/>
    <mergeCell ref="A109:A114"/>
    <mergeCell ref="A117:A123"/>
    <mergeCell ref="A125:A130"/>
    <mergeCell ref="A133:A138"/>
    <mergeCell ref="A141:A146"/>
    <mergeCell ref="A246:A252"/>
    <mergeCell ref="D253:H253"/>
    <mergeCell ref="D254:H254"/>
    <mergeCell ref="A268:A281"/>
    <mergeCell ref="A282:A292"/>
  </mergeCells>
  <dataValidations>
    <dataValidation type="list" allowBlank="1" showErrorMessage="1" sqref="C4:C8 C11:C29 C31:C36 C38:C43 C45:C50 C52:C57 C59:C64 C66:C71 C74:C77 C81:C85 C95:C99 C102:C107 C110:C160 C162:C199 C201:C210 C212:C224 C233:C235 C237:C248 C250 C253:C257 C259:C260 C262:C268 C277:C282 C287:C289 C291:C294 C296:C297 C301:C307 C312:C316 C328:C330 C333:C342 C349:C1000">
      <formula1>'Durum Parametreler'!$H$2:$H$28</formula1>
    </dataValidation>
    <dataValidation type="list" allowBlank="1" showErrorMessage="1" sqref="C249 C251:C252 C271:C272 C274 C283:C286 C290 C298:C300 C308:C311 C317:C323 C331:C332 C343 C345:C348">
      <formula1>'Durum Parametreler'!$L$2:$L$31</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27.0"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13227</v>
      </c>
      <c r="B2" s="211" t="s">
        <v>13228</v>
      </c>
      <c r="C2" s="212" t="s">
        <v>2897</v>
      </c>
      <c r="D2" s="211" t="s">
        <v>1370</v>
      </c>
      <c r="E2" s="213">
        <v>17282.0</v>
      </c>
      <c r="F2" s="213">
        <v>1477.0</v>
      </c>
      <c r="G2" s="213">
        <v>15.0</v>
      </c>
      <c r="H2" s="213">
        <v>1.0</v>
      </c>
      <c r="I2" s="213">
        <v>16.0</v>
      </c>
      <c r="J2" s="214">
        <v>0.94</v>
      </c>
      <c r="K2" s="211" t="s">
        <v>13229</v>
      </c>
      <c r="L2" s="211">
        <v>3.382122024E9</v>
      </c>
      <c r="M2" s="211" t="s">
        <v>1350</v>
      </c>
      <c r="N2" s="211" t="s">
        <v>13091</v>
      </c>
      <c r="O2" s="211" t="s">
        <v>13230</v>
      </c>
      <c r="P2" s="211" t="s">
        <v>2137</v>
      </c>
      <c r="Q2" s="497">
        <f>COUNTIF('Hedef Liste Karaman'!A:A,A2)</f>
        <v>1</v>
      </c>
    </row>
    <row r="3" ht="15.75" hidden="1" customHeight="1">
      <c r="A3" s="211" t="s">
        <v>13070</v>
      </c>
      <c r="B3" s="211" t="s">
        <v>13071</v>
      </c>
      <c r="C3" s="212" t="s">
        <v>2897</v>
      </c>
      <c r="D3" s="211" t="s">
        <v>1378</v>
      </c>
      <c r="E3" s="213">
        <v>4898.0</v>
      </c>
      <c r="F3" s="213">
        <v>141.0</v>
      </c>
      <c r="G3" s="213">
        <v>6.0</v>
      </c>
      <c r="H3" s="213">
        <v>16.0</v>
      </c>
      <c r="I3" s="213">
        <v>22.0</v>
      </c>
      <c r="J3" s="214">
        <v>0.27</v>
      </c>
      <c r="K3" s="211" t="s">
        <v>13072</v>
      </c>
      <c r="L3" s="211">
        <v>5.52502454E9</v>
      </c>
      <c r="M3" s="211" t="s">
        <v>1350</v>
      </c>
      <c r="N3" s="211" t="s">
        <v>13068</v>
      </c>
      <c r="O3" s="211" t="s">
        <v>13073</v>
      </c>
      <c r="P3" s="211" t="s">
        <v>2137</v>
      </c>
      <c r="Q3" s="497">
        <f>COUNTIF('Hedef Liste Karaman'!A:A,A3)</f>
        <v>1</v>
      </c>
    </row>
    <row r="4" ht="15.75" hidden="1" customHeight="1">
      <c r="A4" s="211" t="s">
        <v>13111</v>
      </c>
      <c r="B4" s="211" t="s">
        <v>13567</v>
      </c>
      <c r="C4" s="212" t="s">
        <v>2897</v>
      </c>
      <c r="D4" s="211" t="s">
        <v>1364</v>
      </c>
      <c r="E4" s="213">
        <v>599.0</v>
      </c>
      <c r="F4" s="213">
        <v>58.0</v>
      </c>
      <c r="G4" s="213">
        <v>10.0</v>
      </c>
      <c r="H4" s="213">
        <v>12.0</v>
      </c>
      <c r="I4" s="213">
        <v>22.0</v>
      </c>
      <c r="J4" s="214">
        <v>0.45</v>
      </c>
      <c r="K4" s="211" t="s">
        <v>13113</v>
      </c>
      <c r="L4" s="211">
        <v>3.38214708E9</v>
      </c>
      <c r="M4" s="211" t="s">
        <v>1350</v>
      </c>
      <c r="N4" s="211" t="s">
        <v>13114</v>
      </c>
      <c r="O4" s="211" t="s">
        <v>13115</v>
      </c>
      <c r="P4" s="211" t="s">
        <v>2137</v>
      </c>
      <c r="Q4" s="497">
        <f>COUNTIF('Hedef Liste Karaman'!A:A,A4)</f>
        <v>1</v>
      </c>
    </row>
    <row r="5" ht="15.75" hidden="1" customHeight="1">
      <c r="A5" s="211" t="s">
        <v>13109</v>
      </c>
      <c r="B5" s="211" t="s">
        <v>13110</v>
      </c>
      <c r="C5" s="212" t="s">
        <v>2897</v>
      </c>
      <c r="D5" s="211" t="s">
        <v>1364</v>
      </c>
      <c r="E5" s="213">
        <v>1968.0</v>
      </c>
      <c r="F5" s="213">
        <v>81.0</v>
      </c>
      <c r="G5" s="213">
        <v>12.0</v>
      </c>
      <c r="H5" s="213">
        <v>3.0</v>
      </c>
      <c r="I5" s="213">
        <v>15.0</v>
      </c>
      <c r="J5" s="214">
        <v>0.8</v>
      </c>
      <c r="K5" s="211" t="s">
        <v>13081</v>
      </c>
      <c r="L5" s="211">
        <v>3.382124664E9</v>
      </c>
      <c r="M5" s="211" t="s">
        <v>1350</v>
      </c>
      <c r="N5" s="211" t="s">
        <v>2434</v>
      </c>
      <c r="O5" s="211" t="s">
        <v>13082</v>
      </c>
      <c r="P5" s="211" t="s">
        <v>2137</v>
      </c>
      <c r="Q5" s="497">
        <f>COUNTIF('Hedef Liste Karaman'!A:A,A5)</f>
        <v>1</v>
      </c>
    </row>
    <row r="6" ht="15.75" hidden="1" customHeight="1">
      <c r="A6" s="211" t="s">
        <v>13405</v>
      </c>
      <c r="B6" s="211" t="s">
        <v>13406</v>
      </c>
      <c r="C6" s="212" t="s">
        <v>2897</v>
      </c>
      <c r="D6" s="211" t="s">
        <v>1507</v>
      </c>
      <c r="E6" s="213">
        <v>1591.0</v>
      </c>
      <c r="F6" s="213">
        <v>109.0</v>
      </c>
      <c r="G6" s="213">
        <v>41.0</v>
      </c>
      <c r="H6" s="213">
        <v>22.0</v>
      </c>
      <c r="I6" s="213">
        <v>63.0</v>
      </c>
      <c r="J6" s="214">
        <v>0.65</v>
      </c>
      <c r="K6" s="211" t="s">
        <v>13407</v>
      </c>
      <c r="L6" s="211">
        <v>3.382131516E9</v>
      </c>
      <c r="M6" s="211" t="s">
        <v>1350</v>
      </c>
      <c r="N6" s="211" t="s">
        <v>13062</v>
      </c>
      <c r="O6" s="211" t="s">
        <v>13408</v>
      </c>
      <c r="P6" s="211" t="s">
        <v>2137</v>
      </c>
      <c r="Q6" s="497">
        <f>COUNTIF('Hedef Liste Karaman'!A:A,A6)</f>
        <v>1</v>
      </c>
    </row>
    <row r="7" ht="15.75" hidden="1" customHeight="1">
      <c r="A7" s="211" t="s">
        <v>13242</v>
      </c>
      <c r="B7" s="211" t="s">
        <v>13243</v>
      </c>
      <c r="C7" s="212" t="s">
        <v>2897</v>
      </c>
      <c r="D7" s="211" t="s">
        <v>1577</v>
      </c>
      <c r="E7" s="213">
        <v>977.0</v>
      </c>
      <c r="F7" s="213">
        <v>135.0</v>
      </c>
      <c r="G7" s="213">
        <v>0.0</v>
      </c>
      <c r="H7" s="213">
        <v>69.0</v>
      </c>
      <c r="I7" s="213">
        <v>69.0</v>
      </c>
      <c r="J7" s="214">
        <v>0.0</v>
      </c>
      <c r="K7" s="211" t="s">
        <v>13244</v>
      </c>
      <c r="L7" s="211">
        <v>3.38213067E9</v>
      </c>
      <c r="M7" s="211" t="s">
        <v>1350</v>
      </c>
      <c r="N7" s="211" t="s">
        <v>13097</v>
      </c>
      <c r="O7" s="211" t="s">
        <v>13245</v>
      </c>
      <c r="P7" s="211" t="s">
        <v>2137</v>
      </c>
      <c r="Q7" s="497">
        <f>COUNTIF('Hedef Liste Karaman'!A:A,A7)</f>
        <v>1</v>
      </c>
    </row>
    <row r="8" ht="15.75" hidden="1" customHeight="1">
      <c r="A8" s="211" t="s">
        <v>13202</v>
      </c>
      <c r="B8" s="211" t="s">
        <v>13203</v>
      </c>
      <c r="C8" s="212" t="s">
        <v>2897</v>
      </c>
      <c r="D8" s="211" t="s">
        <v>1577</v>
      </c>
      <c r="E8" s="213">
        <v>3258.0</v>
      </c>
      <c r="F8" s="213">
        <v>93.0</v>
      </c>
      <c r="G8" s="213">
        <v>18.0</v>
      </c>
      <c r="H8" s="213">
        <v>28.0</v>
      </c>
      <c r="I8" s="213">
        <v>46.0</v>
      </c>
      <c r="J8" s="214">
        <v>0.39</v>
      </c>
      <c r="K8" s="211" t="s">
        <v>13204</v>
      </c>
      <c r="L8" s="211">
        <v>3.382126222E9</v>
      </c>
      <c r="M8" s="211" t="s">
        <v>1350</v>
      </c>
      <c r="N8" s="211" t="s">
        <v>13097</v>
      </c>
      <c r="O8" s="211" t="s">
        <v>13205</v>
      </c>
      <c r="P8" s="211" t="s">
        <v>2137</v>
      </c>
      <c r="Q8" s="497">
        <f>COUNTIF('Hedef Liste Karaman'!A:A,A8)</f>
        <v>1</v>
      </c>
    </row>
    <row r="9" ht="15.75" hidden="1" customHeight="1">
      <c r="A9" s="211" t="s">
        <v>13252</v>
      </c>
      <c r="B9" s="211" t="s">
        <v>13253</v>
      </c>
      <c r="C9" s="212" t="s">
        <v>2897</v>
      </c>
      <c r="D9" s="211" t="s">
        <v>1597</v>
      </c>
      <c r="E9" s="213">
        <v>373.0</v>
      </c>
      <c r="F9" s="211"/>
      <c r="G9" s="213">
        <v>0.0</v>
      </c>
      <c r="H9" s="213">
        <v>25.0</v>
      </c>
      <c r="I9" s="213">
        <v>25.0</v>
      </c>
      <c r="J9" s="214">
        <v>0.0</v>
      </c>
      <c r="K9" s="211" t="s">
        <v>13254</v>
      </c>
      <c r="L9" s="211">
        <v>3.382141989E9</v>
      </c>
      <c r="M9" s="211" t="s">
        <v>1350</v>
      </c>
      <c r="N9" s="211" t="s">
        <v>13097</v>
      </c>
      <c r="O9" s="211" t="s">
        <v>13255</v>
      </c>
      <c r="P9" s="211" t="s">
        <v>2137</v>
      </c>
      <c r="Q9" s="497">
        <f>COUNTIF('Hedef Liste Karaman'!A:A,A9)</f>
        <v>1</v>
      </c>
    </row>
    <row r="10" ht="15.75" hidden="1" customHeight="1">
      <c r="A10" s="211" t="s">
        <v>13151</v>
      </c>
      <c r="B10" s="211" t="s">
        <v>13152</v>
      </c>
      <c r="C10" s="212" t="s">
        <v>2897</v>
      </c>
      <c r="D10" s="211" t="s">
        <v>1348</v>
      </c>
      <c r="E10" s="213">
        <v>3048.0</v>
      </c>
      <c r="F10" s="213">
        <v>153.0</v>
      </c>
      <c r="G10" s="213">
        <v>0.0</v>
      </c>
      <c r="H10" s="213">
        <v>44.0</v>
      </c>
      <c r="I10" s="213">
        <v>44.0</v>
      </c>
      <c r="J10" s="214">
        <v>0.0</v>
      </c>
      <c r="K10" s="211" t="s">
        <v>13153</v>
      </c>
      <c r="L10" s="211">
        <v>5.547926621E9</v>
      </c>
      <c r="M10" s="211" t="s">
        <v>1350</v>
      </c>
      <c r="N10" s="211" t="s">
        <v>13097</v>
      </c>
      <c r="O10" s="211" t="s">
        <v>13154</v>
      </c>
      <c r="P10" s="211" t="s">
        <v>2137</v>
      </c>
      <c r="Q10" s="497">
        <f>COUNTIF('Hedef Liste Karaman'!A:A,A10)</f>
        <v>1</v>
      </c>
    </row>
    <row r="11" ht="15.75" hidden="1" customHeight="1">
      <c r="A11" s="211" t="s">
        <v>13234</v>
      </c>
      <c r="B11" s="211" t="s">
        <v>13235</v>
      </c>
      <c r="C11" s="212" t="s">
        <v>2897</v>
      </c>
      <c r="D11" s="211" t="s">
        <v>1507</v>
      </c>
      <c r="E11" s="213">
        <v>646.0</v>
      </c>
      <c r="F11" s="213">
        <v>137.0</v>
      </c>
      <c r="G11" s="213">
        <v>9.0</v>
      </c>
      <c r="H11" s="213">
        <v>6.0</v>
      </c>
      <c r="I11" s="213">
        <v>15.0</v>
      </c>
      <c r="J11" s="214">
        <v>0.6</v>
      </c>
      <c r="K11" s="211" t="s">
        <v>13236</v>
      </c>
      <c r="L11" s="211">
        <v>3.38212929E9</v>
      </c>
      <c r="M11" s="211" t="s">
        <v>1350</v>
      </c>
      <c r="N11" s="211" t="s">
        <v>13097</v>
      </c>
      <c r="O11" s="211" t="s">
        <v>13237</v>
      </c>
      <c r="P11" s="211" t="s">
        <v>2137</v>
      </c>
      <c r="Q11" s="497">
        <f>COUNTIF('Hedef Liste Karaman'!A:A,A11)</f>
        <v>1</v>
      </c>
    </row>
    <row r="12" ht="15.75" hidden="1" customHeight="1">
      <c r="A12" s="211" t="s">
        <v>13468</v>
      </c>
      <c r="B12" s="211" t="s">
        <v>13469</v>
      </c>
      <c r="C12" s="212" t="s">
        <v>2897</v>
      </c>
      <c r="D12" s="211" t="s">
        <v>1493</v>
      </c>
      <c r="E12" s="213">
        <v>3152.0</v>
      </c>
      <c r="F12" s="213">
        <v>189.0</v>
      </c>
      <c r="G12" s="213">
        <v>0.0</v>
      </c>
      <c r="H12" s="213">
        <v>102.0</v>
      </c>
      <c r="I12" s="213">
        <v>102.0</v>
      </c>
      <c r="J12" s="214">
        <v>0.0</v>
      </c>
      <c r="K12" s="211" t="s">
        <v>13470</v>
      </c>
      <c r="L12" s="211">
        <v>3.382130777E9</v>
      </c>
      <c r="M12" s="211" t="s">
        <v>1350</v>
      </c>
      <c r="N12" s="211" t="s">
        <v>13097</v>
      </c>
      <c r="O12" s="211" t="s">
        <v>13471</v>
      </c>
      <c r="P12" s="211" t="s">
        <v>2137</v>
      </c>
      <c r="Q12" s="497">
        <f>COUNTIF('Hedef Liste Karaman'!A:A,A12)</f>
        <v>1</v>
      </c>
    </row>
    <row r="13" ht="15.75" hidden="1" customHeight="1">
      <c r="A13" s="211" t="s">
        <v>13392</v>
      </c>
      <c r="B13" s="211" t="s">
        <v>13393</v>
      </c>
      <c r="C13" s="212" t="s">
        <v>2897</v>
      </c>
      <c r="D13" s="211" t="s">
        <v>1364</v>
      </c>
      <c r="E13" s="213">
        <v>2101.0</v>
      </c>
      <c r="F13" s="213">
        <v>25.0</v>
      </c>
      <c r="G13" s="213">
        <v>1.0</v>
      </c>
      <c r="H13" s="213">
        <v>53.0</v>
      </c>
      <c r="I13" s="213">
        <v>54.0</v>
      </c>
      <c r="J13" s="214">
        <v>0.02</v>
      </c>
      <c r="K13" s="211" t="s">
        <v>13394</v>
      </c>
      <c r="L13" s="211">
        <v>3.382174545E9</v>
      </c>
      <c r="M13" s="211" t="s">
        <v>1350</v>
      </c>
      <c r="N13" s="211" t="s">
        <v>6371</v>
      </c>
      <c r="O13" s="211" t="s">
        <v>13395</v>
      </c>
      <c r="P13" s="211" t="s">
        <v>2137</v>
      </c>
      <c r="Q13" s="497">
        <f>COUNTIF('Hedef Liste Karaman'!A:A,A13)</f>
        <v>1</v>
      </c>
    </row>
    <row r="14" ht="15.75" hidden="1" customHeight="1">
      <c r="A14" s="211" t="s">
        <v>13426</v>
      </c>
      <c r="B14" s="211" t="s">
        <v>13427</v>
      </c>
      <c r="C14" s="212" t="s">
        <v>2897</v>
      </c>
      <c r="D14" s="211" t="s">
        <v>1443</v>
      </c>
      <c r="E14" s="213">
        <v>1590.0</v>
      </c>
      <c r="F14" s="211"/>
      <c r="G14" s="213">
        <v>0.0</v>
      </c>
      <c r="H14" s="213">
        <v>19.0</v>
      </c>
      <c r="I14" s="213">
        <v>19.0</v>
      </c>
      <c r="J14" s="214">
        <v>0.0</v>
      </c>
      <c r="K14" s="211" t="s">
        <v>13428</v>
      </c>
      <c r="L14" s="211">
        <v>5.541607066E9</v>
      </c>
      <c r="M14" s="211" t="s">
        <v>1350</v>
      </c>
      <c r="N14" s="211" t="s">
        <v>13062</v>
      </c>
      <c r="O14" s="211" t="s">
        <v>13429</v>
      </c>
      <c r="P14" s="211" t="s">
        <v>2137</v>
      </c>
      <c r="Q14" s="497">
        <f>COUNTIF('Hedef Liste Karaman'!A:A,A14)</f>
        <v>1</v>
      </c>
    </row>
    <row r="15" ht="15.75" hidden="1" customHeight="1">
      <c r="A15" s="211" t="s">
        <v>13455</v>
      </c>
      <c r="B15" s="211" t="s">
        <v>13456</v>
      </c>
      <c r="C15" s="212" t="s">
        <v>2897</v>
      </c>
      <c r="D15" s="211" t="s">
        <v>1577</v>
      </c>
      <c r="E15" s="213">
        <v>335.0</v>
      </c>
      <c r="F15" s="211"/>
      <c r="G15" s="213">
        <v>51.0</v>
      </c>
      <c r="H15" s="213">
        <v>25.0</v>
      </c>
      <c r="I15" s="213">
        <v>76.0</v>
      </c>
      <c r="J15" s="214">
        <v>0.67</v>
      </c>
      <c r="K15" s="211" t="s">
        <v>13457</v>
      </c>
      <c r="L15" s="211">
        <v>3.382137611E9</v>
      </c>
      <c r="M15" s="211" t="s">
        <v>1350</v>
      </c>
      <c r="N15" s="211" t="s">
        <v>13062</v>
      </c>
      <c r="O15" s="211" t="s">
        <v>13458</v>
      </c>
      <c r="P15" s="211" t="s">
        <v>2137</v>
      </c>
      <c r="Q15" s="497">
        <f>COUNTIF('Hedef Liste Karaman'!A:A,A15)</f>
        <v>1</v>
      </c>
    </row>
    <row r="16" ht="15.75" hidden="1" customHeight="1">
      <c r="A16" s="211" t="s">
        <v>13438</v>
      </c>
      <c r="B16" s="211" t="s">
        <v>13439</v>
      </c>
      <c r="C16" s="212" t="s">
        <v>2897</v>
      </c>
      <c r="D16" s="211" t="s">
        <v>1364</v>
      </c>
      <c r="E16" s="213">
        <v>487.0</v>
      </c>
      <c r="F16" s="213">
        <v>77.0</v>
      </c>
      <c r="G16" s="213">
        <v>8.0</v>
      </c>
      <c r="H16" s="213">
        <v>11.0</v>
      </c>
      <c r="I16" s="213">
        <v>19.0</v>
      </c>
      <c r="J16" s="214">
        <v>0.42</v>
      </c>
      <c r="K16" s="211" t="s">
        <v>13440</v>
      </c>
      <c r="L16" s="211">
        <v>5.43318448E9</v>
      </c>
      <c r="M16" s="211" t="s">
        <v>1350</v>
      </c>
      <c r="N16" s="211" t="s">
        <v>13068</v>
      </c>
      <c r="O16" s="211" t="s">
        <v>13441</v>
      </c>
      <c r="P16" s="211" t="s">
        <v>2137</v>
      </c>
      <c r="Q16" s="497">
        <f>COUNTIF('Hedef Liste Karaman'!A:A,A16)</f>
        <v>1</v>
      </c>
    </row>
    <row r="17" ht="15.75" hidden="1" customHeight="1">
      <c r="A17" s="211" t="s">
        <v>13172</v>
      </c>
      <c r="B17" s="211" t="s">
        <v>13568</v>
      </c>
      <c r="C17" s="212" t="s">
        <v>2897</v>
      </c>
      <c r="D17" s="211" t="s">
        <v>1507</v>
      </c>
      <c r="E17" s="213">
        <v>3289.0</v>
      </c>
      <c r="F17" s="213">
        <v>195.0</v>
      </c>
      <c r="G17" s="213">
        <v>54.0</v>
      </c>
      <c r="H17" s="213">
        <v>3.0</v>
      </c>
      <c r="I17" s="213">
        <v>57.0</v>
      </c>
      <c r="J17" s="214">
        <v>0.95</v>
      </c>
      <c r="K17" s="211" t="s">
        <v>13174</v>
      </c>
      <c r="L17" s="211">
        <v>3.382138201E9</v>
      </c>
      <c r="M17" s="211" t="s">
        <v>1350</v>
      </c>
      <c r="N17" s="211" t="s">
        <v>13086</v>
      </c>
      <c r="O17" s="211" t="s">
        <v>13175</v>
      </c>
      <c r="P17" s="211" t="s">
        <v>2137</v>
      </c>
      <c r="Q17" s="497">
        <f>COUNTIF('Hedef Liste Karaman'!A:A,A17)</f>
        <v>1</v>
      </c>
    </row>
    <row r="18" ht="15.75" hidden="1" customHeight="1">
      <c r="A18" s="211" t="s">
        <v>13116</v>
      </c>
      <c r="B18" s="211" t="s">
        <v>13117</v>
      </c>
      <c r="C18" s="212" t="s">
        <v>2897</v>
      </c>
      <c r="D18" s="211" t="s">
        <v>1364</v>
      </c>
      <c r="E18" s="213">
        <v>1214.0</v>
      </c>
      <c r="F18" s="213">
        <v>58.0</v>
      </c>
      <c r="G18" s="213">
        <v>13.0</v>
      </c>
      <c r="H18" s="213">
        <v>14.0</v>
      </c>
      <c r="I18" s="213">
        <v>27.0</v>
      </c>
      <c r="J18" s="214">
        <v>0.48</v>
      </c>
      <c r="K18" s="211" t="s">
        <v>13118</v>
      </c>
      <c r="L18" s="211">
        <v>3.382143232E9</v>
      </c>
      <c r="M18" s="211" t="s">
        <v>1350</v>
      </c>
      <c r="N18" s="211" t="s">
        <v>13062</v>
      </c>
      <c r="O18" s="211" t="s">
        <v>13119</v>
      </c>
      <c r="P18" s="211" t="s">
        <v>2137</v>
      </c>
      <c r="Q18" s="497">
        <f>COUNTIF('Hedef Liste Karaman'!A:A,A18)</f>
        <v>1</v>
      </c>
    </row>
    <row r="19" ht="15.75" hidden="1" customHeight="1">
      <c r="A19" s="211" t="s">
        <v>13194</v>
      </c>
      <c r="B19" s="211" t="s">
        <v>13195</v>
      </c>
      <c r="C19" s="212" t="s">
        <v>2897</v>
      </c>
      <c r="D19" s="211" t="s">
        <v>1577</v>
      </c>
      <c r="E19" s="213">
        <v>1617.0</v>
      </c>
      <c r="F19" s="213">
        <v>125.0</v>
      </c>
      <c r="G19" s="213">
        <v>70.0</v>
      </c>
      <c r="H19" s="213">
        <v>16.0</v>
      </c>
      <c r="I19" s="213">
        <v>86.0</v>
      </c>
      <c r="J19" s="214">
        <v>0.81</v>
      </c>
      <c r="K19" s="211" t="s">
        <v>2186</v>
      </c>
      <c r="L19" s="211">
        <v>3.382144242E9</v>
      </c>
      <c r="M19" s="211" t="s">
        <v>1350</v>
      </c>
      <c r="N19" s="211" t="s">
        <v>13097</v>
      </c>
      <c r="O19" s="211" t="s">
        <v>13196</v>
      </c>
      <c r="P19" s="211" t="s">
        <v>2165</v>
      </c>
      <c r="Q19" s="497">
        <f>COUNTIF('Hedef Liste Karaman'!A:A,A19)</f>
        <v>1</v>
      </c>
    </row>
    <row r="20" ht="15.75" hidden="1" customHeight="1">
      <c r="A20" s="211" t="s">
        <v>13197</v>
      </c>
      <c r="B20" s="211" t="s">
        <v>13198</v>
      </c>
      <c r="C20" s="212" t="s">
        <v>2909</v>
      </c>
      <c r="D20" s="211" t="s">
        <v>1827</v>
      </c>
      <c r="E20" s="213">
        <v>59.0</v>
      </c>
      <c r="F20" s="211"/>
      <c r="G20" s="213">
        <v>0.0</v>
      </c>
      <c r="H20" s="213">
        <v>11.0</v>
      </c>
      <c r="I20" s="213">
        <v>11.0</v>
      </c>
      <c r="J20" s="214">
        <v>0.0</v>
      </c>
      <c r="K20" s="211" t="s">
        <v>13199</v>
      </c>
      <c r="L20" s="211">
        <v>3.382136316E9</v>
      </c>
      <c r="M20" s="211" t="s">
        <v>1350</v>
      </c>
      <c r="N20" s="211" t="s">
        <v>10476</v>
      </c>
      <c r="O20" s="211" t="s">
        <v>13200</v>
      </c>
      <c r="P20" s="211" t="s">
        <v>2137</v>
      </c>
      <c r="Q20" s="497">
        <f>COUNTIF('Hedef Liste Karaman'!A:A,A20)</f>
        <v>1</v>
      </c>
    </row>
    <row r="21" ht="15.75" hidden="1" customHeight="1">
      <c r="A21" s="211" t="s">
        <v>13275</v>
      </c>
      <c r="B21" s="211" t="s">
        <v>13276</v>
      </c>
      <c r="C21" s="212" t="s">
        <v>2909</v>
      </c>
      <c r="D21" s="211" t="s">
        <v>1597</v>
      </c>
      <c r="E21" s="213">
        <v>98.0</v>
      </c>
      <c r="F21" s="211"/>
      <c r="G21" s="213">
        <v>0.0</v>
      </c>
      <c r="H21" s="213">
        <v>8.0</v>
      </c>
      <c r="I21" s="213">
        <v>8.0</v>
      </c>
      <c r="J21" s="214">
        <v>0.0</v>
      </c>
      <c r="K21" s="211" t="s">
        <v>13277</v>
      </c>
      <c r="L21" s="211">
        <v>5.436911279E9</v>
      </c>
      <c r="M21" s="211" t="s">
        <v>1350</v>
      </c>
      <c r="N21" s="211" t="s">
        <v>13250</v>
      </c>
      <c r="O21" s="211" t="s">
        <v>13278</v>
      </c>
      <c r="P21" s="211" t="s">
        <v>2137</v>
      </c>
      <c r="Q21" s="497">
        <f>COUNTIF('Hedef Liste Karaman'!A:A,A21)</f>
        <v>1</v>
      </c>
    </row>
    <row r="22" ht="15.75" hidden="1" customHeight="1">
      <c r="A22" s="211" t="s">
        <v>13422</v>
      </c>
      <c r="B22" s="211" t="s">
        <v>13423</v>
      </c>
      <c r="C22" s="212" t="s">
        <v>2897</v>
      </c>
      <c r="D22" s="211" t="s">
        <v>1378</v>
      </c>
      <c r="E22" s="213">
        <v>2126.0</v>
      </c>
      <c r="F22" s="213">
        <v>56.0</v>
      </c>
      <c r="G22" s="213">
        <v>18.0</v>
      </c>
      <c r="H22" s="213">
        <v>10.0</v>
      </c>
      <c r="I22" s="213">
        <v>28.0</v>
      </c>
      <c r="J22" s="214">
        <v>0.64</v>
      </c>
      <c r="K22" s="211" t="s">
        <v>13424</v>
      </c>
      <c r="L22" s="211">
        <v>3.38212945E9</v>
      </c>
      <c r="M22" s="211" t="s">
        <v>1350</v>
      </c>
      <c r="N22" s="211" t="s">
        <v>13097</v>
      </c>
      <c r="O22" s="211" t="s">
        <v>13425</v>
      </c>
      <c r="P22" s="211" t="s">
        <v>2137</v>
      </c>
      <c r="Q22" s="497">
        <f>COUNTIF('Hedef Liste Karaman'!A:A,A22)</f>
        <v>1</v>
      </c>
    </row>
    <row r="23" ht="15.75" hidden="1" customHeight="1">
      <c r="A23" s="211" t="s">
        <v>13219</v>
      </c>
      <c r="B23" s="211" t="s">
        <v>13220</v>
      </c>
      <c r="C23" s="212" t="s">
        <v>2909</v>
      </c>
      <c r="D23" s="211" t="s">
        <v>1356</v>
      </c>
      <c r="E23" s="213">
        <v>3662.0</v>
      </c>
      <c r="F23" s="211"/>
      <c r="G23" s="213">
        <v>0.0</v>
      </c>
      <c r="H23" s="213">
        <v>8.0</v>
      </c>
      <c r="I23" s="213">
        <v>8.0</v>
      </c>
      <c r="J23" s="214">
        <v>0.0</v>
      </c>
      <c r="K23" s="211" t="s">
        <v>13221</v>
      </c>
      <c r="L23" s="211">
        <v>3.382123334E9</v>
      </c>
      <c r="M23" s="211" t="s">
        <v>1350</v>
      </c>
      <c r="N23" s="211" t="s">
        <v>13192</v>
      </c>
      <c r="O23" s="211" t="s">
        <v>13222</v>
      </c>
      <c r="P23" s="211" t="s">
        <v>2137</v>
      </c>
      <c r="Q23" s="497">
        <f>COUNTIF('Hedef Liste Karaman'!A:A,A23)</f>
        <v>1</v>
      </c>
    </row>
    <row r="24" ht="15.75" hidden="1" customHeight="1">
      <c r="A24" s="211" t="s">
        <v>13370</v>
      </c>
      <c r="B24" s="211" t="s">
        <v>13371</v>
      </c>
      <c r="C24" s="212" t="s">
        <v>2897</v>
      </c>
      <c r="D24" s="211" t="s">
        <v>1370</v>
      </c>
      <c r="E24" s="213">
        <v>1025.0</v>
      </c>
      <c r="F24" s="213">
        <v>143.0</v>
      </c>
      <c r="G24" s="213">
        <v>9.0</v>
      </c>
      <c r="H24" s="213">
        <v>1.0</v>
      </c>
      <c r="I24" s="213">
        <v>10.0</v>
      </c>
      <c r="J24" s="214">
        <v>0.9</v>
      </c>
      <c r="K24" s="211" t="s">
        <v>13372</v>
      </c>
      <c r="L24" s="211">
        <v>5.439328768E9</v>
      </c>
      <c r="M24" s="211" t="s">
        <v>1350</v>
      </c>
      <c r="N24" s="211" t="s">
        <v>13102</v>
      </c>
      <c r="O24" s="211" t="s">
        <v>13373</v>
      </c>
      <c r="P24" s="211" t="s">
        <v>2137</v>
      </c>
      <c r="Q24" s="497">
        <f>COUNTIF('Hedef Liste Karaman'!A:A,A24)</f>
        <v>1</v>
      </c>
    </row>
    <row r="25" ht="15.75" hidden="1" customHeight="1">
      <c r="A25" s="211" t="s">
        <v>13262</v>
      </c>
      <c r="B25" s="211" t="s">
        <v>13263</v>
      </c>
      <c r="C25" s="212" t="s">
        <v>2897</v>
      </c>
      <c r="D25" s="211" t="s">
        <v>1385</v>
      </c>
      <c r="E25" s="213">
        <v>1307.0</v>
      </c>
      <c r="F25" s="213">
        <v>45.0</v>
      </c>
      <c r="G25" s="213">
        <v>0.0</v>
      </c>
      <c r="H25" s="213">
        <v>9.0</v>
      </c>
      <c r="I25" s="213">
        <v>9.0</v>
      </c>
      <c r="J25" s="214">
        <v>0.0</v>
      </c>
      <c r="K25" s="211" t="s">
        <v>13264</v>
      </c>
      <c r="L25" s="211">
        <v>3.382280503E9</v>
      </c>
      <c r="M25" s="211" t="s">
        <v>1350</v>
      </c>
      <c r="N25" s="211" t="s">
        <v>6371</v>
      </c>
      <c r="O25" s="211" t="s">
        <v>13265</v>
      </c>
      <c r="P25" s="211" t="s">
        <v>2137</v>
      </c>
      <c r="Q25" s="497">
        <f>COUNTIF('Hedef Liste Karaman'!A:A,A25)</f>
        <v>1</v>
      </c>
    </row>
    <row r="26" ht="15.75" hidden="1" customHeight="1">
      <c r="A26" s="211" t="s">
        <v>13314</v>
      </c>
      <c r="B26" s="211" t="s">
        <v>13315</v>
      </c>
      <c r="C26" s="212" t="s">
        <v>2897</v>
      </c>
      <c r="D26" s="211" t="s">
        <v>1356</v>
      </c>
      <c r="E26" s="213">
        <v>1602.0</v>
      </c>
      <c r="F26" s="211"/>
      <c r="G26" s="213">
        <v>0.0</v>
      </c>
      <c r="H26" s="213">
        <v>7.0</v>
      </c>
      <c r="I26" s="213">
        <v>7.0</v>
      </c>
      <c r="J26" s="214">
        <v>0.0</v>
      </c>
      <c r="K26" s="211" t="s">
        <v>13316</v>
      </c>
      <c r="L26" s="211">
        <v>5.412143717E9</v>
      </c>
      <c r="M26" s="211" t="s">
        <v>1350</v>
      </c>
      <c r="N26" s="211" t="s">
        <v>13143</v>
      </c>
      <c r="O26" s="211" t="s">
        <v>13317</v>
      </c>
      <c r="P26" s="211" t="s">
        <v>2137</v>
      </c>
      <c r="Q26" s="497">
        <f>COUNTIF('Hedef Liste Karaman'!A:A,A26)</f>
        <v>1</v>
      </c>
    </row>
    <row r="27" ht="15.75" hidden="1" customHeight="1">
      <c r="A27" s="211" t="s">
        <v>13350</v>
      </c>
      <c r="B27" s="211" t="s">
        <v>13351</v>
      </c>
      <c r="C27" s="212" t="s">
        <v>2909</v>
      </c>
      <c r="D27" s="211" t="s">
        <v>1597</v>
      </c>
      <c r="E27" s="213">
        <v>39.0</v>
      </c>
      <c r="F27" s="211"/>
      <c r="G27" s="213">
        <v>0.0</v>
      </c>
      <c r="H27" s="213">
        <v>18.0</v>
      </c>
      <c r="I27" s="213">
        <v>18.0</v>
      </c>
      <c r="J27" s="214">
        <v>0.0</v>
      </c>
      <c r="K27" s="211" t="s">
        <v>13352</v>
      </c>
      <c r="L27" s="211">
        <v>5.326896474E9</v>
      </c>
      <c r="M27" s="211" t="s">
        <v>1350</v>
      </c>
      <c r="N27" s="211" t="s">
        <v>13114</v>
      </c>
      <c r="O27" s="211" t="s">
        <v>13353</v>
      </c>
      <c r="P27" s="211" t="s">
        <v>2137</v>
      </c>
      <c r="Q27" s="497">
        <f>COUNTIF('Hedef Liste Karaman'!A:A,A27)</f>
        <v>1</v>
      </c>
    </row>
    <row r="28" ht="15.75" hidden="1" customHeight="1">
      <c r="A28" s="211" t="s">
        <v>13385</v>
      </c>
      <c r="B28" s="211" t="s">
        <v>13386</v>
      </c>
      <c r="C28" s="212" t="s">
        <v>2909</v>
      </c>
      <c r="D28" s="211" t="s">
        <v>1577</v>
      </c>
      <c r="E28" s="213">
        <v>31.0</v>
      </c>
      <c r="F28" s="211"/>
      <c r="G28" s="213">
        <v>0.0</v>
      </c>
      <c r="H28" s="213">
        <v>38.0</v>
      </c>
      <c r="I28" s="213">
        <v>38.0</v>
      </c>
      <c r="J28" s="214">
        <v>0.0</v>
      </c>
      <c r="K28" s="211" t="s">
        <v>13387</v>
      </c>
      <c r="L28" s="211">
        <v>5.412933902E9</v>
      </c>
      <c r="M28" s="211" t="s">
        <v>1350</v>
      </c>
      <c r="N28" s="211" t="s">
        <v>13062</v>
      </c>
      <c r="O28" s="211" t="s">
        <v>13388</v>
      </c>
      <c r="P28" s="211" t="s">
        <v>2137</v>
      </c>
      <c r="Q28" s="497">
        <f>COUNTIF('Hedef Liste Karaman'!A:A,A28)</f>
        <v>1</v>
      </c>
    </row>
    <row r="29" ht="15.75" hidden="1" customHeight="1">
      <c r="A29" s="211" t="s">
        <v>13333</v>
      </c>
      <c r="B29" s="211" t="s">
        <v>13334</v>
      </c>
      <c r="C29" s="212" t="s">
        <v>2897</v>
      </c>
      <c r="D29" s="211" t="s">
        <v>1378</v>
      </c>
      <c r="E29" s="213">
        <v>567.0</v>
      </c>
      <c r="F29" s="213">
        <v>15.0</v>
      </c>
      <c r="G29" s="213">
        <v>17.0</v>
      </c>
      <c r="H29" s="213">
        <v>2.0</v>
      </c>
      <c r="I29" s="213">
        <v>19.0</v>
      </c>
      <c r="J29" s="214">
        <v>0.89</v>
      </c>
      <c r="K29" s="211" t="s">
        <v>13335</v>
      </c>
      <c r="L29" s="211">
        <v>5.530767636E9</v>
      </c>
      <c r="M29" s="211" t="s">
        <v>1350</v>
      </c>
      <c r="N29" s="211" t="s">
        <v>2434</v>
      </c>
      <c r="O29" s="211" t="s">
        <v>13336</v>
      </c>
      <c r="P29" s="211" t="s">
        <v>2137</v>
      </c>
      <c r="Q29" s="497">
        <f>COUNTIF('Hedef Liste Karaman'!A:A,A29)</f>
        <v>1</v>
      </c>
    </row>
    <row r="30" ht="15.75" hidden="1" customHeight="1">
      <c r="A30" s="211" t="s">
        <v>13266</v>
      </c>
      <c r="B30" s="211" t="s">
        <v>13267</v>
      </c>
      <c r="C30" s="212" t="s">
        <v>2897</v>
      </c>
      <c r="D30" s="211" t="s">
        <v>1378</v>
      </c>
      <c r="E30" s="213">
        <v>391.0</v>
      </c>
      <c r="F30" s="213">
        <v>4.0</v>
      </c>
      <c r="G30" s="213">
        <v>0.0</v>
      </c>
      <c r="H30" s="213">
        <v>19.0</v>
      </c>
      <c r="I30" s="213">
        <v>19.0</v>
      </c>
      <c r="J30" s="214">
        <v>0.0</v>
      </c>
      <c r="K30" s="211" t="s">
        <v>13268</v>
      </c>
      <c r="L30" s="211">
        <v>3.382142214E9</v>
      </c>
      <c r="M30" s="211" t="s">
        <v>1350</v>
      </c>
      <c r="N30" s="211" t="s">
        <v>13192</v>
      </c>
      <c r="O30" s="211" t="s">
        <v>13269</v>
      </c>
      <c r="P30" s="211" t="s">
        <v>2137</v>
      </c>
      <c r="Q30" s="497">
        <f>COUNTIF('Hedef Liste Karaman'!A:A,A30)</f>
        <v>1</v>
      </c>
    </row>
    <row r="31" ht="15.75" hidden="1" customHeight="1">
      <c r="A31" s="211" t="s">
        <v>13210</v>
      </c>
      <c r="B31" s="211" t="s">
        <v>13211</v>
      </c>
      <c r="C31" s="212" t="s">
        <v>2897</v>
      </c>
      <c r="D31" s="211" t="s">
        <v>1356</v>
      </c>
      <c r="E31" s="213">
        <v>1264.0</v>
      </c>
      <c r="F31" s="213">
        <v>54.0</v>
      </c>
      <c r="G31" s="213">
        <v>0.0</v>
      </c>
      <c r="H31" s="213">
        <v>21.0</v>
      </c>
      <c r="I31" s="213">
        <v>21.0</v>
      </c>
      <c r="J31" s="214">
        <v>0.0</v>
      </c>
      <c r="K31" s="211" t="s">
        <v>13212</v>
      </c>
      <c r="L31" s="211">
        <v>5.52822707E9</v>
      </c>
      <c r="M31" s="211" t="s">
        <v>1350</v>
      </c>
      <c r="N31" s="211" t="s">
        <v>13102</v>
      </c>
      <c r="O31" s="211" t="s">
        <v>13213</v>
      </c>
      <c r="P31" s="211" t="s">
        <v>2137</v>
      </c>
      <c r="Q31" s="497">
        <f>COUNTIF('Hedef Liste Karaman'!A:A,A31)</f>
        <v>1</v>
      </c>
    </row>
    <row r="32" ht="15.75" hidden="1" customHeight="1">
      <c r="A32" s="211" t="s">
        <v>13088</v>
      </c>
      <c r="B32" s="211" t="s">
        <v>13089</v>
      </c>
      <c r="C32" s="212" t="s">
        <v>2897</v>
      </c>
      <c r="D32" s="211" t="s">
        <v>1356</v>
      </c>
      <c r="E32" s="213">
        <v>2030.0</v>
      </c>
      <c r="F32" s="213">
        <v>203.0</v>
      </c>
      <c r="G32" s="213">
        <v>20.0</v>
      </c>
      <c r="H32" s="213">
        <v>2.0</v>
      </c>
      <c r="I32" s="213">
        <v>22.0</v>
      </c>
      <c r="J32" s="214">
        <v>0.91</v>
      </c>
      <c r="K32" s="211" t="s">
        <v>13090</v>
      </c>
      <c r="L32" s="211">
        <v>5.434978586E9</v>
      </c>
      <c r="M32" s="211" t="s">
        <v>1350</v>
      </c>
      <c r="N32" s="211" t="s">
        <v>13091</v>
      </c>
      <c r="O32" s="211" t="s">
        <v>13092</v>
      </c>
      <c r="P32" s="211" t="s">
        <v>2137</v>
      </c>
      <c r="Q32" s="497">
        <f>COUNTIF('Hedef Liste Karaman'!A:A,A32)</f>
        <v>1</v>
      </c>
    </row>
    <row r="33" ht="15.75" hidden="1" customHeight="1">
      <c r="A33" s="211" t="s">
        <v>13059</v>
      </c>
      <c r="B33" s="211" t="s">
        <v>13060</v>
      </c>
      <c r="C33" s="212" t="s">
        <v>2897</v>
      </c>
      <c r="D33" s="211" t="s">
        <v>1364</v>
      </c>
      <c r="E33" s="213">
        <v>488.0</v>
      </c>
      <c r="F33" s="213">
        <v>14.0</v>
      </c>
      <c r="G33" s="213">
        <v>15.0</v>
      </c>
      <c r="H33" s="213">
        <v>0.0</v>
      </c>
      <c r="I33" s="213">
        <v>15.0</v>
      </c>
      <c r="J33" s="214">
        <v>1.0</v>
      </c>
      <c r="K33" s="211" t="s">
        <v>13061</v>
      </c>
      <c r="L33" s="211">
        <v>3.382126767E9</v>
      </c>
      <c r="M33" s="211" t="s">
        <v>1350</v>
      </c>
      <c r="N33" s="211" t="s">
        <v>13062</v>
      </c>
      <c r="O33" s="211" t="s">
        <v>13063</v>
      </c>
      <c r="P33" s="211" t="s">
        <v>2137</v>
      </c>
      <c r="Q33" s="497">
        <f>COUNTIF('Hedef Liste Karaman'!A:A,A33)</f>
        <v>1</v>
      </c>
    </row>
    <row r="34" ht="15.75" hidden="1" customHeight="1">
      <c r="A34" s="211" t="s">
        <v>13464</v>
      </c>
      <c r="B34" s="211" t="s">
        <v>13465</v>
      </c>
      <c r="C34" s="212" t="s">
        <v>2897</v>
      </c>
      <c r="D34" s="211" t="s">
        <v>1348</v>
      </c>
      <c r="E34" s="213">
        <v>376.0</v>
      </c>
      <c r="F34" s="211"/>
      <c r="G34" s="213">
        <v>8.0</v>
      </c>
      <c r="H34" s="213">
        <v>6.0</v>
      </c>
      <c r="I34" s="213">
        <v>14.0</v>
      </c>
      <c r="J34" s="214">
        <v>0.57</v>
      </c>
      <c r="K34" s="211" t="s">
        <v>13466</v>
      </c>
      <c r="L34" s="211">
        <v>5.528703695E9</v>
      </c>
      <c r="M34" s="211" t="s">
        <v>1350</v>
      </c>
      <c r="N34" s="211" t="s">
        <v>1592</v>
      </c>
      <c r="O34" s="211" t="s">
        <v>13467</v>
      </c>
      <c r="P34" s="211" t="s">
        <v>2137</v>
      </c>
      <c r="Q34" s="497">
        <f>COUNTIF('Hedef Liste Karaman'!A:A,A34)</f>
        <v>1</v>
      </c>
    </row>
    <row r="35" ht="15.75" hidden="1" customHeight="1">
      <c r="A35" s="211" t="s">
        <v>13450</v>
      </c>
      <c r="B35" s="211" t="s">
        <v>13451</v>
      </c>
      <c r="C35" s="212" t="s">
        <v>2897</v>
      </c>
      <c r="D35" s="211" t="s">
        <v>1348</v>
      </c>
      <c r="E35" s="213">
        <v>1937.0</v>
      </c>
      <c r="F35" s="213">
        <v>242.0</v>
      </c>
      <c r="G35" s="213">
        <v>19.0</v>
      </c>
      <c r="H35" s="213">
        <v>9.0</v>
      </c>
      <c r="I35" s="213">
        <v>28.0</v>
      </c>
      <c r="J35" s="214">
        <v>0.68</v>
      </c>
      <c r="K35" s="211" t="s">
        <v>13452</v>
      </c>
      <c r="L35" s="211">
        <v>5.413434767E9</v>
      </c>
      <c r="M35" s="211" t="s">
        <v>1350</v>
      </c>
      <c r="N35" s="211" t="s">
        <v>13569</v>
      </c>
      <c r="O35" s="211" t="s">
        <v>13454</v>
      </c>
      <c r="P35" s="211" t="s">
        <v>2137</v>
      </c>
      <c r="Q35" s="497">
        <f>COUNTIF('Hedef Liste Karaman'!A:A,A35)</f>
        <v>1</v>
      </c>
    </row>
    <row r="36" ht="15.75" hidden="1" customHeight="1">
      <c r="A36" s="211" t="s">
        <v>13318</v>
      </c>
      <c r="B36" s="211" t="s">
        <v>13319</v>
      </c>
      <c r="C36" s="212" t="s">
        <v>2897</v>
      </c>
      <c r="D36" s="211" t="s">
        <v>1356</v>
      </c>
      <c r="E36" s="213">
        <v>159.0</v>
      </c>
      <c r="F36" s="213">
        <v>10.0</v>
      </c>
      <c r="G36" s="213">
        <v>0.0</v>
      </c>
      <c r="H36" s="213">
        <v>6.0</v>
      </c>
      <c r="I36" s="213">
        <v>6.0</v>
      </c>
      <c r="J36" s="214">
        <v>0.0</v>
      </c>
      <c r="K36" s="211" t="s">
        <v>13320</v>
      </c>
      <c r="L36" s="211">
        <v>5.413559183E9</v>
      </c>
      <c r="M36" s="211" t="s">
        <v>1350</v>
      </c>
      <c r="N36" s="211" t="s">
        <v>13062</v>
      </c>
      <c r="O36" s="211" t="s">
        <v>13321</v>
      </c>
      <c r="P36" s="211" t="s">
        <v>2137</v>
      </c>
      <c r="Q36" s="497">
        <f>COUNTIF('Hedef Liste Karaman'!A:A,A36)</f>
        <v>1</v>
      </c>
    </row>
    <row r="37" ht="15.75" hidden="1" customHeight="1">
      <c r="A37" s="211" t="s">
        <v>13305</v>
      </c>
      <c r="B37" s="211" t="s">
        <v>13306</v>
      </c>
      <c r="C37" s="212" t="s">
        <v>2897</v>
      </c>
      <c r="D37" s="211" t="s">
        <v>1577</v>
      </c>
      <c r="E37" s="213">
        <v>2346.0</v>
      </c>
      <c r="F37" s="213">
        <v>218.0</v>
      </c>
      <c r="G37" s="213">
        <v>0.0</v>
      </c>
      <c r="H37" s="213">
        <v>32.0</v>
      </c>
      <c r="I37" s="213">
        <v>32.0</v>
      </c>
      <c r="J37" s="214">
        <v>0.0</v>
      </c>
      <c r="K37" s="211" t="s">
        <v>13307</v>
      </c>
      <c r="L37" s="211">
        <v>3.382136542E9</v>
      </c>
      <c r="M37" s="211" t="s">
        <v>1350</v>
      </c>
      <c r="N37" s="211" t="s">
        <v>13062</v>
      </c>
      <c r="O37" s="211" t="s">
        <v>13308</v>
      </c>
      <c r="P37" s="211" t="s">
        <v>2137</v>
      </c>
      <c r="Q37" s="497">
        <f>COUNTIF('Hedef Liste Karaman'!A:A,A37)</f>
        <v>1</v>
      </c>
    </row>
    <row r="38" ht="15.75" hidden="1" customHeight="1">
      <c r="A38" s="211" t="s">
        <v>13396</v>
      </c>
      <c r="B38" s="211" t="s">
        <v>13397</v>
      </c>
      <c r="C38" s="212" t="s">
        <v>2897</v>
      </c>
      <c r="D38" s="211" t="s">
        <v>1378</v>
      </c>
      <c r="E38" s="213">
        <v>980.0</v>
      </c>
      <c r="F38" s="213">
        <v>216.0</v>
      </c>
      <c r="G38" s="213">
        <v>0.0</v>
      </c>
      <c r="H38" s="213">
        <v>23.0</v>
      </c>
      <c r="I38" s="213">
        <v>23.0</v>
      </c>
      <c r="J38" s="214">
        <v>0.0</v>
      </c>
      <c r="K38" s="211" t="s">
        <v>13398</v>
      </c>
      <c r="L38" s="211">
        <v>5.457958905E9</v>
      </c>
      <c r="M38" s="211" t="s">
        <v>1350</v>
      </c>
      <c r="N38" s="211" t="s">
        <v>2434</v>
      </c>
      <c r="O38" s="211" t="s">
        <v>13399</v>
      </c>
      <c r="P38" s="211" t="s">
        <v>2137</v>
      </c>
      <c r="Q38" s="497">
        <f>COUNTIF('Hedef Liste Karaman'!A:A,A38)</f>
        <v>1</v>
      </c>
    </row>
    <row r="39" ht="15.75" hidden="1" customHeight="1">
      <c r="A39" s="211" t="s">
        <v>13481</v>
      </c>
      <c r="B39" s="211" t="s">
        <v>13482</v>
      </c>
      <c r="C39" s="212" t="s">
        <v>2897</v>
      </c>
      <c r="D39" s="211" t="s">
        <v>1385</v>
      </c>
      <c r="E39" s="213">
        <v>199.0</v>
      </c>
      <c r="F39" s="213">
        <v>12.0</v>
      </c>
      <c r="G39" s="213">
        <v>0.0</v>
      </c>
      <c r="H39" s="213">
        <v>19.0</v>
      </c>
      <c r="I39" s="213">
        <v>19.0</v>
      </c>
      <c r="J39" s="214">
        <v>0.0</v>
      </c>
      <c r="K39" s="211" t="s">
        <v>13106</v>
      </c>
      <c r="L39" s="211">
        <v>5.515567629E9</v>
      </c>
      <c r="M39" s="211" t="s">
        <v>1350</v>
      </c>
      <c r="N39" s="211" t="s">
        <v>13107</v>
      </c>
      <c r="O39" s="211" t="s">
        <v>13108</v>
      </c>
      <c r="P39" s="211" t="s">
        <v>2137</v>
      </c>
      <c r="Q39" s="497">
        <f>COUNTIF('Hedef Liste Karaman'!A:A,A39)</f>
        <v>1</v>
      </c>
    </row>
    <row r="40" ht="15.75" hidden="1" customHeight="1">
      <c r="A40" s="211" t="s">
        <v>13368</v>
      </c>
      <c r="B40" s="211" t="s">
        <v>13369</v>
      </c>
      <c r="C40" s="212" t="s">
        <v>2897</v>
      </c>
      <c r="D40" s="211" t="s">
        <v>1364</v>
      </c>
      <c r="E40" s="213">
        <v>619.0</v>
      </c>
      <c r="F40" s="213">
        <v>27.0</v>
      </c>
      <c r="G40" s="213">
        <v>24.0</v>
      </c>
      <c r="H40" s="213">
        <v>7.0</v>
      </c>
      <c r="I40" s="213">
        <v>31.0</v>
      </c>
      <c r="J40" s="214">
        <v>0.77</v>
      </c>
      <c r="K40" s="211" t="s">
        <v>13325</v>
      </c>
      <c r="L40" s="211">
        <v>5.424271215E9</v>
      </c>
      <c r="M40" s="211" t="s">
        <v>1350</v>
      </c>
      <c r="N40" s="211" t="s">
        <v>13326</v>
      </c>
      <c r="O40" s="211" t="s">
        <v>13327</v>
      </c>
      <c r="P40" s="211" t="s">
        <v>2137</v>
      </c>
      <c r="Q40" s="497">
        <f>COUNTIF('Hedef Liste Karaman'!A:A,A40)</f>
        <v>1</v>
      </c>
    </row>
    <row r="41" ht="15.75" hidden="1" customHeight="1">
      <c r="A41" s="211" t="s">
        <v>13134</v>
      </c>
      <c r="B41" s="211" t="s">
        <v>13135</v>
      </c>
      <c r="C41" s="212" t="s">
        <v>2897</v>
      </c>
      <c r="D41" s="211" t="s">
        <v>1507</v>
      </c>
      <c r="E41" s="213">
        <v>231.0</v>
      </c>
      <c r="F41" s="213">
        <v>42.0</v>
      </c>
      <c r="G41" s="213">
        <v>58.0</v>
      </c>
      <c r="H41" s="213">
        <v>29.0</v>
      </c>
      <c r="I41" s="213">
        <v>87.0</v>
      </c>
      <c r="J41" s="214">
        <v>0.67</v>
      </c>
      <c r="K41" s="211" t="s">
        <v>13136</v>
      </c>
      <c r="L41" s="211">
        <v>3.382146175E9</v>
      </c>
      <c r="M41" s="211" t="s">
        <v>1350</v>
      </c>
      <c r="N41" s="211" t="s">
        <v>13137</v>
      </c>
      <c r="O41" s="211" t="s">
        <v>13138</v>
      </c>
      <c r="P41" s="211" t="s">
        <v>2137</v>
      </c>
      <c r="Q41" s="497">
        <f>COUNTIF('Hedef Liste Karaman'!A:A,A41)</f>
        <v>1</v>
      </c>
    </row>
    <row r="42" ht="15.75" hidden="1" customHeight="1">
      <c r="A42" s="211" t="s">
        <v>13271</v>
      </c>
      <c r="B42" s="211" t="s">
        <v>13272</v>
      </c>
      <c r="C42" s="212" t="s">
        <v>2897</v>
      </c>
      <c r="D42" s="211" t="s">
        <v>1385</v>
      </c>
      <c r="E42" s="213">
        <v>1007.0</v>
      </c>
      <c r="F42" s="213">
        <v>31.0</v>
      </c>
      <c r="G42" s="213">
        <v>9.0</v>
      </c>
      <c r="H42" s="213">
        <v>7.0</v>
      </c>
      <c r="I42" s="213">
        <v>16.0</v>
      </c>
      <c r="J42" s="214">
        <v>0.56</v>
      </c>
      <c r="K42" s="211" t="s">
        <v>13273</v>
      </c>
      <c r="L42" s="211">
        <v>5.362731522E9</v>
      </c>
      <c r="M42" s="211" t="s">
        <v>1350</v>
      </c>
      <c r="N42" s="211" t="s">
        <v>13102</v>
      </c>
      <c r="O42" s="211" t="s">
        <v>13274</v>
      </c>
      <c r="P42" s="211" t="s">
        <v>2137</v>
      </c>
      <c r="Q42" s="497">
        <f>COUNTIF('Hedef Liste Karaman'!A:A,A42)</f>
        <v>1</v>
      </c>
    </row>
    <row r="43" ht="15.75" hidden="1" customHeight="1">
      <c r="A43" s="211" t="s">
        <v>13206</v>
      </c>
      <c r="B43" s="211" t="s">
        <v>13207</v>
      </c>
      <c r="C43" s="212" t="s">
        <v>2897</v>
      </c>
      <c r="D43" s="211" t="s">
        <v>1348</v>
      </c>
      <c r="E43" s="213">
        <v>829.0</v>
      </c>
      <c r="F43" s="213">
        <v>40.0</v>
      </c>
      <c r="G43" s="213">
        <v>6.0</v>
      </c>
      <c r="H43" s="213">
        <v>8.0</v>
      </c>
      <c r="I43" s="213">
        <v>14.0</v>
      </c>
      <c r="J43" s="214">
        <v>0.43</v>
      </c>
      <c r="K43" s="211" t="s">
        <v>13208</v>
      </c>
      <c r="L43" s="211">
        <v>5.45257656E9</v>
      </c>
      <c r="M43" s="211" t="s">
        <v>1350</v>
      </c>
      <c r="N43" s="211" t="s">
        <v>13062</v>
      </c>
      <c r="O43" s="211" t="s">
        <v>13209</v>
      </c>
      <c r="P43" s="211" t="s">
        <v>2137</v>
      </c>
      <c r="Q43" s="497">
        <f>COUNTIF('Hedef Liste Karaman'!A:A,A43)</f>
        <v>1</v>
      </c>
    </row>
    <row r="44" ht="15.75" hidden="1" customHeight="1">
      <c r="A44" s="211" t="s">
        <v>13337</v>
      </c>
      <c r="B44" s="211" t="s">
        <v>13338</v>
      </c>
      <c r="C44" s="212" t="s">
        <v>2897</v>
      </c>
      <c r="D44" s="211" t="s">
        <v>1443</v>
      </c>
      <c r="E44" s="213">
        <v>389.0</v>
      </c>
      <c r="F44" s="213">
        <v>21.0</v>
      </c>
      <c r="G44" s="213">
        <v>0.0</v>
      </c>
      <c r="H44" s="213">
        <v>65.0</v>
      </c>
      <c r="I44" s="213">
        <v>65.0</v>
      </c>
      <c r="J44" s="214">
        <v>0.0</v>
      </c>
      <c r="K44" s="211" t="s">
        <v>13339</v>
      </c>
      <c r="L44" s="211">
        <v>5.43568888E9</v>
      </c>
      <c r="M44" s="211" t="s">
        <v>1350</v>
      </c>
      <c r="N44" s="211" t="s">
        <v>13097</v>
      </c>
      <c r="O44" s="211" t="s">
        <v>13340</v>
      </c>
      <c r="P44" s="211" t="s">
        <v>2137</v>
      </c>
      <c r="Q44" s="497">
        <f>COUNTIF('Hedef Liste Karaman'!A:A,A44)</f>
        <v>1</v>
      </c>
    </row>
    <row r="45" ht="15.75" hidden="1" customHeight="1">
      <c r="A45" s="211" t="s">
        <v>13140</v>
      </c>
      <c r="B45" s="211" t="s">
        <v>13141</v>
      </c>
      <c r="C45" s="212" t="s">
        <v>2897</v>
      </c>
      <c r="D45" s="211" t="s">
        <v>1378</v>
      </c>
      <c r="E45" s="213">
        <v>38.0</v>
      </c>
      <c r="F45" s="211"/>
      <c r="G45" s="213">
        <v>0.0</v>
      </c>
      <c r="H45" s="213">
        <v>12.0</v>
      </c>
      <c r="I45" s="213">
        <v>12.0</v>
      </c>
      <c r="J45" s="214">
        <v>0.0</v>
      </c>
      <c r="K45" s="211" t="s">
        <v>13142</v>
      </c>
      <c r="L45" s="211">
        <v>5.468560004E9</v>
      </c>
      <c r="M45" s="211" t="s">
        <v>1350</v>
      </c>
      <c r="N45" s="211" t="s">
        <v>13143</v>
      </c>
      <c r="O45" s="211" t="s">
        <v>13144</v>
      </c>
      <c r="P45" s="211" t="s">
        <v>2137</v>
      </c>
      <c r="Q45" s="497">
        <f>COUNTIF('Hedef Liste Karaman'!A:A,A45)</f>
        <v>1</v>
      </c>
    </row>
    <row r="46" ht="15.75" hidden="1" customHeight="1">
      <c r="A46" s="211" t="s">
        <v>13167</v>
      </c>
      <c r="B46" s="211" t="s">
        <v>13168</v>
      </c>
      <c r="C46" s="212" t="s">
        <v>2897</v>
      </c>
      <c r="D46" s="211" t="s">
        <v>1577</v>
      </c>
      <c r="E46" s="213">
        <v>1101.0</v>
      </c>
      <c r="F46" s="213">
        <v>45.0</v>
      </c>
      <c r="G46" s="213">
        <v>0.0</v>
      </c>
      <c r="H46" s="213">
        <v>65.0</v>
      </c>
      <c r="I46" s="213">
        <v>65.0</v>
      </c>
      <c r="J46" s="214">
        <v>0.0</v>
      </c>
      <c r="K46" s="211" t="s">
        <v>13169</v>
      </c>
      <c r="L46" s="211">
        <v>3.382141818E9</v>
      </c>
      <c r="M46" s="211" t="s">
        <v>1350</v>
      </c>
      <c r="N46" s="211" t="s">
        <v>13062</v>
      </c>
      <c r="O46" s="211" t="s">
        <v>13170</v>
      </c>
      <c r="P46" s="211" t="s">
        <v>2137</v>
      </c>
      <c r="Q46" s="497">
        <f>COUNTIF('Hedef Liste Karaman'!A:A,A46)</f>
        <v>1</v>
      </c>
    </row>
    <row r="47" ht="15.75" hidden="1" customHeight="1">
      <c r="A47" s="211" t="s">
        <v>13238</v>
      </c>
      <c r="B47" s="211" t="s">
        <v>13239</v>
      </c>
      <c r="C47" s="212" t="s">
        <v>2897</v>
      </c>
      <c r="D47" s="211" t="s">
        <v>1507</v>
      </c>
      <c r="E47" s="213">
        <v>515.0</v>
      </c>
      <c r="F47" s="213">
        <v>58.0</v>
      </c>
      <c r="G47" s="213">
        <v>8.0</v>
      </c>
      <c r="H47" s="213">
        <v>8.0</v>
      </c>
      <c r="I47" s="213">
        <v>16.0</v>
      </c>
      <c r="J47" s="214">
        <v>0.5</v>
      </c>
      <c r="K47" s="211" t="s">
        <v>13240</v>
      </c>
      <c r="L47" s="211">
        <v>3.382137952E9</v>
      </c>
      <c r="M47" s="211" t="s">
        <v>1350</v>
      </c>
      <c r="N47" s="211" t="s">
        <v>13062</v>
      </c>
      <c r="O47" s="211" t="s">
        <v>13241</v>
      </c>
      <c r="P47" s="211" t="s">
        <v>2137</v>
      </c>
      <c r="Q47" s="497">
        <f>COUNTIF('Hedef Liste Karaman'!A:A,A47)</f>
        <v>1</v>
      </c>
    </row>
    <row r="48" ht="15.75" hidden="1" customHeight="1">
      <c r="A48" s="211" t="s">
        <v>13185</v>
      </c>
      <c r="B48" s="211" t="s">
        <v>13186</v>
      </c>
      <c r="C48" s="212" t="s">
        <v>2897</v>
      </c>
      <c r="D48" s="211" t="s">
        <v>1364</v>
      </c>
      <c r="E48" s="213">
        <v>2408.0</v>
      </c>
      <c r="F48" s="213">
        <v>172.0</v>
      </c>
      <c r="G48" s="213">
        <v>49.0</v>
      </c>
      <c r="H48" s="213">
        <v>7.0</v>
      </c>
      <c r="I48" s="213">
        <v>56.0</v>
      </c>
      <c r="J48" s="214">
        <v>0.88</v>
      </c>
      <c r="K48" s="211" t="s">
        <v>13187</v>
      </c>
      <c r="L48" s="211">
        <v>3.382123456E9</v>
      </c>
      <c r="M48" s="211" t="s">
        <v>1350</v>
      </c>
      <c r="N48" s="211" t="s">
        <v>13097</v>
      </c>
      <c r="O48" s="211" t="s">
        <v>13188</v>
      </c>
      <c r="P48" s="211" t="s">
        <v>2165</v>
      </c>
      <c r="Q48" s="497">
        <f>COUNTIF('Hedef Liste Karaman'!A:A,A48)</f>
        <v>1</v>
      </c>
    </row>
    <row r="49" ht="15.75" hidden="1" customHeight="1">
      <c r="A49" s="211" t="s">
        <v>13473</v>
      </c>
      <c r="B49" s="211" t="s">
        <v>13474</v>
      </c>
      <c r="C49" s="212" t="s">
        <v>2909</v>
      </c>
      <c r="D49" s="211" t="s">
        <v>1507</v>
      </c>
      <c r="E49" s="213">
        <v>1.0</v>
      </c>
      <c r="F49" s="211"/>
      <c r="G49" s="213">
        <v>0.0</v>
      </c>
      <c r="H49" s="213">
        <v>11.0</v>
      </c>
      <c r="I49" s="213">
        <v>11.0</v>
      </c>
      <c r="J49" s="214">
        <v>0.0</v>
      </c>
      <c r="K49" s="211" t="s">
        <v>13475</v>
      </c>
      <c r="L49" s="211">
        <v>5.393218291E9</v>
      </c>
      <c r="M49" s="211" t="s">
        <v>1350</v>
      </c>
      <c r="N49" s="211" t="s">
        <v>13097</v>
      </c>
      <c r="O49" s="211" t="s">
        <v>13476</v>
      </c>
      <c r="P49" s="211" t="s">
        <v>2137</v>
      </c>
      <c r="Q49" s="497">
        <f>COUNTIF('Hedef Liste Karaman'!A:A,A49)</f>
        <v>1</v>
      </c>
    </row>
    <row r="50" ht="15.75" hidden="1" customHeight="1">
      <c r="A50" s="211" t="s">
        <v>13124</v>
      </c>
      <c r="B50" s="211" t="s">
        <v>13125</v>
      </c>
      <c r="C50" s="212" t="s">
        <v>2897</v>
      </c>
      <c r="D50" s="211" t="s">
        <v>1378</v>
      </c>
      <c r="E50" s="213">
        <v>287.0</v>
      </c>
      <c r="F50" s="211"/>
      <c r="G50" s="213">
        <v>0.0</v>
      </c>
      <c r="H50" s="213">
        <v>33.0</v>
      </c>
      <c r="I50" s="213">
        <v>33.0</v>
      </c>
      <c r="J50" s="214">
        <v>0.0</v>
      </c>
      <c r="K50" s="211" t="s">
        <v>13126</v>
      </c>
      <c r="L50" s="211">
        <v>3.382174252E9</v>
      </c>
      <c r="M50" s="211" t="s">
        <v>1350</v>
      </c>
      <c r="N50" s="211" t="s">
        <v>13127</v>
      </c>
      <c r="O50" s="211" t="s">
        <v>13128</v>
      </c>
      <c r="P50" s="211" t="s">
        <v>2137</v>
      </c>
      <c r="Q50" s="497">
        <f>COUNTIF('Hedef Liste Karaman'!A:A,A50)</f>
        <v>1</v>
      </c>
    </row>
    <row r="51" ht="15.75" hidden="1" customHeight="1">
      <c r="A51" s="211" t="s">
        <v>13342</v>
      </c>
      <c r="B51" s="211" t="s">
        <v>13343</v>
      </c>
      <c r="C51" s="212" t="s">
        <v>2897</v>
      </c>
      <c r="D51" s="211" t="s">
        <v>1443</v>
      </c>
      <c r="E51" s="213">
        <v>289.0</v>
      </c>
      <c r="F51" s="213">
        <v>33.0</v>
      </c>
      <c r="G51" s="213">
        <v>17.0</v>
      </c>
      <c r="H51" s="213">
        <v>27.0</v>
      </c>
      <c r="I51" s="213">
        <v>44.0</v>
      </c>
      <c r="J51" s="214">
        <v>0.39</v>
      </c>
      <c r="K51" s="211" t="s">
        <v>13344</v>
      </c>
      <c r="L51" s="211">
        <v>5.524455702E9</v>
      </c>
      <c r="M51" s="211" t="s">
        <v>1350</v>
      </c>
      <c r="N51" s="211" t="s">
        <v>13091</v>
      </c>
      <c r="O51" s="211" t="s">
        <v>13345</v>
      </c>
      <c r="P51" s="211" t="s">
        <v>2137</v>
      </c>
      <c r="Q51" s="497">
        <f>COUNTIF('Hedef Liste Karaman'!A:A,A51)</f>
        <v>1</v>
      </c>
    </row>
    <row r="52" ht="15.75" hidden="1" customHeight="1">
      <c r="A52" s="211" t="s">
        <v>13294</v>
      </c>
      <c r="B52" s="211" t="s">
        <v>13295</v>
      </c>
      <c r="C52" s="212" t="s">
        <v>2897</v>
      </c>
      <c r="D52" s="211" t="s">
        <v>1364</v>
      </c>
      <c r="E52" s="213">
        <v>629.0</v>
      </c>
      <c r="F52" s="213">
        <v>44.0</v>
      </c>
      <c r="G52" s="213">
        <v>50.0</v>
      </c>
      <c r="H52" s="213">
        <v>3.0</v>
      </c>
      <c r="I52" s="213">
        <v>53.0</v>
      </c>
      <c r="J52" s="214">
        <v>0.94</v>
      </c>
      <c r="K52" s="211" t="s">
        <v>2216</v>
      </c>
      <c r="L52" s="211">
        <v>3.382126212E9</v>
      </c>
      <c r="M52" s="211" t="s">
        <v>1350</v>
      </c>
      <c r="N52" s="211" t="s">
        <v>13091</v>
      </c>
      <c r="O52" s="211" t="s">
        <v>13296</v>
      </c>
      <c r="P52" s="211" t="s">
        <v>2165</v>
      </c>
      <c r="Q52" s="497">
        <f>COUNTIF('Hedef Liste Karaman'!A:A,A52)</f>
        <v>1</v>
      </c>
    </row>
    <row r="53" ht="15.75" hidden="1" customHeight="1">
      <c r="A53" s="211" t="s">
        <v>13291</v>
      </c>
      <c r="B53" s="211" t="s">
        <v>13292</v>
      </c>
      <c r="C53" s="212" t="s">
        <v>2897</v>
      </c>
      <c r="D53" s="211" t="s">
        <v>1364</v>
      </c>
      <c r="E53" s="213">
        <v>729.0</v>
      </c>
      <c r="F53" s="213">
        <v>52.0</v>
      </c>
      <c r="G53" s="213">
        <v>50.0</v>
      </c>
      <c r="H53" s="213">
        <v>3.0</v>
      </c>
      <c r="I53" s="213">
        <v>53.0</v>
      </c>
      <c r="J53" s="214">
        <v>0.94</v>
      </c>
      <c r="K53" s="211" t="s">
        <v>2216</v>
      </c>
      <c r="L53" s="211">
        <v>3.382126212E9</v>
      </c>
      <c r="M53" s="211" t="s">
        <v>1350</v>
      </c>
      <c r="N53" s="211" t="s">
        <v>13250</v>
      </c>
      <c r="O53" s="211" t="s">
        <v>13293</v>
      </c>
      <c r="P53" s="211" t="s">
        <v>2165</v>
      </c>
      <c r="Q53" s="497">
        <f>COUNTIF('Hedef Liste Karaman'!A:A,A53)</f>
        <v>1</v>
      </c>
    </row>
    <row r="54" ht="15.75" hidden="1" customHeight="1">
      <c r="A54" s="211" t="s">
        <v>13280</v>
      </c>
      <c r="B54" s="211" t="s">
        <v>13281</v>
      </c>
      <c r="C54" s="212" t="s">
        <v>2897</v>
      </c>
      <c r="D54" s="211" t="s">
        <v>1370</v>
      </c>
      <c r="E54" s="213">
        <v>280.0</v>
      </c>
      <c r="F54" s="211"/>
      <c r="G54" s="213">
        <v>10.0</v>
      </c>
      <c r="H54" s="213">
        <v>0.0</v>
      </c>
      <c r="I54" s="213">
        <v>10.0</v>
      </c>
      <c r="J54" s="214">
        <v>1.0</v>
      </c>
      <c r="K54" s="211" t="s">
        <v>13282</v>
      </c>
      <c r="L54" s="211">
        <v>3.38212378E9</v>
      </c>
      <c r="M54" s="211" t="s">
        <v>1350</v>
      </c>
      <c r="N54" s="211" t="s">
        <v>13062</v>
      </c>
      <c r="O54" s="211" t="s">
        <v>13283</v>
      </c>
      <c r="P54" s="211" t="s">
        <v>2137</v>
      </c>
      <c r="Q54" s="497">
        <f>COUNTIF('Hedef Liste Karaman'!A:A,A54)</f>
        <v>1</v>
      </c>
    </row>
    <row r="55" ht="15.75" hidden="1" customHeight="1">
      <c r="A55" s="211" t="s">
        <v>13483</v>
      </c>
      <c r="B55" s="211" t="s">
        <v>13484</v>
      </c>
      <c r="C55" s="212" t="s">
        <v>2897</v>
      </c>
      <c r="D55" s="211" t="s">
        <v>1356</v>
      </c>
      <c r="E55" s="213">
        <v>267.0</v>
      </c>
      <c r="F55" s="213">
        <v>27.0</v>
      </c>
      <c r="G55" s="213">
        <v>0.0</v>
      </c>
      <c r="H55" s="213">
        <v>8.0</v>
      </c>
      <c r="I55" s="213">
        <v>8.0</v>
      </c>
      <c r="J55" s="214">
        <v>0.0</v>
      </c>
      <c r="K55" s="211" t="s">
        <v>13485</v>
      </c>
      <c r="L55" s="211">
        <v>5.467825706E9</v>
      </c>
      <c r="M55" s="211" t="s">
        <v>1350</v>
      </c>
      <c r="N55" s="211" t="s">
        <v>13077</v>
      </c>
      <c r="O55" s="211" t="s">
        <v>13486</v>
      </c>
      <c r="P55" s="211" t="s">
        <v>2137</v>
      </c>
      <c r="Q55" s="497">
        <f>COUNTIF('Hedef Liste Karaman'!A:A,A55)</f>
        <v>1</v>
      </c>
    </row>
    <row r="56" ht="15.75" hidden="1" customHeight="1">
      <c r="A56" s="211" t="s">
        <v>13442</v>
      </c>
      <c r="B56" s="211" t="s">
        <v>13443</v>
      </c>
      <c r="C56" s="212" t="s">
        <v>2897</v>
      </c>
      <c r="D56" s="211" t="s">
        <v>1597</v>
      </c>
      <c r="E56" s="213">
        <v>1230.0</v>
      </c>
      <c r="F56" s="213">
        <v>56.0</v>
      </c>
      <c r="G56" s="213">
        <v>8.0</v>
      </c>
      <c r="H56" s="213">
        <v>2.0</v>
      </c>
      <c r="I56" s="213">
        <v>10.0</v>
      </c>
      <c r="J56" s="214">
        <v>0.8</v>
      </c>
      <c r="K56" s="211" t="s">
        <v>13444</v>
      </c>
      <c r="L56" s="211">
        <v>5.413056195E9</v>
      </c>
      <c r="M56" s="211" t="s">
        <v>1350</v>
      </c>
      <c r="N56" s="211" t="s">
        <v>13068</v>
      </c>
      <c r="O56" s="211" t="s">
        <v>13445</v>
      </c>
      <c r="P56" s="211" t="s">
        <v>2137</v>
      </c>
      <c r="Q56" s="497">
        <f>COUNTIF('Hedef Liste Karaman'!A:A,A56)</f>
        <v>1</v>
      </c>
    </row>
    <row r="57" ht="15.75" hidden="1" customHeight="1">
      <c r="A57" s="211" t="s">
        <v>13460</v>
      </c>
      <c r="B57" s="211" t="s">
        <v>13461</v>
      </c>
      <c r="C57" s="212" t="s">
        <v>2897</v>
      </c>
      <c r="D57" s="211" t="s">
        <v>1443</v>
      </c>
      <c r="E57" s="213">
        <v>1669.0</v>
      </c>
      <c r="F57" s="213">
        <v>214.0</v>
      </c>
      <c r="G57" s="213">
        <v>0.0</v>
      </c>
      <c r="H57" s="213">
        <v>29.0</v>
      </c>
      <c r="I57" s="213">
        <v>29.0</v>
      </c>
      <c r="J57" s="214">
        <v>0.0</v>
      </c>
      <c r="K57" s="211" t="s">
        <v>13462</v>
      </c>
      <c r="L57" s="211">
        <v>5.312380397E9</v>
      </c>
      <c r="M57" s="211" t="s">
        <v>1350</v>
      </c>
      <c r="N57" s="211" t="s">
        <v>13062</v>
      </c>
      <c r="O57" s="211" t="s">
        <v>13463</v>
      </c>
      <c r="P57" s="211" t="s">
        <v>2137</v>
      </c>
      <c r="Q57" s="497">
        <f>COUNTIF('Hedef Liste Karaman'!A:A,A57)</f>
        <v>1</v>
      </c>
    </row>
    <row r="58" ht="15.75" hidden="1" customHeight="1">
      <c r="A58" s="211" t="s">
        <v>13130</v>
      </c>
      <c r="B58" s="211" t="s">
        <v>13131</v>
      </c>
      <c r="C58" s="212" t="s">
        <v>2897</v>
      </c>
      <c r="D58" s="211" t="s">
        <v>1348</v>
      </c>
      <c r="E58" s="213">
        <v>572.0</v>
      </c>
      <c r="F58" s="213">
        <v>45.0</v>
      </c>
      <c r="G58" s="213">
        <v>2.0</v>
      </c>
      <c r="H58" s="213">
        <v>24.0</v>
      </c>
      <c r="I58" s="213">
        <v>26.0</v>
      </c>
      <c r="J58" s="214">
        <v>0.08</v>
      </c>
      <c r="K58" s="211" t="s">
        <v>13132</v>
      </c>
      <c r="L58" s="211">
        <v>5.44846831E9</v>
      </c>
      <c r="M58" s="211" t="s">
        <v>1350</v>
      </c>
      <c r="N58" s="211" t="s">
        <v>13062</v>
      </c>
      <c r="O58" s="211" t="s">
        <v>13133</v>
      </c>
      <c r="P58" s="211" t="s">
        <v>2137</v>
      </c>
      <c r="Q58" s="497">
        <f>COUNTIF('Hedef Liste Karaman'!A:A,A58)</f>
        <v>1</v>
      </c>
    </row>
    <row r="59" ht="15.75" hidden="1" customHeight="1">
      <c r="A59" s="211" t="s">
        <v>13054</v>
      </c>
      <c r="B59" s="211" t="s">
        <v>13055</v>
      </c>
      <c r="C59" s="212" t="s">
        <v>2897</v>
      </c>
      <c r="D59" s="211" t="s">
        <v>1364</v>
      </c>
      <c r="E59" s="213">
        <v>535.0</v>
      </c>
      <c r="F59" s="213">
        <v>65.0</v>
      </c>
      <c r="G59" s="213">
        <v>0.0</v>
      </c>
      <c r="H59" s="213">
        <v>21.0</v>
      </c>
      <c r="I59" s="213">
        <v>21.0</v>
      </c>
      <c r="J59" s="214">
        <v>0.0</v>
      </c>
      <c r="K59" s="211" t="s">
        <v>13056</v>
      </c>
      <c r="L59" s="211">
        <v>5.44214557E9</v>
      </c>
      <c r="M59" s="211" t="s">
        <v>1350</v>
      </c>
      <c r="N59" s="211" t="s">
        <v>13057</v>
      </c>
      <c r="O59" s="211" t="s">
        <v>13058</v>
      </c>
      <c r="P59" s="211" t="s">
        <v>2137</v>
      </c>
      <c r="Q59" s="497">
        <f>COUNTIF('Hedef Liste Karaman'!A:A,A59)</f>
        <v>1</v>
      </c>
    </row>
    <row r="60" ht="15.75" hidden="1" customHeight="1">
      <c r="A60" s="211" t="s">
        <v>13284</v>
      </c>
      <c r="B60" s="211" t="s">
        <v>13285</v>
      </c>
      <c r="C60" s="212" t="s">
        <v>2897</v>
      </c>
      <c r="D60" s="211" t="s">
        <v>1356</v>
      </c>
      <c r="E60" s="213">
        <v>218.0</v>
      </c>
      <c r="F60" s="213">
        <v>35.0</v>
      </c>
      <c r="G60" s="213">
        <v>0.0</v>
      </c>
      <c r="H60" s="213">
        <v>4.0</v>
      </c>
      <c r="I60" s="213">
        <v>4.0</v>
      </c>
      <c r="J60" s="214">
        <v>0.0</v>
      </c>
      <c r="K60" s="211" t="s">
        <v>13286</v>
      </c>
      <c r="L60" s="211">
        <v>5.528798181E9</v>
      </c>
      <c r="M60" s="211" t="s">
        <v>1350</v>
      </c>
      <c r="N60" s="211" t="s">
        <v>6371</v>
      </c>
      <c r="O60" s="211" t="s">
        <v>13287</v>
      </c>
      <c r="P60" s="211" t="s">
        <v>2137</v>
      </c>
      <c r="Q60" s="497">
        <f>COUNTIF('Hedef Liste Karaman'!A:A,A60)</f>
        <v>1</v>
      </c>
    </row>
    <row r="61" ht="15.75" hidden="1" customHeight="1">
      <c r="A61" s="211" t="s">
        <v>13155</v>
      </c>
      <c r="B61" s="211" t="s">
        <v>13156</v>
      </c>
      <c r="C61" s="212" t="s">
        <v>2897</v>
      </c>
      <c r="D61" s="211" t="s">
        <v>1577</v>
      </c>
      <c r="E61" s="213">
        <v>623.0</v>
      </c>
      <c r="F61" s="213">
        <v>102.0</v>
      </c>
      <c r="G61" s="213">
        <v>0.0</v>
      </c>
      <c r="H61" s="213">
        <v>37.0</v>
      </c>
      <c r="I61" s="213">
        <v>37.0</v>
      </c>
      <c r="J61" s="214">
        <v>0.0</v>
      </c>
      <c r="K61" s="211" t="s">
        <v>13157</v>
      </c>
      <c r="L61" s="211">
        <v>5.433184538E9</v>
      </c>
      <c r="M61" s="211" t="s">
        <v>1350</v>
      </c>
      <c r="N61" s="211" t="s">
        <v>13062</v>
      </c>
      <c r="O61" s="211" t="s">
        <v>13158</v>
      </c>
      <c r="P61" s="211" t="s">
        <v>2137</v>
      </c>
      <c r="Q61" s="497">
        <f>COUNTIF('Hedef Liste Karaman'!A:A,A61)</f>
        <v>1</v>
      </c>
    </row>
    <row r="62" ht="15.75" hidden="1" customHeight="1">
      <c r="A62" s="211" t="s">
        <v>13177</v>
      </c>
      <c r="B62" s="211" t="s">
        <v>13178</v>
      </c>
      <c r="C62" s="212" t="s">
        <v>2897</v>
      </c>
      <c r="D62" s="211" t="s">
        <v>1507</v>
      </c>
      <c r="E62" s="213">
        <v>215.0</v>
      </c>
      <c r="F62" s="213">
        <v>34.0</v>
      </c>
      <c r="G62" s="213">
        <v>22.0</v>
      </c>
      <c r="H62" s="213">
        <v>51.0</v>
      </c>
      <c r="I62" s="213">
        <v>73.0</v>
      </c>
      <c r="J62" s="214">
        <v>0.3</v>
      </c>
      <c r="K62" s="211" t="s">
        <v>13179</v>
      </c>
      <c r="L62" s="211">
        <v>5.446296587E9</v>
      </c>
      <c r="M62" s="211" t="s">
        <v>1350</v>
      </c>
      <c r="N62" s="211" t="s">
        <v>13097</v>
      </c>
      <c r="O62" s="211" t="s">
        <v>13180</v>
      </c>
      <c r="P62" s="211" t="s">
        <v>2137</v>
      </c>
      <c r="Q62" s="497">
        <f>COUNTIF('Hedef Liste Karaman'!A:A,A62)</f>
        <v>1</v>
      </c>
    </row>
    <row r="63" ht="15.75" hidden="1" customHeight="1">
      <c r="A63" s="211" t="s">
        <v>13358</v>
      </c>
      <c r="B63" s="211" t="s">
        <v>13359</v>
      </c>
      <c r="C63" s="212" t="s">
        <v>2897</v>
      </c>
      <c r="D63" s="211" t="s">
        <v>1364</v>
      </c>
      <c r="E63" s="213">
        <v>321.0</v>
      </c>
      <c r="F63" s="213">
        <v>13.0</v>
      </c>
      <c r="G63" s="213">
        <v>57.0</v>
      </c>
      <c r="H63" s="213">
        <v>0.0</v>
      </c>
      <c r="I63" s="213">
        <v>57.0</v>
      </c>
      <c r="J63" s="214">
        <v>1.0</v>
      </c>
      <c r="K63" s="211" t="s">
        <v>13360</v>
      </c>
      <c r="L63" s="211">
        <v>3.388413644E9</v>
      </c>
      <c r="M63" s="211" t="s">
        <v>1350</v>
      </c>
      <c r="N63" s="211" t="s">
        <v>13097</v>
      </c>
      <c r="O63" s="211" t="s">
        <v>13361</v>
      </c>
      <c r="P63" s="211" t="s">
        <v>2165</v>
      </c>
      <c r="Q63" s="497">
        <f>COUNTIF('Hedef Liste Karaman'!A:A,A63)</f>
        <v>1</v>
      </c>
    </row>
    <row r="64" ht="15.75" hidden="1" customHeight="1">
      <c r="A64" s="211" t="s">
        <v>13146</v>
      </c>
      <c r="B64" s="211" t="s">
        <v>13147</v>
      </c>
      <c r="C64" s="212" t="s">
        <v>2897</v>
      </c>
      <c r="D64" s="211" t="s">
        <v>1370</v>
      </c>
      <c r="E64" s="213">
        <v>113.0</v>
      </c>
      <c r="F64" s="213">
        <v>38.0</v>
      </c>
      <c r="G64" s="213">
        <v>8.0</v>
      </c>
      <c r="H64" s="213">
        <v>67.0</v>
      </c>
      <c r="I64" s="213">
        <v>75.0</v>
      </c>
      <c r="J64" s="214">
        <v>0.11</v>
      </c>
      <c r="K64" s="211" t="s">
        <v>13148</v>
      </c>
      <c r="L64" s="211">
        <v>5.335001908E9</v>
      </c>
      <c r="M64" s="211" t="s">
        <v>1350</v>
      </c>
      <c r="N64" s="211" t="s">
        <v>2434</v>
      </c>
      <c r="O64" s="211" t="s">
        <v>13149</v>
      </c>
      <c r="P64" s="211" t="s">
        <v>2137</v>
      </c>
      <c r="Q64" s="497">
        <f>COUNTIF('Hedef Liste Karaman'!A:A,A64)</f>
        <v>1</v>
      </c>
    </row>
    <row r="65" ht="15.75" hidden="1" customHeight="1">
      <c r="A65" s="211" t="s">
        <v>13120</v>
      </c>
      <c r="B65" s="211" t="s">
        <v>13121</v>
      </c>
      <c r="C65" s="212" t="s">
        <v>2897</v>
      </c>
      <c r="D65" s="211" t="s">
        <v>1507</v>
      </c>
      <c r="E65" s="213">
        <v>211.0</v>
      </c>
      <c r="F65" s="211"/>
      <c r="G65" s="213">
        <v>6.0</v>
      </c>
      <c r="H65" s="213">
        <v>4.0</v>
      </c>
      <c r="I65" s="213">
        <v>10.0</v>
      </c>
      <c r="J65" s="214">
        <v>0.6</v>
      </c>
      <c r="K65" s="211" t="s">
        <v>13122</v>
      </c>
      <c r="L65" s="211">
        <v>5.425825714E9</v>
      </c>
      <c r="M65" s="211" t="s">
        <v>1350</v>
      </c>
      <c r="N65" s="211" t="s">
        <v>13097</v>
      </c>
      <c r="O65" s="211" t="s">
        <v>13123</v>
      </c>
      <c r="P65" s="211" t="s">
        <v>2137</v>
      </c>
      <c r="Q65" s="497">
        <f>COUNTIF('Hedef Liste Karaman'!A:A,A65)</f>
        <v>1</v>
      </c>
    </row>
    <row r="66" ht="15.75" hidden="1" customHeight="1">
      <c r="A66" s="211" t="s">
        <v>13065</v>
      </c>
      <c r="B66" s="211" t="s">
        <v>13066</v>
      </c>
      <c r="C66" s="212" t="s">
        <v>2897</v>
      </c>
      <c r="D66" s="211" t="s">
        <v>1364</v>
      </c>
      <c r="E66" s="213">
        <v>1607.0</v>
      </c>
      <c r="F66" s="213">
        <v>106.0</v>
      </c>
      <c r="G66" s="213">
        <v>0.0</v>
      </c>
      <c r="H66" s="213">
        <v>17.0</v>
      </c>
      <c r="I66" s="213">
        <v>17.0</v>
      </c>
      <c r="J66" s="214">
        <v>0.0</v>
      </c>
      <c r="K66" s="211" t="s">
        <v>13067</v>
      </c>
      <c r="L66" s="211">
        <v>5.46543467E9</v>
      </c>
      <c r="M66" s="211" t="s">
        <v>1350</v>
      </c>
      <c r="N66" s="211" t="s">
        <v>13068</v>
      </c>
      <c r="O66" s="211" t="s">
        <v>13069</v>
      </c>
      <c r="P66" s="211" t="s">
        <v>2137</v>
      </c>
      <c r="Q66" s="497">
        <f>COUNTIF('Hedef Liste Karaman'!A:A,A66)</f>
        <v>1</v>
      </c>
    </row>
    <row r="67" ht="15.75" hidden="1" customHeight="1">
      <c r="A67" s="211" t="s">
        <v>13389</v>
      </c>
      <c r="B67" s="211" t="s">
        <v>13390</v>
      </c>
      <c r="C67" s="212" t="s">
        <v>2897</v>
      </c>
      <c r="D67" s="211" t="s">
        <v>1493</v>
      </c>
      <c r="E67" s="213">
        <v>5.0</v>
      </c>
      <c r="F67" s="213">
        <v>5.0</v>
      </c>
      <c r="G67" s="213">
        <v>0.0</v>
      </c>
      <c r="H67" s="213">
        <v>11.0</v>
      </c>
      <c r="I67" s="213">
        <v>11.0</v>
      </c>
      <c r="J67" s="214">
        <v>0.0</v>
      </c>
      <c r="K67" s="211" t="s">
        <v>5383</v>
      </c>
      <c r="L67" s="211">
        <v>5.425294187E9</v>
      </c>
      <c r="M67" s="211" t="s">
        <v>1350</v>
      </c>
      <c r="N67" s="211" t="s">
        <v>13097</v>
      </c>
      <c r="O67" s="211" t="s">
        <v>13391</v>
      </c>
      <c r="P67" s="211" t="s">
        <v>2137</v>
      </c>
      <c r="Q67" s="497">
        <f>COUNTIF('Hedef Liste Karaman'!A:A,A67)</f>
        <v>1</v>
      </c>
    </row>
    <row r="68" ht="15.75" hidden="1" customHeight="1">
      <c r="A68" s="211" t="s">
        <v>13163</v>
      </c>
      <c r="B68" s="211" t="s">
        <v>13164</v>
      </c>
      <c r="C68" s="212" t="s">
        <v>2897</v>
      </c>
      <c r="D68" s="211" t="s">
        <v>1385</v>
      </c>
      <c r="E68" s="213">
        <v>257.0</v>
      </c>
      <c r="F68" s="213">
        <v>32.0</v>
      </c>
      <c r="G68" s="213">
        <v>0.0</v>
      </c>
      <c r="H68" s="213">
        <v>10.0</v>
      </c>
      <c r="I68" s="213">
        <v>10.0</v>
      </c>
      <c r="J68" s="214">
        <v>0.0</v>
      </c>
      <c r="K68" s="211" t="s">
        <v>13165</v>
      </c>
      <c r="L68" s="211">
        <v>5.44644558E9</v>
      </c>
      <c r="M68" s="211" t="s">
        <v>1350</v>
      </c>
      <c r="N68" s="211" t="s">
        <v>1667</v>
      </c>
      <c r="O68" s="211" t="s">
        <v>13166</v>
      </c>
      <c r="P68" s="211" t="s">
        <v>2137</v>
      </c>
      <c r="Q68" s="497">
        <f>COUNTIF('Hedef Liste Karaman'!A:A,A68)</f>
        <v>1</v>
      </c>
    </row>
    <row r="69" ht="15.75" hidden="1" customHeight="1">
      <c r="A69" s="211" t="s">
        <v>13189</v>
      </c>
      <c r="B69" s="211" t="s">
        <v>13190</v>
      </c>
      <c r="C69" s="212" t="s">
        <v>2897</v>
      </c>
      <c r="D69" s="211" t="s">
        <v>1370</v>
      </c>
      <c r="E69" s="213">
        <v>189.0</v>
      </c>
      <c r="F69" s="213">
        <v>31.0</v>
      </c>
      <c r="G69" s="213">
        <v>4.0</v>
      </c>
      <c r="H69" s="213">
        <v>11.0</v>
      </c>
      <c r="I69" s="213">
        <v>15.0</v>
      </c>
      <c r="J69" s="214">
        <v>0.27</v>
      </c>
      <c r="K69" s="211" t="s">
        <v>13191</v>
      </c>
      <c r="L69" s="211">
        <v>5.526858506E9</v>
      </c>
      <c r="M69" s="211" t="s">
        <v>1350</v>
      </c>
      <c r="N69" s="211" t="s">
        <v>13192</v>
      </c>
      <c r="O69" s="211" t="s">
        <v>13193</v>
      </c>
      <c r="P69" s="211" t="s">
        <v>2137</v>
      </c>
      <c r="Q69" s="497">
        <f>COUNTIF('Hedef Liste Karaman'!A:A,A69)</f>
        <v>1</v>
      </c>
    </row>
    <row r="70" ht="15.75" hidden="1" customHeight="1">
      <c r="A70" s="211" t="s">
        <v>13310</v>
      </c>
      <c r="B70" s="211" t="s">
        <v>13311</v>
      </c>
      <c r="C70" s="212" t="s">
        <v>2897</v>
      </c>
      <c r="D70" s="211" t="s">
        <v>1577</v>
      </c>
      <c r="E70" s="213">
        <v>673.0</v>
      </c>
      <c r="F70" s="213">
        <v>227.0</v>
      </c>
      <c r="G70" s="213">
        <v>18.0</v>
      </c>
      <c r="H70" s="213">
        <v>2.0</v>
      </c>
      <c r="I70" s="213">
        <v>20.0</v>
      </c>
      <c r="J70" s="214">
        <v>0.9</v>
      </c>
      <c r="K70" s="211" t="s">
        <v>13312</v>
      </c>
      <c r="L70" s="211">
        <v>3.382177077E9</v>
      </c>
      <c r="M70" s="211" t="s">
        <v>1350</v>
      </c>
      <c r="N70" s="211" t="s">
        <v>13068</v>
      </c>
      <c r="O70" s="211" t="s">
        <v>13313</v>
      </c>
      <c r="P70" s="211" t="s">
        <v>2137</v>
      </c>
      <c r="Q70" s="497">
        <f>COUNTIF('Hedef Liste Karaman'!A:A,A70)</f>
        <v>1</v>
      </c>
    </row>
    <row r="71" ht="15.75" hidden="1" customHeight="1">
      <c r="A71" s="211" t="s">
        <v>13257</v>
      </c>
      <c r="B71" s="211" t="s">
        <v>13258</v>
      </c>
      <c r="C71" s="212" t="s">
        <v>2897</v>
      </c>
      <c r="D71" s="211" t="s">
        <v>1507</v>
      </c>
      <c r="E71" s="213">
        <v>37.0</v>
      </c>
      <c r="F71" s="213">
        <v>18.0</v>
      </c>
      <c r="G71" s="213">
        <v>0.0</v>
      </c>
      <c r="H71" s="213">
        <v>18.0</v>
      </c>
      <c r="I71" s="213">
        <v>18.0</v>
      </c>
      <c r="J71" s="214">
        <v>0.0</v>
      </c>
      <c r="K71" s="211" t="s">
        <v>13259</v>
      </c>
      <c r="L71" s="211">
        <v>3.382137974E9</v>
      </c>
      <c r="M71" s="211" t="s">
        <v>1350</v>
      </c>
      <c r="N71" s="211" t="s">
        <v>13143</v>
      </c>
      <c r="O71" s="211" t="s">
        <v>13260</v>
      </c>
      <c r="P71" s="211" t="s">
        <v>2137</v>
      </c>
      <c r="Q71" s="497">
        <f>COUNTIF('Hedef Liste Karaman'!A:A,A71)</f>
        <v>1</v>
      </c>
    </row>
    <row r="72" ht="15.75" hidden="1" customHeight="1">
      <c r="A72" s="211" t="s">
        <v>13223</v>
      </c>
      <c r="B72" s="211" t="s">
        <v>13224</v>
      </c>
      <c r="C72" s="212" t="s">
        <v>2897</v>
      </c>
      <c r="D72" s="211" t="s">
        <v>1370</v>
      </c>
      <c r="E72" s="213">
        <v>288.0</v>
      </c>
      <c r="F72" s="213">
        <v>104.0</v>
      </c>
      <c r="G72" s="213">
        <v>0.0</v>
      </c>
      <c r="H72" s="213">
        <v>27.0</v>
      </c>
      <c r="I72" s="213">
        <v>27.0</v>
      </c>
      <c r="J72" s="214">
        <v>0.0</v>
      </c>
      <c r="K72" s="211" t="s">
        <v>13225</v>
      </c>
      <c r="L72" s="211">
        <v>5.42118707E9</v>
      </c>
      <c r="M72" s="211" t="s">
        <v>1350</v>
      </c>
      <c r="N72" s="211" t="s">
        <v>2434</v>
      </c>
      <c r="O72" s="211" t="s">
        <v>13226</v>
      </c>
      <c r="P72" s="211" t="s">
        <v>2137</v>
      </c>
      <c r="Q72" s="497">
        <f>COUNTIF('Hedef Liste Karaman'!A:A,A72)</f>
        <v>1</v>
      </c>
    </row>
    <row r="73" ht="15.75" hidden="1" customHeight="1">
      <c r="A73" s="211" t="s">
        <v>13323</v>
      </c>
      <c r="B73" s="211" t="s">
        <v>13324</v>
      </c>
      <c r="C73" s="212" t="s">
        <v>2897</v>
      </c>
      <c r="D73" s="211" t="s">
        <v>1356</v>
      </c>
      <c r="E73" s="213">
        <v>257.0</v>
      </c>
      <c r="F73" s="211"/>
      <c r="G73" s="213">
        <v>0.0</v>
      </c>
      <c r="H73" s="213">
        <v>6.0</v>
      </c>
      <c r="I73" s="213">
        <v>6.0</v>
      </c>
      <c r="J73" s="214">
        <v>0.0</v>
      </c>
      <c r="K73" s="211" t="s">
        <v>13325</v>
      </c>
      <c r="L73" s="211">
        <v>5.424271215E9</v>
      </c>
      <c r="M73" s="211" t="s">
        <v>1350</v>
      </c>
      <c r="N73" s="211" t="s">
        <v>13326</v>
      </c>
      <c r="O73" s="211" t="s">
        <v>13327</v>
      </c>
      <c r="P73" s="211" t="s">
        <v>2137</v>
      </c>
      <c r="Q73" s="497">
        <f>COUNTIF('Hedef Liste Karaman'!A:A,A73)</f>
        <v>1</v>
      </c>
    </row>
    <row r="74" ht="15.75" hidden="1" customHeight="1">
      <c r="A74" s="211" t="s">
        <v>13301</v>
      </c>
      <c r="B74" s="211" t="s">
        <v>13302</v>
      </c>
      <c r="C74" s="212" t="s">
        <v>2897</v>
      </c>
      <c r="D74" s="211" t="s">
        <v>1832</v>
      </c>
      <c r="E74" s="213">
        <v>54.0</v>
      </c>
      <c r="F74" s="211"/>
      <c r="G74" s="213">
        <v>15.0</v>
      </c>
      <c r="H74" s="213">
        <v>20.0</v>
      </c>
      <c r="I74" s="213">
        <v>35.0</v>
      </c>
      <c r="J74" s="214">
        <v>0.43</v>
      </c>
      <c r="K74" s="211" t="s">
        <v>13303</v>
      </c>
      <c r="L74" s="211">
        <v>5.066670306E9</v>
      </c>
      <c r="M74" s="211" t="s">
        <v>1350</v>
      </c>
      <c r="N74" s="211" t="s">
        <v>13077</v>
      </c>
      <c r="O74" s="211" t="s">
        <v>13304</v>
      </c>
      <c r="P74" s="211" t="s">
        <v>2137</v>
      </c>
      <c r="Q74" s="497">
        <f>COUNTIF('Hedef Liste Karaman'!A:A,A74)</f>
        <v>1</v>
      </c>
    </row>
    <row r="75" ht="15.75" hidden="1" customHeight="1">
      <c r="A75" s="211" t="s">
        <v>13366</v>
      </c>
      <c r="B75" s="211" t="s">
        <v>13367</v>
      </c>
      <c r="C75" s="212" t="s">
        <v>2897</v>
      </c>
      <c r="D75" s="211" t="s">
        <v>1507</v>
      </c>
      <c r="E75" s="213">
        <v>69.0</v>
      </c>
      <c r="F75" s="213">
        <v>62.0</v>
      </c>
      <c r="G75" s="213">
        <v>0.0</v>
      </c>
      <c r="H75" s="213">
        <v>22.0</v>
      </c>
      <c r="I75" s="213">
        <v>22.0</v>
      </c>
      <c r="J75" s="214">
        <v>0.0</v>
      </c>
      <c r="K75" s="211" t="s">
        <v>13325</v>
      </c>
      <c r="L75" s="211">
        <v>5.424271215E9</v>
      </c>
      <c r="M75" s="211" t="s">
        <v>1350</v>
      </c>
      <c r="N75" s="211" t="s">
        <v>13326</v>
      </c>
      <c r="O75" s="211" t="s">
        <v>13327</v>
      </c>
      <c r="P75" s="211" t="s">
        <v>2137</v>
      </c>
      <c r="Q75" s="497">
        <f>COUNTIF('Hedef Liste Karaman'!A:A,A75)</f>
        <v>1</v>
      </c>
    </row>
    <row r="76" ht="15.75" hidden="1" customHeight="1">
      <c r="A76" s="211" t="s">
        <v>13181</v>
      </c>
      <c r="B76" s="211" t="s">
        <v>13182</v>
      </c>
      <c r="C76" s="212" t="s">
        <v>2897</v>
      </c>
      <c r="D76" s="211" t="s">
        <v>1827</v>
      </c>
      <c r="E76" s="213">
        <v>149.0</v>
      </c>
      <c r="F76" s="213">
        <v>1.0</v>
      </c>
      <c r="G76" s="213">
        <v>4.0</v>
      </c>
      <c r="H76" s="213">
        <v>3.0</v>
      </c>
      <c r="I76" s="213">
        <v>7.0</v>
      </c>
      <c r="J76" s="214">
        <v>0.57</v>
      </c>
      <c r="K76" s="211" t="s">
        <v>13183</v>
      </c>
      <c r="L76" s="211">
        <v>5.435337014E9</v>
      </c>
      <c r="M76" s="211" t="s">
        <v>1350</v>
      </c>
      <c r="N76" s="211" t="s">
        <v>13143</v>
      </c>
      <c r="O76" s="211" t="s">
        <v>13184</v>
      </c>
      <c r="P76" s="211" t="s">
        <v>2137</v>
      </c>
      <c r="Q76" s="497">
        <f>COUNTIF('Hedef Liste Karaman'!A:A,A76)</f>
        <v>1</v>
      </c>
    </row>
    <row r="77" ht="15.75" hidden="1" customHeight="1">
      <c r="A77" s="211" t="s">
        <v>13434</v>
      </c>
      <c r="B77" s="211" t="s">
        <v>13435</v>
      </c>
      <c r="C77" s="212" t="s">
        <v>2897</v>
      </c>
      <c r="D77" s="211" t="s">
        <v>1364</v>
      </c>
      <c r="E77" s="213">
        <v>54.0</v>
      </c>
      <c r="F77" s="213">
        <v>51.0</v>
      </c>
      <c r="G77" s="213">
        <v>0.0</v>
      </c>
      <c r="H77" s="213">
        <v>16.0</v>
      </c>
      <c r="I77" s="213">
        <v>16.0</v>
      </c>
      <c r="J77" s="214">
        <v>0.0</v>
      </c>
      <c r="K77" s="211" t="s">
        <v>13436</v>
      </c>
      <c r="L77" s="211">
        <v>5.45837277E8</v>
      </c>
      <c r="M77" s="211" t="s">
        <v>1350</v>
      </c>
      <c r="N77" s="211" t="s">
        <v>13250</v>
      </c>
      <c r="O77" s="211" t="s">
        <v>13437</v>
      </c>
      <c r="P77" s="211" t="s">
        <v>2137</v>
      </c>
      <c r="Q77" s="497">
        <f>COUNTIF('Hedef Liste Karaman'!A:A,A77)</f>
        <v>1</v>
      </c>
    </row>
    <row r="78" ht="15.75" hidden="1" customHeight="1">
      <c r="A78" s="211" t="s">
        <v>13288</v>
      </c>
      <c r="B78" s="211" t="s">
        <v>13289</v>
      </c>
      <c r="C78" s="212" t="s">
        <v>2897</v>
      </c>
      <c r="D78" s="211" t="s">
        <v>1364</v>
      </c>
      <c r="E78" s="213">
        <v>594.0</v>
      </c>
      <c r="F78" s="213">
        <v>119.0</v>
      </c>
      <c r="G78" s="213">
        <v>71.0</v>
      </c>
      <c r="H78" s="213">
        <v>7.0</v>
      </c>
      <c r="I78" s="213">
        <v>78.0</v>
      </c>
      <c r="J78" s="214">
        <v>0.91</v>
      </c>
      <c r="K78" s="211" t="s">
        <v>2216</v>
      </c>
      <c r="L78" s="211">
        <v>5.412818188E9</v>
      </c>
      <c r="M78" s="211" t="s">
        <v>1350</v>
      </c>
      <c r="N78" s="211" t="s">
        <v>6371</v>
      </c>
      <c r="O78" s="211" t="s">
        <v>13290</v>
      </c>
      <c r="P78" s="211" t="s">
        <v>2165</v>
      </c>
      <c r="Q78" s="497">
        <f>COUNTIF('Hedef Liste Karaman'!A:A,A78)</f>
        <v>1</v>
      </c>
    </row>
    <row r="79" ht="15.75" hidden="1" customHeight="1">
      <c r="A79" s="211" t="s">
        <v>13079</v>
      </c>
      <c r="B79" s="211" t="s">
        <v>13080</v>
      </c>
      <c r="C79" s="212" t="s">
        <v>2897</v>
      </c>
      <c r="D79" s="211" t="s">
        <v>1832</v>
      </c>
      <c r="E79" s="213">
        <v>3.0</v>
      </c>
      <c r="F79" s="211"/>
      <c r="G79" s="213">
        <v>0.0</v>
      </c>
      <c r="H79" s="213">
        <v>7.0</v>
      </c>
      <c r="I79" s="213">
        <v>7.0</v>
      </c>
      <c r="J79" s="214">
        <v>0.0</v>
      </c>
      <c r="K79" s="211" t="s">
        <v>13081</v>
      </c>
      <c r="L79" s="211">
        <v>3.382124664E9</v>
      </c>
      <c r="M79" s="211" t="s">
        <v>1350</v>
      </c>
      <c r="N79" s="211" t="s">
        <v>2434</v>
      </c>
      <c r="O79" s="211" t="s">
        <v>13082</v>
      </c>
      <c r="P79" s="211" t="s">
        <v>2137</v>
      </c>
      <c r="Q79" s="497">
        <f>COUNTIF('Hedef Liste Karaman'!A:A,A79)</f>
        <v>1</v>
      </c>
    </row>
    <row r="80" ht="15.75" hidden="1" customHeight="1">
      <c r="A80" s="211" t="s">
        <v>13094</v>
      </c>
      <c r="B80" s="211" t="s">
        <v>13095</v>
      </c>
      <c r="C80" s="212" t="s">
        <v>2897</v>
      </c>
      <c r="D80" s="211" t="s">
        <v>1688</v>
      </c>
      <c r="E80" s="213">
        <v>130.0</v>
      </c>
      <c r="F80" s="213">
        <v>58.0</v>
      </c>
      <c r="G80" s="213">
        <v>31.0</v>
      </c>
      <c r="H80" s="213">
        <v>19.0</v>
      </c>
      <c r="I80" s="213">
        <v>50.0</v>
      </c>
      <c r="J80" s="214">
        <v>0.62</v>
      </c>
      <c r="K80" s="211" t="s">
        <v>13096</v>
      </c>
      <c r="L80" s="211">
        <v>5.41112707E9</v>
      </c>
      <c r="M80" s="211" t="s">
        <v>1350</v>
      </c>
      <c r="N80" s="211" t="s">
        <v>13097</v>
      </c>
      <c r="O80" s="211" t="s">
        <v>13098</v>
      </c>
      <c r="P80" s="211" t="s">
        <v>2137</v>
      </c>
      <c r="Q80" s="497">
        <f>COUNTIF('Hedef Liste Karaman'!A:A,A80)</f>
        <v>1</v>
      </c>
    </row>
    <row r="81" ht="15.75" hidden="1" customHeight="1">
      <c r="A81" s="211" t="s">
        <v>13379</v>
      </c>
      <c r="B81" s="211" t="s">
        <v>13380</v>
      </c>
      <c r="C81" s="212" t="s">
        <v>2897</v>
      </c>
      <c r="D81" s="211" t="s">
        <v>1507</v>
      </c>
      <c r="E81" s="213">
        <v>193.0</v>
      </c>
      <c r="F81" s="213">
        <v>28.0</v>
      </c>
      <c r="G81" s="213">
        <v>21.0</v>
      </c>
      <c r="H81" s="213">
        <v>7.0</v>
      </c>
      <c r="I81" s="213">
        <v>28.0</v>
      </c>
      <c r="J81" s="214">
        <v>0.75</v>
      </c>
      <c r="K81" s="211" t="s">
        <v>13381</v>
      </c>
      <c r="L81" s="211">
        <v>3.38212748E9</v>
      </c>
      <c r="M81" s="211" t="s">
        <v>1350</v>
      </c>
      <c r="N81" s="211" t="s">
        <v>13382</v>
      </c>
      <c r="O81" s="211" t="s">
        <v>13383</v>
      </c>
      <c r="P81" s="211" t="s">
        <v>2137</v>
      </c>
      <c r="Q81" s="497">
        <f>COUNTIF('Hedef Liste Karaman'!A:A,A81)</f>
        <v>1</v>
      </c>
    </row>
    <row r="82" ht="15.75" hidden="1" customHeight="1">
      <c r="A82" s="211" t="s">
        <v>13570</v>
      </c>
      <c r="B82" s="211" t="s">
        <v>13571</v>
      </c>
      <c r="C82" s="212" t="s">
        <v>2897</v>
      </c>
      <c r="D82" s="211" t="s">
        <v>1364</v>
      </c>
      <c r="E82" s="213">
        <v>35.0</v>
      </c>
      <c r="F82" s="213">
        <v>34.0</v>
      </c>
      <c r="G82" s="213">
        <v>29.0</v>
      </c>
      <c r="H82" s="213">
        <v>7.0</v>
      </c>
      <c r="I82" s="213">
        <v>36.0</v>
      </c>
      <c r="J82" s="214">
        <v>0.81</v>
      </c>
      <c r="K82" s="211" t="s">
        <v>13572</v>
      </c>
      <c r="L82" s="211">
        <v>5.527247E9</v>
      </c>
      <c r="M82" s="211" t="s">
        <v>1350</v>
      </c>
      <c r="N82" s="211" t="s">
        <v>2434</v>
      </c>
      <c r="O82" s="211" t="s">
        <v>13573</v>
      </c>
      <c r="P82" s="211" t="s">
        <v>2165</v>
      </c>
      <c r="Q82" s="497">
        <f>COUNTIF('Hedef Liste Karaman'!A:A,A82)</f>
        <v>0</v>
      </c>
    </row>
    <row r="83" ht="15.75" hidden="1" customHeight="1">
      <c r="A83" s="211" t="s">
        <v>13231</v>
      </c>
      <c r="B83" s="211" t="s">
        <v>13232</v>
      </c>
      <c r="C83" s="212" t="s">
        <v>2897</v>
      </c>
      <c r="D83" s="211" t="s">
        <v>1378</v>
      </c>
      <c r="E83" s="213">
        <v>5364.0</v>
      </c>
      <c r="F83" s="213">
        <v>515.0</v>
      </c>
      <c r="G83" s="213">
        <v>0.0</v>
      </c>
      <c r="H83" s="213">
        <v>55.0</v>
      </c>
      <c r="I83" s="213">
        <v>55.0</v>
      </c>
      <c r="J83" s="214">
        <v>0.0</v>
      </c>
      <c r="K83" s="211" t="s">
        <v>13229</v>
      </c>
      <c r="L83" s="211">
        <v>3.382176555E9</v>
      </c>
      <c r="M83" s="211" t="s">
        <v>1350</v>
      </c>
      <c r="N83" s="211" t="s">
        <v>13068</v>
      </c>
      <c r="O83" s="211" t="s">
        <v>13233</v>
      </c>
      <c r="P83" s="211" t="s">
        <v>2137</v>
      </c>
      <c r="Q83" s="497">
        <f>COUNTIF('Hedef Liste Karaman'!A:A,A83)</f>
        <v>1</v>
      </c>
    </row>
    <row r="84" ht="15.75" hidden="1" customHeight="1">
      <c r="A84" s="211" t="s">
        <v>13574</v>
      </c>
      <c r="B84" s="211" t="s">
        <v>13575</v>
      </c>
      <c r="C84" s="212" t="s">
        <v>2897</v>
      </c>
      <c r="D84" s="211" t="s">
        <v>1364</v>
      </c>
      <c r="E84" s="213">
        <v>49.0</v>
      </c>
      <c r="F84" s="213">
        <v>31.0</v>
      </c>
      <c r="G84" s="213">
        <v>2.0</v>
      </c>
      <c r="H84" s="213">
        <v>15.0</v>
      </c>
      <c r="I84" s="213">
        <v>17.0</v>
      </c>
      <c r="J84" s="214">
        <v>0.12</v>
      </c>
      <c r="K84" s="211" t="s">
        <v>13576</v>
      </c>
      <c r="L84" s="211">
        <v>5.465059126E9</v>
      </c>
      <c r="M84" s="211" t="s">
        <v>1350</v>
      </c>
      <c r="N84" s="211" t="s">
        <v>13062</v>
      </c>
      <c r="O84" s="211" t="s">
        <v>13577</v>
      </c>
      <c r="P84" s="211" t="s">
        <v>2137</v>
      </c>
      <c r="Q84" s="497">
        <f>COUNTIF('Hedef Liste Karaman'!A:A,A84)</f>
        <v>0</v>
      </c>
    </row>
    <row r="85" ht="15.75" hidden="1" customHeight="1">
      <c r="A85" s="211" t="s">
        <v>13083</v>
      </c>
      <c r="B85" s="211" t="s">
        <v>13084</v>
      </c>
      <c r="C85" s="212" t="s">
        <v>2897</v>
      </c>
      <c r="D85" s="211" t="s">
        <v>1507</v>
      </c>
      <c r="F85" s="211"/>
      <c r="G85" s="213">
        <v>0.0</v>
      </c>
      <c r="H85" s="213">
        <v>47.0</v>
      </c>
      <c r="I85" s="213">
        <v>47.0</v>
      </c>
      <c r="J85" s="214">
        <v>0.0</v>
      </c>
      <c r="K85" s="211" t="s">
        <v>13085</v>
      </c>
      <c r="L85" s="211">
        <v>3.38212944E9</v>
      </c>
      <c r="M85" s="211" t="s">
        <v>1350</v>
      </c>
      <c r="N85" s="211" t="s">
        <v>13086</v>
      </c>
      <c r="O85" s="211" t="s">
        <v>13087</v>
      </c>
      <c r="P85" s="211" t="s">
        <v>2137</v>
      </c>
      <c r="Q85" s="497">
        <f>COUNTIF('Hedef Liste Karaman'!A:A,A85)</f>
        <v>1</v>
      </c>
    </row>
    <row r="86" ht="15.75" hidden="1" customHeight="1">
      <c r="A86" s="211" t="s">
        <v>13446</v>
      </c>
      <c r="B86" s="211" t="s">
        <v>13447</v>
      </c>
      <c r="C86" s="212" t="s">
        <v>2897</v>
      </c>
      <c r="D86" s="211" t="s">
        <v>1493</v>
      </c>
      <c r="E86" s="213">
        <v>643.0</v>
      </c>
      <c r="F86" s="213">
        <v>50.0</v>
      </c>
      <c r="G86" s="213">
        <v>38.0</v>
      </c>
      <c r="H86" s="213">
        <v>0.0</v>
      </c>
      <c r="I86" s="213">
        <v>38.0</v>
      </c>
      <c r="J86" s="214">
        <v>1.0</v>
      </c>
      <c r="K86" s="211" t="s">
        <v>13448</v>
      </c>
      <c r="L86" s="211">
        <v>3.382020136E9</v>
      </c>
      <c r="M86" s="211" t="s">
        <v>1350</v>
      </c>
      <c r="N86" s="211" t="s">
        <v>13377</v>
      </c>
      <c r="O86" s="211" t="s">
        <v>13449</v>
      </c>
      <c r="P86" s="211" t="s">
        <v>2165</v>
      </c>
      <c r="Q86" s="497">
        <f>COUNTIF('Hedef Liste Karaman'!A:A,A86)</f>
        <v>1</v>
      </c>
    </row>
    <row r="87" ht="15.75" hidden="1" customHeight="1">
      <c r="A87" s="211" t="s">
        <v>13578</v>
      </c>
      <c r="B87" s="211" t="s">
        <v>13579</v>
      </c>
      <c r="C87" s="212" t="s">
        <v>2909</v>
      </c>
      <c r="D87" s="211" t="s">
        <v>1493</v>
      </c>
      <c r="E87" s="211"/>
      <c r="F87" s="211"/>
      <c r="G87" s="213">
        <v>118.0</v>
      </c>
      <c r="H87" s="213">
        <v>0.0</v>
      </c>
      <c r="I87" s="213">
        <v>118.0</v>
      </c>
      <c r="J87" s="214">
        <v>1.0</v>
      </c>
      <c r="K87" s="211" t="s">
        <v>2163</v>
      </c>
      <c r="L87" s="211">
        <v>9.999999999E9</v>
      </c>
      <c r="M87" s="211" t="s">
        <v>1350</v>
      </c>
      <c r="N87" s="211" t="s">
        <v>13377</v>
      </c>
      <c r="O87" s="211" t="s">
        <v>13580</v>
      </c>
      <c r="P87" s="211" t="s">
        <v>2165</v>
      </c>
      <c r="Q87" s="497">
        <f>COUNTIF('Hedef Liste Karaman'!A:A,A87)</f>
        <v>0</v>
      </c>
    </row>
    <row r="88" ht="15.75" hidden="1" customHeight="1">
      <c r="A88" s="211" t="s">
        <v>13581</v>
      </c>
      <c r="B88" s="211" t="s">
        <v>13582</v>
      </c>
      <c r="C88" s="212" t="s">
        <v>2909</v>
      </c>
      <c r="D88" s="211" t="s">
        <v>1370</v>
      </c>
      <c r="E88" s="211"/>
      <c r="F88" s="211"/>
      <c r="G88" s="213">
        <v>82.0</v>
      </c>
      <c r="H88" s="213">
        <v>1.0</v>
      </c>
      <c r="I88" s="213">
        <v>83.0</v>
      </c>
      <c r="J88" s="214">
        <v>0.99</v>
      </c>
      <c r="K88" s="211" t="s">
        <v>2163</v>
      </c>
      <c r="L88" s="211">
        <v>9.999999999E9</v>
      </c>
      <c r="M88" s="211" t="s">
        <v>1350</v>
      </c>
      <c r="N88" s="211" t="s">
        <v>13377</v>
      </c>
      <c r="O88" s="211" t="s">
        <v>13580</v>
      </c>
      <c r="P88" s="211" t="s">
        <v>2165</v>
      </c>
      <c r="Q88" s="497">
        <f>COUNTIF('Hedef Liste Karaman'!A:A,A88)</f>
        <v>0</v>
      </c>
    </row>
    <row r="89" ht="15.75" hidden="1" customHeight="1">
      <c r="A89" s="211" t="s">
        <v>13374</v>
      </c>
      <c r="B89" s="211" t="s">
        <v>13375</v>
      </c>
      <c r="C89" s="212" t="s">
        <v>2897</v>
      </c>
      <c r="D89" s="211" t="s">
        <v>1507</v>
      </c>
      <c r="E89" s="213">
        <v>12.0</v>
      </c>
      <c r="F89" s="213">
        <v>9.0</v>
      </c>
      <c r="G89" s="213">
        <v>0.0</v>
      </c>
      <c r="H89" s="213">
        <v>127.0</v>
      </c>
      <c r="I89" s="213">
        <v>127.0</v>
      </c>
      <c r="J89" s="214">
        <v>0.0</v>
      </c>
      <c r="K89" s="211" t="s">
        <v>13376</v>
      </c>
      <c r="L89" s="211">
        <v>3.38202127E9</v>
      </c>
      <c r="M89" s="211" t="s">
        <v>1350</v>
      </c>
      <c r="N89" s="211" t="s">
        <v>13377</v>
      </c>
      <c r="O89" s="211" t="s">
        <v>13378</v>
      </c>
      <c r="P89" s="211" t="s">
        <v>2137</v>
      </c>
      <c r="Q89" s="497">
        <f>COUNTIF('Hedef Liste Karaman'!A:A,A89)</f>
        <v>1</v>
      </c>
    </row>
    <row r="90" ht="15.75" hidden="1" customHeight="1">
      <c r="A90" s="211" t="s">
        <v>13583</v>
      </c>
      <c r="B90" s="211" t="s">
        <v>13584</v>
      </c>
      <c r="C90" s="212" t="s">
        <v>2909</v>
      </c>
      <c r="D90" s="211" t="s">
        <v>1348</v>
      </c>
      <c r="E90" s="211"/>
      <c r="F90" s="211"/>
      <c r="G90" s="213">
        <v>170.0</v>
      </c>
      <c r="H90" s="213">
        <v>0.0</v>
      </c>
      <c r="I90" s="213">
        <v>170.0</v>
      </c>
      <c r="J90" s="214">
        <v>1.0</v>
      </c>
      <c r="K90" s="211" t="s">
        <v>2163</v>
      </c>
      <c r="L90" s="211">
        <v>9.999999999E9</v>
      </c>
      <c r="M90" s="211" t="s">
        <v>1350</v>
      </c>
      <c r="N90" s="211" t="s">
        <v>13377</v>
      </c>
      <c r="O90" s="211" t="s">
        <v>13580</v>
      </c>
      <c r="P90" s="211" t="s">
        <v>2165</v>
      </c>
      <c r="Q90" s="497">
        <f>COUNTIF('Hedef Liste Karaman'!A:A,A90)</f>
        <v>0</v>
      </c>
    </row>
    <row r="91" ht="15.75" hidden="1" customHeight="1">
      <c r="A91" s="211" t="s">
        <v>13414</v>
      </c>
      <c r="B91" s="211" t="s">
        <v>13415</v>
      </c>
      <c r="C91" s="212" t="s">
        <v>2897</v>
      </c>
      <c r="D91" s="211" t="s">
        <v>1597</v>
      </c>
      <c r="E91" s="213">
        <v>1466.0</v>
      </c>
      <c r="F91" s="211"/>
      <c r="G91" s="213">
        <v>11.0</v>
      </c>
      <c r="H91" s="213">
        <v>1.0</v>
      </c>
      <c r="I91" s="213">
        <v>12.0</v>
      </c>
      <c r="J91" s="214">
        <v>0.92</v>
      </c>
      <c r="K91" s="211" t="s">
        <v>13416</v>
      </c>
      <c r="L91" s="211">
        <v>3.382146002E9</v>
      </c>
      <c r="M91" s="211" t="s">
        <v>1350</v>
      </c>
      <c r="N91" s="211" t="s">
        <v>13192</v>
      </c>
      <c r="O91" s="211" t="s">
        <v>13417</v>
      </c>
      <c r="P91" s="211" t="s">
        <v>2137</v>
      </c>
      <c r="Q91" s="497">
        <f>COUNTIF('Hedef Liste Karaman'!A:A,A91)</f>
        <v>1</v>
      </c>
    </row>
    <row r="92" ht="15.75" hidden="1" customHeight="1">
      <c r="A92" s="211" t="s">
        <v>13074</v>
      </c>
      <c r="B92" s="211" t="s">
        <v>13075</v>
      </c>
      <c r="C92" s="212" t="s">
        <v>2897</v>
      </c>
      <c r="D92" s="211" t="s">
        <v>1507</v>
      </c>
      <c r="F92" s="211"/>
      <c r="G92" s="213">
        <v>0.0</v>
      </c>
      <c r="H92" s="213">
        <v>18.0</v>
      </c>
      <c r="I92" s="213">
        <v>18.0</v>
      </c>
      <c r="J92" s="214">
        <v>0.0</v>
      </c>
      <c r="K92" s="211" t="s">
        <v>13076</v>
      </c>
      <c r="L92" s="211">
        <v>5.395861645E9</v>
      </c>
      <c r="M92" s="211" t="s">
        <v>1350</v>
      </c>
      <c r="N92" s="211" t="s">
        <v>13077</v>
      </c>
      <c r="O92" s="211" t="s">
        <v>13078</v>
      </c>
      <c r="P92" s="211" t="s">
        <v>2137</v>
      </c>
      <c r="Q92" s="497">
        <f>COUNTIF('Hedef Liste Karaman'!A:A,A92)</f>
        <v>1</v>
      </c>
    </row>
    <row r="93" ht="15.75" hidden="1" customHeight="1">
      <c r="A93" s="211" t="s">
        <v>13362</v>
      </c>
      <c r="B93" s="211" t="s">
        <v>13363</v>
      </c>
      <c r="C93" s="212" t="s">
        <v>2897</v>
      </c>
      <c r="D93" s="211" t="s">
        <v>1370</v>
      </c>
      <c r="E93" s="213">
        <v>1239.0</v>
      </c>
      <c r="F93" s="213">
        <v>177.0</v>
      </c>
      <c r="G93" s="213">
        <v>0.0</v>
      </c>
      <c r="H93" s="213">
        <v>5.0</v>
      </c>
      <c r="I93" s="213">
        <v>5.0</v>
      </c>
      <c r="J93" s="214">
        <v>0.0</v>
      </c>
      <c r="K93" s="211" t="s">
        <v>13364</v>
      </c>
      <c r="L93" s="211">
        <v>3.382127205E9</v>
      </c>
      <c r="M93" s="211" t="s">
        <v>1350</v>
      </c>
      <c r="N93" s="211" t="s">
        <v>13062</v>
      </c>
      <c r="O93" s="211" t="s">
        <v>13365</v>
      </c>
      <c r="P93" s="211" t="s">
        <v>2165</v>
      </c>
      <c r="Q93" s="497">
        <f>COUNTIF('Hedef Liste Karaman'!A:A,A93)</f>
        <v>1</v>
      </c>
    </row>
    <row r="94" ht="15.75" hidden="1" customHeight="1">
      <c r="A94" s="211" t="s">
        <v>13400</v>
      </c>
      <c r="B94" s="211" t="s">
        <v>13401</v>
      </c>
      <c r="C94" s="212" t="s">
        <v>2897</v>
      </c>
      <c r="D94" s="211" t="s">
        <v>1832</v>
      </c>
      <c r="E94" s="213">
        <v>22.0</v>
      </c>
      <c r="F94" s="211"/>
      <c r="G94" s="213">
        <v>0.0</v>
      </c>
      <c r="H94" s="213">
        <v>16.0</v>
      </c>
      <c r="I94" s="213">
        <v>16.0</v>
      </c>
      <c r="J94" s="214">
        <v>0.0</v>
      </c>
      <c r="K94" s="211" t="s">
        <v>13402</v>
      </c>
      <c r="L94" s="211">
        <v>5.32287597E9</v>
      </c>
      <c r="M94" s="211" t="s">
        <v>1350</v>
      </c>
      <c r="N94" s="211" t="s">
        <v>13062</v>
      </c>
      <c r="O94" s="211" t="s">
        <v>13403</v>
      </c>
      <c r="P94" s="211" t="s">
        <v>2137</v>
      </c>
      <c r="Q94" s="497">
        <f>COUNTIF('Hedef Liste Karaman'!A:A,A94)</f>
        <v>1</v>
      </c>
    </row>
    <row r="95" ht="15.75" hidden="1" customHeight="1">
      <c r="A95" s="211" t="s">
        <v>13585</v>
      </c>
      <c r="B95" s="211" t="s">
        <v>13298</v>
      </c>
      <c r="C95" s="212" t="s">
        <v>2909</v>
      </c>
      <c r="D95" s="211" t="s">
        <v>1378</v>
      </c>
      <c r="E95" s="211"/>
      <c r="F95" s="211"/>
      <c r="G95" s="213">
        <v>0.0</v>
      </c>
      <c r="H95" s="213">
        <v>8.0</v>
      </c>
      <c r="I95" s="213">
        <v>8.0</v>
      </c>
      <c r="J95" s="214">
        <v>0.0</v>
      </c>
      <c r="K95" s="211"/>
      <c r="L95" s="211">
        <v>5.45250811E9</v>
      </c>
      <c r="M95" s="211" t="s">
        <v>1350</v>
      </c>
      <c r="N95" s="211" t="s">
        <v>10476</v>
      </c>
      <c r="O95" s="211" t="s">
        <v>13586</v>
      </c>
      <c r="P95" s="211" t="s">
        <v>2137</v>
      </c>
      <c r="Q95" s="497">
        <f>COUNTIF('Hedef Liste Karaman'!A:A,A95)</f>
        <v>0</v>
      </c>
    </row>
    <row r="96" ht="15.75" hidden="1" customHeight="1">
      <c r="A96" s="211" t="s">
        <v>13587</v>
      </c>
      <c r="B96" s="211" t="s">
        <v>13588</v>
      </c>
      <c r="C96" s="212" t="s">
        <v>2909</v>
      </c>
      <c r="D96" s="211" t="s">
        <v>1832</v>
      </c>
      <c r="E96" s="213">
        <v>192.0</v>
      </c>
      <c r="F96" s="213">
        <v>17.0</v>
      </c>
      <c r="G96" s="213">
        <v>0.0</v>
      </c>
      <c r="H96" s="213">
        <v>11.0</v>
      </c>
      <c r="I96" s="213">
        <v>11.0</v>
      </c>
      <c r="J96" s="214">
        <v>0.0</v>
      </c>
      <c r="K96" s="211" t="s">
        <v>13589</v>
      </c>
      <c r="L96" s="211">
        <v>5.41101427E9</v>
      </c>
      <c r="M96" s="211" t="s">
        <v>1350</v>
      </c>
      <c r="N96" s="211" t="s">
        <v>13062</v>
      </c>
      <c r="O96" s="211" t="s">
        <v>13590</v>
      </c>
      <c r="P96" s="211" t="s">
        <v>2137</v>
      </c>
      <c r="Q96" s="497">
        <f>COUNTIF('Hedef Liste Karaman'!A:A,A96)</f>
        <v>0</v>
      </c>
    </row>
    <row r="97" ht="15.75" hidden="1" customHeight="1">
      <c r="A97" s="211" t="s">
        <v>13354</v>
      </c>
      <c r="B97" s="211" t="s">
        <v>13355</v>
      </c>
      <c r="C97" s="212" t="s">
        <v>2897</v>
      </c>
      <c r="D97" s="211" t="s">
        <v>1493</v>
      </c>
      <c r="E97" s="213">
        <v>1607.0</v>
      </c>
      <c r="F97" s="213">
        <v>97.0</v>
      </c>
      <c r="G97" s="213">
        <v>19.0</v>
      </c>
      <c r="H97" s="213">
        <v>8.0</v>
      </c>
      <c r="I97" s="213">
        <v>27.0</v>
      </c>
      <c r="J97" s="214">
        <v>0.7</v>
      </c>
      <c r="K97" s="211" t="s">
        <v>13356</v>
      </c>
      <c r="L97" s="211">
        <v>5.435753189E9</v>
      </c>
      <c r="M97" s="211" t="s">
        <v>1350</v>
      </c>
      <c r="N97" s="211" t="s">
        <v>13192</v>
      </c>
      <c r="O97" s="211" t="s">
        <v>13357</v>
      </c>
      <c r="P97" s="211" t="s">
        <v>2137</v>
      </c>
      <c r="Q97" s="497">
        <f>COUNTIF('Hedef Liste Karaman'!A:A,A97)</f>
        <v>1</v>
      </c>
    </row>
    <row r="98" ht="15.75" hidden="1" customHeight="1">
      <c r="A98" s="211" t="s">
        <v>13247</v>
      </c>
      <c r="B98" s="211" t="s">
        <v>13248</v>
      </c>
      <c r="C98" s="212" t="s">
        <v>2897</v>
      </c>
      <c r="D98" s="211" t="s">
        <v>1364</v>
      </c>
      <c r="E98" s="213">
        <v>97.0</v>
      </c>
      <c r="F98" s="213">
        <v>14.0</v>
      </c>
      <c r="G98" s="213">
        <v>11.0</v>
      </c>
      <c r="H98" s="213">
        <v>8.0</v>
      </c>
      <c r="I98" s="213">
        <v>19.0</v>
      </c>
      <c r="J98" s="214">
        <v>0.58</v>
      </c>
      <c r="K98" s="211" t="s">
        <v>13249</v>
      </c>
      <c r="L98" s="211">
        <v>5.468057803E9</v>
      </c>
      <c r="M98" s="211" t="s">
        <v>1350</v>
      </c>
      <c r="N98" s="211" t="s">
        <v>13250</v>
      </c>
      <c r="O98" s="211" t="s">
        <v>13251</v>
      </c>
      <c r="P98" s="211" t="s">
        <v>2137</v>
      </c>
      <c r="Q98" s="497">
        <f>COUNTIF('Hedef Liste Karaman'!A:A,A98)</f>
        <v>1</v>
      </c>
    </row>
    <row r="99" ht="15.75" hidden="1" customHeight="1">
      <c r="A99" s="211" t="s">
        <v>13104</v>
      </c>
      <c r="B99" s="211" t="s">
        <v>13105</v>
      </c>
      <c r="C99" s="212" t="s">
        <v>2897</v>
      </c>
      <c r="D99" s="211" t="s">
        <v>1507</v>
      </c>
      <c r="E99" s="213">
        <v>8.0</v>
      </c>
      <c r="F99" s="213">
        <v>4.0</v>
      </c>
      <c r="G99" s="213">
        <v>0.0</v>
      </c>
      <c r="H99" s="213">
        <v>12.0</v>
      </c>
      <c r="I99" s="213">
        <v>12.0</v>
      </c>
      <c r="J99" s="214">
        <v>0.0</v>
      </c>
      <c r="K99" s="211" t="s">
        <v>13106</v>
      </c>
      <c r="L99" s="211">
        <v>5.515567629E9</v>
      </c>
      <c r="M99" s="211" t="s">
        <v>1350</v>
      </c>
      <c r="N99" s="211" t="s">
        <v>13107</v>
      </c>
      <c r="O99" s="211" t="s">
        <v>13108</v>
      </c>
      <c r="P99" s="211" t="s">
        <v>2137</v>
      </c>
      <c r="Q99" s="497">
        <f>COUNTIF('Hedef Liste Karaman'!A:A,A99)</f>
        <v>1</v>
      </c>
    </row>
    <row r="100" ht="15.75" hidden="1" customHeight="1">
      <c r="A100" s="211" t="s">
        <v>13418</v>
      </c>
      <c r="B100" s="211" t="s">
        <v>13419</v>
      </c>
      <c r="C100" s="212" t="s">
        <v>2897</v>
      </c>
      <c r="D100" s="211" t="s">
        <v>1827</v>
      </c>
      <c r="E100" s="213">
        <v>37.0</v>
      </c>
      <c r="F100" s="213">
        <v>15.0</v>
      </c>
      <c r="G100" s="213">
        <v>0.0</v>
      </c>
      <c r="H100" s="213">
        <v>10.0</v>
      </c>
      <c r="I100" s="213">
        <v>10.0</v>
      </c>
      <c r="J100" s="214">
        <v>0.0</v>
      </c>
      <c r="K100" s="211" t="s">
        <v>13420</v>
      </c>
      <c r="L100" s="211">
        <v>5.43542988E9</v>
      </c>
      <c r="M100" s="211" t="s">
        <v>1350</v>
      </c>
      <c r="N100" s="211" t="s">
        <v>4710</v>
      </c>
      <c r="O100" s="211" t="s">
        <v>13421</v>
      </c>
      <c r="P100" s="211" t="s">
        <v>2137</v>
      </c>
      <c r="Q100" s="497">
        <f>COUNTIF('Hedef Liste Karaman'!A:A,A100)</f>
        <v>1</v>
      </c>
    </row>
    <row r="101" ht="15.75" hidden="1" customHeight="1">
      <c r="A101" s="211" t="s">
        <v>13049</v>
      </c>
      <c r="B101" s="211" t="s">
        <v>13050</v>
      </c>
      <c r="C101" s="212" t="s">
        <v>2897</v>
      </c>
      <c r="D101" s="211" t="s">
        <v>1507</v>
      </c>
      <c r="E101" s="213">
        <v>11.0</v>
      </c>
      <c r="F101" s="211"/>
      <c r="G101" s="213">
        <v>0.0</v>
      </c>
      <c r="H101" s="213">
        <v>6.0</v>
      </c>
      <c r="I101" s="213">
        <v>6.0</v>
      </c>
      <c r="J101" s="214">
        <v>0.0</v>
      </c>
      <c r="K101" s="211" t="s">
        <v>13051</v>
      </c>
      <c r="L101" s="211">
        <v>5.465737946E9</v>
      </c>
      <c r="M101" s="211" t="s">
        <v>1350</v>
      </c>
      <c r="N101" s="211" t="s">
        <v>10476</v>
      </c>
      <c r="O101" s="211" t="s">
        <v>13052</v>
      </c>
      <c r="P101" s="211" t="s">
        <v>2137</v>
      </c>
      <c r="Q101" s="497">
        <f>COUNTIF('Hedef Liste Karaman'!A:A,A101)</f>
        <v>1</v>
      </c>
    </row>
    <row r="102" ht="15.75" hidden="1" customHeight="1">
      <c r="A102" s="211" t="s">
        <v>13099</v>
      </c>
      <c r="B102" s="211" t="s">
        <v>13100</v>
      </c>
      <c r="C102" s="212" t="s">
        <v>2897</v>
      </c>
      <c r="D102" s="211" t="s">
        <v>1827</v>
      </c>
      <c r="E102" s="213">
        <v>25.0</v>
      </c>
      <c r="F102" s="213">
        <v>17.0</v>
      </c>
      <c r="G102" s="213">
        <v>0.0</v>
      </c>
      <c r="H102" s="213">
        <v>28.0</v>
      </c>
      <c r="I102" s="213">
        <v>28.0</v>
      </c>
      <c r="J102" s="214">
        <v>0.0</v>
      </c>
      <c r="K102" s="211" t="s">
        <v>13101</v>
      </c>
      <c r="L102" s="211">
        <v>3.382148079E9</v>
      </c>
      <c r="M102" s="211" t="s">
        <v>1350</v>
      </c>
      <c r="N102" s="211" t="s">
        <v>13102</v>
      </c>
      <c r="O102" s="211" t="s">
        <v>13103</v>
      </c>
      <c r="P102" s="211" t="s">
        <v>2137</v>
      </c>
      <c r="Q102" s="497">
        <f>COUNTIF('Hedef Liste Karaman'!A:A,A102)</f>
        <v>1</v>
      </c>
    </row>
    <row r="103" ht="15.75" hidden="1" customHeight="1">
      <c r="A103" s="211" t="s">
        <v>13477</v>
      </c>
      <c r="B103" s="211" t="s">
        <v>13478</v>
      </c>
      <c r="C103" s="212" t="s">
        <v>2897</v>
      </c>
      <c r="D103" s="211" t="s">
        <v>1370</v>
      </c>
      <c r="E103" s="213">
        <v>549.0</v>
      </c>
      <c r="F103" s="213">
        <v>126.0</v>
      </c>
      <c r="G103" s="213">
        <v>6.0</v>
      </c>
      <c r="H103" s="213">
        <v>0.0</v>
      </c>
      <c r="I103" s="213">
        <v>6.0</v>
      </c>
      <c r="J103" s="214">
        <v>1.0</v>
      </c>
      <c r="K103" s="211" t="s">
        <v>13479</v>
      </c>
      <c r="L103" s="211">
        <v>3.38212706E9</v>
      </c>
      <c r="M103" s="211" t="s">
        <v>1350</v>
      </c>
      <c r="N103" s="211" t="s">
        <v>13192</v>
      </c>
      <c r="O103" s="211" t="s">
        <v>13480</v>
      </c>
      <c r="P103" s="211" t="s">
        <v>2137</v>
      </c>
      <c r="Q103" s="497">
        <f>COUNTIF('Hedef Liste Karaman'!A:A,A103)</f>
        <v>1</v>
      </c>
    </row>
    <row r="104" ht="15.75" hidden="1" customHeight="1">
      <c r="A104" s="211" t="s">
        <v>13346</v>
      </c>
      <c r="B104" s="211" t="s">
        <v>13347</v>
      </c>
      <c r="C104" s="212" t="s">
        <v>2897</v>
      </c>
      <c r="D104" s="211" t="s">
        <v>1789</v>
      </c>
      <c r="E104" s="211"/>
      <c r="F104" s="211"/>
      <c r="G104" s="213">
        <v>0.0</v>
      </c>
      <c r="H104" s="213">
        <v>7.0</v>
      </c>
      <c r="I104" s="213">
        <v>7.0</v>
      </c>
      <c r="J104" s="214">
        <v>0.0</v>
      </c>
      <c r="K104" s="211" t="s">
        <v>13591</v>
      </c>
      <c r="L104" s="211">
        <v>5.01365707E9</v>
      </c>
      <c r="M104" s="211" t="s">
        <v>1350</v>
      </c>
      <c r="N104" s="211" t="s">
        <v>13143</v>
      </c>
      <c r="O104" s="211" t="s">
        <v>13349</v>
      </c>
      <c r="P104" s="211" t="s">
        <v>2137</v>
      </c>
      <c r="Q104" s="497">
        <f>COUNTIF('Hedef Liste Karaman'!A:A,A104)</f>
        <v>1</v>
      </c>
    </row>
    <row r="105" ht="15.75" hidden="1" customHeight="1">
      <c r="A105" s="211" t="s">
        <v>13159</v>
      </c>
      <c r="B105" s="211" t="s">
        <v>13160</v>
      </c>
      <c r="C105" s="212" t="s">
        <v>2897</v>
      </c>
      <c r="D105" s="211" t="s">
        <v>1493</v>
      </c>
      <c r="E105" s="213">
        <v>1304.0</v>
      </c>
      <c r="F105" s="213">
        <v>197.0</v>
      </c>
      <c r="G105" s="213">
        <v>0.0</v>
      </c>
      <c r="H105" s="213">
        <v>6.0</v>
      </c>
      <c r="I105" s="213">
        <v>6.0</v>
      </c>
      <c r="J105" s="214">
        <v>0.0</v>
      </c>
      <c r="K105" s="211" t="s">
        <v>13161</v>
      </c>
      <c r="L105" s="211">
        <v>5.309215487E9</v>
      </c>
      <c r="M105" s="211" t="s">
        <v>1350</v>
      </c>
      <c r="N105" s="211" t="s">
        <v>13077</v>
      </c>
      <c r="O105" s="211" t="s">
        <v>13162</v>
      </c>
      <c r="P105" s="211" t="s">
        <v>2137</v>
      </c>
      <c r="Q105" s="497">
        <f>COUNTIF('Hedef Liste Karaman'!A:A,A105)</f>
        <v>1</v>
      </c>
    </row>
    <row r="106" ht="15.75" hidden="1" customHeight="1">
      <c r="A106" s="211" t="s">
        <v>13430</v>
      </c>
      <c r="B106" s="211" t="s">
        <v>13431</v>
      </c>
      <c r="C106" s="212" t="s">
        <v>2897</v>
      </c>
      <c r="D106" s="211" t="s">
        <v>1385</v>
      </c>
      <c r="E106" s="213">
        <v>236.0</v>
      </c>
      <c r="F106" s="213">
        <v>172.0</v>
      </c>
      <c r="G106" s="213">
        <v>0.0</v>
      </c>
      <c r="H106" s="213">
        <v>23.0</v>
      </c>
      <c r="I106" s="213">
        <v>23.0</v>
      </c>
      <c r="J106" s="214">
        <v>0.0</v>
      </c>
      <c r="K106" s="211" t="s">
        <v>13432</v>
      </c>
      <c r="L106" s="211">
        <v>5.424193809E9</v>
      </c>
      <c r="M106" s="211" t="s">
        <v>1350</v>
      </c>
      <c r="N106" s="211" t="s">
        <v>13062</v>
      </c>
      <c r="O106" s="211" t="s">
        <v>13433</v>
      </c>
      <c r="P106" s="211" t="s">
        <v>2137</v>
      </c>
      <c r="Q106" s="497">
        <f>COUNTIF('Hedef Liste Karaman'!A:A,A106)</f>
        <v>1</v>
      </c>
    </row>
    <row r="107" ht="15.75" hidden="1" customHeight="1">
      <c r="A107" s="211" t="s">
        <v>13215</v>
      </c>
      <c r="B107" s="211" t="s">
        <v>13216</v>
      </c>
      <c r="C107" s="212" t="s">
        <v>2897</v>
      </c>
      <c r="D107" s="211" t="s">
        <v>1370</v>
      </c>
      <c r="E107" s="213">
        <v>34.0</v>
      </c>
      <c r="F107" s="213">
        <v>34.0</v>
      </c>
      <c r="G107" s="213">
        <v>0.0</v>
      </c>
      <c r="H107" s="213">
        <v>10.0</v>
      </c>
      <c r="I107" s="213">
        <v>10.0</v>
      </c>
      <c r="J107" s="214">
        <v>0.0</v>
      </c>
      <c r="K107" s="211" t="s">
        <v>13217</v>
      </c>
      <c r="L107" s="211">
        <v>3.382125655E9</v>
      </c>
      <c r="M107" s="211" t="s">
        <v>1350</v>
      </c>
      <c r="N107" s="211" t="s">
        <v>13143</v>
      </c>
      <c r="O107" s="211" t="s">
        <v>13218</v>
      </c>
      <c r="P107" s="211" t="s">
        <v>2137</v>
      </c>
      <c r="Q107" s="497">
        <f>COUNTIF('Hedef Liste Karaman'!A:A,A107)</f>
        <v>1</v>
      </c>
    </row>
    <row r="108" ht="15.75" hidden="1" customHeight="1">
      <c r="A108" s="211" t="s">
        <v>13297</v>
      </c>
      <c r="B108" s="211" t="s">
        <v>13298</v>
      </c>
      <c r="C108" s="212" t="s">
        <v>2897</v>
      </c>
      <c r="D108" s="211" t="s">
        <v>1493</v>
      </c>
      <c r="E108" s="213">
        <v>183.0</v>
      </c>
      <c r="F108" s="213">
        <v>76.0</v>
      </c>
      <c r="G108" s="213">
        <v>0.0</v>
      </c>
      <c r="H108" s="213">
        <v>8.0</v>
      </c>
      <c r="I108" s="213">
        <v>8.0</v>
      </c>
      <c r="J108" s="214">
        <v>0.0</v>
      </c>
      <c r="K108" s="211" t="s">
        <v>13299</v>
      </c>
      <c r="L108" s="211">
        <v>5.377922926E9</v>
      </c>
      <c r="M108" s="211" t="s">
        <v>1350</v>
      </c>
      <c r="N108" s="211" t="s">
        <v>10476</v>
      </c>
      <c r="O108" s="211" t="s">
        <v>13300</v>
      </c>
      <c r="P108" s="211" t="s">
        <v>2137</v>
      </c>
      <c r="Q108" s="497">
        <f>COUNTIF('Hedef Liste Karaman'!A:A,A108)</f>
        <v>1</v>
      </c>
    </row>
    <row r="109" ht="15.75" hidden="1" customHeight="1">
      <c r="A109" s="211" t="s">
        <v>13329</v>
      </c>
      <c r="B109" s="211" t="s">
        <v>13330</v>
      </c>
      <c r="C109" s="212" t="s">
        <v>2897</v>
      </c>
      <c r="D109" s="211" t="s">
        <v>2299</v>
      </c>
      <c r="E109" s="213">
        <v>16.0</v>
      </c>
      <c r="F109" s="213">
        <v>3.0</v>
      </c>
      <c r="G109" s="213">
        <v>0.0</v>
      </c>
      <c r="H109" s="213">
        <v>5.0</v>
      </c>
      <c r="I109" s="213">
        <v>5.0</v>
      </c>
      <c r="J109" s="214">
        <v>0.0</v>
      </c>
      <c r="K109" s="211" t="s">
        <v>13331</v>
      </c>
      <c r="L109" s="211">
        <v>5.321791163E9</v>
      </c>
      <c r="M109" s="211" t="s">
        <v>1350</v>
      </c>
      <c r="N109" s="211" t="s">
        <v>13062</v>
      </c>
      <c r="O109" s="211" t="s">
        <v>13332</v>
      </c>
      <c r="P109" s="211" t="s">
        <v>2137</v>
      </c>
      <c r="Q109" s="497">
        <f>COUNTIF('Hedef Liste Karaman'!A:A,A109)</f>
        <v>1</v>
      </c>
    </row>
    <row r="110" ht="15.75" hidden="1" customHeight="1">
      <c r="A110" s="211" t="s">
        <v>13410</v>
      </c>
      <c r="B110" s="211" t="s">
        <v>13411</v>
      </c>
      <c r="C110" s="212" t="s">
        <v>2897</v>
      </c>
      <c r="D110" s="211" t="s">
        <v>1370</v>
      </c>
      <c r="E110" s="213">
        <v>9.0</v>
      </c>
      <c r="F110" s="213">
        <v>9.0</v>
      </c>
      <c r="G110" s="213">
        <v>0.0</v>
      </c>
      <c r="H110" s="213">
        <v>3.0</v>
      </c>
      <c r="I110" s="213">
        <v>3.0</v>
      </c>
      <c r="J110" s="214">
        <v>0.0</v>
      </c>
      <c r="K110" s="211" t="s">
        <v>13412</v>
      </c>
      <c r="L110" s="211">
        <v>5.304807973E9</v>
      </c>
      <c r="M110" s="211" t="s">
        <v>1350</v>
      </c>
      <c r="N110" s="211" t="s">
        <v>13102</v>
      </c>
      <c r="O110" s="211" t="s">
        <v>13413</v>
      </c>
      <c r="P110" s="211" t="s">
        <v>2137</v>
      </c>
      <c r="Q110" s="497">
        <f>COUNTIF('Hedef Liste Karaman'!A:A,A110)</f>
        <v>1</v>
      </c>
    </row>
    <row r="111" ht="15.75" customHeight="1">
      <c r="Q111" s="497"/>
    </row>
    <row r="112" ht="15.75" customHeight="1">
      <c r="Q112" s="497"/>
    </row>
    <row r="113" ht="15.75" customHeight="1">
      <c r="Q113" s="497"/>
    </row>
    <row r="114" ht="15.75" customHeight="1">
      <c r="Q114" s="497"/>
    </row>
    <row r="115" ht="15.75" customHeight="1">
      <c r="Q115" s="497"/>
    </row>
    <row r="116" ht="15.75" customHeight="1">
      <c r="Q116" s="497"/>
    </row>
    <row r="117" ht="15.75" customHeight="1">
      <c r="Q117" s="497"/>
    </row>
    <row r="118" ht="15.75" customHeight="1">
      <c r="Q118" s="497"/>
    </row>
    <row r="119" ht="15.75" customHeight="1">
      <c r="Q119" s="497"/>
    </row>
    <row r="120" ht="15.75" customHeight="1">
      <c r="Q120" s="497"/>
    </row>
    <row r="121" ht="15.75" customHeight="1">
      <c r="Q121" s="497"/>
    </row>
    <row r="122" ht="15.75" customHeight="1">
      <c r="Q122" s="497"/>
    </row>
    <row r="123" ht="15.75" customHeight="1">
      <c r="Q123" s="497"/>
    </row>
    <row r="124" ht="15.75" customHeight="1">
      <c r="Q124" s="497"/>
    </row>
    <row r="125" ht="15.75" customHeight="1">
      <c r="Q125" s="497"/>
    </row>
    <row r="126" ht="15.75" customHeight="1">
      <c r="Q126" s="497"/>
    </row>
    <row r="127" ht="15.75" customHeight="1">
      <c r="Q127" s="497"/>
    </row>
    <row r="128" ht="15.75" customHeight="1">
      <c r="Q128" s="497"/>
    </row>
    <row r="129" ht="15.75" customHeight="1">
      <c r="Q129" s="497"/>
    </row>
    <row r="130" ht="15.75" customHeight="1">
      <c r="Q130" s="497"/>
    </row>
    <row r="131" ht="15.75" customHeight="1">
      <c r="Q131" s="497"/>
    </row>
    <row r="132" ht="15.75" customHeight="1">
      <c r="Q132" s="497"/>
    </row>
    <row r="133" ht="15.75" customHeight="1">
      <c r="Q133" s="497"/>
    </row>
    <row r="134" ht="15.75" customHeight="1">
      <c r="Q134" s="497"/>
    </row>
    <row r="135" ht="15.75" customHeight="1">
      <c r="Q135" s="497"/>
    </row>
    <row r="136" ht="15.75" customHeight="1">
      <c r="Q136" s="497"/>
    </row>
    <row r="137" ht="15.75" customHeight="1">
      <c r="Q137" s="497"/>
    </row>
    <row r="138" ht="15.75" customHeight="1">
      <c r="Q138" s="497"/>
    </row>
    <row r="139" ht="15.75" customHeight="1">
      <c r="Q139" s="497"/>
    </row>
    <row r="140" ht="15.75" customHeight="1">
      <c r="Q140" s="497"/>
    </row>
    <row r="141" ht="15.75" customHeight="1">
      <c r="Q141" s="497"/>
    </row>
    <row r="142" ht="15.75" customHeight="1">
      <c r="Q142" s="497"/>
    </row>
    <row r="143" ht="15.75" customHeight="1">
      <c r="Q143" s="497"/>
    </row>
    <row r="144" ht="15.75" customHeight="1">
      <c r="Q144" s="497"/>
    </row>
    <row r="145" ht="15.75" customHeight="1">
      <c r="Q145" s="497"/>
    </row>
    <row r="146" ht="15.75" customHeight="1">
      <c r="Q146" s="497"/>
    </row>
    <row r="147" ht="15.75" customHeight="1">
      <c r="Q147" s="497"/>
    </row>
    <row r="148" ht="15.75" customHeight="1">
      <c r="Q148" s="497"/>
    </row>
    <row r="149" ht="15.75" customHeight="1">
      <c r="Q149" s="497"/>
    </row>
    <row r="150" ht="15.75" customHeight="1">
      <c r="Q150" s="497"/>
    </row>
    <row r="151" ht="15.75" customHeight="1">
      <c r="Q151" s="497"/>
    </row>
    <row r="152" ht="15.75" customHeight="1">
      <c r="Q152" s="497"/>
    </row>
    <row r="153" ht="15.75" customHeight="1">
      <c r="Q153" s="497"/>
    </row>
    <row r="154" ht="15.75" customHeight="1">
      <c r="Q154" s="497"/>
    </row>
    <row r="155" ht="15.75" customHeight="1">
      <c r="Q155" s="497"/>
    </row>
    <row r="156" ht="15.75" customHeight="1">
      <c r="Q156" s="497"/>
    </row>
    <row r="157" ht="15.75" customHeight="1">
      <c r="Q157" s="497"/>
    </row>
    <row r="158" ht="15.75" customHeight="1">
      <c r="Q158" s="497"/>
    </row>
    <row r="159" ht="15.75" customHeight="1">
      <c r="Q159" s="497"/>
    </row>
    <row r="160" ht="15.75" customHeight="1">
      <c r="Q160" s="497"/>
    </row>
    <row r="161" ht="15.75" customHeight="1">
      <c r="Q161" s="497"/>
    </row>
    <row r="162" ht="15.75" customHeight="1">
      <c r="Q162" s="497"/>
    </row>
    <row r="163" ht="15.75" customHeight="1">
      <c r="Q163" s="497"/>
    </row>
    <row r="164" ht="15.75" customHeight="1">
      <c r="Q164" s="497"/>
    </row>
    <row r="165" ht="15.75" customHeight="1">
      <c r="Q165" s="497"/>
    </row>
    <row r="166" ht="15.75" customHeight="1">
      <c r="Q166" s="497"/>
    </row>
    <row r="167" ht="15.75" customHeight="1">
      <c r="Q167" s="497"/>
    </row>
    <row r="168" ht="15.75" customHeight="1">
      <c r="Q168" s="497"/>
    </row>
    <row r="169" ht="15.75" customHeight="1">
      <c r="Q169" s="497"/>
    </row>
    <row r="170" ht="15.75" customHeight="1">
      <c r="Q170" s="497"/>
    </row>
    <row r="171" ht="15.75" customHeight="1">
      <c r="Q171" s="497"/>
    </row>
    <row r="172" ht="15.75" customHeight="1">
      <c r="Q172" s="497"/>
    </row>
    <row r="173" ht="15.75" customHeight="1">
      <c r="Q173" s="497"/>
    </row>
    <row r="174" ht="15.75" customHeight="1">
      <c r="Q174" s="497"/>
    </row>
    <row r="175" ht="15.75" customHeight="1">
      <c r="Q175" s="497"/>
    </row>
    <row r="176" ht="15.75" customHeight="1">
      <c r="Q176" s="497"/>
    </row>
    <row r="177" ht="15.75" customHeight="1">
      <c r="Q177" s="497"/>
    </row>
    <row r="178" ht="15.75" customHeight="1">
      <c r="Q178" s="497"/>
    </row>
    <row r="179" ht="15.75" customHeight="1">
      <c r="Q179" s="497"/>
    </row>
    <row r="180" ht="15.75" customHeight="1">
      <c r="Q180" s="497"/>
    </row>
    <row r="181" ht="15.75" customHeight="1">
      <c r="Q181" s="497"/>
    </row>
    <row r="182" ht="15.75" customHeight="1">
      <c r="Q182" s="497"/>
    </row>
    <row r="183" ht="15.75" customHeight="1">
      <c r="Q183" s="497"/>
    </row>
    <row r="184" ht="15.75" customHeight="1">
      <c r="Q184" s="497"/>
    </row>
    <row r="185" ht="15.75" customHeight="1">
      <c r="Q185" s="497"/>
    </row>
    <row r="186" ht="15.75" customHeight="1">
      <c r="Q186" s="497"/>
    </row>
    <row r="187" ht="15.75" customHeight="1">
      <c r="Q187" s="497"/>
    </row>
    <row r="188" ht="15.75" customHeight="1">
      <c r="Q188" s="497"/>
    </row>
    <row r="189" ht="15.75" customHeight="1">
      <c r="Q189" s="497"/>
    </row>
    <row r="190" ht="15.75" customHeight="1">
      <c r="Q190" s="497"/>
    </row>
    <row r="191" ht="15.75" customHeight="1">
      <c r="Q191" s="497"/>
    </row>
    <row r="192" ht="15.75" customHeight="1">
      <c r="Q192" s="497"/>
    </row>
    <row r="193" ht="15.75" customHeight="1">
      <c r="Q193" s="497"/>
    </row>
    <row r="194" ht="15.75" customHeight="1">
      <c r="Q194" s="497"/>
    </row>
    <row r="195" ht="15.75" customHeight="1">
      <c r="Q195" s="497"/>
    </row>
    <row r="196" ht="15.75" customHeight="1">
      <c r="Q196" s="497"/>
    </row>
    <row r="197" ht="15.75" customHeight="1">
      <c r="Q197" s="497"/>
    </row>
    <row r="198" ht="15.75" customHeight="1">
      <c r="Q198" s="497"/>
    </row>
    <row r="199" ht="15.75" customHeight="1">
      <c r="Q199" s="497"/>
    </row>
    <row r="200" ht="15.75" customHeight="1">
      <c r="Q200" s="497"/>
    </row>
    <row r="201" ht="15.75" customHeight="1">
      <c r="Q201" s="497"/>
    </row>
    <row r="202" ht="15.75" customHeight="1">
      <c r="Q202" s="497"/>
    </row>
    <row r="203" ht="15.75" customHeight="1">
      <c r="Q203" s="497"/>
    </row>
    <row r="204" ht="15.75" customHeight="1">
      <c r="Q204" s="497"/>
    </row>
    <row r="205" ht="15.75" customHeight="1">
      <c r="Q205" s="497"/>
    </row>
    <row r="206" ht="15.75" customHeight="1">
      <c r="Q206" s="497"/>
    </row>
    <row r="207" ht="15.75" customHeight="1">
      <c r="Q207" s="497"/>
    </row>
    <row r="208" ht="15.75" customHeight="1">
      <c r="Q208" s="497"/>
    </row>
    <row r="209" ht="15.75" customHeight="1">
      <c r="Q209" s="497"/>
    </row>
    <row r="210" ht="15.75" customHeight="1">
      <c r="Q210" s="497"/>
    </row>
    <row r="211" ht="15.75" customHeight="1">
      <c r="Q211" s="497"/>
    </row>
    <row r="212" ht="15.75" customHeight="1">
      <c r="Q212" s="497"/>
    </row>
    <row r="213" ht="15.75" customHeight="1">
      <c r="Q213" s="497"/>
    </row>
    <row r="214" ht="15.75" customHeight="1">
      <c r="Q214" s="497"/>
    </row>
    <row r="215" ht="15.75" customHeight="1">
      <c r="Q215" s="497"/>
    </row>
    <row r="216" ht="15.75" customHeight="1">
      <c r="Q216" s="497"/>
    </row>
    <row r="217" ht="15.75" customHeight="1">
      <c r="Q217" s="497"/>
    </row>
    <row r="218" ht="15.75" customHeight="1">
      <c r="Q218" s="497"/>
    </row>
    <row r="219" ht="15.75" customHeight="1">
      <c r="Q219" s="497"/>
    </row>
    <row r="220" ht="15.75" customHeight="1">
      <c r="Q220" s="497"/>
    </row>
    <row r="221" ht="15.75" customHeight="1">
      <c r="Q221" s="497"/>
    </row>
    <row r="222" ht="15.75" customHeight="1">
      <c r="Q222" s="497"/>
    </row>
    <row r="223" ht="15.75" customHeight="1">
      <c r="Q223" s="497"/>
    </row>
    <row r="224" ht="15.75" customHeight="1">
      <c r="Q224" s="497"/>
    </row>
    <row r="225" ht="15.75" customHeight="1">
      <c r="Q225" s="497"/>
    </row>
    <row r="226" ht="15.75" customHeight="1">
      <c r="Q226" s="497"/>
    </row>
    <row r="227" ht="15.75" customHeight="1">
      <c r="Q227" s="497"/>
    </row>
    <row r="228" ht="15.75" customHeight="1">
      <c r="Q228" s="497"/>
    </row>
    <row r="229" ht="15.75" customHeight="1">
      <c r="Q229" s="497"/>
    </row>
    <row r="230" ht="15.75" customHeight="1">
      <c r="Q230" s="497"/>
    </row>
    <row r="231" ht="15.75" customHeight="1">
      <c r="Q231" s="497"/>
    </row>
    <row r="232" ht="15.75" customHeight="1">
      <c r="Q232" s="497"/>
    </row>
    <row r="233" ht="15.75" customHeight="1">
      <c r="Q233" s="497"/>
    </row>
    <row r="234" ht="15.75" customHeight="1">
      <c r="Q234" s="497"/>
    </row>
    <row r="235" ht="15.75" customHeight="1">
      <c r="Q235" s="497"/>
    </row>
    <row r="236" ht="15.75" customHeight="1">
      <c r="Q236" s="497"/>
    </row>
    <row r="237" ht="15.75" customHeight="1">
      <c r="Q237" s="497"/>
    </row>
    <row r="238" ht="15.75" customHeight="1">
      <c r="Q238" s="497"/>
    </row>
    <row r="239" ht="15.75" customHeight="1">
      <c r="Q239" s="497"/>
    </row>
    <row r="240" ht="15.75" customHeight="1">
      <c r="Q240" s="497"/>
    </row>
    <row r="241" ht="15.75" customHeight="1">
      <c r="Q241" s="497"/>
    </row>
    <row r="242" ht="15.75" customHeight="1">
      <c r="Q242" s="497"/>
    </row>
    <row r="243" ht="15.75" customHeight="1">
      <c r="Q243" s="497"/>
    </row>
    <row r="244" ht="15.75" customHeight="1">
      <c r="Q244" s="497"/>
    </row>
    <row r="245" ht="15.75" customHeight="1">
      <c r="Q245" s="497"/>
    </row>
    <row r="246" ht="15.75" customHeight="1">
      <c r="Q246" s="497"/>
    </row>
    <row r="247" ht="15.75" customHeight="1">
      <c r="Q247" s="497"/>
    </row>
    <row r="248" ht="15.75" customHeight="1">
      <c r="Q248" s="497"/>
    </row>
    <row r="249" ht="15.75" customHeight="1">
      <c r="Q249" s="497"/>
    </row>
    <row r="250" ht="15.75" customHeight="1">
      <c r="Q250" s="497"/>
    </row>
    <row r="251" ht="15.75" customHeight="1">
      <c r="Q251" s="497"/>
    </row>
    <row r="252" ht="15.75" customHeight="1">
      <c r="Q252" s="497"/>
    </row>
    <row r="253" ht="15.75" customHeight="1">
      <c r="Q253" s="497"/>
    </row>
    <row r="254" ht="15.75" customHeight="1">
      <c r="Q254" s="497"/>
    </row>
    <row r="255" ht="15.75" customHeight="1">
      <c r="Q255" s="497"/>
    </row>
    <row r="256" ht="15.75" customHeight="1">
      <c r="Q256" s="497"/>
    </row>
    <row r="257" ht="15.75" customHeight="1">
      <c r="Q257" s="497"/>
    </row>
    <row r="258" ht="15.75" customHeight="1">
      <c r="Q258" s="497"/>
    </row>
    <row r="259" ht="15.75" customHeight="1">
      <c r="Q259" s="497"/>
    </row>
    <row r="260" ht="15.75" customHeight="1">
      <c r="Q260" s="497"/>
    </row>
    <row r="261" ht="15.75" customHeight="1">
      <c r="Q261" s="497"/>
    </row>
    <row r="262" ht="15.75" customHeight="1">
      <c r="Q262" s="497"/>
    </row>
    <row r="263" ht="15.75" customHeight="1">
      <c r="Q263" s="497"/>
    </row>
    <row r="264" ht="15.75" customHeight="1">
      <c r="Q264" s="497"/>
    </row>
    <row r="265" ht="15.75" customHeight="1">
      <c r="Q265" s="497"/>
    </row>
    <row r="266" ht="15.75" customHeight="1">
      <c r="Q266" s="497"/>
    </row>
    <row r="267" ht="15.75" customHeight="1">
      <c r="Q267" s="497"/>
    </row>
    <row r="268" ht="15.75" customHeight="1">
      <c r="Q268" s="497"/>
    </row>
    <row r="269" ht="15.75" customHeight="1">
      <c r="Q269" s="497"/>
    </row>
    <row r="270" ht="15.75" customHeight="1">
      <c r="Q270" s="497"/>
    </row>
    <row r="271" ht="15.75" customHeight="1">
      <c r="Q271" s="497"/>
    </row>
    <row r="272" ht="15.75" customHeight="1">
      <c r="Q272" s="497"/>
    </row>
    <row r="273" ht="15.75" customHeight="1">
      <c r="Q273" s="497"/>
    </row>
    <row r="274" ht="15.75" customHeight="1">
      <c r="Q274" s="497"/>
    </row>
    <row r="275" ht="15.75" customHeight="1">
      <c r="Q275" s="497"/>
    </row>
    <row r="276" ht="15.75" customHeight="1">
      <c r="Q276" s="497"/>
    </row>
    <row r="277" ht="15.75" customHeight="1">
      <c r="Q277" s="497"/>
    </row>
    <row r="278" ht="15.75" customHeight="1">
      <c r="Q278" s="497"/>
    </row>
    <row r="279" ht="15.75" customHeight="1">
      <c r="Q279" s="497"/>
    </row>
    <row r="280" ht="15.75" customHeight="1">
      <c r="Q280" s="497"/>
    </row>
    <row r="281" ht="15.75" customHeight="1">
      <c r="Q281" s="497"/>
    </row>
    <row r="282" ht="15.75" customHeight="1">
      <c r="Q282" s="497"/>
    </row>
    <row r="283" ht="15.75" customHeight="1">
      <c r="Q283" s="497"/>
    </row>
    <row r="284" ht="15.75" customHeight="1">
      <c r="Q284" s="497"/>
    </row>
    <row r="285" ht="15.75" customHeight="1">
      <c r="Q285" s="497"/>
    </row>
    <row r="286" ht="15.75" customHeight="1">
      <c r="Q286" s="497"/>
    </row>
    <row r="287" ht="15.75" customHeight="1">
      <c r="Q287" s="497"/>
    </row>
    <row r="288" ht="15.75" customHeight="1">
      <c r="Q288" s="497"/>
    </row>
    <row r="289" ht="15.75" customHeight="1">
      <c r="Q289" s="497"/>
    </row>
    <row r="290" ht="15.75" customHeight="1">
      <c r="Q290" s="497"/>
    </row>
    <row r="291" ht="15.75" customHeight="1">
      <c r="Q291" s="497"/>
    </row>
    <row r="292" ht="15.75" customHeight="1">
      <c r="Q292" s="497"/>
    </row>
    <row r="293" ht="15.75" customHeight="1">
      <c r="Q293" s="497"/>
    </row>
    <row r="294" ht="15.75" customHeight="1">
      <c r="Q294" s="497"/>
    </row>
    <row r="295" ht="15.75" customHeight="1">
      <c r="Q295" s="497"/>
    </row>
    <row r="296" ht="15.75" customHeight="1">
      <c r="Q296" s="497"/>
    </row>
    <row r="297" ht="15.75" customHeight="1">
      <c r="Q297" s="497"/>
    </row>
    <row r="298" ht="15.75" customHeight="1">
      <c r="Q298" s="497"/>
    </row>
    <row r="299" ht="15.75" customHeight="1">
      <c r="Q299" s="497"/>
    </row>
    <row r="300" ht="15.75" customHeight="1">
      <c r="Q300" s="497"/>
    </row>
    <row r="301" ht="15.75" customHeight="1">
      <c r="Q301" s="497"/>
    </row>
    <row r="302" ht="15.75" customHeight="1">
      <c r="Q302" s="497"/>
    </row>
    <row r="303" ht="15.75" customHeight="1">
      <c r="Q303" s="497"/>
    </row>
    <row r="304" ht="15.75" customHeight="1">
      <c r="Q304" s="497"/>
    </row>
    <row r="305" ht="15.75" customHeight="1">
      <c r="Q305" s="497"/>
    </row>
    <row r="306" ht="15.75" customHeight="1">
      <c r="Q306" s="497"/>
    </row>
    <row r="307" ht="15.75" customHeight="1">
      <c r="Q307" s="497"/>
    </row>
    <row r="308" ht="15.75" customHeight="1">
      <c r="Q308" s="497"/>
    </row>
    <row r="309" ht="15.75" customHeight="1">
      <c r="Q309" s="497"/>
    </row>
    <row r="310" ht="15.75" customHeight="1">
      <c r="Q310" s="497"/>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10">
    <filterColumn colId="9">
      <filters>
        <filter val="27%"/>
        <filter val="100%"/>
        <filter val="57%"/>
        <filter val="45%"/>
        <filter val="67%"/>
        <filter val="89%"/>
        <filter val="77%"/>
        <filter val="11%"/>
        <filter val="99%"/>
        <filter val="65%"/>
        <filter val="43%"/>
        <filter val="75%"/>
        <filter val="95%"/>
        <filter val="81%"/>
        <filter val="91%"/>
        <filter val="48%"/>
        <filter val="58%"/>
        <filter val="68%"/>
        <filter val="56%"/>
        <filter val="88%"/>
        <filter val="42%"/>
        <filter val="64%"/>
        <filter val="30%"/>
        <filter val="62%"/>
        <filter val="94%"/>
        <filter val="50%"/>
        <filter val="60%"/>
        <filter val="92%"/>
        <filter val="70%"/>
        <filter val="80%"/>
        <filter val="8%"/>
        <filter val="90%"/>
        <filter val="2%"/>
        <filter val="0%"/>
        <filter val="39%"/>
      </filters>
    </filterColumn>
    <filterColumn colId="2">
      <filters>
        <filter val="DOĞRU"/>
      </filters>
    </filterColumn>
    <filterColumn colId="15">
      <filters>
        <filter val="Geleneksel"/>
      </filters>
    </filterColumn>
    <filterColumn colId="16">
      <filters>
        <filter val="0"/>
      </filters>
    </filterColumn>
  </autoFilter>
  <mergeCells count="2">
    <mergeCell ref="D85:E85"/>
    <mergeCell ref="D92:E92"/>
  </mergeCells>
  <conditionalFormatting sqref="C1">
    <cfRule type="cellIs" dxfId="0" priority="1" operator="equal">
      <formula>"TRUE"</formula>
    </cfRule>
  </conditionalFormatting>
  <conditionalFormatting sqref="C1">
    <cfRule type="cellIs" dxfId="1" priority="2" operator="equal">
      <formula>"FALSE"</formula>
    </cfRule>
  </conditionalFormatting>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6" max="16" width="12.1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15" t="s">
        <v>1343</v>
      </c>
      <c r="AJ1" s="215" t="s">
        <v>1344</v>
      </c>
      <c r="AK1" s="215" t="s">
        <v>1345</v>
      </c>
      <c r="AL1" s="215" t="s">
        <v>1346</v>
      </c>
      <c r="AM1" s="215" t="s">
        <v>1347</v>
      </c>
    </row>
    <row r="2" ht="15.75" customHeight="1">
      <c r="A2" s="56" t="s">
        <v>13592</v>
      </c>
      <c r="B2" s="56" t="s">
        <v>13593</v>
      </c>
      <c r="C2" s="56" t="str">
        <f>VLOOKUP(A2,'import Konya'!A:Q,3,0)</f>
        <v>DOĞRU</v>
      </c>
      <c r="D2" s="56" t="s">
        <v>1356</v>
      </c>
      <c r="E2" s="56">
        <f>VLOOKUP(A2,'import Konya'!A:Q,5,0)</f>
        <v>342</v>
      </c>
      <c r="F2" s="56" t="str">
        <f>VLOOKUP(A2,'import Konya'!A:Q,6,0)</f>
        <v/>
      </c>
      <c r="G2" s="56">
        <f>VLOOKUP(A2,'import Konya'!A:Q,7,0)</f>
        <v>12</v>
      </c>
      <c r="H2" s="56">
        <f>VLOOKUP(A2,'import Konya'!A:Q,8,0)</f>
        <v>1</v>
      </c>
      <c r="I2" s="56">
        <f>VLOOKUP(A2,'import Konya'!A:Q,9,0)</f>
        <v>13</v>
      </c>
      <c r="J2" s="216">
        <f>VLOOKUP(A2,'import Konya'!A:Q,10,0)</f>
        <v>0.92</v>
      </c>
      <c r="K2" s="56" t="s">
        <v>13594</v>
      </c>
      <c r="L2" s="56">
        <v>3.323201173E9</v>
      </c>
      <c r="M2" s="56" t="s">
        <v>13595</v>
      </c>
      <c r="N2" s="56" t="s">
        <v>13596</v>
      </c>
      <c r="O2" s="56" t="s">
        <v>13597</v>
      </c>
      <c r="P2" s="56" t="str">
        <f>VLOOKUP(A2,'import Konya'!A:Q,16,0)</f>
        <v>Geleneksel</v>
      </c>
      <c r="Q2" s="218" t="b">
        <v>0</v>
      </c>
      <c r="R2" s="218" t="s">
        <v>38</v>
      </c>
      <c r="S2" s="218" t="s">
        <v>167</v>
      </c>
      <c r="T2" s="2" t="s">
        <v>13064</v>
      </c>
      <c r="U2" s="218" t="s">
        <v>13598</v>
      </c>
      <c r="V2" s="220">
        <v>44585.0</v>
      </c>
      <c r="W2" s="220">
        <v>44586.0</v>
      </c>
      <c r="X2" s="218"/>
      <c r="Y2" s="218" t="s">
        <v>1353</v>
      </c>
      <c r="Z2" s="220">
        <v>44391.0</v>
      </c>
      <c r="AA2" s="218" t="s">
        <v>1353</v>
      </c>
      <c r="AB2" s="221">
        <v>44396.0</v>
      </c>
      <c r="AC2" s="218" t="s">
        <v>43</v>
      </c>
      <c r="AD2" s="221">
        <v>44410.0</v>
      </c>
      <c r="AE2" s="218" t="s">
        <v>1353</v>
      </c>
      <c r="AF2" s="221">
        <v>44585.0</v>
      </c>
      <c r="AG2" s="218"/>
      <c r="AH2" s="218"/>
      <c r="AI2" s="218" t="s">
        <v>100</v>
      </c>
      <c r="AJ2" s="218" t="s">
        <v>100</v>
      </c>
      <c r="AK2" s="218" t="s">
        <v>100</v>
      </c>
      <c r="AL2" s="218" t="s">
        <v>167</v>
      </c>
      <c r="AM2" s="218"/>
    </row>
    <row r="3" ht="15.75" customHeight="1">
      <c r="A3" s="56" t="s">
        <v>13599</v>
      </c>
      <c r="B3" s="56" t="s">
        <v>13600</v>
      </c>
      <c r="C3" s="56" t="str">
        <f>VLOOKUP(A3,'import Konya'!A:Q,3,0)</f>
        <v>DOĞRU</v>
      </c>
      <c r="D3" s="56" t="s">
        <v>1356</v>
      </c>
      <c r="E3" s="56">
        <f>VLOOKUP(A3,'import Konya'!A:Q,5,0)</f>
        <v>1752</v>
      </c>
      <c r="F3" s="56">
        <f>VLOOKUP(A3,'import Konya'!A:Q,6,0)</f>
        <v>67</v>
      </c>
      <c r="G3" s="56">
        <v>0.0</v>
      </c>
      <c r="H3" s="56">
        <f>VLOOKUP(A3,'import Konya'!A:Q,8,0)</f>
        <v>24</v>
      </c>
      <c r="I3" s="56">
        <f>VLOOKUP(A3,'import Konya'!A:Q,9,0)</f>
        <v>24</v>
      </c>
      <c r="J3" s="216">
        <f>VLOOKUP(A3,'import Konya'!A:Q,10,0)</f>
        <v>0</v>
      </c>
      <c r="K3" s="56" t="s">
        <v>13601</v>
      </c>
      <c r="L3" s="56">
        <v>0.0</v>
      </c>
      <c r="M3" s="56" t="s">
        <v>11034</v>
      </c>
      <c r="N3" s="56" t="s">
        <v>13602</v>
      </c>
      <c r="O3" s="56" t="s">
        <v>13603</v>
      </c>
      <c r="P3" s="56" t="str">
        <f>VLOOKUP(A3,'import Konya'!A:Q,16,0)</f>
        <v>Geleneksel</v>
      </c>
      <c r="Q3" s="218" t="b">
        <v>1</v>
      </c>
      <c r="R3" s="218"/>
      <c r="S3" s="218"/>
      <c r="T3" s="224"/>
      <c r="U3" s="218" t="s">
        <v>13604</v>
      </c>
      <c r="V3" s="220"/>
      <c r="W3" s="220"/>
      <c r="X3" s="218"/>
      <c r="Y3" s="218" t="s">
        <v>1353</v>
      </c>
      <c r="Z3" s="220">
        <v>44431.0</v>
      </c>
      <c r="AA3" s="218"/>
      <c r="AB3" s="218"/>
      <c r="AC3" s="218"/>
      <c r="AD3" s="218"/>
      <c r="AE3" s="218"/>
      <c r="AF3" s="218"/>
      <c r="AG3" s="218"/>
      <c r="AH3" s="218"/>
      <c r="AI3" s="218" t="s">
        <v>13605</v>
      </c>
      <c r="AJ3" s="218"/>
      <c r="AK3" s="218"/>
      <c r="AL3" s="218"/>
      <c r="AM3" s="218"/>
    </row>
    <row r="4" ht="15.75" customHeight="1">
      <c r="A4" s="56" t="s">
        <v>13606</v>
      </c>
      <c r="B4" s="56" t="s">
        <v>13607</v>
      </c>
      <c r="C4" s="56" t="str">
        <f>VLOOKUP(A4,'import Konya'!A:Q,3,0)</f>
        <v>DOĞRU</v>
      </c>
      <c r="D4" s="56" t="s">
        <v>1356</v>
      </c>
      <c r="E4" s="56">
        <f>VLOOKUP(A4,'import Konya'!A:Q,5,0)</f>
        <v>875</v>
      </c>
      <c r="F4" s="56">
        <f>VLOOKUP(A4,'import Konya'!A:Q,6,0)</f>
        <v>26</v>
      </c>
      <c r="G4" s="56">
        <f>VLOOKUP(A4,'import Konya'!A:Q,7,0)</f>
        <v>0</v>
      </c>
      <c r="H4" s="56">
        <f>VLOOKUP(A4,'import Konya'!A:Q,8,0)</f>
        <v>12</v>
      </c>
      <c r="I4" s="56">
        <f>VLOOKUP(A4,'import Konya'!A:Q,9,0)</f>
        <v>12</v>
      </c>
      <c r="J4" s="216">
        <f>VLOOKUP(A4,'import Konya'!A:Q,10,0)</f>
        <v>0</v>
      </c>
      <c r="K4" s="56" t="s">
        <v>13608</v>
      </c>
      <c r="L4" s="56">
        <v>5.331910173E9</v>
      </c>
      <c r="M4" s="56" t="s">
        <v>11034</v>
      </c>
      <c r="N4" s="56" t="s">
        <v>13609</v>
      </c>
      <c r="O4" s="56" t="s">
        <v>13610</v>
      </c>
      <c r="P4" s="56" t="str">
        <f>VLOOKUP(A4,'import Konya'!A:Q,16,0)</f>
        <v>Geleneksel</v>
      </c>
      <c r="Q4" s="218" t="b">
        <v>0</v>
      </c>
      <c r="R4" s="218"/>
      <c r="S4" s="218"/>
      <c r="T4" s="218"/>
      <c r="U4" s="218" t="s">
        <v>13611</v>
      </c>
      <c r="V4" s="220"/>
      <c r="W4" s="220"/>
      <c r="X4" s="218"/>
      <c r="Y4" s="218" t="s">
        <v>43</v>
      </c>
      <c r="Z4" s="220">
        <v>44403.0</v>
      </c>
      <c r="AA4" s="218" t="s">
        <v>1506</v>
      </c>
      <c r="AB4" s="221">
        <v>44414.0</v>
      </c>
      <c r="AC4" s="218" t="s">
        <v>1506</v>
      </c>
      <c r="AD4" s="221">
        <v>44419.0</v>
      </c>
      <c r="AE4" s="218" t="s">
        <v>1475</v>
      </c>
      <c r="AF4" s="221">
        <v>44425.0</v>
      </c>
      <c r="AG4" s="218" t="s">
        <v>1353</v>
      </c>
      <c r="AH4" s="221">
        <v>44427.0</v>
      </c>
      <c r="AI4" s="218" t="s">
        <v>100</v>
      </c>
      <c r="AJ4" s="218" t="s">
        <v>13605</v>
      </c>
      <c r="AK4" s="218" t="s">
        <v>13605</v>
      </c>
      <c r="AL4" s="218" t="s">
        <v>5371</v>
      </c>
      <c r="AM4" s="218" t="s">
        <v>13605</v>
      </c>
    </row>
    <row r="5" ht="15.75" customHeight="1">
      <c r="A5" s="56" t="s">
        <v>13612</v>
      </c>
      <c r="B5" s="56" t="s">
        <v>13613</v>
      </c>
      <c r="C5" s="56" t="str">
        <f>VLOOKUP(A5,'import Konya'!A:Q,3,0)</f>
        <v>DOĞRU</v>
      </c>
      <c r="D5" s="56" t="s">
        <v>1356</v>
      </c>
      <c r="E5" s="56">
        <f>VLOOKUP(A5,'import Konya'!A:Q,5,0)</f>
        <v>330</v>
      </c>
      <c r="F5" s="56">
        <f>VLOOKUP(A5,'import Konya'!A:Q,6,0)</f>
        <v>35</v>
      </c>
      <c r="G5" s="56">
        <f>VLOOKUP(A5,'import Konya'!A:Q,7,0)</f>
        <v>0</v>
      </c>
      <c r="H5" s="56">
        <f>VLOOKUP(A5,'import Konya'!A:Q,8,0)</f>
        <v>14</v>
      </c>
      <c r="I5" s="56">
        <f>VLOOKUP(A5,'import Konya'!A:Q,9,0)</f>
        <v>14</v>
      </c>
      <c r="J5" s="216">
        <f>VLOOKUP(A5,'import Konya'!A:Q,10,0)</f>
        <v>0</v>
      </c>
      <c r="K5" s="56" t="s">
        <v>13594</v>
      </c>
      <c r="L5" s="56">
        <v>3.323463173E9</v>
      </c>
      <c r="M5" s="56" t="s">
        <v>11034</v>
      </c>
      <c r="N5" s="56" t="s">
        <v>13614</v>
      </c>
      <c r="O5" s="56" t="s">
        <v>13615</v>
      </c>
      <c r="P5" s="56" t="str">
        <f>VLOOKUP(A5,'import Konya'!A:Q,16,0)</f>
        <v>Geleneksel</v>
      </c>
      <c r="Q5" s="218" t="b">
        <v>0</v>
      </c>
      <c r="R5" s="218" t="s">
        <v>29</v>
      </c>
      <c r="S5" s="218"/>
      <c r="T5" s="218"/>
      <c r="U5" s="218" t="s">
        <v>13616</v>
      </c>
      <c r="V5" s="220"/>
      <c r="W5" s="220"/>
      <c r="X5" s="218"/>
      <c r="Y5" s="218" t="s">
        <v>1353</v>
      </c>
      <c r="Z5" s="220">
        <v>44427.0</v>
      </c>
      <c r="AA5" s="218"/>
      <c r="AB5" s="218"/>
      <c r="AC5" s="218"/>
      <c r="AD5" s="218"/>
      <c r="AE5" s="218"/>
      <c r="AF5" s="218"/>
      <c r="AG5" s="218"/>
      <c r="AH5" s="218"/>
      <c r="AI5" s="218" t="s">
        <v>13605</v>
      </c>
      <c r="AJ5" s="218"/>
      <c r="AK5" s="218"/>
      <c r="AL5" s="218"/>
      <c r="AM5" s="218"/>
    </row>
    <row r="6" ht="15.75" customHeight="1">
      <c r="A6" s="56" t="s">
        <v>13617</v>
      </c>
      <c r="B6" s="56" t="s">
        <v>13618</v>
      </c>
      <c r="C6" s="56" t="str">
        <f>VLOOKUP(A6,'import Konya'!A:Q,3,0)</f>
        <v>DOĞRU</v>
      </c>
      <c r="D6" s="56" t="s">
        <v>1356</v>
      </c>
      <c r="E6" s="56">
        <f>VLOOKUP(A6,'import Konya'!A:Q,5,0)</f>
        <v>678</v>
      </c>
      <c r="F6" s="56">
        <f>VLOOKUP(A6,'import Konya'!A:Q,6,0)</f>
        <v>5</v>
      </c>
      <c r="G6" s="56">
        <f>VLOOKUP(A6,'import Konya'!A:Q,7,0)</f>
        <v>6</v>
      </c>
      <c r="H6" s="56">
        <f>VLOOKUP(A6,'import Konya'!A:Q,8,0)</f>
        <v>3</v>
      </c>
      <c r="I6" s="56">
        <f>VLOOKUP(A6,'import Konya'!A:Q,9,0)</f>
        <v>9</v>
      </c>
      <c r="J6" s="216">
        <f>VLOOKUP(A6,'import Konya'!A:Q,10,0)</f>
        <v>0.67</v>
      </c>
      <c r="K6" s="56" t="s">
        <v>13619</v>
      </c>
      <c r="L6" s="56">
        <v>5.413560908E9</v>
      </c>
      <c r="M6" s="56" t="s">
        <v>13620</v>
      </c>
      <c r="N6" s="56" t="s">
        <v>13621</v>
      </c>
      <c r="O6" s="56" t="s">
        <v>13622</v>
      </c>
      <c r="P6" s="56" t="str">
        <f>VLOOKUP(A6,'import Konya'!A:Q,16,0)</f>
        <v>Geleneksel</v>
      </c>
      <c r="Q6" s="218" t="b">
        <v>0</v>
      </c>
      <c r="R6" s="218" t="s">
        <v>38</v>
      </c>
      <c r="S6" s="218" t="s">
        <v>167</v>
      </c>
      <c r="T6" s="2" t="s">
        <v>13064</v>
      </c>
      <c r="U6" s="218"/>
      <c r="V6" s="220">
        <v>44601.0</v>
      </c>
      <c r="W6" s="220">
        <v>44602.0</v>
      </c>
      <c r="X6" s="218"/>
      <c r="Y6" s="218" t="s">
        <v>1353</v>
      </c>
      <c r="Z6" s="220">
        <v>44601.0</v>
      </c>
      <c r="AA6" s="218"/>
      <c r="AB6" s="218"/>
      <c r="AC6" s="218"/>
      <c r="AD6" s="218"/>
      <c r="AE6" s="218"/>
      <c r="AF6" s="218"/>
      <c r="AG6" s="218"/>
      <c r="AH6" s="218"/>
      <c r="AI6" s="218" t="s">
        <v>167</v>
      </c>
      <c r="AJ6" s="218"/>
      <c r="AK6" s="218"/>
      <c r="AL6" s="218"/>
      <c r="AM6" s="218"/>
    </row>
    <row r="7" ht="15.75" customHeight="1">
      <c r="A7" s="56" t="s">
        <v>13623</v>
      </c>
      <c r="B7" s="56" t="s">
        <v>13624</v>
      </c>
      <c r="C7" s="56" t="str">
        <f>VLOOKUP(A7,'import Konya'!A:Q,3,0)</f>
        <v>DOĞRU</v>
      </c>
      <c r="D7" s="56" t="s">
        <v>1356</v>
      </c>
      <c r="E7" s="56">
        <f>VLOOKUP(A7,'import Konya'!A:Q,5,0)</f>
        <v>1896</v>
      </c>
      <c r="F7" s="56">
        <f>VLOOKUP(A7,'import Konya'!A:Q,6,0)</f>
        <v>61</v>
      </c>
      <c r="G7" s="56">
        <f>VLOOKUP(A7,'import Konya'!A:Q,7,0)</f>
        <v>9</v>
      </c>
      <c r="H7" s="56">
        <f>VLOOKUP(A7,'import Konya'!A:Q,8,0)</f>
        <v>15</v>
      </c>
      <c r="I7" s="56">
        <f>VLOOKUP(A7,'import Konya'!A:Q,9,0)</f>
        <v>24</v>
      </c>
      <c r="J7" s="216">
        <f>VLOOKUP(A7,'import Konya'!A:Q,10,0)</f>
        <v>0.38</v>
      </c>
      <c r="K7" s="56" t="s">
        <v>13625</v>
      </c>
      <c r="L7" s="56">
        <v>3.322414224E9</v>
      </c>
      <c r="M7" s="56" t="s">
        <v>11034</v>
      </c>
      <c r="N7" s="56" t="s">
        <v>13602</v>
      </c>
      <c r="O7" s="56" t="s">
        <v>13626</v>
      </c>
      <c r="P7" s="56" t="str">
        <f>VLOOKUP(A7,'import Konya'!A:Q,16,0)</f>
        <v>Geleneksel</v>
      </c>
      <c r="Q7" s="218" t="b">
        <v>0</v>
      </c>
      <c r="R7" s="218" t="s">
        <v>38</v>
      </c>
      <c r="S7" s="218" t="s">
        <v>13605</v>
      </c>
      <c r="T7" s="224" t="s">
        <v>13488</v>
      </c>
      <c r="U7" s="218"/>
      <c r="V7" s="220">
        <v>44431.0</v>
      </c>
      <c r="W7" s="220">
        <v>44433.0</v>
      </c>
      <c r="X7" s="218"/>
      <c r="Y7" s="218" t="s">
        <v>1353</v>
      </c>
      <c r="Z7" s="220">
        <v>44431.0</v>
      </c>
      <c r="AA7" s="218"/>
      <c r="AB7" s="221"/>
      <c r="AC7" s="218"/>
      <c r="AD7" s="218"/>
      <c r="AE7" s="218"/>
      <c r="AF7" s="218"/>
      <c r="AG7" s="218"/>
      <c r="AH7" s="218"/>
      <c r="AI7" s="218" t="s">
        <v>13605</v>
      </c>
      <c r="AJ7" s="218"/>
      <c r="AK7" s="218"/>
      <c r="AL7" s="218"/>
      <c r="AM7" s="218"/>
    </row>
    <row r="8" ht="15.75" customHeight="1">
      <c r="A8" s="56" t="s">
        <v>13627</v>
      </c>
      <c r="B8" s="56" t="s">
        <v>13628</v>
      </c>
      <c r="C8" s="56" t="str">
        <f>VLOOKUP(A8,'import Konya'!A:Q,3,0)</f>
        <v>DOĞRU</v>
      </c>
      <c r="D8" s="56" t="s">
        <v>1443</v>
      </c>
      <c r="E8" s="56">
        <f>VLOOKUP(A8,'import Konya'!A:Q,5,0)</f>
        <v>3225</v>
      </c>
      <c r="F8" s="56">
        <f>VLOOKUP(A8,'import Konya'!A:Q,6,0)</f>
        <v>142</v>
      </c>
      <c r="G8" s="56">
        <f>VLOOKUP(A8,'import Konya'!A:Q,7,0)</f>
        <v>34</v>
      </c>
      <c r="H8" s="56">
        <f>VLOOKUP(A8,'import Konya'!A:Q,8,0)</f>
        <v>59</v>
      </c>
      <c r="I8" s="56">
        <f>VLOOKUP(A8,'import Konya'!A:Q,9,0)</f>
        <v>93</v>
      </c>
      <c r="J8" s="216">
        <f>VLOOKUP(A8,'import Konya'!A:Q,10,0)</f>
        <v>0.37</v>
      </c>
      <c r="K8" s="56" t="s">
        <v>13629</v>
      </c>
      <c r="L8" s="56">
        <v>5.424429842E9</v>
      </c>
      <c r="M8" s="56" t="s">
        <v>13595</v>
      </c>
      <c r="N8" s="56" t="s">
        <v>13630</v>
      </c>
      <c r="O8" s="56" t="s">
        <v>13631</v>
      </c>
      <c r="P8" s="56" t="str">
        <f>VLOOKUP(A8,'import Konya'!A:Q,16,0)</f>
        <v>Geleneksel</v>
      </c>
      <c r="Q8" s="218" t="b">
        <v>0</v>
      </c>
      <c r="R8" s="218" t="s">
        <v>38</v>
      </c>
      <c r="S8" s="218" t="s">
        <v>106</v>
      </c>
      <c r="T8" s="39" t="s">
        <v>13064</v>
      </c>
      <c r="U8" s="218" t="s">
        <v>7426</v>
      </c>
      <c r="V8" s="220">
        <v>44589.0</v>
      </c>
      <c r="W8" s="220">
        <v>44594.0</v>
      </c>
      <c r="X8" s="218"/>
      <c r="Y8" s="218" t="s">
        <v>1353</v>
      </c>
      <c r="Z8" s="220">
        <v>44585.0</v>
      </c>
      <c r="AA8" s="218" t="s">
        <v>1353</v>
      </c>
      <c r="AB8" s="221">
        <v>44589.0</v>
      </c>
      <c r="AC8" s="218" t="s">
        <v>43</v>
      </c>
      <c r="AD8" s="221">
        <v>44658.0</v>
      </c>
      <c r="AE8" s="218"/>
      <c r="AF8" s="218"/>
      <c r="AG8" s="218"/>
      <c r="AH8" s="218"/>
      <c r="AI8" s="218" t="s">
        <v>404</v>
      </c>
      <c r="AJ8" s="218" t="s">
        <v>106</v>
      </c>
      <c r="AK8" s="218" t="s">
        <v>404</v>
      </c>
      <c r="AL8" s="218"/>
      <c r="AM8" s="218"/>
    </row>
    <row r="9" ht="15.75" customHeight="1">
      <c r="A9" s="56" t="s">
        <v>13632</v>
      </c>
      <c r="B9" s="56" t="s">
        <v>13633</v>
      </c>
      <c r="C9" s="56" t="str">
        <f>VLOOKUP(A9,'import Konya'!A:Q,3,0)</f>
        <v>DOĞRU</v>
      </c>
      <c r="D9" s="56" t="s">
        <v>1356</v>
      </c>
      <c r="E9" s="56">
        <f>VLOOKUP(A9,'import Konya'!A:Q,5,0)</f>
        <v>14524</v>
      </c>
      <c r="F9" s="56">
        <f>VLOOKUP(A9,'import Konya'!A:Q,6,0)</f>
        <v>515</v>
      </c>
      <c r="G9" s="56">
        <f>VLOOKUP(A9,'import Konya'!A:Q,7,0)</f>
        <v>38</v>
      </c>
      <c r="H9" s="56">
        <f>VLOOKUP(A9,'import Konya'!A:Q,8,0)</f>
        <v>72</v>
      </c>
      <c r="I9" s="56">
        <f>VLOOKUP(A9,'import Konya'!A:Q,9,0)</f>
        <v>110</v>
      </c>
      <c r="J9" s="216">
        <f>VLOOKUP(A9,'import Konya'!A:Q,10,0)</f>
        <v>0.35</v>
      </c>
      <c r="K9" s="56" t="s">
        <v>13634</v>
      </c>
      <c r="L9" s="56">
        <v>3.322410005E9</v>
      </c>
      <c r="M9" s="56" t="s">
        <v>11034</v>
      </c>
      <c r="N9" s="56" t="s">
        <v>13602</v>
      </c>
      <c r="O9" s="56" t="s">
        <v>13635</v>
      </c>
      <c r="P9" s="56" t="str">
        <f>VLOOKUP(A9,'import Konya'!A:Q,16,0)</f>
        <v>Geleneksel</v>
      </c>
      <c r="Q9" s="218" t="b">
        <v>0</v>
      </c>
      <c r="R9" s="218" t="s">
        <v>39</v>
      </c>
      <c r="S9" s="218" t="s">
        <v>404</v>
      </c>
      <c r="T9" s="218" t="s">
        <v>13488</v>
      </c>
      <c r="U9" s="218" t="s">
        <v>13636</v>
      </c>
      <c r="V9" s="220">
        <v>44655.0</v>
      </c>
      <c r="W9" s="220">
        <v>44656.0</v>
      </c>
      <c r="X9" s="218"/>
      <c r="Y9" s="218" t="s">
        <v>1353</v>
      </c>
      <c r="Z9" s="220">
        <v>44428.0</v>
      </c>
      <c r="AA9" s="218" t="s">
        <v>1353</v>
      </c>
      <c r="AB9" s="221">
        <v>44655.0</v>
      </c>
      <c r="AC9" s="218"/>
      <c r="AD9" s="218"/>
      <c r="AE9" s="218"/>
      <c r="AF9" s="218"/>
      <c r="AG9" s="218"/>
      <c r="AH9" s="218"/>
      <c r="AI9" s="218" t="s">
        <v>13605</v>
      </c>
      <c r="AJ9" s="218" t="s">
        <v>404</v>
      </c>
      <c r="AK9" s="218"/>
      <c r="AL9" s="218"/>
      <c r="AM9" s="218"/>
    </row>
    <row r="10" ht="15.75" customHeight="1">
      <c r="A10" s="56" t="s">
        <v>13637</v>
      </c>
      <c r="B10" s="56" t="s">
        <v>13638</v>
      </c>
      <c r="C10" s="56" t="str">
        <f>VLOOKUP(A10,'import Konya'!A:Q,3,0)</f>
        <v>DOĞRU</v>
      </c>
      <c r="D10" s="56" t="s">
        <v>1378</v>
      </c>
      <c r="E10" s="56">
        <f>VLOOKUP(A10,'import Konya'!A:Q,5,0)</f>
        <v>845</v>
      </c>
      <c r="F10" s="56">
        <f>VLOOKUP(A10,'import Konya'!A:Q,6,0)</f>
        <v>8</v>
      </c>
      <c r="G10" s="56">
        <f>VLOOKUP(A10,'import Konya'!A:Q,7,0)</f>
        <v>0</v>
      </c>
      <c r="H10" s="56">
        <f>VLOOKUP(A10,'import Konya'!A:Q,8,0)</f>
        <v>14</v>
      </c>
      <c r="I10" s="56">
        <f>VLOOKUP(A10,'import Konya'!A:Q,9,0)</f>
        <v>14</v>
      </c>
      <c r="J10" s="216">
        <f>VLOOKUP(A10,'import Konya'!A:Q,10,0)</f>
        <v>0</v>
      </c>
      <c r="K10" s="56" t="s">
        <v>13639</v>
      </c>
      <c r="L10" s="56">
        <v>5.353487562E9</v>
      </c>
      <c r="M10" s="56" t="s">
        <v>11034</v>
      </c>
      <c r="N10" s="56" t="s">
        <v>1699</v>
      </c>
      <c r="O10" s="56" t="s">
        <v>13640</v>
      </c>
      <c r="P10" s="56" t="str">
        <f>VLOOKUP(A10,'import Konya'!A:Q,16,0)</f>
        <v>Geleneksel</v>
      </c>
      <c r="Q10" s="218" t="b">
        <v>0</v>
      </c>
      <c r="R10" s="218" t="s">
        <v>29</v>
      </c>
      <c r="S10" s="218"/>
      <c r="T10" s="218"/>
      <c r="U10" s="218" t="s">
        <v>13641</v>
      </c>
      <c r="V10" s="220"/>
      <c r="W10" s="220"/>
      <c r="X10" s="218"/>
      <c r="Y10" s="218" t="s">
        <v>1353</v>
      </c>
      <c r="Z10" s="220">
        <v>44410.0</v>
      </c>
      <c r="AA10" s="218" t="s">
        <v>1475</v>
      </c>
      <c r="AB10" s="221">
        <v>44414.0</v>
      </c>
      <c r="AC10" s="218"/>
      <c r="AD10" s="218"/>
      <c r="AE10" s="218"/>
      <c r="AF10" s="218"/>
      <c r="AG10" s="218"/>
      <c r="AH10" s="218"/>
      <c r="AI10" s="218" t="s">
        <v>5107</v>
      </c>
      <c r="AJ10" s="218" t="s">
        <v>13642</v>
      </c>
      <c r="AK10" s="218"/>
      <c r="AL10" s="218"/>
      <c r="AM10" s="218"/>
    </row>
    <row r="11" ht="15.75" customHeight="1">
      <c r="A11" s="56" t="s">
        <v>13643</v>
      </c>
      <c r="B11" s="56" t="s">
        <v>13644</v>
      </c>
      <c r="C11" s="56" t="str">
        <f>VLOOKUP(A11,'import Konya'!A:Q,3,0)</f>
        <v>DOĞRU</v>
      </c>
      <c r="D11" s="56" t="s">
        <v>1597</v>
      </c>
      <c r="E11" s="56">
        <f>VLOOKUP(A11,'import Konya'!A:Q,5,0)</f>
        <v>446</v>
      </c>
      <c r="F11" s="56">
        <f>VLOOKUP(A11,'import Konya'!A:Q,6,0)</f>
        <v>13</v>
      </c>
      <c r="G11" s="56">
        <f>VLOOKUP(A11,'import Konya'!A:Q,7,0)</f>
        <v>0</v>
      </c>
      <c r="H11" s="56">
        <f>VLOOKUP(A11,'import Konya'!A:Q,8,0)</f>
        <v>13</v>
      </c>
      <c r="I11" s="56">
        <f>VLOOKUP(A11,'import Konya'!A:Q,9,0)</f>
        <v>13</v>
      </c>
      <c r="J11" s="216">
        <f>VLOOKUP(A11,'import Konya'!A:Q,10,0)</f>
        <v>0</v>
      </c>
      <c r="K11" s="56" t="s">
        <v>13645</v>
      </c>
      <c r="L11" s="56">
        <v>5.367178006E9</v>
      </c>
      <c r="M11" s="56" t="s">
        <v>11034</v>
      </c>
      <c r="N11" s="56" t="s">
        <v>13602</v>
      </c>
      <c r="O11" s="56" t="s">
        <v>13646</v>
      </c>
      <c r="P11" s="56" t="str">
        <f>VLOOKUP(A11,'import Konya'!A:Q,16,0)</f>
        <v>Geleneksel</v>
      </c>
      <c r="Q11" s="218" t="b">
        <v>0</v>
      </c>
      <c r="R11" s="218" t="s">
        <v>33</v>
      </c>
      <c r="S11" s="218" t="s">
        <v>167</v>
      </c>
      <c r="T11" s="2" t="s">
        <v>13064</v>
      </c>
      <c r="U11" s="218" t="s">
        <v>13647</v>
      </c>
      <c r="V11" s="220">
        <v>44564.0</v>
      </c>
      <c r="W11" s="220">
        <v>44567.0</v>
      </c>
      <c r="X11" s="218"/>
      <c r="Y11" s="218" t="s">
        <v>1353</v>
      </c>
      <c r="Z11" s="220">
        <v>44560.0</v>
      </c>
      <c r="AA11" s="218" t="s">
        <v>1353</v>
      </c>
      <c r="AB11" s="221">
        <v>44564.0</v>
      </c>
      <c r="AC11" s="218" t="s">
        <v>1353</v>
      </c>
      <c r="AD11" s="221">
        <v>44623.0</v>
      </c>
      <c r="AE11" s="218"/>
      <c r="AF11" s="218"/>
      <c r="AG11" s="218"/>
      <c r="AH11" s="218"/>
      <c r="AI11" s="218" t="s">
        <v>167</v>
      </c>
      <c r="AJ11" s="218" t="s">
        <v>167</v>
      </c>
      <c r="AK11" s="218"/>
      <c r="AL11" s="218"/>
      <c r="AM11" s="218"/>
    </row>
    <row r="12" ht="15.75" customHeight="1">
      <c r="A12" s="56" t="s">
        <v>13648</v>
      </c>
      <c r="B12" s="56" t="s">
        <v>13649</v>
      </c>
      <c r="C12" s="56" t="str">
        <f>VLOOKUP(A12,'import Konya'!A:Q,3,0)</f>
        <v>DOĞRU</v>
      </c>
      <c r="D12" s="56" t="s">
        <v>2571</v>
      </c>
      <c r="E12" s="56">
        <f>VLOOKUP(A12,'import Konya'!A:Q,5,0)</f>
        <v>207</v>
      </c>
      <c r="F12" s="56" t="str">
        <f>VLOOKUP(A12,'import Konya'!A:Q,6,0)</f>
        <v/>
      </c>
      <c r="G12" s="56">
        <f>VLOOKUP(A12,'import Konya'!A:Q,7,0)</f>
        <v>0</v>
      </c>
      <c r="H12" s="56">
        <f>VLOOKUP(A12,'import Konya'!A:Q,8,0)</f>
        <v>8</v>
      </c>
      <c r="I12" s="56">
        <f>VLOOKUP(A12,'import Konya'!A:Q,9,0)</f>
        <v>8</v>
      </c>
      <c r="J12" s="216">
        <f>VLOOKUP(A12,'import Konya'!A:Q,10,0)</f>
        <v>0</v>
      </c>
      <c r="K12" s="56" t="s">
        <v>13650</v>
      </c>
      <c r="L12" s="56">
        <v>3.322901617E9</v>
      </c>
      <c r="M12" s="56" t="s">
        <v>11034</v>
      </c>
      <c r="N12" s="56" t="s">
        <v>13602</v>
      </c>
      <c r="O12" s="56" t="s">
        <v>13651</v>
      </c>
      <c r="P12" s="56" t="str">
        <f>VLOOKUP(A12,'import Konya'!A:Q,16,0)</f>
        <v>Geleneksel</v>
      </c>
      <c r="Q12" s="218" t="b">
        <v>0</v>
      </c>
      <c r="R12" s="218" t="s">
        <v>31</v>
      </c>
      <c r="S12" s="218"/>
      <c r="T12" s="218"/>
      <c r="U12" s="218" t="s">
        <v>13652</v>
      </c>
      <c r="V12" s="220"/>
      <c r="W12" s="220"/>
      <c r="X12" s="218"/>
      <c r="Y12" s="218" t="s">
        <v>1353</v>
      </c>
      <c r="Z12" s="220">
        <v>44431.0</v>
      </c>
      <c r="AA12" s="218" t="s">
        <v>1353</v>
      </c>
      <c r="AB12" s="221">
        <v>44620.0</v>
      </c>
      <c r="AC12" s="218"/>
      <c r="AD12" s="218"/>
      <c r="AE12" s="218"/>
      <c r="AF12" s="218"/>
      <c r="AG12" s="218"/>
      <c r="AH12" s="218"/>
      <c r="AI12" s="218" t="s">
        <v>610</v>
      </c>
      <c r="AJ12" s="218" t="s">
        <v>167</v>
      </c>
      <c r="AK12" s="218"/>
      <c r="AL12" s="218"/>
      <c r="AM12" s="218"/>
    </row>
    <row r="13" ht="15.75" customHeight="1">
      <c r="A13" s="211" t="s">
        <v>13653</v>
      </c>
      <c r="B13" s="211" t="s">
        <v>13654</v>
      </c>
      <c r="C13" s="56" t="str">
        <f>VLOOKUP(A13,'import Konya'!A:Q,3,0)</f>
        <v>DOĞRU</v>
      </c>
      <c r="D13" s="211" t="s">
        <v>1577</v>
      </c>
      <c r="E13" s="56">
        <f>VLOOKUP(A13,'import Konya'!A:Q,5,0)</f>
        <v>34</v>
      </c>
      <c r="F13" s="56">
        <f>VLOOKUP(A13,'import Konya'!A:Q,6,0)</f>
        <v>24</v>
      </c>
      <c r="G13" s="56">
        <f>VLOOKUP(A13,'import Konya'!A:Q,7,0)</f>
        <v>0</v>
      </c>
      <c r="H13" s="56">
        <f>VLOOKUP(A13,'import Konya'!A:Q,8,0)</f>
        <v>76</v>
      </c>
      <c r="I13" s="56">
        <f>VLOOKUP(A13,'import Konya'!A:Q,9,0)</f>
        <v>76</v>
      </c>
      <c r="J13" s="216">
        <f>VLOOKUP(A13,'import Konya'!A:Q,10,0)</f>
        <v>0</v>
      </c>
      <c r="K13" s="211" t="s">
        <v>13655</v>
      </c>
      <c r="L13" s="211">
        <v>3.327125353E9</v>
      </c>
      <c r="M13" s="211" t="s">
        <v>13656</v>
      </c>
      <c r="N13" s="211" t="s">
        <v>13657</v>
      </c>
      <c r="O13" s="211" t="s">
        <v>13658</v>
      </c>
      <c r="P13" s="56" t="str">
        <f>VLOOKUP(A13,'import Konya'!A:Q,16,0)</f>
        <v>Geleneksel</v>
      </c>
      <c r="Q13" s="218" t="b">
        <v>0</v>
      </c>
      <c r="R13" s="218"/>
      <c r="S13" s="218"/>
      <c r="T13" s="218"/>
      <c r="U13" s="218"/>
      <c r="V13" s="220"/>
      <c r="W13" s="220"/>
      <c r="X13" s="218"/>
      <c r="Y13" s="218"/>
      <c r="Z13" s="220"/>
      <c r="AA13" s="218"/>
      <c r="AB13" s="218"/>
      <c r="AC13" s="218"/>
      <c r="AD13" s="218"/>
      <c r="AE13" s="218"/>
      <c r="AF13" s="218"/>
      <c r="AG13" s="218"/>
      <c r="AH13" s="218"/>
      <c r="AI13" s="218"/>
      <c r="AJ13" s="218"/>
      <c r="AK13" s="218"/>
      <c r="AL13" s="218"/>
      <c r="AM13" s="218"/>
    </row>
    <row r="14" ht="15.75" customHeight="1">
      <c r="A14" s="56" t="s">
        <v>13659</v>
      </c>
      <c r="B14" s="56" t="s">
        <v>13660</v>
      </c>
      <c r="C14" s="56" t="str">
        <f>VLOOKUP(A14,'import Konya'!A:Q,3,0)</f>
        <v>DOĞRU</v>
      </c>
      <c r="D14" s="56" t="s">
        <v>1385</v>
      </c>
      <c r="E14" s="56">
        <f>VLOOKUP(A14,'import Konya'!A:Q,5,0)</f>
        <v>5</v>
      </c>
      <c r="F14" s="56" t="str">
        <f>VLOOKUP(A14,'import Konya'!A:Q,6,0)</f>
        <v/>
      </c>
      <c r="G14" s="56">
        <f>VLOOKUP(A14,'import Konya'!A:Q,7,0)</f>
        <v>0</v>
      </c>
      <c r="H14" s="56">
        <f>VLOOKUP(A14,'import Konya'!A:Q,8,0)</f>
        <v>15</v>
      </c>
      <c r="I14" s="56">
        <f>VLOOKUP(A14,'import Konya'!A:Q,9,0)</f>
        <v>15</v>
      </c>
      <c r="J14" s="216">
        <f>VLOOKUP(A14,'import Konya'!A:Q,10,0)</f>
        <v>0</v>
      </c>
      <c r="K14" s="56" t="s">
        <v>13661</v>
      </c>
      <c r="L14" s="56">
        <v>5.077236522E9</v>
      </c>
      <c r="M14" s="56" t="s">
        <v>13620</v>
      </c>
      <c r="N14" s="56" t="s">
        <v>13662</v>
      </c>
      <c r="O14" s="56" t="s">
        <v>13663</v>
      </c>
      <c r="P14" s="56" t="str">
        <f>VLOOKUP(A14,'import Konya'!A:Q,16,0)</f>
        <v>Geleneksel</v>
      </c>
      <c r="Q14" s="218" t="b">
        <v>0</v>
      </c>
      <c r="R14" s="218" t="s">
        <v>29</v>
      </c>
      <c r="S14" s="218"/>
      <c r="T14" s="218"/>
      <c r="U14" s="218" t="s">
        <v>13664</v>
      </c>
      <c r="V14" s="220"/>
      <c r="W14" s="220"/>
      <c r="X14" s="218"/>
      <c r="Y14" s="218" t="s">
        <v>1353</v>
      </c>
      <c r="Z14" s="220">
        <v>44599.0</v>
      </c>
      <c r="AA14" s="218"/>
      <c r="AB14" s="218"/>
      <c r="AC14" s="218"/>
      <c r="AD14" s="218"/>
      <c r="AE14" s="218"/>
      <c r="AF14" s="218"/>
      <c r="AG14" s="218"/>
      <c r="AH14" s="218"/>
      <c r="AI14" s="218" t="s">
        <v>149</v>
      </c>
      <c r="AJ14" s="218"/>
      <c r="AK14" s="218"/>
      <c r="AL14" s="218"/>
      <c r="AM14" s="218"/>
    </row>
    <row r="15" ht="15.75" customHeight="1">
      <c r="A15" s="56" t="s">
        <v>13665</v>
      </c>
      <c r="B15" s="56" t="s">
        <v>13666</v>
      </c>
      <c r="C15" s="56" t="str">
        <f>VLOOKUP(A15,'import Konya'!A:Q,3,0)</f>
        <v>DOĞRU</v>
      </c>
      <c r="D15" s="56" t="s">
        <v>1443</v>
      </c>
      <c r="E15" s="56">
        <f>VLOOKUP(A15,'import Konya'!A:Q,5,0)</f>
        <v>3500</v>
      </c>
      <c r="F15" s="56">
        <f>VLOOKUP(A15,'import Konya'!A:Q,6,0)</f>
        <v>95</v>
      </c>
      <c r="G15" s="56">
        <f>VLOOKUP(A15,'import Konya'!A:Q,7,0)</f>
        <v>0</v>
      </c>
      <c r="H15" s="56">
        <f>VLOOKUP(A15,'import Konya'!A:Q,8,0)</f>
        <v>26</v>
      </c>
      <c r="I15" s="56">
        <f>VLOOKUP(A15,'import Konya'!A:Q,9,0)</f>
        <v>26</v>
      </c>
      <c r="J15" s="216">
        <f>VLOOKUP(A15,'import Konya'!A:Q,10,0)</f>
        <v>0</v>
      </c>
      <c r="K15" s="56" t="s">
        <v>13667</v>
      </c>
      <c r="L15" s="56">
        <v>5.447314731E9</v>
      </c>
      <c r="M15" s="56" t="s">
        <v>11034</v>
      </c>
      <c r="N15" s="56" t="s">
        <v>13668</v>
      </c>
      <c r="O15" s="56" t="s">
        <v>13669</v>
      </c>
      <c r="P15" s="56" t="str">
        <f>VLOOKUP(A15,'import Konya'!A:Q,16,0)</f>
        <v>Geleneksel</v>
      </c>
      <c r="Q15" s="218" t="b">
        <v>1</v>
      </c>
      <c r="R15" s="218"/>
      <c r="S15" s="218"/>
      <c r="T15" s="218"/>
      <c r="U15" s="218" t="s">
        <v>13670</v>
      </c>
      <c r="V15" s="220"/>
      <c r="W15" s="220"/>
      <c r="X15" s="218"/>
      <c r="Y15" s="218" t="s">
        <v>1353</v>
      </c>
      <c r="Z15" s="220">
        <v>44413.0</v>
      </c>
      <c r="AA15" s="218" t="s">
        <v>31</v>
      </c>
      <c r="AB15" s="221">
        <v>44593.0</v>
      </c>
      <c r="AC15" s="218"/>
      <c r="AD15" s="218"/>
      <c r="AE15" s="218"/>
      <c r="AF15" s="218"/>
      <c r="AG15" s="218"/>
      <c r="AH15" s="218"/>
      <c r="AI15" s="218" t="s">
        <v>13605</v>
      </c>
      <c r="AJ15" s="218" t="s">
        <v>106</v>
      </c>
      <c r="AK15" s="218"/>
      <c r="AL15" s="218"/>
      <c r="AM15" s="218"/>
    </row>
    <row r="16" ht="15.75" customHeight="1">
      <c r="A16" s="56" t="s">
        <v>13671</v>
      </c>
      <c r="B16" s="56" t="s">
        <v>13672</v>
      </c>
      <c r="C16" s="56" t="str">
        <f>VLOOKUP(A16,'import Konya'!A:Q,3,0)</f>
        <v>YANLIŞ</v>
      </c>
      <c r="D16" s="56" t="s">
        <v>1443</v>
      </c>
      <c r="E16" s="56">
        <f>VLOOKUP(A16,'import Konya'!A:Q,5,0)</f>
        <v>201</v>
      </c>
      <c r="F16" s="56" t="str">
        <f>VLOOKUP(A16,'import Konya'!A:Q,6,0)</f>
        <v/>
      </c>
      <c r="G16" s="56">
        <f>VLOOKUP(A16,'import Konya'!A:Q,7,0)</f>
        <v>0</v>
      </c>
      <c r="H16" s="56">
        <f>VLOOKUP(A16,'import Konya'!A:Q,8,0)</f>
        <v>9</v>
      </c>
      <c r="I16" s="56">
        <f>VLOOKUP(A16,'import Konya'!A:Q,9,0)</f>
        <v>9</v>
      </c>
      <c r="J16" s="216">
        <f>VLOOKUP(A16,'import Konya'!A:Q,10,0)</f>
        <v>0</v>
      </c>
      <c r="K16" s="56" t="s">
        <v>13673</v>
      </c>
      <c r="L16" s="56">
        <v>5.532630871E9</v>
      </c>
      <c r="M16" s="56" t="s">
        <v>11034</v>
      </c>
      <c r="N16" s="56" t="s">
        <v>13602</v>
      </c>
      <c r="O16" s="56" t="s">
        <v>13674</v>
      </c>
      <c r="P16" s="56" t="str">
        <f>VLOOKUP(A16,'import Konya'!A:Q,16,0)</f>
        <v>Geleneksel</v>
      </c>
      <c r="Q16" s="218" t="b">
        <v>0</v>
      </c>
      <c r="R16" s="218" t="s">
        <v>40</v>
      </c>
      <c r="S16" s="218"/>
      <c r="T16" s="218"/>
      <c r="U16" s="218" t="s">
        <v>13675</v>
      </c>
      <c r="V16" s="220"/>
      <c r="W16" s="220"/>
      <c r="X16" s="218"/>
      <c r="Y16" s="218" t="s">
        <v>1353</v>
      </c>
      <c r="Z16" s="220">
        <v>44560.0</v>
      </c>
      <c r="AA16" s="218" t="s">
        <v>1353</v>
      </c>
      <c r="AB16" s="221">
        <v>44623.0</v>
      </c>
      <c r="AC16" s="218"/>
      <c r="AD16" s="218"/>
      <c r="AE16" s="218"/>
      <c r="AF16" s="218"/>
      <c r="AG16" s="218"/>
      <c r="AH16" s="218"/>
      <c r="AI16" s="218" t="s">
        <v>167</v>
      </c>
      <c r="AJ16" s="218" t="s">
        <v>167</v>
      </c>
      <c r="AK16" s="218"/>
      <c r="AL16" s="218"/>
      <c r="AM16" s="218"/>
    </row>
    <row r="17" ht="15.75" customHeight="1">
      <c r="A17" s="211" t="s">
        <v>13676</v>
      </c>
      <c r="B17" s="211" t="s">
        <v>13677</v>
      </c>
      <c r="C17" s="56" t="str">
        <f>VLOOKUP(A17,'import Konya'!A:Q,3,0)</f>
        <v>DOĞRU</v>
      </c>
      <c r="D17" s="211" t="s">
        <v>1507</v>
      </c>
      <c r="E17" s="56">
        <f>VLOOKUP(A17,'import Konya'!A:Q,5,0)</f>
        <v>8</v>
      </c>
      <c r="F17" s="56">
        <f>VLOOKUP(A17,'import Konya'!A:Q,6,0)</f>
        <v>8</v>
      </c>
      <c r="G17" s="56">
        <f>VLOOKUP(A17,'import Konya'!A:Q,7,0)</f>
        <v>0</v>
      </c>
      <c r="H17" s="56">
        <f>VLOOKUP(A17,'import Konya'!A:Q,8,0)</f>
        <v>13</v>
      </c>
      <c r="I17" s="56">
        <f>VLOOKUP(A17,'import Konya'!A:Q,9,0)</f>
        <v>13</v>
      </c>
      <c r="J17" s="216">
        <f>VLOOKUP(A17,'import Konya'!A:Q,10,0)</f>
        <v>0</v>
      </c>
      <c r="K17" s="211" t="s">
        <v>13678</v>
      </c>
      <c r="L17" s="211">
        <v>5.052270122E9</v>
      </c>
      <c r="M17" s="211" t="s">
        <v>13679</v>
      </c>
      <c r="N17" s="211" t="s">
        <v>13680</v>
      </c>
      <c r="O17" s="211" t="s">
        <v>13681</v>
      </c>
      <c r="P17" s="56" t="str">
        <f>VLOOKUP(A17,'import Konya'!A:Q,16,0)</f>
        <v>Geleneksel</v>
      </c>
      <c r="Q17" s="218" t="b">
        <v>0</v>
      </c>
      <c r="R17" s="218"/>
      <c r="S17" s="218"/>
      <c r="T17" s="218"/>
      <c r="U17" s="218"/>
      <c r="V17" s="220"/>
      <c r="W17" s="220"/>
      <c r="X17" s="218"/>
      <c r="Y17" s="218"/>
      <c r="Z17" s="220"/>
      <c r="AA17" s="218"/>
      <c r="AB17" s="218"/>
      <c r="AC17" s="218"/>
      <c r="AD17" s="218"/>
      <c r="AE17" s="218"/>
      <c r="AF17" s="218"/>
      <c r="AG17" s="218"/>
      <c r="AH17" s="218"/>
      <c r="AI17" s="218"/>
      <c r="AJ17" s="218"/>
      <c r="AK17" s="218"/>
      <c r="AL17" s="218"/>
      <c r="AM17" s="218"/>
    </row>
    <row r="18" ht="15.75" customHeight="1">
      <c r="A18" s="56" t="s">
        <v>13682</v>
      </c>
      <c r="B18" s="56" t="s">
        <v>13683</v>
      </c>
      <c r="C18" s="56" t="str">
        <f>VLOOKUP(A18,'import Konya'!A:Q,3,0)</f>
        <v>YANLIŞ</v>
      </c>
      <c r="D18" s="56" t="s">
        <v>1378</v>
      </c>
      <c r="E18" s="56">
        <f>VLOOKUP(A18,'import Konya'!A:Q,5,0)</f>
        <v>60</v>
      </c>
      <c r="F18" s="56" t="str">
        <f>VLOOKUP(A18,'import Konya'!A:Q,6,0)</f>
        <v/>
      </c>
      <c r="G18" s="56">
        <f>VLOOKUP(A18,'import Konya'!A:Q,7,0)</f>
        <v>0</v>
      </c>
      <c r="H18" s="56">
        <f>VLOOKUP(A18,'import Konya'!A:Q,8,0)</f>
        <v>31</v>
      </c>
      <c r="I18" s="56">
        <f>VLOOKUP(A18,'import Konya'!A:Q,9,0)</f>
        <v>31</v>
      </c>
      <c r="J18" s="216">
        <f>VLOOKUP(A18,'import Konya'!A:Q,10,0)</f>
        <v>0</v>
      </c>
      <c r="K18" s="56" t="s">
        <v>13684</v>
      </c>
      <c r="L18" s="56">
        <v>5.529347411E9</v>
      </c>
      <c r="M18" s="56" t="s">
        <v>11034</v>
      </c>
      <c r="N18" s="56" t="s">
        <v>1699</v>
      </c>
      <c r="O18" s="56" t="s">
        <v>13685</v>
      </c>
      <c r="P18" s="56" t="str">
        <f>VLOOKUP(A18,'import Konya'!A:Q,16,0)</f>
        <v>Geleneksel</v>
      </c>
      <c r="Q18" s="218" t="b">
        <v>0</v>
      </c>
      <c r="R18" s="218" t="s">
        <v>43</v>
      </c>
      <c r="S18" s="218"/>
      <c r="T18" s="218"/>
      <c r="U18" s="218"/>
      <c r="V18" s="220"/>
      <c r="W18" s="220"/>
      <c r="X18" s="218"/>
      <c r="Y18" s="218" t="s">
        <v>1353</v>
      </c>
      <c r="Z18" s="220">
        <v>44410.0</v>
      </c>
      <c r="AA18" s="218" t="s">
        <v>43</v>
      </c>
      <c r="AB18" s="221">
        <v>44450.0</v>
      </c>
      <c r="AC18" s="218"/>
      <c r="AD18" s="218"/>
      <c r="AE18" s="218"/>
      <c r="AF18" s="218"/>
      <c r="AG18" s="218"/>
      <c r="AH18" s="218"/>
      <c r="AI18" s="218" t="s">
        <v>5107</v>
      </c>
      <c r="AJ18" s="218" t="s">
        <v>128</v>
      </c>
      <c r="AK18" s="218"/>
      <c r="AL18" s="218"/>
      <c r="AM18" s="218"/>
    </row>
    <row r="19" ht="15.75" customHeight="1">
      <c r="A19" s="56" t="s">
        <v>13686</v>
      </c>
      <c r="B19" s="56" t="s">
        <v>13687</v>
      </c>
      <c r="C19" s="56" t="str">
        <f>VLOOKUP(A19,'import Konya'!A:Q,3,0)</f>
        <v>DOĞRU</v>
      </c>
      <c r="D19" s="56" t="s">
        <v>1443</v>
      </c>
      <c r="E19" s="56">
        <f>VLOOKUP(A19,'import Konya'!A:Q,5,0)</f>
        <v>170</v>
      </c>
      <c r="F19" s="56" t="str">
        <f>VLOOKUP(A19,'import Konya'!A:Q,6,0)</f>
        <v/>
      </c>
      <c r="G19" s="56">
        <f>VLOOKUP(A19,'import Konya'!A:Q,7,0)</f>
        <v>0</v>
      </c>
      <c r="H19" s="56">
        <f>VLOOKUP(A19,'import Konya'!A:Q,8,0)</f>
        <v>32</v>
      </c>
      <c r="I19" s="56">
        <f>VLOOKUP(A19,'import Konya'!A:Q,9,0)</f>
        <v>32</v>
      </c>
      <c r="J19" s="216">
        <f>VLOOKUP(A19,'import Konya'!A:Q,10,0)</f>
        <v>0</v>
      </c>
      <c r="K19" s="56" t="s">
        <v>13688</v>
      </c>
      <c r="L19" s="56">
        <v>5.331957205E9</v>
      </c>
      <c r="M19" s="56" t="s">
        <v>11034</v>
      </c>
      <c r="N19" s="56" t="s">
        <v>13602</v>
      </c>
      <c r="O19" s="56" t="s">
        <v>13689</v>
      </c>
      <c r="P19" s="56" t="str">
        <f>VLOOKUP(A19,'import Konya'!A:Q,16,0)</f>
        <v>Geleneksel</v>
      </c>
      <c r="Q19" s="218" t="b">
        <v>0</v>
      </c>
      <c r="R19" s="218" t="s">
        <v>43</v>
      </c>
      <c r="S19" s="218"/>
      <c r="T19" s="218"/>
      <c r="U19" s="218" t="s">
        <v>13690</v>
      </c>
      <c r="V19" s="220"/>
      <c r="W19" s="220"/>
      <c r="X19" s="218"/>
      <c r="Y19" s="218" t="s">
        <v>1506</v>
      </c>
      <c r="Z19" s="220">
        <v>44560.0</v>
      </c>
      <c r="AA19" s="218" t="s">
        <v>43</v>
      </c>
      <c r="AB19" s="221">
        <v>44617.0</v>
      </c>
      <c r="AC19" s="218"/>
      <c r="AD19" s="218"/>
      <c r="AE19" s="218"/>
      <c r="AF19" s="218"/>
      <c r="AG19" s="218"/>
      <c r="AH19" s="218"/>
      <c r="AI19" s="218" t="s">
        <v>167</v>
      </c>
      <c r="AJ19" s="218" t="s">
        <v>106</v>
      </c>
      <c r="AK19" s="218"/>
      <c r="AL19" s="218"/>
      <c r="AM19" s="218"/>
    </row>
    <row r="20" ht="15.75" customHeight="1">
      <c r="A20" s="56" t="s">
        <v>13691</v>
      </c>
      <c r="B20" s="56" t="s">
        <v>13692</v>
      </c>
      <c r="C20" s="56" t="str">
        <f>VLOOKUP(A20,'import Konya'!A:Q,3,0)</f>
        <v>DOĞRU</v>
      </c>
      <c r="D20" s="56" t="s">
        <v>1364</v>
      </c>
      <c r="E20" s="56">
        <f>VLOOKUP(A20,'import Konya'!A:Q,5,0)</f>
        <v>298</v>
      </c>
      <c r="F20" s="56">
        <f>VLOOKUP(A20,'import Konya'!A:Q,6,0)</f>
        <v>16</v>
      </c>
      <c r="G20" s="56">
        <f>VLOOKUP(A20,'import Konya'!A:Q,7,0)</f>
        <v>2</v>
      </c>
      <c r="H20" s="56">
        <f>VLOOKUP(A20,'import Konya'!A:Q,8,0)</f>
        <v>12</v>
      </c>
      <c r="I20" s="56">
        <f>VLOOKUP(A20,'import Konya'!A:Q,9,0)</f>
        <v>14</v>
      </c>
      <c r="J20" s="216">
        <f>VLOOKUP(A20,'import Konya'!A:Q,10,0)</f>
        <v>0.14</v>
      </c>
      <c r="K20" s="56" t="s">
        <v>13693</v>
      </c>
      <c r="L20" s="56">
        <v>5.330732826E9</v>
      </c>
      <c r="M20" s="56" t="s">
        <v>13620</v>
      </c>
      <c r="N20" s="56" t="s">
        <v>13621</v>
      </c>
      <c r="O20" s="56" t="s">
        <v>13694</v>
      </c>
      <c r="P20" s="56" t="str">
        <f>VLOOKUP(A20,'import Konya'!A:Q,16,0)</f>
        <v>Geleneksel</v>
      </c>
      <c r="Q20" s="218" t="b">
        <v>1</v>
      </c>
      <c r="R20" s="218"/>
      <c r="S20" s="218"/>
      <c r="T20" s="218"/>
      <c r="U20" s="218" t="s">
        <v>13695</v>
      </c>
      <c r="V20" s="220"/>
      <c r="W20" s="220"/>
      <c r="X20" s="218"/>
      <c r="Y20" s="218" t="s">
        <v>1353</v>
      </c>
      <c r="Z20" s="220">
        <v>44594.0</v>
      </c>
      <c r="AA20" s="218"/>
      <c r="AB20" s="218"/>
      <c r="AC20" s="218"/>
      <c r="AD20" s="218"/>
      <c r="AE20" s="218"/>
      <c r="AF20" s="218"/>
      <c r="AG20" s="218"/>
      <c r="AH20" s="218"/>
      <c r="AI20" s="218" t="s">
        <v>106</v>
      </c>
      <c r="AJ20" s="218"/>
      <c r="AK20" s="218"/>
      <c r="AL20" s="218"/>
      <c r="AM20" s="218"/>
    </row>
    <row r="21" ht="15.75" customHeight="1">
      <c r="A21" s="56" t="s">
        <v>13696</v>
      </c>
      <c r="B21" s="56" t="s">
        <v>13697</v>
      </c>
      <c r="C21" s="56" t="str">
        <f>VLOOKUP(A21,'import Konya'!A:Q,3,0)</f>
        <v>DOĞRU</v>
      </c>
      <c r="D21" s="56" t="s">
        <v>1364</v>
      </c>
      <c r="E21" s="56">
        <f>VLOOKUP(A21,'import Konya'!A:Q,5,0)</f>
        <v>78</v>
      </c>
      <c r="F21" s="56">
        <f>VLOOKUP(A21,'import Konya'!A:Q,6,0)</f>
        <v>1</v>
      </c>
      <c r="G21" s="56">
        <f>VLOOKUP(A21,'import Konya'!A:Q,7,0)</f>
        <v>0</v>
      </c>
      <c r="H21" s="56">
        <f>VLOOKUP(A21,'import Konya'!A:Q,8,0)</f>
        <v>10</v>
      </c>
      <c r="I21" s="56">
        <f>VLOOKUP(A21,'import Konya'!A:Q,9,0)</f>
        <v>10</v>
      </c>
      <c r="J21" s="216">
        <f>VLOOKUP(A21,'import Konya'!A:Q,10,0)</f>
        <v>0</v>
      </c>
      <c r="K21" s="56" t="s">
        <v>13698</v>
      </c>
      <c r="L21" s="56">
        <v>5.464500435E9</v>
      </c>
      <c r="M21" s="56" t="s">
        <v>11034</v>
      </c>
      <c r="N21" s="56" t="s">
        <v>13602</v>
      </c>
      <c r="O21" s="56" t="s">
        <v>13699</v>
      </c>
      <c r="P21" s="56" t="str">
        <f>VLOOKUP(A21,'import Konya'!A:Q,16,0)</f>
        <v>Geleneksel</v>
      </c>
      <c r="Q21" s="218" t="b">
        <v>0</v>
      </c>
      <c r="R21" s="218" t="s">
        <v>33</v>
      </c>
      <c r="S21" s="218"/>
      <c r="T21" s="224"/>
      <c r="U21" s="218" t="s">
        <v>13700</v>
      </c>
      <c r="V21" s="220"/>
      <c r="W21" s="220"/>
      <c r="X21" s="218"/>
      <c r="Y21" s="218" t="s">
        <v>1475</v>
      </c>
      <c r="Z21" s="220">
        <v>44431.0</v>
      </c>
      <c r="AA21" s="218"/>
      <c r="AB21" s="218"/>
      <c r="AC21" s="218"/>
      <c r="AD21" s="218"/>
      <c r="AE21" s="218"/>
      <c r="AF21" s="218"/>
      <c r="AG21" s="218"/>
      <c r="AH21" s="218"/>
      <c r="AI21" s="218" t="s">
        <v>13605</v>
      </c>
      <c r="AJ21" s="218"/>
      <c r="AK21" s="218"/>
      <c r="AL21" s="218"/>
      <c r="AM21" s="218"/>
    </row>
    <row r="22" ht="15.75" customHeight="1">
      <c r="A22" s="56" t="s">
        <v>13701</v>
      </c>
      <c r="B22" s="56" t="s">
        <v>13702</v>
      </c>
      <c r="C22" s="56" t="str">
        <f>VLOOKUP(A22,'import Konya'!A:Q,3,0)</f>
        <v>DOĞRU</v>
      </c>
      <c r="D22" s="56" t="s">
        <v>1364</v>
      </c>
      <c r="E22" s="56">
        <f>VLOOKUP(A22,'import Konya'!A:Q,5,0)</f>
        <v>2648</v>
      </c>
      <c r="F22" s="56">
        <f>VLOOKUP(A22,'import Konya'!A:Q,6,0)</f>
        <v>80</v>
      </c>
      <c r="G22" s="56">
        <f>VLOOKUP(A22,'import Konya'!A:Q,7,0)</f>
        <v>0</v>
      </c>
      <c r="H22" s="56">
        <f>VLOOKUP(A22,'import Konya'!A:Q,8,0)</f>
        <v>23</v>
      </c>
      <c r="I22" s="56">
        <f>VLOOKUP(A22,'import Konya'!A:Q,9,0)</f>
        <v>23</v>
      </c>
      <c r="J22" s="216">
        <f>VLOOKUP(A22,'import Konya'!A:Q,10,0)</f>
        <v>0</v>
      </c>
      <c r="K22" s="56" t="s">
        <v>13703</v>
      </c>
      <c r="L22" s="56">
        <v>5.447314731E9</v>
      </c>
      <c r="M22" s="56" t="s">
        <v>11034</v>
      </c>
      <c r="N22" s="56" t="s">
        <v>13668</v>
      </c>
      <c r="O22" s="56" t="s">
        <v>13704</v>
      </c>
      <c r="P22" s="56" t="str">
        <f>VLOOKUP(A22,'import Konya'!A:Q,16,0)</f>
        <v>Geleneksel</v>
      </c>
      <c r="Q22" s="218" t="b">
        <v>1</v>
      </c>
      <c r="R22" s="218" t="s">
        <v>27</v>
      </c>
      <c r="S22" s="218"/>
      <c r="T22" s="224"/>
      <c r="U22" s="218" t="s">
        <v>13705</v>
      </c>
      <c r="V22" s="220"/>
      <c r="W22" s="220"/>
      <c r="X22" s="218"/>
      <c r="Y22" s="218" t="s">
        <v>31</v>
      </c>
      <c r="Z22" s="220">
        <v>44593.0</v>
      </c>
      <c r="AA22" s="218"/>
      <c r="AB22" s="218"/>
      <c r="AC22" s="218"/>
      <c r="AD22" s="218"/>
      <c r="AE22" s="218"/>
      <c r="AF22" s="218"/>
      <c r="AG22" s="218"/>
      <c r="AH22" s="218"/>
      <c r="AI22" s="218" t="s">
        <v>106</v>
      </c>
      <c r="AJ22" s="218"/>
      <c r="AK22" s="218"/>
      <c r="AL22" s="218"/>
      <c r="AM22" s="218"/>
    </row>
    <row r="23" ht="15.75" customHeight="1">
      <c r="A23" s="56" t="s">
        <v>13706</v>
      </c>
      <c r="B23" s="56" t="s">
        <v>13707</v>
      </c>
      <c r="C23" s="56" t="str">
        <f>VLOOKUP(A23,'import Konya'!A:Q,3,0)</f>
        <v>DOĞRU</v>
      </c>
      <c r="D23" s="56" t="s">
        <v>1364</v>
      </c>
      <c r="E23" s="56">
        <f>VLOOKUP(A23,'import Konya'!A:Q,5,0)</f>
        <v>816</v>
      </c>
      <c r="F23" s="56">
        <f>VLOOKUP(A23,'import Konya'!A:Q,6,0)</f>
        <v>3</v>
      </c>
      <c r="G23" s="56">
        <f>VLOOKUP(A23,'import Konya'!A:Q,7,0)</f>
        <v>7</v>
      </c>
      <c r="H23" s="56">
        <f>VLOOKUP(A23,'import Konya'!A:Q,8,0)</f>
        <v>21</v>
      </c>
      <c r="I23" s="56">
        <f>VLOOKUP(A23,'import Konya'!A:Q,9,0)</f>
        <v>28</v>
      </c>
      <c r="J23" s="216">
        <f>VLOOKUP(A23,'import Konya'!A:Q,10,0)</f>
        <v>0.25</v>
      </c>
      <c r="K23" s="56" t="s">
        <v>13708</v>
      </c>
      <c r="L23" s="56">
        <v>5.417211721E9</v>
      </c>
      <c r="M23" s="56" t="s">
        <v>11034</v>
      </c>
      <c r="N23" s="56" t="s">
        <v>13709</v>
      </c>
      <c r="O23" s="56" t="s">
        <v>13710</v>
      </c>
      <c r="P23" s="56" t="str">
        <f>VLOOKUP(A23,'import Konya'!A:Q,16,0)</f>
        <v>Geleneksel</v>
      </c>
      <c r="Q23" s="218" t="b">
        <v>0</v>
      </c>
      <c r="R23" s="218" t="s">
        <v>38</v>
      </c>
      <c r="S23" s="218" t="s">
        <v>610</v>
      </c>
      <c r="T23" s="2" t="s">
        <v>13064</v>
      </c>
      <c r="U23" s="218" t="s">
        <v>13711</v>
      </c>
      <c r="V23" s="220">
        <v>44610.0</v>
      </c>
      <c r="W23" s="220">
        <v>44611.0</v>
      </c>
      <c r="X23" s="218"/>
      <c r="Y23" s="218" t="s">
        <v>1353</v>
      </c>
      <c r="Z23" s="220">
        <v>44410.0</v>
      </c>
      <c r="AA23" s="218" t="s">
        <v>1353</v>
      </c>
      <c r="AB23" s="221">
        <v>44412.0</v>
      </c>
      <c r="AC23" s="218" t="s">
        <v>1353</v>
      </c>
      <c r="AD23" s="221">
        <v>44610.0</v>
      </c>
      <c r="AE23" s="218"/>
      <c r="AF23" s="218"/>
      <c r="AG23" s="218"/>
      <c r="AH23" s="218"/>
      <c r="AI23" s="218" t="s">
        <v>100</v>
      </c>
      <c r="AJ23" s="218" t="s">
        <v>13642</v>
      </c>
      <c r="AK23" s="218" t="s">
        <v>610</v>
      </c>
      <c r="AL23" s="218"/>
      <c r="AM23" s="218"/>
    </row>
    <row r="24" ht="15.75" customHeight="1">
      <c r="A24" s="211" t="s">
        <v>13712</v>
      </c>
      <c r="B24" s="211" t="s">
        <v>13713</v>
      </c>
      <c r="C24" s="56" t="str">
        <f>VLOOKUP(A24,'import Konya'!A:Q,3,0)</f>
        <v>DOĞRU</v>
      </c>
      <c r="D24" s="211" t="s">
        <v>1364</v>
      </c>
      <c r="E24" s="56">
        <f>VLOOKUP(A24,'import Konya'!A:Q,5,0)</f>
        <v>13</v>
      </c>
      <c r="F24" s="56">
        <f>VLOOKUP(A24,'import Konya'!A:Q,6,0)</f>
        <v>13</v>
      </c>
      <c r="G24" s="56">
        <f>VLOOKUP(A24,'import Konya'!A:Q,7,0)</f>
        <v>0</v>
      </c>
      <c r="H24" s="56">
        <f>VLOOKUP(A24,'import Konya'!A:Q,8,0)</f>
        <v>15</v>
      </c>
      <c r="I24" s="56">
        <f>VLOOKUP(A24,'import Konya'!A:Q,9,0)</f>
        <v>15</v>
      </c>
      <c r="J24" s="216">
        <f>VLOOKUP(A24,'import Konya'!A:Q,10,0)</f>
        <v>0</v>
      </c>
      <c r="K24" s="211" t="s">
        <v>13714</v>
      </c>
      <c r="L24" s="211">
        <v>5.418566673E9</v>
      </c>
      <c r="M24" s="211" t="s">
        <v>13715</v>
      </c>
      <c r="N24" s="211" t="s">
        <v>2520</v>
      </c>
      <c r="O24" s="211" t="s">
        <v>13716</v>
      </c>
      <c r="P24" s="56" t="str">
        <f>VLOOKUP(A24,'import Konya'!A:Q,16,0)</f>
        <v>Geleneksel</v>
      </c>
      <c r="Q24" s="218" t="b">
        <v>0</v>
      </c>
      <c r="R24" s="218"/>
      <c r="S24" s="218"/>
      <c r="T24" s="218"/>
      <c r="U24" s="218"/>
      <c r="V24" s="220"/>
      <c r="W24" s="220"/>
      <c r="X24" s="218"/>
      <c r="Y24" s="218"/>
      <c r="Z24" s="220"/>
      <c r="AA24" s="218"/>
      <c r="AB24" s="218"/>
      <c r="AC24" s="218"/>
      <c r="AD24" s="218"/>
      <c r="AE24" s="218"/>
      <c r="AF24" s="218"/>
      <c r="AG24" s="218"/>
      <c r="AH24" s="218"/>
      <c r="AI24" s="218"/>
      <c r="AJ24" s="218"/>
      <c r="AK24" s="218"/>
      <c r="AL24" s="218"/>
      <c r="AM24" s="218"/>
    </row>
    <row r="25" ht="15.75" customHeight="1">
      <c r="A25" s="56" t="s">
        <v>13717</v>
      </c>
      <c r="B25" s="56" t="s">
        <v>13718</v>
      </c>
      <c r="C25" s="56" t="str">
        <f>VLOOKUP(A25,'import Konya'!A:Q,3,0)</f>
        <v>DOĞRU</v>
      </c>
      <c r="D25" s="56" t="s">
        <v>1364</v>
      </c>
      <c r="E25" s="56">
        <f>VLOOKUP(A25,'import Konya'!A:Q,5,0)</f>
        <v>9</v>
      </c>
      <c r="F25" s="56" t="str">
        <f>VLOOKUP(A25,'import Konya'!A:Q,6,0)</f>
        <v/>
      </c>
      <c r="G25" s="56">
        <f>VLOOKUP(A25,'import Konya'!A:Q,7,0)</f>
        <v>0</v>
      </c>
      <c r="H25" s="56">
        <f>VLOOKUP(A25,'import Konya'!A:Q,8,0)</f>
        <v>6</v>
      </c>
      <c r="I25" s="56">
        <f>VLOOKUP(A25,'import Konya'!A:Q,9,0)</f>
        <v>6</v>
      </c>
      <c r="J25" s="216">
        <f>VLOOKUP(A25,'import Konya'!A:Q,10,0)</f>
        <v>0</v>
      </c>
      <c r="K25" s="56" t="s">
        <v>13719</v>
      </c>
      <c r="L25" s="56">
        <v>5.012080001E9</v>
      </c>
      <c r="M25" s="56" t="s">
        <v>13656</v>
      </c>
      <c r="N25" s="56" t="s">
        <v>13720</v>
      </c>
      <c r="O25" s="56" t="s">
        <v>13721</v>
      </c>
      <c r="P25" s="56" t="str">
        <f>VLOOKUP(A25,'import Konya'!A:Q,16,0)</f>
        <v>Geleneksel</v>
      </c>
      <c r="Q25" s="218" t="b">
        <v>0</v>
      </c>
      <c r="R25" s="218"/>
      <c r="S25" s="218"/>
      <c r="T25" s="218"/>
      <c r="U25" s="218"/>
      <c r="V25" s="220"/>
      <c r="W25" s="220"/>
      <c r="X25" s="218"/>
      <c r="Y25" s="218"/>
      <c r="Z25" s="220"/>
      <c r="AA25" s="218"/>
      <c r="AB25" s="218"/>
      <c r="AC25" s="218"/>
      <c r="AD25" s="218"/>
      <c r="AE25" s="218"/>
      <c r="AF25" s="218"/>
      <c r="AG25" s="218"/>
      <c r="AH25" s="218"/>
      <c r="AI25" s="218"/>
      <c r="AJ25" s="218"/>
      <c r="AK25" s="218"/>
      <c r="AL25" s="218"/>
      <c r="AM25" s="218"/>
    </row>
    <row r="26" ht="15.75" customHeight="1">
      <c r="A26" s="56" t="s">
        <v>13722</v>
      </c>
      <c r="B26" s="56" t="s">
        <v>13723</v>
      </c>
      <c r="C26" s="56" t="str">
        <f>VLOOKUP(A26,'import Konya'!A:Q,3,0)</f>
        <v>DOĞRU</v>
      </c>
      <c r="D26" s="56" t="s">
        <v>1364</v>
      </c>
      <c r="E26" s="56">
        <f>VLOOKUP(A26,'import Konya'!A:Q,5,0)</f>
        <v>492</v>
      </c>
      <c r="F26" s="56">
        <f>VLOOKUP(A26,'import Konya'!A:Q,6,0)</f>
        <v>5</v>
      </c>
      <c r="G26" s="56">
        <f>VLOOKUP(A26,'import Konya'!A:Q,7,0)</f>
        <v>0</v>
      </c>
      <c r="H26" s="56">
        <f>VLOOKUP(A26,'import Konya'!A:Q,8,0)</f>
        <v>12</v>
      </c>
      <c r="I26" s="56">
        <f>VLOOKUP(A26,'import Konya'!A:Q,9,0)</f>
        <v>12</v>
      </c>
      <c r="J26" s="216">
        <f>VLOOKUP(A26,'import Konya'!A:Q,10,0)</f>
        <v>0</v>
      </c>
      <c r="K26" s="56" t="s">
        <v>13724</v>
      </c>
      <c r="L26" s="56">
        <v>5.058907825E9</v>
      </c>
      <c r="M26" s="56" t="s">
        <v>13656</v>
      </c>
      <c r="N26" s="56" t="s">
        <v>13725</v>
      </c>
      <c r="O26" s="56" t="s">
        <v>13726</v>
      </c>
      <c r="P26" s="56" t="str">
        <f>VLOOKUP(A26,'import Konya'!A:Q,16,0)</f>
        <v>Geleneksel</v>
      </c>
      <c r="Q26" s="218" t="b">
        <v>0</v>
      </c>
      <c r="R26" s="218"/>
      <c r="S26" s="218"/>
      <c r="T26" s="218"/>
      <c r="U26" s="218"/>
      <c r="V26" s="220"/>
      <c r="W26" s="220"/>
      <c r="X26" s="218"/>
      <c r="Y26" s="218"/>
      <c r="Z26" s="220"/>
      <c r="AA26" s="218"/>
      <c r="AB26" s="218"/>
      <c r="AC26" s="218"/>
      <c r="AD26" s="218"/>
      <c r="AE26" s="218"/>
      <c r="AF26" s="218"/>
      <c r="AG26" s="218"/>
      <c r="AH26" s="218"/>
      <c r="AI26" s="218"/>
      <c r="AJ26" s="218"/>
      <c r="AK26" s="218"/>
      <c r="AL26" s="218"/>
      <c r="AM26" s="218"/>
    </row>
    <row r="27" ht="15.75" customHeight="1">
      <c r="A27" s="211" t="s">
        <v>13727</v>
      </c>
      <c r="B27" s="211" t="s">
        <v>13728</v>
      </c>
      <c r="C27" s="56" t="str">
        <f>VLOOKUP(A27,'import Konya'!A:Q,3,0)</f>
        <v>DOĞRU</v>
      </c>
      <c r="D27" s="211" t="s">
        <v>1364</v>
      </c>
      <c r="E27" s="56" t="str">
        <f>VLOOKUP(A27,'import Konya'!A:Q,5,0)</f>
        <v/>
      </c>
      <c r="F27" s="56" t="str">
        <f>VLOOKUP(A27,'import Konya'!A:Q,6,0)</f>
        <v/>
      </c>
      <c r="G27" s="56">
        <f>VLOOKUP(A27,'import Konya'!A:Q,7,0)</f>
        <v>0</v>
      </c>
      <c r="H27" s="56">
        <f>VLOOKUP(A27,'import Konya'!A:Q,8,0)</f>
        <v>22</v>
      </c>
      <c r="I27" s="56">
        <f>VLOOKUP(A27,'import Konya'!A:Q,9,0)</f>
        <v>22</v>
      </c>
      <c r="J27" s="216">
        <f>VLOOKUP(A27,'import Konya'!A:Q,10,0)</f>
        <v>0</v>
      </c>
      <c r="K27" s="211" t="s">
        <v>13729</v>
      </c>
      <c r="L27" s="211">
        <v>5.388193797E9</v>
      </c>
      <c r="M27" s="211" t="s">
        <v>13620</v>
      </c>
      <c r="N27" s="211" t="s">
        <v>13730</v>
      </c>
      <c r="O27" s="211" t="s">
        <v>13731</v>
      </c>
      <c r="P27" s="211" t="s">
        <v>2137</v>
      </c>
      <c r="Q27" s="218" t="b">
        <v>0</v>
      </c>
      <c r="R27" s="218" t="s">
        <v>32</v>
      </c>
      <c r="S27" s="218"/>
      <c r="T27" s="218"/>
      <c r="U27" s="218"/>
      <c r="V27" s="220"/>
      <c r="W27" s="220"/>
      <c r="X27" s="218"/>
      <c r="Y27" s="218"/>
      <c r="Z27" s="220"/>
      <c r="AA27" s="218"/>
      <c r="AB27" s="218"/>
      <c r="AC27" s="218"/>
      <c r="AD27" s="218"/>
      <c r="AE27" s="218"/>
      <c r="AF27" s="218"/>
      <c r="AG27" s="218"/>
      <c r="AH27" s="218"/>
      <c r="AI27" s="218"/>
      <c r="AJ27" s="218"/>
      <c r="AK27" s="218"/>
      <c r="AL27" s="218"/>
      <c r="AM27" s="218"/>
    </row>
    <row r="28" ht="15.75" customHeight="1">
      <c r="A28" s="211" t="s">
        <v>13732</v>
      </c>
      <c r="B28" s="211" t="s">
        <v>13733</v>
      </c>
      <c r="C28" s="56" t="str">
        <f>VLOOKUP(A28,'import Konya'!A:Q,3,0)</f>
        <v>DOĞRU</v>
      </c>
      <c r="D28" s="211" t="s">
        <v>1364</v>
      </c>
      <c r="E28" s="56">
        <f>VLOOKUP(A28,'import Konya'!A:Q,5,0)</f>
        <v>3</v>
      </c>
      <c r="F28" s="56">
        <f>VLOOKUP(A28,'import Konya'!A:Q,6,0)</f>
        <v>3</v>
      </c>
      <c r="G28" s="56">
        <f>VLOOKUP(A28,'import Konya'!A:Q,7,0)</f>
        <v>0</v>
      </c>
      <c r="H28" s="56">
        <f>VLOOKUP(A28,'import Konya'!A:Q,8,0)</f>
        <v>10</v>
      </c>
      <c r="I28" s="56">
        <f>VLOOKUP(A28,'import Konya'!A:Q,9,0)</f>
        <v>10</v>
      </c>
      <c r="J28" s="216">
        <f>VLOOKUP(A28,'import Konya'!A:Q,10,0)</f>
        <v>0</v>
      </c>
      <c r="K28" s="211" t="s">
        <v>13734</v>
      </c>
      <c r="L28" s="211">
        <v>5.423850969E9</v>
      </c>
      <c r="M28" s="211" t="s">
        <v>13656</v>
      </c>
      <c r="N28" s="211" t="s">
        <v>13735</v>
      </c>
      <c r="O28" s="211" t="s">
        <v>13736</v>
      </c>
      <c r="P28" s="56" t="str">
        <f>VLOOKUP(A28,'import Konya'!A:Q,16,0)</f>
        <v>Geleneksel</v>
      </c>
      <c r="Q28" s="218" t="b">
        <v>0</v>
      </c>
      <c r="R28" s="218"/>
      <c r="S28" s="218"/>
      <c r="T28" s="218"/>
      <c r="U28" s="218"/>
      <c r="V28" s="220"/>
      <c r="W28" s="220"/>
      <c r="X28" s="218"/>
      <c r="Y28" s="218"/>
      <c r="Z28" s="220"/>
      <c r="AA28" s="218"/>
      <c r="AB28" s="218"/>
      <c r="AC28" s="218"/>
      <c r="AD28" s="218"/>
      <c r="AE28" s="218"/>
      <c r="AF28" s="218"/>
      <c r="AG28" s="218"/>
      <c r="AH28" s="218"/>
      <c r="AI28" s="218"/>
      <c r="AJ28" s="218"/>
      <c r="AK28" s="218"/>
      <c r="AL28" s="218"/>
      <c r="AM28" s="218"/>
    </row>
    <row r="29" ht="15.75" customHeight="1">
      <c r="A29" s="56" t="s">
        <v>13737</v>
      </c>
      <c r="B29" s="56" t="s">
        <v>13738</v>
      </c>
      <c r="C29" s="56" t="str">
        <f>VLOOKUP(A29,'import Konya'!A:Q,3,0)</f>
        <v>DOĞRU</v>
      </c>
      <c r="D29" s="56" t="s">
        <v>1364</v>
      </c>
      <c r="E29" s="56">
        <f>VLOOKUP(A29,'import Konya'!A:Q,5,0)</f>
        <v>55</v>
      </c>
      <c r="F29" s="56" t="str">
        <f>VLOOKUP(A29,'import Konya'!A:Q,6,0)</f>
        <v/>
      </c>
      <c r="G29" s="56">
        <f>VLOOKUP(A29,'import Konya'!A:Q,7,0)</f>
        <v>6</v>
      </c>
      <c r="H29" s="56">
        <f>VLOOKUP(A29,'import Konya'!A:Q,8,0)</f>
        <v>4</v>
      </c>
      <c r="I29" s="56">
        <f>VLOOKUP(A29,'import Konya'!A:Q,9,0)</f>
        <v>10</v>
      </c>
      <c r="J29" s="216">
        <f>VLOOKUP(A29,'import Konya'!A:Q,10,0)</f>
        <v>0.6</v>
      </c>
      <c r="K29" s="56" t="s">
        <v>13739</v>
      </c>
      <c r="L29" s="56">
        <v>5.324368233E9</v>
      </c>
      <c r="M29" s="56" t="s">
        <v>11034</v>
      </c>
      <c r="N29" s="56" t="s">
        <v>13740</v>
      </c>
      <c r="O29" s="56" t="s">
        <v>13741</v>
      </c>
      <c r="P29" s="56" t="str">
        <f>VLOOKUP(A29,'import Konya'!A:Q,16,0)</f>
        <v>Geleneksel</v>
      </c>
      <c r="Q29" s="218" t="b">
        <v>0</v>
      </c>
      <c r="R29" s="218" t="s">
        <v>38</v>
      </c>
      <c r="S29" s="218" t="s">
        <v>167</v>
      </c>
      <c r="T29" s="2" t="s">
        <v>13064</v>
      </c>
      <c r="U29" s="218"/>
      <c r="V29" s="220">
        <v>44560.0</v>
      </c>
      <c r="W29" s="220">
        <v>44564.0</v>
      </c>
      <c r="X29" s="218"/>
      <c r="Y29" s="218" t="s">
        <v>1353</v>
      </c>
      <c r="Z29" s="220">
        <v>44560.0</v>
      </c>
      <c r="AA29" s="218"/>
      <c r="AB29" s="218"/>
      <c r="AC29" s="218"/>
      <c r="AD29" s="218"/>
      <c r="AE29" s="218"/>
      <c r="AF29" s="218"/>
      <c r="AG29" s="218"/>
      <c r="AH29" s="218"/>
      <c r="AI29" s="218" t="s">
        <v>167</v>
      </c>
      <c r="AJ29" s="218"/>
      <c r="AK29" s="218"/>
      <c r="AL29" s="218"/>
      <c r="AM29" s="218"/>
    </row>
    <row r="30" ht="15.75" customHeight="1">
      <c r="A30" s="56" t="s">
        <v>13742</v>
      </c>
      <c r="B30" s="56" t="s">
        <v>13743</v>
      </c>
      <c r="C30" s="56" t="str">
        <f>VLOOKUP(A30,'import Konya'!A:Q,3,0)</f>
        <v>DOĞRU</v>
      </c>
      <c r="D30" s="56" t="s">
        <v>1364</v>
      </c>
      <c r="E30" s="56">
        <f>VLOOKUP(A30,'import Konya'!A:Q,5,0)</f>
        <v>462</v>
      </c>
      <c r="F30" s="56">
        <f>VLOOKUP(A30,'import Konya'!A:Q,6,0)</f>
        <v>2</v>
      </c>
      <c r="G30" s="56">
        <f>VLOOKUP(A30,'import Konya'!A:Q,7,0)</f>
        <v>6</v>
      </c>
      <c r="H30" s="56">
        <f>VLOOKUP(A30,'import Konya'!A:Q,8,0)</f>
        <v>22</v>
      </c>
      <c r="I30" s="56">
        <f>VLOOKUP(A30,'import Konya'!A:Q,9,0)</f>
        <v>28</v>
      </c>
      <c r="J30" s="216">
        <f>VLOOKUP(A30,'import Konya'!A:Q,10,0)</f>
        <v>0.21</v>
      </c>
      <c r="K30" s="56" t="s">
        <v>13744</v>
      </c>
      <c r="L30" s="56">
        <v>5.33355608E9</v>
      </c>
      <c r="M30" s="56" t="s">
        <v>11034</v>
      </c>
      <c r="N30" s="56" t="s">
        <v>13609</v>
      </c>
      <c r="O30" s="56" t="s">
        <v>13745</v>
      </c>
      <c r="P30" s="56" t="str">
        <f>VLOOKUP(A30,'import Konya'!A:Q,16,0)</f>
        <v>Geleneksel</v>
      </c>
      <c r="Q30" s="218" t="b">
        <v>0</v>
      </c>
      <c r="R30" s="218" t="s">
        <v>38</v>
      </c>
      <c r="S30" s="218" t="s">
        <v>13605</v>
      </c>
      <c r="T30" s="224" t="s">
        <v>13488</v>
      </c>
      <c r="U30" s="218" t="s">
        <v>13746</v>
      </c>
      <c r="V30" s="220">
        <v>44427.0</v>
      </c>
      <c r="W30" s="220">
        <v>44432.0</v>
      </c>
      <c r="X30" s="218"/>
      <c r="Y30" s="218" t="s">
        <v>1353</v>
      </c>
      <c r="Z30" s="220">
        <v>44414.0</v>
      </c>
      <c r="AA30" s="218" t="s">
        <v>1475</v>
      </c>
      <c r="AB30" s="221">
        <v>44421.0</v>
      </c>
      <c r="AC30" s="218" t="s">
        <v>1353</v>
      </c>
      <c r="AD30" s="221">
        <v>44427.0</v>
      </c>
      <c r="AE30" s="218"/>
      <c r="AF30" s="218"/>
      <c r="AG30" s="218"/>
      <c r="AH30" s="218"/>
      <c r="AI30" s="218" t="s">
        <v>13605</v>
      </c>
      <c r="AJ30" s="218" t="s">
        <v>13605</v>
      </c>
      <c r="AK30" s="218" t="s">
        <v>13605</v>
      </c>
      <c r="AL30" s="218"/>
      <c r="AM30" s="218"/>
    </row>
    <row r="31" ht="15.75" customHeight="1">
      <c r="A31" s="211" t="s">
        <v>13747</v>
      </c>
      <c r="B31" s="211" t="s">
        <v>13748</v>
      </c>
      <c r="C31" s="56" t="str">
        <f>VLOOKUP(A31,'import Konya'!A:Q,3,0)</f>
        <v>DOĞRU</v>
      </c>
      <c r="D31" s="211" t="s">
        <v>1364</v>
      </c>
      <c r="E31" s="56" t="str">
        <f>VLOOKUP(A31,'import Konya'!A:Q,5,0)</f>
        <v/>
      </c>
      <c r="F31" s="56" t="str">
        <f>VLOOKUP(A31,'import Konya'!A:Q,6,0)</f>
        <v/>
      </c>
      <c r="G31" s="56">
        <f>VLOOKUP(A31,'import Konya'!A:Q,7,0)</f>
        <v>0</v>
      </c>
      <c r="H31" s="56">
        <f>VLOOKUP(A31,'import Konya'!A:Q,8,0)</f>
        <v>13</v>
      </c>
      <c r="I31" s="56">
        <f>VLOOKUP(A31,'import Konya'!A:Q,9,0)</f>
        <v>13</v>
      </c>
      <c r="J31" s="216">
        <f>VLOOKUP(A31,'import Konya'!A:Q,10,0)</f>
        <v>0</v>
      </c>
      <c r="K31" s="211" t="s">
        <v>13749</v>
      </c>
      <c r="L31" s="211">
        <v>5.352754845E9</v>
      </c>
      <c r="M31" s="211" t="s">
        <v>11034</v>
      </c>
      <c r="N31" s="211" t="s">
        <v>3216</v>
      </c>
      <c r="O31" s="211" t="s">
        <v>13750</v>
      </c>
      <c r="P31" s="56" t="str">
        <f>VLOOKUP(A31,'import Konya'!A:Q,16,0)</f>
        <v>Geleneksel</v>
      </c>
      <c r="Q31" s="218" t="b">
        <v>0</v>
      </c>
      <c r="R31" s="218"/>
      <c r="S31" s="218"/>
      <c r="T31" s="218"/>
      <c r="U31" s="218"/>
      <c r="V31" s="220"/>
      <c r="W31" s="220"/>
      <c r="X31" s="218"/>
      <c r="Y31" s="218"/>
      <c r="Z31" s="220"/>
      <c r="AA31" s="218"/>
      <c r="AB31" s="218"/>
      <c r="AC31" s="218"/>
      <c r="AD31" s="218"/>
      <c r="AE31" s="218"/>
      <c r="AF31" s="218"/>
      <c r="AG31" s="218"/>
      <c r="AH31" s="218"/>
      <c r="AI31" s="218"/>
      <c r="AJ31" s="218"/>
      <c r="AK31" s="218"/>
      <c r="AL31" s="218"/>
      <c r="AM31" s="218"/>
    </row>
    <row r="32" ht="15.75" customHeight="1">
      <c r="A32" s="56" t="s">
        <v>13751</v>
      </c>
      <c r="B32" s="56" t="s">
        <v>13752</v>
      </c>
      <c r="C32" s="56" t="str">
        <f>VLOOKUP(A32,'import Konya'!A:Q,3,0)</f>
        <v>DOĞRU</v>
      </c>
      <c r="D32" s="56" t="s">
        <v>1364</v>
      </c>
      <c r="E32" s="56">
        <f>VLOOKUP(A32,'import Konya'!A:Q,5,0)</f>
        <v>176</v>
      </c>
      <c r="F32" s="56" t="str">
        <f>VLOOKUP(A32,'import Konya'!A:Q,6,0)</f>
        <v/>
      </c>
      <c r="G32" s="56">
        <f>VLOOKUP(A32,'import Konya'!A:Q,7,0)</f>
        <v>7</v>
      </c>
      <c r="H32" s="56">
        <f>VLOOKUP(A32,'import Konya'!A:Q,8,0)</f>
        <v>13</v>
      </c>
      <c r="I32" s="56">
        <f>VLOOKUP(A32,'import Konya'!A:Q,9,0)</f>
        <v>20</v>
      </c>
      <c r="J32" s="216">
        <f>VLOOKUP(A32,'import Konya'!A:Q,10,0)</f>
        <v>0.35</v>
      </c>
      <c r="K32" s="56" t="s">
        <v>13753</v>
      </c>
      <c r="L32" s="56">
        <v>5.46625232E9</v>
      </c>
      <c r="M32" s="56" t="s">
        <v>11034</v>
      </c>
      <c r="N32" s="56" t="s">
        <v>13668</v>
      </c>
      <c r="O32" s="56" t="s">
        <v>13754</v>
      </c>
      <c r="P32" s="56" t="str">
        <f>VLOOKUP(A32,'import Konya'!A:Q,16,0)</f>
        <v>Geleneksel</v>
      </c>
      <c r="Q32" s="218" t="b">
        <v>0</v>
      </c>
      <c r="R32" s="218" t="s">
        <v>38</v>
      </c>
      <c r="S32" s="218" t="s">
        <v>610</v>
      </c>
      <c r="T32" s="218" t="s">
        <v>13755</v>
      </c>
      <c r="U32" s="218"/>
      <c r="V32" s="220">
        <v>44580.0</v>
      </c>
      <c r="W32" s="220">
        <v>44582.0</v>
      </c>
      <c r="X32" s="218"/>
      <c r="Y32" s="218" t="s">
        <v>1353</v>
      </c>
      <c r="Z32" s="220">
        <v>44580.0</v>
      </c>
      <c r="AA32" s="218"/>
      <c r="AB32" s="218"/>
      <c r="AC32" s="218"/>
      <c r="AD32" s="218"/>
      <c r="AE32" s="218"/>
      <c r="AF32" s="218"/>
      <c r="AG32" s="218"/>
      <c r="AH32" s="218"/>
      <c r="AI32" s="218" t="s">
        <v>610</v>
      </c>
      <c r="AJ32" s="218" t="s">
        <v>610</v>
      </c>
      <c r="AK32" s="218"/>
      <c r="AL32" s="218"/>
      <c r="AM32" s="218"/>
    </row>
    <row r="33" ht="15.75" customHeight="1">
      <c r="A33" s="56" t="s">
        <v>13756</v>
      </c>
      <c r="B33" s="56" t="s">
        <v>13757</v>
      </c>
      <c r="C33" s="56" t="str">
        <f>VLOOKUP(A33,'import Konya'!A:Q,3,0)</f>
        <v>DOĞRU</v>
      </c>
      <c r="D33" s="56" t="s">
        <v>1364</v>
      </c>
      <c r="E33" s="56">
        <f>VLOOKUP(A33,'import Konya'!A:Q,5,0)</f>
        <v>182</v>
      </c>
      <c r="F33" s="56" t="str">
        <f>VLOOKUP(A33,'import Konya'!A:Q,6,0)</f>
        <v/>
      </c>
      <c r="G33" s="56">
        <f>VLOOKUP(A33,'import Konya'!A:Q,7,0)</f>
        <v>0</v>
      </c>
      <c r="H33" s="56">
        <f>VLOOKUP(A33,'import Konya'!A:Q,8,0)</f>
        <v>6</v>
      </c>
      <c r="I33" s="56">
        <f>VLOOKUP(A33,'import Konya'!A:Q,9,0)</f>
        <v>6</v>
      </c>
      <c r="J33" s="216">
        <f>VLOOKUP(A33,'import Konya'!A:Q,10,0)</f>
        <v>0</v>
      </c>
      <c r="K33" s="56" t="s">
        <v>13758</v>
      </c>
      <c r="L33" s="56">
        <v>5.33546967E9</v>
      </c>
      <c r="M33" s="56" t="s">
        <v>13656</v>
      </c>
      <c r="N33" s="56" t="s">
        <v>1408</v>
      </c>
      <c r="O33" s="56" t="s">
        <v>13759</v>
      </c>
      <c r="P33" s="56" t="str">
        <f>VLOOKUP(A33,'import Konya'!A:Q,16,0)</f>
        <v>Geleneksel</v>
      </c>
      <c r="Q33" s="218" t="b">
        <v>0</v>
      </c>
      <c r="R33" s="218"/>
      <c r="S33" s="218"/>
      <c r="T33" s="218"/>
      <c r="U33" s="218"/>
      <c r="V33" s="220"/>
      <c r="W33" s="220"/>
      <c r="X33" s="218"/>
      <c r="Y33" s="218"/>
      <c r="Z33" s="220"/>
      <c r="AA33" s="218"/>
      <c r="AB33" s="218"/>
      <c r="AC33" s="218"/>
      <c r="AD33" s="218"/>
      <c r="AE33" s="218"/>
      <c r="AF33" s="218"/>
      <c r="AG33" s="218"/>
      <c r="AH33" s="218"/>
      <c r="AI33" s="218"/>
      <c r="AJ33" s="218"/>
      <c r="AK33" s="218"/>
      <c r="AL33" s="218"/>
      <c r="AM33" s="218"/>
    </row>
    <row r="34" ht="15.75" customHeight="1">
      <c r="A34" s="56" t="s">
        <v>13760</v>
      </c>
      <c r="B34" s="56" t="s">
        <v>13761</v>
      </c>
      <c r="C34" s="56" t="str">
        <f>VLOOKUP(A34,'import Konya'!A:Q,3,0)</f>
        <v>YANLIŞ</v>
      </c>
      <c r="D34" s="56" t="s">
        <v>1364</v>
      </c>
      <c r="E34" s="56">
        <f>VLOOKUP(A34,'import Konya'!A:Q,5,0)</f>
        <v>43</v>
      </c>
      <c r="F34" s="56" t="str">
        <f>VLOOKUP(A34,'import Konya'!A:Q,6,0)</f>
        <v/>
      </c>
      <c r="G34" s="56">
        <f>VLOOKUP(A34,'import Konya'!A:Q,7,0)</f>
        <v>0</v>
      </c>
      <c r="H34" s="56">
        <f>VLOOKUP(A34,'import Konya'!A:Q,8,0)</f>
        <v>12</v>
      </c>
      <c r="I34" s="56">
        <f>VLOOKUP(A34,'import Konya'!A:Q,9,0)</f>
        <v>12</v>
      </c>
      <c r="J34" s="216">
        <f>VLOOKUP(A34,'import Konya'!A:Q,10,0)</f>
        <v>0</v>
      </c>
      <c r="K34" s="56" t="s">
        <v>13762</v>
      </c>
      <c r="L34" s="56">
        <v>5.550108031E9</v>
      </c>
      <c r="M34" s="56" t="s">
        <v>13620</v>
      </c>
      <c r="N34" s="56" t="s">
        <v>13763</v>
      </c>
      <c r="O34" s="56" t="s">
        <v>13764</v>
      </c>
      <c r="P34" s="56" t="str">
        <f>VLOOKUP(A34,'import Konya'!A:Q,16,0)</f>
        <v>Geleneksel</v>
      </c>
      <c r="Q34" s="218" t="b">
        <v>0</v>
      </c>
      <c r="R34" s="218" t="s">
        <v>32</v>
      </c>
      <c r="S34" s="218"/>
      <c r="T34" s="218"/>
      <c r="U34" s="218"/>
      <c r="V34" s="220"/>
      <c r="W34" s="220"/>
      <c r="X34" s="218"/>
      <c r="Y34" s="218"/>
      <c r="Z34" s="220"/>
      <c r="AA34" s="218"/>
      <c r="AB34" s="218"/>
      <c r="AC34" s="218"/>
      <c r="AD34" s="218"/>
      <c r="AE34" s="218"/>
      <c r="AF34" s="218"/>
      <c r="AG34" s="218"/>
      <c r="AH34" s="218"/>
      <c r="AI34" s="218"/>
      <c r="AJ34" s="218"/>
      <c r="AK34" s="218"/>
      <c r="AL34" s="218"/>
      <c r="AM34" s="218"/>
    </row>
    <row r="35" ht="15.75" customHeight="1">
      <c r="A35" s="56" t="s">
        <v>13765</v>
      </c>
      <c r="B35" s="56" t="s">
        <v>13766</v>
      </c>
      <c r="C35" s="56" t="str">
        <f>VLOOKUP(A35,'import Konya'!A:Q,3,0)</f>
        <v>YANLIŞ</v>
      </c>
      <c r="D35" s="56" t="s">
        <v>1364</v>
      </c>
      <c r="E35" s="56">
        <f>VLOOKUP(A35,'import Konya'!A:Q,5,0)</f>
        <v>31</v>
      </c>
      <c r="F35" s="56" t="str">
        <f>VLOOKUP(A35,'import Konya'!A:Q,6,0)</f>
        <v/>
      </c>
      <c r="G35" s="56">
        <f>VLOOKUP(A35,'import Konya'!A:Q,7,0)</f>
        <v>0</v>
      </c>
      <c r="H35" s="56">
        <f>VLOOKUP(A35,'import Konya'!A:Q,8,0)</f>
        <v>4</v>
      </c>
      <c r="I35" s="56">
        <f>VLOOKUP(A35,'import Konya'!A:Q,9,0)</f>
        <v>4</v>
      </c>
      <c r="J35" s="216">
        <f>VLOOKUP(A35,'import Konya'!A:Q,10,0)</f>
        <v>0</v>
      </c>
      <c r="K35" s="56" t="s">
        <v>13767</v>
      </c>
      <c r="L35" s="56">
        <v>5.360568987E9</v>
      </c>
      <c r="M35" s="56" t="s">
        <v>13620</v>
      </c>
      <c r="N35" s="56" t="s">
        <v>13662</v>
      </c>
      <c r="O35" s="56" t="s">
        <v>13768</v>
      </c>
      <c r="P35" s="56" t="str">
        <f>VLOOKUP(A35,'import Konya'!A:Q,16,0)</f>
        <v>Geleneksel</v>
      </c>
      <c r="Q35" s="218" t="b">
        <v>0</v>
      </c>
      <c r="R35" s="218" t="s">
        <v>29</v>
      </c>
      <c r="S35" s="218"/>
      <c r="T35" s="218"/>
      <c r="U35" s="218" t="s">
        <v>13769</v>
      </c>
      <c r="V35" s="220"/>
      <c r="W35" s="220"/>
      <c r="X35" s="218"/>
      <c r="Y35" s="218" t="s">
        <v>43</v>
      </c>
      <c r="Z35" s="220">
        <v>44599.0</v>
      </c>
      <c r="AA35" s="218"/>
      <c r="AB35" s="218"/>
      <c r="AC35" s="218"/>
      <c r="AD35" s="218"/>
      <c r="AE35" s="218"/>
      <c r="AF35" s="218"/>
      <c r="AG35" s="218"/>
      <c r="AH35" s="218"/>
      <c r="AI35" s="218" t="s">
        <v>167</v>
      </c>
      <c r="AJ35" s="218"/>
      <c r="AK35" s="218"/>
      <c r="AL35" s="218"/>
      <c r="AM35" s="218"/>
    </row>
    <row r="36" ht="15.75" customHeight="1">
      <c r="A36" s="56" t="s">
        <v>13770</v>
      </c>
      <c r="B36" s="56" t="s">
        <v>13771</v>
      </c>
      <c r="C36" s="56" t="str">
        <f>VLOOKUP(A36,'import Konya'!A:Q,3,0)</f>
        <v>DOĞRU</v>
      </c>
      <c r="D36" s="56" t="s">
        <v>1364</v>
      </c>
      <c r="E36" s="56">
        <f>VLOOKUP(A36,'import Konya'!A:Q,5,0)</f>
        <v>2</v>
      </c>
      <c r="F36" s="56" t="str">
        <f>VLOOKUP(A36,'import Konya'!A:Q,6,0)</f>
        <v/>
      </c>
      <c r="G36" s="56">
        <f>VLOOKUP(A36,'import Konya'!A:Q,7,0)</f>
        <v>10</v>
      </c>
      <c r="H36" s="56">
        <f>VLOOKUP(A36,'import Konya'!A:Q,8,0)</f>
        <v>2</v>
      </c>
      <c r="I36" s="56">
        <f>VLOOKUP(A36,'import Konya'!A:Q,9,0)</f>
        <v>12</v>
      </c>
      <c r="J36" s="216">
        <f>VLOOKUP(A36,'import Konya'!A:Q,10,0)</f>
        <v>0.83</v>
      </c>
      <c r="K36" s="56" t="s">
        <v>13772</v>
      </c>
      <c r="L36" s="56">
        <v>3.322650102E9</v>
      </c>
      <c r="M36" s="56" t="s">
        <v>11034</v>
      </c>
      <c r="N36" s="56" t="s">
        <v>13773</v>
      </c>
      <c r="O36" s="56" t="s">
        <v>13774</v>
      </c>
      <c r="P36" s="56" t="str">
        <f>VLOOKUP(A36,'import Konya'!A:Q,16,0)</f>
        <v>Geleneksel</v>
      </c>
      <c r="Q36" s="218" t="b">
        <v>0</v>
      </c>
      <c r="R36" s="218" t="s">
        <v>38</v>
      </c>
      <c r="S36" s="218" t="s">
        <v>167</v>
      </c>
      <c r="T36" s="2" t="s">
        <v>13064</v>
      </c>
      <c r="U36" s="218" t="s">
        <v>13775</v>
      </c>
      <c r="V36" s="220">
        <v>44622.0</v>
      </c>
      <c r="W36" s="220">
        <v>44623.0</v>
      </c>
      <c r="X36" s="218"/>
      <c r="Y36" s="218" t="s">
        <v>1353</v>
      </c>
      <c r="Z36" s="220">
        <v>44620.0</v>
      </c>
      <c r="AA36" s="218"/>
      <c r="AB36" s="218"/>
      <c r="AC36" s="218"/>
      <c r="AD36" s="218"/>
      <c r="AE36" s="218"/>
      <c r="AF36" s="218"/>
      <c r="AG36" s="218"/>
      <c r="AH36" s="218"/>
      <c r="AI36" s="218" t="s">
        <v>167</v>
      </c>
      <c r="AJ36" s="218"/>
      <c r="AK36" s="218"/>
      <c r="AL36" s="218"/>
      <c r="AM36" s="218"/>
    </row>
    <row r="37" ht="15.75" customHeight="1">
      <c r="A37" s="56" t="s">
        <v>13776</v>
      </c>
      <c r="B37" s="56" t="s">
        <v>13777</v>
      </c>
      <c r="C37" s="56" t="str">
        <f>VLOOKUP(A37,'import Konya'!A:Q,3,0)</f>
        <v>YANLIŞ</v>
      </c>
      <c r="D37" s="56" t="s">
        <v>1364</v>
      </c>
      <c r="E37" s="56">
        <f>VLOOKUP(A37,'import Konya'!A:Q,5,0)</f>
        <v>75</v>
      </c>
      <c r="F37" s="56" t="str">
        <f>VLOOKUP(A37,'import Konya'!A:Q,6,0)</f>
        <v/>
      </c>
      <c r="G37" s="56">
        <f>VLOOKUP(A37,'import Konya'!A:Q,7,0)</f>
        <v>2</v>
      </c>
      <c r="H37" s="56">
        <f>VLOOKUP(A37,'import Konya'!A:Q,8,0)</f>
        <v>13</v>
      </c>
      <c r="I37" s="56">
        <f>VLOOKUP(A37,'import Konya'!A:Q,9,0)</f>
        <v>15</v>
      </c>
      <c r="J37" s="216">
        <f>VLOOKUP(A37,'import Konya'!A:Q,10,0)</f>
        <v>0.13</v>
      </c>
      <c r="K37" s="56" t="s">
        <v>13778</v>
      </c>
      <c r="L37" s="56">
        <v>5.55146939E9</v>
      </c>
      <c r="M37" s="56" t="s">
        <v>13656</v>
      </c>
      <c r="N37" s="56" t="s">
        <v>13779</v>
      </c>
      <c r="O37" s="56" t="s">
        <v>13780</v>
      </c>
      <c r="P37" s="56" t="str">
        <f>VLOOKUP(A37,'import Konya'!A:Q,16,0)</f>
        <v>Geleneksel</v>
      </c>
      <c r="Q37" s="218" t="b">
        <v>0</v>
      </c>
      <c r="R37" s="218"/>
      <c r="S37" s="218"/>
      <c r="T37" s="218"/>
      <c r="U37" s="218"/>
      <c r="V37" s="220"/>
      <c r="W37" s="220"/>
      <c r="X37" s="218"/>
      <c r="Y37" s="218"/>
      <c r="Z37" s="220"/>
      <c r="AA37" s="218"/>
      <c r="AB37" s="218"/>
      <c r="AC37" s="218"/>
      <c r="AD37" s="218"/>
      <c r="AE37" s="218"/>
      <c r="AF37" s="218"/>
      <c r="AG37" s="218"/>
      <c r="AH37" s="218"/>
      <c r="AI37" s="218"/>
      <c r="AJ37" s="218"/>
      <c r="AK37" s="218"/>
      <c r="AL37" s="218"/>
      <c r="AM37" s="218"/>
    </row>
    <row r="38" ht="15.75" customHeight="1">
      <c r="A38" s="56" t="s">
        <v>13781</v>
      </c>
      <c r="B38" s="56" t="s">
        <v>13782</v>
      </c>
      <c r="C38" s="56" t="str">
        <f>VLOOKUP(A38,'import Konya'!A:Q,3,0)</f>
        <v>DOĞRU</v>
      </c>
      <c r="D38" s="56" t="s">
        <v>1364</v>
      </c>
      <c r="E38" s="56">
        <f>VLOOKUP(A38,'import Konya'!A:Q,5,0)</f>
        <v>24</v>
      </c>
      <c r="F38" s="56">
        <f>VLOOKUP(A38,'import Konya'!A:Q,6,0)</f>
        <v>4</v>
      </c>
      <c r="G38" s="56">
        <f>VLOOKUP(A38,'import Konya'!A:Q,7,0)</f>
        <v>9</v>
      </c>
      <c r="H38" s="56">
        <f>VLOOKUP(A38,'import Konya'!A:Q,8,0)</f>
        <v>0</v>
      </c>
      <c r="I38" s="56">
        <f>VLOOKUP(A38,'import Konya'!A:Q,9,0)</f>
        <v>9</v>
      </c>
      <c r="J38" s="216">
        <f>VLOOKUP(A38,'import Konya'!A:Q,10,0)</f>
        <v>1</v>
      </c>
      <c r="K38" s="56" t="s">
        <v>13783</v>
      </c>
      <c r="L38" s="56">
        <v>5.414134984E9</v>
      </c>
      <c r="M38" s="56" t="s">
        <v>11034</v>
      </c>
      <c r="N38" s="56" t="s">
        <v>13784</v>
      </c>
      <c r="O38" s="56" t="s">
        <v>13785</v>
      </c>
      <c r="P38" s="56" t="str">
        <f>VLOOKUP(A38,'import Konya'!A:Q,16,0)</f>
        <v>Geleneksel</v>
      </c>
      <c r="Q38" s="218" t="b">
        <v>0</v>
      </c>
      <c r="R38" s="218" t="s">
        <v>38</v>
      </c>
      <c r="S38" s="218" t="s">
        <v>571</v>
      </c>
      <c r="T38" s="2" t="s">
        <v>13064</v>
      </c>
      <c r="U38" s="218"/>
      <c r="V38" s="220">
        <v>44607.0</v>
      </c>
      <c r="W38" s="220">
        <v>44608.0</v>
      </c>
      <c r="X38" s="218"/>
      <c r="Y38" s="218" t="s">
        <v>1353</v>
      </c>
      <c r="Z38" s="220">
        <v>44607.0</v>
      </c>
      <c r="AA38" s="218"/>
      <c r="AB38" s="218"/>
      <c r="AC38" s="218"/>
      <c r="AD38" s="218"/>
      <c r="AE38" s="218"/>
      <c r="AF38" s="218"/>
      <c r="AG38" s="218"/>
      <c r="AH38" s="218"/>
      <c r="AI38" s="218" t="s">
        <v>571</v>
      </c>
      <c r="AJ38" s="218"/>
      <c r="AK38" s="218"/>
      <c r="AL38" s="218"/>
      <c r="AM38" s="218"/>
    </row>
    <row r="39" ht="15.75" customHeight="1">
      <c r="A39" s="56" t="s">
        <v>13786</v>
      </c>
      <c r="B39" s="56" t="s">
        <v>13787</v>
      </c>
      <c r="C39" s="56" t="str">
        <f>VLOOKUP(A39,'import Konya'!A:Q,3,0)</f>
        <v>YANLIŞ</v>
      </c>
      <c r="D39" s="56" t="s">
        <v>1364</v>
      </c>
      <c r="E39" s="56" t="str">
        <f>VLOOKUP(A39,'import Konya'!A:Q,5,0)</f>
        <v/>
      </c>
      <c r="F39" s="56" t="str">
        <f>VLOOKUP(A39,'import Konya'!A:Q,6,0)</f>
        <v/>
      </c>
      <c r="G39" s="56">
        <f>VLOOKUP(A39,'import Konya'!A:Q,7,0)</f>
        <v>0</v>
      </c>
      <c r="H39" s="56">
        <f>VLOOKUP(A39,'import Konya'!A:Q,8,0)</f>
        <v>11</v>
      </c>
      <c r="I39" s="56">
        <f>VLOOKUP(A39,'import Konya'!A:Q,9,0)</f>
        <v>11</v>
      </c>
      <c r="J39" s="216">
        <f>VLOOKUP(A39,'import Konya'!A:Q,10,0)</f>
        <v>0</v>
      </c>
      <c r="K39" s="56" t="s">
        <v>13788</v>
      </c>
      <c r="L39" s="56">
        <v>5.321387802E9</v>
      </c>
      <c r="M39" s="56" t="s">
        <v>11034</v>
      </c>
      <c r="N39" s="56" t="s">
        <v>13789</v>
      </c>
      <c r="O39" s="56" t="s">
        <v>13790</v>
      </c>
      <c r="P39" s="56" t="str">
        <f>VLOOKUP(A39,'import Konya'!A:Q,16,0)</f>
        <v>Geleneksel</v>
      </c>
      <c r="Q39" s="218" t="b">
        <v>0</v>
      </c>
      <c r="R39" s="218" t="s">
        <v>27</v>
      </c>
      <c r="S39" s="218"/>
      <c r="T39" s="218"/>
      <c r="U39" s="218" t="s">
        <v>13791</v>
      </c>
      <c r="V39" s="220"/>
      <c r="W39" s="220"/>
      <c r="X39" s="218"/>
      <c r="Y39" s="218" t="s">
        <v>1353</v>
      </c>
      <c r="Z39" s="220">
        <v>44592.0</v>
      </c>
      <c r="AA39" s="218"/>
      <c r="AB39" s="218"/>
      <c r="AC39" s="218"/>
      <c r="AD39" s="218"/>
      <c r="AE39" s="218"/>
      <c r="AF39" s="218"/>
      <c r="AG39" s="218"/>
      <c r="AH39" s="218"/>
      <c r="AI39" s="218" t="s">
        <v>167</v>
      </c>
      <c r="AJ39" s="218"/>
      <c r="AK39" s="218"/>
      <c r="AL39" s="218"/>
      <c r="AM39" s="218"/>
    </row>
    <row r="40" ht="15.75" customHeight="1">
      <c r="A40" s="56" t="s">
        <v>13792</v>
      </c>
      <c r="B40" s="56" t="s">
        <v>13793</v>
      </c>
      <c r="C40" s="56" t="str">
        <f>VLOOKUP(A40,'import Konya'!A:Q,3,0)</f>
        <v>DOĞRU</v>
      </c>
      <c r="D40" s="56" t="s">
        <v>1364</v>
      </c>
      <c r="E40" s="56">
        <f>VLOOKUP(A40,'import Konya'!A:Q,5,0)</f>
        <v>81</v>
      </c>
      <c r="F40" s="56">
        <f>VLOOKUP(A40,'import Konya'!A:Q,6,0)</f>
        <v>7</v>
      </c>
      <c r="G40" s="56">
        <f>VLOOKUP(A40,'import Konya'!A:Q,7,0)</f>
        <v>9</v>
      </c>
      <c r="H40" s="56">
        <f>VLOOKUP(A40,'import Konya'!A:Q,8,0)</f>
        <v>9</v>
      </c>
      <c r="I40" s="56">
        <f>VLOOKUP(A40,'import Konya'!A:Q,9,0)</f>
        <v>18</v>
      </c>
      <c r="J40" s="216">
        <f>VLOOKUP(A40,'import Konya'!A:Q,10,0)</f>
        <v>0.5</v>
      </c>
      <c r="K40" s="56" t="s">
        <v>13788</v>
      </c>
      <c r="L40" s="56">
        <v>5.321387802E9</v>
      </c>
      <c r="M40" s="56" t="s">
        <v>11034</v>
      </c>
      <c r="N40" s="56" t="s">
        <v>13773</v>
      </c>
      <c r="O40" s="56" t="s">
        <v>13794</v>
      </c>
      <c r="P40" s="56" t="str">
        <f>VLOOKUP(A40,'import Konya'!A:Q,16,0)</f>
        <v>Geleneksel</v>
      </c>
      <c r="Q40" s="218" t="b">
        <v>0</v>
      </c>
      <c r="R40" s="218" t="s">
        <v>38</v>
      </c>
      <c r="S40" s="218" t="s">
        <v>66</v>
      </c>
      <c r="T40" s="218" t="s">
        <v>13795</v>
      </c>
      <c r="U40" s="218"/>
      <c r="V40" s="220">
        <v>44582.0</v>
      </c>
      <c r="W40" s="220">
        <v>44585.0</v>
      </c>
      <c r="X40" s="218"/>
      <c r="Y40" s="218" t="s">
        <v>1353</v>
      </c>
      <c r="Z40" s="220">
        <v>44582.0</v>
      </c>
      <c r="AA40" s="218"/>
      <c r="AB40" s="218"/>
      <c r="AC40" s="218"/>
      <c r="AD40" s="218"/>
      <c r="AE40" s="218"/>
      <c r="AF40" s="218"/>
      <c r="AG40" s="218"/>
      <c r="AH40" s="218"/>
      <c r="AI40" s="218" t="s">
        <v>66</v>
      </c>
      <c r="AJ40" s="218"/>
      <c r="AK40" s="218"/>
      <c r="AL40" s="218"/>
      <c r="AM40" s="218"/>
    </row>
    <row r="41" ht="15.75" customHeight="1">
      <c r="A41" s="56" t="s">
        <v>13796</v>
      </c>
      <c r="B41" s="56" t="s">
        <v>13797</v>
      </c>
      <c r="C41" s="56" t="str">
        <f>VLOOKUP(A41,'import Konya'!A:Q,3,0)</f>
        <v>DOĞRU</v>
      </c>
      <c r="D41" s="56" t="s">
        <v>1364</v>
      </c>
      <c r="E41" s="56">
        <f>VLOOKUP(A41,'import Konya'!A:Q,5,0)</f>
        <v>1563</v>
      </c>
      <c r="F41" s="56">
        <f>VLOOKUP(A41,'import Konya'!A:Q,6,0)</f>
        <v>45</v>
      </c>
      <c r="G41" s="56">
        <f>VLOOKUP(A41,'import Konya'!A:Q,7,0)</f>
        <v>0</v>
      </c>
      <c r="H41" s="56">
        <f>VLOOKUP(A41,'import Konya'!A:Q,8,0)</f>
        <v>38</v>
      </c>
      <c r="I41" s="56">
        <f>VLOOKUP(A41,'import Konya'!A:Q,9,0)</f>
        <v>38</v>
      </c>
      <c r="J41" s="216">
        <f>VLOOKUP(A41,'import Konya'!A:Q,10,0)</f>
        <v>0</v>
      </c>
      <c r="K41" s="56" t="s">
        <v>13798</v>
      </c>
      <c r="L41" s="56">
        <v>5.372661206E9</v>
      </c>
      <c r="M41" s="56" t="s">
        <v>13679</v>
      </c>
      <c r="N41" s="56" t="s">
        <v>13799</v>
      </c>
      <c r="O41" s="56" t="s">
        <v>13800</v>
      </c>
      <c r="P41" s="56" t="str">
        <f>VLOOKUP(A41,'import Konya'!A:Q,16,0)</f>
        <v>Geleneksel</v>
      </c>
      <c r="Q41" s="218" t="b">
        <v>0</v>
      </c>
      <c r="R41" s="218"/>
      <c r="S41" s="218"/>
      <c r="T41" s="218"/>
      <c r="U41" s="218"/>
      <c r="V41" s="220"/>
      <c r="W41" s="220"/>
      <c r="X41" s="218"/>
      <c r="Y41" s="218"/>
      <c r="Z41" s="220"/>
      <c r="AA41" s="218"/>
      <c r="AB41" s="218"/>
      <c r="AC41" s="218"/>
      <c r="AD41" s="218"/>
      <c r="AE41" s="218"/>
      <c r="AF41" s="218"/>
      <c r="AG41" s="218"/>
      <c r="AH41" s="218"/>
      <c r="AI41" s="218"/>
      <c r="AJ41" s="218"/>
      <c r="AK41" s="218"/>
      <c r="AL41" s="218"/>
      <c r="AM41" s="218"/>
    </row>
    <row r="42" ht="15.75" customHeight="1">
      <c r="A42" s="56" t="s">
        <v>13801</v>
      </c>
      <c r="B42" s="56" t="s">
        <v>13802</v>
      </c>
      <c r="C42" s="56" t="str">
        <f>VLOOKUP(A42,'import Konya'!A:Q,3,0)</f>
        <v>DOĞRU</v>
      </c>
      <c r="D42" s="56" t="s">
        <v>1364</v>
      </c>
      <c r="E42" s="56">
        <f>VLOOKUP(A42,'import Konya'!A:Q,5,0)</f>
        <v>15</v>
      </c>
      <c r="F42" s="56">
        <f>VLOOKUP(A42,'import Konya'!A:Q,6,0)</f>
        <v>3</v>
      </c>
      <c r="G42" s="56">
        <f>VLOOKUP(A42,'import Konya'!A:Q,7,0)</f>
        <v>2</v>
      </c>
      <c r="H42" s="56">
        <f>VLOOKUP(A42,'import Konya'!A:Q,8,0)</f>
        <v>4</v>
      </c>
      <c r="I42" s="56">
        <f>VLOOKUP(A42,'import Konya'!A:Q,9,0)</f>
        <v>6</v>
      </c>
      <c r="J42" s="216">
        <f>VLOOKUP(A42,'import Konya'!A:Q,10,0)</f>
        <v>0.33</v>
      </c>
      <c r="K42" s="56" t="s">
        <v>13803</v>
      </c>
      <c r="L42" s="56">
        <v>5.445911915E9</v>
      </c>
      <c r="M42" s="56" t="s">
        <v>11034</v>
      </c>
      <c r="N42" s="56" t="s">
        <v>13709</v>
      </c>
      <c r="O42" s="56" t="s">
        <v>13804</v>
      </c>
      <c r="P42" s="56" t="str">
        <f>VLOOKUP(A42,'import Konya'!A:Q,16,0)</f>
        <v>Geleneksel</v>
      </c>
      <c r="Q42" s="218" t="b">
        <v>0</v>
      </c>
      <c r="R42" s="218" t="s">
        <v>38</v>
      </c>
      <c r="S42" s="218" t="s">
        <v>571</v>
      </c>
      <c r="T42" s="39" t="s">
        <v>13064</v>
      </c>
      <c r="U42" s="218"/>
      <c r="V42" s="220">
        <v>44610.0</v>
      </c>
      <c r="W42" s="220">
        <v>44611.0</v>
      </c>
      <c r="X42" s="218"/>
      <c r="Y42" s="218" t="s">
        <v>1353</v>
      </c>
      <c r="Z42" s="220">
        <v>44610.0</v>
      </c>
      <c r="AA42" s="218"/>
      <c r="AB42" s="218"/>
      <c r="AC42" s="218"/>
      <c r="AD42" s="218"/>
      <c r="AE42" s="218"/>
      <c r="AF42" s="218"/>
      <c r="AG42" s="218"/>
      <c r="AH42" s="218"/>
      <c r="AI42" s="218" t="s">
        <v>571</v>
      </c>
      <c r="AJ42" s="218"/>
      <c r="AK42" s="218"/>
      <c r="AL42" s="218"/>
      <c r="AM42" s="218"/>
    </row>
    <row r="43" ht="15.75" customHeight="1">
      <c r="A43" s="56" t="s">
        <v>13805</v>
      </c>
      <c r="B43" s="56" t="s">
        <v>13806</v>
      </c>
      <c r="C43" s="56" t="str">
        <f>VLOOKUP(A43,'import Konya'!A:Q,3,0)</f>
        <v>DOĞRU</v>
      </c>
      <c r="D43" s="56" t="s">
        <v>1364</v>
      </c>
      <c r="E43" s="56">
        <f>VLOOKUP(A43,'import Konya'!A:Q,5,0)</f>
        <v>293</v>
      </c>
      <c r="F43" s="56">
        <f>VLOOKUP(A43,'import Konya'!A:Q,6,0)</f>
        <v>33</v>
      </c>
      <c r="G43" s="56">
        <f>VLOOKUP(A43,'import Konya'!A:Q,7,0)</f>
        <v>7</v>
      </c>
      <c r="H43" s="56">
        <f>VLOOKUP(A43,'import Konya'!A:Q,8,0)</f>
        <v>0</v>
      </c>
      <c r="I43" s="56">
        <f>VLOOKUP(A43,'import Konya'!A:Q,9,0)</f>
        <v>7</v>
      </c>
      <c r="J43" s="216">
        <f>VLOOKUP(A43,'import Konya'!A:Q,10,0)</f>
        <v>1</v>
      </c>
      <c r="K43" s="56" t="s">
        <v>13807</v>
      </c>
      <c r="L43" s="56">
        <v>5.516315171E9</v>
      </c>
      <c r="M43" s="56" t="s">
        <v>11034</v>
      </c>
      <c r="N43" s="56" t="s">
        <v>13808</v>
      </c>
      <c r="O43" s="56" t="s">
        <v>13809</v>
      </c>
      <c r="P43" s="56" t="str">
        <f>VLOOKUP(A43,'import Konya'!A:Q,16,0)</f>
        <v>Geleneksel</v>
      </c>
      <c r="Q43" s="218" t="b">
        <v>0</v>
      </c>
      <c r="R43" s="218" t="s">
        <v>38</v>
      </c>
      <c r="S43" s="218" t="s">
        <v>100</v>
      </c>
      <c r="T43" s="2" t="s">
        <v>13064</v>
      </c>
      <c r="U43" s="218" t="s">
        <v>13810</v>
      </c>
      <c r="V43" s="220">
        <v>44611.0</v>
      </c>
      <c r="W43" s="220">
        <v>44613.0</v>
      </c>
      <c r="X43" s="218"/>
      <c r="Y43" s="218" t="s">
        <v>1353</v>
      </c>
      <c r="Z43" s="220">
        <v>44611.0</v>
      </c>
      <c r="AA43" s="218"/>
      <c r="AB43" s="218"/>
      <c r="AC43" s="218"/>
      <c r="AD43" s="218"/>
      <c r="AE43" s="218"/>
      <c r="AF43" s="218"/>
      <c r="AG43" s="218"/>
      <c r="AH43" s="218"/>
      <c r="AI43" s="218" t="s">
        <v>100</v>
      </c>
      <c r="AJ43" s="218"/>
      <c r="AK43" s="218"/>
      <c r="AL43" s="218"/>
      <c r="AM43" s="218"/>
    </row>
    <row r="44" ht="15.75" customHeight="1">
      <c r="A44" s="56" t="s">
        <v>13811</v>
      </c>
      <c r="B44" s="56" t="s">
        <v>13812</v>
      </c>
      <c r="C44" s="56" t="str">
        <f>VLOOKUP(A44,'import Konya'!A:Q,3,0)</f>
        <v>DOĞRU</v>
      </c>
      <c r="D44" s="56" t="s">
        <v>1364</v>
      </c>
      <c r="E44" s="56">
        <f>VLOOKUP(A44,'import Konya'!A:Q,5,0)</f>
        <v>68</v>
      </c>
      <c r="F44" s="56">
        <f>VLOOKUP(A44,'import Konya'!A:Q,6,0)</f>
        <v>15</v>
      </c>
      <c r="G44" s="56">
        <f>VLOOKUP(A44,'import Konya'!A:Q,7,0)</f>
        <v>7</v>
      </c>
      <c r="H44" s="56">
        <f>VLOOKUP(A44,'import Konya'!A:Q,8,0)</f>
        <v>3</v>
      </c>
      <c r="I44" s="56">
        <f>VLOOKUP(A44,'import Konya'!A:Q,9,0)</f>
        <v>10</v>
      </c>
      <c r="J44" s="216">
        <f>VLOOKUP(A44,'import Konya'!A:Q,10,0)</f>
        <v>0.7</v>
      </c>
      <c r="K44" s="56" t="s">
        <v>13813</v>
      </c>
      <c r="L44" s="56">
        <v>5.519392297E9</v>
      </c>
      <c r="M44" s="56" t="s">
        <v>13656</v>
      </c>
      <c r="N44" s="56" t="s">
        <v>13735</v>
      </c>
      <c r="O44" s="56" t="s">
        <v>13814</v>
      </c>
      <c r="P44" s="56" t="str">
        <f>VLOOKUP(A44,'import Konya'!A:Q,16,0)</f>
        <v>Geleneksel</v>
      </c>
      <c r="Q44" s="218" t="b">
        <v>0</v>
      </c>
      <c r="R44" s="218"/>
      <c r="S44" s="218"/>
      <c r="T44" s="224"/>
      <c r="U44" s="218"/>
      <c r="V44" s="220"/>
      <c r="W44" s="220"/>
      <c r="X44" s="218"/>
      <c r="Y44" s="218"/>
      <c r="Z44" s="220"/>
      <c r="AA44" s="218"/>
      <c r="AB44" s="218"/>
      <c r="AC44" s="218"/>
      <c r="AD44" s="218"/>
      <c r="AE44" s="218"/>
      <c r="AF44" s="218"/>
      <c r="AG44" s="218"/>
      <c r="AH44" s="218"/>
      <c r="AI44" s="218"/>
      <c r="AJ44" s="218"/>
      <c r="AK44" s="218"/>
      <c r="AL44" s="218"/>
      <c r="AM44" s="218"/>
    </row>
    <row r="45" ht="15.75" customHeight="1">
      <c r="A45" s="56" t="s">
        <v>13815</v>
      </c>
      <c r="B45" s="56" t="s">
        <v>13816</v>
      </c>
      <c r="C45" s="56" t="str">
        <f>VLOOKUP(A45,'import Konya'!A:Q,3,0)</f>
        <v>DOĞRU</v>
      </c>
      <c r="D45" s="56" t="s">
        <v>1443</v>
      </c>
      <c r="E45" s="56">
        <f>VLOOKUP(A45,'import Konya'!A:Q,5,0)</f>
        <v>611</v>
      </c>
      <c r="F45" s="56" t="str">
        <f>VLOOKUP(A45,'import Konya'!A:Q,6,0)</f>
        <v/>
      </c>
      <c r="G45" s="56">
        <f>VLOOKUP(A45,'import Konya'!A:Q,7,0)</f>
        <v>8</v>
      </c>
      <c r="H45" s="56">
        <f>VLOOKUP(A45,'import Konya'!A:Q,8,0)</f>
        <v>17</v>
      </c>
      <c r="I45" s="56">
        <f>VLOOKUP(A45,'import Konya'!A:Q,9,0)</f>
        <v>25</v>
      </c>
      <c r="J45" s="216">
        <f>VLOOKUP(A45,'import Konya'!A:Q,10,0)</f>
        <v>0.32</v>
      </c>
      <c r="K45" s="56" t="s">
        <v>13817</v>
      </c>
      <c r="L45" s="56">
        <v>5.074160071E9</v>
      </c>
      <c r="M45" s="56" t="s">
        <v>11034</v>
      </c>
      <c r="N45" s="56" t="s">
        <v>13602</v>
      </c>
      <c r="O45" s="56" t="s">
        <v>13818</v>
      </c>
      <c r="P45" s="56" t="str">
        <f>VLOOKUP(A45,'import Konya'!A:Q,16,0)</f>
        <v>Geleneksel</v>
      </c>
      <c r="Q45" s="218" t="b">
        <v>0</v>
      </c>
      <c r="R45" s="218" t="s">
        <v>38</v>
      </c>
      <c r="S45" s="218" t="s">
        <v>167</v>
      </c>
      <c r="T45" s="2" t="s">
        <v>13064</v>
      </c>
      <c r="U45" s="218" t="s">
        <v>13819</v>
      </c>
      <c r="V45" s="220">
        <v>44560.0</v>
      </c>
      <c r="W45" s="220">
        <v>44564.0</v>
      </c>
      <c r="X45" s="218"/>
      <c r="Y45" s="218" t="s">
        <v>1353</v>
      </c>
      <c r="Z45" s="220">
        <v>44560.0</v>
      </c>
      <c r="AA45" s="218" t="s">
        <v>1353</v>
      </c>
      <c r="AB45" s="221">
        <v>44615.0</v>
      </c>
      <c r="AC45" s="218"/>
      <c r="AD45" s="218"/>
      <c r="AE45" s="218"/>
      <c r="AF45" s="218"/>
      <c r="AG45" s="218"/>
      <c r="AH45" s="218"/>
      <c r="AI45" s="218" t="s">
        <v>167</v>
      </c>
      <c r="AJ45" s="218" t="s">
        <v>404</v>
      </c>
      <c r="AK45" s="218"/>
      <c r="AL45" s="218"/>
      <c r="AM45" s="218"/>
    </row>
    <row r="46" ht="15.75" customHeight="1">
      <c r="A46" s="56" t="s">
        <v>13820</v>
      </c>
      <c r="B46" s="56" t="s">
        <v>13821</v>
      </c>
      <c r="C46" s="56" t="str">
        <f>VLOOKUP(A46,'import Konya'!A:Q,3,0)</f>
        <v>YANLIŞ</v>
      </c>
      <c r="D46" s="56" t="s">
        <v>1370</v>
      </c>
      <c r="E46" s="56">
        <f>VLOOKUP(A46,'import Konya'!A:Q,5,0)</f>
        <v>3326</v>
      </c>
      <c r="F46" s="56" t="str">
        <f>VLOOKUP(A46,'import Konya'!A:Q,6,0)</f>
        <v/>
      </c>
      <c r="G46" s="56">
        <f>VLOOKUP(A46,'import Konya'!A:Q,7,0)</f>
        <v>5</v>
      </c>
      <c r="H46" s="56">
        <f>VLOOKUP(A46,'import Konya'!A:Q,8,0)</f>
        <v>22</v>
      </c>
      <c r="I46" s="56">
        <f>VLOOKUP(A46,'import Konya'!A:Q,9,0)</f>
        <v>27</v>
      </c>
      <c r="J46" s="216">
        <f>VLOOKUP(A46,'import Konya'!A:Q,10,0)</f>
        <v>0.19</v>
      </c>
      <c r="K46" s="56" t="s">
        <v>13822</v>
      </c>
      <c r="L46" s="56">
        <v>5.456150588E9</v>
      </c>
      <c r="M46" s="56" t="s">
        <v>11034</v>
      </c>
      <c r="N46" s="56" t="s">
        <v>13602</v>
      </c>
      <c r="O46" s="56" t="s">
        <v>13823</v>
      </c>
      <c r="P46" s="56" t="str">
        <f>VLOOKUP(A46,'import Konya'!A:Q,16,0)</f>
        <v>Geleneksel</v>
      </c>
      <c r="Q46" s="218" t="b">
        <v>0</v>
      </c>
      <c r="R46" s="218" t="s">
        <v>38</v>
      </c>
      <c r="S46" s="218" t="s">
        <v>610</v>
      </c>
      <c r="T46" s="218" t="s">
        <v>13488</v>
      </c>
      <c r="U46" s="218"/>
      <c r="V46" s="220">
        <v>44438.0</v>
      </c>
      <c r="W46" s="220">
        <v>44439.0</v>
      </c>
      <c r="X46" s="218"/>
      <c r="Y46" s="218" t="s">
        <v>1475</v>
      </c>
      <c r="Z46" s="220">
        <v>44431.0</v>
      </c>
      <c r="AA46" s="218" t="s">
        <v>1353</v>
      </c>
      <c r="AB46" s="221">
        <v>44438.0</v>
      </c>
      <c r="AC46" s="218" t="s">
        <v>1353</v>
      </c>
      <c r="AD46" s="221">
        <v>44615.0</v>
      </c>
      <c r="AE46" s="218"/>
      <c r="AF46" s="218"/>
      <c r="AG46" s="218"/>
      <c r="AH46" s="218"/>
      <c r="AI46" s="218" t="s">
        <v>13605</v>
      </c>
      <c r="AJ46" s="218" t="s">
        <v>610</v>
      </c>
      <c r="AK46" s="218" t="s">
        <v>404</v>
      </c>
      <c r="AL46" s="218"/>
      <c r="AM46" s="218"/>
    </row>
    <row r="47" ht="15.75" customHeight="1">
      <c r="A47" s="211" t="s">
        <v>13824</v>
      </c>
      <c r="B47" s="211" t="s">
        <v>13825</v>
      </c>
      <c r="C47" s="56" t="str">
        <f>VLOOKUP(A47,'import Konya'!A:Q,3,0)</f>
        <v>DOĞRU</v>
      </c>
      <c r="D47" s="211" t="s">
        <v>1378</v>
      </c>
      <c r="E47" s="56" t="str">
        <f>VLOOKUP(A47,'import Konya'!A:Q,5,0)</f>
        <v/>
      </c>
      <c r="F47" s="56" t="str">
        <f>VLOOKUP(A47,'import Konya'!A:Q,6,0)</f>
        <v/>
      </c>
      <c r="G47" s="56">
        <f>VLOOKUP(A47,'import Konya'!A:Q,7,0)</f>
        <v>0</v>
      </c>
      <c r="H47" s="56">
        <f>VLOOKUP(A47,'import Konya'!A:Q,8,0)</f>
        <v>9</v>
      </c>
      <c r="I47" s="56">
        <f>VLOOKUP(A47,'import Konya'!A:Q,9,0)</f>
        <v>9</v>
      </c>
      <c r="J47" s="216">
        <f>VLOOKUP(A47,'import Konya'!A:Q,10,0)</f>
        <v>0</v>
      </c>
      <c r="K47" s="211" t="s">
        <v>13826</v>
      </c>
      <c r="L47" s="211">
        <v>3.3232084E9</v>
      </c>
      <c r="M47" s="211" t="s">
        <v>11034</v>
      </c>
      <c r="N47" s="211" t="s">
        <v>13709</v>
      </c>
      <c r="O47" s="211" t="s">
        <v>13827</v>
      </c>
      <c r="P47" s="56" t="str">
        <f>VLOOKUP(A47,'import Konya'!A:Q,16,0)</f>
        <v>Geleneksel</v>
      </c>
      <c r="Q47" s="218" t="b">
        <v>0</v>
      </c>
      <c r="R47" s="218"/>
      <c r="S47" s="218"/>
      <c r="T47" s="218"/>
      <c r="U47" s="218"/>
      <c r="V47" s="220"/>
      <c r="W47" s="220"/>
      <c r="X47" s="218"/>
      <c r="Y47" s="218"/>
      <c r="Z47" s="220"/>
      <c r="AA47" s="218"/>
      <c r="AB47" s="218"/>
      <c r="AC47" s="218"/>
      <c r="AD47" s="218"/>
      <c r="AE47" s="218"/>
      <c r="AF47" s="218"/>
      <c r="AG47" s="218"/>
      <c r="AH47" s="218"/>
      <c r="AI47" s="218"/>
      <c r="AJ47" s="218"/>
      <c r="AK47" s="218"/>
      <c r="AL47" s="218"/>
      <c r="AM47" s="218"/>
    </row>
    <row r="48" ht="15.75" customHeight="1">
      <c r="A48" s="56" t="s">
        <v>13828</v>
      </c>
      <c r="B48" s="56" t="s">
        <v>13829</v>
      </c>
      <c r="C48" s="56" t="str">
        <f>VLOOKUP(A48,'import Konya'!A:Q,3,0)</f>
        <v>DOĞRU</v>
      </c>
      <c r="D48" s="56" t="s">
        <v>1370</v>
      </c>
      <c r="E48" s="56">
        <f>VLOOKUP(A48,'import Konya'!A:Q,5,0)</f>
        <v>19</v>
      </c>
      <c r="F48" s="56" t="str">
        <f>VLOOKUP(A48,'import Konya'!A:Q,6,0)</f>
        <v/>
      </c>
      <c r="G48" s="56">
        <f>VLOOKUP(A48,'import Konya'!A:Q,7,0)</f>
        <v>0</v>
      </c>
      <c r="H48" s="56">
        <f>VLOOKUP(A48,'import Konya'!A:Q,8,0)</f>
        <v>19</v>
      </c>
      <c r="I48" s="56">
        <f>VLOOKUP(A48,'import Konya'!A:Q,9,0)</f>
        <v>19</v>
      </c>
      <c r="J48" s="216">
        <f>VLOOKUP(A48,'import Konya'!A:Q,10,0)</f>
        <v>0</v>
      </c>
      <c r="K48" s="56" t="s">
        <v>13830</v>
      </c>
      <c r="L48" s="56">
        <v>5.387385327E9</v>
      </c>
      <c r="M48" s="56" t="s">
        <v>11034</v>
      </c>
      <c r="N48" s="56" t="s">
        <v>13831</v>
      </c>
      <c r="O48" s="56" t="s">
        <v>13832</v>
      </c>
      <c r="P48" s="56" t="str">
        <f>VLOOKUP(A48,'import Konya'!A:Q,16,0)</f>
        <v>Geleneksel</v>
      </c>
      <c r="Q48" s="218" t="b">
        <v>0</v>
      </c>
      <c r="R48" s="218" t="s">
        <v>33</v>
      </c>
      <c r="S48" s="218"/>
      <c r="T48" s="224"/>
      <c r="U48" s="218" t="s">
        <v>13833</v>
      </c>
      <c r="V48" s="220"/>
      <c r="W48" s="220"/>
      <c r="X48" s="218"/>
      <c r="Y48" s="218" t="s">
        <v>43</v>
      </c>
      <c r="Z48" s="220">
        <v>44410.0</v>
      </c>
      <c r="AA48" s="218" t="s">
        <v>1353</v>
      </c>
      <c r="AB48" s="221">
        <v>44414.0</v>
      </c>
      <c r="AC48" s="218" t="s">
        <v>43</v>
      </c>
      <c r="AD48" s="221">
        <v>44414.0</v>
      </c>
      <c r="AE48" s="218" t="s">
        <v>43</v>
      </c>
      <c r="AF48" s="221">
        <v>44420.0</v>
      </c>
      <c r="AG48" s="218" t="s">
        <v>1353</v>
      </c>
      <c r="AH48" s="221">
        <v>44611.0</v>
      </c>
      <c r="AI48" s="218" t="s">
        <v>5107</v>
      </c>
      <c r="AJ48" s="218" t="s">
        <v>13605</v>
      </c>
      <c r="AK48" s="218" t="s">
        <v>13605</v>
      </c>
      <c r="AL48" s="218" t="s">
        <v>5371</v>
      </c>
      <c r="AM48" s="218"/>
    </row>
    <row r="49" ht="15.75" customHeight="1">
      <c r="A49" s="56" t="s">
        <v>13834</v>
      </c>
      <c r="B49" s="56" t="s">
        <v>13835</v>
      </c>
      <c r="C49" s="56" t="str">
        <f>VLOOKUP(A49,'import Konya'!A:Q,3,0)</f>
        <v>DOĞRU</v>
      </c>
      <c r="D49" s="56" t="s">
        <v>1385</v>
      </c>
      <c r="E49" s="56">
        <f>VLOOKUP(A49,'import Konya'!A:Q,5,0)</f>
        <v>500</v>
      </c>
      <c r="F49" s="56">
        <f>VLOOKUP(A49,'import Konya'!A:Q,6,0)</f>
        <v>19</v>
      </c>
      <c r="G49" s="56">
        <f>VLOOKUP(A49,'import Konya'!A:Q,7,0)</f>
        <v>1</v>
      </c>
      <c r="H49" s="56">
        <f>VLOOKUP(A49,'import Konya'!A:Q,8,0)</f>
        <v>10</v>
      </c>
      <c r="I49" s="56">
        <f>VLOOKUP(A49,'import Konya'!A:Q,9,0)</f>
        <v>11</v>
      </c>
      <c r="J49" s="216">
        <f>VLOOKUP(A49,'import Konya'!A:Q,10,0)</f>
        <v>0.09</v>
      </c>
      <c r="K49" s="56" t="s">
        <v>13836</v>
      </c>
      <c r="L49" s="56">
        <v>3.322363888E9</v>
      </c>
      <c r="M49" s="56" t="s">
        <v>13620</v>
      </c>
      <c r="N49" s="56" t="s">
        <v>13837</v>
      </c>
      <c r="O49" s="56" t="s">
        <v>13838</v>
      </c>
      <c r="P49" s="56" t="str">
        <f>VLOOKUP(A49,'import Konya'!A:Q,16,0)</f>
        <v>Geleneksel</v>
      </c>
      <c r="Q49" s="218" t="b">
        <v>1</v>
      </c>
      <c r="R49" s="218"/>
      <c r="S49" s="218"/>
      <c r="T49" s="224"/>
      <c r="U49" s="218" t="s">
        <v>13839</v>
      </c>
      <c r="V49" s="220"/>
      <c r="W49" s="220"/>
      <c r="X49" s="218"/>
      <c r="Y49" s="218" t="s">
        <v>1353</v>
      </c>
      <c r="Z49" s="220">
        <v>44596.0</v>
      </c>
      <c r="AA49" s="218"/>
      <c r="AB49" s="218"/>
      <c r="AC49" s="218"/>
      <c r="AD49" s="218"/>
      <c r="AE49" s="218"/>
      <c r="AF49" s="218"/>
      <c r="AG49" s="218"/>
      <c r="AH49" s="218"/>
      <c r="AI49" s="218" t="s">
        <v>106</v>
      </c>
      <c r="AJ49" s="218"/>
      <c r="AK49" s="218"/>
      <c r="AL49" s="218"/>
      <c r="AM49" s="218"/>
    </row>
    <row r="50" ht="15.75" customHeight="1">
      <c r="A50" s="56" t="s">
        <v>13840</v>
      </c>
      <c r="B50" s="56" t="s">
        <v>13841</v>
      </c>
      <c r="C50" s="56" t="str">
        <f>VLOOKUP(A50,'import Konya'!A:Q,3,0)</f>
        <v>DOĞRU</v>
      </c>
      <c r="D50" s="56" t="s">
        <v>1370</v>
      </c>
      <c r="E50" s="56">
        <f>VLOOKUP(A50,'import Konya'!A:Q,5,0)</f>
        <v>85</v>
      </c>
      <c r="F50" s="56">
        <f>VLOOKUP(A50,'import Konya'!A:Q,6,0)</f>
        <v>25</v>
      </c>
      <c r="G50" s="56">
        <f>VLOOKUP(A50,'import Konya'!A:Q,7,0)</f>
        <v>13</v>
      </c>
      <c r="H50" s="56">
        <f>VLOOKUP(A50,'import Konya'!A:Q,8,0)</f>
        <v>7</v>
      </c>
      <c r="I50" s="56">
        <f>VLOOKUP(A50,'import Konya'!A:Q,9,0)</f>
        <v>20</v>
      </c>
      <c r="J50" s="216">
        <f>VLOOKUP(A50,'import Konya'!A:Q,10,0)</f>
        <v>0.65</v>
      </c>
      <c r="K50" s="56" t="s">
        <v>13842</v>
      </c>
      <c r="L50" s="56">
        <v>5.530892977E9</v>
      </c>
      <c r="M50" s="56" t="s">
        <v>11034</v>
      </c>
      <c r="N50" s="56" t="s">
        <v>13784</v>
      </c>
      <c r="O50" s="56" t="s">
        <v>13843</v>
      </c>
      <c r="P50" s="56" t="str">
        <f>VLOOKUP(A50,'import Konya'!A:Q,16,0)</f>
        <v>Geleneksel</v>
      </c>
      <c r="Q50" s="218" t="b">
        <v>0</v>
      </c>
      <c r="R50" s="218" t="s">
        <v>38</v>
      </c>
      <c r="S50" s="218" t="s">
        <v>100</v>
      </c>
      <c r="T50" s="2" t="s">
        <v>13064</v>
      </c>
      <c r="U50" s="323">
        <v>5.372738771E9</v>
      </c>
      <c r="V50" s="220">
        <v>44606.0</v>
      </c>
      <c r="W50" s="220">
        <v>44607.0</v>
      </c>
      <c r="X50" s="218"/>
      <c r="Y50" s="218" t="s">
        <v>1353</v>
      </c>
      <c r="Z50" s="220">
        <v>44599.0</v>
      </c>
      <c r="AA50" s="218" t="s">
        <v>1353</v>
      </c>
      <c r="AB50" s="221">
        <v>44606.0</v>
      </c>
      <c r="AC50" s="218"/>
      <c r="AD50" s="218"/>
      <c r="AE50" s="218"/>
      <c r="AF50" s="218"/>
      <c r="AG50" s="218"/>
      <c r="AH50" s="218"/>
      <c r="AI50" s="218" t="s">
        <v>100</v>
      </c>
      <c r="AJ50" s="218" t="s">
        <v>100</v>
      </c>
      <c r="AK50" s="218"/>
      <c r="AL50" s="218"/>
      <c r="AM50" s="218"/>
    </row>
    <row r="51" ht="15.75" customHeight="1">
      <c r="A51" s="56" t="s">
        <v>13844</v>
      </c>
      <c r="B51" s="56" t="s">
        <v>13845</v>
      </c>
      <c r="C51" s="56" t="str">
        <f>VLOOKUP(A51,'import Konya'!A:Q,3,0)</f>
        <v>DOĞRU</v>
      </c>
      <c r="D51" s="56" t="s">
        <v>1370</v>
      </c>
      <c r="E51" s="56">
        <f>VLOOKUP(A51,'import Konya'!A:Q,5,0)</f>
        <v>764</v>
      </c>
      <c r="F51" s="56">
        <f>VLOOKUP(A51,'import Konya'!A:Q,6,0)</f>
        <v>99</v>
      </c>
      <c r="G51" s="56">
        <f>VLOOKUP(A51,'import Konya'!A:Q,7,0)</f>
        <v>23</v>
      </c>
      <c r="H51" s="56">
        <f>VLOOKUP(A51,'import Konya'!A:Q,8,0)</f>
        <v>12</v>
      </c>
      <c r="I51" s="56">
        <f>VLOOKUP(A51,'import Konya'!A:Q,9,0)</f>
        <v>35</v>
      </c>
      <c r="J51" s="216">
        <f>VLOOKUP(A51,'import Konya'!A:Q,10,0)</f>
        <v>0.66</v>
      </c>
      <c r="K51" s="56" t="s">
        <v>13846</v>
      </c>
      <c r="L51" s="56">
        <v>3.32324442E8</v>
      </c>
      <c r="M51" s="56" t="s">
        <v>13595</v>
      </c>
      <c r="N51" s="56" t="s">
        <v>13847</v>
      </c>
      <c r="O51" s="56" t="s">
        <v>13848</v>
      </c>
      <c r="P51" s="56" t="str">
        <f>VLOOKUP(A51,'import Konya'!A:Q,16,0)</f>
        <v>Geleneksel</v>
      </c>
      <c r="Q51" s="218" t="b">
        <v>0</v>
      </c>
      <c r="R51" s="218" t="s">
        <v>38</v>
      </c>
      <c r="S51" s="218" t="s">
        <v>610</v>
      </c>
      <c r="T51" s="224" t="s">
        <v>13755</v>
      </c>
      <c r="U51" s="218"/>
      <c r="V51" s="220">
        <v>44588.0</v>
      </c>
      <c r="W51" s="220">
        <v>44589.0</v>
      </c>
      <c r="X51" s="218"/>
      <c r="Y51" s="218" t="s">
        <v>1353</v>
      </c>
      <c r="Z51" s="220">
        <v>44588.0</v>
      </c>
      <c r="AA51" s="218"/>
      <c r="AB51" s="218"/>
      <c r="AC51" s="218"/>
      <c r="AD51" s="218"/>
      <c r="AE51" s="218"/>
      <c r="AF51" s="218"/>
      <c r="AG51" s="218"/>
      <c r="AH51" s="218"/>
      <c r="AI51" s="218" t="s">
        <v>610</v>
      </c>
      <c r="AJ51" s="218"/>
      <c r="AK51" s="218"/>
      <c r="AL51" s="218"/>
      <c r="AM51" s="218"/>
    </row>
    <row r="52" ht="15.75" customHeight="1">
      <c r="A52" s="56" t="s">
        <v>13849</v>
      </c>
      <c r="B52" s="56" t="s">
        <v>13850</v>
      </c>
      <c r="C52" s="56" t="str">
        <f>VLOOKUP(A52,'import Konya'!A:Q,3,0)</f>
        <v>DOĞRU</v>
      </c>
      <c r="D52" s="56" t="s">
        <v>1827</v>
      </c>
      <c r="E52" s="56">
        <f>VLOOKUP(A52,'import Konya'!A:Q,5,0)</f>
        <v>2264</v>
      </c>
      <c r="F52" s="56">
        <f>VLOOKUP(A52,'import Konya'!A:Q,6,0)</f>
        <v>94</v>
      </c>
      <c r="G52" s="56">
        <f>VLOOKUP(A52,'import Konya'!A:Q,7,0)</f>
        <v>12</v>
      </c>
      <c r="H52" s="56">
        <f>VLOOKUP(A52,'import Konya'!A:Q,8,0)</f>
        <v>9</v>
      </c>
      <c r="I52" s="56">
        <f>VLOOKUP(A52,'import Konya'!A:Q,9,0)</f>
        <v>21</v>
      </c>
      <c r="J52" s="216">
        <f>VLOOKUP(A52,'import Konya'!A:Q,10,0)</f>
        <v>0.57</v>
      </c>
      <c r="K52" s="56" t="s">
        <v>13851</v>
      </c>
      <c r="L52" s="56">
        <v>5.459279661E9</v>
      </c>
      <c r="M52" s="56" t="s">
        <v>11034</v>
      </c>
      <c r="N52" s="56" t="s">
        <v>13602</v>
      </c>
      <c r="O52" s="56" t="s">
        <v>13852</v>
      </c>
      <c r="P52" s="56" t="str">
        <f>VLOOKUP(A52,'import Konya'!A:Q,16,0)</f>
        <v>Geleneksel</v>
      </c>
      <c r="Q52" s="218" t="b">
        <v>0</v>
      </c>
      <c r="R52" s="218" t="s">
        <v>38</v>
      </c>
      <c r="S52" s="218" t="s">
        <v>167</v>
      </c>
      <c r="T52" s="2" t="s">
        <v>13853</v>
      </c>
      <c r="U52" s="218" t="s">
        <v>13854</v>
      </c>
      <c r="V52" s="220">
        <v>44623.0</v>
      </c>
      <c r="W52" s="220">
        <v>44624.0</v>
      </c>
      <c r="X52" s="218"/>
      <c r="Y52" s="218" t="s">
        <v>43</v>
      </c>
      <c r="Z52" s="220">
        <v>44431.0</v>
      </c>
      <c r="AA52" s="218" t="s">
        <v>1475</v>
      </c>
      <c r="AB52" s="221">
        <v>44440.0</v>
      </c>
      <c r="AC52" s="218" t="s">
        <v>1475</v>
      </c>
      <c r="AD52" s="222">
        <v>44560.0</v>
      </c>
      <c r="AE52" s="218" t="s">
        <v>1353</v>
      </c>
      <c r="AF52" s="221">
        <v>44617.0</v>
      </c>
      <c r="AG52" s="218" t="s">
        <v>1353</v>
      </c>
      <c r="AH52" s="221">
        <v>44623.0</v>
      </c>
      <c r="AI52" s="218" t="s">
        <v>13605</v>
      </c>
      <c r="AJ52" s="218" t="s">
        <v>100</v>
      </c>
      <c r="AK52" s="218" t="s">
        <v>167</v>
      </c>
      <c r="AL52" s="218" t="s">
        <v>106</v>
      </c>
      <c r="AM52" s="218" t="s">
        <v>167</v>
      </c>
    </row>
    <row r="53" ht="15.75" customHeight="1">
      <c r="A53" s="56" t="s">
        <v>13855</v>
      </c>
      <c r="B53" s="56" t="s">
        <v>13856</v>
      </c>
      <c r="C53" s="56" t="str">
        <f>VLOOKUP(A53,'import Konya'!A:Q,3,0)</f>
        <v>DOĞRU</v>
      </c>
      <c r="D53" s="56" t="s">
        <v>1385</v>
      </c>
      <c r="E53" s="56">
        <f>VLOOKUP(A53,'import Konya'!A:Q,5,0)</f>
        <v>196</v>
      </c>
      <c r="F53" s="56" t="str">
        <f>VLOOKUP(A53,'import Konya'!A:Q,6,0)</f>
        <v/>
      </c>
      <c r="G53" s="56">
        <f>VLOOKUP(A53,'import Konya'!A:Q,7,0)</f>
        <v>4</v>
      </c>
      <c r="H53" s="56">
        <f>VLOOKUP(A53,'import Konya'!A:Q,8,0)</f>
        <v>1</v>
      </c>
      <c r="I53" s="56">
        <f>VLOOKUP(A53,'import Konya'!A:Q,9,0)</f>
        <v>5</v>
      </c>
      <c r="J53" s="216">
        <f>VLOOKUP(A53,'import Konya'!A:Q,10,0)</f>
        <v>0.8</v>
      </c>
      <c r="K53" s="56" t="s">
        <v>13857</v>
      </c>
      <c r="L53" s="56">
        <v>5.321687087E9</v>
      </c>
      <c r="M53" s="56" t="s">
        <v>11034</v>
      </c>
      <c r="N53" s="56" t="s">
        <v>13858</v>
      </c>
      <c r="O53" s="56" t="s">
        <v>13859</v>
      </c>
      <c r="P53" s="56" t="str">
        <f>VLOOKUP(A53,'import Konya'!A:Q,16,0)</f>
        <v>Geleneksel</v>
      </c>
      <c r="Q53" s="218" t="b">
        <v>0</v>
      </c>
      <c r="R53" s="218" t="s">
        <v>38</v>
      </c>
      <c r="S53" s="218" t="s">
        <v>5371</v>
      </c>
      <c r="T53" s="218" t="s">
        <v>13488</v>
      </c>
      <c r="U53" s="218" t="s">
        <v>13860</v>
      </c>
      <c r="V53" s="220">
        <v>44424.0</v>
      </c>
      <c r="W53" s="220">
        <v>44427.0</v>
      </c>
      <c r="X53" s="218"/>
      <c r="Y53" s="218" t="s">
        <v>1475</v>
      </c>
      <c r="Z53" s="220">
        <v>44424.0</v>
      </c>
      <c r="AA53" s="218" t="s">
        <v>1353</v>
      </c>
      <c r="AB53" s="221">
        <v>44424.0</v>
      </c>
      <c r="AC53" s="218"/>
      <c r="AD53" s="218"/>
      <c r="AE53" s="218"/>
      <c r="AF53" s="218"/>
      <c r="AG53" s="218"/>
      <c r="AH53" s="218"/>
      <c r="AI53" s="218" t="s">
        <v>13605</v>
      </c>
      <c r="AJ53" s="218" t="s">
        <v>5371</v>
      </c>
      <c r="AK53" s="218"/>
      <c r="AL53" s="218"/>
      <c r="AM53" s="218"/>
    </row>
    <row r="54" ht="15.75" customHeight="1">
      <c r="A54" s="56" t="s">
        <v>13861</v>
      </c>
      <c r="B54" s="56" t="s">
        <v>13862</v>
      </c>
      <c r="C54" s="56" t="str">
        <f>VLOOKUP(A54,'import Konya'!A:Q,3,0)</f>
        <v>DOĞRU</v>
      </c>
      <c r="D54" s="56" t="s">
        <v>1597</v>
      </c>
      <c r="E54" s="56">
        <f>VLOOKUP(A54,'import Konya'!A:Q,5,0)</f>
        <v>94</v>
      </c>
      <c r="F54" s="56">
        <f>VLOOKUP(A54,'import Konya'!A:Q,6,0)</f>
        <v>1</v>
      </c>
      <c r="G54" s="56">
        <f>VLOOKUP(A54,'import Konya'!A:Q,7,0)</f>
        <v>0</v>
      </c>
      <c r="H54" s="56">
        <f>VLOOKUP(A54,'import Konya'!A:Q,8,0)</f>
        <v>9</v>
      </c>
      <c r="I54" s="56">
        <f>VLOOKUP(A54,'import Konya'!A:Q,9,0)</f>
        <v>9</v>
      </c>
      <c r="J54" s="216">
        <f>VLOOKUP(A54,'import Konya'!A:Q,10,0)</f>
        <v>0</v>
      </c>
      <c r="K54" s="56" t="s">
        <v>13863</v>
      </c>
      <c r="L54" s="56">
        <v>5.515988188E9</v>
      </c>
      <c r="M54" s="56" t="s">
        <v>11034</v>
      </c>
      <c r="N54" s="56" t="s">
        <v>13864</v>
      </c>
      <c r="O54" s="56" t="s">
        <v>13865</v>
      </c>
      <c r="P54" s="56" t="str">
        <f>VLOOKUP(A54,'import Konya'!A:Q,16,0)</f>
        <v>Geleneksel</v>
      </c>
      <c r="Q54" s="218" t="b">
        <v>0</v>
      </c>
      <c r="R54" s="218" t="s">
        <v>39</v>
      </c>
      <c r="S54" s="218" t="s">
        <v>13605</v>
      </c>
      <c r="T54" s="224" t="s">
        <v>13488</v>
      </c>
      <c r="U54" s="218" t="s">
        <v>13866</v>
      </c>
      <c r="V54" s="220">
        <v>44433.0</v>
      </c>
      <c r="W54" s="220">
        <v>44435.0</v>
      </c>
      <c r="X54" s="218"/>
      <c r="Y54" s="218" t="s">
        <v>1353</v>
      </c>
      <c r="Z54" s="220">
        <v>44433.0</v>
      </c>
      <c r="AA54" s="218" t="s">
        <v>1353</v>
      </c>
      <c r="AB54" s="221">
        <v>44624.0</v>
      </c>
      <c r="AC54" s="218"/>
      <c r="AD54" s="218"/>
      <c r="AE54" s="218"/>
      <c r="AF54" s="218"/>
      <c r="AG54" s="218"/>
      <c r="AH54" s="218"/>
      <c r="AI54" s="218" t="s">
        <v>13605</v>
      </c>
      <c r="AJ54" s="218" t="s">
        <v>167</v>
      </c>
      <c r="AK54" s="218"/>
      <c r="AL54" s="218"/>
      <c r="AM54" s="218"/>
    </row>
    <row r="55" ht="15.75" customHeight="1">
      <c r="A55" s="56" t="s">
        <v>13867</v>
      </c>
      <c r="B55" s="56" t="s">
        <v>13868</v>
      </c>
      <c r="C55" s="56" t="str">
        <f>VLOOKUP(A55,'import Konya'!A:Q,3,0)</f>
        <v>YANLIŞ</v>
      </c>
      <c r="D55" s="56" t="s">
        <v>1385</v>
      </c>
      <c r="E55" s="56">
        <f>VLOOKUP(A55,'import Konya'!A:Q,5,0)</f>
        <v>4</v>
      </c>
      <c r="F55" s="56" t="str">
        <f>VLOOKUP(A55,'import Konya'!A:Q,6,0)</f>
        <v/>
      </c>
      <c r="G55" s="56">
        <f>VLOOKUP(A55,'import Konya'!A:Q,7,0)</f>
        <v>7</v>
      </c>
      <c r="H55" s="56">
        <f>VLOOKUP(A55,'import Konya'!A:Q,8,0)</f>
        <v>8</v>
      </c>
      <c r="I55" s="56">
        <f>VLOOKUP(A55,'import Konya'!A:Q,9,0)</f>
        <v>15</v>
      </c>
      <c r="J55" s="216">
        <f>VLOOKUP(A55,'import Konya'!A:Q,10,0)</f>
        <v>0.47</v>
      </c>
      <c r="K55" s="56" t="s">
        <v>13869</v>
      </c>
      <c r="L55" s="56">
        <v>3.322341795E9</v>
      </c>
      <c r="M55" s="56" t="s">
        <v>11034</v>
      </c>
      <c r="N55" s="56" t="s">
        <v>13870</v>
      </c>
      <c r="O55" s="56" t="s">
        <v>13871</v>
      </c>
      <c r="P55" s="56" t="str">
        <f>VLOOKUP(A55,'import Konya'!A:Q,16,0)</f>
        <v>Geleneksel</v>
      </c>
      <c r="Q55" s="218" t="b">
        <v>0</v>
      </c>
      <c r="R55" s="218" t="s">
        <v>38</v>
      </c>
      <c r="S55" s="218" t="s">
        <v>100</v>
      </c>
      <c r="T55" s="218" t="s">
        <v>13488</v>
      </c>
      <c r="U55" s="218" t="s">
        <v>13872</v>
      </c>
      <c r="V55" s="220">
        <v>44447.0</v>
      </c>
      <c r="W55" s="220">
        <v>44448.0</v>
      </c>
      <c r="X55" s="218"/>
      <c r="Y55" s="218" t="s">
        <v>1353</v>
      </c>
      <c r="Z55" s="220">
        <v>44424.0</v>
      </c>
      <c r="AA55" s="218" t="s">
        <v>1353</v>
      </c>
      <c r="AB55" s="221">
        <v>44447.0</v>
      </c>
      <c r="AC55" s="218"/>
      <c r="AD55" s="218"/>
      <c r="AE55" s="218"/>
      <c r="AF55" s="218"/>
      <c r="AG55" s="218"/>
      <c r="AH55" s="218"/>
      <c r="AI55" s="218" t="s">
        <v>13605</v>
      </c>
      <c r="AJ55" s="218" t="s">
        <v>100</v>
      </c>
      <c r="AK55" s="218"/>
      <c r="AL55" s="218"/>
      <c r="AM55" s="218"/>
    </row>
    <row r="56" ht="15.75" customHeight="1">
      <c r="A56" s="56" t="s">
        <v>13873</v>
      </c>
      <c r="B56" s="56" t="s">
        <v>13874</v>
      </c>
      <c r="C56" s="56" t="str">
        <f>VLOOKUP(A56,'import Konya'!A:Q,3,0)</f>
        <v>YANLIŞ</v>
      </c>
      <c r="D56" s="56" t="s">
        <v>1378</v>
      </c>
      <c r="E56" s="56">
        <f>VLOOKUP(A56,'import Konya'!A:Q,5,0)</f>
        <v>15</v>
      </c>
      <c r="F56" s="56" t="str">
        <f>VLOOKUP(A56,'import Konya'!A:Q,6,0)</f>
        <v/>
      </c>
      <c r="G56" s="56">
        <f>VLOOKUP(A56,'import Konya'!A:Q,7,0)</f>
        <v>0</v>
      </c>
      <c r="H56" s="56">
        <f>VLOOKUP(A56,'import Konya'!A:Q,8,0)</f>
        <v>68</v>
      </c>
      <c r="I56" s="56">
        <f>VLOOKUP(A56,'import Konya'!A:Q,9,0)</f>
        <v>68</v>
      </c>
      <c r="J56" s="216">
        <f>VLOOKUP(A56,'import Konya'!A:Q,10,0)</f>
        <v>0</v>
      </c>
      <c r="K56" s="56" t="s">
        <v>13875</v>
      </c>
      <c r="L56" s="56">
        <v>3.322413707E9</v>
      </c>
      <c r="M56" s="56" t="s">
        <v>11034</v>
      </c>
      <c r="N56" s="56" t="s">
        <v>13876</v>
      </c>
      <c r="O56" s="56" t="s">
        <v>13877</v>
      </c>
      <c r="P56" s="56" t="str">
        <f>VLOOKUP(A56,'import Konya'!A:Q,16,0)</f>
        <v>Geleneksel</v>
      </c>
      <c r="Q56" s="218" t="b">
        <v>0</v>
      </c>
      <c r="R56" s="218" t="s">
        <v>29</v>
      </c>
      <c r="S56" s="218"/>
      <c r="T56" s="224"/>
      <c r="U56" s="218" t="s">
        <v>13878</v>
      </c>
      <c r="V56" s="220"/>
      <c r="W56" s="220"/>
      <c r="X56" s="218"/>
      <c r="Y56" s="218" t="s">
        <v>1353</v>
      </c>
      <c r="Z56" s="220">
        <v>44422.0</v>
      </c>
      <c r="AA56" s="218"/>
      <c r="AB56" s="218"/>
      <c r="AC56" s="218"/>
      <c r="AD56" s="218"/>
      <c r="AE56" s="218"/>
      <c r="AF56" s="218"/>
      <c r="AG56" s="218"/>
      <c r="AH56" s="218"/>
      <c r="AI56" s="218" t="s">
        <v>5371</v>
      </c>
      <c r="AJ56" s="218"/>
      <c r="AK56" s="218"/>
      <c r="AL56" s="218"/>
      <c r="AM56" s="218"/>
    </row>
    <row r="57" ht="15.75" customHeight="1">
      <c r="A57" s="56" t="s">
        <v>13879</v>
      </c>
      <c r="B57" s="56" t="s">
        <v>13880</v>
      </c>
      <c r="C57" s="56" t="str">
        <f>VLOOKUP(A57,'import Konya'!A:Q,3,0)</f>
        <v>DOĞRU</v>
      </c>
      <c r="D57" s="56" t="s">
        <v>1577</v>
      </c>
      <c r="E57" s="56">
        <f>VLOOKUP(A57,'import Konya'!A:Q,5,0)</f>
        <v>2342</v>
      </c>
      <c r="F57" s="56">
        <f>VLOOKUP(A57,'import Konya'!A:Q,6,0)</f>
        <v>29</v>
      </c>
      <c r="G57" s="56">
        <f>VLOOKUP(A57,'import Konya'!A:Q,7,0)</f>
        <v>0</v>
      </c>
      <c r="H57" s="56">
        <f>VLOOKUP(A57,'import Konya'!A:Q,8,0)</f>
        <v>78</v>
      </c>
      <c r="I57" s="56">
        <f>VLOOKUP(A57,'import Konya'!A:Q,9,0)</f>
        <v>78</v>
      </c>
      <c r="J57" s="216">
        <f>VLOOKUP(A57,'import Konya'!A:Q,10,0)</f>
        <v>0</v>
      </c>
      <c r="K57" s="56" t="s">
        <v>13881</v>
      </c>
      <c r="L57" s="56">
        <v>5.529445479E9</v>
      </c>
      <c r="M57" s="56" t="s">
        <v>13620</v>
      </c>
      <c r="N57" s="56" t="s">
        <v>13730</v>
      </c>
      <c r="O57" s="56" t="s">
        <v>13882</v>
      </c>
      <c r="P57" s="56" t="str">
        <f>VLOOKUP(A57,'import Konya'!A:Q,16,0)</f>
        <v>Geleneksel</v>
      </c>
      <c r="Q57" s="218" t="b">
        <v>0</v>
      </c>
      <c r="R57" s="218" t="s">
        <v>33</v>
      </c>
      <c r="S57" s="218"/>
      <c r="T57" s="224"/>
      <c r="U57" s="218" t="s">
        <v>13883</v>
      </c>
      <c r="V57" s="220"/>
      <c r="W57" s="220"/>
      <c r="X57" s="218"/>
      <c r="Y57" s="218" t="s">
        <v>1475</v>
      </c>
      <c r="Z57" s="220">
        <v>44447.0</v>
      </c>
      <c r="AA57" s="218" t="s">
        <v>1475</v>
      </c>
      <c r="AB57" s="221">
        <v>44599.0</v>
      </c>
      <c r="AC57" s="218"/>
      <c r="AD57" s="218"/>
      <c r="AE57" s="218"/>
      <c r="AF57" s="218"/>
      <c r="AG57" s="218"/>
      <c r="AH57" s="218"/>
      <c r="AI57" s="218" t="s">
        <v>100</v>
      </c>
      <c r="AJ57" s="218" t="s">
        <v>149</v>
      </c>
      <c r="AK57" s="218"/>
      <c r="AL57" s="218"/>
      <c r="AM57" s="218"/>
    </row>
    <row r="58" ht="15.75" customHeight="1">
      <c r="A58" s="56" t="s">
        <v>13884</v>
      </c>
      <c r="B58" s="56" t="s">
        <v>13885</v>
      </c>
      <c r="C58" s="56" t="str">
        <f>VLOOKUP(A58,'import Konya'!A:Q,3,0)</f>
        <v>DOĞRU</v>
      </c>
      <c r="D58" s="56" t="s">
        <v>1370</v>
      </c>
      <c r="E58" s="56">
        <f>VLOOKUP(A58,'import Konya'!A:Q,5,0)</f>
        <v>6211</v>
      </c>
      <c r="F58" s="56">
        <f>VLOOKUP(A58,'import Konya'!A:Q,6,0)</f>
        <v>112</v>
      </c>
      <c r="G58" s="56">
        <f>VLOOKUP(A58,'import Konya'!A:Q,7,0)</f>
        <v>7</v>
      </c>
      <c r="H58" s="56">
        <f>VLOOKUP(A58,'import Konya'!A:Q,8,0)</f>
        <v>8</v>
      </c>
      <c r="I58" s="56">
        <f>VLOOKUP(A58,'import Konya'!A:Q,9,0)</f>
        <v>15</v>
      </c>
      <c r="J58" s="216">
        <f>VLOOKUP(A58,'import Konya'!A:Q,10,0)</f>
        <v>0.47</v>
      </c>
      <c r="K58" s="56" t="s">
        <v>13886</v>
      </c>
      <c r="L58" s="56">
        <v>5.536628787E9</v>
      </c>
      <c r="M58" s="56" t="s">
        <v>11034</v>
      </c>
      <c r="N58" s="56" t="s">
        <v>13602</v>
      </c>
      <c r="O58" s="56" t="s">
        <v>13887</v>
      </c>
      <c r="P58" s="56" t="str">
        <f>VLOOKUP(A58,'import Konya'!A:Q,16,0)</f>
        <v>Geleneksel</v>
      </c>
      <c r="Q58" s="218" t="b">
        <v>0</v>
      </c>
      <c r="R58" s="218" t="s">
        <v>38</v>
      </c>
      <c r="S58" s="218" t="s">
        <v>404</v>
      </c>
      <c r="T58" s="224"/>
      <c r="U58" s="218"/>
      <c r="V58" s="220">
        <v>44561.0</v>
      </c>
      <c r="W58" s="220">
        <v>44565.0</v>
      </c>
      <c r="X58" s="218"/>
      <c r="Y58" s="218" t="s">
        <v>1353</v>
      </c>
      <c r="Z58" s="220">
        <v>44561.0</v>
      </c>
      <c r="AA58" s="218"/>
      <c r="AB58" s="218"/>
      <c r="AC58" s="218"/>
      <c r="AD58" s="218"/>
      <c r="AE58" s="218"/>
      <c r="AF58" s="218"/>
      <c r="AG58" s="218"/>
      <c r="AH58" s="218"/>
      <c r="AI58" s="218" t="s">
        <v>404</v>
      </c>
      <c r="AJ58" s="218"/>
      <c r="AK58" s="218"/>
      <c r="AL58" s="218"/>
      <c r="AM58" s="218"/>
    </row>
    <row r="59" ht="15.75" customHeight="1">
      <c r="A59" s="56" t="s">
        <v>13888</v>
      </c>
      <c r="B59" s="56" t="s">
        <v>13889</v>
      </c>
      <c r="C59" s="56" t="str">
        <f>VLOOKUP(A59,'import Konya'!A:Q,3,0)</f>
        <v>DOĞRU</v>
      </c>
      <c r="D59" s="56" t="s">
        <v>1597</v>
      </c>
      <c r="E59" s="56">
        <f>VLOOKUP(A59,'import Konya'!A:Q,5,0)</f>
        <v>26</v>
      </c>
      <c r="F59" s="56" t="str">
        <f>VLOOKUP(A59,'import Konya'!A:Q,6,0)</f>
        <v/>
      </c>
      <c r="G59" s="56">
        <f>VLOOKUP(A59,'import Konya'!A:Q,7,0)</f>
        <v>0</v>
      </c>
      <c r="H59" s="56">
        <f>VLOOKUP(A59,'import Konya'!A:Q,8,0)</f>
        <v>25</v>
      </c>
      <c r="I59" s="56">
        <f>VLOOKUP(A59,'import Konya'!A:Q,9,0)</f>
        <v>25</v>
      </c>
      <c r="J59" s="216">
        <f>VLOOKUP(A59,'import Konya'!A:Q,10,0)</f>
        <v>0</v>
      </c>
      <c r="K59" s="56" t="s">
        <v>13890</v>
      </c>
      <c r="L59" s="56">
        <v>5.421744744E9</v>
      </c>
      <c r="M59" s="56" t="s">
        <v>11034</v>
      </c>
      <c r="N59" s="56" t="s">
        <v>13614</v>
      </c>
      <c r="O59" s="56" t="s">
        <v>13891</v>
      </c>
      <c r="P59" s="56" t="str">
        <f>VLOOKUP(A59,'import Konya'!A:Q,16,0)</f>
        <v>Geleneksel</v>
      </c>
      <c r="Q59" s="218" t="b">
        <v>0</v>
      </c>
      <c r="R59" s="218" t="s">
        <v>29</v>
      </c>
      <c r="S59" s="218"/>
      <c r="T59" s="218"/>
      <c r="U59" s="218" t="s">
        <v>13892</v>
      </c>
      <c r="V59" s="220"/>
      <c r="W59" s="220"/>
      <c r="X59" s="218"/>
      <c r="Y59" s="218" t="s">
        <v>1475</v>
      </c>
      <c r="Z59" s="220">
        <v>44613.0</v>
      </c>
      <c r="AA59" s="218" t="s">
        <v>1353</v>
      </c>
      <c r="AB59" s="221">
        <v>44658.0</v>
      </c>
      <c r="AC59" s="218"/>
      <c r="AD59" s="218"/>
      <c r="AE59" s="218"/>
      <c r="AF59" s="218"/>
      <c r="AG59" s="218"/>
      <c r="AH59" s="218"/>
      <c r="AI59" s="218" t="s">
        <v>149</v>
      </c>
      <c r="AJ59" s="218" t="s">
        <v>273</v>
      </c>
      <c r="AK59" s="218"/>
      <c r="AL59" s="218"/>
      <c r="AM59" s="218"/>
    </row>
    <row r="60" ht="15.75" customHeight="1">
      <c r="A60" s="211" t="s">
        <v>13893</v>
      </c>
      <c r="B60" s="211" t="s">
        <v>13894</v>
      </c>
      <c r="C60" s="56" t="str">
        <f>VLOOKUP(A60,'import Konya'!A:Q,3,0)</f>
        <v>DOĞRU</v>
      </c>
      <c r="D60" s="211" t="s">
        <v>1507</v>
      </c>
      <c r="E60" s="56">
        <f>VLOOKUP(A60,'import Konya'!A:Q,5,0)</f>
        <v>7</v>
      </c>
      <c r="F60" s="56">
        <f>VLOOKUP(A60,'import Konya'!A:Q,6,0)</f>
        <v>7</v>
      </c>
      <c r="G60" s="56">
        <f>VLOOKUP(A60,'import Konya'!A:Q,7,0)</f>
        <v>0</v>
      </c>
      <c r="H60" s="56">
        <f>VLOOKUP(A60,'import Konya'!A:Q,8,0)</f>
        <v>38</v>
      </c>
      <c r="I60" s="56">
        <f>VLOOKUP(A60,'import Konya'!A:Q,9,0)</f>
        <v>38</v>
      </c>
      <c r="J60" s="216">
        <f>VLOOKUP(A60,'import Konya'!A:Q,10,0)</f>
        <v>0</v>
      </c>
      <c r="K60" s="211" t="s">
        <v>13895</v>
      </c>
      <c r="L60" s="211">
        <v>5.528503232E9</v>
      </c>
      <c r="M60" s="211" t="s">
        <v>11034</v>
      </c>
      <c r="N60" s="211" t="s">
        <v>13896</v>
      </c>
      <c r="O60" s="211" t="s">
        <v>13897</v>
      </c>
      <c r="P60" s="56" t="str">
        <f>VLOOKUP(A60,'import Konya'!A:Q,16,0)</f>
        <v>Geleneksel</v>
      </c>
      <c r="Q60" s="218" t="b">
        <v>0</v>
      </c>
      <c r="R60" s="218"/>
      <c r="S60" s="218"/>
      <c r="T60" s="218"/>
      <c r="U60" s="218"/>
      <c r="V60" s="220"/>
      <c r="W60" s="220"/>
      <c r="X60" s="218"/>
      <c r="Y60" s="218"/>
      <c r="Z60" s="220"/>
      <c r="AA60" s="218"/>
      <c r="AB60" s="218"/>
      <c r="AC60" s="218"/>
      <c r="AD60" s="218"/>
      <c r="AE60" s="218"/>
      <c r="AF60" s="218"/>
      <c r="AG60" s="218"/>
      <c r="AH60" s="218"/>
      <c r="AI60" s="218"/>
      <c r="AJ60" s="218"/>
      <c r="AK60" s="218"/>
      <c r="AL60" s="218"/>
      <c r="AM60" s="218"/>
    </row>
    <row r="61" ht="15.75" customHeight="1">
      <c r="A61" s="56" t="s">
        <v>13898</v>
      </c>
      <c r="B61" s="56" t="s">
        <v>13899</v>
      </c>
      <c r="C61" s="56" t="str">
        <f>VLOOKUP(A61,'import Konya'!A:Q,3,0)</f>
        <v>DOĞRU</v>
      </c>
      <c r="D61" s="56" t="s">
        <v>1370</v>
      </c>
      <c r="E61" s="56">
        <f>VLOOKUP(A61,'import Konya'!A:Q,5,0)</f>
        <v>1999</v>
      </c>
      <c r="F61" s="56">
        <f>VLOOKUP(A61,'import Konya'!A:Q,6,0)</f>
        <v>16</v>
      </c>
      <c r="G61" s="56">
        <f>VLOOKUP(A61,'import Konya'!A:Q,7,0)</f>
        <v>0</v>
      </c>
      <c r="H61" s="56">
        <f>VLOOKUP(A61,'import Konya'!A:Q,8,0)</f>
        <v>6</v>
      </c>
      <c r="I61" s="56">
        <f>VLOOKUP(A61,'import Konya'!A:Q,9,0)</f>
        <v>6</v>
      </c>
      <c r="J61" s="216">
        <f>VLOOKUP(A61,'import Konya'!A:Q,10,0)</f>
        <v>0</v>
      </c>
      <c r="K61" s="56" t="s">
        <v>13900</v>
      </c>
      <c r="L61" s="56">
        <v>3.323532002E9</v>
      </c>
      <c r="M61" s="56" t="s">
        <v>13595</v>
      </c>
      <c r="N61" s="56" t="s">
        <v>13901</v>
      </c>
      <c r="O61" s="56" t="s">
        <v>13902</v>
      </c>
      <c r="P61" s="56" t="str">
        <f>VLOOKUP(A61,'import Konya'!A:Q,16,0)</f>
        <v>Geleneksel</v>
      </c>
      <c r="Q61" s="218" t="b">
        <v>0</v>
      </c>
      <c r="R61" s="218" t="s">
        <v>29</v>
      </c>
      <c r="S61" s="218" t="s">
        <v>13903</v>
      </c>
      <c r="T61" s="218" t="s">
        <v>13488</v>
      </c>
      <c r="U61" s="218" t="s">
        <v>13904</v>
      </c>
      <c r="V61" s="220">
        <v>44404.0</v>
      </c>
      <c r="W61" s="220">
        <v>44405.0</v>
      </c>
      <c r="X61" s="218"/>
      <c r="Y61" s="218" t="s">
        <v>1475</v>
      </c>
      <c r="Z61" s="220">
        <v>44391.0</v>
      </c>
      <c r="AA61" s="218" t="s">
        <v>1353</v>
      </c>
      <c r="AB61" s="221">
        <v>44404.0</v>
      </c>
      <c r="AC61" s="218"/>
      <c r="AD61" s="218"/>
      <c r="AE61" s="218"/>
      <c r="AF61" s="218"/>
      <c r="AG61" s="218"/>
      <c r="AH61" s="218"/>
      <c r="AI61" s="218" t="s">
        <v>100</v>
      </c>
      <c r="AJ61" s="218" t="s">
        <v>13903</v>
      </c>
      <c r="AK61" s="218"/>
      <c r="AL61" s="218"/>
      <c r="AM61" s="218"/>
    </row>
    <row r="62" ht="15.75" customHeight="1">
      <c r="A62" s="56" t="s">
        <v>13905</v>
      </c>
      <c r="B62" s="56" t="s">
        <v>13906</v>
      </c>
      <c r="C62" s="56" t="str">
        <f>VLOOKUP(A62,'import Konya'!A:Q,3,0)</f>
        <v>DOĞRU</v>
      </c>
      <c r="D62" s="56" t="s">
        <v>1385</v>
      </c>
      <c r="E62" s="56">
        <f>VLOOKUP(A62,'import Konya'!A:Q,5,0)</f>
        <v>835</v>
      </c>
      <c r="F62" s="56" t="str">
        <f>VLOOKUP(A62,'import Konya'!A:Q,6,0)</f>
        <v/>
      </c>
      <c r="G62" s="56">
        <f>VLOOKUP(A62,'import Konya'!A:Q,7,0)</f>
        <v>0</v>
      </c>
      <c r="H62" s="56">
        <f>VLOOKUP(A62,'import Konya'!A:Q,8,0)</f>
        <v>41</v>
      </c>
      <c r="I62" s="56">
        <f>VLOOKUP(A62,'import Konya'!A:Q,9,0)</f>
        <v>41</v>
      </c>
      <c r="J62" s="216">
        <f>VLOOKUP(A62,'import Konya'!A:Q,10,0)</f>
        <v>0</v>
      </c>
      <c r="K62" s="56" t="s">
        <v>13907</v>
      </c>
      <c r="L62" s="56">
        <v>3.322415648E9</v>
      </c>
      <c r="M62" s="56" t="s">
        <v>11034</v>
      </c>
      <c r="N62" s="56" t="s">
        <v>13602</v>
      </c>
      <c r="O62" s="56" t="s">
        <v>13908</v>
      </c>
      <c r="P62" s="56" t="str">
        <f>VLOOKUP(A62,'import Konya'!A:Q,16,0)</f>
        <v>Geleneksel</v>
      </c>
      <c r="Q62" s="218" t="b">
        <v>1</v>
      </c>
      <c r="R62" s="218"/>
      <c r="S62" s="218" t="s">
        <v>404</v>
      </c>
      <c r="T62" s="39" t="s">
        <v>13064</v>
      </c>
      <c r="U62" s="218" t="s">
        <v>13909</v>
      </c>
      <c r="V62" s="220">
        <v>44615.0</v>
      </c>
      <c r="W62" s="220">
        <v>44616.0</v>
      </c>
      <c r="X62" s="218"/>
      <c r="Y62" s="218" t="s">
        <v>43</v>
      </c>
      <c r="Z62" s="220">
        <v>44431.0</v>
      </c>
      <c r="AA62" s="218" t="s">
        <v>1475</v>
      </c>
      <c r="AB62" s="221">
        <v>44440.0</v>
      </c>
      <c r="AC62" s="218" t="s">
        <v>1353</v>
      </c>
      <c r="AD62" s="221">
        <v>44615.0</v>
      </c>
      <c r="AE62" s="218"/>
      <c r="AF62" s="218"/>
      <c r="AG62" s="218"/>
      <c r="AH62" s="218"/>
      <c r="AI62" s="218" t="s">
        <v>13605</v>
      </c>
      <c r="AJ62" s="218" t="s">
        <v>100</v>
      </c>
      <c r="AK62" s="218" t="s">
        <v>404</v>
      </c>
      <c r="AL62" s="218"/>
      <c r="AM62" s="218"/>
    </row>
    <row r="63" ht="15.75" customHeight="1">
      <c r="A63" s="56" t="s">
        <v>13910</v>
      </c>
      <c r="B63" s="56" t="s">
        <v>13911</v>
      </c>
      <c r="C63" s="56" t="str">
        <f>VLOOKUP(A63,'import Konya'!A:Q,3,0)</f>
        <v>DOĞRU</v>
      </c>
      <c r="D63" s="56" t="s">
        <v>1378</v>
      </c>
      <c r="E63" s="56">
        <f>VLOOKUP(A63,'import Konya'!A:Q,5,0)</f>
        <v>2654</v>
      </c>
      <c r="F63" s="56">
        <f>VLOOKUP(A63,'import Konya'!A:Q,6,0)</f>
        <v>79</v>
      </c>
      <c r="G63" s="56">
        <f>VLOOKUP(A63,'import Konya'!A:Q,7,0)</f>
        <v>0</v>
      </c>
      <c r="H63" s="56">
        <f>VLOOKUP(A63,'import Konya'!A:Q,8,0)</f>
        <v>38</v>
      </c>
      <c r="I63" s="56">
        <f>VLOOKUP(A63,'import Konya'!A:Q,9,0)</f>
        <v>38</v>
      </c>
      <c r="J63" s="216">
        <f>VLOOKUP(A63,'import Konya'!A:Q,10,0)</f>
        <v>0</v>
      </c>
      <c r="K63" s="56" t="s">
        <v>13912</v>
      </c>
      <c r="L63" s="56">
        <v>3.322556022E9</v>
      </c>
      <c r="M63" s="56" t="s">
        <v>11034</v>
      </c>
      <c r="N63" s="56" t="s">
        <v>13773</v>
      </c>
      <c r="O63" s="56" t="s">
        <v>13913</v>
      </c>
      <c r="P63" s="56" t="str">
        <f>VLOOKUP(A63,'import Konya'!A:Q,16,0)</f>
        <v>Geleneksel</v>
      </c>
      <c r="Q63" s="218" t="b">
        <v>0</v>
      </c>
      <c r="R63" s="218" t="s">
        <v>38</v>
      </c>
      <c r="S63" s="218" t="s">
        <v>610</v>
      </c>
      <c r="T63" s="39" t="s">
        <v>13064</v>
      </c>
      <c r="U63" s="218" t="s">
        <v>13914</v>
      </c>
      <c r="V63" s="220">
        <v>44609.0</v>
      </c>
      <c r="W63" s="220">
        <v>44610.0</v>
      </c>
      <c r="X63" s="218"/>
      <c r="Y63" s="218" t="s">
        <v>43</v>
      </c>
      <c r="Z63" s="220">
        <v>44424.0</v>
      </c>
      <c r="AA63" s="218" t="s">
        <v>43</v>
      </c>
      <c r="AB63" s="221">
        <v>44425.0</v>
      </c>
      <c r="AC63" s="218" t="s">
        <v>43</v>
      </c>
      <c r="AD63" s="221">
        <v>44428.0</v>
      </c>
      <c r="AE63" s="218" t="s">
        <v>1353</v>
      </c>
      <c r="AF63" s="221">
        <v>44609.0</v>
      </c>
      <c r="AG63" s="218"/>
      <c r="AH63" s="218"/>
      <c r="AI63" s="218" t="s">
        <v>13605</v>
      </c>
      <c r="AJ63" s="218" t="s">
        <v>13605</v>
      </c>
      <c r="AK63" s="218" t="s">
        <v>100</v>
      </c>
      <c r="AL63" s="218" t="s">
        <v>610</v>
      </c>
      <c r="AM63" s="218"/>
    </row>
    <row r="64" ht="15.75" customHeight="1">
      <c r="A64" s="211" t="s">
        <v>13915</v>
      </c>
      <c r="B64" s="211" t="s">
        <v>13916</v>
      </c>
      <c r="C64" s="56" t="str">
        <f>VLOOKUP(A64,'import Konya'!A:Q,3,0)</f>
        <v>DOĞRU</v>
      </c>
      <c r="D64" s="211" t="s">
        <v>1827</v>
      </c>
      <c r="E64" s="56">
        <f>VLOOKUP(A64,'import Konya'!A:Q,5,0)</f>
        <v>4</v>
      </c>
      <c r="F64" s="56" t="str">
        <f>VLOOKUP(A64,'import Konya'!A:Q,6,0)</f>
        <v/>
      </c>
      <c r="G64" s="56">
        <f>VLOOKUP(A64,'import Konya'!A:Q,7,0)</f>
        <v>0</v>
      </c>
      <c r="H64" s="56">
        <f>VLOOKUP(A64,'import Konya'!A:Q,8,0)</f>
        <v>12</v>
      </c>
      <c r="I64" s="56">
        <f>VLOOKUP(A64,'import Konya'!A:Q,9,0)</f>
        <v>12</v>
      </c>
      <c r="J64" s="216">
        <f>VLOOKUP(A64,'import Konya'!A:Q,10,0)</f>
        <v>0</v>
      </c>
      <c r="K64" s="211" t="s">
        <v>13917</v>
      </c>
      <c r="L64" s="211">
        <v>5.423724414E9</v>
      </c>
      <c r="M64" s="211" t="s">
        <v>11034</v>
      </c>
      <c r="N64" s="211" t="s">
        <v>13918</v>
      </c>
      <c r="O64" s="211" t="s">
        <v>13919</v>
      </c>
      <c r="P64" s="56" t="str">
        <f>VLOOKUP(A64,'import Konya'!A:Q,16,0)</f>
        <v>Geleneksel</v>
      </c>
      <c r="Q64" s="218" t="b">
        <v>0</v>
      </c>
      <c r="R64" s="218" t="s">
        <v>33</v>
      </c>
      <c r="S64" s="218"/>
      <c r="T64" s="218"/>
      <c r="U64" s="218" t="s">
        <v>13920</v>
      </c>
      <c r="V64" s="220"/>
      <c r="W64" s="220"/>
      <c r="X64" s="218"/>
      <c r="Y64" s="218" t="s">
        <v>1353</v>
      </c>
      <c r="Z64" s="220">
        <v>44659.0</v>
      </c>
      <c r="AA64" s="218"/>
      <c r="AB64" s="218"/>
      <c r="AC64" s="218"/>
      <c r="AD64" s="218"/>
      <c r="AE64" s="218"/>
      <c r="AF64" s="218"/>
      <c r="AG64" s="218"/>
      <c r="AH64" s="218"/>
      <c r="AI64" s="218" t="s">
        <v>273</v>
      </c>
      <c r="AJ64" s="218"/>
      <c r="AK64" s="218"/>
      <c r="AL64" s="218"/>
      <c r="AM64" s="218"/>
    </row>
    <row r="65" ht="15.75" customHeight="1">
      <c r="A65" s="56" t="s">
        <v>13921</v>
      </c>
      <c r="B65" s="56" t="s">
        <v>13922</v>
      </c>
      <c r="C65" s="56" t="str">
        <f>VLOOKUP(A65,'import Konya'!A:Q,3,0)</f>
        <v>DOĞRU</v>
      </c>
      <c r="D65" s="56" t="s">
        <v>1385</v>
      </c>
      <c r="E65" s="56">
        <f>VLOOKUP(A65,'import Konya'!A:Q,5,0)</f>
        <v>237</v>
      </c>
      <c r="F65" s="56">
        <f>VLOOKUP(A65,'import Konya'!A:Q,6,0)</f>
        <v>1</v>
      </c>
      <c r="G65" s="56">
        <f>VLOOKUP(A65,'import Konya'!A:Q,7,0)</f>
        <v>0</v>
      </c>
      <c r="H65" s="56">
        <f>VLOOKUP(A65,'import Konya'!A:Q,8,0)</f>
        <v>10</v>
      </c>
      <c r="I65" s="56">
        <f>VLOOKUP(A65,'import Konya'!A:Q,9,0)</f>
        <v>10</v>
      </c>
      <c r="J65" s="216">
        <f>VLOOKUP(A65,'import Konya'!A:Q,10,0)</f>
        <v>0</v>
      </c>
      <c r="K65" s="56" t="s">
        <v>13923</v>
      </c>
      <c r="L65" s="56">
        <v>5.510117172E9</v>
      </c>
      <c r="M65" s="56" t="s">
        <v>11034</v>
      </c>
      <c r="N65" s="56" t="s">
        <v>13924</v>
      </c>
      <c r="O65" s="56" t="s">
        <v>13925</v>
      </c>
      <c r="P65" s="56" t="str">
        <f>VLOOKUP(A65,'import Konya'!A:Q,16,0)</f>
        <v>Geleneksel</v>
      </c>
      <c r="Q65" s="218" t="b">
        <v>0</v>
      </c>
      <c r="R65" s="218" t="s">
        <v>29</v>
      </c>
      <c r="S65" s="218"/>
      <c r="T65" s="218"/>
      <c r="U65" s="218" t="s">
        <v>13926</v>
      </c>
      <c r="V65" s="220"/>
      <c r="W65" s="220"/>
      <c r="X65" s="218"/>
      <c r="Y65" s="218" t="s">
        <v>1475</v>
      </c>
      <c r="Z65" s="220">
        <v>44424.0</v>
      </c>
      <c r="AA65" s="218" t="s">
        <v>1353</v>
      </c>
      <c r="AB65" s="221">
        <v>44425.0</v>
      </c>
      <c r="AC65" s="218"/>
      <c r="AD65" s="218"/>
      <c r="AE65" s="218"/>
      <c r="AF65" s="218"/>
      <c r="AG65" s="218"/>
      <c r="AH65" s="218"/>
      <c r="AI65" s="218" t="s">
        <v>5371</v>
      </c>
      <c r="AJ65" s="218" t="s">
        <v>5371</v>
      </c>
      <c r="AK65" s="218"/>
      <c r="AL65" s="218"/>
      <c r="AM65" s="218"/>
    </row>
    <row r="66" ht="15.75" customHeight="1">
      <c r="A66" s="56" t="s">
        <v>13927</v>
      </c>
      <c r="B66" s="56" t="s">
        <v>13928</v>
      </c>
      <c r="C66" s="56" t="str">
        <f>VLOOKUP(A66,'import Konya'!A:Q,3,0)</f>
        <v>DOĞRU</v>
      </c>
      <c r="D66" s="56" t="s">
        <v>1356</v>
      </c>
      <c r="E66" s="56">
        <f>VLOOKUP(A66,'import Konya'!A:Q,5,0)</f>
        <v>170</v>
      </c>
      <c r="F66" s="56" t="str">
        <f>VLOOKUP(A66,'import Konya'!A:Q,6,0)</f>
        <v/>
      </c>
      <c r="G66" s="56">
        <f>VLOOKUP(A66,'import Konya'!A:Q,7,0)</f>
        <v>0</v>
      </c>
      <c r="H66" s="56">
        <f>VLOOKUP(A66,'import Konya'!A:Q,8,0)</f>
        <v>16</v>
      </c>
      <c r="I66" s="56">
        <f>VLOOKUP(A66,'import Konya'!A:Q,9,0)</f>
        <v>16</v>
      </c>
      <c r="J66" s="216">
        <f>VLOOKUP(A66,'import Konya'!A:Q,10,0)</f>
        <v>0</v>
      </c>
      <c r="K66" s="56" t="s">
        <v>13929</v>
      </c>
      <c r="L66" s="56">
        <v>5.444068604E9</v>
      </c>
      <c r="M66" s="56" t="s">
        <v>11034</v>
      </c>
      <c r="N66" s="56" t="s">
        <v>13930</v>
      </c>
      <c r="O66" s="56" t="s">
        <v>13931</v>
      </c>
      <c r="P66" s="56" t="str">
        <f>VLOOKUP(A66,'import Konya'!A:Q,16,0)</f>
        <v>Geleneksel</v>
      </c>
      <c r="Q66" s="218" t="b">
        <v>0</v>
      </c>
      <c r="R66" s="218" t="s">
        <v>29</v>
      </c>
      <c r="S66" s="218"/>
      <c r="T66" s="218"/>
      <c r="U66" s="218" t="s">
        <v>13932</v>
      </c>
      <c r="V66" s="220"/>
      <c r="W66" s="220"/>
      <c r="X66" s="218"/>
      <c r="Y66" s="218" t="s">
        <v>1353</v>
      </c>
      <c r="Z66" s="220">
        <v>44424.0</v>
      </c>
      <c r="AA66" s="218"/>
      <c r="AB66" s="218"/>
      <c r="AC66" s="218"/>
      <c r="AD66" s="218"/>
      <c r="AE66" s="218"/>
      <c r="AF66" s="218"/>
      <c r="AG66" s="218"/>
      <c r="AH66" s="218"/>
      <c r="AI66" s="218" t="s">
        <v>13605</v>
      </c>
      <c r="AJ66" s="218"/>
      <c r="AK66" s="218"/>
      <c r="AL66" s="218"/>
      <c r="AM66" s="218"/>
    </row>
    <row r="67" ht="15.75" customHeight="1">
      <c r="A67" s="56" t="s">
        <v>13933</v>
      </c>
      <c r="B67" s="56" t="s">
        <v>13934</v>
      </c>
      <c r="C67" s="56" t="str">
        <f>VLOOKUP(A67,'import Konya'!A:Q,3,0)</f>
        <v>DOĞRU</v>
      </c>
      <c r="D67" s="56" t="s">
        <v>1356</v>
      </c>
      <c r="E67" s="56">
        <f>VLOOKUP(A67,'import Konya'!A:Q,5,0)</f>
        <v>454</v>
      </c>
      <c r="F67" s="56">
        <f>VLOOKUP(A67,'import Konya'!A:Q,6,0)</f>
        <v>23</v>
      </c>
      <c r="G67" s="56">
        <f>VLOOKUP(A67,'import Konya'!A:Q,7,0)</f>
        <v>0</v>
      </c>
      <c r="H67" s="56">
        <f>VLOOKUP(A67,'import Konya'!A:Q,8,0)</f>
        <v>6</v>
      </c>
      <c r="I67" s="56">
        <f>VLOOKUP(A67,'import Konya'!A:Q,9,0)</f>
        <v>6</v>
      </c>
      <c r="J67" s="216">
        <f>VLOOKUP(A67,'import Konya'!A:Q,10,0)</f>
        <v>0</v>
      </c>
      <c r="K67" s="56" t="s">
        <v>13935</v>
      </c>
      <c r="L67" s="56">
        <v>5.453937109E9</v>
      </c>
      <c r="M67" s="56" t="s">
        <v>13656</v>
      </c>
      <c r="N67" s="56" t="s">
        <v>13779</v>
      </c>
      <c r="O67" s="56" t="s">
        <v>13936</v>
      </c>
      <c r="P67" s="56" t="str">
        <f>VLOOKUP(A67,'import Konya'!A:Q,16,0)</f>
        <v>Geleneksel</v>
      </c>
      <c r="Q67" s="218" t="b">
        <v>0</v>
      </c>
      <c r="R67" s="218"/>
      <c r="S67" s="218"/>
      <c r="T67" s="218"/>
      <c r="U67" s="218"/>
      <c r="V67" s="220"/>
      <c r="W67" s="220"/>
      <c r="X67" s="218"/>
      <c r="Y67" s="218"/>
      <c r="Z67" s="220"/>
      <c r="AA67" s="218"/>
      <c r="AB67" s="218"/>
      <c r="AC67" s="218"/>
      <c r="AD67" s="218"/>
      <c r="AE67" s="218"/>
      <c r="AF67" s="218"/>
      <c r="AG67" s="218"/>
      <c r="AH67" s="218"/>
      <c r="AI67" s="218"/>
      <c r="AJ67" s="218"/>
      <c r="AK67" s="218"/>
      <c r="AL67" s="218"/>
      <c r="AM67" s="218"/>
    </row>
    <row r="68" ht="15.75" customHeight="1">
      <c r="A68" s="56" t="s">
        <v>13937</v>
      </c>
      <c r="B68" s="56" t="s">
        <v>13938</v>
      </c>
      <c r="C68" s="56" t="str">
        <f>VLOOKUP(A68,'import Konya'!A:Q,3,0)</f>
        <v>YANLIŞ</v>
      </c>
      <c r="D68" s="56" t="s">
        <v>1507</v>
      </c>
      <c r="E68" s="56">
        <f>VLOOKUP(A68,'import Konya'!A:Q,5,0)</f>
        <v>1</v>
      </c>
      <c r="F68" s="56" t="str">
        <f>VLOOKUP(A68,'import Konya'!A:Q,6,0)</f>
        <v/>
      </c>
      <c r="G68" s="56">
        <f>VLOOKUP(A68,'import Konya'!A:Q,7,0)</f>
        <v>0</v>
      </c>
      <c r="H68" s="56">
        <f>VLOOKUP(A68,'import Konya'!A:Q,8,0)</f>
        <v>6</v>
      </c>
      <c r="I68" s="56">
        <f>VLOOKUP(A68,'import Konya'!A:Q,9,0)</f>
        <v>6</v>
      </c>
      <c r="J68" s="216">
        <f>VLOOKUP(A68,'import Konya'!A:Q,10,0)</f>
        <v>0</v>
      </c>
      <c r="K68" s="56" t="s">
        <v>13939</v>
      </c>
      <c r="L68" s="56">
        <v>5.425498042E9</v>
      </c>
      <c r="M68" s="56" t="s">
        <v>11034</v>
      </c>
      <c r="N68" s="56" t="s">
        <v>13602</v>
      </c>
      <c r="O68" s="56" t="s">
        <v>13940</v>
      </c>
      <c r="P68" s="56" t="str">
        <f>VLOOKUP(A68,'import Konya'!A:Q,16,0)</f>
        <v>Geleneksel</v>
      </c>
      <c r="Q68" s="218" t="b">
        <v>0</v>
      </c>
      <c r="R68" s="218" t="s">
        <v>30</v>
      </c>
      <c r="S68" s="218"/>
      <c r="T68" s="218"/>
      <c r="U68" s="218" t="s">
        <v>13941</v>
      </c>
      <c r="V68" s="220"/>
      <c r="W68" s="220"/>
      <c r="X68" s="218"/>
      <c r="Y68" s="218" t="s">
        <v>43</v>
      </c>
      <c r="Z68" s="220">
        <v>44564.0</v>
      </c>
      <c r="AA68" s="218" t="s">
        <v>1353</v>
      </c>
      <c r="AB68" s="221">
        <v>44564.0</v>
      </c>
      <c r="AC68" s="218"/>
      <c r="AD68" s="218"/>
      <c r="AE68" s="218"/>
      <c r="AF68" s="218"/>
      <c r="AG68" s="218"/>
      <c r="AH68" s="218"/>
      <c r="AI68" s="218" t="s">
        <v>100</v>
      </c>
      <c r="AJ68" s="218" t="s">
        <v>100</v>
      </c>
      <c r="AK68" s="218"/>
      <c r="AL68" s="218"/>
      <c r="AM68" s="218"/>
    </row>
    <row r="69" ht="15.75" customHeight="1">
      <c r="A69" s="56" t="s">
        <v>13942</v>
      </c>
      <c r="B69" s="56" t="s">
        <v>13943</v>
      </c>
      <c r="C69" s="56" t="str">
        <f>VLOOKUP(A69,'import Konya'!A:Q,3,0)</f>
        <v>DOĞRU</v>
      </c>
      <c r="D69" s="56" t="s">
        <v>1378</v>
      </c>
      <c r="E69" s="56">
        <f>VLOOKUP(A69,'import Konya'!A:Q,5,0)</f>
        <v>1244</v>
      </c>
      <c r="F69" s="56">
        <f>VLOOKUP(A69,'import Konya'!A:Q,6,0)</f>
        <v>21</v>
      </c>
      <c r="G69" s="56">
        <f>VLOOKUP(A69,'import Konya'!A:Q,7,0)</f>
        <v>0</v>
      </c>
      <c r="H69" s="56">
        <f>VLOOKUP(A69,'import Konya'!A:Q,8,0)</f>
        <v>10</v>
      </c>
      <c r="I69" s="56">
        <f>VLOOKUP(A69,'import Konya'!A:Q,9,0)</f>
        <v>10</v>
      </c>
      <c r="J69" s="216">
        <f>VLOOKUP(A69,'import Konya'!A:Q,10,0)</f>
        <v>0</v>
      </c>
      <c r="K69" s="56" t="s">
        <v>13944</v>
      </c>
      <c r="L69" s="56">
        <v>3.323241124E9</v>
      </c>
      <c r="M69" s="56" t="s">
        <v>13595</v>
      </c>
      <c r="N69" s="56" t="s">
        <v>13945</v>
      </c>
      <c r="O69" s="56" t="s">
        <v>13946</v>
      </c>
      <c r="P69" s="56" t="str">
        <f>VLOOKUP(A69,'import Konya'!A:Q,16,0)</f>
        <v>Geleneksel</v>
      </c>
      <c r="Q69" s="218" t="b">
        <v>1</v>
      </c>
      <c r="R69" s="218"/>
      <c r="S69" s="218"/>
      <c r="T69" s="224"/>
      <c r="U69" s="218" t="s">
        <v>13947</v>
      </c>
      <c r="V69" s="220"/>
      <c r="W69" s="220"/>
      <c r="X69" s="218"/>
      <c r="Y69" s="218" t="s">
        <v>1353</v>
      </c>
      <c r="Z69" s="220">
        <v>44389.0</v>
      </c>
      <c r="AA69" s="218" t="s">
        <v>1353</v>
      </c>
      <c r="AB69" s="221">
        <v>44396.0</v>
      </c>
      <c r="AC69" s="218" t="s">
        <v>1353</v>
      </c>
      <c r="AD69" s="221">
        <v>44404.0</v>
      </c>
      <c r="AE69" s="218" t="s">
        <v>1353</v>
      </c>
      <c r="AF69" s="221">
        <v>44407.0</v>
      </c>
      <c r="AG69" s="218"/>
      <c r="AH69" s="218"/>
      <c r="AI69" s="218" t="s">
        <v>100</v>
      </c>
      <c r="AJ69" s="218" t="s">
        <v>100</v>
      </c>
      <c r="AK69" s="218" t="s">
        <v>13903</v>
      </c>
      <c r="AL69" s="218" t="s">
        <v>100</v>
      </c>
      <c r="AM69" s="218"/>
    </row>
    <row r="70" ht="15.75" customHeight="1">
      <c r="A70" s="56" t="s">
        <v>13948</v>
      </c>
      <c r="B70" s="56" t="s">
        <v>13949</v>
      </c>
      <c r="C70" s="56" t="str">
        <f>VLOOKUP(A70,'import Konya'!A:Q,3,0)</f>
        <v>DOĞRU</v>
      </c>
      <c r="D70" s="56" t="s">
        <v>1370</v>
      </c>
      <c r="E70" s="56">
        <f>VLOOKUP(A70,'import Konya'!A:Q,5,0)</f>
        <v>1005</v>
      </c>
      <c r="F70" s="56" t="str">
        <f>VLOOKUP(A70,'import Konya'!A:Q,6,0)</f>
        <v/>
      </c>
      <c r="G70" s="56">
        <f>VLOOKUP(A70,'import Konya'!A:Q,7,0)</f>
        <v>3</v>
      </c>
      <c r="H70" s="56">
        <f>VLOOKUP(A70,'import Konya'!A:Q,8,0)</f>
        <v>23</v>
      </c>
      <c r="I70" s="56">
        <f>VLOOKUP(A70,'import Konya'!A:Q,9,0)</f>
        <v>26</v>
      </c>
      <c r="J70" s="216">
        <f>VLOOKUP(A70,'import Konya'!A:Q,10,0)</f>
        <v>0.12</v>
      </c>
      <c r="K70" s="56" t="s">
        <v>13950</v>
      </c>
      <c r="L70" s="56">
        <v>5.074728929E9</v>
      </c>
      <c r="M70" s="56" t="s">
        <v>11034</v>
      </c>
      <c r="N70" s="56" t="s">
        <v>13773</v>
      </c>
      <c r="O70" s="56" t="s">
        <v>13951</v>
      </c>
      <c r="P70" s="56" t="str">
        <f>VLOOKUP(A70,'import Konya'!A:Q,16,0)</f>
        <v>Geleneksel</v>
      </c>
      <c r="Q70" s="218" t="b">
        <v>0</v>
      </c>
      <c r="R70" s="218" t="s">
        <v>38</v>
      </c>
      <c r="S70" s="218" t="s">
        <v>100</v>
      </c>
      <c r="T70" s="218" t="s">
        <v>13488</v>
      </c>
      <c r="U70" s="218"/>
      <c r="V70" s="220">
        <v>44428.0</v>
      </c>
      <c r="W70" s="220">
        <v>44428.0</v>
      </c>
      <c r="X70" s="218"/>
      <c r="Y70" s="218" t="s">
        <v>1475</v>
      </c>
      <c r="Z70" s="220">
        <v>44426.0</v>
      </c>
      <c r="AA70" s="218" t="s">
        <v>1353</v>
      </c>
      <c r="AB70" s="221">
        <v>44428.0</v>
      </c>
      <c r="AC70" s="218"/>
      <c r="AD70" s="218"/>
      <c r="AE70" s="218"/>
      <c r="AF70" s="218"/>
      <c r="AG70" s="218"/>
      <c r="AH70" s="218"/>
      <c r="AI70" s="218" t="s">
        <v>13605</v>
      </c>
      <c r="AJ70" s="218" t="s">
        <v>100</v>
      </c>
      <c r="AK70" s="218"/>
      <c r="AL70" s="218"/>
      <c r="AM70" s="218"/>
    </row>
    <row r="71" ht="15.75" customHeight="1">
      <c r="A71" s="211" t="s">
        <v>13952</v>
      </c>
      <c r="B71" s="211" t="s">
        <v>13953</v>
      </c>
      <c r="C71" s="56" t="str">
        <f>VLOOKUP(A71,'import Konya'!A:Q,3,0)</f>
        <v>DOĞRU</v>
      </c>
      <c r="D71" s="211" t="s">
        <v>1370</v>
      </c>
      <c r="E71" s="56">
        <f>VLOOKUP(A71,'import Konya'!A:Q,5,0)</f>
        <v>52</v>
      </c>
      <c r="F71" s="56">
        <f>VLOOKUP(A71,'import Konya'!A:Q,6,0)</f>
        <v>21</v>
      </c>
      <c r="G71" s="56">
        <f>VLOOKUP(A71,'import Konya'!A:Q,7,0)</f>
        <v>0</v>
      </c>
      <c r="H71" s="56">
        <f>VLOOKUP(A71,'import Konya'!A:Q,8,0)</f>
        <v>10</v>
      </c>
      <c r="I71" s="56">
        <f>VLOOKUP(A71,'import Konya'!A:Q,9,0)</f>
        <v>10</v>
      </c>
      <c r="J71" s="216">
        <f>VLOOKUP(A71,'import Konya'!A:Q,10,0)</f>
        <v>0</v>
      </c>
      <c r="K71" s="211" t="s">
        <v>13639</v>
      </c>
      <c r="L71" s="211">
        <v>5.353487562E9</v>
      </c>
      <c r="M71" s="211" t="s">
        <v>11034</v>
      </c>
      <c r="N71" s="211" t="s">
        <v>1699</v>
      </c>
      <c r="O71" s="211" t="s">
        <v>13640</v>
      </c>
      <c r="P71" s="211" t="s">
        <v>2137</v>
      </c>
      <c r="Q71" s="218" t="b">
        <v>0</v>
      </c>
      <c r="R71" s="218" t="s">
        <v>29</v>
      </c>
      <c r="S71" s="218"/>
      <c r="T71" s="218"/>
      <c r="U71" s="218" t="s">
        <v>13954</v>
      </c>
      <c r="V71" s="220"/>
      <c r="W71" s="220"/>
      <c r="X71" s="218"/>
      <c r="Y71" s="218" t="s">
        <v>1353</v>
      </c>
      <c r="Z71" s="220">
        <v>44648.0</v>
      </c>
      <c r="AA71" s="218"/>
      <c r="AB71" s="218"/>
      <c r="AC71" s="218"/>
      <c r="AD71" s="218"/>
      <c r="AE71" s="218"/>
      <c r="AF71" s="218"/>
      <c r="AG71" s="218"/>
      <c r="AH71" s="218"/>
      <c r="AI71" s="218" t="s">
        <v>167</v>
      </c>
      <c r="AJ71" s="218"/>
      <c r="AK71" s="218"/>
      <c r="AL71" s="218"/>
      <c r="AM71" s="218"/>
    </row>
    <row r="72" ht="15.75" customHeight="1">
      <c r="A72" s="211" t="s">
        <v>13955</v>
      </c>
      <c r="B72" s="211" t="s">
        <v>13956</v>
      </c>
      <c r="C72" s="56" t="str">
        <f>VLOOKUP(A72,'import Konya'!A:Q,3,0)</f>
        <v>DOĞRU</v>
      </c>
      <c r="D72" s="211" t="s">
        <v>1364</v>
      </c>
      <c r="E72" s="56" t="str">
        <f>VLOOKUP(A72,'import Konya'!A:Q,5,0)</f>
        <v/>
      </c>
      <c r="F72" s="56" t="str">
        <f>VLOOKUP(A72,'import Konya'!A:Q,6,0)</f>
        <v/>
      </c>
      <c r="G72" s="56">
        <f>VLOOKUP(A72,'import Konya'!A:Q,7,0)</f>
        <v>0</v>
      </c>
      <c r="H72" s="56">
        <f>VLOOKUP(A72,'import Konya'!A:Q,8,0)</f>
        <v>15</v>
      </c>
      <c r="I72" s="56">
        <f>VLOOKUP(A72,'import Konya'!A:Q,9,0)</f>
        <v>15</v>
      </c>
      <c r="J72" s="216">
        <f>VLOOKUP(A72,'import Konya'!A:Q,10,0)</f>
        <v>0</v>
      </c>
      <c r="K72" s="211" t="s">
        <v>13957</v>
      </c>
      <c r="L72" s="211">
        <v>5.520745167E9</v>
      </c>
      <c r="M72" s="211" t="s">
        <v>13620</v>
      </c>
      <c r="N72" s="211" t="s">
        <v>13958</v>
      </c>
      <c r="O72" s="211" t="s">
        <v>13959</v>
      </c>
      <c r="P72" s="56" t="str">
        <f>VLOOKUP(A72,'import Konya'!A:Q,16,0)</f>
        <v>Geleneksel</v>
      </c>
      <c r="Q72" s="218" t="b">
        <v>0</v>
      </c>
      <c r="R72" s="218"/>
      <c r="S72" s="218"/>
      <c r="T72" s="218"/>
      <c r="U72" s="218"/>
      <c r="V72" s="220"/>
      <c r="W72" s="220"/>
      <c r="X72" s="218"/>
      <c r="Y72" s="218"/>
      <c r="Z72" s="220"/>
      <c r="AA72" s="218"/>
      <c r="AB72" s="218"/>
      <c r="AC72" s="218"/>
      <c r="AD72" s="218"/>
      <c r="AE72" s="218"/>
      <c r="AF72" s="218"/>
      <c r="AG72" s="218"/>
      <c r="AH72" s="218"/>
      <c r="AI72" s="218"/>
      <c r="AJ72" s="218"/>
      <c r="AK72" s="218"/>
      <c r="AL72" s="218"/>
      <c r="AM72" s="218"/>
    </row>
    <row r="73" ht="15.75" customHeight="1">
      <c r="A73" s="56" t="s">
        <v>13960</v>
      </c>
      <c r="B73" s="56" t="s">
        <v>13961</v>
      </c>
      <c r="C73" s="56" t="str">
        <f>VLOOKUP(A73,'import Konya'!A:Q,3,0)</f>
        <v>YANLIŞ</v>
      </c>
      <c r="D73" s="56" t="s">
        <v>1370</v>
      </c>
      <c r="E73" s="56">
        <f>VLOOKUP(A73,'import Konya'!A:Q,5,0)</f>
        <v>568</v>
      </c>
      <c r="F73" s="56" t="str">
        <f>VLOOKUP(A73,'import Konya'!A:Q,6,0)</f>
        <v/>
      </c>
      <c r="G73" s="56">
        <f>VLOOKUP(A73,'import Konya'!A:Q,7,0)</f>
        <v>0</v>
      </c>
      <c r="H73" s="56">
        <f>VLOOKUP(A73,'import Konya'!A:Q,8,0)</f>
        <v>23</v>
      </c>
      <c r="I73" s="56">
        <f>VLOOKUP(A73,'import Konya'!A:Q,9,0)</f>
        <v>23</v>
      </c>
      <c r="J73" s="216">
        <f>VLOOKUP(A73,'import Konya'!A:Q,10,0)</f>
        <v>0</v>
      </c>
      <c r="K73" s="56" t="s">
        <v>13822</v>
      </c>
      <c r="L73" s="56">
        <v>5.456150588E9</v>
      </c>
      <c r="M73" s="56" t="s">
        <v>11034</v>
      </c>
      <c r="N73" s="56" t="s">
        <v>13602</v>
      </c>
      <c r="O73" s="56" t="s">
        <v>13823</v>
      </c>
      <c r="P73" s="56" t="str">
        <f>VLOOKUP(A73,'import Konya'!A:Q,16,0)</f>
        <v>Geleneksel</v>
      </c>
      <c r="Q73" s="218" t="b">
        <v>0</v>
      </c>
      <c r="R73" s="218" t="s">
        <v>29</v>
      </c>
      <c r="S73" s="218" t="s">
        <v>100</v>
      </c>
      <c r="T73" s="2" t="s">
        <v>13064</v>
      </c>
      <c r="U73" s="218" t="s">
        <v>13962</v>
      </c>
      <c r="V73" s="220">
        <v>44564.0</v>
      </c>
      <c r="W73" s="220">
        <v>44567.0</v>
      </c>
      <c r="X73" s="218"/>
      <c r="Y73" s="218" t="s">
        <v>1353</v>
      </c>
      <c r="Z73" s="220">
        <v>44564.0</v>
      </c>
      <c r="AA73" s="218"/>
      <c r="AB73" s="218"/>
      <c r="AC73" s="218"/>
      <c r="AD73" s="218"/>
      <c r="AE73" s="218"/>
      <c r="AF73" s="218"/>
      <c r="AG73" s="218"/>
      <c r="AH73" s="218"/>
      <c r="AI73" s="218" t="s">
        <v>100</v>
      </c>
      <c r="AJ73" s="218"/>
      <c r="AK73" s="218"/>
      <c r="AL73" s="218"/>
      <c r="AM73" s="218"/>
    </row>
    <row r="74" ht="15.75" customHeight="1">
      <c r="A74" s="56" t="s">
        <v>13963</v>
      </c>
      <c r="B74" s="56" t="s">
        <v>13964</v>
      </c>
      <c r="C74" s="56" t="str">
        <f>VLOOKUP(A74,'import Konya'!A:Q,3,0)</f>
        <v>DOĞRU</v>
      </c>
      <c r="D74" s="56" t="s">
        <v>1385</v>
      </c>
      <c r="E74" s="56">
        <f>VLOOKUP(A74,'import Konya'!A:Q,5,0)</f>
        <v>85</v>
      </c>
      <c r="F74" s="56">
        <f>VLOOKUP(A74,'import Konya'!A:Q,6,0)</f>
        <v>13</v>
      </c>
      <c r="G74" s="56">
        <f>VLOOKUP(A74,'import Konya'!A:Q,7,0)</f>
        <v>0</v>
      </c>
      <c r="H74" s="56">
        <f>VLOOKUP(A74,'import Konya'!A:Q,8,0)</f>
        <v>7</v>
      </c>
      <c r="I74" s="56">
        <f>VLOOKUP(A74,'import Konya'!A:Q,9,0)</f>
        <v>7</v>
      </c>
      <c r="J74" s="216">
        <f>VLOOKUP(A74,'import Konya'!A:Q,10,0)</f>
        <v>0</v>
      </c>
      <c r="K74" s="56" t="s">
        <v>13965</v>
      </c>
      <c r="L74" s="56">
        <v>5.320642527E9</v>
      </c>
      <c r="M74" s="56" t="s">
        <v>11034</v>
      </c>
      <c r="N74" s="56" t="s">
        <v>13896</v>
      </c>
      <c r="O74" s="56" t="s">
        <v>13966</v>
      </c>
      <c r="P74" s="56" t="str">
        <f>VLOOKUP(A74,'import Konya'!A:Q,16,0)</f>
        <v>Geleneksel</v>
      </c>
      <c r="Q74" s="218" t="b">
        <v>0</v>
      </c>
      <c r="R74" s="218" t="s">
        <v>38</v>
      </c>
      <c r="S74" s="218" t="s">
        <v>167</v>
      </c>
      <c r="T74" s="2" t="s">
        <v>13064</v>
      </c>
      <c r="U74" s="218" t="s">
        <v>13967</v>
      </c>
      <c r="V74" s="220">
        <v>44649.0</v>
      </c>
      <c r="W74" s="220">
        <v>44652.0</v>
      </c>
      <c r="X74" s="218"/>
      <c r="Y74" s="218" t="s">
        <v>1353</v>
      </c>
      <c r="Z74" s="220">
        <v>44624.0</v>
      </c>
      <c r="AA74" s="218" t="s">
        <v>1353</v>
      </c>
      <c r="AB74" s="221">
        <v>44628.0</v>
      </c>
      <c r="AC74" s="218" t="s">
        <v>1353</v>
      </c>
      <c r="AD74" s="221">
        <v>44648.0</v>
      </c>
      <c r="AE74" s="218" t="s">
        <v>1353</v>
      </c>
      <c r="AF74" s="221">
        <v>44649.0</v>
      </c>
      <c r="AG74" s="218"/>
      <c r="AH74" s="218"/>
      <c r="AI74" s="218" t="s">
        <v>167</v>
      </c>
      <c r="AJ74" s="218" t="s">
        <v>167</v>
      </c>
      <c r="AK74" s="218" t="s">
        <v>167</v>
      </c>
      <c r="AL74" s="218" t="s">
        <v>167</v>
      </c>
      <c r="AM74" s="218"/>
    </row>
    <row r="75" ht="15.75" customHeight="1">
      <c r="A75" s="56" t="s">
        <v>13968</v>
      </c>
      <c r="B75" s="56" t="s">
        <v>13969</v>
      </c>
      <c r="C75" s="56" t="str">
        <f>VLOOKUP(A75,'import Konya'!A:Q,3,0)</f>
        <v>DOĞRU</v>
      </c>
      <c r="D75" s="56" t="s">
        <v>1378</v>
      </c>
      <c r="E75" s="56">
        <f>VLOOKUP(A75,'import Konya'!A:Q,5,0)</f>
        <v>2302</v>
      </c>
      <c r="F75" s="56">
        <f>VLOOKUP(A75,'import Konya'!A:Q,6,0)</f>
        <v>58</v>
      </c>
      <c r="G75" s="56">
        <f>VLOOKUP(A75,'import Konya'!A:Q,7,0)</f>
        <v>13</v>
      </c>
      <c r="H75" s="56">
        <f>VLOOKUP(A75,'import Konya'!A:Q,8,0)</f>
        <v>8</v>
      </c>
      <c r="I75" s="56">
        <f>VLOOKUP(A75,'import Konya'!A:Q,9,0)</f>
        <v>21</v>
      </c>
      <c r="J75" s="216">
        <f>VLOOKUP(A75,'import Konya'!A:Q,10,0)</f>
        <v>0.62</v>
      </c>
      <c r="K75" s="56" t="s">
        <v>13970</v>
      </c>
      <c r="L75" s="56">
        <v>3.322370442E9</v>
      </c>
      <c r="M75" s="56" t="s">
        <v>13620</v>
      </c>
      <c r="N75" s="56" t="s">
        <v>13971</v>
      </c>
      <c r="O75" s="56" t="s">
        <v>13972</v>
      </c>
      <c r="P75" s="56" t="str">
        <f>VLOOKUP(A75,'import Konya'!A:Q,16,0)</f>
        <v>Geleneksel</v>
      </c>
      <c r="Q75" s="218" t="b">
        <v>0</v>
      </c>
      <c r="R75" s="218" t="s">
        <v>38</v>
      </c>
      <c r="S75" s="218" t="s">
        <v>100</v>
      </c>
      <c r="T75" s="218" t="s">
        <v>13488</v>
      </c>
      <c r="U75" s="218" t="s">
        <v>13973</v>
      </c>
      <c r="V75" s="220">
        <v>44447.0</v>
      </c>
      <c r="W75" s="220">
        <v>44448.0</v>
      </c>
      <c r="X75" s="218"/>
      <c r="Y75" s="218" t="s">
        <v>1353</v>
      </c>
      <c r="Z75" s="220">
        <v>44447.0</v>
      </c>
      <c r="AA75" s="218"/>
      <c r="AB75" s="218"/>
      <c r="AC75" s="218"/>
      <c r="AD75" s="218"/>
      <c r="AE75" s="218"/>
      <c r="AF75" s="218"/>
      <c r="AG75" s="218"/>
      <c r="AH75" s="218"/>
      <c r="AI75" s="218" t="s">
        <v>100</v>
      </c>
      <c r="AJ75" s="218"/>
      <c r="AK75" s="218"/>
      <c r="AL75" s="218"/>
      <c r="AM75" s="218"/>
    </row>
    <row r="76" ht="15.75" customHeight="1">
      <c r="A76" s="211" t="s">
        <v>13974</v>
      </c>
      <c r="B76" s="211" t="s">
        <v>13975</v>
      </c>
      <c r="C76" s="56" t="str">
        <f>VLOOKUP(A76,'import Konya'!A:Q,3,0)</f>
        <v>DOĞRU</v>
      </c>
      <c r="D76" s="211" t="s">
        <v>1443</v>
      </c>
      <c r="E76" s="56" t="str">
        <f>VLOOKUP(A76,'import Konya'!A:Q,5,0)</f>
        <v/>
      </c>
      <c r="F76" s="56" t="str">
        <f>VLOOKUP(A76,'import Konya'!A:Q,6,0)</f>
        <v/>
      </c>
      <c r="G76" s="56">
        <f>VLOOKUP(A76,'import Konya'!A:Q,7,0)</f>
        <v>0</v>
      </c>
      <c r="H76" s="56">
        <f>VLOOKUP(A76,'import Konya'!A:Q,8,0)</f>
        <v>13</v>
      </c>
      <c r="I76" s="56">
        <f>VLOOKUP(A76,'import Konya'!A:Q,9,0)</f>
        <v>13</v>
      </c>
      <c r="J76" s="216">
        <f>VLOOKUP(A76,'import Konya'!A:Q,10,0)</f>
        <v>0</v>
      </c>
      <c r="K76" s="211" t="s">
        <v>13976</v>
      </c>
      <c r="L76" s="211">
        <v>5.537236308E9</v>
      </c>
      <c r="M76" s="211" t="s">
        <v>11034</v>
      </c>
      <c r="N76" s="211" t="s">
        <v>13602</v>
      </c>
      <c r="O76" s="211" t="s">
        <v>13977</v>
      </c>
      <c r="P76" s="56" t="str">
        <f>VLOOKUP(A76,'import Konya'!A:Q,16,0)</f>
        <v>Geleneksel</v>
      </c>
      <c r="Q76" s="218" t="b">
        <v>0</v>
      </c>
      <c r="R76" s="218"/>
      <c r="S76" s="218"/>
      <c r="T76" s="218"/>
      <c r="U76" s="218"/>
      <c r="V76" s="220"/>
      <c r="W76" s="220"/>
      <c r="X76" s="218"/>
      <c r="Y76" s="218"/>
      <c r="Z76" s="220"/>
      <c r="AA76" s="218"/>
      <c r="AB76" s="218"/>
      <c r="AC76" s="218"/>
      <c r="AD76" s="218"/>
      <c r="AE76" s="218"/>
      <c r="AF76" s="218"/>
      <c r="AG76" s="218"/>
      <c r="AH76" s="218"/>
      <c r="AI76" s="218"/>
      <c r="AJ76" s="218"/>
      <c r="AK76" s="218"/>
      <c r="AL76" s="218"/>
      <c r="AM76" s="218"/>
    </row>
    <row r="77" ht="15.75" customHeight="1">
      <c r="A77" s="211" t="s">
        <v>13978</v>
      </c>
      <c r="B77" s="211" t="s">
        <v>13979</v>
      </c>
      <c r="C77" s="56" t="str">
        <f>VLOOKUP(A77,'import Konya'!A:Q,3,0)</f>
        <v>DOĞRU</v>
      </c>
      <c r="D77" s="211" t="s">
        <v>1370</v>
      </c>
      <c r="E77" s="56">
        <f>VLOOKUP(A77,'import Konya'!A:Q,5,0)</f>
        <v>4</v>
      </c>
      <c r="F77" s="56">
        <f>VLOOKUP(A77,'import Konya'!A:Q,6,0)</f>
        <v>4</v>
      </c>
      <c r="G77" s="56">
        <f>VLOOKUP(A77,'import Konya'!A:Q,7,0)</f>
        <v>0</v>
      </c>
      <c r="H77" s="56">
        <f>VLOOKUP(A77,'import Konya'!A:Q,8,0)</f>
        <v>12</v>
      </c>
      <c r="I77" s="56">
        <f>VLOOKUP(A77,'import Konya'!A:Q,9,0)</f>
        <v>12</v>
      </c>
      <c r="J77" s="216">
        <f>VLOOKUP(A77,'import Konya'!A:Q,10,0)</f>
        <v>0</v>
      </c>
      <c r="K77" s="211" t="s">
        <v>13980</v>
      </c>
      <c r="L77" s="211">
        <v>3.327101005E9</v>
      </c>
      <c r="M77" s="211" t="s">
        <v>13656</v>
      </c>
      <c r="N77" s="211" t="s">
        <v>13981</v>
      </c>
      <c r="O77" s="211" t="s">
        <v>13982</v>
      </c>
      <c r="P77" s="56" t="str">
        <f>VLOOKUP(A77,'import Konya'!A:Q,16,0)</f>
        <v>Geleneksel</v>
      </c>
      <c r="Q77" s="218" t="b">
        <v>0</v>
      </c>
      <c r="R77" s="218"/>
      <c r="S77" s="218"/>
      <c r="T77" s="224"/>
      <c r="U77" s="218"/>
      <c r="V77" s="220"/>
      <c r="W77" s="220"/>
      <c r="X77" s="218"/>
      <c r="Y77" s="218"/>
      <c r="Z77" s="220"/>
      <c r="AA77" s="218"/>
      <c r="AB77" s="218"/>
      <c r="AC77" s="218"/>
      <c r="AD77" s="218"/>
      <c r="AE77" s="218"/>
      <c r="AF77" s="218"/>
      <c r="AG77" s="218"/>
      <c r="AH77" s="218"/>
      <c r="AI77" s="218"/>
      <c r="AJ77" s="218"/>
      <c r="AK77" s="218"/>
      <c r="AL77" s="218"/>
      <c r="AM77" s="218"/>
    </row>
    <row r="78" ht="15.75" customHeight="1">
      <c r="A78" s="211" t="s">
        <v>13983</v>
      </c>
      <c r="B78" s="211" t="s">
        <v>13984</v>
      </c>
      <c r="C78" s="56" t="str">
        <f>VLOOKUP(A78,'import Konya'!A:Q,3,0)</f>
        <v>DOĞRU</v>
      </c>
      <c r="D78" s="211" t="s">
        <v>1443</v>
      </c>
      <c r="E78" s="56">
        <f>VLOOKUP(A78,'import Konya'!A:Q,5,0)</f>
        <v>32</v>
      </c>
      <c r="F78" s="56">
        <f>VLOOKUP(A78,'import Konya'!A:Q,6,0)</f>
        <v>5</v>
      </c>
      <c r="G78" s="56">
        <f>VLOOKUP(A78,'import Konya'!A:Q,7,0)</f>
        <v>0</v>
      </c>
      <c r="H78" s="56">
        <f>VLOOKUP(A78,'import Konya'!A:Q,8,0)</f>
        <v>20</v>
      </c>
      <c r="I78" s="56">
        <f>VLOOKUP(A78,'import Konya'!A:Q,9,0)</f>
        <v>20</v>
      </c>
      <c r="J78" s="216">
        <f>VLOOKUP(A78,'import Konya'!A:Q,10,0)</f>
        <v>0</v>
      </c>
      <c r="K78" s="211" t="s">
        <v>13985</v>
      </c>
      <c r="L78" s="211">
        <v>5.413657946E9</v>
      </c>
      <c r="M78" s="211" t="s">
        <v>13679</v>
      </c>
      <c r="N78" s="211" t="s">
        <v>2520</v>
      </c>
      <c r="O78" s="211" t="s">
        <v>13986</v>
      </c>
      <c r="P78" s="56" t="str">
        <f>VLOOKUP(A78,'import Konya'!A:Q,16,0)</f>
        <v>Geleneksel</v>
      </c>
      <c r="Q78" s="218" t="b">
        <v>0</v>
      </c>
      <c r="R78" s="218"/>
      <c r="S78" s="218"/>
      <c r="T78" s="218"/>
      <c r="U78" s="218"/>
      <c r="V78" s="220"/>
      <c r="W78" s="220"/>
      <c r="X78" s="218"/>
      <c r="Y78" s="218"/>
      <c r="Z78" s="220"/>
      <c r="AA78" s="218"/>
      <c r="AB78" s="218"/>
      <c r="AC78" s="218"/>
      <c r="AD78" s="218"/>
      <c r="AE78" s="218"/>
      <c r="AF78" s="218"/>
      <c r="AG78" s="218"/>
      <c r="AH78" s="218"/>
      <c r="AI78" s="218"/>
      <c r="AJ78" s="218"/>
      <c r="AK78" s="218"/>
      <c r="AL78" s="218"/>
      <c r="AM78" s="218"/>
    </row>
    <row r="79" ht="15.75" customHeight="1">
      <c r="A79" s="211" t="s">
        <v>13987</v>
      </c>
      <c r="B79" s="211" t="s">
        <v>13988</v>
      </c>
      <c r="C79" s="56" t="str">
        <f>VLOOKUP(A79,'import Konya'!A:Q,3,0)</f>
        <v>DOĞRU</v>
      </c>
      <c r="D79" s="211" t="s">
        <v>1370</v>
      </c>
      <c r="E79" s="56">
        <f>VLOOKUP(A79,'import Konya'!A:Q,5,0)</f>
        <v>181</v>
      </c>
      <c r="F79" s="56">
        <f>VLOOKUP(A79,'import Konya'!A:Q,6,0)</f>
        <v>44</v>
      </c>
      <c r="G79" s="56">
        <f>VLOOKUP(A79,'import Konya'!A:Q,7,0)</f>
        <v>0</v>
      </c>
      <c r="H79" s="56">
        <f>VLOOKUP(A79,'import Konya'!A:Q,8,0)</f>
        <v>14</v>
      </c>
      <c r="I79" s="56">
        <f>VLOOKUP(A79,'import Konya'!A:Q,9,0)</f>
        <v>14</v>
      </c>
      <c r="J79" s="216">
        <f>VLOOKUP(A79,'import Konya'!A:Q,10,0)</f>
        <v>0</v>
      </c>
      <c r="K79" s="211" t="s">
        <v>13989</v>
      </c>
      <c r="L79" s="211">
        <v>3.32710007E9</v>
      </c>
      <c r="M79" s="211" t="s">
        <v>13656</v>
      </c>
      <c r="N79" s="211" t="s">
        <v>1408</v>
      </c>
      <c r="O79" s="211" t="s">
        <v>13990</v>
      </c>
      <c r="P79" s="211" t="s">
        <v>2137</v>
      </c>
      <c r="Q79" s="218" t="b">
        <v>0</v>
      </c>
      <c r="R79" s="218"/>
      <c r="S79" s="218"/>
      <c r="T79" s="218"/>
      <c r="U79" s="218"/>
      <c r="V79" s="220"/>
      <c r="W79" s="220"/>
      <c r="X79" s="218"/>
      <c r="Y79" s="218"/>
      <c r="Z79" s="220"/>
      <c r="AA79" s="218"/>
      <c r="AB79" s="218"/>
      <c r="AC79" s="218"/>
      <c r="AD79" s="218"/>
      <c r="AE79" s="218"/>
      <c r="AF79" s="218"/>
      <c r="AG79" s="218"/>
      <c r="AH79" s="218"/>
      <c r="AI79" s="218"/>
      <c r="AJ79" s="218"/>
      <c r="AK79" s="218"/>
      <c r="AL79" s="218"/>
      <c r="AM79" s="218"/>
    </row>
    <row r="80" ht="15.75" customHeight="1">
      <c r="A80" s="211" t="s">
        <v>13991</v>
      </c>
      <c r="B80" s="211" t="s">
        <v>13992</v>
      </c>
      <c r="C80" s="56" t="str">
        <f>VLOOKUP(A80,'import Konya'!A:Q,3,0)</f>
        <v>DOĞRU</v>
      </c>
      <c r="D80" s="211" t="s">
        <v>1370</v>
      </c>
      <c r="E80" s="56">
        <f>VLOOKUP(A80,'import Konya'!A:Q,5,0)</f>
        <v>99</v>
      </c>
      <c r="F80" s="56">
        <f>VLOOKUP(A80,'import Konya'!A:Q,6,0)</f>
        <v>35</v>
      </c>
      <c r="G80" s="56">
        <f>VLOOKUP(A80,'import Konya'!A:Q,7,0)</f>
        <v>0</v>
      </c>
      <c r="H80" s="56">
        <f>VLOOKUP(A80,'import Konya'!A:Q,8,0)</f>
        <v>16</v>
      </c>
      <c r="I80" s="56">
        <f>VLOOKUP(A80,'import Konya'!A:Q,9,0)</f>
        <v>16</v>
      </c>
      <c r="J80" s="216">
        <f>VLOOKUP(A80,'import Konya'!A:Q,10,0)</f>
        <v>0</v>
      </c>
      <c r="K80" s="211" t="s">
        <v>13993</v>
      </c>
      <c r="L80" s="211">
        <v>3.325024585E9</v>
      </c>
      <c r="M80" s="211" t="s">
        <v>11034</v>
      </c>
      <c r="N80" s="211" t="s">
        <v>13602</v>
      </c>
      <c r="O80" s="211" t="s">
        <v>13994</v>
      </c>
      <c r="P80" s="56" t="str">
        <f>VLOOKUP(A80,'import Konya'!A:Q,16,0)</f>
        <v>Geleneksel</v>
      </c>
      <c r="Q80" s="218" t="b">
        <v>0</v>
      </c>
      <c r="R80" s="218"/>
      <c r="S80" s="218"/>
      <c r="T80" s="218"/>
      <c r="U80" s="218" t="s">
        <v>13995</v>
      </c>
      <c r="V80" s="220"/>
      <c r="W80" s="220"/>
      <c r="X80" s="218"/>
      <c r="Y80" s="218" t="s">
        <v>1506</v>
      </c>
      <c r="Z80" s="220">
        <v>44659.0</v>
      </c>
      <c r="AA80" s="218"/>
      <c r="AB80" s="218"/>
      <c r="AC80" s="218"/>
      <c r="AD80" s="218"/>
      <c r="AE80" s="218"/>
      <c r="AF80" s="218"/>
      <c r="AG80" s="218"/>
      <c r="AH80" s="218"/>
      <c r="AI80" s="218" t="s">
        <v>167</v>
      </c>
      <c r="AJ80" s="218"/>
      <c r="AK80" s="218"/>
      <c r="AL80" s="218"/>
      <c r="AM80" s="218"/>
    </row>
    <row r="81" ht="15.75" customHeight="1">
      <c r="A81" s="56" t="s">
        <v>13996</v>
      </c>
      <c r="B81" s="56" t="s">
        <v>13997</v>
      </c>
      <c r="C81" s="56" t="str">
        <f>VLOOKUP(A81,'import Konya'!A:Q,3,0)</f>
        <v>YANLIŞ</v>
      </c>
      <c r="D81" s="56" t="s">
        <v>1507</v>
      </c>
      <c r="E81" s="56" t="str">
        <f>VLOOKUP(A81,'import Konya'!A:Q,5,0)</f>
        <v/>
      </c>
      <c r="F81" s="56" t="str">
        <f>VLOOKUP(A81,'import Konya'!A:Q,6,0)</f>
        <v/>
      </c>
      <c r="G81" s="56">
        <f>VLOOKUP(A81,'import Konya'!A:Q,7,0)</f>
        <v>0</v>
      </c>
      <c r="H81" s="56">
        <f>VLOOKUP(A81,'import Konya'!A:Q,8,0)</f>
        <v>7</v>
      </c>
      <c r="I81" s="56">
        <f>VLOOKUP(A81,'import Konya'!A:Q,9,0)</f>
        <v>7</v>
      </c>
      <c r="J81" s="216">
        <f>VLOOKUP(A81,'import Konya'!A:Q,10,0)</f>
        <v>0</v>
      </c>
      <c r="K81" s="56" t="s">
        <v>13939</v>
      </c>
      <c r="L81" s="56">
        <v>5.530950194E9</v>
      </c>
      <c r="M81" s="56" t="s">
        <v>11034</v>
      </c>
      <c r="N81" s="56" t="s">
        <v>13602</v>
      </c>
      <c r="O81" s="56" t="s">
        <v>13940</v>
      </c>
      <c r="P81" s="56" t="str">
        <f>VLOOKUP(A81,'import Konya'!A:Q,16,0)</f>
        <v>Geleneksel</v>
      </c>
      <c r="Q81" s="218" t="b">
        <v>0</v>
      </c>
      <c r="R81" s="218" t="s">
        <v>32</v>
      </c>
      <c r="S81" s="218"/>
      <c r="T81" s="218"/>
      <c r="U81" s="218"/>
      <c r="V81" s="220"/>
      <c r="W81" s="220"/>
      <c r="X81" s="218"/>
      <c r="Y81" s="218" t="s">
        <v>43</v>
      </c>
      <c r="Z81" s="220">
        <v>44564.0</v>
      </c>
      <c r="AA81" s="218" t="s">
        <v>1353</v>
      </c>
      <c r="AB81" s="221">
        <v>44564.0</v>
      </c>
      <c r="AC81" s="218" t="s">
        <v>1353</v>
      </c>
      <c r="AD81" s="221">
        <v>44658.0</v>
      </c>
      <c r="AE81" s="218"/>
      <c r="AF81" s="218"/>
      <c r="AG81" s="218"/>
      <c r="AH81" s="218"/>
      <c r="AI81" s="218" t="s">
        <v>100</v>
      </c>
      <c r="AJ81" s="218" t="s">
        <v>100</v>
      </c>
      <c r="AK81" s="218" t="s">
        <v>128</v>
      </c>
      <c r="AL81" s="218"/>
      <c r="AM81" s="218"/>
    </row>
    <row r="82" ht="15.75" customHeight="1">
      <c r="A82" s="56" t="s">
        <v>13998</v>
      </c>
      <c r="B82" s="56" t="s">
        <v>13999</v>
      </c>
      <c r="C82" s="56" t="str">
        <f>VLOOKUP(A82,'import Konya'!A:Q,3,0)</f>
        <v>DOĞRU</v>
      </c>
      <c r="D82" s="56" t="s">
        <v>1507</v>
      </c>
      <c r="E82" s="56">
        <f>VLOOKUP(A82,'import Konya'!A:Q,5,0)</f>
        <v>620</v>
      </c>
      <c r="F82" s="56">
        <f>VLOOKUP(A82,'import Konya'!A:Q,6,0)</f>
        <v>23</v>
      </c>
      <c r="G82" s="56">
        <f>VLOOKUP(A82,'import Konya'!A:Q,7,0)</f>
        <v>4</v>
      </c>
      <c r="H82" s="56">
        <f>VLOOKUP(A82,'import Konya'!A:Q,8,0)</f>
        <v>50</v>
      </c>
      <c r="I82" s="56">
        <f>VLOOKUP(A82,'import Konya'!A:Q,9,0)</f>
        <v>54</v>
      </c>
      <c r="J82" s="216">
        <f>VLOOKUP(A82,'import Konya'!A:Q,10,0)</f>
        <v>0.07</v>
      </c>
      <c r="K82" s="56" t="s">
        <v>14000</v>
      </c>
      <c r="L82" s="56">
        <v>5.550055319E9</v>
      </c>
      <c r="M82" s="56" t="s">
        <v>13656</v>
      </c>
      <c r="N82" s="56" t="s">
        <v>13779</v>
      </c>
      <c r="O82" s="56" t="s">
        <v>14001</v>
      </c>
      <c r="P82" s="56" t="str">
        <f>VLOOKUP(A82,'import Konya'!A:Q,16,0)</f>
        <v>Geleneksel</v>
      </c>
      <c r="Q82" s="218" t="b">
        <v>0</v>
      </c>
      <c r="R82" s="218"/>
      <c r="S82" s="218"/>
      <c r="T82" s="224"/>
      <c r="U82" s="218"/>
      <c r="V82" s="220"/>
      <c r="W82" s="220"/>
      <c r="X82" s="218"/>
      <c r="Y82" s="218"/>
      <c r="Z82" s="220"/>
      <c r="AA82" s="218"/>
      <c r="AB82" s="218"/>
      <c r="AC82" s="218"/>
      <c r="AD82" s="218"/>
      <c r="AE82" s="218"/>
      <c r="AF82" s="218"/>
      <c r="AG82" s="218"/>
      <c r="AH82" s="218"/>
      <c r="AI82" s="218"/>
      <c r="AJ82" s="218"/>
      <c r="AK82" s="218"/>
      <c r="AL82" s="218"/>
      <c r="AM82" s="218"/>
    </row>
    <row r="83" ht="15.75" customHeight="1">
      <c r="A83" s="211" t="s">
        <v>14002</v>
      </c>
      <c r="B83" s="211" t="s">
        <v>14003</v>
      </c>
      <c r="C83" s="56" t="str">
        <f>VLOOKUP(A83,'import Konya'!A:Q,3,0)</f>
        <v>DOĞRU</v>
      </c>
      <c r="D83" s="211" t="s">
        <v>1364</v>
      </c>
      <c r="E83" s="56">
        <f>VLOOKUP(A83,'import Konya'!A:Q,5,0)</f>
        <v>1</v>
      </c>
      <c r="F83" s="56">
        <f>VLOOKUP(A83,'import Konya'!A:Q,6,0)</f>
        <v>1</v>
      </c>
      <c r="G83" s="56">
        <f>VLOOKUP(A83,'import Konya'!A:Q,7,0)</f>
        <v>0</v>
      </c>
      <c r="H83" s="56">
        <f>VLOOKUP(A83,'import Konya'!A:Q,8,0)</f>
        <v>11</v>
      </c>
      <c r="I83" s="56">
        <f>VLOOKUP(A83,'import Konya'!A:Q,9,0)</f>
        <v>11</v>
      </c>
      <c r="J83" s="216">
        <f>VLOOKUP(A83,'import Konya'!A:Q,10,0)</f>
        <v>0</v>
      </c>
      <c r="K83" s="211" t="s">
        <v>14004</v>
      </c>
      <c r="L83" s="211">
        <v>5.0758993E9</v>
      </c>
      <c r="M83" s="211" t="s">
        <v>13620</v>
      </c>
      <c r="N83" s="211" t="s">
        <v>14005</v>
      </c>
      <c r="O83" s="211" t="s">
        <v>14006</v>
      </c>
      <c r="P83" s="56" t="str">
        <f>VLOOKUP(A83,'import Konya'!A:Q,16,0)</f>
        <v>Geleneksel</v>
      </c>
      <c r="Q83" s="218" t="b">
        <v>0</v>
      </c>
      <c r="R83" s="218"/>
      <c r="S83" s="218"/>
      <c r="T83" s="224"/>
      <c r="U83" s="218"/>
      <c r="V83" s="220"/>
      <c r="W83" s="220"/>
      <c r="X83" s="218"/>
      <c r="Y83" s="218"/>
      <c r="Z83" s="220"/>
      <c r="AA83" s="218"/>
      <c r="AB83" s="218"/>
      <c r="AC83" s="218"/>
      <c r="AD83" s="218"/>
      <c r="AE83" s="218"/>
      <c r="AF83" s="218"/>
      <c r="AG83" s="218"/>
      <c r="AH83" s="218"/>
      <c r="AI83" s="218"/>
      <c r="AJ83" s="218"/>
      <c r="AK83" s="218"/>
      <c r="AL83" s="218"/>
      <c r="AM83" s="218"/>
    </row>
    <row r="84" ht="15.75" customHeight="1">
      <c r="A84" s="56" t="s">
        <v>14007</v>
      </c>
      <c r="B84" s="56" t="s">
        <v>14008</v>
      </c>
      <c r="C84" s="56" t="str">
        <f>VLOOKUP(A84,'import Konya'!A:Q,3,0)</f>
        <v>DOĞRU</v>
      </c>
      <c r="D84" s="56" t="s">
        <v>1364</v>
      </c>
      <c r="E84" s="56" t="str">
        <f>VLOOKUP(A84,'import Konya'!A:Q,5,0)</f>
        <v/>
      </c>
      <c r="F84" s="56" t="str">
        <f>VLOOKUP(A84,'import Konya'!A:Q,6,0)</f>
        <v/>
      </c>
      <c r="G84" s="56">
        <f>VLOOKUP(A84,'import Konya'!A:Q,7,0)</f>
        <v>0</v>
      </c>
      <c r="H84" s="56">
        <f>VLOOKUP(A84,'import Konya'!A:Q,8,0)</f>
        <v>4</v>
      </c>
      <c r="I84" s="56">
        <f>VLOOKUP(A84,'import Konya'!A:Q,9,0)</f>
        <v>4</v>
      </c>
      <c r="J84" s="216">
        <f>VLOOKUP(A84,'import Konya'!A:Q,10,0)</f>
        <v>0</v>
      </c>
      <c r="K84" s="56" t="s">
        <v>14009</v>
      </c>
      <c r="L84" s="56">
        <v>5.536111908E9</v>
      </c>
      <c r="M84" s="56" t="s">
        <v>13620</v>
      </c>
      <c r="N84" s="56" t="s">
        <v>14010</v>
      </c>
      <c r="O84" s="56" t="s">
        <v>14011</v>
      </c>
      <c r="P84" s="56" t="str">
        <f>VLOOKUP(A84,'import Konya'!A:Q,16,0)</f>
        <v>Geleneksel</v>
      </c>
      <c r="Q84" s="218" t="b">
        <v>1</v>
      </c>
      <c r="R84" s="218"/>
      <c r="S84" s="218"/>
      <c r="T84" s="224"/>
      <c r="U84" s="218" t="s">
        <v>14012</v>
      </c>
      <c r="V84" s="220"/>
      <c r="W84" s="220"/>
      <c r="X84" s="218"/>
      <c r="Y84" s="218" t="s">
        <v>1353</v>
      </c>
      <c r="Z84" s="220">
        <v>44599.0</v>
      </c>
      <c r="AA84" s="218"/>
      <c r="AB84" s="218"/>
      <c r="AC84" s="218"/>
      <c r="AD84" s="218"/>
      <c r="AE84" s="218"/>
      <c r="AF84" s="218"/>
      <c r="AG84" s="218"/>
      <c r="AH84" s="218"/>
      <c r="AI84" s="218" t="s">
        <v>167</v>
      </c>
      <c r="AJ84" s="218"/>
      <c r="AK84" s="218"/>
      <c r="AL84" s="218"/>
      <c r="AM84" s="218"/>
    </row>
    <row r="85" ht="15.75" customHeight="1">
      <c r="A85" s="56" t="s">
        <v>14013</v>
      </c>
      <c r="B85" s="56" t="s">
        <v>14014</v>
      </c>
      <c r="C85" s="56" t="str">
        <f>VLOOKUP(A85,'import Konya'!A:Q,3,0)</f>
        <v>DOĞRU</v>
      </c>
      <c r="D85" s="56" t="s">
        <v>1832</v>
      </c>
      <c r="E85" s="56">
        <f>VLOOKUP(A85,'import Konya'!A:Q,5,0)</f>
        <v>367</v>
      </c>
      <c r="F85" s="56">
        <f>VLOOKUP(A85,'import Konya'!A:Q,6,0)</f>
        <v>85</v>
      </c>
      <c r="G85" s="56">
        <f>VLOOKUP(A85,'import Konya'!A:Q,7,0)</f>
        <v>0</v>
      </c>
      <c r="H85" s="56">
        <f>VLOOKUP(A85,'import Konya'!A:Q,8,0)</f>
        <v>34</v>
      </c>
      <c r="I85" s="56">
        <f>VLOOKUP(A85,'import Konya'!A:Q,9,0)</f>
        <v>34</v>
      </c>
      <c r="J85" s="216">
        <f>VLOOKUP(A85,'import Konya'!A:Q,10,0)</f>
        <v>0</v>
      </c>
      <c r="K85" s="56" t="s">
        <v>14015</v>
      </c>
      <c r="L85" s="56">
        <v>3.322374747E9</v>
      </c>
      <c r="M85" s="56" t="s">
        <v>11034</v>
      </c>
      <c r="N85" s="56" t="s">
        <v>14016</v>
      </c>
      <c r="O85" s="56" t="s">
        <v>14017</v>
      </c>
      <c r="P85" s="56" t="str">
        <f>VLOOKUP(A85,'import Konya'!A:Q,16,0)</f>
        <v>Geleneksel</v>
      </c>
      <c r="Q85" s="218" t="b">
        <v>1</v>
      </c>
      <c r="R85" s="218"/>
      <c r="S85" s="218"/>
      <c r="T85" s="218"/>
      <c r="U85" s="218" t="s">
        <v>14018</v>
      </c>
      <c r="V85" s="220"/>
      <c r="W85" s="220"/>
      <c r="X85" s="218"/>
      <c r="Y85" s="218" t="s">
        <v>1353</v>
      </c>
      <c r="Z85" s="220">
        <v>44621.0</v>
      </c>
      <c r="AA85" s="218"/>
      <c r="AB85" s="218"/>
      <c r="AC85" s="218"/>
      <c r="AD85" s="218"/>
      <c r="AE85" s="218"/>
      <c r="AF85" s="218"/>
      <c r="AG85" s="218"/>
      <c r="AH85" s="218"/>
      <c r="AI85" s="218" t="s">
        <v>404</v>
      </c>
      <c r="AJ85" s="218"/>
      <c r="AK85" s="218"/>
      <c r="AL85" s="218"/>
      <c r="AM85" s="218"/>
    </row>
    <row r="86" ht="15.75" customHeight="1">
      <c r="A86" s="211" t="s">
        <v>14019</v>
      </c>
      <c r="B86" s="211" t="s">
        <v>14020</v>
      </c>
      <c r="C86" s="56" t="str">
        <f>VLOOKUP(A86,'import Konya'!A:Q,3,0)</f>
        <v>DOĞRU</v>
      </c>
      <c r="D86" s="211" t="s">
        <v>1597</v>
      </c>
      <c r="E86" s="56" t="str">
        <f>VLOOKUP(A86,'import Konya'!A:Q,5,0)</f>
        <v/>
      </c>
      <c r="F86" s="56" t="str">
        <f>VLOOKUP(A86,'import Konya'!A:Q,6,0)</f>
        <v/>
      </c>
      <c r="G86" s="56">
        <f>VLOOKUP(A86,'import Konya'!A:Q,7,0)</f>
        <v>0</v>
      </c>
      <c r="H86" s="56">
        <f>VLOOKUP(A86,'import Konya'!A:Q,8,0)</f>
        <v>3</v>
      </c>
      <c r="I86" s="56">
        <f>VLOOKUP(A86,'import Konya'!A:Q,9,0)</f>
        <v>3</v>
      </c>
      <c r="J86" s="216">
        <f>VLOOKUP(A86,'import Konya'!A:Q,10,0)</f>
        <v>0</v>
      </c>
      <c r="K86" s="211" t="s">
        <v>14015</v>
      </c>
      <c r="L86" s="211">
        <v>3.322374747E9</v>
      </c>
      <c r="M86" s="211" t="s">
        <v>11034</v>
      </c>
      <c r="N86" s="211" t="s">
        <v>14016</v>
      </c>
      <c r="O86" s="211" t="s">
        <v>14017</v>
      </c>
      <c r="P86" s="56" t="str">
        <f>VLOOKUP(A86,'import Konya'!A:Q,16,0)</f>
        <v>Geleneksel</v>
      </c>
      <c r="Q86" s="218" t="b">
        <v>0</v>
      </c>
      <c r="R86" s="218"/>
      <c r="S86" s="218"/>
      <c r="T86" s="218"/>
      <c r="U86" s="218"/>
      <c r="V86" s="220"/>
      <c r="W86" s="220"/>
      <c r="X86" s="218"/>
      <c r="Y86" s="218"/>
      <c r="Z86" s="220"/>
      <c r="AA86" s="218"/>
      <c r="AB86" s="218"/>
      <c r="AC86" s="218"/>
      <c r="AD86" s="218"/>
      <c r="AE86" s="218"/>
      <c r="AF86" s="218"/>
      <c r="AG86" s="218"/>
      <c r="AH86" s="218"/>
      <c r="AI86" s="218"/>
      <c r="AJ86" s="218"/>
      <c r="AK86" s="218"/>
      <c r="AL86" s="218"/>
      <c r="AM86" s="218"/>
    </row>
    <row r="87" ht="15.75" customHeight="1">
      <c r="A87" s="211" t="s">
        <v>14021</v>
      </c>
      <c r="B87" s="211" t="s">
        <v>14022</v>
      </c>
      <c r="C87" s="56" t="str">
        <f>VLOOKUP(A87,'import Konya'!A:Q,3,0)</f>
        <v>DOĞRU</v>
      </c>
      <c r="D87" s="211" t="s">
        <v>1507</v>
      </c>
      <c r="E87" s="56">
        <f>VLOOKUP(A87,'import Konya'!A:Q,5,0)</f>
        <v>27</v>
      </c>
      <c r="F87" s="56">
        <f>VLOOKUP(A87,'import Konya'!A:Q,6,0)</f>
        <v>19</v>
      </c>
      <c r="G87" s="56">
        <f>VLOOKUP(A87,'import Konya'!A:Q,7,0)</f>
        <v>0</v>
      </c>
      <c r="H87" s="56">
        <f>VLOOKUP(A87,'import Konya'!A:Q,8,0)</f>
        <v>67</v>
      </c>
      <c r="I87" s="56">
        <f>VLOOKUP(A87,'import Konya'!A:Q,9,0)</f>
        <v>67</v>
      </c>
      <c r="J87" s="216">
        <f>VLOOKUP(A87,'import Konya'!A:Q,10,0)</f>
        <v>0</v>
      </c>
      <c r="K87" s="211" t="s">
        <v>14023</v>
      </c>
      <c r="L87" s="211">
        <v>5.383138027E9</v>
      </c>
      <c r="M87" s="211" t="s">
        <v>13620</v>
      </c>
      <c r="N87" s="211" t="s">
        <v>14024</v>
      </c>
      <c r="O87" s="211" t="s">
        <v>14025</v>
      </c>
      <c r="P87" s="56" t="str">
        <f>VLOOKUP(A87,'import Konya'!A:Q,16,0)</f>
        <v>Geleneksel</v>
      </c>
      <c r="Q87" s="218" t="b">
        <v>0</v>
      </c>
      <c r="R87" s="218" t="s">
        <v>33</v>
      </c>
      <c r="S87" s="218"/>
      <c r="T87" s="224"/>
      <c r="U87" s="218" t="s">
        <v>14026</v>
      </c>
      <c r="V87" s="220"/>
      <c r="W87" s="220"/>
      <c r="X87" s="218"/>
      <c r="Y87" s="218" t="s">
        <v>1475</v>
      </c>
      <c r="Z87" s="220">
        <v>44658.0</v>
      </c>
      <c r="AA87" s="218"/>
      <c r="AB87" s="218"/>
      <c r="AC87" s="218"/>
      <c r="AD87" s="218"/>
      <c r="AE87" s="218"/>
      <c r="AF87" s="218"/>
      <c r="AG87" s="218"/>
      <c r="AH87" s="218"/>
      <c r="AI87" s="218" t="s">
        <v>100</v>
      </c>
      <c r="AJ87" s="218"/>
      <c r="AK87" s="218"/>
      <c r="AL87" s="218"/>
      <c r="AM87" s="218"/>
    </row>
    <row r="88" ht="15.75" customHeight="1">
      <c r="A88" s="56" t="s">
        <v>14027</v>
      </c>
      <c r="B88" s="56" t="s">
        <v>14028</v>
      </c>
      <c r="C88" s="56" t="str">
        <f>VLOOKUP(A88,'import Konya'!A:Q,3,0)</f>
        <v>DOĞRU</v>
      </c>
      <c r="D88" s="56" t="s">
        <v>1507</v>
      </c>
      <c r="E88" s="56">
        <f>VLOOKUP(A88,'import Konya'!A:Q,5,0)</f>
        <v>51</v>
      </c>
      <c r="F88" s="56">
        <f>VLOOKUP(A88,'import Konya'!A:Q,6,0)</f>
        <v>5</v>
      </c>
      <c r="G88" s="56">
        <f>VLOOKUP(A88,'import Konya'!A:Q,7,0)</f>
        <v>25</v>
      </c>
      <c r="H88" s="56">
        <f>VLOOKUP(A88,'import Konya'!A:Q,8,0)</f>
        <v>9</v>
      </c>
      <c r="I88" s="56">
        <f>VLOOKUP(A88,'import Konya'!A:Q,9,0)</f>
        <v>34</v>
      </c>
      <c r="J88" s="216">
        <f>VLOOKUP(A88,'import Konya'!A:Q,10,0)</f>
        <v>0.74</v>
      </c>
      <c r="K88" s="56" t="s">
        <v>14029</v>
      </c>
      <c r="L88" s="56">
        <v>5.427395075E9</v>
      </c>
      <c r="M88" s="56" t="s">
        <v>13620</v>
      </c>
      <c r="N88" s="56" t="s">
        <v>14030</v>
      </c>
      <c r="O88" s="56" t="s">
        <v>14031</v>
      </c>
      <c r="P88" s="56" t="str">
        <f>VLOOKUP(A88,'import Konya'!A:Q,16,0)</f>
        <v>Geleneksel</v>
      </c>
      <c r="Q88" s="218" t="b">
        <v>0</v>
      </c>
      <c r="R88" s="218"/>
      <c r="S88" s="218"/>
      <c r="T88" s="224"/>
      <c r="U88" s="218"/>
      <c r="V88" s="220"/>
      <c r="W88" s="220"/>
      <c r="X88" s="218"/>
      <c r="Y88" s="218"/>
      <c r="Z88" s="220"/>
      <c r="AA88" s="218"/>
      <c r="AB88" s="218"/>
      <c r="AC88" s="218"/>
      <c r="AD88" s="218"/>
      <c r="AE88" s="218"/>
      <c r="AF88" s="218"/>
      <c r="AG88" s="218"/>
      <c r="AH88" s="218"/>
      <c r="AI88" s="218"/>
      <c r="AJ88" s="218"/>
      <c r="AK88" s="218"/>
      <c r="AL88" s="218"/>
      <c r="AM88" s="218"/>
    </row>
    <row r="89" ht="15.75" customHeight="1">
      <c r="A89" s="56" t="s">
        <v>14032</v>
      </c>
      <c r="B89" s="56" t="s">
        <v>14033</v>
      </c>
      <c r="C89" s="56" t="str">
        <f>VLOOKUP(A89,'import Konya'!A:Q,3,0)</f>
        <v>YANLIŞ</v>
      </c>
      <c r="D89" s="56" t="s">
        <v>1364</v>
      </c>
      <c r="E89" s="56">
        <f>VLOOKUP(A89,'import Konya'!A:Q,5,0)</f>
        <v>13</v>
      </c>
      <c r="F89" s="56" t="str">
        <f>VLOOKUP(A89,'import Konya'!A:Q,6,0)</f>
        <v/>
      </c>
      <c r="G89" s="56">
        <f>VLOOKUP(A89,'import Konya'!A:Q,7,0)</f>
        <v>12</v>
      </c>
      <c r="H89" s="56">
        <f>VLOOKUP(A89,'import Konya'!A:Q,8,0)</f>
        <v>1</v>
      </c>
      <c r="I89" s="56">
        <f>VLOOKUP(A89,'import Konya'!A:Q,9,0)</f>
        <v>13</v>
      </c>
      <c r="J89" s="216">
        <f>VLOOKUP(A89,'import Konya'!A:Q,10,0)</f>
        <v>0.92</v>
      </c>
      <c r="K89" s="56" t="s">
        <v>14034</v>
      </c>
      <c r="L89" s="56">
        <v>5.345684912E9</v>
      </c>
      <c r="M89" s="56" t="s">
        <v>11034</v>
      </c>
      <c r="N89" s="56" t="s">
        <v>13602</v>
      </c>
      <c r="O89" s="56" t="s">
        <v>14035</v>
      </c>
      <c r="P89" s="56" t="str">
        <f>VLOOKUP(A89,'import Konya'!A:Q,16,0)</f>
        <v>Geleneksel</v>
      </c>
      <c r="Q89" s="218" t="b">
        <v>0</v>
      </c>
      <c r="R89" s="218" t="s">
        <v>30</v>
      </c>
      <c r="S89" s="218"/>
      <c r="T89" s="218"/>
      <c r="U89" s="218" t="s">
        <v>14036</v>
      </c>
      <c r="V89" s="220"/>
      <c r="W89" s="220"/>
      <c r="X89" s="218"/>
      <c r="Y89" s="218"/>
      <c r="Z89" s="220"/>
      <c r="AA89" s="218"/>
      <c r="AB89" s="218"/>
      <c r="AC89" s="218"/>
      <c r="AD89" s="218"/>
      <c r="AE89" s="218"/>
      <c r="AF89" s="218"/>
      <c r="AG89" s="218"/>
      <c r="AH89" s="218"/>
      <c r="AI89" s="218"/>
      <c r="AJ89" s="218"/>
      <c r="AK89" s="218"/>
      <c r="AL89" s="218"/>
      <c r="AM89" s="218"/>
    </row>
    <row r="90" ht="15.75" customHeight="1">
      <c r="A90" s="56" t="s">
        <v>14037</v>
      </c>
      <c r="B90" s="56" t="s">
        <v>14038</v>
      </c>
      <c r="C90" s="56" t="str">
        <f>VLOOKUP(A90,'import Konya'!A:Q,3,0)</f>
        <v>DOĞRU</v>
      </c>
      <c r="D90" s="56" t="s">
        <v>1507</v>
      </c>
      <c r="E90" s="56">
        <f>VLOOKUP(A90,'import Konya'!A:Q,5,0)</f>
        <v>68</v>
      </c>
      <c r="F90" s="56">
        <f>VLOOKUP(A90,'import Konya'!A:Q,6,0)</f>
        <v>18</v>
      </c>
      <c r="G90" s="56">
        <f>VLOOKUP(A90,'import Konya'!A:Q,7,0)</f>
        <v>32</v>
      </c>
      <c r="H90" s="56">
        <f>VLOOKUP(A90,'import Konya'!A:Q,8,0)</f>
        <v>10</v>
      </c>
      <c r="I90" s="56">
        <f>VLOOKUP(A90,'import Konya'!A:Q,9,0)</f>
        <v>42</v>
      </c>
      <c r="J90" s="216">
        <f>VLOOKUP(A90,'import Konya'!A:Q,10,0)</f>
        <v>0.76</v>
      </c>
      <c r="K90" s="56" t="s">
        <v>14039</v>
      </c>
      <c r="L90" s="56">
        <v>3.325025264E9</v>
      </c>
      <c r="M90" s="56" t="s">
        <v>11034</v>
      </c>
      <c r="N90" s="56" t="s">
        <v>13784</v>
      </c>
      <c r="O90" s="56" t="s">
        <v>14040</v>
      </c>
      <c r="P90" s="56" t="str">
        <f>VLOOKUP(A90,'import Konya'!A:Q,16,0)</f>
        <v>Geleneksel</v>
      </c>
      <c r="Q90" s="218" t="b">
        <v>0</v>
      </c>
      <c r="R90" s="218" t="s">
        <v>38</v>
      </c>
      <c r="S90" s="218" t="s">
        <v>66</v>
      </c>
      <c r="T90" s="218" t="s">
        <v>13755</v>
      </c>
      <c r="U90" s="218">
        <v>5.411007167E9</v>
      </c>
      <c r="V90" s="220">
        <v>44606.0</v>
      </c>
      <c r="W90" s="220">
        <v>44607.0</v>
      </c>
      <c r="X90" s="218"/>
      <c r="Y90" s="218" t="s">
        <v>1353</v>
      </c>
      <c r="Z90" s="220">
        <v>44606.0</v>
      </c>
      <c r="AA90" s="218"/>
      <c r="AB90" s="218"/>
      <c r="AC90" s="218"/>
      <c r="AD90" s="218"/>
      <c r="AE90" s="218"/>
      <c r="AF90" s="218"/>
      <c r="AG90" s="218"/>
      <c r="AH90" s="218"/>
      <c r="AI90" s="218" t="s">
        <v>66</v>
      </c>
      <c r="AJ90" s="218"/>
      <c r="AK90" s="218"/>
      <c r="AL90" s="218"/>
      <c r="AM90" s="218"/>
    </row>
    <row r="91" ht="15.75" customHeight="1">
      <c r="A91" s="56" t="s">
        <v>14041</v>
      </c>
      <c r="B91" s="56" t="s">
        <v>14042</v>
      </c>
      <c r="C91" s="56" t="str">
        <f>VLOOKUP(A91,'import Konya'!A:Q,3,0)</f>
        <v>DOĞRU</v>
      </c>
      <c r="D91" s="56" t="s">
        <v>1370</v>
      </c>
      <c r="E91" s="56">
        <f>VLOOKUP(A91,'import Konya'!A:Q,5,0)</f>
        <v>28</v>
      </c>
      <c r="F91" s="56" t="str">
        <f>VLOOKUP(A91,'import Konya'!A:Q,6,0)</f>
        <v/>
      </c>
      <c r="G91" s="56">
        <f>VLOOKUP(A91,'import Konya'!A:Q,7,0)</f>
        <v>4</v>
      </c>
      <c r="H91" s="56">
        <f>VLOOKUP(A91,'import Konya'!A:Q,8,0)</f>
        <v>0</v>
      </c>
      <c r="I91" s="56">
        <f>VLOOKUP(A91,'import Konya'!A:Q,9,0)</f>
        <v>4</v>
      </c>
      <c r="J91" s="216">
        <f>VLOOKUP(A91,'import Konya'!A:Q,10,0)</f>
        <v>1</v>
      </c>
      <c r="K91" s="56" t="s">
        <v>14043</v>
      </c>
      <c r="L91" s="56">
        <v>3.32323103E9</v>
      </c>
      <c r="M91" s="56" t="s">
        <v>13595</v>
      </c>
      <c r="N91" s="56" t="s">
        <v>13945</v>
      </c>
      <c r="O91" s="56" t="s">
        <v>14044</v>
      </c>
      <c r="P91" s="56" t="str">
        <f>VLOOKUP(A91,'import Konya'!A:Q,16,0)</f>
        <v>Geleneksel</v>
      </c>
      <c r="Q91" s="218" t="b">
        <v>0</v>
      </c>
      <c r="R91" s="218" t="s">
        <v>38</v>
      </c>
      <c r="S91" s="218" t="s">
        <v>128</v>
      </c>
      <c r="T91" s="39" t="s">
        <v>13064</v>
      </c>
      <c r="U91" s="218" t="s">
        <v>14045</v>
      </c>
      <c r="V91" s="220">
        <v>44617.0</v>
      </c>
      <c r="W91" s="220">
        <v>44620.0</v>
      </c>
      <c r="X91" s="218"/>
      <c r="Y91" s="218" t="s">
        <v>1353</v>
      </c>
      <c r="Z91" s="220">
        <v>44585.0</v>
      </c>
      <c r="AA91" s="218" t="s">
        <v>1353</v>
      </c>
      <c r="AB91" s="221">
        <v>44617.0</v>
      </c>
      <c r="AC91" s="218"/>
      <c r="AD91" s="218"/>
      <c r="AE91" s="218"/>
      <c r="AF91" s="218"/>
      <c r="AG91" s="218"/>
      <c r="AH91" s="218"/>
      <c r="AI91" s="218" t="s">
        <v>167</v>
      </c>
      <c r="AJ91" s="218" t="s">
        <v>128</v>
      </c>
      <c r="AK91" s="218"/>
      <c r="AL91" s="218"/>
      <c r="AM91" s="218"/>
    </row>
    <row r="92" ht="15.75" customHeight="1">
      <c r="A92" s="56" t="s">
        <v>14046</v>
      </c>
      <c r="B92" s="56" t="s">
        <v>14047</v>
      </c>
      <c r="C92" s="56" t="str">
        <f>VLOOKUP(A92,'import Konya'!A:Q,3,0)</f>
        <v>DOĞRU</v>
      </c>
      <c r="D92" s="56" t="s">
        <v>1507</v>
      </c>
      <c r="E92" s="56">
        <f>VLOOKUP(A92,'import Konya'!A:Q,5,0)</f>
        <v>115</v>
      </c>
      <c r="F92" s="56">
        <f>VLOOKUP(A92,'import Konya'!A:Q,6,0)</f>
        <v>27</v>
      </c>
      <c r="G92" s="56">
        <f>VLOOKUP(A92,'import Konya'!A:Q,7,0)</f>
        <v>9</v>
      </c>
      <c r="H92" s="56">
        <f>VLOOKUP(A92,'import Konya'!A:Q,8,0)</f>
        <v>13</v>
      </c>
      <c r="I92" s="56">
        <f>VLOOKUP(A92,'import Konya'!A:Q,9,0)</f>
        <v>22</v>
      </c>
      <c r="J92" s="216">
        <f>VLOOKUP(A92,'import Konya'!A:Q,10,0)</f>
        <v>0.41</v>
      </c>
      <c r="K92" s="56" t="s">
        <v>14048</v>
      </c>
      <c r="L92" s="56">
        <v>3.323232735E9</v>
      </c>
      <c r="M92" s="56" t="s">
        <v>13595</v>
      </c>
      <c r="N92" s="56" t="s">
        <v>13847</v>
      </c>
      <c r="O92" s="56" t="s">
        <v>14049</v>
      </c>
      <c r="P92" s="56" t="str">
        <f>VLOOKUP(A92,'import Konya'!A:Q,16,0)</f>
        <v>Geleneksel</v>
      </c>
      <c r="Q92" s="218" t="b">
        <v>1</v>
      </c>
      <c r="R92" s="218"/>
      <c r="S92" s="218"/>
      <c r="T92" s="218"/>
      <c r="U92" s="218" t="s">
        <v>14050</v>
      </c>
      <c r="V92" s="220"/>
      <c r="W92" s="220"/>
      <c r="X92" s="218"/>
      <c r="Y92" s="218" t="s">
        <v>1353</v>
      </c>
      <c r="Z92" s="220">
        <v>44585.0</v>
      </c>
      <c r="AA92" s="218" t="s">
        <v>1353</v>
      </c>
      <c r="AB92" s="221">
        <v>44587.0</v>
      </c>
      <c r="AC92" s="218"/>
      <c r="AD92" s="218"/>
      <c r="AE92" s="218"/>
      <c r="AF92" s="218"/>
      <c r="AG92" s="218"/>
      <c r="AH92" s="218"/>
      <c r="AI92" s="218" t="s">
        <v>404</v>
      </c>
      <c r="AJ92" s="218" t="s">
        <v>66</v>
      </c>
      <c r="AK92" s="218"/>
      <c r="AL92" s="218"/>
      <c r="AM92" s="218"/>
    </row>
    <row r="93" ht="15.75" customHeight="1">
      <c r="A93" s="56" t="s">
        <v>14051</v>
      </c>
      <c r="B93" s="56" t="s">
        <v>14052</v>
      </c>
      <c r="C93" s="56" t="str">
        <f>VLOOKUP(A93,'import Konya'!A:Q,3,0)</f>
        <v>DOĞRU</v>
      </c>
      <c r="D93" s="56" t="s">
        <v>1385</v>
      </c>
      <c r="E93" s="56">
        <f>VLOOKUP(A93,'import Konya'!A:Q,5,0)</f>
        <v>62</v>
      </c>
      <c r="F93" s="56">
        <f>VLOOKUP(A93,'import Konya'!A:Q,6,0)</f>
        <v>18</v>
      </c>
      <c r="G93" s="56">
        <f>VLOOKUP(A93,'import Konya'!A:Q,7,0)</f>
        <v>17</v>
      </c>
      <c r="H93" s="56">
        <f>VLOOKUP(A93,'import Konya'!A:Q,8,0)</f>
        <v>4</v>
      </c>
      <c r="I93" s="56">
        <f>VLOOKUP(A93,'import Konya'!A:Q,9,0)</f>
        <v>21</v>
      </c>
      <c r="J93" s="216">
        <f>VLOOKUP(A93,'import Konya'!A:Q,10,0)</f>
        <v>0.81</v>
      </c>
      <c r="K93" s="56" t="s">
        <v>14053</v>
      </c>
      <c r="L93" s="56">
        <v>3.322571808E9</v>
      </c>
      <c r="M93" s="56" t="s">
        <v>11034</v>
      </c>
      <c r="N93" s="56" t="s">
        <v>13808</v>
      </c>
      <c r="O93" s="56" t="s">
        <v>14054</v>
      </c>
      <c r="P93" s="56" t="str">
        <f>VLOOKUP(A93,'import Konya'!A:Q,16,0)</f>
        <v>Geleneksel</v>
      </c>
      <c r="Q93" s="218" t="b">
        <v>0</v>
      </c>
      <c r="R93" s="218" t="s">
        <v>38</v>
      </c>
      <c r="S93" s="218" t="s">
        <v>167</v>
      </c>
      <c r="T93" s="2" t="s">
        <v>13064</v>
      </c>
      <c r="U93" s="218"/>
      <c r="V93" s="220">
        <v>44620.0</v>
      </c>
      <c r="W93" s="220">
        <v>44621.0</v>
      </c>
      <c r="X93" s="218"/>
      <c r="Y93" s="218" t="s">
        <v>1353</v>
      </c>
      <c r="Z93" s="220">
        <v>44620.0</v>
      </c>
      <c r="AA93" s="218"/>
      <c r="AB93" s="218"/>
      <c r="AC93" s="218"/>
      <c r="AD93" s="218"/>
      <c r="AE93" s="218"/>
      <c r="AF93" s="218"/>
      <c r="AG93" s="218"/>
      <c r="AH93" s="218"/>
      <c r="AI93" s="218" t="s">
        <v>167</v>
      </c>
      <c r="AJ93" s="218"/>
      <c r="AK93" s="218"/>
      <c r="AL93" s="218"/>
      <c r="AM93" s="218"/>
    </row>
    <row r="94" ht="15.75" customHeight="1">
      <c r="A94" s="211" t="s">
        <v>14055</v>
      </c>
      <c r="B94" s="211" t="s">
        <v>14056</v>
      </c>
      <c r="C94" s="56" t="str">
        <f>VLOOKUP(A94,'import Konya'!A:Q,3,0)</f>
        <v>DOĞRU</v>
      </c>
      <c r="D94" s="211" t="s">
        <v>1443</v>
      </c>
      <c r="E94" s="56" t="str">
        <f>VLOOKUP(A94,'import Konya'!A:Q,5,0)</f>
        <v/>
      </c>
      <c r="F94" s="56" t="str">
        <f>VLOOKUP(A94,'import Konya'!A:Q,6,0)</f>
        <v/>
      </c>
      <c r="G94" s="56">
        <f>VLOOKUP(A94,'import Konya'!A:Q,7,0)</f>
        <v>0</v>
      </c>
      <c r="H94" s="56">
        <f>VLOOKUP(A94,'import Konya'!A:Q,8,0)</f>
        <v>21</v>
      </c>
      <c r="I94" s="56">
        <f>VLOOKUP(A94,'import Konya'!A:Q,9,0)</f>
        <v>21</v>
      </c>
      <c r="J94" s="216">
        <f>VLOOKUP(A94,'import Konya'!A:Q,10,0)</f>
        <v>0</v>
      </c>
      <c r="K94" s="211" t="s">
        <v>14057</v>
      </c>
      <c r="L94" s="211">
        <v>3.324108595E9</v>
      </c>
      <c r="M94" s="211" t="s">
        <v>13595</v>
      </c>
      <c r="N94" s="211" t="s">
        <v>14058</v>
      </c>
      <c r="O94" s="211" t="s">
        <v>14059</v>
      </c>
      <c r="P94" s="56" t="str">
        <f>VLOOKUP(A94,'import Konya'!A:Q,16,0)</f>
        <v>Geleneksel</v>
      </c>
      <c r="Q94" s="218" t="b">
        <v>0</v>
      </c>
      <c r="R94" s="218"/>
      <c r="S94" s="218"/>
      <c r="T94" s="218"/>
      <c r="U94" s="218"/>
      <c r="V94" s="220"/>
      <c r="W94" s="220"/>
      <c r="X94" s="218"/>
      <c r="Y94" s="218"/>
      <c r="Z94" s="220"/>
      <c r="AA94" s="218"/>
      <c r="AB94" s="218"/>
      <c r="AC94" s="218"/>
      <c r="AD94" s="218"/>
      <c r="AE94" s="218"/>
      <c r="AF94" s="218"/>
      <c r="AG94" s="218"/>
      <c r="AH94" s="218"/>
      <c r="AI94" s="218"/>
      <c r="AJ94" s="218"/>
      <c r="AK94" s="218"/>
      <c r="AL94" s="218"/>
      <c r="AM94" s="218"/>
    </row>
    <row r="95" ht="15.75" customHeight="1">
      <c r="A95" s="211" t="s">
        <v>14060</v>
      </c>
      <c r="B95" s="211" t="s">
        <v>14061</v>
      </c>
      <c r="C95" s="56" t="str">
        <f>VLOOKUP(A95,'import Konya'!A:Q,3,0)</f>
        <v>DOĞRU</v>
      </c>
      <c r="D95" s="211" t="s">
        <v>1370</v>
      </c>
      <c r="E95" s="56">
        <f>VLOOKUP(A95,'import Konya'!A:Q,5,0)</f>
        <v>35</v>
      </c>
      <c r="F95" s="56">
        <f>VLOOKUP(A95,'import Konya'!A:Q,6,0)</f>
        <v>19</v>
      </c>
      <c r="G95" s="56">
        <f>VLOOKUP(A95,'import Konya'!A:Q,7,0)</f>
        <v>0</v>
      </c>
      <c r="H95" s="56">
        <f>VLOOKUP(A95,'import Konya'!A:Q,8,0)</f>
        <v>15</v>
      </c>
      <c r="I95" s="56">
        <f>VLOOKUP(A95,'import Konya'!A:Q,9,0)</f>
        <v>15</v>
      </c>
      <c r="J95" s="216">
        <f>VLOOKUP(A95,'import Konya'!A:Q,10,0)</f>
        <v>0</v>
      </c>
      <c r="K95" s="211" t="s">
        <v>14062</v>
      </c>
      <c r="L95" s="211">
        <v>3.323242153E9</v>
      </c>
      <c r="M95" s="211" t="s">
        <v>13595</v>
      </c>
      <c r="N95" s="211" t="s">
        <v>13847</v>
      </c>
      <c r="O95" s="211" t="s">
        <v>14063</v>
      </c>
      <c r="P95" s="56" t="str">
        <f>VLOOKUP(A95,'import Konya'!A:Q,16,0)</f>
        <v>Geleneksel</v>
      </c>
      <c r="Q95" s="218" t="b">
        <v>0</v>
      </c>
      <c r="R95" s="218"/>
      <c r="S95" s="218"/>
      <c r="T95" s="224"/>
      <c r="U95" s="218"/>
      <c r="V95" s="220"/>
      <c r="W95" s="220"/>
      <c r="X95" s="218"/>
      <c r="Y95" s="218"/>
      <c r="Z95" s="220"/>
      <c r="AA95" s="218"/>
      <c r="AB95" s="218"/>
      <c r="AC95" s="218"/>
      <c r="AD95" s="218"/>
      <c r="AE95" s="218"/>
      <c r="AF95" s="218"/>
      <c r="AG95" s="218"/>
      <c r="AH95" s="218"/>
      <c r="AI95" s="218"/>
      <c r="AJ95" s="218"/>
      <c r="AK95" s="218"/>
      <c r="AL95" s="218"/>
      <c r="AM95" s="218"/>
    </row>
    <row r="96" ht="15.75" customHeight="1">
      <c r="A96" s="56" t="s">
        <v>14064</v>
      </c>
      <c r="B96" s="56" t="s">
        <v>14065</v>
      </c>
      <c r="C96" s="56" t="str">
        <f>VLOOKUP(A96,'import Konya'!A:Q,3,0)</f>
        <v>YANLIŞ</v>
      </c>
      <c r="D96" s="56" t="s">
        <v>1507</v>
      </c>
      <c r="E96" s="56">
        <f>VLOOKUP(A96,'import Konya'!A:Q,5,0)</f>
        <v>23</v>
      </c>
      <c r="F96" s="56" t="str">
        <f>VLOOKUP(A96,'import Konya'!A:Q,6,0)</f>
        <v/>
      </c>
      <c r="G96" s="56">
        <f>VLOOKUP(A96,'import Konya'!A:Q,7,0)</f>
        <v>0</v>
      </c>
      <c r="H96" s="56">
        <f>VLOOKUP(A96,'import Konya'!A:Q,8,0)</f>
        <v>11</v>
      </c>
      <c r="I96" s="56">
        <f>VLOOKUP(A96,'import Konya'!A:Q,9,0)</f>
        <v>11</v>
      </c>
      <c r="J96" s="216">
        <f>VLOOKUP(A96,'import Konya'!A:Q,10,0)</f>
        <v>0</v>
      </c>
      <c r="K96" s="56" t="s">
        <v>14066</v>
      </c>
      <c r="L96" s="56">
        <v>5.462592727E9</v>
      </c>
      <c r="M96" s="56" t="s">
        <v>11034</v>
      </c>
      <c r="N96" s="56" t="s">
        <v>13918</v>
      </c>
      <c r="O96" s="56" t="s">
        <v>14067</v>
      </c>
      <c r="P96" s="56" t="str">
        <f>VLOOKUP(A96,'import Konya'!A:Q,16,0)</f>
        <v>Geleneksel</v>
      </c>
      <c r="Q96" s="218" t="b">
        <v>1</v>
      </c>
      <c r="R96" s="218"/>
      <c r="S96" s="218"/>
      <c r="T96" s="224"/>
      <c r="U96" s="218" t="s">
        <v>14068</v>
      </c>
      <c r="V96" s="220"/>
      <c r="W96" s="220"/>
      <c r="X96" s="218"/>
      <c r="Y96" s="218" t="s">
        <v>43</v>
      </c>
      <c r="Z96" s="220">
        <v>44434.0</v>
      </c>
      <c r="AA96" s="218" t="s">
        <v>1353</v>
      </c>
      <c r="AB96" s="221">
        <v>44434.0</v>
      </c>
      <c r="AC96" s="218"/>
      <c r="AD96" s="218"/>
      <c r="AE96" s="218"/>
      <c r="AF96" s="218"/>
      <c r="AG96" s="218"/>
      <c r="AH96" s="218"/>
      <c r="AI96" s="218" t="s">
        <v>13605</v>
      </c>
      <c r="AJ96" s="218" t="s">
        <v>4907</v>
      </c>
      <c r="AK96" s="218"/>
      <c r="AL96" s="218"/>
      <c r="AM96" s="218"/>
    </row>
    <row r="97" ht="15.75" customHeight="1">
      <c r="A97" s="56" t="s">
        <v>14069</v>
      </c>
      <c r="B97" s="56" t="s">
        <v>14070</v>
      </c>
      <c r="C97" s="56" t="str">
        <f>VLOOKUP(A97,'import Konya'!A:Q,3,0)</f>
        <v>DOĞRU</v>
      </c>
      <c r="D97" s="56" t="s">
        <v>1443</v>
      </c>
      <c r="E97" s="56">
        <f>VLOOKUP(A97,'import Konya'!A:Q,5,0)</f>
        <v>376</v>
      </c>
      <c r="F97" s="56" t="str">
        <f>VLOOKUP(A97,'import Konya'!A:Q,6,0)</f>
        <v/>
      </c>
      <c r="G97" s="56">
        <f>VLOOKUP(A97,'import Konya'!A:Q,7,0)</f>
        <v>10</v>
      </c>
      <c r="H97" s="56">
        <f>VLOOKUP(A97,'import Konya'!A:Q,8,0)</f>
        <v>24</v>
      </c>
      <c r="I97" s="56">
        <f>VLOOKUP(A97,'import Konya'!A:Q,9,0)</f>
        <v>34</v>
      </c>
      <c r="J97" s="216">
        <f>VLOOKUP(A97,'import Konya'!A:Q,10,0)</f>
        <v>0.29</v>
      </c>
      <c r="K97" s="56" t="s">
        <v>14071</v>
      </c>
      <c r="L97" s="56">
        <v>3.322611001E9</v>
      </c>
      <c r="M97" s="56" t="s">
        <v>11034</v>
      </c>
      <c r="N97" s="56" t="s">
        <v>13668</v>
      </c>
      <c r="O97" s="56" t="s">
        <v>14072</v>
      </c>
      <c r="P97" s="56" t="str">
        <f>VLOOKUP(A97,'import Konya'!A:Q,16,0)</f>
        <v>Geleneksel</v>
      </c>
      <c r="Q97" s="218" t="b">
        <v>0</v>
      </c>
      <c r="R97" s="218" t="s">
        <v>38</v>
      </c>
      <c r="S97" s="218" t="s">
        <v>167</v>
      </c>
      <c r="T97" s="2" t="s">
        <v>13064</v>
      </c>
      <c r="U97" s="218"/>
      <c r="V97" s="220">
        <v>44590.0</v>
      </c>
      <c r="W97" s="220">
        <v>44593.0</v>
      </c>
      <c r="X97" s="218"/>
      <c r="Y97" s="218" t="s">
        <v>43</v>
      </c>
      <c r="Z97" s="220">
        <v>44578.0</v>
      </c>
      <c r="AA97" s="218" t="s">
        <v>1353</v>
      </c>
      <c r="AB97" s="221">
        <v>44590.0</v>
      </c>
      <c r="AC97" s="218"/>
      <c r="AD97" s="218"/>
      <c r="AE97" s="218"/>
      <c r="AF97" s="218"/>
      <c r="AG97" s="218"/>
      <c r="AH97" s="218"/>
      <c r="AI97" s="218" t="s">
        <v>610</v>
      </c>
      <c r="AJ97" s="218" t="s">
        <v>167</v>
      </c>
      <c r="AK97" s="218"/>
      <c r="AL97" s="218"/>
      <c r="AM97" s="218"/>
    </row>
    <row r="98" ht="15.75" customHeight="1">
      <c r="A98" s="56" t="s">
        <v>14073</v>
      </c>
      <c r="B98" s="56" t="s">
        <v>14074</v>
      </c>
      <c r="C98" s="56" t="str">
        <f>VLOOKUP(A98,'import Konya'!A:Q,3,0)</f>
        <v>DOĞRU</v>
      </c>
      <c r="D98" s="56" t="s">
        <v>1443</v>
      </c>
      <c r="E98" s="56">
        <f>VLOOKUP(A98,'import Konya'!A:Q,5,0)</f>
        <v>1291</v>
      </c>
      <c r="F98" s="56">
        <f>VLOOKUP(A98,'import Konya'!A:Q,6,0)</f>
        <v>44</v>
      </c>
      <c r="G98" s="56">
        <f>VLOOKUP(A98,'import Konya'!A:Q,7,0)</f>
        <v>14</v>
      </c>
      <c r="H98" s="56">
        <f>VLOOKUP(A98,'import Konya'!A:Q,8,0)</f>
        <v>4</v>
      </c>
      <c r="I98" s="56">
        <f>VLOOKUP(A98,'import Konya'!A:Q,9,0)</f>
        <v>18</v>
      </c>
      <c r="J98" s="216">
        <f>VLOOKUP(A98,'import Konya'!A:Q,10,0)</f>
        <v>0.78</v>
      </c>
      <c r="K98" s="56" t="s">
        <v>14075</v>
      </c>
      <c r="L98" s="56">
        <v>5.071502913E9</v>
      </c>
      <c r="M98" s="56" t="s">
        <v>11034</v>
      </c>
      <c r="N98" s="56" t="s">
        <v>14076</v>
      </c>
      <c r="O98" s="56" t="s">
        <v>14077</v>
      </c>
      <c r="P98" s="56" t="str">
        <f>VLOOKUP(A98,'import Konya'!A:Q,16,0)</f>
        <v>Geleneksel</v>
      </c>
      <c r="Q98" s="218" t="b">
        <v>0</v>
      </c>
      <c r="R98" s="218" t="s">
        <v>38</v>
      </c>
      <c r="S98" s="218" t="s">
        <v>149</v>
      </c>
      <c r="T98" s="39" t="s">
        <v>13064</v>
      </c>
      <c r="U98" s="218"/>
      <c r="V98" s="220">
        <v>44602.0</v>
      </c>
      <c r="W98" s="220">
        <v>44603.0</v>
      </c>
      <c r="X98" s="218"/>
      <c r="Y98" s="218" t="s">
        <v>1353</v>
      </c>
      <c r="Z98" s="220">
        <v>44431.0</v>
      </c>
      <c r="AA98" s="218" t="s">
        <v>1353</v>
      </c>
      <c r="AB98" s="221">
        <v>44602.0</v>
      </c>
      <c r="AC98" s="218"/>
      <c r="AD98" s="218"/>
      <c r="AE98" s="218"/>
      <c r="AF98" s="218"/>
      <c r="AG98" s="218"/>
      <c r="AH98" s="218"/>
      <c r="AI98" s="218" t="s">
        <v>610</v>
      </c>
      <c r="AJ98" s="218" t="s">
        <v>149</v>
      </c>
      <c r="AK98" s="218"/>
      <c r="AL98" s="218"/>
      <c r="AM98" s="218"/>
    </row>
    <row r="99" ht="15.75" customHeight="1">
      <c r="A99" s="56" t="s">
        <v>14078</v>
      </c>
      <c r="B99" s="56" t="s">
        <v>14079</v>
      </c>
      <c r="C99" s="56" t="str">
        <f>VLOOKUP(A99,'import Konya'!A:Q,3,0)</f>
        <v>DOĞRU</v>
      </c>
      <c r="D99" s="56" t="s">
        <v>1577</v>
      </c>
      <c r="E99" s="56">
        <f>VLOOKUP(A99,'import Konya'!A:Q,5,0)</f>
        <v>16</v>
      </c>
      <c r="F99" s="56" t="str">
        <f>VLOOKUP(A99,'import Konya'!A:Q,6,0)</f>
        <v/>
      </c>
      <c r="G99" s="56">
        <f>VLOOKUP(A99,'import Konya'!A:Q,7,0)</f>
        <v>0</v>
      </c>
      <c r="H99" s="56">
        <f>VLOOKUP(A99,'import Konya'!A:Q,8,0)</f>
        <v>16</v>
      </c>
      <c r="I99" s="56">
        <f>VLOOKUP(A99,'import Konya'!A:Q,9,0)</f>
        <v>16</v>
      </c>
      <c r="J99" s="216">
        <f>VLOOKUP(A99,'import Konya'!A:Q,10,0)</f>
        <v>0</v>
      </c>
      <c r="K99" s="56" t="s">
        <v>14080</v>
      </c>
      <c r="L99" s="56">
        <v>5.533706499E9</v>
      </c>
      <c r="M99" s="56" t="s">
        <v>11034</v>
      </c>
      <c r="N99" s="56" t="s">
        <v>13602</v>
      </c>
      <c r="O99" s="56" t="s">
        <v>14081</v>
      </c>
      <c r="P99" s="56" t="str">
        <f>VLOOKUP(A99,'import Konya'!A:Q,16,0)</f>
        <v>Geleneksel</v>
      </c>
      <c r="Q99" s="218" t="b">
        <v>0</v>
      </c>
      <c r="R99" s="218" t="s">
        <v>31</v>
      </c>
      <c r="S99" s="218"/>
      <c r="T99" s="218"/>
      <c r="U99" s="218" t="s">
        <v>14082</v>
      </c>
      <c r="V99" s="220"/>
      <c r="W99" s="220"/>
      <c r="X99" s="218"/>
      <c r="Y99" s="218" t="s">
        <v>43</v>
      </c>
      <c r="Z99" s="220">
        <v>44593.0</v>
      </c>
      <c r="AA99" s="218" t="s">
        <v>1353</v>
      </c>
      <c r="AB99" s="221">
        <v>44609.0</v>
      </c>
      <c r="AC99" s="218"/>
      <c r="AD99" s="218"/>
      <c r="AE99" s="218"/>
      <c r="AF99" s="218"/>
      <c r="AG99" s="218"/>
      <c r="AH99" s="218"/>
      <c r="AI99" s="218" t="s">
        <v>167</v>
      </c>
      <c r="AJ99" s="218" t="s">
        <v>610</v>
      </c>
      <c r="AK99" s="218"/>
      <c r="AL99" s="218"/>
      <c r="AM99" s="218"/>
    </row>
    <row r="100" ht="15.75" customHeight="1">
      <c r="A100" s="56" t="s">
        <v>14083</v>
      </c>
      <c r="B100" s="56" t="s">
        <v>14084</v>
      </c>
      <c r="C100" s="56" t="str">
        <f>VLOOKUP(A100,'import Konya'!A:Q,3,0)</f>
        <v>DOĞRU</v>
      </c>
      <c r="D100" s="56" t="s">
        <v>1370</v>
      </c>
      <c r="E100" s="56">
        <f>VLOOKUP(A100,'import Konya'!A:Q,5,0)</f>
        <v>3645</v>
      </c>
      <c r="F100" s="56">
        <f>VLOOKUP(A100,'import Konya'!A:Q,6,0)</f>
        <v>293</v>
      </c>
      <c r="G100" s="56">
        <f>VLOOKUP(A100,'import Konya'!A:Q,7,0)</f>
        <v>0</v>
      </c>
      <c r="H100" s="56">
        <f>VLOOKUP(A100,'import Konya'!A:Q,8,0)</f>
        <v>10</v>
      </c>
      <c r="I100" s="56">
        <f>VLOOKUP(A100,'import Konya'!A:Q,9,0)</f>
        <v>10</v>
      </c>
      <c r="J100" s="216">
        <f>VLOOKUP(A100,'import Konya'!A:Q,10,0)</f>
        <v>0</v>
      </c>
      <c r="K100" s="56" t="s">
        <v>14085</v>
      </c>
      <c r="L100" s="56">
        <v>3.322418E9</v>
      </c>
      <c r="M100" s="56" t="s">
        <v>11034</v>
      </c>
      <c r="N100" s="56" t="s">
        <v>13602</v>
      </c>
      <c r="O100" s="56" t="s">
        <v>14086</v>
      </c>
      <c r="P100" s="56" t="str">
        <f>VLOOKUP(A100,'import Konya'!A:Q,16,0)</f>
        <v>Geleneksel</v>
      </c>
      <c r="Q100" s="218" t="b">
        <v>0</v>
      </c>
      <c r="R100" s="218" t="s">
        <v>31</v>
      </c>
      <c r="S100" s="218"/>
      <c r="T100" s="218"/>
      <c r="U100" s="218" t="s">
        <v>14087</v>
      </c>
      <c r="V100" s="220"/>
      <c r="W100" s="220"/>
      <c r="X100" s="218"/>
      <c r="Y100" s="218" t="s">
        <v>43</v>
      </c>
      <c r="Z100" s="220">
        <v>44431.0</v>
      </c>
      <c r="AA100" s="218" t="s">
        <v>1353</v>
      </c>
      <c r="AB100" s="221">
        <v>44609.0</v>
      </c>
      <c r="AC100" s="218"/>
      <c r="AD100" s="218"/>
      <c r="AE100" s="218"/>
      <c r="AF100" s="218"/>
      <c r="AG100" s="218"/>
      <c r="AH100" s="218"/>
      <c r="AI100" s="218" t="s">
        <v>13605</v>
      </c>
      <c r="AJ100" s="218" t="s">
        <v>610</v>
      </c>
      <c r="AK100" s="218"/>
      <c r="AL100" s="218"/>
      <c r="AM100" s="218"/>
    </row>
    <row r="101" ht="15.75" customHeight="1">
      <c r="A101" s="56" t="s">
        <v>14088</v>
      </c>
      <c r="B101" s="56" t="s">
        <v>14089</v>
      </c>
      <c r="C101" s="56" t="str">
        <f>VLOOKUP(A101,'import Konya'!A:Q,3,0)</f>
        <v>DOĞRU</v>
      </c>
      <c r="D101" s="56" t="s">
        <v>1378</v>
      </c>
      <c r="E101" s="56">
        <f>VLOOKUP(A101,'import Konya'!A:Q,5,0)</f>
        <v>12</v>
      </c>
      <c r="F101" s="56">
        <f>VLOOKUP(A101,'import Konya'!A:Q,6,0)</f>
        <v>6</v>
      </c>
      <c r="G101" s="56">
        <f>VLOOKUP(A101,'import Konya'!A:Q,7,0)</f>
        <v>0</v>
      </c>
      <c r="H101" s="56">
        <f>VLOOKUP(A101,'import Konya'!A:Q,8,0)</f>
        <v>26</v>
      </c>
      <c r="I101" s="56">
        <f>VLOOKUP(A101,'import Konya'!A:Q,9,0)</f>
        <v>26</v>
      </c>
      <c r="J101" s="216">
        <f>VLOOKUP(A101,'import Konya'!A:Q,10,0)</f>
        <v>0</v>
      </c>
      <c r="K101" s="56" t="s">
        <v>14090</v>
      </c>
      <c r="L101" s="56">
        <v>5.52787963E9</v>
      </c>
      <c r="M101" s="56" t="s">
        <v>11034</v>
      </c>
      <c r="N101" s="56" t="s">
        <v>1699</v>
      </c>
      <c r="O101" s="56" t="s">
        <v>14091</v>
      </c>
      <c r="P101" s="56" t="str">
        <f>VLOOKUP(A101,'import Konya'!A:Q,16,0)</f>
        <v>Geleneksel</v>
      </c>
      <c r="Q101" s="218" t="b">
        <v>0</v>
      </c>
      <c r="R101" s="218" t="s">
        <v>39</v>
      </c>
      <c r="S101" s="218" t="s">
        <v>167</v>
      </c>
      <c r="T101" s="39" t="s">
        <v>13064</v>
      </c>
      <c r="U101" s="218" t="s">
        <v>14092</v>
      </c>
      <c r="V101" s="220">
        <v>44614.0</v>
      </c>
      <c r="W101" s="220">
        <v>44615.0</v>
      </c>
      <c r="X101" s="218"/>
      <c r="Y101" s="218" t="s">
        <v>1353</v>
      </c>
      <c r="Z101" s="220">
        <v>44614.0</v>
      </c>
      <c r="AA101" s="218" t="s">
        <v>1353</v>
      </c>
      <c r="AB101" s="221">
        <v>44650.0</v>
      </c>
      <c r="AC101" s="218" t="s">
        <v>1353</v>
      </c>
      <c r="AD101" s="221">
        <v>44650.0</v>
      </c>
      <c r="AE101" s="218"/>
      <c r="AF101" s="218"/>
      <c r="AG101" s="218"/>
      <c r="AH101" s="218"/>
      <c r="AI101" s="218" t="s">
        <v>167</v>
      </c>
      <c r="AJ101" s="218" t="s">
        <v>167</v>
      </c>
      <c r="AK101" s="218"/>
      <c r="AL101" s="218"/>
      <c r="AM101" s="218"/>
    </row>
    <row r="102" ht="15.75" customHeight="1">
      <c r="A102" s="56" t="s">
        <v>14093</v>
      </c>
      <c r="B102" s="56" t="s">
        <v>14094</v>
      </c>
      <c r="C102" s="56" t="str">
        <f>VLOOKUP(A102,'import Konya'!A:Q,3,0)</f>
        <v>DOĞRU</v>
      </c>
      <c r="D102" s="56" t="s">
        <v>1378</v>
      </c>
      <c r="E102" s="56">
        <f>VLOOKUP(A102,'import Konya'!A:Q,5,0)</f>
        <v>554</v>
      </c>
      <c r="F102" s="56">
        <f>VLOOKUP(A102,'import Konya'!A:Q,6,0)</f>
        <v>55</v>
      </c>
      <c r="G102" s="56">
        <f>VLOOKUP(A102,'import Konya'!A:Q,7,0)</f>
        <v>22</v>
      </c>
      <c r="H102" s="56">
        <f>VLOOKUP(A102,'import Konya'!A:Q,8,0)</f>
        <v>41</v>
      </c>
      <c r="I102" s="56">
        <f>VLOOKUP(A102,'import Konya'!A:Q,9,0)</f>
        <v>63</v>
      </c>
      <c r="J102" s="216">
        <f>VLOOKUP(A102,'import Konya'!A:Q,10,0)</f>
        <v>0.35</v>
      </c>
      <c r="K102" s="56" t="s">
        <v>14095</v>
      </c>
      <c r="L102" s="56">
        <v>3.32351116E9</v>
      </c>
      <c r="M102" s="56" t="s">
        <v>13595</v>
      </c>
      <c r="N102" s="56" t="s">
        <v>13901</v>
      </c>
      <c r="O102" s="56" t="s">
        <v>14096</v>
      </c>
      <c r="P102" s="56" t="str">
        <f>VLOOKUP(A102,'import Konya'!A:Q,16,0)</f>
        <v>Geleneksel</v>
      </c>
      <c r="Q102" s="218" t="b">
        <v>0</v>
      </c>
      <c r="R102" s="218" t="s">
        <v>38</v>
      </c>
      <c r="S102" s="218" t="s">
        <v>5107</v>
      </c>
      <c r="T102" s="218" t="s">
        <v>13488</v>
      </c>
      <c r="U102" s="218" t="s">
        <v>14097</v>
      </c>
      <c r="V102" s="220">
        <v>44404.0</v>
      </c>
      <c r="W102" s="220">
        <v>44406.0</v>
      </c>
      <c r="X102" s="218"/>
      <c r="Y102" s="218" t="s">
        <v>1353</v>
      </c>
      <c r="Z102" s="220">
        <v>44390.0</v>
      </c>
      <c r="AA102" s="218" t="s">
        <v>1353</v>
      </c>
      <c r="AB102" s="221">
        <v>44396.0</v>
      </c>
      <c r="AC102" s="218" t="s">
        <v>1353</v>
      </c>
      <c r="AD102" s="221">
        <v>44404.0</v>
      </c>
      <c r="AE102" s="218"/>
      <c r="AF102" s="218"/>
      <c r="AG102" s="218"/>
      <c r="AH102" s="218"/>
      <c r="AI102" s="218" t="s">
        <v>100</v>
      </c>
      <c r="AJ102" s="218" t="s">
        <v>100</v>
      </c>
      <c r="AK102" s="218"/>
      <c r="AL102" s="218"/>
      <c r="AM102" s="218"/>
    </row>
    <row r="103" ht="15.75" customHeight="1">
      <c r="A103" s="211" t="s">
        <v>14098</v>
      </c>
      <c r="B103" s="211" t="s">
        <v>14099</v>
      </c>
      <c r="C103" s="56" t="str">
        <f>VLOOKUP(A103,'import Konya'!A:Q,3,0)</f>
        <v>DOĞRU</v>
      </c>
      <c r="D103" s="211" t="s">
        <v>1356</v>
      </c>
      <c r="E103" s="56">
        <f>VLOOKUP(A103,'import Konya'!A:Q,5,0)</f>
        <v>4</v>
      </c>
      <c r="F103" s="56">
        <f>VLOOKUP(A103,'import Konya'!A:Q,6,0)</f>
        <v>2</v>
      </c>
      <c r="G103" s="56">
        <f>VLOOKUP(A103,'import Konya'!A:Q,7,0)</f>
        <v>0</v>
      </c>
      <c r="H103" s="56">
        <f>VLOOKUP(A103,'import Konya'!A:Q,8,0)</f>
        <v>18</v>
      </c>
      <c r="I103" s="56">
        <f>VLOOKUP(A103,'import Konya'!A:Q,9,0)</f>
        <v>18</v>
      </c>
      <c r="J103" s="216">
        <f>VLOOKUP(A103,'import Konya'!A:Q,10,0)</f>
        <v>0</v>
      </c>
      <c r="K103" s="211" t="s">
        <v>14100</v>
      </c>
      <c r="L103" s="211">
        <v>5.389691574E9</v>
      </c>
      <c r="M103" s="211" t="s">
        <v>13595</v>
      </c>
      <c r="N103" s="211" t="s">
        <v>11243</v>
      </c>
      <c r="O103" s="211" t="s">
        <v>14101</v>
      </c>
      <c r="P103" s="56" t="str">
        <f>VLOOKUP(A103,'import Konya'!A:Q,16,0)</f>
        <v>Geleneksel</v>
      </c>
      <c r="Q103" s="218" t="b">
        <v>0</v>
      </c>
      <c r="R103" s="218"/>
      <c r="S103" s="218"/>
      <c r="T103" s="218"/>
      <c r="U103" s="218"/>
      <c r="V103" s="220"/>
      <c r="W103" s="220"/>
      <c r="X103" s="218"/>
      <c r="Y103" s="218"/>
      <c r="Z103" s="220"/>
      <c r="AA103" s="218"/>
      <c r="AB103" s="218"/>
      <c r="AC103" s="218"/>
      <c r="AD103" s="218"/>
      <c r="AE103" s="218"/>
      <c r="AF103" s="218"/>
      <c r="AG103" s="218"/>
      <c r="AH103" s="218"/>
      <c r="AI103" s="218"/>
      <c r="AJ103" s="218"/>
      <c r="AK103" s="218"/>
      <c r="AL103" s="218"/>
      <c r="AM103" s="218"/>
    </row>
    <row r="104" ht="15.75" customHeight="1">
      <c r="A104" s="56" t="s">
        <v>14102</v>
      </c>
      <c r="B104" s="56" t="s">
        <v>14103</v>
      </c>
      <c r="C104" s="56" t="str">
        <f>VLOOKUP(A104,'import Konya'!A:Q,3,0)</f>
        <v>DOĞRU</v>
      </c>
      <c r="D104" s="56" t="s">
        <v>1370</v>
      </c>
      <c r="E104" s="56">
        <f>VLOOKUP(A104,'import Konya'!A:Q,5,0)</f>
        <v>145</v>
      </c>
      <c r="F104" s="56" t="str">
        <f>VLOOKUP(A104,'import Konya'!A:Q,6,0)</f>
        <v/>
      </c>
      <c r="G104" s="56">
        <f>VLOOKUP(A104,'import Konya'!A:Q,7,0)</f>
        <v>3</v>
      </c>
      <c r="H104" s="56">
        <f>VLOOKUP(A104,'import Konya'!A:Q,8,0)</f>
        <v>1</v>
      </c>
      <c r="I104" s="56">
        <f>VLOOKUP(A104,'import Konya'!A:Q,9,0)</f>
        <v>4</v>
      </c>
      <c r="J104" s="216">
        <f>VLOOKUP(A104,'import Konya'!A:Q,10,0)</f>
        <v>0.75</v>
      </c>
      <c r="K104" s="56" t="s">
        <v>14104</v>
      </c>
      <c r="L104" s="56">
        <v>5.426711428E9</v>
      </c>
      <c r="M104" s="56" t="s">
        <v>11034</v>
      </c>
      <c r="N104" s="56" t="s">
        <v>5707</v>
      </c>
      <c r="O104" s="56" t="s">
        <v>14105</v>
      </c>
      <c r="P104" s="56" t="str">
        <f>VLOOKUP(A104,'import Konya'!A:Q,16,0)</f>
        <v>Geleneksel</v>
      </c>
      <c r="Q104" s="218" t="b">
        <v>0</v>
      </c>
      <c r="R104" s="218" t="s">
        <v>38</v>
      </c>
      <c r="S104" s="218" t="s">
        <v>167</v>
      </c>
      <c r="T104" s="2" t="s">
        <v>13064</v>
      </c>
      <c r="U104" s="218" t="s">
        <v>14106</v>
      </c>
      <c r="V104" s="220">
        <v>44624.0</v>
      </c>
      <c r="W104" s="220">
        <v>44627.0</v>
      </c>
      <c r="X104" s="218"/>
      <c r="Y104" s="218" t="s">
        <v>43</v>
      </c>
      <c r="Z104" s="220">
        <v>44431.0</v>
      </c>
      <c r="AA104" s="218" t="s">
        <v>1475</v>
      </c>
      <c r="AB104" s="221">
        <v>44432.0</v>
      </c>
      <c r="AC104" s="218" t="s">
        <v>1353</v>
      </c>
      <c r="AD104" s="221">
        <v>44624.0</v>
      </c>
      <c r="AE104" s="218"/>
      <c r="AF104" s="218"/>
      <c r="AG104" s="218"/>
      <c r="AH104" s="218"/>
      <c r="AI104" s="218" t="s">
        <v>5759</v>
      </c>
      <c r="AJ104" s="218" t="s">
        <v>13605</v>
      </c>
      <c r="AK104" s="218" t="s">
        <v>167</v>
      </c>
      <c r="AL104" s="218"/>
      <c r="AM104" s="218"/>
    </row>
    <row r="105" ht="15.75" customHeight="1">
      <c r="A105" s="211" t="s">
        <v>14107</v>
      </c>
      <c r="B105" s="211" t="s">
        <v>14108</v>
      </c>
      <c r="C105" s="56" t="str">
        <f>VLOOKUP(A105,'import Konya'!A:Q,3,0)</f>
        <v>DOĞRU</v>
      </c>
      <c r="D105" s="211" t="s">
        <v>1385</v>
      </c>
      <c r="E105" s="56">
        <f>VLOOKUP(A105,'import Konya'!A:Q,5,0)</f>
        <v>72</v>
      </c>
      <c r="F105" s="56">
        <f>VLOOKUP(A105,'import Konya'!A:Q,6,0)</f>
        <v>22</v>
      </c>
      <c r="G105" s="56">
        <f>VLOOKUP(A105,'import Konya'!A:Q,7,0)</f>
        <v>0</v>
      </c>
      <c r="H105" s="56">
        <f>VLOOKUP(A105,'import Konya'!A:Q,8,0)</f>
        <v>33</v>
      </c>
      <c r="I105" s="56">
        <f>VLOOKUP(A105,'import Konya'!A:Q,9,0)</f>
        <v>33</v>
      </c>
      <c r="J105" s="216">
        <f>VLOOKUP(A105,'import Konya'!A:Q,10,0)</f>
        <v>0</v>
      </c>
      <c r="K105" s="211" t="s">
        <v>14109</v>
      </c>
      <c r="L105" s="211">
        <v>5.396462071E9</v>
      </c>
      <c r="M105" s="211" t="s">
        <v>11034</v>
      </c>
      <c r="N105" s="211" t="s">
        <v>13668</v>
      </c>
      <c r="O105" s="211" t="s">
        <v>14110</v>
      </c>
      <c r="P105" s="56" t="str">
        <f>VLOOKUP(A105,'import Konya'!A:Q,16,0)</f>
        <v>Geleneksel</v>
      </c>
      <c r="Q105" s="218" t="b">
        <v>0</v>
      </c>
      <c r="R105" s="218" t="s">
        <v>33</v>
      </c>
      <c r="S105" s="218" t="s">
        <v>167</v>
      </c>
      <c r="T105" s="2" t="s">
        <v>13064</v>
      </c>
      <c r="U105" s="218"/>
      <c r="V105" s="220">
        <v>44659.0</v>
      </c>
      <c r="W105" s="220">
        <v>44660.0</v>
      </c>
      <c r="X105" s="218"/>
      <c r="Y105" s="218" t="s">
        <v>1353</v>
      </c>
      <c r="Z105" s="220">
        <v>44659.0</v>
      </c>
      <c r="AA105" s="218"/>
      <c r="AB105" s="218"/>
      <c r="AC105" s="218"/>
      <c r="AD105" s="218"/>
      <c r="AE105" s="218"/>
      <c r="AF105" s="218"/>
      <c r="AG105" s="218"/>
      <c r="AH105" s="218"/>
      <c r="AI105" s="218" t="s">
        <v>167</v>
      </c>
      <c r="AJ105" s="218"/>
      <c r="AK105" s="218"/>
      <c r="AL105" s="218"/>
      <c r="AM105" s="218"/>
    </row>
    <row r="106" ht="15.75" customHeight="1">
      <c r="A106" s="211" t="s">
        <v>14111</v>
      </c>
      <c r="B106" s="211" t="s">
        <v>14112</v>
      </c>
      <c r="C106" s="56" t="str">
        <f>VLOOKUP(A106,'import Konya'!A:Q,3,0)</f>
        <v>DOĞRU</v>
      </c>
      <c r="D106" s="211" t="s">
        <v>1385</v>
      </c>
      <c r="E106" s="56">
        <f>VLOOKUP(A106,'import Konya'!A:Q,5,0)</f>
        <v>31</v>
      </c>
      <c r="F106" s="56">
        <f>VLOOKUP(A106,'import Konya'!A:Q,6,0)</f>
        <v>14</v>
      </c>
      <c r="G106" s="56">
        <f>VLOOKUP(A106,'import Konya'!A:Q,7,0)</f>
        <v>0</v>
      </c>
      <c r="H106" s="56">
        <f>VLOOKUP(A106,'import Konya'!A:Q,8,0)</f>
        <v>11</v>
      </c>
      <c r="I106" s="56">
        <f>VLOOKUP(A106,'import Konya'!A:Q,9,0)</f>
        <v>11</v>
      </c>
      <c r="J106" s="216">
        <f>VLOOKUP(A106,'import Konya'!A:Q,10,0)</f>
        <v>0</v>
      </c>
      <c r="K106" s="211" t="s">
        <v>14113</v>
      </c>
      <c r="L106" s="211">
        <v>3.3232048E9</v>
      </c>
      <c r="M106" s="211" t="s">
        <v>13595</v>
      </c>
      <c r="N106" s="211" t="s">
        <v>14114</v>
      </c>
      <c r="O106" s="211" t="s">
        <v>14115</v>
      </c>
      <c r="P106" s="211" t="s">
        <v>2137</v>
      </c>
      <c r="Q106" s="218" t="b">
        <v>0</v>
      </c>
      <c r="R106" s="218" t="s">
        <v>33</v>
      </c>
      <c r="S106" s="218"/>
      <c r="T106" s="218"/>
      <c r="U106" s="218" t="s">
        <v>14116</v>
      </c>
      <c r="V106" s="220"/>
      <c r="W106" s="220"/>
      <c r="X106" s="218"/>
      <c r="Y106" s="218" t="s">
        <v>1353</v>
      </c>
      <c r="Z106" s="220">
        <v>44658.0</v>
      </c>
      <c r="AA106" s="218"/>
      <c r="AB106" s="218"/>
      <c r="AC106" s="218"/>
      <c r="AD106" s="218"/>
      <c r="AE106" s="218"/>
      <c r="AF106" s="218"/>
      <c r="AG106" s="218"/>
      <c r="AH106" s="218"/>
      <c r="AI106" s="218" t="s">
        <v>273</v>
      </c>
      <c r="AJ106" s="218"/>
      <c r="AK106" s="218"/>
      <c r="AL106" s="218"/>
      <c r="AM106" s="218"/>
    </row>
    <row r="107" ht="15.75" customHeight="1">
      <c r="A107" s="56" t="s">
        <v>14117</v>
      </c>
      <c r="B107" s="56" t="s">
        <v>14118</v>
      </c>
      <c r="C107" s="56" t="str">
        <f>VLOOKUP(A107,'import Konya'!A:Q,3,0)</f>
        <v>DOĞRU</v>
      </c>
      <c r="D107" s="56" t="s">
        <v>1507</v>
      </c>
      <c r="E107" s="56">
        <f>VLOOKUP(A107,'import Konya'!A:Q,5,0)</f>
        <v>171</v>
      </c>
      <c r="F107" s="56">
        <f>VLOOKUP(A107,'import Konya'!A:Q,6,0)</f>
        <v>2</v>
      </c>
      <c r="G107" s="56">
        <f>VLOOKUP(A107,'import Konya'!A:Q,7,0)</f>
        <v>14</v>
      </c>
      <c r="H107" s="56">
        <f>VLOOKUP(A107,'import Konya'!A:Q,8,0)</f>
        <v>6</v>
      </c>
      <c r="I107" s="56">
        <f>VLOOKUP(A107,'import Konya'!A:Q,9,0)</f>
        <v>20</v>
      </c>
      <c r="J107" s="216">
        <f>VLOOKUP(A107,'import Konya'!A:Q,10,0)</f>
        <v>0.7</v>
      </c>
      <c r="K107" s="56" t="s">
        <v>14119</v>
      </c>
      <c r="L107" s="56">
        <v>5.322246406E9</v>
      </c>
      <c r="M107" s="56" t="s">
        <v>13620</v>
      </c>
      <c r="N107" s="56" t="s">
        <v>13662</v>
      </c>
      <c r="O107" s="56" t="s">
        <v>14120</v>
      </c>
      <c r="P107" s="56" t="str">
        <f>VLOOKUP(A107,'import Konya'!A:Q,16,0)</f>
        <v>Geleneksel</v>
      </c>
      <c r="Q107" s="218" t="b">
        <v>0</v>
      </c>
      <c r="R107" s="218"/>
      <c r="S107" s="218"/>
      <c r="T107" s="218"/>
      <c r="U107" s="218"/>
      <c r="V107" s="220"/>
      <c r="W107" s="220"/>
      <c r="X107" s="218"/>
      <c r="Y107" s="218"/>
      <c r="Z107" s="220"/>
      <c r="AA107" s="218"/>
      <c r="AB107" s="218"/>
      <c r="AC107" s="218"/>
      <c r="AD107" s="218"/>
      <c r="AE107" s="218"/>
      <c r="AF107" s="218"/>
      <c r="AG107" s="218"/>
      <c r="AH107" s="218"/>
      <c r="AI107" s="218"/>
      <c r="AJ107" s="218"/>
      <c r="AK107" s="218"/>
      <c r="AL107" s="218"/>
      <c r="AM107" s="218"/>
    </row>
    <row r="108" ht="15.75" customHeight="1">
      <c r="A108" s="56" t="s">
        <v>14121</v>
      </c>
      <c r="B108" s="56" t="s">
        <v>14122</v>
      </c>
      <c r="C108" s="56" t="str">
        <f>VLOOKUP(A108,'import Konya'!A:Q,3,0)</f>
        <v>DOĞRU</v>
      </c>
      <c r="D108" s="56" t="s">
        <v>1507</v>
      </c>
      <c r="E108" s="56">
        <f>VLOOKUP(A108,'import Konya'!A:Q,5,0)</f>
        <v>267</v>
      </c>
      <c r="F108" s="56">
        <f>VLOOKUP(A108,'import Konya'!A:Q,6,0)</f>
        <v>25</v>
      </c>
      <c r="G108" s="56">
        <f>VLOOKUP(A108,'import Konya'!A:Q,7,0)</f>
        <v>16</v>
      </c>
      <c r="H108" s="56">
        <f>VLOOKUP(A108,'import Konya'!A:Q,8,0)</f>
        <v>4</v>
      </c>
      <c r="I108" s="56">
        <f>VLOOKUP(A108,'import Konya'!A:Q,9,0)</f>
        <v>20</v>
      </c>
      <c r="J108" s="216">
        <f>VLOOKUP(A108,'import Konya'!A:Q,10,0)</f>
        <v>0.8</v>
      </c>
      <c r="K108" s="56" t="s">
        <v>14119</v>
      </c>
      <c r="L108" s="56">
        <v>5.322246406E9</v>
      </c>
      <c r="M108" s="56" t="s">
        <v>13620</v>
      </c>
      <c r="N108" s="56" t="s">
        <v>14123</v>
      </c>
      <c r="O108" s="56" t="s">
        <v>14124</v>
      </c>
      <c r="P108" s="56" t="str">
        <f>VLOOKUP(A108,'import Konya'!A:Q,16,0)</f>
        <v>Geleneksel</v>
      </c>
      <c r="Q108" s="218" t="b">
        <v>0</v>
      </c>
      <c r="R108" s="218"/>
      <c r="S108" s="218"/>
      <c r="T108" s="218"/>
      <c r="U108" s="218"/>
      <c r="V108" s="220"/>
      <c r="W108" s="220"/>
      <c r="X108" s="218"/>
      <c r="Y108" s="218"/>
      <c r="Z108" s="220"/>
      <c r="AA108" s="218"/>
      <c r="AB108" s="218"/>
      <c r="AC108" s="218"/>
      <c r="AD108" s="218"/>
      <c r="AE108" s="218"/>
      <c r="AF108" s="218"/>
      <c r="AG108" s="218"/>
      <c r="AH108" s="218"/>
      <c r="AI108" s="218"/>
      <c r="AJ108" s="218"/>
      <c r="AK108" s="218"/>
      <c r="AL108" s="218"/>
      <c r="AM108" s="218"/>
    </row>
    <row r="109" ht="15.75" customHeight="1">
      <c r="A109" s="56" t="s">
        <v>14125</v>
      </c>
      <c r="B109" s="56" t="s">
        <v>14126</v>
      </c>
      <c r="C109" s="56" t="str">
        <f>VLOOKUP(A109,'import Konya'!A:Q,3,0)</f>
        <v>DOĞRU</v>
      </c>
      <c r="D109" s="56" t="s">
        <v>1832</v>
      </c>
      <c r="E109" s="56">
        <f>VLOOKUP(A109,'import Konya'!A:Q,5,0)</f>
        <v>911</v>
      </c>
      <c r="F109" s="56">
        <f>VLOOKUP(A109,'import Konya'!A:Q,6,0)</f>
        <v>37</v>
      </c>
      <c r="G109" s="56">
        <f>VLOOKUP(A109,'import Konya'!A:Q,7,0)</f>
        <v>33</v>
      </c>
      <c r="H109" s="56">
        <f>VLOOKUP(A109,'import Konya'!A:Q,8,0)</f>
        <v>14</v>
      </c>
      <c r="I109" s="56">
        <f>VLOOKUP(A109,'import Konya'!A:Q,9,0)</f>
        <v>47</v>
      </c>
      <c r="J109" s="216">
        <f>VLOOKUP(A109,'import Konya'!A:Q,10,0)</f>
        <v>0.7</v>
      </c>
      <c r="K109" s="56" t="s">
        <v>14127</v>
      </c>
      <c r="L109" s="56">
        <v>5.550358281E9</v>
      </c>
      <c r="M109" s="56" t="s">
        <v>11034</v>
      </c>
      <c r="N109" s="56" t="s">
        <v>14076</v>
      </c>
      <c r="O109" s="56" t="s">
        <v>14128</v>
      </c>
      <c r="P109" s="56" t="str">
        <f>VLOOKUP(A109,'import Konya'!A:Q,16,0)</f>
        <v>Geleneksel</v>
      </c>
      <c r="Q109" s="218" t="b">
        <v>0</v>
      </c>
      <c r="R109" s="218" t="s">
        <v>38</v>
      </c>
      <c r="S109" s="218" t="s">
        <v>610</v>
      </c>
      <c r="T109" s="2" t="s">
        <v>13064</v>
      </c>
      <c r="U109" s="218" t="s">
        <v>14129</v>
      </c>
      <c r="V109" s="220">
        <v>44610.0</v>
      </c>
      <c r="W109" s="220">
        <v>44610.0</v>
      </c>
      <c r="X109" s="218"/>
      <c r="Y109" s="218" t="s">
        <v>1353</v>
      </c>
      <c r="Z109" s="220">
        <v>44431.0</v>
      </c>
      <c r="AA109" s="218" t="s">
        <v>1353</v>
      </c>
      <c r="AB109" s="220">
        <v>44610.0</v>
      </c>
      <c r="AC109" s="218"/>
      <c r="AD109" s="218"/>
      <c r="AE109" s="218"/>
      <c r="AF109" s="218"/>
      <c r="AG109" s="218"/>
      <c r="AH109" s="218"/>
      <c r="AI109" s="218" t="s">
        <v>610</v>
      </c>
      <c r="AJ109" s="218"/>
      <c r="AK109" s="218"/>
      <c r="AL109" s="218"/>
      <c r="AM109" s="218"/>
    </row>
    <row r="110" ht="15.75" customHeight="1">
      <c r="A110" s="56" t="s">
        <v>14130</v>
      </c>
      <c r="B110" s="56" t="s">
        <v>14131</v>
      </c>
      <c r="C110" s="56" t="str">
        <f>VLOOKUP(A110,'import Konya'!A:Q,3,0)</f>
        <v>DOĞRU</v>
      </c>
      <c r="D110" s="56" t="s">
        <v>1443</v>
      </c>
      <c r="E110" s="56">
        <f>VLOOKUP(A110,'import Konya'!A:Q,5,0)</f>
        <v>1626</v>
      </c>
      <c r="F110" s="56">
        <f>VLOOKUP(A110,'import Konya'!A:Q,6,0)</f>
        <v>129</v>
      </c>
      <c r="G110" s="56">
        <f>VLOOKUP(A110,'import Konya'!A:Q,7,0)</f>
        <v>0</v>
      </c>
      <c r="H110" s="56">
        <f>VLOOKUP(A110,'import Konya'!A:Q,8,0)</f>
        <v>43</v>
      </c>
      <c r="I110" s="56">
        <f>VLOOKUP(A110,'import Konya'!A:Q,9,0)</f>
        <v>43</v>
      </c>
      <c r="J110" s="216">
        <f>VLOOKUP(A110,'import Konya'!A:Q,10,0)</f>
        <v>0</v>
      </c>
      <c r="K110" s="56" t="s">
        <v>14132</v>
      </c>
      <c r="L110" s="56">
        <v>5.342141516E9</v>
      </c>
      <c r="M110" s="56" t="s">
        <v>11034</v>
      </c>
      <c r="N110" s="56" t="s">
        <v>13602</v>
      </c>
      <c r="O110" s="56" t="s">
        <v>14133</v>
      </c>
      <c r="P110" s="56" t="str">
        <f>VLOOKUP(A110,'import Konya'!A:Q,16,0)</f>
        <v>Geleneksel</v>
      </c>
      <c r="Q110" s="218" t="b">
        <v>0</v>
      </c>
      <c r="R110" s="218" t="s">
        <v>32</v>
      </c>
      <c r="S110" s="218"/>
      <c r="T110" s="218"/>
      <c r="U110" s="218" t="s">
        <v>14134</v>
      </c>
      <c r="V110" s="220"/>
      <c r="W110" s="220"/>
      <c r="X110" s="218"/>
      <c r="Y110" s="218" t="s">
        <v>1475</v>
      </c>
      <c r="Z110" s="220">
        <v>44431.0</v>
      </c>
      <c r="AA110" s="218"/>
      <c r="AB110" s="218"/>
      <c r="AC110" s="218"/>
      <c r="AD110" s="218"/>
      <c r="AE110" s="218"/>
      <c r="AF110" s="218"/>
      <c r="AG110" s="218"/>
      <c r="AH110" s="218"/>
      <c r="AI110" s="218" t="s">
        <v>610</v>
      </c>
      <c r="AJ110" s="218"/>
      <c r="AK110" s="218"/>
      <c r="AL110" s="218"/>
      <c r="AM110" s="218"/>
    </row>
    <row r="111" ht="15.75" customHeight="1">
      <c r="A111" s="56" t="s">
        <v>14135</v>
      </c>
      <c r="B111" s="56" t="s">
        <v>14136</v>
      </c>
      <c r="C111" s="56" t="str">
        <f>VLOOKUP(A111,'import Konya'!A:Q,3,0)</f>
        <v>DOĞRU</v>
      </c>
      <c r="D111" s="56" t="s">
        <v>1443</v>
      </c>
      <c r="E111" s="56">
        <f>VLOOKUP(A111,'import Konya'!A:Q,5,0)</f>
        <v>320</v>
      </c>
      <c r="F111" s="56">
        <f>VLOOKUP(A111,'import Konya'!A:Q,6,0)</f>
        <v>15</v>
      </c>
      <c r="G111" s="56">
        <f>VLOOKUP(A111,'import Konya'!A:Q,7,0)</f>
        <v>12</v>
      </c>
      <c r="H111" s="56">
        <f>VLOOKUP(A111,'import Konya'!A:Q,8,0)</f>
        <v>0</v>
      </c>
      <c r="I111" s="56">
        <f>VLOOKUP(A111,'import Konya'!A:Q,9,0)</f>
        <v>12</v>
      </c>
      <c r="J111" s="216">
        <f>VLOOKUP(A111,'import Konya'!A:Q,10,0)</f>
        <v>1</v>
      </c>
      <c r="K111" s="56" t="s">
        <v>14137</v>
      </c>
      <c r="L111" s="56">
        <v>5.338168859E9</v>
      </c>
      <c r="M111" s="56" t="s">
        <v>13620</v>
      </c>
      <c r="N111" s="56" t="s">
        <v>13958</v>
      </c>
      <c r="O111" s="56" t="s">
        <v>14138</v>
      </c>
      <c r="P111" s="56" t="str">
        <f>VLOOKUP(A111,'import Konya'!A:Q,16,0)</f>
        <v>Geleneksel</v>
      </c>
      <c r="Q111" s="218" t="b">
        <v>0</v>
      </c>
      <c r="R111" s="218" t="s">
        <v>38</v>
      </c>
      <c r="S111" s="218" t="s">
        <v>106</v>
      </c>
      <c r="T111" s="2" t="s">
        <v>13064</v>
      </c>
      <c r="U111" s="218" t="s">
        <v>14139</v>
      </c>
      <c r="V111" s="220">
        <v>44594.0</v>
      </c>
      <c r="W111" s="220">
        <v>44597.0</v>
      </c>
      <c r="X111" s="218"/>
      <c r="Y111" s="218" t="s">
        <v>1353</v>
      </c>
      <c r="Z111" s="220">
        <v>44594.0</v>
      </c>
      <c r="AA111" s="218"/>
      <c r="AB111" s="218"/>
      <c r="AC111" s="218"/>
      <c r="AD111" s="218"/>
      <c r="AE111" s="218"/>
      <c r="AF111" s="218"/>
      <c r="AG111" s="218"/>
      <c r="AH111" s="218"/>
      <c r="AI111" s="218" t="s">
        <v>106</v>
      </c>
      <c r="AJ111" s="218"/>
      <c r="AK111" s="218"/>
      <c r="AL111" s="218"/>
      <c r="AM111" s="218"/>
    </row>
    <row r="112" ht="15.75" customHeight="1">
      <c r="A112" s="211" t="s">
        <v>14140</v>
      </c>
      <c r="B112" s="211" t="s">
        <v>14141</v>
      </c>
      <c r="C112" s="56" t="str">
        <f>VLOOKUP(A112,'import Konya'!A:Q,3,0)</f>
        <v>DOĞRU</v>
      </c>
      <c r="D112" s="211" t="s">
        <v>1348</v>
      </c>
      <c r="E112" s="56">
        <f>VLOOKUP(A112,'import Konya'!A:Q,5,0)</f>
        <v>105</v>
      </c>
      <c r="F112" s="56">
        <f>VLOOKUP(A112,'import Konya'!A:Q,6,0)</f>
        <v>73</v>
      </c>
      <c r="G112" s="56">
        <f>VLOOKUP(A112,'import Konya'!A:Q,7,0)</f>
        <v>0</v>
      </c>
      <c r="H112" s="56">
        <f>VLOOKUP(A112,'import Konya'!A:Q,8,0)</f>
        <v>22</v>
      </c>
      <c r="I112" s="56">
        <f>VLOOKUP(A112,'import Konya'!A:Q,9,0)</f>
        <v>22</v>
      </c>
      <c r="J112" s="216">
        <f>VLOOKUP(A112,'import Konya'!A:Q,10,0)</f>
        <v>0</v>
      </c>
      <c r="K112" s="211" t="s">
        <v>14142</v>
      </c>
      <c r="L112" s="211">
        <v>5.417823032E9</v>
      </c>
      <c r="M112" s="211" t="s">
        <v>11034</v>
      </c>
      <c r="N112" s="211" t="s">
        <v>13602</v>
      </c>
      <c r="O112" s="211" t="s">
        <v>14143</v>
      </c>
      <c r="P112" s="56" t="str">
        <f>VLOOKUP(A112,'import Konya'!A:Q,16,0)</f>
        <v>Geleneksel</v>
      </c>
      <c r="Q112" s="218" t="b">
        <v>0</v>
      </c>
      <c r="R112" s="218"/>
      <c r="S112" s="218"/>
      <c r="T112" s="224"/>
      <c r="U112" s="218" t="s">
        <v>14144</v>
      </c>
      <c r="V112" s="220"/>
      <c r="W112" s="220"/>
      <c r="X112" s="218"/>
      <c r="Y112" s="218" t="s">
        <v>1353</v>
      </c>
      <c r="Z112" s="220">
        <v>44663.0</v>
      </c>
      <c r="AA112" s="218"/>
      <c r="AB112" s="218"/>
      <c r="AC112" s="218"/>
      <c r="AD112" s="218"/>
      <c r="AE112" s="218"/>
      <c r="AF112" s="218"/>
      <c r="AG112" s="218"/>
      <c r="AH112" s="218"/>
      <c r="AI112" s="218" t="s">
        <v>128</v>
      </c>
      <c r="AJ112" s="218"/>
      <c r="AK112" s="218"/>
      <c r="AL112" s="218"/>
      <c r="AM112" s="218"/>
    </row>
    <row r="113" ht="15.75" customHeight="1">
      <c r="A113" s="56" t="s">
        <v>14145</v>
      </c>
      <c r="B113" s="56" t="s">
        <v>14146</v>
      </c>
      <c r="C113" s="56" t="str">
        <f>VLOOKUP(A113,'import Konya'!A:Q,3,0)</f>
        <v>YANLIŞ</v>
      </c>
      <c r="D113" s="56" t="s">
        <v>1364</v>
      </c>
      <c r="E113" s="56">
        <f>VLOOKUP(A113,'import Konya'!A:Q,5,0)</f>
        <v>6</v>
      </c>
      <c r="F113" s="56" t="str">
        <f>VLOOKUP(A113,'import Konya'!A:Q,6,0)</f>
        <v/>
      </c>
      <c r="G113" s="56">
        <f>VLOOKUP(A113,'import Konya'!A:Q,7,0)</f>
        <v>0</v>
      </c>
      <c r="H113" s="56">
        <f>VLOOKUP(A113,'import Konya'!A:Q,8,0)</f>
        <v>18</v>
      </c>
      <c r="I113" s="56">
        <f>VLOOKUP(A113,'import Konya'!A:Q,9,0)</f>
        <v>18</v>
      </c>
      <c r="J113" s="216">
        <f>VLOOKUP(A113,'import Konya'!A:Q,10,0)</f>
        <v>0</v>
      </c>
      <c r="K113" s="56" t="s">
        <v>14147</v>
      </c>
      <c r="L113" s="56">
        <v>5.550264265E9</v>
      </c>
      <c r="M113" s="56" t="s">
        <v>13595</v>
      </c>
      <c r="N113" s="56" t="s">
        <v>13901</v>
      </c>
      <c r="O113" s="56" t="s">
        <v>14148</v>
      </c>
      <c r="P113" s="56" t="str">
        <f>VLOOKUP(A113,'import Konya'!A:Q,16,0)</f>
        <v>Geleneksel</v>
      </c>
      <c r="Q113" s="218" t="b">
        <v>0</v>
      </c>
      <c r="R113" s="218" t="s">
        <v>30</v>
      </c>
      <c r="S113" s="218"/>
      <c r="T113" s="218"/>
      <c r="U113" s="218" t="s">
        <v>14149</v>
      </c>
      <c r="V113" s="220"/>
      <c r="W113" s="220"/>
      <c r="X113" s="218"/>
      <c r="Y113" s="218" t="s">
        <v>1353</v>
      </c>
      <c r="Z113" s="220">
        <v>44390.0</v>
      </c>
      <c r="AA113" s="218" t="s">
        <v>1353</v>
      </c>
      <c r="AB113" s="221">
        <v>44396.0</v>
      </c>
      <c r="AC113" s="218" t="s">
        <v>43</v>
      </c>
      <c r="AD113" s="221">
        <v>44404.0</v>
      </c>
      <c r="AE113" s="218" t="s">
        <v>1353</v>
      </c>
      <c r="AF113" s="221">
        <v>44406.0</v>
      </c>
      <c r="AG113" s="218" t="s">
        <v>1353</v>
      </c>
      <c r="AH113" s="221">
        <v>44623.0</v>
      </c>
      <c r="AI113" s="218" t="s">
        <v>100</v>
      </c>
      <c r="AJ113" s="218" t="s">
        <v>100</v>
      </c>
      <c r="AK113" s="218" t="s">
        <v>100</v>
      </c>
      <c r="AL113" s="218" t="s">
        <v>5107</v>
      </c>
      <c r="AM113" s="218" t="s">
        <v>167</v>
      </c>
    </row>
    <row r="114" ht="15.75" customHeight="1">
      <c r="A114" s="56" t="s">
        <v>14150</v>
      </c>
      <c r="B114" s="56" t="s">
        <v>14151</v>
      </c>
      <c r="C114" s="56" t="str">
        <f>VLOOKUP(A114,'import Konya'!A:Q,3,0)</f>
        <v>DOĞRU</v>
      </c>
      <c r="D114" s="56" t="s">
        <v>1385</v>
      </c>
      <c r="E114" s="56">
        <f>VLOOKUP(A114,'import Konya'!A:Q,5,0)</f>
        <v>59</v>
      </c>
      <c r="F114" s="56" t="str">
        <f>VLOOKUP(A114,'import Konya'!A:Q,6,0)</f>
        <v/>
      </c>
      <c r="G114" s="56">
        <f>VLOOKUP(A114,'import Konya'!A:Q,7,0)</f>
        <v>0</v>
      </c>
      <c r="H114" s="56">
        <f>VLOOKUP(A114,'import Konya'!A:Q,8,0)</f>
        <v>6</v>
      </c>
      <c r="I114" s="56">
        <f>VLOOKUP(A114,'import Konya'!A:Q,9,0)</f>
        <v>6</v>
      </c>
      <c r="J114" s="216">
        <f>VLOOKUP(A114,'import Konya'!A:Q,10,0)</f>
        <v>0</v>
      </c>
      <c r="K114" s="56" t="s">
        <v>14152</v>
      </c>
      <c r="L114" s="56">
        <v>3.322375858E9</v>
      </c>
      <c r="M114" s="56" t="s">
        <v>11034</v>
      </c>
      <c r="N114" s="56" t="s">
        <v>13924</v>
      </c>
      <c r="O114" s="56" t="s">
        <v>14153</v>
      </c>
      <c r="P114" s="56" t="str">
        <f>VLOOKUP(A114,'import Konya'!A:Q,16,0)</f>
        <v>Geleneksel</v>
      </c>
      <c r="Q114" s="218" t="b">
        <v>0</v>
      </c>
      <c r="R114" s="218" t="s">
        <v>29</v>
      </c>
      <c r="S114" s="218"/>
      <c r="T114" s="218"/>
      <c r="U114" s="218" t="s">
        <v>14154</v>
      </c>
      <c r="V114" s="220"/>
      <c r="W114" s="220"/>
      <c r="X114" s="218"/>
      <c r="Y114" s="218" t="s">
        <v>1353</v>
      </c>
      <c r="Z114" s="220">
        <v>44414.0</v>
      </c>
      <c r="AA114" s="218"/>
      <c r="AB114" s="218"/>
      <c r="AC114" s="218"/>
      <c r="AD114" s="218"/>
      <c r="AE114" s="218"/>
      <c r="AF114" s="218"/>
      <c r="AG114" s="218"/>
      <c r="AH114" s="218"/>
      <c r="AI114" s="218" t="s">
        <v>13642</v>
      </c>
      <c r="AJ114" s="218"/>
      <c r="AK114" s="218"/>
      <c r="AL114" s="218"/>
      <c r="AM114" s="218"/>
    </row>
    <row r="115" ht="15.75" customHeight="1">
      <c r="A115" s="211" t="s">
        <v>14155</v>
      </c>
      <c r="B115" s="211" t="s">
        <v>14156</v>
      </c>
      <c r="C115" s="56" t="str">
        <f>VLOOKUP(A115,'import Konya'!A:Q,3,0)</f>
        <v>DOĞRU</v>
      </c>
      <c r="D115" s="211" t="s">
        <v>1507</v>
      </c>
      <c r="E115" s="56">
        <f>VLOOKUP(A115,'import Konya'!A:Q,5,0)</f>
        <v>11</v>
      </c>
      <c r="F115" s="56">
        <f>VLOOKUP(A115,'import Konya'!A:Q,6,0)</f>
        <v>7</v>
      </c>
      <c r="G115" s="56">
        <f>VLOOKUP(A115,'import Konya'!A:Q,7,0)</f>
        <v>0</v>
      </c>
      <c r="H115" s="56">
        <f>VLOOKUP(A115,'import Konya'!A:Q,8,0)</f>
        <v>24</v>
      </c>
      <c r="I115" s="56">
        <f>VLOOKUP(A115,'import Konya'!A:Q,9,0)</f>
        <v>24</v>
      </c>
      <c r="J115" s="216">
        <f>VLOOKUP(A115,'import Konya'!A:Q,10,0)</f>
        <v>0</v>
      </c>
      <c r="K115" s="211" t="s">
        <v>14157</v>
      </c>
      <c r="L115" s="211">
        <v>5.068157618E9</v>
      </c>
      <c r="M115" s="211" t="s">
        <v>13620</v>
      </c>
      <c r="N115" s="211" t="s">
        <v>13837</v>
      </c>
      <c r="O115" s="211" t="s">
        <v>14158</v>
      </c>
      <c r="P115" s="56" t="str">
        <f>VLOOKUP(A115,'import Konya'!A:Q,16,0)</f>
        <v>Geleneksel</v>
      </c>
      <c r="Q115" s="218" t="b">
        <v>0</v>
      </c>
      <c r="R115" s="218" t="s">
        <v>38</v>
      </c>
      <c r="S115" s="218" t="s">
        <v>100</v>
      </c>
      <c r="T115" s="218" t="s">
        <v>14159</v>
      </c>
      <c r="U115" s="1" t="s">
        <v>14160</v>
      </c>
      <c r="V115" s="220">
        <v>44658.0</v>
      </c>
      <c r="W115" s="220">
        <v>44659.0</v>
      </c>
      <c r="X115" s="218"/>
      <c r="Y115" s="218" t="s">
        <v>1353</v>
      </c>
      <c r="Z115" s="220">
        <v>44658.0</v>
      </c>
      <c r="AA115" s="218"/>
      <c r="AB115" s="218"/>
      <c r="AC115" s="218"/>
      <c r="AD115" s="218"/>
      <c r="AE115" s="218"/>
      <c r="AF115" s="218"/>
      <c r="AG115" s="218"/>
      <c r="AH115" s="218"/>
      <c r="AI115" s="218" t="s">
        <v>100</v>
      </c>
      <c r="AJ115" s="218"/>
      <c r="AK115" s="218"/>
      <c r="AL115" s="218"/>
      <c r="AM115" s="218"/>
    </row>
    <row r="116" ht="15.75" customHeight="1">
      <c r="A116" s="56" t="s">
        <v>14161</v>
      </c>
      <c r="B116" s="56" t="s">
        <v>14162</v>
      </c>
      <c r="C116" s="56" t="str">
        <f>VLOOKUP(A116,'import Konya'!A:Q,3,0)</f>
        <v>DOĞRU</v>
      </c>
      <c r="D116" s="56" t="s">
        <v>1507</v>
      </c>
      <c r="E116" s="56">
        <f>VLOOKUP(A116,'import Konya'!A:Q,5,0)</f>
        <v>141</v>
      </c>
      <c r="F116" s="56">
        <f>VLOOKUP(A116,'import Konya'!A:Q,6,0)</f>
        <v>24</v>
      </c>
      <c r="G116" s="56">
        <f>VLOOKUP(A116,'import Konya'!A:Q,7,0)</f>
        <v>7</v>
      </c>
      <c r="H116" s="56">
        <f>VLOOKUP(A116,'import Konya'!A:Q,8,0)</f>
        <v>7</v>
      </c>
      <c r="I116" s="56">
        <f>VLOOKUP(A116,'import Konya'!A:Q,9,0)</f>
        <v>14</v>
      </c>
      <c r="J116" s="216">
        <f>VLOOKUP(A116,'import Konya'!A:Q,10,0)</f>
        <v>0.5</v>
      </c>
      <c r="K116" s="56" t="s">
        <v>14157</v>
      </c>
      <c r="L116" s="56">
        <v>5.068157618E9</v>
      </c>
      <c r="M116" s="56" t="s">
        <v>11034</v>
      </c>
      <c r="N116" s="56" t="s">
        <v>13773</v>
      </c>
      <c r="O116" s="56" t="s">
        <v>14163</v>
      </c>
      <c r="P116" s="56" t="str">
        <f>VLOOKUP(A116,'import Konya'!A:Q,16,0)</f>
        <v>Geleneksel</v>
      </c>
      <c r="Q116" s="218" t="b">
        <v>0</v>
      </c>
      <c r="R116" s="218" t="s">
        <v>38</v>
      </c>
      <c r="S116" s="218" t="s">
        <v>13605</v>
      </c>
      <c r="T116" s="224" t="s">
        <v>13488</v>
      </c>
      <c r="U116" s="218" t="s">
        <v>14164</v>
      </c>
      <c r="V116" s="220">
        <v>44426.0</v>
      </c>
      <c r="W116" s="220">
        <v>44431.0</v>
      </c>
      <c r="X116" s="218"/>
      <c r="Y116" s="218" t="s">
        <v>43</v>
      </c>
      <c r="Z116" s="220">
        <v>44425.0</v>
      </c>
      <c r="AA116" s="218" t="s">
        <v>1353</v>
      </c>
      <c r="AB116" s="221">
        <v>44426.0</v>
      </c>
      <c r="AC116" s="218"/>
      <c r="AD116" s="218"/>
      <c r="AE116" s="218"/>
      <c r="AF116" s="218"/>
      <c r="AG116" s="218"/>
      <c r="AH116" s="218"/>
      <c r="AI116" s="218" t="s">
        <v>13605</v>
      </c>
      <c r="AJ116" s="218" t="s">
        <v>13605</v>
      </c>
      <c r="AK116" s="218"/>
      <c r="AL116" s="218"/>
      <c r="AM116" s="218"/>
    </row>
    <row r="117" ht="15.75" customHeight="1">
      <c r="A117" s="56" t="s">
        <v>14165</v>
      </c>
      <c r="B117" s="56" t="s">
        <v>14166</v>
      </c>
      <c r="C117" s="56" t="str">
        <f>VLOOKUP(A117,'import Konya'!A:Q,3,0)</f>
        <v>YANLIŞ</v>
      </c>
      <c r="D117" s="56" t="s">
        <v>1507</v>
      </c>
      <c r="E117" s="56">
        <f>VLOOKUP(A117,'import Konya'!A:Q,5,0)</f>
        <v>9</v>
      </c>
      <c r="F117" s="56" t="str">
        <f>VLOOKUP(A117,'import Konya'!A:Q,6,0)</f>
        <v/>
      </c>
      <c r="G117" s="56">
        <f>VLOOKUP(A117,'import Konya'!A:Q,7,0)</f>
        <v>0</v>
      </c>
      <c r="H117" s="56">
        <f>VLOOKUP(A117,'import Konya'!A:Q,8,0)</f>
        <v>5</v>
      </c>
      <c r="I117" s="56">
        <f>VLOOKUP(A117,'import Konya'!A:Q,9,0)</f>
        <v>5</v>
      </c>
      <c r="J117" s="216">
        <f>VLOOKUP(A117,'import Konya'!A:Q,10,0)</f>
        <v>0</v>
      </c>
      <c r="K117" s="56" t="s">
        <v>14167</v>
      </c>
      <c r="L117" s="56">
        <v>5.539314038E9</v>
      </c>
      <c r="M117" s="56" t="s">
        <v>13595</v>
      </c>
      <c r="N117" s="56" t="s">
        <v>14114</v>
      </c>
      <c r="O117" s="56" t="s">
        <v>14168</v>
      </c>
      <c r="P117" s="56" t="str">
        <f>VLOOKUP(A117,'import Konya'!A:Q,16,0)</f>
        <v>Geleneksel</v>
      </c>
      <c r="Q117" s="218" t="b">
        <v>0</v>
      </c>
      <c r="R117" s="218" t="s">
        <v>30</v>
      </c>
      <c r="S117" s="218"/>
      <c r="T117" s="218"/>
      <c r="U117" s="218" t="s">
        <v>14169</v>
      </c>
      <c r="V117" s="220"/>
      <c r="W117" s="220"/>
      <c r="X117" s="218"/>
      <c r="Y117" s="218" t="s">
        <v>1475</v>
      </c>
      <c r="Z117" s="220">
        <v>44392.0</v>
      </c>
      <c r="AA117" s="218" t="s">
        <v>43</v>
      </c>
      <c r="AB117" s="221">
        <v>44404.0</v>
      </c>
      <c r="AC117" s="218" t="s">
        <v>43</v>
      </c>
      <c r="AD117" s="221">
        <v>44405.0</v>
      </c>
      <c r="AE117" s="218" t="s">
        <v>43</v>
      </c>
      <c r="AF117" s="221">
        <v>44405.0</v>
      </c>
      <c r="AG117" s="218" t="s">
        <v>1353</v>
      </c>
      <c r="AH117" s="221">
        <v>44587.0</v>
      </c>
      <c r="AI117" s="218" t="s">
        <v>100</v>
      </c>
      <c r="AJ117" s="218" t="s">
        <v>100</v>
      </c>
      <c r="AK117" s="218" t="s">
        <v>929</v>
      </c>
      <c r="AL117" s="218" t="s">
        <v>4973</v>
      </c>
      <c r="AM117" s="218" t="s">
        <v>66</v>
      </c>
    </row>
    <row r="118" ht="15.75" customHeight="1">
      <c r="A118" s="211" t="s">
        <v>14170</v>
      </c>
      <c r="B118" s="211" t="s">
        <v>14171</v>
      </c>
      <c r="C118" s="56" t="str">
        <f>VLOOKUP(A118,'import Konya'!A:Q,3,0)</f>
        <v>DOĞRU</v>
      </c>
      <c r="D118" s="211" t="s">
        <v>1507</v>
      </c>
      <c r="E118" s="56" t="str">
        <f>VLOOKUP(A118,'import Konya'!A:Q,5,0)</f>
        <v/>
      </c>
      <c r="F118" s="56" t="str">
        <f>VLOOKUP(A118,'import Konya'!A:Q,6,0)</f>
        <v/>
      </c>
      <c r="G118" s="56">
        <f>VLOOKUP(A118,'import Konya'!A:Q,7,0)</f>
        <v>0</v>
      </c>
      <c r="H118" s="56">
        <f>VLOOKUP(A118,'import Konya'!A:Q,8,0)</f>
        <v>7</v>
      </c>
      <c r="I118" s="56">
        <f>VLOOKUP(A118,'import Konya'!A:Q,9,0)</f>
        <v>7</v>
      </c>
      <c r="J118" s="216">
        <f>VLOOKUP(A118,'import Konya'!A:Q,10,0)</f>
        <v>0</v>
      </c>
      <c r="K118" s="211" t="s">
        <v>14172</v>
      </c>
      <c r="L118" s="211">
        <v>5.465470264E9</v>
      </c>
      <c r="M118" s="211" t="s">
        <v>11034</v>
      </c>
      <c r="N118" s="211" t="s">
        <v>1366</v>
      </c>
      <c r="O118" s="211" t="s">
        <v>14173</v>
      </c>
      <c r="P118" s="56" t="str">
        <f>VLOOKUP(A118,'import Konya'!A:Q,16,0)</f>
        <v>Geleneksel</v>
      </c>
      <c r="Q118" s="218" t="b">
        <v>0</v>
      </c>
      <c r="R118" s="218"/>
      <c r="S118" s="218"/>
      <c r="T118" s="218"/>
      <c r="U118" s="218"/>
      <c r="V118" s="220"/>
      <c r="W118" s="220"/>
      <c r="X118" s="218"/>
      <c r="Y118" s="218"/>
      <c r="Z118" s="220"/>
      <c r="AA118" s="218"/>
      <c r="AB118" s="218"/>
      <c r="AC118" s="218"/>
      <c r="AD118" s="218"/>
      <c r="AE118" s="218"/>
      <c r="AF118" s="218"/>
      <c r="AG118" s="218"/>
      <c r="AH118" s="218"/>
      <c r="AI118" s="218"/>
      <c r="AJ118" s="218"/>
      <c r="AK118" s="218"/>
      <c r="AL118" s="218"/>
      <c r="AM118" s="218"/>
    </row>
    <row r="119" ht="15.75" customHeight="1">
      <c r="A119" s="56" t="s">
        <v>14174</v>
      </c>
      <c r="B119" s="56" t="s">
        <v>14175</v>
      </c>
      <c r="C119" s="56" t="str">
        <f>VLOOKUP(A119,'import Konya'!A:Q,3,0)</f>
        <v>YANLIŞ</v>
      </c>
      <c r="D119" s="56" t="s">
        <v>1443</v>
      </c>
      <c r="E119" s="56">
        <f>VLOOKUP(A119,'import Konya'!A:Q,5,0)</f>
        <v>128</v>
      </c>
      <c r="F119" s="56" t="str">
        <f>VLOOKUP(A119,'import Konya'!A:Q,6,0)</f>
        <v/>
      </c>
      <c r="G119" s="56">
        <f>VLOOKUP(A119,'import Konya'!A:Q,7,0)</f>
        <v>0</v>
      </c>
      <c r="H119" s="56">
        <f>VLOOKUP(A119,'import Konya'!A:Q,8,0)</f>
        <v>32</v>
      </c>
      <c r="I119" s="56">
        <f>VLOOKUP(A119,'import Konya'!A:Q,9,0)</f>
        <v>32</v>
      </c>
      <c r="J119" s="216">
        <f>VLOOKUP(A119,'import Konya'!A:Q,10,0)</f>
        <v>0</v>
      </c>
      <c r="K119" s="56" t="s">
        <v>14176</v>
      </c>
      <c r="L119" s="56">
        <v>5.435900089E9</v>
      </c>
      <c r="M119" s="56" t="s">
        <v>11034</v>
      </c>
      <c r="N119" s="56" t="s">
        <v>1699</v>
      </c>
      <c r="O119" s="56" t="s">
        <v>14177</v>
      </c>
      <c r="P119" s="56" t="str">
        <f>VLOOKUP(A119,'import Konya'!A:Q,16,0)</f>
        <v>Geleneksel</v>
      </c>
      <c r="Q119" s="218" t="b">
        <v>0</v>
      </c>
      <c r="R119" s="218" t="s">
        <v>29</v>
      </c>
      <c r="S119" s="218"/>
      <c r="T119" s="224"/>
      <c r="U119" s="218" t="s">
        <v>14178</v>
      </c>
      <c r="V119" s="220"/>
      <c r="W119" s="220"/>
      <c r="X119" s="218"/>
      <c r="Y119" s="218" t="s">
        <v>1353</v>
      </c>
      <c r="Z119" s="220">
        <v>44410.0</v>
      </c>
      <c r="AA119" s="218" t="s">
        <v>1353</v>
      </c>
      <c r="AB119" s="221">
        <v>44414.0</v>
      </c>
      <c r="AC119" s="218"/>
      <c r="AD119" s="218"/>
      <c r="AE119" s="218"/>
      <c r="AF119" s="218"/>
      <c r="AG119" s="218"/>
      <c r="AH119" s="218"/>
      <c r="AI119" s="218" t="s">
        <v>5107</v>
      </c>
      <c r="AJ119" s="218" t="s">
        <v>13642</v>
      </c>
      <c r="AK119" s="218"/>
      <c r="AL119" s="218"/>
      <c r="AM119" s="218"/>
    </row>
    <row r="120" ht="15.75" customHeight="1">
      <c r="A120" s="56" t="s">
        <v>14179</v>
      </c>
      <c r="B120" s="56" t="s">
        <v>14180</v>
      </c>
      <c r="C120" s="56" t="str">
        <f>VLOOKUP(A120,'import Konya'!A:Q,3,0)</f>
        <v>DOĞRU</v>
      </c>
      <c r="D120" s="56" t="s">
        <v>1443</v>
      </c>
      <c r="E120" s="56">
        <f>VLOOKUP(A120,'import Konya'!A:Q,5,0)</f>
        <v>11</v>
      </c>
      <c r="F120" s="56">
        <f>VLOOKUP(A120,'import Konya'!A:Q,6,0)</f>
        <v>3</v>
      </c>
      <c r="G120" s="56">
        <f>VLOOKUP(A120,'import Konya'!A:Q,7,0)</f>
        <v>0</v>
      </c>
      <c r="H120" s="56">
        <f>VLOOKUP(A120,'import Konya'!A:Q,8,0)</f>
        <v>16</v>
      </c>
      <c r="I120" s="56">
        <f>VLOOKUP(A120,'import Konya'!A:Q,9,0)</f>
        <v>16</v>
      </c>
      <c r="J120" s="216">
        <f>VLOOKUP(A120,'import Konya'!A:Q,10,0)</f>
        <v>0</v>
      </c>
      <c r="K120" s="56" t="s">
        <v>14181</v>
      </c>
      <c r="L120" s="56">
        <v>5.052112713E9</v>
      </c>
      <c r="M120" s="56" t="s">
        <v>11034</v>
      </c>
      <c r="N120" s="56" t="s">
        <v>13602</v>
      </c>
      <c r="O120" s="56" t="s">
        <v>14182</v>
      </c>
      <c r="P120" s="56" t="str">
        <f>VLOOKUP(A120,'import Konya'!A:Q,16,0)</f>
        <v>Geleneksel</v>
      </c>
      <c r="Q120" s="218" t="b">
        <v>0</v>
      </c>
      <c r="R120" s="218"/>
      <c r="S120" s="218"/>
      <c r="T120" s="218"/>
      <c r="U120" s="218" t="s">
        <v>14183</v>
      </c>
      <c r="V120" s="220"/>
      <c r="W120" s="220"/>
      <c r="X120" s="218"/>
      <c r="Y120" s="218" t="s">
        <v>1475</v>
      </c>
      <c r="Z120" s="220">
        <v>44607.0</v>
      </c>
      <c r="AA120" s="218" t="s">
        <v>1353</v>
      </c>
      <c r="AB120" s="221">
        <v>44620.0</v>
      </c>
      <c r="AC120" s="218" t="s">
        <v>1353</v>
      </c>
      <c r="AD120" s="221">
        <v>44656.0</v>
      </c>
      <c r="AE120" s="218"/>
      <c r="AF120" s="218"/>
      <c r="AG120" s="218"/>
      <c r="AH120" s="218"/>
      <c r="AI120" s="218" t="s">
        <v>571</v>
      </c>
      <c r="AJ120" s="218" t="s">
        <v>167</v>
      </c>
      <c r="AK120" s="218" t="s">
        <v>167</v>
      </c>
      <c r="AL120" s="218"/>
      <c r="AM120" s="218"/>
    </row>
    <row r="121" ht="15.75" customHeight="1">
      <c r="A121" s="211" t="s">
        <v>14184</v>
      </c>
      <c r="B121" s="211" t="s">
        <v>14185</v>
      </c>
      <c r="C121" s="56" t="str">
        <f>VLOOKUP(A121,'import Konya'!A:Q,3,0)</f>
        <v>DOĞRU</v>
      </c>
      <c r="D121" s="211" t="s">
        <v>1385</v>
      </c>
      <c r="E121" s="56" t="str">
        <f>VLOOKUP(A121,'import Konya'!A:Q,5,0)</f>
        <v/>
      </c>
      <c r="F121" s="56" t="str">
        <f>VLOOKUP(A121,'import Konya'!A:Q,6,0)</f>
        <v/>
      </c>
      <c r="G121" s="56">
        <f>VLOOKUP(A121,'import Konya'!A:Q,7,0)</f>
        <v>0</v>
      </c>
      <c r="H121" s="56">
        <f>VLOOKUP(A121,'import Konya'!A:Q,8,0)</f>
        <v>18</v>
      </c>
      <c r="I121" s="56">
        <f>VLOOKUP(A121,'import Konya'!A:Q,9,0)</f>
        <v>18</v>
      </c>
      <c r="J121" s="216">
        <f>VLOOKUP(A121,'import Konya'!A:Q,10,0)</f>
        <v>0</v>
      </c>
      <c r="K121" s="211" t="s">
        <v>14186</v>
      </c>
      <c r="L121" s="211">
        <v>3.327127828E9</v>
      </c>
      <c r="M121" s="211" t="s">
        <v>13656</v>
      </c>
      <c r="N121" s="211" t="s">
        <v>14187</v>
      </c>
      <c r="O121" s="211" t="s">
        <v>14188</v>
      </c>
      <c r="P121" s="56" t="str">
        <f>VLOOKUP(A121,'import Konya'!A:Q,16,0)</f>
        <v>Geleneksel</v>
      </c>
      <c r="Q121" s="218" t="b">
        <v>0</v>
      </c>
      <c r="R121" s="218"/>
      <c r="S121" s="218"/>
      <c r="T121" s="218"/>
      <c r="U121" s="218"/>
      <c r="V121" s="220"/>
      <c r="W121" s="220"/>
      <c r="X121" s="218"/>
      <c r="Y121" s="218"/>
      <c r="Z121" s="220"/>
      <c r="AA121" s="218"/>
      <c r="AB121" s="218"/>
      <c r="AC121" s="218"/>
      <c r="AD121" s="218"/>
      <c r="AE121" s="218"/>
      <c r="AF121" s="218"/>
      <c r="AG121" s="218"/>
      <c r="AH121" s="218"/>
      <c r="AI121" s="218"/>
      <c r="AJ121" s="218"/>
      <c r="AK121" s="218"/>
      <c r="AL121" s="218"/>
      <c r="AM121" s="218"/>
    </row>
    <row r="122" ht="15.75" customHeight="1">
      <c r="A122" s="56" t="s">
        <v>14189</v>
      </c>
      <c r="B122" s="56" t="s">
        <v>14190</v>
      </c>
      <c r="C122" s="56" t="str">
        <f>VLOOKUP(A122,'import Konya'!A:Q,3,0)</f>
        <v>DOĞRU</v>
      </c>
      <c r="D122" s="56" t="s">
        <v>1370</v>
      </c>
      <c r="E122" s="56">
        <f>VLOOKUP(A122,'import Konya'!A:Q,5,0)</f>
        <v>1844</v>
      </c>
      <c r="F122" s="56">
        <f>VLOOKUP(A122,'import Konya'!A:Q,6,0)</f>
        <v>93</v>
      </c>
      <c r="G122" s="56">
        <f>VLOOKUP(A122,'import Konya'!A:Q,7,0)</f>
        <v>0</v>
      </c>
      <c r="H122" s="56">
        <f>VLOOKUP(A122,'import Konya'!A:Q,8,0)</f>
        <v>13</v>
      </c>
      <c r="I122" s="56">
        <f>VLOOKUP(A122,'import Konya'!A:Q,9,0)</f>
        <v>13</v>
      </c>
      <c r="J122" s="216">
        <f>VLOOKUP(A122,'import Konya'!A:Q,10,0)</f>
        <v>0</v>
      </c>
      <c r="K122" s="56" t="s">
        <v>14191</v>
      </c>
      <c r="L122" s="56">
        <v>3.327121266E9</v>
      </c>
      <c r="M122" s="56" t="s">
        <v>13656</v>
      </c>
      <c r="N122" s="56" t="s">
        <v>13981</v>
      </c>
      <c r="O122" s="56" t="s">
        <v>14192</v>
      </c>
      <c r="P122" s="56" t="str">
        <f>VLOOKUP(A122,'import Konya'!A:Q,16,0)</f>
        <v>Geleneksel</v>
      </c>
      <c r="Q122" s="218" t="b">
        <v>0</v>
      </c>
      <c r="R122" s="218"/>
      <c r="S122" s="218"/>
      <c r="T122" s="218"/>
      <c r="U122" s="218"/>
      <c r="V122" s="220"/>
      <c r="W122" s="220"/>
      <c r="X122" s="218"/>
      <c r="Y122" s="218"/>
      <c r="Z122" s="220"/>
      <c r="AA122" s="218"/>
      <c r="AB122" s="218"/>
      <c r="AC122" s="218"/>
      <c r="AD122" s="218"/>
      <c r="AE122" s="218"/>
      <c r="AF122" s="218"/>
      <c r="AG122" s="218"/>
      <c r="AH122" s="218"/>
      <c r="AI122" s="218"/>
      <c r="AJ122" s="218"/>
      <c r="AK122" s="218"/>
      <c r="AL122" s="218"/>
      <c r="AM122" s="218"/>
    </row>
    <row r="123" ht="15.75" customHeight="1">
      <c r="A123" s="211" t="s">
        <v>14193</v>
      </c>
      <c r="B123" s="211" t="s">
        <v>14194</v>
      </c>
      <c r="C123" s="56" t="str">
        <f>VLOOKUP(A123,'import Konya'!A:Q,3,0)</f>
        <v>DOĞRU</v>
      </c>
      <c r="D123" s="211" t="s">
        <v>1364</v>
      </c>
      <c r="E123" s="56" t="str">
        <f>VLOOKUP(A123,'import Konya'!A:Q,5,0)</f>
        <v/>
      </c>
      <c r="F123" s="56" t="str">
        <f>VLOOKUP(A123,'import Konya'!A:Q,6,0)</f>
        <v/>
      </c>
      <c r="G123" s="56">
        <f>VLOOKUP(A123,'import Konya'!A:Q,7,0)</f>
        <v>13</v>
      </c>
      <c r="H123" s="56">
        <f>VLOOKUP(A123,'import Konya'!A:Q,8,0)</f>
        <v>17</v>
      </c>
      <c r="I123" s="56">
        <f>VLOOKUP(A123,'import Konya'!A:Q,9,0)</f>
        <v>30</v>
      </c>
      <c r="J123" s="216">
        <f>VLOOKUP(A123,'import Konya'!A:Q,10,0)</f>
        <v>0.43</v>
      </c>
      <c r="K123" s="211" t="s">
        <v>14195</v>
      </c>
      <c r="L123" s="211">
        <v>5.541375106E9</v>
      </c>
      <c r="M123" s="211" t="s">
        <v>13620</v>
      </c>
      <c r="N123" s="211" t="s">
        <v>14005</v>
      </c>
      <c r="O123" s="211" t="s">
        <v>14196</v>
      </c>
      <c r="P123" s="56" t="str">
        <f>VLOOKUP(A123,'import Konya'!A:Q,16,0)</f>
        <v>Geleneksel</v>
      </c>
      <c r="Q123" s="218" t="b">
        <v>0</v>
      </c>
      <c r="R123" s="218" t="s">
        <v>32</v>
      </c>
      <c r="S123" s="218"/>
      <c r="T123" s="224"/>
      <c r="U123" s="218"/>
      <c r="V123" s="220"/>
      <c r="W123" s="220"/>
      <c r="X123" s="218"/>
      <c r="Y123" s="218"/>
      <c r="Z123" s="220"/>
      <c r="AA123" s="218"/>
      <c r="AB123" s="218"/>
      <c r="AC123" s="218"/>
      <c r="AD123" s="218"/>
      <c r="AE123" s="218"/>
      <c r="AF123" s="218"/>
      <c r="AG123" s="218"/>
      <c r="AH123" s="218"/>
      <c r="AI123" s="218"/>
      <c r="AJ123" s="218"/>
      <c r="AK123" s="218"/>
      <c r="AL123" s="218"/>
      <c r="AM123" s="218"/>
    </row>
    <row r="124" ht="15.75" customHeight="1">
      <c r="A124" s="211" t="s">
        <v>14197</v>
      </c>
      <c r="B124" s="211" t="s">
        <v>14198</v>
      </c>
      <c r="C124" s="56" t="str">
        <f>VLOOKUP(A124,'import Konya'!A:Q,3,0)</f>
        <v>DOĞRU</v>
      </c>
      <c r="D124" s="211" t="s">
        <v>1364</v>
      </c>
      <c r="E124" s="56">
        <f>VLOOKUP(A124,'import Konya'!A:Q,5,0)</f>
        <v>26</v>
      </c>
      <c r="F124" s="56">
        <f>VLOOKUP(A124,'import Konya'!A:Q,6,0)</f>
        <v>14</v>
      </c>
      <c r="G124" s="56">
        <f>VLOOKUP(A124,'import Konya'!A:Q,7,0)</f>
        <v>6</v>
      </c>
      <c r="H124" s="56">
        <f>VLOOKUP(A124,'import Konya'!A:Q,8,0)</f>
        <v>12</v>
      </c>
      <c r="I124" s="56">
        <f>VLOOKUP(A124,'import Konya'!A:Q,9,0)</f>
        <v>18</v>
      </c>
      <c r="J124" s="216">
        <f>VLOOKUP(A124,'import Konya'!A:Q,10,0)</f>
        <v>0.33</v>
      </c>
      <c r="K124" s="211" t="s">
        <v>14199</v>
      </c>
      <c r="L124" s="211">
        <v>5.534749155E9</v>
      </c>
      <c r="M124" s="211" t="s">
        <v>13656</v>
      </c>
      <c r="N124" s="211" t="s">
        <v>14200</v>
      </c>
      <c r="O124" s="211" t="s">
        <v>14201</v>
      </c>
      <c r="P124" s="211" t="s">
        <v>2137</v>
      </c>
      <c r="Q124" s="218" t="b">
        <v>0</v>
      </c>
      <c r="R124" s="218"/>
      <c r="S124" s="218"/>
      <c r="T124" s="224"/>
      <c r="U124" s="218"/>
      <c r="V124" s="220"/>
      <c r="W124" s="220"/>
      <c r="X124" s="218"/>
      <c r="Y124" s="218"/>
      <c r="Z124" s="220"/>
      <c r="AA124" s="218"/>
      <c r="AB124" s="218"/>
      <c r="AC124" s="218"/>
      <c r="AD124" s="218"/>
      <c r="AE124" s="218"/>
      <c r="AF124" s="218"/>
      <c r="AG124" s="218"/>
      <c r="AH124" s="218"/>
      <c r="AI124" s="218"/>
      <c r="AJ124" s="218"/>
      <c r="AK124" s="218"/>
      <c r="AL124" s="218"/>
      <c r="AM124" s="218"/>
    </row>
    <row r="125" ht="15.75" customHeight="1">
      <c r="A125" s="56" t="s">
        <v>14202</v>
      </c>
      <c r="B125" s="56" t="s">
        <v>14203</v>
      </c>
      <c r="C125" s="56" t="str">
        <f>VLOOKUP(A125,'import Konya'!A:Q,3,0)</f>
        <v>DOĞRU</v>
      </c>
      <c r="D125" s="56" t="s">
        <v>2199</v>
      </c>
      <c r="E125" s="56">
        <f>VLOOKUP(A125,'import Konya'!A:Q,5,0)</f>
        <v>673</v>
      </c>
      <c r="F125" s="56">
        <f>VLOOKUP(A125,'import Konya'!A:Q,6,0)</f>
        <v>42</v>
      </c>
      <c r="G125" s="56">
        <f>VLOOKUP(A125,'import Konya'!A:Q,7,0)</f>
        <v>36</v>
      </c>
      <c r="H125" s="56">
        <f>VLOOKUP(A125,'import Konya'!A:Q,8,0)</f>
        <v>8</v>
      </c>
      <c r="I125" s="56">
        <f>VLOOKUP(A125,'import Konya'!A:Q,9,0)</f>
        <v>44</v>
      </c>
      <c r="J125" s="216">
        <f>VLOOKUP(A125,'import Konya'!A:Q,10,0)</f>
        <v>0.82</v>
      </c>
      <c r="K125" s="56" t="s">
        <v>14204</v>
      </c>
      <c r="L125" s="56">
        <v>5.380423808E9</v>
      </c>
      <c r="M125" s="56" t="s">
        <v>13595</v>
      </c>
      <c r="N125" s="56" t="s">
        <v>14205</v>
      </c>
      <c r="O125" s="56" t="s">
        <v>14206</v>
      </c>
      <c r="P125" s="56" t="str">
        <f>VLOOKUP(A125,'import Konya'!A:Q,16,0)</f>
        <v>Geleneksel</v>
      </c>
      <c r="Q125" s="218" t="b">
        <v>0</v>
      </c>
      <c r="R125" s="218" t="s">
        <v>38</v>
      </c>
      <c r="S125" s="218" t="s">
        <v>66</v>
      </c>
      <c r="T125" s="218" t="s">
        <v>13755</v>
      </c>
      <c r="U125" s="218"/>
      <c r="V125" s="220">
        <v>44617.0</v>
      </c>
      <c r="W125" s="220">
        <v>44617.0</v>
      </c>
      <c r="X125" s="218"/>
      <c r="Y125" s="218" t="s">
        <v>1475</v>
      </c>
      <c r="Z125" s="220">
        <v>44390.0</v>
      </c>
      <c r="AA125" s="218" t="s">
        <v>1475</v>
      </c>
      <c r="AB125" s="221">
        <v>44404.0</v>
      </c>
      <c r="AC125" s="218" t="s">
        <v>1353</v>
      </c>
      <c r="AD125" s="221">
        <v>44404.0</v>
      </c>
      <c r="AE125" s="218" t="s">
        <v>1353</v>
      </c>
      <c r="AF125" s="221">
        <v>44617.0</v>
      </c>
      <c r="AG125" s="218"/>
      <c r="AH125" s="218"/>
      <c r="AI125" s="218" t="s">
        <v>100</v>
      </c>
      <c r="AJ125" s="218" t="s">
        <v>100</v>
      </c>
      <c r="AK125" s="218" t="s">
        <v>100</v>
      </c>
      <c r="AL125" s="218" t="s">
        <v>66</v>
      </c>
      <c r="AM125" s="218"/>
    </row>
    <row r="126" ht="15.75" customHeight="1">
      <c r="A126" s="56" t="s">
        <v>14207</v>
      </c>
      <c r="B126" s="56" t="s">
        <v>14208</v>
      </c>
      <c r="C126" s="56" t="str">
        <f>VLOOKUP(A126,'import Konya'!A:Q,3,0)</f>
        <v>DOĞRU</v>
      </c>
      <c r="D126" s="56" t="s">
        <v>1507</v>
      </c>
      <c r="E126" s="56">
        <f>VLOOKUP(A126,'import Konya'!A:Q,5,0)</f>
        <v>53</v>
      </c>
      <c r="F126" s="56" t="str">
        <f>VLOOKUP(A126,'import Konya'!A:Q,6,0)</f>
        <v/>
      </c>
      <c r="G126" s="56">
        <f>VLOOKUP(A126,'import Konya'!A:Q,7,0)</f>
        <v>0</v>
      </c>
      <c r="H126" s="56">
        <f>VLOOKUP(A126,'import Konya'!A:Q,8,0)</f>
        <v>33</v>
      </c>
      <c r="I126" s="56">
        <f>VLOOKUP(A126,'import Konya'!A:Q,9,0)</f>
        <v>33</v>
      </c>
      <c r="J126" s="216">
        <f>VLOOKUP(A126,'import Konya'!A:Q,10,0)</f>
        <v>0</v>
      </c>
      <c r="K126" s="56" t="s">
        <v>14209</v>
      </c>
      <c r="L126" s="56">
        <v>5.347478541E9</v>
      </c>
      <c r="M126" s="56" t="s">
        <v>13595</v>
      </c>
      <c r="N126" s="56" t="s">
        <v>3069</v>
      </c>
      <c r="O126" s="56" t="s">
        <v>14210</v>
      </c>
      <c r="P126" s="56" t="str">
        <f>VLOOKUP(A126,'import Konya'!A:Q,16,0)</f>
        <v>Geleneksel</v>
      </c>
      <c r="Q126" s="218" t="b">
        <v>1</v>
      </c>
      <c r="R126" s="218"/>
      <c r="S126" s="218"/>
      <c r="T126" s="218"/>
      <c r="U126" s="218" t="s">
        <v>14211</v>
      </c>
      <c r="V126" s="220"/>
      <c r="W126" s="220"/>
      <c r="X126" s="218"/>
      <c r="Y126" s="218" t="s">
        <v>43</v>
      </c>
      <c r="Z126" s="220">
        <v>44389.0</v>
      </c>
      <c r="AA126" s="218" t="s">
        <v>43</v>
      </c>
      <c r="AB126" s="221">
        <v>44404.0</v>
      </c>
      <c r="AC126" s="218" t="s">
        <v>1353</v>
      </c>
      <c r="AD126" s="221">
        <v>44408.0</v>
      </c>
      <c r="AE126" s="218" t="s">
        <v>43</v>
      </c>
      <c r="AF126" s="221">
        <v>44410.0</v>
      </c>
      <c r="AG126" s="218"/>
      <c r="AH126" s="218"/>
      <c r="AI126" s="218" t="s">
        <v>100</v>
      </c>
      <c r="AJ126" s="218" t="s">
        <v>100</v>
      </c>
      <c r="AK126" s="218" t="s">
        <v>4907</v>
      </c>
      <c r="AL126" s="218" t="s">
        <v>100</v>
      </c>
      <c r="AM126" s="218"/>
    </row>
    <row r="127" ht="15.75" customHeight="1">
      <c r="A127" s="56" t="s">
        <v>14212</v>
      </c>
      <c r="B127" s="56" t="s">
        <v>14213</v>
      </c>
      <c r="C127" s="56" t="str">
        <f>VLOOKUP(A127,'import Konya'!A:Q,3,0)</f>
        <v>DOĞRU</v>
      </c>
      <c r="D127" s="56" t="s">
        <v>1577</v>
      </c>
      <c r="E127" s="56">
        <f>VLOOKUP(A127,'import Konya'!A:Q,5,0)</f>
        <v>292</v>
      </c>
      <c r="F127" s="56">
        <f>VLOOKUP(A127,'import Konya'!A:Q,6,0)</f>
        <v>6</v>
      </c>
      <c r="G127" s="56">
        <f>VLOOKUP(A127,'import Konya'!A:Q,7,0)</f>
        <v>0</v>
      </c>
      <c r="H127" s="56">
        <f>VLOOKUP(A127,'import Konya'!A:Q,8,0)</f>
        <v>52</v>
      </c>
      <c r="I127" s="56">
        <f>VLOOKUP(A127,'import Konya'!A:Q,9,0)</f>
        <v>52</v>
      </c>
      <c r="J127" s="216">
        <f>VLOOKUP(A127,'import Konya'!A:Q,10,0)</f>
        <v>0</v>
      </c>
      <c r="K127" s="56" t="s">
        <v>14214</v>
      </c>
      <c r="L127" s="56">
        <v>5.523854332E9</v>
      </c>
      <c r="M127" s="56" t="s">
        <v>13595</v>
      </c>
      <c r="N127" s="56" t="s">
        <v>14215</v>
      </c>
      <c r="O127" s="56" t="s">
        <v>14216</v>
      </c>
      <c r="P127" s="56" t="str">
        <f>VLOOKUP(A127,'import Konya'!A:Q,16,0)</f>
        <v>Geleneksel</v>
      </c>
      <c r="Q127" s="218" t="b">
        <v>0</v>
      </c>
      <c r="R127" s="218" t="s">
        <v>29</v>
      </c>
      <c r="S127" s="218"/>
      <c r="T127" s="218"/>
      <c r="U127" s="218" t="s">
        <v>14217</v>
      </c>
      <c r="V127" s="220"/>
      <c r="W127" s="220"/>
      <c r="X127" s="218"/>
      <c r="Y127" s="218" t="s">
        <v>43</v>
      </c>
      <c r="Z127" s="220">
        <v>44389.0</v>
      </c>
      <c r="AA127" s="218" t="s">
        <v>43</v>
      </c>
      <c r="AB127" s="221">
        <v>44392.0</v>
      </c>
      <c r="AC127" s="218" t="s">
        <v>43</v>
      </c>
      <c r="AD127" s="221">
        <v>44404.0</v>
      </c>
      <c r="AE127" s="218" t="s">
        <v>43</v>
      </c>
      <c r="AF127" s="221">
        <v>44407.0</v>
      </c>
      <c r="AG127" s="218" t="s">
        <v>1353</v>
      </c>
      <c r="AH127" s="221">
        <v>44620.0</v>
      </c>
      <c r="AI127" s="218" t="s">
        <v>100</v>
      </c>
      <c r="AJ127" s="218" t="s">
        <v>100</v>
      </c>
      <c r="AK127" s="218" t="s">
        <v>100</v>
      </c>
      <c r="AL127" s="218" t="s">
        <v>100</v>
      </c>
      <c r="AM127" s="218" t="s">
        <v>167</v>
      </c>
    </row>
    <row r="128" ht="15.75" customHeight="1">
      <c r="A128" s="211" t="s">
        <v>14218</v>
      </c>
      <c r="B128" s="211" t="s">
        <v>14219</v>
      </c>
      <c r="C128" s="56" t="str">
        <f>VLOOKUP(A128,'import Konya'!A:Q,3,0)</f>
        <v>DOĞRU</v>
      </c>
      <c r="D128" s="211" t="s">
        <v>1370</v>
      </c>
      <c r="E128" s="56" t="str">
        <f>VLOOKUP(A128,'import Konya'!A:Q,5,0)</f>
        <v/>
      </c>
      <c r="F128" s="56" t="str">
        <f>VLOOKUP(A128,'import Konya'!A:Q,6,0)</f>
        <v/>
      </c>
      <c r="G128" s="56">
        <f>VLOOKUP(A128,'import Konya'!A:Q,7,0)</f>
        <v>0</v>
      </c>
      <c r="H128" s="56">
        <f>VLOOKUP(A128,'import Konya'!A:Q,8,0)</f>
        <v>8</v>
      </c>
      <c r="I128" s="56">
        <f>VLOOKUP(A128,'import Konya'!A:Q,9,0)</f>
        <v>8</v>
      </c>
      <c r="J128" s="216">
        <f>VLOOKUP(A128,'import Konya'!A:Q,10,0)</f>
        <v>0</v>
      </c>
      <c r="K128" s="211" t="s">
        <v>14220</v>
      </c>
      <c r="L128" s="211">
        <v>5.462555407E9</v>
      </c>
      <c r="M128" s="211" t="s">
        <v>11034</v>
      </c>
      <c r="N128" s="211" t="s">
        <v>13709</v>
      </c>
      <c r="O128" s="211" t="s">
        <v>14221</v>
      </c>
      <c r="P128" s="56" t="str">
        <f>VLOOKUP(A128,'import Konya'!A:Q,16,0)</f>
        <v>Geleneksel</v>
      </c>
      <c r="Q128" s="218" t="b">
        <v>0</v>
      </c>
      <c r="R128" s="218"/>
      <c r="S128" s="218"/>
      <c r="T128" s="224"/>
      <c r="U128" s="218"/>
      <c r="V128" s="220"/>
      <c r="W128" s="220"/>
      <c r="X128" s="218"/>
      <c r="Y128" s="218"/>
      <c r="Z128" s="220"/>
      <c r="AA128" s="218"/>
      <c r="AB128" s="218"/>
      <c r="AC128" s="218"/>
      <c r="AD128" s="218"/>
      <c r="AE128" s="218"/>
      <c r="AF128" s="218"/>
      <c r="AG128" s="218"/>
      <c r="AH128" s="218"/>
      <c r="AI128" s="218"/>
      <c r="AJ128" s="218"/>
      <c r="AK128" s="218"/>
      <c r="AL128" s="218"/>
      <c r="AM128" s="218"/>
    </row>
    <row r="129" ht="15.75" customHeight="1">
      <c r="A129" s="56" t="s">
        <v>14222</v>
      </c>
      <c r="B129" s="56" t="s">
        <v>14223</v>
      </c>
      <c r="C129" s="56" t="str">
        <f>VLOOKUP(A129,'import Konya'!A:Q,3,0)</f>
        <v>DOĞRU</v>
      </c>
      <c r="D129" s="56" t="s">
        <v>1356</v>
      </c>
      <c r="E129" s="56">
        <f>VLOOKUP(A129,'import Konya'!A:Q,5,0)</f>
        <v>160</v>
      </c>
      <c r="F129" s="56">
        <f>VLOOKUP(A129,'import Konya'!A:Q,6,0)</f>
        <v>8</v>
      </c>
      <c r="G129" s="56">
        <f>VLOOKUP(A129,'import Konya'!A:Q,7,0)</f>
        <v>14</v>
      </c>
      <c r="H129" s="56">
        <f>VLOOKUP(A129,'import Konya'!A:Q,8,0)</f>
        <v>8</v>
      </c>
      <c r="I129" s="56">
        <f>VLOOKUP(A129,'import Konya'!A:Q,9,0)</f>
        <v>22</v>
      </c>
      <c r="J129" s="216">
        <f>VLOOKUP(A129,'import Konya'!A:Q,10,0)</f>
        <v>0.64</v>
      </c>
      <c r="K129" s="56" t="s">
        <v>14224</v>
      </c>
      <c r="L129" s="56">
        <v>3.323239536E9</v>
      </c>
      <c r="M129" s="56" t="s">
        <v>13595</v>
      </c>
      <c r="N129" s="56" t="s">
        <v>13847</v>
      </c>
      <c r="O129" s="56" t="s">
        <v>14225</v>
      </c>
      <c r="P129" s="56" t="str">
        <f>VLOOKUP(A129,'import Konya'!A:Q,16,0)</f>
        <v>Geleneksel</v>
      </c>
      <c r="Q129" s="218" t="b">
        <v>0</v>
      </c>
      <c r="R129" s="218" t="s">
        <v>38</v>
      </c>
      <c r="S129" s="218" t="s">
        <v>4838</v>
      </c>
      <c r="T129" s="218" t="s">
        <v>13488</v>
      </c>
      <c r="U129" s="218">
        <v>5.532734757E9</v>
      </c>
      <c r="V129" s="220">
        <v>44389.0</v>
      </c>
      <c r="W129" s="220">
        <v>44390.0</v>
      </c>
      <c r="X129" s="218"/>
      <c r="Y129" s="218" t="s">
        <v>1353</v>
      </c>
      <c r="Z129" s="220">
        <v>44389.0</v>
      </c>
      <c r="AA129" s="218"/>
      <c r="AB129" s="218"/>
      <c r="AC129" s="218"/>
      <c r="AD129" s="218"/>
      <c r="AE129" s="218"/>
      <c r="AF129" s="218"/>
      <c r="AG129" s="218"/>
      <c r="AH129" s="218"/>
      <c r="AI129" s="218" t="s">
        <v>4838</v>
      </c>
      <c r="AJ129" s="218"/>
      <c r="AK129" s="218"/>
      <c r="AL129" s="218"/>
      <c r="AM129" s="218"/>
    </row>
    <row r="130" ht="15.75" customHeight="1">
      <c r="A130" s="211" t="s">
        <v>14226</v>
      </c>
      <c r="B130" s="211" t="s">
        <v>14227</v>
      </c>
      <c r="C130" s="56" t="str">
        <f>VLOOKUP(A130,'import Konya'!A:Q,3,0)</f>
        <v>DOĞRU</v>
      </c>
      <c r="D130" s="211" t="s">
        <v>1370</v>
      </c>
      <c r="E130" s="56">
        <f>VLOOKUP(A130,'import Konya'!A:Q,5,0)</f>
        <v>13</v>
      </c>
      <c r="F130" s="56" t="str">
        <f>VLOOKUP(A130,'import Konya'!A:Q,6,0)</f>
        <v/>
      </c>
      <c r="G130" s="56">
        <f>VLOOKUP(A130,'import Konya'!A:Q,7,0)</f>
        <v>26</v>
      </c>
      <c r="H130" s="56">
        <f>VLOOKUP(A130,'import Konya'!A:Q,8,0)</f>
        <v>4</v>
      </c>
      <c r="I130" s="56">
        <f>VLOOKUP(A130,'import Konya'!A:Q,9,0)</f>
        <v>30</v>
      </c>
      <c r="J130" s="216">
        <f>VLOOKUP(A130,'import Konya'!A:Q,10,0)</f>
        <v>0.87</v>
      </c>
      <c r="K130" s="211" t="s">
        <v>14228</v>
      </c>
      <c r="L130" s="211">
        <v>5.423027071E9</v>
      </c>
      <c r="M130" s="211" t="s">
        <v>11034</v>
      </c>
      <c r="N130" s="211" t="s">
        <v>13773</v>
      </c>
      <c r="O130" s="211" t="s">
        <v>14229</v>
      </c>
      <c r="P130" s="211" t="s">
        <v>2137</v>
      </c>
      <c r="Q130" s="218" t="b">
        <v>0</v>
      </c>
      <c r="R130" s="218" t="s">
        <v>38</v>
      </c>
      <c r="S130" s="218" t="s">
        <v>167</v>
      </c>
      <c r="T130" s="2" t="s">
        <v>13064</v>
      </c>
      <c r="U130" s="218"/>
      <c r="V130" s="220">
        <v>44627.0</v>
      </c>
      <c r="W130" s="220">
        <v>44629.0</v>
      </c>
      <c r="X130" s="218"/>
      <c r="Y130" s="218" t="s">
        <v>1353</v>
      </c>
      <c r="Z130" s="220">
        <v>44627.0</v>
      </c>
      <c r="AA130" s="218"/>
      <c r="AB130" s="218"/>
      <c r="AC130" s="218"/>
      <c r="AD130" s="218"/>
      <c r="AE130" s="218"/>
      <c r="AF130" s="218"/>
      <c r="AG130" s="218"/>
      <c r="AH130" s="218"/>
      <c r="AI130" s="218" t="s">
        <v>167</v>
      </c>
      <c r="AJ130" s="218"/>
      <c r="AK130" s="218"/>
      <c r="AL130" s="218"/>
      <c r="AM130" s="218"/>
    </row>
    <row r="131" ht="15.75" customHeight="1">
      <c r="A131" s="211" t="s">
        <v>14230</v>
      </c>
      <c r="B131" s="211" t="s">
        <v>14231</v>
      </c>
      <c r="C131" s="56" t="str">
        <f>VLOOKUP(A131,'import Konya'!A:Q,3,0)</f>
        <v>DOĞRU</v>
      </c>
      <c r="D131" s="211" t="s">
        <v>1827</v>
      </c>
      <c r="E131" s="56" t="str">
        <f>VLOOKUP(A131,'import Konya'!A:Q,5,0)</f>
        <v/>
      </c>
      <c r="F131" s="56" t="str">
        <f>VLOOKUP(A131,'import Konya'!A:Q,6,0)</f>
        <v/>
      </c>
      <c r="G131" s="56">
        <f>VLOOKUP(A131,'import Konya'!A:Q,7,0)</f>
        <v>0</v>
      </c>
      <c r="H131" s="56">
        <f>VLOOKUP(A131,'import Konya'!A:Q,8,0)</f>
        <v>15</v>
      </c>
      <c r="I131" s="56">
        <f>VLOOKUP(A131,'import Konya'!A:Q,9,0)</f>
        <v>15</v>
      </c>
      <c r="J131" s="216">
        <f>VLOOKUP(A131,'import Konya'!A:Q,10,0)</f>
        <v>0</v>
      </c>
      <c r="K131" s="211" t="s">
        <v>14232</v>
      </c>
      <c r="L131" s="211">
        <v>5.461464265E9</v>
      </c>
      <c r="M131" s="211" t="s">
        <v>13620</v>
      </c>
      <c r="N131" s="211" t="s">
        <v>11227</v>
      </c>
      <c r="O131" s="211" t="s">
        <v>14233</v>
      </c>
      <c r="P131" s="56" t="str">
        <f>VLOOKUP(A131,'import Konya'!A:Q,16,0)</f>
        <v>Geleneksel</v>
      </c>
      <c r="Q131" s="218" t="b">
        <v>0</v>
      </c>
      <c r="R131" s="218" t="s">
        <v>33</v>
      </c>
      <c r="S131" s="218"/>
      <c r="T131" s="218"/>
      <c r="U131" s="218" t="s">
        <v>14234</v>
      </c>
      <c r="V131" s="220"/>
      <c r="W131" s="220"/>
      <c r="X131" s="218"/>
      <c r="Y131" s="218" t="s">
        <v>1353</v>
      </c>
      <c r="Z131" s="220">
        <v>44658.0</v>
      </c>
      <c r="AA131" s="218"/>
      <c r="AB131" s="218"/>
      <c r="AC131" s="218"/>
      <c r="AD131" s="218"/>
      <c r="AE131" s="218"/>
      <c r="AF131" s="218"/>
      <c r="AG131" s="218"/>
      <c r="AH131" s="218"/>
      <c r="AI131" s="218" t="s">
        <v>167</v>
      </c>
      <c r="AJ131" s="218"/>
      <c r="AK131" s="218"/>
      <c r="AL131" s="218"/>
      <c r="AM131" s="218"/>
    </row>
    <row r="132" ht="15.75" customHeight="1">
      <c r="A132" s="211" t="s">
        <v>14235</v>
      </c>
      <c r="B132" s="211" t="s">
        <v>14236</v>
      </c>
      <c r="C132" s="56" t="str">
        <f>VLOOKUP(A132,'import Konya'!A:Q,3,0)</f>
        <v>DOĞRU</v>
      </c>
      <c r="D132" s="211" t="s">
        <v>1827</v>
      </c>
      <c r="E132" s="56" t="str">
        <f>VLOOKUP(A132,'import Konya'!A:Q,5,0)</f>
        <v/>
      </c>
      <c r="F132" s="56" t="str">
        <f>VLOOKUP(A132,'import Konya'!A:Q,6,0)</f>
        <v/>
      </c>
      <c r="G132" s="56">
        <f>VLOOKUP(A132,'import Konya'!A:Q,7,0)</f>
        <v>0</v>
      </c>
      <c r="H132" s="56">
        <f>VLOOKUP(A132,'import Konya'!A:Q,8,0)</f>
        <v>16</v>
      </c>
      <c r="I132" s="56">
        <f>VLOOKUP(A132,'import Konya'!A:Q,9,0)</f>
        <v>16</v>
      </c>
      <c r="J132" s="216">
        <f>VLOOKUP(A132,'import Konya'!A:Q,10,0)</f>
        <v>0</v>
      </c>
      <c r="K132" s="211" t="s">
        <v>14232</v>
      </c>
      <c r="L132" s="211">
        <v>5.461464212E9</v>
      </c>
      <c r="M132" s="211" t="s">
        <v>11034</v>
      </c>
      <c r="N132" s="211" t="s">
        <v>14237</v>
      </c>
      <c r="O132" s="211" t="s">
        <v>14238</v>
      </c>
      <c r="P132" s="56" t="str">
        <f>VLOOKUP(A132,'import Konya'!A:Q,16,0)</f>
        <v>Geleneksel</v>
      </c>
      <c r="Q132" s="218" t="b">
        <v>0</v>
      </c>
      <c r="R132" s="218"/>
      <c r="S132" s="218"/>
      <c r="T132" s="224"/>
      <c r="U132" s="218" t="s">
        <v>14239</v>
      </c>
      <c r="V132" s="220"/>
      <c r="W132" s="220"/>
      <c r="X132" s="218"/>
      <c r="Y132" s="218" t="s">
        <v>1353</v>
      </c>
      <c r="Z132" s="220">
        <v>44663.0</v>
      </c>
      <c r="AA132" s="218"/>
      <c r="AB132" s="218"/>
      <c r="AC132" s="218"/>
      <c r="AD132" s="218"/>
      <c r="AE132" s="218"/>
      <c r="AF132" s="218"/>
      <c r="AG132" s="218"/>
      <c r="AH132" s="218"/>
      <c r="AI132" s="218" t="s">
        <v>128</v>
      </c>
      <c r="AJ132" s="218"/>
      <c r="AK132" s="218"/>
      <c r="AL132" s="218"/>
      <c r="AM132" s="218"/>
    </row>
    <row r="133" ht="15.75" customHeight="1">
      <c r="A133" s="56" t="s">
        <v>14240</v>
      </c>
      <c r="B133" s="56" t="s">
        <v>14241</v>
      </c>
      <c r="C133" s="56" t="str">
        <f>VLOOKUP(A133,'import Konya'!A:Q,3,0)</f>
        <v>DOĞRU</v>
      </c>
      <c r="D133" s="56" t="s">
        <v>1577</v>
      </c>
      <c r="E133" s="56">
        <f>VLOOKUP(A133,'import Konya'!A:Q,5,0)</f>
        <v>3766</v>
      </c>
      <c r="F133" s="56">
        <f>VLOOKUP(A133,'import Konya'!A:Q,6,0)</f>
        <v>86</v>
      </c>
      <c r="G133" s="56">
        <f>VLOOKUP(A133,'import Konya'!A:Q,7,0)</f>
        <v>0</v>
      </c>
      <c r="H133" s="56">
        <f>VLOOKUP(A133,'import Konya'!A:Q,8,0)</f>
        <v>50</v>
      </c>
      <c r="I133" s="56">
        <f>VLOOKUP(A133,'import Konya'!A:Q,9,0)</f>
        <v>50</v>
      </c>
      <c r="J133" s="216">
        <f>VLOOKUP(A133,'import Konya'!A:Q,10,0)</f>
        <v>0</v>
      </c>
      <c r="K133" s="56" t="s">
        <v>14242</v>
      </c>
      <c r="L133" s="56">
        <v>3.322650943E9</v>
      </c>
      <c r="M133" s="56" t="s">
        <v>11034</v>
      </c>
      <c r="N133" s="56" t="s">
        <v>13930</v>
      </c>
      <c r="O133" s="56" t="s">
        <v>14243</v>
      </c>
      <c r="P133" s="56" t="str">
        <f>VLOOKUP(A133,'import Konya'!A:Q,16,0)</f>
        <v>Geleneksel</v>
      </c>
      <c r="Q133" s="218" t="b">
        <v>0</v>
      </c>
      <c r="R133" s="218" t="s">
        <v>29</v>
      </c>
      <c r="S133" s="218"/>
      <c r="T133" s="218"/>
      <c r="U133" s="218" t="s">
        <v>14244</v>
      </c>
      <c r="V133" s="220"/>
      <c r="W133" s="220"/>
      <c r="X133" s="218"/>
      <c r="Y133" s="218" t="s">
        <v>1353</v>
      </c>
      <c r="Z133" s="220">
        <v>44607.0</v>
      </c>
      <c r="AA133" s="218"/>
      <c r="AB133" s="218"/>
      <c r="AC133" s="218"/>
      <c r="AD133" s="218"/>
      <c r="AE133" s="218"/>
      <c r="AF133" s="218"/>
      <c r="AG133" s="218"/>
      <c r="AH133" s="218"/>
      <c r="AI133" s="218" t="s">
        <v>610</v>
      </c>
      <c r="AJ133" s="218"/>
      <c r="AK133" s="218"/>
      <c r="AL133" s="218"/>
      <c r="AM133" s="218"/>
    </row>
    <row r="134" ht="15.75" customHeight="1">
      <c r="A134" s="56" t="s">
        <v>14245</v>
      </c>
      <c r="B134" s="56" t="s">
        <v>14246</v>
      </c>
      <c r="C134" s="56" t="str">
        <f>VLOOKUP(A134,'import Konya'!A:Q,3,0)</f>
        <v>DOĞRU</v>
      </c>
      <c r="D134" s="56" t="s">
        <v>1364</v>
      </c>
      <c r="E134" s="56">
        <f>VLOOKUP(A134,'import Konya'!A:Q,5,0)</f>
        <v>1</v>
      </c>
      <c r="F134" s="56" t="str">
        <f>VLOOKUP(A134,'import Konya'!A:Q,6,0)</f>
        <v/>
      </c>
      <c r="G134" s="56">
        <f>VLOOKUP(A134,'import Konya'!A:Q,7,0)</f>
        <v>0</v>
      </c>
      <c r="H134" s="56">
        <f>VLOOKUP(A134,'import Konya'!A:Q,8,0)</f>
        <v>14</v>
      </c>
      <c r="I134" s="56">
        <f>VLOOKUP(A134,'import Konya'!A:Q,9,0)</f>
        <v>14</v>
      </c>
      <c r="J134" s="216">
        <f>VLOOKUP(A134,'import Konya'!A:Q,10,0)</f>
        <v>0</v>
      </c>
      <c r="K134" s="56" t="s">
        <v>14247</v>
      </c>
      <c r="L134" s="56">
        <v>5.447454893E9</v>
      </c>
      <c r="M134" s="56" t="s">
        <v>13620</v>
      </c>
      <c r="N134" s="56" t="s">
        <v>13958</v>
      </c>
      <c r="O134" s="56" t="s">
        <v>14248</v>
      </c>
      <c r="P134" s="56" t="str">
        <f>VLOOKUP(A134,'import Konya'!A:Q,16,0)</f>
        <v>Geleneksel</v>
      </c>
      <c r="Q134" s="218" t="b">
        <v>0</v>
      </c>
      <c r="R134" s="218" t="s">
        <v>29</v>
      </c>
      <c r="S134" s="218"/>
      <c r="T134" s="218"/>
      <c r="U134" s="218" t="s">
        <v>14249</v>
      </c>
      <c r="V134" s="220"/>
      <c r="W134" s="220"/>
      <c r="X134" s="218"/>
      <c r="Y134" s="218" t="s">
        <v>1353</v>
      </c>
      <c r="Z134" s="220">
        <v>44594.0</v>
      </c>
      <c r="AA134" s="218"/>
      <c r="AB134" s="218"/>
      <c r="AC134" s="218"/>
      <c r="AD134" s="218"/>
      <c r="AE134" s="218"/>
      <c r="AF134" s="218"/>
      <c r="AG134" s="218"/>
      <c r="AH134" s="218"/>
      <c r="AI134" s="218" t="s">
        <v>106</v>
      </c>
      <c r="AJ134" s="218"/>
      <c r="AK134" s="218"/>
      <c r="AL134" s="218"/>
      <c r="AM134" s="218"/>
    </row>
    <row r="135" ht="15.75" customHeight="1">
      <c r="A135" s="56" t="s">
        <v>14250</v>
      </c>
      <c r="B135" s="56" t="s">
        <v>14251</v>
      </c>
      <c r="C135" s="56" t="str">
        <f>VLOOKUP(A135,'import Konya'!A:Q,3,0)</f>
        <v>DOĞRU</v>
      </c>
      <c r="D135" s="56" t="s">
        <v>1364</v>
      </c>
      <c r="E135" s="56">
        <f>VLOOKUP(A135,'import Konya'!A:Q,5,0)</f>
        <v>31</v>
      </c>
      <c r="F135" s="56">
        <f>VLOOKUP(A135,'import Konya'!A:Q,6,0)</f>
        <v>5</v>
      </c>
      <c r="G135" s="56">
        <f>VLOOKUP(A135,'import Konya'!A:Q,7,0)</f>
        <v>4</v>
      </c>
      <c r="H135" s="56">
        <f>VLOOKUP(A135,'import Konya'!A:Q,8,0)</f>
        <v>14</v>
      </c>
      <c r="I135" s="56">
        <f>VLOOKUP(A135,'import Konya'!A:Q,9,0)</f>
        <v>18</v>
      </c>
      <c r="J135" s="216">
        <f>VLOOKUP(A135,'import Konya'!A:Q,10,0)</f>
        <v>0.22</v>
      </c>
      <c r="K135" s="56" t="s">
        <v>14252</v>
      </c>
      <c r="L135" s="56">
        <v>5.522661898E9</v>
      </c>
      <c r="M135" s="56" t="s">
        <v>13620</v>
      </c>
      <c r="N135" s="56" t="s">
        <v>14030</v>
      </c>
      <c r="O135" s="56" t="s">
        <v>14253</v>
      </c>
      <c r="P135" s="56" t="str">
        <f>VLOOKUP(A135,'import Konya'!A:Q,16,0)</f>
        <v>Geleneksel</v>
      </c>
      <c r="Q135" s="218" t="b">
        <v>0</v>
      </c>
      <c r="R135" s="218" t="s">
        <v>29</v>
      </c>
      <c r="S135" s="218"/>
      <c r="T135" s="218"/>
      <c r="U135" s="218" t="s">
        <v>14254</v>
      </c>
      <c r="V135" s="220"/>
      <c r="W135" s="220"/>
      <c r="X135" s="218"/>
      <c r="Y135" s="218" t="s">
        <v>1353</v>
      </c>
      <c r="Z135" s="220">
        <v>44658.0</v>
      </c>
      <c r="AA135" s="218"/>
      <c r="AB135" s="218"/>
      <c r="AC135" s="218"/>
      <c r="AD135" s="218"/>
      <c r="AE135" s="218"/>
      <c r="AF135" s="218"/>
      <c r="AG135" s="218"/>
      <c r="AH135" s="218"/>
      <c r="AI135" s="218" t="s">
        <v>273</v>
      </c>
      <c r="AJ135" s="218"/>
      <c r="AK135" s="218"/>
      <c r="AL135" s="218"/>
      <c r="AM135" s="218"/>
    </row>
    <row r="136" ht="15.75" customHeight="1">
      <c r="A136" s="211" t="s">
        <v>14255</v>
      </c>
      <c r="B136" s="211" t="s">
        <v>14256</v>
      </c>
      <c r="C136" s="56" t="str">
        <f>VLOOKUP(A136,'import Konya'!A:Q,3,0)</f>
        <v>DOĞRU</v>
      </c>
      <c r="D136" s="211" t="s">
        <v>1364</v>
      </c>
      <c r="E136" s="56">
        <f>VLOOKUP(A136,'import Konya'!A:Q,5,0)</f>
        <v>3</v>
      </c>
      <c r="F136" s="56">
        <f>VLOOKUP(A136,'import Konya'!A:Q,6,0)</f>
        <v>2</v>
      </c>
      <c r="G136" s="56">
        <f>VLOOKUP(A136,'import Konya'!A:Q,7,0)</f>
        <v>0</v>
      </c>
      <c r="H136" s="56">
        <f>VLOOKUP(A136,'import Konya'!A:Q,8,0)</f>
        <v>6</v>
      </c>
      <c r="I136" s="56">
        <f>VLOOKUP(A136,'import Konya'!A:Q,9,0)</f>
        <v>6</v>
      </c>
      <c r="J136" s="216">
        <f>VLOOKUP(A136,'import Konya'!A:Q,10,0)</f>
        <v>0</v>
      </c>
      <c r="K136" s="211" t="s">
        <v>14257</v>
      </c>
      <c r="L136" s="211">
        <v>5.425134223E9</v>
      </c>
      <c r="M136" s="211" t="s">
        <v>13620</v>
      </c>
      <c r="N136" s="211" t="s">
        <v>14258</v>
      </c>
      <c r="O136" s="211" t="s">
        <v>14259</v>
      </c>
      <c r="P136" s="56" t="str">
        <f>VLOOKUP(A136,'import Konya'!A:Q,16,0)</f>
        <v>Geleneksel</v>
      </c>
      <c r="Q136" s="218" t="b">
        <v>0</v>
      </c>
      <c r="R136" s="218"/>
      <c r="S136" s="218"/>
      <c r="T136" s="218"/>
      <c r="U136" s="218"/>
      <c r="V136" s="220"/>
      <c r="W136" s="220"/>
      <c r="X136" s="218"/>
      <c r="Y136" s="218"/>
      <c r="Z136" s="220"/>
      <c r="AA136" s="218"/>
      <c r="AB136" s="218"/>
      <c r="AC136" s="218"/>
      <c r="AD136" s="218"/>
      <c r="AE136" s="218"/>
      <c r="AF136" s="218"/>
      <c r="AG136" s="218"/>
      <c r="AH136" s="218"/>
      <c r="AI136" s="218"/>
      <c r="AJ136" s="218"/>
      <c r="AK136" s="218"/>
      <c r="AL136" s="218"/>
      <c r="AM136" s="218"/>
    </row>
    <row r="137" ht="15.75" customHeight="1">
      <c r="A137" s="56" t="s">
        <v>14260</v>
      </c>
      <c r="B137" s="56" t="s">
        <v>14261</v>
      </c>
      <c r="C137" s="56" t="str">
        <f>VLOOKUP(A137,'import Konya'!A:Q,3,0)</f>
        <v>DOĞRU</v>
      </c>
      <c r="D137" s="56" t="s">
        <v>1364</v>
      </c>
      <c r="E137" s="56">
        <f>VLOOKUP(A137,'import Konya'!A:Q,5,0)</f>
        <v>4</v>
      </c>
      <c r="F137" s="56" t="str">
        <f>VLOOKUP(A137,'import Konya'!A:Q,6,0)</f>
        <v/>
      </c>
      <c r="G137" s="56">
        <f>VLOOKUP(A137,'import Konya'!A:Q,7,0)</f>
        <v>0</v>
      </c>
      <c r="H137" s="56">
        <f>VLOOKUP(A137,'import Konya'!A:Q,8,0)</f>
        <v>8</v>
      </c>
      <c r="I137" s="56">
        <f>VLOOKUP(A137,'import Konya'!A:Q,9,0)</f>
        <v>8</v>
      </c>
      <c r="J137" s="216">
        <f>VLOOKUP(A137,'import Konya'!A:Q,10,0)</f>
        <v>0</v>
      </c>
      <c r="K137" s="56" t="s">
        <v>14247</v>
      </c>
      <c r="L137" s="56">
        <v>5.492491985E9</v>
      </c>
      <c r="M137" s="56" t="s">
        <v>11034</v>
      </c>
      <c r="N137" s="56" t="s">
        <v>14262</v>
      </c>
      <c r="O137" s="56" t="s">
        <v>14263</v>
      </c>
      <c r="P137" s="56" t="str">
        <f>VLOOKUP(A137,'import Konya'!A:Q,16,0)</f>
        <v>Geleneksel</v>
      </c>
      <c r="Q137" s="218" t="b">
        <v>0</v>
      </c>
      <c r="R137" s="218" t="s">
        <v>29</v>
      </c>
      <c r="S137" s="218"/>
      <c r="T137" s="218"/>
      <c r="U137" s="218" t="s">
        <v>14264</v>
      </c>
      <c r="V137" s="220"/>
      <c r="W137" s="220"/>
      <c r="X137" s="218"/>
      <c r="Y137" s="218" t="s">
        <v>1353</v>
      </c>
      <c r="Z137" s="220">
        <v>44420.0</v>
      </c>
      <c r="AA137" s="218"/>
      <c r="AB137" s="218"/>
      <c r="AC137" s="218"/>
      <c r="AD137" s="218"/>
      <c r="AE137" s="218"/>
      <c r="AF137" s="218"/>
      <c r="AG137" s="218"/>
      <c r="AH137" s="218"/>
      <c r="AI137" s="218" t="s">
        <v>5371</v>
      </c>
      <c r="AJ137" s="218"/>
      <c r="AK137" s="218"/>
      <c r="AL137" s="218"/>
      <c r="AM137" s="218"/>
    </row>
    <row r="138" ht="15.75" customHeight="1">
      <c r="A138" s="56" t="s">
        <v>14265</v>
      </c>
      <c r="B138" s="56" t="s">
        <v>14266</v>
      </c>
      <c r="C138" s="56" t="str">
        <f>VLOOKUP(A138,'import Konya'!A:Q,3,0)</f>
        <v>DOĞRU</v>
      </c>
      <c r="D138" s="56" t="s">
        <v>1364</v>
      </c>
      <c r="E138" s="56">
        <f>VLOOKUP(A138,'import Konya'!A:Q,5,0)</f>
        <v>121</v>
      </c>
      <c r="F138" s="56">
        <f>VLOOKUP(A138,'import Konya'!A:Q,6,0)</f>
        <v>4</v>
      </c>
      <c r="G138" s="56">
        <f>VLOOKUP(A138,'import Konya'!A:Q,7,0)</f>
        <v>0</v>
      </c>
      <c r="H138" s="56">
        <f>VLOOKUP(A138,'import Konya'!A:Q,8,0)</f>
        <v>34</v>
      </c>
      <c r="I138" s="56">
        <f>VLOOKUP(A138,'import Konya'!A:Q,9,0)</f>
        <v>34</v>
      </c>
      <c r="J138" s="216">
        <f>VLOOKUP(A138,'import Konya'!A:Q,10,0)</f>
        <v>0</v>
      </c>
      <c r="K138" s="56" t="s">
        <v>14267</v>
      </c>
      <c r="L138" s="56">
        <v>5.532588742E9</v>
      </c>
      <c r="M138" s="56" t="s">
        <v>11034</v>
      </c>
      <c r="N138" s="56" t="s">
        <v>14268</v>
      </c>
      <c r="O138" s="56" t="s">
        <v>14269</v>
      </c>
      <c r="P138" s="56" t="str">
        <f>VLOOKUP(A138,'import Konya'!A:Q,16,0)</f>
        <v>Geleneksel</v>
      </c>
      <c r="Q138" s="218" t="b">
        <v>0</v>
      </c>
      <c r="R138" s="218" t="s">
        <v>29</v>
      </c>
      <c r="S138" s="218"/>
      <c r="T138" s="218"/>
      <c r="U138" s="218" t="s">
        <v>14270</v>
      </c>
      <c r="V138" s="220"/>
      <c r="W138" s="220"/>
      <c r="X138" s="218"/>
      <c r="Y138" s="218" t="s">
        <v>31</v>
      </c>
      <c r="Z138" s="220">
        <v>44433.0</v>
      </c>
      <c r="AA138" s="218" t="s">
        <v>1353</v>
      </c>
      <c r="AB138" s="221">
        <v>44434.0</v>
      </c>
      <c r="AC138" s="218" t="s">
        <v>43</v>
      </c>
      <c r="AD138" s="221">
        <v>44614.0</v>
      </c>
      <c r="AE138" s="218"/>
      <c r="AF138" s="218"/>
      <c r="AG138" s="218"/>
      <c r="AH138" s="218"/>
      <c r="AI138" s="218" t="s">
        <v>13605</v>
      </c>
      <c r="AJ138" s="218" t="s">
        <v>4907</v>
      </c>
      <c r="AK138" s="218" t="s">
        <v>167</v>
      </c>
      <c r="AL138" s="218"/>
      <c r="AM138" s="218"/>
    </row>
    <row r="139" ht="15.75" customHeight="1">
      <c r="A139" s="56" t="s">
        <v>14271</v>
      </c>
      <c r="B139" s="56" t="s">
        <v>14272</v>
      </c>
      <c r="C139" s="56" t="str">
        <f>VLOOKUP(A139,'import Konya'!A:Q,3,0)</f>
        <v>DOĞRU</v>
      </c>
      <c r="D139" s="56" t="s">
        <v>1364</v>
      </c>
      <c r="E139" s="56">
        <f>VLOOKUP(A139,'import Konya'!A:Q,5,0)</f>
        <v>95</v>
      </c>
      <c r="F139" s="56">
        <f>VLOOKUP(A139,'import Konya'!A:Q,6,0)</f>
        <v>8</v>
      </c>
      <c r="G139" s="56">
        <f>VLOOKUP(A139,'import Konya'!A:Q,7,0)</f>
        <v>0</v>
      </c>
      <c r="H139" s="56">
        <f>VLOOKUP(A139,'import Konya'!A:Q,8,0)</f>
        <v>13</v>
      </c>
      <c r="I139" s="56">
        <f>VLOOKUP(A139,'import Konya'!A:Q,9,0)</f>
        <v>13</v>
      </c>
      <c r="J139" s="216">
        <f>VLOOKUP(A139,'import Konya'!A:Q,10,0)</f>
        <v>0</v>
      </c>
      <c r="K139" s="56" t="s">
        <v>14247</v>
      </c>
      <c r="L139" s="56">
        <v>5.324859854E9</v>
      </c>
      <c r="M139" s="56" t="s">
        <v>11034</v>
      </c>
      <c r="N139" s="56" t="s">
        <v>13808</v>
      </c>
      <c r="O139" s="56" t="s">
        <v>14273</v>
      </c>
      <c r="P139" s="56" t="str">
        <f>VLOOKUP(A139,'import Konya'!A:Q,16,0)</f>
        <v>Geleneksel</v>
      </c>
      <c r="Q139" s="218" t="b">
        <v>0</v>
      </c>
      <c r="R139" s="218" t="s">
        <v>29</v>
      </c>
      <c r="S139" s="218"/>
      <c r="T139" s="218"/>
      <c r="U139" s="218" t="s">
        <v>14274</v>
      </c>
      <c r="V139" s="220"/>
      <c r="W139" s="220"/>
      <c r="X139" s="218"/>
      <c r="Y139" s="218" t="s">
        <v>1353</v>
      </c>
      <c r="Z139" s="220">
        <v>44611.0</v>
      </c>
      <c r="AA139" s="218"/>
      <c r="AB139" s="218"/>
      <c r="AC139" s="218"/>
      <c r="AD139" s="218"/>
      <c r="AE139" s="218"/>
      <c r="AF139" s="218"/>
      <c r="AG139" s="218"/>
      <c r="AH139" s="218"/>
      <c r="AI139" s="218" t="s">
        <v>100</v>
      </c>
      <c r="AJ139" s="218"/>
      <c r="AK139" s="218"/>
      <c r="AL139" s="218"/>
      <c r="AM139" s="218"/>
    </row>
    <row r="140" ht="15.75" customHeight="1">
      <c r="A140" s="56" t="s">
        <v>14275</v>
      </c>
      <c r="B140" s="56" t="s">
        <v>14276</v>
      </c>
      <c r="C140" s="56" t="str">
        <f>VLOOKUP(A140,'import Konya'!A:Q,3,0)</f>
        <v>DOĞRU</v>
      </c>
      <c r="D140" s="56" t="s">
        <v>1364</v>
      </c>
      <c r="E140" s="56">
        <f>VLOOKUP(A140,'import Konya'!A:Q,5,0)</f>
        <v>271</v>
      </c>
      <c r="F140" s="56">
        <f>VLOOKUP(A140,'import Konya'!A:Q,6,0)</f>
        <v>29</v>
      </c>
      <c r="G140" s="56">
        <f>VLOOKUP(A140,'import Konya'!A:Q,7,0)</f>
        <v>0</v>
      </c>
      <c r="H140" s="56">
        <f>VLOOKUP(A140,'import Konya'!A:Q,8,0)</f>
        <v>16</v>
      </c>
      <c r="I140" s="56">
        <f>VLOOKUP(A140,'import Konya'!A:Q,9,0)</f>
        <v>16</v>
      </c>
      <c r="J140" s="216">
        <f>VLOOKUP(A140,'import Konya'!A:Q,10,0)</f>
        <v>0</v>
      </c>
      <c r="K140" s="56" t="s">
        <v>14247</v>
      </c>
      <c r="L140" s="56">
        <v>5.324859854E9</v>
      </c>
      <c r="M140" s="56" t="s">
        <v>11034</v>
      </c>
      <c r="N140" s="56" t="s">
        <v>14277</v>
      </c>
      <c r="O140" s="56" t="s">
        <v>14278</v>
      </c>
      <c r="P140" s="56" t="str">
        <f>VLOOKUP(A140,'import Konya'!A:Q,16,0)</f>
        <v>Geleneksel</v>
      </c>
      <c r="Q140" s="218" t="b">
        <v>0</v>
      </c>
      <c r="R140" s="218" t="s">
        <v>29</v>
      </c>
      <c r="S140" s="218"/>
      <c r="T140" s="224"/>
      <c r="U140" s="218"/>
      <c r="V140" s="220"/>
      <c r="W140" s="220"/>
      <c r="X140" s="218"/>
      <c r="Y140" s="218"/>
      <c r="Z140" s="220"/>
      <c r="AA140" s="218"/>
      <c r="AB140" s="218"/>
      <c r="AC140" s="218"/>
      <c r="AD140" s="218"/>
      <c r="AE140" s="218"/>
      <c r="AF140" s="218"/>
      <c r="AG140" s="218"/>
      <c r="AH140" s="218"/>
      <c r="AI140" s="218"/>
      <c r="AJ140" s="218"/>
      <c r="AK140" s="218"/>
      <c r="AL140" s="218"/>
      <c r="AM140" s="218"/>
    </row>
    <row r="141" ht="15.75" customHeight="1">
      <c r="A141" s="56" t="s">
        <v>14279</v>
      </c>
      <c r="B141" s="56" t="s">
        <v>14280</v>
      </c>
      <c r="C141" s="56" t="str">
        <f>VLOOKUP(A141,'import Konya'!A:Q,3,0)</f>
        <v>DOĞRU</v>
      </c>
      <c r="D141" s="56" t="s">
        <v>1364</v>
      </c>
      <c r="E141" s="56">
        <f>VLOOKUP(A141,'import Konya'!A:Q,5,0)</f>
        <v>193</v>
      </c>
      <c r="F141" s="56">
        <f>VLOOKUP(A141,'import Konya'!A:Q,6,0)</f>
        <v>11</v>
      </c>
      <c r="G141" s="56">
        <f>VLOOKUP(A141,'import Konya'!A:Q,7,0)</f>
        <v>0</v>
      </c>
      <c r="H141" s="56">
        <f>VLOOKUP(A141,'import Konya'!A:Q,8,0)</f>
        <v>13</v>
      </c>
      <c r="I141" s="56">
        <f>VLOOKUP(A141,'import Konya'!A:Q,9,0)</f>
        <v>13</v>
      </c>
      <c r="J141" s="216">
        <f>VLOOKUP(A141,'import Konya'!A:Q,10,0)</f>
        <v>0</v>
      </c>
      <c r="K141" s="56" t="s">
        <v>14247</v>
      </c>
      <c r="L141" s="56">
        <v>5.31356392E9</v>
      </c>
      <c r="M141" s="56" t="s">
        <v>13595</v>
      </c>
      <c r="N141" s="56" t="s">
        <v>3069</v>
      </c>
      <c r="O141" s="56" t="s">
        <v>14281</v>
      </c>
      <c r="P141" s="56" t="str">
        <f>VLOOKUP(A141,'import Konya'!A:Q,16,0)</f>
        <v>Geleneksel</v>
      </c>
      <c r="Q141" s="218" t="b">
        <v>0</v>
      </c>
      <c r="R141" s="218" t="s">
        <v>43</v>
      </c>
      <c r="S141" s="218" t="s">
        <v>610</v>
      </c>
      <c r="T141" s="218" t="s">
        <v>13755</v>
      </c>
      <c r="U141" s="218" t="s">
        <v>532</v>
      </c>
      <c r="V141" s="220">
        <v>44588.0</v>
      </c>
      <c r="W141" s="220">
        <v>44589.0</v>
      </c>
      <c r="X141" s="218"/>
      <c r="Y141" s="218" t="s">
        <v>1353</v>
      </c>
      <c r="Z141" s="220">
        <v>44588.0</v>
      </c>
      <c r="AA141" s="218" t="s">
        <v>1353</v>
      </c>
      <c r="AB141" s="221">
        <v>44593.0</v>
      </c>
      <c r="AC141" s="218"/>
      <c r="AD141" s="218"/>
      <c r="AE141" s="218"/>
      <c r="AF141" s="218"/>
      <c r="AG141" s="218"/>
      <c r="AH141" s="218"/>
      <c r="AI141" s="218" t="s">
        <v>610</v>
      </c>
      <c r="AJ141" s="218" t="s">
        <v>167</v>
      </c>
      <c r="AK141" s="218"/>
      <c r="AL141" s="218"/>
      <c r="AM141" s="218"/>
    </row>
    <row r="142" ht="15.75" customHeight="1">
      <c r="A142" s="56" t="s">
        <v>14282</v>
      </c>
      <c r="B142" s="56" t="s">
        <v>14283</v>
      </c>
      <c r="C142" s="56" t="str">
        <f>VLOOKUP(A142,'import Konya'!A:Q,3,0)</f>
        <v>YANLIŞ</v>
      </c>
      <c r="D142" s="56" t="s">
        <v>1364</v>
      </c>
      <c r="E142" s="56">
        <f>VLOOKUP(A142,'import Konya'!A:Q,5,0)</f>
        <v>15</v>
      </c>
      <c r="F142" s="56" t="str">
        <f>VLOOKUP(A142,'import Konya'!A:Q,6,0)</f>
        <v/>
      </c>
      <c r="G142" s="56">
        <f>VLOOKUP(A142,'import Konya'!A:Q,7,0)</f>
        <v>0</v>
      </c>
      <c r="H142" s="56">
        <f>VLOOKUP(A142,'import Konya'!A:Q,8,0)</f>
        <v>18</v>
      </c>
      <c r="I142" s="56">
        <f>VLOOKUP(A142,'import Konya'!A:Q,9,0)</f>
        <v>18</v>
      </c>
      <c r="J142" s="216">
        <f>VLOOKUP(A142,'import Konya'!A:Q,10,0)</f>
        <v>0</v>
      </c>
      <c r="K142" s="56" t="s">
        <v>14284</v>
      </c>
      <c r="L142" s="56">
        <v>5.46880351E9</v>
      </c>
      <c r="M142" s="56" t="s">
        <v>11034</v>
      </c>
      <c r="N142" s="56" t="s">
        <v>13896</v>
      </c>
      <c r="O142" s="56" t="s">
        <v>14285</v>
      </c>
      <c r="P142" s="56" t="str">
        <f>VLOOKUP(A142,'import Konya'!A:Q,16,0)</f>
        <v>Geleneksel</v>
      </c>
      <c r="Q142" s="218" t="b">
        <v>0</v>
      </c>
      <c r="R142" s="218" t="s">
        <v>43</v>
      </c>
      <c r="S142" s="218" t="s">
        <v>4907</v>
      </c>
      <c r="T142" s="218" t="s">
        <v>13488</v>
      </c>
      <c r="U142" s="218" t="s">
        <v>14286</v>
      </c>
      <c r="V142" s="220">
        <v>44434.0</v>
      </c>
      <c r="W142" s="220">
        <v>44435.0</v>
      </c>
      <c r="X142" s="218"/>
      <c r="Y142" s="218" t="s">
        <v>43</v>
      </c>
      <c r="Z142" s="220">
        <v>44432.0</v>
      </c>
      <c r="AA142" s="218" t="s">
        <v>43</v>
      </c>
      <c r="AB142" s="221">
        <v>44433.0</v>
      </c>
      <c r="AC142" s="218" t="s">
        <v>1353</v>
      </c>
      <c r="AD142" s="221">
        <v>44434.0</v>
      </c>
      <c r="AE142" s="218" t="s">
        <v>1353</v>
      </c>
      <c r="AF142" s="221">
        <v>44435.0</v>
      </c>
      <c r="AG142" s="218" t="s">
        <v>43</v>
      </c>
      <c r="AH142" s="221">
        <v>44628.0</v>
      </c>
      <c r="AI142" s="218" t="s">
        <v>13605</v>
      </c>
      <c r="AJ142" s="218" t="s">
        <v>13605</v>
      </c>
      <c r="AK142" s="218" t="s">
        <v>4907</v>
      </c>
      <c r="AL142" s="218" t="s">
        <v>13605</v>
      </c>
      <c r="AM142" s="218" t="s">
        <v>149</v>
      </c>
    </row>
    <row r="143" ht="15.75" customHeight="1">
      <c r="A143" s="56" t="s">
        <v>14287</v>
      </c>
      <c r="B143" s="56" t="s">
        <v>14288</v>
      </c>
      <c r="C143" s="56" t="str">
        <f>VLOOKUP(A143,'import Konya'!A:Q,3,0)</f>
        <v>DOĞRU</v>
      </c>
      <c r="D143" s="56" t="s">
        <v>1364</v>
      </c>
      <c r="E143" s="56">
        <f>VLOOKUP(A143,'import Konya'!A:Q,5,0)</f>
        <v>75</v>
      </c>
      <c r="F143" s="56">
        <f>VLOOKUP(A143,'import Konya'!A:Q,6,0)</f>
        <v>9</v>
      </c>
      <c r="G143" s="56">
        <f>VLOOKUP(A143,'import Konya'!A:Q,7,0)</f>
        <v>0</v>
      </c>
      <c r="H143" s="56">
        <f>VLOOKUP(A143,'import Konya'!A:Q,8,0)</f>
        <v>18</v>
      </c>
      <c r="I143" s="56">
        <f>VLOOKUP(A143,'import Konya'!A:Q,9,0)</f>
        <v>18</v>
      </c>
      <c r="J143" s="216">
        <f>VLOOKUP(A143,'import Konya'!A:Q,10,0)</f>
        <v>0</v>
      </c>
      <c r="K143" s="56" t="s">
        <v>14247</v>
      </c>
      <c r="L143" s="56">
        <v>5.324859854E9</v>
      </c>
      <c r="M143" s="56" t="s">
        <v>11034</v>
      </c>
      <c r="N143" s="56" t="s">
        <v>14237</v>
      </c>
      <c r="O143" s="56" t="s">
        <v>14289</v>
      </c>
      <c r="P143" s="56" t="str">
        <f>VLOOKUP(A143,'import Konya'!A:Q,16,0)</f>
        <v>Geleneksel</v>
      </c>
      <c r="Q143" s="218" t="b">
        <v>0</v>
      </c>
      <c r="R143" s="218"/>
      <c r="S143" s="218"/>
      <c r="T143" s="2"/>
      <c r="U143" s="218" t="s">
        <v>14290</v>
      </c>
      <c r="V143" s="220"/>
      <c r="W143" s="220"/>
      <c r="X143" s="218"/>
      <c r="Y143" s="218" t="s">
        <v>1353</v>
      </c>
      <c r="Z143" s="220">
        <v>44603.0</v>
      </c>
      <c r="AA143" s="218"/>
      <c r="AB143" s="218"/>
      <c r="AC143" s="218"/>
      <c r="AD143" s="218"/>
      <c r="AE143" s="218"/>
      <c r="AF143" s="218"/>
      <c r="AG143" s="218"/>
      <c r="AH143" s="218"/>
      <c r="AI143" s="218" t="s">
        <v>167</v>
      </c>
      <c r="AJ143" s="218"/>
      <c r="AK143" s="218"/>
      <c r="AL143" s="218"/>
      <c r="AM143" s="218"/>
    </row>
    <row r="144" ht="15.75" customHeight="1">
      <c r="A144" s="56" t="s">
        <v>14291</v>
      </c>
      <c r="B144" s="56" t="s">
        <v>14292</v>
      </c>
      <c r="C144" s="56" t="str">
        <f>VLOOKUP(A144,'import Konya'!A:Q,3,0)</f>
        <v>DOĞRU</v>
      </c>
      <c r="D144" s="56" t="s">
        <v>1364</v>
      </c>
      <c r="E144" s="56">
        <f>VLOOKUP(A144,'import Konya'!A:Q,5,0)</f>
        <v>148</v>
      </c>
      <c r="F144" s="56" t="str">
        <f>VLOOKUP(A144,'import Konya'!A:Q,6,0)</f>
        <v/>
      </c>
      <c r="G144" s="56">
        <f>VLOOKUP(A144,'import Konya'!A:Q,7,0)</f>
        <v>0</v>
      </c>
      <c r="H144" s="56">
        <f>VLOOKUP(A144,'import Konya'!A:Q,8,0)</f>
        <v>4</v>
      </c>
      <c r="I144" s="56">
        <f>VLOOKUP(A144,'import Konya'!A:Q,9,0)</f>
        <v>4</v>
      </c>
      <c r="J144" s="216">
        <f>VLOOKUP(A144,'import Konya'!A:Q,10,0)</f>
        <v>0</v>
      </c>
      <c r="K144" s="56" t="s">
        <v>14293</v>
      </c>
      <c r="L144" s="56">
        <v>5.541614784E9</v>
      </c>
      <c r="M144" s="56" t="s">
        <v>11034</v>
      </c>
      <c r="N144" s="56" t="s">
        <v>14262</v>
      </c>
      <c r="O144" s="56" t="s">
        <v>14294</v>
      </c>
      <c r="P144" s="56" t="str">
        <f>VLOOKUP(A144,'import Konya'!A:Q,16,0)</f>
        <v>Geleneksel</v>
      </c>
      <c r="Q144" s="218" t="b">
        <v>0</v>
      </c>
      <c r="R144" s="218" t="s">
        <v>42</v>
      </c>
      <c r="S144" s="218"/>
      <c r="T144" s="218"/>
      <c r="U144" s="218" t="s">
        <v>14295</v>
      </c>
      <c r="V144" s="220"/>
      <c r="W144" s="220"/>
      <c r="X144" s="218"/>
      <c r="Y144" s="218" t="s">
        <v>1353</v>
      </c>
      <c r="Z144" s="220">
        <v>44410.0</v>
      </c>
      <c r="AA144" s="218" t="s">
        <v>1353</v>
      </c>
      <c r="AB144" s="221">
        <v>44432.0</v>
      </c>
      <c r="AC144" s="218"/>
      <c r="AD144" s="221"/>
      <c r="AE144" s="218"/>
      <c r="AF144" s="218"/>
      <c r="AG144" s="218"/>
      <c r="AH144" s="218"/>
      <c r="AI144" s="218" t="s">
        <v>5107</v>
      </c>
      <c r="AJ144" s="218" t="s">
        <v>610</v>
      </c>
      <c r="AK144" s="218"/>
      <c r="AL144" s="218"/>
      <c r="AM144" s="218"/>
    </row>
    <row r="145" ht="15.75" customHeight="1">
      <c r="A145" s="56" t="s">
        <v>14296</v>
      </c>
      <c r="B145" s="56" t="s">
        <v>14297</v>
      </c>
      <c r="C145" s="56" t="str">
        <f>VLOOKUP(A145,'import Konya'!A:Q,3,0)</f>
        <v>DOĞRU</v>
      </c>
      <c r="D145" s="56" t="s">
        <v>1348</v>
      </c>
      <c r="E145" s="56">
        <f>VLOOKUP(A145,'import Konya'!A:Q,5,0)</f>
        <v>5696</v>
      </c>
      <c r="F145" s="56">
        <f>VLOOKUP(A145,'import Konya'!A:Q,6,0)</f>
        <v>230</v>
      </c>
      <c r="G145" s="56">
        <f>VLOOKUP(A145,'import Konya'!A:Q,7,0)</f>
        <v>1</v>
      </c>
      <c r="H145" s="56">
        <f>VLOOKUP(A145,'import Konya'!A:Q,8,0)</f>
        <v>42</v>
      </c>
      <c r="I145" s="56">
        <f>VLOOKUP(A145,'import Konya'!A:Q,9,0)</f>
        <v>43</v>
      </c>
      <c r="J145" s="216">
        <f>VLOOKUP(A145,'import Konya'!A:Q,10,0)</f>
        <v>0.02</v>
      </c>
      <c r="K145" s="56" t="s">
        <v>14298</v>
      </c>
      <c r="L145" s="56">
        <v>8.503702447E9</v>
      </c>
      <c r="M145" s="56" t="s">
        <v>13595</v>
      </c>
      <c r="N145" s="56" t="s">
        <v>14205</v>
      </c>
      <c r="O145" s="56" t="s">
        <v>14299</v>
      </c>
      <c r="P145" s="56" t="str">
        <f>VLOOKUP(A145,'import Konya'!A:Q,16,0)</f>
        <v>Geleneksel</v>
      </c>
      <c r="Q145" s="218" t="b">
        <v>1</v>
      </c>
      <c r="R145" s="218"/>
      <c r="S145" s="218"/>
      <c r="T145" s="218"/>
      <c r="U145" s="218" t="s">
        <v>14300</v>
      </c>
      <c r="V145" s="220"/>
      <c r="W145" s="220"/>
      <c r="X145" s="218"/>
      <c r="Y145" s="218" t="s">
        <v>1353</v>
      </c>
      <c r="Z145" s="220">
        <v>44390.0</v>
      </c>
      <c r="AA145" s="218" t="s">
        <v>1475</v>
      </c>
      <c r="AB145" s="221">
        <v>44404.0</v>
      </c>
      <c r="AC145" s="218"/>
      <c r="AD145" s="218"/>
      <c r="AE145" s="218"/>
      <c r="AF145" s="218"/>
      <c r="AG145" s="218"/>
      <c r="AH145" s="218"/>
      <c r="AI145" s="218" t="s">
        <v>100</v>
      </c>
      <c r="AJ145" s="218" t="s">
        <v>100</v>
      </c>
      <c r="AK145" s="218"/>
      <c r="AL145" s="218"/>
      <c r="AM145" s="218"/>
    </row>
    <row r="146" ht="15.75" customHeight="1">
      <c r="A146" s="56" t="s">
        <v>14301</v>
      </c>
      <c r="B146" s="56" t="s">
        <v>14302</v>
      </c>
      <c r="C146" s="56" t="str">
        <f>VLOOKUP(A146,'import Konya'!A:Q,3,0)</f>
        <v>DOĞRU</v>
      </c>
      <c r="D146" s="56" t="s">
        <v>2571</v>
      </c>
      <c r="E146" s="56">
        <f>VLOOKUP(A146,'import Konya'!A:Q,5,0)</f>
        <v>123</v>
      </c>
      <c r="F146" s="56" t="str">
        <f>VLOOKUP(A146,'import Konya'!A:Q,6,0)</f>
        <v/>
      </c>
      <c r="G146" s="56">
        <f>VLOOKUP(A146,'import Konya'!A:Q,7,0)</f>
        <v>0</v>
      </c>
      <c r="H146" s="56">
        <f>VLOOKUP(A146,'import Konya'!A:Q,8,0)</f>
        <v>6</v>
      </c>
      <c r="I146" s="56">
        <f>VLOOKUP(A146,'import Konya'!A:Q,9,0)</f>
        <v>6</v>
      </c>
      <c r="J146" s="216">
        <f>VLOOKUP(A146,'import Konya'!A:Q,10,0)</f>
        <v>0</v>
      </c>
      <c r="K146" s="56" t="s">
        <v>13650</v>
      </c>
      <c r="L146" s="225">
        <v>3.322901617E9</v>
      </c>
      <c r="M146" s="56" t="s">
        <v>11034</v>
      </c>
      <c r="N146" s="56" t="s">
        <v>13602</v>
      </c>
      <c r="O146" s="56" t="s">
        <v>14303</v>
      </c>
      <c r="P146" s="56" t="str">
        <f>VLOOKUP(A146,'import Konya'!A:Q,16,0)</f>
        <v>Geleneksel</v>
      </c>
      <c r="Q146" s="218" t="b">
        <v>0</v>
      </c>
      <c r="R146" s="218" t="s">
        <v>29</v>
      </c>
      <c r="S146" s="218"/>
      <c r="T146" s="218"/>
      <c r="U146" s="218" t="s">
        <v>14304</v>
      </c>
      <c r="V146" s="220"/>
      <c r="W146" s="220"/>
      <c r="X146" s="218"/>
      <c r="Y146" s="218" t="s">
        <v>1353</v>
      </c>
      <c r="Z146" s="220">
        <v>44440.0</v>
      </c>
      <c r="AA146" s="218" t="s">
        <v>1353</v>
      </c>
      <c r="AB146" s="221">
        <v>44615.0</v>
      </c>
      <c r="AC146" s="218"/>
      <c r="AD146" s="218"/>
      <c r="AE146" s="218"/>
      <c r="AF146" s="218"/>
      <c r="AG146" s="218"/>
      <c r="AH146" s="218"/>
      <c r="AI146" s="218" t="s">
        <v>100</v>
      </c>
      <c r="AJ146" s="218" t="s">
        <v>404</v>
      </c>
      <c r="AK146" s="218"/>
      <c r="AL146" s="218"/>
      <c r="AM146" s="218"/>
    </row>
    <row r="147" ht="15.75" customHeight="1">
      <c r="A147" s="56" t="s">
        <v>14305</v>
      </c>
      <c r="B147" s="56" t="s">
        <v>14306</v>
      </c>
      <c r="C147" s="56" t="str">
        <f>VLOOKUP(A147,'import Konya'!A:Q,3,0)</f>
        <v>DOĞRU</v>
      </c>
      <c r="D147" s="56" t="s">
        <v>1443</v>
      </c>
      <c r="E147" s="56">
        <f>VLOOKUP(A147,'import Konya'!A:Q,5,0)</f>
        <v>841</v>
      </c>
      <c r="F147" s="56" t="str">
        <f>VLOOKUP(A147,'import Konya'!A:Q,6,0)</f>
        <v/>
      </c>
      <c r="G147" s="56">
        <f>VLOOKUP(A147,'import Konya'!A:Q,7,0)</f>
        <v>0</v>
      </c>
      <c r="H147" s="56">
        <f>VLOOKUP(A147,'import Konya'!A:Q,8,0)</f>
        <v>36</v>
      </c>
      <c r="I147" s="56">
        <f>VLOOKUP(A147,'import Konya'!A:Q,9,0)</f>
        <v>36</v>
      </c>
      <c r="J147" s="216">
        <f>VLOOKUP(A147,'import Konya'!A:Q,10,0)</f>
        <v>0</v>
      </c>
      <c r="K147" s="56" t="s">
        <v>14307</v>
      </c>
      <c r="L147" s="56">
        <v>5.510680123E9</v>
      </c>
      <c r="M147" s="56" t="s">
        <v>11034</v>
      </c>
      <c r="N147" s="56" t="s">
        <v>13602</v>
      </c>
      <c r="O147" s="56" t="s">
        <v>14308</v>
      </c>
      <c r="P147" s="56" t="str">
        <f>VLOOKUP(A147,'import Konya'!A:Q,16,0)</f>
        <v>Geleneksel</v>
      </c>
      <c r="Q147" s="218" t="b">
        <v>0</v>
      </c>
      <c r="R147" s="218" t="s">
        <v>42</v>
      </c>
      <c r="S147" s="218"/>
      <c r="T147" s="218"/>
      <c r="U147" s="218" t="s">
        <v>14309</v>
      </c>
      <c r="V147" s="220"/>
      <c r="W147" s="220"/>
      <c r="X147" s="218"/>
      <c r="Y147" s="218" t="s">
        <v>1353</v>
      </c>
      <c r="Z147" s="220">
        <v>44427.0</v>
      </c>
      <c r="AA147" s="218" t="s">
        <v>31</v>
      </c>
      <c r="AB147" s="221">
        <v>44610.0</v>
      </c>
      <c r="AC147" s="218" t="s">
        <v>1353</v>
      </c>
      <c r="AD147" s="221">
        <v>44620.0</v>
      </c>
      <c r="AE147" s="218"/>
      <c r="AF147" s="218"/>
      <c r="AG147" s="218"/>
      <c r="AH147" s="218"/>
      <c r="AI147" s="218" t="s">
        <v>13605</v>
      </c>
      <c r="AJ147" s="218" t="s">
        <v>100</v>
      </c>
      <c r="AK147" s="218" t="s">
        <v>167</v>
      </c>
      <c r="AL147" s="218"/>
      <c r="AM147" s="218"/>
    </row>
    <row r="148" ht="15.75" customHeight="1">
      <c r="A148" s="56" t="s">
        <v>14310</v>
      </c>
      <c r="B148" s="56" t="s">
        <v>14311</v>
      </c>
      <c r="C148" s="56" t="str">
        <f>VLOOKUP(A148,'import Konya'!A:Q,3,0)</f>
        <v>DOĞRU</v>
      </c>
      <c r="D148" s="56" t="s">
        <v>1507</v>
      </c>
      <c r="E148" s="56">
        <f>VLOOKUP(A148,'import Konya'!A:Q,5,0)</f>
        <v>2250</v>
      </c>
      <c r="F148" s="56">
        <f>VLOOKUP(A148,'import Konya'!A:Q,6,0)</f>
        <v>73</v>
      </c>
      <c r="G148" s="56">
        <f>VLOOKUP(A148,'import Konya'!A:Q,7,0)</f>
        <v>15</v>
      </c>
      <c r="H148" s="56">
        <f>VLOOKUP(A148,'import Konya'!A:Q,8,0)</f>
        <v>16</v>
      </c>
      <c r="I148" s="56">
        <f>VLOOKUP(A148,'import Konya'!A:Q,9,0)</f>
        <v>31</v>
      </c>
      <c r="J148" s="216">
        <f>VLOOKUP(A148,'import Konya'!A:Q,10,0)</f>
        <v>0.48</v>
      </c>
      <c r="K148" s="56" t="s">
        <v>14312</v>
      </c>
      <c r="L148" s="56">
        <v>5.322467826E9</v>
      </c>
      <c r="M148" s="56" t="s">
        <v>11034</v>
      </c>
      <c r="N148" s="56" t="s">
        <v>5707</v>
      </c>
      <c r="O148" s="56" t="s">
        <v>14313</v>
      </c>
      <c r="P148" s="56" t="str">
        <f>VLOOKUP(A148,'import Konya'!A:Q,16,0)</f>
        <v>Geleneksel</v>
      </c>
      <c r="Q148" s="218" t="b">
        <v>0</v>
      </c>
      <c r="R148" s="218" t="s">
        <v>38</v>
      </c>
      <c r="S148" s="218" t="s">
        <v>610</v>
      </c>
      <c r="T148" s="218" t="s">
        <v>13488</v>
      </c>
      <c r="U148" s="218"/>
      <c r="V148" s="220">
        <v>44431.0</v>
      </c>
      <c r="W148" s="220">
        <v>44434.0</v>
      </c>
      <c r="X148" s="218"/>
      <c r="Y148" s="218" t="s">
        <v>1353</v>
      </c>
      <c r="Z148" s="220">
        <v>44431.0</v>
      </c>
      <c r="AA148" s="218" t="s">
        <v>1475</v>
      </c>
      <c r="AB148" s="221">
        <v>44613.0</v>
      </c>
      <c r="AC148" s="218"/>
      <c r="AD148" s="218"/>
      <c r="AE148" s="218"/>
      <c r="AF148" s="218"/>
      <c r="AG148" s="218"/>
      <c r="AH148" s="218"/>
      <c r="AI148" s="218" t="s">
        <v>610</v>
      </c>
      <c r="AJ148" s="218" t="s">
        <v>149</v>
      </c>
      <c r="AK148" s="218"/>
      <c r="AL148" s="218"/>
      <c r="AM148" s="218"/>
    </row>
    <row r="149" ht="15.75" customHeight="1">
      <c r="A149" s="211" t="s">
        <v>14314</v>
      </c>
      <c r="B149" s="211" t="s">
        <v>14315</v>
      </c>
      <c r="C149" s="56" t="str">
        <f>VLOOKUP(A149,'import Konya'!A:Q,3,0)</f>
        <v>DOĞRU</v>
      </c>
      <c r="D149" s="211" t="s">
        <v>1832</v>
      </c>
      <c r="E149" s="56">
        <f>VLOOKUP(A149,'import Konya'!A:Q,5,0)</f>
        <v>7</v>
      </c>
      <c r="F149" s="56">
        <f>VLOOKUP(A149,'import Konya'!A:Q,6,0)</f>
        <v>4</v>
      </c>
      <c r="G149" s="56">
        <f>VLOOKUP(A149,'import Konya'!A:Q,7,0)</f>
        <v>0</v>
      </c>
      <c r="H149" s="56">
        <f>VLOOKUP(A149,'import Konya'!A:Q,8,0)</f>
        <v>15</v>
      </c>
      <c r="I149" s="56">
        <f>VLOOKUP(A149,'import Konya'!A:Q,9,0)</f>
        <v>15</v>
      </c>
      <c r="J149" s="216">
        <f>VLOOKUP(A149,'import Konya'!A:Q,10,0)</f>
        <v>0</v>
      </c>
      <c r="K149" s="211" t="s">
        <v>14316</v>
      </c>
      <c r="L149" s="211">
        <v>5.055367919E9</v>
      </c>
      <c r="M149" s="211" t="s">
        <v>13656</v>
      </c>
      <c r="N149" s="211" t="s">
        <v>5546</v>
      </c>
      <c r="O149" s="211" t="s">
        <v>14317</v>
      </c>
      <c r="P149" s="56" t="str">
        <f>VLOOKUP(A149,'import Konya'!A:Q,16,0)</f>
        <v>Geleneksel</v>
      </c>
      <c r="Q149" s="218" t="b">
        <v>0</v>
      </c>
      <c r="R149" s="218"/>
      <c r="S149" s="218"/>
      <c r="T149" s="218"/>
      <c r="U149" s="218"/>
      <c r="V149" s="220"/>
      <c r="W149" s="220"/>
      <c r="X149" s="218"/>
      <c r="Y149" s="218"/>
      <c r="Z149" s="220"/>
      <c r="AA149" s="218"/>
      <c r="AB149" s="218"/>
      <c r="AC149" s="218"/>
      <c r="AD149" s="218"/>
      <c r="AE149" s="218"/>
      <c r="AF149" s="218"/>
      <c r="AG149" s="218"/>
      <c r="AH149" s="218"/>
      <c r="AI149" s="218"/>
      <c r="AJ149" s="218"/>
      <c r="AK149" s="218"/>
      <c r="AL149" s="218"/>
      <c r="AM149" s="218"/>
    </row>
    <row r="150" ht="15.75" customHeight="1">
      <c r="A150" s="56" t="s">
        <v>14318</v>
      </c>
      <c r="B150" s="56" t="s">
        <v>14319</v>
      </c>
      <c r="C150" s="56" t="str">
        <f>VLOOKUP(A150,'import Konya'!A:Q,3,0)</f>
        <v>DOĞRU</v>
      </c>
      <c r="D150" s="56" t="s">
        <v>1356</v>
      </c>
      <c r="E150" s="56">
        <f>VLOOKUP(A150,'import Konya'!A:Q,5,0)</f>
        <v>398</v>
      </c>
      <c r="F150" s="56">
        <f>VLOOKUP(A150,'import Konya'!A:Q,6,0)</f>
        <v>19</v>
      </c>
      <c r="G150" s="56">
        <f>VLOOKUP(A150,'import Konya'!A:Q,7,0)</f>
        <v>4</v>
      </c>
      <c r="H150" s="56">
        <f>VLOOKUP(A150,'import Konya'!A:Q,8,0)</f>
        <v>47</v>
      </c>
      <c r="I150" s="56">
        <f>VLOOKUP(A150,'import Konya'!A:Q,9,0)</f>
        <v>51</v>
      </c>
      <c r="J150" s="216">
        <f>VLOOKUP(A150,'import Konya'!A:Q,10,0)</f>
        <v>0.08</v>
      </c>
      <c r="K150" s="56" t="s">
        <v>14320</v>
      </c>
      <c r="L150" s="56">
        <v>3.323123777E9</v>
      </c>
      <c r="M150" s="56" t="s">
        <v>13595</v>
      </c>
      <c r="N150" s="56" t="s">
        <v>14215</v>
      </c>
      <c r="O150" s="56" t="s">
        <v>14321</v>
      </c>
      <c r="P150" s="56" t="str">
        <f>VLOOKUP(A150,'import Konya'!A:Q,16,0)</f>
        <v>Geleneksel</v>
      </c>
      <c r="Q150" s="218" t="b">
        <v>1</v>
      </c>
      <c r="R150" s="218"/>
      <c r="S150" s="218"/>
      <c r="T150" s="218"/>
      <c r="U150" s="218" t="s">
        <v>14322</v>
      </c>
      <c r="V150" s="220"/>
      <c r="W150" s="220"/>
      <c r="X150" s="218"/>
      <c r="Y150" s="218" t="s">
        <v>1353</v>
      </c>
      <c r="Z150" s="220">
        <v>44389.0</v>
      </c>
      <c r="AA150" s="218" t="s">
        <v>43</v>
      </c>
      <c r="AB150" s="221">
        <v>44404.0</v>
      </c>
      <c r="AC150" s="218" t="s">
        <v>1353</v>
      </c>
      <c r="AD150" s="221">
        <v>44410.0</v>
      </c>
      <c r="AE150" s="218" t="s">
        <v>1353</v>
      </c>
      <c r="AF150" s="221">
        <v>44593.0</v>
      </c>
      <c r="AG150" s="218"/>
      <c r="AH150" s="218"/>
      <c r="AI150" s="218" t="s">
        <v>100</v>
      </c>
      <c r="AJ150" s="218" t="s">
        <v>100</v>
      </c>
      <c r="AK150" s="218" t="s">
        <v>5107</v>
      </c>
      <c r="AL150" s="218" t="s">
        <v>128</v>
      </c>
      <c r="AM150" s="218"/>
    </row>
    <row r="151" ht="15.75" customHeight="1">
      <c r="A151" s="56" t="s">
        <v>14323</v>
      </c>
      <c r="B151" s="56" t="s">
        <v>14324</v>
      </c>
      <c r="C151" s="56" t="str">
        <f>VLOOKUP(A151,'import Konya'!A:Q,3,0)</f>
        <v>DOĞRU</v>
      </c>
      <c r="D151" s="56" t="s">
        <v>1348</v>
      </c>
      <c r="E151" s="56">
        <f>VLOOKUP(A151,'import Konya'!A:Q,5,0)</f>
        <v>168</v>
      </c>
      <c r="F151" s="56">
        <f>VLOOKUP(A151,'import Konya'!A:Q,6,0)</f>
        <v>3</v>
      </c>
      <c r="G151" s="56">
        <f>VLOOKUP(A151,'import Konya'!A:Q,7,0)</f>
        <v>0</v>
      </c>
      <c r="H151" s="56">
        <f>VLOOKUP(A151,'import Konya'!A:Q,8,0)</f>
        <v>27</v>
      </c>
      <c r="I151" s="56">
        <f>VLOOKUP(A151,'import Konya'!A:Q,9,0)</f>
        <v>27</v>
      </c>
      <c r="J151" s="216">
        <f>VLOOKUP(A151,'import Konya'!A:Q,10,0)</f>
        <v>0</v>
      </c>
      <c r="K151" s="56" t="s">
        <v>14325</v>
      </c>
      <c r="L151" s="56">
        <v>5.441424578E9</v>
      </c>
      <c r="M151" s="56" t="s">
        <v>11034</v>
      </c>
      <c r="N151" s="56" t="s">
        <v>14326</v>
      </c>
      <c r="O151" s="56" t="s">
        <v>14327</v>
      </c>
      <c r="P151" s="56" t="str">
        <f>VLOOKUP(A151,'import Konya'!A:Q,16,0)</f>
        <v>Geleneksel</v>
      </c>
      <c r="Q151" s="218" t="b">
        <v>0</v>
      </c>
      <c r="R151" s="218" t="s">
        <v>40</v>
      </c>
      <c r="S151" s="218" t="s">
        <v>167</v>
      </c>
      <c r="T151" s="2" t="s">
        <v>13064</v>
      </c>
      <c r="U151" s="218" t="s">
        <v>14328</v>
      </c>
      <c r="V151" s="220">
        <v>44614.0</v>
      </c>
      <c r="W151" s="220">
        <v>44615.0</v>
      </c>
      <c r="X151" s="218"/>
      <c r="Y151" s="218" t="s">
        <v>1353</v>
      </c>
      <c r="Z151" s="220">
        <v>44614.0</v>
      </c>
      <c r="AA151" s="218"/>
      <c r="AB151" s="218"/>
      <c r="AC151" s="218"/>
      <c r="AD151" s="218"/>
      <c r="AE151" s="218"/>
      <c r="AF151" s="218"/>
      <c r="AG151" s="218"/>
      <c r="AH151" s="218"/>
      <c r="AI151" s="218" t="s">
        <v>167</v>
      </c>
      <c r="AJ151" s="218"/>
      <c r="AK151" s="218"/>
      <c r="AL151" s="218"/>
      <c r="AM151" s="218"/>
    </row>
    <row r="152" ht="15.75" customHeight="1">
      <c r="A152" s="56" t="s">
        <v>14329</v>
      </c>
      <c r="B152" s="56" t="s">
        <v>14330</v>
      </c>
      <c r="C152" s="56" t="str">
        <f>VLOOKUP(A152,'import Konya'!A:Q,3,0)</f>
        <v>DOĞRU</v>
      </c>
      <c r="D152" s="56" t="s">
        <v>1443</v>
      </c>
      <c r="E152" s="56">
        <f>VLOOKUP(A152,'import Konya'!A:Q,5,0)</f>
        <v>445</v>
      </c>
      <c r="F152" s="56">
        <f>VLOOKUP(A152,'import Konya'!A:Q,6,0)</f>
        <v>14</v>
      </c>
      <c r="G152" s="56">
        <f>VLOOKUP(A152,'import Konya'!A:Q,7,0)</f>
        <v>0</v>
      </c>
      <c r="H152" s="56">
        <f>VLOOKUP(A152,'import Konya'!A:Q,8,0)</f>
        <v>4</v>
      </c>
      <c r="I152" s="56">
        <f>VLOOKUP(A152,'import Konya'!A:Q,9,0)</f>
        <v>4</v>
      </c>
      <c r="J152" s="216">
        <f>VLOOKUP(A152,'import Konya'!A:Q,10,0)</f>
        <v>0</v>
      </c>
      <c r="K152" s="56" t="s">
        <v>14331</v>
      </c>
      <c r="L152" s="56">
        <v>5.050770117E9</v>
      </c>
      <c r="M152" s="56" t="s">
        <v>13679</v>
      </c>
      <c r="N152" s="56" t="s">
        <v>13680</v>
      </c>
      <c r="O152" s="56" t="s">
        <v>14332</v>
      </c>
      <c r="P152" s="56" t="str">
        <f>VLOOKUP(A152,'import Konya'!A:Q,16,0)</f>
        <v>Geleneksel</v>
      </c>
      <c r="Q152" s="218" t="b">
        <v>0</v>
      </c>
      <c r="R152" s="218"/>
      <c r="S152" s="218"/>
      <c r="T152" s="218"/>
      <c r="U152" s="218"/>
      <c r="V152" s="220"/>
      <c r="W152" s="220"/>
      <c r="X152" s="218"/>
      <c r="Y152" s="218"/>
      <c r="Z152" s="220"/>
      <c r="AA152" s="218"/>
      <c r="AB152" s="218"/>
      <c r="AC152" s="218"/>
      <c r="AD152" s="218"/>
      <c r="AE152" s="218"/>
      <c r="AF152" s="218"/>
      <c r="AG152" s="218"/>
      <c r="AH152" s="218"/>
      <c r="AI152" s="218"/>
      <c r="AJ152" s="218"/>
      <c r="AK152" s="218"/>
      <c r="AL152" s="218"/>
      <c r="AM152" s="218"/>
    </row>
    <row r="153" ht="15.75" customHeight="1">
      <c r="A153" s="56" t="s">
        <v>14333</v>
      </c>
      <c r="B153" s="56" t="s">
        <v>14334</v>
      </c>
      <c r="C153" s="56" t="str">
        <f>VLOOKUP(A153,'import Konya'!A:Q,3,0)</f>
        <v>DOĞRU</v>
      </c>
      <c r="D153" s="56" t="s">
        <v>1577</v>
      </c>
      <c r="E153" s="56">
        <f>VLOOKUP(A153,'import Konya'!A:Q,5,0)</f>
        <v>3574</v>
      </c>
      <c r="F153" s="56">
        <f>VLOOKUP(A153,'import Konya'!A:Q,6,0)</f>
        <v>24</v>
      </c>
      <c r="G153" s="56">
        <f>VLOOKUP(A153,'import Konya'!A:Q,7,0)</f>
        <v>28</v>
      </c>
      <c r="H153" s="56">
        <f>VLOOKUP(A153,'import Konya'!A:Q,8,0)</f>
        <v>22</v>
      </c>
      <c r="I153" s="56">
        <f>VLOOKUP(A153,'import Konya'!A:Q,9,0)</f>
        <v>50</v>
      </c>
      <c r="J153" s="216">
        <f>VLOOKUP(A153,'import Konya'!A:Q,10,0)</f>
        <v>0.56</v>
      </c>
      <c r="K153" s="56" t="s">
        <v>14335</v>
      </c>
      <c r="L153" s="56">
        <v>3.322380023E9</v>
      </c>
      <c r="M153" s="56" t="s">
        <v>11034</v>
      </c>
      <c r="N153" s="56" t="s">
        <v>14237</v>
      </c>
      <c r="O153" s="56" t="s">
        <v>14336</v>
      </c>
      <c r="P153" s="56" t="str">
        <f>VLOOKUP(A153,'import Konya'!A:Q,16,0)</f>
        <v>Geleneksel</v>
      </c>
      <c r="Q153" s="218" t="b">
        <v>0</v>
      </c>
      <c r="R153" s="218" t="s">
        <v>38</v>
      </c>
      <c r="S153" s="218" t="s">
        <v>13642</v>
      </c>
      <c r="T153" s="218" t="s">
        <v>13488</v>
      </c>
      <c r="U153" s="218" t="s">
        <v>6992</v>
      </c>
      <c r="V153" s="220">
        <v>44412.0</v>
      </c>
      <c r="W153" s="220">
        <v>44417.0</v>
      </c>
      <c r="X153" s="218"/>
      <c r="Y153" s="218" t="s">
        <v>1475</v>
      </c>
      <c r="Z153" s="220">
        <v>44410.0</v>
      </c>
      <c r="AA153" s="218" t="s">
        <v>1353</v>
      </c>
      <c r="AB153" s="221">
        <v>44412.0</v>
      </c>
      <c r="AC153" s="218"/>
      <c r="AD153" s="218"/>
      <c r="AE153" s="218"/>
      <c r="AF153" s="218"/>
      <c r="AG153" s="218"/>
      <c r="AH153" s="218"/>
      <c r="AI153" s="218" t="s">
        <v>100</v>
      </c>
      <c r="AJ153" s="218" t="s">
        <v>13642</v>
      </c>
      <c r="AK153" s="218"/>
      <c r="AL153" s="218"/>
      <c r="AM153" s="218"/>
    </row>
    <row r="154" ht="15.75" customHeight="1">
      <c r="A154" s="56" t="s">
        <v>14337</v>
      </c>
      <c r="B154" s="56" t="s">
        <v>14338</v>
      </c>
      <c r="C154" s="56" t="str">
        <f>VLOOKUP(A154,'import Konya'!A:Q,3,0)</f>
        <v>DOĞRU</v>
      </c>
      <c r="D154" s="56" t="s">
        <v>1370</v>
      </c>
      <c r="E154" s="56">
        <f>VLOOKUP(A154,'import Konya'!A:Q,5,0)</f>
        <v>1727</v>
      </c>
      <c r="F154" s="56">
        <f>VLOOKUP(A154,'import Konya'!A:Q,6,0)</f>
        <v>37</v>
      </c>
      <c r="G154" s="56">
        <f>VLOOKUP(A154,'import Konya'!A:Q,7,0)</f>
        <v>9</v>
      </c>
      <c r="H154" s="56">
        <f>VLOOKUP(A154,'import Konya'!A:Q,8,0)</f>
        <v>12</v>
      </c>
      <c r="I154" s="56">
        <f>VLOOKUP(A154,'import Konya'!A:Q,9,0)</f>
        <v>21</v>
      </c>
      <c r="J154" s="216">
        <f>VLOOKUP(A154,'import Konya'!A:Q,10,0)</f>
        <v>0.43</v>
      </c>
      <c r="K154" s="56" t="s">
        <v>14339</v>
      </c>
      <c r="L154" s="56">
        <v>3.323237295E9</v>
      </c>
      <c r="M154" s="56" t="s">
        <v>11034</v>
      </c>
      <c r="N154" s="56" t="s">
        <v>14237</v>
      </c>
      <c r="O154" s="56" t="s">
        <v>14340</v>
      </c>
      <c r="P154" s="56" t="str">
        <f>VLOOKUP(A154,'import Konya'!A:Q,16,0)</f>
        <v>Geleneksel</v>
      </c>
      <c r="Q154" s="218" t="b">
        <v>0</v>
      </c>
      <c r="R154" s="218" t="s">
        <v>38</v>
      </c>
      <c r="S154" s="218" t="s">
        <v>100</v>
      </c>
      <c r="T154" s="218"/>
      <c r="U154" s="218" t="s">
        <v>14341</v>
      </c>
      <c r="V154" s="220">
        <v>44572.0</v>
      </c>
      <c r="W154" s="220">
        <v>44580.0</v>
      </c>
      <c r="X154" s="218"/>
      <c r="Y154" s="218" t="s">
        <v>1475</v>
      </c>
      <c r="Z154" s="220">
        <v>44410.0</v>
      </c>
      <c r="AA154" s="218" t="s">
        <v>1353</v>
      </c>
      <c r="AB154" s="221">
        <v>44412.0</v>
      </c>
      <c r="AC154" s="218" t="s">
        <v>1353</v>
      </c>
      <c r="AD154" s="221">
        <v>44572.0</v>
      </c>
      <c r="AE154" s="218"/>
      <c r="AF154" s="218"/>
      <c r="AG154" s="218"/>
      <c r="AH154" s="218"/>
      <c r="AI154" s="218" t="s">
        <v>100</v>
      </c>
      <c r="AJ154" s="218" t="s">
        <v>13642</v>
      </c>
      <c r="AK154" s="218" t="s">
        <v>100</v>
      </c>
      <c r="AL154" s="218"/>
      <c r="AM154" s="218"/>
    </row>
    <row r="155" ht="15.75" customHeight="1">
      <c r="A155" s="56" t="s">
        <v>14342</v>
      </c>
      <c r="B155" s="56" t="s">
        <v>14343</v>
      </c>
      <c r="C155" s="56" t="str">
        <f>VLOOKUP(A155,'import Konya'!A:Q,3,0)</f>
        <v>DOĞRU</v>
      </c>
      <c r="D155" s="56" t="s">
        <v>1378</v>
      </c>
      <c r="E155" s="56">
        <f>VLOOKUP(A155,'import Konya'!A:Q,5,0)</f>
        <v>487</v>
      </c>
      <c r="F155" s="56">
        <f>VLOOKUP(A155,'import Konya'!A:Q,6,0)</f>
        <v>26</v>
      </c>
      <c r="G155" s="56">
        <f>VLOOKUP(A155,'import Konya'!A:Q,7,0)</f>
        <v>0</v>
      </c>
      <c r="H155" s="56">
        <f>VLOOKUP(A155,'import Konya'!A:Q,8,0)</f>
        <v>49</v>
      </c>
      <c r="I155" s="56">
        <f>VLOOKUP(A155,'import Konya'!A:Q,9,0)</f>
        <v>49</v>
      </c>
      <c r="J155" s="216">
        <f>VLOOKUP(A155,'import Konya'!A:Q,10,0)</f>
        <v>0</v>
      </c>
      <c r="K155" s="56" t="s">
        <v>14344</v>
      </c>
      <c r="L155" s="56">
        <v>5.468911911E9</v>
      </c>
      <c r="M155" s="56" t="s">
        <v>11034</v>
      </c>
      <c r="N155" s="56" t="s">
        <v>13602</v>
      </c>
      <c r="O155" s="56" t="s">
        <v>14345</v>
      </c>
      <c r="P155" s="56" t="str">
        <f>VLOOKUP(A155,'import Konya'!A:Q,16,0)</f>
        <v>Geleneksel</v>
      </c>
      <c r="Q155" s="218" t="b">
        <v>0</v>
      </c>
      <c r="R155" s="218" t="s">
        <v>29</v>
      </c>
      <c r="S155" s="218" t="s">
        <v>106</v>
      </c>
      <c r="T155" s="2" t="s">
        <v>13064</v>
      </c>
      <c r="U155" s="218"/>
      <c r="V155" s="220">
        <v>44565.0</v>
      </c>
      <c r="W155" s="220">
        <v>44567.0</v>
      </c>
      <c r="X155" s="218"/>
      <c r="Y155" s="218" t="s">
        <v>1353</v>
      </c>
      <c r="Z155" s="220">
        <v>44565.0</v>
      </c>
      <c r="AA155" s="218"/>
      <c r="AB155" s="218"/>
      <c r="AC155" s="218"/>
      <c r="AD155" s="218"/>
      <c r="AE155" s="218"/>
      <c r="AF155" s="218"/>
      <c r="AG155" s="218"/>
      <c r="AH155" s="218"/>
      <c r="AI155" s="218" t="s">
        <v>106</v>
      </c>
      <c r="AJ155" s="218"/>
      <c r="AK155" s="218"/>
      <c r="AL155" s="218"/>
      <c r="AM155" s="218"/>
    </row>
    <row r="156" ht="15.75" customHeight="1">
      <c r="A156" s="56" t="s">
        <v>14346</v>
      </c>
      <c r="B156" s="56" t="s">
        <v>14347</v>
      </c>
      <c r="C156" s="56" t="str">
        <f>VLOOKUP(A156,'import Konya'!A:Q,3,0)</f>
        <v>DOĞRU</v>
      </c>
      <c r="D156" s="56" t="s">
        <v>1356</v>
      </c>
      <c r="E156" s="56">
        <f>VLOOKUP(A156,'import Konya'!A:Q,5,0)</f>
        <v>359</v>
      </c>
      <c r="F156" s="56">
        <f>VLOOKUP(A156,'import Konya'!A:Q,6,0)</f>
        <v>5</v>
      </c>
      <c r="G156" s="56">
        <f>VLOOKUP(A156,'import Konya'!A:Q,7,0)</f>
        <v>5</v>
      </c>
      <c r="H156" s="56">
        <f>VLOOKUP(A156,'import Konya'!A:Q,8,0)</f>
        <v>3</v>
      </c>
      <c r="I156" s="56">
        <f>VLOOKUP(A156,'import Konya'!A:Q,9,0)</f>
        <v>8</v>
      </c>
      <c r="J156" s="216">
        <f>VLOOKUP(A156,'import Konya'!A:Q,10,0)</f>
        <v>0.63</v>
      </c>
      <c r="K156" s="56" t="s">
        <v>14348</v>
      </c>
      <c r="L156" s="56">
        <v>5.444594307E9</v>
      </c>
      <c r="M156" s="56" t="s">
        <v>11034</v>
      </c>
      <c r="N156" s="56" t="s">
        <v>13602</v>
      </c>
      <c r="O156" s="56" t="s">
        <v>14349</v>
      </c>
      <c r="P156" s="56" t="str">
        <f>VLOOKUP(A156,'import Konya'!A:Q,16,0)</f>
        <v>Geleneksel</v>
      </c>
      <c r="Q156" s="218" t="b">
        <v>0</v>
      </c>
      <c r="R156" s="218" t="s">
        <v>38</v>
      </c>
      <c r="S156" s="218" t="s">
        <v>404</v>
      </c>
      <c r="T156" s="39" t="s">
        <v>13064</v>
      </c>
      <c r="U156" s="218" t="s">
        <v>14350</v>
      </c>
      <c r="V156" s="220">
        <v>44602.0</v>
      </c>
      <c r="W156" s="220">
        <v>44606.0</v>
      </c>
      <c r="X156" s="218"/>
      <c r="Y156" s="218" t="s">
        <v>43</v>
      </c>
      <c r="Z156" s="220">
        <v>44428.0</v>
      </c>
      <c r="AA156" s="218" t="s">
        <v>1475</v>
      </c>
      <c r="AB156" s="221">
        <v>44440.0</v>
      </c>
      <c r="AC156" s="218" t="s">
        <v>1353</v>
      </c>
      <c r="AD156" s="221">
        <v>44603.0</v>
      </c>
      <c r="AE156" s="218"/>
      <c r="AF156" s="218"/>
      <c r="AG156" s="218"/>
      <c r="AH156" s="218"/>
      <c r="AI156" s="218" t="s">
        <v>13605</v>
      </c>
      <c r="AJ156" s="218" t="s">
        <v>100</v>
      </c>
      <c r="AK156" s="218" t="s">
        <v>404</v>
      </c>
      <c r="AL156" s="218"/>
      <c r="AM156" s="218"/>
    </row>
    <row r="157" ht="15.75" customHeight="1">
      <c r="A157" s="56" t="s">
        <v>14351</v>
      </c>
      <c r="B157" s="56" t="s">
        <v>14352</v>
      </c>
      <c r="C157" s="56" t="str">
        <f>VLOOKUP(A157,'import Konya'!A:Q,3,0)</f>
        <v>DOĞRU</v>
      </c>
      <c r="D157" s="56" t="s">
        <v>1577</v>
      </c>
      <c r="E157" s="56">
        <f>VLOOKUP(A157,'import Konya'!A:Q,5,0)</f>
        <v>3852</v>
      </c>
      <c r="F157" s="56">
        <f>VLOOKUP(A157,'import Konya'!A:Q,6,0)</f>
        <v>127</v>
      </c>
      <c r="G157" s="56">
        <f>VLOOKUP(A157,'import Konya'!A:Q,7,0)</f>
        <v>4</v>
      </c>
      <c r="H157" s="56">
        <f>VLOOKUP(A157,'import Konya'!A:Q,8,0)</f>
        <v>13</v>
      </c>
      <c r="I157" s="56">
        <f>VLOOKUP(A157,'import Konya'!A:Q,9,0)</f>
        <v>17</v>
      </c>
      <c r="J157" s="216">
        <f>VLOOKUP(A157,'import Konya'!A:Q,10,0)</f>
        <v>0.24</v>
      </c>
      <c r="K157" s="56" t="s">
        <v>14353</v>
      </c>
      <c r="L157" s="56">
        <v>5.43961019E9</v>
      </c>
      <c r="M157" s="56" t="s">
        <v>11034</v>
      </c>
      <c r="N157" s="56" t="s">
        <v>13602</v>
      </c>
      <c r="O157" s="56" t="s">
        <v>14354</v>
      </c>
      <c r="P157" s="56" t="str">
        <f>VLOOKUP(A157,'import Konya'!A:Q,16,0)</f>
        <v>Geleneksel</v>
      </c>
      <c r="Q157" s="218" t="b">
        <v>0</v>
      </c>
      <c r="R157" s="218" t="s">
        <v>38</v>
      </c>
      <c r="S157" s="218" t="s">
        <v>100</v>
      </c>
      <c r="T157" s="218" t="s">
        <v>13488</v>
      </c>
      <c r="U157" s="218"/>
      <c r="V157" s="220">
        <v>44440.0</v>
      </c>
      <c r="W157" s="220">
        <v>44441.0</v>
      </c>
      <c r="X157" s="218"/>
      <c r="Y157" s="218" t="s">
        <v>43</v>
      </c>
      <c r="Z157" s="220">
        <v>44427.0</v>
      </c>
      <c r="AA157" s="218" t="s">
        <v>1353</v>
      </c>
      <c r="AB157" s="218"/>
      <c r="AC157" s="218"/>
      <c r="AD157" s="218"/>
      <c r="AE157" s="218"/>
      <c r="AF157" s="218"/>
      <c r="AG157" s="218"/>
      <c r="AH157" s="218"/>
      <c r="AI157" s="218" t="s">
        <v>13605</v>
      </c>
      <c r="AJ157" s="218" t="s">
        <v>100</v>
      </c>
      <c r="AK157" s="218"/>
      <c r="AL157" s="218"/>
      <c r="AM157" s="218"/>
    </row>
    <row r="158" ht="15.75" customHeight="1">
      <c r="A158" s="56" t="s">
        <v>14355</v>
      </c>
      <c r="B158" s="56" t="s">
        <v>14356</v>
      </c>
      <c r="C158" s="56" t="str">
        <f>VLOOKUP(A158,'import Konya'!A:Q,3,0)</f>
        <v>DOĞRU</v>
      </c>
      <c r="D158" s="56" t="s">
        <v>1385</v>
      </c>
      <c r="E158" s="56">
        <f>VLOOKUP(A158,'import Konya'!A:Q,5,0)</f>
        <v>154</v>
      </c>
      <c r="F158" s="56">
        <f>VLOOKUP(A158,'import Konya'!A:Q,6,0)</f>
        <v>2</v>
      </c>
      <c r="G158" s="56">
        <f>VLOOKUP(A158,'import Konya'!A:Q,7,0)</f>
        <v>3</v>
      </c>
      <c r="H158" s="56">
        <f>VLOOKUP(A158,'import Konya'!A:Q,8,0)</f>
        <v>15</v>
      </c>
      <c r="I158" s="56">
        <f>VLOOKUP(A158,'import Konya'!A:Q,9,0)</f>
        <v>18</v>
      </c>
      <c r="J158" s="216">
        <f>VLOOKUP(A158,'import Konya'!A:Q,10,0)</f>
        <v>0.17</v>
      </c>
      <c r="K158" s="56" t="s">
        <v>14357</v>
      </c>
      <c r="L158" s="56">
        <v>3.322371504E9</v>
      </c>
      <c r="M158" s="56" t="s">
        <v>11034</v>
      </c>
      <c r="N158" s="56" t="s">
        <v>14016</v>
      </c>
      <c r="O158" s="56" t="s">
        <v>14358</v>
      </c>
      <c r="P158" s="56" t="str">
        <f>VLOOKUP(A158,'import Konya'!A:Q,16,0)</f>
        <v>Geleneksel</v>
      </c>
      <c r="Q158" s="218" t="b">
        <v>0</v>
      </c>
      <c r="R158" s="218" t="s">
        <v>38</v>
      </c>
      <c r="S158" s="218" t="s">
        <v>404</v>
      </c>
      <c r="T158" s="224"/>
      <c r="U158" s="218"/>
      <c r="V158" s="220">
        <v>44578.0</v>
      </c>
      <c r="W158" s="220">
        <v>44580.0</v>
      </c>
      <c r="X158" s="218"/>
      <c r="Y158" s="218" t="s">
        <v>1353</v>
      </c>
      <c r="Z158" s="220">
        <v>44578.0</v>
      </c>
      <c r="AA158" s="218"/>
      <c r="AB158" s="218"/>
      <c r="AC158" s="218"/>
      <c r="AD158" s="218"/>
      <c r="AE158" s="218"/>
      <c r="AF158" s="218"/>
      <c r="AG158" s="218"/>
      <c r="AH158" s="218"/>
      <c r="AI158" s="218" t="s">
        <v>404</v>
      </c>
      <c r="AJ158" s="218"/>
      <c r="AK158" s="218"/>
      <c r="AL158" s="218"/>
      <c r="AM158" s="218"/>
    </row>
    <row r="159" ht="15.75" customHeight="1">
      <c r="A159" s="56" t="s">
        <v>14359</v>
      </c>
      <c r="B159" s="56" t="s">
        <v>14360</v>
      </c>
      <c r="C159" s="56" t="str">
        <f>VLOOKUP(A159,'import Konya'!A:Q,3,0)</f>
        <v>DOĞRU</v>
      </c>
      <c r="D159" s="56" t="s">
        <v>1597</v>
      </c>
      <c r="E159" s="56">
        <f>VLOOKUP(A159,'import Konya'!A:Q,5,0)</f>
        <v>635</v>
      </c>
      <c r="F159" s="56" t="str">
        <f>VLOOKUP(A159,'import Konya'!A:Q,6,0)</f>
        <v/>
      </c>
      <c r="G159" s="56">
        <f>VLOOKUP(A159,'import Konya'!A:Q,7,0)</f>
        <v>6</v>
      </c>
      <c r="H159" s="56">
        <f>VLOOKUP(A159,'import Konya'!A:Q,8,0)</f>
        <v>1</v>
      </c>
      <c r="I159" s="56">
        <f>VLOOKUP(A159,'import Konya'!A:Q,9,0)</f>
        <v>7</v>
      </c>
      <c r="J159" s="216">
        <f>VLOOKUP(A159,'import Konya'!A:Q,10,0)</f>
        <v>0.86</v>
      </c>
      <c r="K159" s="56" t="s">
        <v>14361</v>
      </c>
      <c r="L159" s="56">
        <v>3.323501353E9</v>
      </c>
      <c r="M159" s="56" t="s">
        <v>13620</v>
      </c>
      <c r="N159" s="56" t="s">
        <v>13958</v>
      </c>
      <c r="O159" s="56" t="s">
        <v>14362</v>
      </c>
      <c r="P159" s="56" t="str">
        <f>VLOOKUP(A159,'import Konya'!A:Q,16,0)</f>
        <v>Geleneksel</v>
      </c>
      <c r="Q159" s="218" t="b">
        <v>0</v>
      </c>
      <c r="R159" s="218" t="s">
        <v>38</v>
      </c>
      <c r="S159" s="218" t="s">
        <v>4907</v>
      </c>
      <c r="T159" s="218" t="s">
        <v>13488</v>
      </c>
      <c r="U159" s="218">
        <v>5.372607576E9</v>
      </c>
      <c r="V159" s="220">
        <v>44435.0</v>
      </c>
      <c r="W159" s="220">
        <v>44438.0</v>
      </c>
      <c r="X159" s="218"/>
      <c r="Y159" s="218" t="s">
        <v>1353</v>
      </c>
      <c r="Z159" s="220">
        <v>44435.0</v>
      </c>
      <c r="AA159" s="218"/>
      <c r="AB159" s="218"/>
      <c r="AC159" s="218"/>
      <c r="AD159" s="218"/>
      <c r="AE159" s="218"/>
      <c r="AF159" s="218"/>
      <c r="AG159" s="218"/>
      <c r="AH159" s="218"/>
      <c r="AI159" s="218" t="s">
        <v>4907</v>
      </c>
      <c r="AJ159" s="218"/>
      <c r="AK159" s="218"/>
      <c r="AL159" s="218"/>
      <c r="AM159" s="218"/>
    </row>
    <row r="160" ht="15.75" customHeight="1">
      <c r="A160" s="211" t="s">
        <v>14363</v>
      </c>
      <c r="B160" s="211" t="s">
        <v>14364</v>
      </c>
      <c r="C160" s="56" t="str">
        <f>VLOOKUP(A160,'import Konya'!A:Q,3,0)</f>
        <v>DOĞRU</v>
      </c>
      <c r="D160" s="211" t="s">
        <v>1597</v>
      </c>
      <c r="E160" s="56" t="str">
        <f>VLOOKUP(A160,'import Konya'!A:Q,5,0)</f>
        <v/>
      </c>
      <c r="F160" s="56" t="str">
        <f>VLOOKUP(A160,'import Konya'!A:Q,6,0)</f>
        <v/>
      </c>
      <c r="G160" s="56">
        <f>VLOOKUP(A160,'import Konya'!A:Q,7,0)</f>
        <v>0</v>
      </c>
      <c r="H160" s="56">
        <f>VLOOKUP(A160,'import Konya'!A:Q,8,0)</f>
        <v>5</v>
      </c>
      <c r="I160" s="56">
        <f>VLOOKUP(A160,'import Konya'!A:Q,9,0)</f>
        <v>5</v>
      </c>
      <c r="J160" s="216">
        <f>VLOOKUP(A160,'import Konya'!A:Q,10,0)</f>
        <v>0</v>
      </c>
      <c r="K160" s="211" t="s">
        <v>14365</v>
      </c>
      <c r="L160" s="211">
        <v>5.426318806E9</v>
      </c>
      <c r="M160" s="211" t="s">
        <v>13620</v>
      </c>
      <c r="N160" s="211" t="s">
        <v>13837</v>
      </c>
      <c r="O160" s="211" t="s">
        <v>14366</v>
      </c>
      <c r="P160" s="56" t="str">
        <f>VLOOKUP(A160,'import Konya'!A:Q,16,0)</f>
        <v>Geleneksel</v>
      </c>
      <c r="Q160" s="218" t="b">
        <v>0</v>
      </c>
      <c r="R160" s="218"/>
      <c r="S160" s="218"/>
      <c r="T160" s="218"/>
      <c r="U160" s="218"/>
      <c r="V160" s="220"/>
      <c r="W160" s="220"/>
      <c r="X160" s="218"/>
      <c r="Y160" s="218"/>
      <c r="Z160" s="220"/>
      <c r="AA160" s="218"/>
      <c r="AB160" s="218"/>
      <c r="AC160" s="218"/>
      <c r="AD160" s="218"/>
      <c r="AE160" s="218"/>
      <c r="AF160" s="218"/>
      <c r="AG160" s="218"/>
      <c r="AH160" s="218"/>
      <c r="AI160" s="218"/>
      <c r="AJ160" s="218"/>
      <c r="AK160" s="218"/>
      <c r="AL160" s="218"/>
      <c r="AM160" s="218"/>
    </row>
    <row r="161" ht="15.75" customHeight="1">
      <c r="A161" s="56" t="s">
        <v>14367</v>
      </c>
      <c r="B161" s="56" t="s">
        <v>14368</v>
      </c>
      <c r="C161" s="56" t="str">
        <f>VLOOKUP(A161,'import Konya'!A:Q,3,0)</f>
        <v>DOĞRU</v>
      </c>
      <c r="D161" s="56" t="s">
        <v>1348</v>
      </c>
      <c r="E161" s="56">
        <f>VLOOKUP(A161,'import Konya'!A:Q,5,0)</f>
        <v>54</v>
      </c>
      <c r="F161" s="56">
        <f>VLOOKUP(A161,'import Konya'!A:Q,6,0)</f>
        <v>1</v>
      </c>
      <c r="G161" s="56">
        <f>VLOOKUP(A161,'import Konya'!A:Q,7,0)</f>
        <v>0</v>
      </c>
      <c r="H161" s="56">
        <f>VLOOKUP(A161,'import Konya'!A:Q,8,0)</f>
        <v>6</v>
      </c>
      <c r="I161" s="56">
        <f>VLOOKUP(A161,'import Konya'!A:Q,9,0)</f>
        <v>6</v>
      </c>
      <c r="J161" s="216">
        <f>VLOOKUP(A161,'import Konya'!A:Q,10,0)</f>
        <v>0</v>
      </c>
      <c r="K161" s="56" t="s">
        <v>14357</v>
      </c>
      <c r="L161" s="56">
        <v>3.322371504E9</v>
      </c>
      <c r="M161" s="56" t="s">
        <v>11034</v>
      </c>
      <c r="N161" s="56" t="s">
        <v>14016</v>
      </c>
      <c r="O161" s="56" t="s">
        <v>14358</v>
      </c>
      <c r="P161" s="56" t="str">
        <f>VLOOKUP(A161,'import Konya'!A:Q,16,0)</f>
        <v>Geleneksel</v>
      </c>
      <c r="Q161" s="218" t="b">
        <v>1</v>
      </c>
      <c r="R161" s="218"/>
      <c r="S161" s="218" t="s">
        <v>404</v>
      </c>
      <c r="T161" s="218"/>
      <c r="U161" s="218" t="s">
        <v>14369</v>
      </c>
      <c r="V161" s="220">
        <v>44578.0</v>
      </c>
      <c r="W161" s="220">
        <v>44580.0</v>
      </c>
      <c r="X161" s="218"/>
      <c r="Y161" s="218" t="s">
        <v>1353</v>
      </c>
      <c r="Z161" s="220">
        <v>44578.0</v>
      </c>
      <c r="AA161" s="218" t="s">
        <v>1353</v>
      </c>
      <c r="AB161" s="221">
        <v>44622.0</v>
      </c>
      <c r="AC161" s="218"/>
      <c r="AD161" s="218"/>
      <c r="AE161" s="218"/>
      <c r="AF161" s="218"/>
      <c r="AG161" s="218"/>
      <c r="AH161" s="218"/>
      <c r="AI161" s="218" t="s">
        <v>404</v>
      </c>
      <c r="AJ161" s="218" t="s">
        <v>167</v>
      </c>
      <c r="AK161" s="218"/>
      <c r="AL161" s="218"/>
      <c r="AM161" s="218"/>
    </row>
    <row r="162" ht="15.75" customHeight="1">
      <c r="A162" s="56" t="s">
        <v>14370</v>
      </c>
      <c r="B162" s="56" t="s">
        <v>14371</v>
      </c>
      <c r="C162" s="56" t="str">
        <f>VLOOKUP(A162,'import Konya'!A:Q,3,0)</f>
        <v>DOĞRU</v>
      </c>
      <c r="D162" s="56" t="s">
        <v>1348</v>
      </c>
      <c r="E162" s="56">
        <f>VLOOKUP(A162,'import Konya'!A:Q,5,0)</f>
        <v>256</v>
      </c>
      <c r="F162" s="56">
        <f>VLOOKUP(A162,'import Konya'!A:Q,6,0)</f>
        <v>23</v>
      </c>
      <c r="G162" s="56">
        <f>VLOOKUP(A162,'import Konya'!A:Q,7,0)</f>
        <v>24</v>
      </c>
      <c r="H162" s="56">
        <f>VLOOKUP(A162,'import Konya'!A:Q,8,0)</f>
        <v>1</v>
      </c>
      <c r="I162" s="56">
        <f>VLOOKUP(A162,'import Konya'!A:Q,9,0)</f>
        <v>25</v>
      </c>
      <c r="J162" s="216">
        <f>VLOOKUP(A162,'import Konya'!A:Q,10,0)</f>
        <v>0.96</v>
      </c>
      <c r="K162" s="56" t="s">
        <v>14372</v>
      </c>
      <c r="L162" s="56">
        <v>3.326277777E9</v>
      </c>
      <c r="M162" s="56" t="s">
        <v>13595</v>
      </c>
      <c r="N162" s="56" t="s">
        <v>14373</v>
      </c>
      <c r="O162" s="56" t="s">
        <v>14374</v>
      </c>
      <c r="P162" s="56" t="str">
        <f>VLOOKUP(A162,'import Konya'!A:Q,16,0)</f>
        <v>Geleneksel</v>
      </c>
      <c r="Q162" s="218" t="b">
        <v>0</v>
      </c>
      <c r="R162" s="218"/>
      <c r="S162" s="218"/>
      <c r="T162" s="224"/>
      <c r="U162" s="218" t="s">
        <v>14375</v>
      </c>
      <c r="V162" s="220"/>
      <c r="W162" s="220"/>
      <c r="X162" s="218"/>
      <c r="Y162" s="218" t="s">
        <v>43</v>
      </c>
      <c r="Z162" s="220">
        <v>44589.0</v>
      </c>
      <c r="AA162" s="218" t="s">
        <v>1475</v>
      </c>
      <c r="AB162" s="221">
        <v>44589.0</v>
      </c>
      <c r="AC162" s="218"/>
      <c r="AD162" s="218"/>
      <c r="AE162" s="218"/>
      <c r="AF162" s="218"/>
      <c r="AG162" s="218"/>
      <c r="AH162" s="218"/>
      <c r="AI162" s="218" t="s">
        <v>106</v>
      </c>
      <c r="AJ162" s="218" t="s">
        <v>128</v>
      </c>
      <c r="AK162" s="218"/>
      <c r="AL162" s="218"/>
      <c r="AM162" s="218"/>
    </row>
    <row r="163" ht="15.75" customHeight="1">
      <c r="A163" s="211" t="s">
        <v>14376</v>
      </c>
      <c r="B163" s="211" t="s">
        <v>14377</v>
      </c>
      <c r="C163" s="56" t="str">
        <f>VLOOKUP(A163,'import Konya'!A:Q,3,0)</f>
        <v>DOĞRU</v>
      </c>
      <c r="D163" s="211" t="s">
        <v>1348</v>
      </c>
      <c r="E163" s="56">
        <f>VLOOKUP(A163,'import Konya'!A:Q,5,0)</f>
        <v>123</v>
      </c>
      <c r="F163" s="56">
        <f>VLOOKUP(A163,'import Konya'!A:Q,6,0)</f>
        <v>42</v>
      </c>
      <c r="G163" s="56">
        <f>VLOOKUP(A163,'import Konya'!A:Q,7,0)</f>
        <v>2</v>
      </c>
      <c r="H163" s="56">
        <f>VLOOKUP(A163,'import Konya'!A:Q,8,0)</f>
        <v>34</v>
      </c>
      <c r="I163" s="56">
        <f>VLOOKUP(A163,'import Konya'!A:Q,9,0)</f>
        <v>36</v>
      </c>
      <c r="J163" s="216">
        <f>VLOOKUP(A163,'import Konya'!A:Q,10,0)</f>
        <v>0.06</v>
      </c>
      <c r="K163" s="211" t="s">
        <v>14325</v>
      </c>
      <c r="L163" s="211">
        <v>5.441424578E9</v>
      </c>
      <c r="M163" s="211" t="s">
        <v>13620</v>
      </c>
      <c r="N163" s="211" t="s">
        <v>13763</v>
      </c>
      <c r="O163" s="211" t="s">
        <v>14378</v>
      </c>
      <c r="P163" s="211" t="s">
        <v>2137</v>
      </c>
      <c r="Q163" s="218" t="b">
        <v>0</v>
      </c>
      <c r="R163" s="218" t="s">
        <v>43</v>
      </c>
      <c r="S163" s="218"/>
      <c r="T163" s="224"/>
      <c r="U163" s="218" t="s">
        <v>14328</v>
      </c>
      <c r="V163" s="220"/>
      <c r="W163" s="220"/>
      <c r="X163" s="218"/>
      <c r="Y163" s="218" t="s">
        <v>43</v>
      </c>
      <c r="Z163" s="220">
        <v>44630.0</v>
      </c>
      <c r="AA163" s="218"/>
      <c r="AB163" s="218"/>
      <c r="AC163" s="218"/>
      <c r="AD163" s="218"/>
      <c r="AE163" s="218"/>
      <c r="AF163" s="218"/>
      <c r="AG163" s="218"/>
      <c r="AH163" s="218"/>
      <c r="AI163" s="218" t="s">
        <v>167</v>
      </c>
      <c r="AJ163" s="218"/>
      <c r="AK163" s="218"/>
      <c r="AL163" s="218"/>
      <c r="AM163" s="218"/>
    </row>
    <row r="164" ht="15.75" customHeight="1">
      <c r="A164" s="56" t="s">
        <v>14379</v>
      </c>
      <c r="B164" s="56" t="s">
        <v>14380</v>
      </c>
      <c r="C164" s="56" t="str">
        <f>VLOOKUP(A164,'import Konya'!A:Q,3,0)</f>
        <v>DOĞRU</v>
      </c>
      <c r="D164" s="56" t="s">
        <v>1348</v>
      </c>
      <c r="E164" s="56">
        <f>VLOOKUP(A164,'import Konya'!A:Q,5,0)</f>
        <v>765</v>
      </c>
      <c r="F164" s="56">
        <f>VLOOKUP(A164,'import Konya'!A:Q,6,0)</f>
        <v>6</v>
      </c>
      <c r="G164" s="56">
        <f>VLOOKUP(A164,'import Konya'!A:Q,7,0)</f>
        <v>5</v>
      </c>
      <c r="H164" s="56">
        <f>VLOOKUP(A164,'import Konya'!A:Q,8,0)</f>
        <v>39</v>
      </c>
      <c r="I164" s="56">
        <f>VLOOKUP(A164,'import Konya'!A:Q,9,0)</f>
        <v>44</v>
      </c>
      <c r="J164" s="216">
        <f>VLOOKUP(A164,'import Konya'!A:Q,10,0)</f>
        <v>0.11</v>
      </c>
      <c r="K164" s="56" t="s">
        <v>14381</v>
      </c>
      <c r="L164" s="56">
        <v>5.459350638E9</v>
      </c>
      <c r="M164" s="56" t="s">
        <v>13715</v>
      </c>
      <c r="N164" s="56" t="s">
        <v>14382</v>
      </c>
      <c r="O164" s="56" t="s">
        <v>14383</v>
      </c>
      <c r="P164" s="56" t="str">
        <f>VLOOKUP(A164,'import Konya'!A:Q,16,0)</f>
        <v>Geleneksel</v>
      </c>
      <c r="Q164" s="218" t="b">
        <v>0</v>
      </c>
      <c r="R164" s="218"/>
      <c r="S164" s="218"/>
      <c r="T164" s="218"/>
      <c r="U164" s="218"/>
      <c r="V164" s="220"/>
      <c r="W164" s="220"/>
      <c r="X164" s="218"/>
      <c r="Y164" s="218"/>
      <c r="Z164" s="220"/>
      <c r="AA164" s="218"/>
      <c r="AB164" s="218"/>
      <c r="AC164" s="218"/>
      <c r="AD164" s="218"/>
      <c r="AE164" s="218"/>
      <c r="AF164" s="218"/>
      <c r="AG164" s="218"/>
      <c r="AH164" s="218"/>
      <c r="AI164" s="218"/>
      <c r="AJ164" s="218"/>
      <c r="AK164" s="218"/>
      <c r="AL164" s="218"/>
      <c r="AM164" s="218"/>
    </row>
    <row r="165" ht="15.75" customHeight="1">
      <c r="A165" s="56" t="s">
        <v>14384</v>
      </c>
      <c r="B165" s="56" t="s">
        <v>14385</v>
      </c>
      <c r="C165" s="56" t="str">
        <f>VLOOKUP(A165,'import Konya'!A:Q,3,0)</f>
        <v>DOĞRU</v>
      </c>
      <c r="D165" s="56" t="s">
        <v>1443</v>
      </c>
      <c r="E165" s="56">
        <f>VLOOKUP(A165,'import Konya'!A:Q,5,0)</f>
        <v>17</v>
      </c>
      <c r="F165" s="56" t="str">
        <f>VLOOKUP(A165,'import Konya'!A:Q,6,0)</f>
        <v/>
      </c>
      <c r="G165" s="56">
        <f>VLOOKUP(A165,'import Konya'!A:Q,7,0)</f>
        <v>19</v>
      </c>
      <c r="H165" s="56">
        <f>VLOOKUP(A165,'import Konya'!A:Q,8,0)</f>
        <v>24</v>
      </c>
      <c r="I165" s="56">
        <f>VLOOKUP(A165,'import Konya'!A:Q,9,0)</f>
        <v>43</v>
      </c>
      <c r="J165" s="216">
        <f>VLOOKUP(A165,'import Konya'!A:Q,10,0)</f>
        <v>0.44</v>
      </c>
      <c r="K165" s="56" t="s">
        <v>14386</v>
      </c>
      <c r="L165" s="56">
        <v>3.323511117E9</v>
      </c>
      <c r="M165" s="56" t="s">
        <v>13595</v>
      </c>
      <c r="N165" s="56" t="s">
        <v>14387</v>
      </c>
      <c r="O165" s="56" t="s">
        <v>14388</v>
      </c>
      <c r="P165" s="56" t="str">
        <f>VLOOKUP(A165,'import Konya'!A:Q,16,0)</f>
        <v>Geleneksel</v>
      </c>
      <c r="Q165" s="218" t="b">
        <v>0</v>
      </c>
      <c r="R165" s="218" t="s">
        <v>38</v>
      </c>
      <c r="S165" s="218" t="s">
        <v>167</v>
      </c>
      <c r="T165" s="2" t="s">
        <v>13064</v>
      </c>
      <c r="U165" s="218"/>
      <c r="V165" s="220">
        <v>44616.0</v>
      </c>
      <c r="W165" s="220">
        <v>44617.0</v>
      </c>
      <c r="X165" s="218"/>
      <c r="Y165" s="218" t="s">
        <v>1353</v>
      </c>
      <c r="Z165" s="220">
        <v>44616.0</v>
      </c>
      <c r="AA165" s="218"/>
      <c r="AB165" s="218"/>
      <c r="AC165" s="218"/>
      <c r="AD165" s="218"/>
      <c r="AE165" s="218"/>
      <c r="AF165" s="218"/>
      <c r="AG165" s="218"/>
      <c r="AH165" s="218"/>
      <c r="AI165" s="218" t="s">
        <v>167</v>
      </c>
      <c r="AJ165" s="218"/>
      <c r="AK165" s="218"/>
      <c r="AL165" s="218"/>
      <c r="AM165" s="218"/>
    </row>
    <row r="166" ht="15.75" customHeight="1">
      <c r="A166" s="56" t="s">
        <v>14389</v>
      </c>
      <c r="B166" s="56" t="s">
        <v>14390</v>
      </c>
      <c r="C166" s="56" t="str">
        <f>VLOOKUP(A166,'import Konya'!A:Q,3,0)</f>
        <v>YANLIŞ</v>
      </c>
      <c r="D166" s="56" t="s">
        <v>1385</v>
      </c>
      <c r="E166" s="56">
        <f>VLOOKUP(A166,'import Konya'!A:Q,5,0)</f>
        <v>515</v>
      </c>
      <c r="F166" s="56" t="str">
        <f>VLOOKUP(A166,'import Konya'!A:Q,6,0)</f>
        <v/>
      </c>
      <c r="G166" s="56">
        <f>VLOOKUP(A166,'import Konya'!A:Q,7,0)</f>
        <v>19</v>
      </c>
      <c r="H166" s="56">
        <f>VLOOKUP(A166,'import Konya'!A:Q,8,0)</f>
        <v>9</v>
      </c>
      <c r="I166" s="56">
        <f>VLOOKUP(A166,'import Konya'!A:Q,9,0)</f>
        <v>28</v>
      </c>
      <c r="J166" s="216">
        <f>VLOOKUP(A166,'import Konya'!A:Q,10,0)</f>
        <v>0.68</v>
      </c>
      <c r="K166" s="56" t="s">
        <v>14391</v>
      </c>
      <c r="L166" s="56">
        <v>3.3229026E9</v>
      </c>
      <c r="M166" s="56" t="s">
        <v>13620</v>
      </c>
      <c r="N166" s="56" t="s">
        <v>13958</v>
      </c>
      <c r="O166" s="56" t="s">
        <v>14392</v>
      </c>
      <c r="P166" s="56" t="str">
        <f>VLOOKUP(A166,'import Konya'!A:Q,16,0)</f>
        <v>Geleneksel</v>
      </c>
      <c r="Q166" s="218" t="b">
        <v>0</v>
      </c>
      <c r="R166" s="218" t="s">
        <v>38</v>
      </c>
      <c r="S166" s="218" t="s">
        <v>4907</v>
      </c>
      <c r="T166" s="218" t="s">
        <v>13488</v>
      </c>
      <c r="U166" s="218"/>
      <c r="V166" s="220">
        <v>44435.0</v>
      </c>
      <c r="W166" s="220">
        <v>44438.0</v>
      </c>
      <c r="X166" s="218"/>
      <c r="Y166" s="218" t="s">
        <v>1353</v>
      </c>
      <c r="Z166" s="220">
        <v>44435.0</v>
      </c>
      <c r="AA166" s="218"/>
      <c r="AB166" s="218"/>
      <c r="AC166" s="218"/>
      <c r="AD166" s="218"/>
      <c r="AE166" s="218"/>
      <c r="AF166" s="218"/>
      <c r="AG166" s="218"/>
      <c r="AH166" s="218"/>
      <c r="AI166" s="218" t="s">
        <v>4907</v>
      </c>
      <c r="AJ166" s="218"/>
      <c r="AK166" s="218"/>
      <c r="AL166" s="218"/>
      <c r="AM166" s="218"/>
    </row>
    <row r="167" ht="15.75" customHeight="1">
      <c r="A167" s="56" t="s">
        <v>14393</v>
      </c>
      <c r="B167" s="56" t="s">
        <v>14394</v>
      </c>
      <c r="C167" s="56" t="str">
        <f>VLOOKUP(A167,'import Konya'!A:Q,3,0)</f>
        <v>DOĞRU</v>
      </c>
      <c r="D167" s="56" t="s">
        <v>1577</v>
      </c>
      <c r="E167" s="56">
        <f>VLOOKUP(A167,'import Konya'!A:Q,5,0)</f>
        <v>219</v>
      </c>
      <c r="F167" s="56">
        <f>VLOOKUP(A167,'import Konya'!A:Q,6,0)</f>
        <v>2</v>
      </c>
      <c r="G167" s="56">
        <f>VLOOKUP(A167,'import Konya'!A:Q,7,0)</f>
        <v>0</v>
      </c>
      <c r="H167" s="56">
        <f>VLOOKUP(A167,'import Konya'!A:Q,8,0)</f>
        <v>10</v>
      </c>
      <c r="I167" s="56">
        <f>VLOOKUP(A167,'import Konya'!A:Q,9,0)</f>
        <v>10</v>
      </c>
      <c r="J167" s="216">
        <f>VLOOKUP(A167,'import Konya'!A:Q,10,0)</f>
        <v>0</v>
      </c>
      <c r="K167" s="56" t="s">
        <v>14395</v>
      </c>
      <c r="L167" s="56">
        <v>3.325017324E9</v>
      </c>
      <c r="M167" s="56" t="s">
        <v>11034</v>
      </c>
      <c r="N167" s="56" t="s">
        <v>13773</v>
      </c>
      <c r="O167" s="56" t="s">
        <v>14396</v>
      </c>
      <c r="P167" s="56" t="str">
        <f>VLOOKUP(A167,'import Konya'!A:Q,16,0)</f>
        <v>Geleneksel</v>
      </c>
      <c r="Q167" s="218" t="b">
        <v>0</v>
      </c>
      <c r="R167" s="218" t="s">
        <v>36</v>
      </c>
      <c r="S167" s="218"/>
      <c r="T167" s="218"/>
      <c r="U167" s="218" t="s">
        <v>14397</v>
      </c>
      <c r="V167" s="220"/>
      <c r="W167" s="220"/>
      <c r="X167" s="218"/>
      <c r="Y167" s="218" t="s">
        <v>43</v>
      </c>
      <c r="Z167" s="220">
        <v>44425.0</v>
      </c>
      <c r="AA167" s="218" t="s">
        <v>1506</v>
      </c>
      <c r="AB167" s="221">
        <v>44426.0</v>
      </c>
      <c r="AC167" s="218" t="s">
        <v>1353</v>
      </c>
      <c r="AD167" s="221">
        <v>44608.0</v>
      </c>
      <c r="AE167" s="218" t="s">
        <v>1475</v>
      </c>
      <c r="AF167" s="221">
        <v>44628.0</v>
      </c>
      <c r="AG167" s="218"/>
      <c r="AH167" s="218"/>
      <c r="AI167" s="218" t="s">
        <v>13605</v>
      </c>
      <c r="AJ167" s="218" t="s">
        <v>13605</v>
      </c>
      <c r="AK167" s="218" t="s">
        <v>610</v>
      </c>
      <c r="AL167" s="218" t="s">
        <v>149</v>
      </c>
      <c r="AM167" s="218"/>
    </row>
    <row r="168" ht="15.75" customHeight="1">
      <c r="A168" s="56" t="s">
        <v>14398</v>
      </c>
      <c r="B168" s="56" t="s">
        <v>14399</v>
      </c>
      <c r="C168" s="56" t="str">
        <f>VLOOKUP(A168,'import Konya'!A:Q,3,0)</f>
        <v>DOĞRU</v>
      </c>
      <c r="D168" s="56" t="s">
        <v>1370</v>
      </c>
      <c r="E168" s="56">
        <f>VLOOKUP(A168,'import Konya'!A:Q,5,0)</f>
        <v>508</v>
      </c>
      <c r="F168" s="56">
        <f>VLOOKUP(A168,'import Konya'!A:Q,6,0)</f>
        <v>37</v>
      </c>
      <c r="G168" s="56">
        <f>VLOOKUP(A168,'import Konya'!A:Q,7,0)</f>
        <v>0</v>
      </c>
      <c r="H168" s="56">
        <f>VLOOKUP(A168,'import Konya'!A:Q,8,0)</f>
        <v>8</v>
      </c>
      <c r="I168" s="56">
        <f>VLOOKUP(A168,'import Konya'!A:Q,9,0)</f>
        <v>8</v>
      </c>
      <c r="J168" s="216">
        <f>VLOOKUP(A168,'import Konya'!A:Q,10,0)</f>
        <v>0</v>
      </c>
      <c r="K168" s="56" t="s">
        <v>14400</v>
      </c>
      <c r="L168" s="56">
        <v>5.056219703E9</v>
      </c>
      <c r="M168" s="56" t="s">
        <v>11034</v>
      </c>
      <c r="N168" s="56" t="s">
        <v>13602</v>
      </c>
      <c r="O168" s="56" t="s">
        <v>14401</v>
      </c>
      <c r="P168" s="56" t="str">
        <f>VLOOKUP(A168,'import Konya'!A:Q,16,0)</f>
        <v>Geleneksel</v>
      </c>
      <c r="Q168" s="218" t="b">
        <v>0</v>
      </c>
      <c r="R168" s="218" t="s">
        <v>29</v>
      </c>
      <c r="S168" s="218"/>
      <c r="T168" s="218"/>
      <c r="U168" s="218" t="s">
        <v>14402</v>
      </c>
      <c r="V168" s="220"/>
      <c r="W168" s="220"/>
      <c r="X168" s="218"/>
      <c r="Y168" s="218" t="s">
        <v>1353</v>
      </c>
      <c r="Z168" s="220">
        <v>44589.0</v>
      </c>
      <c r="AA168" s="218"/>
      <c r="AB168" s="218"/>
      <c r="AC168" s="218"/>
      <c r="AD168" s="218"/>
      <c r="AE168" s="218"/>
      <c r="AF168" s="218"/>
      <c r="AG168" s="218"/>
      <c r="AH168" s="218"/>
      <c r="AI168" s="218" t="s">
        <v>106</v>
      </c>
      <c r="AJ168" s="218"/>
      <c r="AK168" s="218"/>
      <c r="AL168" s="218"/>
      <c r="AM168" s="218"/>
    </row>
    <row r="169" ht="15.75" customHeight="1">
      <c r="A169" s="56" t="s">
        <v>14403</v>
      </c>
      <c r="B169" s="56" t="s">
        <v>14404</v>
      </c>
      <c r="C169" s="56" t="str">
        <f>VLOOKUP(A169,'import Konya'!A:Q,3,0)</f>
        <v>DOĞRU</v>
      </c>
      <c r="D169" s="56" t="s">
        <v>1370</v>
      </c>
      <c r="E169" s="56">
        <f>VLOOKUP(A169,'import Konya'!A:Q,5,0)</f>
        <v>83</v>
      </c>
      <c r="F169" s="56">
        <f>VLOOKUP(A169,'import Konya'!A:Q,6,0)</f>
        <v>28</v>
      </c>
      <c r="G169" s="56">
        <f>VLOOKUP(A169,'import Konya'!A:Q,7,0)</f>
        <v>0</v>
      </c>
      <c r="H169" s="56">
        <f>VLOOKUP(A169,'import Konya'!A:Q,8,0)</f>
        <v>4</v>
      </c>
      <c r="I169" s="56">
        <f>VLOOKUP(A169,'import Konya'!A:Q,9,0)</f>
        <v>4</v>
      </c>
      <c r="J169" s="216">
        <f>VLOOKUP(A169,'import Konya'!A:Q,10,0)</f>
        <v>0</v>
      </c>
      <c r="K169" s="56" t="s">
        <v>14405</v>
      </c>
      <c r="L169" s="56">
        <v>5.059845425E9</v>
      </c>
      <c r="M169" s="56" t="s">
        <v>11034</v>
      </c>
      <c r="N169" s="56" t="s">
        <v>1366</v>
      </c>
      <c r="O169" s="56" t="s">
        <v>14406</v>
      </c>
      <c r="P169" s="56" t="str">
        <f>VLOOKUP(A169,'import Konya'!A:Q,16,0)</f>
        <v>Geleneksel</v>
      </c>
      <c r="Q169" s="218" t="b">
        <v>0</v>
      </c>
      <c r="R169" s="218" t="s">
        <v>29</v>
      </c>
      <c r="S169" s="218"/>
      <c r="T169" s="218"/>
      <c r="U169" s="218" t="s">
        <v>14407</v>
      </c>
      <c r="V169" s="220"/>
      <c r="W169" s="220"/>
      <c r="X169" s="218"/>
      <c r="Y169" s="218"/>
      <c r="Z169" s="220"/>
      <c r="AA169" s="218"/>
      <c r="AB169" s="218"/>
      <c r="AC169" s="218"/>
      <c r="AD169" s="218"/>
      <c r="AE169" s="218"/>
      <c r="AF169" s="218"/>
      <c r="AG169" s="218"/>
      <c r="AH169" s="218"/>
      <c r="AI169" s="218"/>
      <c r="AJ169" s="218"/>
      <c r="AK169" s="218"/>
      <c r="AL169" s="218"/>
      <c r="AM169" s="218"/>
    </row>
    <row r="170" ht="15.75" customHeight="1">
      <c r="A170" s="56" t="s">
        <v>14408</v>
      </c>
      <c r="B170" s="56" t="s">
        <v>14409</v>
      </c>
      <c r="C170" s="56" t="str">
        <f>VLOOKUP(A170,'import Konya'!A:Q,3,0)</f>
        <v>DOĞRU</v>
      </c>
      <c r="D170" s="56" t="s">
        <v>1370</v>
      </c>
      <c r="E170" s="56">
        <f>VLOOKUP(A170,'import Konya'!A:Q,5,0)</f>
        <v>1342</v>
      </c>
      <c r="F170" s="56">
        <f>VLOOKUP(A170,'import Konya'!A:Q,6,0)</f>
        <v>16</v>
      </c>
      <c r="G170" s="56">
        <f>VLOOKUP(A170,'import Konya'!A:Q,7,0)</f>
        <v>0</v>
      </c>
      <c r="H170" s="56">
        <f>VLOOKUP(A170,'import Konya'!A:Q,8,0)</f>
        <v>8</v>
      </c>
      <c r="I170" s="56">
        <f>VLOOKUP(A170,'import Konya'!A:Q,9,0)</f>
        <v>8</v>
      </c>
      <c r="J170" s="216">
        <f>VLOOKUP(A170,'import Konya'!A:Q,10,0)</f>
        <v>0</v>
      </c>
      <c r="K170" s="56" t="s">
        <v>14405</v>
      </c>
      <c r="L170" s="56">
        <v>3.322480404E9</v>
      </c>
      <c r="M170" s="56" t="s">
        <v>11034</v>
      </c>
      <c r="N170" s="56" t="s">
        <v>13773</v>
      </c>
      <c r="O170" s="56" t="s">
        <v>14410</v>
      </c>
      <c r="P170" s="56" t="str">
        <f>VLOOKUP(A170,'import Konya'!A:Q,16,0)</f>
        <v>Geleneksel</v>
      </c>
      <c r="Q170" s="218" t="b">
        <v>0</v>
      </c>
      <c r="R170" s="218" t="s">
        <v>29</v>
      </c>
      <c r="S170" s="218" t="s">
        <v>610</v>
      </c>
      <c r="T170" s="218" t="s">
        <v>13795</v>
      </c>
      <c r="U170" s="218" t="s">
        <v>14411</v>
      </c>
      <c r="V170" s="220">
        <v>44581.0</v>
      </c>
      <c r="W170" s="220">
        <v>44585.0</v>
      </c>
      <c r="X170" s="218"/>
      <c r="Y170" s="218" t="s">
        <v>1353</v>
      </c>
      <c r="Z170" s="220">
        <v>44412.0</v>
      </c>
      <c r="AA170" s="218" t="s">
        <v>1475</v>
      </c>
      <c r="AB170" s="221">
        <v>44426.0</v>
      </c>
      <c r="AC170" s="218" t="s">
        <v>1353</v>
      </c>
      <c r="AD170" s="221">
        <v>44575.0</v>
      </c>
      <c r="AE170" s="218" t="s">
        <v>1353</v>
      </c>
      <c r="AF170" s="221">
        <v>44578.0</v>
      </c>
      <c r="AG170" s="218"/>
      <c r="AH170" s="218"/>
      <c r="AI170" s="218" t="s">
        <v>13642</v>
      </c>
      <c r="AJ170" s="218" t="s">
        <v>13605</v>
      </c>
      <c r="AK170" s="218" t="s">
        <v>610</v>
      </c>
      <c r="AL170" s="218" t="s">
        <v>610</v>
      </c>
      <c r="AM170" s="218"/>
    </row>
    <row r="171" ht="15.75" customHeight="1">
      <c r="A171" s="56" t="s">
        <v>14412</v>
      </c>
      <c r="B171" s="56" t="s">
        <v>14413</v>
      </c>
      <c r="C171" s="56" t="str">
        <f>VLOOKUP(A171,'import Konya'!A:Q,3,0)</f>
        <v>DOĞRU</v>
      </c>
      <c r="D171" s="56" t="s">
        <v>1385</v>
      </c>
      <c r="E171" s="56">
        <f>VLOOKUP(A171,'import Konya'!A:Q,5,0)</f>
        <v>106</v>
      </c>
      <c r="F171" s="56">
        <f>VLOOKUP(A171,'import Konya'!A:Q,6,0)</f>
        <v>20</v>
      </c>
      <c r="G171" s="56">
        <f>VLOOKUP(A171,'import Konya'!A:Q,7,0)</f>
        <v>0</v>
      </c>
      <c r="H171" s="56">
        <f>VLOOKUP(A171,'import Konya'!A:Q,8,0)</f>
        <v>20</v>
      </c>
      <c r="I171" s="56">
        <f>VLOOKUP(A171,'import Konya'!A:Q,9,0)</f>
        <v>20</v>
      </c>
      <c r="J171" s="216">
        <f>VLOOKUP(A171,'import Konya'!A:Q,10,0)</f>
        <v>0</v>
      </c>
      <c r="K171" s="56" t="s">
        <v>14414</v>
      </c>
      <c r="L171" s="56">
        <v>3.322353424E9</v>
      </c>
      <c r="M171" s="56" t="s">
        <v>11034</v>
      </c>
      <c r="N171" s="56" t="s">
        <v>13870</v>
      </c>
      <c r="O171" s="56" t="s">
        <v>14415</v>
      </c>
      <c r="P171" s="56" t="str">
        <f>VLOOKUP(A171,'import Konya'!A:Q,16,0)</f>
        <v>Geleneksel</v>
      </c>
      <c r="Q171" s="218" t="b">
        <v>1</v>
      </c>
      <c r="R171" s="218"/>
      <c r="S171" s="218"/>
      <c r="T171" s="218"/>
      <c r="U171" s="218" t="s">
        <v>14416</v>
      </c>
      <c r="V171" s="220"/>
      <c r="W171" s="220"/>
      <c r="X171" s="218"/>
      <c r="Y171" s="218" t="s">
        <v>1353</v>
      </c>
      <c r="Z171" s="220">
        <v>44614.0</v>
      </c>
      <c r="AA171" s="218"/>
      <c r="AB171" s="218"/>
      <c r="AC171" s="218"/>
      <c r="AD171" s="218"/>
      <c r="AE171" s="218"/>
      <c r="AF171" s="218"/>
      <c r="AG171" s="218"/>
      <c r="AH171" s="218"/>
      <c r="AI171" s="218" t="s">
        <v>167</v>
      </c>
      <c r="AJ171" s="218"/>
      <c r="AK171" s="218"/>
      <c r="AL171" s="218"/>
      <c r="AM171" s="218"/>
    </row>
    <row r="172" ht="15.75" customHeight="1">
      <c r="A172" s="56" t="s">
        <v>14417</v>
      </c>
      <c r="B172" s="56" t="s">
        <v>14418</v>
      </c>
      <c r="C172" s="56" t="str">
        <f>VLOOKUP(A172,'import Konya'!A:Q,3,0)</f>
        <v>DOĞRU</v>
      </c>
      <c r="D172" s="56" t="s">
        <v>1370</v>
      </c>
      <c r="E172" s="56">
        <f>VLOOKUP(A172,'import Konya'!A:Q,5,0)</f>
        <v>155</v>
      </c>
      <c r="F172" s="56">
        <f>VLOOKUP(A172,'import Konya'!A:Q,6,0)</f>
        <v>46</v>
      </c>
      <c r="G172" s="56">
        <f>VLOOKUP(A172,'import Konya'!A:Q,7,0)</f>
        <v>0</v>
      </c>
      <c r="H172" s="56">
        <f>VLOOKUP(A172,'import Konya'!A:Q,8,0)</f>
        <v>4</v>
      </c>
      <c r="I172" s="56">
        <f>VLOOKUP(A172,'import Konya'!A:Q,9,0)</f>
        <v>4</v>
      </c>
      <c r="J172" s="216">
        <f>VLOOKUP(A172,'import Konya'!A:Q,10,0)</f>
        <v>0</v>
      </c>
      <c r="K172" s="56" t="s">
        <v>14419</v>
      </c>
      <c r="L172" s="56">
        <v>3.325032022E9</v>
      </c>
      <c r="M172" s="56" t="s">
        <v>11034</v>
      </c>
      <c r="N172" s="56" t="s">
        <v>14262</v>
      </c>
      <c r="O172" s="56" t="s">
        <v>14420</v>
      </c>
      <c r="P172" s="56" t="str">
        <f>VLOOKUP(A172,'import Konya'!A:Q,16,0)</f>
        <v>Geleneksel</v>
      </c>
      <c r="Q172" s="218" t="b">
        <v>0</v>
      </c>
      <c r="R172" s="218" t="s">
        <v>29</v>
      </c>
      <c r="S172" s="218"/>
      <c r="T172" s="224"/>
      <c r="U172" s="218" t="s">
        <v>527</v>
      </c>
      <c r="V172" s="220"/>
      <c r="W172" s="220"/>
      <c r="X172" s="218"/>
      <c r="Y172" s="218" t="s">
        <v>1475</v>
      </c>
      <c r="Z172" s="220">
        <v>44614.0</v>
      </c>
      <c r="AA172" s="218" t="s">
        <v>1353</v>
      </c>
      <c r="AB172" s="221">
        <v>44622.0</v>
      </c>
      <c r="AC172" s="218"/>
      <c r="AD172" s="218"/>
      <c r="AE172" s="218"/>
      <c r="AF172" s="218"/>
      <c r="AG172" s="218"/>
      <c r="AH172" s="218"/>
      <c r="AI172" s="218" t="s">
        <v>167</v>
      </c>
      <c r="AJ172" s="218" t="s">
        <v>167</v>
      </c>
      <c r="AK172" s="218"/>
      <c r="AL172" s="218"/>
      <c r="AM172" s="218"/>
    </row>
    <row r="173" ht="15.75" customHeight="1">
      <c r="A173" s="56" t="s">
        <v>14421</v>
      </c>
      <c r="B173" s="56" t="s">
        <v>14422</v>
      </c>
      <c r="C173" s="56" t="str">
        <f>VLOOKUP(A173,'import Konya'!A:Q,3,0)</f>
        <v>DOĞRU</v>
      </c>
      <c r="D173" s="56" t="s">
        <v>1370</v>
      </c>
      <c r="E173" s="56">
        <f>VLOOKUP(A173,'import Konya'!A:Q,5,0)</f>
        <v>256</v>
      </c>
      <c r="F173" s="56">
        <f>VLOOKUP(A173,'import Konya'!A:Q,6,0)</f>
        <v>84</v>
      </c>
      <c r="G173" s="56">
        <f>VLOOKUP(A173,'import Konya'!A:Q,7,0)</f>
        <v>15</v>
      </c>
      <c r="H173" s="56">
        <f>VLOOKUP(A173,'import Konya'!A:Q,8,0)</f>
        <v>0</v>
      </c>
      <c r="I173" s="56">
        <f>VLOOKUP(A173,'import Konya'!A:Q,9,0)</f>
        <v>15</v>
      </c>
      <c r="J173" s="216">
        <f>VLOOKUP(A173,'import Konya'!A:Q,10,0)</f>
        <v>1</v>
      </c>
      <c r="K173" s="56" t="s">
        <v>14423</v>
      </c>
      <c r="L173" s="56">
        <v>5.526789789E9</v>
      </c>
      <c r="M173" s="56" t="s">
        <v>13595</v>
      </c>
      <c r="N173" s="56" t="s">
        <v>14387</v>
      </c>
      <c r="O173" s="56" t="s">
        <v>14424</v>
      </c>
      <c r="P173" s="56" t="str">
        <f>VLOOKUP(A173,'import Konya'!A:Q,16,0)</f>
        <v>Geleneksel</v>
      </c>
      <c r="Q173" s="218" t="b">
        <v>0</v>
      </c>
      <c r="R173" s="218" t="s">
        <v>38</v>
      </c>
      <c r="S173" s="218" t="s">
        <v>128</v>
      </c>
      <c r="T173" s="224"/>
      <c r="U173" s="218"/>
      <c r="V173" s="220">
        <v>44617.0</v>
      </c>
      <c r="W173" s="220">
        <v>44620.0</v>
      </c>
      <c r="X173" s="218"/>
      <c r="Y173" s="218" t="s">
        <v>1353</v>
      </c>
      <c r="Z173" s="220">
        <v>44617.0</v>
      </c>
      <c r="AA173" s="218"/>
      <c r="AB173" s="218"/>
      <c r="AC173" s="218"/>
      <c r="AD173" s="218"/>
      <c r="AE173" s="218"/>
      <c r="AF173" s="218"/>
      <c r="AG173" s="218"/>
      <c r="AH173" s="218"/>
      <c r="AI173" s="218" t="s">
        <v>128</v>
      </c>
      <c r="AJ173" s="218"/>
      <c r="AK173" s="218"/>
      <c r="AL173" s="218"/>
      <c r="AM173" s="218"/>
    </row>
    <row r="174" ht="15.75" customHeight="1">
      <c r="A174" s="56" t="s">
        <v>14425</v>
      </c>
      <c r="B174" s="56" t="s">
        <v>14426</v>
      </c>
      <c r="C174" s="56" t="str">
        <f>VLOOKUP(A174,'import Konya'!A:Q,3,0)</f>
        <v>YANLIŞ</v>
      </c>
      <c r="D174" s="56" t="s">
        <v>1370</v>
      </c>
      <c r="E174" s="56" t="str">
        <f>VLOOKUP(A174,'import Konya'!A:Q,5,0)</f>
        <v/>
      </c>
      <c r="F174" s="56" t="str">
        <f>VLOOKUP(A174,'import Konya'!A:Q,6,0)</f>
        <v/>
      </c>
      <c r="G174" s="56">
        <f>VLOOKUP(A174,'import Konya'!A:Q,7,0)</f>
        <v>0</v>
      </c>
      <c r="H174" s="56">
        <f>VLOOKUP(A174,'import Konya'!A:Q,8,0)</f>
        <v>9</v>
      </c>
      <c r="I174" s="56">
        <f>VLOOKUP(A174,'import Konya'!A:Q,9,0)</f>
        <v>9</v>
      </c>
      <c r="J174" s="216">
        <f>VLOOKUP(A174,'import Konya'!A:Q,10,0)</f>
        <v>0</v>
      </c>
      <c r="K174" s="56" t="s">
        <v>14427</v>
      </c>
      <c r="L174" s="56">
        <v>5.316790517E9</v>
      </c>
      <c r="M174" s="56" t="s">
        <v>13595</v>
      </c>
      <c r="N174" s="56" t="s">
        <v>3069</v>
      </c>
      <c r="O174" s="56" t="s">
        <v>14428</v>
      </c>
      <c r="P174" s="56" t="str">
        <f>VLOOKUP(A174,'import Konya'!A:Q,16,0)</f>
        <v>Geleneksel</v>
      </c>
      <c r="Q174" s="218" t="b">
        <v>0</v>
      </c>
      <c r="R174" s="218" t="s">
        <v>41</v>
      </c>
      <c r="S174" s="218"/>
      <c r="T174" s="218"/>
      <c r="U174" s="218" t="s">
        <v>14429</v>
      </c>
      <c r="V174" s="220"/>
      <c r="W174" s="220"/>
      <c r="X174" s="218"/>
      <c r="Y174" s="218" t="s">
        <v>1353</v>
      </c>
      <c r="Z174" s="220">
        <v>44593.0</v>
      </c>
      <c r="AA174" s="218"/>
      <c r="AB174" s="218"/>
      <c r="AC174" s="218"/>
      <c r="AD174" s="218"/>
      <c r="AE174" s="218"/>
      <c r="AF174" s="218"/>
      <c r="AG174" s="218"/>
      <c r="AH174" s="218"/>
      <c r="AI174" s="218" t="s">
        <v>100</v>
      </c>
      <c r="AJ174" s="218"/>
      <c r="AK174" s="218"/>
      <c r="AL174" s="218"/>
      <c r="AM174" s="218"/>
    </row>
    <row r="175" ht="15.75" customHeight="1">
      <c r="A175" s="211" t="s">
        <v>14430</v>
      </c>
      <c r="B175" s="211" t="s">
        <v>14431</v>
      </c>
      <c r="C175" s="56" t="str">
        <f>VLOOKUP(A175,'import Konya'!A:Q,3,0)</f>
        <v>DOĞRU</v>
      </c>
      <c r="D175" s="211" t="s">
        <v>1370</v>
      </c>
      <c r="E175" s="56">
        <f>VLOOKUP(A175,'import Konya'!A:Q,5,0)</f>
        <v>479</v>
      </c>
      <c r="F175" s="56">
        <f>VLOOKUP(A175,'import Konya'!A:Q,6,0)</f>
        <v>95</v>
      </c>
      <c r="G175" s="56">
        <f>VLOOKUP(A175,'import Konya'!A:Q,7,0)</f>
        <v>2</v>
      </c>
      <c r="H175" s="56">
        <f>VLOOKUP(A175,'import Konya'!A:Q,8,0)</f>
        <v>28</v>
      </c>
      <c r="I175" s="56">
        <f>VLOOKUP(A175,'import Konya'!A:Q,9,0)</f>
        <v>30</v>
      </c>
      <c r="J175" s="216">
        <f>VLOOKUP(A175,'import Konya'!A:Q,10,0)</f>
        <v>0.07</v>
      </c>
      <c r="K175" s="211" t="s">
        <v>14432</v>
      </c>
      <c r="L175" s="211">
        <v>3.327121222E9</v>
      </c>
      <c r="M175" s="211" t="s">
        <v>13656</v>
      </c>
      <c r="N175" s="211" t="s">
        <v>14433</v>
      </c>
      <c r="O175" s="211" t="s">
        <v>14434</v>
      </c>
      <c r="P175" s="211" t="s">
        <v>2137</v>
      </c>
      <c r="Q175" s="218" t="b">
        <v>0</v>
      </c>
      <c r="R175" s="218"/>
      <c r="S175" s="218"/>
      <c r="T175" s="218"/>
      <c r="U175" s="218"/>
      <c r="V175" s="220"/>
      <c r="W175" s="220"/>
      <c r="X175" s="218"/>
      <c r="Y175" s="218"/>
      <c r="Z175" s="220"/>
      <c r="AA175" s="218"/>
      <c r="AB175" s="218"/>
      <c r="AC175" s="218"/>
      <c r="AD175" s="218"/>
      <c r="AE175" s="218"/>
      <c r="AF175" s="218"/>
      <c r="AG175" s="218"/>
      <c r="AH175" s="218"/>
      <c r="AI175" s="218"/>
      <c r="AJ175" s="218"/>
      <c r="AK175" s="218"/>
      <c r="AL175" s="218"/>
      <c r="AM175" s="218"/>
    </row>
    <row r="176" ht="15.75" customHeight="1">
      <c r="A176" s="56" t="s">
        <v>14435</v>
      </c>
      <c r="B176" s="56" t="s">
        <v>14436</v>
      </c>
      <c r="C176" s="56" t="str">
        <f>VLOOKUP(A176,'import Konya'!A:Q,3,0)</f>
        <v>DOĞRU</v>
      </c>
      <c r="D176" s="56" t="s">
        <v>1348</v>
      </c>
      <c r="E176" s="56">
        <f>VLOOKUP(A176,'import Konya'!A:Q,5,0)</f>
        <v>8500</v>
      </c>
      <c r="F176" s="56">
        <f>VLOOKUP(A176,'import Konya'!A:Q,6,0)</f>
        <v>667</v>
      </c>
      <c r="G176" s="56">
        <f>VLOOKUP(A176,'import Konya'!A:Q,7,0)</f>
        <v>18</v>
      </c>
      <c r="H176" s="56">
        <f>VLOOKUP(A176,'import Konya'!A:Q,8,0)</f>
        <v>19</v>
      </c>
      <c r="I176" s="56">
        <f>VLOOKUP(A176,'import Konya'!A:Q,9,0)</f>
        <v>37</v>
      </c>
      <c r="J176" s="216">
        <f>VLOOKUP(A176,'import Konya'!A:Q,10,0)</f>
        <v>0.49</v>
      </c>
      <c r="K176" s="56" t="s">
        <v>14437</v>
      </c>
      <c r="L176" s="56">
        <v>5.466466258E9</v>
      </c>
      <c r="M176" s="56" t="s">
        <v>11034</v>
      </c>
      <c r="N176" s="56" t="s">
        <v>13602</v>
      </c>
      <c r="O176" s="56" t="s">
        <v>14438</v>
      </c>
      <c r="P176" s="56" t="str">
        <f>VLOOKUP(A176,'import Konya'!A:Q,16,0)</f>
        <v>Geleneksel</v>
      </c>
      <c r="Q176" s="218" t="b">
        <v>0</v>
      </c>
      <c r="R176" s="218" t="s">
        <v>32</v>
      </c>
      <c r="S176" s="218"/>
      <c r="T176" s="218"/>
      <c r="U176" s="218" t="s">
        <v>14439</v>
      </c>
      <c r="V176" s="220"/>
      <c r="W176" s="220"/>
      <c r="X176" s="218"/>
      <c r="Y176" s="218"/>
      <c r="Z176" s="220"/>
      <c r="AA176" s="218"/>
      <c r="AB176" s="218"/>
      <c r="AC176" s="218"/>
      <c r="AD176" s="218"/>
      <c r="AE176" s="218"/>
      <c r="AF176" s="218"/>
      <c r="AG176" s="218"/>
      <c r="AH176" s="218"/>
      <c r="AI176" s="218"/>
      <c r="AJ176" s="218"/>
      <c r="AK176" s="218"/>
      <c r="AL176" s="218"/>
      <c r="AM176" s="218"/>
    </row>
    <row r="177" ht="15.75" customHeight="1">
      <c r="A177" s="56" t="s">
        <v>14440</v>
      </c>
      <c r="B177" s="56" t="s">
        <v>14441</v>
      </c>
      <c r="C177" s="56" t="str">
        <f>VLOOKUP(A177,'import Konya'!A:Q,3,0)</f>
        <v>DOĞRU</v>
      </c>
      <c r="D177" s="56" t="s">
        <v>1378</v>
      </c>
      <c r="E177" s="56">
        <f>VLOOKUP(A177,'import Konya'!A:Q,5,0)</f>
        <v>1084</v>
      </c>
      <c r="F177" s="56">
        <f>VLOOKUP(A177,'import Konya'!A:Q,6,0)</f>
        <v>6</v>
      </c>
      <c r="G177" s="56">
        <f>VLOOKUP(A177,'import Konya'!A:Q,7,0)</f>
        <v>0</v>
      </c>
      <c r="H177" s="56">
        <f>VLOOKUP(A177,'import Konya'!A:Q,8,0)</f>
        <v>5</v>
      </c>
      <c r="I177" s="56">
        <f>VLOOKUP(A177,'import Konya'!A:Q,9,0)</f>
        <v>5</v>
      </c>
      <c r="J177" s="216">
        <f>VLOOKUP(A177,'import Konya'!A:Q,10,0)</f>
        <v>0</v>
      </c>
      <c r="K177" s="56" t="s">
        <v>14442</v>
      </c>
      <c r="L177" s="56">
        <v>5.414099102E9</v>
      </c>
      <c r="M177" s="56" t="s">
        <v>11034</v>
      </c>
      <c r="N177" s="56" t="s">
        <v>13609</v>
      </c>
      <c r="O177" s="56" t="s">
        <v>14443</v>
      </c>
      <c r="P177" s="56" t="str">
        <f>VLOOKUP(A177,'import Konya'!A:Q,16,0)</f>
        <v>Geleneksel</v>
      </c>
      <c r="Q177" s="218" t="b">
        <v>1</v>
      </c>
      <c r="R177" s="218"/>
      <c r="S177" s="218"/>
      <c r="T177" s="218"/>
      <c r="U177" s="218" t="s">
        <v>14444</v>
      </c>
      <c r="V177" s="220"/>
      <c r="W177" s="220"/>
      <c r="X177" s="218"/>
      <c r="Y177" s="218" t="s">
        <v>1353</v>
      </c>
      <c r="Z177" s="220">
        <v>44414.0</v>
      </c>
      <c r="AA177" s="218" t="s">
        <v>1353</v>
      </c>
      <c r="AB177" s="221">
        <v>44432.0</v>
      </c>
      <c r="AC177" s="218"/>
      <c r="AD177" s="218"/>
      <c r="AE177" s="218"/>
      <c r="AF177" s="218"/>
      <c r="AG177" s="218"/>
      <c r="AH177" s="218"/>
      <c r="AI177" s="218" t="s">
        <v>13605</v>
      </c>
      <c r="AJ177" s="218" t="s">
        <v>13605</v>
      </c>
      <c r="AK177" s="218"/>
      <c r="AL177" s="218"/>
      <c r="AM177" s="218"/>
    </row>
    <row r="178" ht="15.75" customHeight="1">
      <c r="A178" s="56" t="s">
        <v>14445</v>
      </c>
      <c r="B178" s="56" t="s">
        <v>14446</v>
      </c>
      <c r="C178" s="56" t="str">
        <f>VLOOKUP(A178,'import Konya'!A:Q,3,0)</f>
        <v>DOĞRU</v>
      </c>
      <c r="D178" s="56" t="s">
        <v>1507</v>
      </c>
      <c r="E178" s="56">
        <f>VLOOKUP(A178,'import Konya'!A:Q,5,0)</f>
        <v>6</v>
      </c>
      <c r="F178" s="56" t="str">
        <f>VLOOKUP(A178,'import Konya'!A:Q,6,0)</f>
        <v/>
      </c>
      <c r="G178" s="56">
        <f>VLOOKUP(A178,'import Konya'!A:Q,7,0)</f>
        <v>28</v>
      </c>
      <c r="H178" s="56">
        <f>VLOOKUP(A178,'import Konya'!A:Q,8,0)</f>
        <v>15</v>
      </c>
      <c r="I178" s="56">
        <f>VLOOKUP(A178,'import Konya'!A:Q,9,0)</f>
        <v>43</v>
      </c>
      <c r="J178" s="216">
        <f>VLOOKUP(A178,'import Konya'!A:Q,10,0)</f>
        <v>0.65</v>
      </c>
      <c r="K178" s="56" t="s">
        <v>14447</v>
      </c>
      <c r="L178" s="56">
        <v>3.323505363E9</v>
      </c>
      <c r="M178" s="56" t="s">
        <v>13595</v>
      </c>
      <c r="N178" s="56" t="s">
        <v>14448</v>
      </c>
      <c r="O178" s="56" t="s">
        <v>14449</v>
      </c>
      <c r="P178" s="56" t="str">
        <f>VLOOKUP(A178,'import Konya'!A:Q,16,0)</f>
        <v>Geleneksel</v>
      </c>
      <c r="Q178" s="218" t="b">
        <v>0</v>
      </c>
      <c r="R178" s="218" t="s">
        <v>38</v>
      </c>
      <c r="S178" s="218" t="s">
        <v>13903</v>
      </c>
      <c r="T178" s="224" t="s">
        <v>13488</v>
      </c>
      <c r="U178" s="218" t="s">
        <v>14450</v>
      </c>
      <c r="V178" s="220">
        <v>44403.0</v>
      </c>
      <c r="W178" s="220">
        <v>44404.0</v>
      </c>
      <c r="X178" s="218"/>
      <c r="Y178" s="218" t="s">
        <v>1353</v>
      </c>
      <c r="Z178" s="220">
        <v>44392.0</v>
      </c>
      <c r="AA178" s="218" t="s">
        <v>1353</v>
      </c>
      <c r="AB178" s="221">
        <v>44403.0</v>
      </c>
      <c r="AC178" s="218" t="s">
        <v>1506</v>
      </c>
      <c r="AD178" s="221">
        <v>44410.0</v>
      </c>
      <c r="AE178" s="218"/>
      <c r="AF178" s="218"/>
      <c r="AG178" s="218"/>
      <c r="AH178" s="218"/>
      <c r="AI178" s="218" t="s">
        <v>100</v>
      </c>
      <c r="AJ178" s="218" t="s">
        <v>13903</v>
      </c>
      <c r="AK178" s="218" t="s">
        <v>5107</v>
      </c>
      <c r="AL178" s="218"/>
      <c r="AM178" s="218"/>
    </row>
    <row r="179" ht="15.75" customHeight="1">
      <c r="A179" s="56" t="s">
        <v>14451</v>
      </c>
      <c r="B179" s="56" t="s">
        <v>14452</v>
      </c>
      <c r="C179" s="56" t="str">
        <f>VLOOKUP(A179,'import Konya'!A:Q,3,0)</f>
        <v>DOĞRU</v>
      </c>
      <c r="D179" s="56" t="s">
        <v>1370</v>
      </c>
      <c r="E179" s="56">
        <f>VLOOKUP(A179,'import Konya'!A:Q,5,0)</f>
        <v>1071</v>
      </c>
      <c r="F179" s="56">
        <f>VLOOKUP(A179,'import Konya'!A:Q,6,0)</f>
        <v>20</v>
      </c>
      <c r="G179" s="56">
        <f>VLOOKUP(A179,'import Konya'!A:Q,7,0)</f>
        <v>15</v>
      </c>
      <c r="H179" s="56">
        <f>VLOOKUP(A179,'import Konya'!A:Q,8,0)</f>
        <v>3</v>
      </c>
      <c r="I179" s="56">
        <f>VLOOKUP(A179,'import Konya'!A:Q,9,0)</f>
        <v>18</v>
      </c>
      <c r="J179" s="216">
        <f>VLOOKUP(A179,'import Konya'!A:Q,10,0)</f>
        <v>0.83</v>
      </c>
      <c r="K179" s="56" t="s">
        <v>14453</v>
      </c>
      <c r="L179" s="56">
        <v>5.535089284E9</v>
      </c>
      <c r="M179" s="56" t="s">
        <v>11034</v>
      </c>
      <c r="N179" s="56" t="s">
        <v>14277</v>
      </c>
      <c r="O179" s="56" t="s">
        <v>14454</v>
      </c>
      <c r="P179" s="56" t="str">
        <f>VLOOKUP(A179,'import Konya'!A:Q,16,0)</f>
        <v>Geleneksel</v>
      </c>
      <c r="Q179" s="218" t="b">
        <v>0</v>
      </c>
      <c r="R179" s="218" t="s">
        <v>38</v>
      </c>
      <c r="S179" s="218" t="s">
        <v>571</v>
      </c>
      <c r="T179" s="2" t="s">
        <v>13064</v>
      </c>
      <c r="U179" s="218"/>
      <c r="V179" s="220">
        <v>44611.0</v>
      </c>
      <c r="W179" s="220">
        <v>44613.0</v>
      </c>
      <c r="X179" s="218"/>
      <c r="Y179" s="218" t="s">
        <v>43</v>
      </c>
      <c r="Z179" s="220">
        <v>44410.0</v>
      </c>
      <c r="AA179" s="218" t="s">
        <v>1353</v>
      </c>
      <c r="AB179" s="221">
        <v>44414.0</v>
      </c>
      <c r="AC179" s="218" t="s">
        <v>1353</v>
      </c>
      <c r="AD179" s="221">
        <v>44421.0</v>
      </c>
      <c r="AE179" s="218" t="s">
        <v>1353</v>
      </c>
      <c r="AF179" s="221">
        <v>44450.0</v>
      </c>
      <c r="AG179" s="218" t="s">
        <v>1353</v>
      </c>
      <c r="AH179" s="221">
        <v>44611.0</v>
      </c>
      <c r="AI179" s="218" t="s">
        <v>100</v>
      </c>
      <c r="AJ179" s="218" t="s">
        <v>13605</v>
      </c>
      <c r="AK179" s="218" t="s">
        <v>13605</v>
      </c>
      <c r="AL179" s="218" t="s">
        <v>128</v>
      </c>
      <c r="AM179" s="218" t="s">
        <v>571</v>
      </c>
    </row>
    <row r="180" ht="15.75" customHeight="1">
      <c r="A180" s="56" t="s">
        <v>14455</v>
      </c>
      <c r="B180" s="56" t="s">
        <v>14456</v>
      </c>
      <c r="C180" s="56" t="str">
        <f>VLOOKUP(A180,'import Konya'!A:Q,3,0)</f>
        <v>DOĞRU</v>
      </c>
      <c r="D180" s="56" t="s">
        <v>1370</v>
      </c>
      <c r="E180" s="56">
        <f>VLOOKUP(A180,'import Konya'!A:Q,5,0)</f>
        <v>231</v>
      </c>
      <c r="F180" s="56">
        <f>VLOOKUP(A180,'import Konya'!A:Q,6,0)</f>
        <v>38</v>
      </c>
      <c r="G180" s="56">
        <f>VLOOKUP(A180,'import Konya'!A:Q,7,0)</f>
        <v>0</v>
      </c>
      <c r="H180" s="56">
        <f>VLOOKUP(A180,'import Konya'!A:Q,8,0)</f>
        <v>7</v>
      </c>
      <c r="I180" s="56">
        <f>VLOOKUP(A180,'import Konya'!A:Q,9,0)</f>
        <v>7</v>
      </c>
      <c r="J180" s="216">
        <f>VLOOKUP(A180,'import Konya'!A:Q,10,0)</f>
        <v>0</v>
      </c>
      <c r="K180" s="56" t="s">
        <v>14457</v>
      </c>
      <c r="L180" s="56">
        <v>5.369140028E9</v>
      </c>
      <c r="M180" s="56" t="s">
        <v>13595</v>
      </c>
      <c r="N180" s="56" t="s">
        <v>13630</v>
      </c>
      <c r="O180" s="56" t="s">
        <v>14458</v>
      </c>
      <c r="P180" s="56" t="str">
        <f>VLOOKUP(A180,'import Konya'!A:Q,16,0)</f>
        <v>Geleneksel</v>
      </c>
      <c r="Q180" s="218" t="b">
        <v>0</v>
      </c>
      <c r="R180" s="218" t="s">
        <v>31</v>
      </c>
      <c r="S180" s="218"/>
      <c r="T180" s="218"/>
      <c r="U180" s="218" t="s">
        <v>14459</v>
      </c>
      <c r="V180" s="220"/>
      <c r="W180" s="220"/>
      <c r="X180" s="218"/>
      <c r="Y180" s="218" t="s">
        <v>43</v>
      </c>
      <c r="Z180" s="220">
        <v>44410.0</v>
      </c>
      <c r="AA180" s="218" t="s">
        <v>43</v>
      </c>
      <c r="AB180" s="221">
        <v>44589.0</v>
      </c>
      <c r="AC180" s="218" t="s">
        <v>31</v>
      </c>
      <c r="AD180" s="221">
        <v>44593.0</v>
      </c>
      <c r="AE180" s="218"/>
      <c r="AF180" s="218"/>
      <c r="AG180" s="218"/>
      <c r="AH180" s="218"/>
      <c r="AI180" s="218" t="s">
        <v>100</v>
      </c>
      <c r="AJ180" s="218" t="s">
        <v>106</v>
      </c>
      <c r="AK180" s="218" t="s">
        <v>167</v>
      </c>
      <c r="AL180" s="218"/>
      <c r="AM180" s="218"/>
    </row>
    <row r="181" ht="15.75" customHeight="1">
      <c r="A181" s="56" t="s">
        <v>14460</v>
      </c>
      <c r="B181" s="56" t="s">
        <v>14461</v>
      </c>
      <c r="C181" s="56" t="str">
        <f>VLOOKUP(A181,'import Konya'!A:Q,3,0)</f>
        <v>DOĞRU</v>
      </c>
      <c r="D181" s="56" t="s">
        <v>1370</v>
      </c>
      <c r="E181" s="56">
        <f>VLOOKUP(A181,'import Konya'!A:Q,5,0)</f>
        <v>226</v>
      </c>
      <c r="F181" s="56" t="str">
        <f>VLOOKUP(A181,'import Konya'!A:Q,6,0)</f>
        <v/>
      </c>
      <c r="G181" s="56">
        <f>VLOOKUP(A181,'import Konya'!A:Q,7,0)</f>
        <v>12</v>
      </c>
      <c r="H181" s="56">
        <f>VLOOKUP(A181,'import Konya'!A:Q,8,0)</f>
        <v>0</v>
      </c>
      <c r="I181" s="56">
        <f>VLOOKUP(A181,'import Konya'!A:Q,9,0)</f>
        <v>12</v>
      </c>
      <c r="J181" s="216">
        <f>VLOOKUP(A181,'import Konya'!A:Q,10,0)</f>
        <v>1</v>
      </c>
      <c r="K181" s="56" t="s">
        <v>14462</v>
      </c>
      <c r="L181" s="56">
        <v>5.468242442E9</v>
      </c>
      <c r="M181" s="56" t="s">
        <v>11034</v>
      </c>
      <c r="N181" s="56" t="s">
        <v>13870</v>
      </c>
      <c r="O181" s="56" t="s">
        <v>14463</v>
      </c>
      <c r="P181" s="56" t="str">
        <f>VLOOKUP(A181,'import Konya'!A:Q,16,0)</f>
        <v>Geleneksel</v>
      </c>
      <c r="Q181" s="218" t="b">
        <v>0</v>
      </c>
      <c r="R181" s="218" t="s">
        <v>38</v>
      </c>
      <c r="S181" s="218" t="s">
        <v>100</v>
      </c>
      <c r="T181" s="218" t="s">
        <v>13488</v>
      </c>
      <c r="U181" s="218" t="s">
        <v>14464</v>
      </c>
      <c r="V181" s="220">
        <v>44447.0</v>
      </c>
      <c r="W181" s="220">
        <v>44448.0</v>
      </c>
      <c r="X181" s="218"/>
      <c r="Y181" s="218" t="s">
        <v>1353</v>
      </c>
      <c r="Z181" s="220">
        <v>44447.0</v>
      </c>
      <c r="AA181" s="218"/>
      <c r="AB181" s="218"/>
      <c r="AC181" s="218"/>
      <c r="AD181" s="218"/>
      <c r="AE181" s="218"/>
      <c r="AF181" s="218"/>
      <c r="AG181" s="218"/>
      <c r="AH181" s="218"/>
      <c r="AI181" s="218" t="s">
        <v>100</v>
      </c>
      <c r="AJ181" s="218"/>
      <c r="AK181" s="218"/>
      <c r="AL181" s="218"/>
      <c r="AM181" s="218"/>
    </row>
    <row r="182" ht="15.75" customHeight="1">
      <c r="A182" s="211" t="s">
        <v>14465</v>
      </c>
      <c r="B182" s="211" t="s">
        <v>14466</v>
      </c>
      <c r="C182" s="56" t="str">
        <f>VLOOKUP(A182,'import Konya'!A:Q,3,0)</f>
        <v>DOĞRU</v>
      </c>
      <c r="D182" s="211" t="s">
        <v>1789</v>
      </c>
      <c r="E182" s="56" t="str">
        <f>VLOOKUP(A182,'import Konya'!A:Q,5,0)</f>
        <v/>
      </c>
      <c r="F182" s="56" t="str">
        <f>VLOOKUP(A182,'import Konya'!A:Q,6,0)</f>
        <v/>
      </c>
      <c r="G182" s="56">
        <f>VLOOKUP(A182,'import Konya'!A:Q,7,0)</f>
        <v>0</v>
      </c>
      <c r="H182" s="56">
        <f>VLOOKUP(A182,'import Konya'!A:Q,8,0)</f>
        <v>24</v>
      </c>
      <c r="I182" s="56">
        <f>VLOOKUP(A182,'import Konya'!A:Q,9,0)</f>
        <v>24</v>
      </c>
      <c r="J182" s="216">
        <f>VLOOKUP(A182,'import Konya'!A:Q,10,0)</f>
        <v>0</v>
      </c>
      <c r="K182" s="211" t="s">
        <v>14467</v>
      </c>
      <c r="L182" s="211">
        <v>5.322771815E9</v>
      </c>
      <c r="M182" s="211" t="s">
        <v>13656</v>
      </c>
      <c r="N182" s="211" t="s">
        <v>13779</v>
      </c>
      <c r="O182" s="211" t="s">
        <v>14468</v>
      </c>
      <c r="P182" s="56" t="str">
        <f>VLOOKUP(A182,'import Konya'!A:Q,16,0)</f>
        <v>Geleneksel</v>
      </c>
      <c r="Q182" s="218" t="b">
        <v>0</v>
      </c>
      <c r="R182" s="218"/>
      <c r="S182" s="218"/>
      <c r="T182" s="218"/>
      <c r="U182" s="218"/>
      <c r="V182" s="220"/>
      <c r="W182" s="220"/>
      <c r="X182" s="218"/>
      <c r="Y182" s="218"/>
      <c r="Z182" s="220"/>
      <c r="AA182" s="218"/>
      <c r="AB182" s="218"/>
      <c r="AC182" s="218"/>
      <c r="AD182" s="218"/>
      <c r="AE182" s="218"/>
      <c r="AF182" s="218"/>
      <c r="AG182" s="218"/>
      <c r="AH182" s="218"/>
      <c r="AI182" s="218"/>
      <c r="AJ182" s="218"/>
      <c r="AK182" s="218"/>
      <c r="AL182" s="218"/>
      <c r="AM182" s="218"/>
    </row>
    <row r="183" ht="15.75" customHeight="1">
      <c r="A183" s="56" t="s">
        <v>14469</v>
      </c>
      <c r="B183" s="56" t="s">
        <v>14470</v>
      </c>
      <c r="C183" s="56" t="str">
        <f>VLOOKUP(A183,'import Konya'!A:Q,3,0)</f>
        <v>DOĞRU</v>
      </c>
      <c r="D183" s="56" t="s">
        <v>1789</v>
      </c>
      <c r="E183" s="56">
        <f>VLOOKUP(A183,'import Konya'!A:Q,5,0)</f>
        <v>54</v>
      </c>
      <c r="F183" s="56" t="str">
        <f>VLOOKUP(A183,'import Konya'!A:Q,6,0)</f>
        <v/>
      </c>
      <c r="G183" s="56">
        <f>VLOOKUP(A183,'import Konya'!A:Q,7,0)</f>
        <v>0</v>
      </c>
      <c r="H183" s="56">
        <f>VLOOKUP(A183,'import Konya'!A:Q,8,0)</f>
        <v>10</v>
      </c>
      <c r="I183" s="56">
        <f>VLOOKUP(A183,'import Konya'!A:Q,9,0)</f>
        <v>10</v>
      </c>
      <c r="J183" s="216">
        <f>VLOOKUP(A183,'import Konya'!A:Q,10,0)</f>
        <v>0</v>
      </c>
      <c r="K183" s="56" t="s">
        <v>14471</v>
      </c>
      <c r="L183" s="56">
        <v>3.323121881E9</v>
      </c>
      <c r="M183" s="56" t="s">
        <v>13620</v>
      </c>
      <c r="N183" s="56" t="s">
        <v>13958</v>
      </c>
      <c r="O183" s="56" t="s">
        <v>14472</v>
      </c>
      <c r="P183" s="56" t="str">
        <f>VLOOKUP(A183,'import Konya'!A:Q,16,0)</f>
        <v>Geleneksel</v>
      </c>
      <c r="Q183" s="218" t="b">
        <v>1</v>
      </c>
      <c r="R183" s="218"/>
      <c r="S183" s="218"/>
      <c r="T183" s="218"/>
      <c r="U183" s="218" t="s">
        <v>14473</v>
      </c>
      <c r="V183" s="220"/>
      <c r="W183" s="220"/>
      <c r="X183" s="218"/>
      <c r="Y183" s="218" t="s">
        <v>1353</v>
      </c>
      <c r="Z183" s="220">
        <v>44435.0</v>
      </c>
      <c r="AA183" s="218"/>
      <c r="AB183" s="218"/>
      <c r="AC183" s="218"/>
      <c r="AD183" s="218"/>
      <c r="AE183" s="218"/>
      <c r="AF183" s="218"/>
      <c r="AG183" s="218"/>
      <c r="AH183" s="218"/>
      <c r="AI183" s="218" t="s">
        <v>4907</v>
      </c>
      <c r="AJ183" s="218"/>
      <c r="AK183" s="218"/>
      <c r="AL183" s="218"/>
      <c r="AM183" s="218"/>
    </row>
    <row r="184" ht="15.75" customHeight="1">
      <c r="A184" s="56" t="s">
        <v>14474</v>
      </c>
      <c r="B184" s="56" t="s">
        <v>14475</v>
      </c>
      <c r="C184" s="56" t="str">
        <f>VLOOKUP(A184,'import Konya'!A:Q,3,0)</f>
        <v>DOĞRU</v>
      </c>
      <c r="D184" s="56" t="s">
        <v>1789</v>
      </c>
      <c r="E184" s="56">
        <f>VLOOKUP(A184,'import Konya'!A:Q,5,0)</f>
        <v>379</v>
      </c>
      <c r="F184" s="56">
        <f>VLOOKUP(A184,'import Konya'!A:Q,6,0)</f>
        <v>32</v>
      </c>
      <c r="G184" s="56">
        <f>VLOOKUP(A184,'import Konya'!A:Q,7,0)</f>
        <v>0</v>
      </c>
      <c r="H184" s="56">
        <f>VLOOKUP(A184,'import Konya'!A:Q,8,0)</f>
        <v>11</v>
      </c>
      <c r="I184" s="56">
        <f>VLOOKUP(A184,'import Konya'!A:Q,9,0)</f>
        <v>11</v>
      </c>
      <c r="J184" s="216">
        <f>VLOOKUP(A184,'import Konya'!A:Q,10,0)</f>
        <v>0</v>
      </c>
      <c r="K184" s="56" t="s">
        <v>14476</v>
      </c>
      <c r="L184" s="56">
        <v>3.324474747E9</v>
      </c>
      <c r="M184" s="56" t="s">
        <v>11034</v>
      </c>
      <c r="N184" s="56" t="s">
        <v>13602</v>
      </c>
      <c r="O184" s="56" t="s">
        <v>14477</v>
      </c>
      <c r="P184" s="56" t="str">
        <f>VLOOKUP(A184,'import Konya'!A:Q,16,0)</f>
        <v>Geleneksel</v>
      </c>
      <c r="Q184" s="218" t="b">
        <v>1</v>
      </c>
      <c r="R184" s="218"/>
      <c r="S184" s="218"/>
      <c r="T184" s="218"/>
      <c r="U184" s="218" t="s">
        <v>14478</v>
      </c>
      <c r="V184" s="220"/>
      <c r="W184" s="220"/>
      <c r="X184" s="218"/>
      <c r="Y184" s="218" t="s">
        <v>1353</v>
      </c>
      <c r="Z184" s="220">
        <v>44428.0</v>
      </c>
      <c r="AA184" s="218"/>
      <c r="AB184" s="218"/>
      <c r="AC184" s="218"/>
      <c r="AD184" s="218"/>
      <c r="AE184" s="218"/>
      <c r="AF184" s="218"/>
      <c r="AG184" s="218"/>
      <c r="AH184" s="218"/>
      <c r="AI184" s="218" t="s">
        <v>13605</v>
      </c>
      <c r="AJ184" s="218"/>
      <c r="AK184" s="218"/>
      <c r="AL184" s="218"/>
      <c r="AM184" s="218"/>
    </row>
    <row r="185" ht="15.75" customHeight="1">
      <c r="A185" s="56" t="s">
        <v>14479</v>
      </c>
      <c r="B185" s="56" t="s">
        <v>14480</v>
      </c>
      <c r="C185" s="56" t="str">
        <f>VLOOKUP(A185,'import Konya'!A:Q,3,0)</f>
        <v>DOĞRU</v>
      </c>
      <c r="D185" s="56" t="s">
        <v>1507</v>
      </c>
      <c r="E185" s="56">
        <f>VLOOKUP(A185,'import Konya'!A:Q,5,0)</f>
        <v>724</v>
      </c>
      <c r="F185" s="56">
        <f>VLOOKUP(A185,'import Konya'!A:Q,6,0)</f>
        <v>10</v>
      </c>
      <c r="G185" s="56">
        <f>VLOOKUP(A185,'import Konya'!A:Q,7,0)</f>
        <v>0</v>
      </c>
      <c r="H185" s="56">
        <f>VLOOKUP(A185,'import Konya'!A:Q,8,0)</f>
        <v>62</v>
      </c>
      <c r="I185" s="56">
        <f>VLOOKUP(A185,'import Konya'!A:Q,9,0)</f>
        <v>62</v>
      </c>
      <c r="J185" s="216">
        <f>VLOOKUP(A185,'import Konya'!A:Q,10,0)</f>
        <v>0</v>
      </c>
      <c r="K185" s="56" t="s">
        <v>14481</v>
      </c>
      <c r="L185" s="56">
        <v>3.322570707E9</v>
      </c>
      <c r="M185" s="56" t="s">
        <v>13595</v>
      </c>
      <c r="N185" s="56" t="s">
        <v>14205</v>
      </c>
      <c r="O185" s="56" t="s">
        <v>14482</v>
      </c>
      <c r="P185" s="56" t="str">
        <f>VLOOKUP(A185,'import Konya'!A:Q,16,0)</f>
        <v>Geleneksel</v>
      </c>
      <c r="Q185" s="218" t="b">
        <v>0</v>
      </c>
      <c r="R185" s="218" t="s">
        <v>29</v>
      </c>
      <c r="S185" s="218"/>
      <c r="T185" s="218"/>
      <c r="U185" s="218" t="s">
        <v>14483</v>
      </c>
      <c r="V185" s="220"/>
      <c r="W185" s="220"/>
      <c r="X185" s="218"/>
      <c r="Y185" s="218" t="s">
        <v>1475</v>
      </c>
      <c r="Z185" s="220">
        <v>44390.0</v>
      </c>
      <c r="AA185" s="218" t="s">
        <v>1353</v>
      </c>
      <c r="AB185" s="221">
        <v>44404.0</v>
      </c>
      <c r="AC185" s="218" t="s">
        <v>1353</v>
      </c>
      <c r="AD185" s="221">
        <v>44407.0</v>
      </c>
      <c r="AE185" s="218"/>
      <c r="AF185" s="218"/>
      <c r="AG185" s="218"/>
      <c r="AH185" s="218"/>
      <c r="AI185" s="218" t="s">
        <v>100</v>
      </c>
      <c r="AJ185" s="218" t="s">
        <v>100</v>
      </c>
      <c r="AK185" s="218" t="s">
        <v>100</v>
      </c>
      <c r="AL185" s="218"/>
      <c r="AM185" s="218"/>
    </row>
    <row r="186" ht="15.75" customHeight="1">
      <c r="A186" s="56" t="s">
        <v>14484</v>
      </c>
      <c r="B186" s="56" t="s">
        <v>14485</v>
      </c>
      <c r="C186" s="56" t="str">
        <f>VLOOKUP(A186,'import Konya'!A:Q,3,0)</f>
        <v>DOĞRU</v>
      </c>
      <c r="D186" s="56" t="s">
        <v>1370</v>
      </c>
      <c r="E186" s="56">
        <f>VLOOKUP(A186,'import Konya'!A:Q,5,0)</f>
        <v>3490</v>
      </c>
      <c r="F186" s="56">
        <f>VLOOKUP(A186,'import Konya'!A:Q,6,0)</f>
        <v>358</v>
      </c>
      <c r="G186" s="56">
        <f>VLOOKUP(A186,'import Konya'!A:Q,7,0)</f>
        <v>46</v>
      </c>
      <c r="H186" s="56">
        <f>VLOOKUP(A186,'import Konya'!A:Q,8,0)</f>
        <v>20</v>
      </c>
      <c r="I186" s="56">
        <f>VLOOKUP(A186,'import Konya'!A:Q,9,0)</f>
        <v>66</v>
      </c>
      <c r="J186" s="216">
        <f>VLOOKUP(A186,'import Konya'!A:Q,10,0)</f>
        <v>0.7</v>
      </c>
      <c r="K186" s="56" t="s">
        <v>14486</v>
      </c>
      <c r="L186" s="56">
        <v>3.325025533E9</v>
      </c>
      <c r="M186" s="56" t="s">
        <v>11034</v>
      </c>
      <c r="N186" s="56" t="s">
        <v>13602</v>
      </c>
      <c r="O186" s="56" t="s">
        <v>14487</v>
      </c>
      <c r="P186" s="56" t="str">
        <f>VLOOKUP(A186,'import Konya'!A:Q,16,0)</f>
        <v>Geleneksel</v>
      </c>
      <c r="Q186" s="218" t="b">
        <v>0</v>
      </c>
      <c r="R186" s="218" t="s">
        <v>38</v>
      </c>
      <c r="S186" s="218" t="s">
        <v>100</v>
      </c>
      <c r="T186" s="2" t="s">
        <v>13853</v>
      </c>
      <c r="U186" s="218" t="s">
        <v>14488</v>
      </c>
      <c r="V186" s="220">
        <v>44599.0</v>
      </c>
      <c r="W186" s="220">
        <v>44601.0</v>
      </c>
      <c r="X186" s="218"/>
      <c r="Y186" s="218" t="s">
        <v>1353</v>
      </c>
      <c r="Z186" s="220">
        <v>44599.0</v>
      </c>
      <c r="AA186" s="218"/>
      <c r="AB186" s="218"/>
      <c r="AC186" s="218"/>
      <c r="AD186" s="218"/>
      <c r="AE186" s="218"/>
      <c r="AF186" s="218"/>
      <c r="AG186" s="218"/>
      <c r="AH186" s="218"/>
      <c r="AI186" s="218" t="s">
        <v>100</v>
      </c>
      <c r="AJ186" s="218"/>
      <c r="AK186" s="218"/>
      <c r="AL186" s="218"/>
      <c r="AM186" s="218"/>
    </row>
    <row r="187" ht="15.75" customHeight="1">
      <c r="A187" s="56" t="s">
        <v>14489</v>
      </c>
      <c r="B187" s="56" t="s">
        <v>14490</v>
      </c>
      <c r="C187" s="56" t="str">
        <f>VLOOKUP(A187,'import Konya'!A:Q,3,0)</f>
        <v>DOĞRU</v>
      </c>
      <c r="D187" s="56" t="s">
        <v>1356</v>
      </c>
      <c r="E187" s="56">
        <f>VLOOKUP(A187,'import Konya'!A:Q,5,0)</f>
        <v>21</v>
      </c>
      <c r="F187" s="56">
        <f>VLOOKUP(A187,'import Konya'!A:Q,6,0)</f>
        <v>3</v>
      </c>
      <c r="G187" s="56">
        <f>VLOOKUP(A187,'import Konya'!A:Q,7,0)</f>
        <v>0</v>
      </c>
      <c r="H187" s="56">
        <f>VLOOKUP(A187,'import Konya'!A:Q,8,0)</f>
        <v>33</v>
      </c>
      <c r="I187" s="56">
        <f>VLOOKUP(A187,'import Konya'!A:Q,9,0)</f>
        <v>33</v>
      </c>
      <c r="J187" s="216">
        <f>VLOOKUP(A187,'import Konya'!A:Q,10,0)</f>
        <v>0</v>
      </c>
      <c r="K187" s="56" t="s">
        <v>14491</v>
      </c>
      <c r="L187" s="56">
        <v>3.322440542E9</v>
      </c>
      <c r="M187" s="56" t="s">
        <v>11034</v>
      </c>
      <c r="N187" s="56" t="s">
        <v>13918</v>
      </c>
      <c r="O187" s="56" t="s">
        <v>14492</v>
      </c>
      <c r="P187" s="56" t="str">
        <f>VLOOKUP(A187,'import Konya'!A:Q,16,0)</f>
        <v>Geleneksel</v>
      </c>
      <c r="Q187" s="218" t="b">
        <v>0</v>
      </c>
      <c r="R187" s="218" t="s">
        <v>38</v>
      </c>
      <c r="S187" s="218" t="s">
        <v>167</v>
      </c>
      <c r="T187" s="2" t="s">
        <v>13853</v>
      </c>
      <c r="U187" s="218" t="s">
        <v>14493</v>
      </c>
      <c r="V187" s="220">
        <v>44627.0</v>
      </c>
      <c r="W187" s="220">
        <v>44629.0</v>
      </c>
      <c r="X187" s="218"/>
      <c r="Y187" s="218" t="s">
        <v>1353</v>
      </c>
      <c r="Z187" s="220">
        <v>44422.0</v>
      </c>
      <c r="AA187" s="218" t="s">
        <v>1475</v>
      </c>
      <c r="AB187" s="221">
        <v>44434.0</v>
      </c>
      <c r="AC187" s="218" t="s">
        <v>1353</v>
      </c>
      <c r="AD187" s="221">
        <v>44624.0</v>
      </c>
      <c r="AE187" s="218" t="s">
        <v>1353</v>
      </c>
      <c r="AF187" s="221">
        <v>44627.0</v>
      </c>
      <c r="AG187" s="218"/>
      <c r="AH187" s="218"/>
      <c r="AI187" s="218" t="s">
        <v>5371</v>
      </c>
      <c r="AJ187" s="218" t="s">
        <v>4907</v>
      </c>
      <c r="AK187" s="218" t="s">
        <v>167</v>
      </c>
      <c r="AL187" s="218" t="s">
        <v>167</v>
      </c>
      <c r="AM187" s="218"/>
    </row>
    <row r="188" ht="15.75" customHeight="1">
      <c r="A188" s="56" t="s">
        <v>14494</v>
      </c>
      <c r="B188" s="56" t="s">
        <v>14495</v>
      </c>
      <c r="C188" s="56" t="str">
        <f>VLOOKUP(A188,'import Konya'!A:Q,3,0)</f>
        <v>YANLIŞ</v>
      </c>
      <c r="D188" s="56" t="s">
        <v>1378</v>
      </c>
      <c r="E188" s="56">
        <f>VLOOKUP(A188,'import Konya'!A:Q,5,0)</f>
        <v>275</v>
      </c>
      <c r="F188" s="56" t="str">
        <f>VLOOKUP(A188,'import Konya'!A:Q,6,0)</f>
        <v/>
      </c>
      <c r="G188" s="56">
        <f>VLOOKUP(A188,'import Konya'!A:Q,7,0)</f>
        <v>12</v>
      </c>
      <c r="H188" s="56">
        <f>VLOOKUP(A188,'import Konya'!A:Q,8,0)</f>
        <v>2</v>
      </c>
      <c r="I188" s="56">
        <f>VLOOKUP(A188,'import Konya'!A:Q,9,0)</f>
        <v>14</v>
      </c>
      <c r="J188" s="216">
        <f>VLOOKUP(A188,'import Konya'!A:Q,10,0)</f>
        <v>0.86</v>
      </c>
      <c r="K188" s="56" t="s">
        <v>14496</v>
      </c>
      <c r="L188" s="56">
        <v>3.325010607E9</v>
      </c>
      <c r="M188" s="56" t="s">
        <v>13595</v>
      </c>
      <c r="N188" s="56" t="s">
        <v>13945</v>
      </c>
      <c r="O188" s="56" t="s">
        <v>14497</v>
      </c>
      <c r="P188" s="56" t="str">
        <f>VLOOKUP(A188,'import Konya'!A:Q,16,0)</f>
        <v>Geleneksel</v>
      </c>
      <c r="Q188" s="218" t="b">
        <v>0</v>
      </c>
      <c r="R188" s="218" t="s">
        <v>38</v>
      </c>
      <c r="S188" s="218" t="s">
        <v>167</v>
      </c>
      <c r="T188" s="2" t="s">
        <v>13064</v>
      </c>
      <c r="U188" s="218" t="s">
        <v>14498</v>
      </c>
      <c r="V188" s="220">
        <v>44616.0</v>
      </c>
      <c r="W188" s="220">
        <v>44617.0</v>
      </c>
      <c r="X188" s="218"/>
      <c r="Y188" s="218" t="s">
        <v>1353</v>
      </c>
      <c r="Z188" s="220">
        <v>44389.0</v>
      </c>
      <c r="AA188" s="218" t="s">
        <v>1475</v>
      </c>
      <c r="AB188" s="221">
        <v>44414.0</v>
      </c>
      <c r="AC188" s="218" t="s">
        <v>1506</v>
      </c>
      <c r="AD188" s="221">
        <v>44589.0</v>
      </c>
      <c r="AE188" s="218" t="s">
        <v>1506</v>
      </c>
      <c r="AF188" s="221">
        <v>44593.0</v>
      </c>
      <c r="AG188" s="218" t="s">
        <v>1353</v>
      </c>
      <c r="AH188" s="221">
        <v>44616.0</v>
      </c>
      <c r="AI188" s="218" t="s">
        <v>100</v>
      </c>
      <c r="AJ188" s="218" t="s">
        <v>13642</v>
      </c>
      <c r="AK188" s="218" t="s">
        <v>106</v>
      </c>
      <c r="AL188" s="218" t="s">
        <v>167</v>
      </c>
      <c r="AM188" s="218" t="s">
        <v>167</v>
      </c>
    </row>
    <row r="189" ht="15.75" customHeight="1">
      <c r="A189" s="56" t="s">
        <v>14499</v>
      </c>
      <c r="B189" s="56" t="s">
        <v>14500</v>
      </c>
      <c r="C189" s="56" t="str">
        <f>VLOOKUP(A189,'import Konya'!A:Q,3,0)</f>
        <v>DOĞRU</v>
      </c>
      <c r="D189" s="56" t="s">
        <v>1789</v>
      </c>
      <c r="E189" s="56">
        <f>VLOOKUP(A189,'import Konya'!A:Q,5,0)</f>
        <v>1004</v>
      </c>
      <c r="F189" s="56">
        <f>VLOOKUP(A189,'import Konya'!A:Q,6,0)</f>
        <v>79</v>
      </c>
      <c r="G189" s="56">
        <f>VLOOKUP(A189,'import Konya'!A:Q,7,0)</f>
        <v>16</v>
      </c>
      <c r="H189" s="56">
        <f>VLOOKUP(A189,'import Konya'!A:Q,8,0)</f>
        <v>26</v>
      </c>
      <c r="I189" s="56">
        <f>VLOOKUP(A189,'import Konya'!A:Q,9,0)</f>
        <v>42</v>
      </c>
      <c r="J189" s="216">
        <f>VLOOKUP(A189,'import Konya'!A:Q,10,0)</f>
        <v>0.38</v>
      </c>
      <c r="K189" s="56" t="s">
        <v>14501</v>
      </c>
      <c r="L189" s="56">
        <v>5.398568889E9</v>
      </c>
      <c r="M189" s="56" t="s">
        <v>11034</v>
      </c>
      <c r="N189" s="56" t="s">
        <v>13602</v>
      </c>
      <c r="O189" s="56" t="s">
        <v>14502</v>
      </c>
      <c r="P189" s="56" t="str">
        <f>VLOOKUP(A189,'import Konya'!A:Q,16,0)</f>
        <v>Geleneksel</v>
      </c>
      <c r="Q189" s="218" t="b">
        <v>0</v>
      </c>
      <c r="R189" s="218" t="s">
        <v>38</v>
      </c>
      <c r="S189" s="218" t="s">
        <v>100</v>
      </c>
      <c r="T189" s="218" t="s">
        <v>13488</v>
      </c>
      <c r="U189" s="218"/>
      <c r="V189" s="220">
        <v>44439.0</v>
      </c>
      <c r="W189" s="220">
        <v>44409.0</v>
      </c>
      <c r="X189" s="218"/>
      <c r="Y189" s="218"/>
      <c r="Z189" s="220"/>
      <c r="AA189" s="218"/>
      <c r="AB189" s="218"/>
      <c r="AC189" s="218"/>
      <c r="AD189" s="218"/>
      <c r="AE189" s="218"/>
      <c r="AF189" s="218"/>
      <c r="AG189" s="218"/>
      <c r="AH189" s="218"/>
      <c r="AI189" s="218"/>
      <c r="AJ189" s="218"/>
      <c r="AK189" s="218"/>
      <c r="AL189" s="218"/>
      <c r="AM189" s="218"/>
    </row>
    <row r="190" ht="15.75" customHeight="1">
      <c r="A190" s="56" t="s">
        <v>14503</v>
      </c>
      <c r="B190" s="56" t="s">
        <v>14504</v>
      </c>
      <c r="C190" s="56" t="str">
        <f>VLOOKUP(A190,'import Konya'!A:Q,3,0)</f>
        <v>DOĞRU</v>
      </c>
      <c r="D190" s="56" t="s">
        <v>1577</v>
      </c>
      <c r="E190" s="56">
        <f>VLOOKUP(A190,'import Konya'!A:Q,5,0)</f>
        <v>3837</v>
      </c>
      <c r="F190" s="56">
        <f>VLOOKUP(A190,'import Konya'!A:Q,6,0)</f>
        <v>69</v>
      </c>
      <c r="G190" s="56">
        <f>VLOOKUP(A190,'import Konya'!A:Q,7,0)</f>
        <v>1</v>
      </c>
      <c r="H190" s="56">
        <f>VLOOKUP(A190,'import Konya'!A:Q,8,0)</f>
        <v>173</v>
      </c>
      <c r="I190" s="56">
        <f>VLOOKUP(A190,'import Konya'!A:Q,9,0)</f>
        <v>174</v>
      </c>
      <c r="J190" s="216">
        <f>VLOOKUP(A190,'import Konya'!A:Q,10,0)</f>
        <v>0.01</v>
      </c>
      <c r="K190" s="56" t="s">
        <v>14505</v>
      </c>
      <c r="L190" s="56">
        <v>3.322518844E9</v>
      </c>
      <c r="M190" s="56" t="s">
        <v>11034</v>
      </c>
      <c r="N190" s="56" t="s">
        <v>1366</v>
      </c>
      <c r="O190" s="56" t="s">
        <v>14506</v>
      </c>
      <c r="P190" s="56" t="str">
        <f>VLOOKUP(A190,'import Konya'!A:Q,16,0)</f>
        <v>Geleneksel</v>
      </c>
      <c r="Q190" s="218" t="b">
        <v>1</v>
      </c>
      <c r="R190" s="218"/>
      <c r="S190" s="218"/>
      <c r="T190" s="218"/>
      <c r="U190" s="218" t="s">
        <v>14507</v>
      </c>
      <c r="V190" s="220"/>
      <c r="W190" s="220"/>
      <c r="X190" s="218"/>
      <c r="Y190" s="218" t="s">
        <v>1475</v>
      </c>
      <c r="Z190" s="220">
        <v>44426.0</v>
      </c>
      <c r="AA190" s="218" t="s">
        <v>1353</v>
      </c>
      <c r="AB190" s="221">
        <v>44426.0</v>
      </c>
      <c r="AC190" s="218"/>
      <c r="AD190" s="218"/>
      <c r="AE190" s="218"/>
      <c r="AF190" s="218"/>
      <c r="AG190" s="218"/>
      <c r="AH190" s="218"/>
      <c r="AI190" s="218" t="s">
        <v>13605</v>
      </c>
      <c r="AJ190" s="218" t="s">
        <v>13605</v>
      </c>
      <c r="AK190" s="218"/>
      <c r="AL190" s="218"/>
      <c r="AM190" s="218"/>
    </row>
    <row r="191" ht="15.75" customHeight="1">
      <c r="A191" s="56" t="s">
        <v>14508</v>
      </c>
      <c r="B191" s="56" t="s">
        <v>14509</v>
      </c>
      <c r="C191" s="56" t="str">
        <f>VLOOKUP(A191,'import Konya'!A:Q,3,0)</f>
        <v>DOĞRU</v>
      </c>
      <c r="D191" s="56" t="s">
        <v>1577</v>
      </c>
      <c r="E191" s="56">
        <f>VLOOKUP(A191,'import Konya'!A:Q,5,0)</f>
        <v>1049</v>
      </c>
      <c r="F191" s="56">
        <f>VLOOKUP(A191,'import Konya'!A:Q,6,0)</f>
        <v>12</v>
      </c>
      <c r="G191" s="56">
        <f>VLOOKUP(A191,'import Konya'!A:Q,7,0)</f>
        <v>0</v>
      </c>
      <c r="H191" s="56">
        <f>VLOOKUP(A191,'import Konya'!A:Q,8,0)</f>
        <v>183</v>
      </c>
      <c r="I191" s="56">
        <f>VLOOKUP(A191,'import Konya'!A:Q,9,0)</f>
        <v>183</v>
      </c>
      <c r="J191" s="216">
        <f>VLOOKUP(A191,'import Konya'!A:Q,10,0)</f>
        <v>0</v>
      </c>
      <c r="K191" s="56" t="s">
        <v>14505</v>
      </c>
      <c r="L191" s="56">
        <v>3.322480204E9</v>
      </c>
      <c r="M191" s="56" t="s">
        <v>11034</v>
      </c>
      <c r="N191" s="56" t="s">
        <v>13773</v>
      </c>
      <c r="O191" s="56" t="s">
        <v>14510</v>
      </c>
      <c r="P191" s="56" t="str">
        <f>VLOOKUP(A191,'import Konya'!A:Q,16,0)</f>
        <v>Geleneksel</v>
      </c>
      <c r="Q191" s="218" t="b">
        <v>1</v>
      </c>
      <c r="R191" s="218"/>
      <c r="S191" s="218"/>
      <c r="T191" s="224"/>
      <c r="U191" s="218" t="s">
        <v>14511</v>
      </c>
      <c r="V191" s="220"/>
      <c r="W191" s="220"/>
      <c r="X191" s="218"/>
      <c r="Y191" s="218" t="s">
        <v>1475</v>
      </c>
      <c r="Z191" s="220">
        <v>44425.0</v>
      </c>
      <c r="AA191" s="218" t="s">
        <v>1353</v>
      </c>
      <c r="AB191" s="221">
        <v>44426.0</v>
      </c>
      <c r="AC191" s="218"/>
      <c r="AD191" s="218"/>
      <c r="AE191" s="218"/>
      <c r="AF191" s="218"/>
      <c r="AG191" s="218"/>
      <c r="AH191" s="218"/>
      <c r="AI191" s="218" t="s">
        <v>13605</v>
      </c>
      <c r="AJ191" s="218" t="s">
        <v>13605</v>
      </c>
      <c r="AK191" s="218"/>
      <c r="AL191" s="218"/>
      <c r="AM191" s="218"/>
    </row>
    <row r="192" ht="15.75" customHeight="1">
      <c r="A192" s="56" t="s">
        <v>14512</v>
      </c>
      <c r="B192" s="56" t="s">
        <v>14513</v>
      </c>
      <c r="C192" s="56" t="str">
        <f>VLOOKUP(A192,'import Konya'!A:Q,3,0)</f>
        <v>DOĞRU</v>
      </c>
      <c r="D192" s="56" t="s">
        <v>1597</v>
      </c>
      <c r="E192" s="56">
        <f>VLOOKUP(A192,'import Konya'!A:Q,5,0)</f>
        <v>3</v>
      </c>
      <c r="F192" s="56" t="str">
        <f>VLOOKUP(A192,'import Konya'!A:Q,6,0)</f>
        <v/>
      </c>
      <c r="G192" s="56">
        <f>VLOOKUP(A192,'import Konya'!A:Q,7,0)</f>
        <v>0</v>
      </c>
      <c r="H192" s="56">
        <f>VLOOKUP(A192,'import Konya'!A:Q,8,0)</f>
        <v>11</v>
      </c>
      <c r="I192" s="56">
        <f>VLOOKUP(A192,'import Konya'!A:Q,9,0)</f>
        <v>11</v>
      </c>
      <c r="J192" s="216">
        <f>VLOOKUP(A192,'import Konya'!A:Q,10,0)</f>
        <v>0</v>
      </c>
      <c r="K192" s="56" t="s">
        <v>14514</v>
      </c>
      <c r="L192" s="56">
        <v>5.467354242E9</v>
      </c>
      <c r="M192" s="56" t="s">
        <v>11034</v>
      </c>
      <c r="N192" s="56" t="s">
        <v>13896</v>
      </c>
      <c r="O192" s="56" t="s">
        <v>14515</v>
      </c>
      <c r="P192" s="56" t="str">
        <f>VLOOKUP(A192,'import Konya'!A:Q,16,0)</f>
        <v>Geleneksel</v>
      </c>
      <c r="Q192" s="218" t="b">
        <v>0</v>
      </c>
      <c r="R192" s="218" t="s">
        <v>43</v>
      </c>
      <c r="S192" s="218"/>
      <c r="T192" s="218"/>
      <c r="U192" s="218" t="s">
        <v>14516</v>
      </c>
      <c r="V192" s="220"/>
      <c r="W192" s="220"/>
      <c r="X192" s="218"/>
      <c r="Y192" s="218" t="s">
        <v>43</v>
      </c>
      <c r="Z192" s="220">
        <v>44607.0</v>
      </c>
      <c r="AA192" s="218" t="s">
        <v>43</v>
      </c>
      <c r="AB192" s="221">
        <v>44628.0</v>
      </c>
      <c r="AC192" s="218"/>
      <c r="AD192" s="218"/>
      <c r="AE192" s="218"/>
      <c r="AF192" s="218"/>
      <c r="AG192" s="218"/>
      <c r="AH192" s="218"/>
      <c r="AI192" s="218" t="s">
        <v>571</v>
      </c>
      <c r="AJ192" s="218" t="s">
        <v>149</v>
      </c>
      <c r="AK192" s="218"/>
      <c r="AL192" s="218"/>
      <c r="AM192" s="218"/>
    </row>
    <row r="193" ht="15.75" customHeight="1">
      <c r="A193" s="56" t="s">
        <v>14517</v>
      </c>
      <c r="B193" s="56" t="s">
        <v>14518</v>
      </c>
      <c r="C193" s="56" t="str">
        <f>VLOOKUP(A193,'import Konya'!A:Q,3,0)</f>
        <v>DOĞRU</v>
      </c>
      <c r="D193" s="56" t="s">
        <v>1378</v>
      </c>
      <c r="E193" s="56">
        <f>VLOOKUP(A193,'import Konya'!A:Q,5,0)</f>
        <v>3303</v>
      </c>
      <c r="F193" s="56">
        <f>VLOOKUP(A193,'import Konya'!A:Q,6,0)</f>
        <v>28</v>
      </c>
      <c r="G193" s="56">
        <f>VLOOKUP(A193,'import Konya'!A:Q,7,0)</f>
        <v>10</v>
      </c>
      <c r="H193" s="56">
        <f>VLOOKUP(A193,'import Konya'!A:Q,8,0)</f>
        <v>10</v>
      </c>
      <c r="I193" s="56">
        <f>VLOOKUP(A193,'import Konya'!A:Q,9,0)</f>
        <v>20</v>
      </c>
      <c r="J193" s="216">
        <f>VLOOKUP(A193,'import Konya'!A:Q,10,0)</f>
        <v>0.5</v>
      </c>
      <c r="K193" s="56" t="s">
        <v>14519</v>
      </c>
      <c r="L193" s="56">
        <v>3.325019747E9</v>
      </c>
      <c r="M193" s="56" t="s">
        <v>11034</v>
      </c>
      <c r="N193" s="56" t="s">
        <v>13602</v>
      </c>
      <c r="O193" s="56" t="s">
        <v>14520</v>
      </c>
      <c r="P193" s="56" t="str">
        <f>VLOOKUP(A193,'import Konya'!A:Q,16,0)</f>
        <v>Geleneksel</v>
      </c>
      <c r="Q193" s="218" t="b">
        <v>0</v>
      </c>
      <c r="R193" s="218" t="s">
        <v>38</v>
      </c>
      <c r="S193" s="218" t="s">
        <v>13605</v>
      </c>
      <c r="T193" s="224" t="s">
        <v>13488</v>
      </c>
      <c r="U193" s="218" t="s">
        <v>14521</v>
      </c>
      <c r="V193" s="220">
        <v>44431.0</v>
      </c>
      <c r="W193" s="220">
        <v>44433.0</v>
      </c>
      <c r="X193" s="218"/>
      <c r="Y193" s="218" t="s">
        <v>1353</v>
      </c>
      <c r="Z193" s="220">
        <v>44431.0</v>
      </c>
      <c r="AA193" s="218"/>
      <c r="AB193" s="218"/>
      <c r="AC193" s="218"/>
      <c r="AD193" s="218"/>
      <c r="AE193" s="218"/>
      <c r="AF193" s="218"/>
      <c r="AG193" s="218"/>
      <c r="AH193" s="218"/>
      <c r="AI193" s="218" t="s">
        <v>13605</v>
      </c>
      <c r="AJ193" s="218"/>
      <c r="AK193" s="218"/>
      <c r="AL193" s="218"/>
      <c r="AM193" s="218"/>
    </row>
    <row r="194" ht="15.75" customHeight="1">
      <c r="A194" s="56" t="s">
        <v>14522</v>
      </c>
      <c r="B194" s="56" t="s">
        <v>14523</v>
      </c>
      <c r="C194" s="56" t="str">
        <f>VLOOKUP(A194,'import Konya'!A:Q,3,0)</f>
        <v>DOĞRU</v>
      </c>
      <c r="D194" s="56" t="s">
        <v>1385</v>
      </c>
      <c r="E194" s="56">
        <f>VLOOKUP(A194,'import Konya'!A:Q,5,0)</f>
        <v>283</v>
      </c>
      <c r="F194" s="56">
        <f>VLOOKUP(A194,'import Konya'!A:Q,6,0)</f>
        <v>3</v>
      </c>
      <c r="G194" s="56">
        <f>VLOOKUP(A194,'import Konya'!A:Q,7,0)</f>
        <v>0</v>
      </c>
      <c r="H194" s="56">
        <f>VLOOKUP(A194,'import Konya'!A:Q,8,0)</f>
        <v>19</v>
      </c>
      <c r="I194" s="56">
        <f>VLOOKUP(A194,'import Konya'!A:Q,9,0)</f>
        <v>19</v>
      </c>
      <c r="J194" s="216">
        <f>VLOOKUP(A194,'import Konya'!A:Q,10,0)</f>
        <v>0</v>
      </c>
      <c r="K194" s="56" t="s">
        <v>14524</v>
      </c>
      <c r="L194" s="56">
        <v>3.323253141E9</v>
      </c>
      <c r="M194" s="56" t="s">
        <v>13595</v>
      </c>
      <c r="N194" s="56" t="s">
        <v>14525</v>
      </c>
      <c r="O194" s="56" t="s">
        <v>14526</v>
      </c>
      <c r="P194" s="56" t="str">
        <f>VLOOKUP(A194,'import Konya'!A:Q,16,0)</f>
        <v>Geleneksel</v>
      </c>
      <c r="Q194" s="218" t="b">
        <v>0</v>
      </c>
      <c r="R194" s="218" t="s">
        <v>31</v>
      </c>
      <c r="S194" s="218"/>
      <c r="T194" s="218"/>
      <c r="U194" s="218" t="s">
        <v>14527</v>
      </c>
      <c r="V194" s="220"/>
      <c r="W194" s="220"/>
      <c r="X194" s="218"/>
      <c r="Y194" s="218" t="s">
        <v>1353</v>
      </c>
      <c r="Z194" s="220">
        <v>44392.0</v>
      </c>
      <c r="AA194" s="218" t="s">
        <v>1475</v>
      </c>
      <c r="AB194" s="221">
        <v>44403.0</v>
      </c>
      <c r="AC194" s="218" t="s">
        <v>1353</v>
      </c>
      <c r="AD194" s="221">
        <v>44404.0</v>
      </c>
      <c r="AE194" s="218" t="s">
        <v>31</v>
      </c>
      <c r="AF194" s="221">
        <v>44589.0</v>
      </c>
      <c r="AG194" s="218" t="s">
        <v>1353</v>
      </c>
      <c r="AH194" s="221">
        <v>44593.0</v>
      </c>
      <c r="AI194" s="218" t="s">
        <v>100</v>
      </c>
      <c r="AJ194" s="218" t="s">
        <v>13903</v>
      </c>
      <c r="AK194" s="218" t="s">
        <v>5107</v>
      </c>
      <c r="AL194" s="218" t="s">
        <v>106</v>
      </c>
      <c r="AM194" s="218" t="s">
        <v>167</v>
      </c>
    </row>
    <row r="195" ht="15.75" customHeight="1">
      <c r="A195" s="56" t="s">
        <v>14528</v>
      </c>
      <c r="B195" s="56" t="s">
        <v>14529</v>
      </c>
      <c r="C195" s="56" t="str">
        <f>VLOOKUP(A195,'import Konya'!A:Q,3,0)</f>
        <v>YANLIŞ</v>
      </c>
      <c r="D195" s="56" t="s">
        <v>1385</v>
      </c>
      <c r="E195" s="56">
        <f>VLOOKUP(A195,'import Konya'!A:Q,5,0)</f>
        <v>173</v>
      </c>
      <c r="F195" s="56" t="str">
        <f>VLOOKUP(A195,'import Konya'!A:Q,6,0)</f>
        <v/>
      </c>
      <c r="G195" s="56">
        <f>VLOOKUP(A195,'import Konya'!A:Q,7,0)</f>
        <v>0</v>
      </c>
      <c r="H195" s="56">
        <f>VLOOKUP(A195,'import Konya'!A:Q,8,0)</f>
        <v>21</v>
      </c>
      <c r="I195" s="56">
        <f>VLOOKUP(A195,'import Konya'!A:Q,9,0)</f>
        <v>21</v>
      </c>
      <c r="J195" s="216">
        <f>VLOOKUP(A195,'import Konya'!A:Q,10,0)</f>
        <v>0</v>
      </c>
      <c r="K195" s="56" t="s">
        <v>14530</v>
      </c>
      <c r="L195" s="56">
        <v>5.330684238E9</v>
      </c>
      <c r="M195" s="56" t="s">
        <v>11034</v>
      </c>
      <c r="N195" s="56" t="s">
        <v>14326</v>
      </c>
      <c r="O195" s="56" t="s">
        <v>14531</v>
      </c>
      <c r="P195" s="56" t="str">
        <f>VLOOKUP(A195,'import Konya'!A:Q,16,0)</f>
        <v>Geleneksel</v>
      </c>
      <c r="Q195" s="218" t="b">
        <v>1</v>
      </c>
      <c r="R195" s="218"/>
      <c r="S195" s="218"/>
      <c r="T195" s="218"/>
      <c r="U195" s="218" t="s">
        <v>14532</v>
      </c>
      <c r="V195" s="220"/>
      <c r="W195" s="220"/>
      <c r="X195" s="218"/>
      <c r="Y195" s="218" t="s">
        <v>1353</v>
      </c>
      <c r="Z195" s="220">
        <v>44434.0</v>
      </c>
      <c r="AA195" s="218"/>
      <c r="AB195" s="218"/>
      <c r="AC195" s="218"/>
      <c r="AD195" s="218"/>
      <c r="AE195" s="218"/>
      <c r="AF195" s="218"/>
      <c r="AG195" s="218"/>
      <c r="AH195" s="218"/>
      <c r="AI195" s="218" t="s">
        <v>13605</v>
      </c>
      <c r="AJ195" s="218"/>
      <c r="AK195" s="218"/>
      <c r="AL195" s="218"/>
      <c r="AM195" s="218"/>
    </row>
    <row r="196" ht="15.75" customHeight="1">
      <c r="A196" s="56" t="s">
        <v>14533</v>
      </c>
      <c r="B196" s="56" t="s">
        <v>14534</v>
      </c>
      <c r="C196" s="56" t="str">
        <f>VLOOKUP(A196,'import Konya'!A:Q,3,0)</f>
        <v>DOĞRU</v>
      </c>
      <c r="D196" s="56" t="s">
        <v>1385</v>
      </c>
      <c r="E196" s="56">
        <f>VLOOKUP(A196,'import Konya'!A:Q,5,0)</f>
        <v>6</v>
      </c>
      <c r="F196" s="56" t="str">
        <f>VLOOKUP(A196,'import Konya'!A:Q,6,0)</f>
        <v/>
      </c>
      <c r="G196" s="56">
        <f>VLOOKUP(A196,'import Konya'!A:Q,7,0)</f>
        <v>3</v>
      </c>
      <c r="H196" s="56">
        <f>VLOOKUP(A196,'import Konya'!A:Q,8,0)</f>
        <v>7</v>
      </c>
      <c r="I196" s="56">
        <f>VLOOKUP(A196,'import Konya'!A:Q,9,0)</f>
        <v>10</v>
      </c>
      <c r="J196" s="216">
        <f>VLOOKUP(A196,'import Konya'!A:Q,10,0)</f>
        <v>0.3</v>
      </c>
      <c r="K196" s="56" t="s">
        <v>14535</v>
      </c>
      <c r="L196" s="56">
        <v>5.067803808E9</v>
      </c>
      <c r="M196" s="56" t="s">
        <v>11034</v>
      </c>
      <c r="N196" s="56" t="s">
        <v>13602</v>
      </c>
      <c r="O196" s="56" t="s">
        <v>14536</v>
      </c>
      <c r="P196" s="56" t="str">
        <f>VLOOKUP(A196,'import Konya'!A:Q,16,0)</f>
        <v>Geleneksel</v>
      </c>
      <c r="Q196" s="218" t="b">
        <v>0</v>
      </c>
      <c r="R196" s="218" t="s">
        <v>38</v>
      </c>
      <c r="S196" s="218" t="s">
        <v>167</v>
      </c>
      <c r="T196" s="2" t="s">
        <v>13064</v>
      </c>
      <c r="U196" s="218"/>
      <c r="V196" s="220">
        <v>44593.0</v>
      </c>
      <c r="W196" s="220">
        <v>44593.0</v>
      </c>
      <c r="X196" s="218"/>
      <c r="Y196" s="218" t="s">
        <v>1353</v>
      </c>
      <c r="Z196" s="220">
        <v>44593.0</v>
      </c>
      <c r="AA196" s="218"/>
      <c r="AB196" s="218"/>
      <c r="AC196" s="218"/>
      <c r="AD196" s="218"/>
      <c r="AE196" s="218"/>
      <c r="AF196" s="218"/>
      <c r="AG196" s="218"/>
      <c r="AH196" s="218"/>
      <c r="AI196" s="218" t="s">
        <v>100</v>
      </c>
      <c r="AJ196" s="218"/>
      <c r="AK196" s="218"/>
      <c r="AL196" s="218"/>
      <c r="AM196" s="218"/>
    </row>
    <row r="197" ht="15.75" customHeight="1">
      <c r="A197" s="56" t="s">
        <v>14537</v>
      </c>
      <c r="B197" s="56" t="s">
        <v>14538</v>
      </c>
      <c r="C197" s="56" t="str">
        <f>VLOOKUP(A197,'import Konya'!A:Q,3,0)</f>
        <v>DOĞRU</v>
      </c>
      <c r="D197" s="56" t="s">
        <v>1385</v>
      </c>
      <c r="E197" s="56">
        <f>VLOOKUP(A197,'import Konya'!A:Q,5,0)</f>
        <v>284</v>
      </c>
      <c r="F197" s="56">
        <f>VLOOKUP(A197,'import Konya'!A:Q,6,0)</f>
        <v>4</v>
      </c>
      <c r="G197" s="56">
        <f>VLOOKUP(A197,'import Konya'!A:Q,7,0)</f>
        <v>0</v>
      </c>
      <c r="H197" s="56">
        <f>VLOOKUP(A197,'import Konya'!A:Q,8,0)</f>
        <v>21</v>
      </c>
      <c r="I197" s="56">
        <f>VLOOKUP(A197,'import Konya'!A:Q,9,0)</f>
        <v>21</v>
      </c>
      <c r="J197" s="216">
        <f>VLOOKUP(A197,'import Konya'!A:Q,10,0)</f>
        <v>0</v>
      </c>
      <c r="K197" s="56" t="s">
        <v>14539</v>
      </c>
      <c r="L197" s="56">
        <v>3.323532204E9</v>
      </c>
      <c r="M197" s="56" t="s">
        <v>13595</v>
      </c>
      <c r="N197" s="56" t="s">
        <v>14540</v>
      </c>
      <c r="O197" s="56" t="s">
        <v>14541</v>
      </c>
      <c r="P197" s="56" t="str">
        <f>VLOOKUP(A197,'import Konya'!A:Q,16,0)</f>
        <v>Geleneksel</v>
      </c>
      <c r="Q197" s="218" t="b">
        <v>1</v>
      </c>
      <c r="R197" s="218"/>
      <c r="S197" s="218"/>
      <c r="T197" s="224"/>
      <c r="U197" s="218" t="s">
        <v>14542</v>
      </c>
      <c r="V197" s="220"/>
      <c r="W197" s="220"/>
      <c r="X197" s="218"/>
      <c r="Y197" s="218" t="s">
        <v>1475</v>
      </c>
      <c r="Z197" s="220">
        <v>44391.0</v>
      </c>
      <c r="AA197" s="218" t="s">
        <v>1353</v>
      </c>
      <c r="AB197" s="221">
        <v>44396.0</v>
      </c>
      <c r="AC197" s="218" t="s">
        <v>43</v>
      </c>
      <c r="AD197" s="221">
        <v>44403.0</v>
      </c>
      <c r="AE197" s="218" t="s">
        <v>1475</v>
      </c>
      <c r="AF197" s="221">
        <v>44414.0</v>
      </c>
      <c r="AG197" s="218"/>
      <c r="AH197" s="218"/>
      <c r="AI197" s="218" t="s">
        <v>100</v>
      </c>
      <c r="AJ197" s="218" t="s">
        <v>100</v>
      </c>
      <c r="AK197" s="218" t="s">
        <v>100</v>
      </c>
      <c r="AL197" s="218" t="s">
        <v>13642</v>
      </c>
      <c r="AM197" s="218"/>
    </row>
    <row r="198" ht="15.75" customHeight="1">
      <c r="A198" s="56" t="s">
        <v>14543</v>
      </c>
      <c r="B198" s="56" t="s">
        <v>14544</v>
      </c>
      <c r="C198" s="56" t="str">
        <f>VLOOKUP(A198,'import Konya'!A:Q,3,0)</f>
        <v>DOĞRU</v>
      </c>
      <c r="D198" s="56" t="s">
        <v>1385</v>
      </c>
      <c r="E198" s="56">
        <f>VLOOKUP(A198,'import Konya'!A:Q,5,0)</f>
        <v>851</v>
      </c>
      <c r="F198" s="56">
        <f>VLOOKUP(A198,'import Konya'!A:Q,6,0)</f>
        <v>16</v>
      </c>
      <c r="G198" s="56">
        <f>VLOOKUP(A198,'import Konya'!A:Q,7,0)</f>
        <v>14</v>
      </c>
      <c r="H198" s="56">
        <f>VLOOKUP(A198,'import Konya'!A:Q,8,0)</f>
        <v>16</v>
      </c>
      <c r="I198" s="56">
        <f>VLOOKUP(A198,'import Konya'!A:Q,9,0)</f>
        <v>30</v>
      </c>
      <c r="J198" s="216">
        <f>VLOOKUP(A198,'import Konya'!A:Q,10,0)</f>
        <v>0.47</v>
      </c>
      <c r="K198" s="56" t="s">
        <v>14539</v>
      </c>
      <c r="L198" s="56">
        <v>3.323532204E9</v>
      </c>
      <c r="M198" s="56" t="s">
        <v>13595</v>
      </c>
      <c r="N198" s="56" t="s">
        <v>14540</v>
      </c>
      <c r="O198" s="56" t="s">
        <v>14541</v>
      </c>
      <c r="P198" s="56" t="str">
        <f>VLOOKUP(A198,'import Konya'!A:Q,16,0)</f>
        <v>Geleneksel</v>
      </c>
      <c r="Q198" s="218" t="b">
        <v>0</v>
      </c>
      <c r="R198" s="218" t="s">
        <v>38</v>
      </c>
      <c r="S198" s="218" t="s">
        <v>13903</v>
      </c>
      <c r="T198" s="218" t="s">
        <v>13488</v>
      </c>
      <c r="U198" s="218"/>
      <c r="V198" s="220">
        <v>44406.0</v>
      </c>
      <c r="W198" s="220">
        <v>44410.0</v>
      </c>
      <c r="X198" s="218"/>
      <c r="Y198" s="218" t="s">
        <v>1475</v>
      </c>
      <c r="Z198" s="220">
        <v>44404.0</v>
      </c>
      <c r="AA198" s="218" t="s">
        <v>1353</v>
      </c>
      <c r="AB198" s="221">
        <v>44406.0</v>
      </c>
      <c r="AC198" s="218"/>
      <c r="AD198" s="218"/>
      <c r="AE198" s="218"/>
      <c r="AF198" s="218"/>
      <c r="AG198" s="218"/>
      <c r="AH198" s="218"/>
      <c r="AI198" s="218" t="s">
        <v>13903</v>
      </c>
      <c r="AJ198" s="218" t="s">
        <v>13903</v>
      </c>
      <c r="AK198" s="218"/>
      <c r="AL198" s="218"/>
      <c r="AM198" s="218"/>
    </row>
    <row r="199" ht="15.75" customHeight="1">
      <c r="A199" s="211" t="s">
        <v>14545</v>
      </c>
      <c r="B199" s="211" t="s">
        <v>14546</v>
      </c>
      <c r="C199" s="56" t="str">
        <f>VLOOKUP(A199,'import Konya'!A:Q,3,0)</f>
        <v>DOĞRU</v>
      </c>
      <c r="D199" s="211" t="s">
        <v>1507</v>
      </c>
      <c r="E199" s="56">
        <f>VLOOKUP(A199,'import Konya'!A:Q,5,0)</f>
        <v>2709</v>
      </c>
      <c r="F199" s="56">
        <f>VLOOKUP(A199,'import Konya'!A:Q,6,0)</f>
        <v>76</v>
      </c>
      <c r="G199" s="56">
        <f>VLOOKUP(A199,'import Konya'!A:Q,7,0)</f>
        <v>23</v>
      </c>
      <c r="H199" s="56">
        <f>VLOOKUP(A199,'import Konya'!A:Q,8,0)</f>
        <v>103</v>
      </c>
      <c r="I199" s="56">
        <f>VLOOKUP(A199,'import Konya'!A:Q,9,0)</f>
        <v>126</v>
      </c>
      <c r="J199" s="216">
        <f>VLOOKUP(A199,'import Konya'!A:Q,10,0)</f>
        <v>0.18</v>
      </c>
      <c r="K199" s="211" t="s">
        <v>14547</v>
      </c>
      <c r="L199" s="211">
        <v>3.325021919E9</v>
      </c>
      <c r="M199" s="211" t="s">
        <v>13595</v>
      </c>
      <c r="N199" s="211" t="s">
        <v>14205</v>
      </c>
      <c r="O199" s="211" t="s">
        <v>14548</v>
      </c>
      <c r="P199" s="56" t="str">
        <f>VLOOKUP(A199,'import Konya'!A:Q,16,0)</f>
        <v>Geleneksel</v>
      </c>
      <c r="Q199" s="218" t="b">
        <v>0</v>
      </c>
      <c r="R199" s="218"/>
      <c r="S199" s="218"/>
      <c r="T199" s="218"/>
      <c r="U199" s="218"/>
      <c r="V199" s="220"/>
      <c r="W199" s="220"/>
      <c r="X199" s="218"/>
      <c r="Y199" s="218"/>
      <c r="Z199" s="220"/>
      <c r="AA199" s="218"/>
      <c r="AB199" s="218"/>
      <c r="AC199" s="218"/>
      <c r="AD199" s="218"/>
      <c r="AE199" s="218"/>
      <c r="AF199" s="218"/>
      <c r="AG199" s="218"/>
      <c r="AH199" s="218"/>
      <c r="AI199" s="218"/>
      <c r="AJ199" s="218"/>
      <c r="AK199" s="218"/>
      <c r="AL199" s="218"/>
      <c r="AM199" s="218"/>
    </row>
    <row r="200" ht="15.75" customHeight="1">
      <c r="A200" s="56" t="s">
        <v>14549</v>
      </c>
      <c r="B200" s="56" t="s">
        <v>14550</v>
      </c>
      <c r="C200" s="56" t="str">
        <f>VLOOKUP(A200,'import Konya'!A:Q,3,0)</f>
        <v>DOĞRU</v>
      </c>
      <c r="D200" s="56" t="s">
        <v>1364</v>
      </c>
      <c r="E200" s="56">
        <f>VLOOKUP(A200,'import Konya'!A:Q,5,0)</f>
        <v>367</v>
      </c>
      <c r="F200" s="56">
        <f>VLOOKUP(A200,'import Konya'!A:Q,6,0)</f>
        <v>10</v>
      </c>
      <c r="G200" s="56">
        <f>VLOOKUP(A200,'import Konya'!A:Q,7,0)</f>
        <v>9</v>
      </c>
      <c r="H200" s="56">
        <f>VLOOKUP(A200,'import Konya'!A:Q,8,0)</f>
        <v>2</v>
      </c>
      <c r="I200" s="56">
        <f>VLOOKUP(A200,'import Konya'!A:Q,9,0)</f>
        <v>11</v>
      </c>
      <c r="J200" s="216">
        <f>VLOOKUP(A200,'import Konya'!A:Q,10,0)</f>
        <v>0.82</v>
      </c>
      <c r="K200" s="56" t="s">
        <v>14551</v>
      </c>
      <c r="L200" s="56">
        <v>3.323242426E9</v>
      </c>
      <c r="M200" s="56" t="s">
        <v>13595</v>
      </c>
      <c r="N200" s="56" t="s">
        <v>13945</v>
      </c>
      <c r="O200" s="56" t="s">
        <v>14552</v>
      </c>
      <c r="P200" s="56" t="str">
        <f>VLOOKUP(A200,'import Konya'!A:Q,16,0)</f>
        <v>Geleneksel</v>
      </c>
      <c r="Q200" s="218" t="b">
        <v>0</v>
      </c>
      <c r="R200" s="218" t="s">
        <v>38</v>
      </c>
      <c r="S200" s="218" t="s">
        <v>167</v>
      </c>
      <c r="T200" s="2" t="s">
        <v>13064</v>
      </c>
      <c r="U200" s="218"/>
      <c r="V200" s="220">
        <v>44587.0</v>
      </c>
      <c r="W200" s="220">
        <v>44589.0</v>
      </c>
      <c r="X200" s="218"/>
      <c r="Y200" s="218" t="s">
        <v>1353</v>
      </c>
      <c r="Z200" s="220">
        <v>44585.0</v>
      </c>
      <c r="AA200" s="218" t="s">
        <v>1353</v>
      </c>
      <c r="AB200" s="221">
        <v>44587.0</v>
      </c>
      <c r="AC200" s="218"/>
      <c r="AD200" s="218"/>
      <c r="AE200" s="218"/>
      <c r="AF200" s="218"/>
      <c r="AG200" s="218"/>
      <c r="AH200" s="218"/>
      <c r="AI200" s="218" t="s">
        <v>167</v>
      </c>
      <c r="AJ200" s="218" t="s">
        <v>167</v>
      </c>
      <c r="AK200" s="218"/>
      <c r="AL200" s="218"/>
      <c r="AM200" s="218"/>
    </row>
    <row r="201" ht="15.75" customHeight="1">
      <c r="A201" s="56" t="s">
        <v>14553</v>
      </c>
      <c r="B201" s="56" t="s">
        <v>14554</v>
      </c>
      <c r="C201" s="56" t="str">
        <f>VLOOKUP(A201,'import Konya'!A:Q,3,0)</f>
        <v>DOĞRU</v>
      </c>
      <c r="D201" s="56" t="s">
        <v>1364</v>
      </c>
      <c r="E201" s="56">
        <f>VLOOKUP(A201,'import Konya'!A:Q,5,0)</f>
        <v>145</v>
      </c>
      <c r="F201" s="56">
        <f>VLOOKUP(A201,'import Konya'!A:Q,6,0)</f>
        <v>24</v>
      </c>
      <c r="G201" s="56">
        <f>VLOOKUP(A201,'import Konya'!A:Q,7,0)</f>
        <v>0</v>
      </c>
      <c r="H201" s="56">
        <f>VLOOKUP(A201,'import Konya'!A:Q,8,0)</f>
        <v>12</v>
      </c>
      <c r="I201" s="56">
        <f>VLOOKUP(A201,'import Konya'!A:Q,9,0)</f>
        <v>12</v>
      </c>
      <c r="J201" s="216">
        <f>VLOOKUP(A201,'import Konya'!A:Q,10,0)</f>
        <v>0</v>
      </c>
      <c r="K201" s="56" t="s">
        <v>14555</v>
      </c>
      <c r="L201" s="56">
        <v>5.523619337E9</v>
      </c>
      <c r="M201" s="56" t="s">
        <v>13656</v>
      </c>
      <c r="N201" s="56" t="s">
        <v>14200</v>
      </c>
      <c r="O201" s="56" t="s">
        <v>14556</v>
      </c>
      <c r="P201" s="56" t="str">
        <f>VLOOKUP(A201,'import Konya'!A:Q,16,0)</f>
        <v>Geleneksel</v>
      </c>
      <c r="Q201" s="218" t="b">
        <v>0</v>
      </c>
      <c r="R201" s="218"/>
      <c r="S201" s="218"/>
      <c r="T201" s="218"/>
      <c r="U201" s="218"/>
      <c r="V201" s="220"/>
      <c r="W201" s="220"/>
      <c r="X201" s="218"/>
      <c r="Y201" s="218"/>
      <c r="Z201" s="220"/>
      <c r="AA201" s="218"/>
      <c r="AB201" s="218"/>
      <c r="AC201" s="218"/>
      <c r="AD201" s="218"/>
      <c r="AE201" s="218"/>
      <c r="AF201" s="218"/>
      <c r="AG201" s="218"/>
      <c r="AH201" s="218"/>
      <c r="AI201" s="218"/>
      <c r="AJ201" s="218"/>
      <c r="AK201" s="218"/>
      <c r="AL201" s="218"/>
      <c r="AM201" s="218"/>
    </row>
    <row r="202" ht="15.75" customHeight="1">
      <c r="A202" s="56" t="s">
        <v>14557</v>
      </c>
      <c r="B202" s="56" t="s">
        <v>14558</v>
      </c>
      <c r="C202" s="56" t="str">
        <f>VLOOKUP(A202,'import Konya'!A:Q,3,0)</f>
        <v>YANLIŞ</v>
      </c>
      <c r="D202" s="56" t="s">
        <v>1364</v>
      </c>
      <c r="E202" s="56" t="str">
        <f>VLOOKUP(A202,'import Konya'!A:Q,5,0)</f>
        <v/>
      </c>
      <c r="F202" s="56" t="str">
        <f>VLOOKUP(A202,'import Konya'!A:Q,6,0)</f>
        <v/>
      </c>
      <c r="G202" s="56">
        <f>VLOOKUP(A202,'import Konya'!A:Q,7,0)</f>
        <v>0</v>
      </c>
      <c r="H202" s="56">
        <f>VLOOKUP(A202,'import Konya'!A:Q,8,0)</f>
        <v>34</v>
      </c>
      <c r="I202" s="56">
        <f>VLOOKUP(A202,'import Konya'!A:Q,9,0)</f>
        <v>34</v>
      </c>
      <c r="J202" s="216">
        <f>VLOOKUP(A202,'import Konya'!A:Q,10,0)</f>
        <v>0</v>
      </c>
      <c r="K202" s="56" t="s">
        <v>14559</v>
      </c>
      <c r="L202" s="56">
        <v>3.325829799E9</v>
      </c>
      <c r="M202" s="56" t="s">
        <v>14560</v>
      </c>
      <c r="N202" s="56" t="s">
        <v>14561</v>
      </c>
      <c r="O202" s="56" t="s">
        <v>14562</v>
      </c>
      <c r="P202" s="56" t="str">
        <f>VLOOKUP(A202,'import Konya'!A:Q,16,0)</f>
        <v>Geleneksel</v>
      </c>
      <c r="Q202" s="218" t="b">
        <v>0</v>
      </c>
      <c r="R202" s="218"/>
      <c r="S202" s="218"/>
      <c r="T202" s="218"/>
      <c r="U202" s="218"/>
      <c r="V202" s="220"/>
      <c r="W202" s="220"/>
      <c r="X202" s="218"/>
      <c r="Y202" s="218"/>
      <c r="Z202" s="220"/>
      <c r="AA202" s="218"/>
      <c r="AB202" s="218"/>
      <c r="AC202" s="218"/>
      <c r="AD202" s="218"/>
      <c r="AE202" s="218"/>
      <c r="AF202" s="218"/>
      <c r="AG202" s="218"/>
      <c r="AH202" s="218"/>
      <c r="AI202" s="218"/>
      <c r="AJ202" s="218"/>
      <c r="AK202" s="218"/>
      <c r="AL202" s="218"/>
      <c r="AM202" s="218"/>
    </row>
    <row r="203" ht="15.75" customHeight="1">
      <c r="A203" s="56" t="s">
        <v>14563</v>
      </c>
      <c r="B203" s="56" t="s">
        <v>14564</v>
      </c>
      <c r="C203" s="56" t="str">
        <f>VLOOKUP(A203,'import Konya'!A:Q,3,0)</f>
        <v>DOĞRU</v>
      </c>
      <c r="D203" s="56" t="s">
        <v>1364</v>
      </c>
      <c r="E203" s="56">
        <f>VLOOKUP(A203,'import Konya'!A:Q,5,0)</f>
        <v>49</v>
      </c>
      <c r="F203" s="56">
        <f>VLOOKUP(A203,'import Konya'!A:Q,6,0)</f>
        <v>4</v>
      </c>
      <c r="G203" s="56">
        <f>VLOOKUP(A203,'import Konya'!A:Q,7,0)</f>
        <v>12</v>
      </c>
      <c r="H203" s="56">
        <f>VLOOKUP(A203,'import Konya'!A:Q,8,0)</f>
        <v>2</v>
      </c>
      <c r="I203" s="56">
        <f>VLOOKUP(A203,'import Konya'!A:Q,9,0)</f>
        <v>14</v>
      </c>
      <c r="J203" s="216">
        <f>VLOOKUP(A203,'import Konya'!A:Q,10,0)</f>
        <v>0.86</v>
      </c>
      <c r="K203" s="56" t="s">
        <v>14565</v>
      </c>
      <c r="L203" s="56">
        <v>5.530609937E9</v>
      </c>
      <c r="M203" s="56" t="s">
        <v>13620</v>
      </c>
      <c r="N203" s="56" t="s">
        <v>13621</v>
      </c>
      <c r="O203" s="56" t="s">
        <v>14566</v>
      </c>
      <c r="P203" s="56" t="str">
        <f>VLOOKUP(A203,'import Konya'!A:Q,16,0)</f>
        <v>Key</v>
      </c>
      <c r="Q203" s="218" t="b">
        <v>0</v>
      </c>
      <c r="R203" s="218"/>
      <c r="S203" s="218"/>
      <c r="T203" s="218"/>
      <c r="U203" s="218"/>
      <c r="V203" s="220"/>
      <c r="W203" s="220"/>
      <c r="X203" s="218"/>
      <c r="Y203" s="218"/>
      <c r="Z203" s="220"/>
      <c r="AA203" s="218"/>
      <c r="AB203" s="218"/>
      <c r="AC203" s="218"/>
      <c r="AD203" s="218"/>
      <c r="AE203" s="218"/>
      <c r="AF203" s="218"/>
      <c r="AG203" s="218"/>
      <c r="AH203" s="218"/>
      <c r="AI203" s="218"/>
      <c r="AJ203" s="218"/>
      <c r="AK203" s="218"/>
      <c r="AL203" s="218"/>
      <c r="AM203" s="218"/>
    </row>
    <row r="204" ht="15.75" customHeight="1">
      <c r="A204" s="56" t="s">
        <v>14567</v>
      </c>
      <c r="B204" s="56" t="s">
        <v>14568</v>
      </c>
      <c r="C204" s="56" t="str">
        <f>VLOOKUP(A204,'import Konya'!A:Q,3,0)</f>
        <v>DOĞRU</v>
      </c>
      <c r="D204" s="56" t="s">
        <v>1364</v>
      </c>
      <c r="E204" s="56">
        <f>VLOOKUP(A204,'import Konya'!A:Q,5,0)</f>
        <v>39</v>
      </c>
      <c r="F204" s="56" t="str">
        <f>VLOOKUP(A204,'import Konya'!A:Q,6,0)</f>
        <v/>
      </c>
      <c r="G204" s="56">
        <f>VLOOKUP(A204,'import Konya'!A:Q,7,0)</f>
        <v>17</v>
      </c>
      <c r="H204" s="56">
        <f>VLOOKUP(A204,'import Konya'!A:Q,8,0)</f>
        <v>2</v>
      </c>
      <c r="I204" s="56">
        <f>VLOOKUP(A204,'import Konya'!A:Q,9,0)</f>
        <v>19</v>
      </c>
      <c r="J204" s="216">
        <f>VLOOKUP(A204,'import Konya'!A:Q,10,0)</f>
        <v>0.89</v>
      </c>
      <c r="K204" s="56" t="s">
        <v>14569</v>
      </c>
      <c r="L204" s="56">
        <v>3.323204746E9</v>
      </c>
      <c r="M204" s="56" t="s">
        <v>13595</v>
      </c>
      <c r="N204" s="56" t="s">
        <v>14570</v>
      </c>
      <c r="O204" s="56" t="s">
        <v>14571</v>
      </c>
      <c r="P204" s="56" t="str">
        <f>VLOOKUP(A204,'import Konya'!A:Q,16,0)</f>
        <v>Key</v>
      </c>
      <c r="Q204" s="218" t="b">
        <v>1</v>
      </c>
      <c r="R204" s="218" t="s">
        <v>32</v>
      </c>
      <c r="S204" s="218"/>
      <c r="T204" s="218"/>
      <c r="U204" s="218" t="s">
        <v>14572</v>
      </c>
      <c r="V204" s="220"/>
      <c r="W204" s="220"/>
      <c r="X204" s="218"/>
      <c r="Y204" s="218" t="s">
        <v>1475</v>
      </c>
      <c r="Z204" s="220">
        <v>44392.0</v>
      </c>
      <c r="AA204" s="218" t="s">
        <v>43</v>
      </c>
      <c r="AB204" s="221">
        <v>44396.0</v>
      </c>
      <c r="AC204" s="218"/>
      <c r="AD204" s="218"/>
      <c r="AE204" s="218"/>
      <c r="AF204" s="218"/>
      <c r="AG204" s="218"/>
      <c r="AH204" s="218"/>
      <c r="AI204" s="218" t="s">
        <v>100</v>
      </c>
      <c r="AJ204" s="218" t="s">
        <v>100</v>
      </c>
      <c r="AK204" s="218"/>
      <c r="AL204" s="218"/>
      <c r="AM204" s="218"/>
    </row>
    <row r="205" ht="15.75" customHeight="1">
      <c r="A205" s="56" t="s">
        <v>14573</v>
      </c>
      <c r="B205" s="56" t="s">
        <v>14574</v>
      </c>
      <c r="C205" s="56" t="str">
        <f>VLOOKUP(A205,'import Konya'!A:Q,3,0)</f>
        <v>YANLIŞ</v>
      </c>
      <c r="D205" s="56" t="s">
        <v>1364</v>
      </c>
      <c r="E205" s="56">
        <f>VLOOKUP(A205,'import Konya'!A:Q,5,0)</f>
        <v>462</v>
      </c>
      <c r="F205" s="56" t="str">
        <f>VLOOKUP(A205,'import Konya'!A:Q,6,0)</f>
        <v/>
      </c>
      <c r="G205" s="56">
        <f>VLOOKUP(A205,'import Konya'!A:Q,7,0)</f>
        <v>20</v>
      </c>
      <c r="H205" s="56">
        <f>VLOOKUP(A205,'import Konya'!A:Q,8,0)</f>
        <v>1</v>
      </c>
      <c r="I205" s="56">
        <f>VLOOKUP(A205,'import Konya'!A:Q,9,0)</f>
        <v>21</v>
      </c>
      <c r="J205" s="216">
        <f>VLOOKUP(A205,'import Konya'!A:Q,10,0)</f>
        <v>0.95</v>
      </c>
      <c r="K205" s="56" t="s">
        <v>14575</v>
      </c>
      <c r="L205" s="56">
        <v>5.425498042E9</v>
      </c>
      <c r="M205" s="56" t="s">
        <v>11034</v>
      </c>
      <c r="N205" s="56" t="s">
        <v>13602</v>
      </c>
      <c r="O205" s="56" t="s">
        <v>14576</v>
      </c>
      <c r="P205" s="56" t="str">
        <f>VLOOKUP(A205,'import Konya'!A:Q,16,0)</f>
        <v>Key</v>
      </c>
      <c r="Q205" s="218" t="b">
        <v>0</v>
      </c>
      <c r="R205" s="218" t="s">
        <v>32</v>
      </c>
      <c r="S205" s="218"/>
      <c r="T205" s="218"/>
      <c r="U205" s="218" t="s">
        <v>14577</v>
      </c>
      <c r="V205" s="220"/>
      <c r="W205" s="220"/>
      <c r="X205" s="218"/>
      <c r="Y205" s="218" t="s">
        <v>1475</v>
      </c>
      <c r="Z205" s="220">
        <v>44427.0</v>
      </c>
      <c r="AA205" s="218"/>
      <c r="AB205" s="218"/>
      <c r="AC205" s="218"/>
      <c r="AD205" s="218"/>
      <c r="AE205" s="218"/>
      <c r="AF205" s="218"/>
      <c r="AG205" s="218"/>
      <c r="AH205" s="218"/>
      <c r="AI205" s="218" t="s">
        <v>13605</v>
      </c>
      <c r="AJ205" s="218"/>
      <c r="AK205" s="218"/>
      <c r="AL205" s="218"/>
      <c r="AM205" s="218"/>
    </row>
    <row r="206" ht="15.75" customHeight="1">
      <c r="A206" s="56" t="s">
        <v>14578</v>
      </c>
      <c r="B206" s="56" t="s">
        <v>14579</v>
      </c>
      <c r="C206" s="56" t="str">
        <f>VLOOKUP(A206,'import Konya'!A:Q,3,0)</f>
        <v>DOĞRU</v>
      </c>
      <c r="D206" s="56" t="s">
        <v>1364</v>
      </c>
      <c r="E206" s="56">
        <f>VLOOKUP(A206,'import Konya'!A:Q,5,0)</f>
        <v>533</v>
      </c>
      <c r="F206" s="56">
        <f>VLOOKUP(A206,'import Konya'!A:Q,6,0)</f>
        <v>38</v>
      </c>
      <c r="G206" s="56">
        <f>VLOOKUP(A206,'import Konya'!A:Q,7,0)</f>
        <v>16</v>
      </c>
      <c r="H206" s="56">
        <f>VLOOKUP(A206,'import Konya'!A:Q,8,0)</f>
        <v>2</v>
      </c>
      <c r="I206" s="56">
        <f>VLOOKUP(A206,'import Konya'!A:Q,9,0)</f>
        <v>18</v>
      </c>
      <c r="J206" s="216">
        <f>VLOOKUP(A206,'import Konya'!A:Q,10,0)</f>
        <v>0.89</v>
      </c>
      <c r="K206" s="56" t="s">
        <v>14580</v>
      </c>
      <c r="L206" s="56">
        <v>3.322331414E9</v>
      </c>
      <c r="M206" s="56" t="s">
        <v>11034</v>
      </c>
      <c r="N206" s="56" t="s">
        <v>14326</v>
      </c>
      <c r="O206" s="56" t="s">
        <v>14581</v>
      </c>
      <c r="P206" s="56" t="str">
        <f>VLOOKUP(A206,'import Konya'!A:Q,16,0)</f>
        <v>Key</v>
      </c>
      <c r="Q206" s="218" t="b">
        <v>0</v>
      </c>
      <c r="R206" s="218" t="s">
        <v>32</v>
      </c>
      <c r="S206" s="218"/>
      <c r="T206" s="218"/>
      <c r="U206" s="218"/>
      <c r="V206" s="220"/>
      <c r="W206" s="220"/>
      <c r="X206" s="218"/>
      <c r="Y206" s="218"/>
      <c r="Z206" s="220"/>
      <c r="AA206" s="218"/>
      <c r="AB206" s="218"/>
      <c r="AC206" s="218"/>
      <c r="AD206" s="218"/>
      <c r="AE206" s="218"/>
      <c r="AF206" s="218"/>
      <c r="AG206" s="218"/>
      <c r="AH206" s="218"/>
      <c r="AI206" s="218"/>
      <c r="AJ206" s="218"/>
      <c r="AK206" s="218"/>
      <c r="AL206" s="218"/>
      <c r="AM206" s="218"/>
    </row>
    <row r="207" ht="15.75" customHeight="1">
      <c r="A207" s="56" t="s">
        <v>14582</v>
      </c>
      <c r="B207" s="56" t="s">
        <v>14583</v>
      </c>
      <c r="C207" s="56" t="str">
        <f>VLOOKUP(A207,'import Konya'!A:Q,3,0)</f>
        <v>YANLIŞ</v>
      </c>
      <c r="D207" s="56" t="s">
        <v>1364</v>
      </c>
      <c r="E207" s="56">
        <f>VLOOKUP(A207,'import Konya'!A:Q,5,0)</f>
        <v>7</v>
      </c>
      <c r="F207" s="56" t="str">
        <f>VLOOKUP(A207,'import Konya'!A:Q,6,0)</f>
        <v/>
      </c>
      <c r="G207" s="56">
        <f>VLOOKUP(A207,'import Konya'!A:Q,7,0)</f>
        <v>50</v>
      </c>
      <c r="H207" s="56">
        <f>VLOOKUP(A207,'import Konya'!A:Q,8,0)</f>
        <v>15</v>
      </c>
      <c r="I207" s="56">
        <f>VLOOKUP(A207,'import Konya'!A:Q,9,0)</f>
        <v>65</v>
      </c>
      <c r="J207" s="216">
        <f>VLOOKUP(A207,'import Konya'!A:Q,10,0)</f>
        <v>0.77</v>
      </c>
      <c r="K207" s="56" t="s">
        <v>14584</v>
      </c>
      <c r="L207" s="56">
        <v>5.053899902E9</v>
      </c>
      <c r="M207" s="56" t="s">
        <v>11034</v>
      </c>
      <c r="N207" s="56" t="s">
        <v>14585</v>
      </c>
      <c r="O207" s="56" t="s">
        <v>14586</v>
      </c>
      <c r="P207" s="56" t="str">
        <f>VLOOKUP(A207,'import Konya'!A:Q,16,0)</f>
        <v>Key</v>
      </c>
      <c r="Q207" s="218" t="b">
        <v>0</v>
      </c>
      <c r="R207" s="218" t="s">
        <v>32</v>
      </c>
      <c r="S207" s="218"/>
      <c r="T207" s="218"/>
      <c r="U207" s="218" t="s">
        <v>14587</v>
      </c>
      <c r="V207" s="220"/>
      <c r="W207" s="220"/>
      <c r="X207" s="218"/>
      <c r="Y207" s="218" t="s">
        <v>43</v>
      </c>
      <c r="Z207" s="220">
        <v>44412.0</v>
      </c>
      <c r="AA207" s="218" t="s">
        <v>43</v>
      </c>
      <c r="AB207" s="221">
        <v>44422.0</v>
      </c>
      <c r="AC207" s="218"/>
      <c r="AD207" s="218"/>
      <c r="AE207" s="218"/>
      <c r="AF207" s="218"/>
      <c r="AG207" s="218"/>
      <c r="AH207" s="218"/>
      <c r="AI207" s="218" t="s">
        <v>13642</v>
      </c>
      <c r="AJ207" s="218" t="s">
        <v>5371</v>
      </c>
      <c r="AK207" s="218"/>
      <c r="AL207" s="218"/>
      <c r="AM207" s="218"/>
    </row>
    <row r="208" ht="15.75" customHeight="1">
      <c r="A208" s="56" t="s">
        <v>14588</v>
      </c>
      <c r="B208" s="56" t="s">
        <v>14589</v>
      </c>
      <c r="C208" s="56" t="str">
        <f>VLOOKUP(A208,'import Konya'!A:Q,3,0)</f>
        <v>DOĞRU</v>
      </c>
      <c r="D208" s="56" t="s">
        <v>1364</v>
      </c>
      <c r="E208" s="56">
        <f>VLOOKUP(A208,'import Konya'!A:Q,5,0)</f>
        <v>832</v>
      </c>
      <c r="F208" s="56" t="str">
        <f>VLOOKUP(A208,'import Konya'!A:Q,6,0)</f>
        <v/>
      </c>
      <c r="G208" s="56">
        <f>VLOOKUP(A208,'import Konya'!A:Q,7,0)</f>
        <v>33</v>
      </c>
      <c r="H208" s="56">
        <f>VLOOKUP(A208,'import Konya'!A:Q,8,0)</f>
        <v>4</v>
      </c>
      <c r="I208" s="56">
        <f>VLOOKUP(A208,'import Konya'!A:Q,9,0)</f>
        <v>37</v>
      </c>
      <c r="J208" s="216">
        <f>VLOOKUP(A208,'import Konya'!A:Q,10,0)</f>
        <v>0.89</v>
      </c>
      <c r="K208" s="56" t="s">
        <v>14590</v>
      </c>
      <c r="L208" s="56">
        <v>5.496476479E9</v>
      </c>
      <c r="M208" s="56" t="s">
        <v>11034</v>
      </c>
      <c r="N208" s="56" t="s">
        <v>13808</v>
      </c>
      <c r="O208" s="56" t="s">
        <v>14591</v>
      </c>
      <c r="P208" s="56" t="str">
        <f>VLOOKUP(A208,'import Konya'!A:Q,16,0)</f>
        <v>Key</v>
      </c>
      <c r="Q208" s="218" t="b">
        <v>0</v>
      </c>
      <c r="R208" s="218" t="s">
        <v>38</v>
      </c>
      <c r="S208" s="218" t="s">
        <v>5371</v>
      </c>
      <c r="T208" s="218" t="s">
        <v>13488</v>
      </c>
      <c r="U208" s="218"/>
      <c r="V208" s="220">
        <v>44425.0</v>
      </c>
      <c r="W208" s="220">
        <v>44427.0</v>
      </c>
      <c r="X208" s="218"/>
      <c r="Y208" s="218" t="s">
        <v>43</v>
      </c>
      <c r="Z208" s="220">
        <v>44412.0</v>
      </c>
      <c r="AA208" s="218" t="s">
        <v>43</v>
      </c>
      <c r="AB208" s="221">
        <v>44419.0</v>
      </c>
      <c r="AC208" s="218" t="s">
        <v>1353</v>
      </c>
      <c r="AD208" s="221">
        <v>44425.0</v>
      </c>
      <c r="AE208" s="218"/>
      <c r="AF208" s="218"/>
      <c r="AG208" s="218"/>
      <c r="AH208" s="218"/>
      <c r="AI208" s="218" t="s">
        <v>13605</v>
      </c>
      <c r="AJ208" s="218" t="s">
        <v>13605</v>
      </c>
      <c r="AK208" s="218" t="s">
        <v>5371</v>
      </c>
      <c r="AL208" s="218"/>
      <c r="AM208" s="218"/>
    </row>
    <row r="209" ht="15.75" customHeight="1">
      <c r="A209" s="56" t="s">
        <v>14592</v>
      </c>
      <c r="B209" s="56" t="s">
        <v>14593</v>
      </c>
      <c r="C209" s="56" t="str">
        <f>VLOOKUP(A209,'import Konya'!A:Q,3,0)</f>
        <v>DOĞRU</v>
      </c>
      <c r="D209" s="56" t="s">
        <v>1364</v>
      </c>
      <c r="E209" s="56">
        <f>VLOOKUP(A209,'import Konya'!A:Q,5,0)</f>
        <v>173</v>
      </c>
      <c r="F209" s="56">
        <f>VLOOKUP(A209,'import Konya'!A:Q,6,0)</f>
        <v>12</v>
      </c>
      <c r="G209" s="56">
        <f>VLOOKUP(A209,'import Konya'!A:Q,7,0)</f>
        <v>4</v>
      </c>
      <c r="H209" s="56">
        <f>VLOOKUP(A209,'import Konya'!A:Q,8,0)</f>
        <v>60</v>
      </c>
      <c r="I209" s="56">
        <f>VLOOKUP(A209,'import Konya'!A:Q,9,0)</f>
        <v>64</v>
      </c>
      <c r="J209" s="216">
        <f>VLOOKUP(A209,'import Konya'!A:Q,10,0)</f>
        <v>0.06</v>
      </c>
      <c r="K209" s="56" t="s">
        <v>14594</v>
      </c>
      <c r="L209" s="56">
        <v>5.052298012E9</v>
      </c>
      <c r="M209" s="56" t="s">
        <v>11034</v>
      </c>
      <c r="N209" s="56" t="s">
        <v>3216</v>
      </c>
      <c r="O209" s="56" t="s">
        <v>14595</v>
      </c>
      <c r="P209" s="56" t="str">
        <f>VLOOKUP(A209,'import Konya'!A:Q,16,0)</f>
        <v>Geleneksel</v>
      </c>
      <c r="Q209" s="218" t="b">
        <v>0</v>
      </c>
      <c r="R209" s="218" t="s">
        <v>38</v>
      </c>
      <c r="S209" s="218" t="s">
        <v>13605</v>
      </c>
      <c r="T209" s="218" t="s">
        <v>13488</v>
      </c>
      <c r="U209" s="218" t="s">
        <v>14596</v>
      </c>
      <c r="V209" s="220">
        <v>44427.0</v>
      </c>
      <c r="W209" s="220">
        <v>44432.0</v>
      </c>
      <c r="X209" s="218"/>
      <c r="Y209" s="218" t="s">
        <v>43</v>
      </c>
      <c r="Z209" s="220">
        <v>44424.0</v>
      </c>
      <c r="AA209" s="218" t="s">
        <v>43</v>
      </c>
      <c r="AB209" s="221">
        <v>44427.0</v>
      </c>
      <c r="AC209" s="218" t="s">
        <v>1353</v>
      </c>
      <c r="AD209" s="221">
        <v>44427.0</v>
      </c>
      <c r="AE209" s="218" t="s">
        <v>1353</v>
      </c>
      <c r="AF209" s="221">
        <v>44434.0</v>
      </c>
      <c r="AG209" s="218"/>
      <c r="AH209" s="218"/>
      <c r="AI209" s="218" t="s">
        <v>13605</v>
      </c>
      <c r="AJ209" s="218" t="s">
        <v>13605</v>
      </c>
      <c r="AK209" s="218" t="s">
        <v>13605</v>
      </c>
      <c r="AL209" s="218" t="s">
        <v>4907</v>
      </c>
      <c r="AM209" s="218"/>
    </row>
    <row r="210" ht="15.75" customHeight="1">
      <c r="A210" s="211" t="s">
        <v>14597</v>
      </c>
      <c r="B210" s="211" t="s">
        <v>14598</v>
      </c>
      <c r="C210" s="56" t="str">
        <f>VLOOKUP(A210,'import Konya'!A:Q,3,0)</f>
        <v>DOĞRU</v>
      </c>
      <c r="D210" s="211" t="s">
        <v>1597</v>
      </c>
      <c r="E210" s="56" t="str">
        <f>VLOOKUP(A210,'import Konya'!A:Q,5,0)</f>
        <v/>
      </c>
      <c r="F210" s="56" t="str">
        <f>VLOOKUP(A210,'import Konya'!A:Q,6,0)</f>
        <v/>
      </c>
      <c r="G210" s="56">
        <f>VLOOKUP(A210,'import Konya'!A:Q,7,0)</f>
        <v>0</v>
      </c>
      <c r="H210" s="56">
        <f>VLOOKUP(A210,'import Konya'!A:Q,8,0)</f>
        <v>9</v>
      </c>
      <c r="I210" s="56">
        <f>VLOOKUP(A210,'import Konya'!A:Q,9,0)</f>
        <v>9</v>
      </c>
      <c r="J210" s="216">
        <f>VLOOKUP(A210,'import Konya'!A:Q,10,0)</f>
        <v>0</v>
      </c>
      <c r="K210" s="211" t="s">
        <v>14599</v>
      </c>
      <c r="L210" s="211">
        <v>5.428374294E9</v>
      </c>
      <c r="M210" s="211" t="s">
        <v>11034</v>
      </c>
      <c r="N210" s="211" t="s">
        <v>13668</v>
      </c>
      <c r="O210" s="211" t="s">
        <v>14600</v>
      </c>
      <c r="P210" s="56" t="str">
        <f>VLOOKUP(A210,'import Konya'!A:Q,16,0)</f>
        <v>Geleneksel</v>
      </c>
      <c r="Q210" s="218" t="b">
        <v>0</v>
      </c>
      <c r="R210" s="218"/>
      <c r="S210" s="218"/>
      <c r="T210" s="218"/>
      <c r="U210" s="218"/>
      <c r="V210" s="220"/>
      <c r="W210" s="220"/>
      <c r="X210" s="218"/>
      <c r="Y210" s="218"/>
      <c r="Z210" s="220"/>
      <c r="AA210" s="218"/>
      <c r="AB210" s="218"/>
      <c r="AC210" s="218"/>
      <c r="AD210" s="218"/>
      <c r="AE210" s="218"/>
      <c r="AF210" s="218"/>
      <c r="AG210" s="218"/>
      <c r="AH210" s="218"/>
      <c r="AI210" s="218"/>
      <c r="AJ210" s="218"/>
      <c r="AK210" s="218"/>
      <c r="AL210" s="218"/>
      <c r="AM210" s="218"/>
    </row>
    <row r="211" ht="15.75" customHeight="1">
      <c r="A211" s="56" t="s">
        <v>14601</v>
      </c>
      <c r="B211" s="56" t="s">
        <v>14602</v>
      </c>
      <c r="C211" s="56" t="str">
        <f>VLOOKUP(A211,'import Konya'!A:Q,3,0)</f>
        <v>YANLIŞ</v>
      </c>
      <c r="D211" s="56" t="s">
        <v>1443</v>
      </c>
      <c r="E211" s="56">
        <f>VLOOKUP(A211,'import Konya'!A:Q,5,0)</f>
        <v>1</v>
      </c>
      <c r="F211" s="56" t="str">
        <f>VLOOKUP(A211,'import Konya'!A:Q,6,0)</f>
        <v/>
      </c>
      <c r="G211" s="56">
        <f>VLOOKUP(A211,'import Konya'!A:Q,7,0)</f>
        <v>7</v>
      </c>
      <c r="H211" s="56">
        <f>VLOOKUP(A211,'import Konya'!A:Q,8,0)</f>
        <v>4</v>
      </c>
      <c r="I211" s="56">
        <f>VLOOKUP(A211,'import Konya'!A:Q,9,0)</f>
        <v>11</v>
      </c>
      <c r="J211" s="216">
        <f>VLOOKUP(A211,'import Konya'!A:Q,10,0)</f>
        <v>0.64</v>
      </c>
      <c r="K211" s="56" t="s">
        <v>14603</v>
      </c>
      <c r="L211" s="56">
        <v>3.32320424E9</v>
      </c>
      <c r="M211" s="56" t="s">
        <v>11034</v>
      </c>
      <c r="N211" s="56" t="s">
        <v>13709</v>
      </c>
      <c r="O211" s="56" t="s">
        <v>14604</v>
      </c>
      <c r="P211" s="56" t="str">
        <f>VLOOKUP(A211,'import Konya'!A:Q,16,0)</f>
        <v>Geleneksel</v>
      </c>
      <c r="Q211" s="218" t="b">
        <v>0</v>
      </c>
      <c r="R211" s="218" t="s">
        <v>38</v>
      </c>
      <c r="S211" s="218" t="s">
        <v>5759</v>
      </c>
      <c r="T211" s="218" t="s">
        <v>13488</v>
      </c>
      <c r="U211" s="218" t="s">
        <v>14605</v>
      </c>
      <c r="V211" s="220">
        <v>44417.0</v>
      </c>
      <c r="W211" s="220">
        <v>44418.0</v>
      </c>
      <c r="X211" s="218"/>
      <c r="Y211" s="218" t="s">
        <v>1475</v>
      </c>
      <c r="Z211" s="220">
        <v>44410.0</v>
      </c>
      <c r="AA211" s="218" t="s">
        <v>1353</v>
      </c>
      <c r="AB211" s="221">
        <v>44412.0</v>
      </c>
      <c r="AC211" s="218" t="s">
        <v>1353</v>
      </c>
      <c r="AD211" s="221">
        <v>44417.0</v>
      </c>
      <c r="AE211" s="218"/>
      <c r="AF211" s="218"/>
      <c r="AG211" s="218"/>
      <c r="AH211" s="218"/>
      <c r="AI211" s="218" t="s">
        <v>100</v>
      </c>
      <c r="AJ211" s="218" t="s">
        <v>13605</v>
      </c>
      <c r="AK211" s="218" t="s">
        <v>5759</v>
      </c>
      <c r="AL211" s="218"/>
      <c r="AM211" s="218"/>
    </row>
    <row r="212" ht="15.75" customHeight="1">
      <c r="A212" s="56" t="s">
        <v>14606</v>
      </c>
      <c r="B212" s="56" t="s">
        <v>14607</v>
      </c>
      <c r="C212" s="56" t="str">
        <f>VLOOKUP(A212,'import Konya'!A:Q,3,0)</f>
        <v>DOĞRU</v>
      </c>
      <c r="D212" s="56" t="s">
        <v>1356</v>
      </c>
      <c r="E212" s="56">
        <f>VLOOKUP(A212,'import Konya'!A:Q,5,0)</f>
        <v>1166</v>
      </c>
      <c r="F212" s="56">
        <f>VLOOKUP(A212,'import Konya'!A:Q,6,0)</f>
        <v>82</v>
      </c>
      <c r="G212" s="56">
        <f>VLOOKUP(A212,'import Konya'!A:Q,7,0)</f>
        <v>15</v>
      </c>
      <c r="H212" s="56">
        <f>VLOOKUP(A212,'import Konya'!A:Q,8,0)</f>
        <v>9</v>
      </c>
      <c r="I212" s="56">
        <f>VLOOKUP(A212,'import Konya'!A:Q,9,0)</f>
        <v>24</v>
      </c>
      <c r="J212" s="216">
        <f>VLOOKUP(A212,'import Konya'!A:Q,10,0)</f>
        <v>0.63</v>
      </c>
      <c r="K212" s="56" t="s">
        <v>14608</v>
      </c>
      <c r="L212" s="56">
        <v>5.428108102E9</v>
      </c>
      <c r="M212" s="56" t="s">
        <v>11034</v>
      </c>
      <c r="N212" s="56" t="s">
        <v>14609</v>
      </c>
      <c r="O212" s="56" t="s">
        <v>14610</v>
      </c>
      <c r="P212" s="56" t="str">
        <f>VLOOKUP(A212,'import Konya'!A:Q,16,0)</f>
        <v>Geleneksel</v>
      </c>
      <c r="Q212" s="218" t="b">
        <v>0</v>
      </c>
      <c r="R212" s="218" t="s">
        <v>38</v>
      </c>
      <c r="S212" s="218" t="s">
        <v>571</v>
      </c>
      <c r="T212" s="39" t="s">
        <v>13064</v>
      </c>
      <c r="U212" s="218"/>
      <c r="V212" s="220">
        <v>44607.0</v>
      </c>
      <c r="W212" s="220">
        <v>44608.0</v>
      </c>
      <c r="X212" s="218"/>
      <c r="Y212" s="218" t="s">
        <v>1353</v>
      </c>
      <c r="Z212" s="220">
        <v>44607.0</v>
      </c>
      <c r="AA212" s="218"/>
      <c r="AB212" s="218"/>
      <c r="AC212" s="218"/>
      <c r="AD212" s="218"/>
      <c r="AE212" s="218"/>
      <c r="AF212" s="218"/>
      <c r="AG212" s="218"/>
      <c r="AH212" s="218"/>
      <c r="AI212" s="218" t="s">
        <v>571</v>
      </c>
      <c r="AJ212" s="218"/>
      <c r="AK212" s="218"/>
      <c r="AL212" s="218"/>
      <c r="AM212" s="218"/>
    </row>
    <row r="213" ht="15.75" customHeight="1">
      <c r="A213" s="56" t="s">
        <v>14611</v>
      </c>
      <c r="B213" s="56" t="s">
        <v>14612</v>
      </c>
      <c r="C213" s="56" t="str">
        <f>VLOOKUP(A213,'import Konya'!A:Q,3,0)</f>
        <v>YANLIŞ</v>
      </c>
      <c r="D213" s="56" t="s">
        <v>1507</v>
      </c>
      <c r="E213" s="56">
        <f>VLOOKUP(A213,'import Konya'!A:Q,5,0)</f>
        <v>634</v>
      </c>
      <c r="F213" s="56" t="str">
        <f>VLOOKUP(A213,'import Konya'!A:Q,6,0)</f>
        <v/>
      </c>
      <c r="G213" s="56">
        <f>VLOOKUP(A213,'import Konya'!A:Q,7,0)</f>
        <v>0</v>
      </c>
      <c r="H213" s="56">
        <f>VLOOKUP(A213,'import Konya'!A:Q,8,0)</f>
        <v>79</v>
      </c>
      <c r="I213" s="56">
        <f>VLOOKUP(A213,'import Konya'!A:Q,9,0)</f>
        <v>79</v>
      </c>
      <c r="J213" s="216">
        <f>VLOOKUP(A213,'import Konya'!A:Q,10,0)</f>
        <v>0</v>
      </c>
      <c r="K213" s="56" t="s">
        <v>14613</v>
      </c>
      <c r="L213" s="56">
        <v>3.322331035E9</v>
      </c>
      <c r="M213" s="56" t="s">
        <v>11034</v>
      </c>
      <c r="N213" s="56" t="s">
        <v>13808</v>
      </c>
      <c r="O213" s="56" t="s">
        <v>14614</v>
      </c>
      <c r="P213" s="56" t="str">
        <f>VLOOKUP(A213,'import Konya'!A:Q,16,0)</f>
        <v>Geleneksel</v>
      </c>
      <c r="Q213" s="218" t="b">
        <v>1</v>
      </c>
      <c r="R213" s="218"/>
      <c r="S213" s="218"/>
      <c r="T213" s="218"/>
      <c r="U213" s="218" t="s">
        <v>14615</v>
      </c>
      <c r="V213" s="220"/>
      <c r="W213" s="220"/>
      <c r="X213" s="218"/>
      <c r="Y213" s="218" t="s">
        <v>1506</v>
      </c>
      <c r="Z213" s="220">
        <v>44410.0</v>
      </c>
      <c r="AA213" s="218" t="s">
        <v>1353</v>
      </c>
      <c r="AB213" s="221">
        <v>44412.0</v>
      </c>
      <c r="AC213" s="218"/>
      <c r="AD213" s="218"/>
      <c r="AE213" s="218"/>
      <c r="AF213" s="218"/>
      <c r="AG213" s="218"/>
      <c r="AH213" s="218"/>
      <c r="AI213" s="218" t="s">
        <v>5107</v>
      </c>
      <c r="AJ213" s="218" t="s">
        <v>13605</v>
      </c>
      <c r="AK213" s="218"/>
      <c r="AL213" s="218"/>
      <c r="AM213" s="218"/>
    </row>
    <row r="214" ht="15.75" customHeight="1">
      <c r="A214" s="56" t="s">
        <v>14616</v>
      </c>
      <c r="B214" s="56" t="s">
        <v>14617</v>
      </c>
      <c r="C214" s="56" t="str">
        <f>VLOOKUP(A214,'import Konya'!A:Q,3,0)</f>
        <v>DOĞRU</v>
      </c>
      <c r="D214" s="56" t="s">
        <v>1832</v>
      </c>
      <c r="E214" s="56">
        <f>VLOOKUP(A214,'import Konya'!A:Q,5,0)</f>
        <v>415</v>
      </c>
      <c r="F214" s="56">
        <f>VLOOKUP(A214,'import Konya'!A:Q,6,0)</f>
        <v>53</v>
      </c>
      <c r="G214" s="56">
        <f>VLOOKUP(A214,'import Konya'!A:Q,7,0)</f>
        <v>10</v>
      </c>
      <c r="H214" s="56">
        <f>VLOOKUP(A214,'import Konya'!A:Q,8,0)</f>
        <v>10</v>
      </c>
      <c r="I214" s="56">
        <f>VLOOKUP(A214,'import Konya'!A:Q,9,0)</f>
        <v>20</v>
      </c>
      <c r="J214" s="216">
        <f>VLOOKUP(A214,'import Konya'!A:Q,10,0)</f>
        <v>0.5</v>
      </c>
      <c r="K214" s="56" t="s">
        <v>14618</v>
      </c>
      <c r="L214" s="56">
        <v>3.323510022E9</v>
      </c>
      <c r="M214" s="56" t="s">
        <v>13595</v>
      </c>
      <c r="N214" s="56" t="s">
        <v>14387</v>
      </c>
      <c r="O214" s="56" t="s">
        <v>14619</v>
      </c>
      <c r="P214" s="56" t="str">
        <f>VLOOKUP(A214,'import Konya'!A:Q,16,0)</f>
        <v>Geleneksel</v>
      </c>
      <c r="Q214" s="218" t="b">
        <v>0</v>
      </c>
      <c r="R214" s="218" t="s">
        <v>38</v>
      </c>
      <c r="S214" s="218" t="s">
        <v>404</v>
      </c>
      <c r="T214" s="218"/>
      <c r="U214" s="218"/>
      <c r="V214" s="220">
        <v>44585.0</v>
      </c>
      <c r="W214" s="220">
        <v>44587.0</v>
      </c>
      <c r="X214" s="218"/>
      <c r="Y214" s="218" t="s">
        <v>1353</v>
      </c>
      <c r="Z214" s="220">
        <v>44585.0</v>
      </c>
      <c r="AA214" s="218"/>
      <c r="AB214" s="218"/>
      <c r="AC214" s="218"/>
      <c r="AD214" s="218"/>
      <c r="AE214" s="218"/>
      <c r="AF214" s="218"/>
      <c r="AG214" s="218"/>
      <c r="AH214" s="218"/>
      <c r="AI214" s="218" t="s">
        <v>404</v>
      </c>
      <c r="AJ214" s="218"/>
      <c r="AK214" s="218"/>
      <c r="AL214" s="218"/>
      <c r="AM214" s="218"/>
    </row>
    <row r="215" ht="15.75" customHeight="1">
      <c r="A215" s="56" t="s">
        <v>14620</v>
      </c>
      <c r="B215" s="56" t="s">
        <v>14621</v>
      </c>
      <c r="C215" s="56" t="str">
        <f>VLOOKUP(A215,'import Konya'!A:Q,3,0)</f>
        <v>DOĞRU</v>
      </c>
      <c r="D215" s="56" t="s">
        <v>1577</v>
      </c>
      <c r="E215" s="56">
        <f>VLOOKUP(A215,'import Konya'!A:Q,5,0)</f>
        <v>81</v>
      </c>
      <c r="F215" s="56" t="str">
        <f>VLOOKUP(A215,'import Konya'!A:Q,6,0)</f>
        <v/>
      </c>
      <c r="G215" s="56">
        <f>VLOOKUP(A215,'import Konya'!A:Q,7,0)</f>
        <v>0</v>
      </c>
      <c r="H215" s="56">
        <f>VLOOKUP(A215,'import Konya'!A:Q,8,0)</f>
        <v>32</v>
      </c>
      <c r="I215" s="56">
        <f>VLOOKUP(A215,'import Konya'!A:Q,9,0)</f>
        <v>32</v>
      </c>
      <c r="J215" s="216">
        <f>VLOOKUP(A215,'import Konya'!A:Q,10,0)</f>
        <v>0</v>
      </c>
      <c r="K215" s="56" t="s">
        <v>14622</v>
      </c>
      <c r="L215" s="56">
        <v>3.322368242E9</v>
      </c>
      <c r="M215" s="56" t="s">
        <v>11034</v>
      </c>
      <c r="N215" s="56" t="s">
        <v>14016</v>
      </c>
      <c r="O215" s="56" t="s">
        <v>14623</v>
      </c>
      <c r="P215" s="56" t="str">
        <f>VLOOKUP(A215,'import Konya'!A:Q,16,0)</f>
        <v>Geleneksel</v>
      </c>
      <c r="Q215" s="218" t="b">
        <v>1</v>
      </c>
      <c r="R215" s="218"/>
      <c r="S215" s="218"/>
      <c r="T215" s="218"/>
      <c r="U215" s="218" t="s">
        <v>14624</v>
      </c>
      <c r="V215" s="220"/>
      <c r="W215" s="220"/>
      <c r="X215" s="218"/>
      <c r="Y215" s="218" t="s">
        <v>1353</v>
      </c>
      <c r="Z215" s="220">
        <v>44407.0</v>
      </c>
      <c r="AA215" s="218"/>
      <c r="AB215" s="218"/>
      <c r="AC215" s="218"/>
      <c r="AD215" s="218"/>
      <c r="AE215" s="218"/>
      <c r="AF215" s="218"/>
      <c r="AG215" s="218"/>
      <c r="AH215" s="218"/>
      <c r="AI215" s="218" t="s">
        <v>100</v>
      </c>
      <c r="AJ215" s="218"/>
      <c r="AK215" s="218"/>
      <c r="AL215" s="218"/>
      <c r="AM215" s="218"/>
    </row>
    <row r="216" ht="15.75" customHeight="1">
      <c r="A216" s="56" t="s">
        <v>14625</v>
      </c>
      <c r="B216" s="56" t="s">
        <v>14626</v>
      </c>
      <c r="C216" s="56" t="str">
        <f>VLOOKUP(A216,'import Konya'!A:Q,3,0)</f>
        <v>DOĞRU</v>
      </c>
      <c r="D216" s="56" t="s">
        <v>1385</v>
      </c>
      <c r="E216" s="56">
        <f>VLOOKUP(A216,'import Konya'!A:Q,5,0)</f>
        <v>448</v>
      </c>
      <c r="F216" s="56" t="str">
        <f>VLOOKUP(A216,'import Konya'!A:Q,6,0)</f>
        <v/>
      </c>
      <c r="G216" s="56">
        <f>VLOOKUP(A216,'import Konya'!A:Q,7,0)</f>
        <v>9</v>
      </c>
      <c r="H216" s="56">
        <f>VLOOKUP(A216,'import Konya'!A:Q,8,0)</f>
        <v>4</v>
      </c>
      <c r="I216" s="56">
        <f>VLOOKUP(A216,'import Konya'!A:Q,9,0)</f>
        <v>13</v>
      </c>
      <c r="J216" s="216">
        <f>VLOOKUP(A216,'import Konya'!A:Q,10,0)</f>
        <v>0.69</v>
      </c>
      <c r="K216" s="56" t="s">
        <v>14627</v>
      </c>
      <c r="L216" s="56">
        <v>3.322554344E9</v>
      </c>
      <c r="M216" s="56" t="s">
        <v>11034</v>
      </c>
      <c r="N216" s="56" t="s">
        <v>13668</v>
      </c>
      <c r="O216" s="56" t="s">
        <v>14628</v>
      </c>
      <c r="P216" s="56" t="str">
        <f>VLOOKUP(A216,'import Konya'!A:Q,16,0)</f>
        <v>Geleneksel</v>
      </c>
      <c r="Q216" s="218" t="b">
        <v>0</v>
      </c>
      <c r="R216" s="218" t="s">
        <v>38</v>
      </c>
      <c r="S216" s="218" t="s">
        <v>13605</v>
      </c>
      <c r="T216" s="218" t="s">
        <v>13488</v>
      </c>
      <c r="U216" s="218"/>
      <c r="V216" s="220">
        <v>44413.0</v>
      </c>
      <c r="W216" s="220">
        <v>44419.0</v>
      </c>
      <c r="X216" s="218"/>
      <c r="Y216" s="218" t="s">
        <v>1353</v>
      </c>
      <c r="Z216" s="220">
        <v>44413.0</v>
      </c>
      <c r="AA216" s="218"/>
      <c r="AB216" s="218"/>
      <c r="AC216" s="218"/>
      <c r="AD216" s="218"/>
      <c r="AE216" s="218"/>
      <c r="AF216" s="218"/>
      <c r="AG216" s="218"/>
      <c r="AH216" s="218"/>
      <c r="AI216" s="218" t="s">
        <v>13605</v>
      </c>
      <c r="AJ216" s="218"/>
      <c r="AK216" s="218"/>
      <c r="AL216" s="218"/>
      <c r="AM216" s="218"/>
    </row>
    <row r="217" ht="15.75" customHeight="1">
      <c r="A217" s="211" t="s">
        <v>14629</v>
      </c>
      <c r="B217" s="211" t="s">
        <v>14630</v>
      </c>
      <c r="C217" s="56" t="str">
        <f>VLOOKUP(A217,'import Konya'!A:Q,3,0)</f>
        <v>DOĞRU</v>
      </c>
      <c r="D217" s="211" t="s">
        <v>1827</v>
      </c>
      <c r="E217" s="56">
        <f>VLOOKUP(A217,'import Konya'!A:Q,5,0)</f>
        <v>19</v>
      </c>
      <c r="F217" s="56">
        <f>VLOOKUP(A217,'import Konya'!A:Q,6,0)</f>
        <v>11</v>
      </c>
      <c r="G217" s="56">
        <f>VLOOKUP(A217,'import Konya'!A:Q,7,0)</f>
        <v>0</v>
      </c>
      <c r="H217" s="56">
        <f>VLOOKUP(A217,'import Konya'!A:Q,8,0)</f>
        <v>16</v>
      </c>
      <c r="I217" s="56">
        <f>VLOOKUP(A217,'import Konya'!A:Q,9,0)</f>
        <v>16</v>
      </c>
      <c r="J217" s="216">
        <f>VLOOKUP(A217,'import Konya'!A:Q,10,0)</f>
        <v>0</v>
      </c>
      <c r="K217" s="211" t="s">
        <v>14631</v>
      </c>
      <c r="L217" s="211">
        <v>3.323241121E9</v>
      </c>
      <c r="M217" s="211" t="s">
        <v>13595</v>
      </c>
      <c r="N217" s="211" t="s">
        <v>14632</v>
      </c>
      <c r="O217" s="211" t="s">
        <v>14633</v>
      </c>
      <c r="P217" s="56" t="str">
        <f>VLOOKUP(A217,'import Konya'!A:Q,16,0)</f>
        <v>Geleneksel</v>
      </c>
      <c r="Q217" s="218" t="b">
        <v>0</v>
      </c>
      <c r="R217" s="218"/>
      <c r="S217" s="218"/>
      <c r="T217" s="218"/>
      <c r="U217" s="218"/>
      <c r="V217" s="220"/>
      <c r="W217" s="220"/>
      <c r="X217" s="218"/>
      <c r="Y217" s="218"/>
      <c r="Z217" s="220"/>
      <c r="AA217" s="218"/>
      <c r="AB217" s="218"/>
      <c r="AC217" s="218"/>
      <c r="AD217" s="218"/>
      <c r="AE217" s="218"/>
      <c r="AF217" s="218"/>
      <c r="AG217" s="218"/>
      <c r="AH217" s="218"/>
      <c r="AI217" s="218"/>
      <c r="AJ217" s="218"/>
      <c r="AK217" s="218"/>
      <c r="AL217" s="218"/>
      <c r="AM217" s="218"/>
    </row>
    <row r="218" ht="15.75" customHeight="1">
      <c r="A218" s="211" t="s">
        <v>14634</v>
      </c>
      <c r="B218" s="211" t="s">
        <v>14635</v>
      </c>
      <c r="C218" s="56" t="str">
        <f>VLOOKUP(A218,'import Konya'!A:Q,3,0)</f>
        <v>DOĞRU</v>
      </c>
      <c r="D218" s="211" t="s">
        <v>1507</v>
      </c>
      <c r="E218" s="56" t="str">
        <f>VLOOKUP(A218,'import Konya'!A:Q,5,0)</f>
        <v/>
      </c>
      <c r="F218" s="56" t="str">
        <f>VLOOKUP(A218,'import Konya'!A:Q,6,0)</f>
        <v/>
      </c>
      <c r="G218" s="56">
        <f>VLOOKUP(A218,'import Konya'!A:Q,7,0)</f>
        <v>0</v>
      </c>
      <c r="H218" s="56">
        <f>VLOOKUP(A218,'import Konya'!A:Q,8,0)</f>
        <v>21</v>
      </c>
      <c r="I218" s="56">
        <f>VLOOKUP(A218,'import Konya'!A:Q,9,0)</f>
        <v>21</v>
      </c>
      <c r="J218" s="216">
        <f>VLOOKUP(A218,'import Konya'!A:Q,10,0)</f>
        <v>0</v>
      </c>
      <c r="K218" s="211" t="s">
        <v>14636</v>
      </c>
      <c r="L218" s="211">
        <v>5.077532862E9</v>
      </c>
      <c r="M218" s="211" t="s">
        <v>13620</v>
      </c>
      <c r="N218" s="211" t="s">
        <v>14637</v>
      </c>
      <c r="O218" s="211" t="s">
        <v>14638</v>
      </c>
      <c r="P218" s="56" t="str">
        <f>VLOOKUP(A218,'import Konya'!A:Q,16,0)</f>
        <v>Geleneksel</v>
      </c>
      <c r="Q218" s="218" t="b">
        <v>0</v>
      </c>
      <c r="R218" s="218"/>
      <c r="S218" s="218"/>
      <c r="T218" s="218"/>
      <c r="U218" s="218"/>
      <c r="V218" s="220"/>
      <c r="W218" s="220"/>
      <c r="X218" s="218"/>
      <c r="Y218" s="218"/>
      <c r="Z218" s="220"/>
      <c r="AA218" s="218"/>
      <c r="AB218" s="218"/>
      <c r="AC218" s="218"/>
      <c r="AD218" s="218"/>
      <c r="AE218" s="218"/>
      <c r="AF218" s="218"/>
      <c r="AG218" s="218"/>
      <c r="AH218" s="218"/>
      <c r="AI218" s="218"/>
      <c r="AJ218" s="218"/>
      <c r="AK218" s="218"/>
      <c r="AL218" s="218"/>
      <c r="AM218" s="218"/>
    </row>
    <row r="219" ht="15.75" customHeight="1">
      <c r="A219" s="56" t="s">
        <v>14639</v>
      </c>
      <c r="B219" s="56" t="s">
        <v>14640</v>
      </c>
      <c r="C219" s="56" t="str">
        <f>VLOOKUP(A219,'import Konya'!A:Q,3,0)</f>
        <v>DOĞRU</v>
      </c>
      <c r="D219" s="56" t="s">
        <v>1507</v>
      </c>
      <c r="E219" s="56" t="str">
        <f>VLOOKUP(A219,'import Konya'!A:Q,5,0)</f>
        <v/>
      </c>
      <c r="F219" s="56" t="str">
        <f>VLOOKUP(A219,'import Konya'!A:Q,6,0)</f>
        <v/>
      </c>
      <c r="G219" s="56">
        <f>VLOOKUP(A219,'import Konya'!A:Q,7,0)</f>
        <v>0</v>
      </c>
      <c r="H219" s="56">
        <f>VLOOKUP(A219,'import Konya'!A:Q,8,0)</f>
        <v>14</v>
      </c>
      <c r="I219" s="56">
        <f>VLOOKUP(A219,'import Konya'!A:Q,9,0)</f>
        <v>14</v>
      </c>
      <c r="J219" s="216">
        <f>VLOOKUP(A219,'import Konya'!A:Q,10,0)</f>
        <v>0</v>
      </c>
      <c r="K219" s="56" t="s">
        <v>14641</v>
      </c>
      <c r="L219" s="56">
        <v>5.326526839E9</v>
      </c>
      <c r="M219" s="56" t="s">
        <v>13620</v>
      </c>
      <c r="N219" s="56" t="s">
        <v>14642</v>
      </c>
      <c r="O219" s="56" t="s">
        <v>14643</v>
      </c>
      <c r="P219" s="56" t="str">
        <f>VLOOKUP(A219,'import Konya'!A:Q,16,0)</f>
        <v>Geleneksel</v>
      </c>
      <c r="Q219" s="218" t="b">
        <v>0</v>
      </c>
      <c r="R219" s="218" t="s">
        <v>27</v>
      </c>
      <c r="S219" s="218"/>
      <c r="T219" s="224"/>
      <c r="U219" s="218"/>
      <c r="V219" s="220"/>
      <c r="W219" s="220"/>
      <c r="X219" s="218"/>
      <c r="Y219" s="218"/>
      <c r="Z219" s="220"/>
      <c r="AA219" s="218"/>
      <c r="AB219" s="218"/>
      <c r="AC219" s="218"/>
      <c r="AD219" s="218"/>
      <c r="AE219" s="218"/>
      <c r="AF219" s="218"/>
      <c r="AG219" s="218"/>
      <c r="AH219" s="218"/>
      <c r="AI219" s="218"/>
      <c r="AJ219" s="218"/>
      <c r="AK219" s="218"/>
      <c r="AL219" s="218"/>
      <c r="AM219" s="218"/>
    </row>
    <row r="220" ht="15.75" customHeight="1">
      <c r="A220" s="211" t="s">
        <v>14644</v>
      </c>
      <c r="B220" s="211" t="s">
        <v>14645</v>
      </c>
      <c r="C220" s="56" t="str">
        <f>VLOOKUP(A220,'import Konya'!A:Q,3,0)</f>
        <v>DOĞRU</v>
      </c>
      <c r="D220" s="211" t="s">
        <v>1507</v>
      </c>
      <c r="E220" s="56" t="str">
        <f>VLOOKUP(A220,'import Konya'!A:Q,5,0)</f>
        <v/>
      </c>
      <c r="F220" s="56" t="str">
        <f>VLOOKUP(A220,'import Konya'!A:Q,6,0)</f>
        <v/>
      </c>
      <c r="G220" s="56">
        <f>VLOOKUP(A220,'import Konya'!A:Q,7,0)</f>
        <v>0</v>
      </c>
      <c r="H220" s="56">
        <f>VLOOKUP(A220,'import Konya'!A:Q,8,0)</f>
        <v>14</v>
      </c>
      <c r="I220" s="56">
        <f>VLOOKUP(A220,'import Konya'!A:Q,9,0)</f>
        <v>14</v>
      </c>
      <c r="J220" s="216">
        <f>VLOOKUP(A220,'import Konya'!A:Q,10,0)</f>
        <v>0</v>
      </c>
      <c r="K220" s="211" t="s">
        <v>14641</v>
      </c>
      <c r="L220" s="211">
        <v>5.326526839E9</v>
      </c>
      <c r="M220" s="211" t="s">
        <v>13620</v>
      </c>
      <c r="N220" s="211" t="s">
        <v>14646</v>
      </c>
      <c r="O220" s="211" t="s">
        <v>14647</v>
      </c>
      <c r="P220" s="56" t="str">
        <f>VLOOKUP(A220,'import Konya'!A:Q,16,0)</f>
        <v>Geleneksel</v>
      </c>
      <c r="Q220" s="218" t="b">
        <v>0</v>
      </c>
      <c r="R220" s="218" t="s">
        <v>38</v>
      </c>
      <c r="S220" s="218" t="s">
        <v>167</v>
      </c>
      <c r="T220" s="218" t="s">
        <v>14159</v>
      </c>
      <c r="U220" s="218"/>
      <c r="V220" s="220">
        <v>44658.0</v>
      </c>
      <c r="W220" s="220">
        <v>44659.0</v>
      </c>
      <c r="X220" s="218"/>
      <c r="Y220" s="218" t="s">
        <v>1353</v>
      </c>
      <c r="Z220" s="220">
        <v>44658.0</v>
      </c>
      <c r="AA220" s="218"/>
      <c r="AB220" s="218"/>
      <c r="AC220" s="218"/>
      <c r="AD220" s="218"/>
      <c r="AE220" s="218"/>
      <c r="AF220" s="218"/>
      <c r="AG220" s="218"/>
      <c r="AH220" s="218"/>
      <c r="AI220" s="218" t="s">
        <v>167</v>
      </c>
      <c r="AJ220" s="218"/>
      <c r="AK220" s="218"/>
      <c r="AL220" s="218"/>
      <c r="AM220" s="218"/>
    </row>
    <row r="221" ht="15.75" customHeight="1">
      <c r="A221" s="211" t="s">
        <v>14648</v>
      </c>
      <c r="B221" s="211" t="s">
        <v>14649</v>
      </c>
      <c r="C221" s="56" t="str">
        <f>VLOOKUP(A221,'import Konya'!A:Q,3,0)</f>
        <v>DOĞRU</v>
      </c>
      <c r="D221" s="211" t="s">
        <v>1507</v>
      </c>
      <c r="E221" s="56">
        <f>VLOOKUP(A221,'import Konya'!A:Q,5,0)</f>
        <v>9</v>
      </c>
      <c r="F221" s="56">
        <f>VLOOKUP(A221,'import Konya'!A:Q,6,0)</f>
        <v>4</v>
      </c>
      <c r="G221" s="56">
        <f>VLOOKUP(A221,'import Konya'!A:Q,7,0)</f>
        <v>0</v>
      </c>
      <c r="H221" s="56">
        <f>VLOOKUP(A221,'import Konya'!A:Q,8,0)</f>
        <v>14</v>
      </c>
      <c r="I221" s="56">
        <f>VLOOKUP(A221,'import Konya'!A:Q,9,0)</f>
        <v>14</v>
      </c>
      <c r="J221" s="216">
        <f>VLOOKUP(A221,'import Konya'!A:Q,10,0)</f>
        <v>0</v>
      </c>
      <c r="K221" s="211" t="s">
        <v>14641</v>
      </c>
      <c r="L221" s="211">
        <v>5.326526839E9</v>
      </c>
      <c r="M221" s="211" t="s">
        <v>13620</v>
      </c>
      <c r="N221" s="211" t="s">
        <v>14005</v>
      </c>
      <c r="O221" s="211" t="s">
        <v>14650</v>
      </c>
      <c r="P221" s="211" t="s">
        <v>2137</v>
      </c>
      <c r="Q221" s="218" t="b">
        <v>0</v>
      </c>
      <c r="R221" s="218" t="s">
        <v>27</v>
      </c>
      <c r="S221" s="218"/>
      <c r="T221" s="218"/>
      <c r="U221" s="218" t="s">
        <v>14651</v>
      </c>
      <c r="V221" s="220"/>
      <c r="W221" s="220"/>
      <c r="X221" s="218"/>
      <c r="Y221" s="218" t="s">
        <v>1353</v>
      </c>
      <c r="Z221" s="220">
        <v>44630.0</v>
      </c>
      <c r="AA221" s="218"/>
      <c r="AB221" s="218"/>
      <c r="AC221" s="218"/>
      <c r="AD221" s="218"/>
      <c r="AE221" s="218"/>
      <c r="AF221" s="218"/>
      <c r="AG221" s="218"/>
      <c r="AH221" s="218"/>
      <c r="AI221" s="218" t="s">
        <v>167</v>
      </c>
      <c r="AJ221" s="218"/>
      <c r="AK221" s="218"/>
      <c r="AL221" s="218"/>
      <c r="AM221" s="218"/>
    </row>
    <row r="222" ht="15.75" customHeight="1">
      <c r="A222" s="56" t="s">
        <v>14652</v>
      </c>
      <c r="B222" s="56" t="s">
        <v>14653</v>
      </c>
      <c r="C222" s="56" t="str">
        <f>VLOOKUP(A222,'import Konya'!A:Q,3,0)</f>
        <v>DOĞRU</v>
      </c>
      <c r="D222" s="56" t="s">
        <v>1507</v>
      </c>
      <c r="E222" s="56" t="str">
        <f>VLOOKUP(A222,'import Konya'!A:Q,5,0)</f>
        <v/>
      </c>
      <c r="F222" s="56" t="str">
        <f>VLOOKUP(A222,'import Konya'!A:Q,6,0)</f>
        <v/>
      </c>
      <c r="G222" s="56">
        <f>VLOOKUP(A222,'import Konya'!A:Q,7,0)</f>
        <v>0</v>
      </c>
      <c r="H222" s="56">
        <f>VLOOKUP(A222,'import Konya'!A:Q,8,0)</f>
        <v>14</v>
      </c>
      <c r="I222" s="56">
        <f>VLOOKUP(A222,'import Konya'!A:Q,9,0)</f>
        <v>14</v>
      </c>
      <c r="J222" s="216">
        <f>VLOOKUP(A222,'import Konya'!A:Q,10,0)</f>
        <v>0</v>
      </c>
      <c r="K222" s="56" t="s">
        <v>14641</v>
      </c>
      <c r="L222" s="56">
        <v>5.326526839E9</v>
      </c>
      <c r="M222" s="56" t="s">
        <v>13595</v>
      </c>
      <c r="N222" s="56" t="s">
        <v>14654</v>
      </c>
      <c r="O222" s="56" t="s">
        <v>14655</v>
      </c>
      <c r="P222" s="56" t="str">
        <f>VLOOKUP(A222,'import Konya'!A:Q,16,0)</f>
        <v>Geleneksel</v>
      </c>
      <c r="Q222" s="218" t="b">
        <v>0</v>
      </c>
      <c r="R222" s="218" t="s">
        <v>27</v>
      </c>
      <c r="S222" s="218"/>
      <c r="T222" s="224"/>
      <c r="U222" s="218"/>
      <c r="V222" s="220"/>
      <c r="W222" s="220"/>
      <c r="X222" s="218"/>
      <c r="Y222" s="218"/>
      <c r="Z222" s="220"/>
      <c r="AA222" s="218"/>
      <c r="AB222" s="218"/>
      <c r="AC222" s="218"/>
      <c r="AD222" s="218"/>
      <c r="AE222" s="218"/>
      <c r="AF222" s="218"/>
      <c r="AG222" s="218"/>
      <c r="AH222" s="218"/>
      <c r="AI222" s="218"/>
      <c r="AJ222" s="218"/>
      <c r="AK222" s="218"/>
      <c r="AL222" s="218"/>
      <c r="AM222" s="218"/>
    </row>
    <row r="223" ht="15.75" customHeight="1">
      <c r="A223" s="56" t="s">
        <v>14656</v>
      </c>
      <c r="B223" s="56" t="s">
        <v>14657</v>
      </c>
      <c r="C223" s="56" t="str">
        <f>VLOOKUP(A223,'import Konya'!A:Q,3,0)</f>
        <v>DOĞRU</v>
      </c>
      <c r="D223" s="56" t="s">
        <v>1507</v>
      </c>
      <c r="E223" s="56">
        <f>VLOOKUP(A223,'import Konya'!A:Q,5,0)</f>
        <v>3</v>
      </c>
      <c r="F223" s="56">
        <f>VLOOKUP(A223,'import Konya'!A:Q,6,0)</f>
        <v>1</v>
      </c>
      <c r="G223" s="56">
        <f>VLOOKUP(A223,'import Konya'!A:Q,7,0)</f>
        <v>0</v>
      </c>
      <c r="H223" s="56">
        <f>VLOOKUP(A223,'import Konya'!A:Q,8,0)</f>
        <v>14</v>
      </c>
      <c r="I223" s="56">
        <f>VLOOKUP(A223,'import Konya'!A:Q,9,0)</f>
        <v>14</v>
      </c>
      <c r="J223" s="216">
        <f>VLOOKUP(A223,'import Konya'!A:Q,10,0)</f>
        <v>0</v>
      </c>
      <c r="K223" s="56" t="s">
        <v>14641</v>
      </c>
      <c r="L223" s="56">
        <v>5.326526839E9</v>
      </c>
      <c r="M223" s="56" t="s">
        <v>11034</v>
      </c>
      <c r="N223" s="56" t="s">
        <v>13789</v>
      </c>
      <c r="O223" s="56" t="s">
        <v>14658</v>
      </c>
      <c r="P223" s="56" t="str">
        <f>VLOOKUP(A223,'import Konya'!A:Q,16,0)</f>
        <v>Geleneksel</v>
      </c>
      <c r="Q223" s="218" t="b">
        <v>0</v>
      </c>
      <c r="R223" s="218" t="s">
        <v>27</v>
      </c>
      <c r="S223" s="218"/>
      <c r="T223" s="218"/>
      <c r="U223" s="218"/>
      <c r="V223" s="220"/>
      <c r="W223" s="220"/>
      <c r="X223" s="218"/>
      <c r="Y223" s="218"/>
      <c r="Z223" s="220"/>
      <c r="AA223" s="218"/>
      <c r="AB223" s="218"/>
      <c r="AC223" s="218"/>
      <c r="AD223" s="218"/>
      <c r="AE223" s="218"/>
      <c r="AF223" s="218"/>
      <c r="AG223" s="218"/>
      <c r="AH223" s="218"/>
      <c r="AI223" s="218"/>
      <c r="AJ223" s="218"/>
      <c r="AK223" s="218"/>
      <c r="AL223" s="218"/>
      <c r="AM223" s="218"/>
    </row>
    <row r="224" ht="15.75" customHeight="1">
      <c r="A224" s="56" t="s">
        <v>14659</v>
      </c>
      <c r="B224" s="56" t="s">
        <v>14660</v>
      </c>
      <c r="C224" s="56" t="str">
        <f>VLOOKUP(A224,'import Konya'!A:Q,3,0)</f>
        <v>DOĞRU</v>
      </c>
      <c r="D224" s="56" t="s">
        <v>1507</v>
      </c>
      <c r="E224" s="56">
        <f>VLOOKUP(A224,'import Konya'!A:Q,5,0)</f>
        <v>6</v>
      </c>
      <c r="F224" s="56">
        <f>VLOOKUP(A224,'import Konya'!A:Q,6,0)</f>
        <v>1</v>
      </c>
      <c r="G224" s="56">
        <f>VLOOKUP(A224,'import Konya'!A:Q,7,0)</f>
        <v>15</v>
      </c>
      <c r="H224" s="56">
        <f>VLOOKUP(A224,'import Konya'!A:Q,8,0)</f>
        <v>0</v>
      </c>
      <c r="I224" s="56">
        <f>VLOOKUP(A224,'import Konya'!A:Q,9,0)</f>
        <v>15</v>
      </c>
      <c r="J224" s="216">
        <f>VLOOKUP(A224,'import Konya'!A:Q,10,0)</f>
        <v>1</v>
      </c>
      <c r="K224" s="56" t="s">
        <v>14641</v>
      </c>
      <c r="L224" s="56">
        <v>5.326526839E9</v>
      </c>
      <c r="M224" s="56" t="s">
        <v>11034</v>
      </c>
      <c r="N224" s="56" t="s">
        <v>1592</v>
      </c>
      <c r="O224" s="56" t="s">
        <v>14661</v>
      </c>
      <c r="P224" s="56" t="str">
        <f>VLOOKUP(A224,'import Konya'!A:Q,16,0)</f>
        <v>Geleneksel</v>
      </c>
      <c r="Q224" s="218" t="b">
        <v>0</v>
      </c>
      <c r="R224" s="218" t="s">
        <v>27</v>
      </c>
      <c r="S224" s="218"/>
      <c r="T224" s="224"/>
      <c r="U224" s="56" t="s">
        <v>14662</v>
      </c>
      <c r="V224" s="220"/>
      <c r="W224" s="220"/>
      <c r="X224" s="218"/>
      <c r="Y224" s="218" t="s">
        <v>1353</v>
      </c>
      <c r="Z224" s="220">
        <v>44613.0</v>
      </c>
      <c r="AA224" s="218"/>
      <c r="AB224" s="218"/>
      <c r="AC224" s="218"/>
      <c r="AD224" s="218"/>
      <c r="AE224" s="218"/>
      <c r="AF224" s="218"/>
      <c r="AG224" s="218"/>
      <c r="AH224" s="218"/>
      <c r="AI224" s="218" t="s">
        <v>149</v>
      </c>
      <c r="AJ224" s="218"/>
      <c r="AK224" s="218"/>
      <c r="AL224" s="218"/>
      <c r="AM224" s="218"/>
    </row>
    <row r="225" ht="15.75" customHeight="1">
      <c r="A225" s="56" t="s">
        <v>14663</v>
      </c>
      <c r="B225" s="56" t="s">
        <v>14664</v>
      </c>
      <c r="C225" s="56" t="str">
        <f>VLOOKUP(A225,'import Konya'!A:Q,3,0)</f>
        <v>DOĞRU</v>
      </c>
      <c r="D225" s="56" t="s">
        <v>1507</v>
      </c>
      <c r="E225" s="56">
        <f>VLOOKUP(A225,'import Konya'!A:Q,5,0)</f>
        <v>4</v>
      </c>
      <c r="F225" s="56" t="str">
        <f>VLOOKUP(A225,'import Konya'!A:Q,6,0)</f>
        <v/>
      </c>
      <c r="G225" s="56">
        <f>VLOOKUP(A225,'import Konya'!A:Q,7,0)</f>
        <v>0</v>
      </c>
      <c r="H225" s="56">
        <f>VLOOKUP(A225,'import Konya'!A:Q,8,0)</f>
        <v>15</v>
      </c>
      <c r="I225" s="56">
        <f>VLOOKUP(A225,'import Konya'!A:Q,9,0)</f>
        <v>15</v>
      </c>
      <c r="J225" s="216">
        <f>VLOOKUP(A225,'import Konya'!A:Q,10,0)</f>
        <v>0</v>
      </c>
      <c r="K225" s="56" t="s">
        <v>14641</v>
      </c>
      <c r="L225" s="56">
        <v>5.326526839E9</v>
      </c>
      <c r="M225" s="56" t="s">
        <v>11034</v>
      </c>
      <c r="N225" s="56" t="s">
        <v>13668</v>
      </c>
      <c r="O225" s="56" t="s">
        <v>14665</v>
      </c>
      <c r="P225" s="56" t="str">
        <f>VLOOKUP(A225,'import Konya'!A:Q,16,0)</f>
        <v>Geleneksel</v>
      </c>
      <c r="Q225" s="218" t="b">
        <v>0</v>
      </c>
      <c r="R225" s="218" t="s">
        <v>27</v>
      </c>
      <c r="S225" s="218"/>
      <c r="T225" s="218"/>
      <c r="U225" s="218"/>
      <c r="V225" s="220"/>
      <c r="W225" s="220"/>
      <c r="X225" s="218"/>
      <c r="Y225" s="218"/>
      <c r="Z225" s="220"/>
      <c r="AA225" s="218"/>
      <c r="AB225" s="218"/>
      <c r="AC225" s="218"/>
      <c r="AD225" s="218"/>
      <c r="AE225" s="218"/>
      <c r="AF225" s="218"/>
      <c r="AG225" s="218"/>
      <c r="AH225" s="218"/>
      <c r="AI225" s="218"/>
      <c r="AJ225" s="218"/>
      <c r="AK225" s="218"/>
      <c r="AL225" s="218"/>
      <c r="AM225" s="218"/>
    </row>
    <row r="226" ht="15.75" customHeight="1">
      <c r="A226" s="56" t="s">
        <v>14662</v>
      </c>
      <c r="B226" s="56" t="s">
        <v>14666</v>
      </c>
      <c r="C226" s="56" t="str">
        <f>VLOOKUP(A226,'import Konya'!A:Q,3,0)</f>
        <v>DOĞRU</v>
      </c>
      <c r="D226" s="56" t="s">
        <v>1507</v>
      </c>
      <c r="E226" s="56">
        <f>VLOOKUP(A226,'import Konya'!A:Q,5,0)</f>
        <v>1</v>
      </c>
      <c r="F226" s="56">
        <f>VLOOKUP(A226,'import Konya'!A:Q,6,0)</f>
        <v>1</v>
      </c>
      <c r="G226" s="56">
        <f>VLOOKUP(A226,'import Konya'!A:Q,7,0)</f>
        <v>0</v>
      </c>
      <c r="H226" s="56">
        <f>VLOOKUP(A226,'import Konya'!A:Q,8,0)</f>
        <v>15</v>
      </c>
      <c r="I226" s="56">
        <f>VLOOKUP(A226,'import Konya'!A:Q,9,0)</f>
        <v>15</v>
      </c>
      <c r="J226" s="216">
        <f>VLOOKUP(A226,'import Konya'!A:Q,10,0)</f>
        <v>0</v>
      </c>
      <c r="K226" s="56" t="s">
        <v>14641</v>
      </c>
      <c r="L226" s="56">
        <v>5.326526839E9</v>
      </c>
      <c r="M226" s="56" t="s">
        <v>11034</v>
      </c>
      <c r="N226" s="56" t="s">
        <v>5707</v>
      </c>
      <c r="O226" s="56" t="s">
        <v>14667</v>
      </c>
      <c r="P226" s="56" t="str">
        <f>VLOOKUP(A226,'import Konya'!A:Q,16,0)</f>
        <v>Geleneksel</v>
      </c>
      <c r="Q226" s="218" t="b">
        <v>0</v>
      </c>
      <c r="R226" s="218" t="s">
        <v>38</v>
      </c>
      <c r="S226" s="218" t="s">
        <v>149</v>
      </c>
      <c r="T226" s="2" t="s">
        <v>13064</v>
      </c>
      <c r="U226" s="218" t="s">
        <v>14668</v>
      </c>
      <c r="V226" s="220">
        <v>44613.0</v>
      </c>
      <c r="W226" s="220">
        <v>44614.0</v>
      </c>
      <c r="X226" s="218"/>
      <c r="Y226" s="218" t="s">
        <v>1353</v>
      </c>
      <c r="Z226" s="220">
        <v>44613.0</v>
      </c>
      <c r="AA226" s="218" t="s">
        <v>1353</v>
      </c>
      <c r="AB226" s="221">
        <v>44630.0</v>
      </c>
      <c r="AC226" s="218"/>
      <c r="AD226" s="218"/>
      <c r="AE226" s="218"/>
      <c r="AF226" s="218"/>
      <c r="AG226" s="218"/>
      <c r="AH226" s="218"/>
      <c r="AI226" s="218" t="s">
        <v>149</v>
      </c>
      <c r="AJ226" s="218" t="s">
        <v>167</v>
      </c>
      <c r="AK226" s="218"/>
      <c r="AL226" s="218"/>
      <c r="AM226" s="218"/>
    </row>
    <row r="227" ht="15.75" customHeight="1">
      <c r="A227" s="56" t="s">
        <v>14669</v>
      </c>
      <c r="B227" s="56" t="s">
        <v>14670</v>
      </c>
      <c r="C227" s="56" t="str">
        <f>VLOOKUP(A227,'import Konya'!A:Q,3,0)</f>
        <v>DOĞRU</v>
      </c>
      <c r="D227" s="56" t="s">
        <v>1507</v>
      </c>
      <c r="E227" s="56">
        <f>VLOOKUP(A227,'import Konya'!A:Q,5,0)</f>
        <v>2</v>
      </c>
      <c r="F227" s="56">
        <f>VLOOKUP(A227,'import Konya'!A:Q,6,0)</f>
        <v>1</v>
      </c>
      <c r="G227" s="56">
        <f>VLOOKUP(A227,'import Konya'!A:Q,7,0)</f>
        <v>0</v>
      </c>
      <c r="H227" s="56">
        <f>VLOOKUP(A227,'import Konya'!A:Q,8,0)</f>
        <v>15</v>
      </c>
      <c r="I227" s="56">
        <f>VLOOKUP(A227,'import Konya'!A:Q,9,0)</f>
        <v>15</v>
      </c>
      <c r="J227" s="216">
        <f>VLOOKUP(A227,'import Konya'!A:Q,10,0)</f>
        <v>0</v>
      </c>
      <c r="K227" s="56" t="s">
        <v>14641</v>
      </c>
      <c r="L227" s="56">
        <v>5.326526839E9</v>
      </c>
      <c r="M227" s="56" t="s">
        <v>11034</v>
      </c>
      <c r="N227" s="56" t="s">
        <v>5707</v>
      </c>
      <c r="O227" s="56" t="s">
        <v>14671</v>
      </c>
      <c r="P227" s="56" t="str">
        <f>VLOOKUP(A227,'import Konya'!A:Q,16,0)</f>
        <v>Geleneksel</v>
      </c>
      <c r="Q227" s="218" t="b">
        <v>0</v>
      </c>
      <c r="R227" s="218" t="s">
        <v>27</v>
      </c>
      <c r="S227" s="218"/>
      <c r="T227" s="224"/>
      <c r="U227" s="56" t="s">
        <v>14662</v>
      </c>
      <c r="V227" s="220"/>
      <c r="W227" s="220"/>
      <c r="X227" s="218"/>
      <c r="Y227" s="218" t="s">
        <v>1353</v>
      </c>
      <c r="Z227" s="220">
        <v>44613.0</v>
      </c>
      <c r="AA227" s="218"/>
      <c r="AB227" s="218"/>
      <c r="AC227" s="218"/>
      <c r="AD227" s="218"/>
      <c r="AE227" s="218"/>
      <c r="AF227" s="218"/>
      <c r="AG227" s="218"/>
      <c r="AH227" s="218"/>
      <c r="AI227" s="218" t="s">
        <v>149</v>
      </c>
      <c r="AJ227" s="218"/>
      <c r="AK227" s="218"/>
      <c r="AL227" s="218"/>
      <c r="AM227" s="218"/>
    </row>
    <row r="228" ht="15.75" customHeight="1">
      <c r="A228" s="56" t="s">
        <v>14672</v>
      </c>
      <c r="B228" s="56" t="s">
        <v>14673</v>
      </c>
      <c r="C228" s="56" t="str">
        <f>VLOOKUP(A228,'import Konya'!A:Q,3,0)</f>
        <v>DOĞRU</v>
      </c>
      <c r="D228" s="56" t="s">
        <v>1827</v>
      </c>
      <c r="E228" s="56">
        <f>VLOOKUP(A228,'import Konya'!A:Q,5,0)</f>
        <v>581</v>
      </c>
      <c r="F228" s="56">
        <f>VLOOKUP(A228,'import Konya'!A:Q,6,0)</f>
        <v>122</v>
      </c>
      <c r="G228" s="56">
        <f>VLOOKUP(A228,'import Konya'!A:Q,7,0)</f>
        <v>4</v>
      </c>
      <c r="H228" s="56">
        <f>VLOOKUP(A228,'import Konya'!A:Q,8,0)</f>
        <v>2</v>
      </c>
      <c r="I228" s="56">
        <f>VLOOKUP(A228,'import Konya'!A:Q,9,0)</f>
        <v>6</v>
      </c>
      <c r="J228" s="216">
        <f>VLOOKUP(A228,'import Konya'!A:Q,10,0)</f>
        <v>0.67</v>
      </c>
      <c r="K228" s="56" t="s">
        <v>14353</v>
      </c>
      <c r="L228" s="56">
        <v>5.43961019E9</v>
      </c>
      <c r="M228" s="56" t="s">
        <v>11034</v>
      </c>
      <c r="N228" s="56" t="s">
        <v>13602</v>
      </c>
      <c r="O228" s="56" t="s">
        <v>14354</v>
      </c>
      <c r="P228" s="56" t="str">
        <f>VLOOKUP(A228,'import Konya'!A:Q,16,0)</f>
        <v>Geleneksel</v>
      </c>
      <c r="Q228" s="218" t="b">
        <v>1</v>
      </c>
      <c r="R228" s="218" t="s">
        <v>38</v>
      </c>
      <c r="S228" s="218" t="s">
        <v>610</v>
      </c>
      <c r="T228" s="218" t="s">
        <v>13328</v>
      </c>
      <c r="U228" s="218"/>
      <c r="V228" s="220">
        <v>44566.0</v>
      </c>
      <c r="W228" s="220">
        <v>44568.0</v>
      </c>
      <c r="X228" s="218"/>
      <c r="Y228" s="218" t="s">
        <v>1353</v>
      </c>
      <c r="Z228" s="220">
        <v>44566.0</v>
      </c>
      <c r="AA228" s="218"/>
      <c r="AB228" s="218"/>
      <c r="AC228" s="218"/>
      <c r="AD228" s="218"/>
      <c r="AE228" s="218"/>
      <c r="AF228" s="218"/>
      <c r="AG228" s="218"/>
      <c r="AH228" s="218"/>
      <c r="AI228" s="218" t="s">
        <v>610</v>
      </c>
      <c r="AJ228" s="218"/>
      <c r="AK228" s="218"/>
      <c r="AL228" s="218"/>
      <c r="AM228" s="218"/>
    </row>
    <row r="229" ht="15.75" customHeight="1">
      <c r="A229" s="56" t="s">
        <v>14674</v>
      </c>
      <c r="B229" s="56" t="s">
        <v>14675</v>
      </c>
      <c r="C229" s="56" t="str">
        <f>VLOOKUP(A229,'import Konya'!A:Q,3,0)</f>
        <v>DOĞRU</v>
      </c>
      <c r="D229" s="56" t="s">
        <v>1507</v>
      </c>
      <c r="E229" s="56">
        <f>VLOOKUP(A229,'import Konya'!A:Q,5,0)</f>
        <v>64</v>
      </c>
      <c r="F229" s="56">
        <f>VLOOKUP(A229,'import Konya'!A:Q,6,0)</f>
        <v>10</v>
      </c>
      <c r="G229" s="56">
        <f>VLOOKUP(A229,'import Konya'!A:Q,7,0)</f>
        <v>0</v>
      </c>
      <c r="H229" s="56">
        <f>VLOOKUP(A229,'import Konya'!A:Q,8,0)</f>
        <v>8</v>
      </c>
      <c r="I229" s="56">
        <f>VLOOKUP(A229,'import Konya'!A:Q,9,0)</f>
        <v>8</v>
      </c>
      <c r="J229" s="216">
        <f>VLOOKUP(A229,'import Konya'!A:Q,10,0)</f>
        <v>0</v>
      </c>
      <c r="K229" s="56" t="s">
        <v>14676</v>
      </c>
      <c r="L229" s="56">
        <v>3.32323341E9</v>
      </c>
      <c r="M229" s="56" t="s">
        <v>13595</v>
      </c>
      <c r="N229" s="56" t="s">
        <v>13847</v>
      </c>
      <c r="O229" s="56" t="s">
        <v>14677</v>
      </c>
      <c r="P229" s="56" t="str">
        <f>VLOOKUP(A229,'import Konya'!A:Q,16,0)</f>
        <v>Geleneksel</v>
      </c>
      <c r="Q229" s="218" t="b">
        <v>1</v>
      </c>
      <c r="R229" s="218"/>
      <c r="S229" s="218"/>
      <c r="T229" s="218"/>
      <c r="U229" s="218" t="s">
        <v>14678</v>
      </c>
      <c r="V229" s="220"/>
      <c r="W229" s="220"/>
      <c r="X229" s="218"/>
      <c r="Y229" s="218" t="s">
        <v>1353</v>
      </c>
      <c r="Z229" s="220">
        <v>44585.0</v>
      </c>
      <c r="AA229" s="218"/>
      <c r="AB229" s="218"/>
      <c r="AC229" s="218"/>
      <c r="AD229" s="218"/>
      <c r="AE229" s="218"/>
      <c r="AF229" s="218"/>
      <c r="AG229" s="218"/>
      <c r="AH229" s="218"/>
      <c r="AI229" s="218" t="s">
        <v>167</v>
      </c>
      <c r="AJ229" s="218"/>
      <c r="AK229" s="218"/>
      <c r="AL229" s="218"/>
      <c r="AM229" s="218"/>
    </row>
    <row r="230" ht="15.75" customHeight="1">
      <c r="A230" s="56" t="s">
        <v>14679</v>
      </c>
      <c r="B230" s="56" t="s">
        <v>14680</v>
      </c>
      <c r="C230" s="56" t="str">
        <f>VLOOKUP(A230,'import Konya'!A:Q,3,0)</f>
        <v>DOĞRU</v>
      </c>
      <c r="D230" s="56" t="s">
        <v>1789</v>
      </c>
      <c r="E230" s="56">
        <f>VLOOKUP(A230,'import Konya'!A:Q,5,0)</f>
        <v>378</v>
      </c>
      <c r="F230" s="56">
        <f>VLOOKUP(A230,'import Konya'!A:Q,6,0)</f>
        <v>13</v>
      </c>
      <c r="G230" s="56">
        <f>VLOOKUP(A230,'import Konya'!A:Q,7,0)</f>
        <v>16</v>
      </c>
      <c r="H230" s="56">
        <f>VLOOKUP(A230,'import Konya'!A:Q,8,0)</f>
        <v>6</v>
      </c>
      <c r="I230" s="56">
        <f>VLOOKUP(A230,'import Konya'!A:Q,9,0)</f>
        <v>22</v>
      </c>
      <c r="J230" s="216">
        <f>VLOOKUP(A230,'import Konya'!A:Q,10,0)</f>
        <v>0.73</v>
      </c>
      <c r="K230" s="56" t="s">
        <v>14681</v>
      </c>
      <c r="L230" s="56">
        <v>5.459144062E9</v>
      </c>
      <c r="M230" s="56" t="s">
        <v>11034</v>
      </c>
      <c r="N230" s="56" t="s">
        <v>13668</v>
      </c>
      <c r="O230" s="56" t="s">
        <v>14682</v>
      </c>
      <c r="P230" s="56" t="str">
        <f>VLOOKUP(A230,'import Konya'!A:Q,16,0)</f>
        <v>Geleneksel</v>
      </c>
      <c r="Q230" s="218" t="b">
        <v>0</v>
      </c>
      <c r="R230" s="218" t="s">
        <v>38</v>
      </c>
      <c r="S230" s="218" t="s">
        <v>610</v>
      </c>
      <c r="T230" s="218" t="s">
        <v>13755</v>
      </c>
      <c r="U230" s="218"/>
      <c r="V230" s="220">
        <v>44580.0</v>
      </c>
      <c r="W230" s="220">
        <v>44582.0</v>
      </c>
      <c r="X230" s="218"/>
      <c r="Y230" s="218" t="s">
        <v>1353</v>
      </c>
      <c r="Z230" s="220">
        <v>44578.0</v>
      </c>
      <c r="AA230" s="218" t="s">
        <v>1353</v>
      </c>
      <c r="AB230" s="221">
        <v>44580.0</v>
      </c>
      <c r="AC230" s="218"/>
      <c r="AD230" s="218"/>
      <c r="AE230" s="218"/>
      <c r="AF230" s="218"/>
      <c r="AG230" s="218"/>
      <c r="AH230" s="218"/>
      <c r="AI230" s="218" t="s">
        <v>610</v>
      </c>
      <c r="AJ230" s="218" t="s">
        <v>610</v>
      </c>
      <c r="AK230" s="218"/>
      <c r="AL230" s="218"/>
      <c r="AM230" s="218"/>
    </row>
    <row r="231" ht="15.75" customHeight="1">
      <c r="A231" s="56" t="s">
        <v>14683</v>
      </c>
      <c r="B231" s="56" t="s">
        <v>14684</v>
      </c>
      <c r="C231" s="56" t="str">
        <f>VLOOKUP(A231,'import Konya'!A:Q,3,0)</f>
        <v>DOĞRU</v>
      </c>
      <c r="D231" s="56" t="s">
        <v>1370</v>
      </c>
      <c r="E231" s="56">
        <f>VLOOKUP(A231,'import Konya'!A:Q,5,0)</f>
        <v>173</v>
      </c>
      <c r="F231" s="56" t="str">
        <f>VLOOKUP(A231,'import Konya'!A:Q,6,0)</f>
        <v/>
      </c>
      <c r="G231" s="56">
        <f>VLOOKUP(A231,'import Konya'!A:Q,7,0)</f>
        <v>6</v>
      </c>
      <c r="H231" s="56">
        <f>VLOOKUP(A231,'import Konya'!A:Q,8,0)</f>
        <v>3</v>
      </c>
      <c r="I231" s="56">
        <f>VLOOKUP(A231,'import Konya'!A:Q,9,0)</f>
        <v>9</v>
      </c>
      <c r="J231" s="216">
        <f>VLOOKUP(A231,'import Konya'!A:Q,10,0)</f>
        <v>0.67</v>
      </c>
      <c r="K231" s="56" t="s">
        <v>14685</v>
      </c>
      <c r="L231" s="56">
        <v>3.325026695E9</v>
      </c>
      <c r="M231" s="56" t="s">
        <v>11034</v>
      </c>
      <c r="N231" s="56" t="s">
        <v>13602</v>
      </c>
      <c r="O231" s="56" t="s">
        <v>14686</v>
      </c>
      <c r="P231" s="56" t="str">
        <f>VLOOKUP(A231,'import Konya'!A:Q,16,0)</f>
        <v>Geleneksel</v>
      </c>
      <c r="Q231" s="218" t="b">
        <v>0</v>
      </c>
      <c r="R231" s="218" t="s">
        <v>38</v>
      </c>
      <c r="S231" s="218" t="s">
        <v>167</v>
      </c>
      <c r="T231" s="39" t="s">
        <v>13853</v>
      </c>
      <c r="U231" s="218"/>
      <c r="V231" s="220">
        <v>44620.0</v>
      </c>
      <c r="W231" s="220">
        <v>44621.0</v>
      </c>
      <c r="X231" s="218"/>
      <c r="Y231" s="218" t="s">
        <v>1353</v>
      </c>
      <c r="Z231" s="220">
        <v>44620.0</v>
      </c>
      <c r="AA231" s="218"/>
      <c r="AB231" s="218"/>
      <c r="AC231" s="218"/>
      <c r="AD231" s="218"/>
      <c r="AE231" s="218"/>
      <c r="AF231" s="218"/>
      <c r="AG231" s="218"/>
      <c r="AH231" s="218"/>
      <c r="AI231" s="218" t="s">
        <v>167</v>
      </c>
      <c r="AJ231" s="218"/>
      <c r="AK231" s="218"/>
      <c r="AL231" s="218"/>
      <c r="AM231" s="218"/>
    </row>
    <row r="232" ht="15.75" customHeight="1">
      <c r="A232" s="56" t="s">
        <v>14687</v>
      </c>
      <c r="B232" s="56" t="s">
        <v>14688</v>
      </c>
      <c r="C232" s="56" t="str">
        <f>VLOOKUP(A232,'import Konya'!A:Q,3,0)</f>
        <v>YANLIŞ</v>
      </c>
      <c r="D232" s="56" t="s">
        <v>1370</v>
      </c>
      <c r="E232" s="56">
        <f>VLOOKUP(A232,'import Konya'!A:Q,5,0)</f>
        <v>66</v>
      </c>
      <c r="F232" s="56" t="str">
        <f>VLOOKUP(A232,'import Konya'!A:Q,6,0)</f>
        <v/>
      </c>
      <c r="G232" s="56">
        <f>VLOOKUP(A232,'import Konya'!A:Q,7,0)</f>
        <v>0</v>
      </c>
      <c r="H232" s="56">
        <f>VLOOKUP(A232,'import Konya'!A:Q,8,0)</f>
        <v>13</v>
      </c>
      <c r="I232" s="56">
        <f>VLOOKUP(A232,'import Konya'!A:Q,9,0)</f>
        <v>13</v>
      </c>
      <c r="J232" s="216">
        <f>VLOOKUP(A232,'import Konya'!A:Q,10,0)</f>
        <v>0</v>
      </c>
      <c r="K232" s="56" t="s">
        <v>14689</v>
      </c>
      <c r="L232" s="56">
        <v>5.347617547E9</v>
      </c>
      <c r="M232" s="56" t="s">
        <v>11034</v>
      </c>
      <c r="N232" s="56" t="s">
        <v>13602</v>
      </c>
      <c r="O232" s="56" t="s">
        <v>14690</v>
      </c>
      <c r="P232" s="56" t="str">
        <f>VLOOKUP(A232,'import Konya'!A:Q,16,0)</f>
        <v>Geleneksel</v>
      </c>
      <c r="Q232" s="218" t="b">
        <v>0</v>
      </c>
      <c r="R232" s="218" t="s">
        <v>40</v>
      </c>
      <c r="S232" s="218"/>
      <c r="T232" s="218"/>
      <c r="U232" s="218" t="s">
        <v>14691</v>
      </c>
      <c r="V232" s="220"/>
      <c r="W232" s="220"/>
      <c r="X232" s="218"/>
      <c r="Y232" s="218" t="s">
        <v>1353</v>
      </c>
      <c r="Z232" s="220">
        <v>44560.0</v>
      </c>
      <c r="AA232" s="218"/>
      <c r="AB232" s="218"/>
      <c r="AC232" s="218"/>
      <c r="AD232" s="218"/>
      <c r="AE232" s="218"/>
      <c r="AF232" s="218"/>
      <c r="AG232" s="218"/>
      <c r="AH232" s="218"/>
      <c r="AI232" s="218" t="s">
        <v>100</v>
      </c>
      <c r="AJ232" s="218"/>
      <c r="AK232" s="218"/>
      <c r="AL232" s="218"/>
      <c r="AM232" s="218"/>
    </row>
    <row r="233" ht="15.75" customHeight="1">
      <c r="A233" s="56" t="s">
        <v>14692</v>
      </c>
      <c r="B233" s="56" t="s">
        <v>14693</v>
      </c>
      <c r="C233" s="56" t="str">
        <f>VLOOKUP(A233,'import Konya'!A:Q,3,0)</f>
        <v>DOĞRU</v>
      </c>
      <c r="D233" s="56" t="s">
        <v>1370</v>
      </c>
      <c r="E233" s="56">
        <f>VLOOKUP(A233,'import Konya'!A:Q,5,0)</f>
        <v>440</v>
      </c>
      <c r="F233" s="56">
        <f>VLOOKUP(A233,'import Konya'!A:Q,6,0)</f>
        <v>167</v>
      </c>
      <c r="G233" s="56">
        <f>VLOOKUP(A233,'import Konya'!A:Q,7,0)</f>
        <v>0</v>
      </c>
      <c r="H233" s="56">
        <f>VLOOKUP(A233,'import Konya'!A:Q,8,0)</f>
        <v>16</v>
      </c>
      <c r="I233" s="56">
        <f>VLOOKUP(A233,'import Konya'!A:Q,9,0)</f>
        <v>16</v>
      </c>
      <c r="J233" s="216">
        <f>VLOOKUP(A233,'import Konya'!A:Q,10,0)</f>
        <v>0</v>
      </c>
      <c r="K233" s="56" t="s">
        <v>14694</v>
      </c>
      <c r="L233" s="56">
        <v>3.323519279E9</v>
      </c>
      <c r="M233" s="56" t="s">
        <v>11034</v>
      </c>
      <c r="N233" s="56" t="s">
        <v>14326</v>
      </c>
      <c r="O233" s="56" t="s">
        <v>14695</v>
      </c>
      <c r="P233" s="56" t="str">
        <f>VLOOKUP(A233,'import Konya'!A:Q,16,0)</f>
        <v>Geleneksel</v>
      </c>
      <c r="Q233" s="218" t="b">
        <v>0</v>
      </c>
      <c r="R233" s="218" t="s">
        <v>32</v>
      </c>
      <c r="S233" s="218"/>
      <c r="T233" s="224"/>
      <c r="U233" s="218" t="s">
        <v>14696</v>
      </c>
      <c r="V233" s="220"/>
      <c r="W233" s="220"/>
      <c r="X233" s="218"/>
      <c r="Y233" s="218" t="s">
        <v>1506</v>
      </c>
      <c r="Z233" s="220">
        <v>44624.0</v>
      </c>
      <c r="AA233" s="218"/>
      <c r="AB233" s="218"/>
      <c r="AC233" s="218"/>
      <c r="AD233" s="218"/>
      <c r="AE233" s="218"/>
      <c r="AF233" s="218"/>
      <c r="AG233" s="218"/>
      <c r="AH233" s="218"/>
      <c r="AI233" s="218" t="s">
        <v>167</v>
      </c>
      <c r="AJ233" s="218"/>
      <c r="AK233" s="218"/>
      <c r="AL233" s="218"/>
      <c r="AM233" s="218"/>
    </row>
    <row r="234" ht="15.75" customHeight="1">
      <c r="A234" s="56" t="s">
        <v>14697</v>
      </c>
      <c r="B234" s="56" t="s">
        <v>14698</v>
      </c>
      <c r="C234" s="56" t="str">
        <f>VLOOKUP(A234,'import Konya'!A:Q,3,0)</f>
        <v>DOĞRU</v>
      </c>
      <c r="D234" s="56" t="s">
        <v>1385</v>
      </c>
      <c r="E234" s="56">
        <f>VLOOKUP(A234,'import Konya'!A:Q,5,0)</f>
        <v>14</v>
      </c>
      <c r="F234" s="56" t="str">
        <f>VLOOKUP(A234,'import Konya'!A:Q,6,0)</f>
        <v/>
      </c>
      <c r="G234" s="56">
        <f>VLOOKUP(A234,'import Konya'!A:Q,7,0)</f>
        <v>0</v>
      </c>
      <c r="H234" s="56">
        <f>VLOOKUP(A234,'import Konya'!A:Q,8,0)</f>
        <v>4</v>
      </c>
      <c r="I234" s="56">
        <f>VLOOKUP(A234,'import Konya'!A:Q,9,0)</f>
        <v>4</v>
      </c>
      <c r="J234" s="216">
        <f>VLOOKUP(A234,'import Konya'!A:Q,10,0)</f>
        <v>0</v>
      </c>
      <c r="K234" s="56" t="s">
        <v>14699</v>
      </c>
      <c r="L234" s="56">
        <v>3.323513831E9</v>
      </c>
      <c r="M234" s="56" t="s">
        <v>11034</v>
      </c>
      <c r="N234" s="56" t="s">
        <v>14326</v>
      </c>
      <c r="O234" s="56" t="s">
        <v>14700</v>
      </c>
      <c r="P234" s="56" t="str">
        <f>VLOOKUP(A234,'import Konya'!A:Q,16,0)</f>
        <v>Geleneksel</v>
      </c>
      <c r="Q234" s="218" t="b">
        <v>0</v>
      </c>
      <c r="R234" s="218" t="s">
        <v>28</v>
      </c>
      <c r="S234" s="218" t="s">
        <v>404</v>
      </c>
      <c r="T234" s="224"/>
      <c r="U234" s="218" t="s">
        <v>14701</v>
      </c>
      <c r="V234" s="220">
        <v>44578.0</v>
      </c>
      <c r="W234" s="220">
        <v>44580.0</v>
      </c>
      <c r="X234" s="218"/>
      <c r="Y234" s="218" t="s">
        <v>1353</v>
      </c>
      <c r="Z234" s="220">
        <v>44578.0</v>
      </c>
      <c r="AA234" s="218"/>
      <c r="AB234" s="218"/>
      <c r="AC234" s="218"/>
      <c r="AD234" s="218"/>
      <c r="AE234" s="218"/>
      <c r="AF234" s="218"/>
      <c r="AG234" s="218"/>
      <c r="AH234" s="218"/>
      <c r="AI234" s="218" t="s">
        <v>404</v>
      </c>
      <c r="AJ234" s="218"/>
      <c r="AK234" s="218"/>
      <c r="AL234" s="218"/>
      <c r="AM234" s="218"/>
    </row>
    <row r="235" ht="15.75" customHeight="1">
      <c r="A235" s="211" t="s">
        <v>14702</v>
      </c>
      <c r="B235" s="211" t="s">
        <v>14703</v>
      </c>
      <c r="C235" s="56" t="str">
        <f>VLOOKUP(A235,'import Konya'!A:Q,3,0)</f>
        <v>DOĞRU</v>
      </c>
      <c r="D235" s="211" t="s">
        <v>1370</v>
      </c>
      <c r="E235" s="56" t="str">
        <f>VLOOKUP(A235,'import Konya'!A:Q,5,0)</f>
        <v/>
      </c>
      <c r="F235" s="56" t="str">
        <f>VLOOKUP(A235,'import Konya'!A:Q,6,0)</f>
        <v/>
      </c>
      <c r="G235" s="56">
        <f>VLOOKUP(A235,'import Konya'!A:Q,7,0)</f>
        <v>0</v>
      </c>
      <c r="H235" s="56">
        <f>VLOOKUP(A235,'import Konya'!A:Q,8,0)</f>
        <v>14</v>
      </c>
      <c r="I235" s="56">
        <f>VLOOKUP(A235,'import Konya'!A:Q,9,0)</f>
        <v>14</v>
      </c>
      <c r="J235" s="216">
        <f>VLOOKUP(A235,'import Konya'!A:Q,10,0)</f>
        <v>0</v>
      </c>
      <c r="K235" s="211" t="s">
        <v>14704</v>
      </c>
      <c r="L235" s="211">
        <v>3.327139313E9</v>
      </c>
      <c r="M235" s="211" t="s">
        <v>13656</v>
      </c>
      <c r="N235" s="211" t="s">
        <v>11034</v>
      </c>
      <c r="O235" s="211" t="s">
        <v>14705</v>
      </c>
      <c r="P235" s="56" t="str">
        <f>VLOOKUP(A235,'import Konya'!A:Q,16,0)</f>
        <v>Geleneksel</v>
      </c>
      <c r="Q235" s="218" t="b">
        <v>0</v>
      </c>
      <c r="R235" s="218"/>
      <c r="S235" s="218"/>
      <c r="T235" s="224"/>
      <c r="U235" s="218"/>
      <c r="V235" s="220"/>
      <c r="W235" s="220"/>
      <c r="X235" s="218"/>
      <c r="Y235" s="218"/>
      <c r="Z235" s="220"/>
      <c r="AA235" s="218"/>
      <c r="AB235" s="218"/>
      <c r="AC235" s="218"/>
      <c r="AD235" s="218"/>
      <c r="AE235" s="218"/>
      <c r="AF235" s="218"/>
      <c r="AG235" s="218"/>
      <c r="AH235" s="218"/>
      <c r="AI235" s="218"/>
      <c r="AJ235" s="218"/>
      <c r="AK235" s="218"/>
      <c r="AL235" s="218"/>
      <c r="AM235" s="218"/>
    </row>
    <row r="236" ht="15.75" customHeight="1">
      <c r="A236" s="56" t="s">
        <v>14706</v>
      </c>
      <c r="B236" s="56" t="s">
        <v>14707</v>
      </c>
      <c r="C236" s="56" t="str">
        <f>VLOOKUP(A236,'import Konya'!A:Q,3,0)</f>
        <v>DOĞRU</v>
      </c>
      <c r="D236" s="56" t="s">
        <v>1370</v>
      </c>
      <c r="E236" s="56" t="str">
        <f>VLOOKUP(A236,'import Konya'!A:Q,5,0)</f>
        <v/>
      </c>
      <c r="F236" s="56" t="str">
        <f>VLOOKUP(A236,'import Konya'!A:Q,6,0)</f>
        <v/>
      </c>
      <c r="G236" s="56">
        <f>VLOOKUP(A236,'import Konya'!A:Q,7,0)</f>
        <v>7</v>
      </c>
      <c r="H236" s="56">
        <f>VLOOKUP(A236,'import Konya'!A:Q,8,0)</f>
        <v>0</v>
      </c>
      <c r="I236" s="56">
        <f>VLOOKUP(A236,'import Konya'!A:Q,9,0)</f>
        <v>7</v>
      </c>
      <c r="J236" s="216">
        <f>VLOOKUP(A236,'import Konya'!A:Q,10,0)</f>
        <v>1</v>
      </c>
      <c r="K236" s="56" t="s">
        <v>14708</v>
      </c>
      <c r="L236" s="56">
        <v>3.32352327E9</v>
      </c>
      <c r="M236" s="56" t="s">
        <v>13595</v>
      </c>
      <c r="N236" s="56" t="s">
        <v>14709</v>
      </c>
      <c r="O236" s="56" t="s">
        <v>14710</v>
      </c>
      <c r="P236" s="56" t="str">
        <f>VLOOKUP(A236,'import Konya'!A:Q,16,0)</f>
        <v>Geleneksel</v>
      </c>
      <c r="Q236" s="218" t="b">
        <v>0</v>
      </c>
      <c r="R236" s="218" t="s">
        <v>38</v>
      </c>
      <c r="S236" s="218" t="s">
        <v>167</v>
      </c>
      <c r="T236" s="2" t="s">
        <v>13064</v>
      </c>
      <c r="U236" s="218" t="s">
        <v>14711</v>
      </c>
      <c r="V236" s="220">
        <v>44616.0</v>
      </c>
      <c r="W236" s="220">
        <v>44617.0</v>
      </c>
      <c r="X236" s="218"/>
      <c r="Y236" s="218" t="s">
        <v>43</v>
      </c>
      <c r="Z236" s="220">
        <v>44585.0</v>
      </c>
      <c r="AA236" s="218" t="s">
        <v>1353</v>
      </c>
      <c r="AB236" s="221">
        <v>44616.0</v>
      </c>
      <c r="AC236" s="218"/>
      <c r="AD236" s="218"/>
      <c r="AE236" s="218"/>
      <c r="AF236" s="218"/>
      <c r="AG236" s="218"/>
      <c r="AH236" s="218"/>
      <c r="AI236" s="218" t="s">
        <v>404</v>
      </c>
      <c r="AJ236" s="218" t="s">
        <v>167</v>
      </c>
      <c r="AK236" s="218"/>
      <c r="AL236" s="218"/>
      <c r="AM236" s="218"/>
    </row>
    <row r="237" ht="15.75" customHeight="1">
      <c r="A237" s="56" t="s">
        <v>14712</v>
      </c>
      <c r="B237" s="56" t="s">
        <v>14713</v>
      </c>
      <c r="C237" s="56" t="str">
        <f>VLOOKUP(A237,'import Konya'!A:Q,3,0)</f>
        <v>DOĞRU</v>
      </c>
      <c r="D237" s="56" t="s">
        <v>1385</v>
      </c>
      <c r="E237" s="56">
        <f>VLOOKUP(A237,'import Konya'!A:Q,5,0)</f>
        <v>14</v>
      </c>
      <c r="F237" s="56" t="str">
        <f>VLOOKUP(A237,'import Konya'!A:Q,6,0)</f>
        <v/>
      </c>
      <c r="G237" s="56">
        <f>VLOOKUP(A237,'import Konya'!A:Q,7,0)</f>
        <v>7</v>
      </c>
      <c r="H237" s="56">
        <f>VLOOKUP(A237,'import Konya'!A:Q,8,0)</f>
        <v>1</v>
      </c>
      <c r="I237" s="56">
        <f>VLOOKUP(A237,'import Konya'!A:Q,9,0)</f>
        <v>8</v>
      </c>
      <c r="J237" s="216">
        <f>VLOOKUP(A237,'import Konya'!A:Q,10,0)</f>
        <v>0.88</v>
      </c>
      <c r="K237" s="56" t="s">
        <v>14080</v>
      </c>
      <c r="L237" s="56">
        <v>5.533706499E9</v>
      </c>
      <c r="M237" s="56" t="s">
        <v>11034</v>
      </c>
      <c r="N237" s="56" t="s">
        <v>13602</v>
      </c>
      <c r="O237" s="56" t="s">
        <v>14081</v>
      </c>
      <c r="P237" s="56" t="str">
        <f>VLOOKUP(A237,'import Konya'!A:Q,16,0)</f>
        <v>Geleneksel</v>
      </c>
      <c r="Q237" s="218" t="b">
        <v>0</v>
      </c>
      <c r="R237" s="218" t="s">
        <v>38</v>
      </c>
      <c r="S237" s="218" t="s">
        <v>167</v>
      </c>
      <c r="T237" s="2" t="s">
        <v>13064</v>
      </c>
      <c r="U237" s="218"/>
      <c r="V237" s="220">
        <v>44592.0</v>
      </c>
      <c r="W237" s="220">
        <v>44593.0</v>
      </c>
      <c r="X237" s="218"/>
      <c r="Y237" s="218" t="s">
        <v>1353</v>
      </c>
      <c r="Z237" s="220">
        <v>44592.0</v>
      </c>
      <c r="AA237" s="218"/>
      <c r="AB237" s="218"/>
      <c r="AC237" s="218"/>
      <c r="AD237" s="218"/>
      <c r="AE237" s="218"/>
      <c r="AF237" s="218"/>
      <c r="AG237" s="218"/>
      <c r="AH237" s="218"/>
      <c r="AI237" s="218" t="s">
        <v>167</v>
      </c>
      <c r="AJ237" s="218"/>
      <c r="AK237" s="218"/>
      <c r="AL237" s="218"/>
      <c r="AM237" s="218"/>
    </row>
    <row r="238" ht="15.75" customHeight="1">
      <c r="A238" s="56" t="s">
        <v>14714</v>
      </c>
      <c r="B238" s="56" t="s">
        <v>14715</v>
      </c>
      <c r="C238" s="56" t="str">
        <f>VLOOKUP(A238,'import Konya'!A:Q,3,0)</f>
        <v>DOĞRU</v>
      </c>
      <c r="D238" s="56" t="s">
        <v>1364</v>
      </c>
      <c r="E238" s="56">
        <f>VLOOKUP(A238,'import Konya'!A:Q,5,0)</f>
        <v>811</v>
      </c>
      <c r="F238" s="56">
        <f>VLOOKUP(A238,'import Konya'!A:Q,6,0)</f>
        <v>5</v>
      </c>
      <c r="G238" s="56">
        <f>VLOOKUP(A238,'import Konya'!A:Q,7,0)</f>
        <v>3</v>
      </c>
      <c r="H238" s="56">
        <f>VLOOKUP(A238,'import Konya'!A:Q,8,0)</f>
        <v>5</v>
      </c>
      <c r="I238" s="56">
        <f>VLOOKUP(A238,'import Konya'!A:Q,9,0)</f>
        <v>8</v>
      </c>
      <c r="J238" s="216">
        <f>VLOOKUP(A238,'import Konya'!A:Q,10,0)</f>
        <v>0.38</v>
      </c>
      <c r="K238" s="56" t="s">
        <v>14716</v>
      </c>
      <c r="L238" s="56">
        <v>5.469731568E9</v>
      </c>
      <c r="M238" s="56" t="s">
        <v>11034</v>
      </c>
      <c r="N238" s="56" t="s">
        <v>14717</v>
      </c>
      <c r="O238" s="56" t="s">
        <v>14718</v>
      </c>
      <c r="P238" s="56" t="str">
        <f>VLOOKUP(A238,'import Konya'!A:Q,16,0)</f>
        <v>Geleneksel</v>
      </c>
      <c r="Q238" s="218" t="b">
        <v>0</v>
      </c>
      <c r="R238" s="218" t="s">
        <v>38</v>
      </c>
      <c r="S238" s="218" t="s">
        <v>5371</v>
      </c>
      <c r="T238" s="224" t="s">
        <v>13488</v>
      </c>
      <c r="U238" s="218" t="s">
        <v>14719</v>
      </c>
      <c r="V238" s="220">
        <v>44420.0</v>
      </c>
      <c r="W238" s="220">
        <v>44425.0</v>
      </c>
      <c r="X238" s="218"/>
      <c r="Y238" s="218" t="s">
        <v>43</v>
      </c>
      <c r="Z238" s="220">
        <v>44410.0</v>
      </c>
      <c r="AA238" s="218" t="s">
        <v>1353</v>
      </c>
      <c r="AB238" s="221">
        <v>44420.0</v>
      </c>
      <c r="AC238" s="218"/>
      <c r="AD238" s="218"/>
      <c r="AE238" s="218"/>
      <c r="AF238" s="218"/>
      <c r="AG238" s="218"/>
      <c r="AH238" s="218"/>
      <c r="AI238" s="218" t="s">
        <v>5107</v>
      </c>
      <c r="AJ238" s="218" t="s">
        <v>5371</v>
      </c>
      <c r="AK238" s="218"/>
      <c r="AL238" s="218"/>
      <c r="AM238" s="218"/>
    </row>
    <row r="239" ht="15.75" customHeight="1">
      <c r="A239" s="56" t="s">
        <v>14720</v>
      </c>
      <c r="B239" s="56" t="s">
        <v>14721</v>
      </c>
      <c r="C239" s="56" t="str">
        <f>VLOOKUP(A239,'import Konya'!A:Q,3,0)</f>
        <v>DOĞRU</v>
      </c>
      <c r="D239" s="56" t="s">
        <v>1378</v>
      </c>
      <c r="E239" s="56">
        <f>VLOOKUP(A239,'import Konya'!A:Q,5,0)</f>
        <v>1065</v>
      </c>
      <c r="F239" s="56">
        <f>VLOOKUP(A239,'import Konya'!A:Q,6,0)</f>
        <v>10</v>
      </c>
      <c r="G239" s="56">
        <f>VLOOKUP(A239,'import Konya'!A:Q,7,0)</f>
        <v>16</v>
      </c>
      <c r="H239" s="56">
        <f>VLOOKUP(A239,'import Konya'!A:Q,8,0)</f>
        <v>9</v>
      </c>
      <c r="I239" s="56">
        <f>VLOOKUP(A239,'import Konya'!A:Q,9,0)</f>
        <v>25</v>
      </c>
      <c r="J239" s="216">
        <f>VLOOKUP(A239,'import Konya'!A:Q,10,0)</f>
        <v>0.64</v>
      </c>
      <c r="K239" s="56" t="s">
        <v>14722</v>
      </c>
      <c r="L239" s="56">
        <v>5.510548157E9</v>
      </c>
      <c r="M239" s="56" t="s">
        <v>11034</v>
      </c>
      <c r="N239" s="56" t="s">
        <v>13896</v>
      </c>
      <c r="O239" s="56" t="s">
        <v>14723</v>
      </c>
      <c r="P239" s="56" t="str">
        <f>VLOOKUP(A239,'import Konya'!A:Q,16,0)</f>
        <v>Geleneksel</v>
      </c>
      <c r="Q239" s="218" t="b">
        <v>0</v>
      </c>
      <c r="R239" s="218" t="s">
        <v>38</v>
      </c>
      <c r="S239" s="218" t="s">
        <v>571</v>
      </c>
      <c r="T239" s="2" t="s">
        <v>13064</v>
      </c>
      <c r="U239" s="218"/>
      <c r="V239" s="220">
        <v>44608.0</v>
      </c>
      <c r="W239" s="220">
        <v>44609.0</v>
      </c>
      <c r="X239" s="218"/>
      <c r="Y239" s="218" t="s">
        <v>43</v>
      </c>
      <c r="Z239" s="220">
        <v>44424.0</v>
      </c>
      <c r="AA239" s="218" t="s">
        <v>1475</v>
      </c>
      <c r="AB239" s="221">
        <v>44431.0</v>
      </c>
      <c r="AC239" s="218" t="s">
        <v>43</v>
      </c>
      <c r="AD239" s="221">
        <v>44432.0</v>
      </c>
      <c r="AE239" s="218" t="s">
        <v>43</v>
      </c>
      <c r="AF239" s="221">
        <v>44433.0</v>
      </c>
      <c r="AG239" s="218" t="s">
        <v>1353</v>
      </c>
      <c r="AH239" s="221">
        <v>44608.0</v>
      </c>
      <c r="AI239" s="218" t="s">
        <v>13605</v>
      </c>
      <c r="AJ239" s="218" t="s">
        <v>5759</v>
      </c>
      <c r="AK239" s="218" t="s">
        <v>13605</v>
      </c>
      <c r="AL239" s="218" t="s">
        <v>13605</v>
      </c>
      <c r="AM239" s="218" t="s">
        <v>610</v>
      </c>
    </row>
    <row r="240" ht="15.75" customHeight="1">
      <c r="A240" s="56" t="s">
        <v>14724</v>
      </c>
      <c r="B240" s="56" t="s">
        <v>14725</v>
      </c>
      <c r="C240" s="56" t="str">
        <f>VLOOKUP(A240,'import Konya'!A:Q,3,0)</f>
        <v>DOĞRU</v>
      </c>
      <c r="D240" s="56" t="s">
        <v>1348</v>
      </c>
      <c r="E240" s="56">
        <f>VLOOKUP(A240,'import Konya'!A:Q,5,0)</f>
        <v>1884</v>
      </c>
      <c r="F240" s="56">
        <f>VLOOKUP(A240,'import Konya'!A:Q,6,0)</f>
        <v>44</v>
      </c>
      <c r="G240" s="56">
        <f>VLOOKUP(A240,'import Konya'!A:Q,7,0)</f>
        <v>32</v>
      </c>
      <c r="H240" s="56">
        <f>VLOOKUP(A240,'import Konya'!A:Q,8,0)</f>
        <v>39</v>
      </c>
      <c r="I240" s="56">
        <f>VLOOKUP(A240,'import Konya'!A:Q,9,0)</f>
        <v>71</v>
      </c>
      <c r="J240" s="216">
        <f>VLOOKUP(A240,'import Konya'!A:Q,10,0)</f>
        <v>0.45</v>
      </c>
      <c r="K240" s="56" t="s">
        <v>14726</v>
      </c>
      <c r="L240" s="56">
        <v>5.354928784E9</v>
      </c>
      <c r="M240" s="56" t="s">
        <v>11034</v>
      </c>
      <c r="N240" s="56" t="s">
        <v>13773</v>
      </c>
      <c r="O240" s="56" t="s">
        <v>14727</v>
      </c>
      <c r="P240" s="56" t="str">
        <f>VLOOKUP(A240,'import Konya'!A:Q,16,0)</f>
        <v>Geleneksel</v>
      </c>
      <c r="Q240" s="218" t="b">
        <v>0</v>
      </c>
      <c r="R240" s="218" t="s">
        <v>38</v>
      </c>
      <c r="S240" s="218" t="s">
        <v>66</v>
      </c>
      <c r="T240" s="2" t="s">
        <v>13064</v>
      </c>
      <c r="U240" s="218" t="s">
        <v>14728</v>
      </c>
      <c r="V240" s="220">
        <v>44630.0</v>
      </c>
      <c r="W240" s="220">
        <v>44630.0</v>
      </c>
      <c r="X240" s="218"/>
      <c r="Y240" s="218" t="s">
        <v>1353</v>
      </c>
      <c r="Z240" s="220">
        <v>44424.0</v>
      </c>
      <c r="AA240" s="218" t="s">
        <v>1353</v>
      </c>
      <c r="AB240" s="221">
        <v>44630.0</v>
      </c>
      <c r="AC240" s="218"/>
      <c r="AD240" s="218"/>
      <c r="AE240" s="218"/>
      <c r="AF240" s="218"/>
      <c r="AG240" s="218"/>
      <c r="AH240" s="218"/>
      <c r="AI240" s="218" t="s">
        <v>13605</v>
      </c>
      <c r="AJ240" s="218" t="s">
        <v>66</v>
      </c>
      <c r="AK240" s="218"/>
      <c r="AL240" s="218"/>
      <c r="AM240" s="218"/>
    </row>
    <row r="241" ht="15.75" customHeight="1">
      <c r="A241" s="56" t="s">
        <v>14729</v>
      </c>
      <c r="B241" s="56" t="s">
        <v>14730</v>
      </c>
      <c r="C241" s="56" t="str">
        <f>VLOOKUP(A241,'import Konya'!A:Q,3,0)</f>
        <v>DOĞRU</v>
      </c>
      <c r="D241" s="56" t="s">
        <v>1370</v>
      </c>
      <c r="E241" s="56">
        <f>VLOOKUP(A241,'import Konya'!A:Q,5,0)</f>
        <v>146</v>
      </c>
      <c r="F241" s="56">
        <f>VLOOKUP(A241,'import Konya'!A:Q,6,0)</f>
        <v>1</v>
      </c>
      <c r="G241" s="56">
        <f>VLOOKUP(A241,'import Konya'!A:Q,7,0)</f>
        <v>0</v>
      </c>
      <c r="H241" s="56">
        <f>VLOOKUP(A241,'import Konya'!A:Q,8,0)</f>
        <v>8</v>
      </c>
      <c r="I241" s="56">
        <f>VLOOKUP(A241,'import Konya'!A:Q,9,0)</f>
        <v>8</v>
      </c>
      <c r="J241" s="216">
        <f>VLOOKUP(A241,'import Konya'!A:Q,10,0)</f>
        <v>0</v>
      </c>
      <c r="K241" s="56" t="s">
        <v>14731</v>
      </c>
      <c r="L241" s="56">
        <v>5.366126355E9</v>
      </c>
      <c r="M241" s="56" t="s">
        <v>11034</v>
      </c>
      <c r="N241" s="56" t="s">
        <v>14076</v>
      </c>
      <c r="O241" s="56" t="s">
        <v>14732</v>
      </c>
      <c r="P241" s="56" t="str">
        <f>VLOOKUP(A241,'import Konya'!A:Q,16,0)</f>
        <v>Geleneksel</v>
      </c>
      <c r="Q241" s="218" t="b">
        <v>0</v>
      </c>
      <c r="R241" s="218" t="s">
        <v>40</v>
      </c>
      <c r="S241" s="218"/>
      <c r="T241" s="218"/>
      <c r="U241" s="218" t="s">
        <v>14733</v>
      </c>
      <c r="V241" s="220"/>
      <c r="W241" s="220"/>
      <c r="X241" s="218"/>
      <c r="Y241" s="218" t="s">
        <v>1353</v>
      </c>
      <c r="Z241" s="220">
        <v>44599.0</v>
      </c>
      <c r="AA241" s="218"/>
      <c r="AB241" s="218"/>
      <c r="AC241" s="218"/>
      <c r="AD241" s="218"/>
      <c r="AE241" s="218"/>
      <c r="AF241" s="218"/>
      <c r="AG241" s="218"/>
      <c r="AH241" s="218"/>
      <c r="AI241" s="218" t="s">
        <v>167</v>
      </c>
      <c r="AJ241" s="218"/>
      <c r="AK241" s="218"/>
      <c r="AL241" s="218"/>
      <c r="AM241" s="218"/>
    </row>
    <row r="242" ht="15.75" customHeight="1">
      <c r="A242" s="56" t="s">
        <v>14734</v>
      </c>
      <c r="B242" s="56" t="s">
        <v>14735</v>
      </c>
      <c r="C242" s="56" t="str">
        <f>VLOOKUP(A242,'import Konya'!A:Q,3,0)</f>
        <v>DOĞRU</v>
      </c>
      <c r="D242" s="56" t="s">
        <v>1597</v>
      </c>
      <c r="E242" s="56">
        <f>VLOOKUP(A242,'import Konya'!A:Q,5,0)</f>
        <v>559</v>
      </c>
      <c r="F242" s="56">
        <f>VLOOKUP(A242,'import Konya'!A:Q,6,0)</f>
        <v>42</v>
      </c>
      <c r="G242" s="56">
        <f>VLOOKUP(A242,'import Konya'!A:Q,7,0)</f>
        <v>0</v>
      </c>
      <c r="H242" s="56">
        <f>VLOOKUP(A242,'import Konya'!A:Q,8,0)</f>
        <v>24</v>
      </c>
      <c r="I242" s="56">
        <f>VLOOKUP(A242,'import Konya'!A:Q,9,0)</f>
        <v>24</v>
      </c>
      <c r="J242" s="216">
        <f>VLOOKUP(A242,'import Konya'!A:Q,10,0)</f>
        <v>0</v>
      </c>
      <c r="K242" s="56" t="s">
        <v>14736</v>
      </c>
      <c r="L242" s="56">
        <v>3.323530555E9</v>
      </c>
      <c r="M242" s="56" t="s">
        <v>13595</v>
      </c>
      <c r="N242" s="56" t="s">
        <v>14205</v>
      </c>
      <c r="O242" s="56" t="s">
        <v>14737</v>
      </c>
      <c r="P242" s="56" t="str">
        <f>VLOOKUP(A242,'import Konya'!A:Q,16,0)</f>
        <v>Geleneksel</v>
      </c>
      <c r="Q242" s="218" t="b">
        <v>1</v>
      </c>
      <c r="R242" s="218"/>
      <c r="S242" s="218"/>
      <c r="T242" s="218"/>
      <c r="U242" s="218" t="s">
        <v>14738</v>
      </c>
      <c r="V242" s="220"/>
      <c r="W242" s="220"/>
      <c r="X242" s="218"/>
      <c r="Y242" s="218" t="s">
        <v>1353</v>
      </c>
      <c r="Z242" s="220">
        <v>44589.0</v>
      </c>
      <c r="AA242" s="218"/>
      <c r="AB242" s="218"/>
      <c r="AC242" s="218"/>
      <c r="AD242" s="218"/>
      <c r="AE242" s="218"/>
      <c r="AF242" s="218"/>
      <c r="AG242" s="218"/>
      <c r="AH242" s="218"/>
      <c r="AI242" s="218" t="s">
        <v>106</v>
      </c>
      <c r="AJ242" s="218"/>
      <c r="AK242" s="218"/>
      <c r="AL242" s="218"/>
      <c r="AM242" s="218"/>
    </row>
    <row r="243" ht="15.75" customHeight="1">
      <c r="A243" s="56" t="s">
        <v>14739</v>
      </c>
      <c r="B243" s="56" t="s">
        <v>14740</v>
      </c>
      <c r="C243" s="56" t="str">
        <f>VLOOKUP(A243,'import Konya'!A:Q,3,0)</f>
        <v>DOĞRU</v>
      </c>
      <c r="D243" s="56" t="s">
        <v>1597</v>
      </c>
      <c r="E243" s="56">
        <f>VLOOKUP(A243,'import Konya'!A:Q,5,0)</f>
        <v>59</v>
      </c>
      <c r="F243" s="56">
        <f>VLOOKUP(A243,'import Konya'!A:Q,6,0)</f>
        <v>10</v>
      </c>
      <c r="G243" s="56">
        <f>VLOOKUP(A243,'import Konya'!A:Q,7,0)</f>
        <v>0</v>
      </c>
      <c r="H243" s="56">
        <f>VLOOKUP(A243,'import Konya'!A:Q,8,0)</f>
        <v>32</v>
      </c>
      <c r="I243" s="56">
        <f>VLOOKUP(A243,'import Konya'!A:Q,9,0)</f>
        <v>32</v>
      </c>
      <c r="J243" s="216">
        <f>VLOOKUP(A243,'import Konya'!A:Q,10,0)</f>
        <v>0</v>
      </c>
      <c r="K243" s="56" t="s">
        <v>14741</v>
      </c>
      <c r="L243" s="56">
        <v>5.379786868E9</v>
      </c>
      <c r="M243" s="56" t="s">
        <v>11034</v>
      </c>
      <c r="N243" s="56" t="s">
        <v>13602</v>
      </c>
      <c r="O243" s="56" t="s">
        <v>14742</v>
      </c>
      <c r="P243" s="56" t="str">
        <f>VLOOKUP(A243,'import Konya'!A:Q,16,0)</f>
        <v>Geleneksel</v>
      </c>
      <c r="Q243" s="218" t="b">
        <v>0</v>
      </c>
      <c r="R243" s="218"/>
      <c r="S243" s="218"/>
      <c r="T243" s="218"/>
      <c r="U243" s="218" t="s">
        <v>14743</v>
      </c>
      <c r="V243" s="220"/>
      <c r="W243" s="220"/>
      <c r="X243" s="218"/>
      <c r="Y243" s="218" t="s">
        <v>1475</v>
      </c>
      <c r="Z243" s="220">
        <v>44599.0</v>
      </c>
      <c r="AA243" s="218" t="s">
        <v>1506</v>
      </c>
      <c r="AB243" s="221">
        <v>44620.0</v>
      </c>
      <c r="AC243" s="218" t="s">
        <v>1353</v>
      </c>
      <c r="AD243" s="221">
        <v>44655.0</v>
      </c>
      <c r="AE243" s="218"/>
      <c r="AF243" s="218"/>
      <c r="AG243" s="218"/>
      <c r="AH243" s="218"/>
      <c r="AI243" s="218" t="s">
        <v>100</v>
      </c>
      <c r="AJ243" s="218" t="s">
        <v>167</v>
      </c>
      <c r="AK243" s="218" t="s">
        <v>610</v>
      </c>
      <c r="AL243" s="218"/>
      <c r="AM243" s="218"/>
    </row>
    <row r="244" ht="15.75" customHeight="1">
      <c r="A244" s="56" t="s">
        <v>14744</v>
      </c>
      <c r="B244" s="56" t="s">
        <v>14745</v>
      </c>
      <c r="C244" s="56" t="str">
        <f>VLOOKUP(A244,'import Konya'!A:Q,3,0)</f>
        <v>DOĞRU</v>
      </c>
      <c r="D244" s="56" t="s">
        <v>1507</v>
      </c>
      <c r="E244" s="56">
        <f>VLOOKUP(A244,'import Konya'!A:Q,5,0)</f>
        <v>38</v>
      </c>
      <c r="F244" s="56">
        <f>VLOOKUP(A244,'import Konya'!A:Q,6,0)</f>
        <v>15</v>
      </c>
      <c r="G244" s="56">
        <f>VLOOKUP(A244,'import Konya'!A:Q,7,0)</f>
        <v>0</v>
      </c>
      <c r="H244" s="56">
        <f>VLOOKUP(A244,'import Konya'!A:Q,8,0)</f>
        <v>49</v>
      </c>
      <c r="I244" s="56">
        <f>VLOOKUP(A244,'import Konya'!A:Q,9,0)</f>
        <v>49</v>
      </c>
      <c r="J244" s="216">
        <f>VLOOKUP(A244,'import Konya'!A:Q,10,0)</f>
        <v>0</v>
      </c>
      <c r="K244" s="56" t="s">
        <v>14746</v>
      </c>
      <c r="L244" s="56">
        <v>5.396724227E9</v>
      </c>
      <c r="M244" s="56" t="s">
        <v>13656</v>
      </c>
      <c r="N244" s="56" t="s">
        <v>14200</v>
      </c>
      <c r="O244" s="56" t="s">
        <v>14747</v>
      </c>
      <c r="P244" s="56" t="str">
        <f>VLOOKUP(A244,'import Konya'!A:Q,16,0)</f>
        <v>Geleneksel</v>
      </c>
      <c r="Q244" s="218" t="b">
        <v>0</v>
      </c>
      <c r="R244" s="218"/>
      <c r="S244" s="218"/>
      <c r="T244" s="218"/>
      <c r="U244" s="218"/>
      <c r="V244" s="220"/>
      <c r="W244" s="220"/>
      <c r="X244" s="218"/>
      <c r="Y244" s="218"/>
      <c r="Z244" s="220"/>
      <c r="AA244" s="218"/>
      <c r="AB244" s="218"/>
      <c r="AC244" s="218"/>
      <c r="AD244" s="218"/>
      <c r="AE244" s="218"/>
      <c r="AF244" s="218"/>
      <c r="AG244" s="218"/>
      <c r="AH244" s="218"/>
      <c r="AI244" s="218"/>
      <c r="AJ244" s="218"/>
      <c r="AK244" s="218"/>
      <c r="AL244" s="218"/>
      <c r="AM244" s="218"/>
    </row>
    <row r="245" ht="15.75" customHeight="1">
      <c r="A245" s="56" t="s">
        <v>14748</v>
      </c>
      <c r="B245" s="56" t="s">
        <v>14749</v>
      </c>
      <c r="C245" s="56" t="str">
        <f>VLOOKUP(A245,'import Konya'!A:Q,3,0)</f>
        <v>DOĞRU</v>
      </c>
      <c r="D245" s="56" t="s">
        <v>1370</v>
      </c>
      <c r="E245" s="56">
        <f>VLOOKUP(A245,'import Konya'!A:Q,5,0)</f>
        <v>257</v>
      </c>
      <c r="F245" s="56">
        <f>VLOOKUP(A245,'import Konya'!A:Q,6,0)</f>
        <v>11</v>
      </c>
      <c r="G245" s="56">
        <f>VLOOKUP(A245,'import Konya'!A:Q,7,0)</f>
        <v>7</v>
      </c>
      <c r="H245" s="56">
        <f>VLOOKUP(A245,'import Konya'!A:Q,8,0)</f>
        <v>3</v>
      </c>
      <c r="I245" s="56">
        <f>VLOOKUP(A245,'import Konya'!A:Q,9,0)</f>
        <v>10</v>
      </c>
      <c r="J245" s="216">
        <f>VLOOKUP(A245,'import Konya'!A:Q,10,0)</f>
        <v>0.7</v>
      </c>
      <c r="K245" s="56" t="s">
        <v>14750</v>
      </c>
      <c r="L245" s="56">
        <v>3.322497472E9</v>
      </c>
      <c r="M245" s="56" t="s">
        <v>13620</v>
      </c>
      <c r="N245" s="56" t="s">
        <v>14751</v>
      </c>
      <c r="O245" s="56" t="s">
        <v>14752</v>
      </c>
      <c r="P245" s="56" t="str">
        <f>VLOOKUP(A245,'import Konya'!A:Q,16,0)</f>
        <v>Geleneksel</v>
      </c>
      <c r="Q245" s="218" t="b">
        <v>0</v>
      </c>
      <c r="R245" s="218" t="s">
        <v>38</v>
      </c>
      <c r="S245" s="218" t="s">
        <v>149</v>
      </c>
      <c r="T245" s="2" t="s">
        <v>13064</v>
      </c>
      <c r="U245" s="218" t="s">
        <v>14753</v>
      </c>
      <c r="V245" s="220">
        <v>44599.0</v>
      </c>
      <c r="W245" s="220">
        <v>44600.0</v>
      </c>
      <c r="X245" s="218"/>
      <c r="Y245" s="218" t="s">
        <v>1353</v>
      </c>
      <c r="Z245" s="220">
        <v>44599.0</v>
      </c>
      <c r="AA245" s="218"/>
      <c r="AB245" s="218"/>
      <c r="AC245" s="218"/>
      <c r="AD245" s="218"/>
      <c r="AE245" s="218"/>
      <c r="AF245" s="218"/>
      <c r="AG245" s="218"/>
      <c r="AH245" s="218"/>
      <c r="AI245" s="218" t="s">
        <v>149</v>
      </c>
      <c r="AJ245" s="218"/>
      <c r="AK245" s="218"/>
      <c r="AL245" s="218"/>
      <c r="AM245" s="218"/>
    </row>
    <row r="246" ht="15.75" customHeight="1">
      <c r="A246" s="56" t="s">
        <v>14754</v>
      </c>
      <c r="B246" s="56" t="s">
        <v>14755</v>
      </c>
      <c r="C246" s="56" t="str">
        <f>VLOOKUP(A246,'import Konya'!A:Q,3,0)</f>
        <v>DOĞRU</v>
      </c>
      <c r="D246" s="56" t="s">
        <v>1370</v>
      </c>
      <c r="E246" s="56">
        <f>VLOOKUP(A246,'import Konya'!A:Q,5,0)</f>
        <v>334</v>
      </c>
      <c r="F246" s="56">
        <f>VLOOKUP(A246,'import Konya'!A:Q,6,0)</f>
        <v>40</v>
      </c>
      <c r="G246" s="56">
        <f>VLOOKUP(A246,'import Konya'!A:Q,7,0)</f>
        <v>15</v>
      </c>
      <c r="H246" s="56">
        <f>VLOOKUP(A246,'import Konya'!A:Q,8,0)</f>
        <v>26</v>
      </c>
      <c r="I246" s="56">
        <f>VLOOKUP(A246,'import Konya'!A:Q,9,0)</f>
        <v>41</v>
      </c>
      <c r="J246" s="216">
        <f>VLOOKUP(A246,'import Konya'!A:Q,10,0)</f>
        <v>0.37</v>
      </c>
      <c r="K246" s="56" t="s">
        <v>14756</v>
      </c>
      <c r="L246" s="56">
        <v>3.327123303E9</v>
      </c>
      <c r="M246" s="56" t="s">
        <v>13656</v>
      </c>
      <c r="N246" s="56" t="s">
        <v>1408</v>
      </c>
      <c r="O246" s="56" t="s">
        <v>14757</v>
      </c>
      <c r="P246" s="56" t="str">
        <f>VLOOKUP(A246,'import Konya'!A:Q,16,0)</f>
        <v>Geleneksel</v>
      </c>
      <c r="Q246" s="218" t="b">
        <v>0</v>
      </c>
      <c r="R246" s="218"/>
      <c r="S246" s="218"/>
      <c r="T246" s="218"/>
      <c r="U246" s="218"/>
      <c r="V246" s="220"/>
      <c r="W246" s="220"/>
      <c r="X246" s="218"/>
      <c r="Y246" s="218"/>
      <c r="Z246" s="220"/>
      <c r="AA246" s="218"/>
      <c r="AB246" s="218"/>
      <c r="AC246" s="218"/>
      <c r="AD246" s="218"/>
      <c r="AE246" s="218"/>
      <c r="AF246" s="218"/>
      <c r="AG246" s="218"/>
      <c r="AH246" s="218"/>
      <c r="AI246" s="218"/>
      <c r="AJ246" s="218"/>
      <c r="AK246" s="218"/>
      <c r="AL246" s="218"/>
      <c r="AM246" s="218"/>
    </row>
    <row r="247" ht="15.75" customHeight="1">
      <c r="A247" s="56" t="s">
        <v>14758</v>
      </c>
      <c r="B247" s="56" t="s">
        <v>14759</v>
      </c>
      <c r="C247" s="56" t="str">
        <f>VLOOKUP(A247,'import Konya'!A:Q,3,0)</f>
        <v>DOĞRU</v>
      </c>
      <c r="D247" s="56" t="s">
        <v>1370</v>
      </c>
      <c r="E247" s="56">
        <f>VLOOKUP(A247,'import Konya'!A:Q,5,0)</f>
        <v>1801</v>
      </c>
      <c r="F247" s="56">
        <f>VLOOKUP(A247,'import Konya'!A:Q,6,0)</f>
        <v>44</v>
      </c>
      <c r="G247" s="56">
        <f>VLOOKUP(A247,'import Konya'!A:Q,7,0)</f>
        <v>23</v>
      </c>
      <c r="H247" s="56">
        <f>VLOOKUP(A247,'import Konya'!A:Q,8,0)</f>
        <v>3</v>
      </c>
      <c r="I247" s="56">
        <f>VLOOKUP(A247,'import Konya'!A:Q,9,0)</f>
        <v>26</v>
      </c>
      <c r="J247" s="216">
        <f>VLOOKUP(A247,'import Konya'!A:Q,10,0)</f>
        <v>0.88</v>
      </c>
      <c r="K247" s="56" t="s">
        <v>14760</v>
      </c>
      <c r="L247" s="56">
        <v>5.37366546E9</v>
      </c>
      <c r="M247" s="56" t="s">
        <v>13620</v>
      </c>
      <c r="N247" s="56" t="s">
        <v>13958</v>
      </c>
      <c r="O247" s="56" t="s">
        <v>14761</v>
      </c>
      <c r="P247" s="56" t="str">
        <f>VLOOKUP(A247,'import Konya'!A:Q,16,0)</f>
        <v>Geleneksel</v>
      </c>
      <c r="Q247" s="218" t="b">
        <v>0</v>
      </c>
      <c r="R247" s="218" t="s">
        <v>38</v>
      </c>
      <c r="S247" s="218" t="s">
        <v>4907</v>
      </c>
      <c r="T247" s="218" t="s">
        <v>13488</v>
      </c>
      <c r="U247" s="218" t="s">
        <v>14762</v>
      </c>
      <c r="V247" s="220">
        <v>44435.0</v>
      </c>
      <c r="W247" s="220">
        <v>44438.0</v>
      </c>
      <c r="X247" s="218"/>
      <c r="Y247" s="218" t="s">
        <v>1353</v>
      </c>
      <c r="Z247" s="220">
        <v>44435.0</v>
      </c>
      <c r="AA247" s="218"/>
      <c r="AB247" s="218"/>
      <c r="AC247" s="218"/>
      <c r="AD247" s="218"/>
      <c r="AE247" s="218"/>
      <c r="AF247" s="218"/>
      <c r="AG247" s="218"/>
      <c r="AH247" s="218"/>
      <c r="AI247" s="218" t="s">
        <v>4907</v>
      </c>
      <c r="AJ247" s="218"/>
      <c r="AK247" s="218"/>
      <c r="AL247" s="218"/>
      <c r="AM247" s="218"/>
    </row>
    <row r="248" ht="15.75" customHeight="1">
      <c r="A248" s="56" t="s">
        <v>14763</v>
      </c>
      <c r="B248" s="56" t="s">
        <v>14764</v>
      </c>
      <c r="C248" s="56" t="str">
        <f>VLOOKUP(A248,'import Konya'!A:Q,3,0)</f>
        <v>DOĞRU</v>
      </c>
      <c r="D248" s="56" t="s">
        <v>1370</v>
      </c>
      <c r="E248" s="56">
        <f>VLOOKUP(A248,'import Konya'!A:Q,5,0)</f>
        <v>9</v>
      </c>
      <c r="F248" s="56" t="str">
        <f>VLOOKUP(A248,'import Konya'!A:Q,6,0)</f>
        <v/>
      </c>
      <c r="G248" s="56">
        <f>VLOOKUP(A248,'import Konya'!A:Q,7,0)</f>
        <v>17</v>
      </c>
      <c r="H248" s="56">
        <f>VLOOKUP(A248,'import Konya'!A:Q,8,0)</f>
        <v>6</v>
      </c>
      <c r="I248" s="56">
        <f>VLOOKUP(A248,'import Konya'!A:Q,9,0)</f>
        <v>23</v>
      </c>
      <c r="J248" s="216">
        <f>VLOOKUP(A248,'import Konya'!A:Q,10,0)</f>
        <v>0.74</v>
      </c>
      <c r="K248" s="56" t="s">
        <v>14765</v>
      </c>
      <c r="L248" s="56">
        <v>3.32345409E9</v>
      </c>
      <c r="M248" s="56" t="s">
        <v>13620</v>
      </c>
      <c r="N248" s="56" t="s">
        <v>14642</v>
      </c>
      <c r="O248" s="56" t="s">
        <v>14766</v>
      </c>
      <c r="P248" s="56" t="str">
        <f>VLOOKUP(A248,'import Konya'!A:Q,16,0)</f>
        <v>Geleneksel</v>
      </c>
      <c r="Q248" s="218" t="b">
        <v>0</v>
      </c>
      <c r="R248" s="218"/>
      <c r="S248" s="218"/>
      <c r="T248" s="218"/>
      <c r="U248" s="218"/>
      <c r="V248" s="220"/>
      <c r="W248" s="220"/>
      <c r="X248" s="218"/>
      <c r="Y248" s="218"/>
      <c r="Z248" s="220"/>
      <c r="AA248" s="218"/>
      <c r="AB248" s="218"/>
      <c r="AC248" s="218"/>
      <c r="AD248" s="218"/>
      <c r="AE248" s="218"/>
      <c r="AF248" s="218"/>
      <c r="AG248" s="218"/>
      <c r="AH248" s="218"/>
      <c r="AI248" s="218"/>
      <c r="AJ248" s="218"/>
      <c r="AK248" s="218"/>
      <c r="AL248" s="218"/>
      <c r="AM248" s="218"/>
    </row>
    <row r="249" ht="15.75" customHeight="1">
      <c r="A249" s="211" t="s">
        <v>14767</v>
      </c>
      <c r="B249" s="211" t="s">
        <v>14768</v>
      </c>
      <c r="C249" s="56" t="str">
        <f>VLOOKUP(A249,'import Konya'!A:Q,3,0)</f>
        <v>DOĞRU</v>
      </c>
      <c r="D249" s="211" t="s">
        <v>1370</v>
      </c>
      <c r="E249" s="56">
        <f>VLOOKUP(A249,'import Konya'!A:Q,5,0)</f>
        <v>29</v>
      </c>
      <c r="F249" s="56">
        <f>VLOOKUP(A249,'import Konya'!A:Q,6,0)</f>
        <v>26</v>
      </c>
      <c r="G249" s="56">
        <f>VLOOKUP(A249,'import Konya'!A:Q,7,0)</f>
        <v>14</v>
      </c>
      <c r="H249" s="56">
        <f>VLOOKUP(A249,'import Konya'!A:Q,8,0)</f>
        <v>19</v>
      </c>
      <c r="I249" s="56">
        <f>VLOOKUP(A249,'import Konya'!A:Q,9,0)</f>
        <v>33</v>
      </c>
      <c r="J249" s="216">
        <f>VLOOKUP(A249,'import Konya'!A:Q,10,0)</f>
        <v>0.42</v>
      </c>
      <c r="K249" s="211" t="s">
        <v>14769</v>
      </c>
      <c r="L249" s="211">
        <v>3.323429999E9</v>
      </c>
      <c r="M249" s="211" t="s">
        <v>13620</v>
      </c>
      <c r="N249" s="211" t="s">
        <v>14642</v>
      </c>
      <c r="O249" s="211" t="s">
        <v>14770</v>
      </c>
      <c r="P249" s="56" t="str">
        <f>VLOOKUP(A249,'import Konya'!A:Q,16,0)</f>
        <v>Geleneksel</v>
      </c>
      <c r="Q249" s="218" t="b">
        <v>0</v>
      </c>
      <c r="R249" s="218"/>
      <c r="S249" s="218"/>
      <c r="T249" s="218"/>
      <c r="U249" s="218"/>
      <c r="V249" s="220"/>
      <c r="W249" s="220"/>
      <c r="X249" s="218"/>
      <c r="Y249" s="218"/>
      <c r="Z249" s="220"/>
      <c r="AA249" s="218"/>
      <c r="AB249" s="218"/>
      <c r="AC249" s="218"/>
      <c r="AD249" s="218"/>
      <c r="AE249" s="218"/>
      <c r="AF249" s="218"/>
      <c r="AG249" s="218"/>
      <c r="AH249" s="218"/>
      <c r="AI249" s="218"/>
      <c r="AJ249" s="218"/>
      <c r="AK249" s="218"/>
      <c r="AL249" s="218"/>
      <c r="AM249" s="218"/>
    </row>
    <row r="250" ht="15.75" customHeight="1">
      <c r="A250" s="56" t="s">
        <v>14771</v>
      </c>
      <c r="B250" s="56" t="s">
        <v>14772</v>
      </c>
      <c r="C250" s="56" t="str">
        <f>VLOOKUP(A250,'import Konya'!A:Q,3,0)</f>
        <v>YANLIŞ</v>
      </c>
      <c r="D250" s="56" t="s">
        <v>1370</v>
      </c>
      <c r="E250" s="56">
        <f>VLOOKUP(A250,'import Konya'!A:Q,5,0)</f>
        <v>695</v>
      </c>
      <c r="F250" s="56" t="str">
        <f>VLOOKUP(A250,'import Konya'!A:Q,6,0)</f>
        <v/>
      </c>
      <c r="G250" s="56">
        <f>VLOOKUP(A250,'import Konya'!A:Q,7,0)</f>
        <v>11</v>
      </c>
      <c r="H250" s="56">
        <f>VLOOKUP(A250,'import Konya'!A:Q,8,0)</f>
        <v>11</v>
      </c>
      <c r="I250" s="56">
        <f>VLOOKUP(A250,'import Konya'!A:Q,9,0)</f>
        <v>22</v>
      </c>
      <c r="J250" s="216">
        <f>VLOOKUP(A250,'import Konya'!A:Q,10,0)</f>
        <v>0.5</v>
      </c>
      <c r="K250" s="56" t="s">
        <v>14773</v>
      </c>
      <c r="L250" s="56">
        <v>3.323500808E9</v>
      </c>
      <c r="M250" s="56" t="s">
        <v>13595</v>
      </c>
      <c r="N250" s="56" t="s">
        <v>13901</v>
      </c>
      <c r="O250" s="56" t="s">
        <v>14774</v>
      </c>
      <c r="P250" s="56" t="str">
        <f>VLOOKUP(A250,'import Konya'!A:Q,16,0)</f>
        <v>Geleneksel</v>
      </c>
      <c r="Q250" s="218" t="b">
        <v>0</v>
      </c>
      <c r="R250" s="218" t="s">
        <v>38</v>
      </c>
      <c r="S250" s="218" t="s">
        <v>100</v>
      </c>
      <c r="T250" s="218"/>
      <c r="U250" s="218" t="s">
        <v>14775</v>
      </c>
      <c r="V250" s="220">
        <v>44390.0</v>
      </c>
      <c r="W250" s="220">
        <v>44391.0</v>
      </c>
      <c r="X250" s="218"/>
      <c r="Y250" s="218" t="s">
        <v>1353</v>
      </c>
      <c r="Z250" s="220">
        <v>44390.0</v>
      </c>
      <c r="AA250" s="218" t="s">
        <v>43</v>
      </c>
      <c r="AB250" s="221">
        <v>44407.0</v>
      </c>
      <c r="AC250" s="218"/>
      <c r="AD250" s="218"/>
      <c r="AE250" s="218"/>
      <c r="AF250" s="218"/>
      <c r="AG250" s="218"/>
      <c r="AH250" s="218"/>
      <c r="AI250" s="218" t="s">
        <v>100</v>
      </c>
      <c r="AJ250" s="218" t="s">
        <v>100</v>
      </c>
      <c r="AK250" s="218"/>
      <c r="AL250" s="218"/>
      <c r="AM250" s="218"/>
    </row>
    <row r="251" ht="15.75" customHeight="1">
      <c r="A251" s="56" t="s">
        <v>14776</v>
      </c>
      <c r="B251" s="56" t="s">
        <v>14777</v>
      </c>
      <c r="C251" s="56" t="str">
        <f>VLOOKUP(A251,'import Konya'!A:Q,3,0)</f>
        <v>DOĞRU</v>
      </c>
      <c r="D251" s="56" t="s">
        <v>1364</v>
      </c>
      <c r="E251" s="56">
        <f>VLOOKUP(A251,'import Konya'!A:Q,5,0)</f>
        <v>65</v>
      </c>
      <c r="F251" s="56" t="str">
        <f>VLOOKUP(A251,'import Konya'!A:Q,6,0)</f>
        <v/>
      </c>
      <c r="G251" s="56">
        <f>VLOOKUP(A251,'import Konya'!A:Q,7,0)</f>
        <v>0</v>
      </c>
      <c r="H251" s="56">
        <f>VLOOKUP(A251,'import Konya'!A:Q,8,0)</f>
        <v>8</v>
      </c>
      <c r="I251" s="56">
        <f>VLOOKUP(A251,'import Konya'!A:Q,9,0)</f>
        <v>8</v>
      </c>
      <c r="J251" s="216">
        <f>VLOOKUP(A251,'import Konya'!A:Q,10,0)</f>
        <v>0</v>
      </c>
      <c r="K251" s="56" t="s">
        <v>14778</v>
      </c>
      <c r="L251" s="56">
        <v>5.013549154E9</v>
      </c>
      <c r="M251" s="56" t="s">
        <v>11034</v>
      </c>
      <c r="N251" s="56" t="s">
        <v>14237</v>
      </c>
      <c r="O251" s="56" t="s">
        <v>14779</v>
      </c>
      <c r="P251" s="56" t="str">
        <f>VLOOKUP(A251,'import Konya'!A:Q,16,0)</f>
        <v>Geleneksel</v>
      </c>
      <c r="Q251" s="218" t="b">
        <v>0</v>
      </c>
      <c r="R251" s="218" t="s">
        <v>27</v>
      </c>
      <c r="S251" s="218"/>
      <c r="T251" s="218"/>
      <c r="U251" s="227" t="s">
        <v>14780</v>
      </c>
      <c r="V251" s="529" t="s">
        <v>13802</v>
      </c>
      <c r="W251" s="220"/>
      <c r="X251" s="218"/>
      <c r="Y251" s="218" t="s">
        <v>1353</v>
      </c>
      <c r="Z251" s="220">
        <v>44629.0</v>
      </c>
      <c r="AA251" s="218"/>
      <c r="AB251" s="218"/>
      <c r="AC251" s="218"/>
      <c r="AD251" s="218"/>
      <c r="AE251" s="218"/>
      <c r="AF251" s="218"/>
      <c r="AG251" s="218"/>
      <c r="AH251" s="218"/>
      <c r="AI251" s="218" t="s">
        <v>106</v>
      </c>
      <c r="AJ251" s="218"/>
      <c r="AK251" s="218"/>
      <c r="AL251" s="218"/>
      <c r="AM251" s="218"/>
    </row>
    <row r="252" ht="15.75" customHeight="1">
      <c r="A252" s="56" t="s">
        <v>14781</v>
      </c>
      <c r="B252" s="56" t="s">
        <v>14782</v>
      </c>
      <c r="C252" s="56" t="str">
        <f>VLOOKUP(A252,'import Konya'!A:Q,3,0)</f>
        <v>YANLIŞ</v>
      </c>
      <c r="D252" s="56" t="s">
        <v>1370</v>
      </c>
      <c r="E252" s="56">
        <f>VLOOKUP(A252,'import Konya'!A:Q,5,0)</f>
        <v>209</v>
      </c>
      <c r="F252" s="56" t="str">
        <f>VLOOKUP(A252,'import Konya'!A:Q,6,0)</f>
        <v/>
      </c>
      <c r="G252" s="56">
        <f>VLOOKUP(A252,'import Konya'!A:Q,7,0)</f>
        <v>25</v>
      </c>
      <c r="H252" s="56">
        <f>VLOOKUP(A252,'import Konya'!A:Q,8,0)</f>
        <v>16</v>
      </c>
      <c r="I252" s="56">
        <f>VLOOKUP(A252,'import Konya'!A:Q,9,0)</f>
        <v>41</v>
      </c>
      <c r="J252" s="216">
        <f>VLOOKUP(A252,'import Konya'!A:Q,10,0)</f>
        <v>0.61</v>
      </c>
      <c r="K252" s="56" t="s">
        <v>14783</v>
      </c>
      <c r="L252" s="56">
        <v>3.322357314E9</v>
      </c>
      <c r="M252" s="56" t="s">
        <v>11034</v>
      </c>
      <c r="N252" s="56" t="s">
        <v>1592</v>
      </c>
      <c r="O252" s="56" t="s">
        <v>14784</v>
      </c>
      <c r="P252" s="56" t="str">
        <f>VLOOKUP(A252,'import Konya'!A:Q,16,0)</f>
        <v>Geleneksel</v>
      </c>
      <c r="Q252" s="218" t="b">
        <v>0</v>
      </c>
      <c r="R252" s="218" t="s">
        <v>38</v>
      </c>
      <c r="S252" s="218" t="s">
        <v>5759</v>
      </c>
      <c r="T252" s="218" t="s">
        <v>13488</v>
      </c>
      <c r="U252" s="218" t="s">
        <v>14785</v>
      </c>
      <c r="V252" s="220">
        <v>44427.0</v>
      </c>
      <c r="W252" s="220">
        <v>44432.0</v>
      </c>
      <c r="X252" s="218"/>
      <c r="Y252" s="218" t="s">
        <v>1353</v>
      </c>
      <c r="Z252" s="220">
        <v>44407.0</v>
      </c>
      <c r="AA252" s="218" t="s">
        <v>1475</v>
      </c>
      <c r="AB252" s="221">
        <v>44419.0</v>
      </c>
      <c r="AC252" s="218" t="s">
        <v>1475</v>
      </c>
      <c r="AD252" s="221">
        <v>44420.0</v>
      </c>
      <c r="AE252" s="218" t="s">
        <v>43</v>
      </c>
      <c r="AF252" s="221">
        <v>44422.0</v>
      </c>
      <c r="AG252" s="218" t="s">
        <v>1353</v>
      </c>
      <c r="AH252" s="221">
        <v>44427.0</v>
      </c>
      <c r="AI252" s="218" t="s">
        <v>100</v>
      </c>
      <c r="AJ252" s="218" t="s">
        <v>13605</v>
      </c>
      <c r="AK252" s="218" t="s">
        <v>5371</v>
      </c>
      <c r="AL252" s="218" t="s">
        <v>5371</v>
      </c>
      <c r="AM252" s="218" t="s">
        <v>5759</v>
      </c>
    </row>
    <row r="253" ht="15.75" customHeight="1">
      <c r="A253" s="211" t="s">
        <v>14786</v>
      </c>
      <c r="B253" s="211" t="s">
        <v>14787</v>
      </c>
      <c r="C253" s="56" t="str">
        <f>VLOOKUP(A253,'import Konya'!A:Q,3,0)</f>
        <v>DOĞRU</v>
      </c>
      <c r="D253" s="211" t="s">
        <v>1832</v>
      </c>
      <c r="E253" s="56" t="str">
        <f>VLOOKUP(A253,'import Konya'!A:Q,5,0)</f>
        <v/>
      </c>
      <c r="F253" s="56" t="str">
        <f>VLOOKUP(A253,'import Konya'!A:Q,6,0)</f>
        <v/>
      </c>
      <c r="G253" s="56">
        <f>VLOOKUP(A253,'import Konya'!A:Q,7,0)</f>
        <v>0</v>
      </c>
      <c r="H253" s="56">
        <f>VLOOKUP(A253,'import Konya'!A:Q,8,0)</f>
        <v>8</v>
      </c>
      <c r="I253" s="56">
        <f>VLOOKUP(A253,'import Konya'!A:Q,9,0)</f>
        <v>8</v>
      </c>
      <c r="J253" s="216">
        <f>VLOOKUP(A253,'import Konya'!A:Q,10,0)</f>
        <v>0</v>
      </c>
      <c r="K253" s="211" t="s">
        <v>14788</v>
      </c>
      <c r="L253" s="211">
        <v>5.012964242E9</v>
      </c>
      <c r="M253" s="211" t="s">
        <v>11034</v>
      </c>
      <c r="N253" s="211" t="s">
        <v>13602</v>
      </c>
      <c r="O253" s="211" t="s">
        <v>14789</v>
      </c>
      <c r="P253" s="56" t="str">
        <f>VLOOKUP(A253,'import Konya'!A:Q,16,0)</f>
        <v>Geleneksel</v>
      </c>
      <c r="Q253" s="218" t="b">
        <v>0</v>
      </c>
      <c r="R253" s="218"/>
      <c r="S253" s="218"/>
      <c r="T253" s="218"/>
      <c r="U253" s="218"/>
      <c r="V253" s="220"/>
      <c r="W253" s="220"/>
      <c r="X253" s="218"/>
      <c r="Y253" s="218"/>
      <c r="Z253" s="220"/>
      <c r="AA253" s="218"/>
      <c r="AB253" s="218"/>
      <c r="AC253" s="218"/>
      <c r="AD253" s="218"/>
      <c r="AE253" s="218"/>
      <c r="AF253" s="218"/>
      <c r="AG253" s="218"/>
      <c r="AH253" s="218"/>
      <c r="AI253" s="218"/>
      <c r="AJ253" s="218"/>
      <c r="AK253" s="218"/>
      <c r="AL253" s="218"/>
      <c r="AM253" s="218"/>
    </row>
    <row r="254" ht="15.75" customHeight="1">
      <c r="A254" s="56" t="s">
        <v>14790</v>
      </c>
      <c r="B254" s="56" t="s">
        <v>14791</v>
      </c>
      <c r="C254" s="56" t="str">
        <f>VLOOKUP(A254,'import Konya'!A:Q,3,0)</f>
        <v>YANLIŞ</v>
      </c>
      <c r="D254" s="56" t="s">
        <v>1789</v>
      </c>
      <c r="E254" s="56">
        <f>VLOOKUP(A254,'import Konya'!A:Q,5,0)</f>
        <v>35</v>
      </c>
      <c r="F254" s="56" t="str">
        <f>VLOOKUP(A254,'import Konya'!A:Q,6,0)</f>
        <v/>
      </c>
      <c r="G254" s="56">
        <f>VLOOKUP(A254,'import Konya'!A:Q,7,0)</f>
        <v>13</v>
      </c>
      <c r="H254" s="56">
        <f>VLOOKUP(A254,'import Konya'!A:Q,8,0)</f>
        <v>4</v>
      </c>
      <c r="I254" s="56">
        <f>VLOOKUP(A254,'import Konya'!A:Q,9,0)</f>
        <v>17</v>
      </c>
      <c r="J254" s="216">
        <f>VLOOKUP(A254,'import Konya'!A:Q,10,0)</f>
        <v>0.76</v>
      </c>
      <c r="K254" s="56" t="s">
        <v>14792</v>
      </c>
      <c r="L254" s="56">
        <v>5.537354153E9</v>
      </c>
      <c r="M254" s="56" t="s">
        <v>11034</v>
      </c>
      <c r="N254" s="56" t="s">
        <v>13709</v>
      </c>
      <c r="O254" s="56" t="s">
        <v>14793</v>
      </c>
      <c r="P254" s="56" t="str">
        <f>VLOOKUP(A254,'import Konya'!A:Q,16,0)</f>
        <v>Geleneksel</v>
      </c>
      <c r="Q254" s="218" t="b">
        <v>0</v>
      </c>
      <c r="R254" s="218" t="s">
        <v>38</v>
      </c>
      <c r="S254" s="218" t="s">
        <v>5371</v>
      </c>
      <c r="T254" s="224" t="s">
        <v>13488</v>
      </c>
      <c r="U254" s="218"/>
      <c r="V254" s="220">
        <v>44424.0</v>
      </c>
      <c r="W254" s="220">
        <v>44426.0</v>
      </c>
      <c r="X254" s="218"/>
      <c r="Y254" s="218" t="s">
        <v>1353</v>
      </c>
      <c r="Z254" s="220">
        <v>44424.0</v>
      </c>
      <c r="AA254" s="218"/>
      <c r="AB254" s="218"/>
      <c r="AC254" s="218"/>
      <c r="AD254" s="218"/>
      <c r="AE254" s="218"/>
      <c r="AF254" s="218"/>
      <c r="AG254" s="218"/>
      <c r="AH254" s="218"/>
      <c r="AI254" s="218" t="s">
        <v>5371</v>
      </c>
      <c r="AJ254" s="218"/>
      <c r="AK254" s="218"/>
      <c r="AL254" s="218"/>
      <c r="AM254" s="218"/>
    </row>
    <row r="255" ht="15.75" customHeight="1">
      <c r="A255" s="56" t="s">
        <v>14794</v>
      </c>
      <c r="B255" s="56" t="s">
        <v>14795</v>
      </c>
      <c r="C255" s="56" t="str">
        <f>VLOOKUP(A255,'import Konya'!A:Q,3,0)</f>
        <v>DOĞRU</v>
      </c>
      <c r="D255" s="56" t="s">
        <v>1385</v>
      </c>
      <c r="E255" s="56">
        <f>VLOOKUP(A255,'import Konya'!A:Q,5,0)</f>
        <v>269</v>
      </c>
      <c r="F255" s="56">
        <f>VLOOKUP(A255,'import Konya'!A:Q,6,0)</f>
        <v>10</v>
      </c>
      <c r="G255" s="56">
        <f>VLOOKUP(A255,'import Konya'!A:Q,7,0)</f>
        <v>0</v>
      </c>
      <c r="H255" s="56">
        <f>VLOOKUP(A255,'import Konya'!A:Q,8,0)</f>
        <v>11</v>
      </c>
      <c r="I255" s="56">
        <f>VLOOKUP(A255,'import Konya'!A:Q,9,0)</f>
        <v>11</v>
      </c>
      <c r="J255" s="216">
        <f>VLOOKUP(A255,'import Konya'!A:Q,10,0)</f>
        <v>0</v>
      </c>
      <c r="K255" s="56" t="s">
        <v>14796</v>
      </c>
      <c r="L255" s="56">
        <v>5.075256459E9</v>
      </c>
      <c r="M255" s="56" t="s">
        <v>13595</v>
      </c>
      <c r="N255" s="56" t="s">
        <v>14797</v>
      </c>
      <c r="O255" s="56" t="s">
        <v>14798</v>
      </c>
      <c r="P255" s="56" t="str">
        <f>VLOOKUP(A255,'import Konya'!A:Q,16,0)</f>
        <v>Geleneksel</v>
      </c>
      <c r="Q255" s="218" t="b">
        <v>0</v>
      </c>
      <c r="R255" s="218" t="s">
        <v>39</v>
      </c>
      <c r="S255" s="218" t="s">
        <v>100</v>
      </c>
      <c r="T255" s="39" t="s">
        <v>13064</v>
      </c>
      <c r="U255" s="218" t="s">
        <v>14799</v>
      </c>
      <c r="V255" s="220">
        <v>44592.0</v>
      </c>
      <c r="W255" s="220">
        <v>44596.0</v>
      </c>
      <c r="X255" s="218"/>
      <c r="Y255" s="218" t="s">
        <v>1475</v>
      </c>
      <c r="Z255" s="220">
        <v>44391.0</v>
      </c>
      <c r="AA255" s="218" t="s">
        <v>1475</v>
      </c>
      <c r="AB255" s="221">
        <v>44246.0</v>
      </c>
      <c r="AC255" s="218" t="s">
        <v>1475</v>
      </c>
      <c r="AD255" s="221">
        <v>44404.0</v>
      </c>
      <c r="AE255" s="218" t="s">
        <v>1353</v>
      </c>
      <c r="AF255" s="221">
        <v>44406.0</v>
      </c>
      <c r="AG255" s="218" t="s">
        <v>1353</v>
      </c>
      <c r="AH255" s="221">
        <v>44592.0</v>
      </c>
      <c r="AI255" s="218" t="s">
        <v>100</v>
      </c>
      <c r="AJ255" s="218" t="s">
        <v>100</v>
      </c>
      <c r="AK255" s="218" t="s">
        <v>100</v>
      </c>
      <c r="AL255" s="218" t="s">
        <v>5107</v>
      </c>
      <c r="AM255" s="218" t="s">
        <v>100</v>
      </c>
    </row>
    <row r="256" ht="15.75" customHeight="1">
      <c r="A256" s="56" t="s">
        <v>14800</v>
      </c>
      <c r="B256" s="56" t="s">
        <v>14801</v>
      </c>
      <c r="C256" s="56" t="str">
        <f>VLOOKUP(A256,'import Konya'!A:Q,3,0)</f>
        <v>DOĞRU</v>
      </c>
      <c r="D256" s="56" t="s">
        <v>1443</v>
      </c>
      <c r="E256" s="56">
        <f>VLOOKUP(A256,'import Konya'!A:Q,5,0)</f>
        <v>3</v>
      </c>
      <c r="F256" s="56" t="str">
        <f>VLOOKUP(A256,'import Konya'!A:Q,6,0)</f>
        <v/>
      </c>
      <c r="G256" s="56">
        <f>VLOOKUP(A256,'import Konya'!A:Q,7,0)</f>
        <v>20</v>
      </c>
      <c r="H256" s="56">
        <f>VLOOKUP(A256,'import Konya'!A:Q,8,0)</f>
        <v>2</v>
      </c>
      <c r="I256" s="56">
        <f>VLOOKUP(A256,'import Konya'!A:Q,9,0)</f>
        <v>22</v>
      </c>
      <c r="J256" s="216">
        <f>VLOOKUP(A256,'import Konya'!A:Q,10,0)</f>
        <v>0.91</v>
      </c>
      <c r="K256" s="56" t="s">
        <v>14802</v>
      </c>
      <c r="L256" s="56">
        <v>3.325010221E9</v>
      </c>
      <c r="M256" s="56" t="s">
        <v>11034</v>
      </c>
      <c r="N256" s="56" t="s">
        <v>13773</v>
      </c>
      <c r="O256" s="56" t="s">
        <v>14803</v>
      </c>
      <c r="P256" s="56" t="str">
        <f>VLOOKUP(A256,'import Konya'!A:Q,16,0)</f>
        <v>Geleneksel</v>
      </c>
      <c r="Q256" s="218" t="b">
        <v>0</v>
      </c>
      <c r="R256" s="218" t="s">
        <v>38</v>
      </c>
      <c r="S256" s="218" t="s">
        <v>404</v>
      </c>
      <c r="T256" s="39" t="s">
        <v>13064</v>
      </c>
      <c r="U256" s="218" t="s">
        <v>14804</v>
      </c>
      <c r="V256" s="220">
        <v>44621.0</v>
      </c>
      <c r="W256" s="220">
        <v>44622.0</v>
      </c>
      <c r="X256" s="218"/>
      <c r="Y256" s="218" t="s">
        <v>1353</v>
      </c>
      <c r="Z256" s="220">
        <v>44602.0</v>
      </c>
      <c r="AA256" s="218" t="s">
        <v>1353</v>
      </c>
      <c r="AB256" s="221">
        <v>44621.0</v>
      </c>
      <c r="AC256" s="218"/>
      <c r="AD256" s="218"/>
      <c r="AE256" s="218"/>
      <c r="AF256" s="218"/>
      <c r="AG256" s="218"/>
      <c r="AH256" s="218"/>
      <c r="AI256" s="218" t="s">
        <v>149</v>
      </c>
      <c r="AJ256" s="218" t="s">
        <v>404</v>
      </c>
      <c r="AK256" s="218"/>
      <c r="AL256" s="218"/>
      <c r="AM256" s="218"/>
    </row>
    <row r="257" ht="15.75" customHeight="1">
      <c r="A257" s="56" t="s">
        <v>14805</v>
      </c>
      <c r="B257" s="56" t="s">
        <v>14806</v>
      </c>
      <c r="C257" s="56" t="str">
        <f>VLOOKUP(A257,'import Konya'!A:Q,3,0)</f>
        <v>DOĞRU</v>
      </c>
      <c r="D257" s="56" t="s">
        <v>1378</v>
      </c>
      <c r="E257" s="56">
        <f>VLOOKUP(A257,'import Konya'!A:Q,5,0)</f>
        <v>243</v>
      </c>
      <c r="F257" s="56" t="str">
        <f>VLOOKUP(A257,'import Konya'!A:Q,6,0)</f>
        <v/>
      </c>
      <c r="G257" s="56">
        <f>VLOOKUP(A257,'import Konya'!A:Q,7,0)</f>
        <v>0</v>
      </c>
      <c r="H257" s="56">
        <f>VLOOKUP(A257,'import Konya'!A:Q,8,0)</f>
        <v>23</v>
      </c>
      <c r="I257" s="56">
        <f>VLOOKUP(A257,'import Konya'!A:Q,9,0)</f>
        <v>23</v>
      </c>
      <c r="J257" s="216">
        <f>VLOOKUP(A257,'import Konya'!A:Q,10,0)</f>
        <v>0</v>
      </c>
      <c r="K257" s="56" t="s">
        <v>14807</v>
      </c>
      <c r="L257" s="56">
        <v>5.435957439E9</v>
      </c>
      <c r="M257" s="56" t="s">
        <v>11034</v>
      </c>
      <c r="N257" s="56" t="s">
        <v>13918</v>
      </c>
      <c r="O257" s="56" t="s">
        <v>14808</v>
      </c>
      <c r="P257" s="56" t="str">
        <f>VLOOKUP(A257,'import Konya'!A:Q,16,0)</f>
        <v>Geleneksel</v>
      </c>
      <c r="Q257" s="218" t="b">
        <v>0</v>
      </c>
      <c r="R257" s="218" t="s">
        <v>29</v>
      </c>
      <c r="S257" s="218"/>
      <c r="T257" s="218"/>
      <c r="U257" s="218" t="s">
        <v>14809</v>
      </c>
      <c r="V257" s="220"/>
      <c r="W257" s="220"/>
      <c r="X257" s="218"/>
      <c r="Y257" s="218" t="s">
        <v>1506</v>
      </c>
      <c r="Z257" s="220">
        <v>44432.0</v>
      </c>
      <c r="AA257" s="218" t="s">
        <v>1353</v>
      </c>
      <c r="AB257" s="221">
        <v>44433.0</v>
      </c>
      <c r="AC257" s="218"/>
      <c r="AD257" s="218"/>
      <c r="AE257" s="218"/>
      <c r="AF257" s="218"/>
      <c r="AG257" s="218"/>
      <c r="AH257" s="218"/>
      <c r="AI257" s="218" t="s">
        <v>13605</v>
      </c>
      <c r="AJ257" s="218" t="s">
        <v>13605</v>
      </c>
      <c r="AK257" s="218"/>
      <c r="AL257" s="218"/>
      <c r="AM257" s="218"/>
    </row>
    <row r="258" ht="15.75" customHeight="1">
      <c r="A258" s="56" t="s">
        <v>14810</v>
      </c>
      <c r="B258" s="56" t="s">
        <v>14811</v>
      </c>
      <c r="C258" s="56" t="str">
        <f>VLOOKUP(A258,'import Konya'!A:Q,3,0)</f>
        <v>DOĞRU</v>
      </c>
      <c r="D258" s="56" t="s">
        <v>1370</v>
      </c>
      <c r="E258" s="56">
        <f>VLOOKUP(A258,'import Konya'!A:Q,5,0)</f>
        <v>383</v>
      </c>
      <c r="F258" s="56">
        <f>VLOOKUP(A258,'import Konya'!A:Q,6,0)</f>
        <v>21</v>
      </c>
      <c r="G258" s="56">
        <f>VLOOKUP(A258,'import Konya'!A:Q,7,0)</f>
        <v>0</v>
      </c>
      <c r="H258" s="56">
        <f>VLOOKUP(A258,'import Konya'!A:Q,8,0)</f>
        <v>28</v>
      </c>
      <c r="I258" s="56">
        <f>VLOOKUP(A258,'import Konya'!A:Q,9,0)</f>
        <v>28</v>
      </c>
      <c r="J258" s="216">
        <f>VLOOKUP(A258,'import Konya'!A:Q,10,0)</f>
        <v>0</v>
      </c>
      <c r="K258" s="56" t="s">
        <v>14812</v>
      </c>
      <c r="L258" s="56">
        <v>3.32502001E9</v>
      </c>
      <c r="M258" s="56" t="s">
        <v>11034</v>
      </c>
      <c r="N258" s="56" t="s">
        <v>13773</v>
      </c>
      <c r="O258" s="56" t="s">
        <v>14813</v>
      </c>
      <c r="P258" s="56" t="str">
        <f>VLOOKUP(A258,'import Konya'!A:Q,16,0)</f>
        <v>Geleneksel</v>
      </c>
      <c r="Q258" s="218" t="b">
        <v>0</v>
      </c>
      <c r="R258" s="218" t="s">
        <v>38</v>
      </c>
      <c r="S258" s="218" t="s">
        <v>404</v>
      </c>
      <c r="T258" s="2" t="s">
        <v>13853</v>
      </c>
      <c r="U258" s="218"/>
      <c r="V258" s="220">
        <v>44610.0</v>
      </c>
      <c r="W258" s="220">
        <v>44613.0</v>
      </c>
      <c r="X258" s="218"/>
      <c r="Y258" s="218" t="s">
        <v>1353</v>
      </c>
      <c r="Z258" s="220">
        <v>44571.0</v>
      </c>
      <c r="AA258" s="218" t="s">
        <v>1353</v>
      </c>
      <c r="AB258" s="221">
        <v>44572.0</v>
      </c>
      <c r="AC258" s="218" t="s">
        <v>1353</v>
      </c>
      <c r="AD258" s="221">
        <v>44610.0</v>
      </c>
      <c r="AE258" s="218"/>
      <c r="AF258" s="218"/>
      <c r="AG258" s="218"/>
      <c r="AH258" s="218"/>
      <c r="AI258" s="218" t="s">
        <v>610</v>
      </c>
      <c r="AJ258" s="218" t="s">
        <v>610</v>
      </c>
      <c r="AK258" s="218" t="s">
        <v>404</v>
      </c>
      <c r="AL258" s="218"/>
      <c r="AM258" s="218"/>
    </row>
    <row r="259" ht="15.75" customHeight="1">
      <c r="A259" s="56" t="s">
        <v>14814</v>
      </c>
      <c r="B259" s="56" t="s">
        <v>14815</v>
      </c>
      <c r="C259" s="56" t="str">
        <f>VLOOKUP(A259,'import Konya'!A:Q,3,0)</f>
        <v>DOĞRU</v>
      </c>
      <c r="D259" s="56" t="s">
        <v>1370</v>
      </c>
      <c r="E259" s="56">
        <f>VLOOKUP(A259,'import Konya'!A:Q,5,0)</f>
        <v>3180</v>
      </c>
      <c r="F259" s="56" t="str">
        <f>VLOOKUP(A259,'import Konya'!A:Q,6,0)</f>
        <v/>
      </c>
      <c r="G259" s="56">
        <f>VLOOKUP(A259,'import Konya'!A:Q,7,0)</f>
        <v>0</v>
      </c>
      <c r="H259" s="56">
        <f>VLOOKUP(A259,'import Konya'!A:Q,8,0)</f>
        <v>35</v>
      </c>
      <c r="I259" s="56">
        <f>VLOOKUP(A259,'import Konya'!A:Q,9,0)</f>
        <v>35</v>
      </c>
      <c r="J259" s="216">
        <f>VLOOKUP(A259,'import Konya'!A:Q,10,0)</f>
        <v>0</v>
      </c>
      <c r="K259" s="56" t="s">
        <v>14816</v>
      </c>
      <c r="L259" s="56">
        <v>3.3232088E9</v>
      </c>
      <c r="M259" s="56" t="s">
        <v>11034</v>
      </c>
      <c r="N259" s="56" t="s">
        <v>1699</v>
      </c>
      <c r="O259" s="56" t="s">
        <v>14817</v>
      </c>
      <c r="P259" s="56" t="str">
        <f>VLOOKUP(A259,'import Konya'!A:Q,16,0)</f>
        <v>Geleneksel</v>
      </c>
      <c r="Q259" s="218" t="b">
        <v>1</v>
      </c>
      <c r="R259" s="218"/>
      <c r="S259" s="218"/>
      <c r="T259" s="224"/>
      <c r="U259" s="218" t="s">
        <v>14818</v>
      </c>
      <c r="V259" s="220"/>
      <c r="W259" s="220"/>
      <c r="X259" s="218"/>
      <c r="Y259" s="218" t="s">
        <v>1353</v>
      </c>
      <c r="Z259" s="220">
        <v>44379.0</v>
      </c>
      <c r="AA259" s="218"/>
      <c r="AB259" s="218"/>
      <c r="AC259" s="218"/>
      <c r="AD259" s="218"/>
      <c r="AE259" s="218"/>
      <c r="AF259" s="218"/>
      <c r="AG259" s="218"/>
      <c r="AH259" s="218"/>
      <c r="AI259" s="218" t="s">
        <v>5107</v>
      </c>
      <c r="AJ259" s="218"/>
      <c r="AK259" s="218"/>
      <c r="AL259" s="218"/>
      <c r="AM259" s="218"/>
    </row>
    <row r="260" ht="15.75" customHeight="1">
      <c r="A260" s="211" t="s">
        <v>14819</v>
      </c>
      <c r="B260" s="211" t="s">
        <v>14820</v>
      </c>
      <c r="C260" s="56" t="str">
        <f>VLOOKUP(A260,'import Konya'!A:Q,3,0)</f>
        <v>DOĞRU</v>
      </c>
      <c r="D260" s="211" t="s">
        <v>1507</v>
      </c>
      <c r="E260" s="56">
        <f>VLOOKUP(A260,'import Konya'!A:Q,5,0)</f>
        <v>8</v>
      </c>
      <c r="F260" s="56">
        <f>VLOOKUP(A260,'import Konya'!A:Q,6,0)</f>
        <v>8</v>
      </c>
      <c r="G260" s="56">
        <f>VLOOKUP(A260,'import Konya'!A:Q,7,0)</f>
        <v>0</v>
      </c>
      <c r="H260" s="56">
        <f>VLOOKUP(A260,'import Konya'!A:Q,8,0)</f>
        <v>51</v>
      </c>
      <c r="I260" s="56">
        <f>VLOOKUP(A260,'import Konya'!A:Q,9,0)</f>
        <v>51</v>
      </c>
      <c r="J260" s="216">
        <f>VLOOKUP(A260,'import Konya'!A:Q,10,0)</f>
        <v>0</v>
      </c>
      <c r="K260" s="211" t="s">
        <v>14821</v>
      </c>
      <c r="L260" s="211">
        <v>3.327346262E9</v>
      </c>
      <c r="M260" s="211" t="s">
        <v>13656</v>
      </c>
      <c r="N260" s="211" t="s">
        <v>1592</v>
      </c>
      <c r="O260" s="211" t="s">
        <v>14822</v>
      </c>
      <c r="P260" s="56" t="str">
        <f>VLOOKUP(A260,'import Konya'!A:Q,16,0)</f>
        <v>Geleneksel</v>
      </c>
      <c r="Q260" s="218" t="b">
        <v>0</v>
      </c>
      <c r="R260" s="218"/>
      <c r="S260" s="218"/>
      <c r="T260" s="218"/>
      <c r="U260" s="218"/>
      <c r="V260" s="220"/>
      <c r="W260" s="220"/>
      <c r="X260" s="218"/>
      <c r="Y260" s="218"/>
      <c r="Z260" s="220"/>
      <c r="AA260" s="218"/>
      <c r="AB260" s="218"/>
      <c r="AC260" s="218"/>
      <c r="AD260" s="218"/>
      <c r="AE260" s="218"/>
      <c r="AF260" s="218"/>
      <c r="AG260" s="218"/>
      <c r="AH260" s="218"/>
      <c r="AI260" s="218"/>
      <c r="AJ260" s="218"/>
      <c r="AK260" s="218"/>
      <c r="AL260" s="218"/>
      <c r="AM260" s="218"/>
    </row>
    <row r="261" ht="15.75" customHeight="1">
      <c r="A261" s="56" t="s">
        <v>14823</v>
      </c>
      <c r="B261" s="56" t="s">
        <v>14824</v>
      </c>
      <c r="C261" s="56" t="str">
        <f>VLOOKUP(A261,'import Konya'!A:Q,3,0)</f>
        <v>DOĞRU</v>
      </c>
      <c r="D261" s="56" t="s">
        <v>1378</v>
      </c>
      <c r="E261" s="56">
        <f>VLOOKUP(A261,'import Konya'!A:Q,5,0)</f>
        <v>281</v>
      </c>
      <c r="F261" s="56">
        <f>VLOOKUP(A261,'import Konya'!A:Q,6,0)</f>
        <v>19</v>
      </c>
      <c r="G261" s="56">
        <f>VLOOKUP(A261,'import Konya'!A:Q,7,0)</f>
        <v>3</v>
      </c>
      <c r="H261" s="56">
        <f>VLOOKUP(A261,'import Konya'!A:Q,8,0)</f>
        <v>16</v>
      </c>
      <c r="I261" s="56">
        <f>VLOOKUP(A261,'import Konya'!A:Q,9,0)</f>
        <v>19</v>
      </c>
      <c r="J261" s="216">
        <f>VLOOKUP(A261,'import Konya'!A:Q,10,0)</f>
        <v>0.16</v>
      </c>
      <c r="K261" s="56" t="s">
        <v>11698</v>
      </c>
      <c r="L261" s="56">
        <v>5.070706649E9</v>
      </c>
      <c r="M261" s="56" t="s">
        <v>13656</v>
      </c>
      <c r="N261" s="56" t="s">
        <v>14825</v>
      </c>
      <c r="O261" s="56" t="s">
        <v>14826</v>
      </c>
      <c r="P261" s="56" t="str">
        <f>VLOOKUP(A261,'import Konya'!A:Q,16,0)</f>
        <v>Geleneksel</v>
      </c>
      <c r="Q261" s="218" t="b">
        <v>0</v>
      </c>
      <c r="R261" s="218"/>
      <c r="S261" s="218"/>
      <c r="T261" s="218"/>
      <c r="U261" s="218"/>
      <c r="V261" s="220"/>
      <c r="W261" s="220"/>
      <c r="X261" s="218"/>
      <c r="Y261" s="218"/>
      <c r="Z261" s="220"/>
      <c r="AA261" s="218"/>
      <c r="AB261" s="218"/>
      <c r="AC261" s="218"/>
      <c r="AD261" s="218"/>
      <c r="AE261" s="218"/>
      <c r="AF261" s="218"/>
      <c r="AG261" s="218"/>
      <c r="AH261" s="218"/>
      <c r="AI261" s="218"/>
      <c r="AJ261" s="218"/>
      <c r="AK261" s="218"/>
      <c r="AL261" s="218"/>
      <c r="AM261" s="218"/>
    </row>
    <row r="262" ht="15.75" customHeight="1">
      <c r="A262" s="56" t="s">
        <v>14827</v>
      </c>
      <c r="B262" s="56" t="s">
        <v>14828</v>
      </c>
      <c r="C262" s="56" t="str">
        <f>VLOOKUP(A262,'import Konya'!A:Q,3,0)</f>
        <v>DOĞRU</v>
      </c>
      <c r="D262" s="56" t="s">
        <v>1597</v>
      </c>
      <c r="E262" s="56">
        <f>VLOOKUP(A262,'import Konya'!A:Q,5,0)</f>
        <v>2410</v>
      </c>
      <c r="F262" s="56">
        <f>VLOOKUP(A262,'import Konya'!A:Q,6,0)</f>
        <v>110</v>
      </c>
      <c r="G262" s="56">
        <f>VLOOKUP(A262,'import Konya'!A:Q,7,0)</f>
        <v>14</v>
      </c>
      <c r="H262" s="56">
        <f>VLOOKUP(A262,'import Konya'!A:Q,8,0)</f>
        <v>4</v>
      </c>
      <c r="I262" s="56">
        <f>VLOOKUP(A262,'import Konya'!A:Q,9,0)</f>
        <v>18</v>
      </c>
      <c r="J262" s="216">
        <f>VLOOKUP(A262,'import Konya'!A:Q,10,0)</f>
        <v>0.78</v>
      </c>
      <c r="K262" s="56" t="s">
        <v>14829</v>
      </c>
      <c r="L262" s="56">
        <v>5.443807205E9</v>
      </c>
      <c r="M262" s="56" t="s">
        <v>11034</v>
      </c>
      <c r="N262" s="56" t="s">
        <v>13602</v>
      </c>
      <c r="O262" s="56" t="s">
        <v>14830</v>
      </c>
      <c r="P262" s="56" t="str">
        <f>VLOOKUP(A262,'import Konya'!A:Q,16,0)</f>
        <v>Geleneksel</v>
      </c>
      <c r="Q262" s="218" t="b">
        <v>0</v>
      </c>
      <c r="R262" s="218" t="s">
        <v>38</v>
      </c>
      <c r="S262" s="218" t="s">
        <v>4907</v>
      </c>
      <c r="T262" s="218" t="s">
        <v>13488</v>
      </c>
      <c r="U262" s="218"/>
      <c r="V262" s="220">
        <v>44439.0</v>
      </c>
      <c r="W262" s="220">
        <v>44409.0</v>
      </c>
      <c r="X262" s="218"/>
      <c r="Y262" s="218" t="s">
        <v>43</v>
      </c>
      <c r="Z262" s="220">
        <v>44428.0</v>
      </c>
      <c r="AA262" s="218" t="s">
        <v>1353</v>
      </c>
      <c r="AB262" s="221">
        <v>44438.0</v>
      </c>
      <c r="AC262" s="218"/>
      <c r="AD262" s="218"/>
      <c r="AE262" s="218"/>
      <c r="AF262" s="218"/>
      <c r="AG262" s="218"/>
      <c r="AH262" s="218"/>
      <c r="AI262" s="218" t="s">
        <v>13605</v>
      </c>
      <c r="AJ262" s="218" t="s">
        <v>610</v>
      </c>
      <c r="AK262" s="218"/>
      <c r="AL262" s="218"/>
      <c r="AM262" s="218"/>
    </row>
    <row r="263" ht="15.75" customHeight="1">
      <c r="A263" s="56" t="s">
        <v>14831</v>
      </c>
      <c r="B263" s="56" t="s">
        <v>14832</v>
      </c>
      <c r="C263" s="56" t="str">
        <f>VLOOKUP(A263,'import Konya'!A:Q,3,0)</f>
        <v>YANLIŞ</v>
      </c>
      <c r="D263" s="56" t="s">
        <v>1370</v>
      </c>
      <c r="E263" s="56">
        <f>VLOOKUP(A263,'import Konya'!A:Q,5,0)</f>
        <v>98</v>
      </c>
      <c r="F263" s="56" t="str">
        <f>VLOOKUP(A263,'import Konya'!A:Q,6,0)</f>
        <v/>
      </c>
      <c r="G263" s="56">
        <f>VLOOKUP(A263,'import Konya'!A:Q,7,0)</f>
        <v>0</v>
      </c>
      <c r="H263" s="56">
        <f>VLOOKUP(A263,'import Konya'!A:Q,8,0)</f>
        <v>8</v>
      </c>
      <c r="I263" s="56">
        <f>VLOOKUP(A263,'import Konya'!A:Q,9,0)</f>
        <v>8</v>
      </c>
      <c r="J263" s="216">
        <f>VLOOKUP(A263,'import Konya'!A:Q,10,0)</f>
        <v>0</v>
      </c>
      <c r="K263" s="56" t="s">
        <v>14833</v>
      </c>
      <c r="L263" s="56">
        <v>5.073917268E9</v>
      </c>
      <c r="M263" s="56" t="s">
        <v>11034</v>
      </c>
      <c r="N263" s="56" t="s">
        <v>13614</v>
      </c>
      <c r="O263" s="56" t="s">
        <v>14834</v>
      </c>
      <c r="P263" s="56" t="str">
        <f>VLOOKUP(A263,'import Konya'!A:Q,16,0)</f>
        <v>Geleneksel</v>
      </c>
      <c r="Q263" s="218" t="b">
        <v>0</v>
      </c>
      <c r="R263" s="218" t="s">
        <v>40</v>
      </c>
      <c r="S263" s="218"/>
      <c r="T263" s="218"/>
      <c r="U263" s="218" t="s">
        <v>14835</v>
      </c>
      <c r="V263" s="220"/>
      <c r="W263" s="220"/>
      <c r="X263" s="218"/>
      <c r="Y263" s="218" t="s">
        <v>43</v>
      </c>
      <c r="Z263" s="220">
        <v>44434.0</v>
      </c>
      <c r="AA263" s="218" t="s">
        <v>1353</v>
      </c>
      <c r="AB263" s="221">
        <v>44447.0</v>
      </c>
      <c r="AC263" s="218"/>
      <c r="AD263" s="218"/>
      <c r="AE263" s="218"/>
      <c r="AF263" s="218"/>
      <c r="AG263" s="218"/>
      <c r="AH263" s="218"/>
      <c r="AI263" s="218" t="s">
        <v>4907</v>
      </c>
      <c r="AJ263" s="218" t="s">
        <v>100</v>
      </c>
      <c r="AK263" s="218"/>
      <c r="AL263" s="218"/>
      <c r="AM263" s="218"/>
    </row>
    <row r="264" ht="15.75" customHeight="1">
      <c r="A264" s="211" t="s">
        <v>14836</v>
      </c>
      <c r="B264" s="211" t="s">
        <v>14837</v>
      </c>
      <c r="C264" s="56" t="str">
        <f>VLOOKUP(A264,'import Konya'!A:Q,3,0)</f>
        <v>DOĞRU</v>
      </c>
      <c r="D264" s="211" t="s">
        <v>1507</v>
      </c>
      <c r="E264" s="56">
        <f>VLOOKUP(A264,'import Konya'!A:Q,5,0)</f>
        <v>11</v>
      </c>
      <c r="F264" s="56">
        <f>VLOOKUP(A264,'import Konya'!A:Q,6,0)</f>
        <v>11</v>
      </c>
      <c r="G264" s="56">
        <f>VLOOKUP(A264,'import Konya'!A:Q,7,0)</f>
        <v>0</v>
      </c>
      <c r="H264" s="56">
        <f>VLOOKUP(A264,'import Konya'!A:Q,8,0)</f>
        <v>102</v>
      </c>
      <c r="I264" s="56">
        <f>VLOOKUP(A264,'import Konya'!A:Q,9,0)</f>
        <v>102</v>
      </c>
      <c r="J264" s="216">
        <f>VLOOKUP(A264,'import Konya'!A:Q,10,0)</f>
        <v>0</v>
      </c>
      <c r="K264" s="211" t="s">
        <v>14838</v>
      </c>
      <c r="L264" s="211">
        <v>5.445503939E9</v>
      </c>
      <c r="M264" s="211" t="s">
        <v>11034</v>
      </c>
      <c r="N264" s="211" t="s">
        <v>14268</v>
      </c>
      <c r="O264" s="211" t="s">
        <v>14839</v>
      </c>
      <c r="P264" s="56" t="str">
        <f>VLOOKUP(A264,'import Konya'!A:Q,16,0)</f>
        <v>Geleneksel</v>
      </c>
      <c r="Q264" s="218" t="b">
        <v>0</v>
      </c>
      <c r="R264" s="218"/>
      <c r="S264" s="218"/>
      <c r="T264" s="218"/>
      <c r="U264" s="218"/>
      <c r="V264" s="220"/>
      <c r="W264" s="220"/>
      <c r="X264" s="218"/>
      <c r="Y264" s="218"/>
      <c r="Z264" s="220"/>
      <c r="AA264" s="218"/>
      <c r="AB264" s="218"/>
      <c r="AC264" s="218"/>
      <c r="AD264" s="218"/>
      <c r="AE264" s="218"/>
      <c r="AF264" s="218"/>
      <c r="AG264" s="218"/>
      <c r="AH264" s="218"/>
      <c r="AI264" s="218"/>
      <c r="AJ264" s="218"/>
      <c r="AK264" s="218"/>
      <c r="AL264" s="218"/>
      <c r="AM264" s="218"/>
    </row>
    <row r="265" ht="15.75" customHeight="1">
      <c r="A265" s="56" t="s">
        <v>14840</v>
      </c>
      <c r="B265" s="56" t="s">
        <v>14841</v>
      </c>
      <c r="C265" s="56" t="str">
        <f>VLOOKUP(A265,'import Konya'!A:Q,3,0)</f>
        <v>DOĞRU</v>
      </c>
      <c r="D265" s="56" t="s">
        <v>1789</v>
      </c>
      <c r="E265" s="56">
        <f>VLOOKUP(A265,'import Konya'!A:Q,5,0)</f>
        <v>40</v>
      </c>
      <c r="F265" s="56" t="str">
        <f>VLOOKUP(A265,'import Konya'!A:Q,6,0)</f>
        <v/>
      </c>
      <c r="G265" s="56">
        <f>VLOOKUP(A265,'import Konya'!A:Q,7,0)</f>
        <v>13</v>
      </c>
      <c r="H265" s="56">
        <f>VLOOKUP(A265,'import Konya'!A:Q,8,0)</f>
        <v>1</v>
      </c>
      <c r="I265" s="56">
        <f>VLOOKUP(A265,'import Konya'!A:Q,9,0)</f>
        <v>14</v>
      </c>
      <c r="J265" s="216">
        <f>VLOOKUP(A265,'import Konya'!A:Q,10,0)</f>
        <v>0.93</v>
      </c>
      <c r="K265" s="56" t="s">
        <v>14842</v>
      </c>
      <c r="L265" s="56">
        <v>5.075522749E9</v>
      </c>
      <c r="M265" s="56" t="s">
        <v>11034</v>
      </c>
      <c r="N265" s="56" t="s">
        <v>13773</v>
      </c>
      <c r="O265" s="56" t="s">
        <v>14843</v>
      </c>
      <c r="P265" s="56" t="str">
        <f>VLOOKUP(A265,'import Konya'!A:Q,16,0)</f>
        <v>Geleneksel</v>
      </c>
      <c r="Q265" s="218" t="b">
        <v>0</v>
      </c>
      <c r="R265" s="218" t="s">
        <v>38</v>
      </c>
      <c r="S265" s="218" t="s">
        <v>149</v>
      </c>
      <c r="T265" s="2" t="s">
        <v>13064</v>
      </c>
      <c r="U265" s="218"/>
      <c r="V265" s="220">
        <v>44602.0</v>
      </c>
      <c r="W265" s="220">
        <v>44603.0</v>
      </c>
      <c r="X265" s="218"/>
      <c r="Y265" s="218" t="s">
        <v>1475</v>
      </c>
      <c r="Z265" s="220">
        <v>44426.0</v>
      </c>
      <c r="AA265" s="218" t="s">
        <v>1353</v>
      </c>
      <c r="AB265" s="221">
        <v>44602.0</v>
      </c>
      <c r="AC265" s="218"/>
      <c r="AD265" s="218"/>
      <c r="AE265" s="218"/>
      <c r="AF265" s="218"/>
      <c r="AG265" s="218"/>
      <c r="AH265" s="218"/>
      <c r="AI265" s="218" t="s">
        <v>13605</v>
      </c>
      <c r="AJ265" s="218" t="s">
        <v>149</v>
      </c>
      <c r="AK265" s="218"/>
      <c r="AL265" s="218"/>
      <c r="AM265" s="218"/>
    </row>
    <row r="266" ht="15.75" customHeight="1">
      <c r="A266" s="56" t="s">
        <v>14844</v>
      </c>
      <c r="B266" s="56" t="s">
        <v>14845</v>
      </c>
      <c r="C266" s="56" t="str">
        <f>VLOOKUP(A266,'import Konya'!A:Q,3,0)</f>
        <v>DOĞRU</v>
      </c>
      <c r="D266" s="56" t="s">
        <v>1385</v>
      </c>
      <c r="E266" s="56">
        <f>VLOOKUP(A266,'import Konya'!A:Q,5,0)</f>
        <v>28</v>
      </c>
      <c r="F266" s="56" t="str">
        <f>VLOOKUP(A266,'import Konya'!A:Q,6,0)</f>
        <v/>
      </c>
      <c r="G266" s="56">
        <f>VLOOKUP(A266,'import Konya'!A:Q,7,0)</f>
        <v>9</v>
      </c>
      <c r="H266" s="56">
        <f>VLOOKUP(A266,'import Konya'!A:Q,8,0)</f>
        <v>11</v>
      </c>
      <c r="I266" s="56">
        <f>VLOOKUP(A266,'import Konya'!A:Q,9,0)</f>
        <v>20</v>
      </c>
      <c r="J266" s="216">
        <f>VLOOKUP(A266,'import Konya'!A:Q,10,0)</f>
        <v>0.45</v>
      </c>
      <c r="K266" s="56" t="s">
        <v>14846</v>
      </c>
      <c r="L266" s="56">
        <v>5.324002075E9</v>
      </c>
      <c r="M266" s="56" t="s">
        <v>11034</v>
      </c>
      <c r="N266" s="56" t="s">
        <v>13858</v>
      </c>
      <c r="O266" s="56" t="s">
        <v>14847</v>
      </c>
      <c r="P266" s="56" t="str">
        <f>VLOOKUP(A266,'import Konya'!A:Q,16,0)</f>
        <v>Geleneksel</v>
      </c>
      <c r="Q266" s="218" t="b">
        <v>0</v>
      </c>
      <c r="R266" s="218" t="s">
        <v>38</v>
      </c>
      <c r="S266" s="218" t="s">
        <v>5371</v>
      </c>
      <c r="T266" s="218" t="s">
        <v>13488</v>
      </c>
      <c r="U266" s="218" t="s">
        <v>14719</v>
      </c>
      <c r="V266" s="220">
        <v>44422.0</v>
      </c>
      <c r="W266" s="220">
        <v>44426.0</v>
      </c>
      <c r="X266" s="218"/>
      <c r="Y266" s="218" t="s">
        <v>1353</v>
      </c>
      <c r="Z266" s="220">
        <v>44422.0</v>
      </c>
      <c r="AA266" s="218"/>
      <c r="AB266" s="218"/>
      <c r="AC266" s="218"/>
      <c r="AD266" s="218"/>
      <c r="AE266" s="218"/>
      <c r="AF266" s="218"/>
      <c r="AG266" s="218"/>
      <c r="AH266" s="218"/>
      <c r="AI266" s="218" t="s">
        <v>5371</v>
      </c>
      <c r="AJ266" s="218"/>
      <c r="AK266" s="218"/>
      <c r="AL266" s="218"/>
      <c r="AM266" s="218"/>
    </row>
    <row r="267" ht="15.75" customHeight="1">
      <c r="A267" s="56" t="s">
        <v>14848</v>
      </c>
      <c r="B267" s="56" t="s">
        <v>14849</v>
      </c>
      <c r="C267" s="56" t="str">
        <f>VLOOKUP(A267,'import Konya'!A:Q,3,0)</f>
        <v>DOĞRU</v>
      </c>
      <c r="D267" s="56" t="s">
        <v>1356</v>
      </c>
      <c r="E267" s="56">
        <f>VLOOKUP(A267,'import Konya'!A:Q,5,0)</f>
        <v>1275</v>
      </c>
      <c r="F267" s="56" t="str">
        <f>VLOOKUP(A267,'import Konya'!A:Q,6,0)</f>
        <v/>
      </c>
      <c r="G267" s="56">
        <f>VLOOKUP(A267,'import Konya'!A:Q,7,0)</f>
        <v>7</v>
      </c>
      <c r="H267" s="56">
        <f>VLOOKUP(A267,'import Konya'!A:Q,8,0)</f>
        <v>5</v>
      </c>
      <c r="I267" s="56">
        <f>VLOOKUP(A267,'import Konya'!A:Q,9,0)</f>
        <v>12</v>
      </c>
      <c r="J267" s="216">
        <f>VLOOKUP(A267,'import Konya'!A:Q,10,0)</f>
        <v>0.58</v>
      </c>
      <c r="K267" s="56" t="s">
        <v>14850</v>
      </c>
      <c r="L267" s="56">
        <v>5.376922323E9</v>
      </c>
      <c r="M267" s="56" t="s">
        <v>11034</v>
      </c>
      <c r="N267" s="56" t="s">
        <v>13709</v>
      </c>
      <c r="O267" s="56" t="s">
        <v>14851</v>
      </c>
      <c r="P267" s="56" t="str">
        <f>VLOOKUP(A267,'import Konya'!A:Q,16,0)</f>
        <v>Geleneksel</v>
      </c>
      <c r="Q267" s="218" t="b">
        <v>0</v>
      </c>
      <c r="R267" s="218" t="s">
        <v>38</v>
      </c>
      <c r="S267" s="218" t="s">
        <v>5371</v>
      </c>
      <c r="T267" s="218" t="s">
        <v>13488</v>
      </c>
      <c r="U267" s="218" t="s">
        <v>14852</v>
      </c>
      <c r="V267" s="220">
        <v>44412.0</v>
      </c>
      <c r="W267" s="220">
        <v>44418.0</v>
      </c>
      <c r="X267" s="218"/>
      <c r="Y267" s="218" t="s">
        <v>1353</v>
      </c>
      <c r="Z267" s="220">
        <v>44410.0</v>
      </c>
      <c r="AA267" s="218" t="s">
        <v>1353</v>
      </c>
      <c r="AB267" s="221">
        <v>44412.0</v>
      </c>
      <c r="AC267" s="218"/>
      <c r="AD267" s="218"/>
      <c r="AE267" s="218"/>
      <c r="AF267" s="218"/>
      <c r="AG267" s="218"/>
      <c r="AH267" s="218"/>
      <c r="AI267" s="218" t="s">
        <v>100</v>
      </c>
      <c r="AJ267" s="218" t="s">
        <v>5371</v>
      </c>
      <c r="AK267" s="218"/>
      <c r="AL267" s="218"/>
      <c r="AM267" s="218"/>
    </row>
    <row r="268" ht="15.75" customHeight="1">
      <c r="A268" s="56" t="s">
        <v>14853</v>
      </c>
      <c r="B268" s="56" t="s">
        <v>14854</v>
      </c>
      <c r="C268" s="56" t="str">
        <f>VLOOKUP(A268,'import Konya'!A:Q,3,0)</f>
        <v>DOĞRU</v>
      </c>
      <c r="D268" s="56" t="s">
        <v>1348</v>
      </c>
      <c r="E268" s="56">
        <f>VLOOKUP(A268,'import Konya'!A:Q,5,0)</f>
        <v>297</v>
      </c>
      <c r="F268" s="56">
        <f>VLOOKUP(A268,'import Konya'!A:Q,6,0)</f>
        <v>19</v>
      </c>
      <c r="G268" s="56">
        <f>VLOOKUP(A268,'import Konya'!A:Q,7,0)</f>
        <v>0</v>
      </c>
      <c r="H268" s="56">
        <f>VLOOKUP(A268,'import Konya'!A:Q,8,0)</f>
        <v>11</v>
      </c>
      <c r="I268" s="56">
        <f>VLOOKUP(A268,'import Konya'!A:Q,9,0)</f>
        <v>11</v>
      </c>
      <c r="J268" s="216">
        <f>VLOOKUP(A268,'import Konya'!A:Q,10,0)</f>
        <v>0</v>
      </c>
      <c r="K268" s="56" t="s">
        <v>14855</v>
      </c>
      <c r="L268" s="56">
        <v>3.327134044E9</v>
      </c>
      <c r="M268" s="56" t="s">
        <v>13656</v>
      </c>
      <c r="N268" s="56" t="s">
        <v>14856</v>
      </c>
      <c r="O268" s="56" t="s">
        <v>14857</v>
      </c>
      <c r="P268" s="56" t="str">
        <f>VLOOKUP(A268,'import Konya'!A:Q,16,0)</f>
        <v>Geleneksel</v>
      </c>
      <c r="Q268" s="218" t="b">
        <v>0</v>
      </c>
      <c r="R268" s="218"/>
      <c r="S268" s="218"/>
      <c r="T268" s="218"/>
      <c r="U268" s="223"/>
      <c r="V268" s="220"/>
      <c r="W268" s="220"/>
      <c r="X268" s="218"/>
      <c r="Y268" s="218"/>
      <c r="Z268" s="220"/>
      <c r="AA268" s="218"/>
      <c r="AB268" s="218"/>
      <c r="AC268" s="218"/>
      <c r="AD268" s="218"/>
      <c r="AE268" s="218"/>
      <c r="AF268" s="218"/>
      <c r="AG268" s="218"/>
      <c r="AH268" s="218"/>
      <c r="AI268" s="218"/>
      <c r="AJ268" s="218"/>
      <c r="AK268" s="218"/>
      <c r="AL268" s="218"/>
      <c r="AM268" s="218"/>
    </row>
    <row r="269" ht="15.75" customHeight="1">
      <c r="A269" s="56" t="s">
        <v>14858</v>
      </c>
      <c r="B269" s="56" t="s">
        <v>14859</v>
      </c>
      <c r="C269" s="56" t="str">
        <f>VLOOKUP(A269,'import Konya'!A:Q,3,0)</f>
        <v>DOĞRU</v>
      </c>
      <c r="D269" s="56" t="s">
        <v>1370</v>
      </c>
      <c r="E269" s="56" t="str">
        <f>VLOOKUP(A269,'import Konya'!A:Q,5,0)</f>
        <v/>
      </c>
      <c r="F269" s="56" t="str">
        <f>VLOOKUP(A269,'import Konya'!A:Q,6,0)</f>
        <v/>
      </c>
      <c r="G269" s="56">
        <f>VLOOKUP(A269,'import Konya'!A:Q,7,0)</f>
        <v>0</v>
      </c>
      <c r="H269" s="56">
        <f>VLOOKUP(A269,'import Konya'!A:Q,8,0)</f>
        <v>23</v>
      </c>
      <c r="I269" s="56">
        <f>VLOOKUP(A269,'import Konya'!A:Q,9,0)</f>
        <v>23</v>
      </c>
      <c r="J269" s="216">
        <f>VLOOKUP(A269,'import Konya'!A:Q,10,0)</f>
        <v>0</v>
      </c>
      <c r="K269" s="56" t="s">
        <v>14765</v>
      </c>
      <c r="L269" s="56">
        <v>3.32345409E9</v>
      </c>
      <c r="M269" s="56" t="s">
        <v>13620</v>
      </c>
      <c r="N269" s="56" t="s">
        <v>14642</v>
      </c>
      <c r="O269" s="56" t="s">
        <v>14766</v>
      </c>
      <c r="P269" s="56" t="str">
        <f>VLOOKUP(A269,'import Konya'!A:Q,16,0)</f>
        <v>Geleneksel</v>
      </c>
      <c r="Q269" s="218" t="b">
        <v>0</v>
      </c>
      <c r="R269" s="218"/>
      <c r="S269" s="218"/>
      <c r="T269" s="218"/>
      <c r="U269" s="218" t="s">
        <v>14860</v>
      </c>
      <c r="V269" s="220"/>
      <c r="W269" s="220"/>
      <c r="X269" s="218"/>
      <c r="Y269" s="218" t="s">
        <v>1353</v>
      </c>
      <c r="Z269" s="220">
        <v>44658.0</v>
      </c>
      <c r="AA269" s="218"/>
      <c r="AB269" s="218"/>
      <c r="AC269" s="218"/>
      <c r="AD269" s="218"/>
      <c r="AE269" s="218"/>
      <c r="AF269" s="218"/>
      <c r="AG269" s="218"/>
      <c r="AH269" s="218"/>
      <c r="AI269" s="218" t="s">
        <v>167</v>
      </c>
      <c r="AJ269" s="218"/>
      <c r="AK269" s="218"/>
      <c r="AL269" s="218"/>
      <c r="AM269" s="218"/>
    </row>
    <row r="270" ht="15.75" customHeight="1">
      <c r="A270" s="211" t="s">
        <v>14861</v>
      </c>
      <c r="B270" s="211" t="s">
        <v>14862</v>
      </c>
      <c r="C270" s="56" t="str">
        <f>VLOOKUP(A270,'import Konya'!A:Q,3,0)</f>
        <v>DOĞRU</v>
      </c>
      <c r="D270" s="211" t="s">
        <v>1827</v>
      </c>
      <c r="E270" s="56" t="str">
        <f>VLOOKUP(A270,'import Konya'!A:Q,5,0)</f>
        <v/>
      </c>
      <c r="F270" s="56" t="str">
        <f>VLOOKUP(A270,'import Konya'!A:Q,6,0)</f>
        <v/>
      </c>
      <c r="G270" s="56">
        <f>VLOOKUP(A270,'import Konya'!A:Q,7,0)</f>
        <v>0</v>
      </c>
      <c r="H270" s="56">
        <f>VLOOKUP(A270,'import Konya'!A:Q,8,0)</f>
        <v>5</v>
      </c>
      <c r="I270" s="56">
        <f>VLOOKUP(A270,'import Konya'!A:Q,9,0)</f>
        <v>5</v>
      </c>
      <c r="J270" s="216">
        <f>VLOOKUP(A270,'import Konya'!A:Q,10,0)</f>
        <v>0</v>
      </c>
      <c r="K270" s="211" t="s">
        <v>14863</v>
      </c>
      <c r="L270" s="211">
        <v>5.38673726E9</v>
      </c>
      <c r="M270" s="211" t="s">
        <v>11034</v>
      </c>
      <c r="N270" s="211" t="s">
        <v>13773</v>
      </c>
      <c r="O270" s="211" t="s">
        <v>14864</v>
      </c>
      <c r="P270" s="56" t="str">
        <f>VLOOKUP(A270,'import Konya'!A:Q,16,0)</f>
        <v>Geleneksel</v>
      </c>
      <c r="Q270" s="218" t="b">
        <v>0</v>
      </c>
      <c r="R270" s="218"/>
      <c r="S270" s="218"/>
      <c r="T270" s="218"/>
      <c r="U270" s="218"/>
      <c r="V270" s="220"/>
      <c r="W270" s="220"/>
      <c r="X270" s="218"/>
      <c r="Y270" s="218"/>
      <c r="Z270" s="220"/>
      <c r="AA270" s="218"/>
      <c r="AB270" s="218"/>
      <c r="AC270" s="218"/>
      <c r="AD270" s="218"/>
      <c r="AE270" s="218"/>
      <c r="AF270" s="218"/>
      <c r="AG270" s="218"/>
      <c r="AH270" s="218"/>
      <c r="AI270" s="218"/>
      <c r="AJ270" s="218"/>
      <c r="AK270" s="218"/>
      <c r="AL270" s="218"/>
      <c r="AM270" s="218"/>
    </row>
    <row r="271" ht="15.75" customHeight="1">
      <c r="A271" s="56" t="s">
        <v>14865</v>
      </c>
      <c r="B271" s="56" t="s">
        <v>14866</v>
      </c>
      <c r="C271" s="56" t="str">
        <f>VLOOKUP(A271,'import Konya'!A:Q,3,0)</f>
        <v>DOĞRU</v>
      </c>
      <c r="D271" s="56" t="s">
        <v>1832</v>
      </c>
      <c r="E271" s="56">
        <f>VLOOKUP(A271,'import Konya'!A:Q,5,0)</f>
        <v>107</v>
      </c>
      <c r="F271" s="56">
        <f>VLOOKUP(A271,'import Konya'!A:Q,6,0)</f>
        <v>10</v>
      </c>
      <c r="G271" s="56">
        <f>VLOOKUP(A271,'import Konya'!A:Q,7,0)</f>
        <v>0</v>
      </c>
      <c r="H271" s="56">
        <f>VLOOKUP(A271,'import Konya'!A:Q,8,0)</f>
        <v>14</v>
      </c>
      <c r="I271" s="56">
        <f>VLOOKUP(A271,'import Konya'!A:Q,9,0)</f>
        <v>14</v>
      </c>
      <c r="J271" s="216">
        <f>VLOOKUP(A271,'import Konya'!A:Q,10,0)</f>
        <v>0</v>
      </c>
      <c r="K271" s="56" t="s">
        <v>14867</v>
      </c>
      <c r="L271" s="56">
        <v>5.30175308E9</v>
      </c>
      <c r="M271" s="56" t="s">
        <v>13715</v>
      </c>
      <c r="N271" s="56" t="s">
        <v>14868</v>
      </c>
      <c r="O271" s="56" t="s">
        <v>14869</v>
      </c>
      <c r="P271" s="56" t="str">
        <f>VLOOKUP(A271,'import Konya'!A:Q,16,0)</f>
        <v>Geleneksel</v>
      </c>
      <c r="Q271" s="218" t="b">
        <v>0</v>
      </c>
      <c r="R271" s="218"/>
      <c r="S271" s="218"/>
      <c r="T271" s="218"/>
      <c r="U271" s="218"/>
      <c r="V271" s="220"/>
      <c r="W271" s="220"/>
      <c r="X271" s="218"/>
      <c r="Y271" s="218"/>
      <c r="Z271" s="220"/>
      <c r="AA271" s="218"/>
      <c r="AB271" s="218"/>
      <c r="AC271" s="218"/>
      <c r="AD271" s="218"/>
      <c r="AE271" s="218"/>
      <c r="AF271" s="218"/>
      <c r="AG271" s="218"/>
      <c r="AH271" s="218"/>
      <c r="AI271" s="218"/>
      <c r="AJ271" s="218"/>
      <c r="AK271" s="218"/>
      <c r="AL271" s="218"/>
      <c r="AM271" s="218"/>
    </row>
    <row r="272" ht="15.75" customHeight="1">
      <c r="A272" s="56" t="s">
        <v>14870</v>
      </c>
      <c r="B272" s="56" t="s">
        <v>14871</v>
      </c>
      <c r="C272" s="56" t="str">
        <f>VLOOKUP(A272,'import Konya'!A:Q,3,0)</f>
        <v>DOĞRU</v>
      </c>
      <c r="D272" s="56" t="s">
        <v>1832</v>
      </c>
      <c r="E272" s="56">
        <f>VLOOKUP(A272,'import Konya'!A:Q,5,0)</f>
        <v>272</v>
      </c>
      <c r="F272" s="56">
        <f>VLOOKUP(A272,'import Konya'!A:Q,6,0)</f>
        <v>6</v>
      </c>
      <c r="G272" s="56">
        <f>VLOOKUP(A272,'import Konya'!A:Q,7,0)</f>
        <v>10</v>
      </c>
      <c r="H272" s="56">
        <f>VLOOKUP(A272,'import Konya'!A:Q,8,0)</f>
        <v>12</v>
      </c>
      <c r="I272" s="56">
        <f>VLOOKUP(A272,'import Konya'!A:Q,9,0)</f>
        <v>22</v>
      </c>
      <c r="J272" s="216">
        <f>VLOOKUP(A272,'import Konya'!A:Q,10,0)</f>
        <v>0.45</v>
      </c>
      <c r="K272" s="56" t="s">
        <v>14872</v>
      </c>
      <c r="L272" s="56">
        <v>5.346413608E9</v>
      </c>
      <c r="M272" s="56" t="s">
        <v>11034</v>
      </c>
      <c r="N272" s="56" t="s">
        <v>13668</v>
      </c>
      <c r="O272" s="56" t="s">
        <v>14873</v>
      </c>
      <c r="P272" s="56" t="str">
        <f>VLOOKUP(A272,'import Konya'!A:Q,16,0)</f>
        <v>Geleneksel</v>
      </c>
      <c r="Q272" s="218" t="b">
        <v>0</v>
      </c>
      <c r="R272" s="218" t="s">
        <v>38</v>
      </c>
      <c r="S272" s="218" t="s">
        <v>13605</v>
      </c>
      <c r="T272" s="218" t="s">
        <v>13488</v>
      </c>
      <c r="U272" s="218" t="s">
        <v>14874</v>
      </c>
      <c r="V272" s="220">
        <v>44413.0</v>
      </c>
      <c r="W272" s="220">
        <v>44419.0</v>
      </c>
      <c r="X272" s="218"/>
      <c r="Y272" s="218" t="s">
        <v>1353</v>
      </c>
      <c r="Z272" s="220">
        <v>44413.0</v>
      </c>
      <c r="AA272" s="218"/>
      <c r="AB272" s="218"/>
      <c r="AC272" s="218"/>
      <c r="AD272" s="218"/>
      <c r="AE272" s="218"/>
      <c r="AF272" s="218"/>
      <c r="AG272" s="218"/>
      <c r="AH272" s="218"/>
      <c r="AI272" s="218" t="s">
        <v>13605</v>
      </c>
      <c r="AJ272" s="218"/>
      <c r="AK272" s="218"/>
      <c r="AL272" s="218"/>
      <c r="AM272" s="218"/>
    </row>
    <row r="273" ht="15.75" customHeight="1">
      <c r="A273" s="56" t="s">
        <v>14875</v>
      </c>
      <c r="B273" s="56" t="s">
        <v>14876</v>
      </c>
      <c r="C273" s="56" t="str">
        <f>VLOOKUP(A273,'import Konya'!A:Q,3,0)</f>
        <v>DOĞRU</v>
      </c>
      <c r="D273" s="56" t="s">
        <v>1348</v>
      </c>
      <c r="E273" s="56">
        <f>VLOOKUP(A273,'import Konya'!A:Q,5,0)</f>
        <v>2991</v>
      </c>
      <c r="F273" s="56">
        <f>VLOOKUP(A273,'import Konya'!A:Q,6,0)</f>
        <v>171</v>
      </c>
      <c r="G273" s="56">
        <f>VLOOKUP(A273,'import Konya'!A:Q,7,0)</f>
        <v>0</v>
      </c>
      <c r="H273" s="56">
        <f>VLOOKUP(A273,'import Konya'!A:Q,8,0)</f>
        <v>61</v>
      </c>
      <c r="I273" s="56">
        <f>VLOOKUP(A273,'import Konya'!A:Q,9,0)</f>
        <v>61</v>
      </c>
      <c r="J273" s="216">
        <f>VLOOKUP(A273,'import Konya'!A:Q,10,0)</f>
        <v>0</v>
      </c>
      <c r="K273" s="56" t="s">
        <v>14877</v>
      </c>
      <c r="L273" s="56">
        <v>3.323513222E9</v>
      </c>
      <c r="M273" s="56" t="s">
        <v>13595</v>
      </c>
      <c r="N273" s="56" t="s">
        <v>14387</v>
      </c>
      <c r="O273" s="56" t="s">
        <v>14878</v>
      </c>
      <c r="P273" s="56" t="str">
        <f>VLOOKUP(A273,'import Konya'!A:Q,16,0)</f>
        <v>Geleneksel</v>
      </c>
      <c r="Q273" s="218" t="b">
        <v>0</v>
      </c>
      <c r="R273" s="218" t="s">
        <v>29</v>
      </c>
      <c r="S273" s="218"/>
      <c r="T273" s="218"/>
      <c r="U273" s="218" t="s">
        <v>14879</v>
      </c>
      <c r="V273" s="220"/>
      <c r="W273" s="220"/>
      <c r="X273" s="218"/>
      <c r="Y273" s="218" t="s">
        <v>1353</v>
      </c>
      <c r="Z273" s="220">
        <v>44389.0</v>
      </c>
      <c r="AA273" s="218" t="s">
        <v>1353</v>
      </c>
      <c r="AB273" s="221">
        <v>44392.0</v>
      </c>
      <c r="AC273" s="218" t="s">
        <v>1353</v>
      </c>
      <c r="AD273" s="221">
        <v>44403.0</v>
      </c>
      <c r="AE273" s="218" t="s">
        <v>31</v>
      </c>
      <c r="AF273" s="221">
        <v>44404.0</v>
      </c>
      <c r="AG273" s="218" t="s">
        <v>1353</v>
      </c>
      <c r="AH273" s="221">
        <v>44623.0</v>
      </c>
      <c r="AI273" s="218" t="s">
        <v>4973</v>
      </c>
      <c r="AJ273" s="218" t="s">
        <v>100</v>
      </c>
      <c r="AK273" s="218" t="s">
        <v>100</v>
      </c>
      <c r="AL273" s="218" t="s">
        <v>13903</v>
      </c>
      <c r="AM273" s="218" t="s">
        <v>167</v>
      </c>
    </row>
    <row r="274" ht="15.75" customHeight="1">
      <c r="A274" s="56" t="s">
        <v>14880</v>
      </c>
      <c r="B274" s="56" t="s">
        <v>14881</v>
      </c>
      <c r="C274" s="56" t="str">
        <f>VLOOKUP(A274,'import Konya'!A:Q,3,0)</f>
        <v>DOĞRU</v>
      </c>
      <c r="D274" s="56" t="s">
        <v>1443</v>
      </c>
      <c r="E274" s="56">
        <f>VLOOKUP(A274,'import Konya'!A:Q,5,0)</f>
        <v>1881</v>
      </c>
      <c r="F274" s="56">
        <f>VLOOKUP(A274,'import Konya'!A:Q,6,0)</f>
        <v>56</v>
      </c>
      <c r="G274" s="56">
        <f>VLOOKUP(A274,'import Konya'!A:Q,7,0)</f>
        <v>0</v>
      </c>
      <c r="H274" s="56">
        <f>VLOOKUP(A274,'import Konya'!A:Q,8,0)</f>
        <v>51</v>
      </c>
      <c r="I274" s="56">
        <f>VLOOKUP(A274,'import Konya'!A:Q,9,0)</f>
        <v>51</v>
      </c>
      <c r="J274" s="216">
        <f>VLOOKUP(A274,'import Konya'!A:Q,10,0)</f>
        <v>0</v>
      </c>
      <c r="K274" s="56" t="s">
        <v>14882</v>
      </c>
      <c r="L274" s="56">
        <v>5.300794326E9</v>
      </c>
      <c r="M274" s="56" t="s">
        <v>13595</v>
      </c>
      <c r="N274" s="56" t="s">
        <v>13847</v>
      </c>
      <c r="O274" s="56" t="s">
        <v>14883</v>
      </c>
      <c r="P274" s="56" t="str">
        <f>VLOOKUP(A274,'import Konya'!A:Q,16,0)</f>
        <v>Geleneksel</v>
      </c>
      <c r="Q274" s="218" t="b">
        <v>0</v>
      </c>
      <c r="R274" s="218" t="s">
        <v>29</v>
      </c>
      <c r="S274" s="218"/>
      <c r="T274" s="218"/>
      <c r="U274" s="218" t="s">
        <v>14884</v>
      </c>
      <c r="V274" s="220"/>
      <c r="W274" s="220"/>
      <c r="X274" s="218"/>
      <c r="Y274" s="218" t="s">
        <v>1353</v>
      </c>
      <c r="Z274" s="220">
        <v>44389.0</v>
      </c>
      <c r="AA274" s="218" t="s">
        <v>1353</v>
      </c>
      <c r="AB274" s="221">
        <v>44396.0</v>
      </c>
      <c r="AC274" s="218" t="s">
        <v>1353</v>
      </c>
      <c r="AD274" s="221">
        <v>44403.0</v>
      </c>
      <c r="AE274" s="218" t="s">
        <v>1353</v>
      </c>
      <c r="AF274" s="221">
        <v>44404.0</v>
      </c>
      <c r="AG274" s="218" t="s">
        <v>1353</v>
      </c>
      <c r="AH274" s="221">
        <v>44620.0</v>
      </c>
      <c r="AI274" s="218" t="s">
        <v>4838</v>
      </c>
      <c r="AJ274" s="218" t="s">
        <v>100</v>
      </c>
      <c r="AK274" s="218" t="s">
        <v>100</v>
      </c>
      <c r="AL274" s="218" t="s">
        <v>100</v>
      </c>
      <c r="AM274" s="218" t="s">
        <v>167</v>
      </c>
    </row>
    <row r="275" ht="15.75" customHeight="1">
      <c r="A275" s="56" t="s">
        <v>14885</v>
      </c>
      <c r="B275" s="56" t="s">
        <v>14886</v>
      </c>
      <c r="C275" s="56" t="str">
        <f>VLOOKUP(A275,'import Konya'!A:Q,3,0)</f>
        <v>DOĞRU</v>
      </c>
      <c r="D275" s="56" t="s">
        <v>1385</v>
      </c>
      <c r="E275" s="56">
        <f>VLOOKUP(A275,'import Konya'!A:Q,5,0)</f>
        <v>2947</v>
      </c>
      <c r="F275" s="56">
        <f>VLOOKUP(A275,'import Konya'!A:Q,6,0)</f>
        <v>78</v>
      </c>
      <c r="G275" s="56">
        <f>VLOOKUP(A275,'import Konya'!A:Q,7,0)</f>
        <v>0</v>
      </c>
      <c r="H275" s="56">
        <f>VLOOKUP(A275,'import Konya'!A:Q,8,0)</f>
        <v>35</v>
      </c>
      <c r="I275" s="56">
        <f>VLOOKUP(A275,'import Konya'!A:Q,9,0)</f>
        <v>35</v>
      </c>
      <c r="J275" s="216">
        <f>VLOOKUP(A275,'import Konya'!A:Q,10,0)</f>
        <v>0</v>
      </c>
      <c r="K275" s="56" t="s">
        <v>14887</v>
      </c>
      <c r="L275" s="56">
        <v>3.32261001E9</v>
      </c>
      <c r="M275" s="56" t="s">
        <v>11034</v>
      </c>
      <c r="N275" s="56" t="s">
        <v>13668</v>
      </c>
      <c r="O275" s="56" t="s">
        <v>14888</v>
      </c>
      <c r="P275" s="56" t="str">
        <f>VLOOKUP(A275,'import Konya'!A:Q,16,0)</f>
        <v>Geleneksel</v>
      </c>
      <c r="Q275" s="218" t="b">
        <v>1</v>
      </c>
      <c r="R275" s="218"/>
      <c r="S275" s="218"/>
      <c r="T275" s="218"/>
      <c r="U275" s="218" t="s">
        <v>14889</v>
      </c>
      <c r="V275" s="220"/>
      <c r="W275" s="220"/>
      <c r="X275" s="218"/>
      <c r="Y275" s="218" t="s">
        <v>1353</v>
      </c>
      <c r="Z275" s="220">
        <v>44413.0</v>
      </c>
      <c r="AA275" s="218" t="s">
        <v>1475</v>
      </c>
      <c r="AB275" s="221">
        <v>44593.0</v>
      </c>
      <c r="AC275" s="218"/>
      <c r="AD275" s="218"/>
      <c r="AE275" s="218"/>
      <c r="AF275" s="218"/>
      <c r="AG275" s="218"/>
      <c r="AH275" s="218"/>
      <c r="AI275" s="218" t="s">
        <v>13605</v>
      </c>
      <c r="AJ275" s="218" t="s">
        <v>167</v>
      </c>
      <c r="AK275" s="218"/>
      <c r="AL275" s="218"/>
      <c r="AM275" s="218"/>
    </row>
    <row r="276" ht="15.75" customHeight="1">
      <c r="A276" s="211" t="s">
        <v>14890</v>
      </c>
      <c r="B276" s="211" t="s">
        <v>14891</v>
      </c>
      <c r="C276" s="56" t="str">
        <f>VLOOKUP(A276,'import Konya'!A:Q,3,0)</f>
        <v>DOĞRU</v>
      </c>
      <c r="D276" s="211" t="s">
        <v>1507</v>
      </c>
      <c r="E276" s="56" t="str">
        <f>VLOOKUP(A276,'import Konya'!A:Q,5,0)</f>
        <v/>
      </c>
      <c r="F276" s="56" t="str">
        <f>VLOOKUP(A276,'import Konya'!A:Q,6,0)</f>
        <v/>
      </c>
      <c r="G276" s="56">
        <f>VLOOKUP(A276,'import Konya'!A:Q,7,0)</f>
        <v>0</v>
      </c>
      <c r="H276" s="56">
        <f>VLOOKUP(A276,'import Konya'!A:Q,8,0)</f>
        <v>10</v>
      </c>
      <c r="I276" s="56">
        <f>VLOOKUP(A276,'import Konya'!A:Q,9,0)</f>
        <v>10</v>
      </c>
      <c r="J276" s="216">
        <f>VLOOKUP(A276,'import Konya'!A:Q,10,0)</f>
        <v>0</v>
      </c>
      <c r="K276" s="211" t="s">
        <v>14892</v>
      </c>
      <c r="L276" s="211">
        <v>5.54735497E9</v>
      </c>
      <c r="M276" s="211" t="s">
        <v>13620</v>
      </c>
      <c r="N276" s="211" t="s">
        <v>13837</v>
      </c>
      <c r="O276" s="211" t="s">
        <v>14893</v>
      </c>
      <c r="P276" s="211" t="s">
        <v>2137</v>
      </c>
      <c r="Q276" s="218" t="b">
        <v>0</v>
      </c>
      <c r="R276" s="218"/>
      <c r="S276" s="218"/>
      <c r="T276" s="218"/>
      <c r="U276" s="218"/>
      <c r="V276" s="220"/>
      <c r="W276" s="220"/>
      <c r="X276" s="218"/>
      <c r="Y276" s="218"/>
      <c r="Z276" s="220"/>
      <c r="AA276" s="218"/>
      <c r="AB276" s="218"/>
      <c r="AC276" s="218"/>
      <c r="AD276" s="218"/>
      <c r="AE276" s="218"/>
      <c r="AF276" s="218"/>
      <c r="AG276" s="218"/>
      <c r="AH276" s="218"/>
      <c r="AI276" s="218"/>
      <c r="AJ276" s="218"/>
      <c r="AK276" s="218"/>
      <c r="AL276" s="218"/>
      <c r="AM276" s="218"/>
    </row>
    <row r="277" ht="15.75" customHeight="1">
      <c r="A277" s="56" t="s">
        <v>14894</v>
      </c>
      <c r="B277" s="56" t="s">
        <v>14895</v>
      </c>
      <c r="C277" s="56" t="str">
        <f>VLOOKUP(A277,'import Konya'!A:Q,3,0)</f>
        <v>DOĞRU</v>
      </c>
      <c r="D277" s="56" t="s">
        <v>1577</v>
      </c>
      <c r="E277" s="56">
        <f>VLOOKUP(A277,'import Konya'!A:Q,5,0)</f>
        <v>1016</v>
      </c>
      <c r="F277" s="56">
        <f>VLOOKUP(A277,'import Konya'!A:Q,6,0)</f>
        <v>29</v>
      </c>
      <c r="G277" s="56">
        <f>VLOOKUP(A277,'import Konya'!A:Q,7,0)</f>
        <v>0</v>
      </c>
      <c r="H277" s="56">
        <f>VLOOKUP(A277,'import Konya'!A:Q,8,0)</f>
        <v>58</v>
      </c>
      <c r="I277" s="56">
        <f>VLOOKUP(A277,'import Konya'!A:Q,9,0)</f>
        <v>58</v>
      </c>
      <c r="J277" s="216">
        <f>VLOOKUP(A277,'import Konya'!A:Q,10,0)</f>
        <v>0</v>
      </c>
      <c r="K277" s="56" t="s">
        <v>14896</v>
      </c>
      <c r="L277" s="56">
        <v>5.426279969E9</v>
      </c>
      <c r="M277" s="56" t="s">
        <v>13595</v>
      </c>
      <c r="N277" s="56" t="s">
        <v>13945</v>
      </c>
      <c r="O277" s="56" t="s">
        <v>14897</v>
      </c>
      <c r="P277" s="56" t="str">
        <f>VLOOKUP(A277,'import Konya'!A:Q,16,0)</f>
        <v>Geleneksel</v>
      </c>
      <c r="Q277" s="218" t="b">
        <v>0</v>
      </c>
      <c r="R277" s="218" t="s">
        <v>29</v>
      </c>
      <c r="S277" s="218"/>
      <c r="T277" s="218"/>
      <c r="U277" s="218" t="s">
        <v>14898</v>
      </c>
      <c r="V277" s="220"/>
      <c r="W277" s="220"/>
      <c r="X277" s="218"/>
      <c r="Y277" s="218" t="s">
        <v>43</v>
      </c>
      <c r="Z277" s="220">
        <v>44389.0</v>
      </c>
      <c r="AA277" s="218" t="s">
        <v>1475</v>
      </c>
      <c r="AB277" s="221">
        <v>44390.0</v>
      </c>
      <c r="AC277" s="218" t="s">
        <v>43</v>
      </c>
      <c r="AD277" s="221">
        <v>44403.0</v>
      </c>
      <c r="AE277" s="218" t="s">
        <v>43</v>
      </c>
      <c r="AF277" s="221">
        <v>44404.0</v>
      </c>
      <c r="AG277" s="218" t="s">
        <v>1353</v>
      </c>
      <c r="AH277" s="221">
        <v>44406.0</v>
      </c>
      <c r="AI277" s="218" t="s">
        <v>100</v>
      </c>
      <c r="AJ277" s="218" t="s">
        <v>100</v>
      </c>
      <c r="AK277" s="218" t="s">
        <v>100</v>
      </c>
      <c r="AL277" s="218" t="s">
        <v>100</v>
      </c>
      <c r="AM277" s="218"/>
    </row>
    <row r="278" ht="15.75" customHeight="1">
      <c r="A278" s="211" t="s">
        <v>14899</v>
      </c>
      <c r="B278" s="211" t="s">
        <v>14900</v>
      </c>
      <c r="C278" s="56" t="str">
        <f>VLOOKUP(A278,'import Konya'!A:Q,3,0)</f>
        <v>DOĞRU</v>
      </c>
      <c r="D278" s="211" t="s">
        <v>1577</v>
      </c>
      <c r="E278" s="56">
        <f>VLOOKUP(A278,'import Konya'!A:Q,5,0)</f>
        <v>4</v>
      </c>
      <c r="F278" s="56">
        <f>VLOOKUP(A278,'import Konya'!A:Q,6,0)</f>
        <v>4</v>
      </c>
      <c r="G278" s="56">
        <f>VLOOKUP(A278,'import Konya'!A:Q,7,0)</f>
        <v>0</v>
      </c>
      <c r="H278" s="56">
        <f>VLOOKUP(A278,'import Konya'!A:Q,8,0)</f>
        <v>61</v>
      </c>
      <c r="I278" s="56">
        <f>VLOOKUP(A278,'import Konya'!A:Q,9,0)</f>
        <v>61</v>
      </c>
      <c r="J278" s="216">
        <f>VLOOKUP(A278,'import Konya'!A:Q,10,0)</f>
        <v>0</v>
      </c>
      <c r="K278" s="211" t="s">
        <v>14901</v>
      </c>
      <c r="L278" s="211">
        <v>5.062338002E9</v>
      </c>
      <c r="M278" s="211" t="s">
        <v>11034</v>
      </c>
      <c r="N278" s="211" t="s">
        <v>1699</v>
      </c>
      <c r="O278" s="211" t="s">
        <v>14902</v>
      </c>
      <c r="P278" s="56" t="str">
        <f>VLOOKUP(A278,'import Konya'!A:Q,16,0)</f>
        <v>Geleneksel</v>
      </c>
      <c r="Q278" s="218" t="b">
        <v>0</v>
      </c>
      <c r="R278" s="218"/>
      <c r="S278" s="218"/>
      <c r="T278" s="218"/>
      <c r="U278" s="218"/>
      <c r="V278" s="220"/>
      <c r="W278" s="220"/>
      <c r="X278" s="218"/>
      <c r="Y278" s="218"/>
      <c r="Z278" s="220"/>
      <c r="AA278" s="218"/>
      <c r="AB278" s="218"/>
      <c r="AC278" s="218"/>
      <c r="AD278" s="218"/>
      <c r="AE278" s="218"/>
      <c r="AF278" s="218"/>
      <c r="AG278" s="218"/>
      <c r="AH278" s="218"/>
      <c r="AI278" s="218"/>
      <c r="AJ278" s="218"/>
      <c r="AK278" s="218"/>
      <c r="AL278" s="218"/>
      <c r="AM278" s="218"/>
    </row>
    <row r="279" ht="15.75" customHeight="1">
      <c r="A279" s="56" t="s">
        <v>14903</v>
      </c>
      <c r="B279" s="56" t="s">
        <v>14904</v>
      </c>
      <c r="C279" s="56" t="str">
        <f>VLOOKUP(A279,'import Konya'!A:Q,3,0)</f>
        <v>DOĞRU</v>
      </c>
      <c r="D279" s="56" t="s">
        <v>1577</v>
      </c>
      <c r="E279" s="56">
        <f>VLOOKUP(A279,'import Konya'!A:Q,5,0)</f>
        <v>1040</v>
      </c>
      <c r="F279" s="56">
        <f>VLOOKUP(A279,'import Konya'!A:Q,6,0)</f>
        <v>25</v>
      </c>
      <c r="G279" s="56">
        <f>VLOOKUP(A279,'import Konya'!A:Q,7,0)</f>
        <v>22</v>
      </c>
      <c r="H279" s="56">
        <f>VLOOKUP(A279,'import Konya'!A:Q,8,0)</f>
        <v>42</v>
      </c>
      <c r="I279" s="56">
        <f>VLOOKUP(A279,'import Konya'!A:Q,9,0)</f>
        <v>64</v>
      </c>
      <c r="J279" s="216">
        <f>VLOOKUP(A279,'import Konya'!A:Q,10,0)</f>
        <v>0.34</v>
      </c>
      <c r="K279" s="56" t="s">
        <v>14905</v>
      </c>
      <c r="L279" s="56">
        <v>5.443528118E9</v>
      </c>
      <c r="M279" s="56" t="s">
        <v>11034</v>
      </c>
      <c r="N279" s="56" t="s">
        <v>14237</v>
      </c>
      <c r="O279" s="56" t="s">
        <v>14906</v>
      </c>
      <c r="P279" s="56" t="str">
        <f>VLOOKUP(A279,'import Konya'!A:Q,16,0)</f>
        <v>Geleneksel</v>
      </c>
      <c r="Q279" s="218" t="b">
        <v>0</v>
      </c>
      <c r="R279" s="218" t="s">
        <v>38</v>
      </c>
      <c r="S279" s="218" t="s">
        <v>100</v>
      </c>
      <c r="T279" s="218" t="s">
        <v>13488</v>
      </c>
      <c r="U279" s="218" t="s">
        <v>14907</v>
      </c>
      <c r="V279" s="220">
        <v>44425.0</v>
      </c>
      <c r="W279" s="220">
        <v>44432.0</v>
      </c>
      <c r="X279" s="218"/>
      <c r="Y279" s="218" t="s">
        <v>1506</v>
      </c>
      <c r="Z279" s="220">
        <v>44410.0</v>
      </c>
      <c r="AA279" s="218" t="s">
        <v>1353</v>
      </c>
      <c r="AB279" s="221">
        <v>44412.0</v>
      </c>
      <c r="AC279" s="218" t="s">
        <v>1353</v>
      </c>
      <c r="AD279" s="221">
        <v>44425.0</v>
      </c>
      <c r="AE279" s="218" t="s">
        <v>1353</v>
      </c>
      <c r="AF279" s="221">
        <v>44427.0</v>
      </c>
      <c r="AG279" s="218"/>
      <c r="AH279" s="218"/>
      <c r="AI279" s="218" t="s">
        <v>100</v>
      </c>
      <c r="AJ279" s="218" t="s">
        <v>13642</v>
      </c>
      <c r="AK279" s="218" t="s">
        <v>5371</v>
      </c>
      <c r="AL279" s="218" t="s">
        <v>100</v>
      </c>
      <c r="AM279" s="218"/>
    </row>
    <row r="280" ht="15.75" customHeight="1">
      <c r="A280" s="56" t="s">
        <v>14908</v>
      </c>
      <c r="B280" s="56" t="s">
        <v>14909</v>
      </c>
      <c r="C280" s="56" t="str">
        <f>VLOOKUP(A280,'import Konya'!A:Q,3,0)</f>
        <v>YANLIŞ</v>
      </c>
      <c r="D280" s="56" t="s">
        <v>1385</v>
      </c>
      <c r="E280" s="56">
        <f>VLOOKUP(A280,'import Konya'!A:Q,5,0)</f>
        <v>36</v>
      </c>
      <c r="F280" s="56" t="str">
        <f>VLOOKUP(A280,'import Konya'!A:Q,6,0)</f>
        <v/>
      </c>
      <c r="G280" s="56">
        <f>VLOOKUP(A280,'import Konya'!A:Q,7,0)</f>
        <v>0</v>
      </c>
      <c r="H280" s="56">
        <f>VLOOKUP(A280,'import Konya'!A:Q,8,0)</f>
        <v>9</v>
      </c>
      <c r="I280" s="56">
        <f>VLOOKUP(A280,'import Konya'!A:Q,9,0)</f>
        <v>9</v>
      </c>
      <c r="J280" s="216">
        <f>VLOOKUP(A280,'import Konya'!A:Q,10,0)</f>
        <v>0</v>
      </c>
      <c r="K280" s="56" t="s">
        <v>14910</v>
      </c>
      <c r="L280" s="56">
        <v>3.323423004E9</v>
      </c>
      <c r="M280" s="56" t="s">
        <v>13620</v>
      </c>
      <c r="N280" s="56" t="s">
        <v>14646</v>
      </c>
      <c r="O280" s="56" t="s">
        <v>14911</v>
      </c>
      <c r="P280" s="56" t="str">
        <f>VLOOKUP(A280,'import Konya'!A:Q,16,0)</f>
        <v>Geleneksel</v>
      </c>
      <c r="Q280" s="218" t="b">
        <v>0</v>
      </c>
      <c r="R280" s="218" t="s">
        <v>33</v>
      </c>
      <c r="S280" s="218"/>
      <c r="T280" s="224"/>
      <c r="U280" s="218" t="s">
        <v>14912</v>
      </c>
      <c r="V280" s="220"/>
      <c r="W280" s="220"/>
      <c r="X280" s="218"/>
      <c r="Y280" s="218" t="s">
        <v>1475</v>
      </c>
      <c r="Z280" s="220">
        <v>44596.0</v>
      </c>
      <c r="AA280" s="218" t="s">
        <v>1475</v>
      </c>
      <c r="AB280" s="221">
        <v>44599.0</v>
      </c>
      <c r="AC280" s="218" t="s">
        <v>1353</v>
      </c>
      <c r="AD280" s="221">
        <v>44599.0</v>
      </c>
      <c r="AE280" s="218" t="s">
        <v>1353</v>
      </c>
      <c r="AF280" s="221">
        <v>44630.0</v>
      </c>
      <c r="AG280" s="218"/>
      <c r="AH280" s="218"/>
      <c r="AI280" s="218" t="s">
        <v>106</v>
      </c>
      <c r="AJ280" s="218" t="s">
        <v>149</v>
      </c>
      <c r="AK280" s="218" t="s">
        <v>167</v>
      </c>
      <c r="AL280" s="218" t="s">
        <v>167</v>
      </c>
      <c r="AM280" s="218"/>
    </row>
    <row r="281" ht="15.75" customHeight="1">
      <c r="A281" s="56" t="s">
        <v>14913</v>
      </c>
      <c r="B281" s="56" t="s">
        <v>14914</v>
      </c>
      <c r="C281" s="56" t="str">
        <f>VLOOKUP(A281,'import Konya'!A:Q,3,0)</f>
        <v>YANLIŞ</v>
      </c>
      <c r="D281" s="56" t="s">
        <v>1443</v>
      </c>
      <c r="E281" s="56" t="str">
        <f>VLOOKUP(A281,'import Konya'!A:Q,5,0)</f>
        <v/>
      </c>
      <c r="F281" s="56" t="str">
        <f>VLOOKUP(A281,'import Konya'!A:Q,6,0)</f>
        <v/>
      </c>
      <c r="G281" s="56">
        <f>VLOOKUP(A281,'import Konya'!A:Q,7,0)</f>
        <v>0</v>
      </c>
      <c r="H281" s="56">
        <f>VLOOKUP(A281,'import Konya'!A:Q,8,0)</f>
        <v>12</v>
      </c>
      <c r="I281" s="56">
        <f>VLOOKUP(A281,'import Konya'!A:Q,9,0)</f>
        <v>12</v>
      </c>
      <c r="J281" s="216">
        <f>VLOOKUP(A281,'import Konya'!A:Q,10,0)</f>
        <v>0</v>
      </c>
      <c r="K281" s="56" t="s">
        <v>14915</v>
      </c>
      <c r="L281" s="56">
        <v>5.425222956E9</v>
      </c>
      <c r="M281" s="56" t="s">
        <v>11034</v>
      </c>
      <c r="N281" s="56" t="s">
        <v>1592</v>
      </c>
      <c r="O281" s="56" t="s">
        <v>14916</v>
      </c>
      <c r="P281" s="56" t="str">
        <f>VLOOKUP(A281,'import Konya'!A:Q,16,0)</f>
        <v>Geleneksel</v>
      </c>
      <c r="Q281" s="218" t="b">
        <v>0</v>
      </c>
      <c r="R281" s="218"/>
      <c r="S281" s="218"/>
      <c r="T281" s="218"/>
      <c r="U281" s="218"/>
      <c r="V281" s="220"/>
      <c r="W281" s="220"/>
      <c r="X281" s="218"/>
      <c r="Y281" s="218"/>
      <c r="Z281" s="220"/>
      <c r="AA281" s="218"/>
      <c r="AB281" s="218"/>
      <c r="AC281" s="218"/>
      <c r="AD281" s="218"/>
      <c r="AE281" s="218"/>
      <c r="AF281" s="218"/>
      <c r="AG281" s="218"/>
      <c r="AH281" s="218"/>
      <c r="AI281" s="218"/>
      <c r="AJ281" s="218"/>
      <c r="AK281" s="218"/>
      <c r="AL281" s="218"/>
      <c r="AM281" s="218"/>
    </row>
    <row r="282" ht="15.75" customHeight="1">
      <c r="A282" s="56" t="s">
        <v>14917</v>
      </c>
      <c r="B282" s="56" t="s">
        <v>14918</v>
      </c>
      <c r="C282" s="56" t="str">
        <f>VLOOKUP(A282,'import Konya'!A:Q,3,0)</f>
        <v>DOĞRU</v>
      </c>
      <c r="D282" s="56" t="s">
        <v>1370</v>
      </c>
      <c r="E282" s="56">
        <f>VLOOKUP(A282,'import Konya'!A:Q,5,0)</f>
        <v>319</v>
      </c>
      <c r="F282" s="56" t="str">
        <f>VLOOKUP(A282,'import Konya'!A:Q,6,0)</f>
        <v/>
      </c>
      <c r="G282" s="56">
        <f>VLOOKUP(A282,'import Konya'!A:Q,7,0)</f>
        <v>0</v>
      </c>
      <c r="H282" s="56">
        <f>VLOOKUP(A282,'import Konya'!A:Q,8,0)</f>
        <v>14</v>
      </c>
      <c r="I282" s="56">
        <f>VLOOKUP(A282,'import Konya'!A:Q,9,0)</f>
        <v>14</v>
      </c>
      <c r="J282" s="216">
        <f>VLOOKUP(A282,'import Konya'!A:Q,10,0)</f>
        <v>0</v>
      </c>
      <c r="K282" s="56" t="s">
        <v>14293</v>
      </c>
      <c r="L282" s="56">
        <v>5.541614784E9</v>
      </c>
      <c r="M282" s="56" t="s">
        <v>11034</v>
      </c>
      <c r="N282" s="56" t="s">
        <v>14262</v>
      </c>
      <c r="O282" s="56" t="s">
        <v>14294</v>
      </c>
      <c r="P282" s="56" t="str">
        <f>VLOOKUP(A282,'import Konya'!A:Q,16,0)</f>
        <v>Geleneksel</v>
      </c>
      <c r="Q282" s="218" t="b">
        <v>0</v>
      </c>
      <c r="R282" s="218" t="s">
        <v>29</v>
      </c>
      <c r="S282" s="218"/>
      <c r="T282" s="2"/>
      <c r="U282" s="218" t="s">
        <v>14919</v>
      </c>
      <c r="V282" s="220"/>
      <c r="W282" s="220"/>
      <c r="X282" s="218"/>
      <c r="Y282" s="218" t="s">
        <v>1353</v>
      </c>
      <c r="Z282" s="220">
        <v>44614.0</v>
      </c>
      <c r="AA282" s="218" t="s">
        <v>1353</v>
      </c>
      <c r="AB282" s="221">
        <v>44622.0</v>
      </c>
      <c r="AC282" s="218"/>
      <c r="AD282" s="218"/>
      <c r="AE282" s="218"/>
      <c r="AF282" s="218"/>
      <c r="AG282" s="218"/>
      <c r="AH282" s="218"/>
      <c r="AI282" s="218" t="s">
        <v>167</v>
      </c>
      <c r="AJ282" s="218" t="s">
        <v>167</v>
      </c>
      <c r="AK282" s="218"/>
      <c r="AL282" s="218"/>
      <c r="AM282" s="218"/>
    </row>
    <row r="283" ht="15.75" customHeight="1">
      <c r="A283" s="56" t="s">
        <v>14920</v>
      </c>
      <c r="B283" s="56" t="s">
        <v>14921</v>
      </c>
      <c r="C283" s="56" t="str">
        <f>VLOOKUP(A283,'import Konya'!A:Q,3,0)</f>
        <v>DOĞRU</v>
      </c>
      <c r="D283" s="56" t="s">
        <v>1507</v>
      </c>
      <c r="E283" s="56">
        <f>VLOOKUP(A283,'import Konya'!A:Q,5,0)</f>
        <v>416</v>
      </c>
      <c r="F283" s="56">
        <f>VLOOKUP(A283,'import Konya'!A:Q,6,0)</f>
        <v>135</v>
      </c>
      <c r="G283" s="56">
        <f>VLOOKUP(A283,'import Konya'!A:Q,7,0)</f>
        <v>59</v>
      </c>
      <c r="H283" s="56">
        <f>VLOOKUP(A283,'import Konya'!A:Q,8,0)</f>
        <v>24</v>
      </c>
      <c r="I283" s="56">
        <f>VLOOKUP(A283,'import Konya'!A:Q,9,0)</f>
        <v>83</v>
      </c>
      <c r="J283" s="216">
        <f>VLOOKUP(A283,'import Konya'!A:Q,10,0)</f>
        <v>0.71</v>
      </c>
      <c r="K283" s="56" t="s">
        <v>14922</v>
      </c>
      <c r="L283" s="56">
        <v>5.074814812E9</v>
      </c>
      <c r="M283" s="56" t="s">
        <v>11034</v>
      </c>
      <c r="N283" s="56" t="s">
        <v>13808</v>
      </c>
      <c r="O283" s="56" t="s">
        <v>14923</v>
      </c>
      <c r="P283" s="56" t="str">
        <f>VLOOKUP(A283,'import Konya'!A:Q,16,0)</f>
        <v>Geleneksel</v>
      </c>
      <c r="Q283" s="218" t="b">
        <v>0</v>
      </c>
      <c r="R283" s="218" t="s">
        <v>38</v>
      </c>
      <c r="S283" s="218" t="s">
        <v>100</v>
      </c>
      <c r="T283" s="2" t="s">
        <v>13064</v>
      </c>
      <c r="U283" s="218" t="s">
        <v>14924</v>
      </c>
      <c r="V283" s="220">
        <v>44613.0</v>
      </c>
      <c r="W283" s="220">
        <v>44613.0</v>
      </c>
      <c r="X283" s="218"/>
      <c r="Y283" s="218" t="s">
        <v>1353</v>
      </c>
      <c r="Z283" s="220">
        <v>44613.0</v>
      </c>
      <c r="AA283" s="218"/>
      <c r="AB283" s="218"/>
      <c r="AC283" s="218"/>
      <c r="AD283" s="218"/>
      <c r="AE283" s="218"/>
      <c r="AF283" s="218"/>
      <c r="AG283" s="218"/>
      <c r="AH283" s="218"/>
      <c r="AI283" s="218" t="s">
        <v>100</v>
      </c>
      <c r="AJ283" s="218"/>
      <c r="AK283" s="218"/>
      <c r="AL283" s="218"/>
      <c r="AM283" s="218"/>
    </row>
    <row r="284" ht="15.75" customHeight="1">
      <c r="A284" s="56" t="s">
        <v>14925</v>
      </c>
      <c r="B284" s="56" t="s">
        <v>14926</v>
      </c>
      <c r="C284" s="56" t="str">
        <f>VLOOKUP(A284,'import Konya'!A:Q,3,0)</f>
        <v>DOĞRU</v>
      </c>
      <c r="D284" s="56" t="s">
        <v>1789</v>
      </c>
      <c r="E284" s="56">
        <f>VLOOKUP(A284,'import Konya'!A:Q,5,0)</f>
        <v>56</v>
      </c>
      <c r="F284" s="56" t="str">
        <f>VLOOKUP(A284,'import Konya'!A:Q,6,0)</f>
        <v/>
      </c>
      <c r="G284" s="56">
        <f>VLOOKUP(A284,'import Konya'!A:Q,7,0)</f>
        <v>0</v>
      </c>
      <c r="H284" s="56">
        <f>VLOOKUP(A284,'import Konya'!A:Q,8,0)</f>
        <v>34</v>
      </c>
      <c r="I284" s="56">
        <f>VLOOKUP(A284,'import Konya'!A:Q,9,0)</f>
        <v>34</v>
      </c>
      <c r="J284" s="216">
        <f>VLOOKUP(A284,'import Konya'!A:Q,10,0)</f>
        <v>0</v>
      </c>
      <c r="K284" s="56" t="s">
        <v>14927</v>
      </c>
      <c r="L284" s="56">
        <v>3.325025511E9</v>
      </c>
      <c r="M284" s="56" t="s">
        <v>11034</v>
      </c>
      <c r="N284" s="56" t="s">
        <v>13602</v>
      </c>
      <c r="O284" s="56" t="s">
        <v>14928</v>
      </c>
      <c r="P284" s="56" t="str">
        <f>VLOOKUP(A284,'import Konya'!A:Q,16,0)</f>
        <v>Geleneksel</v>
      </c>
      <c r="Q284" s="218" t="b">
        <v>0</v>
      </c>
      <c r="R284" s="218" t="s">
        <v>29</v>
      </c>
      <c r="S284" s="218" t="s">
        <v>100</v>
      </c>
      <c r="T284" s="39" t="s">
        <v>13064</v>
      </c>
      <c r="U284" s="218">
        <v>5.053572516E9</v>
      </c>
      <c r="V284" s="220">
        <v>44564.0</v>
      </c>
      <c r="W284" s="220">
        <v>44566.0</v>
      </c>
      <c r="X284" s="218"/>
      <c r="Y284" s="218" t="s">
        <v>1353</v>
      </c>
      <c r="Z284" s="220">
        <v>44564.0</v>
      </c>
      <c r="AA284" s="218" t="s">
        <v>1353</v>
      </c>
      <c r="AB284" s="221">
        <v>44566.0</v>
      </c>
      <c r="AC284" s="218"/>
      <c r="AD284" s="218"/>
      <c r="AE284" s="218"/>
      <c r="AF284" s="218"/>
      <c r="AG284" s="218"/>
      <c r="AH284" s="218"/>
      <c r="AI284" s="218" t="s">
        <v>100</v>
      </c>
      <c r="AJ284" s="218" t="s">
        <v>73</v>
      </c>
      <c r="AK284" s="218"/>
      <c r="AL284" s="218"/>
      <c r="AM284" s="218"/>
    </row>
    <row r="285" ht="15.75" customHeight="1">
      <c r="A285" s="56" t="s">
        <v>14929</v>
      </c>
      <c r="B285" s="56" t="s">
        <v>14930</v>
      </c>
      <c r="C285" s="56" t="str">
        <f>VLOOKUP(A285,'import Konya'!A:Q,3,0)</f>
        <v>DOĞRU</v>
      </c>
      <c r="D285" s="56" t="s">
        <v>1688</v>
      </c>
      <c r="E285" s="56">
        <f>VLOOKUP(A285,'import Konya'!A:Q,5,0)</f>
        <v>85</v>
      </c>
      <c r="F285" s="56">
        <f>VLOOKUP(A285,'import Konya'!A:Q,6,0)</f>
        <v>3</v>
      </c>
      <c r="G285" s="56">
        <f>VLOOKUP(A285,'import Konya'!A:Q,7,0)</f>
        <v>0</v>
      </c>
      <c r="H285" s="56">
        <f>VLOOKUP(A285,'import Konya'!A:Q,8,0)</f>
        <v>9</v>
      </c>
      <c r="I285" s="56">
        <f>VLOOKUP(A285,'import Konya'!A:Q,9,0)</f>
        <v>9</v>
      </c>
      <c r="J285" s="216">
        <f>VLOOKUP(A285,'import Konya'!A:Q,10,0)</f>
        <v>0</v>
      </c>
      <c r="K285" s="56" t="s">
        <v>14931</v>
      </c>
      <c r="L285" s="56">
        <v>3.323241424E9</v>
      </c>
      <c r="M285" s="56" t="s">
        <v>13595</v>
      </c>
      <c r="N285" s="56" t="s">
        <v>14932</v>
      </c>
      <c r="O285" s="56" t="s">
        <v>14933</v>
      </c>
      <c r="P285" s="56" t="str">
        <f>VLOOKUP(A285,'import Konya'!A:Q,16,0)</f>
        <v>Geleneksel</v>
      </c>
      <c r="Q285" s="218" t="b">
        <v>0</v>
      </c>
      <c r="R285" s="218" t="s">
        <v>33</v>
      </c>
      <c r="S285" s="218"/>
      <c r="T285" s="224"/>
      <c r="U285" s="218" t="s">
        <v>14934</v>
      </c>
      <c r="V285" s="220"/>
      <c r="W285" s="220"/>
      <c r="X285" s="218"/>
      <c r="Y285" s="218" t="s">
        <v>1353</v>
      </c>
      <c r="Z285" s="220">
        <v>44585.0</v>
      </c>
      <c r="AA285" s="218" t="s">
        <v>1506</v>
      </c>
      <c r="AB285" s="221">
        <v>44587.0</v>
      </c>
      <c r="AC285" s="218" t="s">
        <v>1506</v>
      </c>
      <c r="AD285" s="221">
        <v>44589.0</v>
      </c>
      <c r="AE285" s="218" t="s">
        <v>1353</v>
      </c>
      <c r="AF285" s="221">
        <v>44620.0</v>
      </c>
      <c r="AG285" s="218"/>
      <c r="AH285" s="218"/>
      <c r="AI285" s="218" t="s">
        <v>404</v>
      </c>
      <c r="AJ285" s="218" t="s">
        <v>66</v>
      </c>
      <c r="AK285" s="218" t="s">
        <v>106</v>
      </c>
      <c r="AL285" s="218" t="s">
        <v>167</v>
      </c>
      <c r="AM285" s="218"/>
    </row>
    <row r="286" ht="15.75" customHeight="1">
      <c r="A286" s="56" t="s">
        <v>14935</v>
      </c>
      <c r="B286" s="56" t="s">
        <v>14936</v>
      </c>
      <c r="C286" s="56" t="str">
        <f>VLOOKUP(A286,'import Konya'!A:Q,3,0)</f>
        <v>DOĞRU</v>
      </c>
      <c r="D286" s="56" t="s">
        <v>1348</v>
      </c>
      <c r="E286" s="56">
        <f>VLOOKUP(A286,'import Konya'!A:Q,5,0)</f>
        <v>1110</v>
      </c>
      <c r="F286" s="56">
        <f>VLOOKUP(A286,'import Konya'!A:Q,6,0)</f>
        <v>55</v>
      </c>
      <c r="G286" s="56">
        <f>VLOOKUP(A286,'import Konya'!A:Q,7,0)</f>
        <v>21</v>
      </c>
      <c r="H286" s="56">
        <f>VLOOKUP(A286,'import Konya'!A:Q,8,0)</f>
        <v>32</v>
      </c>
      <c r="I286" s="56">
        <f>VLOOKUP(A286,'import Konya'!A:Q,9,0)</f>
        <v>53</v>
      </c>
      <c r="J286" s="216">
        <f>VLOOKUP(A286,'import Konya'!A:Q,10,0)</f>
        <v>0.4</v>
      </c>
      <c r="K286" s="56" t="s">
        <v>14931</v>
      </c>
      <c r="L286" s="56">
        <v>3.323241424E9</v>
      </c>
      <c r="M286" s="56" t="s">
        <v>13595</v>
      </c>
      <c r="N286" s="56" t="s">
        <v>14932</v>
      </c>
      <c r="O286" s="56" t="s">
        <v>14933</v>
      </c>
      <c r="P286" s="56" t="str">
        <f>VLOOKUP(A286,'import Konya'!A:Q,16,0)</f>
        <v>Geleneksel</v>
      </c>
      <c r="Q286" s="218" t="b">
        <v>0</v>
      </c>
      <c r="R286" s="218" t="s">
        <v>38</v>
      </c>
      <c r="S286" s="218" t="s">
        <v>4973</v>
      </c>
      <c r="T286" s="218" t="s">
        <v>13488</v>
      </c>
      <c r="U286" s="218" t="s">
        <v>14937</v>
      </c>
      <c r="V286" s="220">
        <v>44389.0</v>
      </c>
      <c r="W286" s="220">
        <v>44390.0</v>
      </c>
      <c r="X286" s="218"/>
      <c r="Y286" s="218" t="s">
        <v>1353</v>
      </c>
      <c r="Z286" s="220">
        <v>44389.0</v>
      </c>
      <c r="AA286" s="218" t="s">
        <v>1506</v>
      </c>
      <c r="AB286" s="221">
        <v>44407.0</v>
      </c>
      <c r="AC286" s="218" t="s">
        <v>1353</v>
      </c>
      <c r="AD286" s="221">
        <v>44414.0</v>
      </c>
      <c r="AE286" s="218"/>
      <c r="AF286" s="218"/>
      <c r="AG286" s="218"/>
      <c r="AH286" s="218"/>
      <c r="AI286" s="218" t="s">
        <v>4973</v>
      </c>
      <c r="AJ286" s="218" t="s">
        <v>100</v>
      </c>
      <c r="AK286" s="218" t="s">
        <v>13642</v>
      </c>
      <c r="AL286" s="218"/>
      <c r="AM286" s="218"/>
    </row>
    <row r="287" ht="15.75" customHeight="1">
      <c r="A287" s="56" t="s">
        <v>14938</v>
      </c>
      <c r="B287" s="56" t="s">
        <v>14939</v>
      </c>
      <c r="C287" s="56" t="str">
        <f>VLOOKUP(A287,'import Konya'!A:Q,3,0)</f>
        <v>DOĞRU</v>
      </c>
      <c r="D287" s="56" t="s">
        <v>1370</v>
      </c>
      <c r="E287" s="56">
        <f>VLOOKUP(A287,'import Konya'!A:Q,5,0)</f>
        <v>2374</v>
      </c>
      <c r="F287" s="56">
        <f>VLOOKUP(A287,'import Konya'!A:Q,6,0)</f>
        <v>36</v>
      </c>
      <c r="G287" s="56">
        <f>VLOOKUP(A287,'import Konya'!A:Q,7,0)</f>
        <v>4</v>
      </c>
      <c r="H287" s="56">
        <f>VLOOKUP(A287,'import Konya'!A:Q,8,0)</f>
        <v>6</v>
      </c>
      <c r="I287" s="56">
        <f>VLOOKUP(A287,'import Konya'!A:Q,9,0)</f>
        <v>10</v>
      </c>
      <c r="J287" s="216">
        <f>VLOOKUP(A287,'import Konya'!A:Q,10,0)</f>
        <v>0.4</v>
      </c>
      <c r="K287" s="56" t="s">
        <v>14940</v>
      </c>
      <c r="L287" s="56">
        <v>5.468576383E9</v>
      </c>
      <c r="M287" s="56" t="s">
        <v>11034</v>
      </c>
      <c r="N287" s="56" t="s">
        <v>13602</v>
      </c>
      <c r="O287" s="56" t="s">
        <v>14941</v>
      </c>
      <c r="P287" s="56" t="str">
        <f>VLOOKUP(A287,'import Konya'!A:Q,16,0)</f>
        <v>Geleneksel</v>
      </c>
      <c r="Q287" s="218" t="b">
        <v>0</v>
      </c>
      <c r="R287" s="218" t="s">
        <v>38</v>
      </c>
      <c r="S287" s="218" t="s">
        <v>5414</v>
      </c>
      <c r="T287" s="218" t="s">
        <v>13488</v>
      </c>
      <c r="U287" s="218"/>
      <c r="V287" s="220">
        <v>44438.0</v>
      </c>
      <c r="W287" s="220">
        <v>44439.0</v>
      </c>
      <c r="X287" s="218"/>
      <c r="Y287" s="218" t="s">
        <v>1353</v>
      </c>
      <c r="Z287" s="220">
        <v>44438.0</v>
      </c>
      <c r="AA287" s="218"/>
      <c r="AB287" s="218"/>
      <c r="AC287" s="218"/>
      <c r="AD287" s="218"/>
      <c r="AE287" s="218"/>
      <c r="AF287" s="218"/>
      <c r="AG287" s="218"/>
      <c r="AH287" s="218"/>
      <c r="AI287" s="218" t="s">
        <v>5414</v>
      </c>
      <c r="AJ287" s="218"/>
      <c r="AK287" s="218"/>
      <c r="AL287" s="218"/>
      <c r="AM287" s="218"/>
    </row>
    <row r="288" ht="15.75" customHeight="1">
      <c r="A288" s="56" t="s">
        <v>14942</v>
      </c>
      <c r="B288" s="56" t="s">
        <v>14943</v>
      </c>
      <c r="C288" s="56" t="str">
        <f>VLOOKUP(A288,'import Konya'!A:Q,3,0)</f>
        <v>DOĞRU</v>
      </c>
      <c r="D288" s="56" t="s">
        <v>1577</v>
      </c>
      <c r="E288" s="56">
        <f>VLOOKUP(A288,'import Konya'!A:Q,5,0)</f>
        <v>396</v>
      </c>
      <c r="F288" s="56">
        <f>VLOOKUP(A288,'import Konya'!A:Q,6,0)</f>
        <v>19</v>
      </c>
      <c r="G288" s="56">
        <f>VLOOKUP(A288,'import Konya'!A:Q,7,0)</f>
        <v>69</v>
      </c>
      <c r="H288" s="56">
        <f>VLOOKUP(A288,'import Konya'!A:Q,8,0)</f>
        <v>26</v>
      </c>
      <c r="I288" s="56">
        <f>VLOOKUP(A288,'import Konya'!A:Q,9,0)</f>
        <v>95</v>
      </c>
      <c r="J288" s="216">
        <f>VLOOKUP(A288,'import Konya'!A:Q,10,0)</f>
        <v>0.73</v>
      </c>
      <c r="K288" s="56" t="s">
        <v>14944</v>
      </c>
      <c r="L288" s="56">
        <v>3.323573E9</v>
      </c>
      <c r="M288" s="56" t="s">
        <v>13595</v>
      </c>
      <c r="N288" s="56" t="s">
        <v>14945</v>
      </c>
      <c r="O288" s="56" t="s">
        <v>14946</v>
      </c>
      <c r="P288" s="56" t="str">
        <f>VLOOKUP(A288,'import Konya'!A:Q,16,0)</f>
        <v>Geleneksel</v>
      </c>
      <c r="Q288" s="218" t="b">
        <v>0</v>
      </c>
      <c r="R288" s="218" t="s">
        <v>38</v>
      </c>
      <c r="S288" s="218" t="s">
        <v>100</v>
      </c>
      <c r="T288" s="218" t="s">
        <v>13488</v>
      </c>
      <c r="U288" s="218" t="s">
        <v>14947</v>
      </c>
      <c r="V288" s="220">
        <v>44407.0</v>
      </c>
      <c r="W288" s="220">
        <v>44411.0</v>
      </c>
      <c r="X288" s="218"/>
      <c r="Y288" s="218" t="s">
        <v>1353</v>
      </c>
      <c r="Z288" s="220">
        <v>44391.0</v>
      </c>
      <c r="AA288" s="218" t="s">
        <v>43</v>
      </c>
      <c r="AB288" s="221">
        <v>44396.0</v>
      </c>
      <c r="AC288" s="218"/>
      <c r="AD288" s="221"/>
      <c r="AE288" s="218" t="s">
        <v>1353</v>
      </c>
      <c r="AF288" s="221">
        <v>44403.0</v>
      </c>
      <c r="AG288" s="218" t="s">
        <v>1353</v>
      </c>
      <c r="AH288" s="221">
        <v>44407.0</v>
      </c>
      <c r="AI288" s="218" t="s">
        <v>100</v>
      </c>
      <c r="AJ288" s="218" t="s">
        <v>100</v>
      </c>
      <c r="AK288" s="218" t="s">
        <v>100</v>
      </c>
      <c r="AL288" s="218" t="s">
        <v>13903</v>
      </c>
      <c r="AM288" s="218" t="s">
        <v>100</v>
      </c>
    </row>
    <row r="289" ht="15.75" customHeight="1">
      <c r="A289" s="56" t="s">
        <v>14948</v>
      </c>
      <c r="B289" s="56" t="s">
        <v>14949</v>
      </c>
      <c r="C289" s="56" t="str">
        <f>VLOOKUP(A289,'import Konya'!A:Q,3,0)</f>
        <v>YANLIŞ</v>
      </c>
      <c r="D289" s="56" t="s">
        <v>1789</v>
      </c>
      <c r="E289" s="56">
        <f>VLOOKUP(A289,'import Konya'!A:Q,5,0)</f>
        <v>760</v>
      </c>
      <c r="F289" s="56" t="str">
        <f>VLOOKUP(A289,'import Konya'!A:Q,6,0)</f>
        <v/>
      </c>
      <c r="G289" s="56">
        <f>VLOOKUP(A289,'import Konya'!A:Q,7,0)</f>
        <v>0</v>
      </c>
      <c r="H289" s="56">
        <f>VLOOKUP(A289,'import Konya'!A:Q,8,0)</f>
        <v>35</v>
      </c>
      <c r="I289" s="56">
        <f>VLOOKUP(A289,'import Konya'!A:Q,9,0)</f>
        <v>35</v>
      </c>
      <c r="J289" s="216">
        <f>VLOOKUP(A289,'import Konya'!A:Q,10,0)</f>
        <v>0</v>
      </c>
      <c r="K289" s="56" t="s">
        <v>14950</v>
      </c>
      <c r="L289" s="56">
        <v>3.32501705E9</v>
      </c>
      <c r="M289" s="56" t="s">
        <v>13595</v>
      </c>
      <c r="N289" s="56" t="s">
        <v>13945</v>
      </c>
      <c r="O289" s="56" t="s">
        <v>14951</v>
      </c>
      <c r="P289" s="56" t="str">
        <f>VLOOKUP(A289,'import Konya'!A:Q,16,0)</f>
        <v>Geleneksel</v>
      </c>
      <c r="Q289" s="218" t="b">
        <v>0</v>
      </c>
      <c r="R289" s="218" t="s">
        <v>30</v>
      </c>
      <c r="S289" s="218"/>
      <c r="T289" s="218"/>
      <c r="U289" s="218" t="s">
        <v>14952</v>
      </c>
      <c r="V289" s="220"/>
      <c r="W289" s="220"/>
      <c r="X289" s="218"/>
      <c r="Y289" s="218" t="s">
        <v>1506</v>
      </c>
      <c r="Z289" s="220">
        <v>44389.0</v>
      </c>
      <c r="AA289" s="218" t="s">
        <v>1353</v>
      </c>
      <c r="AB289" s="221">
        <v>44389.0</v>
      </c>
      <c r="AC289" s="218" t="s">
        <v>1353</v>
      </c>
      <c r="AD289" s="221">
        <v>44406.0</v>
      </c>
      <c r="AE289" s="218" t="s">
        <v>43</v>
      </c>
      <c r="AF289" s="221">
        <v>44410.0</v>
      </c>
      <c r="AG289" s="218" t="s">
        <v>1353</v>
      </c>
      <c r="AH289" s="221">
        <v>44593.0</v>
      </c>
      <c r="AI289" s="218" t="s">
        <v>100</v>
      </c>
      <c r="AJ289" s="218" t="s">
        <v>100</v>
      </c>
      <c r="AK289" s="218" t="s">
        <v>5107</v>
      </c>
      <c r="AL289" s="218" t="s">
        <v>100</v>
      </c>
      <c r="AM289" s="218" t="s">
        <v>106</v>
      </c>
    </row>
    <row r="290" ht="15.75" customHeight="1">
      <c r="A290" s="56" t="s">
        <v>14953</v>
      </c>
      <c r="B290" s="56" t="s">
        <v>14954</v>
      </c>
      <c r="C290" s="56" t="str">
        <f>VLOOKUP(A290,'import Konya'!A:Q,3,0)</f>
        <v>DOĞRU</v>
      </c>
      <c r="D290" s="56" t="s">
        <v>1443</v>
      </c>
      <c r="E290" s="56">
        <f>VLOOKUP(A290,'import Konya'!A:Q,5,0)</f>
        <v>426</v>
      </c>
      <c r="F290" s="56" t="str">
        <f>VLOOKUP(A290,'import Konya'!A:Q,6,0)</f>
        <v/>
      </c>
      <c r="G290" s="56">
        <f>VLOOKUP(A290,'import Konya'!A:Q,7,0)</f>
        <v>18</v>
      </c>
      <c r="H290" s="56">
        <f>VLOOKUP(A290,'import Konya'!A:Q,8,0)</f>
        <v>69</v>
      </c>
      <c r="I290" s="56">
        <f>VLOOKUP(A290,'import Konya'!A:Q,9,0)</f>
        <v>87</v>
      </c>
      <c r="J290" s="216">
        <f>VLOOKUP(A290,'import Konya'!A:Q,10,0)</f>
        <v>0.21</v>
      </c>
      <c r="K290" s="56" t="s">
        <v>14955</v>
      </c>
      <c r="L290" s="56">
        <v>3.322551911E9</v>
      </c>
      <c r="M290" s="56" t="s">
        <v>11034</v>
      </c>
      <c r="N290" s="56" t="s">
        <v>13773</v>
      </c>
      <c r="O290" s="56" t="s">
        <v>14956</v>
      </c>
      <c r="P290" s="56" t="str">
        <f>VLOOKUP(A290,'import Konya'!A:Q,16,0)</f>
        <v>Geleneksel</v>
      </c>
      <c r="Q290" s="218" t="b">
        <v>0</v>
      </c>
      <c r="R290" s="218" t="s">
        <v>38</v>
      </c>
      <c r="S290" s="218" t="s">
        <v>66</v>
      </c>
      <c r="T290" s="218" t="s">
        <v>13755</v>
      </c>
      <c r="U290" s="218" t="s">
        <v>14957</v>
      </c>
      <c r="V290" s="220">
        <v>44601.0</v>
      </c>
      <c r="W290" s="220">
        <v>44601.0</v>
      </c>
      <c r="X290" s="218"/>
      <c r="Y290" s="218" t="s">
        <v>1353</v>
      </c>
      <c r="Z290" s="220">
        <v>44571.0</v>
      </c>
      <c r="AA290" s="218" t="s">
        <v>1353</v>
      </c>
      <c r="AB290" s="221">
        <v>44572.0</v>
      </c>
      <c r="AC290" s="218" t="s">
        <v>1353</v>
      </c>
      <c r="AD290" s="221">
        <v>44580.0</v>
      </c>
      <c r="AE290" s="218" t="s">
        <v>1353</v>
      </c>
      <c r="AF290" s="221">
        <v>44582.0</v>
      </c>
      <c r="AG290" s="218" t="s">
        <v>1353</v>
      </c>
      <c r="AH290" s="221">
        <v>44601.0</v>
      </c>
      <c r="AI290" s="218" t="s">
        <v>610</v>
      </c>
      <c r="AJ290" s="218" t="s">
        <v>610</v>
      </c>
      <c r="AK290" s="218" t="s">
        <v>610</v>
      </c>
      <c r="AL290" s="218" t="s">
        <v>610</v>
      </c>
      <c r="AM290" s="218" t="s">
        <v>66</v>
      </c>
    </row>
    <row r="291" ht="15.75" customHeight="1">
      <c r="A291" s="56" t="s">
        <v>14958</v>
      </c>
      <c r="B291" s="56" t="s">
        <v>14959</v>
      </c>
      <c r="C291" s="56" t="str">
        <f>VLOOKUP(A291,'import Konya'!A:Q,3,0)</f>
        <v>DOĞRU</v>
      </c>
      <c r="D291" s="56" t="s">
        <v>1356</v>
      </c>
      <c r="E291" s="56">
        <f>VLOOKUP(A291,'import Konya'!A:Q,5,0)</f>
        <v>160</v>
      </c>
      <c r="F291" s="56">
        <f>VLOOKUP(A291,'import Konya'!A:Q,6,0)</f>
        <v>24</v>
      </c>
      <c r="G291" s="56">
        <f>VLOOKUP(A291,'import Konya'!A:Q,7,0)</f>
        <v>4</v>
      </c>
      <c r="H291" s="56">
        <f>VLOOKUP(A291,'import Konya'!A:Q,8,0)</f>
        <v>4</v>
      </c>
      <c r="I291" s="56">
        <f>VLOOKUP(A291,'import Konya'!A:Q,9,0)</f>
        <v>8</v>
      </c>
      <c r="J291" s="216">
        <f>VLOOKUP(A291,'import Konya'!A:Q,10,0)</f>
        <v>0.5</v>
      </c>
      <c r="K291" s="56" t="s">
        <v>14960</v>
      </c>
      <c r="L291" s="56">
        <v>5.434844242E9</v>
      </c>
      <c r="M291" s="56" t="s">
        <v>11034</v>
      </c>
      <c r="N291" s="56" t="s">
        <v>13602</v>
      </c>
      <c r="O291" s="56" t="s">
        <v>14961</v>
      </c>
      <c r="P291" s="56" t="str">
        <f>VLOOKUP(A291,'import Konya'!A:Q,16,0)</f>
        <v>Geleneksel</v>
      </c>
      <c r="Q291" s="218" t="b">
        <v>0</v>
      </c>
      <c r="R291" s="218" t="s">
        <v>38</v>
      </c>
      <c r="S291" s="218" t="s">
        <v>167</v>
      </c>
      <c r="T291" s="39" t="s">
        <v>13064</v>
      </c>
      <c r="U291" s="218"/>
      <c r="V291" s="220">
        <v>44565.0</v>
      </c>
      <c r="W291" s="220">
        <v>44567.0</v>
      </c>
      <c r="X291" s="218"/>
      <c r="Y291" s="218" t="s">
        <v>1353</v>
      </c>
      <c r="Z291" s="220">
        <v>44565.0</v>
      </c>
      <c r="AA291" s="218"/>
      <c r="AB291" s="218"/>
      <c r="AC291" s="218"/>
      <c r="AD291" s="218"/>
      <c r="AE291" s="218"/>
      <c r="AF291" s="218"/>
      <c r="AG291" s="218"/>
      <c r="AH291" s="218"/>
      <c r="AI291" s="218" t="s">
        <v>167</v>
      </c>
      <c r="AJ291" s="218"/>
      <c r="AK291" s="218"/>
      <c r="AL291" s="218"/>
      <c r="AM291" s="218"/>
    </row>
    <row r="292" ht="15.75" customHeight="1">
      <c r="A292" s="211" t="s">
        <v>14962</v>
      </c>
      <c r="B292" s="211" t="s">
        <v>14963</v>
      </c>
      <c r="C292" s="56" t="str">
        <f>VLOOKUP(A292,'import Konya'!A:Q,3,0)</f>
        <v>DOĞRU</v>
      </c>
      <c r="D292" s="211" t="s">
        <v>1507</v>
      </c>
      <c r="E292" s="56">
        <f>VLOOKUP(A292,'import Konya'!A:Q,5,0)</f>
        <v>6</v>
      </c>
      <c r="F292" s="56">
        <f>VLOOKUP(A292,'import Konya'!A:Q,6,0)</f>
        <v>6</v>
      </c>
      <c r="G292" s="56">
        <f>VLOOKUP(A292,'import Konya'!A:Q,7,0)</f>
        <v>0</v>
      </c>
      <c r="H292" s="56">
        <f>VLOOKUP(A292,'import Konya'!A:Q,8,0)</f>
        <v>16</v>
      </c>
      <c r="I292" s="56">
        <f>VLOOKUP(A292,'import Konya'!A:Q,9,0)</f>
        <v>16</v>
      </c>
      <c r="J292" s="216">
        <f>VLOOKUP(A292,'import Konya'!A:Q,10,0)</f>
        <v>0</v>
      </c>
      <c r="K292" s="211" t="s">
        <v>14964</v>
      </c>
      <c r="L292" s="211">
        <v>5.427702147E9</v>
      </c>
      <c r="M292" s="211" t="s">
        <v>11034</v>
      </c>
      <c r="N292" s="211" t="s">
        <v>14016</v>
      </c>
      <c r="O292" s="211" t="s">
        <v>14965</v>
      </c>
      <c r="P292" s="56" t="str">
        <f>VLOOKUP(A292,'import Konya'!A:Q,16,0)</f>
        <v>Geleneksel</v>
      </c>
      <c r="Q292" s="218" t="b">
        <v>0</v>
      </c>
      <c r="R292" s="218"/>
      <c r="S292" s="218"/>
      <c r="T292" s="218"/>
      <c r="U292" s="218"/>
      <c r="V292" s="220"/>
      <c r="W292" s="220"/>
      <c r="X292" s="218"/>
      <c r="Y292" s="218"/>
      <c r="Z292" s="220"/>
      <c r="AA292" s="218"/>
      <c r="AB292" s="218"/>
      <c r="AC292" s="218"/>
      <c r="AD292" s="218"/>
      <c r="AE292" s="218"/>
      <c r="AF292" s="218"/>
      <c r="AG292" s="218"/>
      <c r="AH292" s="218"/>
      <c r="AI292" s="218"/>
      <c r="AJ292" s="218"/>
      <c r="AK292" s="218"/>
      <c r="AL292" s="218"/>
      <c r="AM292" s="218"/>
    </row>
    <row r="293" ht="15.75" customHeight="1">
      <c r="A293" s="56" t="s">
        <v>14966</v>
      </c>
      <c r="B293" s="56" t="s">
        <v>14967</v>
      </c>
      <c r="C293" s="56" t="str">
        <f>VLOOKUP(A293,'import Konya'!A:Q,3,0)</f>
        <v>DOĞRU</v>
      </c>
      <c r="D293" s="56" t="s">
        <v>1507</v>
      </c>
      <c r="E293" s="56">
        <f>VLOOKUP(A293,'import Konya'!A:Q,5,0)</f>
        <v>7</v>
      </c>
      <c r="F293" s="56" t="str">
        <f>VLOOKUP(A293,'import Konya'!A:Q,6,0)</f>
        <v/>
      </c>
      <c r="G293" s="56">
        <f>VLOOKUP(A293,'import Konya'!A:Q,7,0)</f>
        <v>29</v>
      </c>
      <c r="H293" s="56">
        <f>VLOOKUP(A293,'import Konya'!A:Q,8,0)</f>
        <v>2</v>
      </c>
      <c r="I293" s="56">
        <f>VLOOKUP(A293,'import Konya'!A:Q,9,0)</f>
        <v>31</v>
      </c>
      <c r="J293" s="216">
        <f>VLOOKUP(A293,'import Konya'!A:Q,10,0)</f>
        <v>0.94</v>
      </c>
      <c r="K293" s="56" t="s">
        <v>14968</v>
      </c>
      <c r="L293" s="56">
        <v>3.323534253E9</v>
      </c>
      <c r="M293" s="56" t="s">
        <v>13595</v>
      </c>
      <c r="N293" s="56" t="s">
        <v>14540</v>
      </c>
      <c r="O293" s="56" t="s">
        <v>14969</v>
      </c>
      <c r="P293" s="56" t="str">
        <f>VLOOKUP(A293,'import Konya'!A:Q,16,0)</f>
        <v>Geleneksel</v>
      </c>
      <c r="Q293" s="218" t="b">
        <v>0</v>
      </c>
      <c r="R293" s="218" t="s">
        <v>38</v>
      </c>
      <c r="S293" s="218" t="s">
        <v>167</v>
      </c>
      <c r="T293" s="2" t="s">
        <v>13064</v>
      </c>
      <c r="U293" s="218"/>
      <c r="V293" s="220">
        <v>44585.0</v>
      </c>
      <c r="W293" s="220">
        <v>44586.0</v>
      </c>
      <c r="X293" s="218"/>
      <c r="Y293" s="218" t="s">
        <v>1353</v>
      </c>
      <c r="Z293" s="220">
        <v>44585.0</v>
      </c>
      <c r="AA293" s="218"/>
      <c r="AB293" s="218"/>
      <c r="AC293" s="218"/>
      <c r="AD293" s="218"/>
      <c r="AE293" s="218"/>
      <c r="AF293" s="218"/>
      <c r="AG293" s="218"/>
      <c r="AH293" s="218"/>
      <c r="AI293" s="218" t="s">
        <v>167</v>
      </c>
      <c r="AJ293" s="218"/>
      <c r="AK293" s="218"/>
      <c r="AL293" s="218"/>
      <c r="AM293" s="218"/>
    </row>
    <row r="294" ht="15.75" customHeight="1">
      <c r="A294" s="211" t="s">
        <v>14970</v>
      </c>
      <c r="B294" s="211" t="s">
        <v>14971</v>
      </c>
      <c r="C294" s="56" t="str">
        <f>VLOOKUP(A294,'import Konya'!A:Q,3,0)</f>
        <v>DOĞRU</v>
      </c>
      <c r="D294" s="211" t="s">
        <v>1832</v>
      </c>
      <c r="E294" s="56" t="str">
        <f>VLOOKUP(A294,'import Konya'!A:Q,5,0)</f>
        <v/>
      </c>
      <c r="F294" s="56" t="str">
        <f>VLOOKUP(A294,'import Konya'!A:Q,6,0)</f>
        <v/>
      </c>
      <c r="G294" s="56">
        <f>VLOOKUP(A294,'import Konya'!A:Q,7,0)</f>
        <v>0</v>
      </c>
      <c r="H294" s="56">
        <f>VLOOKUP(A294,'import Konya'!A:Q,8,0)</f>
        <v>7</v>
      </c>
      <c r="I294" s="56">
        <f>VLOOKUP(A294,'import Konya'!A:Q,9,0)</f>
        <v>7</v>
      </c>
      <c r="J294" s="216">
        <f>VLOOKUP(A294,'import Konya'!A:Q,10,0)</f>
        <v>0</v>
      </c>
      <c r="K294" s="211" t="s">
        <v>14004</v>
      </c>
      <c r="L294" s="211">
        <v>5.0758993E9</v>
      </c>
      <c r="M294" s="211" t="s">
        <v>13620</v>
      </c>
      <c r="N294" s="211" t="s">
        <v>14005</v>
      </c>
      <c r="O294" s="211" t="s">
        <v>14006</v>
      </c>
      <c r="P294" s="56" t="str">
        <f>VLOOKUP(A294,'import Konya'!A:Q,16,0)</f>
        <v>Geleneksel</v>
      </c>
      <c r="Q294" s="218" t="b">
        <v>0</v>
      </c>
      <c r="R294" s="218"/>
      <c r="S294" s="218"/>
      <c r="T294" s="218"/>
      <c r="U294" s="218"/>
      <c r="V294" s="220"/>
      <c r="W294" s="220"/>
      <c r="X294" s="218"/>
      <c r="Y294" s="218"/>
      <c r="Z294" s="220"/>
      <c r="AA294" s="218"/>
      <c r="AB294" s="218"/>
      <c r="AC294" s="218"/>
      <c r="AD294" s="218"/>
      <c r="AE294" s="218"/>
      <c r="AF294" s="218"/>
      <c r="AG294" s="218"/>
      <c r="AH294" s="218"/>
      <c r="AI294" s="218"/>
      <c r="AJ294" s="218"/>
      <c r="AK294" s="218"/>
      <c r="AL294" s="218"/>
      <c r="AM294" s="218"/>
    </row>
    <row r="295" ht="15.75" customHeight="1">
      <c r="A295" s="56" t="s">
        <v>14972</v>
      </c>
      <c r="B295" s="56" t="s">
        <v>14973</v>
      </c>
      <c r="C295" s="56" t="str">
        <f>VLOOKUP(A295,'import Konya'!A:Q,3,0)</f>
        <v>DOĞRU</v>
      </c>
      <c r="D295" s="56" t="s">
        <v>1370</v>
      </c>
      <c r="E295" s="56">
        <f>VLOOKUP(A295,'import Konya'!A:Q,5,0)</f>
        <v>642</v>
      </c>
      <c r="F295" s="56">
        <f>VLOOKUP(A295,'import Konya'!A:Q,6,0)</f>
        <v>13</v>
      </c>
      <c r="G295" s="56">
        <f>VLOOKUP(A295,'import Konya'!A:Q,7,0)</f>
        <v>0</v>
      </c>
      <c r="H295" s="56">
        <f>VLOOKUP(A295,'import Konya'!A:Q,8,0)</f>
        <v>18</v>
      </c>
      <c r="I295" s="56">
        <f>VLOOKUP(A295,'import Konya'!A:Q,9,0)</f>
        <v>18</v>
      </c>
      <c r="J295" s="216">
        <f>VLOOKUP(A295,'import Konya'!A:Q,10,0)</f>
        <v>0</v>
      </c>
      <c r="K295" s="56" t="s">
        <v>14974</v>
      </c>
      <c r="L295" s="56">
        <v>3.3232254E9</v>
      </c>
      <c r="M295" s="56" t="s">
        <v>11034</v>
      </c>
      <c r="N295" s="56" t="s">
        <v>13709</v>
      </c>
      <c r="O295" s="56" t="s">
        <v>14975</v>
      </c>
      <c r="P295" s="56" t="str">
        <f>VLOOKUP(A295,'import Konya'!A:Q,16,0)</f>
        <v>Geleneksel</v>
      </c>
      <c r="Q295" s="218" t="b">
        <v>0</v>
      </c>
      <c r="R295" s="218" t="s">
        <v>29</v>
      </c>
      <c r="S295" s="218"/>
      <c r="T295" s="218"/>
      <c r="U295" s="218" t="s">
        <v>14976</v>
      </c>
      <c r="V295" s="220"/>
      <c r="W295" s="220"/>
      <c r="X295" s="218"/>
      <c r="Y295" s="218" t="s">
        <v>1353</v>
      </c>
      <c r="Z295" s="220">
        <v>44410.0</v>
      </c>
      <c r="AA295" s="218" t="s">
        <v>1353</v>
      </c>
      <c r="AB295" s="221">
        <v>44412.0</v>
      </c>
      <c r="AC295" s="218"/>
      <c r="AD295" s="218"/>
      <c r="AE295" s="218"/>
      <c r="AF295" s="218"/>
      <c r="AG295" s="218"/>
      <c r="AH295" s="218"/>
      <c r="AI295" s="218" t="s">
        <v>100</v>
      </c>
      <c r="AJ295" s="218" t="s">
        <v>13642</v>
      </c>
      <c r="AK295" s="218"/>
      <c r="AL295" s="218"/>
      <c r="AM295" s="218"/>
    </row>
    <row r="296" ht="15.75" customHeight="1">
      <c r="A296" s="56" t="s">
        <v>14977</v>
      </c>
      <c r="B296" s="56" t="s">
        <v>14978</v>
      </c>
      <c r="C296" s="56" t="str">
        <f>VLOOKUP(A296,'import Konya'!A:Q,3,0)</f>
        <v>YANLIŞ</v>
      </c>
      <c r="D296" s="56" t="s">
        <v>1378</v>
      </c>
      <c r="E296" s="56">
        <f>VLOOKUP(A296,'import Konya'!A:Q,5,0)</f>
        <v>15</v>
      </c>
      <c r="F296" s="56" t="str">
        <f>VLOOKUP(A296,'import Konya'!A:Q,6,0)</f>
        <v/>
      </c>
      <c r="G296" s="56">
        <f>VLOOKUP(A296,'import Konya'!A:Q,7,0)</f>
        <v>0</v>
      </c>
      <c r="H296" s="56">
        <f>VLOOKUP(A296,'import Konya'!A:Q,8,0)</f>
        <v>25</v>
      </c>
      <c r="I296" s="56">
        <f>VLOOKUP(A296,'import Konya'!A:Q,9,0)</f>
        <v>25</v>
      </c>
      <c r="J296" s="216">
        <f>VLOOKUP(A296,'import Konya'!A:Q,10,0)</f>
        <v>0</v>
      </c>
      <c r="K296" s="56" t="s">
        <v>14979</v>
      </c>
      <c r="L296" s="56">
        <v>3.325030762E9</v>
      </c>
      <c r="M296" s="56" t="s">
        <v>11034</v>
      </c>
      <c r="N296" s="56" t="s">
        <v>13930</v>
      </c>
      <c r="O296" s="56" t="s">
        <v>14980</v>
      </c>
      <c r="P296" s="56" t="str">
        <f>VLOOKUP(A296,'import Konya'!A:Q,16,0)</f>
        <v>Geleneksel</v>
      </c>
      <c r="Q296" s="218" t="b">
        <v>0</v>
      </c>
      <c r="R296" s="218"/>
      <c r="S296" s="218"/>
      <c r="T296" s="218"/>
      <c r="U296" s="218" t="s">
        <v>14981</v>
      </c>
      <c r="V296" s="220"/>
      <c r="W296" s="220"/>
      <c r="X296" s="218"/>
      <c r="Y296" s="218" t="s">
        <v>1506</v>
      </c>
      <c r="Z296" s="220">
        <v>44414.0</v>
      </c>
      <c r="AA296" s="218"/>
      <c r="AB296" s="218"/>
      <c r="AC296" s="218"/>
      <c r="AD296" s="218"/>
      <c r="AE296" s="218"/>
      <c r="AF296" s="218"/>
      <c r="AG296" s="218"/>
      <c r="AH296" s="218"/>
      <c r="AI296" s="218" t="s">
        <v>13605</v>
      </c>
      <c r="AJ296" s="218"/>
      <c r="AK296" s="218"/>
      <c r="AL296" s="218"/>
      <c r="AM296" s="218"/>
    </row>
    <row r="297" ht="15.75" customHeight="1">
      <c r="A297" s="56" t="s">
        <v>14982</v>
      </c>
      <c r="B297" s="56" t="s">
        <v>14983</v>
      </c>
      <c r="C297" s="56" t="str">
        <f>VLOOKUP(A297,'import Konya'!A:Q,3,0)</f>
        <v>YANLIŞ</v>
      </c>
      <c r="D297" s="56" t="s">
        <v>1641</v>
      </c>
      <c r="E297" s="56" t="str">
        <f>VLOOKUP(A297,'import Konya'!A:Q,5,0)</f>
        <v/>
      </c>
      <c r="F297" s="56" t="str">
        <f>VLOOKUP(A297,'import Konya'!A:Q,6,0)</f>
        <v/>
      </c>
      <c r="G297" s="56">
        <f>VLOOKUP(A297,'import Konya'!A:Q,7,0)</f>
        <v>0</v>
      </c>
      <c r="H297" s="56">
        <f>VLOOKUP(A297,'import Konya'!A:Q,8,0)</f>
        <v>34</v>
      </c>
      <c r="I297" s="56">
        <f>VLOOKUP(A297,'import Konya'!A:Q,9,0)</f>
        <v>34</v>
      </c>
      <c r="J297" s="216">
        <f>VLOOKUP(A297,'import Konya'!A:Q,10,0)</f>
        <v>0</v>
      </c>
      <c r="K297" s="56" t="s">
        <v>14984</v>
      </c>
      <c r="L297" s="56">
        <v>5.337398595E9</v>
      </c>
      <c r="M297" s="56" t="s">
        <v>13595</v>
      </c>
      <c r="N297" s="56" t="s">
        <v>13596</v>
      </c>
      <c r="O297" s="56" t="s">
        <v>14985</v>
      </c>
      <c r="P297" s="56" t="str">
        <f>VLOOKUP(A297,'import Konya'!A:Q,16,0)</f>
        <v>Geleneksel</v>
      </c>
      <c r="Q297" s="218" t="b">
        <v>0</v>
      </c>
      <c r="R297" s="218"/>
      <c r="S297" s="218"/>
      <c r="T297" s="218"/>
      <c r="U297" s="218"/>
      <c r="V297" s="220"/>
      <c r="W297" s="220"/>
      <c r="X297" s="218"/>
      <c r="Y297" s="218"/>
      <c r="Z297" s="220"/>
      <c r="AA297" s="218"/>
      <c r="AB297" s="218"/>
      <c r="AC297" s="218"/>
      <c r="AD297" s="218"/>
      <c r="AE297" s="218"/>
      <c r="AF297" s="218"/>
      <c r="AG297" s="218"/>
      <c r="AH297" s="218"/>
      <c r="AI297" s="218"/>
      <c r="AJ297" s="218"/>
      <c r="AK297" s="218"/>
      <c r="AL297" s="218"/>
      <c r="AM297" s="218"/>
    </row>
    <row r="298" ht="15.75" customHeight="1">
      <c r="A298" s="56" t="s">
        <v>14986</v>
      </c>
      <c r="B298" s="56" t="s">
        <v>14987</v>
      </c>
      <c r="C298" s="56" t="str">
        <f>VLOOKUP(A298,'import Konya'!A:Q,3,0)</f>
        <v>DOĞRU</v>
      </c>
      <c r="D298" s="56" t="s">
        <v>1385</v>
      </c>
      <c r="E298" s="56">
        <f>VLOOKUP(A298,'import Konya'!A:Q,5,0)</f>
        <v>1651</v>
      </c>
      <c r="F298" s="56">
        <f>VLOOKUP(A298,'import Konya'!A:Q,6,0)</f>
        <v>12</v>
      </c>
      <c r="G298" s="56">
        <f>VLOOKUP(A298,'import Konya'!A:Q,7,0)</f>
        <v>0</v>
      </c>
      <c r="H298" s="56">
        <f>VLOOKUP(A298,'import Konya'!A:Q,8,0)</f>
        <v>6</v>
      </c>
      <c r="I298" s="56">
        <f>VLOOKUP(A298,'import Konya'!A:Q,9,0)</f>
        <v>6</v>
      </c>
      <c r="J298" s="216">
        <f>VLOOKUP(A298,'import Konya'!A:Q,10,0)</f>
        <v>0</v>
      </c>
      <c r="K298" s="56" t="s">
        <v>14988</v>
      </c>
      <c r="L298" s="56">
        <v>5.327716152E9</v>
      </c>
      <c r="M298" s="56" t="s">
        <v>11034</v>
      </c>
      <c r="N298" s="56" t="s">
        <v>13602</v>
      </c>
      <c r="O298" s="56" t="s">
        <v>14989</v>
      </c>
      <c r="P298" s="56" t="str">
        <f>VLOOKUP(A298,'import Konya'!A:Q,16,0)</f>
        <v>Geleneksel</v>
      </c>
      <c r="Q298" s="218" t="b">
        <v>0</v>
      </c>
      <c r="R298" s="218" t="s">
        <v>29</v>
      </c>
      <c r="S298" s="218"/>
      <c r="T298" s="218"/>
      <c r="U298" s="218" t="s">
        <v>14990</v>
      </c>
      <c r="V298" s="220"/>
      <c r="W298" s="220"/>
      <c r="X298" s="218"/>
      <c r="Y298" s="218" t="s">
        <v>43</v>
      </c>
      <c r="Z298" s="220">
        <v>44431.0</v>
      </c>
      <c r="AA298" s="218" t="s">
        <v>1353</v>
      </c>
      <c r="AB298" s="221">
        <v>44440.0</v>
      </c>
      <c r="AC298" s="218"/>
      <c r="AD298" s="218"/>
      <c r="AE298" s="218"/>
      <c r="AF298" s="218"/>
      <c r="AG298" s="218"/>
      <c r="AH298" s="218"/>
      <c r="AI298" s="218" t="s">
        <v>13605</v>
      </c>
      <c r="AJ298" s="218" t="s">
        <v>100</v>
      </c>
      <c r="AK298" s="218"/>
      <c r="AL298" s="218"/>
      <c r="AM298" s="218"/>
    </row>
    <row r="299" ht="15.75" customHeight="1">
      <c r="A299" s="56" t="s">
        <v>14991</v>
      </c>
      <c r="B299" s="56" t="s">
        <v>14992</v>
      </c>
      <c r="C299" s="56" t="str">
        <f>VLOOKUP(A299,'import Konya'!A:Q,3,0)</f>
        <v>DOĞRU</v>
      </c>
      <c r="D299" s="56" t="s">
        <v>1385</v>
      </c>
      <c r="E299" s="56">
        <f>VLOOKUP(A299,'import Konya'!A:Q,5,0)</f>
        <v>93</v>
      </c>
      <c r="F299" s="56" t="str">
        <f>VLOOKUP(A299,'import Konya'!A:Q,6,0)</f>
        <v/>
      </c>
      <c r="G299" s="56">
        <f>VLOOKUP(A299,'import Konya'!A:Q,7,0)</f>
        <v>0</v>
      </c>
      <c r="H299" s="56">
        <f>VLOOKUP(A299,'import Konya'!A:Q,8,0)</f>
        <v>10</v>
      </c>
      <c r="I299" s="56">
        <f>VLOOKUP(A299,'import Konya'!A:Q,9,0)</f>
        <v>10</v>
      </c>
      <c r="J299" s="216">
        <f>VLOOKUP(A299,'import Konya'!A:Q,10,0)</f>
        <v>0</v>
      </c>
      <c r="K299" s="56" t="s">
        <v>14993</v>
      </c>
      <c r="L299" s="56">
        <v>3.325021911E9</v>
      </c>
      <c r="M299" s="56" t="s">
        <v>11034</v>
      </c>
      <c r="N299" s="56" t="s">
        <v>14076</v>
      </c>
      <c r="O299" s="56" t="s">
        <v>14994</v>
      </c>
      <c r="P299" s="56" t="str">
        <f>VLOOKUP(A299,'import Konya'!A:Q,16,0)</f>
        <v>Geleneksel</v>
      </c>
      <c r="Q299" s="218" t="b">
        <v>0</v>
      </c>
      <c r="R299" s="218" t="s">
        <v>28</v>
      </c>
      <c r="S299" s="218" t="s">
        <v>13605</v>
      </c>
      <c r="T299" s="218" t="s">
        <v>13488</v>
      </c>
      <c r="U299" s="218" t="s">
        <v>14995</v>
      </c>
      <c r="V299" s="220">
        <v>44424.0</v>
      </c>
      <c r="W299" s="220">
        <v>44426.0</v>
      </c>
      <c r="X299" s="218"/>
      <c r="Y299" s="218" t="s">
        <v>1353</v>
      </c>
      <c r="Z299" s="220">
        <v>44424.0</v>
      </c>
      <c r="AA299" s="218" t="s">
        <v>1353</v>
      </c>
      <c r="AB299" s="221">
        <v>44426.0</v>
      </c>
      <c r="AC299" s="218"/>
      <c r="AD299" s="218"/>
      <c r="AE299" s="218"/>
      <c r="AF299" s="218"/>
      <c r="AG299" s="218"/>
      <c r="AH299" s="218"/>
      <c r="AI299" s="218" t="s">
        <v>13605</v>
      </c>
      <c r="AJ299" s="218" t="s">
        <v>13605</v>
      </c>
      <c r="AK299" s="218"/>
      <c r="AL299" s="218"/>
      <c r="AM299" s="218"/>
    </row>
    <row r="300" ht="15.75" customHeight="1">
      <c r="A300" s="56" t="s">
        <v>14996</v>
      </c>
      <c r="B300" s="56" t="s">
        <v>14997</v>
      </c>
      <c r="C300" s="56" t="str">
        <f>VLOOKUP(A300,'import Konya'!A:Q,3,0)</f>
        <v>DOĞRU</v>
      </c>
      <c r="D300" s="56" t="s">
        <v>1385</v>
      </c>
      <c r="E300" s="56">
        <f>VLOOKUP(A300,'import Konya'!A:Q,5,0)</f>
        <v>2512</v>
      </c>
      <c r="F300" s="56">
        <f>VLOOKUP(A300,'import Konya'!A:Q,6,0)</f>
        <v>86</v>
      </c>
      <c r="G300" s="56">
        <f>VLOOKUP(A300,'import Konya'!A:Q,7,0)</f>
        <v>18</v>
      </c>
      <c r="H300" s="56">
        <f>VLOOKUP(A300,'import Konya'!A:Q,8,0)</f>
        <v>7</v>
      </c>
      <c r="I300" s="56">
        <f>VLOOKUP(A300,'import Konya'!A:Q,9,0)</f>
        <v>25</v>
      </c>
      <c r="J300" s="216">
        <f>VLOOKUP(A300,'import Konya'!A:Q,10,0)</f>
        <v>0.72</v>
      </c>
      <c r="K300" s="56" t="s">
        <v>14998</v>
      </c>
      <c r="L300" s="56">
        <v>5.42677056E9</v>
      </c>
      <c r="M300" s="56" t="s">
        <v>11034</v>
      </c>
      <c r="N300" s="56" t="s">
        <v>13773</v>
      </c>
      <c r="O300" s="56" t="s">
        <v>14999</v>
      </c>
      <c r="P300" s="56" t="str">
        <f>VLOOKUP(A300,'import Konya'!A:Q,16,0)</f>
        <v>Geleneksel</v>
      </c>
      <c r="Q300" s="218" t="b">
        <v>0</v>
      </c>
      <c r="R300" s="218" t="s">
        <v>38</v>
      </c>
      <c r="S300" s="218" t="s">
        <v>404</v>
      </c>
      <c r="T300" s="39" t="s">
        <v>13064</v>
      </c>
      <c r="U300" s="218"/>
      <c r="V300" s="220">
        <v>44603.0</v>
      </c>
      <c r="W300" s="220">
        <v>44606.0</v>
      </c>
      <c r="X300" s="218"/>
      <c r="Y300" s="218" t="s">
        <v>1475</v>
      </c>
      <c r="Z300" s="220">
        <v>44425.0</v>
      </c>
      <c r="AA300" s="218" t="s">
        <v>1506</v>
      </c>
      <c r="AB300" s="221">
        <v>44426.0</v>
      </c>
      <c r="AC300" s="218" t="s">
        <v>1353</v>
      </c>
      <c r="AD300" s="221">
        <v>44603.0</v>
      </c>
      <c r="AE300" s="218"/>
      <c r="AF300" s="218"/>
      <c r="AG300" s="218"/>
      <c r="AH300" s="218"/>
      <c r="AI300" s="218" t="s">
        <v>13605</v>
      </c>
      <c r="AJ300" s="218" t="s">
        <v>13605</v>
      </c>
      <c r="AK300" s="218" t="s">
        <v>404</v>
      </c>
      <c r="AL300" s="218"/>
      <c r="AM300" s="218"/>
    </row>
    <row r="301" ht="15.75" customHeight="1">
      <c r="A301" s="56" t="s">
        <v>15000</v>
      </c>
      <c r="B301" s="56" t="s">
        <v>15001</v>
      </c>
      <c r="C301" s="56" t="str">
        <f>VLOOKUP(A301,'import Konya'!A:Q,3,0)</f>
        <v>DOĞRU</v>
      </c>
      <c r="D301" s="56" t="s">
        <v>1356</v>
      </c>
      <c r="E301" s="56">
        <f>VLOOKUP(A301,'import Konya'!A:Q,5,0)</f>
        <v>285</v>
      </c>
      <c r="F301" s="56">
        <f>VLOOKUP(A301,'import Konya'!A:Q,6,0)</f>
        <v>1</v>
      </c>
      <c r="G301" s="56">
        <f>VLOOKUP(A301,'import Konya'!A:Q,7,0)</f>
        <v>0</v>
      </c>
      <c r="H301" s="56">
        <f>VLOOKUP(A301,'import Konya'!A:Q,8,0)</f>
        <v>20</v>
      </c>
      <c r="I301" s="56">
        <f>VLOOKUP(A301,'import Konya'!A:Q,9,0)</f>
        <v>20</v>
      </c>
      <c r="J301" s="216">
        <f>VLOOKUP(A301,'import Konya'!A:Q,10,0)</f>
        <v>0</v>
      </c>
      <c r="K301" s="56" t="s">
        <v>15002</v>
      </c>
      <c r="L301" s="56">
        <v>5.319623105E9</v>
      </c>
      <c r="M301" s="56" t="s">
        <v>11034</v>
      </c>
      <c r="N301" s="56" t="s">
        <v>14076</v>
      </c>
      <c r="O301" s="56" t="s">
        <v>15003</v>
      </c>
      <c r="P301" s="56" t="str">
        <f>VLOOKUP(A301,'import Konya'!A:Q,16,0)</f>
        <v>Geleneksel</v>
      </c>
      <c r="Q301" s="218" t="b">
        <v>0</v>
      </c>
      <c r="R301" s="218" t="s">
        <v>27</v>
      </c>
      <c r="S301" s="218"/>
      <c r="T301" s="218"/>
      <c r="U301" s="218"/>
      <c r="V301" s="220"/>
      <c r="W301" s="220"/>
      <c r="X301" s="218"/>
      <c r="Y301" s="218" t="s">
        <v>1353</v>
      </c>
      <c r="Z301" s="220">
        <v>44609.0</v>
      </c>
      <c r="AA301" s="218"/>
      <c r="AB301" s="218"/>
      <c r="AC301" s="218"/>
      <c r="AD301" s="218"/>
      <c r="AE301" s="218"/>
      <c r="AF301" s="218"/>
      <c r="AG301" s="218"/>
      <c r="AH301" s="218"/>
      <c r="AI301" s="218" t="s">
        <v>610</v>
      </c>
      <c r="AJ301" s="218"/>
      <c r="AK301" s="218"/>
      <c r="AL301" s="218"/>
      <c r="AM301" s="218"/>
    </row>
    <row r="302" ht="15.75" customHeight="1">
      <c r="A302" s="211" t="s">
        <v>15004</v>
      </c>
      <c r="B302" s="211" t="s">
        <v>15005</v>
      </c>
      <c r="C302" s="56" t="str">
        <f>VLOOKUP(A302,'import Konya'!A:Q,3,0)</f>
        <v>DOĞRU</v>
      </c>
      <c r="D302" s="211" t="s">
        <v>1827</v>
      </c>
      <c r="E302" s="56" t="str">
        <f>VLOOKUP(A302,'import Konya'!A:Q,5,0)</f>
        <v/>
      </c>
      <c r="F302" s="56" t="str">
        <f>VLOOKUP(A302,'import Konya'!A:Q,6,0)</f>
        <v/>
      </c>
      <c r="G302" s="56">
        <f>VLOOKUP(A302,'import Konya'!A:Q,7,0)</f>
        <v>0</v>
      </c>
      <c r="H302" s="56">
        <f>VLOOKUP(A302,'import Konya'!A:Q,8,0)</f>
        <v>12</v>
      </c>
      <c r="I302" s="56">
        <f>VLOOKUP(A302,'import Konya'!A:Q,9,0)</f>
        <v>12</v>
      </c>
      <c r="J302" s="216">
        <f>VLOOKUP(A302,'import Konya'!A:Q,10,0)</f>
        <v>0</v>
      </c>
      <c r="K302" s="211" t="s">
        <v>15006</v>
      </c>
      <c r="L302" s="211">
        <v>5.528334242E9</v>
      </c>
      <c r="M302" s="211" t="s">
        <v>11034</v>
      </c>
      <c r="N302" s="211" t="s">
        <v>13668</v>
      </c>
      <c r="O302" s="211" t="s">
        <v>15007</v>
      </c>
      <c r="P302" s="56" t="str">
        <f>VLOOKUP(A302,'import Konya'!A:Q,16,0)</f>
        <v>Geleneksel</v>
      </c>
      <c r="Q302" s="218" t="b">
        <v>0</v>
      </c>
      <c r="R302" s="218"/>
      <c r="S302" s="218"/>
      <c r="T302" s="218"/>
      <c r="U302" s="218"/>
      <c r="V302" s="220"/>
      <c r="W302" s="220"/>
      <c r="X302" s="218"/>
      <c r="Y302" s="218"/>
      <c r="Z302" s="220"/>
      <c r="AA302" s="218"/>
      <c r="AB302" s="218"/>
      <c r="AC302" s="218"/>
      <c r="AD302" s="218"/>
      <c r="AE302" s="218"/>
      <c r="AF302" s="218"/>
      <c r="AG302" s="218"/>
      <c r="AH302" s="218"/>
      <c r="AI302" s="218"/>
      <c r="AJ302" s="218"/>
      <c r="AK302" s="218"/>
      <c r="AL302" s="218"/>
      <c r="AM302" s="218"/>
    </row>
    <row r="303" ht="15.75" customHeight="1">
      <c r="A303" s="56" t="s">
        <v>15008</v>
      </c>
      <c r="B303" s="56" t="s">
        <v>15009</v>
      </c>
      <c r="C303" s="56" t="str">
        <f>VLOOKUP(A303,'import Konya'!A:Q,3,0)</f>
        <v>DOĞRU</v>
      </c>
      <c r="D303" s="56" t="s">
        <v>1385</v>
      </c>
      <c r="E303" s="56">
        <f>VLOOKUP(A303,'import Konya'!A:Q,5,0)</f>
        <v>87</v>
      </c>
      <c r="F303" s="56">
        <f>VLOOKUP(A303,'import Konya'!A:Q,6,0)</f>
        <v>1</v>
      </c>
      <c r="G303" s="56">
        <f>VLOOKUP(A303,'import Konya'!A:Q,7,0)</f>
        <v>0</v>
      </c>
      <c r="H303" s="56">
        <f>VLOOKUP(A303,'import Konya'!A:Q,8,0)</f>
        <v>11</v>
      </c>
      <c r="I303" s="56">
        <f>VLOOKUP(A303,'import Konya'!A:Q,9,0)</f>
        <v>11</v>
      </c>
      <c r="J303" s="216">
        <f>VLOOKUP(A303,'import Konya'!A:Q,10,0)</f>
        <v>0</v>
      </c>
      <c r="K303" s="56" t="s">
        <v>15010</v>
      </c>
      <c r="L303" s="56">
        <v>5.067449298E9</v>
      </c>
      <c r="M303" s="56" t="s">
        <v>15011</v>
      </c>
      <c r="N303" s="56" t="s">
        <v>15012</v>
      </c>
      <c r="O303" s="56" t="s">
        <v>15013</v>
      </c>
      <c r="P303" s="56" t="str">
        <f>VLOOKUP(A303,'import Konya'!A:Q,16,0)</f>
        <v>Geleneksel</v>
      </c>
      <c r="Q303" s="218" t="b">
        <v>0</v>
      </c>
      <c r="R303" s="218"/>
      <c r="S303" s="218"/>
      <c r="T303" s="218"/>
      <c r="U303" s="218"/>
      <c r="V303" s="220"/>
      <c r="W303" s="220"/>
      <c r="X303" s="218"/>
      <c r="Y303" s="218"/>
      <c r="Z303" s="220"/>
      <c r="AA303" s="218"/>
      <c r="AB303" s="218"/>
      <c r="AC303" s="218"/>
      <c r="AD303" s="218"/>
      <c r="AE303" s="218"/>
      <c r="AF303" s="218"/>
      <c r="AG303" s="218"/>
      <c r="AH303" s="218"/>
      <c r="AI303" s="218"/>
      <c r="AJ303" s="218"/>
      <c r="AK303" s="218"/>
      <c r="AL303" s="218"/>
      <c r="AM303" s="218"/>
    </row>
    <row r="304" ht="15.75" customHeight="1">
      <c r="A304" s="56" t="s">
        <v>15014</v>
      </c>
      <c r="B304" s="56" t="s">
        <v>15015</v>
      </c>
      <c r="C304" s="56" t="str">
        <f>VLOOKUP(A304,'import Konya'!A:Q,3,0)</f>
        <v>DOĞRU</v>
      </c>
      <c r="D304" s="56" t="s">
        <v>1378</v>
      </c>
      <c r="E304" s="56">
        <f>VLOOKUP(A304,'import Konya'!A:Q,5,0)</f>
        <v>385</v>
      </c>
      <c r="F304" s="56">
        <f>VLOOKUP(A304,'import Konya'!A:Q,6,0)</f>
        <v>15</v>
      </c>
      <c r="G304" s="56">
        <f>VLOOKUP(A304,'import Konya'!A:Q,7,0)</f>
        <v>9</v>
      </c>
      <c r="H304" s="56">
        <f>VLOOKUP(A304,'import Konya'!A:Q,8,0)</f>
        <v>1</v>
      </c>
      <c r="I304" s="56">
        <f>VLOOKUP(A304,'import Konya'!A:Q,9,0)</f>
        <v>10</v>
      </c>
      <c r="J304" s="216">
        <f>VLOOKUP(A304,'import Konya'!A:Q,10,0)</f>
        <v>0.9</v>
      </c>
      <c r="K304" s="56" t="s">
        <v>15016</v>
      </c>
      <c r="L304" s="56">
        <v>3.322600053E9</v>
      </c>
      <c r="M304" s="56" t="s">
        <v>11034</v>
      </c>
      <c r="N304" s="56" t="s">
        <v>13614</v>
      </c>
      <c r="O304" s="56" t="s">
        <v>15017</v>
      </c>
      <c r="P304" s="56" t="str">
        <f>VLOOKUP(A304,'import Konya'!A:Q,16,0)</f>
        <v>Geleneksel</v>
      </c>
      <c r="Q304" s="218" t="b">
        <v>0</v>
      </c>
      <c r="R304" s="218" t="s">
        <v>38</v>
      </c>
      <c r="S304" s="218" t="s">
        <v>149</v>
      </c>
      <c r="T304" s="2" t="s">
        <v>13064</v>
      </c>
      <c r="U304" s="218">
        <v>5.35705303E9</v>
      </c>
      <c r="V304" s="220">
        <v>44613.0</v>
      </c>
      <c r="W304" s="220">
        <v>44614.0</v>
      </c>
      <c r="X304" s="218"/>
      <c r="Y304" s="218" t="s">
        <v>1353</v>
      </c>
      <c r="Z304" s="220">
        <v>44613.0</v>
      </c>
      <c r="AA304" s="218"/>
      <c r="AB304" s="218"/>
      <c r="AC304" s="218"/>
      <c r="AD304" s="218"/>
      <c r="AE304" s="218"/>
      <c r="AF304" s="218"/>
      <c r="AG304" s="218"/>
      <c r="AH304" s="218"/>
      <c r="AI304" s="218" t="s">
        <v>149</v>
      </c>
      <c r="AJ304" s="218"/>
      <c r="AK304" s="218"/>
      <c r="AL304" s="218"/>
      <c r="AM304" s="218"/>
    </row>
    <row r="305" ht="15.75" customHeight="1">
      <c r="A305" s="211" t="s">
        <v>15018</v>
      </c>
      <c r="B305" s="211" t="s">
        <v>15019</v>
      </c>
      <c r="C305" s="56" t="str">
        <f>VLOOKUP(A305,'import Konya'!A:Q,3,0)</f>
        <v>DOĞRU</v>
      </c>
      <c r="D305" s="211" t="s">
        <v>1827</v>
      </c>
      <c r="E305" s="56">
        <f>VLOOKUP(A305,'import Konya'!A:Q,5,0)</f>
        <v>112</v>
      </c>
      <c r="F305" s="56">
        <f>VLOOKUP(A305,'import Konya'!A:Q,6,0)</f>
        <v>56</v>
      </c>
      <c r="G305" s="56">
        <f>VLOOKUP(A305,'import Konya'!A:Q,7,0)</f>
        <v>0</v>
      </c>
      <c r="H305" s="56">
        <f>VLOOKUP(A305,'import Konya'!A:Q,8,0)</f>
        <v>34</v>
      </c>
      <c r="I305" s="56">
        <f>VLOOKUP(A305,'import Konya'!A:Q,9,0)</f>
        <v>34</v>
      </c>
      <c r="J305" s="216">
        <f>VLOOKUP(A305,'import Konya'!A:Q,10,0)</f>
        <v>0</v>
      </c>
      <c r="K305" s="211" t="s">
        <v>15020</v>
      </c>
      <c r="L305" s="211">
        <v>3.322650565E9</v>
      </c>
      <c r="M305" s="211" t="s">
        <v>11034</v>
      </c>
      <c r="N305" s="211" t="s">
        <v>13740</v>
      </c>
      <c r="O305" s="211" t="s">
        <v>15021</v>
      </c>
      <c r="P305" s="56" t="str">
        <f>VLOOKUP(A305,'import Konya'!A:Q,16,0)</f>
        <v>Geleneksel</v>
      </c>
      <c r="Q305" s="218" t="b">
        <v>0</v>
      </c>
      <c r="R305" s="218"/>
      <c r="S305" s="218"/>
      <c r="T305" s="218"/>
      <c r="U305" s="218"/>
      <c r="V305" s="220"/>
      <c r="W305" s="220"/>
      <c r="X305" s="218"/>
      <c r="Y305" s="218"/>
      <c r="Z305" s="220"/>
      <c r="AA305" s="218"/>
      <c r="AB305" s="218"/>
      <c r="AC305" s="218"/>
      <c r="AD305" s="218"/>
      <c r="AE305" s="218"/>
      <c r="AF305" s="218"/>
      <c r="AG305" s="218"/>
      <c r="AH305" s="218"/>
      <c r="AI305" s="218"/>
      <c r="AJ305" s="218"/>
      <c r="AK305" s="218"/>
      <c r="AL305" s="218"/>
      <c r="AM305" s="218"/>
    </row>
    <row r="306" ht="15.75" customHeight="1">
      <c r="A306" s="56" t="s">
        <v>15022</v>
      </c>
      <c r="B306" s="56" t="s">
        <v>15023</v>
      </c>
      <c r="C306" s="56" t="str">
        <f>VLOOKUP(A306,'import Konya'!A:Q,3,0)</f>
        <v>DOĞRU</v>
      </c>
      <c r="D306" s="56" t="s">
        <v>1378</v>
      </c>
      <c r="E306" s="56">
        <f>VLOOKUP(A306,'import Konya'!A:Q,5,0)</f>
        <v>416</v>
      </c>
      <c r="F306" s="56" t="str">
        <f>VLOOKUP(A306,'import Konya'!A:Q,6,0)</f>
        <v/>
      </c>
      <c r="G306" s="56">
        <f>VLOOKUP(A306,'import Konya'!A:Q,7,0)</f>
        <v>0</v>
      </c>
      <c r="H306" s="56">
        <f>VLOOKUP(A306,'import Konya'!A:Q,8,0)</f>
        <v>20</v>
      </c>
      <c r="I306" s="56">
        <f>VLOOKUP(A306,'import Konya'!A:Q,9,0)</f>
        <v>20</v>
      </c>
      <c r="J306" s="216">
        <f>VLOOKUP(A306,'import Konya'!A:Q,10,0)</f>
        <v>0</v>
      </c>
      <c r="K306" s="56" t="s">
        <v>15024</v>
      </c>
      <c r="L306" s="56">
        <v>5.058624259E9</v>
      </c>
      <c r="M306" s="56" t="s">
        <v>11034</v>
      </c>
      <c r="N306" s="56" t="s">
        <v>13784</v>
      </c>
      <c r="O306" s="56" t="s">
        <v>15025</v>
      </c>
      <c r="P306" s="56" t="str">
        <f>VLOOKUP(A306,'import Konya'!A:Q,16,0)</f>
        <v>Geleneksel</v>
      </c>
      <c r="Q306" s="218" t="b">
        <v>0</v>
      </c>
      <c r="R306" s="218" t="s">
        <v>41</v>
      </c>
      <c r="S306" s="218"/>
      <c r="T306" s="218"/>
      <c r="U306" s="218" t="s">
        <v>15026</v>
      </c>
      <c r="V306" s="220"/>
      <c r="W306" s="220"/>
      <c r="X306" s="218"/>
      <c r="Y306" s="218" t="s">
        <v>1353</v>
      </c>
      <c r="Z306" s="220">
        <v>44599.0</v>
      </c>
      <c r="AA306" s="218"/>
      <c r="AB306" s="218"/>
      <c r="AC306" s="218"/>
      <c r="AD306" s="218"/>
      <c r="AE306" s="218"/>
      <c r="AF306" s="218"/>
      <c r="AG306" s="218"/>
      <c r="AH306" s="218"/>
      <c r="AI306" s="218" t="s">
        <v>100</v>
      </c>
      <c r="AJ306" s="218"/>
      <c r="AK306" s="218"/>
      <c r="AL306" s="218"/>
      <c r="AM306" s="218"/>
    </row>
    <row r="307" ht="15.75" customHeight="1">
      <c r="A307" s="56" t="s">
        <v>15027</v>
      </c>
      <c r="B307" s="56" t="s">
        <v>15028</v>
      </c>
      <c r="C307" s="56" t="str">
        <f>VLOOKUP(A307,'import Konya'!A:Q,3,0)</f>
        <v>YANLIŞ</v>
      </c>
      <c r="D307" s="56" t="s">
        <v>1385</v>
      </c>
      <c r="E307" s="56">
        <f>VLOOKUP(A307,'import Konya'!A:Q,5,0)</f>
        <v>35</v>
      </c>
      <c r="F307" s="56" t="str">
        <f>VLOOKUP(A307,'import Konya'!A:Q,6,0)</f>
        <v/>
      </c>
      <c r="G307" s="56">
        <f>VLOOKUP(A307,'import Konya'!A:Q,7,0)</f>
        <v>7</v>
      </c>
      <c r="H307" s="56">
        <f>VLOOKUP(A307,'import Konya'!A:Q,8,0)</f>
        <v>3</v>
      </c>
      <c r="I307" s="56">
        <f>VLOOKUP(A307,'import Konya'!A:Q,9,0)</f>
        <v>10</v>
      </c>
      <c r="J307" s="216">
        <f>VLOOKUP(A307,'import Konya'!A:Q,10,0)</f>
        <v>0.7</v>
      </c>
      <c r="K307" s="56" t="s">
        <v>15029</v>
      </c>
      <c r="L307" s="56">
        <v>3.32355506E9</v>
      </c>
      <c r="M307" s="56" t="s">
        <v>13620</v>
      </c>
      <c r="N307" s="56" t="s">
        <v>13621</v>
      </c>
      <c r="O307" s="56" t="s">
        <v>15030</v>
      </c>
      <c r="P307" s="56" t="str">
        <f>VLOOKUP(A307,'import Konya'!A:Q,16,0)</f>
        <v>Geleneksel</v>
      </c>
      <c r="Q307" s="218" t="b">
        <v>0</v>
      </c>
      <c r="R307" s="218" t="s">
        <v>38</v>
      </c>
      <c r="S307" s="218" t="s">
        <v>106</v>
      </c>
      <c r="T307" s="2" t="s">
        <v>13064</v>
      </c>
      <c r="U307" s="218">
        <v>5.383901515E9</v>
      </c>
      <c r="V307" s="220">
        <v>44596.0</v>
      </c>
      <c r="W307" s="220">
        <v>44599.0</v>
      </c>
      <c r="X307" s="218"/>
      <c r="Y307" s="218" t="s">
        <v>1475</v>
      </c>
      <c r="Z307" s="220">
        <v>44594.0</v>
      </c>
      <c r="AA307" s="218" t="s">
        <v>1353</v>
      </c>
      <c r="AB307" s="221">
        <v>44596.0</v>
      </c>
      <c r="AC307" s="218"/>
      <c r="AD307" s="218"/>
      <c r="AE307" s="218"/>
      <c r="AF307" s="218"/>
      <c r="AG307" s="218"/>
      <c r="AH307" s="218"/>
      <c r="AI307" s="218" t="s">
        <v>106</v>
      </c>
      <c r="AJ307" s="218" t="s">
        <v>106</v>
      </c>
      <c r="AK307" s="218"/>
      <c r="AL307" s="218"/>
      <c r="AM307" s="218"/>
    </row>
    <row r="308" ht="15.75" customHeight="1">
      <c r="A308" s="211" t="s">
        <v>15031</v>
      </c>
      <c r="B308" s="211" t="s">
        <v>15032</v>
      </c>
      <c r="C308" s="56" t="str">
        <f>VLOOKUP(A308,'import Konya'!A:Q,3,0)</f>
        <v>DOĞRU</v>
      </c>
      <c r="D308" s="211" t="s">
        <v>1370</v>
      </c>
      <c r="E308" s="56" t="str">
        <f>VLOOKUP(A308,'import Konya'!A:Q,5,0)</f>
        <v/>
      </c>
      <c r="F308" s="56" t="str">
        <f>VLOOKUP(A308,'import Konya'!A:Q,6,0)</f>
        <v/>
      </c>
      <c r="G308" s="56">
        <f>VLOOKUP(A308,'import Konya'!A:Q,7,0)</f>
        <v>0</v>
      </c>
      <c r="H308" s="56">
        <f>VLOOKUP(A308,'import Konya'!A:Q,8,0)</f>
        <v>9</v>
      </c>
      <c r="I308" s="56">
        <f>VLOOKUP(A308,'import Konya'!A:Q,9,0)</f>
        <v>9</v>
      </c>
      <c r="J308" s="216">
        <f>VLOOKUP(A308,'import Konya'!A:Q,10,0)</f>
        <v>0</v>
      </c>
      <c r="K308" s="211" t="s">
        <v>15033</v>
      </c>
      <c r="L308" s="211">
        <v>5.35103385E9</v>
      </c>
      <c r="M308" s="211" t="s">
        <v>13620</v>
      </c>
      <c r="N308" s="211" t="s">
        <v>13971</v>
      </c>
      <c r="O308" s="211" t="s">
        <v>15034</v>
      </c>
      <c r="P308" s="56" t="str">
        <f>VLOOKUP(A308,'import Konya'!A:Q,16,0)</f>
        <v>Geleneksel</v>
      </c>
      <c r="Q308" s="218" t="b">
        <v>0</v>
      </c>
      <c r="R308" s="218" t="s">
        <v>43</v>
      </c>
      <c r="S308" s="218"/>
      <c r="T308" s="218"/>
      <c r="U308" s="218" t="s">
        <v>15035</v>
      </c>
      <c r="V308" s="220"/>
      <c r="W308" s="220"/>
      <c r="X308" s="218"/>
      <c r="Y308" s="218" t="s">
        <v>1353</v>
      </c>
      <c r="Z308" s="220">
        <v>44658.0</v>
      </c>
      <c r="AA308" s="218"/>
      <c r="AB308" s="218"/>
      <c r="AC308" s="218"/>
      <c r="AD308" s="218"/>
      <c r="AE308" s="218"/>
      <c r="AF308" s="218"/>
      <c r="AG308" s="218"/>
      <c r="AH308" s="218"/>
      <c r="AI308" s="218" t="s">
        <v>167</v>
      </c>
      <c r="AJ308" s="218"/>
      <c r="AK308" s="218"/>
      <c r="AL308" s="218"/>
      <c r="AM308" s="218"/>
    </row>
    <row r="309" ht="15.75" customHeight="1">
      <c r="A309" s="56" t="s">
        <v>15036</v>
      </c>
      <c r="B309" s="56" t="s">
        <v>15037</v>
      </c>
      <c r="C309" s="56" t="str">
        <f>VLOOKUP(A309,'import Konya'!A:Q,3,0)</f>
        <v>DOĞRU</v>
      </c>
      <c r="D309" s="56" t="s">
        <v>1385</v>
      </c>
      <c r="E309" s="56">
        <f>VLOOKUP(A309,'import Konya'!A:Q,5,0)</f>
        <v>184</v>
      </c>
      <c r="F309" s="56" t="str">
        <f>VLOOKUP(A309,'import Konya'!A:Q,6,0)</f>
        <v/>
      </c>
      <c r="G309" s="56">
        <f>VLOOKUP(A309,'import Konya'!A:Q,7,0)</f>
        <v>0</v>
      </c>
      <c r="H309" s="56">
        <f>VLOOKUP(A309,'import Konya'!A:Q,8,0)</f>
        <v>16</v>
      </c>
      <c r="I309" s="56">
        <f>VLOOKUP(A309,'import Konya'!A:Q,9,0)</f>
        <v>16</v>
      </c>
      <c r="J309" s="216">
        <f>VLOOKUP(A309,'import Konya'!A:Q,10,0)</f>
        <v>0</v>
      </c>
      <c r="K309" s="56" t="s">
        <v>15038</v>
      </c>
      <c r="L309" s="56">
        <v>3.323525184E9</v>
      </c>
      <c r="M309" s="56" t="s">
        <v>13620</v>
      </c>
      <c r="N309" s="56" t="s">
        <v>15039</v>
      </c>
      <c r="O309" s="56" t="s">
        <v>15040</v>
      </c>
      <c r="P309" s="56" t="str">
        <f>VLOOKUP(A309,'import Konya'!A:Q,16,0)</f>
        <v>Geleneksel</v>
      </c>
      <c r="Q309" s="218" t="b">
        <v>0</v>
      </c>
      <c r="R309" s="218" t="s">
        <v>29</v>
      </c>
      <c r="S309" s="218"/>
      <c r="T309" s="218"/>
      <c r="U309" s="218" t="s">
        <v>15041</v>
      </c>
      <c r="V309" s="220"/>
      <c r="W309" s="220"/>
      <c r="X309" s="218"/>
      <c r="Y309" s="218" t="s">
        <v>1353</v>
      </c>
      <c r="Z309" s="220">
        <v>44596.0</v>
      </c>
      <c r="AA309" s="218"/>
      <c r="AB309" s="218"/>
      <c r="AC309" s="218"/>
      <c r="AD309" s="218"/>
      <c r="AE309" s="218"/>
      <c r="AF309" s="218"/>
      <c r="AG309" s="218"/>
      <c r="AH309" s="218"/>
      <c r="AI309" s="218" t="s">
        <v>106</v>
      </c>
      <c r="AJ309" s="218"/>
      <c r="AK309" s="218"/>
      <c r="AL309" s="218"/>
      <c r="AM309" s="218"/>
    </row>
    <row r="310" ht="15.75" customHeight="1">
      <c r="A310" s="56" t="s">
        <v>15042</v>
      </c>
      <c r="B310" s="56" t="s">
        <v>15043</v>
      </c>
      <c r="C310" s="56" t="str">
        <f>VLOOKUP(A310,'import Konya'!A:Q,3,0)</f>
        <v>DOĞRU</v>
      </c>
      <c r="D310" s="56" t="s">
        <v>1385</v>
      </c>
      <c r="E310" s="56">
        <f>VLOOKUP(A310,'import Konya'!A:Q,5,0)</f>
        <v>393</v>
      </c>
      <c r="F310" s="56">
        <f>VLOOKUP(A310,'import Konya'!A:Q,6,0)</f>
        <v>3</v>
      </c>
      <c r="G310" s="56">
        <f>VLOOKUP(A310,'import Konya'!A:Q,7,0)</f>
        <v>0</v>
      </c>
      <c r="H310" s="56">
        <f>VLOOKUP(A310,'import Konya'!A:Q,8,0)</f>
        <v>23</v>
      </c>
      <c r="I310" s="56">
        <f>VLOOKUP(A310,'import Konya'!A:Q,9,0)</f>
        <v>23</v>
      </c>
      <c r="J310" s="216">
        <f>VLOOKUP(A310,'import Konya'!A:Q,10,0)</f>
        <v>0</v>
      </c>
      <c r="K310" s="56" t="s">
        <v>15038</v>
      </c>
      <c r="L310" s="56">
        <v>5.32175421E9</v>
      </c>
      <c r="M310" s="56" t="s">
        <v>11034</v>
      </c>
      <c r="N310" s="56" t="s">
        <v>13609</v>
      </c>
      <c r="O310" s="56" t="s">
        <v>15044</v>
      </c>
      <c r="P310" s="56" t="str">
        <f>VLOOKUP(A310,'import Konya'!A:Q,16,0)</f>
        <v>Geleneksel</v>
      </c>
      <c r="Q310" s="218" t="b">
        <v>1</v>
      </c>
      <c r="R310" s="218"/>
      <c r="S310" s="218"/>
      <c r="T310" s="218"/>
      <c r="U310" s="218" t="s">
        <v>15045</v>
      </c>
      <c r="V310" s="220"/>
      <c r="W310" s="220"/>
      <c r="X310" s="218"/>
      <c r="Y310" s="218" t="s">
        <v>1506</v>
      </c>
      <c r="Z310" s="220">
        <v>44414.0</v>
      </c>
      <c r="AA310" s="218" t="s">
        <v>1475</v>
      </c>
      <c r="AB310" s="221">
        <v>44419.0</v>
      </c>
      <c r="AC310" s="218" t="s">
        <v>1353</v>
      </c>
      <c r="AD310" s="221">
        <v>44421.0</v>
      </c>
      <c r="AE310" s="218"/>
      <c r="AF310" s="218"/>
      <c r="AG310" s="218"/>
      <c r="AH310" s="218"/>
      <c r="AI310" s="218" t="s">
        <v>13605</v>
      </c>
      <c r="AJ310" s="218" t="s">
        <v>13605</v>
      </c>
      <c r="AK310" s="218" t="s">
        <v>13605</v>
      </c>
      <c r="AL310" s="218"/>
      <c r="AM310" s="218"/>
    </row>
    <row r="311" ht="15.75" customHeight="1">
      <c r="A311" s="211" t="s">
        <v>15046</v>
      </c>
      <c r="B311" s="211" t="s">
        <v>15047</v>
      </c>
      <c r="C311" s="56" t="str">
        <f>VLOOKUP(A311,'import Konya'!A:Q,3,0)</f>
        <v>DOĞRU</v>
      </c>
      <c r="D311" s="211" t="s">
        <v>1507</v>
      </c>
      <c r="E311" s="56">
        <f>VLOOKUP(A311,'import Konya'!A:Q,5,0)</f>
        <v>1</v>
      </c>
      <c r="F311" s="56" t="str">
        <f>VLOOKUP(A311,'import Konya'!A:Q,6,0)</f>
        <v/>
      </c>
      <c r="G311" s="56">
        <f>VLOOKUP(A311,'import Konya'!A:Q,7,0)</f>
        <v>0</v>
      </c>
      <c r="H311" s="56">
        <f>VLOOKUP(A311,'import Konya'!A:Q,8,0)</f>
        <v>8</v>
      </c>
      <c r="I311" s="56">
        <f>VLOOKUP(A311,'import Konya'!A:Q,9,0)</f>
        <v>8</v>
      </c>
      <c r="J311" s="216">
        <f>VLOOKUP(A311,'import Konya'!A:Q,10,0)</f>
        <v>0</v>
      </c>
      <c r="K311" s="211" t="s">
        <v>15048</v>
      </c>
      <c r="L311" s="211">
        <v>5.307917337E9</v>
      </c>
      <c r="M311" s="211" t="s">
        <v>11034</v>
      </c>
      <c r="N311" s="211" t="s">
        <v>14585</v>
      </c>
      <c r="O311" s="211" t="s">
        <v>15049</v>
      </c>
      <c r="P311" s="56" t="str">
        <f>VLOOKUP(A311,'import Konya'!A:Q,16,0)</f>
        <v>Geleneksel</v>
      </c>
      <c r="Q311" s="218" t="b">
        <v>1</v>
      </c>
      <c r="R311" s="218" t="s">
        <v>29</v>
      </c>
      <c r="S311" s="218"/>
      <c r="T311" s="218"/>
      <c r="U311" s="218" t="s">
        <v>15050</v>
      </c>
      <c r="V311" s="220"/>
      <c r="W311" s="220"/>
      <c r="X311" s="218"/>
      <c r="Y311" s="218" t="s">
        <v>1353</v>
      </c>
      <c r="Z311" s="220">
        <v>44659.0</v>
      </c>
      <c r="AA311" s="218"/>
      <c r="AB311" s="218"/>
      <c r="AC311" s="218"/>
      <c r="AD311" s="218"/>
      <c r="AE311" s="218"/>
      <c r="AF311" s="218"/>
      <c r="AG311" s="218"/>
      <c r="AH311" s="218"/>
      <c r="AI311" s="218" t="s">
        <v>273</v>
      </c>
      <c r="AJ311" s="218"/>
      <c r="AK311" s="218"/>
      <c r="AL311" s="218"/>
      <c r="AM311" s="218"/>
    </row>
    <row r="312" ht="15.75" customHeight="1">
      <c r="A312" s="56" t="s">
        <v>15051</v>
      </c>
      <c r="B312" s="56" t="s">
        <v>15052</v>
      </c>
      <c r="C312" s="56" t="str">
        <f>VLOOKUP(A312,'import Konya'!A:Q,3,0)</f>
        <v>DOĞRU</v>
      </c>
      <c r="D312" s="56" t="s">
        <v>1348</v>
      </c>
      <c r="E312" s="56">
        <f>VLOOKUP(A312,'import Konya'!A:Q,5,0)</f>
        <v>313</v>
      </c>
      <c r="F312" s="56">
        <f>VLOOKUP(A312,'import Konya'!A:Q,6,0)</f>
        <v>29</v>
      </c>
      <c r="G312" s="56">
        <f>VLOOKUP(A312,'import Konya'!A:Q,7,0)</f>
        <v>32</v>
      </c>
      <c r="H312" s="56">
        <f>VLOOKUP(A312,'import Konya'!A:Q,8,0)</f>
        <v>7</v>
      </c>
      <c r="I312" s="56">
        <f>VLOOKUP(A312,'import Konya'!A:Q,9,0)</f>
        <v>39</v>
      </c>
      <c r="J312" s="216">
        <f>VLOOKUP(A312,'import Konya'!A:Q,10,0)</f>
        <v>0.82</v>
      </c>
      <c r="K312" s="56" t="s">
        <v>15053</v>
      </c>
      <c r="L312" s="56">
        <v>3.322414871E9</v>
      </c>
      <c r="M312" s="56" t="s">
        <v>13595</v>
      </c>
      <c r="N312" s="56" t="s">
        <v>14932</v>
      </c>
      <c r="O312" s="56" t="s">
        <v>15054</v>
      </c>
      <c r="P312" s="56" t="str">
        <f>VLOOKUP(A312,'import Konya'!A:Q,16,0)</f>
        <v>Geleneksel</v>
      </c>
      <c r="Q312" s="218" t="b">
        <v>0</v>
      </c>
      <c r="R312" s="218" t="s">
        <v>38</v>
      </c>
      <c r="S312" s="218" t="s">
        <v>167</v>
      </c>
      <c r="T312" s="2" t="s">
        <v>13064</v>
      </c>
      <c r="U312" s="218" t="s">
        <v>15055</v>
      </c>
      <c r="V312" s="220">
        <v>44595.0</v>
      </c>
      <c r="W312" s="220">
        <v>44596.0</v>
      </c>
      <c r="X312" s="218"/>
      <c r="Y312" s="218" t="s">
        <v>1506</v>
      </c>
      <c r="Z312" s="220">
        <v>44589.0</v>
      </c>
      <c r="AA312" s="218" t="s">
        <v>1353</v>
      </c>
      <c r="AB312" s="221">
        <v>44595.0</v>
      </c>
      <c r="AC312" s="218"/>
      <c r="AD312" s="218"/>
      <c r="AE312" s="218"/>
      <c r="AF312" s="218"/>
      <c r="AG312" s="218"/>
      <c r="AH312" s="218"/>
      <c r="AI312" s="218" t="s">
        <v>106</v>
      </c>
      <c r="AJ312" s="218" t="s">
        <v>167</v>
      </c>
      <c r="AK312" s="218"/>
      <c r="AL312" s="218"/>
      <c r="AM312" s="218"/>
    </row>
    <row r="313" ht="15.75" customHeight="1">
      <c r="A313" s="56" t="s">
        <v>15056</v>
      </c>
      <c r="B313" s="56" t="s">
        <v>15057</v>
      </c>
      <c r="C313" s="56" t="str">
        <f>VLOOKUP(A313,'import Konya'!A:Q,3,0)</f>
        <v>DOĞRU</v>
      </c>
      <c r="D313" s="56" t="s">
        <v>1443</v>
      </c>
      <c r="E313" s="56">
        <f>VLOOKUP(A313,'import Konya'!A:Q,5,0)</f>
        <v>901</v>
      </c>
      <c r="F313" s="56">
        <f>VLOOKUP(A313,'import Konya'!A:Q,6,0)</f>
        <v>64</v>
      </c>
      <c r="G313" s="56">
        <f>VLOOKUP(A313,'import Konya'!A:Q,7,0)</f>
        <v>0</v>
      </c>
      <c r="H313" s="56">
        <f>VLOOKUP(A313,'import Konya'!A:Q,8,0)</f>
        <v>19</v>
      </c>
      <c r="I313" s="56">
        <f>VLOOKUP(A313,'import Konya'!A:Q,9,0)</f>
        <v>19</v>
      </c>
      <c r="J313" s="216">
        <f>VLOOKUP(A313,'import Konya'!A:Q,10,0)</f>
        <v>0</v>
      </c>
      <c r="K313" s="56" t="s">
        <v>15058</v>
      </c>
      <c r="L313" s="56">
        <v>5.456191951E9</v>
      </c>
      <c r="M313" s="56" t="s">
        <v>13679</v>
      </c>
      <c r="N313" s="56" t="s">
        <v>2520</v>
      </c>
      <c r="O313" s="56" t="s">
        <v>15059</v>
      </c>
      <c r="P313" s="56" t="str">
        <f>VLOOKUP(A313,'import Konya'!A:Q,16,0)</f>
        <v>Geleneksel</v>
      </c>
      <c r="Q313" s="218" t="b">
        <v>0</v>
      </c>
      <c r="R313" s="218"/>
      <c r="S313" s="218"/>
      <c r="T313" s="218"/>
      <c r="U313" s="218"/>
      <c r="V313" s="220"/>
      <c r="W313" s="220"/>
      <c r="X313" s="218"/>
      <c r="Y313" s="218"/>
      <c r="Z313" s="220"/>
      <c r="AA313" s="218"/>
      <c r="AB313" s="218"/>
      <c r="AC313" s="218"/>
      <c r="AD313" s="218"/>
      <c r="AE313" s="218"/>
      <c r="AF313" s="218"/>
      <c r="AG313" s="218"/>
      <c r="AH313" s="218"/>
      <c r="AI313" s="218"/>
      <c r="AJ313" s="218"/>
      <c r="AK313" s="218"/>
      <c r="AL313" s="218"/>
      <c r="AM313" s="218"/>
    </row>
    <row r="314" ht="15.75" customHeight="1">
      <c r="A314" s="56" t="s">
        <v>15060</v>
      </c>
      <c r="B314" s="56" t="s">
        <v>15061</v>
      </c>
      <c r="C314" s="56" t="str">
        <f>VLOOKUP(A314,'import Konya'!A:Q,3,0)</f>
        <v>DOĞRU</v>
      </c>
      <c r="D314" s="56" t="s">
        <v>1507</v>
      </c>
      <c r="E314" s="56">
        <f>VLOOKUP(A314,'import Konya'!A:Q,5,0)</f>
        <v>114</v>
      </c>
      <c r="F314" s="56" t="str">
        <f>VLOOKUP(A314,'import Konya'!A:Q,6,0)</f>
        <v/>
      </c>
      <c r="G314" s="56">
        <f>VLOOKUP(A314,'import Konya'!A:Q,7,0)</f>
        <v>23</v>
      </c>
      <c r="H314" s="56">
        <f>VLOOKUP(A314,'import Konya'!A:Q,8,0)</f>
        <v>1</v>
      </c>
      <c r="I314" s="56">
        <f>VLOOKUP(A314,'import Konya'!A:Q,9,0)</f>
        <v>24</v>
      </c>
      <c r="J314" s="216">
        <f>VLOOKUP(A314,'import Konya'!A:Q,10,0)</f>
        <v>0.96</v>
      </c>
      <c r="K314" s="56" t="s">
        <v>15062</v>
      </c>
      <c r="L314" s="56">
        <v>5.398315002E9</v>
      </c>
      <c r="M314" s="56" t="s">
        <v>11034</v>
      </c>
      <c r="N314" s="56" t="s">
        <v>1699</v>
      </c>
      <c r="O314" s="56" t="s">
        <v>15063</v>
      </c>
      <c r="P314" s="56" t="str">
        <f>VLOOKUP(A314,'import Konya'!A:Q,16,0)</f>
        <v>Geleneksel</v>
      </c>
      <c r="Q314" s="218" t="b">
        <v>0</v>
      </c>
      <c r="R314" s="218" t="s">
        <v>38</v>
      </c>
      <c r="S314" s="218" t="s">
        <v>66</v>
      </c>
      <c r="T314" s="218" t="s">
        <v>13755</v>
      </c>
      <c r="U314" s="218" t="s">
        <v>15064</v>
      </c>
      <c r="V314" s="220">
        <v>44585.0</v>
      </c>
      <c r="W314" s="220">
        <v>44587.0</v>
      </c>
      <c r="X314" s="218"/>
      <c r="Y314" s="218" t="s">
        <v>43</v>
      </c>
      <c r="Z314" s="220">
        <v>44427.0</v>
      </c>
      <c r="AA314" s="218" t="s">
        <v>1506</v>
      </c>
      <c r="AB314" s="221">
        <v>44450.0</v>
      </c>
      <c r="AC314" s="218" t="s">
        <v>1353</v>
      </c>
      <c r="AD314" s="221">
        <v>44585.0</v>
      </c>
      <c r="AE314" s="218"/>
      <c r="AF314" s="218"/>
      <c r="AG314" s="218"/>
      <c r="AH314" s="218"/>
      <c r="AI314" s="218" t="s">
        <v>5759</v>
      </c>
      <c r="AJ314" s="218" t="s">
        <v>128</v>
      </c>
      <c r="AK314" s="218" t="s">
        <v>66</v>
      </c>
      <c r="AL314" s="218"/>
      <c r="AM314" s="218"/>
    </row>
    <row r="315" ht="15.75" customHeight="1">
      <c r="A315" s="56" t="s">
        <v>15065</v>
      </c>
      <c r="B315" s="56" t="s">
        <v>15066</v>
      </c>
      <c r="C315" s="56" t="str">
        <f>VLOOKUP(A315,'import Konya'!A:Q,3,0)</f>
        <v>YANLIŞ</v>
      </c>
      <c r="D315" s="56" t="s">
        <v>1378</v>
      </c>
      <c r="E315" s="56">
        <f>VLOOKUP(A315,'import Konya'!A:Q,5,0)</f>
        <v>1048</v>
      </c>
      <c r="F315" s="56" t="str">
        <f>VLOOKUP(A315,'import Konya'!A:Q,6,0)</f>
        <v/>
      </c>
      <c r="G315" s="56">
        <f>VLOOKUP(A315,'import Konya'!A:Q,7,0)</f>
        <v>0</v>
      </c>
      <c r="H315" s="56">
        <f>VLOOKUP(A315,'import Konya'!A:Q,8,0)</f>
        <v>39</v>
      </c>
      <c r="I315" s="56">
        <f>VLOOKUP(A315,'import Konya'!A:Q,9,0)</f>
        <v>39</v>
      </c>
      <c r="J315" s="216">
        <f>VLOOKUP(A315,'import Konya'!A:Q,10,0)</f>
        <v>0</v>
      </c>
      <c r="K315" s="56" t="s">
        <v>15067</v>
      </c>
      <c r="L315" s="56">
        <v>5.067904626E9</v>
      </c>
      <c r="M315" s="56" t="s">
        <v>11034</v>
      </c>
      <c r="N315" s="56" t="s">
        <v>13773</v>
      </c>
      <c r="O315" s="56" t="s">
        <v>15068</v>
      </c>
      <c r="P315" s="56" t="str">
        <f>VLOOKUP(A315,'import Konya'!A:Q,16,0)</f>
        <v>Geleneksel</v>
      </c>
      <c r="Q315" s="218" t="b">
        <v>0</v>
      </c>
      <c r="R315" s="218" t="s">
        <v>40</v>
      </c>
      <c r="S315" s="218"/>
      <c r="T315" s="218"/>
      <c r="U315" s="218" t="s">
        <v>15069</v>
      </c>
      <c r="V315" s="220"/>
      <c r="W315" s="220"/>
      <c r="X315" s="218"/>
      <c r="Y315" s="218" t="s">
        <v>1353</v>
      </c>
      <c r="Z315" s="220">
        <v>44602.0</v>
      </c>
      <c r="AA315" s="218"/>
      <c r="AB315" s="218"/>
      <c r="AC315" s="218"/>
      <c r="AD315" s="218"/>
      <c r="AE315" s="218"/>
      <c r="AF315" s="218"/>
      <c r="AG315" s="218"/>
      <c r="AH315" s="218"/>
      <c r="AI315" s="218" t="s">
        <v>149</v>
      </c>
      <c r="AJ315" s="218"/>
      <c r="AK315" s="218"/>
      <c r="AL315" s="218"/>
      <c r="AM315" s="218"/>
    </row>
    <row r="316" ht="15.75" customHeight="1">
      <c r="A316" s="56" t="s">
        <v>15070</v>
      </c>
      <c r="B316" s="56" t="s">
        <v>15071</v>
      </c>
      <c r="C316" s="56" t="str">
        <f>VLOOKUP(A316,'import Konya'!A:Q,3,0)</f>
        <v>DOĞRU</v>
      </c>
      <c r="D316" s="56" t="s">
        <v>1443</v>
      </c>
      <c r="E316" s="56">
        <f>VLOOKUP(A316,'import Konya'!A:Q,5,0)</f>
        <v>298</v>
      </c>
      <c r="F316" s="56">
        <f>VLOOKUP(A316,'import Konya'!A:Q,6,0)</f>
        <v>63</v>
      </c>
      <c r="G316" s="56">
        <f>VLOOKUP(A316,'import Konya'!A:Q,7,0)</f>
        <v>18</v>
      </c>
      <c r="H316" s="56">
        <f>VLOOKUP(A316,'import Konya'!A:Q,8,0)</f>
        <v>43</v>
      </c>
      <c r="I316" s="56">
        <f>VLOOKUP(A316,'import Konya'!A:Q,9,0)</f>
        <v>61</v>
      </c>
      <c r="J316" s="216">
        <f>VLOOKUP(A316,'import Konya'!A:Q,10,0)</f>
        <v>0.3</v>
      </c>
      <c r="K316" s="56" t="s">
        <v>15072</v>
      </c>
      <c r="L316" s="56">
        <v>5.541500042E9</v>
      </c>
      <c r="M316" s="56" t="s">
        <v>11034</v>
      </c>
      <c r="N316" s="56" t="s">
        <v>13709</v>
      </c>
      <c r="O316" s="56" t="s">
        <v>15073</v>
      </c>
      <c r="P316" s="56" t="str">
        <f>VLOOKUP(A316,'import Konya'!A:Q,16,0)</f>
        <v>Geleneksel</v>
      </c>
      <c r="Q316" s="218" t="b">
        <v>0</v>
      </c>
      <c r="R316" s="218" t="s">
        <v>38</v>
      </c>
      <c r="S316" s="218" t="s">
        <v>571</v>
      </c>
      <c r="T316" s="2" t="s">
        <v>13064</v>
      </c>
      <c r="U316" s="218" t="s">
        <v>14711</v>
      </c>
      <c r="V316" s="220">
        <v>44610.0</v>
      </c>
      <c r="W316" s="220">
        <v>44611.0</v>
      </c>
      <c r="X316" s="218"/>
      <c r="Y316" s="218" t="s">
        <v>1353</v>
      </c>
      <c r="Z316" s="220">
        <v>44610.0</v>
      </c>
      <c r="AA316" s="218" t="s">
        <v>43</v>
      </c>
      <c r="AB316" s="221">
        <v>44658.0</v>
      </c>
      <c r="AC316" s="218"/>
      <c r="AD316" s="218"/>
      <c r="AE316" s="218"/>
      <c r="AF316" s="218"/>
      <c r="AG316" s="218"/>
      <c r="AH316" s="218"/>
      <c r="AI316" s="218" t="s">
        <v>571</v>
      </c>
      <c r="AJ316" s="218" t="s">
        <v>404</v>
      </c>
      <c r="AK316" s="218"/>
      <c r="AL316" s="218"/>
      <c r="AM316" s="218"/>
    </row>
    <row r="317" ht="15.75" customHeight="1">
      <c r="A317" s="56" t="s">
        <v>15074</v>
      </c>
      <c r="B317" s="56" t="s">
        <v>15075</v>
      </c>
      <c r="C317" s="56" t="str">
        <f>VLOOKUP(A317,'import Konya'!A:Q,3,0)</f>
        <v>DOĞRU</v>
      </c>
      <c r="D317" s="56" t="s">
        <v>1443</v>
      </c>
      <c r="E317" s="56">
        <f>VLOOKUP(A317,'import Konya'!A:Q,5,0)</f>
        <v>106</v>
      </c>
      <c r="F317" s="56">
        <f>VLOOKUP(A317,'import Konya'!A:Q,6,0)</f>
        <v>10</v>
      </c>
      <c r="G317" s="56">
        <f>VLOOKUP(A317,'import Konya'!A:Q,7,0)</f>
        <v>7</v>
      </c>
      <c r="H317" s="56">
        <f>VLOOKUP(A317,'import Konya'!A:Q,8,0)</f>
        <v>1</v>
      </c>
      <c r="I317" s="56">
        <f>VLOOKUP(A317,'import Konya'!A:Q,9,0)</f>
        <v>8</v>
      </c>
      <c r="J317" s="216">
        <f>VLOOKUP(A317,'import Konya'!A:Q,10,0)</f>
        <v>0.88</v>
      </c>
      <c r="K317" s="56" t="s">
        <v>13698</v>
      </c>
      <c r="L317" s="56">
        <v>5.464500435E9</v>
      </c>
      <c r="M317" s="56" t="s">
        <v>11034</v>
      </c>
      <c r="N317" s="56" t="s">
        <v>13602</v>
      </c>
      <c r="O317" s="56" t="s">
        <v>13699</v>
      </c>
      <c r="P317" s="56" t="str">
        <f>VLOOKUP(A317,'import Konya'!A:Q,16,0)</f>
        <v>Geleneksel</v>
      </c>
      <c r="Q317" s="218" t="b">
        <v>0</v>
      </c>
      <c r="R317" s="218" t="s">
        <v>38</v>
      </c>
      <c r="S317" s="218" t="s">
        <v>167</v>
      </c>
      <c r="T317" s="39" t="s">
        <v>13853</v>
      </c>
      <c r="U317" s="218"/>
      <c r="V317" s="220">
        <v>44623.0</v>
      </c>
      <c r="W317" s="220">
        <v>44624.0</v>
      </c>
      <c r="X317" s="218"/>
      <c r="Y317" s="218" t="s">
        <v>1353</v>
      </c>
      <c r="Z317" s="220">
        <v>44561.0</v>
      </c>
      <c r="AA317" s="218" t="s">
        <v>1353</v>
      </c>
      <c r="AB317" s="221">
        <v>44566.0</v>
      </c>
      <c r="AC317" s="218" t="s">
        <v>1353</v>
      </c>
      <c r="AD317" s="221">
        <v>44623.0</v>
      </c>
      <c r="AE317" s="218"/>
      <c r="AF317" s="218"/>
      <c r="AG317" s="218"/>
      <c r="AH317" s="218"/>
      <c r="AI317" s="218" t="s">
        <v>404</v>
      </c>
      <c r="AJ317" s="218" t="s">
        <v>610</v>
      </c>
      <c r="AK317" s="218" t="s">
        <v>167</v>
      </c>
      <c r="AL317" s="218"/>
      <c r="AM317" s="218"/>
    </row>
    <row r="318" ht="15.75" customHeight="1">
      <c r="A318" s="56" t="s">
        <v>15076</v>
      </c>
      <c r="B318" s="56" t="s">
        <v>15077</v>
      </c>
      <c r="C318" s="56" t="str">
        <f>VLOOKUP(A318,'import Konya'!A:Q,3,0)</f>
        <v>DOĞRU</v>
      </c>
      <c r="D318" s="56" t="s">
        <v>1378</v>
      </c>
      <c r="E318" s="56">
        <f>VLOOKUP(A318,'import Konya'!A:Q,5,0)</f>
        <v>465</v>
      </c>
      <c r="F318" s="56">
        <f>VLOOKUP(A318,'import Konya'!A:Q,6,0)</f>
        <v>2</v>
      </c>
      <c r="G318" s="56">
        <f>VLOOKUP(A318,'import Konya'!A:Q,7,0)</f>
        <v>9</v>
      </c>
      <c r="H318" s="56">
        <f>VLOOKUP(A318,'import Konya'!A:Q,8,0)</f>
        <v>4</v>
      </c>
      <c r="I318" s="56">
        <f>VLOOKUP(A318,'import Konya'!A:Q,9,0)</f>
        <v>13</v>
      </c>
      <c r="J318" s="216">
        <f>VLOOKUP(A318,'import Konya'!A:Q,10,0)</f>
        <v>0.69</v>
      </c>
      <c r="K318" s="56" t="s">
        <v>15078</v>
      </c>
      <c r="L318" s="56">
        <v>3.32265444E9</v>
      </c>
      <c r="M318" s="56" t="s">
        <v>11034</v>
      </c>
      <c r="N318" s="56" t="s">
        <v>13773</v>
      </c>
      <c r="O318" s="56" t="s">
        <v>15079</v>
      </c>
      <c r="P318" s="56" t="str">
        <f>VLOOKUP(A318,'import Konya'!A:Q,16,0)</f>
        <v>Geleneksel</v>
      </c>
      <c r="Q318" s="218" t="b">
        <v>0</v>
      </c>
      <c r="R318" s="218" t="s">
        <v>38</v>
      </c>
      <c r="S318" s="218" t="s">
        <v>13605</v>
      </c>
      <c r="T318" s="218" t="s">
        <v>13488</v>
      </c>
      <c r="U318" s="218" t="s">
        <v>7426</v>
      </c>
      <c r="V318" s="220">
        <v>44425.0</v>
      </c>
      <c r="W318" s="220">
        <v>44428.0</v>
      </c>
      <c r="X318" s="218"/>
      <c r="Y318" s="218" t="s">
        <v>1353</v>
      </c>
      <c r="Z318" s="220">
        <v>44425.0</v>
      </c>
      <c r="AA318" s="218" t="s">
        <v>43</v>
      </c>
      <c r="AB318" s="221">
        <v>44658.0</v>
      </c>
      <c r="AC318" s="218"/>
      <c r="AD318" s="218"/>
      <c r="AE318" s="218"/>
      <c r="AF318" s="218"/>
      <c r="AG318" s="218"/>
      <c r="AH318" s="218"/>
      <c r="AI318" s="218" t="s">
        <v>13605</v>
      </c>
      <c r="AJ318" s="218" t="s">
        <v>404</v>
      </c>
      <c r="AK318" s="218"/>
      <c r="AL318" s="218"/>
      <c r="AM318" s="218"/>
    </row>
    <row r="319" ht="15.75" customHeight="1">
      <c r="A319" s="56" t="s">
        <v>15080</v>
      </c>
      <c r="B319" s="56" t="s">
        <v>15081</v>
      </c>
      <c r="C319" s="56" t="str">
        <f>VLOOKUP(A319,'import Konya'!A:Q,3,0)</f>
        <v>DOĞRU</v>
      </c>
      <c r="D319" s="56" t="s">
        <v>1370</v>
      </c>
      <c r="E319" s="56">
        <f>VLOOKUP(A319,'import Konya'!A:Q,5,0)</f>
        <v>5718</v>
      </c>
      <c r="F319" s="56">
        <f>VLOOKUP(A319,'import Konya'!A:Q,6,0)</f>
        <v>127</v>
      </c>
      <c r="G319" s="56">
        <f>VLOOKUP(A319,'import Konya'!A:Q,7,0)</f>
        <v>4</v>
      </c>
      <c r="H319" s="56">
        <f>VLOOKUP(A319,'import Konya'!A:Q,8,0)</f>
        <v>38</v>
      </c>
      <c r="I319" s="56">
        <f>VLOOKUP(A319,'import Konya'!A:Q,9,0)</f>
        <v>42</v>
      </c>
      <c r="J319" s="216">
        <f>VLOOKUP(A319,'import Konya'!A:Q,10,0)</f>
        <v>0.1</v>
      </c>
      <c r="K319" s="56" t="s">
        <v>15082</v>
      </c>
      <c r="L319" s="56">
        <v>5.318689347E9</v>
      </c>
      <c r="M319" s="56" t="s">
        <v>11034</v>
      </c>
      <c r="N319" s="56" t="s">
        <v>14076</v>
      </c>
      <c r="O319" s="56" t="s">
        <v>15083</v>
      </c>
      <c r="P319" s="56" t="str">
        <f>VLOOKUP(A319,'import Konya'!A:Q,16,0)</f>
        <v>Geleneksel</v>
      </c>
      <c r="Q319" s="218" t="b">
        <v>0</v>
      </c>
      <c r="R319" s="218" t="s">
        <v>38</v>
      </c>
      <c r="S319" s="218" t="s">
        <v>610</v>
      </c>
      <c r="T319" s="218" t="s">
        <v>13488</v>
      </c>
      <c r="U319" s="218" t="s">
        <v>7426</v>
      </c>
      <c r="V319" s="220">
        <v>44432.0</v>
      </c>
      <c r="W319" s="220">
        <v>44434.0</v>
      </c>
      <c r="X319" s="218"/>
      <c r="Y319" s="218" t="s">
        <v>1353</v>
      </c>
      <c r="Z319" s="220">
        <v>44432.0</v>
      </c>
      <c r="AA319" s="218" t="s">
        <v>43</v>
      </c>
      <c r="AB319" s="221">
        <v>44658.0</v>
      </c>
      <c r="AC319" s="218"/>
      <c r="AD319" s="218"/>
      <c r="AE319" s="218"/>
      <c r="AF319" s="218"/>
      <c r="AG319" s="218"/>
      <c r="AH319" s="218"/>
      <c r="AI319" s="218" t="s">
        <v>610</v>
      </c>
      <c r="AJ319" s="218" t="s">
        <v>404</v>
      </c>
      <c r="AK319" s="218"/>
      <c r="AL319" s="218"/>
      <c r="AM319" s="218"/>
    </row>
    <row r="320" ht="15.75" customHeight="1">
      <c r="A320" s="56" t="s">
        <v>15084</v>
      </c>
      <c r="B320" s="56" t="s">
        <v>15085</v>
      </c>
      <c r="C320" s="56" t="str">
        <f>VLOOKUP(A320,'import Konya'!A:Q,3,0)</f>
        <v>YANLIŞ</v>
      </c>
      <c r="D320" s="56" t="s">
        <v>1385</v>
      </c>
      <c r="E320" s="56">
        <f>VLOOKUP(A320,'import Konya'!A:Q,5,0)</f>
        <v>125</v>
      </c>
      <c r="F320" s="56" t="str">
        <f>VLOOKUP(A320,'import Konya'!A:Q,6,0)</f>
        <v/>
      </c>
      <c r="G320" s="56">
        <f>VLOOKUP(A320,'import Konya'!A:Q,7,0)</f>
        <v>0</v>
      </c>
      <c r="H320" s="56">
        <f>VLOOKUP(A320,'import Konya'!A:Q,8,0)</f>
        <v>10</v>
      </c>
      <c r="I320" s="56">
        <f>VLOOKUP(A320,'import Konya'!A:Q,9,0)</f>
        <v>10</v>
      </c>
      <c r="J320" s="216">
        <f>VLOOKUP(A320,'import Konya'!A:Q,10,0)</f>
        <v>0</v>
      </c>
      <c r="K320" s="56" t="s">
        <v>15086</v>
      </c>
      <c r="L320" s="56">
        <v>3.323552221E9</v>
      </c>
      <c r="M320" s="56" t="s">
        <v>13620</v>
      </c>
      <c r="N320" s="56" t="s">
        <v>13621</v>
      </c>
      <c r="O320" s="56" t="s">
        <v>15087</v>
      </c>
      <c r="P320" s="56" t="str">
        <f>VLOOKUP(A320,'import Konya'!A:Q,16,0)</f>
        <v>Geleneksel</v>
      </c>
      <c r="Q320" s="218" t="b">
        <v>0</v>
      </c>
      <c r="R320" s="218" t="s">
        <v>43</v>
      </c>
      <c r="S320" s="218"/>
      <c r="T320" s="218"/>
      <c r="U320" s="218" t="s">
        <v>15088</v>
      </c>
      <c r="V320" s="220"/>
      <c r="W320" s="220"/>
      <c r="X320" s="218"/>
      <c r="Y320" s="218" t="s">
        <v>43</v>
      </c>
      <c r="Z320" s="220">
        <v>44594.0</v>
      </c>
      <c r="AA320" s="218" t="s">
        <v>43</v>
      </c>
      <c r="AB320" s="221">
        <v>44599.0</v>
      </c>
      <c r="AC320" s="218"/>
      <c r="AD320" s="218"/>
      <c r="AE320" s="218"/>
      <c r="AF320" s="218"/>
      <c r="AG320" s="218"/>
      <c r="AH320" s="218"/>
      <c r="AI320" s="218" t="s">
        <v>106</v>
      </c>
      <c r="AJ320" s="218" t="s">
        <v>149</v>
      </c>
      <c r="AK320" s="218"/>
      <c r="AL320" s="218"/>
      <c r="AM320" s="218"/>
    </row>
    <row r="321" ht="15.75" customHeight="1">
      <c r="A321" s="56" t="s">
        <v>15089</v>
      </c>
      <c r="B321" s="56" t="s">
        <v>15090</v>
      </c>
      <c r="C321" s="56" t="str">
        <f>VLOOKUP(A321,'import Konya'!A:Q,3,0)</f>
        <v>YANLIŞ</v>
      </c>
      <c r="D321" s="56" t="s">
        <v>1370</v>
      </c>
      <c r="E321" s="56">
        <f>VLOOKUP(A321,'import Konya'!A:Q,5,0)</f>
        <v>133</v>
      </c>
      <c r="F321" s="56" t="str">
        <f>VLOOKUP(A321,'import Konya'!A:Q,6,0)</f>
        <v/>
      </c>
      <c r="G321" s="56">
        <f>VLOOKUP(A321,'import Konya'!A:Q,7,0)</f>
        <v>0</v>
      </c>
      <c r="H321" s="56">
        <f>VLOOKUP(A321,'import Konya'!A:Q,8,0)</f>
        <v>34</v>
      </c>
      <c r="I321" s="56">
        <f>VLOOKUP(A321,'import Konya'!A:Q,9,0)</f>
        <v>34</v>
      </c>
      <c r="J321" s="216">
        <f>VLOOKUP(A321,'import Konya'!A:Q,10,0)</f>
        <v>0</v>
      </c>
      <c r="K321" s="56" t="s">
        <v>15091</v>
      </c>
      <c r="L321" s="56">
        <v>3.323243324E9</v>
      </c>
      <c r="M321" s="56" t="s">
        <v>13595</v>
      </c>
      <c r="N321" s="56" t="s">
        <v>13945</v>
      </c>
      <c r="O321" s="56" t="s">
        <v>15092</v>
      </c>
      <c r="P321" s="56" t="str">
        <f>VLOOKUP(A321,'import Konya'!A:Q,16,0)</f>
        <v>Geleneksel</v>
      </c>
      <c r="Q321" s="218" t="b">
        <v>1</v>
      </c>
      <c r="R321" s="218"/>
      <c r="S321" s="218"/>
      <c r="T321" s="218"/>
      <c r="U321" s="218" t="s">
        <v>15093</v>
      </c>
      <c r="V321" s="220"/>
      <c r="W321" s="220"/>
      <c r="X321" s="218"/>
      <c r="Y321" s="218" t="s">
        <v>1506</v>
      </c>
      <c r="Z321" s="220">
        <v>44389.0</v>
      </c>
      <c r="AA321" s="218" t="s">
        <v>1353</v>
      </c>
      <c r="AB321" s="221">
        <v>44390.0</v>
      </c>
      <c r="AC321" s="218" t="s">
        <v>1475</v>
      </c>
      <c r="AD321" s="221">
        <v>44414.0</v>
      </c>
      <c r="AE321" s="218" t="s">
        <v>1353</v>
      </c>
      <c r="AF321" s="221">
        <v>44414.0</v>
      </c>
      <c r="AG321" s="218" t="s">
        <v>1353</v>
      </c>
      <c r="AH321" s="221">
        <v>44595.0</v>
      </c>
      <c r="AI321" s="218" t="s">
        <v>100</v>
      </c>
      <c r="AJ321" s="218" t="s">
        <v>100</v>
      </c>
      <c r="AK321" s="218" t="s">
        <v>13642</v>
      </c>
      <c r="AL321" s="218" t="s">
        <v>13642</v>
      </c>
      <c r="AM321" s="218" t="s">
        <v>167</v>
      </c>
    </row>
    <row r="322" ht="15.75" customHeight="1">
      <c r="A322" s="56" t="s">
        <v>15094</v>
      </c>
      <c r="B322" s="56" t="s">
        <v>15095</v>
      </c>
      <c r="C322" s="56" t="str">
        <f>VLOOKUP(A322,'import Konya'!A:Q,3,0)</f>
        <v>DOĞRU</v>
      </c>
      <c r="D322" s="56" t="s">
        <v>1493</v>
      </c>
      <c r="E322" s="56">
        <f>VLOOKUP(A322,'import Konya'!A:Q,5,0)</f>
        <v>1292</v>
      </c>
      <c r="F322" s="56">
        <f>VLOOKUP(A322,'import Konya'!A:Q,6,0)</f>
        <v>36</v>
      </c>
      <c r="G322" s="56">
        <f>VLOOKUP(A322,'import Konya'!A:Q,7,0)</f>
        <v>4</v>
      </c>
      <c r="H322" s="56">
        <f>VLOOKUP(A322,'import Konya'!A:Q,8,0)</f>
        <v>2</v>
      </c>
      <c r="I322" s="56">
        <f>VLOOKUP(A322,'import Konya'!A:Q,9,0)</f>
        <v>6</v>
      </c>
      <c r="J322" s="216">
        <f>VLOOKUP(A322,'import Konya'!A:Q,10,0)</f>
        <v>0.67</v>
      </c>
      <c r="K322" s="56" t="s">
        <v>15096</v>
      </c>
      <c r="L322" s="56">
        <v>3.323209596E9</v>
      </c>
      <c r="M322" s="56" t="s">
        <v>11034</v>
      </c>
      <c r="N322" s="56" t="s">
        <v>1699</v>
      </c>
      <c r="O322" s="56" t="s">
        <v>15097</v>
      </c>
      <c r="P322" s="56" t="str">
        <f>VLOOKUP(A322,'import Konya'!A:Q,16,0)</f>
        <v>Geleneksel</v>
      </c>
      <c r="Q322" s="218" t="b">
        <v>0</v>
      </c>
      <c r="R322" s="218" t="s">
        <v>38</v>
      </c>
      <c r="S322" s="218" t="s">
        <v>167</v>
      </c>
      <c r="T322" s="2" t="s">
        <v>13064</v>
      </c>
      <c r="U322" s="218" t="s">
        <v>15098</v>
      </c>
      <c r="V322" s="220">
        <v>44622.0</v>
      </c>
      <c r="W322" s="220">
        <v>44623.0</v>
      </c>
      <c r="X322" s="218"/>
      <c r="Y322" s="218" t="s">
        <v>1353</v>
      </c>
      <c r="Z322" s="220">
        <v>44413.0</v>
      </c>
      <c r="AA322" s="218" t="s">
        <v>43</v>
      </c>
      <c r="AB322" s="221">
        <v>44450.0</v>
      </c>
      <c r="AC322" s="218" t="s">
        <v>1475</v>
      </c>
      <c r="AD322" s="221">
        <v>44614.0</v>
      </c>
      <c r="AE322" s="218" t="s">
        <v>1353</v>
      </c>
      <c r="AF322" s="221">
        <v>44622.0</v>
      </c>
      <c r="AG322" s="218"/>
      <c r="AH322" s="218"/>
      <c r="AI322" s="218" t="s">
        <v>13642</v>
      </c>
      <c r="AJ322" s="218" t="s">
        <v>128</v>
      </c>
      <c r="AK322" s="218" t="s">
        <v>167</v>
      </c>
      <c r="AL322" s="218" t="s">
        <v>167</v>
      </c>
      <c r="AM322" s="218"/>
    </row>
    <row r="323" ht="15.75" customHeight="1">
      <c r="A323" s="211" t="s">
        <v>15099</v>
      </c>
      <c r="B323" s="211" t="s">
        <v>15100</v>
      </c>
      <c r="C323" s="56" t="str">
        <f>VLOOKUP(A323,'import Konya'!A:Q,3,0)</f>
        <v>DOĞRU</v>
      </c>
      <c r="D323" s="211" t="s">
        <v>1370</v>
      </c>
      <c r="E323" s="56">
        <f>VLOOKUP(A323,'import Konya'!A:Q,5,0)</f>
        <v>9</v>
      </c>
      <c r="F323" s="56">
        <f>VLOOKUP(A323,'import Konya'!A:Q,6,0)</f>
        <v>9</v>
      </c>
      <c r="G323" s="56">
        <f>VLOOKUP(A323,'import Konya'!A:Q,7,0)</f>
        <v>0</v>
      </c>
      <c r="H323" s="56">
        <f>VLOOKUP(A323,'import Konya'!A:Q,8,0)</f>
        <v>31</v>
      </c>
      <c r="I323" s="56">
        <f>VLOOKUP(A323,'import Konya'!A:Q,9,0)</f>
        <v>31</v>
      </c>
      <c r="J323" s="216">
        <f>VLOOKUP(A323,'import Konya'!A:Q,10,0)</f>
        <v>0</v>
      </c>
      <c r="K323" s="211" t="s">
        <v>15101</v>
      </c>
      <c r="L323" s="211">
        <v>3.327120103E9</v>
      </c>
      <c r="M323" s="211" t="s">
        <v>13656</v>
      </c>
      <c r="N323" s="211" t="s">
        <v>11034</v>
      </c>
      <c r="O323" s="211" t="s">
        <v>15102</v>
      </c>
      <c r="P323" s="56" t="str">
        <f>VLOOKUP(A323,'import Konya'!A:Q,16,0)</f>
        <v>Geleneksel</v>
      </c>
      <c r="Q323" s="218" t="b">
        <v>0</v>
      </c>
      <c r="R323" s="218"/>
      <c r="S323" s="218"/>
      <c r="T323" s="218"/>
      <c r="U323" s="218"/>
      <c r="V323" s="220"/>
      <c r="W323" s="220"/>
      <c r="X323" s="218"/>
      <c r="Y323" s="218"/>
      <c r="Z323" s="220"/>
      <c r="AA323" s="218"/>
      <c r="AB323" s="218"/>
      <c r="AC323" s="218"/>
      <c r="AD323" s="218"/>
      <c r="AE323" s="218"/>
      <c r="AF323" s="218"/>
      <c r="AG323" s="218"/>
      <c r="AH323" s="218"/>
      <c r="AI323" s="218"/>
      <c r="AJ323" s="218"/>
      <c r="AK323" s="218"/>
      <c r="AL323" s="218"/>
      <c r="AM323" s="218"/>
    </row>
    <row r="324" ht="15.75" customHeight="1">
      <c r="A324" s="56" t="s">
        <v>15103</v>
      </c>
      <c r="B324" s="56" t="s">
        <v>15104</v>
      </c>
      <c r="C324" s="56" t="str">
        <f>VLOOKUP(A324,'import Konya'!A:Q,3,0)</f>
        <v>DOĞRU</v>
      </c>
      <c r="D324" s="56" t="s">
        <v>1507</v>
      </c>
      <c r="E324" s="56">
        <f>VLOOKUP(A324,'import Konya'!A:Q,5,0)</f>
        <v>130</v>
      </c>
      <c r="F324" s="56">
        <f>VLOOKUP(A324,'import Konya'!A:Q,6,0)</f>
        <v>44</v>
      </c>
      <c r="G324" s="56">
        <f>VLOOKUP(A324,'import Konya'!A:Q,7,0)</f>
        <v>3</v>
      </c>
      <c r="H324" s="56">
        <f>VLOOKUP(A324,'import Konya'!A:Q,8,0)</f>
        <v>18</v>
      </c>
      <c r="I324" s="56">
        <f>VLOOKUP(A324,'import Konya'!A:Q,9,0)</f>
        <v>21</v>
      </c>
      <c r="J324" s="216">
        <f>VLOOKUP(A324,'import Konya'!A:Q,10,0)</f>
        <v>0.14</v>
      </c>
      <c r="K324" s="56" t="s">
        <v>15105</v>
      </c>
      <c r="L324" s="56">
        <v>3.327137076E9</v>
      </c>
      <c r="M324" s="56" t="s">
        <v>13656</v>
      </c>
      <c r="N324" s="56" t="s">
        <v>13779</v>
      </c>
      <c r="O324" s="56" t="s">
        <v>15106</v>
      </c>
      <c r="P324" s="56" t="str">
        <f>VLOOKUP(A324,'import Konya'!A:Q,16,0)</f>
        <v>Geleneksel</v>
      </c>
      <c r="Q324" s="218" t="b">
        <v>0</v>
      </c>
      <c r="R324" s="218"/>
      <c r="S324" s="218"/>
      <c r="T324" s="218"/>
      <c r="U324" s="218"/>
      <c r="V324" s="220"/>
      <c r="W324" s="220"/>
      <c r="X324" s="218"/>
      <c r="Y324" s="218"/>
      <c r="Z324" s="220"/>
      <c r="AA324" s="218"/>
      <c r="AB324" s="218"/>
      <c r="AC324" s="218"/>
      <c r="AD324" s="218"/>
      <c r="AE324" s="218"/>
      <c r="AF324" s="218"/>
      <c r="AG324" s="218"/>
      <c r="AH324" s="218"/>
      <c r="AI324" s="218"/>
      <c r="AJ324" s="218"/>
      <c r="AK324" s="218"/>
      <c r="AL324" s="218"/>
      <c r="AM324" s="218"/>
    </row>
    <row r="325" ht="15.75" customHeight="1">
      <c r="A325" s="56" t="s">
        <v>15107</v>
      </c>
      <c r="B325" s="56" t="s">
        <v>15108</v>
      </c>
      <c r="C325" s="56" t="str">
        <f>VLOOKUP(A325,'import Konya'!A:Q,3,0)</f>
        <v>DOĞRU</v>
      </c>
      <c r="D325" s="56" t="s">
        <v>1378</v>
      </c>
      <c r="E325" s="56">
        <f>VLOOKUP(A325,'import Konya'!A:Q,5,0)</f>
        <v>716</v>
      </c>
      <c r="F325" s="56">
        <f>VLOOKUP(A325,'import Konya'!A:Q,6,0)</f>
        <v>27</v>
      </c>
      <c r="G325" s="56">
        <f>VLOOKUP(A325,'import Konya'!A:Q,7,0)</f>
        <v>0</v>
      </c>
      <c r="H325" s="56">
        <f>VLOOKUP(A325,'import Konya'!A:Q,8,0)</f>
        <v>14</v>
      </c>
      <c r="I325" s="56">
        <f>VLOOKUP(A325,'import Konya'!A:Q,9,0)</f>
        <v>14</v>
      </c>
      <c r="J325" s="216">
        <f>VLOOKUP(A325,'import Konya'!A:Q,10,0)</f>
        <v>0</v>
      </c>
      <c r="K325" s="56" t="s">
        <v>15109</v>
      </c>
      <c r="L325" s="56">
        <v>3.325031465E9</v>
      </c>
      <c r="M325" s="56" t="s">
        <v>11034</v>
      </c>
      <c r="N325" s="56" t="s">
        <v>13668</v>
      </c>
      <c r="O325" s="56" t="s">
        <v>15110</v>
      </c>
      <c r="P325" s="56" t="str">
        <f>VLOOKUP(A325,'import Konya'!A:Q,16,0)</f>
        <v>Geleneksel</v>
      </c>
      <c r="Q325" s="218" t="b">
        <v>0</v>
      </c>
      <c r="R325" s="218" t="s">
        <v>29</v>
      </c>
      <c r="S325" s="218" t="s">
        <v>610</v>
      </c>
      <c r="T325" s="218" t="s">
        <v>13755</v>
      </c>
      <c r="U325" s="218" t="s">
        <v>15111</v>
      </c>
      <c r="V325" s="220">
        <v>44572.0</v>
      </c>
      <c r="W325" s="220">
        <v>44579.0</v>
      </c>
      <c r="X325" s="218"/>
      <c r="Y325" s="218" t="s">
        <v>1353</v>
      </c>
      <c r="Z325" s="220">
        <v>44571.0</v>
      </c>
      <c r="AA325" s="218" t="s">
        <v>1353</v>
      </c>
      <c r="AB325" s="221">
        <v>44572.0</v>
      </c>
      <c r="AC325" s="218" t="s">
        <v>1353</v>
      </c>
      <c r="AD325" s="221">
        <v>44593.0</v>
      </c>
      <c r="AE325" s="218" t="s">
        <v>1353</v>
      </c>
      <c r="AF325" s="221">
        <v>44650.0</v>
      </c>
      <c r="AG325" s="218"/>
      <c r="AH325" s="218"/>
      <c r="AI325" s="218" t="s">
        <v>610</v>
      </c>
      <c r="AJ325" s="218" t="s">
        <v>610</v>
      </c>
      <c r="AK325" s="218" t="s">
        <v>167</v>
      </c>
      <c r="AL325" s="218" t="s">
        <v>167</v>
      </c>
      <c r="AM325" s="218"/>
    </row>
    <row r="326" ht="15.75" customHeight="1">
      <c r="A326" s="56" t="s">
        <v>15112</v>
      </c>
      <c r="B326" s="56" t="s">
        <v>15113</v>
      </c>
      <c r="C326" s="56" t="str">
        <f>VLOOKUP(A326,'import Konya'!A:Q,3,0)</f>
        <v>DOĞRU</v>
      </c>
      <c r="D326" s="56" t="s">
        <v>1356</v>
      </c>
      <c r="E326" s="56">
        <f>VLOOKUP(A326,'import Konya'!A:Q,5,0)</f>
        <v>4</v>
      </c>
      <c r="F326" s="56" t="str">
        <f>VLOOKUP(A326,'import Konya'!A:Q,6,0)</f>
        <v/>
      </c>
      <c r="G326" s="56">
        <f>VLOOKUP(A326,'import Konya'!A:Q,7,0)</f>
        <v>0</v>
      </c>
      <c r="H326" s="56">
        <f>VLOOKUP(A326,'import Konya'!A:Q,8,0)</f>
        <v>18</v>
      </c>
      <c r="I326" s="56">
        <f>VLOOKUP(A326,'import Konya'!A:Q,9,0)</f>
        <v>18</v>
      </c>
      <c r="J326" s="216">
        <f>VLOOKUP(A326,'import Konya'!A:Q,10,0)</f>
        <v>0</v>
      </c>
      <c r="K326" s="56" t="s">
        <v>15114</v>
      </c>
      <c r="L326" s="56">
        <v>3.323215959E9</v>
      </c>
      <c r="M326" s="56" t="s">
        <v>13595</v>
      </c>
      <c r="N326" s="56" t="s">
        <v>13596</v>
      </c>
      <c r="O326" s="56" t="s">
        <v>15115</v>
      </c>
      <c r="P326" s="56" t="str">
        <f>VLOOKUP(A326,'import Konya'!A:Q,16,0)</f>
        <v>Geleneksel</v>
      </c>
      <c r="Q326" s="218" t="b">
        <v>1</v>
      </c>
      <c r="R326" s="218"/>
      <c r="S326" s="218"/>
      <c r="T326" s="218"/>
      <c r="U326" s="218" t="s">
        <v>15116</v>
      </c>
      <c r="V326" s="220"/>
      <c r="W326" s="220"/>
      <c r="X326" s="218"/>
      <c r="Y326" s="218" t="s">
        <v>1353</v>
      </c>
      <c r="Z326" s="220">
        <v>44620.0</v>
      </c>
      <c r="AA326" s="218"/>
      <c r="AB326" s="218"/>
      <c r="AC326" s="218"/>
      <c r="AD326" s="218"/>
      <c r="AE326" s="218"/>
      <c r="AF326" s="218"/>
      <c r="AG326" s="218"/>
      <c r="AH326" s="218"/>
      <c r="AI326" s="218" t="s">
        <v>167</v>
      </c>
      <c r="AJ326" s="218"/>
      <c r="AK326" s="218"/>
      <c r="AL326" s="218"/>
      <c r="AM326" s="218"/>
    </row>
    <row r="327" ht="15.75" customHeight="1">
      <c r="A327" s="56" t="s">
        <v>15117</v>
      </c>
      <c r="B327" s="56" t="s">
        <v>15118</v>
      </c>
      <c r="C327" s="56" t="str">
        <f>VLOOKUP(A327,'import Konya'!A:Q,3,0)</f>
        <v>DOĞRU</v>
      </c>
      <c r="D327" s="56" t="s">
        <v>1356</v>
      </c>
      <c r="E327" s="56">
        <f>VLOOKUP(A327,'import Konya'!A:Q,5,0)</f>
        <v>16</v>
      </c>
      <c r="F327" s="56" t="str">
        <f>VLOOKUP(A327,'import Konya'!A:Q,6,0)</f>
        <v/>
      </c>
      <c r="G327" s="56">
        <f>VLOOKUP(A327,'import Konya'!A:Q,7,0)</f>
        <v>0</v>
      </c>
      <c r="H327" s="56">
        <f>VLOOKUP(A327,'import Konya'!A:Q,8,0)</f>
        <v>1</v>
      </c>
      <c r="I327" s="56">
        <f>VLOOKUP(A327,'import Konya'!A:Q,9,0)</f>
        <v>1</v>
      </c>
      <c r="J327" s="216">
        <f>VLOOKUP(A327,'import Konya'!A:Q,10,0)</f>
        <v>0</v>
      </c>
      <c r="K327" s="56" t="s">
        <v>15119</v>
      </c>
      <c r="L327" s="56">
        <v>5.32765582E9</v>
      </c>
      <c r="M327" s="56" t="s">
        <v>13595</v>
      </c>
      <c r="N327" s="56" t="s">
        <v>13596</v>
      </c>
      <c r="O327" s="56" t="s">
        <v>15120</v>
      </c>
      <c r="P327" s="56" t="str">
        <f>VLOOKUP(A327,'import Konya'!A:Q,16,0)</f>
        <v>Geleneksel</v>
      </c>
      <c r="Q327" s="218" t="b">
        <v>0</v>
      </c>
      <c r="R327" s="218"/>
      <c r="S327" s="218"/>
      <c r="T327" s="218"/>
      <c r="U327" s="218"/>
      <c r="V327" s="220"/>
      <c r="W327" s="220"/>
      <c r="X327" s="218"/>
      <c r="Y327" s="218"/>
      <c r="Z327" s="220"/>
      <c r="AA327" s="218"/>
      <c r="AB327" s="218"/>
      <c r="AC327" s="218"/>
      <c r="AD327" s="218"/>
      <c r="AE327" s="218"/>
      <c r="AF327" s="218"/>
      <c r="AG327" s="218"/>
      <c r="AH327" s="218"/>
      <c r="AI327" s="218"/>
      <c r="AJ327" s="218"/>
      <c r="AK327" s="218"/>
      <c r="AL327" s="218"/>
      <c r="AM327" s="218"/>
    </row>
    <row r="328" ht="15.75" customHeight="1">
      <c r="A328" s="56" t="s">
        <v>15121</v>
      </c>
      <c r="B328" s="56" t="s">
        <v>15122</v>
      </c>
      <c r="C328" s="56" t="str">
        <f>VLOOKUP(A328,'import Konya'!A:Q,3,0)</f>
        <v>DOĞRU</v>
      </c>
      <c r="D328" s="56" t="s">
        <v>1370</v>
      </c>
      <c r="E328" s="56">
        <f>VLOOKUP(A328,'import Konya'!A:Q,5,0)</f>
        <v>58</v>
      </c>
      <c r="F328" s="56" t="str">
        <f>VLOOKUP(A328,'import Konya'!A:Q,6,0)</f>
        <v/>
      </c>
      <c r="G328" s="56">
        <f>VLOOKUP(A328,'import Konya'!A:Q,7,0)</f>
        <v>13</v>
      </c>
      <c r="H328" s="56">
        <f>VLOOKUP(A328,'import Konya'!A:Q,8,0)</f>
        <v>2</v>
      </c>
      <c r="I328" s="56">
        <f>VLOOKUP(A328,'import Konya'!A:Q,9,0)</f>
        <v>15</v>
      </c>
      <c r="J328" s="216">
        <f>VLOOKUP(A328,'import Konya'!A:Q,10,0)</f>
        <v>0.87</v>
      </c>
      <c r="K328" s="56" t="s">
        <v>15123</v>
      </c>
      <c r="L328" s="56">
        <v>5.51648782E9</v>
      </c>
      <c r="M328" s="56" t="s">
        <v>13620</v>
      </c>
      <c r="N328" s="56" t="s">
        <v>13763</v>
      </c>
      <c r="O328" s="56" t="s">
        <v>15124</v>
      </c>
      <c r="P328" s="56" t="str">
        <f>VLOOKUP(A328,'import Konya'!A:Q,16,0)</f>
        <v>Geleneksel</v>
      </c>
      <c r="Q328" s="218" t="b">
        <v>0</v>
      </c>
      <c r="R328" s="218" t="s">
        <v>38</v>
      </c>
      <c r="S328" s="218" t="s">
        <v>167</v>
      </c>
      <c r="T328" s="2" t="s">
        <v>13064</v>
      </c>
      <c r="U328" s="218" t="s">
        <v>15125</v>
      </c>
      <c r="V328" s="220">
        <v>44599.0</v>
      </c>
      <c r="W328" s="220">
        <v>44600.0</v>
      </c>
      <c r="X328" s="218"/>
      <c r="Y328" s="218" t="s">
        <v>1506</v>
      </c>
      <c r="Z328" s="220">
        <v>44596.0</v>
      </c>
      <c r="AA328" s="218" t="s">
        <v>43</v>
      </c>
      <c r="AB328" s="221">
        <v>44599.0</v>
      </c>
      <c r="AC328" s="218" t="s">
        <v>1353</v>
      </c>
      <c r="AD328" s="221">
        <v>44599.0</v>
      </c>
      <c r="AE328" s="218"/>
      <c r="AF328" s="218"/>
      <c r="AG328" s="218"/>
      <c r="AH328" s="218"/>
      <c r="AI328" s="218" t="s">
        <v>106</v>
      </c>
      <c r="AJ328" s="218" t="s">
        <v>149</v>
      </c>
      <c r="AK328" s="218" t="s">
        <v>167</v>
      </c>
      <c r="AL328" s="218"/>
      <c r="AM328" s="218"/>
    </row>
    <row r="329" ht="15.75" customHeight="1">
      <c r="A329" s="211" t="s">
        <v>15126</v>
      </c>
      <c r="B329" s="211" t="s">
        <v>15127</v>
      </c>
      <c r="C329" s="56" t="str">
        <f>VLOOKUP(A329,'import Konya'!A:Q,3,0)</f>
        <v>DOĞRU</v>
      </c>
      <c r="D329" s="211" t="s">
        <v>1378</v>
      </c>
      <c r="E329" s="56" t="str">
        <f>VLOOKUP(A329,'import Konya'!A:Q,5,0)</f>
        <v/>
      </c>
      <c r="F329" s="56" t="str">
        <f>VLOOKUP(A329,'import Konya'!A:Q,6,0)</f>
        <v/>
      </c>
      <c r="G329" s="56">
        <f>VLOOKUP(A329,'import Konya'!A:Q,7,0)</f>
        <v>0</v>
      </c>
      <c r="H329" s="56">
        <f>VLOOKUP(A329,'import Konya'!A:Q,8,0)</f>
        <v>10</v>
      </c>
      <c r="I329" s="56">
        <f>VLOOKUP(A329,'import Konya'!A:Q,9,0)</f>
        <v>10</v>
      </c>
      <c r="J329" s="216">
        <f>VLOOKUP(A329,'import Konya'!A:Q,10,0)</f>
        <v>0</v>
      </c>
      <c r="K329" s="211" t="s">
        <v>15128</v>
      </c>
      <c r="L329" s="211">
        <v>3.323273434E9</v>
      </c>
      <c r="M329" s="211" t="s">
        <v>13595</v>
      </c>
      <c r="N329" s="211" t="s">
        <v>15129</v>
      </c>
      <c r="O329" s="211" t="s">
        <v>15130</v>
      </c>
      <c r="P329" s="56" t="str">
        <f>VLOOKUP(A329,'import Konya'!A:Q,16,0)</f>
        <v>Geleneksel</v>
      </c>
      <c r="Q329" s="218" t="b">
        <v>0</v>
      </c>
      <c r="R329" s="218"/>
      <c r="S329" s="218"/>
      <c r="T329" s="218"/>
      <c r="U329" s="218"/>
      <c r="V329" s="220"/>
      <c r="W329" s="220"/>
      <c r="X329" s="218"/>
      <c r="Y329" s="218"/>
      <c r="Z329" s="220"/>
      <c r="AA329" s="218"/>
      <c r="AB329" s="218"/>
      <c r="AC329" s="218"/>
      <c r="AD329" s="218"/>
      <c r="AE329" s="218"/>
      <c r="AF329" s="218"/>
      <c r="AG329" s="218"/>
      <c r="AH329" s="218"/>
      <c r="AI329" s="218"/>
      <c r="AJ329" s="218"/>
      <c r="AK329" s="218"/>
      <c r="AL329" s="218"/>
      <c r="AM329" s="218"/>
    </row>
    <row r="330" ht="15.75" customHeight="1">
      <c r="A330" s="56" t="s">
        <v>15131</v>
      </c>
      <c r="B330" s="56" t="s">
        <v>15132</v>
      </c>
      <c r="C330" s="56" t="str">
        <f>VLOOKUP(A330,'import Konya'!A:Q,3,0)</f>
        <v>DOĞRU</v>
      </c>
      <c r="D330" s="56" t="s">
        <v>1507</v>
      </c>
      <c r="E330" s="56">
        <f>VLOOKUP(A330,'import Konya'!A:Q,5,0)</f>
        <v>544</v>
      </c>
      <c r="F330" s="56">
        <f>VLOOKUP(A330,'import Konya'!A:Q,6,0)</f>
        <v>59</v>
      </c>
      <c r="G330" s="56">
        <f>VLOOKUP(A330,'import Konya'!A:Q,7,0)</f>
        <v>7</v>
      </c>
      <c r="H330" s="56">
        <f>VLOOKUP(A330,'import Konya'!A:Q,8,0)</f>
        <v>0</v>
      </c>
      <c r="I330" s="56">
        <f>VLOOKUP(A330,'import Konya'!A:Q,9,0)</f>
        <v>7</v>
      </c>
      <c r="J330" s="216">
        <f>VLOOKUP(A330,'import Konya'!A:Q,10,0)</f>
        <v>1</v>
      </c>
      <c r="K330" s="56" t="s">
        <v>15133</v>
      </c>
      <c r="L330" s="56">
        <v>5.449067037E9</v>
      </c>
      <c r="M330" s="56" t="s">
        <v>11034</v>
      </c>
      <c r="N330" s="56" t="s">
        <v>13602</v>
      </c>
      <c r="O330" s="56" t="s">
        <v>15134</v>
      </c>
      <c r="P330" s="56" t="str">
        <f>VLOOKUP(A330,'import Konya'!A:Q,16,0)</f>
        <v>Geleneksel</v>
      </c>
      <c r="Q330" s="218" t="b">
        <v>0</v>
      </c>
      <c r="R330" s="218" t="s">
        <v>38</v>
      </c>
      <c r="S330" s="218" t="s">
        <v>100</v>
      </c>
      <c r="T330" s="39" t="s">
        <v>13064</v>
      </c>
      <c r="U330" s="218" t="s">
        <v>15135</v>
      </c>
      <c r="V330" s="220">
        <v>44564.0</v>
      </c>
      <c r="W330" s="220">
        <v>44566.0</v>
      </c>
      <c r="X330" s="218"/>
      <c r="Y330" s="218" t="s">
        <v>43</v>
      </c>
      <c r="Z330" s="220">
        <v>44561.0</v>
      </c>
      <c r="AA330" s="218" t="s">
        <v>1353</v>
      </c>
      <c r="AB330" s="221">
        <v>44564.0</v>
      </c>
      <c r="AC330" s="218"/>
      <c r="AD330" s="218"/>
      <c r="AE330" s="218"/>
      <c r="AF330" s="218"/>
      <c r="AG330" s="218"/>
      <c r="AH330" s="218"/>
      <c r="AI330" s="218" t="s">
        <v>404</v>
      </c>
      <c r="AJ330" s="218" t="s">
        <v>100</v>
      </c>
      <c r="AK330" s="218"/>
      <c r="AL330" s="218"/>
      <c r="AM330" s="218"/>
    </row>
    <row r="331" ht="15.75" customHeight="1">
      <c r="A331" s="56" t="s">
        <v>15136</v>
      </c>
      <c r="B331" s="56" t="s">
        <v>15137</v>
      </c>
      <c r="C331" s="56" t="str">
        <f>VLOOKUP(A331,'import Konya'!A:Q,3,0)</f>
        <v>DOĞRU</v>
      </c>
      <c r="D331" s="56" t="s">
        <v>1443</v>
      </c>
      <c r="E331" s="56">
        <f>VLOOKUP(A331,'import Konya'!A:Q,5,0)</f>
        <v>758</v>
      </c>
      <c r="F331" s="56">
        <f>VLOOKUP(A331,'import Konya'!A:Q,6,0)</f>
        <v>132</v>
      </c>
      <c r="G331" s="56">
        <f>VLOOKUP(A331,'import Konya'!A:Q,7,0)</f>
        <v>0</v>
      </c>
      <c r="H331" s="56">
        <f>VLOOKUP(A331,'import Konya'!A:Q,8,0)</f>
        <v>20</v>
      </c>
      <c r="I331" s="56">
        <f>VLOOKUP(A331,'import Konya'!A:Q,9,0)</f>
        <v>20</v>
      </c>
      <c r="J331" s="216">
        <f>VLOOKUP(A331,'import Konya'!A:Q,10,0)</f>
        <v>0</v>
      </c>
      <c r="K331" s="56" t="s">
        <v>15138</v>
      </c>
      <c r="L331" s="56">
        <v>5.393164253E9</v>
      </c>
      <c r="M331" s="56" t="s">
        <v>11034</v>
      </c>
      <c r="N331" s="56" t="s">
        <v>13602</v>
      </c>
      <c r="O331" s="56" t="s">
        <v>15139</v>
      </c>
      <c r="P331" s="56" t="str">
        <f>VLOOKUP(A331,'import Konya'!A:Q,16,0)</f>
        <v>Geleneksel</v>
      </c>
      <c r="Q331" s="218" t="b">
        <v>0</v>
      </c>
      <c r="R331" s="218" t="s">
        <v>39</v>
      </c>
      <c r="S331" s="218" t="s">
        <v>128</v>
      </c>
      <c r="T331" s="2" t="s">
        <v>13064</v>
      </c>
      <c r="U331" s="218"/>
      <c r="V331" s="220">
        <v>44663.0</v>
      </c>
      <c r="W331" s="220">
        <v>44664.0</v>
      </c>
      <c r="X331" s="218"/>
      <c r="Y331" s="218" t="s">
        <v>1353</v>
      </c>
      <c r="Z331" s="220">
        <v>44592.0</v>
      </c>
      <c r="AA331" s="218" t="s">
        <v>1353</v>
      </c>
      <c r="AB331" s="221">
        <v>44663.0</v>
      </c>
      <c r="AC331" s="218"/>
      <c r="AD331" s="218"/>
      <c r="AE331" s="218"/>
      <c r="AF331" s="218"/>
      <c r="AG331" s="218"/>
      <c r="AH331" s="218"/>
      <c r="AI331" s="218" t="s">
        <v>167</v>
      </c>
      <c r="AJ331" s="218" t="s">
        <v>128</v>
      </c>
      <c r="AK331" s="218"/>
      <c r="AL331" s="218"/>
      <c r="AM331" s="218"/>
    </row>
    <row r="332" ht="15.75" customHeight="1">
      <c r="A332" s="56" t="s">
        <v>15140</v>
      </c>
      <c r="B332" s="56" t="s">
        <v>15141</v>
      </c>
      <c r="C332" s="56" t="str">
        <f>VLOOKUP(A332,'import Konya'!A:Q,3,0)</f>
        <v>DOĞRU</v>
      </c>
      <c r="D332" s="56" t="s">
        <v>1493</v>
      </c>
      <c r="E332" s="56">
        <f>VLOOKUP(A332,'import Konya'!A:Q,5,0)</f>
        <v>797</v>
      </c>
      <c r="F332" s="56">
        <f>VLOOKUP(A332,'import Konya'!A:Q,6,0)</f>
        <v>8</v>
      </c>
      <c r="G332" s="56">
        <f>VLOOKUP(A332,'import Konya'!A:Q,7,0)</f>
        <v>4</v>
      </c>
      <c r="H332" s="56">
        <f>VLOOKUP(A332,'import Konya'!A:Q,8,0)</f>
        <v>12</v>
      </c>
      <c r="I332" s="56">
        <f>VLOOKUP(A332,'import Konya'!A:Q,9,0)</f>
        <v>16</v>
      </c>
      <c r="J332" s="216">
        <f>VLOOKUP(A332,'import Konya'!A:Q,10,0)</f>
        <v>0.25</v>
      </c>
      <c r="K332" s="56" t="s">
        <v>15142</v>
      </c>
      <c r="L332" s="56">
        <v>5.516315256E9</v>
      </c>
      <c r="M332" s="56" t="s">
        <v>13595</v>
      </c>
      <c r="N332" s="56" t="s">
        <v>14215</v>
      </c>
      <c r="O332" s="56" t="s">
        <v>15143</v>
      </c>
      <c r="P332" s="56" t="str">
        <f>VLOOKUP(A332,'import Konya'!A:Q,16,0)</f>
        <v>Geleneksel</v>
      </c>
      <c r="Q332" s="218" t="b">
        <v>0</v>
      </c>
      <c r="R332" s="218" t="s">
        <v>38</v>
      </c>
      <c r="S332" s="218" t="s">
        <v>66</v>
      </c>
      <c r="T332" s="2" t="s">
        <v>13064</v>
      </c>
      <c r="U332" s="218" t="s">
        <v>15144</v>
      </c>
      <c r="V332" s="220">
        <v>44587.0</v>
      </c>
      <c r="W332" s="220">
        <v>44588.0</v>
      </c>
      <c r="X332" s="218"/>
      <c r="Y332" s="218" t="s">
        <v>1475</v>
      </c>
      <c r="Z332" s="220">
        <v>44392.0</v>
      </c>
      <c r="AA332" s="218" t="s">
        <v>1353</v>
      </c>
      <c r="AB332" s="221">
        <v>44404.0</v>
      </c>
      <c r="AC332" s="218" t="s">
        <v>31</v>
      </c>
      <c r="AD332" s="221">
        <v>44410.0</v>
      </c>
      <c r="AE332" s="218" t="s">
        <v>1475</v>
      </c>
      <c r="AF332" s="221">
        <v>44414.0</v>
      </c>
      <c r="AG332" s="218" t="s">
        <v>1353</v>
      </c>
      <c r="AH332" s="221">
        <v>44587.0</v>
      </c>
      <c r="AI332" s="218" t="s">
        <v>100</v>
      </c>
      <c r="AJ332" s="218" t="s">
        <v>100</v>
      </c>
      <c r="AK332" s="218" t="s">
        <v>100</v>
      </c>
      <c r="AL332" s="218" t="s">
        <v>13642</v>
      </c>
      <c r="AM332" s="218" t="s">
        <v>66</v>
      </c>
    </row>
    <row r="333" ht="15.75" customHeight="1">
      <c r="A333" s="56" t="s">
        <v>15145</v>
      </c>
      <c r="B333" s="56" t="s">
        <v>15146</v>
      </c>
      <c r="C333" s="56" t="str">
        <f>VLOOKUP(A333,'import Konya'!A:Q,3,0)</f>
        <v>YANLIŞ</v>
      </c>
      <c r="D333" s="56" t="s">
        <v>1385</v>
      </c>
      <c r="E333" s="56">
        <f>VLOOKUP(A333,'import Konya'!A:Q,5,0)</f>
        <v>29</v>
      </c>
      <c r="F333" s="56" t="str">
        <f>VLOOKUP(A333,'import Konya'!A:Q,6,0)</f>
        <v/>
      </c>
      <c r="G333" s="56">
        <f>VLOOKUP(A333,'import Konya'!A:Q,7,0)</f>
        <v>0</v>
      </c>
      <c r="H333" s="56">
        <f>VLOOKUP(A333,'import Konya'!A:Q,8,0)</f>
        <v>6</v>
      </c>
      <c r="I333" s="56">
        <f>VLOOKUP(A333,'import Konya'!A:Q,9,0)</f>
        <v>6</v>
      </c>
      <c r="J333" s="216">
        <f>VLOOKUP(A333,'import Konya'!A:Q,10,0)</f>
        <v>0</v>
      </c>
      <c r="K333" s="56" t="s">
        <v>15147</v>
      </c>
      <c r="L333" s="56">
        <v>5.539279407E9</v>
      </c>
      <c r="M333" s="56" t="s">
        <v>13620</v>
      </c>
      <c r="N333" s="56" t="s">
        <v>14005</v>
      </c>
      <c r="O333" s="56" t="s">
        <v>15148</v>
      </c>
      <c r="P333" s="56" t="str">
        <f>VLOOKUP(A333,'import Konya'!A:Q,16,0)</f>
        <v>Geleneksel</v>
      </c>
      <c r="Q333" s="218" t="b">
        <v>0</v>
      </c>
      <c r="R333" s="218" t="s">
        <v>33</v>
      </c>
      <c r="S333" s="218"/>
      <c r="T333" s="218"/>
      <c r="U333" s="218" t="s">
        <v>15149</v>
      </c>
      <c r="V333" s="220"/>
      <c r="W333" s="220"/>
      <c r="X333" s="218"/>
      <c r="Y333" s="218" t="s">
        <v>43</v>
      </c>
      <c r="Z333" s="220">
        <v>44596.0</v>
      </c>
      <c r="AA333" s="218" t="s">
        <v>1353</v>
      </c>
      <c r="AB333" s="221">
        <v>44599.0</v>
      </c>
      <c r="AC333" s="218"/>
      <c r="AD333" s="218"/>
      <c r="AE333" s="218"/>
      <c r="AF333" s="218"/>
      <c r="AG333" s="218"/>
      <c r="AH333" s="218"/>
      <c r="AI333" s="218" t="s">
        <v>106</v>
      </c>
      <c r="AJ333" s="218" t="s">
        <v>167</v>
      </c>
      <c r="AK333" s="218"/>
      <c r="AL333" s="218"/>
      <c r="AM333" s="218"/>
    </row>
    <row r="334" ht="15.75" customHeight="1">
      <c r="A334" s="56" t="s">
        <v>15150</v>
      </c>
      <c r="B334" s="56" t="s">
        <v>15151</v>
      </c>
      <c r="C334" s="56" t="str">
        <f>VLOOKUP(A334,'import Konya'!A:Q,3,0)</f>
        <v>DOĞRU</v>
      </c>
      <c r="D334" s="56" t="s">
        <v>1385</v>
      </c>
      <c r="E334" s="56">
        <f>VLOOKUP(A334,'import Konya'!A:Q,5,0)</f>
        <v>1198</v>
      </c>
      <c r="F334" s="56">
        <f>VLOOKUP(A334,'import Konya'!A:Q,6,0)</f>
        <v>53</v>
      </c>
      <c r="G334" s="56">
        <f>VLOOKUP(A334,'import Konya'!A:Q,7,0)</f>
        <v>7</v>
      </c>
      <c r="H334" s="56">
        <f>VLOOKUP(A334,'import Konya'!A:Q,8,0)</f>
        <v>13</v>
      </c>
      <c r="I334" s="56">
        <f>VLOOKUP(A334,'import Konya'!A:Q,9,0)</f>
        <v>20</v>
      </c>
      <c r="J334" s="216">
        <f>VLOOKUP(A334,'import Konya'!A:Q,10,0)</f>
        <v>0.35</v>
      </c>
      <c r="K334" s="56" t="s">
        <v>15152</v>
      </c>
      <c r="L334" s="56">
        <v>5.533576226E9</v>
      </c>
      <c r="M334" s="56" t="s">
        <v>11034</v>
      </c>
      <c r="N334" s="56" t="s">
        <v>13668</v>
      </c>
      <c r="O334" s="56" t="s">
        <v>15153</v>
      </c>
      <c r="P334" s="56" t="str">
        <f>VLOOKUP(A334,'import Konya'!A:Q,16,0)</f>
        <v>Geleneksel</v>
      </c>
      <c r="Q334" s="218" t="b">
        <v>0</v>
      </c>
      <c r="R334" s="218" t="s">
        <v>38</v>
      </c>
      <c r="S334" s="218" t="s">
        <v>73</v>
      </c>
      <c r="T334" s="218" t="s">
        <v>13755</v>
      </c>
      <c r="U334" s="218" t="s">
        <v>15154</v>
      </c>
      <c r="V334" s="220">
        <v>44580.0</v>
      </c>
      <c r="W334" s="220">
        <v>44582.0</v>
      </c>
      <c r="X334" s="218"/>
      <c r="Y334" s="218" t="s">
        <v>1353</v>
      </c>
      <c r="Z334" s="220">
        <v>44571.0</v>
      </c>
      <c r="AA334" s="218" t="s">
        <v>1353</v>
      </c>
      <c r="AB334" s="221">
        <v>44572.0</v>
      </c>
      <c r="AC334" s="218" t="s">
        <v>1353</v>
      </c>
      <c r="AD334" s="221">
        <v>44580.0</v>
      </c>
      <c r="AE334" s="218"/>
      <c r="AF334" s="218"/>
      <c r="AG334" s="218"/>
      <c r="AH334" s="218"/>
      <c r="AI334" s="218" t="s">
        <v>610</v>
      </c>
      <c r="AJ334" s="218" t="s">
        <v>610</v>
      </c>
      <c r="AK334" s="218" t="s">
        <v>73</v>
      </c>
      <c r="AL334" s="218"/>
      <c r="AM334" s="218"/>
    </row>
    <row r="335" ht="15.75" customHeight="1">
      <c r="A335" s="56" t="s">
        <v>15155</v>
      </c>
      <c r="B335" s="56" t="s">
        <v>15156</v>
      </c>
      <c r="C335" s="56" t="str">
        <f>VLOOKUP(A335,'import Konya'!A:Q,3,0)</f>
        <v>DOĞRU</v>
      </c>
      <c r="D335" s="56" t="s">
        <v>1385</v>
      </c>
      <c r="E335" s="56">
        <f>VLOOKUP(A335,'import Konya'!A:Q,5,0)</f>
        <v>53</v>
      </c>
      <c r="F335" s="56">
        <f>VLOOKUP(A335,'import Konya'!A:Q,6,0)</f>
        <v>1</v>
      </c>
      <c r="G335" s="56">
        <f>VLOOKUP(A335,'import Konya'!A:Q,7,0)</f>
        <v>4</v>
      </c>
      <c r="H335" s="56">
        <f>VLOOKUP(A335,'import Konya'!A:Q,8,0)</f>
        <v>3</v>
      </c>
      <c r="I335" s="56">
        <f>VLOOKUP(A335,'import Konya'!A:Q,9,0)</f>
        <v>7</v>
      </c>
      <c r="J335" s="216">
        <f>VLOOKUP(A335,'import Konya'!A:Q,10,0)</f>
        <v>0.57</v>
      </c>
      <c r="K335" s="56" t="s">
        <v>15157</v>
      </c>
      <c r="L335" s="56">
        <v>5.451554442E9</v>
      </c>
      <c r="M335" s="56" t="s">
        <v>11034</v>
      </c>
      <c r="N335" s="56" t="s">
        <v>14237</v>
      </c>
      <c r="O335" s="56" t="s">
        <v>15158</v>
      </c>
      <c r="P335" s="56" t="str">
        <f>VLOOKUP(A335,'import Konya'!A:Q,16,0)</f>
        <v>Geleneksel</v>
      </c>
      <c r="Q335" s="218" t="b">
        <v>0</v>
      </c>
      <c r="R335" s="218" t="s">
        <v>38</v>
      </c>
      <c r="S335" s="218" t="s">
        <v>4907</v>
      </c>
      <c r="T335" s="218" t="s">
        <v>13488</v>
      </c>
      <c r="U335" s="218"/>
      <c r="V335" s="220">
        <v>44434.0</v>
      </c>
      <c r="W335" s="220">
        <v>44435.0</v>
      </c>
      <c r="X335" s="218"/>
      <c r="Y335" s="218" t="s">
        <v>1353</v>
      </c>
      <c r="Z335" s="220">
        <v>44434.0</v>
      </c>
      <c r="AA335" s="218"/>
      <c r="AB335" s="218"/>
      <c r="AC335" s="218"/>
      <c r="AD335" s="218"/>
      <c r="AE335" s="218"/>
      <c r="AF335" s="218"/>
      <c r="AG335" s="218"/>
      <c r="AH335" s="218"/>
      <c r="AI335" s="218" t="s">
        <v>4907</v>
      </c>
      <c r="AJ335" s="218"/>
      <c r="AK335" s="218"/>
      <c r="AL335" s="218"/>
      <c r="AM335" s="218"/>
    </row>
    <row r="336" ht="15.75" customHeight="1">
      <c r="A336" s="56" t="s">
        <v>15159</v>
      </c>
      <c r="B336" s="56" t="s">
        <v>15160</v>
      </c>
      <c r="C336" s="56" t="str">
        <f>VLOOKUP(A336,'import Konya'!A:Q,3,0)</f>
        <v>DOĞRU</v>
      </c>
      <c r="D336" s="56" t="s">
        <v>1378</v>
      </c>
      <c r="E336" s="56">
        <f>VLOOKUP(A336,'import Konya'!A:Q,5,0)</f>
        <v>516</v>
      </c>
      <c r="F336" s="56" t="str">
        <f>VLOOKUP(A336,'import Konya'!A:Q,6,0)</f>
        <v/>
      </c>
      <c r="G336" s="56">
        <f>VLOOKUP(A336,'import Konya'!A:Q,7,0)</f>
        <v>0</v>
      </c>
      <c r="H336" s="56">
        <f>VLOOKUP(A336,'import Konya'!A:Q,8,0)</f>
        <v>29</v>
      </c>
      <c r="I336" s="56">
        <f>VLOOKUP(A336,'import Konya'!A:Q,9,0)</f>
        <v>29</v>
      </c>
      <c r="J336" s="216">
        <f>VLOOKUP(A336,'import Konya'!A:Q,10,0)</f>
        <v>0</v>
      </c>
      <c r="K336" s="56" t="s">
        <v>15161</v>
      </c>
      <c r="L336" s="56">
        <v>3.323500467E9</v>
      </c>
      <c r="M336" s="56" t="s">
        <v>11034</v>
      </c>
      <c r="N336" s="56" t="s">
        <v>14326</v>
      </c>
      <c r="O336" s="56" t="s">
        <v>15162</v>
      </c>
      <c r="P336" s="56" t="str">
        <f>VLOOKUP(A336,'import Konya'!A:Q,16,0)</f>
        <v>Geleneksel</v>
      </c>
      <c r="Q336" s="218" t="b">
        <v>1</v>
      </c>
      <c r="R336" s="218"/>
      <c r="S336" s="218"/>
      <c r="T336" s="218"/>
      <c r="U336" s="530" t="s">
        <v>15163</v>
      </c>
      <c r="V336" s="220"/>
      <c r="W336" s="220"/>
      <c r="X336" s="218"/>
      <c r="Y336" s="218" t="s">
        <v>1353</v>
      </c>
      <c r="Z336" s="220">
        <v>44407.0</v>
      </c>
      <c r="AA336" s="218"/>
      <c r="AB336" s="218"/>
      <c r="AC336" s="218"/>
      <c r="AD336" s="218"/>
      <c r="AE336" s="218"/>
      <c r="AF336" s="218"/>
      <c r="AG336" s="218"/>
      <c r="AH336" s="218"/>
      <c r="AI336" s="218" t="s">
        <v>100</v>
      </c>
      <c r="AJ336" s="218"/>
      <c r="AK336" s="218"/>
      <c r="AL336" s="218"/>
      <c r="AM336" s="218"/>
    </row>
    <row r="337" ht="15.75" customHeight="1">
      <c r="A337" s="211" t="s">
        <v>15164</v>
      </c>
      <c r="B337" s="211" t="s">
        <v>15165</v>
      </c>
      <c r="C337" s="56" t="str">
        <f>VLOOKUP(A337,'import Konya'!A:Q,3,0)</f>
        <v>DOĞRU</v>
      </c>
      <c r="D337" s="211" t="s">
        <v>1597</v>
      </c>
      <c r="E337" s="56">
        <f>VLOOKUP(A337,'import Konya'!A:Q,5,0)</f>
        <v>55</v>
      </c>
      <c r="F337" s="56">
        <f>VLOOKUP(A337,'import Konya'!A:Q,6,0)</f>
        <v>39</v>
      </c>
      <c r="G337" s="56">
        <f>VLOOKUP(A337,'import Konya'!A:Q,7,0)</f>
        <v>0</v>
      </c>
      <c r="H337" s="56">
        <f>VLOOKUP(A337,'import Konya'!A:Q,8,0)</f>
        <v>17</v>
      </c>
      <c r="I337" s="56">
        <f>VLOOKUP(A337,'import Konya'!A:Q,9,0)</f>
        <v>17</v>
      </c>
      <c r="J337" s="216">
        <f>VLOOKUP(A337,'import Konya'!A:Q,10,0)</f>
        <v>0</v>
      </c>
      <c r="K337" s="211" t="s">
        <v>15166</v>
      </c>
      <c r="L337" s="211">
        <v>5.388680767E9</v>
      </c>
      <c r="M337" s="211" t="s">
        <v>13715</v>
      </c>
      <c r="N337" s="211" t="s">
        <v>15167</v>
      </c>
      <c r="O337" s="211" t="s">
        <v>15168</v>
      </c>
      <c r="P337" s="56" t="str">
        <f>VLOOKUP(A337,'import Konya'!A:Q,16,0)</f>
        <v>Geleneksel</v>
      </c>
      <c r="Q337" s="218" t="b">
        <v>0</v>
      </c>
      <c r="R337" s="218"/>
      <c r="S337" s="218"/>
      <c r="T337" s="218"/>
      <c r="U337" s="218"/>
      <c r="V337" s="220"/>
      <c r="W337" s="220"/>
      <c r="X337" s="218"/>
      <c r="Y337" s="218"/>
      <c r="Z337" s="220"/>
      <c r="AA337" s="218"/>
      <c r="AB337" s="218"/>
      <c r="AC337" s="218"/>
      <c r="AD337" s="218"/>
      <c r="AE337" s="218"/>
      <c r="AF337" s="218"/>
      <c r="AG337" s="218"/>
      <c r="AH337" s="218"/>
      <c r="AI337" s="218"/>
      <c r="AJ337" s="218"/>
      <c r="AK337" s="218"/>
      <c r="AL337" s="218"/>
      <c r="AM337" s="218"/>
    </row>
    <row r="338" ht="15.75" customHeight="1">
      <c r="A338" s="211" t="s">
        <v>15169</v>
      </c>
      <c r="B338" s="211" t="s">
        <v>15170</v>
      </c>
      <c r="C338" s="56" t="str">
        <f>VLOOKUP(A338,'import Konya'!A:Q,3,0)</f>
        <v>DOĞRU</v>
      </c>
      <c r="D338" s="211" t="s">
        <v>1577</v>
      </c>
      <c r="E338" s="56">
        <f>VLOOKUP(A338,'import Konya'!A:Q,5,0)</f>
        <v>62</v>
      </c>
      <c r="F338" s="56">
        <f>VLOOKUP(A338,'import Konya'!A:Q,6,0)</f>
        <v>49</v>
      </c>
      <c r="G338" s="56">
        <f>VLOOKUP(A338,'import Konya'!A:Q,7,0)</f>
        <v>0</v>
      </c>
      <c r="H338" s="56">
        <f>VLOOKUP(A338,'import Konya'!A:Q,8,0)</f>
        <v>78</v>
      </c>
      <c r="I338" s="56">
        <f>VLOOKUP(A338,'import Konya'!A:Q,9,0)</f>
        <v>78</v>
      </c>
      <c r="J338" s="216">
        <f>VLOOKUP(A338,'import Konya'!A:Q,10,0)</f>
        <v>0</v>
      </c>
      <c r="K338" s="211" t="s">
        <v>15171</v>
      </c>
      <c r="L338" s="211">
        <v>5.449282571E9</v>
      </c>
      <c r="M338" s="211" t="s">
        <v>11034</v>
      </c>
      <c r="N338" s="211" t="s">
        <v>13602</v>
      </c>
      <c r="O338" s="211" t="s">
        <v>15172</v>
      </c>
      <c r="P338" s="56" t="str">
        <f>VLOOKUP(A338,'import Konya'!A:Q,16,0)</f>
        <v>Geleneksel</v>
      </c>
      <c r="Q338" s="218" t="b">
        <v>0</v>
      </c>
      <c r="R338" s="218" t="s">
        <v>33</v>
      </c>
      <c r="S338" s="218"/>
      <c r="T338" s="218"/>
      <c r="U338" s="218" t="s">
        <v>15173</v>
      </c>
      <c r="V338" s="220"/>
      <c r="W338" s="220"/>
      <c r="X338" s="218"/>
      <c r="Y338" s="218" t="s">
        <v>1353</v>
      </c>
      <c r="Z338" s="220">
        <v>44663.0</v>
      </c>
      <c r="AA338" s="218"/>
      <c r="AB338" s="218"/>
      <c r="AC338" s="218"/>
      <c r="AD338" s="218"/>
      <c r="AE338" s="218"/>
      <c r="AF338" s="218"/>
      <c r="AG338" s="218"/>
      <c r="AH338" s="218"/>
      <c r="AI338" s="218" t="s">
        <v>128</v>
      </c>
      <c r="AJ338" s="218"/>
      <c r="AK338" s="218"/>
      <c r="AL338" s="218"/>
      <c r="AM338" s="218"/>
    </row>
    <row r="339" ht="15.75" customHeight="1">
      <c r="A339" s="56" t="s">
        <v>15174</v>
      </c>
      <c r="B339" s="56" t="s">
        <v>15175</v>
      </c>
      <c r="C339" s="56" t="str">
        <f>VLOOKUP(A339,'import Konya'!A:Q,3,0)</f>
        <v>DOĞRU</v>
      </c>
      <c r="D339" s="56" t="s">
        <v>1577</v>
      </c>
      <c r="E339" s="56">
        <f>VLOOKUP(A339,'import Konya'!A:Q,5,0)</f>
        <v>55</v>
      </c>
      <c r="F339" s="56">
        <f>VLOOKUP(A339,'import Konya'!A:Q,6,0)</f>
        <v>9</v>
      </c>
      <c r="G339" s="56">
        <f>VLOOKUP(A339,'import Konya'!A:Q,7,0)</f>
        <v>0</v>
      </c>
      <c r="H339" s="56">
        <f>VLOOKUP(A339,'import Konya'!A:Q,8,0)</f>
        <v>98</v>
      </c>
      <c r="I339" s="56">
        <f>VLOOKUP(A339,'import Konya'!A:Q,9,0)</f>
        <v>98</v>
      </c>
      <c r="J339" s="216">
        <f>VLOOKUP(A339,'import Konya'!A:Q,10,0)</f>
        <v>0</v>
      </c>
      <c r="K339" s="56" t="s">
        <v>15176</v>
      </c>
      <c r="L339" s="56">
        <v>5.360585397E9</v>
      </c>
      <c r="M339" s="56" t="s">
        <v>11034</v>
      </c>
      <c r="N339" s="56" t="s">
        <v>14076</v>
      </c>
      <c r="O339" s="56" t="s">
        <v>15177</v>
      </c>
      <c r="P339" s="56" t="str">
        <f>VLOOKUP(A339,'import Konya'!A:Q,16,0)</f>
        <v>Geleneksel</v>
      </c>
      <c r="Q339" s="218" t="b">
        <v>0</v>
      </c>
      <c r="R339" s="218" t="s">
        <v>29</v>
      </c>
      <c r="S339" s="218"/>
      <c r="T339" s="218"/>
      <c r="U339" s="218"/>
      <c r="V339" s="220"/>
      <c r="W339" s="220"/>
      <c r="X339" s="218"/>
      <c r="Y339" s="218" t="s">
        <v>43</v>
      </c>
      <c r="Z339" s="220">
        <v>44613.0</v>
      </c>
      <c r="AA339" s="218" t="s">
        <v>1353</v>
      </c>
      <c r="AB339" s="221">
        <v>44621.0</v>
      </c>
      <c r="AC339" s="218"/>
      <c r="AD339" s="218"/>
      <c r="AE339" s="218"/>
      <c r="AF339" s="218"/>
      <c r="AG339" s="218"/>
      <c r="AH339" s="218"/>
      <c r="AI339" s="218" t="s">
        <v>149</v>
      </c>
      <c r="AJ339" s="218" t="s">
        <v>404</v>
      </c>
      <c r="AK339" s="218"/>
      <c r="AL339" s="218"/>
      <c r="AM339" s="218"/>
    </row>
    <row r="340" ht="15.75" customHeight="1">
      <c r="A340" s="56" t="s">
        <v>15178</v>
      </c>
      <c r="B340" s="56" t="s">
        <v>15179</v>
      </c>
      <c r="C340" s="56" t="str">
        <f>VLOOKUP(A340,'import Konya'!A:Q,3,0)</f>
        <v>DOĞRU</v>
      </c>
      <c r="D340" s="56" t="s">
        <v>1370</v>
      </c>
      <c r="E340" s="56">
        <f>VLOOKUP(A340,'import Konya'!A:Q,5,0)</f>
        <v>617</v>
      </c>
      <c r="F340" s="56" t="str">
        <f>VLOOKUP(A340,'import Konya'!A:Q,6,0)</f>
        <v/>
      </c>
      <c r="G340" s="56">
        <f>VLOOKUP(A340,'import Konya'!A:Q,7,0)</f>
        <v>0</v>
      </c>
      <c r="H340" s="56">
        <f>VLOOKUP(A340,'import Konya'!A:Q,8,0)</f>
        <v>13</v>
      </c>
      <c r="I340" s="56">
        <f>VLOOKUP(A340,'import Konya'!A:Q,9,0)</f>
        <v>13</v>
      </c>
      <c r="J340" s="216">
        <f>VLOOKUP(A340,'import Konya'!A:Q,10,0)</f>
        <v>0</v>
      </c>
      <c r="K340" s="56" t="s">
        <v>15180</v>
      </c>
      <c r="L340" s="56">
        <v>3.322354363E9</v>
      </c>
      <c r="M340" s="56" t="s">
        <v>11034</v>
      </c>
      <c r="N340" s="56" t="s">
        <v>13924</v>
      </c>
      <c r="O340" s="56" t="s">
        <v>15181</v>
      </c>
      <c r="P340" s="56" t="str">
        <f>VLOOKUP(A340,'import Konya'!A:Q,16,0)</f>
        <v>Geleneksel</v>
      </c>
      <c r="Q340" s="218" t="b">
        <v>0</v>
      </c>
      <c r="R340" s="218" t="s">
        <v>29</v>
      </c>
      <c r="S340" s="218" t="s">
        <v>571</v>
      </c>
      <c r="T340" s="2" t="s">
        <v>13064</v>
      </c>
      <c r="U340" s="218" t="s">
        <v>15182</v>
      </c>
      <c r="V340" s="220">
        <v>44611.0</v>
      </c>
      <c r="W340" s="220">
        <v>44613.0</v>
      </c>
      <c r="X340" s="218"/>
      <c r="Y340" s="218" t="s">
        <v>1353</v>
      </c>
      <c r="Z340" s="220">
        <v>44611.0</v>
      </c>
      <c r="AA340" s="218"/>
      <c r="AB340" s="218"/>
      <c r="AC340" s="218"/>
      <c r="AD340" s="218"/>
      <c r="AE340" s="218"/>
      <c r="AF340" s="218"/>
      <c r="AG340" s="218"/>
      <c r="AH340" s="218"/>
      <c r="AI340" s="218" t="s">
        <v>571</v>
      </c>
      <c r="AJ340" s="218"/>
      <c r="AK340" s="218"/>
      <c r="AL340" s="218"/>
      <c r="AM340" s="218"/>
    </row>
    <row r="341" ht="15.75" customHeight="1">
      <c r="A341" s="211" t="s">
        <v>15183</v>
      </c>
      <c r="B341" s="211" t="s">
        <v>15184</v>
      </c>
      <c r="C341" s="56" t="str">
        <f>VLOOKUP(A341,'import Konya'!A:Q,3,0)</f>
        <v>DOĞRU</v>
      </c>
      <c r="D341" s="211" t="s">
        <v>1385</v>
      </c>
      <c r="E341" s="56">
        <f>VLOOKUP(A341,'import Konya'!A:Q,5,0)</f>
        <v>4</v>
      </c>
      <c r="F341" s="56" t="str">
        <f>VLOOKUP(A341,'import Konya'!A:Q,6,0)</f>
        <v/>
      </c>
      <c r="G341" s="56">
        <f>VLOOKUP(A341,'import Konya'!A:Q,7,0)</f>
        <v>0</v>
      </c>
      <c r="H341" s="56">
        <f>VLOOKUP(A341,'import Konya'!A:Q,8,0)</f>
        <v>6</v>
      </c>
      <c r="I341" s="56">
        <f>VLOOKUP(A341,'import Konya'!A:Q,9,0)</f>
        <v>6</v>
      </c>
      <c r="J341" s="216">
        <f>VLOOKUP(A341,'import Konya'!A:Q,10,0)</f>
        <v>0</v>
      </c>
      <c r="K341" s="211" t="s">
        <v>15185</v>
      </c>
      <c r="L341" s="211">
        <v>3.322552708E9</v>
      </c>
      <c r="M341" s="211" t="s">
        <v>11034</v>
      </c>
      <c r="N341" s="211" t="s">
        <v>13930</v>
      </c>
      <c r="O341" s="211" t="s">
        <v>15186</v>
      </c>
      <c r="P341" s="56" t="str">
        <f>VLOOKUP(A341,'import Konya'!A:Q,16,0)</f>
        <v>Geleneksel</v>
      </c>
      <c r="Q341" s="218" t="b">
        <v>0</v>
      </c>
      <c r="R341" s="218"/>
      <c r="S341" s="218"/>
      <c r="T341" s="218"/>
      <c r="U341" s="218"/>
      <c r="V341" s="220"/>
      <c r="W341" s="220"/>
      <c r="X341" s="218"/>
      <c r="Y341" s="218"/>
      <c r="Z341" s="220"/>
      <c r="AA341" s="218"/>
      <c r="AB341" s="218"/>
      <c r="AC341" s="218"/>
      <c r="AD341" s="218"/>
      <c r="AE341" s="218"/>
      <c r="AF341" s="218"/>
      <c r="AG341" s="218"/>
      <c r="AH341" s="218"/>
      <c r="AI341" s="218"/>
      <c r="AJ341" s="218"/>
      <c r="AK341" s="218"/>
      <c r="AL341" s="218"/>
      <c r="AM341" s="218"/>
    </row>
    <row r="342" ht="15.75" customHeight="1">
      <c r="A342" s="56" t="s">
        <v>15187</v>
      </c>
      <c r="B342" s="56" t="s">
        <v>15188</v>
      </c>
      <c r="C342" s="56" t="str">
        <f>VLOOKUP(A342,'import Konya'!A:Q,3,0)</f>
        <v>YANLIŞ</v>
      </c>
      <c r="D342" s="56" t="s">
        <v>1789</v>
      </c>
      <c r="E342" s="56">
        <f>VLOOKUP(A342,'import Konya'!A:Q,5,0)</f>
        <v>20</v>
      </c>
      <c r="F342" s="56" t="str">
        <f>VLOOKUP(A342,'import Konya'!A:Q,6,0)</f>
        <v/>
      </c>
      <c r="G342" s="56">
        <f>VLOOKUP(A342,'import Konya'!A:Q,7,0)</f>
        <v>11</v>
      </c>
      <c r="H342" s="56">
        <f>VLOOKUP(A342,'import Konya'!A:Q,8,0)</f>
        <v>3</v>
      </c>
      <c r="I342" s="56">
        <f>VLOOKUP(A342,'import Konya'!A:Q,9,0)</f>
        <v>14</v>
      </c>
      <c r="J342" s="216">
        <f>VLOOKUP(A342,'import Konya'!A:Q,10,0)</f>
        <v>0.79</v>
      </c>
      <c r="K342" s="56" t="s">
        <v>15189</v>
      </c>
      <c r="L342" s="56">
        <v>3.323241322E9</v>
      </c>
      <c r="M342" s="56" t="s">
        <v>13595</v>
      </c>
      <c r="N342" s="56" t="s">
        <v>13945</v>
      </c>
      <c r="O342" s="56" t="s">
        <v>15190</v>
      </c>
      <c r="P342" s="56" t="str">
        <f>VLOOKUP(A342,'import Konya'!A:Q,16,0)</f>
        <v>Geleneksel</v>
      </c>
      <c r="Q342" s="218" t="b">
        <v>0</v>
      </c>
      <c r="R342" s="218" t="s">
        <v>38</v>
      </c>
      <c r="S342" s="218" t="s">
        <v>13903</v>
      </c>
      <c r="T342" s="218" t="s">
        <v>13488</v>
      </c>
      <c r="U342" s="218" t="s">
        <v>15191</v>
      </c>
      <c r="V342" s="220">
        <v>44406.0</v>
      </c>
      <c r="W342" s="220">
        <v>44410.0</v>
      </c>
      <c r="X342" s="218"/>
      <c r="Y342" s="218" t="s">
        <v>1506</v>
      </c>
      <c r="Z342" s="220">
        <v>44389.0</v>
      </c>
      <c r="AA342" s="218" t="s">
        <v>1475</v>
      </c>
      <c r="AB342" s="221">
        <v>44403.0</v>
      </c>
      <c r="AC342" s="218" t="s">
        <v>1506</v>
      </c>
      <c r="AD342" s="221">
        <v>44406.0</v>
      </c>
      <c r="AE342" s="218" t="s">
        <v>1353</v>
      </c>
      <c r="AF342" s="221">
        <v>44406.0</v>
      </c>
      <c r="AG342" s="218"/>
      <c r="AH342" s="218"/>
      <c r="AI342" s="218" t="s">
        <v>100</v>
      </c>
      <c r="AJ342" s="218" t="s">
        <v>100</v>
      </c>
      <c r="AK342" s="218" t="s">
        <v>5107</v>
      </c>
      <c r="AL342" s="218" t="s">
        <v>13903</v>
      </c>
      <c r="AM342" s="218"/>
    </row>
    <row r="343" ht="15.75" customHeight="1">
      <c r="A343" s="56" t="s">
        <v>15192</v>
      </c>
      <c r="B343" s="56" t="s">
        <v>15193</v>
      </c>
      <c r="C343" s="56" t="str">
        <f>VLOOKUP(A343,'import Konya'!A:Q,3,0)</f>
        <v>DOĞRU</v>
      </c>
      <c r="D343" s="56" t="s">
        <v>2038</v>
      </c>
      <c r="E343" s="56">
        <f>VLOOKUP(A343,'import Konya'!A:Q,5,0)</f>
        <v>549</v>
      </c>
      <c r="F343" s="56">
        <f>VLOOKUP(A343,'import Konya'!A:Q,6,0)</f>
        <v>37</v>
      </c>
      <c r="G343" s="56">
        <f>VLOOKUP(A343,'import Konya'!A:Q,7,0)</f>
        <v>0</v>
      </c>
      <c r="H343" s="56">
        <f>VLOOKUP(A343,'import Konya'!A:Q,8,0)</f>
        <v>9</v>
      </c>
      <c r="I343" s="56">
        <f>VLOOKUP(A343,'import Konya'!A:Q,9,0)</f>
        <v>9</v>
      </c>
      <c r="J343" s="216">
        <f>VLOOKUP(A343,'import Konya'!A:Q,10,0)</f>
        <v>0</v>
      </c>
      <c r="K343" s="56" t="s">
        <v>14829</v>
      </c>
      <c r="L343" s="56">
        <v>5.443807205E9</v>
      </c>
      <c r="M343" s="56" t="s">
        <v>11034</v>
      </c>
      <c r="N343" s="56" t="s">
        <v>13602</v>
      </c>
      <c r="O343" s="56" t="s">
        <v>14830</v>
      </c>
      <c r="P343" s="56" t="str">
        <f>VLOOKUP(A343,'import Konya'!A:Q,16,0)</f>
        <v>Geleneksel</v>
      </c>
      <c r="Q343" s="218" t="b">
        <v>0</v>
      </c>
      <c r="R343" s="218" t="s">
        <v>29</v>
      </c>
      <c r="S343" s="218"/>
      <c r="T343" s="218"/>
      <c r="U343" s="218" t="s">
        <v>15194</v>
      </c>
      <c r="V343" s="220"/>
      <c r="W343" s="220"/>
      <c r="X343" s="218"/>
      <c r="Y343" s="218" t="s">
        <v>43</v>
      </c>
      <c r="Z343" s="220">
        <v>44561.0</v>
      </c>
      <c r="AA343" s="218" t="s">
        <v>1353</v>
      </c>
      <c r="AB343" s="221">
        <v>44620.0</v>
      </c>
      <c r="AC343" s="218"/>
      <c r="AD343" s="218"/>
      <c r="AE343" s="218"/>
      <c r="AF343" s="218"/>
      <c r="AG343" s="218"/>
      <c r="AH343" s="218"/>
      <c r="AI343" s="218" t="s">
        <v>404</v>
      </c>
      <c r="AJ343" s="218" t="s">
        <v>167</v>
      </c>
      <c r="AK343" s="218"/>
      <c r="AL343" s="218"/>
      <c r="AM343" s="218"/>
    </row>
    <row r="344" ht="15.75" customHeight="1">
      <c r="A344" s="56" t="s">
        <v>15195</v>
      </c>
      <c r="B344" s="56" t="s">
        <v>15196</v>
      </c>
      <c r="C344" s="56" t="str">
        <f>VLOOKUP(A344,'import Konya'!A:Q,3,0)</f>
        <v>DOĞRU</v>
      </c>
      <c r="D344" s="56" t="s">
        <v>1597</v>
      </c>
      <c r="E344" s="56">
        <f>VLOOKUP(A344,'import Konya'!A:Q,5,0)</f>
        <v>537</v>
      </c>
      <c r="F344" s="56">
        <f>VLOOKUP(A344,'import Konya'!A:Q,6,0)</f>
        <v>9</v>
      </c>
      <c r="G344" s="56">
        <f>VLOOKUP(A344,'import Konya'!A:Q,7,0)</f>
        <v>4</v>
      </c>
      <c r="H344" s="56">
        <f>VLOOKUP(A344,'import Konya'!A:Q,8,0)</f>
        <v>6</v>
      </c>
      <c r="I344" s="56">
        <f>VLOOKUP(A344,'import Konya'!A:Q,9,0)</f>
        <v>10</v>
      </c>
      <c r="J344" s="216">
        <f>VLOOKUP(A344,'import Konya'!A:Q,10,0)</f>
        <v>0.4</v>
      </c>
      <c r="K344" s="56" t="s">
        <v>15197</v>
      </c>
      <c r="L344" s="56">
        <v>5.525923992E9</v>
      </c>
      <c r="M344" s="56" t="s">
        <v>11034</v>
      </c>
      <c r="N344" s="56" t="s">
        <v>13609</v>
      </c>
      <c r="O344" s="56" t="s">
        <v>15198</v>
      </c>
      <c r="P344" s="56" t="str">
        <f>VLOOKUP(A344,'import Konya'!A:Q,16,0)</f>
        <v>Geleneksel</v>
      </c>
      <c r="Q344" s="218" t="b">
        <v>0</v>
      </c>
      <c r="R344" s="218" t="s">
        <v>38</v>
      </c>
      <c r="S344" s="218" t="s">
        <v>13605</v>
      </c>
      <c r="T344" s="218" t="s">
        <v>13488</v>
      </c>
      <c r="U344" s="218" t="s">
        <v>15199</v>
      </c>
      <c r="V344" s="220"/>
      <c r="W344" s="220">
        <v>44421.0</v>
      </c>
      <c r="X344" s="218"/>
      <c r="Y344" s="218" t="s">
        <v>1475</v>
      </c>
      <c r="Z344" s="220">
        <v>44414.0</v>
      </c>
      <c r="AA344" s="218" t="s">
        <v>1353</v>
      </c>
      <c r="AB344" s="221">
        <v>44414.0</v>
      </c>
      <c r="AC344" s="218"/>
      <c r="AD344" s="218"/>
      <c r="AE344" s="218"/>
      <c r="AF344" s="218"/>
      <c r="AG344" s="218"/>
      <c r="AH344" s="218"/>
      <c r="AI344" s="218" t="s">
        <v>13605</v>
      </c>
      <c r="AJ344" s="218" t="s">
        <v>13605</v>
      </c>
      <c r="AK344" s="218"/>
      <c r="AL344" s="218"/>
      <c r="AM344" s="218"/>
    </row>
    <row r="345" ht="15.75" customHeight="1">
      <c r="A345" s="56" t="s">
        <v>15200</v>
      </c>
      <c r="B345" s="56" t="s">
        <v>15201</v>
      </c>
      <c r="C345" s="56" t="str">
        <f>VLOOKUP(A345,'import Konya'!A:Q,3,0)</f>
        <v>DOĞRU</v>
      </c>
      <c r="D345" s="56" t="s">
        <v>1364</v>
      </c>
      <c r="E345" s="56">
        <f>VLOOKUP(A345,'import Konya'!A:Q,5,0)</f>
        <v>34</v>
      </c>
      <c r="F345" s="56">
        <f>VLOOKUP(A345,'import Konya'!A:Q,6,0)</f>
        <v>3</v>
      </c>
      <c r="G345" s="56">
        <f>VLOOKUP(A345,'import Konya'!A:Q,7,0)</f>
        <v>6</v>
      </c>
      <c r="H345" s="56">
        <f>VLOOKUP(A345,'import Konya'!A:Q,8,0)</f>
        <v>0</v>
      </c>
      <c r="I345" s="56">
        <f>VLOOKUP(A345,'import Konya'!A:Q,9,0)</f>
        <v>6</v>
      </c>
      <c r="J345" s="216">
        <f>VLOOKUP(A345,'import Konya'!A:Q,10,0)</f>
        <v>1</v>
      </c>
      <c r="K345" s="56" t="s">
        <v>15202</v>
      </c>
      <c r="L345" s="56">
        <v>5.345261451E9</v>
      </c>
      <c r="M345" s="56" t="s">
        <v>11034</v>
      </c>
      <c r="N345" s="56" t="s">
        <v>13709</v>
      </c>
      <c r="O345" s="56" t="s">
        <v>15203</v>
      </c>
      <c r="P345" s="56" t="str">
        <f>VLOOKUP(A345,'import Konya'!A:Q,16,0)</f>
        <v>Geleneksel</v>
      </c>
      <c r="Q345" s="218" t="b">
        <v>0</v>
      </c>
      <c r="R345" s="218" t="s">
        <v>38</v>
      </c>
      <c r="S345" s="218" t="s">
        <v>571</v>
      </c>
      <c r="T345" s="2" t="s">
        <v>13064</v>
      </c>
      <c r="U345" s="218"/>
      <c r="V345" s="220">
        <v>44610.0</v>
      </c>
      <c r="W345" s="220">
        <v>44611.0</v>
      </c>
      <c r="X345" s="218"/>
      <c r="Y345" s="218" t="s">
        <v>1353</v>
      </c>
      <c r="Z345" s="220">
        <v>44610.0</v>
      </c>
      <c r="AA345" s="218"/>
      <c r="AB345" s="218"/>
      <c r="AC345" s="218"/>
      <c r="AD345" s="218"/>
      <c r="AE345" s="218"/>
      <c r="AF345" s="218"/>
      <c r="AG345" s="218"/>
      <c r="AH345" s="218"/>
      <c r="AI345" s="218" t="s">
        <v>571</v>
      </c>
      <c r="AJ345" s="218"/>
      <c r="AK345" s="218"/>
      <c r="AL345" s="218"/>
      <c r="AM345" s="218"/>
    </row>
    <row r="346" ht="15.75" customHeight="1">
      <c r="A346" s="56" t="s">
        <v>15204</v>
      </c>
      <c r="B346" s="56" t="s">
        <v>15205</v>
      </c>
      <c r="C346" s="56" t="str">
        <f>VLOOKUP(A346,'import Konya'!A:Q,3,0)</f>
        <v>DOĞRU</v>
      </c>
      <c r="D346" s="56" t="s">
        <v>1385</v>
      </c>
      <c r="E346" s="56">
        <f>VLOOKUP(A346,'import Konya'!A:Q,5,0)</f>
        <v>1458</v>
      </c>
      <c r="F346" s="56">
        <f>VLOOKUP(A346,'import Konya'!A:Q,6,0)</f>
        <v>22</v>
      </c>
      <c r="G346" s="56">
        <f>VLOOKUP(A346,'import Konya'!A:Q,7,0)</f>
        <v>0</v>
      </c>
      <c r="H346" s="56">
        <f>VLOOKUP(A346,'import Konya'!A:Q,8,0)</f>
        <v>13</v>
      </c>
      <c r="I346" s="56">
        <f>VLOOKUP(A346,'import Konya'!A:Q,9,0)</f>
        <v>13</v>
      </c>
      <c r="J346" s="216">
        <f>VLOOKUP(A346,'import Konya'!A:Q,10,0)</f>
        <v>0</v>
      </c>
      <c r="K346" s="56" t="s">
        <v>15206</v>
      </c>
      <c r="L346" s="56">
        <v>5.382597897E9</v>
      </c>
      <c r="M346" s="56" t="s">
        <v>13679</v>
      </c>
      <c r="N346" s="56" t="s">
        <v>1754</v>
      </c>
      <c r="O346" s="56" t="s">
        <v>15207</v>
      </c>
      <c r="P346" s="56" t="str">
        <f>VLOOKUP(A346,'import Konya'!A:Q,16,0)</f>
        <v>Geleneksel</v>
      </c>
      <c r="Q346" s="218" t="b">
        <v>0</v>
      </c>
      <c r="R346" s="218"/>
      <c r="S346" s="218"/>
      <c r="T346" s="218"/>
      <c r="U346" s="218"/>
      <c r="V346" s="220"/>
      <c r="W346" s="220"/>
      <c r="X346" s="218"/>
      <c r="Y346" s="218"/>
      <c r="Z346" s="220"/>
      <c r="AA346" s="218"/>
      <c r="AB346" s="218"/>
      <c r="AC346" s="218"/>
      <c r="AD346" s="218"/>
      <c r="AE346" s="218"/>
      <c r="AF346" s="218"/>
      <c r="AG346" s="218"/>
      <c r="AH346" s="218"/>
      <c r="AI346" s="218"/>
      <c r="AJ346" s="218"/>
      <c r="AK346" s="218"/>
      <c r="AL346" s="218"/>
      <c r="AM346" s="218"/>
    </row>
    <row r="347" ht="15.75" customHeight="1">
      <c r="A347" s="56" t="s">
        <v>15208</v>
      </c>
      <c r="B347" s="56" t="s">
        <v>15209</v>
      </c>
      <c r="C347" s="56" t="str">
        <f>VLOOKUP(A347,'import Konya'!A:Q,3,0)</f>
        <v>DOĞRU</v>
      </c>
      <c r="D347" s="56" t="s">
        <v>1789</v>
      </c>
      <c r="E347" s="56">
        <f>VLOOKUP(A347,'import Konya'!A:Q,5,0)</f>
        <v>11</v>
      </c>
      <c r="F347" s="56">
        <f>VLOOKUP(A347,'import Konya'!A:Q,6,0)</f>
        <v>5</v>
      </c>
      <c r="G347" s="56">
        <f>VLOOKUP(A347,'import Konya'!A:Q,7,0)</f>
        <v>0</v>
      </c>
      <c r="H347" s="56">
        <f>VLOOKUP(A347,'import Konya'!A:Q,8,0)</f>
        <v>25</v>
      </c>
      <c r="I347" s="56">
        <f>VLOOKUP(A347,'import Konya'!A:Q,9,0)</f>
        <v>25</v>
      </c>
      <c r="J347" s="216">
        <f>VLOOKUP(A347,'import Konya'!A:Q,10,0)</f>
        <v>0</v>
      </c>
      <c r="K347" s="56" t="s">
        <v>15210</v>
      </c>
      <c r="L347" s="56">
        <v>5.546548191E9</v>
      </c>
      <c r="M347" s="56" t="s">
        <v>11034</v>
      </c>
      <c r="N347" s="56" t="s">
        <v>13930</v>
      </c>
      <c r="O347" s="56" t="s">
        <v>15211</v>
      </c>
      <c r="P347" s="56" t="str">
        <f>VLOOKUP(A347,'import Konya'!A:Q,16,0)</f>
        <v>Geleneksel</v>
      </c>
      <c r="Q347" s="218" t="b">
        <v>1</v>
      </c>
      <c r="R347" s="218"/>
      <c r="S347" s="218" t="s">
        <v>106</v>
      </c>
      <c r="T347" s="2" t="s">
        <v>13853</v>
      </c>
      <c r="U347" s="218" t="s">
        <v>15212</v>
      </c>
      <c r="V347" s="220">
        <v>44617.0</v>
      </c>
      <c r="W347" s="220">
        <v>44620.0</v>
      </c>
      <c r="X347" s="218"/>
      <c r="Y347" s="218" t="s">
        <v>1353</v>
      </c>
      <c r="Z347" s="220">
        <v>44617.0</v>
      </c>
      <c r="AA347" s="218"/>
      <c r="AB347" s="218"/>
      <c r="AC347" s="218"/>
      <c r="AD347" s="218"/>
      <c r="AE347" s="218"/>
      <c r="AF347" s="218"/>
      <c r="AG347" s="218"/>
      <c r="AH347" s="218"/>
      <c r="AI347" s="218" t="s">
        <v>106</v>
      </c>
      <c r="AJ347" s="218"/>
      <c r="AK347" s="218"/>
      <c r="AL347" s="218"/>
      <c r="AM347" s="218"/>
    </row>
    <row r="348" ht="15.75" customHeight="1">
      <c r="A348" s="56" t="s">
        <v>15213</v>
      </c>
      <c r="B348" s="56" t="s">
        <v>15214</v>
      </c>
      <c r="C348" s="56" t="str">
        <f>VLOOKUP(A348,'import Konya'!A:Q,3,0)</f>
        <v>DOĞRU</v>
      </c>
      <c r="D348" s="56" t="s">
        <v>1507</v>
      </c>
      <c r="E348" s="56">
        <f>VLOOKUP(A348,'import Konya'!A:Q,5,0)</f>
        <v>182</v>
      </c>
      <c r="F348" s="56">
        <f>VLOOKUP(A348,'import Konya'!A:Q,6,0)</f>
        <v>12</v>
      </c>
      <c r="G348" s="56">
        <f>VLOOKUP(A348,'import Konya'!A:Q,7,0)</f>
        <v>0</v>
      </c>
      <c r="H348" s="56">
        <f>VLOOKUP(A348,'import Konya'!A:Q,8,0)</f>
        <v>35</v>
      </c>
      <c r="I348" s="56">
        <f>VLOOKUP(A348,'import Konya'!A:Q,9,0)</f>
        <v>35</v>
      </c>
      <c r="J348" s="216">
        <f>VLOOKUP(A348,'import Konya'!A:Q,10,0)</f>
        <v>0</v>
      </c>
      <c r="K348" s="56" t="s">
        <v>15215</v>
      </c>
      <c r="L348" s="56">
        <v>5.323437027E9</v>
      </c>
      <c r="M348" s="56" t="s">
        <v>13595</v>
      </c>
      <c r="N348" s="56" t="s">
        <v>14215</v>
      </c>
      <c r="O348" s="56" t="s">
        <v>15216</v>
      </c>
      <c r="P348" s="56" t="str">
        <f>VLOOKUP(A348,'import Konya'!A:Q,16,0)</f>
        <v>Geleneksel</v>
      </c>
      <c r="Q348" s="218" t="b">
        <v>0</v>
      </c>
      <c r="R348" s="218" t="s">
        <v>39</v>
      </c>
      <c r="S348" s="218" t="s">
        <v>100</v>
      </c>
      <c r="T348" s="2" t="s">
        <v>13064</v>
      </c>
      <c r="U348" s="218" t="s">
        <v>15217</v>
      </c>
      <c r="V348" s="220">
        <v>44592.0</v>
      </c>
      <c r="W348" s="220">
        <v>44596.0</v>
      </c>
      <c r="X348" s="218"/>
      <c r="Y348" s="218" t="s">
        <v>43</v>
      </c>
      <c r="Z348" s="220">
        <v>44392.0</v>
      </c>
      <c r="AA348" s="218" t="s">
        <v>1353</v>
      </c>
      <c r="AB348" s="221">
        <v>44404.0</v>
      </c>
      <c r="AC348" s="218" t="s">
        <v>43</v>
      </c>
      <c r="AD348" s="221">
        <v>44407.0</v>
      </c>
      <c r="AE348" s="218" t="s">
        <v>1475</v>
      </c>
      <c r="AF348" s="221">
        <v>44410.0</v>
      </c>
      <c r="AG348" s="218" t="s">
        <v>1353</v>
      </c>
      <c r="AH348" s="221">
        <v>44592.0</v>
      </c>
      <c r="AI348" s="218" t="s">
        <v>100</v>
      </c>
      <c r="AJ348" s="218" t="s">
        <v>100</v>
      </c>
      <c r="AK348" s="218" t="s">
        <v>100</v>
      </c>
      <c r="AL348" s="218" t="s">
        <v>100</v>
      </c>
      <c r="AM348" s="218" t="s">
        <v>100</v>
      </c>
    </row>
    <row r="349" ht="15.75" customHeight="1">
      <c r="A349" s="211" t="s">
        <v>15218</v>
      </c>
      <c r="B349" s="211" t="s">
        <v>15219</v>
      </c>
      <c r="C349" s="56" t="str">
        <f>VLOOKUP(A349,'import Konya'!A:Q,3,0)</f>
        <v>DOĞRU</v>
      </c>
      <c r="D349" s="211" t="s">
        <v>1370</v>
      </c>
      <c r="E349" s="56">
        <f>VLOOKUP(A349,'import Konya'!A:Q,5,0)</f>
        <v>335</v>
      </c>
      <c r="F349" s="56">
        <f>VLOOKUP(A349,'import Konya'!A:Q,6,0)</f>
        <v>42</v>
      </c>
      <c r="G349" s="56">
        <f>VLOOKUP(A349,'import Konya'!A:Q,7,0)</f>
        <v>0</v>
      </c>
      <c r="H349" s="56">
        <f>VLOOKUP(A349,'import Konya'!A:Q,8,0)</f>
        <v>11</v>
      </c>
      <c r="I349" s="56">
        <f>VLOOKUP(A349,'import Konya'!A:Q,9,0)</f>
        <v>11</v>
      </c>
      <c r="J349" s="216">
        <f>VLOOKUP(A349,'import Konya'!A:Q,10,0)</f>
        <v>0</v>
      </c>
      <c r="K349" s="211" t="s">
        <v>15220</v>
      </c>
      <c r="L349" s="211">
        <v>5.396909626E9</v>
      </c>
      <c r="M349" s="211" t="s">
        <v>13679</v>
      </c>
      <c r="N349" s="211" t="s">
        <v>14585</v>
      </c>
      <c r="O349" s="211" t="s">
        <v>15221</v>
      </c>
      <c r="P349" s="211" t="s">
        <v>2137</v>
      </c>
      <c r="Q349" s="218" t="b">
        <v>0</v>
      </c>
      <c r="R349" s="218"/>
      <c r="S349" s="218"/>
      <c r="T349" s="218"/>
      <c r="U349" s="218"/>
      <c r="V349" s="220"/>
      <c r="W349" s="220"/>
      <c r="X349" s="218"/>
      <c r="Y349" s="218"/>
      <c r="Z349" s="220"/>
      <c r="AA349" s="218"/>
      <c r="AB349" s="218"/>
      <c r="AC349" s="218"/>
      <c r="AD349" s="218"/>
      <c r="AE349" s="218"/>
      <c r="AF349" s="218"/>
      <c r="AG349" s="218"/>
      <c r="AH349" s="218"/>
      <c r="AI349" s="218"/>
      <c r="AJ349" s="218"/>
      <c r="AK349" s="218"/>
      <c r="AL349" s="218"/>
      <c r="AM349" s="218"/>
    </row>
    <row r="350" ht="15.75" customHeight="1">
      <c r="A350" s="56" t="s">
        <v>15222</v>
      </c>
      <c r="B350" s="56" t="s">
        <v>15223</v>
      </c>
      <c r="C350" s="56" t="str">
        <f>VLOOKUP(A350,'import Konya'!A:Q,3,0)</f>
        <v>DOĞRU</v>
      </c>
      <c r="D350" s="56" t="s">
        <v>1577</v>
      </c>
      <c r="E350" s="56">
        <f>VLOOKUP(A350,'import Konya'!A:Q,5,0)</f>
        <v>788</v>
      </c>
      <c r="F350" s="56">
        <f>VLOOKUP(A350,'import Konya'!A:Q,6,0)</f>
        <v>22</v>
      </c>
      <c r="G350" s="56">
        <f>VLOOKUP(A350,'import Konya'!A:Q,7,0)</f>
        <v>0</v>
      </c>
      <c r="H350" s="56">
        <f>VLOOKUP(A350,'import Konya'!A:Q,8,0)</f>
        <v>110</v>
      </c>
      <c r="I350" s="56">
        <f>VLOOKUP(A350,'import Konya'!A:Q,9,0)</f>
        <v>110</v>
      </c>
      <c r="J350" s="216">
        <f>VLOOKUP(A350,'import Konya'!A:Q,10,0)</f>
        <v>0</v>
      </c>
      <c r="K350" s="56" t="s">
        <v>15224</v>
      </c>
      <c r="L350" s="56">
        <v>3.323525887E9</v>
      </c>
      <c r="M350" s="56" t="s">
        <v>13595</v>
      </c>
      <c r="N350" s="56" t="s">
        <v>13901</v>
      </c>
      <c r="O350" s="56" t="s">
        <v>15225</v>
      </c>
      <c r="P350" s="56" t="str">
        <f>VLOOKUP(A350,'import Konya'!A:Q,16,0)</f>
        <v>Geleneksel</v>
      </c>
      <c r="Q350" s="218" t="b">
        <v>0</v>
      </c>
      <c r="R350" s="218" t="s">
        <v>39</v>
      </c>
      <c r="S350" s="218" t="s">
        <v>100</v>
      </c>
      <c r="T350" s="218" t="s">
        <v>13488</v>
      </c>
      <c r="U350" s="218" t="s">
        <v>15226</v>
      </c>
      <c r="V350" s="220">
        <v>44407.0</v>
      </c>
      <c r="W350" s="220">
        <v>44411.0</v>
      </c>
      <c r="X350" s="218"/>
      <c r="Y350" s="218" t="s">
        <v>1475</v>
      </c>
      <c r="Z350" s="220">
        <v>44391.0</v>
      </c>
      <c r="AA350" s="218" t="s">
        <v>1506</v>
      </c>
      <c r="AB350" s="221">
        <v>44404.0</v>
      </c>
      <c r="AC350" s="218" t="s">
        <v>1353</v>
      </c>
      <c r="AD350" s="221">
        <v>44407.0</v>
      </c>
      <c r="AE350" s="218" t="s">
        <v>43</v>
      </c>
      <c r="AF350" s="221">
        <v>44587.0</v>
      </c>
      <c r="AG350" s="218"/>
      <c r="AH350" s="218"/>
      <c r="AI350" s="218" t="s">
        <v>100</v>
      </c>
      <c r="AJ350" s="218" t="s">
        <v>100</v>
      </c>
      <c r="AK350" s="218" t="s">
        <v>100</v>
      </c>
      <c r="AL350" s="218" t="s">
        <v>66</v>
      </c>
      <c r="AM350" s="218"/>
    </row>
    <row r="351" ht="15.75" customHeight="1">
      <c r="A351" s="211" t="s">
        <v>15227</v>
      </c>
      <c r="B351" s="211" t="s">
        <v>15228</v>
      </c>
      <c r="C351" s="56" t="str">
        <f>VLOOKUP(A351,'import Konya'!A:Q,3,0)</f>
        <v>DOĞRU</v>
      </c>
      <c r="D351" s="211" t="s">
        <v>1356</v>
      </c>
      <c r="E351" s="56" t="str">
        <f>VLOOKUP(A351,'import Konya'!A:Q,5,0)</f>
        <v/>
      </c>
      <c r="F351" s="56" t="str">
        <f>VLOOKUP(A351,'import Konya'!A:Q,6,0)</f>
        <v/>
      </c>
      <c r="G351" s="56">
        <f>VLOOKUP(A351,'import Konya'!A:Q,7,0)</f>
        <v>0</v>
      </c>
      <c r="H351" s="56">
        <f>VLOOKUP(A351,'import Konya'!A:Q,8,0)</f>
        <v>3</v>
      </c>
      <c r="I351" s="56">
        <f>VLOOKUP(A351,'import Konya'!A:Q,9,0)</f>
        <v>3</v>
      </c>
      <c r="J351" s="216">
        <f>VLOOKUP(A351,'import Konya'!A:Q,10,0)</f>
        <v>0</v>
      </c>
      <c r="K351" s="211" t="s">
        <v>15229</v>
      </c>
      <c r="L351" s="211">
        <v>5.063520627E9</v>
      </c>
      <c r="M351" s="211" t="s">
        <v>11034</v>
      </c>
      <c r="N351" s="211" t="s">
        <v>14076</v>
      </c>
      <c r="O351" s="211" t="s">
        <v>15230</v>
      </c>
      <c r="P351" s="56" t="str">
        <f>VLOOKUP(A351,'import Konya'!A:Q,16,0)</f>
        <v>Geleneksel</v>
      </c>
      <c r="Q351" s="218" t="b">
        <v>0</v>
      </c>
      <c r="R351" s="218"/>
      <c r="S351" s="218"/>
      <c r="T351" s="218"/>
      <c r="U351" s="218"/>
      <c r="V351" s="220"/>
      <c r="W351" s="220"/>
      <c r="X351" s="218"/>
      <c r="Y351" s="218"/>
      <c r="Z351" s="220"/>
      <c r="AA351" s="218"/>
      <c r="AB351" s="218"/>
      <c r="AC351" s="218"/>
      <c r="AD351" s="218"/>
      <c r="AE351" s="218"/>
      <c r="AF351" s="218"/>
      <c r="AG351" s="218"/>
      <c r="AH351" s="218"/>
      <c r="AI351" s="218"/>
      <c r="AJ351" s="218"/>
      <c r="AK351" s="218"/>
      <c r="AL351" s="218"/>
      <c r="AM351" s="218"/>
    </row>
    <row r="352" ht="15.75" customHeight="1">
      <c r="A352" s="56" t="s">
        <v>15231</v>
      </c>
      <c r="B352" s="56" t="s">
        <v>15232</v>
      </c>
      <c r="C352" s="56" t="str">
        <f>VLOOKUP(A352,'import Konya'!A:Q,3,0)</f>
        <v>DOĞRU</v>
      </c>
      <c r="D352" s="56" t="s">
        <v>1493</v>
      </c>
      <c r="E352" s="56">
        <f>VLOOKUP(A352,'import Konya'!A:Q,5,0)</f>
        <v>786</v>
      </c>
      <c r="F352" s="56">
        <f>VLOOKUP(A352,'import Konya'!A:Q,6,0)</f>
        <v>15</v>
      </c>
      <c r="G352" s="56">
        <f>VLOOKUP(A352,'import Konya'!A:Q,7,0)</f>
        <v>7</v>
      </c>
      <c r="H352" s="56">
        <f>VLOOKUP(A352,'import Konya'!A:Q,8,0)</f>
        <v>1</v>
      </c>
      <c r="I352" s="56">
        <f>VLOOKUP(A352,'import Konya'!A:Q,9,0)</f>
        <v>8</v>
      </c>
      <c r="J352" s="216">
        <f>VLOOKUP(A352,'import Konya'!A:Q,10,0)</f>
        <v>0.88</v>
      </c>
      <c r="K352" s="56" t="s">
        <v>15233</v>
      </c>
      <c r="L352" s="56">
        <v>5.417211721E9</v>
      </c>
      <c r="M352" s="56" t="s">
        <v>11034</v>
      </c>
      <c r="N352" s="56" t="s">
        <v>13709</v>
      </c>
      <c r="O352" s="56" t="s">
        <v>15234</v>
      </c>
      <c r="P352" s="56" t="str">
        <f>VLOOKUP(A352,'import Konya'!A:Q,16,0)</f>
        <v>Geleneksel</v>
      </c>
      <c r="Q352" s="218" t="b">
        <v>0</v>
      </c>
      <c r="R352" s="218" t="s">
        <v>38</v>
      </c>
      <c r="S352" s="218" t="s">
        <v>571</v>
      </c>
      <c r="T352" s="2" t="s">
        <v>13064</v>
      </c>
      <c r="U352" s="218"/>
      <c r="V352" s="220">
        <v>44610.0</v>
      </c>
      <c r="W352" s="220">
        <v>44611.0</v>
      </c>
      <c r="X352" s="218"/>
      <c r="Y352" s="218" t="s">
        <v>1353</v>
      </c>
      <c r="Z352" s="220">
        <v>44412.0</v>
      </c>
      <c r="AA352" s="218" t="s">
        <v>1353</v>
      </c>
      <c r="AB352" s="221">
        <v>44412.0</v>
      </c>
      <c r="AC352" s="218" t="s">
        <v>1353</v>
      </c>
      <c r="AD352" s="221">
        <v>44419.0</v>
      </c>
      <c r="AE352" s="218" t="s">
        <v>1353</v>
      </c>
      <c r="AF352" s="221">
        <v>44421.0</v>
      </c>
      <c r="AG352" s="218" t="s">
        <v>1353</v>
      </c>
      <c r="AH352" s="221">
        <v>44610.0</v>
      </c>
      <c r="AI352" s="218" t="s">
        <v>13642</v>
      </c>
      <c r="AJ352" s="218" t="s">
        <v>13642</v>
      </c>
      <c r="AK352" s="218" t="s">
        <v>13605</v>
      </c>
      <c r="AL352" s="218" t="s">
        <v>13605</v>
      </c>
      <c r="AM352" s="218" t="s">
        <v>571</v>
      </c>
    </row>
    <row r="353" ht="15.75" customHeight="1">
      <c r="A353" s="56" t="s">
        <v>15235</v>
      </c>
      <c r="B353" s="56" t="s">
        <v>15236</v>
      </c>
      <c r="C353" s="56" t="str">
        <f>VLOOKUP(A353,'import Konya'!A:Q,3,0)</f>
        <v>DOĞRU</v>
      </c>
      <c r="D353" s="56" t="s">
        <v>1443</v>
      </c>
      <c r="E353" s="56">
        <f>VLOOKUP(A353,'import Konya'!A:Q,5,0)</f>
        <v>715</v>
      </c>
      <c r="F353" s="56">
        <f>VLOOKUP(A353,'import Konya'!A:Q,6,0)</f>
        <v>102</v>
      </c>
      <c r="G353" s="56">
        <f>VLOOKUP(A353,'import Konya'!A:Q,7,0)</f>
        <v>24</v>
      </c>
      <c r="H353" s="56">
        <f>VLOOKUP(A353,'import Konya'!A:Q,8,0)</f>
        <v>9</v>
      </c>
      <c r="I353" s="56">
        <f>VLOOKUP(A353,'import Konya'!A:Q,9,0)</f>
        <v>33</v>
      </c>
      <c r="J353" s="216">
        <f>VLOOKUP(A353,'import Konya'!A:Q,10,0)</f>
        <v>0.73</v>
      </c>
      <c r="K353" s="56" t="s">
        <v>15237</v>
      </c>
      <c r="L353" s="56">
        <v>5.372260296E9</v>
      </c>
      <c r="M353" s="56" t="s">
        <v>11034</v>
      </c>
      <c r="N353" s="56" t="s">
        <v>13668</v>
      </c>
      <c r="O353" s="56" t="s">
        <v>15238</v>
      </c>
      <c r="P353" s="56" t="str">
        <f>VLOOKUP(A353,'import Konya'!A:Q,16,0)</f>
        <v>Geleneksel</v>
      </c>
      <c r="Q353" s="218" t="b">
        <v>0</v>
      </c>
      <c r="R353" s="218" t="s">
        <v>38</v>
      </c>
      <c r="S353" s="218" t="s">
        <v>610</v>
      </c>
      <c r="T353" s="218" t="s">
        <v>13755</v>
      </c>
      <c r="U353" s="218"/>
      <c r="V353" s="220">
        <v>44580.0</v>
      </c>
      <c r="W353" s="220">
        <v>44582.0</v>
      </c>
      <c r="X353" s="218"/>
      <c r="Y353" s="218" t="s">
        <v>1353</v>
      </c>
      <c r="Z353" s="220">
        <v>44571.0</v>
      </c>
      <c r="AA353" s="218" t="s">
        <v>1353</v>
      </c>
      <c r="AB353" s="221">
        <v>44572.0</v>
      </c>
      <c r="AC353" s="218" t="s">
        <v>1353</v>
      </c>
      <c r="AD353" s="221">
        <v>44580.0</v>
      </c>
      <c r="AE353" s="218"/>
      <c r="AF353" s="218"/>
      <c r="AG353" s="218"/>
      <c r="AH353" s="218"/>
      <c r="AI353" s="218" t="s">
        <v>610</v>
      </c>
      <c r="AJ353" s="218" t="s">
        <v>610</v>
      </c>
      <c r="AK353" s="218" t="s">
        <v>610</v>
      </c>
      <c r="AL353" s="218"/>
      <c r="AM353" s="218"/>
    </row>
    <row r="354" ht="15.75" customHeight="1">
      <c r="A354" s="56" t="s">
        <v>15239</v>
      </c>
      <c r="B354" s="56" t="s">
        <v>15240</v>
      </c>
      <c r="C354" s="56" t="str">
        <f>VLOOKUP(A354,'import Konya'!A:Q,3,0)</f>
        <v>DOĞRU</v>
      </c>
      <c r="D354" s="56" t="s">
        <v>1832</v>
      </c>
      <c r="E354" s="56">
        <f>VLOOKUP(A354,'import Konya'!A:Q,5,0)</f>
        <v>535</v>
      </c>
      <c r="F354" s="56">
        <f>VLOOKUP(A354,'import Konya'!A:Q,6,0)</f>
        <v>80</v>
      </c>
      <c r="G354" s="56">
        <f>VLOOKUP(A354,'import Konya'!A:Q,7,0)</f>
        <v>8</v>
      </c>
      <c r="H354" s="56">
        <f>VLOOKUP(A354,'import Konya'!A:Q,8,0)</f>
        <v>9</v>
      </c>
      <c r="I354" s="56">
        <f>VLOOKUP(A354,'import Konya'!A:Q,9,0)</f>
        <v>17</v>
      </c>
      <c r="J354" s="216">
        <f>VLOOKUP(A354,'import Konya'!A:Q,10,0)</f>
        <v>0.47</v>
      </c>
      <c r="K354" s="56" t="s">
        <v>15241</v>
      </c>
      <c r="L354" s="56">
        <v>5.323681142E9</v>
      </c>
      <c r="M354" s="56" t="s">
        <v>11034</v>
      </c>
      <c r="N354" s="56" t="s">
        <v>13602</v>
      </c>
      <c r="O354" s="56" t="s">
        <v>15242</v>
      </c>
      <c r="P354" s="56" t="str">
        <f>VLOOKUP(A354,'import Konya'!A:Q,16,0)</f>
        <v>Geleneksel</v>
      </c>
      <c r="Q354" s="218" t="b">
        <v>0</v>
      </c>
      <c r="R354" s="218" t="s">
        <v>38</v>
      </c>
      <c r="S354" s="218" t="s">
        <v>100</v>
      </c>
      <c r="T354" s="2" t="s">
        <v>13064</v>
      </c>
      <c r="U354" s="218"/>
      <c r="V354" s="220">
        <v>44564.0</v>
      </c>
      <c r="W354" s="220">
        <v>44566.0</v>
      </c>
      <c r="X354" s="218"/>
      <c r="Y354" s="218" t="s">
        <v>43</v>
      </c>
      <c r="Z354" s="220">
        <v>44564.0</v>
      </c>
      <c r="AA354" s="218" t="s">
        <v>1353</v>
      </c>
      <c r="AB354" s="221">
        <v>44199.0</v>
      </c>
      <c r="AC354" s="218"/>
      <c r="AD354" s="218"/>
      <c r="AE354" s="218"/>
      <c r="AF354" s="218"/>
      <c r="AG354" s="218"/>
      <c r="AH354" s="218"/>
      <c r="AI354" s="218" t="s">
        <v>100</v>
      </c>
      <c r="AJ354" s="218"/>
      <c r="AK354" s="218"/>
      <c r="AL354" s="218"/>
      <c r="AM354" s="218"/>
    </row>
    <row r="355" ht="15.75" customHeight="1">
      <c r="A355" s="56" t="s">
        <v>15243</v>
      </c>
      <c r="B355" s="56" t="s">
        <v>15244</v>
      </c>
      <c r="C355" s="56" t="str">
        <f>VLOOKUP(A355,'import Konya'!A:Q,3,0)</f>
        <v>YANLIŞ</v>
      </c>
      <c r="D355" s="56" t="s">
        <v>1385</v>
      </c>
      <c r="E355" s="56">
        <f>VLOOKUP(A355,'import Konya'!A:Q,5,0)</f>
        <v>3</v>
      </c>
      <c r="F355" s="56" t="str">
        <f>VLOOKUP(A355,'import Konya'!A:Q,6,0)</f>
        <v/>
      </c>
      <c r="G355" s="56">
        <f>VLOOKUP(A355,'import Konya'!A:Q,7,0)</f>
        <v>0</v>
      </c>
      <c r="H355" s="56">
        <f>VLOOKUP(A355,'import Konya'!A:Q,8,0)</f>
        <v>28</v>
      </c>
      <c r="I355" s="56">
        <f>VLOOKUP(A355,'import Konya'!A:Q,9,0)</f>
        <v>28</v>
      </c>
      <c r="J355" s="216">
        <f>VLOOKUP(A355,'import Konya'!A:Q,10,0)</f>
        <v>0</v>
      </c>
      <c r="K355" s="56" t="s">
        <v>15245</v>
      </c>
      <c r="L355" s="56">
        <v>3.322415141E9</v>
      </c>
      <c r="M355" s="56" t="s">
        <v>11034</v>
      </c>
      <c r="N355" s="56" t="s">
        <v>13602</v>
      </c>
      <c r="O355" s="56" t="s">
        <v>15246</v>
      </c>
      <c r="P355" s="56" t="str">
        <f>VLOOKUP(A355,'import Konya'!A:Q,16,0)</f>
        <v>Geleneksel</v>
      </c>
      <c r="Q355" s="218" t="b">
        <v>0</v>
      </c>
      <c r="R355" s="218"/>
      <c r="S355" s="218"/>
      <c r="T355" s="224"/>
      <c r="U355" s="218" t="s">
        <v>15247</v>
      </c>
      <c r="V355" s="220"/>
      <c r="W355" s="220"/>
      <c r="X355" s="218"/>
      <c r="Y355" s="218" t="s">
        <v>43</v>
      </c>
      <c r="Z355" s="220">
        <v>44438.0</v>
      </c>
      <c r="AA355" s="218" t="s">
        <v>1475</v>
      </c>
      <c r="AB355" s="221">
        <v>44440.0</v>
      </c>
      <c r="AC355" s="218"/>
      <c r="AD355" s="218"/>
      <c r="AE355" s="218"/>
      <c r="AF355" s="218"/>
      <c r="AG355" s="218"/>
      <c r="AH355" s="218"/>
      <c r="AI355" s="218" t="s">
        <v>610</v>
      </c>
      <c r="AJ355" s="218" t="s">
        <v>100</v>
      </c>
      <c r="AK355" s="218"/>
      <c r="AL355" s="218"/>
      <c r="AM355" s="218"/>
    </row>
    <row r="356" ht="15.75" customHeight="1">
      <c r="A356" s="56" t="s">
        <v>15248</v>
      </c>
      <c r="B356" s="56" t="s">
        <v>15249</v>
      </c>
      <c r="C356" s="56" t="str">
        <f>VLOOKUP(A356,'import Konya'!A:Q,3,0)</f>
        <v>DOĞRU</v>
      </c>
      <c r="D356" s="56" t="s">
        <v>1832</v>
      </c>
      <c r="E356" s="56">
        <f>VLOOKUP(A356,'import Konya'!A:Q,5,0)</f>
        <v>422</v>
      </c>
      <c r="F356" s="56">
        <f>VLOOKUP(A356,'import Konya'!A:Q,6,0)</f>
        <v>12</v>
      </c>
      <c r="G356" s="56">
        <f>VLOOKUP(A356,'import Konya'!A:Q,7,0)</f>
        <v>9</v>
      </c>
      <c r="H356" s="56">
        <f>VLOOKUP(A356,'import Konya'!A:Q,8,0)</f>
        <v>13</v>
      </c>
      <c r="I356" s="56">
        <f>VLOOKUP(A356,'import Konya'!A:Q,9,0)</f>
        <v>22</v>
      </c>
      <c r="J356" s="216">
        <f>VLOOKUP(A356,'import Konya'!A:Q,10,0)</f>
        <v>0.41</v>
      </c>
      <c r="K356" s="56" t="s">
        <v>15250</v>
      </c>
      <c r="L356" s="56">
        <v>3.323533998E9</v>
      </c>
      <c r="M356" s="56" t="s">
        <v>13595</v>
      </c>
      <c r="N356" s="56" t="s">
        <v>13901</v>
      </c>
      <c r="O356" s="56" t="s">
        <v>15251</v>
      </c>
      <c r="P356" s="56" t="str">
        <f>VLOOKUP(A356,'import Konya'!A:Q,16,0)</f>
        <v>Geleneksel</v>
      </c>
      <c r="Q356" s="218" t="b">
        <v>0</v>
      </c>
      <c r="R356" s="218" t="s">
        <v>38</v>
      </c>
      <c r="S356" s="218" t="s">
        <v>929</v>
      </c>
      <c r="T356" s="218" t="s">
        <v>13488</v>
      </c>
      <c r="U356" s="218" t="s">
        <v>15252</v>
      </c>
      <c r="V356" s="220">
        <v>44390.0</v>
      </c>
      <c r="W356" s="220">
        <v>44392.0</v>
      </c>
      <c r="X356" s="218"/>
      <c r="Y356" s="218" t="s">
        <v>1353</v>
      </c>
      <c r="Z356" s="220">
        <v>44407.0</v>
      </c>
      <c r="AA356" s="218"/>
      <c r="AB356" s="218"/>
      <c r="AC356" s="218"/>
      <c r="AD356" s="218"/>
      <c r="AE356" s="218"/>
      <c r="AF356" s="218"/>
      <c r="AG356" s="218"/>
      <c r="AH356" s="218"/>
      <c r="AI356" s="218" t="s">
        <v>100</v>
      </c>
      <c r="AJ356" s="218"/>
      <c r="AK356" s="218"/>
      <c r="AL356" s="218"/>
      <c r="AM356" s="218"/>
    </row>
    <row r="357" ht="15.75" customHeight="1">
      <c r="A357" s="56" t="s">
        <v>15253</v>
      </c>
      <c r="B357" s="56" t="s">
        <v>15254</v>
      </c>
      <c r="C357" s="56" t="str">
        <f>VLOOKUP(A357,'import Konya'!A:Q,3,0)</f>
        <v>DOĞRU</v>
      </c>
      <c r="D357" s="56" t="s">
        <v>1370</v>
      </c>
      <c r="E357" s="56">
        <f>VLOOKUP(A357,'import Konya'!A:Q,5,0)</f>
        <v>871</v>
      </c>
      <c r="F357" s="56" t="str">
        <f>VLOOKUP(A357,'import Konya'!A:Q,6,0)</f>
        <v/>
      </c>
      <c r="G357" s="56">
        <f>VLOOKUP(A357,'import Konya'!A:Q,7,0)</f>
        <v>43</v>
      </c>
      <c r="H357" s="56">
        <f>VLOOKUP(A357,'import Konya'!A:Q,8,0)</f>
        <v>25</v>
      </c>
      <c r="I357" s="56">
        <f>VLOOKUP(A357,'import Konya'!A:Q,9,0)</f>
        <v>68</v>
      </c>
      <c r="J357" s="216">
        <f>VLOOKUP(A357,'import Konya'!A:Q,10,0)</f>
        <v>0.63</v>
      </c>
      <c r="K357" s="56" t="s">
        <v>15255</v>
      </c>
      <c r="L357" s="56">
        <v>5.510743098E9</v>
      </c>
      <c r="M357" s="56" t="s">
        <v>13620</v>
      </c>
      <c r="N357" s="56" t="s">
        <v>14123</v>
      </c>
      <c r="O357" s="56" t="s">
        <v>15256</v>
      </c>
      <c r="P357" s="56" t="str">
        <f>VLOOKUP(A357,'import Konya'!A:Q,16,0)</f>
        <v>Geleneksel</v>
      </c>
      <c r="Q357" s="218" t="b">
        <v>0</v>
      </c>
      <c r="R357" s="218" t="s">
        <v>38</v>
      </c>
      <c r="S357" s="218" t="s">
        <v>106</v>
      </c>
      <c r="T357" s="2" t="s">
        <v>13064</v>
      </c>
      <c r="U357" s="218"/>
      <c r="V357" s="220">
        <v>44594.0</v>
      </c>
      <c r="W357" s="220">
        <v>44595.0</v>
      </c>
      <c r="X357" s="218"/>
      <c r="Y357" s="218" t="s">
        <v>1353</v>
      </c>
      <c r="Z357" s="220">
        <v>44594.0</v>
      </c>
      <c r="AA357" s="218"/>
      <c r="AB357" s="218"/>
      <c r="AC357" s="218"/>
      <c r="AD357" s="218"/>
      <c r="AE357" s="218"/>
      <c r="AF357" s="218"/>
      <c r="AG357" s="218"/>
      <c r="AH357" s="218"/>
      <c r="AI357" s="218" t="s">
        <v>106</v>
      </c>
      <c r="AJ357" s="218"/>
      <c r="AK357" s="218"/>
      <c r="AL357" s="218"/>
      <c r="AM357" s="218"/>
    </row>
    <row r="358" ht="15.75" customHeight="1">
      <c r="A358" s="56" t="s">
        <v>15257</v>
      </c>
      <c r="B358" s="56" t="s">
        <v>15258</v>
      </c>
      <c r="C358" s="56" t="str">
        <f>VLOOKUP(A358,'import Konya'!A:Q,3,0)</f>
        <v>YANLIŞ</v>
      </c>
      <c r="D358" s="56" t="s">
        <v>1378</v>
      </c>
      <c r="E358" s="56">
        <f>VLOOKUP(A358,'import Konya'!A:Q,5,0)</f>
        <v>141</v>
      </c>
      <c r="F358" s="56" t="str">
        <f>VLOOKUP(A358,'import Konya'!A:Q,6,0)</f>
        <v/>
      </c>
      <c r="G358" s="56">
        <f>VLOOKUP(A358,'import Konya'!A:Q,7,0)</f>
        <v>0</v>
      </c>
      <c r="H358" s="56">
        <f>VLOOKUP(A358,'import Konya'!A:Q,8,0)</f>
        <v>17</v>
      </c>
      <c r="I358" s="56">
        <f>VLOOKUP(A358,'import Konya'!A:Q,9,0)</f>
        <v>17</v>
      </c>
      <c r="J358" s="216">
        <f>VLOOKUP(A358,'import Konya'!A:Q,10,0)</f>
        <v>0</v>
      </c>
      <c r="K358" s="56" t="s">
        <v>15259</v>
      </c>
      <c r="L358" s="56">
        <v>5.528824442E9</v>
      </c>
      <c r="M358" s="56" t="s">
        <v>13595</v>
      </c>
      <c r="N358" s="56" t="s">
        <v>13630</v>
      </c>
      <c r="O358" s="56" t="s">
        <v>15260</v>
      </c>
      <c r="P358" s="56" t="str">
        <f>VLOOKUP(A358,'import Konya'!A:Q,16,0)</f>
        <v>Geleneksel</v>
      </c>
      <c r="Q358" s="218" t="b">
        <v>1</v>
      </c>
      <c r="R358" s="218"/>
      <c r="S358" s="218"/>
      <c r="T358" s="218"/>
      <c r="U358" s="218" t="s">
        <v>15261</v>
      </c>
      <c r="V358" s="220"/>
      <c r="W358" s="220"/>
      <c r="X358" s="218"/>
      <c r="Y358" s="218" t="s">
        <v>43</v>
      </c>
      <c r="Z358" s="220">
        <v>44404.0</v>
      </c>
      <c r="AA358" s="218" t="s">
        <v>43</v>
      </c>
      <c r="AB358" s="221">
        <v>44410.0</v>
      </c>
      <c r="AC358" s="218" t="s">
        <v>1353</v>
      </c>
      <c r="AD358" s="221">
        <v>44410.0</v>
      </c>
      <c r="AE358" s="218"/>
      <c r="AF358" s="218"/>
      <c r="AG358" s="218"/>
      <c r="AH358" s="218"/>
      <c r="AI358" s="218" t="s">
        <v>100</v>
      </c>
      <c r="AJ358" s="218" t="s">
        <v>100</v>
      </c>
      <c r="AK358" s="218" t="s">
        <v>5107</v>
      </c>
      <c r="AL358" s="218"/>
      <c r="AM358" s="218"/>
    </row>
    <row r="359" ht="15.75" customHeight="1">
      <c r="A359" s="56" t="s">
        <v>15262</v>
      </c>
      <c r="B359" s="56" t="s">
        <v>15263</v>
      </c>
      <c r="C359" s="56" t="str">
        <f>VLOOKUP(A359,'import Konya'!A:Q,3,0)</f>
        <v>DOĞRU</v>
      </c>
      <c r="D359" s="56" t="s">
        <v>1832</v>
      </c>
      <c r="E359" s="56">
        <f>VLOOKUP(A359,'import Konya'!A:Q,5,0)</f>
        <v>70</v>
      </c>
      <c r="F359" s="56">
        <f>VLOOKUP(A359,'import Konya'!A:Q,6,0)</f>
        <v>1</v>
      </c>
      <c r="G359" s="56">
        <f>VLOOKUP(A359,'import Konya'!A:Q,7,0)</f>
        <v>15</v>
      </c>
      <c r="H359" s="56">
        <f>VLOOKUP(A359,'import Konya'!A:Q,8,0)</f>
        <v>33</v>
      </c>
      <c r="I359" s="56">
        <f>VLOOKUP(A359,'import Konya'!A:Q,9,0)</f>
        <v>48</v>
      </c>
      <c r="J359" s="216">
        <f>VLOOKUP(A359,'import Konya'!A:Q,10,0)</f>
        <v>0.31</v>
      </c>
      <c r="K359" s="56" t="s">
        <v>15264</v>
      </c>
      <c r="L359" s="56">
        <v>3.32325253E9</v>
      </c>
      <c r="M359" s="56" t="s">
        <v>13595</v>
      </c>
      <c r="N359" s="56" t="s">
        <v>15265</v>
      </c>
      <c r="O359" s="56" t="s">
        <v>15266</v>
      </c>
      <c r="P359" s="56" t="str">
        <f>VLOOKUP(A359,'import Konya'!A:Q,16,0)</f>
        <v>Geleneksel</v>
      </c>
      <c r="Q359" s="218" t="b">
        <v>0</v>
      </c>
      <c r="R359" s="218" t="s">
        <v>38</v>
      </c>
      <c r="S359" s="218" t="s">
        <v>106</v>
      </c>
      <c r="T359" s="39" t="s">
        <v>13064</v>
      </c>
      <c r="U359" s="218" t="s">
        <v>15267</v>
      </c>
      <c r="V359" s="220">
        <v>44589.0</v>
      </c>
      <c r="W359" s="220">
        <v>44594.0</v>
      </c>
      <c r="X359" s="218"/>
      <c r="Y359" s="218" t="s">
        <v>1353</v>
      </c>
      <c r="Z359" s="220">
        <v>44404.0</v>
      </c>
      <c r="AA359" s="218" t="s">
        <v>1506</v>
      </c>
      <c r="AB359" s="221">
        <v>44410.0</v>
      </c>
      <c r="AC359" s="218" t="s">
        <v>1353</v>
      </c>
      <c r="AD359" s="221">
        <v>44589.0</v>
      </c>
      <c r="AE359" s="218"/>
      <c r="AF359" s="218"/>
      <c r="AG359" s="218"/>
      <c r="AH359" s="218"/>
      <c r="AI359" s="218" t="s">
        <v>100</v>
      </c>
      <c r="AJ359" s="218" t="s">
        <v>100</v>
      </c>
      <c r="AK359" s="218" t="s">
        <v>106</v>
      </c>
      <c r="AL359" s="218"/>
      <c r="AM359" s="218"/>
    </row>
    <row r="360" ht="15.75" customHeight="1">
      <c r="A360" s="56" t="s">
        <v>15268</v>
      </c>
      <c r="B360" s="56" t="s">
        <v>15269</v>
      </c>
      <c r="C360" s="56" t="str">
        <f>VLOOKUP(A360,'import Konya'!A:Q,3,0)</f>
        <v>DOĞRU</v>
      </c>
      <c r="D360" s="56" t="s">
        <v>1356</v>
      </c>
      <c r="E360" s="56">
        <f>VLOOKUP(A360,'import Konya'!A:Q,5,0)</f>
        <v>241</v>
      </c>
      <c r="F360" s="56">
        <f>VLOOKUP(A360,'import Konya'!A:Q,6,0)</f>
        <v>6</v>
      </c>
      <c r="G360" s="56">
        <f>VLOOKUP(A360,'import Konya'!A:Q,7,0)</f>
        <v>4</v>
      </c>
      <c r="H360" s="56">
        <f>VLOOKUP(A360,'import Konya'!A:Q,8,0)</f>
        <v>6</v>
      </c>
      <c r="I360" s="56">
        <f>VLOOKUP(A360,'import Konya'!A:Q,9,0)</f>
        <v>10</v>
      </c>
      <c r="J360" s="216">
        <f>VLOOKUP(A360,'import Konya'!A:Q,10,0)</f>
        <v>0.4</v>
      </c>
      <c r="K360" s="56" t="s">
        <v>15270</v>
      </c>
      <c r="L360" s="56">
        <v>3.325020193E9</v>
      </c>
      <c r="M360" s="56" t="s">
        <v>11034</v>
      </c>
      <c r="N360" s="56" t="s">
        <v>13930</v>
      </c>
      <c r="O360" s="56" t="s">
        <v>15271</v>
      </c>
      <c r="P360" s="56" t="str">
        <f>VLOOKUP(A360,'import Konya'!A:Q,16,0)</f>
        <v>Geleneksel</v>
      </c>
      <c r="Q360" s="218" t="b">
        <v>0</v>
      </c>
      <c r="R360" s="218"/>
      <c r="S360" s="218"/>
      <c r="T360" s="218"/>
      <c r="U360" s="218" t="s">
        <v>15272</v>
      </c>
      <c r="V360" s="220"/>
      <c r="W360" s="220"/>
      <c r="X360" s="218"/>
      <c r="Y360" s="218"/>
      <c r="Z360" s="220"/>
      <c r="AA360" s="218"/>
      <c r="AB360" s="218"/>
      <c r="AC360" s="218"/>
      <c r="AD360" s="218"/>
      <c r="AE360" s="218"/>
      <c r="AF360" s="218"/>
      <c r="AG360" s="218"/>
      <c r="AH360" s="218"/>
      <c r="AI360" s="218"/>
      <c r="AJ360" s="218"/>
      <c r="AK360" s="218"/>
      <c r="AL360" s="218"/>
      <c r="AM360" s="218"/>
    </row>
    <row r="361" ht="15.75" customHeight="1">
      <c r="A361" s="211" t="s">
        <v>15273</v>
      </c>
      <c r="B361" s="211" t="s">
        <v>15274</v>
      </c>
      <c r="C361" s="56" t="str">
        <f>VLOOKUP(A361,'import Konya'!A:Q,3,0)</f>
        <v>DOĞRU</v>
      </c>
      <c r="D361" s="211" t="s">
        <v>1370</v>
      </c>
      <c r="E361" s="56" t="str">
        <f>VLOOKUP(A361,'import Konya'!A:Q,5,0)</f>
        <v/>
      </c>
      <c r="F361" s="56" t="str">
        <f>VLOOKUP(A361,'import Konya'!A:Q,6,0)</f>
        <v/>
      </c>
      <c r="G361" s="56">
        <f>VLOOKUP(A361,'import Konya'!A:Q,7,0)</f>
        <v>0</v>
      </c>
      <c r="H361" s="56">
        <f>VLOOKUP(A361,'import Konya'!A:Q,8,0)</f>
        <v>21</v>
      </c>
      <c r="I361" s="56">
        <f>VLOOKUP(A361,'import Konya'!A:Q,9,0)</f>
        <v>21</v>
      </c>
      <c r="J361" s="216">
        <f>VLOOKUP(A361,'import Konya'!A:Q,10,0)</f>
        <v>0</v>
      </c>
      <c r="K361" s="211" t="s">
        <v>15275</v>
      </c>
      <c r="L361" s="211">
        <v>5.378456403E9</v>
      </c>
      <c r="M361" s="211" t="s">
        <v>11034</v>
      </c>
      <c r="N361" s="211" t="s">
        <v>13709</v>
      </c>
      <c r="O361" s="211" t="s">
        <v>15276</v>
      </c>
      <c r="P361" s="56" t="str">
        <f>VLOOKUP(A361,'import Konya'!A:Q,16,0)</f>
        <v>Geleneksel</v>
      </c>
      <c r="Q361" s="218" t="b">
        <v>0</v>
      </c>
      <c r="R361" s="218"/>
      <c r="S361" s="218"/>
      <c r="T361" s="218"/>
      <c r="U361" s="218"/>
      <c r="V361" s="220"/>
      <c r="W361" s="220"/>
      <c r="X361" s="218"/>
      <c r="Y361" s="218"/>
      <c r="Z361" s="220"/>
      <c r="AA361" s="218"/>
      <c r="AB361" s="218"/>
      <c r="AC361" s="218"/>
      <c r="AD361" s="218"/>
      <c r="AE361" s="218"/>
      <c r="AF361" s="218"/>
      <c r="AG361" s="218"/>
      <c r="AH361" s="218"/>
      <c r="AI361" s="218"/>
      <c r="AJ361" s="218"/>
      <c r="AK361" s="218"/>
      <c r="AL361" s="218"/>
      <c r="AM361" s="218"/>
    </row>
    <row r="362" ht="15.75" customHeight="1">
      <c r="A362" s="56" t="s">
        <v>15277</v>
      </c>
      <c r="B362" s="56" t="s">
        <v>15278</v>
      </c>
      <c r="C362" s="56" t="str">
        <f>VLOOKUP(A362,'import Konya'!A:Q,3,0)</f>
        <v>YANLIŞ</v>
      </c>
      <c r="D362" s="56" t="s">
        <v>1378</v>
      </c>
      <c r="E362" s="56">
        <f>VLOOKUP(A362,'import Konya'!A:Q,5,0)</f>
        <v>2</v>
      </c>
      <c r="F362" s="56" t="str">
        <f>VLOOKUP(A362,'import Konya'!A:Q,6,0)</f>
        <v/>
      </c>
      <c r="G362" s="56">
        <f>VLOOKUP(A362,'import Konya'!A:Q,7,0)</f>
        <v>0</v>
      </c>
      <c r="H362" s="56">
        <f>VLOOKUP(A362,'import Konya'!A:Q,8,0)</f>
        <v>13</v>
      </c>
      <c r="I362" s="56">
        <f>VLOOKUP(A362,'import Konya'!A:Q,9,0)</f>
        <v>13</v>
      </c>
      <c r="J362" s="216">
        <f>VLOOKUP(A362,'import Konya'!A:Q,10,0)</f>
        <v>0</v>
      </c>
      <c r="K362" s="56" t="s">
        <v>15279</v>
      </c>
      <c r="L362" s="56">
        <v>5.452694852E9</v>
      </c>
      <c r="M362" s="56" t="s">
        <v>13595</v>
      </c>
      <c r="N362" s="56" t="s">
        <v>15280</v>
      </c>
      <c r="O362" s="56" t="s">
        <v>15281</v>
      </c>
      <c r="P362" s="56" t="str">
        <f>VLOOKUP(A362,'import Konya'!A:Q,16,0)</f>
        <v>Geleneksel</v>
      </c>
      <c r="Q362" s="218" t="b">
        <v>0</v>
      </c>
      <c r="R362" s="218"/>
      <c r="S362" s="218"/>
      <c r="T362" s="218"/>
      <c r="U362" s="218"/>
      <c r="V362" s="220"/>
      <c r="W362" s="220"/>
      <c r="X362" s="218"/>
      <c r="Y362" s="218"/>
      <c r="Z362" s="220"/>
      <c r="AA362" s="218"/>
      <c r="AB362" s="218"/>
      <c r="AC362" s="218"/>
      <c r="AD362" s="218"/>
      <c r="AE362" s="218"/>
      <c r="AF362" s="218"/>
      <c r="AG362" s="218"/>
      <c r="AH362" s="218"/>
      <c r="AI362" s="218"/>
      <c r="AJ362" s="218"/>
      <c r="AK362" s="218"/>
      <c r="AL362" s="218"/>
      <c r="AM362" s="218"/>
    </row>
    <row r="363" ht="15.75" customHeight="1">
      <c r="A363" s="56" t="s">
        <v>15282</v>
      </c>
      <c r="B363" s="56" t="s">
        <v>15283</v>
      </c>
      <c r="C363" s="56" t="str">
        <f>VLOOKUP(A363,'import Konya'!A:Q,3,0)</f>
        <v>DOĞRU</v>
      </c>
      <c r="D363" s="56" t="s">
        <v>1832</v>
      </c>
      <c r="E363" s="56">
        <f>VLOOKUP(A363,'import Konya'!A:Q,5,0)</f>
        <v>515</v>
      </c>
      <c r="F363" s="56">
        <f>VLOOKUP(A363,'import Konya'!A:Q,6,0)</f>
        <v>20</v>
      </c>
      <c r="G363" s="56">
        <f>VLOOKUP(A363,'import Konya'!A:Q,7,0)</f>
        <v>14</v>
      </c>
      <c r="H363" s="56">
        <f>VLOOKUP(A363,'import Konya'!A:Q,8,0)</f>
        <v>11</v>
      </c>
      <c r="I363" s="56">
        <f>VLOOKUP(A363,'import Konya'!A:Q,9,0)</f>
        <v>25</v>
      </c>
      <c r="J363" s="216">
        <f>VLOOKUP(A363,'import Konya'!A:Q,10,0)</f>
        <v>0.56</v>
      </c>
      <c r="K363" s="56" t="s">
        <v>15284</v>
      </c>
      <c r="L363" s="56">
        <v>3.323232525E9</v>
      </c>
      <c r="M363" s="56" t="s">
        <v>13595</v>
      </c>
      <c r="N363" s="56" t="s">
        <v>14632</v>
      </c>
      <c r="O363" s="56" t="s">
        <v>15285</v>
      </c>
      <c r="P363" s="56" t="str">
        <f>VLOOKUP(A363,'import Konya'!A:Q,16,0)</f>
        <v>Geleneksel</v>
      </c>
      <c r="Q363" s="218" t="b">
        <v>0</v>
      </c>
      <c r="R363" s="218" t="s">
        <v>38</v>
      </c>
      <c r="S363" s="218" t="s">
        <v>100</v>
      </c>
      <c r="T363" s="218"/>
      <c r="U363" s="218" t="s">
        <v>15286</v>
      </c>
      <c r="V363" s="220">
        <v>44390.0</v>
      </c>
      <c r="W363" s="220">
        <v>44393.0</v>
      </c>
      <c r="X363" s="218"/>
      <c r="Y363" s="218" t="s">
        <v>1475</v>
      </c>
      <c r="Z363" s="220">
        <v>44389.0</v>
      </c>
      <c r="AA363" s="218" t="s">
        <v>1353</v>
      </c>
      <c r="AB363" s="221">
        <v>44389.0</v>
      </c>
      <c r="AC363" s="218" t="s">
        <v>1353</v>
      </c>
      <c r="AD363" s="221">
        <v>44390.0</v>
      </c>
      <c r="AE363" s="218"/>
      <c r="AF363" s="218"/>
      <c r="AG363" s="218"/>
      <c r="AH363" s="218"/>
      <c r="AI363" s="218" t="s">
        <v>4973</v>
      </c>
      <c r="AJ363" s="218" t="s">
        <v>100</v>
      </c>
      <c r="AK363" s="218" t="s">
        <v>100</v>
      </c>
      <c r="AL363" s="218"/>
      <c r="AM363" s="218"/>
    </row>
    <row r="364" ht="15.75" customHeight="1">
      <c r="A364" s="56" t="s">
        <v>15287</v>
      </c>
      <c r="B364" s="56" t="s">
        <v>15288</v>
      </c>
      <c r="C364" s="56" t="str">
        <f>VLOOKUP(A364,'import Konya'!A:Q,3,0)</f>
        <v>YANLIŞ</v>
      </c>
      <c r="D364" s="56" t="s">
        <v>1385</v>
      </c>
      <c r="E364" s="56" t="str">
        <f>VLOOKUP(A364,'import Konya'!A:Q,5,0)</f>
        <v/>
      </c>
      <c r="F364" s="56" t="str">
        <f>VLOOKUP(A364,'import Konya'!A:Q,6,0)</f>
        <v/>
      </c>
      <c r="G364" s="56">
        <f>VLOOKUP(A364,'import Konya'!A:Q,7,0)</f>
        <v>0</v>
      </c>
      <c r="H364" s="56">
        <f>VLOOKUP(A364,'import Konya'!A:Q,8,0)</f>
        <v>13</v>
      </c>
      <c r="I364" s="56">
        <f>VLOOKUP(A364,'import Konya'!A:Q,9,0)</f>
        <v>13</v>
      </c>
      <c r="J364" s="216">
        <f>VLOOKUP(A364,'import Konya'!A:Q,10,0)</f>
        <v>0</v>
      </c>
      <c r="K364" s="56" t="s">
        <v>15289</v>
      </c>
      <c r="L364" s="56">
        <v>5.427448345E9</v>
      </c>
      <c r="M364" s="56" t="s">
        <v>11034</v>
      </c>
      <c r="N364" s="56" t="s">
        <v>13784</v>
      </c>
      <c r="O364" s="56" t="s">
        <v>15290</v>
      </c>
      <c r="P364" s="56" t="str">
        <f>VLOOKUP(A364,'import Konya'!A:Q,16,0)</f>
        <v>Geleneksel</v>
      </c>
      <c r="Q364" s="218" t="b">
        <v>0</v>
      </c>
      <c r="R364" s="218" t="s">
        <v>31</v>
      </c>
      <c r="S364" s="218"/>
      <c r="T364" s="218"/>
      <c r="U364" s="218" t="s">
        <v>15291</v>
      </c>
      <c r="V364" s="220"/>
      <c r="W364" s="220"/>
      <c r="X364" s="218"/>
      <c r="Y364" s="218" t="s">
        <v>1506</v>
      </c>
      <c r="Z364" s="220">
        <v>44599.0</v>
      </c>
      <c r="AA364" s="218"/>
      <c r="AB364" s="218"/>
      <c r="AC364" s="218"/>
      <c r="AD364" s="218"/>
      <c r="AE364" s="218"/>
      <c r="AF364" s="218"/>
      <c r="AG364" s="218"/>
      <c r="AH364" s="218"/>
      <c r="AI364" s="218" t="s">
        <v>100</v>
      </c>
      <c r="AJ364" s="218"/>
      <c r="AK364" s="218"/>
      <c r="AL364" s="218"/>
      <c r="AM364" s="218"/>
    </row>
    <row r="365" ht="15.75" customHeight="1">
      <c r="A365" s="56" t="s">
        <v>15292</v>
      </c>
      <c r="B365" s="56" t="s">
        <v>15293</v>
      </c>
      <c r="C365" s="56" t="str">
        <f>VLOOKUP(A365,'import Konya'!A:Q,3,0)</f>
        <v>DOĞRU</v>
      </c>
      <c r="D365" s="56" t="s">
        <v>1370</v>
      </c>
      <c r="E365" s="56">
        <f>VLOOKUP(A365,'import Konya'!A:Q,5,0)</f>
        <v>713</v>
      </c>
      <c r="F365" s="56">
        <f>VLOOKUP(A365,'import Konya'!A:Q,6,0)</f>
        <v>18</v>
      </c>
      <c r="G365" s="56">
        <f>VLOOKUP(A365,'import Konya'!A:Q,7,0)</f>
        <v>11</v>
      </c>
      <c r="H365" s="56">
        <f>VLOOKUP(A365,'import Konya'!A:Q,8,0)</f>
        <v>1</v>
      </c>
      <c r="I365" s="56">
        <f>VLOOKUP(A365,'import Konya'!A:Q,9,0)</f>
        <v>12</v>
      </c>
      <c r="J365" s="216">
        <f>VLOOKUP(A365,'import Konya'!A:Q,10,0)</f>
        <v>0.92</v>
      </c>
      <c r="K365" s="56" t="s">
        <v>15294</v>
      </c>
      <c r="L365" s="56">
        <v>3.322410404E9</v>
      </c>
      <c r="M365" s="56" t="s">
        <v>11034</v>
      </c>
      <c r="N365" s="56" t="s">
        <v>13602</v>
      </c>
      <c r="O365" s="56" t="s">
        <v>15295</v>
      </c>
      <c r="P365" s="56" t="str">
        <f>VLOOKUP(A365,'import Konya'!A:Q,16,0)</f>
        <v>Geleneksel</v>
      </c>
      <c r="Q365" s="218" t="b">
        <v>0</v>
      </c>
      <c r="R365" s="218" t="s">
        <v>38</v>
      </c>
      <c r="S365" s="218" t="s">
        <v>404</v>
      </c>
      <c r="T365" s="2" t="s">
        <v>13064</v>
      </c>
      <c r="U365" s="218"/>
      <c r="V365" s="220">
        <v>44615.0</v>
      </c>
      <c r="W365" s="220">
        <v>44616.0</v>
      </c>
      <c r="X365" s="218"/>
      <c r="Y365" s="218" t="s">
        <v>1353</v>
      </c>
      <c r="Z365" s="220">
        <v>44438.0</v>
      </c>
      <c r="AA365" s="218" t="s">
        <v>1353</v>
      </c>
      <c r="AB365" s="221">
        <v>44615.0</v>
      </c>
      <c r="AC365" s="218"/>
      <c r="AD365" s="218"/>
      <c r="AE365" s="218"/>
      <c r="AF365" s="218"/>
      <c r="AG365" s="218"/>
      <c r="AH365" s="218"/>
      <c r="AI365" s="218" t="s">
        <v>610</v>
      </c>
      <c r="AJ365" s="218" t="s">
        <v>404</v>
      </c>
      <c r="AK365" s="218"/>
      <c r="AL365" s="218"/>
      <c r="AM365" s="218"/>
    </row>
    <row r="366" ht="15.75" customHeight="1">
      <c r="A366" s="56" t="s">
        <v>15296</v>
      </c>
      <c r="B366" s="56" t="s">
        <v>15297</v>
      </c>
      <c r="C366" s="56" t="str">
        <f>VLOOKUP(A366,'import Konya'!A:Q,3,0)</f>
        <v>DOĞRU</v>
      </c>
      <c r="D366" s="56" t="s">
        <v>1385</v>
      </c>
      <c r="E366" s="56">
        <f>VLOOKUP(A366,'import Konya'!A:Q,5,0)</f>
        <v>2519</v>
      </c>
      <c r="F366" s="56">
        <f>VLOOKUP(A366,'import Konya'!A:Q,6,0)</f>
        <v>77</v>
      </c>
      <c r="G366" s="56">
        <f>VLOOKUP(A366,'import Konya'!A:Q,7,0)</f>
        <v>1</v>
      </c>
      <c r="H366" s="56">
        <f>VLOOKUP(A366,'import Konya'!A:Q,8,0)</f>
        <v>67</v>
      </c>
      <c r="I366" s="56">
        <f>VLOOKUP(A366,'import Konya'!A:Q,9,0)</f>
        <v>68</v>
      </c>
      <c r="J366" s="216">
        <f>VLOOKUP(A366,'import Konya'!A:Q,10,0)</f>
        <v>0.01</v>
      </c>
      <c r="K366" s="56" t="s">
        <v>15298</v>
      </c>
      <c r="L366" s="56">
        <v>5.419641952E9</v>
      </c>
      <c r="M366" s="56" t="s">
        <v>13679</v>
      </c>
      <c r="N366" s="56" t="s">
        <v>15299</v>
      </c>
      <c r="O366" s="56" t="s">
        <v>15300</v>
      </c>
      <c r="P366" s="56" t="str">
        <f>VLOOKUP(A366,'import Konya'!A:Q,16,0)</f>
        <v>Geleneksel</v>
      </c>
      <c r="Q366" s="218" t="b">
        <v>0</v>
      </c>
      <c r="R366" s="218" t="s">
        <v>34</v>
      </c>
      <c r="S366" s="218"/>
      <c r="T366" s="218"/>
      <c r="U366" s="218"/>
      <c r="V366" s="220"/>
      <c r="W366" s="220"/>
      <c r="X366" s="218"/>
      <c r="Y366" s="218"/>
      <c r="Z366" s="220"/>
      <c r="AA366" s="218"/>
      <c r="AB366" s="218"/>
      <c r="AC366" s="218"/>
      <c r="AD366" s="218"/>
      <c r="AE366" s="218"/>
      <c r="AF366" s="218"/>
      <c r="AG366" s="218"/>
      <c r="AH366" s="218"/>
      <c r="AI366" s="218"/>
      <c r="AJ366" s="218"/>
      <c r="AK366" s="218"/>
      <c r="AL366" s="218"/>
      <c r="AM366" s="218"/>
    </row>
    <row r="367" ht="15.75" customHeight="1">
      <c r="A367" s="56" t="s">
        <v>15301</v>
      </c>
      <c r="B367" s="56" t="s">
        <v>15302</v>
      </c>
      <c r="C367" s="56" t="str">
        <f>VLOOKUP(A367,'import Konya'!A:Q,3,0)</f>
        <v>DOĞRU</v>
      </c>
      <c r="D367" s="56" t="s">
        <v>1378</v>
      </c>
      <c r="E367" s="56">
        <f>VLOOKUP(A367,'import Konya'!A:Q,5,0)</f>
        <v>596</v>
      </c>
      <c r="F367" s="56">
        <f>VLOOKUP(A367,'import Konya'!A:Q,6,0)</f>
        <v>13</v>
      </c>
      <c r="G367" s="56">
        <f>VLOOKUP(A367,'import Konya'!A:Q,7,0)</f>
        <v>0</v>
      </c>
      <c r="H367" s="56">
        <f>VLOOKUP(A367,'import Konya'!A:Q,8,0)</f>
        <v>42</v>
      </c>
      <c r="I367" s="56">
        <f>VLOOKUP(A367,'import Konya'!A:Q,9,0)</f>
        <v>42</v>
      </c>
      <c r="J367" s="216">
        <f>VLOOKUP(A367,'import Konya'!A:Q,10,0)</f>
        <v>0</v>
      </c>
      <c r="K367" s="56" t="s">
        <v>15303</v>
      </c>
      <c r="L367" s="56">
        <v>3.323523308E9</v>
      </c>
      <c r="M367" s="56" t="s">
        <v>13595</v>
      </c>
      <c r="N367" s="56" t="s">
        <v>13901</v>
      </c>
      <c r="O367" s="56" t="s">
        <v>15304</v>
      </c>
      <c r="P367" s="56" t="str">
        <f>VLOOKUP(A367,'import Konya'!A:Q,16,0)</f>
        <v>Geleneksel</v>
      </c>
      <c r="Q367" s="218" t="b">
        <v>0</v>
      </c>
      <c r="R367" s="218" t="s">
        <v>29</v>
      </c>
      <c r="S367" s="218" t="s">
        <v>929</v>
      </c>
      <c r="T367" s="218" t="s">
        <v>13488</v>
      </c>
      <c r="U367" s="218" t="s">
        <v>15305</v>
      </c>
      <c r="V367" s="220">
        <v>44390.0</v>
      </c>
      <c r="W367" s="220">
        <v>44392.0</v>
      </c>
      <c r="X367" s="218"/>
      <c r="Y367" s="218" t="s">
        <v>1353</v>
      </c>
      <c r="Z367" s="220">
        <v>44407.0</v>
      </c>
      <c r="AA367" s="218" t="s">
        <v>43</v>
      </c>
      <c r="AB367" s="221">
        <v>44414.0</v>
      </c>
      <c r="AC367" s="218"/>
      <c r="AD367" s="218"/>
      <c r="AE367" s="218"/>
      <c r="AF367" s="218"/>
      <c r="AG367" s="218"/>
      <c r="AH367" s="218"/>
      <c r="AI367" s="218" t="s">
        <v>100</v>
      </c>
      <c r="AJ367" s="218" t="s">
        <v>13642</v>
      </c>
      <c r="AK367" s="218"/>
      <c r="AL367" s="218"/>
      <c r="AM367" s="218"/>
    </row>
    <row r="368" ht="15.75" customHeight="1">
      <c r="A368" s="56" t="s">
        <v>15306</v>
      </c>
      <c r="B368" s="56" t="s">
        <v>15307</v>
      </c>
      <c r="C368" s="56" t="str">
        <f>VLOOKUP(A368,'import Konya'!A:Q,3,0)</f>
        <v>DOĞRU</v>
      </c>
      <c r="D368" s="56" t="s">
        <v>1827</v>
      </c>
      <c r="E368" s="56">
        <f>VLOOKUP(A368,'import Konya'!A:Q,5,0)</f>
        <v>391</v>
      </c>
      <c r="F368" s="56">
        <f>VLOOKUP(A368,'import Konya'!A:Q,6,0)</f>
        <v>40</v>
      </c>
      <c r="G368" s="56">
        <f>VLOOKUP(A368,'import Konya'!A:Q,7,0)</f>
        <v>0</v>
      </c>
      <c r="H368" s="56">
        <f>VLOOKUP(A368,'import Konya'!A:Q,8,0)</f>
        <v>25</v>
      </c>
      <c r="I368" s="56">
        <f>VLOOKUP(A368,'import Konya'!A:Q,9,0)</f>
        <v>25</v>
      </c>
      <c r="J368" s="216">
        <f>VLOOKUP(A368,'import Konya'!A:Q,10,0)</f>
        <v>0</v>
      </c>
      <c r="K368" s="56" t="s">
        <v>15308</v>
      </c>
      <c r="L368" s="56">
        <v>3.32265408E9</v>
      </c>
      <c r="M368" s="56" t="s">
        <v>11034</v>
      </c>
      <c r="N368" s="56" t="s">
        <v>13773</v>
      </c>
      <c r="O368" s="56" t="s">
        <v>15309</v>
      </c>
      <c r="P368" s="56" t="str">
        <f>VLOOKUP(A368,'import Konya'!A:Q,16,0)</f>
        <v>Geleneksel</v>
      </c>
      <c r="Q368" s="218" t="b">
        <v>1</v>
      </c>
      <c r="R368" s="218"/>
      <c r="S368" s="218"/>
      <c r="T368" s="218"/>
      <c r="U368" s="218" t="s">
        <v>15310</v>
      </c>
      <c r="V368" s="220"/>
      <c r="W368" s="220"/>
      <c r="X368" s="218"/>
      <c r="Y368" s="218" t="s">
        <v>1353</v>
      </c>
      <c r="Z368" s="220">
        <v>44608.0</v>
      </c>
      <c r="AA368" s="218"/>
      <c r="AB368" s="218"/>
      <c r="AC368" s="218"/>
      <c r="AD368" s="218"/>
      <c r="AE368" s="218"/>
      <c r="AF368" s="218"/>
      <c r="AG368" s="218"/>
      <c r="AH368" s="218"/>
      <c r="AI368" s="218" t="s">
        <v>610</v>
      </c>
      <c r="AJ368" s="218"/>
      <c r="AK368" s="218"/>
      <c r="AL368" s="218"/>
      <c r="AM368" s="218"/>
    </row>
    <row r="369" ht="15.75" customHeight="1">
      <c r="A369" s="56" t="s">
        <v>15311</v>
      </c>
      <c r="B369" s="56" t="s">
        <v>15312</v>
      </c>
      <c r="C369" s="56" t="str">
        <f>VLOOKUP(A369,'import Konya'!A:Q,3,0)</f>
        <v>DOĞRU</v>
      </c>
      <c r="D369" s="56" t="s">
        <v>1385</v>
      </c>
      <c r="E369" s="56">
        <f>VLOOKUP(A369,'import Konya'!A:Q,5,0)</f>
        <v>489</v>
      </c>
      <c r="F369" s="56">
        <f>VLOOKUP(A369,'import Konya'!A:Q,6,0)</f>
        <v>10</v>
      </c>
      <c r="G369" s="56">
        <f>VLOOKUP(A369,'import Konya'!A:Q,7,0)</f>
        <v>9</v>
      </c>
      <c r="H369" s="56">
        <f>VLOOKUP(A369,'import Konya'!A:Q,8,0)</f>
        <v>2</v>
      </c>
      <c r="I369" s="56">
        <f>VLOOKUP(A369,'import Konya'!A:Q,9,0)</f>
        <v>11</v>
      </c>
      <c r="J369" s="216">
        <f>VLOOKUP(A369,'import Konya'!A:Q,10,0)</f>
        <v>0.82</v>
      </c>
      <c r="K369" s="56" t="s">
        <v>15313</v>
      </c>
      <c r="L369" s="56">
        <v>3.322652991E9</v>
      </c>
      <c r="M369" s="56" t="s">
        <v>11034</v>
      </c>
      <c r="N369" s="56" t="s">
        <v>13773</v>
      </c>
      <c r="O369" s="56" t="s">
        <v>15314</v>
      </c>
      <c r="P369" s="56" t="str">
        <f>VLOOKUP(A369,'import Konya'!A:Q,16,0)</f>
        <v>Geleneksel</v>
      </c>
      <c r="Q369" s="218" t="b">
        <v>0</v>
      </c>
      <c r="R369" s="218" t="s">
        <v>38</v>
      </c>
      <c r="S369" s="218" t="s">
        <v>610</v>
      </c>
      <c r="T369" s="218" t="s">
        <v>15315</v>
      </c>
      <c r="U369" s="218" t="s">
        <v>15316</v>
      </c>
      <c r="V369" s="220">
        <v>44582.0</v>
      </c>
      <c r="W369" s="220">
        <v>44585.0</v>
      </c>
      <c r="X369" s="218"/>
      <c r="Y369" s="218" t="s">
        <v>1475</v>
      </c>
      <c r="Z369" s="220">
        <v>44425.0</v>
      </c>
      <c r="AA369" s="218" t="s">
        <v>1506</v>
      </c>
      <c r="AB369" s="221">
        <v>44426.0</v>
      </c>
      <c r="AC369" s="218" t="s">
        <v>1353</v>
      </c>
      <c r="AD369" s="221">
        <v>44580.0</v>
      </c>
      <c r="AE369" s="218" t="s">
        <v>1353</v>
      </c>
      <c r="AF369" s="221">
        <v>44582.0</v>
      </c>
      <c r="AG369" s="218"/>
      <c r="AH369" s="218"/>
      <c r="AI369" s="218" t="s">
        <v>5371</v>
      </c>
      <c r="AJ369" s="218" t="s">
        <v>13605</v>
      </c>
      <c r="AK369" s="218" t="s">
        <v>610</v>
      </c>
      <c r="AL369" s="218" t="s">
        <v>610</v>
      </c>
      <c r="AM369" s="218"/>
    </row>
    <row r="370" ht="15.75" customHeight="1">
      <c r="A370" s="56" t="s">
        <v>15317</v>
      </c>
      <c r="B370" s="56" t="s">
        <v>15318</v>
      </c>
      <c r="C370" s="56" t="str">
        <f>VLOOKUP(A370,'import Konya'!A:Q,3,0)</f>
        <v>DOĞRU</v>
      </c>
      <c r="D370" s="56" t="s">
        <v>1370</v>
      </c>
      <c r="E370" s="56">
        <f>VLOOKUP(A370,'import Konya'!A:Q,5,0)</f>
        <v>338</v>
      </c>
      <c r="F370" s="56" t="str">
        <f>VLOOKUP(A370,'import Konya'!A:Q,6,0)</f>
        <v/>
      </c>
      <c r="G370" s="56">
        <f>VLOOKUP(A370,'import Konya'!A:Q,7,0)</f>
        <v>11</v>
      </c>
      <c r="H370" s="56">
        <f>VLOOKUP(A370,'import Konya'!A:Q,8,0)</f>
        <v>3</v>
      </c>
      <c r="I370" s="56">
        <f>VLOOKUP(A370,'import Konya'!A:Q,9,0)</f>
        <v>14</v>
      </c>
      <c r="J370" s="216">
        <f>VLOOKUP(A370,'import Konya'!A:Q,10,0)</f>
        <v>0.79</v>
      </c>
      <c r="K370" s="56" t="s">
        <v>15319</v>
      </c>
      <c r="L370" s="56">
        <v>5.050181762E9</v>
      </c>
      <c r="M370" s="56" t="s">
        <v>13620</v>
      </c>
      <c r="N370" s="56" t="s">
        <v>15320</v>
      </c>
      <c r="O370" s="56" t="s">
        <v>15321</v>
      </c>
      <c r="P370" s="56" t="str">
        <f>VLOOKUP(A370,'import Konya'!A:Q,16,0)</f>
        <v>Geleneksel</v>
      </c>
      <c r="Q370" s="218" t="b">
        <v>0</v>
      </c>
      <c r="R370" s="218" t="s">
        <v>38</v>
      </c>
      <c r="S370" s="218" t="s">
        <v>167</v>
      </c>
      <c r="T370" s="2" t="s">
        <v>13064</v>
      </c>
      <c r="U370" s="218"/>
      <c r="V370" s="220">
        <v>44599.0</v>
      </c>
      <c r="W370" s="220">
        <v>44602.0</v>
      </c>
      <c r="X370" s="218"/>
      <c r="Y370" s="218" t="s">
        <v>1353</v>
      </c>
      <c r="Z370" s="220">
        <v>44599.0</v>
      </c>
      <c r="AA370" s="218"/>
      <c r="AB370" s="218"/>
      <c r="AC370" s="218"/>
      <c r="AD370" s="218"/>
      <c r="AE370" s="218"/>
      <c r="AF370" s="218"/>
      <c r="AG370" s="218"/>
      <c r="AH370" s="218"/>
      <c r="AI370" s="218" t="s">
        <v>167</v>
      </c>
      <c r="AJ370" s="218"/>
      <c r="AK370" s="218"/>
      <c r="AL370" s="218"/>
      <c r="AM370" s="218"/>
    </row>
    <row r="371" ht="15.75" customHeight="1">
      <c r="A371" s="56" t="s">
        <v>15322</v>
      </c>
      <c r="B371" s="56" t="s">
        <v>15323</v>
      </c>
      <c r="C371" s="56" t="str">
        <f>VLOOKUP(A371,'import Konya'!A:Q,3,0)</f>
        <v>DOĞRU</v>
      </c>
      <c r="D371" s="56" t="s">
        <v>1370</v>
      </c>
      <c r="E371" s="56">
        <f>VLOOKUP(A371,'import Konya'!A:Q,5,0)</f>
        <v>733</v>
      </c>
      <c r="F371" s="56">
        <f>VLOOKUP(A371,'import Konya'!A:Q,6,0)</f>
        <v>24</v>
      </c>
      <c r="G371" s="56">
        <f>VLOOKUP(A371,'import Konya'!A:Q,7,0)</f>
        <v>19</v>
      </c>
      <c r="H371" s="56">
        <f>VLOOKUP(A371,'import Konya'!A:Q,8,0)</f>
        <v>2</v>
      </c>
      <c r="I371" s="56">
        <f>VLOOKUP(A371,'import Konya'!A:Q,9,0)</f>
        <v>21</v>
      </c>
      <c r="J371" s="216">
        <f>VLOOKUP(A371,'import Konya'!A:Q,10,0)</f>
        <v>0.9</v>
      </c>
      <c r="K371" s="56" t="s">
        <v>15324</v>
      </c>
      <c r="L371" s="56">
        <v>5.519559281E9</v>
      </c>
      <c r="M371" s="56" t="s">
        <v>11034</v>
      </c>
      <c r="N371" s="56" t="s">
        <v>5707</v>
      </c>
      <c r="O371" s="56" t="s">
        <v>15325</v>
      </c>
      <c r="P371" s="56" t="str">
        <f>VLOOKUP(A371,'import Konya'!A:Q,16,0)</f>
        <v>Geleneksel</v>
      </c>
      <c r="Q371" s="218" t="b">
        <v>0</v>
      </c>
      <c r="R371" s="218" t="s">
        <v>38</v>
      </c>
      <c r="S371" s="218" t="s">
        <v>149</v>
      </c>
      <c r="T371" s="39" t="s">
        <v>13064</v>
      </c>
      <c r="U371" s="218"/>
      <c r="V371" s="220">
        <v>44613.0</v>
      </c>
      <c r="W371" s="220">
        <v>44614.0</v>
      </c>
      <c r="X371" s="218"/>
      <c r="Y371" s="218" t="s">
        <v>1353</v>
      </c>
      <c r="Z371" s="220">
        <v>44425.0</v>
      </c>
      <c r="AA371" s="218" t="s">
        <v>1353</v>
      </c>
      <c r="AB371" s="221">
        <v>44613.0</v>
      </c>
      <c r="AC371" s="218"/>
      <c r="AD371" s="218"/>
      <c r="AE371" s="218"/>
      <c r="AF371" s="218"/>
      <c r="AG371" s="218"/>
      <c r="AH371" s="218"/>
      <c r="AI371" s="218" t="s">
        <v>5371</v>
      </c>
      <c r="AJ371" s="218" t="s">
        <v>149</v>
      </c>
      <c r="AK371" s="218"/>
      <c r="AL371" s="218"/>
      <c r="AM371" s="218"/>
    </row>
    <row r="372" ht="15.75" customHeight="1">
      <c r="A372" s="531" t="s">
        <v>15326</v>
      </c>
      <c r="B372" s="56" t="s">
        <v>15327</v>
      </c>
      <c r="C372" s="56" t="str">
        <f>VLOOKUP(A372,'import Konya'!A:Q,3,0)</f>
        <v>DOĞRU</v>
      </c>
      <c r="D372" s="56" t="s">
        <v>1385</v>
      </c>
      <c r="E372" s="56">
        <f>VLOOKUP(A372,'import Konya'!A:Q,5,0)</f>
        <v>553</v>
      </c>
      <c r="F372" s="56">
        <f>VLOOKUP(A372,'import Konya'!A:Q,6,0)</f>
        <v>24</v>
      </c>
      <c r="G372" s="56">
        <f>VLOOKUP(A372,'import Konya'!A:Q,7,0)</f>
        <v>24</v>
      </c>
      <c r="H372" s="56">
        <f>VLOOKUP(A372,'import Konya'!A:Q,8,0)</f>
        <v>5</v>
      </c>
      <c r="I372" s="56">
        <f>VLOOKUP(A372,'import Konya'!A:Q,9,0)</f>
        <v>29</v>
      </c>
      <c r="J372" s="216">
        <f>VLOOKUP(A372,'import Konya'!A:Q,10,0)</f>
        <v>0.83</v>
      </c>
      <c r="K372" s="56" t="s">
        <v>15328</v>
      </c>
      <c r="L372" s="56">
        <v>3.322475267E9</v>
      </c>
      <c r="M372" s="56" t="s">
        <v>11034</v>
      </c>
      <c r="N372" s="56" t="s">
        <v>13609</v>
      </c>
      <c r="O372" s="56" t="s">
        <v>15329</v>
      </c>
      <c r="P372" s="56" t="str">
        <f>VLOOKUP(A372,'import Konya'!A:Q,16,0)</f>
        <v>Geleneksel</v>
      </c>
      <c r="Q372" s="218" t="b">
        <v>0</v>
      </c>
      <c r="R372" s="218" t="s">
        <v>38</v>
      </c>
      <c r="S372" s="218" t="s">
        <v>106</v>
      </c>
      <c r="T372" s="2" t="s">
        <v>13064</v>
      </c>
      <c r="U372" s="218" t="s">
        <v>15330</v>
      </c>
      <c r="V372" s="220">
        <v>44629.0</v>
      </c>
      <c r="W372" s="220">
        <v>44630.0</v>
      </c>
      <c r="X372" s="218"/>
      <c r="Y372" s="218" t="s">
        <v>1353</v>
      </c>
      <c r="Z372" s="220">
        <v>44414.0</v>
      </c>
      <c r="AA372" s="218" t="s">
        <v>1353</v>
      </c>
      <c r="AB372" s="221">
        <v>44420.0</v>
      </c>
      <c r="AC372" s="218" t="s">
        <v>1353</v>
      </c>
      <c r="AD372" s="221">
        <v>44424.0</v>
      </c>
      <c r="AE372" s="218" t="s">
        <v>1353</v>
      </c>
      <c r="AF372" s="221">
        <v>44629.0</v>
      </c>
      <c r="AG372" s="218"/>
      <c r="AH372" s="218"/>
      <c r="AI372" s="218" t="s">
        <v>13605</v>
      </c>
      <c r="AJ372" s="218" t="s">
        <v>5371</v>
      </c>
      <c r="AK372" s="218" t="s">
        <v>100</v>
      </c>
      <c r="AL372" s="218" t="s">
        <v>106</v>
      </c>
      <c r="AM372" s="218"/>
    </row>
    <row r="373" ht="15.75" customHeight="1">
      <c r="A373" s="211" t="s">
        <v>15331</v>
      </c>
      <c r="B373" s="211" t="s">
        <v>15332</v>
      </c>
      <c r="C373" s="56" t="str">
        <f>VLOOKUP(A373,'import Konya'!A:Q,3,0)</f>
        <v>DOĞRU</v>
      </c>
      <c r="D373" s="211" t="s">
        <v>1370</v>
      </c>
      <c r="E373" s="56">
        <f>VLOOKUP(A373,'import Konya'!A:Q,5,0)</f>
        <v>9</v>
      </c>
      <c r="F373" s="56">
        <f>VLOOKUP(A373,'import Konya'!A:Q,6,0)</f>
        <v>9</v>
      </c>
      <c r="G373" s="56">
        <f>VLOOKUP(A373,'import Konya'!A:Q,7,0)</f>
        <v>0</v>
      </c>
      <c r="H373" s="56">
        <f>VLOOKUP(A373,'import Konya'!A:Q,8,0)</f>
        <v>11</v>
      </c>
      <c r="I373" s="56">
        <f>VLOOKUP(A373,'import Konya'!A:Q,9,0)</f>
        <v>11</v>
      </c>
      <c r="J373" s="216">
        <f>VLOOKUP(A373,'import Konya'!A:Q,10,0)</f>
        <v>0</v>
      </c>
      <c r="K373" s="211" t="s">
        <v>15333</v>
      </c>
      <c r="L373" s="211">
        <v>5.449658281E9</v>
      </c>
      <c r="M373" s="211" t="s">
        <v>11034</v>
      </c>
      <c r="N373" s="211" t="s">
        <v>14277</v>
      </c>
      <c r="O373" s="211" t="s">
        <v>15334</v>
      </c>
      <c r="P373" s="56" t="str">
        <f>VLOOKUP(A373,'import Konya'!A:Q,16,0)</f>
        <v>Geleneksel</v>
      </c>
      <c r="Q373" s="218" t="b">
        <v>0</v>
      </c>
      <c r="R373" s="218" t="s">
        <v>43</v>
      </c>
      <c r="S373" s="218"/>
      <c r="T373" s="218"/>
      <c r="U373" s="218" t="s">
        <v>15335</v>
      </c>
      <c r="V373" s="220"/>
      <c r="W373" s="220"/>
      <c r="X373" s="218"/>
      <c r="Y373" s="218" t="s">
        <v>43</v>
      </c>
      <c r="Z373" s="220">
        <v>44659.0</v>
      </c>
      <c r="AA373" s="218"/>
      <c r="AB373" s="218"/>
      <c r="AC373" s="218"/>
      <c r="AD373" s="218"/>
      <c r="AE373" s="218"/>
      <c r="AF373" s="218"/>
      <c r="AG373" s="218"/>
      <c r="AH373" s="218"/>
      <c r="AI373" s="218" t="s">
        <v>167</v>
      </c>
      <c r="AJ373" s="218"/>
      <c r="AK373" s="218"/>
      <c r="AL373" s="218"/>
      <c r="AM373" s="218"/>
    </row>
    <row r="374" ht="15.75" customHeight="1">
      <c r="A374" s="56" t="s">
        <v>15336</v>
      </c>
      <c r="B374" s="56" t="s">
        <v>15337</v>
      </c>
      <c r="C374" s="56" t="str">
        <f>VLOOKUP(A374,'import Konya'!A:Q,3,0)</f>
        <v>DOĞRU</v>
      </c>
      <c r="D374" s="56" t="s">
        <v>1385</v>
      </c>
      <c r="E374" s="56">
        <f>VLOOKUP(A374,'import Konya'!A:Q,5,0)</f>
        <v>64</v>
      </c>
      <c r="F374" s="56" t="str">
        <f>VLOOKUP(A374,'import Konya'!A:Q,6,0)</f>
        <v/>
      </c>
      <c r="G374" s="56">
        <f>VLOOKUP(A374,'import Konya'!A:Q,7,0)</f>
        <v>6</v>
      </c>
      <c r="H374" s="56">
        <f>VLOOKUP(A374,'import Konya'!A:Q,8,0)</f>
        <v>10</v>
      </c>
      <c r="I374" s="56">
        <f>VLOOKUP(A374,'import Konya'!A:Q,9,0)</f>
        <v>16</v>
      </c>
      <c r="J374" s="216">
        <f>VLOOKUP(A374,'import Konya'!A:Q,10,0)</f>
        <v>0.38</v>
      </c>
      <c r="K374" s="56" t="s">
        <v>15338</v>
      </c>
      <c r="L374" s="56">
        <v>5.468518847E9</v>
      </c>
      <c r="M374" s="56" t="s">
        <v>13620</v>
      </c>
      <c r="N374" s="56" t="s">
        <v>13621</v>
      </c>
      <c r="O374" s="56" t="s">
        <v>15339</v>
      </c>
      <c r="P374" s="56" t="str">
        <f>VLOOKUP(A374,'import Konya'!A:Q,16,0)</f>
        <v>Geleneksel</v>
      </c>
      <c r="Q374" s="218" t="b">
        <v>0</v>
      </c>
      <c r="R374" s="218" t="s">
        <v>38</v>
      </c>
      <c r="S374" s="218" t="s">
        <v>106</v>
      </c>
      <c r="T374" s="2" t="s">
        <v>13064</v>
      </c>
      <c r="U374" s="218"/>
      <c r="V374" s="220">
        <v>44594.0</v>
      </c>
      <c r="W374" s="220">
        <v>44595.0</v>
      </c>
      <c r="X374" s="218"/>
      <c r="Y374" s="218" t="s">
        <v>1353</v>
      </c>
      <c r="Z374" s="220">
        <v>44594.0</v>
      </c>
      <c r="AA374" s="218"/>
      <c r="AB374" s="218"/>
      <c r="AC374" s="218"/>
      <c r="AD374" s="218"/>
      <c r="AE374" s="218"/>
      <c r="AF374" s="218"/>
      <c r="AG374" s="218"/>
      <c r="AH374" s="218"/>
      <c r="AI374" s="218" t="s">
        <v>106</v>
      </c>
      <c r="AJ374" s="218"/>
      <c r="AK374" s="218"/>
      <c r="AL374" s="218"/>
      <c r="AM374" s="218"/>
    </row>
    <row r="375" ht="15.75" customHeight="1">
      <c r="A375" s="56" t="s">
        <v>15340</v>
      </c>
      <c r="B375" s="56" t="s">
        <v>15341</v>
      </c>
      <c r="C375" s="56" t="str">
        <f>VLOOKUP(A375,'import Konya'!A:Q,3,0)</f>
        <v>DOĞRU</v>
      </c>
      <c r="D375" s="56" t="s">
        <v>1370</v>
      </c>
      <c r="E375" s="56">
        <f>VLOOKUP(A375,'import Konya'!A:Q,5,0)</f>
        <v>2004</v>
      </c>
      <c r="F375" s="56" t="str">
        <f>VLOOKUP(A375,'import Konya'!A:Q,6,0)</f>
        <v/>
      </c>
      <c r="G375" s="56">
        <f>VLOOKUP(A375,'import Konya'!A:Q,7,0)</f>
        <v>0</v>
      </c>
      <c r="H375" s="56">
        <f>VLOOKUP(A375,'import Konya'!A:Q,8,0)</f>
        <v>40</v>
      </c>
      <c r="I375" s="56">
        <f>VLOOKUP(A375,'import Konya'!A:Q,9,0)</f>
        <v>40</v>
      </c>
      <c r="J375" s="216">
        <f>VLOOKUP(A375,'import Konya'!A:Q,10,0)</f>
        <v>0</v>
      </c>
      <c r="K375" s="56" t="s">
        <v>15342</v>
      </c>
      <c r="L375" s="56">
        <v>3.32238227E9</v>
      </c>
      <c r="M375" s="56" t="s">
        <v>11034</v>
      </c>
      <c r="N375" s="56" t="s">
        <v>13602</v>
      </c>
      <c r="O375" s="56" t="s">
        <v>15343</v>
      </c>
      <c r="P375" s="56" t="str">
        <f>VLOOKUP(A375,'import Konya'!A:Q,16,0)</f>
        <v>Geleneksel</v>
      </c>
      <c r="Q375" s="218" t="b">
        <v>0</v>
      </c>
      <c r="R375" s="218" t="s">
        <v>43</v>
      </c>
      <c r="S375" s="218"/>
      <c r="T375" s="218"/>
      <c r="U375" s="218" t="s">
        <v>15344</v>
      </c>
      <c r="V375" s="220"/>
      <c r="W375" s="220"/>
      <c r="X375" s="218"/>
      <c r="Y375" s="218" t="s">
        <v>43</v>
      </c>
      <c r="Z375" s="220">
        <v>44428.0</v>
      </c>
      <c r="AA375" s="218" t="s">
        <v>43</v>
      </c>
      <c r="AB375" s="221">
        <v>44440.0</v>
      </c>
      <c r="AC375" s="218" t="s">
        <v>1506</v>
      </c>
      <c r="AD375" s="221">
        <v>44590.0</v>
      </c>
      <c r="AE375" s="218"/>
      <c r="AF375" s="218"/>
      <c r="AG375" s="218"/>
      <c r="AH375" s="218"/>
      <c r="AI375" s="218" t="s">
        <v>13605</v>
      </c>
      <c r="AJ375" s="218" t="s">
        <v>100</v>
      </c>
      <c r="AK375" s="218" t="s">
        <v>167</v>
      </c>
      <c r="AL375" s="218"/>
      <c r="AM375" s="218"/>
    </row>
    <row r="376" ht="15.75" customHeight="1">
      <c r="A376" s="56" t="s">
        <v>15345</v>
      </c>
      <c r="B376" s="56" t="s">
        <v>15346</v>
      </c>
      <c r="C376" s="56" t="str">
        <f>VLOOKUP(A376,'import Konya'!A:Q,3,0)</f>
        <v>DOĞRU</v>
      </c>
      <c r="D376" s="56" t="s">
        <v>1378</v>
      </c>
      <c r="E376" s="56">
        <f>VLOOKUP(A376,'import Konya'!A:Q,5,0)</f>
        <v>434</v>
      </c>
      <c r="F376" s="56">
        <f>VLOOKUP(A376,'import Konya'!A:Q,6,0)</f>
        <v>10</v>
      </c>
      <c r="G376" s="56">
        <f>VLOOKUP(A376,'import Konya'!A:Q,7,0)</f>
        <v>0</v>
      </c>
      <c r="H376" s="56">
        <f>VLOOKUP(A376,'import Konya'!A:Q,8,0)</f>
        <v>16</v>
      </c>
      <c r="I376" s="56">
        <f>VLOOKUP(A376,'import Konya'!A:Q,9,0)</f>
        <v>16</v>
      </c>
      <c r="J376" s="216">
        <f>VLOOKUP(A376,'import Konya'!A:Q,10,0)</f>
        <v>0</v>
      </c>
      <c r="K376" s="56" t="s">
        <v>15347</v>
      </c>
      <c r="L376" s="56">
        <v>3.323230054E9</v>
      </c>
      <c r="M376" s="56" t="s">
        <v>13595</v>
      </c>
      <c r="N376" s="56" t="s">
        <v>13847</v>
      </c>
      <c r="O376" s="56" t="s">
        <v>15348</v>
      </c>
      <c r="P376" s="56" t="str">
        <f>VLOOKUP(A376,'import Konya'!A:Q,16,0)</f>
        <v>Geleneksel</v>
      </c>
      <c r="Q376" s="218" t="b">
        <v>0</v>
      </c>
      <c r="R376" s="218" t="s">
        <v>29</v>
      </c>
      <c r="S376" s="218"/>
      <c r="T376" s="224"/>
      <c r="U376" s="218" t="s">
        <v>15349</v>
      </c>
      <c r="V376" s="220"/>
      <c r="W376" s="220"/>
      <c r="X376" s="218"/>
      <c r="Y376" s="218" t="s">
        <v>1353</v>
      </c>
      <c r="Z376" s="220">
        <v>44389.0</v>
      </c>
      <c r="AA376" s="218" t="s">
        <v>1475</v>
      </c>
      <c r="AB376" s="221">
        <v>44403.0</v>
      </c>
      <c r="AC376" s="218" t="s">
        <v>1353</v>
      </c>
      <c r="AD376" s="221">
        <v>44404.0</v>
      </c>
      <c r="AE376" s="218" t="s">
        <v>1353</v>
      </c>
      <c r="AF376" s="221">
        <v>44406.0</v>
      </c>
      <c r="AG376" s="218" t="s">
        <v>1353</v>
      </c>
      <c r="AH376" s="221">
        <v>44620.0</v>
      </c>
      <c r="AI376" s="218" t="s">
        <v>4838</v>
      </c>
      <c r="AJ376" s="218" t="s">
        <v>100</v>
      </c>
      <c r="AK376" s="218" t="s">
        <v>100</v>
      </c>
      <c r="AL376" s="218" t="s">
        <v>5107</v>
      </c>
      <c r="AM376" s="218" t="s">
        <v>167</v>
      </c>
    </row>
    <row r="377" ht="15.75" customHeight="1">
      <c r="A377" s="56" t="s">
        <v>15350</v>
      </c>
      <c r="B377" s="56" t="s">
        <v>15351</v>
      </c>
      <c r="C377" s="56" t="str">
        <f>VLOOKUP(A377,'import Konya'!A:Q,3,0)</f>
        <v>DOĞRU</v>
      </c>
      <c r="D377" s="56" t="s">
        <v>1370</v>
      </c>
      <c r="E377" s="56">
        <f>VLOOKUP(A377,'import Konya'!A:Q,5,0)</f>
        <v>414</v>
      </c>
      <c r="F377" s="56">
        <f>VLOOKUP(A377,'import Konya'!A:Q,6,0)</f>
        <v>17</v>
      </c>
      <c r="G377" s="56">
        <f>VLOOKUP(A377,'import Konya'!A:Q,7,0)</f>
        <v>0</v>
      </c>
      <c r="H377" s="56">
        <f>VLOOKUP(A377,'import Konya'!A:Q,8,0)</f>
        <v>20</v>
      </c>
      <c r="I377" s="56">
        <f>VLOOKUP(A377,'import Konya'!A:Q,9,0)</f>
        <v>20</v>
      </c>
      <c r="J377" s="216">
        <f>VLOOKUP(A377,'import Konya'!A:Q,10,0)</f>
        <v>0</v>
      </c>
      <c r="K377" s="56" t="s">
        <v>15352</v>
      </c>
      <c r="L377" s="56">
        <v>5.30882448E9</v>
      </c>
      <c r="M377" s="56" t="s">
        <v>13656</v>
      </c>
      <c r="N377" s="56" t="s">
        <v>13779</v>
      </c>
      <c r="O377" s="56" t="s">
        <v>15353</v>
      </c>
      <c r="P377" s="56" t="str">
        <f>VLOOKUP(A377,'import Konya'!A:Q,16,0)</f>
        <v>Geleneksel</v>
      </c>
      <c r="Q377" s="218" t="b">
        <v>0</v>
      </c>
      <c r="R377" s="218"/>
      <c r="S377" s="218"/>
      <c r="T377" s="218"/>
      <c r="U377" s="218"/>
      <c r="V377" s="220"/>
      <c r="W377" s="220"/>
      <c r="X377" s="218"/>
      <c r="Y377" s="218"/>
      <c r="Z377" s="220"/>
      <c r="AA377" s="218"/>
      <c r="AB377" s="218"/>
      <c r="AC377" s="218"/>
      <c r="AD377" s="218"/>
      <c r="AE377" s="218"/>
      <c r="AF377" s="218"/>
      <c r="AG377" s="218"/>
      <c r="AH377" s="218"/>
      <c r="AI377" s="218"/>
      <c r="AJ377" s="218"/>
      <c r="AK377" s="218"/>
      <c r="AL377" s="218"/>
      <c r="AM377" s="218"/>
    </row>
    <row r="378" ht="15.75" customHeight="1">
      <c r="A378" s="56" t="s">
        <v>15354</v>
      </c>
      <c r="B378" s="56" t="s">
        <v>15355</v>
      </c>
      <c r="C378" s="56" t="str">
        <f>VLOOKUP(A378,'import Konya'!A:Q,3,0)</f>
        <v>DOĞRU</v>
      </c>
      <c r="D378" s="56" t="s">
        <v>1370</v>
      </c>
      <c r="E378" s="56">
        <f>VLOOKUP(A378,'import Konya'!A:Q,5,0)</f>
        <v>10</v>
      </c>
      <c r="F378" s="56" t="str">
        <f>VLOOKUP(A378,'import Konya'!A:Q,6,0)</f>
        <v/>
      </c>
      <c r="G378" s="56">
        <f>VLOOKUP(A378,'import Konya'!A:Q,7,0)</f>
        <v>0</v>
      </c>
      <c r="H378" s="56">
        <f>VLOOKUP(A378,'import Konya'!A:Q,8,0)</f>
        <v>16</v>
      </c>
      <c r="I378" s="56">
        <f>VLOOKUP(A378,'import Konya'!A:Q,9,0)</f>
        <v>16</v>
      </c>
      <c r="J378" s="216">
        <f>VLOOKUP(A378,'import Konya'!A:Q,10,0)</f>
        <v>0</v>
      </c>
      <c r="K378" s="56" t="s">
        <v>15356</v>
      </c>
      <c r="L378" s="56">
        <v>5.445936824E9</v>
      </c>
      <c r="M378" s="56" t="s">
        <v>11034</v>
      </c>
      <c r="N378" s="56" t="s">
        <v>13602</v>
      </c>
      <c r="O378" s="56" t="s">
        <v>15357</v>
      </c>
      <c r="P378" s="56" t="str">
        <f>VLOOKUP(A378,'import Konya'!A:Q,16,0)</f>
        <v>Geleneksel</v>
      </c>
      <c r="Q378" s="218" t="b">
        <v>0</v>
      </c>
      <c r="R378" s="218" t="s">
        <v>29</v>
      </c>
      <c r="S378" s="218"/>
      <c r="T378" s="218"/>
      <c r="U378" s="218" t="s">
        <v>15358</v>
      </c>
      <c r="V378" s="220"/>
      <c r="W378" s="220"/>
      <c r="X378" s="218"/>
      <c r="Y378" s="218" t="s">
        <v>31</v>
      </c>
      <c r="Z378" s="220">
        <v>44599.0</v>
      </c>
      <c r="AA378" s="218" t="s">
        <v>1353</v>
      </c>
      <c r="AB378" s="221">
        <v>44616.0</v>
      </c>
      <c r="AC378" s="218" t="s">
        <v>1353</v>
      </c>
      <c r="AD378" s="221">
        <v>44623.0</v>
      </c>
      <c r="AE378" s="218"/>
      <c r="AF378" s="218"/>
      <c r="AG378" s="218"/>
      <c r="AH378" s="218"/>
      <c r="AI378" s="218" t="s">
        <v>100</v>
      </c>
      <c r="AJ378" s="218" t="s">
        <v>404</v>
      </c>
      <c r="AK378" s="218" t="s">
        <v>167</v>
      </c>
      <c r="AL378" s="218"/>
      <c r="AM378" s="218"/>
    </row>
    <row r="379" ht="15.75" customHeight="1">
      <c r="A379" s="56" t="s">
        <v>15359</v>
      </c>
      <c r="B379" s="56" t="s">
        <v>15360</v>
      </c>
      <c r="C379" s="56" t="str">
        <f>VLOOKUP(A379,'import Konya'!A:Q,3,0)</f>
        <v>DOĞRU</v>
      </c>
      <c r="D379" s="56" t="s">
        <v>1443</v>
      </c>
      <c r="E379" s="56">
        <f>VLOOKUP(A379,'import Konya'!A:Q,5,0)</f>
        <v>184</v>
      </c>
      <c r="F379" s="56">
        <f>VLOOKUP(A379,'import Konya'!A:Q,6,0)</f>
        <v>9</v>
      </c>
      <c r="G379" s="56">
        <f>VLOOKUP(A379,'import Konya'!A:Q,7,0)</f>
        <v>0</v>
      </c>
      <c r="H379" s="56">
        <f>VLOOKUP(A379,'import Konya'!A:Q,8,0)</f>
        <v>30</v>
      </c>
      <c r="I379" s="56">
        <f>VLOOKUP(A379,'import Konya'!A:Q,9,0)</f>
        <v>30</v>
      </c>
      <c r="J379" s="216">
        <f>VLOOKUP(A379,'import Konya'!A:Q,10,0)</f>
        <v>0</v>
      </c>
      <c r="K379" s="1" t="s">
        <v>15361</v>
      </c>
      <c r="L379" s="56">
        <v>3.323221933E9</v>
      </c>
      <c r="M379" s="56" t="s">
        <v>13595</v>
      </c>
      <c r="N379" s="56" t="s">
        <v>14215</v>
      </c>
      <c r="O379" s="56" t="s">
        <v>15360</v>
      </c>
      <c r="P379" s="56" t="str">
        <f>VLOOKUP(A379,'import Konya'!A:Q,16,0)</f>
        <v>Geleneksel</v>
      </c>
      <c r="Q379" s="218" t="b">
        <v>0</v>
      </c>
      <c r="R379" s="218" t="s">
        <v>29</v>
      </c>
      <c r="S379" s="218"/>
      <c r="T379" s="224"/>
      <c r="U379" s="218" t="s">
        <v>15362</v>
      </c>
      <c r="V379" s="220"/>
      <c r="W379" s="220"/>
      <c r="X379" s="218"/>
      <c r="Y379" s="218" t="s">
        <v>1475</v>
      </c>
      <c r="Z379" s="220">
        <v>44392.0</v>
      </c>
      <c r="AA379" s="218" t="s">
        <v>31</v>
      </c>
      <c r="AB379" s="221">
        <v>44404.0</v>
      </c>
      <c r="AC379" s="218" t="s">
        <v>1506</v>
      </c>
      <c r="AD379" s="221">
        <v>44407.0</v>
      </c>
      <c r="AE379" s="218" t="s">
        <v>1353</v>
      </c>
      <c r="AF379" s="221">
        <v>44587.0</v>
      </c>
      <c r="AG379" s="218"/>
      <c r="AH379" s="218"/>
      <c r="AI379" s="218" t="s">
        <v>100</v>
      </c>
      <c r="AJ379" s="218" t="s">
        <v>100</v>
      </c>
      <c r="AK379" s="218" t="s">
        <v>100</v>
      </c>
      <c r="AL379" s="218" t="s">
        <v>66</v>
      </c>
      <c r="AM379" s="218"/>
    </row>
    <row r="380" ht="15.75" customHeight="1">
      <c r="A380" s="56" t="s">
        <v>15363</v>
      </c>
      <c r="B380" s="56" t="s">
        <v>15364</v>
      </c>
      <c r="C380" s="56" t="str">
        <f>VLOOKUP(A380,'import Konya'!A:Q,3,0)</f>
        <v>DOĞRU</v>
      </c>
      <c r="D380" s="56" t="s">
        <v>1443</v>
      </c>
      <c r="E380" s="56">
        <f>VLOOKUP(A380,'import Konya'!A:Q,5,0)</f>
        <v>3</v>
      </c>
      <c r="F380" s="56" t="str">
        <f>VLOOKUP(A380,'import Konya'!A:Q,6,0)</f>
        <v/>
      </c>
      <c r="G380" s="56">
        <f>VLOOKUP(A380,'import Konya'!A:Q,7,0)</f>
        <v>0</v>
      </c>
      <c r="H380" s="56">
        <f>VLOOKUP(A380,'import Konya'!A:Q,8,0)</f>
        <v>4</v>
      </c>
      <c r="I380" s="56">
        <f>VLOOKUP(A380,'import Konya'!A:Q,9,0)</f>
        <v>4</v>
      </c>
      <c r="J380" s="216">
        <f>VLOOKUP(A380,'import Konya'!A:Q,10,0)</f>
        <v>0</v>
      </c>
      <c r="K380" s="56" t="s">
        <v>15365</v>
      </c>
      <c r="L380" s="56">
        <v>5.346415023E9</v>
      </c>
      <c r="M380" s="56" t="s">
        <v>11034</v>
      </c>
      <c r="N380" s="56" t="s">
        <v>3216</v>
      </c>
      <c r="O380" s="56" t="s">
        <v>15366</v>
      </c>
      <c r="P380" s="56" t="str">
        <f>VLOOKUP(A380,'import Konya'!A:Q,16,0)</f>
        <v>Geleneksel</v>
      </c>
      <c r="Q380" s="218" t="b">
        <v>0</v>
      </c>
      <c r="R380" s="218" t="s">
        <v>33</v>
      </c>
      <c r="S380" s="218"/>
      <c r="T380" s="224"/>
      <c r="U380" s="218" t="s">
        <v>15367</v>
      </c>
      <c r="V380" s="220"/>
      <c r="W380" s="220"/>
      <c r="X380" s="218"/>
      <c r="Y380" s="218" t="s">
        <v>1353</v>
      </c>
      <c r="Z380" s="220">
        <v>44614.0</v>
      </c>
      <c r="AA380" s="218" t="s">
        <v>1353</v>
      </c>
      <c r="AB380" s="221">
        <v>44622.0</v>
      </c>
      <c r="AC380" s="218"/>
      <c r="AD380" s="218"/>
      <c r="AE380" s="218"/>
      <c r="AF380" s="218"/>
      <c r="AG380" s="218"/>
      <c r="AH380" s="218"/>
      <c r="AI380" s="218" t="s">
        <v>167</v>
      </c>
      <c r="AJ380" s="218" t="s">
        <v>167</v>
      </c>
      <c r="AK380" s="218"/>
      <c r="AL380" s="218"/>
      <c r="AM380" s="218"/>
    </row>
    <row r="381" ht="15.75" customHeight="1">
      <c r="A381" s="56" t="s">
        <v>15368</v>
      </c>
      <c r="B381" s="56" t="s">
        <v>15369</v>
      </c>
      <c r="C381" s="56" t="str">
        <f>VLOOKUP(A381,'import Konya'!A:Q,3,0)</f>
        <v>DOĞRU</v>
      </c>
      <c r="D381" s="56" t="s">
        <v>1378</v>
      </c>
      <c r="E381" s="56">
        <f>VLOOKUP(A381,'import Konya'!A:Q,5,0)</f>
        <v>143</v>
      </c>
      <c r="F381" s="56">
        <f>VLOOKUP(A381,'import Konya'!A:Q,6,0)</f>
        <v>7</v>
      </c>
      <c r="G381" s="56">
        <f>VLOOKUP(A381,'import Konya'!A:Q,7,0)</f>
        <v>5</v>
      </c>
      <c r="H381" s="56">
        <f>VLOOKUP(A381,'import Konya'!A:Q,8,0)</f>
        <v>19</v>
      </c>
      <c r="I381" s="56">
        <f>VLOOKUP(A381,'import Konya'!A:Q,9,0)</f>
        <v>24</v>
      </c>
      <c r="J381" s="216">
        <f>VLOOKUP(A381,'import Konya'!A:Q,10,0)</f>
        <v>0.21</v>
      </c>
      <c r="K381" s="56" t="s">
        <v>15370</v>
      </c>
      <c r="L381" s="56">
        <v>3.322499989E9</v>
      </c>
      <c r="M381" s="56" t="s">
        <v>11034</v>
      </c>
      <c r="N381" s="56" t="s">
        <v>15371</v>
      </c>
      <c r="O381" s="56" t="s">
        <v>15372</v>
      </c>
      <c r="P381" s="56" t="str">
        <f>VLOOKUP(A381,'import Konya'!A:Q,16,0)</f>
        <v>Geleneksel</v>
      </c>
      <c r="Q381" s="218" t="b">
        <v>1</v>
      </c>
      <c r="R381" s="218"/>
      <c r="S381" s="218"/>
      <c r="T381" s="218"/>
      <c r="U381" s="218" t="s">
        <v>5440</v>
      </c>
      <c r="V381" s="220"/>
      <c r="W381" s="220"/>
      <c r="X381" s="218"/>
      <c r="Y381" s="218" t="s">
        <v>1353</v>
      </c>
      <c r="Z381" s="220">
        <v>44613.0</v>
      </c>
      <c r="AA381" s="218"/>
      <c r="AB381" s="218"/>
      <c r="AC381" s="218"/>
      <c r="AD381" s="218"/>
      <c r="AE381" s="218"/>
      <c r="AF381" s="218"/>
      <c r="AG381" s="218"/>
      <c r="AH381" s="218"/>
      <c r="AI381" s="218" t="s">
        <v>149</v>
      </c>
      <c r="AJ381" s="218"/>
      <c r="AK381" s="218"/>
      <c r="AL381" s="218"/>
      <c r="AM381" s="218"/>
    </row>
    <row r="382" ht="15.75" customHeight="1">
      <c r="A382" s="56" t="s">
        <v>15373</v>
      </c>
      <c r="B382" s="56" t="s">
        <v>15374</v>
      </c>
      <c r="C382" s="56" t="str">
        <f>VLOOKUP(A382,'import Konya'!A:Q,3,0)</f>
        <v>DOĞRU</v>
      </c>
      <c r="D382" s="56" t="s">
        <v>1507</v>
      </c>
      <c r="E382" s="56">
        <f>VLOOKUP(A382,'import Konya'!A:Q,5,0)</f>
        <v>48</v>
      </c>
      <c r="F382" s="56">
        <f>VLOOKUP(A382,'import Konya'!A:Q,6,0)</f>
        <v>8</v>
      </c>
      <c r="G382" s="56">
        <f>VLOOKUP(A382,'import Konya'!A:Q,7,0)</f>
        <v>16</v>
      </c>
      <c r="H382" s="56">
        <f>VLOOKUP(A382,'import Konya'!A:Q,8,0)</f>
        <v>0</v>
      </c>
      <c r="I382" s="56">
        <f>VLOOKUP(A382,'import Konya'!A:Q,9,0)</f>
        <v>16</v>
      </c>
      <c r="J382" s="216">
        <f>VLOOKUP(A382,'import Konya'!A:Q,10,0)</f>
        <v>1</v>
      </c>
      <c r="K382" s="56" t="s">
        <v>15375</v>
      </c>
      <c r="L382" s="56">
        <v>5.057253807E9</v>
      </c>
      <c r="M382" s="56" t="s">
        <v>11034</v>
      </c>
      <c r="N382" s="56" t="s">
        <v>13773</v>
      </c>
      <c r="O382" s="56" t="s">
        <v>15376</v>
      </c>
      <c r="P382" s="56" t="str">
        <f>VLOOKUP(A382,'import Konya'!A:Q,16,0)</f>
        <v>Geleneksel</v>
      </c>
      <c r="Q382" s="218" t="b">
        <v>0</v>
      </c>
      <c r="R382" s="218" t="s">
        <v>38</v>
      </c>
      <c r="S382" s="218" t="s">
        <v>404</v>
      </c>
      <c r="T382" s="2" t="s">
        <v>13064</v>
      </c>
      <c r="U382" s="218"/>
      <c r="V382" s="220">
        <v>44621.0</v>
      </c>
      <c r="W382" s="220">
        <v>44622.0</v>
      </c>
      <c r="X382" s="218"/>
      <c r="Y382" s="218" t="s">
        <v>1353</v>
      </c>
      <c r="Z382" s="220">
        <v>44621.0</v>
      </c>
      <c r="AA382" s="218"/>
      <c r="AB382" s="218"/>
      <c r="AC382" s="218"/>
      <c r="AD382" s="218"/>
      <c r="AE382" s="218"/>
      <c r="AF382" s="218"/>
      <c r="AG382" s="218"/>
      <c r="AH382" s="218"/>
      <c r="AI382" s="218" t="s">
        <v>404</v>
      </c>
      <c r="AJ382" s="218"/>
      <c r="AK382" s="218"/>
      <c r="AL382" s="218"/>
      <c r="AM382" s="218"/>
    </row>
    <row r="383" ht="15.75" customHeight="1">
      <c r="A383" s="56" t="s">
        <v>15377</v>
      </c>
      <c r="B383" s="56" t="s">
        <v>15378</v>
      </c>
      <c r="C383" s="56" t="str">
        <f>VLOOKUP(A383,'import Konya'!A:Q,3,0)</f>
        <v>DOĞRU</v>
      </c>
      <c r="D383" s="56" t="s">
        <v>1378</v>
      </c>
      <c r="E383" s="56">
        <f>VLOOKUP(A383,'import Konya'!A:Q,5,0)</f>
        <v>163</v>
      </c>
      <c r="F383" s="56">
        <f>VLOOKUP(A383,'import Konya'!A:Q,6,0)</f>
        <v>21</v>
      </c>
      <c r="G383" s="56">
        <f>VLOOKUP(A383,'import Konya'!A:Q,7,0)</f>
        <v>0</v>
      </c>
      <c r="H383" s="56">
        <f>VLOOKUP(A383,'import Konya'!A:Q,8,0)</f>
        <v>12</v>
      </c>
      <c r="I383" s="56">
        <f>VLOOKUP(A383,'import Konya'!A:Q,9,0)</f>
        <v>12</v>
      </c>
      <c r="J383" s="216">
        <f>VLOOKUP(A383,'import Konya'!A:Q,10,0)</f>
        <v>0</v>
      </c>
      <c r="K383" s="56" t="s">
        <v>15379</v>
      </c>
      <c r="L383" s="56">
        <v>3.322353038E9</v>
      </c>
      <c r="M383" s="56" t="s">
        <v>13595</v>
      </c>
      <c r="N383" s="56" t="s">
        <v>15265</v>
      </c>
      <c r="O383" s="56" t="s">
        <v>15380</v>
      </c>
      <c r="P383" s="56" t="str">
        <f>VLOOKUP(A383,'import Konya'!A:Q,16,0)</f>
        <v>Geleneksel</v>
      </c>
      <c r="Q383" s="218" t="b">
        <v>0</v>
      </c>
      <c r="R383" s="218" t="s">
        <v>29</v>
      </c>
      <c r="S383" s="218"/>
      <c r="T383" s="218"/>
      <c r="U383" s="218" t="s">
        <v>15381</v>
      </c>
      <c r="V383" s="220"/>
      <c r="W383" s="220"/>
      <c r="X383" s="218"/>
      <c r="Y383" s="218" t="s">
        <v>1353</v>
      </c>
      <c r="Z383" s="220">
        <v>44404.0</v>
      </c>
      <c r="AA383" s="218" t="s">
        <v>1506</v>
      </c>
      <c r="AB383" s="221">
        <v>44620.0</v>
      </c>
      <c r="AC383" s="218"/>
      <c r="AD383" s="218"/>
      <c r="AE383" s="218"/>
      <c r="AF383" s="218"/>
      <c r="AG383" s="218"/>
      <c r="AH383" s="218"/>
      <c r="AI383" s="218" t="s">
        <v>100</v>
      </c>
      <c r="AJ383" s="218" t="s">
        <v>167</v>
      </c>
      <c r="AK383" s="218"/>
      <c r="AL383" s="218"/>
      <c r="AM383" s="218"/>
    </row>
    <row r="384" ht="15.75" customHeight="1">
      <c r="A384" s="56" t="s">
        <v>15382</v>
      </c>
      <c r="B384" s="56" t="s">
        <v>15383</v>
      </c>
      <c r="C384" s="56" t="str">
        <f>VLOOKUP(A384,'import Konya'!A:Q,3,0)</f>
        <v>YANLIŞ</v>
      </c>
      <c r="D384" s="56" t="s">
        <v>1507</v>
      </c>
      <c r="E384" s="56" t="str">
        <f>VLOOKUP(A384,'import Konya'!A:Q,5,0)</f>
        <v/>
      </c>
      <c r="F384" s="56" t="str">
        <f>VLOOKUP(A384,'import Konya'!A:Q,6,0)</f>
        <v/>
      </c>
      <c r="G384" s="56">
        <f>VLOOKUP(A384,'import Konya'!A:Q,7,0)</f>
        <v>0</v>
      </c>
      <c r="H384" s="56">
        <f>VLOOKUP(A384,'import Konya'!A:Q,8,0)</f>
        <v>26</v>
      </c>
      <c r="I384" s="56">
        <f>VLOOKUP(A384,'import Konya'!A:Q,9,0)</f>
        <v>26</v>
      </c>
      <c r="J384" s="216">
        <f>VLOOKUP(A384,'import Konya'!A:Q,10,0)</f>
        <v>0</v>
      </c>
      <c r="K384" s="56" t="s">
        <v>15384</v>
      </c>
      <c r="L384" s="56">
        <v>3.323231017E9</v>
      </c>
      <c r="M384" s="56" t="s">
        <v>13595</v>
      </c>
      <c r="N384" s="56" t="s">
        <v>13847</v>
      </c>
      <c r="O384" s="56" t="s">
        <v>15385</v>
      </c>
      <c r="P384" s="56" t="str">
        <f>VLOOKUP(A384,'import Konya'!A:Q,16,0)</f>
        <v>Geleneksel</v>
      </c>
      <c r="Q384" s="218" t="b">
        <v>0</v>
      </c>
      <c r="R384" s="218" t="s">
        <v>31</v>
      </c>
      <c r="S384" s="218"/>
      <c r="T384" s="224"/>
      <c r="U384" s="218" t="s">
        <v>15386</v>
      </c>
      <c r="V384" s="220"/>
      <c r="W384" s="220"/>
      <c r="X384" s="218"/>
      <c r="Y384" s="218" t="s">
        <v>43</v>
      </c>
      <c r="Z384" s="220">
        <v>44585.0</v>
      </c>
      <c r="AA384" s="218" t="s">
        <v>43</v>
      </c>
      <c r="AB384" s="221">
        <v>44587.0</v>
      </c>
      <c r="AC384" s="218" t="s">
        <v>31</v>
      </c>
      <c r="AD384" s="221">
        <v>44589.0</v>
      </c>
      <c r="AE384" s="218"/>
      <c r="AF384" s="218"/>
      <c r="AG384" s="218"/>
      <c r="AH384" s="218"/>
      <c r="AI384" s="218" t="s">
        <v>404</v>
      </c>
      <c r="AJ384" s="218" t="s">
        <v>66</v>
      </c>
      <c r="AK384" s="218" t="s">
        <v>106</v>
      </c>
      <c r="AL384" s="218"/>
      <c r="AM384" s="218"/>
    </row>
    <row r="385" ht="15.75" customHeight="1">
      <c r="A385" s="56" t="s">
        <v>15387</v>
      </c>
      <c r="B385" s="56" t="s">
        <v>15388</v>
      </c>
      <c r="C385" s="56" t="str">
        <f>VLOOKUP(A385,'import Konya'!A:Q,3,0)</f>
        <v>DOĞRU</v>
      </c>
      <c r="D385" s="56" t="s">
        <v>1597</v>
      </c>
      <c r="E385" s="56">
        <f>VLOOKUP(A385,'import Konya'!A:Q,5,0)</f>
        <v>233</v>
      </c>
      <c r="F385" s="56">
        <f>VLOOKUP(A385,'import Konya'!A:Q,6,0)</f>
        <v>3</v>
      </c>
      <c r="G385" s="56">
        <f>VLOOKUP(A385,'import Konya'!A:Q,7,0)</f>
        <v>22</v>
      </c>
      <c r="H385" s="56">
        <f>VLOOKUP(A385,'import Konya'!A:Q,8,0)</f>
        <v>3</v>
      </c>
      <c r="I385" s="56">
        <f>VLOOKUP(A385,'import Konya'!A:Q,9,0)</f>
        <v>25</v>
      </c>
      <c r="J385" s="216">
        <f>VLOOKUP(A385,'import Konya'!A:Q,10,0)</f>
        <v>0.88</v>
      </c>
      <c r="K385" s="56" t="s">
        <v>15389</v>
      </c>
      <c r="L385" s="56">
        <v>3.322483566E9</v>
      </c>
      <c r="M385" s="56" t="s">
        <v>11034</v>
      </c>
      <c r="N385" s="56" t="s">
        <v>13784</v>
      </c>
      <c r="O385" s="56" t="s">
        <v>15390</v>
      </c>
      <c r="P385" s="56" t="str">
        <f>VLOOKUP(A385,'import Konya'!A:Q,16,0)</f>
        <v>Geleneksel</v>
      </c>
      <c r="Q385" s="218" t="b">
        <v>0</v>
      </c>
      <c r="R385" s="218" t="s">
        <v>38</v>
      </c>
      <c r="S385" s="218" t="s">
        <v>100</v>
      </c>
      <c r="T385" s="2" t="s">
        <v>13064</v>
      </c>
      <c r="U385" s="218" t="s">
        <v>15391</v>
      </c>
      <c r="V385" s="220">
        <v>44629.0</v>
      </c>
      <c r="W385" s="220">
        <v>44629.0</v>
      </c>
      <c r="X385" s="218"/>
      <c r="Y385" s="218" t="s">
        <v>1353</v>
      </c>
      <c r="Z385" s="220">
        <v>44599.0</v>
      </c>
      <c r="AA385" s="218" t="s">
        <v>1353</v>
      </c>
      <c r="AB385" s="221">
        <v>44629.0</v>
      </c>
      <c r="AC385" s="218"/>
      <c r="AD385" s="218"/>
      <c r="AE385" s="218"/>
      <c r="AF385" s="218"/>
      <c r="AG385" s="218"/>
      <c r="AH385" s="218"/>
      <c r="AI385" s="218" t="s">
        <v>100</v>
      </c>
      <c r="AJ385" s="218" t="s">
        <v>100</v>
      </c>
      <c r="AK385" s="218"/>
      <c r="AL385" s="218"/>
      <c r="AM385" s="218"/>
    </row>
    <row r="386" ht="15.75" customHeight="1">
      <c r="A386" s="211" t="s">
        <v>15392</v>
      </c>
      <c r="B386" s="211" t="s">
        <v>15393</v>
      </c>
      <c r="C386" s="56" t="str">
        <f>VLOOKUP(A386,'import Konya'!A:Q,3,0)</f>
        <v>DOĞRU</v>
      </c>
      <c r="D386" s="211" t="s">
        <v>1597</v>
      </c>
      <c r="E386" s="56">
        <f>VLOOKUP(A386,'import Konya'!A:Q,5,0)</f>
        <v>41</v>
      </c>
      <c r="F386" s="56">
        <f>VLOOKUP(A386,'import Konya'!A:Q,6,0)</f>
        <v>18</v>
      </c>
      <c r="G386" s="56">
        <f>VLOOKUP(A386,'import Konya'!A:Q,7,0)</f>
        <v>0</v>
      </c>
      <c r="H386" s="56">
        <f>VLOOKUP(A386,'import Konya'!A:Q,8,0)</f>
        <v>32</v>
      </c>
      <c r="I386" s="56">
        <f>VLOOKUP(A386,'import Konya'!A:Q,9,0)</f>
        <v>32</v>
      </c>
      <c r="J386" s="216">
        <f>VLOOKUP(A386,'import Konya'!A:Q,10,0)</f>
        <v>0</v>
      </c>
      <c r="K386" s="211" t="s">
        <v>15394</v>
      </c>
      <c r="L386" s="211">
        <v>3.327132222E9</v>
      </c>
      <c r="M386" s="211" t="s">
        <v>13656</v>
      </c>
      <c r="N386" s="211" t="s">
        <v>15395</v>
      </c>
      <c r="O386" s="211" t="s">
        <v>15396</v>
      </c>
      <c r="P386" s="56" t="str">
        <f>VLOOKUP(A386,'import Konya'!A:Q,16,0)</f>
        <v>Geleneksel</v>
      </c>
      <c r="Q386" s="218" t="b">
        <v>0</v>
      </c>
      <c r="R386" s="218"/>
      <c r="S386" s="218"/>
      <c r="T386" s="224"/>
      <c r="U386" s="218"/>
      <c r="V386" s="220"/>
      <c r="W386" s="220"/>
      <c r="X386" s="218"/>
      <c r="Y386" s="218"/>
      <c r="Z386" s="220"/>
      <c r="AA386" s="218"/>
      <c r="AB386" s="218"/>
      <c r="AC386" s="218"/>
      <c r="AD386" s="218"/>
      <c r="AE386" s="218"/>
      <c r="AF386" s="218"/>
      <c r="AG386" s="218"/>
      <c r="AH386" s="218"/>
      <c r="AI386" s="218"/>
      <c r="AJ386" s="218"/>
      <c r="AK386" s="218"/>
      <c r="AL386" s="218"/>
      <c r="AM386" s="218"/>
    </row>
    <row r="387" ht="15.75" customHeight="1">
      <c r="A387" s="56" t="s">
        <v>15397</v>
      </c>
      <c r="B387" s="56" t="s">
        <v>15398</v>
      </c>
      <c r="C387" s="56" t="str">
        <f>VLOOKUP(A387,'import Konya'!A:Q,3,0)</f>
        <v>YANLIŞ</v>
      </c>
      <c r="D387" s="56" t="s">
        <v>1597</v>
      </c>
      <c r="E387" s="56">
        <f>VLOOKUP(A387,'import Konya'!A:Q,5,0)</f>
        <v>20</v>
      </c>
      <c r="F387" s="56" t="str">
        <f>VLOOKUP(A387,'import Konya'!A:Q,6,0)</f>
        <v/>
      </c>
      <c r="G387" s="56">
        <f>VLOOKUP(A387,'import Konya'!A:Q,7,0)</f>
        <v>0</v>
      </c>
      <c r="H387" s="56">
        <f>VLOOKUP(A387,'import Konya'!A:Q,8,0)</f>
        <v>8</v>
      </c>
      <c r="I387" s="56">
        <f>VLOOKUP(A387,'import Konya'!A:Q,9,0)</f>
        <v>8</v>
      </c>
      <c r="J387" s="216">
        <f>VLOOKUP(A387,'import Konya'!A:Q,10,0)</f>
        <v>0</v>
      </c>
      <c r="K387" s="56" t="s">
        <v>15399</v>
      </c>
      <c r="L387" s="56">
        <v>5.313350401E9</v>
      </c>
      <c r="M387" s="56" t="s">
        <v>11034</v>
      </c>
      <c r="N387" s="56" t="s">
        <v>13602</v>
      </c>
      <c r="O387" s="56" t="s">
        <v>15400</v>
      </c>
      <c r="P387" s="56" t="str">
        <f>VLOOKUP(A387,'import Konya'!A:Q,16,0)</f>
        <v>Geleneksel</v>
      </c>
      <c r="Q387" s="218" t="b">
        <v>0</v>
      </c>
      <c r="R387" s="218" t="s">
        <v>29</v>
      </c>
      <c r="S387" s="218"/>
      <c r="T387" s="218"/>
      <c r="U387" s="218" t="s">
        <v>15401</v>
      </c>
      <c r="V387" s="220"/>
      <c r="W387" s="220"/>
      <c r="X387" s="218"/>
      <c r="Y387" s="218" t="s">
        <v>1353</v>
      </c>
      <c r="Z387" s="220">
        <v>44427.0</v>
      </c>
      <c r="AA387" s="218" t="s">
        <v>1353</v>
      </c>
      <c r="AB387" s="221">
        <v>44620.0</v>
      </c>
      <c r="AC387" s="218"/>
      <c r="AD387" s="218"/>
      <c r="AE387" s="218"/>
      <c r="AF387" s="218"/>
      <c r="AG387" s="218"/>
      <c r="AH387" s="218"/>
      <c r="AI387" s="218" t="s">
        <v>167</v>
      </c>
      <c r="AJ387" s="218"/>
      <c r="AK387" s="218"/>
      <c r="AL387" s="218"/>
      <c r="AM387" s="218"/>
    </row>
    <row r="388" ht="15.75" customHeight="1">
      <c r="A388" s="56" t="s">
        <v>15402</v>
      </c>
      <c r="B388" s="56" t="s">
        <v>15403</v>
      </c>
      <c r="C388" s="56" t="str">
        <f>VLOOKUP(A388,'import Konya'!A:Q,3,0)</f>
        <v>DOĞRU</v>
      </c>
      <c r="D388" s="56" t="s">
        <v>1378</v>
      </c>
      <c r="E388" s="56">
        <f>VLOOKUP(A388,'import Konya'!A:Q,5,0)</f>
        <v>811</v>
      </c>
      <c r="F388" s="56" t="str">
        <f>VLOOKUP(A388,'import Konya'!A:Q,6,0)</f>
        <v/>
      </c>
      <c r="G388" s="56">
        <f>VLOOKUP(A388,'import Konya'!A:Q,7,0)</f>
        <v>39</v>
      </c>
      <c r="H388" s="56">
        <f>VLOOKUP(A388,'import Konya'!A:Q,8,0)</f>
        <v>24</v>
      </c>
      <c r="I388" s="56">
        <f>VLOOKUP(A388,'import Konya'!A:Q,9,0)</f>
        <v>63</v>
      </c>
      <c r="J388" s="216">
        <f>VLOOKUP(A388,'import Konya'!A:Q,10,0)</f>
        <v>0.62</v>
      </c>
      <c r="K388" s="56" t="s">
        <v>15404</v>
      </c>
      <c r="L388" s="56">
        <v>5.412422069E9</v>
      </c>
      <c r="M388" s="56" t="s">
        <v>11034</v>
      </c>
      <c r="N388" s="56" t="s">
        <v>13668</v>
      </c>
      <c r="O388" s="56" t="s">
        <v>15405</v>
      </c>
      <c r="P388" s="56" t="str">
        <f>VLOOKUP(A388,'import Konya'!A:Q,16,0)</f>
        <v>Geleneksel</v>
      </c>
      <c r="Q388" s="218" t="b">
        <v>0</v>
      </c>
      <c r="R388" s="218" t="s">
        <v>31</v>
      </c>
      <c r="S388" s="218"/>
      <c r="T388" s="218"/>
      <c r="U388" s="218" t="s">
        <v>15406</v>
      </c>
      <c r="V388" s="220"/>
      <c r="W388" s="220"/>
      <c r="X388" s="218"/>
      <c r="Y388" s="218" t="s">
        <v>1353</v>
      </c>
      <c r="Z388" s="220">
        <v>44413.0</v>
      </c>
      <c r="AA388" s="218" t="s">
        <v>1353</v>
      </c>
      <c r="AB388" s="221">
        <v>44422.0</v>
      </c>
      <c r="AC388" s="218"/>
      <c r="AD388" s="218"/>
      <c r="AE388" s="218"/>
      <c r="AF388" s="218"/>
      <c r="AG388" s="218"/>
      <c r="AH388" s="218"/>
      <c r="AI388" s="218" t="s">
        <v>13605</v>
      </c>
      <c r="AJ388" s="218" t="s">
        <v>100</v>
      </c>
      <c r="AK388" s="218"/>
      <c r="AL388" s="218"/>
      <c r="AM388" s="218"/>
    </row>
    <row r="389" ht="15.75" customHeight="1">
      <c r="A389" s="56" t="s">
        <v>15407</v>
      </c>
      <c r="B389" s="56" t="s">
        <v>15408</v>
      </c>
      <c r="C389" s="56" t="str">
        <f>VLOOKUP(A389,'import Konya'!A:Q,3,0)</f>
        <v>DOĞRU</v>
      </c>
      <c r="D389" s="56" t="s">
        <v>1597</v>
      </c>
      <c r="E389" s="56">
        <f>VLOOKUP(A389,'import Konya'!A:Q,5,0)</f>
        <v>3644</v>
      </c>
      <c r="F389" s="56" t="str">
        <f>VLOOKUP(A389,'import Konya'!A:Q,6,0)</f>
        <v/>
      </c>
      <c r="G389" s="56">
        <f>VLOOKUP(A389,'import Konya'!A:Q,7,0)</f>
        <v>7</v>
      </c>
      <c r="H389" s="56">
        <f>VLOOKUP(A389,'import Konya'!A:Q,8,0)</f>
        <v>28</v>
      </c>
      <c r="I389" s="56">
        <f>VLOOKUP(A389,'import Konya'!A:Q,9,0)</f>
        <v>35</v>
      </c>
      <c r="J389" s="216">
        <f>VLOOKUP(A389,'import Konya'!A:Q,10,0)</f>
        <v>0.2</v>
      </c>
      <c r="K389" s="56" t="s">
        <v>15409</v>
      </c>
      <c r="L389" s="56">
        <v>3.323500732E9</v>
      </c>
      <c r="M389" s="56" t="s">
        <v>13595</v>
      </c>
      <c r="N389" s="56" t="s">
        <v>14387</v>
      </c>
      <c r="O389" s="56" t="s">
        <v>15410</v>
      </c>
      <c r="P389" s="56" t="str">
        <f>VLOOKUP(A389,'import Konya'!A:Q,16,0)</f>
        <v>Geleneksel</v>
      </c>
      <c r="Q389" s="218" t="b">
        <v>0</v>
      </c>
      <c r="R389" s="218" t="s">
        <v>39</v>
      </c>
      <c r="S389" s="218" t="s">
        <v>167</v>
      </c>
      <c r="T389" s="2" t="s">
        <v>13064</v>
      </c>
      <c r="U389" s="218" t="s">
        <v>15411</v>
      </c>
      <c r="V389" s="220">
        <v>44623.0</v>
      </c>
      <c r="W389" s="220">
        <v>44624.0</v>
      </c>
      <c r="X389" s="218"/>
      <c r="Y389" s="218" t="s">
        <v>1353</v>
      </c>
      <c r="Z389" s="220">
        <v>44389.0</v>
      </c>
      <c r="AA389" s="218" t="s">
        <v>1353</v>
      </c>
      <c r="AB389" s="221">
        <v>44389.0</v>
      </c>
      <c r="AC389" s="218" t="s">
        <v>1353</v>
      </c>
      <c r="AD389" s="221">
        <v>44391.0</v>
      </c>
      <c r="AE389" s="218" t="s">
        <v>1353</v>
      </c>
      <c r="AF389" s="221">
        <v>44403.0</v>
      </c>
      <c r="AG389" s="218" t="s">
        <v>1353</v>
      </c>
      <c r="AH389" s="221">
        <v>44623.0</v>
      </c>
      <c r="AI389" s="218" t="s">
        <v>4973</v>
      </c>
      <c r="AJ389" s="218" t="s">
        <v>100</v>
      </c>
      <c r="AK389" s="218" t="s">
        <v>100</v>
      </c>
      <c r="AL389" s="218" t="s">
        <v>100</v>
      </c>
      <c r="AM389" s="218" t="s">
        <v>167</v>
      </c>
    </row>
    <row r="390" ht="15.75" customHeight="1">
      <c r="A390" s="56" t="s">
        <v>15412</v>
      </c>
      <c r="B390" s="56" t="s">
        <v>15413</v>
      </c>
      <c r="C390" s="56" t="str">
        <f>VLOOKUP(A390,'import Konya'!A:Q,3,0)</f>
        <v>DOĞRU</v>
      </c>
      <c r="D390" s="56" t="s">
        <v>1378</v>
      </c>
      <c r="E390" s="56">
        <f>VLOOKUP(A390,'import Konya'!A:Q,5,0)</f>
        <v>364</v>
      </c>
      <c r="F390" s="56">
        <f>VLOOKUP(A390,'import Konya'!A:Q,6,0)</f>
        <v>49</v>
      </c>
      <c r="G390" s="56">
        <f>VLOOKUP(A390,'import Konya'!A:Q,7,0)</f>
        <v>1</v>
      </c>
      <c r="H390" s="56">
        <f>VLOOKUP(A390,'import Konya'!A:Q,8,0)</f>
        <v>28</v>
      </c>
      <c r="I390" s="56">
        <f>VLOOKUP(A390,'import Konya'!A:Q,9,0)</f>
        <v>29</v>
      </c>
      <c r="J390" s="216">
        <f>VLOOKUP(A390,'import Konya'!A:Q,10,0)</f>
        <v>0.03</v>
      </c>
      <c r="K390" s="56" t="s">
        <v>15414</v>
      </c>
      <c r="L390" s="56">
        <v>5.52547977E9</v>
      </c>
      <c r="M390" s="56" t="s">
        <v>11034</v>
      </c>
      <c r="N390" s="56" t="s">
        <v>14277</v>
      </c>
      <c r="O390" s="56" t="s">
        <v>15415</v>
      </c>
      <c r="P390" s="56" t="str">
        <f>VLOOKUP(A390,'import Konya'!A:Q,16,0)</f>
        <v>Geleneksel</v>
      </c>
      <c r="Q390" s="218" t="b">
        <v>0</v>
      </c>
      <c r="R390" s="218" t="s">
        <v>43</v>
      </c>
      <c r="S390" s="218" t="s">
        <v>106</v>
      </c>
      <c r="T390" s="218"/>
      <c r="U390" s="218" t="s">
        <v>15416</v>
      </c>
      <c r="V390" s="220">
        <v>44450.0</v>
      </c>
      <c r="W390" s="220">
        <v>44453.0</v>
      </c>
      <c r="X390" s="218"/>
      <c r="Y390" s="218" t="s">
        <v>1475</v>
      </c>
      <c r="Z390" s="220">
        <v>44424.0</v>
      </c>
      <c r="AA390" s="218" t="s">
        <v>1475</v>
      </c>
      <c r="AB390" s="221">
        <v>44425.0</v>
      </c>
      <c r="AC390" s="218" t="s">
        <v>1506</v>
      </c>
      <c r="AD390" s="221">
        <v>44450.0</v>
      </c>
      <c r="AE390" s="218" t="s">
        <v>43</v>
      </c>
      <c r="AF390" s="221">
        <v>44450.0</v>
      </c>
      <c r="AG390" s="218" t="s">
        <v>43</v>
      </c>
      <c r="AH390" s="221">
        <v>44628.0</v>
      </c>
      <c r="AI390" s="218" t="s">
        <v>5371</v>
      </c>
      <c r="AJ390" s="218" t="s">
        <v>5371</v>
      </c>
      <c r="AK390" s="218" t="s">
        <v>128</v>
      </c>
      <c r="AL390" s="218" t="s">
        <v>128</v>
      </c>
      <c r="AM390" s="218" t="s">
        <v>149</v>
      </c>
    </row>
    <row r="391" ht="15.75" customHeight="1">
      <c r="A391" s="56" t="s">
        <v>15417</v>
      </c>
      <c r="B391" s="56" t="s">
        <v>15418</v>
      </c>
      <c r="C391" s="56" t="str">
        <f>VLOOKUP(A391,'import Konya'!A:Q,3,0)</f>
        <v>DOĞRU</v>
      </c>
      <c r="D391" s="56" t="s">
        <v>1597</v>
      </c>
      <c r="E391" s="56">
        <f>VLOOKUP(A391,'import Konya'!A:Q,5,0)</f>
        <v>151</v>
      </c>
      <c r="F391" s="56">
        <f>VLOOKUP(A391,'import Konya'!A:Q,6,0)</f>
        <v>15</v>
      </c>
      <c r="G391" s="56">
        <f>VLOOKUP(A391,'import Konya'!A:Q,7,0)</f>
        <v>0</v>
      </c>
      <c r="H391" s="56">
        <f>VLOOKUP(A391,'import Konya'!A:Q,8,0)</f>
        <v>50</v>
      </c>
      <c r="I391" s="56">
        <f>VLOOKUP(A391,'import Konya'!A:Q,9,0)</f>
        <v>50</v>
      </c>
      <c r="J391" s="216">
        <f>VLOOKUP(A391,'import Konya'!A:Q,10,0)</f>
        <v>0</v>
      </c>
      <c r="K391" s="56" t="s">
        <v>15419</v>
      </c>
      <c r="L391" s="56">
        <v>3.327101333E9</v>
      </c>
      <c r="M391" s="56" t="s">
        <v>13656</v>
      </c>
      <c r="N391" s="56" t="s">
        <v>14200</v>
      </c>
      <c r="O391" s="56" t="s">
        <v>15420</v>
      </c>
      <c r="P391" s="56" t="str">
        <f>VLOOKUP(A391,'import Konya'!A:Q,16,0)</f>
        <v>Geleneksel</v>
      </c>
      <c r="Q391" s="218" t="b">
        <v>0</v>
      </c>
      <c r="R391" s="218"/>
      <c r="S391" s="218"/>
      <c r="T391" s="218"/>
      <c r="U391" s="218"/>
      <c r="V391" s="220"/>
      <c r="W391" s="220"/>
      <c r="X391" s="218"/>
      <c r="Y391" s="218"/>
      <c r="Z391" s="220"/>
      <c r="AA391" s="218"/>
      <c r="AB391" s="218"/>
      <c r="AC391" s="218"/>
      <c r="AD391" s="218"/>
      <c r="AE391" s="218"/>
      <c r="AF391" s="218"/>
      <c r="AG391" s="218"/>
      <c r="AH391" s="218"/>
      <c r="AI391" s="218"/>
      <c r="AJ391" s="218"/>
      <c r="AK391" s="218"/>
      <c r="AL391" s="218"/>
      <c r="AM391" s="218"/>
    </row>
    <row r="392" ht="15.75" customHeight="1">
      <c r="A392" s="56" t="s">
        <v>15421</v>
      </c>
      <c r="B392" s="56" t="s">
        <v>15422</v>
      </c>
      <c r="C392" s="56" t="str">
        <f>VLOOKUP(A392,'import Konya'!A:Q,3,0)</f>
        <v>DOĞRU</v>
      </c>
      <c r="D392" s="56" t="s">
        <v>1597</v>
      </c>
      <c r="E392" s="56">
        <f>VLOOKUP(A392,'import Konya'!A:Q,5,0)</f>
        <v>53</v>
      </c>
      <c r="F392" s="56">
        <f>VLOOKUP(A392,'import Konya'!A:Q,6,0)</f>
        <v>12</v>
      </c>
      <c r="G392" s="56">
        <f>VLOOKUP(A392,'import Konya'!A:Q,7,0)</f>
        <v>0</v>
      </c>
      <c r="H392" s="56">
        <f>VLOOKUP(A392,'import Konya'!A:Q,8,0)</f>
        <v>27</v>
      </c>
      <c r="I392" s="56">
        <f>VLOOKUP(A392,'import Konya'!A:Q,9,0)</f>
        <v>27</v>
      </c>
      <c r="J392" s="216">
        <f>VLOOKUP(A392,'import Konya'!A:Q,10,0)</f>
        <v>0</v>
      </c>
      <c r="K392" s="56" t="s">
        <v>15423</v>
      </c>
      <c r="L392" s="56">
        <v>5.42789428E9</v>
      </c>
      <c r="M392" s="56" t="s">
        <v>13656</v>
      </c>
      <c r="N392" s="56" t="s">
        <v>1408</v>
      </c>
      <c r="O392" s="56" t="s">
        <v>15424</v>
      </c>
      <c r="P392" s="56" t="str">
        <f>VLOOKUP(A392,'import Konya'!A:Q,16,0)</f>
        <v>Geleneksel</v>
      </c>
      <c r="Q392" s="218" t="b">
        <v>0</v>
      </c>
      <c r="R392" s="218"/>
      <c r="S392" s="218"/>
      <c r="T392" s="218"/>
      <c r="U392" s="218"/>
      <c r="V392" s="220"/>
      <c r="W392" s="220"/>
      <c r="X392" s="218"/>
      <c r="Y392" s="218"/>
      <c r="Z392" s="220"/>
      <c r="AA392" s="218"/>
      <c r="AB392" s="218"/>
      <c r="AC392" s="218"/>
      <c r="AD392" s="218"/>
      <c r="AE392" s="218"/>
      <c r="AF392" s="218"/>
      <c r="AG392" s="218"/>
      <c r="AH392" s="218"/>
      <c r="AI392" s="218"/>
      <c r="AJ392" s="218"/>
      <c r="AK392" s="218"/>
      <c r="AL392" s="218"/>
      <c r="AM392" s="218"/>
    </row>
    <row r="393" ht="15.75" customHeight="1">
      <c r="A393" s="56" t="s">
        <v>15425</v>
      </c>
      <c r="B393" s="56" t="s">
        <v>15426</v>
      </c>
      <c r="C393" s="56" t="str">
        <f>VLOOKUP(A393,'import Konya'!A:Q,3,0)</f>
        <v>DOĞRU</v>
      </c>
      <c r="D393" s="56" t="s">
        <v>1356</v>
      </c>
      <c r="E393" s="56">
        <f>VLOOKUP(A393,'import Konya'!A:Q,5,0)</f>
        <v>681</v>
      </c>
      <c r="F393" s="56">
        <f>VLOOKUP(A393,'import Konya'!A:Q,6,0)</f>
        <v>21</v>
      </c>
      <c r="G393" s="56">
        <f>VLOOKUP(A393,'import Konya'!A:Q,7,0)</f>
        <v>0</v>
      </c>
      <c r="H393" s="56">
        <f>VLOOKUP(A393,'import Konya'!A:Q,8,0)</f>
        <v>18</v>
      </c>
      <c r="I393" s="56">
        <f>VLOOKUP(A393,'import Konya'!A:Q,9,0)</f>
        <v>18</v>
      </c>
      <c r="J393" s="216">
        <f>VLOOKUP(A393,'import Konya'!A:Q,10,0)</f>
        <v>0</v>
      </c>
      <c r="K393" s="56" t="s">
        <v>15427</v>
      </c>
      <c r="L393" s="56">
        <v>3.323200772E9</v>
      </c>
      <c r="M393" s="56" t="s">
        <v>11034</v>
      </c>
      <c r="N393" s="56" t="s">
        <v>13709</v>
      </c>
      <c r="O393" s="56" t="s">
        <v>15428</v>
      </c>
      <c r="P393" s="56" t="str">
        <f>VLOOKUP(A393,'import Konya'!A:Q,16,0)</f>
        <v>Geleneksel</v>
      </c>
      <c r="Q393" s="218" t="b">
        <v>1</v>
      </c>
      <c r="R393" s="218"/>
      <c r="S393" s="218"/>
      <c r="T393" s="218"/>
      <c r="U393" s="218" t="s">
        <v>15429</v>
      </c>
      <c r="V393" s="220"/>
      <c r="W393" s="220"/>
      <c r="X393" s="218"/>
      <c r="Y393" s="218" t="s">
        <v>1353</v>
      </c>
      <c r="Z393" s="220">
        <v>44412.0</v>
      </c>
      <c r="AA393" s="218"/>
      <c r="AB393" s="218"/>
      <c r="AC393" s="218"/>
      <c r="AD393" s="218"/>
      <c r="AE393" s="218"/>
      <c r="AF393" s="218"/>
      <c r="AG393" s="218"/>
      <c r="AH393" s="218"/>
      <c r="AI393" s="218" t="s">
        <v>13605</v>
      </c>
      <c r="AJ393" s="218"/>
      <c r="AK393" s="218"/>
      <c r="AL393" s="218"/>
      <c r="AM393" s="218"/>
    </row>
    <row r="394" ht="15.75" customHeight="1">
      <c r="A394" s="56" t="s">
        <v>15430</v>
      </c>
      <c r="B394" s="56" t="s">
        <v>15431</v>
      </c>
      <c r="C394" s="56" t="str">
        <f>VLOOKUP(A394,'import Konya'!A:Q,3,0)</f>
        <v>DOĞRU</v>
      </c>
      <c r="D394" s="56" t="s">
        <v>1789</v>
      </c>
      <c r="E394" s="56" t="str">
        <f>VLOOKUP(A394,'import Konya'!A:Q,5,0)</f>
        <v/>
      </c>
      <c r="F394" s="56" t="str">
        <f>VLOOKUP(A394,'import Konya'!A:Q,6,0)</f>
        <v/>
      </c>
      <c r="G394" s="56">
        <f>VLOOKUP(A394,'import Konya'!A:Q,7,0)</f>
        <v>0</v>
      </c>
      <c r="H394" s="56">
        <f>VLOOKUP(A394,'import Konya'!A:Q,8,0)</f>
        <v>20</v>
      </c>
      <c r="I394" s="56">
        <f>VLOOKUP(A394,'import Konya'!A:Q,9,0)</f>
        <v>20</v>
      </c>
      <c r="J394" s="216">
        <f>VLOOKUP(A394,'import Konya'!A:Q,10,0)</f>
        <v>0</v>
      </c>
      <c r="K394" s="56" t="s">
        <v>15432</v>
      </c>
      <c r="L394" s="56">
        <v>5.462908674E9</v>
      </c>
      <c r="M394" s="56" t="s">
        <v>11034</v>
      </c>
      <c r="N394" s="56" t="s">
        <v>13930</v>
      </c>
      <c r="O394" s="56" t="s">
        <v>15433</v>
      </c>
      <c r="P394" s="56" t="str">
        <f>VLOOKUP(A394,'import Konya'!A:Q,16,0)</f>
        <v>Geleneksel</v>
      </c>
      <c r="Q394" s="218" t="b">
        <v>0</v>
      </c>
      <c r="R394" s="218" t="s">
        <v>33</v>
      </c>
      <c r="S394" s="218" t="s">
        <v>106</v>
      </c>
      <c r="T394" s="2" t="s">
        <v>13853</v>
      </c>
      <c r="U394" s="218" t="s">
        <v>15434</v>
      </c>
      <c r="V394" s="220">
        <v>44617.0</v>
      </c>
      <c r="W394" s="220">
        <v>44620.0</v>
      </c>
      <c r="X394" s="218"/>
      <c r="Y394" s="218" t="s">
        <v>43</v>
      </c>
      <c r="Z394" s="220">
        <v>44582.0</v>
      </c>
      <c r="AA394" s="218" t="s">
        <v>1353</v>
      </c>
      <c r="AB394" s="221">
        <v>44617.0</v>
      </c>
      <c r="AC394" s="218" t="s">
        <v>1506</v>
      </c>
      <c r="AD394" s="221">
        <v>44624.0</v>
      </c>
      <c r="AE394" s="218" t="s">
        <v>1353</v>
      </c>
      <c r="AF394" s="221">
        <v>44659.0</v>
      </c>
      <c r="AG394" s="218"/>
      <c r="AH394" s="218"/>
      <c r="AI394" s="218" t="s">
        <v>66</v>
      </c>
      <c r="AJ394" s="218" t="s">
        <v>106</v>
      </c>
      <c r="AK394" s="218" t="s">
        <v>167</v>
      </c>
      <c r="AL394" s="218" t="s">
        <v>167</v>
      </c>
      <c r="AM394" s="218"/>
    </row>
    <row r="395" ht="15.75" customHeight="1">
      <c r="A395" s="56" t="s">
        <v>15435</v>
      </c>
      <c r="B395" s="56" t="s">
        <v>15436</v>
      </c>
      <c r="C395" s="56" t="str">
        <f>VLOOKUP(A395,'import Konya'!A:Q,3,0)</f>
        <v>DOĞRU</v>
      </c>
      <c r="D395" s="56" t="s">
        <v>1789</v>
      </c>
      <c r="E395" s="56">
        <f>VLOOKUP(A395,'import Konya'!A:Q,5,0)</f>
        <v>46</v>
      </c>
      <c r="F395" s="56" t="str">
        <f>VLOOKUP(A395,'import Konya'!A:Q,6,0)</f>
        <v/>
      </c>
      <c r="G395" s="56">
        <f>VLOOKUP(A395,'import Konya'!A:Q,7,0)</f>
        <v>0</v>
      </c>
      <c r="H395" s="56">
        <f>VLOOKUP(A395,'import Konya'!A:Q,8,0)</f>
        <v>16</v>
      </c>
      <c r="I395" s="56">
        <f>VLOOKUP(A395,'import Konya'!A:Q,9,0)</f>
        <v>16</v>
      </c>
      <c r="J395" s="216">
        <f>VLOOKUP(A395,'import Konya'!A:Q,10,0)</f>
        <v>0</v>
      </c>
      <c r="K395" s="56" t="s">
        <v>15437</v>
      </c>
      <c r="L395" s="56">
        <v>5.055001748E9</v>
      </c>
      <c r="M395" s="56" t="s">
        <v>13620</v>
      </c>
      <c r="N395" s="56" t="s">
        <v>13621</v>
      </c>
      <c r="O395" s="56" t="s">
        <v>15438</v>
      </c>
      <c r="P395" s="56" t="str">
        <f>VLOOKUP(A395,'import Konya'!A:Q,16,0)</f>
        <v>Geleneksel</v>
      </c>
      <c r="Q395" s="218" t="b">
        <v>0</v>
      </c>
      <c r="R395" s="218" t="s">
        <v>29</v>
      </c>
      <c r="S395" s="218"/>
      <c r="T395" s="218"/>
      <c r="U395" s="218" t="s">
        <v>15439</v>
      </c>
      <c r="V395" s="220"/>
      <c r="W395" s="220"/>
      <c r="X395" s="218"/>
      <c r="Y395" s="218" t="s">
        <v>1353</v>
      </c>
      <c r="Z395" s="220">
        <v>44594.0</v>
      </c>
      <c r="AA395" s="218"/>
      <c r="AB395" s="218"/>
      <c r="AC395" s="218"/>
      <c r="AD395" s="218"/>
      <c r="AE395" s="218"/>
      <c r="AF395" s="218"/>
      <c r="AG395" s="218"/>
      <c r="AH395" s="218"/>
      <c r="AI395" s="218" t="s">
        <v>106</v>
      </c>
      <c r="AJ395" s="218"/>
      <c r="AK395" s="218"/>
      <c r="AL395" s="218"/>
      <c r="AM395" s="218"/>
    </row>
    <row r="396" ht="15.75" customHeight="1">
      <c r="A396" s="56" t="s">
        <v>15440</v>
      </c>
      <c r="B396" s="56" t="s">
        <v>15441</v>
      </c>
      <c r="C396" s="56" t="str">
        <f>VLOOKUP(A396,'import Konya'!A:Q,3,0)</f>
        <v>DOĞRU</v>
      </c>
      <c r="D396" s="56" t="s">
        <v>1370</v>
      </c>
      <c r="E396" s="56">
        <f>VLOOKUP(A396,'import Konya'!A:Q,5,0)</f>
        <v>1230</v>
      </c>
      <c r="F396" s="56" t="str">
        <f>VLOOKUP(A396,'import Konya'!A:Q,6,0)</f>
        <v/>
      </c>
      <c r="G396" s="56">
        <f>VLOOKUP(A396,'import Konya'!A:Q,7,0)</f>
        <v>0</v>
      </c>
      <c r="H396" s="56">
        <f>VLOOKUP(A396,'import Konya'!A:Q,8,0)</f>
        <v>77</v>
      </c>
      <c r="I396" s="56">
        <f>VLOOKUP(A396,'import Konya'!A:Q,9,0)</f>
        <v>77</v>
      </c>
      <c r="J396" s="216">
        <f>VLOOKUP(A396,'import Konya'!A:Q,10,0)</f>
        <v>0</v>
      </c>
      <c r="K396" s="56" t="s">
        <v>15442</v>
      </c>
      <c r="L396" s="56">
        <v>5.060974043E9</v>
      </c>
      <c r="M396" s="56" t="s">
        <v>11034</v>
      </c>
      <c r="N396" s="56" t="s">
        <v>14326</v>
      </c>
      <c r="O396" s="56" t="s">
        <v>15443</v>
      </c>
      <c r="P396" s="56" t="str">
        <f>VLOOKUP(A396,'import Konya'!A:Q,16,0)</f>
        <v>Geleneksel</v>
      </c>
      <c r="Q396" s="218" t="b">
        <v>0</v>
      </c>
      <c r="R396" s="218" t="s">
        <v>33</v>
      </c>
      <c r="S396" s="218"/>
      <c r="T396" s="224"/>
      <c r="U396" s="218" t="s">
        <v>15444</v>
      </c>
      <c r="V396" s="220"/>
      <c r="W396" s="220"/>
      <c r="X396" s="218"/>
      <c r="Y396" s="218" t="s">
        <v>1353</v>
      </c>
      <c r="Z396" s="220">
        <v>44578.0</v>
      </c>
      <c r="AA396" s="218" t="s">
        <v>1475</v>
      </c>
      <c r="AB396" s="221">
        <v>44614.0</v>
      </c>
      <c r="AC396" s="218" t="s">
        <v>1353</v>
      </c>
      <c r="AD396" s="221">
        <v>44648.0</v>
      </c>
      <c r="AE396" s="218"/>
      <c r="AF396" s="218"/>
      <c r="AG396" s="218"/>
      <c r="AH396" s="218"/>
      <c r="AI396" s="218" t="s">
        <v>404</v>
      </c>
      <c r="AJ396" s="218" t="s">
        <v>167</v>
      </c>
      <c r="AK396" s="218" t="s">
        <v>167</v>
      </c>
      <c r="AL396" s="218"/>
      <c r="AM396" s="218"/>
    </row>
    <row r="397" ht="15.75" customHeight="1">
      <c r="A397" s="211" t="s">
        <v>15445</v>
      </c>
      <c r="B397" s="211" t="s">
        <v>15446</v>
      </c>
      <c r="C397" s="56" t="str">
        <f>VLOOKUP(A397,'import Konya'!A:Q,3,0)</f>
        <v>DOĞRU</v>
      </c>
      <c r="D397" s="211" t="s">
        <v>1370</v>
      </c>
      <c r="E397" s="56">
        <f>VLOOKUP(A397,'import Konya'!A:Q,5,0)</f>
        <v>166</v>
      </c>
      <c r="F397" s="56">
        <f>VLOOKUP(A397,'import Konya'!A:Q,6,0)</f>
        <v>166</v>
      </c>
      <c r="G397" s="56">
        <f>VLOOKUP(A397,'import Konya'!A:Q,7,0)</f>
        <v>0</v>
      </c>
      <c r="H397" s="56">
        <f>VLOOKUP(A397,'import Konya'!A:Q,8,0)</f>
        <v>16</v>
      </c>
      <c r="I397" s="56">
        <f>VLOOKUP(A397,'import Konya'!A:Q,9,0)</f>
        <v>16</v>
      </c>
      <c r="J397" s="216">
        <f>VLOOKUP(A397,'import Konya'!A:Q,10,0)</f>
        <v>0</v>
      </c>
      <c r="K397" s="211" t="s">
        <v>15447</v>
      </c>
      <c r="L397" s="211">
        <v>3.322411212E9</v>
      </c>
      <c r="M397" s="211" t="s">
        <v>11034</v>
      </c>
      <c r="N397" s="211" t="s">
        <v>13602</v>
      </c>
      <c r="O397" s="211" t="s">
        <v>15448</v>
      </c>
      <c r="P397" s="56" t="str">
        <f>VLOOKUP(A397,'import Konya'!A:Q,16,0)</f>
        <v>Geleneksel</v>
      </c>
      <c r="Q397" s="218" t="b">
        <v>0</v>
      </c>
      <c r="R397" s="218"/>
      <c r="S397" s="218"/>
      <c r="T397" s="218"/>
      <c r="U397" s="218"/>
      <c r="V397" s="220"/>
      <c r="W397" s="220"/>
      <c r="X397" s="218"/>
      <c r="Y397" s="218"/>
      <c r="Z397" s="220"/>
      <c r="AA397" s="218"/>
      <c r="AB397" s="218"/>
      <c r="AC397" s="218"/>
      <c r="AD397" s="218"/>
      <c r="AE397" s="218"/>
      <c r="AF397" s="218"/>
      <c r="AG397" s="218"/>
      <c r="AH397" s="218"/>
      <c r="AI397" s="218"/>
      <c r="AJ397" s="218"/>
      <c r="AK397" s="218"/>
      <c r="AL397" s="218"/>
      <c r="AM397" s="218"/>
    </row>
    <row r="398" ht="15.75" customHeight="1">
      <c r="A398" s="56" t="s">
        <v>15449</v>
      </c>
      <c r="B398" s="56" t="s">
        <v>15450</v>
      </c>
      <c r="C398" s="56" t="str">
        <f>VLOOKUP(A398,'import Konya'!A:Q,3,0)</f>
        <v>DOĞRU</v>
      </c>
      <c r="D398" s="56" t="s">
        <v>1378</v>
      </c>
      <c r="E398" s="56">
        <f>VLOOKUP(A398,'import Konya'!A:Q,5,0)</f>
        <v>789</v>
      </c>
      <c r="F398" s="56" t="str">
        <f>VLOOKUP(A398,'import Konya'!A:Q,6,0)</f>
        <v/>
      </c>
      <c r="G398" s="56">
        <f>VLOOKUP(A398,'import Konya'!A:Q,7,0)</f>
        <v>0</v>
      </c>
      <c r="H398" s="56">
        <f>VLOOKUP(A398,'import Konya'!A:Q,8,0)</f>
        <v>31</v>
      </c>
      <c r="I398" s="56">
        <f>VLOOKUP(A398,'import Konya'!A:Q,9,0)</f>
        <v>31</v>
      </c>
      <c r="J398" s="216">
        <f>VLOOKUP(A398,'import Konya'!A:Q,10,0)</f>
        <v>0</v>
      </c>
      <c r="K398" s="56" t="s">
        <v>15451</v>
      </c>
      <c r="L398" s="56">
        <v>5.522924202E9</v>
      </c>
      <c r="M398" s="56" t="s">
        <v>11034</v>
      </c>
      <c r="N398" s="56" t="s">
        <v>13668</v>
      </c>
      <c r="O398" s="56" t="s">
        <v>15452</v>
      </c>
      <c r="P398" s="56" t="str">
        <f>VLOOKUP(A398,'import Konya'!A:Q,16,0)</f>
        <v>Geleneksel</v>
      </c>
      <c r="Q398" s="218" t="b">
        <v>0</v>
      </c>
      <c r="R398" s="218" t="s">
        <v>33</v>
      </c>
      <c r="S398" s="218" t="s">
        <v>167</v>
      </c>
      <c r="T398" s="2" t="s">
        <v>13064</v>
      </c>
      <c r="U398" s="1" t="s">
        <v>15453</v>
      </c>
      <c r="V398" s="220">
        <v>44624.0</v>
      </c>
      <c r="W398" s="220">
        <v>44627.0</v>
      </c>
      <c r="X398" s="218"/>
      <c r="Y398" s="218" t="s">
        <v>1353</v>
      </c>
      <c r="Z398" s="220">
        <v>44413.0</v>
      </c>
      <c r="AA398" s="218" t="s">
        <v>1353</v>
      </c>
      <c r="AB398" s="221">
        <v>44440.0</v>
      </c>
      <c r="AC398" s="218" t="s">
        <v>1353</v>
      </c>
      <c r="AD398" s="221">
        <v>44578.0</v>
      </c>
      <c r="AE398" s="218" t="s">
        <v>1353</v>
      </c>
      <c r="AF398" s="221">
        <v>44624.0</v>
      </c>
      <c r="AG398" s="218" t="s">
        <v>1353</v>
      </c>
      <c r="AH398" s="221">
        <v>44658.0</v>
      </c>
      <c r="AI398" s="218" t="s">
        <v>13605</v>
      </c>
      <c r="AJ398" s="218" t="s">
        <v>100</v>
      </c>
      <c r="AK398" s="218" t="s">
        <v>610</v>
      </c>
      <c r="AL398" s="218" t="s">
        <v>167</v>
      </c>
      <c r="AM398" s="218" t="s">
        <v>273</v>
      </c>
    </row>
    <row r="399" ht="15.75" customHeight="1">
      <c r="A399" s="56" t="s">
        <v>15454</v>
      </c>
      <c r="B399" s="56" t="s">
        <v>15455</v>
      </c>
      <c r="C399" s="56" t="str">
        <f>VLOOKUP(A399,'import Konya'!A:Q,3,0)</f>
        <v>DOĞRU</v>
      </c>
      <c r="D399" s="56" t="s">
        <v>1370</v>
      </c>
      <c r="E399" s="56">
        <f>VLOOKUP(A399,'import Konya'!A:Q,5,0)</f>
        <v>237</v>
      </c>
      <c r="F399" s="56">
        <f>VLOOKUP(A399,'import Konya'!A:Q,6,0)</f>
        <v>16</v>
      </c>
      <c r="G399" s="56">
        <f>VLOOKUP(A399,'import Konya'!A:Q,7,0)</f>
        <v>0</v>
      </c>
      <c r="H399" s="56">
        <f>VLOOKUP(A399,'import Konya'!A:Q,8,0)</f>
        <v>6</v>
      </c>
      <c r="I399" s="56">
        <f>VLOOKUP(A399,'import Konya'!A:Q,9,0)</f>
        <v>6</v>
      </c>
      <c r="J399" s="216">
        <f>VLOOKUP(A399,'import Konya'!A:Q,10,0)</f>
        <v>0</v>
      </c>
      <c r="K399" s="56" t="s">
        <v>15456</v>
      </c>
      <c r="L399" s="56">
        <v>5.538054497E9</v>
      </c>
      <c r="M399" s="56" t="s">
        <v>11034</v>
      </c>
      <c r="N399" s="56" t="s">
        <v>13668</v>
      </c>
      <c r="O399" s="56" t="s">
        <v>15457</v>
      </c>
      <c r="P399" s="56" t="str">
        <f>VLOOKUP(A399,'import Konya'!A:Q,16,0)</f>
        <v>Geleneksel</v>
      </c>
      <c r="Q399" s="218" t="b">
        <v>0</v>
      </c>
      <c r="R399" s="218" t="s">
        <v>30</v>
      </c>
      <c r="S399" s="218"/>
      <c r="T399" s="218"/>
      <c r="U399" s="218" t="s">
        <v>15458</v>
      </c>
      <c r="V399" s="220"/>
      <c r="W399" s="220"/>
      <c r="X399" s="218"/>
      <c r="Y399" s="218" t="s">
        <v>1353</v>
      </c>
      <c r="Z399" s="220">
        <v>44624.0</v>
      </c>
      <c r="AA399" s="218"/>
      <c r="AB399" s="218"/>
      <c r="AC399" s="218"/>
      <c r="AD399" s="218"/>
      <c r="AE399" s="218"/>
      <c r="AF399" s="218"/>
      <c r="AG399" s="218"/>
      <c r="AH399" s="218"/>
      <c r="AI399" s="218" t="s">
        <v>167</v>
      </c>
      <c r="AJ399" s="218"/>
      <c r="AK399" s="218"/>
      <c r="AL399" s="218"/>
      <c r="AM399" s="218"/>
    </row>
    <row r="400" ht="15.75" customHeight="1">
      <c r="A400" s="56" t="s">
        <v>15459</v>
      </c>
      <c r="B400" s="56" t="s">
        <v>15460</v>
      </c>
      <c r="C400" s="56" t="str">
        <f>VLOOKUP(A400,'import Konya'!A:Q,3,0)</f>
        <v>YANLIŞ</v>
      </c>
      <c r="D400" s="56" t="s">
        <v>1832</v>
      </c>
      <c r="E400" s="56" t="str">
        <f>VLOOKUP(A400,'import Konya'!A:Q,5,0)</f>
        <v/>
      </c>
      <c r="F400" s="56" t="str">
        <f>VLOOKUP(A400,'import Konya'!A:Q,6,0)</f>
        <v/>
      </c>
      <c r="G400" s="56">
        <f>VLOOKUP(A400,'import Konya'!A:Q,7,0)</f>
        <v>0</v>
      </c>
      <c r="H400" s="56">
        <f>VLOOKUP(A400,'import Konya'!A:Q,8,0)</f>
        <v>14</v>
      </c>
      <c r="I400" s="56">
        <f>VLOOKUP(A400,'import Konya'!A:Q,9,0)</f>
        <v>14</v>
      </c>
      <c r="J400" s="216">
        <f>VLOOKUP(A400,'import Konya'!A:Q,10,0)</f>
        <v>0</v>
      </c>
      <c r="K400" s="56" t="s">
        <v>15461</v>
      </c>
      <c r="L400" s="56">
        <v>3.322332487E9</v>
      </c>
      <c r="M400" s="56" t="s">
        <v>11034</v>
      </c>
      <c r="N400" s="56" t="s">
        <v>1592</v>
      </c>
      <c r="O400" s="56" t="s">
        <v>15462</v>
      </c>
      <c r="P400" s="56" t="str">
        <f>VLOOKUP(A400,'import Konya'!A:Q,16,0)</f>
        <v>Geleneksel</v>
      </c>
      <c r="Q400" s="218" t="b">
        <v>0</v>
      </c>
      <c r="R400" s="218" t="s">
        <v>33</v>
      </c>
      <c r="S400" s="218"/>
      <c r="T400" s="218"/>
      <c r="U400" s="218" t="s">
        <v>15463</v>
      </c>
      <c r="V400" s="220"/>
      <c r="W400" s="220"/>
      <c r="X400" s="218"/>
      <c r="Y400" s="218" t="s">
        <v>43</v>
      </c>
      <c r="Z400" s="220">
        <v>44613.0</v>
      </c>
      <c r="AA400" s="218" t="s">
        <v>1353</v>
      </c>
      <c r="AB400" s="221">
        <v>44622.0</v>
      </c>
      <c r="AC400" s="218" t="s">
        <v>1353</v>
      </c>
      <c r="AD400" s="221">
        <v>44659.0</v>
      </c>
      <c r="AE400" s="218"/>
      <c r="AF400" s="218"/>
      <c r="AG400" s="218"/>
      <c r="AH400" s="218"/>
      <c r="AI400" s="218" t="s">
        <v>149</v>
      </c>
      <c r="AJ400" s="218" t="s">
        <v>167</v>
      </c>
      <c r="AK400" s="218" t="s">
        <v>167</v>
      </c>
      <c r="AL400" s="218"/>
      <c r="AM400" s="218"/>
    </row>
    <row r="401" ht="15.75" customHeight="1">
      <c r="A401" s="56" t="s">
        <v>15464</v>
      </c>
      <c r="B401" s="56" t="s">
        <v>15465</v>
      </c>
      <c r="C401" s="56" t="str">
        <f>VLOOKUP(A401,'import Konya'!A:Q,3,0)</f>
        <v>DOĞRU</v>
      </c>
      <c r="D401" s="56" t="s">
        <v>1507</v>
      </c>
      <c r="E401" s="56">
        <f>VLOOKUP(A401,'import Konya'!A:Q,5,0)</f>
        <v>841</v>
      </c>
      <c r="F401" s="56">
        <f>VLOOKUP(A401,'import Konya'!A:Q,6,0)</f>
        <v>30</v>
      </c>
      <c r="G401" s="56">
        <f>VLOOKUP(A401,'import Konya'!A:Q,7,0)</f>
        <v>0</v>
      </c>
      <c r="H401" s="56">
        <f>VLOOKUP(A401,'import Konya'!A:Q,8,0)</f>
        <v>16</v>
      </c>
      <c r="I401" s="56">
        <f>VLOOKUP(A401,'import Konya'!A:Q,9,0)</f>
        <v>16</v>
      </c>
      <c r="J401" s="216">
        <f>VLOOKUP(A401,'import Konya'!A:Q,10,0)</f>
        <v>0</v>
      </c>
      <c r="K401" s="56" t="s">
        <v>14940</v>
      </c>
      <c r="L401" s="56">
        <v>5.432809489E9</v>
      </c>
      <c r="M401" s="56" t="s">
        <v>11034</v>
      </c>
      <c r="N401" s="56" t="s">
        <v>13602</v>
      </c>
      <c r="O401" s="56" t="s">
        <v>15466</v>
      </c>
      <c r="P401" s="56" t="str">
        <f>VLOOKUP(A401,'import Konya'!A:Q,16,0)</f>
        <v>Geleneksel</v>
      </c>
      <c r="Q401" s="218" t="b">
        <v>0</v>
      </c>
      <c r="R401" s="218" t="s">
        <v>39</v>
      </c>
      <c r="S401" s="218" t="s">
        <v>610</v>
      </c>
      <c r="T401" s="218" t="s">
        <v>13328</v>
      </c>
      <c r="U401" s="218" t="s">
        <v>15467</v>
      </c>
      <c r="V401" s="220">
        <v>44566.0</v>
      </c>
      <c r="W401" s="220">
        <v>44568.0</v>
      </c>
      <c r="X401" s="218"/>
      <c r="Y401" s="218" t="s">
        <v>1353</v>
      </c>
      <c r="Z401" s="220">
        <v>44438.0</v>
      </c>
      <c r="AA401" s="218" t="s">
        <v>1475</v>
      </c>
      <c r="AB401" s="221">
        <v>44440.0</v>
      </c>
      <c r="AC401" s="218" t="s">
        <v>1353</v>
      </c>
      <c r="AD401" s="221">
        <v>44566.0</v>
      </c>
      <c r="AE401" s="218"/>
      <c r="AF401" s="218"/>
      <c r="AG401" s="218"/>
      <c r="AH401" s="218"/>
      <c r="AI401" s="218" t="s">
        <v>610</v>
      </c>
      <c r="AJ401" s="218" t="s">
        <v>100</v>
      </c>
      <c r="AK401" s="218" t="s">
        <v>610</v>
      </c>
      <c r="AL401" s="218"/>
      <c r="AM401" s="218"/>
    </row>
    <row r="402" ht="15.75" customHeight="1">
      <c r="A402" s="211" t="s">
        <v>15468</v>
      </c>
      <c r="B402" s="211" t="s">
        <v>15469</v>
      </c>
      <c r="C402" s="56" t="str">
        <f>VLOOKUP(A402,'import Konya'!A:Q,3,0)</f>
        <v>DOĞRU</v>
      </c>
      <c r="D402" s="211" t="s">
        <v>1507</v>
      </c>
      <c r="E402" s="56">
        <f>VLOOKUP(A402,'import Konya'!A:Q,5,0)</f>
        <v>3</v>
      </c>
      <c r="F402" s="56">
        <f>VLOOKUP(A402,'import Konya'!A:Q,6,0)</f>
        <v>3</v>
      </c>
      <c r="G402" s="56">
        <f>VLOOKUP(A402,'import Konya'!A:Q,7,0)</f>
        <v>0</v>
      </c>
      <c r="H402" s="56">
        <f>VLOOKUP(A402,'import Konya'!A:Q,8,0)</f>
        <v>48</v>
      </c>
      <c r="I402" s="56">
        <f>VLOOKUP(A402,'import Konya'!A:Q,9,0)</f>
        <v>48</v>
      </c>
      <c r="J402" s="216">
        <f>VLOOKUP(A402,'import Konya'!A:Q,10,0)</f>
        <v>0</v>
      </c>
      <c r="K402" s="211" t="s">
        <v>15470</v>
      </c>
      <c r="L402" s="211">
        <v>5.32604495E9</v>
      </c>
      <c r="M402" s="211" t="s">
        <v>11034</v>
      </c>
      <c r="N402" s="211" t="s">
        <v>14076</v>
      </c>
      <c r="O402" s="211" t="s">
        <v>15471</v>
      </c>
      <c r="P402" s="56" t="str">
        <f>VLOOKUP(A402,'import Konya'!A:Q,16,0)</f>
        <v>Geleneksel</v>
      </c>
      <c r="Q402" s="218" t="b">
        <v>0</v>
      </c>
      <c r="R402" s="218"/>
      <c r="S402" s="218"/>
      <c r="T402" s="218"/>
      <c r="U402" s="218"/>
      <c r="V402" s="220"/>
      <c r="W402" s="220"/>
      <c r="X402" s="218"/>
      <c r="Y402" s="218"/>
      <c r="Z402" s="220"/>
      <c r="AA402" s="218"/>
      <c r="AB402" s="218"/>
      <c r="AC402" s="218"/>
      <c r="AD402" s="218"/>
      <c r="AE402" s="218"/>
      <c r="AF402" s="218"/>
      <c r="AG402" s="218"/>
      <c r="AH402" s="218"/>
      <c r="AI402" s="218"/>
      <c r="AJ402" s="218"/>
      <c r="AK402" s="218"/>
      <c r="AL402" s="218"/>
      <c r="AM402" s="218"/>
    </row>
    <row r="403" ht="15.75" customHeight="1">
      <c r="A403" s="56" t="s">
        <v>15472</v>
      </c>
      <c r="B403" s="56" t="s">
        <v>15473</v>
      </c>
      <c r="C403" s="56" t="str">
        <f>VLOOKUP(A403,'import Konya'!A:Q,3,0)</f>
        <v>DOĞRU</v>
      </c>
      <c r="D403" s="56" t="s">
        <v>1827</v>
      </c>
      <c r="E403" s="56">
        <f>VLOOKUP(A403,'import Konya'!A:Q,5,0)</f>
        <v>405</v>
      </c>
      <c r="F403" s="56">
        <f>VLOOKUP(A403,'import Konya'!A:Q,6,0)</f>
        <v>51</v>
      </c>
      <c r="G403" s="56">
        <f>VLOOKUP(A403,'import Konya'!A:Q,7,0)</f>
        <v>0</v>
      </c>
      <c r="H403" s="56">
        <f>VLOOKUP(A403,'import Konya'!A:Q,8,0)</f>
        <v>33</v>
      </c>
      <c r="I403" s="56">
        <f>VLOOKUP(A403,'import Konya'!A:Q,9,0)</f>
        <v>33</v>
      </c>
      <c r="J403" s="216">
        <f>VLOOKUP(A403,'import Konya'!A:Q,10,0)</f>
        <v>0</v>
      </c>
      <c r="K403" s="56" t="s">
        <v>15474</v>
      </c>
      <c r="L403" s="56">
        <v>5.012484242E9</v>
      </c>
      <c r="M403" s="56" t="s">
        <v>11034</v>
      </c>
      <c r="N403" s="56" t="s">
        <v>15475</v>
      </c>
      <c r="O403" s="56" t="s">
        <v>15476</v>
      </c>
      <c r="P403" s="56" t="str">
        <f>VLOOKUP(A403,'import Konya'!A:Q,16,0)</f>
        <v>Geleneksel</v>
      </c>
      <c r="Q403" s="218" t="b">
        <v>0</v>
      </c>
      <c r="R403" s="218" t="s">
        <v>43</v>
      </c>
      <c r="S403" s="218"/>
      <c r="T403" s="218"/>
      <c r="U403" s="218" t="s">
        <v>15477</v>
      </c>
      <c r="V403" s="220"/>
      <c r="W403" s="220"/>
      <c r="X403" s="218"/>
      <c r="Y403" s="218" t="s">
        <v>43</v>
      </c>
      <c r="Z403" s="220">
        <v>44414.0</v>
      </c>
      <c r="AA403" s="218" t="s">
        <v>43</v>
      </c>
      <c r="AB403" s="221">
        <v>44414.0</v>
      </c>
      <c r="AC403" s="218" t="s">
        <v>43</v>
      </c>
      <c r="AD403" s="221">
        <v>44420.0</v>
      </c>
      <c r="AE403" s="218" t="s">
        <v>43</v>
      </c>
      <c r="AF403" s="221">
        <v>44422.0</v>
      </c>
      <c r="AG403" s="218" t="s">
        <v>43</v>
      </c>
      <c r="AH403" s="221">
        <v>44611.0</v>
      </c>
      <c r="AI403" s="218" t="s">
        <v>13605</v>
      </c>
      <c r="AJ403" s="218" t="s">
        <v>13642</v>
      </c>
      <c r="AK403" s="218" t="s">
        <v>5371</v>
      </c>
      <c r="AL403" s="218" t="s">
        <v>5371</v>
      </c>
      <c r="AM403" s="218" t="s">
        <v>571</v>
      </c>
    </row>
    <row r="404" ht="15.75" customHeight="1">
      <c r="A404" s="56" t="s">
        <v>15478</v>
      </c>
      <c r="B404" s="56" t="s">
        <v>15479</v>
      </c>
      <c r="C404" s="56" t="str">
        <f>VLOOKUP(A404,'import Konya'!A:Q,3,0)</f>
        <v>DOĞRU</v>
      </c>
      <c r="D404" s="56" t="s">
        <v>1827</v>
      </c>
      <c r="E404" s="56">
        <f>VLOOKUP(A404,'import Konya'!A:Q,5,0)</f>
        <v>1488</v>
      </c>
      <c r="F404" s="56">
        <f>VLOOKUP(A404,'import Konya'!A:Q,6,0)</f>
        <v>60</v>
      </c>
      <c r="G404" s="56">
        <f>VLOOKUP(A404,'import Konya'!A:Q,7,0)</f>
        <v>4</v>
      </c>
      <c r="H404" s="56">
        <f>VLOOKUP(A404,'import Konya'!A:Q,8,0)</f>
        <v>8</v>
      </c>
      <c r="I404" s="56">
        <f>VLOOKUP(A404,'import Konya'!A:Q,9,0)</f>
        <v>12</v>
      </c>
      <c r="J404" s="216">
        <f>VLOOKUP(A404,'import Konya'!A:Q,10,0)</f>
        <v>0.33</v>
      </c>
      <c r="K404" s="56" t="s">
        <v>15480</v>
      </c>
      <c r="L404" s="56">
        <v>5.368347077E9</v>
      </c>
      <c r="M404" s="56" t="s">
        <v>11034</v>
      </c>
      <c r="N404" s="56" t="s">
        <v>1699</v>
      </c>
      <c r="O404" s="56" t="s">
        <v>15481</v>
      </c>
      <c r="P404" s="56" t="str">
        <f>VLOOKUP(A404,'import Konya'!A:Q,16,0)</f>
        <v>Geleneksel</v>
      </c>
      <c r="Q404" s="218" t="b">
        <v>0</v>
      </c>
      <c r="R404" s="218" t="s">
        <v>38</v>
      </c>
      <c r="S404" s="218" t="s">
        <v>100</v>
      </c>
      <c r="T404" s="39" t="s">
        <v>13064</v>
      </c>
      <c r="U404" s="218"/>
      <c r="V404" s="220">
        <v>44585.0</v>
      </c>
      <c r="W404" s="220">
        <v>44587.0</v>
      </c>
      <c r="X404" s="218"/>
      <c r="Y404" s="218" t="s">
        <v>1353</v>
      </c>
      <c r="Z404" s="220">
        <v>44585.0</v>
      </c>
      <c r="AA404" s="218"/>
      <c r="AB404" s="218"/>
      <c r="AC404" s="218"/>
      <c r="AD404" s="218"/>
      <c r="AE404" s="218"/>
      <c r="AF404" s="218"/>
      <c r="AG404" s="218"/>
      <c r="AH404" s="218"/>
      <c r="AI404" s="218" t="s">
        <v>100</v>
      </c>
      <c r="AJ404" s="218"/>
      <c r="AK404" s="218"/>
      <c r="AL404" s="218"/>
      <c r="AM404" s="218"/>
    </row>
    <row r="405" ht="15.75" customHeight="1">
      <c r="A405" s="211" t="s">
        <v>15482</v>
      </c>
      <c r="B405" s="211" t="s">
        <v>15483</v>
      </c>
      <c r="C405" s="56" t="str">
        <f>VLOOKUP(A405,'import Konya'!A:Q,3,0)</f>
        <v>DOĞRU</v>
      </c>
      <c r="D405" s="211" t="s">
        <v>1385</v>
      </c>
      <c r="E405" s="56">
        <f>VLOOKUP(A405,'import Konya'!A:Q,5,0)</f>
        <v>4</v>
      </c>
      <c r="F405" s="56" t="str">
        <f>VLOOKUP(A405,'import Konya'!A:Q,6,0)</f>
        <v/>
      </c>
      <c r="G405" s="56">
        <f>VLOOKUP(A405,'import Konya'!A:Q,7,0)</f>
        <v>0</v>
      </c>
      <c r="H405" s="56">
        <f>VLOOKUP(A405,'import Konya'!A:Q,8,0)</f>
        <v>10</v>
      </c>
      <c r="I405" s="56">
        <f>VLOOKUP(A405,'import Konya'!A:Q,9,0)</f>
        <v>10</v>
      </c>
      <c r="J405" s="216">
        <f>VLOOKUP(A405,'import Konya'!A:Q,10,0)</f>
        <v>0</v>
      </c>
      <c r="K405" s="211" t="s">
        <v>15484</v>
      </c>
      <c r="L405" s="211">
        <v>3.323270706E9</v>
      </c>
      <c r="M405" s="211" t="s">
        <v>13595</v>
      </c>
      <c r="N405" s="211" t="s">
        <v>15485</v>
      </c>
      <c r="O405" s="211" t="s">
        <v>15486</v>
      </c>
      <c r="P405" s="211" t="s">
        <v>2137</v>
      </c>
      <c r="Q405" s="218" t="b">
        <v>0</v>
      </c>
      <c r="R405" s="218"/>
      <c r="S405" s="218"/>
      <c r="T405" s="224"/>
      <c r="U405" s="218"/>
      <c r="V405" s="220"/>
      <c r="W405" s="220"/>
      <c r="X405" s="218"/>
      <c r="Y405" s="218"/>
      <c r="Z405" s="220"/>
      <c r="AA405" s="218"/>
      <c r="AB405" s="218"/>
      <c r="AC405" s="218"/>
      <c r="AD405" s="218"/>
      <c r="AE405" s="218"/>
      <c r="AF405" s="218"/>
      <c r="AG405" s="218"/>
      <c r="AH405" s="218"/>
      <c r="AI405" s="218"/>
      <c r="AJ405" s="218"/>
      <c r="AK405" s="218"/>
      <c r="AL405" s="218"/>
      <c r="AM405" s="218"/>
    </row>
    <row r="406" ht="15.75" customHeight="1">
      <c r="A406" s="211" t="s">
        <v>15487</v>
      </c>
      <c r="B406" s="211" t="s">
        <v>15488</v>
      </c>
      <c r="C406" s="56" t="str">
        <f>VLOOKUP(A406,'import Konya'!A:Q,3,0)</f>
        <v>DOĞRU</v>
      </c>
      <c r="D406" s="211" t="s">
        <v>1378</v>
      </c>
      <c r="E406" s="56">
        <f>VLOOKUP(A406,'import Konya'!A:Q,5,0)</f>
        <v>43</v>
      </c>
      <c r="F406" s="56">
        <f>VLOOKUP(A406,'import Konya'!A:Q,6,0)</f>
        <v>12</v>
      </c>
      <c r="G406" s="56">
        <f>VLOOKUP(A406,'import Konya'!A:Q,7,0)</f>
        <v>0</v>
      </c>
      <c r="H406" s="56">
        <f>VLOOKUP(A406,'import Konya'!A:Q,8,0)</f>
        <v>21</v>
      </c>
      <c r="I406" s="56">
        <f>VLOOKUP(A406,'import Konya'!A:Q,9,0)</f>
        <v>21</v>
      </c>
      <c r="J406" s="216">
        <f>VLOOKUP(A406,'import Konya'!A:Q,10,0)</f>
        <v>0</v>
      </c>
      <c r="K406" s="211" t="s">
        <v>15489</v>
      </c>
      <c r="L406" s="211">
        <v>5.30770933E9</v>
      </c>
      <c r="M406" s="211" t="s">
        <v>11034</v>
      </c>
      <c r="N406" s="211" t="s">
        <v>14585</v>
      </c>
      <c r="O406" s="211" t="s">
        <v>15490</v>
      </c>
      <c r="P406" s="211" t="s">
        <v>2137</v>
      </c>
      <c r="Q406" s="218" t="b">
        <v>0</v>
      </c>
      <c r="R406" s="218" t="s">
        <v>28</v>
      </c>
      <c r="S406" s="218" t="s">
        <v>167</v>
      </c>
      <c r="T406" s="2" t="s">
        <v>13064</v>
      </c>
      <c r="U406" s="218"/>
      <c r="V406" s="220">
        <v>44629.0</v>
      </c>
      <c r="W406" s="220">
        <v>44630.0</v>
      </c>
      <c r="X406" s="218"/>
      <c r="Y406" s="218" t="s">
        <v>1353</v>
      </c>
      <c r="Z406" s="220">
        <v>44628.0</v>
      </c>
      <c r="AA406" s="218" t="s">
        <v>1353</v>
      </c>
      <c r="AB406" s="221">
        <v>44629.0</v>
      </c>
      <c r="AC406" s="218"/>
      <c r="AD406" s="218"/>
      <c r="AE406" s="218"/>
      <c r="AF406" s="218"/>
      <c r="AG406" s="218"/>
      <c r="AH406" s="218"/>
      <c r="AI406" s="218" t="s">
        <v>167</v>
      </c>
      <c r="AJ406" s="218" t="s">
        <v>167</v>
      </c>
      <c r="AK406" s="218"/>
      <c r="AL406" s="218"/>
      <c r="AM406" s="218"/>
    </row>
    <row r="407" ht="15.75" customHeight="1">
      <c r="A407" s="211" t="s">
        <v>15491</v>
      </c>
      <c r="B407" s="211" t="s">
        <v>15492</v>
      </c>
      <c r="C407" s="56" t="str">
        <f>VLOOKUP(A407,'import Konya'!A:Q,3,0)</f>
        <v>DOĞRU</v>
      </c>
      <c r="D407" s="211" t="s">
        <v>1348</v>
      </c>
      <c r="E407" s="56">
        <f>VLOOKUP(A407,'import Konya'!A:Q,5,0)</f>
        <v>28</v>
      </c>
      <c r="F407" s="56">
        <f>VLOOKUP(A407,'import Konya'!A:Q,6,0)</f>
        <v>13</v>
      </c>
      <c r="G407" s="56">
        <f>VLOOKUP(A407,'import Konya'!A:Q,7,0)</f>
        <v>0</v>
      </c>
      <c r="H407" s="56">
        <f>VLOOKUP(A407,'import Konya'!A:Q,8,0)</f>
        <v>8</v>
      </c>
      <c r="I407" s="56">
        <f>VLOOKUP(A407,'import Konya'!A:Q,9,0)</f>
        <v>8</v>
      </c>
      <c r="J407" s="216">
        <f>VLOOKUP(A407,'import Konya'!A:Q,10,0)</f>
        <v>0</v>
      </c>
      <c r="K407" s="211" t="s">
        <v>15493</v>
      </c>
      <c r="L407" s="211">
        <v>5.302256536E9</v>
      </c>
      <c r="M407" s="211" t="s">
        <v>11034</v>
      </c>
      <c r="N407" s="211" t="s">
        <v>13870</v>
      </c>
      <c r="O407" s="211" t="s">
        <v>15494</v>
      </c>
      <c r="P407" s="56" t="str">
        <f>VLOOKUP(A407,'import Konya'!A:Q,16,0)</f>
        <v>Geleneksel</v>
      </c>
      <c r="Q407" s="218" t="b">
        <v>0</v>
      </c>
      <c r="R407" s="218" t="s">
        <v>38</v>
      </c>
      <c r="S407" s="218" t="s">
        <v>167</v>
      </c>
      <c r="T407" s="2" t="s">
        <v>13064</v>
      </c>
      <c r="U407" s="218"/>
      <c r="V407" s="220">
        <v>44659.0</v>
      </c>
      <c r="W407" s="220">
        <v>44660.0</v>
      </c>
      <c r="X407" s="218"/>
      <c r="Y407" s="218" t="s">
        <v>1353</v>
      </c>
      <c r="Z407" s="220">
        <v>44659.0</v>
      </c>
      <c r="AA407" s="218"/>
      <c r="AB407" s="218"/>
      <c r="AC407" s="218"/>
      <c r="AD407" s="218"/>
      <c r="AE407" s="218"/>
      <c r="AF407" s="218"/>
      <c r="AG407" s="218"/>
      <c r="AH407" s="218"/>
      <c r="AI407" s="218" t="s">
        <v>167</v>
      </c>
      <c r="AJ407" s="218"/>
      <c r="AK407" s="218"/>
      <c r="AL407" s="218"/>
      <c r="AM407" s="218"/>
    </row>
    <row r="408" ht="15.75" customHeight="1">
      <c r="A408" s="56" t="s">
        <v>15495</v>
      </c>
      <c r="B408" s="56" t="s">
        <v>15496</v>
      </c>
      <c r="C408" s="56" t="str">
        <f>VLOOKUP(A408,'import Konya'!A:Q,3,0)</f>
        <v>DOĞRU</v>
      </c>
      <c r="D408" s="56" t="s">
        <v>1832</v>
      </c>
      <c r="E408" s="56">
        <f>VLOOKUP(A408,'import Konya'!A:Q,5,0)</f>
        <v>187</v>
      </c>
      <c r="F408" s="56">
        <f>VLOOKUP(A408,'import Konya'!A:Q,6,0)</f>
        <v>31</v>
      </c>
      <c r="G408" s="56">
        <f>VLOOKUP(A408,'import Konya'!A:Q,7,0)</f>
        <v>13</v>
      </c>
      <c r="H408" s="56">
        <f>VLOOKUP(A408,'import Konya'!A:Q,8,0)</f>
        <v>46</v>
      </c>
      <c r="I408" s="56">
        <f>VLOOKUP(A408,'import Konya'!A:Q,9,0)</f>
        <v>59</v>
      </c>
      <c r="J408" s="216">
        <f>VLOOKUP(A408,'import Konya'!A:Q,10,0)</f>
        <v>0.22</v>
      </c>
      <c r="K408" s="56" t="s">
        <v>15497</v>
      </c>
      <c r="L408" s="56">
        <v>3.322412565E9</v>
      </c>
      <c r="M408" s="56" t="s">
        <v>11034</v>
      </c>
      <c r="N408" s="56" t="s">
        <v>13602</v>
      </c>
      <c r="O408" s="56" t="s">
        <v>15498</v>
      </c>
      <c r="P408" s="56" t="str">
        <f>VLOOKUP(A408,'import Konya'!A:Q,16,0)</f>
        <v>Geleneksel</v>
      </c>
      <c r="Q408" s="218" t="b">
        <v>0</v>
      </c>
      <c r="R408" s="218" t="s">
        <v>39</v>
      </c>
      <c r="S408" s="218" t="s">
        <v>404</v>
      </c>
      <c r="T408" s="2" t="s">
        <v>13853</v>
      </c>
      <c r="U408" s="218" t="s">
        <v>15499</v>
      </c>
      <c r="V408" s="220">
        <v>44655.0</v>
      </c>
      <c r="W408" s="220">
        <v>44656.0</v>
      </c>
      <c r="X408" s="218"/>
      <c r="Y408" s="218" t="s">
        <v>1353</v>
      </c>
      <c r="Z408" s="220">
        <v>44599.0</v>
      </c>
      <c r="AA408" s="218" t="s">
        <v>1353</v>
      </c>
      <c r="AB408" s="221">
        <v>44655.0</v>
      </c>
      <c r="AC408" s="218"/>
      <c r="AD408" s="218"/>
      <c r="AE408" s="218"/>
      <c r="AF408" s="218"/>
      <c r="AG408" s="218"/>
      <c r="AH408" s="218"/>
      <c r="AI408" s="218" t="s">
        <v>167</v>
      </c>
      <c r="AJ408" s="218" t="s">
        <v>404</v>
      </c>
      <c r="AK408" s="218"/>
      <c r="AL408" s="218"/>
      <c r="AM408" s="218"/>
    </row>
    <row r="409" ht="15.75" customHeight="1">
      <c r="A409" s="56" t="s">
        <v>15500</v>
      </c>
      <c r="B409" s="56" t="s">
        <v>15501</v>
      </c>
      <c r="C409" s="56" t="str">
        <f>VLOOKUP(A409,'import Konya'!A:Q,3,0)</f>
        <v>DOĞRU</v>
      </c>
      <c r="D409" s="56" t="s">
        <v>1364</v>
      </c>
      <c r="E409" s="56">
        <f>VLOOKUP(A409,'import Konya'!A:Q,5,0)</f>
        <v>471</v>
      </c>
      <c r="F409" s="56">
        <f>VLOOKUP(A409,'import Konya'!A:Q,6,0)</f>
        <v>9</v>
      </c>
      <c r="G409" s="56">
        <f>VLOOKUP(A409,'import Konya'!A:Q,7,0)</f>
        <v>0</v>
      </c>
      <c r="H409" s="56">
        <f>VLOOKUP(A409,'import Konya'!A:Q,8,0)</f>
        <v>19</v>
      </c>
      <c r="I409" s="56">
        <f>VLOOKUP(A409,'import Konya'!A:Q,9,0)</f>
        <v>19</v>
      </c>
      <c r="J409" s="216">
        <f>VLOOKUP(A409,'import Konya'!A:Q,10,0)</f>
        <v>0</v>
      </c>
      <c r="K409" s="56" t="s">
        <v>15502</v>
      </c>
      <c r="L409" s="56">
        <v>5.528428099E9</v>
      </c>
      <c r="M409" s="56" t="s">
        <v>11034</v>
      </c>
      <c r="N409" s="56" t="s">
        <v>13602</v>
      </c>
      <c r="O409" s="56" t="s">
        <v>15503</v>
      </c>
      <c r="P409" s="56" t="str">
        <f>VLOOKUP(A409,'import Konya'!A:Q,16,0)</f>
        <v>Geleneksel</v>
      </c>
      <c r="Q409" s="218" t="b">
        <v>0</v>
      </c>
      <c r="R409" s="218" t="s">
        <v>43</v>
      </c>
      <c r="S409" s="218"/>
      <c r="T409" s="218"/>
      <c r="U409" s="218" t="s">
        <v>15504</v>
      </c>
      <c r="V409" s="220"/>
      <c r="W409" s="220"/>
      <c r="X409" s="218"/>
      <c r="Y409" s="218" t="s">
        <v>43</v>
      </c>
      <c r="Z409" s="220">
        <v>44561.0</v>
      </c>
      <c r="AA409" s="218" t="s">
        <v>43</v>
      </c>
      <c r="AB409" s="221">
        <v>44564.0</v>
      </c>
      <c r="AC409" s="218" t="s">
        <v>43</v>
      </c>
      <c r="AD409" s="221">
        <v>44590.0</v>
      </c>
      <c r="AE409" s="218"/>
      <c r="AF409" s="218"/>
      <c r="AG409" s="218"/>
      <c r="AH409" s="218"/>
      <c r="AI409" s="218" t="s">
        <v>404</v>
      </c>
      <c r="AJ409" s="218" t="s">
        <v>100</v>
      </c>
      <c r="AK409" s="218" t="s">
        <v>167</v>
      </c>
      <c r="AL409" s="218"/>
      <c r="AM409" s="218"/>
    </row>
    <row r="410" ht="15.75" customHeight="1">
      <c r="A410" s="56" t="s">
        <v>15505</v>
      </c>
      <c r="B410" s="56" t="s">
        <v>15506</v>
      </c>
      <c r="C410" s="56" t="str">
        <f>VLOOKUP(A410,'import Konya'!A:Q,3,0)</f>
        <v>DOĞRU</v>
      </c>
      <c r="D410" s="56" t="s">
        <v>1832</v>
      </c>
      <c r="E410" s="56">
        <f>VLOOKUP(A410,'import Konya'!A:Q,5,0)</f>
        <v>585</v>
      </c>
      <c r="F410" s="56">
        <f>VLOOKUP(A410,'import Konya'!A:Q,6,0)</f>
        <v>19</v>
      </c>
      <c r="G410" s="56">
        <f>VLOOKUP(A410,'import Konya'!A:Q,7,0)</f>
        <v>0</v>
      </c>
      <c r="H410" s="56">
        <f>VLOOKUP(A410,'import Konya'!A:Q,8,0)</f>
        <v>19</v>
      </c>
      <c r="I410" s="56">
        <f>VLOOKUP(A410,'import Konya'!A:Q,9,0)</f>
        <v>19</v>
      </c>
      <c r="J410" s="216">
        <f>VLOOKUP(A410,'import Konya'!A:Q,10,0)</f>
        <v>0</v>
      </c>
      <c r="K410" s="56" t="s">
        <v>15507</v>
      </c>
      <c r="L410" s="56">
        <v>5.511090897E9</v>
      </c>
      <c r="M410" s="56" t="s">
        <v>11034</v>
      </c>
      <c r="N410" s="56" t="s">
        <v>13668</v>
      </c>
      <c r="O410" s="56" t="s">
        <v>15508</v>
      </c>
      <c r="P410" s="56" t="str">
        <f>VLOOKUP(A410,'import Konya'!A:Q,16,0)</f>
        <v>Geleneksel</v>
      </c>
      <c r="Q410" s="218" t="b">
        <v>0</v>
      </c>
      <c r="R410" s="218" t="s">
        <v>40</v>
      </c>
      <c r="S410" s="218" t="s">
        <v>13605</v>
      </c>
      <c r="T410" s="218" t="s">
        <v>13488</v>
      </c>
      <c r="U410" s="218" t="s">
        <v>15509</v>
      </c>
      <c r="V410" s="220">
        <v>44413.0</v>
      </c>
      <c r="W410" s="220">
        <v>44419.0</v>
      </c>
      <c r="X410" s="218"/>
      <c r="Y410" s="218" t="s">
        <v>1353</v>
      </c>
      <c r="Z410" s="220">
        <v>44413.0</v>
      </c>
      <c r="AA410" s="218"/>
      <c r="AB410" s="218"/>
      <c r="AC410" s="218"/>
      <c r="AD410" s="218"/>
      <c r="AE410" s="218"/>
      <c r="AF410" s="218"/>
      <c r="AG410" s="218"/>
      <c r="AH410" s="218"/>
      <c r="AI410" s="218" t="s">
        <v>13605</v>
      </c>
      <c r="AJ410" s="218"/>
      <c r="AK410" s="218"/>
      <c r="AL410" s="218"/>
      <c r="AM410" s="218"/>
    </row>
    <row r="411" ht="15.75" customHeight="1">
      <c r="A411" s="211" t="s">
        <v>15510</v>
      </c>
      <c r="B411" s="211" t="s">
        <v>15511</v>
      </c>
      <c r="C411" s="56" t="str">
        <f>VLOOKUP(A411,'import Konya'!A:Q,3,0)</f>
        <v>DOĞRU</v>
      </c>
      <c r="D411" s="211" t="s">
        <v>1370</v>
      </c>
      <c r="E411" s="56">
        <f>VLOOKUP(A411,'import Konya'!A:Q,5,0)</f>
        <v>156</v>
      </c>
      <c r="F411" s="56">
        <f>VLOOKUP(A411,'import Konya'!A:Q,6,0)</f>
        <v>130</v>
      </c>
      <c r="G411" s="56">
        <f>VLOOKUP(A411,'import Konya'!A:Q,7,0)</f>
        <v>0</v>
      </c>
      <c r="H411" s="56">
        <f>VLOOKUP(A411,'import Konya'!A:Q,8,0)</f>
        <v>8</v>
      </c>
      <c r="I411" s="56">
        <f>VLOOKUP(A411,'import Konya'!A:Q,9,0)</f>
        <v>8</v>
      </c>
      <c r="J411" s="216">
        <f>VLOOKUP(A411,'import Konya'!A:Q,10,0)</f>
        <v>0</v>
      </c>
      <c r="K411" s="211" t="s">
        <v>15512</v>
      </c>
      <c r="L411" s="211">
        <v>5.541610142E9</v>
      </c>
      <c r="M411" s="211" t="s">
        <v>11034</v>
      </c>
      <c r="N411" s="211" t="s">
        <v>13602</v>
      </c>
      <c r="O411" s="211" t="s">
        <v>15513</v>
      </c>
      <c r="P411" s="56" t="str">
        <f>VLOOKUP(A411,'import Konya'!A:Q,16,0)</f>
        <v>Geleneksel</v>
      </c>
      <c r="Q411" s="218" t="b">
        <v>0</v>
      </c>
      <c r="R411" s="218"/>
      <c r="S411" s="218"/>
      <c r="T411" s="218"/>
      <c r="U411" s="218" t="s">
        <v>532</v>
      </c>
      <c r="V411" s="220"/>
      <c r="W411" s="220"/>
      <c r="X411" s="218"/>
      <c r="Y411" s="218"/>
      <c r="Z411" s="220"/>
      <c r="AA411" s="218"/>
      <c r="AB411" s="218"/>
      <c r="AC411" s="218"/>
      <c r="AD411" s="218"/>
      <c r="AE411" s="218"/>
      <c r="AF411" s="218"/>
      <c r="AG411" s="218"/>
      <c r="AH411" s="218"/>
      <c r="AI411" s="218"/>
      <c r="AJ411" s="218"/>
      <c r="AK411" s="218"/>
      <c r="AL411" s="218"/>
      <c r="AM411" s="218"/>
    </row>
    <row r="412" ht="15.75" customHeight="1">
      <c r="A412" s="56" t="s">
        <v>15514</v>
      </c>
      <c r="B412" s="56" t="s">
        <v>15515</v>
      </c>
      <c r="C412" s="56" t="str">
        <f>VLOOKUP(A412,'import Konya'!A:Q,3,0)</f>
        <v>DOĞRU</v>
      </c>
      <c r="D412" s="56" t="s">
        <v>1356</v>
      </c>
      <c r="E412" s="56">
        <f>VLOOKUP(A412,'import Konya'!A:Q,5,0)</f>
        <v>2888</v>
      </c>
      <c r="F412" s="56">
        <f>VLOOKUP(A412,'import Konya'!A:Q,6,0)</f>
        <v>47</v>
      </c>
      <c r="G412" s="56">
        <f>VLOOKUP(A412,'import Konya'!A:Q,7,0)</f>
        <v>0</v>
      </c>
      <c r="H412" s="56">
        <f>VLOOKUP(A412,'import Konya'!A:Q,8,0)</f>
        <v>14</v>
      </c>
      <c r="I412" s="56">
        <f>VLOOKUP(A412,'import Konya'!A:Q,9,0)</f>
        <v>14</v>
      </c>
      <c r="J412" s="216">
        <f>VLOOKUP(A412,'import Konya'!A:Q,10,0)</f>
        <v>0</v>
      </c>
      <c r="K412" s="56" t="s">
        <v>15516</v>
      </c>
      <c r="L412" s="56">
        <v>3.325021088E9</v>
      </c>
      <c r="M412" s="56" t="s">
        <v>11034</v>
      </c>
      <c r="N412" s="56" t="s">
        <v>13773</v>
      </c>
      <c r="O412" s="56" t="s">
        <v>15517</v>
      </c>
      <c r="P412" s="56" t="str">
        <f>VLOOKUP(A412,'import Konya'!A:Q,16,0)</f>
        <v>Geleneksel</v>
      </c>
      <c r="Q412" s="218" t="b">
        <v>0</v>
      </c>
      <c r="R412" s="218" t="s">
        <v>28</v>
      </c>
      <c r="S412" s="218" t="s">
        <v>167</v>
      </c>
      <c r="T412" s="2" t="s">
        <v>13064</v>
      </c>
      <c r="U412" s="218" t="s">
        <v>15518</v>
      </c>
      <c r="V412" s="220">
        <v>44624.0</v>
      </c>
      <c r="W412" s="220">
        <v>44627.0</v>
      </c>
      <c r="X412" s="218"/>
      <c r="Y412" s="218" t="s">
        <v>1353</v>
      </c>
      <c r="Z412" s="220">
        <v>44425.0</v>
      </c>
      <c r="AA412" s="218" t="s">
        <v>1353</v>
      </c>
      <c r="AB412" s="221">
        <v>44427.0</v>
      </c>
      <c r="AC412" s="218" t="s">
        <v>1353</v>
      </c>
      <c r="AD412" s="221">
        <v>44624.0</v>
      </c>
      <c r="AE412" s="218"/>
      <c r="AF412" s="218"/>
      <c r="AG412" s="218"/>
      <c r="AH412" s="218"/>
      <c r="AI412" s="218" t="s">
        <v>13605</v>
      </c>
      <c r="AJ412" s="218" t="s">
        <v>13605</v>
      </c>
      <c r="AK412" s="218" t="s">
        <v>167</v>
      </c>
      <c r="AL412" s="218"/>
      <c r="AM412" s="218"/>
    </row>
    <row r="413" ht="15.75" customHeight="1">
      <c r="A413" s="56" t="s">
        <v>15519</v>
      </c>
      <c r="B413" s="56" t="s">
        <v>15520</v>
      </c>
      <c r="C413" s="56" t="str">
        <f>VLOOKUP(A413,'import Konya'!A:Q,3,0)</f>
        <v>DOĞRU</v>
      </c>
      <c r="D413" s="56" t="s">
        <v>1507</v>
      </c>
      <c r="E413" s="56">
        <f>VLOOKUP(A413,'import Konya'!A:Q,5,0)</f>
        <v>103</v>
      </c>
      <c r="F413" s="56">
        <f>VLOOKUP(A413,'import Konya'!A:Q,6,0)</f>
        <v>7</v>
      </c>
      <c r="G413" s="56">
        <f>VLOOKUP(A413,'import Konya'!A:Q,7,0)</f>
        <v>0</v>
      </c>
      <c r="H413" s="56">
        <f>VLOOKUP(A413,'import Konya'!A:Q,8,0)</f>
        <v>9</v>
      </c>
      <c r="I413" s="56">
        <f>VLOOKUP(A413,'import Konya'!A:Q,9,0)</f>
        <v>9</v>
      </c>
      <c r="J413" s="216">
        <f>VLOOKUP(A413,'import Konya'!A:Q,10,0)</f>
        <v>0</v>
      </c>
      <c r="K413" s="56" t="s">
        <v>15521</v>
      </c>
      <c r="L413" s="56">
        <v>5.321787097E9</v>
      </c>
      <c r="M413" s="56" t="s">
        <v>11034</v>
      </c>
      <c r="N413" s="56" t="s">
        <v>14237</v>
      </c>
      <c r="O413" s="56" t="s">
        <v>15522</v>
      </c>
      <c r="P413" s="56" t="str">
        <f>VLOOKUP(A413,'import Konya'!A:Q,16,0)</f>
        <v>Geleneksel</v>
      </c>
      <c r="Q413" s="218" t="b">
        <v>0</v>
      </c>
      <c r="R413" s="218"/>
      <c r="S413" s="218"/>
      <c r="T413" s="218"/>
      <c r="U413" s="218" t="s">
        <v>15523</v>
      </c>
      <c r="V413" s="220"/>
      <c r="W413" s="220"/>
      <c r="X413" s="218"/>
      <c r="Y413" s="218" t="s">
        <v>1353</v>
      </c>
      <c r="Z413" s="220">
        <v>44614.0</v>
      </c>
      <c r="AA413" s="218"/>
      <c r="AB413" s="218"/>
      <c r="AC413" s="218"/>
      <c r="AD413" s="218"/>
      <c r="AE413" s="218"/>
      <c r="AF413" s="218"/>
      <c r="AG413" s="218"/>
      <c r="AH413" s="218"/>
      <c r="AI413" s="218" t="s">
        <v>167</v>
      </c>
      <c r="AJ413" s="218"/>
      <c r="AK413" s="218"/>
      <c r="AL413" s="218"/>
      <c r="AM413" s="218"/>
    </row>
    <row r="414" ht="15.75" customHeight="1">
      <c r="A414" s="56" t="s">
        <v>15524</v>
      </c>
      <c r="B414" s="56" t="s">
        <v>15525</v>
      </c>
      <c r="C414" s="56" t="str">
        <f>VLOOKUP(A414,'import Konya'!A:Q,3,0)</f>
        <v>DOĞRU</v>
      </c>
      <c r="D414" s="56" t="s">
        <v>1385</v>
      </c>
      <c r="E414" s="56">
        <f>VLOOKUP(A414,'import Konya'!A:Q,5,0)</f>
        <v>400</v>
      </c>
      <c r="F414" s="56">
        <f>VLOOKUP(A414,'import Konya'!A:Q,6,0)</f>
        <v>17</v>
      </c>
      <c r="G414" s="56">
        <f>VLOOKUP(A414,'import Konya'!A:Q,7,0)</f>
        <v>0</v>
      </c>
      <c r="H414" s="56">
        <f>VLOOKUP(A414,'import Konya'!A:Q,8,0)</f>
        <v>9</v>
      </c>
      <c r="I414" s="56">
        <f>VLOOKUP(A414,'import Konya'!A:Q,9,0)</f>
        <v>9</v>
      </c>
      <c r="J414" s="216">
        <f>VLOOKUP(A414,'import Konya'!A:Q,10,0)</f>
        <v>0</v>
      </c>
      <c r="K414" s="56" t="s">
        <v>15526</v>
      </c>
      <c r="L414" s="56">
        <v>3.323221616E9</v>
      </c>
      <c r="M414" s="56" t="s">
        <v>13595</v>
      </c>
      <c r="N414" s="56" t="s">
        <v>14632</v>
      </c>
      <c r="O414" s="56" t="s">
        <v>15527</v>
      </c>
      <c r="P414" s="56" t="str">
        <f>VLOOKUP(A414,'import Konya'!A:Q,16,0)</f>
        <v>Geleneksel</v>
      </c>
      <c r="Q414" s="218" t="b">
        <v>1</v>
      </c>
      <c r="R414" s="218"/>
      <c r="S414" s="218"/>
      <c r="T414" s="224"/>
      <c r="U414" s="218" t="s">
        <v>15528</v>
      </c>
      <c r="V414" s="220"/>
      <c r="W414" s="220"/>
      <c r="X414" s="218"/>
      <c r="Y414" s="218" t="s">
        <v>1353</v>
      </c>
      <c r="Z414" s="220">
        <v>44390.0</v>
      </c>
      <c r="AA414" s="218" t="s">
        <v>1506</v>
      </c>
      <c r="AB414" s="221">
        <v>44407.0</v>
      </c>
      <c r="AC414" s="218" t="s">
        <v>1506</v>
      </c>
      <c r="AD414" s="221">
        <v>44410.0</v>
      </c>
      <c r="AE414" s="218"/>
      <c r="AF414" s="218"/>
      <c r="AG414" s="218"/>
      <c r="AH414" s="218"/>
      <c r="AI414" s="218" t="s">
        <v>100</v>
      </c>
      <c r="AJ414" s="218" t="s">
        <v>100</v>
      </c>
      <c r="AK414" s="218" t="s">
        <v>5107</v>
      </c>
      <c r="AL414" s="218"/>
      <c r="AM414" s="218"/>
    </row>
    <row r="415" ht="15.75" customHeight="1">
      <c r="A415" s="56" t="s">
        <v>15529</v>
      </c>
      <c r="B415" s="56" t="s">
        <v>15530</v>
      </c>
      <c r="C415" s="56" t="str">
        <f>VLOOKUP(A415,'import Konya'!A:Q,3,0)</f>
        <v>DOĞRU</v>
      </c>
      <c r="D415" s="56" t="s">
        <v>1443</v>
      </c>
      <c r="E415" s="56">
        <f>VLOOKUP(A415,'import Konya'!A:Q,5,0)</f>
        <v>240</v>
      </c>
      <c r="F415" s="56">
        <f>VLOOKUP(A415,'import Konya'!A:Q,6,0)</f>
        <v>3</v>
      </c>
      <c r="G415" s="56">
        <f>VLOOKUP(A415,'import Konya'!A:Q,7,0)</f>
        <v>0</v>
      </c>
      <c r="H415" s="56">
        <f>VLOOKUP(A415,'import Konya'!A:Q,8,0)</f>
        <v>35</v>
      </c>
      <c r="I415" s="56">
        <f>VLOOKUP(A415,'import Konya'!A:Q,9,0)</f>
        <v>35</v>
      </c>
      <c r="J415" s="216">
        <f>VLOOKUP(A415,'import Konya'!A:Q,10,0)</f>
        <v>0</v>
      </c>
      <c r="K415" s="56" t="s">
        <v>15531</v>
      </c>
      <c r="L415" s="56">
        <v>5.414759469E9</v>
      </c>
      <c r="M415" s="56" t="s">
        <v>11034</v>
      </c>
      <c r="N415" s="56" t="s">
        <v>13602</v>
      </c>
      <c r="O415" s="56" t="s">
        <v>15532</v>
      </c>
      <c r="P415" s="56" t="str">
        <f>VLOOKUP(A415,'import Konya'!A:Q,16,0)</f>
        <v>Geleneksel</v>
      </c>
      <c r="Q415" s="218" t="b">
        <v>0</v>
      </c>
      <c r="R415" s="218" t="s">
        <v>33</v>
      </c>
      <c r="S415" s="218" t="s">
        <v>149</v>
      </c>
      <c r="T415" s="2" t="s">
        <v>13853</v>
      </c>
      <c r="U415" s="218" t="s">
        <v>15533</v>
      </c>
      <c r="V415" s="220">
        <v>44599.0</v>
      </c>
      <c r="W415" s="220">
        <v>44600.0</v>
      </c>
      <c r="X415" s="218"/>
      <c r="Y415" s="218" t="s">
        <v>1353</v>
      </c>
      <c r="Z415" s="220">
        <v>44599.0</v>
      </c>
      <c r="AA415" s="218"/>
      <c r="AB415" s="218"/>
      <c r="AC415" s="218"/>
      <c r="AD415" s="218"/>
      <c r="AE415" s="218"/>
      <c r="AF415" s="218"/>
      <c r="AG415" s="218"/>
      <c r="AH415" s="218"/>
      <c r="AI415" s="218" t="s">
        <v>149</v>
      </c>
      <c r="AJ415" s="218"/>
      <c r="AK415" s="218"/>
      <c r="AL415" s="218"/>
      <c r="AM415" s="218"/>
    </row>
    <row r="416" ht="15.75" customHeight="1">
      <c r="A416" s="211" t="s">
        <v>15534</v>
      </c>
      <c r="B416" s="211" t="s">
        <v>15535</v>
      </c>
      <c r="C416" s="56" t="str">
        <f>VLOOKUP(A416,'import Konya'!A:Q,3,0)</f>
        <v>DOĞRU</v>
      </c>
      <c r="D416" s="211" t="s">
        <v>1443</v>
      </c>
      <c r="E416" s="56" t="str">
        <f>VLOOKUP(A416,'import Konya'!A:Q,5,0)</f>
        <v/>
      </c>
      <c r="F416" s="56" t="str">
        <f>VLOOKUP(A416,'import Konya'!A:Q,6,0)</f>
        <v/>
      </c>
      <c r="G416" s="56">
        <f>VLOOKUP(A416,'import Konya'!A:Q,7,0)</f>
        <v>0</v>
      </c>
      <c r="H416" s="56">
        <f>VLOOKUP(A416,'import Konya'!A:Q,8,0)</f>
        <v>25</v>
      </c>
      <c r="I416" s="56">
        <f>VLOOKUP(A416,'import Konya'!A:Q,9,0)</f>
        <v>25</v>
      </c>
      <c r="J416" s="216">
        <f>VLOOKUP(A416,'import Konya'!A:Q,10,0)</f>
        <v>0</v>
      </c>
      <c r="K416" s="211" t="s">
        <v>15536</v>
      </c>
      <c r="L416" s="211">
        <v>3.323559355E9</v>
      </c>
      <c r="M416" s="211" t="s">
        <v>13620</v>
      </c>
      <c r="N416" s="211" t="s">
        <v>15537</v>
      </c>
      <c r="O416" s="211" t="s">
        <v>15538</v>
      </c>
      <c r="P416" s="56" t="str">
        <f>VLOOKUP(A416,'import Konya'!A:Q,16,0)</f>
        <v>Geleneksel</v>
      </c>
      <c r="Q416" s="218" t="b">
        <v>0</v>
      </c>
      <c r="R416" s="218"/>
      <c r="S416" s="218"/>
      <c r="T416" s="224"/>
      <c r="U416" s="218"/>
      <c r="V416" s="220"/>
      <c r="W416" s="220"/>
      <c r="X416" s="218"/>
      <c r="Y416" s="218"/>
      <c r="Z416" s="220"/>
      <c r="AA416" s="218"/>
      <c r="AB416" s="218"/>
      <c r="AC416" s="218"/>
      <c r="AD416" s="218"/>
      <c r="AE416" s="218"/>
      <c r="AF416" s="218"/>
      <c r="AG416" s="218"/>
      <c r="AH416" s="218"/>
      <c r="AI416" s="218"/>
      <c r="AJ416" s="218"/>
      <c r="AK416" s="218"/>
      <c r="AL416" s="218"/>
      <c r="AM416" s="218"/>
    </row>
    <row r="417" ht="15.75" customHeight="1">
      <c r="A417" s="56" t="s">
        <v>15539</v>
      </c>
      <c r="B417" s="56" t="s">
        <v>15540</v>
      </c>
      <c r="C417" s="56" t="str">
        <f>VLOOKUP(A417,'import Konya'!A:Q,3,0)</f>
        <v>DOĞRU</v>
      </c>
      <c r="D417" s="56" t="s">
        <v>1507</v>
      </c>
      <c r="E417" s="56">
        <f>VLOOKUP(A417,'import Konya'!A:Q,5,0)</f>
        <v>2554</v>
      </c>
      <c r="F417" s="56">
        <f>VLOOKUP(A417,'import Konya'!A:Q,6,0)</f>
        <v>136</v>
      </c>
      <c r="G417" s="56">
        <f>VLOOKUP(A417,'import Konya'!A:Q,7,0)</f>
        <v>35</v>
      </c>
      <c r="H417" s="56">
        <f>VLOOKUP(A417,'import Konya'!A:Q,8,0)</f>
        <v>2</v>
      </c>
      <c r="I417" s="56">
        <f>VLOOKUP(A417,'import Konya'!A:Q,9,0)</f>
        <v>37</v>
      </c>
      <c r="J417" s="216">
        <f>VLOOKUP(A417,'import Konya'!A:Q,10,0)</f>
        <v>0.95</v>
      </c>
      <c r="K417" s="56" t="s">
        <v>15541</v>
      </c>
      <c r="L417" s="56">
        <v>3.32320206E9</v>
      </c>
      <c r="M417" s="56" t="s">
        <v>13595</v>
      </c>
      <c r="N417" s="56" t="s">
        <v>14215</v>
      </c>
      <c r="O417" s="56" t="s">
        <v>15542</v>
      </c>
      <c r="P417" s="56" t="str">
        <f>VLOOKUP(A417,'import Konya'!A:Q,16,0)</f>
        <v>Geleneksel</v>
      </c>
      <c r="Q417" s="218" t="b">
        <v>0</v>
      </c>
      <c r="R417" s="218" t="s">
        <v>38</v>
      </c>
      <c r="S417" s="218" t="s">
        <v>100</v>
      </c>
      <c r="T417" s="2" t="s">
        <v>13064</v>
      </c>
      <c r="U417" s="218" t="s">
        <v>15543</v>
      </c>
      <c r="V417" s="220">
        <v>44593.0</v>
      </c>
      <c r="W417" s="220">
        <v>44596.0</v>
      </c>
      <c r="X417" s="218"/>
      <c r="Y417" s="218" t="s">
        <v>1506</v>
      </c>
      <c r="Z417" s="220">
        <v>44392.0</v>
      </c>
      <c r="AA417" s="218" t="s">
        <v>1353</v>
      </c>
      <c r="AB417" s="221">
        <v>44404.0</v>
      </c>
      <c r="AC417" s="218" t="s">
        <v>1475</v>
      </c>
      <c r="AD417" s="221">
        <v>44410.0</v>
      </c>
      <c r="AE417" s="218" t="s">
        <v>31</v>
      </c>
      <c r="AF417" s="221">
        <v>44587.0</v>
      </c>
      <c r="AG417" s="218" t="s">
        <v>1353</v>
      </c>
      <c r="AH417" s="221">
        <v>44593.0</v>
      </c>
      <c r="AI417" s="218" t="s">
        <v>100</v>
      </c>
      <c r="AJ417" s="218" t="s">
        <v>100</v>
      </c>
      <c r="AK417" s="218" t="s">
        <v>100</v>
      </c>
      <c r="AL417" s="218" t="s">
        <v>66</v>
      </c>
      <c r="AM417" s="218" t="s">
        <v>100</v>
      </c>
    </row>
    <row r="418" ht="15.75" customHeight="1">
      <c r="A418" s="56" t="s">
        <v>15544</v>
      </c>
      <c r="B418" s="56" t="s">
        <v>15545</v>
      </c>
      <c r="C418" s="56" t="str">
        <f>VLOOKUP(A418,'import Konya'!A:Q,3,0)</f>
        <v>DOĞRU</v>
      </c>
      <c r="D418" s="56" t="s">
        <v>1348</v>
      </c>
      <c r="E418" s="56">
        <f>VLOOKUP(A418,'import Konya'!A:Q,5,0)</f>
        <v>154</v>
      </c>
      <c r="F418" s="56">
        <f>VLOOKUP(A418,'import Konya'!A:Q,6,0)</f>
        <v>24</v>
      </c>
      <c r="G418" s="56">
        <f>VLOOKUP(A418,'import Konya'!A:Q,7,0)</f>
        <v>14</v>
      </c>
      <c r="H418" s="56">
        <f>VLOOKUP(A418,'import Konya'!A:Q,8,0)</f>
        <v>0</v>
      </c>
      <c r="I418" s="56">
        <f>VLOOKUP(A418,'import Konya'!A:Q,9,0)</f>
        <v>14</v>
      </c>
      <c r="J418" s="216">
        <f>VLOOKUP(A418,'import Konya'!A:Q,10,0)</f>
        <v>1</v>
      </c>
      <c r="K418" s="56" t="s">
        <v>15546</v>
      </c>
      <c r="L418" s="56">
        <v>5.423120775E9</v>
      </c>
      <c r="M418" s="56" t="s">
        <v>13595</v>
      </c>
      <c r="N418" s="56" t="s">
        <v>5353</v>
      </c>
      <c r="O418" s="56" t="s">
        <v>15547</v>
      </c>
      <c r="P418" s="56" t="str">
        <f>VLOOKUP(A418,'import Konya'!A:Q,16,0)</f>
        <v>Geleneksel</v>
      </c>
      <c r="Q418" s="218" t="b">
        <v>0</v>
      </c>
      <c r="R418" s="218" t="s">
        <v>38</v>
      </c>
      <c r="S418" s="218" t="s">
        <v>106</v>
      </c>
      <c r="T418" s="2" t="s">
        <v>13064</v>
      </c>
      <c r="U418" s="218" t="s">
        <v>15548</v>
      </c>
      <c r="V418" s="220">
        <v>44589.0</v>
      </c>
      <c r="W418" s="220">
        <v>44592.0</v>
      </c>
      <c r="X418" s="218"/>
      <c r="Y418" s="218" t="s">
        <v>1353</v>
      </c>
      <c r="Z418" s="220">
        <v>44589.0</v>
      </c>
      <c r="AA418" s="218"/>
      <c r="AB418" s="218"/>
      <c r="AC418" s="218"/>
      <c r="AD418" s="218"/>
      <c r="AE418" s="218"/>
      <c r="AF418" s="218"/>
      <c r="AG418" s="218"/>
      <c r="AH418" s="218"/>
      <c r="AI418" s="218" t="s">
        <v>106</v>
      </c>
      <c r="AJ418" s="218"/>
      <c r="AK418" s="218"/>
      <c r="AL418" s="218"/>
      <c r="AM418" s="218"/>
    </row>
    <row r="419" ht="15.75" customHeight="1">
      <c r="A419" s="56" t="s">
        <v>15549</v>
      </c>
      <c r="B419" s="56" t="s">
        <v>15550</v>
      </c>
      <c r="C419" s="56" t="str">
        <f>VLOOKUP(A419,'import Konya'!A:Q,3,0)</f>
        <v>DOĞRU</v>
      </c>
      <c r="D419" s="56" t="s">
        <v>1832</v>
      </c>
      <c r="E419" s="56">
        <f>VLOOKUP(A419,'import Konya'!A:Q,5,0)</f>
        <v>39</v>
      </c>
      <c r="F419" s="56" t="str">
        <f>VLOOKUP(A419,'import Konya'!A:Q,6,0)</f>
        <v/>
      </c>
      <c r="G419" s="56">
        <f>VLOOKUP(A419,'import Konya'!A:Q,7,0)</f>
        <v>0</v>
      </c>
      <c r="H419" s="56">
        <f>VLOOKUP(A419,'import Konya'!A:Q,8,0)</f>
        <v>4</v>
      </c>
      <c r="I419" s="56">
        <f>VLOOKUP(A419,'import Konya'!A:Q,9,0)</f>
        <v>4</v>
      </c>
      <c r="J419" s="216">
        <f>VLOOKUP(A419,'import Konya'!A:Q,10,0)</f>
        <v>0</v>
      </c>
      <c r="K419" s="56" t="s">
        <v>15551</v>
      </c>
      <c r="L419" s="56">
        <v>5.331555672E9</v>
      </c>
      <c r="M419" s="56" t="s">
        <v>11034</v>
      </c>
      <c r="N419" s="56" t="s">
        <v>13602</v>
      </c>
      <c r="O419" s="56" t="s">
        <v>15552</v>
      </c>
      <c r="P419" s="56" t="str">
        <f>VLOOKUP(A419,'import Konya'!A:Q,16,0)</f>
        <v>Geleneksel</v>
      </c>
      <c r="Q419" s="218" t="b">
        <v>0</v>
      </c>
      <c r="R419" s="218"/>
      <c r="S419" s="218"/>
      <c r="U419" s="218" t="s">
        <v>15553</v>
      </c>
      <c r="V419" s="220"/>
      <c r="W419" s="220"/>
      <c r="X419" s="218"/>
      <c r="Y419" s="218" t="s">
        <v>43</v>
      </c>
      <c r="Z419" s="220">
        <v>44803.0</v>
      </c>
      <c r="AA419" s="218" t="s">
        <v>43</v>
      </c>
      <c r="AB419" s="221">
        <v>44656.0</v>
      </c>
      <c r="AC419" s="218"/>
      <c r="AD419" s="218"/>
      <c r="AE419" s="218"/>
      <c r="AF419" s="218"/>
      <c r="AG419" s="218"/>
      <c r="AH419" s="218"/>
      <c r="AI419" s="218" t="s">
        <v>404</v>
      </c>
      <c r="AJ419" s="218" t="s">
        <v>167</v>
      </c>
      <c r="AK419" s="218"/>
      <c r="AL419" s="218"/>
      <c r="AM419" s="218"/>
    </row>
    <row r="420" ht="15.75" customHeight="1">
      <c r="A420" s="56" t="s">
        <v>15554</v>
      </c>
      <c r="B420" s="56" t="s">
        <v>15555</v>
      </c>
      <c r="C420" s="56" t="str">
        <f>VLOOKUP(A420,'import Konya'!A:Q,3,0)</f>
        <v>DOĞRU</v>
      </c>
      <c r="D420" s="56" t="s">
        <v>1597</v>
      </c>
      <c r="E420" s="56">
        <f>VLOOKUP(A420,'import Konya'!A:Q,5,0)</f>
        <v>2078</v>
      </c>
      <c r="F420" s="56">
        <f>VLOOKUP(A420,'import Konya'!A:Q,6,0)</f>
        <v>96</v>
      </c>
      <c r="G420" s="56">
        <f>VLOOKUP(A420,'import Konya'!A:Q,7,0)</f>
        <v>0</v>
      </c>
      <c r="H420" s="56">
        <f>VLOOKUP(A420,'import Konya'!A:Q,8,0)</f>
        <v>80</v>
      </c>
      <c r="I420" s="56">
        <f>VLOOKUP(A420,'import Konya'!A:Q,9,0)</f>
        <v>80</v>
      </c>
      <c r="J420" s="216">
        <f>VLOOKUP(A420,'import Konya'!A:Q,10,0)</f>
        <v>0</v>
      </c>
      <c r="K420" s="56" t="s">
        <v>15556</v>
      </c>
      <c r="L420" s="56">
        <v>3.323130085E9</v>
      </c>
      <c r="M420" s="56" t="s">
        <v>13679</v>
      </c>
      <c r="N420" s="56" t="s">
        <v>1754</v>
      </c>
      <c r="O420" s="56" t="s">
        <v>15557</v>
      </c>
      <c r="P420" s="56" t="str">
        <f>VLOOKUP(A420,'import Konya'!A:Q,16,0)</f>
        <v>Geleneksel</v>
      </c>
      <c r="Q420" s="218" t="b">
        <v>0</v>
      </c>
      <c r="R420" s="218"/>
      <c r="S420" s="218"/>
      <c r="T420" s="218"/>
      <c r="U420" s="218"/>
      <c r="V420" s="220"/>
      <c r="W420" s="220"/>
      <c r="X420" s="218"/>
      <c r="Y420" s="218"/>
      <c r="Z420" s="220"/>
      <c r="AA420" s="218"/>
      <c r="AB420" s="218"/>
      <c r="AC420" s="218"/>
      <c r="AD420" s="218"/>
      <c r="AE420" s="218"/>
      <c r="AF420" s="218"/>
      <c r="AG420" s="218"/>
      <c r="AH420" s="218"/>
      <c r="AI420" s="218"/>
      <c r="AJ420" s="218"/>
      <c r="AK420" s="218"/>
      <c r="AL420" s="218"/>
      <c r="AM420" s="218"/>
    </row>
    <row r="421" ht="15.75" customHeight="1">
      <c r="A421" s="56" t="s">
        <v>15558</v>
      </c>
      <c r="B421" s="56" t="s">
        <v>15559</v>
      </c>
      <c r="C421" s="56" t="str">
        <f>VLOOKUP(A421,'import Konya'!A:Q,3,0)</f>
        <v>DOĞRU</v>
      </c>
      <c r="D421" s="56" t="s">
        <v>1507</v>
      </c>
      <c r="E421" s="56">
        <f>VLOOKUP(A421,'import Konya'!A:Q,5,0)</f>
        <v>262</v>
      </c>
      <c r="F421" s="56">
        <f>VLOOKUP(A421,'import Konya'!A:Q,6,0)</f>
        <v>11</v>
      </c>
      <c r="G421" s="56">
        <f>VLOOKUP(A421,'import Konya'!A:Q,7,0)</f>
        <v>45</v>
      </c>
      <c r="H421" s="56">
        <f>VLOOKUP(A421,'import Konya'!A:Q,8,0)</f>
        <v>7</v>
      </c>
      <c r="I421" s="56">
        <f>VLOOKUP(A421,'import Konya'!A:Q,9,0)</f>
        <v>52</v>
      </c>
      <c r="J421" s="216">
        <f>VLOOKUP(A421,'import Konya'!A:Q,10,0)</f>
        <v>0.87</v>
      </c>
      <c r="K421" s="56" t="s">
        <v>15560</v>
      </c>
      <c r="L421" s="56">
        <v>3.32323758E9</v>
      </c>
      <c r="M421" s="56" t="s">
        <v>13595</v>
      </c>
      <c r="N421" s="56" t="s">
        <v>13945</v>
      </c>
      <c r="O421" s="56" t="s">
        <v>15561</v>
      </c>
      <c r="P421" s="56" t="str">
        <f>VLOOKUP(A421,'import Konya'!A:Q,16,0)</f>
        <v>Geleneksel</v>
      </c>
      <c r="Q421" s="218" t="b">
        <v>0</v>
      </c>
      <c r="R421" s="218" t="s">
        <v>38</v>
      </c>
      <c r="S421" s="218" t="s">
        <v>404</v>
      </c>
      <c r="T421" s="218"/>
      <c r="U421" s="218"/>
      <c r="V421" s="220">
        <v>44585.0</v>
      </c>
      <c r="W421" s="220">
        <v>44589.0</v>
      </c>
      <c r="X421" s="218"/>
      <c r="Y421" s="218" t="s">
        <v>1353</v>
      </c>
      <c r="Z421" s="220">
        <v>44585.0</v>
      </c>
      <c r="AA421" s="218"/>
      <c r="AB421" s="218"/>
      <c r="AC421" s="218"/>
      <c r="AD421" s="218"/>
      <c r="AE421" s="218"/>
      <c r="AF421" s="218"/>
      <c r="AG421" s="218"/>
      <c r="AH421" s="218"/>
      <c r="AI421" s="218" t="s">
        <v>404</v>
      </c>
      <c r="AJ421" s="218"/>
      <c r="AK421" s="218"/>
      <c r="AL421" s="218"/>
      <c r="AM421" s="218"/>
    </row>
    <row r="422" ht="15.75" customHeight="1">
      <c r="A422" s="56" t="s">
        <v>15562</v>
      </c>
      <c r="B422" s="56" t="s">
        <v>15563</v>
      </c>
      <c r="C422" s="56" t="str">
        <f>VLOOKUP(A422,'import Konya'!A:Q,3,0)</f>
        <v>YANLIŞ</v>
      </c>
      <c r="D422" s="56" t="s">
        <v>1378</v>
      </c>
      <c r="E422" s="56">
        <f>VLOOKUP(A422,'import Konya'!A:Q,5,0)</f>
        <v>120</v>
      </c>
      <c r="F422" s="56" t="str">
        <f>VLOOKUP(A422,'import Konya'!A:Q,6,0)</f>
        <v/>
      </c>
      <c r="G422" s="56">
        <f>VLOOKUP(A422,'import Konya'!A:Q,7,0)</f>
        <v>12</v>
      </c>
      <c r="H422" s="56">
        <f>VLOOKUP(A422,'import Konya'!A:Q,8,0)</f>
        <v>29</v>
      </c>
      <c r="I422" s="56">
        <f>VLOOKUP(A422,'import Konya'!A:Q,9,0)</f>
        <v>41</v>
      </c>
      <c r="J422" s="216">
        <f>VLOOKUP(A422,'import Konya'!A:Q,10,0)</f>
        <v>0.29</v>
      </c>
      <c r="K422" s="56" t="s">
        <v>15564</v>
      </c>
      <c r="L422" s="56">
        <v>5.433999229E9</v>
      </c>
      <c r="M422" s="56" t="s">
        <v>13620</v>
      </c>
      <c r="N422" s="56" t="s">
        <v>12792</v>
      </c>
      <c r="O422" s="56" t="s">
        <v>15565</v>
      </c>
      <c r="P422" s="56" t="str">
        <f>VLOOKUP(A422,'import Konya'!A:Q,16,0)</f>
        <v>Geleneksel</v>
      </c>
      <c r="Q422" s="218" t="b">
        <v>0</v>
      </c>
      <c r="R422" s="218" t="s">
        <v>40</v>
      </c>
      <c r="S422" s="218"/>
      <c r="T422" s="224"/>
      <c r="U422" s="218" t="s">
        <v>15566</v>
      </c>
      <c r="V422" s="220"/>
      <c r="W422" s="220"/>
      <c r="X422" s="218"/>
      <c r="Y422" s="218" t="s">
        <v>1353</v>
      </c>
      <c r="Z422" s="220">
        <v>44447.0</v>
      </c>
      <c r="AA422" s="218"/>
      <c r="AB422" s="218"/>
      <c r="AC422" s="218"/>
      <c r="AD422" s="218"/>
      <c r="AE422" s="218"/>
      <c r="AF422" s="218"/>
      <c r="AG422" s="218"/>
      <c r="AH422" s="218"/>
      <c r="AI422" s="218" t="s">
        <v>100</v>
      </c>
      <c r="AJ422" s="218"/>
      <c r="AK422" s="218"/>
      <c r="AL422" s="218"/>
      <c r="AM422" s="218"/>
    </row>
    <row r="423" ht="15.75" customHeight="1">
      <c r="A423" s="56" t="s">
        <v>15567</v>
      </c>
      <c r="B423" s="56" t="s">
        <v>15568</v>
      </c>
      <c r="C423" s="56" t="str">
        <f>VLOOKUP(A423,'import Konya'!A:Q,3,0)</f>
        <v>YANLIŞ</v>
      </c>
      <c r="D423" s="56" t="s">
        <v>1789</v>
      </c>
      <c r="E423" s="56">
        <f>VLOOKUP(A423,'import Konya'!A:Q,5,0)</f>
        <v>115</v>
      </c>
      <c r="F423" s="56" t="str">
        <f>VLOOKUP(A423,'import Konya'!A:Q,6,0)</f>
        <v/>
      </c>
      <c r="G423" s="56">
        <f>VLOOKUP(A423,'import Konya'!A:Q,7,0)</f>
        <v>0</v>
      </c>
      <c r="H423" s="56">
        <f>VLOOKUP(A423,'import Konya'!A:Q,8,0)</f>
        <v>58</v>
      </c>
      <c r="I423" s="56">
        <f>VLOOKUP(A423,'import Konya'!A:Q,9,0)</f>
        <v>58</v>
      </c>
      <c r="J423" s="216">
        <f>VLOOKUP(A423,'import Konya'!A:Q,10,0)</f>
        <v>0</v>
      </c>
      <c r="K423" s="56" t="s">
        <v>15569</v>
      </c>
      <c r="L423" s="56">
        <v>5.546725985E9</v>
      </c>
      <c r="M423" s="56" t="s">
        <v>11034</v>
      </c>
      <c r="N423" s="56" t="s">
        <v>13808</v>
      </c>
      <c r="O423" s="56" t="s">
        <v>15570</v>
      </c>
      <c r="P423" s="56" t="str">
        <f>VLOOKUP(A423,'import Konya'!A:Q,16,0)</f>
        <v>Geleneksel</v>
      </c>
      <c r="Q423" s="218" t="b">
        <v>0</v>
      </c>
      <c r="R423" s="218" t="s">
        <v>31</v>
      </c>
      <c r="S423" s="218"/>
      <c r="T423" s="218"/>
      <c r="U423" s="218" t="s">
        <v>15571</v>
      </c>
      <c r="V423" s="220"/>
      <c r="W423" s="220"/>
      <c r="X423" s="218"/>
      <c r="Y423" s="218" t="s">
        <v>1353</v>
      </c>
      <c r="Z423" s="220">
        <v>44412.0</v>
      </c>
      <c r="AA423" s="218"/>
      <c r="AB423" s="218"/>
      <c r="AC423" s="218"/>
      <c r="AD423" s="218"/>
      <c r="AE423" s="218"/>
      <c r="AF423" s="218"/>
      <c r="AG423" s="218"/>
      <c r="AH423" s="218"/>
      <c r="AI423" s="218" t="s">
        <v>13605</v>
      </c>
      <c r="AJ423" s="218"/>
      <c r="AK423" s="218"/>
      <c r="AL423" s="218"/>
      <c r="AM423" s="218"/>
    </row>
    <row r="424" ht="15.75" customHeight="1">
      <c r="A424" s="56" t="s">
        <v>15572</v>
      </c>
      <c r="B424" s="56" t="s">
        <v>15573</v>
      </c>
      <c r="C424" s="56" t="str">
        <f>VLOOKUP(A424,'import Konya'!A:Q,3,0)</f>
        <v>DOĞRU</v>
      </c>
      <c r="D424" s="56" t="s">
        <v>1385</v>
      </c>
      <c r="E424" s="56">
        <f>VLOOKUP(A424,'import Konya'!A:Q,5,0)</f>
        <v>3351</v>
      </c>
      <c r="F424" s="56">
        <f>VLOOKUP(A424,'import Konya'!A:Q,6,0)</f>
        <v>103</v>
      </c>
      <c r="G424" s="56">
        <f>VLOOKUP(A424,'import Konya'!A:Q,7,0)</f>
        <v>0</v>
      </c>
      <c r="H424" s="56">
        <f>VLOOKUP(A424,'import Konya'!A:Q,8,0)</f>
        <v>56</v>
      </c>
      <c r="I424" s="56">
        <f>VLOOKUP(A424,'import Konya'!A:Q,9,0)</f>
        <v>56</v>
      </c>
      <c r="J424" s="216">
        <f>VLOOKUP(A424,'import Konya'!A:Q,10,0)</f>
        <v>0</v>
      </c>
      <c r="K424" s="56" t="s">
        <v>15574</v>
      </c>
      <c r="L424" s="56">
        <v>5.452532154E9</v>
      </c>
      <c r="M424" s="56" t="s">
        <v>13595</v>
      </c>
      <c r="N424" s="56" t="s">
        <v>15575</v>
      </c>
      <c r="O424" s="56" t="s">
        <v>15576</v>
      </c>
      <c r="P424" s="56" t="str">
        <f>VLOOKUP(A424,'import Konya'!A:Q,16,0)</f>
        <v>Geleneksel</v>
      </c>
      <c r="Q424" s="218" t="b">
        <v>0</v>
      </c>
      <c r="R424" s="218" t="s">
        <v>29</v>
      </c>
      <c r="S424" s="218"/>
      <c r="T424" s="218"/>
      <c r="U424" s="218" t="s">
        <v>15577</v>
      </c>
      <c r="V424" s="220"/>
      <c r="W424" s="220"/>
      <c r="X424" s="218"/>
      <c r="Y424" s="218" t="s">
        <v>1353</v>
      </c>
      <c r="Z424" s="220">
        <v>44390.0</v>
      </c>
      <c r="AA424" s="218" t="s">
        <v>43</v>
      </c>
      <c r="AB424" s="221">
        <v>44396.0</v>
      </c>
      <c r="AC424" s="218" t="s">
        <v>43</v>
      </c>
      <c r="AD424" s="221">
        <v>44405.0</v>
      </c>
      <c r="AE424" s="218" t="s">
        <v>1353</v>
      </c>
      <c r="AF424" s="221">
        <v>44414.0</v>
      </c>
      <c r="AG424" s="218" t="s">
        <v>1353</v>
      </c>
      <c r="AH424" s="221">
        <v>44593.0</v>
      </c>
      <c r="AI424" s="218" t="s">
        <v>929</v>
      </c>
      <c r="AJ424" s="218" t="s">
        <v>100</v>
      </c>
      <c r="AK424" s="218" t="s">
        <v>4973</v>
      </c>
      <c r="AL424" s="218" t="s">
        <v>167</v>
      </c>
      <c r="AM424" s="218"/>
    </row>
    <row r="425" ht="15.75" customHeight="1">
      <c r="A425" s="56" t="s">
        <v>15578</v>
      </c>
      <c r="B425" s="56" t="s">
        <v>15579</v>
      </c>
      <c r="C425" s="56" t="str">
        <f>VLOOKUP(A425,'import Konya'!A:Q,3,0)</f>
        <v>DOĞRU</v>
      </c>
      <c r="D425" s="56" t="s">
        <v>1385</v>
      </c>
      <c r="E425" s="56">
        <f>VLOOKUP(A425,'import Konya'!A:Q,5,0)</f>
        <v>100</v>
      </c>
      <c r="F425" s="56">
        <f>VLOOKUP(A425,'import Konya'!A:Q,6,0)</f>
        <v>29</v>
      </c>
      <c r="G425" s="56">
        <f>VLOOKUP(A425,'import Konya'!A:Q,7,0)</f>
        <v>20</v>
      </c>
      <c r="H425" s="56">
        <f>VLOOKUP(A425,'import Konya'!A:Q,8,0)</f>
        <v>10</v>
      </c>
      <c r="I425" s="56">
        <f>VLOOKUP(A425,'import Konya'!A:Q,9,0)</f>
        <v>30</v>
      </c>
      <c r="J425" s="216">
        <f>VLOOKUP(A425,'import Konya'!A:Q,10,0)</f>
        <v>0.67</v>
      </c>
      <c r="K425" s="56" t="s">
        <v>15580</v>
      </c>
      <c r="L425" s="56">
        <v>3.323504404E9</v>
      </c>
      <c r="M425" s="56" t="s">
        <v>13620</v>
      </c>
      <c r="N425" s="56" t="s">
        <v>15039</v>
      </c>
      <c r="O425" s="56" t="s">
        <v>15581</v>
      </c>
      <c r="P425" s="56" t="str">
        <f>VLOOKUP(A425,'import Konya'!A:Q,16,0)</f>
        <v>Geleneksel</v>
      </c>
      <c r="Q425" s="218" t="b">
        <v>0</v>
      </c>
      <c r="R425" s="218" t="s">
        <v>38</v>
      </c>
      <c r="S425" s="218" t="s">
        <v>167</v>
      </c>
      <c r="T425" s="39" t="s">
        <v>13064</v>
      </c>
      <c r="U425" s="218"/>
      <c r="V425" s="220">
        <v>44630.0</v>
      </c>
      <c r="W425" s="220">
        <v>44631.0</v>
      </c>
      <c r="X425" s="218"/>
      <c r="Y425" s="218" t="s">
        <v>1353</v>
      </c>
      <c r="Z425" s="220">
        <v>44630.0</v>
      </c>
      <c r="AA425" s="218"/>
      <c r="AB425" s="218"/>
      <c r="AC425" s="218"/>
      <c r="AD425" s="218"/>
      <c r="AE425" s="218"/>
      <c r="AF425" s="218"/>
      <c r="AG425" s="218"/>
      <c r="AH425" s="218"/>
      <c r="AI425" s="218" t="s">
        <v>167</v>
      </c>
      <c r="AJ425" s="218"/>
      <c r="AK425" s="218"/>
      <c r="AL425" s="218"/>
      <c r="AM425" s="218"/>
    </row>
    <row r="426" ht="15.75" customHeight="1">
      <c r="A426" s="56" t="s">
        <v>15582</v>
      </c>
      <c r="B426" s="56" t="s">
        <v>15583</v>
      </c>
      <c r="C426" s="56" t="str">
        <f>VLOOKUP(A426,'import Konya'!A:Q,3,0)</f>
        <v>DOĞRU</v>
      </c>
      <c r="D426" s="56" t="s">
        <v>1356</v>
      </c>
      <c r="E426" s="56">
        <f>VLOOKUP(A426,'import Konya'!A:Q,5,0)</f>
        <v>687</v>
      </c>
      <c r="F426" s="56">
        <f>VLOOKUP(A426,'import Konya'!A:Q,6,0)</f>
        <v>16</v>
      </c>
      <c r="G426" s="56">
        <f>VLOOKUP(A426,'import Konya'!A:Q,7,0)</f>
        <v>5</v>
      </c>
      <c r="H426" s="56">
        <f>VLOOKUP(A426,'import Konya'!A:Q,8,0)</f>
        <v>4</v>
      </c>
      <c r="I426" s="56">
        <f>VLOOKUP(A426,'import Konya'!A:Q,9,0)</f>
        <v>9</v>
      </c>
      <c r="J426" s="216">
        <f>VLOOKUP(A426,'import Konya'!A:Q,10,0)</f>
        <v>0.56</v>
      </c>
      <c r="K426" s="56" t="s">
        <v>15584</v>
      </c>
      <c r="L426" s="56">
        <v>5.549484621E9</v>
      </c>
      <c r="M426" s="56" t="s">
        <v>13595</v>
      </c>
      <c r="N426" s="56" t="s">
        <v>14114</v>
      </c>
      <c r="O426" s="56" t="s">
        <v>15585</v>
      </c>
      <c r="P426" s="56" t="str">
        <f>VLOOKUP(A426,'import Konya'!A:Q,16,0)</f>
        <v>Geleneksel</v>
      </c>
      <c r="Q426" s="218" t="b">
        <v>0</v>
      </c>
      <c r="R426" s="218" t="s">
        <v>38</v>
      </c>
      <c r="S426" s="218" t="s">
        <v>100</v>
      </c>
      <c r="T426" s="218"/>
      <c r="U426" s="218" t="s">
        <v>15586</v>
      </c>
      <c r="V426" s="220"/>
      <c r="W426" s="220">
        <v>44406.0</v>
      </c>
      <c r="X426" s="218"/>
      <c r="Y426" s="218" t="s">
        <v>1475</v>
      </c>
      <c r="Z426" s="220">
        <v>44391.0</v>
      </c>
      <c r="AA426" s="218" t="s">
        <v>43</v>
      </c>
      <c r="AB426" s="221">
        <v>44392.0</v>
      </c>
      <c r="AC426" s="218" t="s">
        <v>43</v>
      </c>
      <c r="AD426" s="221">
        <v>44404.0</v>
      </c>
      <c r="AE426" s="218" t="s">
        <v>1353</v>
      </c>
      <c r="AF426" s="221">
        <v>44407.0</v>
      </c>
      <c r="AG426" s="218"/>
      <c r="AH426" s="218"/>
      <c r="AI426" s="218" t="s">
        <v>100</v>
      </c>
      <c r="AJ426" s="218" t="s">
        <v>100</v>
      </c>
      <c r="AK426" s="218" t="s">
        <v>100</v>
      </c>
      <c r="AL426" s="218" t="s">
        <v>100</v>
      </c>
      <c r="AM426" s="218"/>
    </row>
    <row r="427" ht="15.75" customHeight="1">
      <c r="A427" s="56" t="s">
        <v>15587</v>
      </c>
      <c r="B427" s="56" t="s">
        <v>15588</v>
      </c>
      <c r="C427" s="56" t="str">
        <f>VLOOKUP(A427,'import Konya'!A:Q,3,0)</f>
        <v>DOĞRU</v>
      </c>
      <c r="D427" s="56" t="s">
        <v>1385</v>
      </c>
      <c r="E427" s="56">
        <f>VLOOKUP(A427,'import Konya'!A:Q,5,0)</f>
        <v>63</v>
      </c>
      <c r="F427" s="56" t="str">
        <f>VLOOKUP(A427,'import Konya'!A:Q,6,0)</f>
        <v/>
      </c>
      <c r="G427" s="56">
        <f>VLOOKUP(A427,'import Konya'!A:Q,7,0)</f>
        <v>5</v>
      </c>
      <c r="H427" s="56">
        <f>VLOOKUP(A427,'import Konya'!A:Q,8,0)</f>
        <v>2</v>
      </c>
      <c r="I427" s="56">
        <f>VLOOKUP(A427,'import Konya'!A:Q,9,0)</f>
        <v>7</v>
      </c>
      <c r="J427" s="216">
        <f>VLOOKUP(A427,'import Konya'!A:Q,10,0)</f>
        <v>0.71</v>
      </c>
      <c r="K427" s="56" t="s">
        <v>15589</v>
      </c>
      <c r="L427" s="56">
        <v>5.453749702E9</v>
      </c>
      <c r="M427" s="56" t="s">
        <v>13620</v>
      </c>
      <c r="N427" s="56" t="s">
        <v>15590</v>
      </c>
      <c r="O427" s="56" t="s">
        <v>15591</v>
      </c>
      <c r="P427" s="56" t="str">
        <f>VLOOKUP(A427,'import Konya'!A:Q,16,0)</f>
        <v>Geleneksel</v>
      </c>
      <c r="Q427" s="218" t="b">
        <v>0</v>
      </c>
      <c r="R427" s="218" t="s">
        <v>38</v>
      </c>
      <c r="S427" s="218" t="s">
        <v>167</v>
      </c>
      <c r="T427" s="39" t="s">
        <v>13064</v>
      </c>
      <c r="U427" s="218"/>
      <c r="V427" s="220">
        <v>44599.0</v>
      </c>
      <c r="W427" s="220">
        <v>44601.0</v>
      </c>
      <c r="X427" s="218"/>
      <c r="Y427" s="218" t="s">
        <v>1353</v>
      </c>
      <c r="Z427" s="220">
        <v>44599.0</v>
      </c>
      <c r="AA427" s="218"/>
      <c r="AB427" s="218"/>
      <c r="AC427" s="218"/>
      <c r="AD427" s="218"/>
      <c r="AE427" s="218"/>
      <c r="AF427" s="218"/>
      <c r="AG427" s="218"/>
      <c r="AH427" s="218"/>
      <c r="AI427" s="218" t="s">
        <v>167</v>
      </c>
      <c r="AJ427" s="218"/>
      <c r="AK427" s="218"/>
      <c r="AL427" s="218"/>
      <c r="AM427" s="218"/>
    </row>
    <row r="428" ht="15.75" customHeight="1">
      <c r="A428" s="56" t="s">
        <v>15592</v>
      </c>
      <c r="B428" s="56" t="s">
        <v>15593</v>
      </c>
      <c r="C428" s="56" t="str">
        <f>VLOOKUP(A428,'import Konya'!A:Q,3,0)</f>
        <v>DOĞRU</v>
      </c>
      <c r="D428" s="56" t="s">
        <v>1356</v>
      </c>
      <c r="E428" s="56">
        <f>VLOOKUP(A428,'import Konya'!A:Q,5,0)</f>
        <v>565</v>
      </c>
      <c r="F428" s="56">
        <f>VLOOKUP(A428,'import Konya'!A:Q,6,0)</f>
        <v>13</v>
      </c>
      <c r="G428" s="56">
        <f>VLOOKUP(A428,'import Konya'!A:Q,7,0)</f>
        <v>0</v>
      </c>
      <c r="H428" s="56">
        <f>VLOOKUP(A428,'import Konya'!A:Q,8,0)</f>
        <v>9</v>
      </c>
      <c r="I428" s="56">
        <f>VLOOKUP(A428,'import Konya'!A:Q,9,0)</f>
        <v>9</v>
      </c>
      <c r="J428" s="216">
        <f>VLOOKUP(A428,'import Konya'!A:Q,10,0)</f>
        <v>0</v>
      </c>
      <c r="K428" s="56" t="s">
        <v>15594</v>
      </c>
      <c r="L428" s="56">
        <v>3.323511405E9</v>
      </c>
      <c r="M428" s="56" t="s">
        <v>11034</v>
      </c>
      <c r="N428" s="56" t="s">
        <v>1699</v>
      </c>
      <c r="O428" s="56" t="s">
        <v>15595</v>
      </c>
      <c r="P428" s="56" t="str">
        <f>VLOOKUP(A428,'import Konya'!A:Q,16,0)</f>
        <v>Geleneksel</v>
      </c>
      <c r="Q428" s="218" t="b">
        <v>1</v>
      </c>
      <c r="R428" s="218"/>
      <c r="S428" s="218"/>
      <c r="T428" s="39"/>
      <c r="U428" s="218" t="s">
        <v>15596</v>
      </c>
      <c r="V428" s="220"/>
      <c r="W428" s="220"/>
      <c r="X428" s="218"/>
      <c r="Y428" s="218" t="s">
        <v>43</v>
      </c>
      <c r="Z428" s="220">
        <v>44414.0</v>
      </c>
      <c r="AA428" s="218" t="s">
        <v>1353</v>
      </c>
      <c r="AB428" s="221">
        <v>44648.0</v>
      </c>
      <c r="AC428" s="218"/>
      <c r="AD428" s="218"/>
      <c r="AE428" s="218"/>
      <c r="AF428" s="218"/>
      <c r="AG428" s="218"/>
      <c r="AH428" s="218"/>
      <c r="AI428" s="218" t="s">
        <v>13642</v>
      </c>
      <c r="AJ428" s="218" t="s">
        <v>167</v>
      </c>
      <c r="AK428" s="218"/>
      <c r="AL428" s="218"/>
      <c r="AM428" s="218"/>
    </row>
    <row r="429" ht="15.75" customHeight="1">
      <c r="A429" s="56" t="s">
        <v>15597</v>
      </c>
      <c r="B429" s="56" t="s">
        <v>15598</v>
      </c>
      <c r="C429" s="56" t="str">
        <f>VLOOKUP(A429,'import Konya'!A:Q,3,0)</f>
        <v>DOĞRU</v>
      </c>
      <c r="D429" s="56" t="s">
        <v>1370</v>
      </c>
      <c r="E429" s="56">
        <f>VLOOKUP(A429,'import Konya'!A:Q,5,0)</f>
        <v>322</v>
      </c>
      <c r="F429" s="56">
        <f>VLOOKUP(A429,'import Konya'!A:Q,6,0)</f>
        <v>24</v>
      </c>
      <c r="G429" s="56">
        <f>VLOOKUP(A429,'import Konya'!A:Q,7,0)</f>
        <v>0</v>
      </c>
      <c r="H429" s="56">
        <f>VLOOKUP(A429,'import Konya'!A:Q,8,0)</f>
        <v>28</v>
      </c>
      <c r="I429" s="56">
        <f>VLOOKUP(A429,'import Konya'!A:Q,9,0)</f>
        <v>28</v>
      </c>
      <c r="J429" s="216">
        <f>VLOOKUP(A429,'import Konya'!A:Q,10,0)</f>
        <v>0</v>
      </c>
      <c r="K429" s="56" t="s">
        <v>15352</v>
      </c>
      <c r="L429" s="56">
        <v>5.30882448E9</v>
      </c>
      <c r="M429" s="56" t="s">
        <v>13656</v>
      </c>
      <c r="N429" s="56" t="s">
        <v>13779</v>
      </c>
      <c r="O429" s="56" t="s">
        <v>15353</v>
      </c>
      <c r="P429" s="56" t="str">
        <f>VLOOKUP(A429,'import Konya'!A:Q,16,0)</f>
        <v>Geleneksel</v>
      </c>
      <c r="Q429" s="218" t="b">
        <v>0</v>
      </c>
      <c r="R429" s="218"/>
      <c r="S429" s="218"/>
      <c r="T429" s="218"/>
      <c r="U429" s="218"/>
      <c r="V429" s="220"/>
      <c r="W429" s="220"/>
      <c r="X429" s="218"/>
      <c r="Y429" s="218"/>
      <c r="Z429" s="220"/>
      <c r="AA429" s="218"/>
      <c r="AB429" s="218"/>
      <c r="AC429" s="218"/>
      <c r="AD429" s="218"/>
      <c r="AE429" s="218"/>
      <c r="AF429" s="218"/>
      <c r="AG429" s="218"/>
      <c r="AH429" s="218"/>
      <c r="AI429" s="218"/>
      <c r="AJ429" s="218"/>
      <c r="AK429" s="218"/>
      <c r="AL429" s="218"/>
      <c r="AM429" s="218"/>
    </row>
    <row r="430" ht="15.75" customHeight="1">
      <c r="A430" s="56" t="s">
        <v>15599</v>
      </c>
      <c r="B430" s="56" t="s">
        <v>15600</v>
      </c>
      <c r="C430" s="56" t="str">
        <f>VLOOKUP(A430,'import Konya'!A:Q,3,0)</f>
        <v>DOĞRU</v>
      </c>
      <c r="D430" s="56" t="s">
        <v>1385</v>
      </c>
      <c r="E430" s="56">
        <f>VLOOKUP(A430,'import Konya'!A:Q,5,0)</f>
        <v>738</v>
      </c>
      <c r="F430" s="56">
        <f>VLOOKUP(A430,'import Konya'!A:Q,6,0)</f>
        <v>21</v>
      </c>
      <c r="G430" s="56">
        <f>VLOOKUP(A430,'import Konya'!A:Q,7,0)</f>
        <v>15</v>
      </c>
      <c r="H430" s="56">
        <f>VLOOKUP(A430,'import Konya'!A:Q,8,0)</f>
        <v>2</v>
      </c>
      <c r="I430" s="56">
        <f>VLOOKUP(A430,'import Konya'!A:Q,9,0)</f>
        <v>17</v>
      </c>
      <c r="J430" s="216">
        <f>VLOOKUP(A430,'import Konya'!A:Q,10,0)</f>
        <v>0.88</v>
      </c>
      <c r="K430" s="56" t="s">
        <v>15601</v>
      </c>
      <c r="L430" s="56">
        <v>3.322410222E9</v>
      </c>
      <c r="M430" s="56" t="s">
        <v>11034</v>
      </c>
      <c r="N430" s="56" t="s">
        <v>13602</v>
      </c>
      <c r="O430" s="56" t="s">
        <v>15602</v>
      </c>
      <c r="P430" s="56" t="str">
        <f>VLOOKUP(A430,'import Konya'!A:Q,16,0)</f>
        <v>Geleneksel</v>
      </c>
      <c r="Q430" s="218" t="b">
        <v>0</v>
      </c>
      <c r="R430" s="218" t="s">
        <v>38</v>
      </c>
      <c r="S430" s="218" t="s">
        <v>610</v>
      </c>
      <c r="T430" s="218" t="s">
        <v>13488</v>
      </c>
      <c r="U430" s="218" t="s">
        <v>10683</v>
      </c>
      <c r="V430" s="220">
        <v>44438.0</v>
      </c>
      <c r="W430" s="220">
        <v>44439.0</v>
      </c>
      <c r="X430" s="218"/>
      <c r="Y430" s="218" t="s">
        <v>1353</v>
      </c>
      <c r="Z430" s="220">
        <v>44431.0</v>
      </c>
      <c r="AA430" s="218" t="s">
        <v>1353</v>
      </c>
      <c r="AB430" s="221">
        <v>44438.0</v>
      </c>
      <c r="AC430" s="218"/>
      <c r="AD430" s="218"/>
      <c r="AE430" s="218"/>
      <c r="AF430" s="218"/>
      <c r="AG430" s="218"/>
      <c r="AH430" s="218"/>
      <c r="AI430" s="218" t="s">
        <v>13605</v>
      </c>
      <c r="AJ430" s="218" t="s">
        <v>610</v>
      </c>
      <c r="AK430" s="218"/>
      <c r="AL430" s="218"/>
      <c r="AM430" s="218"/>
    </row>
    <row r="431" ht="15.75" customHeight="1">
      <c r="A431" s="211" t="s">
        <v>15603</v>
      </c>
      <c r="B431" s="211" t="s">
        <v>15604</v>
      </c>
      <c r="C431" s="56" t="str">
        <f>VLOOKUP(A431,'import Konya'!A:Q,3,0)</f>
        <v>DOĞRU</v>
      </c>
      <c r="D431" s="211" t="s">
        <v>1597</v>
      </c>
      <c r="E431" s="56">
        <f>VLOOKUP(A431,'import Konya'!A:Q,5,0)</f>
        <v>30</v>
      </c>
      <c r="F431" s="56">
        <f>VLOOKUP(A431,'import Konya'!A:Q,6,0)</f>
        <v>30</v>
      </c>
      <c r="G431" s="56">
        <f>VLOOKUP(A431,'import Konya'!A:Q,7,0)</f>
        <v>0</v>
      </c>
      <c r="H431" s="56">
        <f>VLOOKUP(A431,'import Konya'!A:Q,8,0)</f>
        <v>9</v>
      </c>
      <c r="I431" s="56">
        <f>VLOOKUP(A431,'import Konya'!A:Q,9,0)</f>
        <v>9</v>
      </c>
      <c r="J431" s="216">
        <f>VLOOKUP(A431,'import Konya'!A:Q,10,0)</f>
        <v>0</v>
      </c>
      <c r="K431" s="211" t="s">
        <v>15605</v>
      </c>
      <c r="L431" s="211">
        <v>5.536505344E9</v>
      </c>
      <c r="M431" s="211" t="s">
        <v>13620</v>
      </c>
      <c r="N431" s="211" t="s">
        <v>15039</v>
      </c>
      <c r="O431" s="211" t="s">
        <v>15606</v>
      </c>
      <c r="P431" s="56" t="str">
        <f>VLOOKUP(A431,'import Konya'!A:Q,16,0)</f>
        <v>Geleneksel</v>
      </c>
      <c r="Q431" s="218" t="b">
        <v>0</v>
      </c>
      <c r="R431" s="218"/>
      <c r="S431" s="218"/>
      <c r="T431" s="218"/>
      <c r="U431" s="218"/>
      <c r="V431" s="220"/>
      <c r="W431" s="220"/>
      <c r="X431" s="218"/>
      <c r="Y431" s="218"/>
      <c r="Z431" s="220"/>
      <c r="AA431" s="218"/>
      <c r="AB431" s="218"/>
      <c r="AC431" s="218"/>
      <c r="AD431" s="218"/>
      <c r="AE431" s="218"/>
      <c r="AF431" s="218"/>
      <c r="AG431" s="218"/>
      <c r="AH431" s="218"/>
      <c r="AI431" s="218"/>
      <c r="AJ431" s="218"/>
      <c r="AK431" s="218"/>
      <c r="AL431" s="218"/>
      <c r="AM431" s="218"/>
    </row>
    <row r="432" ht="15.75" customHeight="1">
      <c r="A432" s="56" t="s">
        <v>15607</v>
      </c>
      <c r="B432" s="56" t="s">
        <v>15608</v>
      </c>
      <c r="C432" s="56" t="str">
        <f>VLOOKUP(A432,'import Konya'!A:Q,3,0)</f>
        <v>DOĞRU</v>
      </c>
      <c r="D432" s="56" t="s">
        <v>1364</v>
      </c>
      <c r="E432" s="56">
        <f>VLOOKUP(A432,'import Konya'!A:Q,5,0)</f>
        <v>27</v>
      </c>
      <c r="F432" s="56">
        <f>VLOOKUP(A432,'import Konya'!A:Q,6,0)</f>
        <v>1</v>
      </c>
      <c r="G432" s="56">
        <f>VLOOKUP(A432,'import Konya'!A:Q,7,0)</f>
        <v>0</v>
      </c>
      <c r="H432" s="56">
        <f>VLOOKUP(A432,'import Konya'!A:Q,8,0)</f>
        <v>11</v>
      </c>
      <c r="I432" s="56">
        <f>VLOOKUP(A432,'import Konya'!A:Q,9,0)</f>
        <v>11</v>
      </c>
      <c r="J432" s="216">
        <f>VLOOKUP(A432,'import Konya'!A:Q,10,0)</f>
        <v>0</v>
      </c>
      <c r="K432" s="56" t="s">
        <v>15609</v>
      </c>
      <c r="L432" s="56">
        <v>5.510475796E9</v>
      </c>
      <c r="M432" s="56" t="s">
        <v>11034</v>
      </c>
      <c r="N432" s="56" t="s">
        <v>13930</v>
      </c>
      <c r="O432" s="56" t="s">
        <v>15610</v>
      </c>
      <c r="P432" s="56" t="str">
        <f>VLOOKUP(A432,'import Konya'!A:Q,16,0)</f>
        <v>Geleneksel</v>
      </c>
      <c r="Q432" s="218" t="b">
        <v>0</v>
      </c>
      <c r="R432" s="218" t="s">
        <v>32</v>
      </c>
      <c r="S432" s="218"/>
      <c r="T432" s="218"/>
      <c r="U432" s="218"/>
      <c r="V432" s="220"/>
      <c r="W432" s="220"/>
      <c r="X432" s="218"/>
      <c r="Y432" s="218"/>
      <c r="Z432" s="220"/>
      <c r="AA432" s="218"/>
      <c r="AB432" s="218"/>
      <c r="AC432" s="218"/>
      <c r="AD432" s="218"/>
      <c r="AE432" s="218"/>
      <c r="AF432" s="218"/>
      <c r="AG432" s="218"/>
      <c r="AH432" s="218"/>
      <c r="AI432" s="218"/>
      <c r="AJ432" s="218"/>
      <c r="AK432" s="218"/>
      <c r="AL432" s="218"/>
      <c r="AM432" s="218"/>
    </row>
    <row r="433" ht="15.75" customHeight="1">
      <c r="A433" s="56" t="s">
        <v>15611</v>
      </c>
      <c r="B433" s="56" t="s">
        <v>15612</v>
      </c>
      <c r="C433" s="56" t="str">
        <f>VLOOKUP(A433,'import Konya'!A:Q,3,0)</f>
        <v>YANLIŞ</v>
      </c>
      <c r="D433" s="56" t="s">
        <v>1364</v>
      </c>
      <c r="E433" s="56">
        <f>VLOOKUP(A433,'import Konya'!A:Q,5,0)</f>
        <v>284</v>
      </c>
      <c r="F433" s="56" t="str">
        <f>VLOOKUP(A433,'import Konya'!A:Q,6,0)</f>
        <v/>
      </c>
      <c r="G433" s="56">
        <f>VLOOKUP(A433,'import Konya'!A:Q,7,0)</f>
        <v>13</v>
      </c>
      <c r="H433" s="56">
        <f>VLOOKUP(A433,'import Konya'!A:Q,8,0)</f>
        <v>28</v>
      </c>
      <c r="I433" s="56">
        <f>VLOOKUP(A433,'import Konya'!A:Q,9,0)</f>
        <v>41</v>
      </c>
      <c r="J433" s="216">
        <f>VLOOKUP(A433,'import Konya'!A:Q,10,0)</f>
        <v>0.32</v>
      </c>
      <c r="K433" s="56" t="s">
        <v>15613</v>
      </c>
      <c r="L433" s="56">
        <v>5.449355701E9</v>
      </c>
      <c r="M433" s="56" t="s">
        <v>13595</v>
      </c>
      <c r="N433" s="56" t="s">
        <v>14945</v>
      </c>
      <c r="O433" s="56" t="s">
        <v>15614</v>
      </c>
      <c r="P433" s="56" t="str">
        <f>VLOOKUP(A433,'import Konya'!A:Q,16,0)</f>
        <v>Geleneksel</v>
      </c>
      <c r="Q433" s="218" t="b">
        <v>0</v>
      </c>
      <c r="R433" s="218" t="s">
        <v>38</v>
      </c>
      <c r="S433" s="218" t="s">
        <v>100</v>
      </c>
      <c r="T433" s="218" t="s">
        <v>13488</v>
      </c>
      <c r="U433" s="218"/>
      <c r="V433" s="220">
        <v>44396.0</v>
      </c>
      <c r="W433" s="220">
        <v>44404.0</v>
      </c>
      <c r="X433" s="218"/>
      <c r="Y433" s="218" t="s">
        <v>1353</v>
      </c>
      <c r="Z433" s="220">
        <v>44396.0</v>
      </c>
      <c r="AA433" s="218"/>
      <c r="AB433" s="218"/>
      <c r="AC433" s="218"/>
      <c r="AD433" s="218"/>
      <c r="AE433" s="218"/>
      <c r="AF433" s="218"/>
      <c r="AG433" s="218"/>
      <c r="AH433" s="218"/>
      <c r="AI433" s="218" t="s">
        <v>100</v>
      </c>
      <c r="AJ433" s="218"/>
      <c r="AK433" s="218"/>
      <c r="AL433" s="218"/>
      <c r="AM433" s="218"/>
    </row>
    <row r="434" ht="15.75" customHeight="1">
      <c r="A434" s="56" t="s">
        <v>15615</v>
      </c>
      <c r="B434" s="56" t="s">
        <v>15616</v>
      </c>
      <c r="C434" s="56" t="str">
        <f>VLOOKUP(A434,'import Konya'!A:Q,3,0)</f>
        <v>DOĞRU</v>
      </c>
      <c r="D434" s="56" t="s">
        <v>1364</v>
      </c>
      <c r="E434" s="56">
        <f>VLOOKUP(A434,'import Konya'!A:Q,5,0)</f>
        <v>43</v>
      </c>
      <c r="F434" s="56">
        <f>VLOOKUP(A434,'import Konya'!A:Q,6,0)</f>
        <v>1</v>
      </c>
      <c r="G434" s="56">
        <f>VLOOKUP(A434,'import Konya'!A:Q,7,0)</f>
        <v>11</v>
      </c>
      <c r="H434" s="56">
        <f>VLOOKUP(A434,'import Konya'!A:Q,8,0)</f>
        <v>7</v>
      </c>
      <c r="I434" s="56">
        <f>VLOOKUP(A434,'import Konya'!A:Q,9,0)</f>
        <v>18</v>
      </c>
      <c r="J434" s="216">
        <f>VLOOKUP(A434,'import Konya'!A:Q,10,0)</f>
        <v>0.61</v>
      </c>
      <c r="K434" s="56" t="s">
        <v>15617</v>
      </c>
      <c r="L434" s="56">
        <v>3.32502403E9</v>
      </c>
      <c r="M434" s="56" t="s">
        <v>11034</v>
      </c>
      <c r="N434" s="56" t="s">
        <v>13784</v>
      </c>
      <c r="O434" s="56" t="s">
        <v>15618</v>
      </c>
      <c r="P434" s="56" t="str">
        <f>VLOOKUP(A434,'import Konya'!A:Q,16,0)</f>
        <v>Geleneksel</v>
      </c>
      <c r="Q434" s="218" t="b">
        <v>0</v>
      </c>
      <c r="R434" s="218" t="s">
        <v>32</v>
      </c>
      <c r="S434" s="218"/>
      <c r="T434" s="218"/>
      <c r="U434" s="218"/>
      <c r="V434" s="220"/>
      <c r="W434" s="220"/>
      <c r="X434" s="218"/>
      <c r="Y434" s="218"/>
      <c r="Z434" s="220"/>
      <c r="AA434" s="218"/>
      <c r="AB434" s="218"/>
      <c r="AC434" s="218"/>
      <c r="AD434" s="218"/>
      <c r="AE434" s="218"/>
      <c r="AF434" s="218"/>
      <c r="AG434" s="218"/>
      <c r="AH434" s="218"/>
      <c r="AI434" s="218"/>
      <c r="AJ434" s="218"/>
      <c r="AK434" s="218"/>
      <c r="AL434" s="218"/>
      <c r="AM434" s="218"/>
    </row>
    <row r="435" ht="15.75" customHeight="1">
      <c r="A435" s="56" t="s">
        <v>15619</v>
      </c>
      <c r="B435" s="56" t="s">
        <v>15620</v>
      </c>
      <c r="C435" s="56" t="str">
        <f>VLOOKUP(A435,'import Konya'!A:Q,3,0)</f>
        <v>DOĞRU</v>
      </c>
      <c r="D435" s="56" t="s">
        <v>1364</v>
      </c>
      <c r="E435" s="56">
        <f>VLOOKUP(A435,'import Konya'!A:Q,5,0)</f>
        <v>7</v>
      </c>
      <c r="F435" s="56">
        <f>VLOOKUP(A435,'import Konya'!A:Q,6,0)</f>
        <v>2</v>
      </c>
      <c r="G435" s="56">
        <f>VLOOKUP(A435,'import Konya'!A:Q,7,0)</f>
        <v>8</v>
      </c>
      <c r="H435" s="56">
        <f>VLOOKUP(A435,'import Konya'!A:Q,8,0)</f>
        <v>4</v>
      </c>
      <c r="I435" s="56">
        <f>VLOOKUP(A435,'import Konya'!A:Q,9,0)</f>
        <v>12</v>
      </c>
      <c r="J435" s="216">
        <f>VLOOKUP(A435,'import Konya'!A:Q,10,0)</f>
        <v>0.67</v>
      </c>
      <c r="K435" s="56" t="s">
        <v>15621</v>
      </c>
      <c r="L435" s="56">
        <v>5.449340728E9</v>
      </c>
      <c r="M435" s="56" t="s">
        <v>13595</v>
      </c>
      <c r="N435" s="56" t="s">
        <v>15622</v>
      </c>
      <c r="O435" s="56" t="s">
        <v>15623</v>
      </c>
      <c r="P435" s="56" t="str">
        <f>VLOOKUP(A435,'import Konya'!A:Q,16,0)</f>
        <v>Geleneksel</v>
      </c>
      <c r="Q435" s="218" t="b">
        <v>0</v>
      </c>
      <c r="R435" s="218" t="s">
        <v>32</v>
      </c>
      <c r="S435" s="218"/>
      <c r="T435" s="218"/>
      <c r="U435" s="218"/>
      <c r="V435" s="220"/>
      <c r="W435" s="220"/>
      <c r="X435" s="218"/>
      <c r="Y435" s="218"/>
      <c r="Z435" s="220"/>
      <c r="AA435" s="218"/>
      <c r="AB435" s="218"/>
      <c r="AC435" s="218"/>
      <c r="AD435" s="218"/>
      <c r="AE435" s="218"/>
      <c r="AF435" s="218"/>
      <c r="AG435" s="218"/>
      <c r="AH435" s="218"/>
      <c r="AI435" s="218"/>
      <c r="AJ435" s="218"/>
      <c r="AK435" s="218"/>
      <c r="AL435" s="218"/>
      <c r="AM435" s="218"/>
    </row>
    <row r="436" ht="15.75" customHeight="1">
      <c r="A436" s="56" t="s">
        <v>15624</v>
      </c>
      <c r="B436" s="56" t="s">
        <v>15625</v>
      </c>
      <c r="C436" s="56" t="str">
        <f>VLOOKUP(A436,'import Konya'!A:Q,3,0)</f>
        <v>DOĞRU</v>
      </c>
      <c r="D436" s="56" t="s">
        <v>1364</v>
      </c>
      <c r="E436" s="56">
        <f>VLOOKUP(A436,'import Konya'!A:Q,5,0)</f>
        <v>317</v>
      </c>
      <c r="F436" s="56">
        <f>VLOOKUP(A436,'import Konya'!A:Q,6,0)</f>
        <v>22</v>
      </c>
      <c r="G436" s="56">
        <f>VLOOKUP(A436,'import Konya'!A:Q,7,0)</f>
        <v>8</v>
      </c>
      <c r="H436" s="56">
        <f>VLOOKUP(A436,'import Konya'!A:Q,8,0)</f>
        <v>5</v>
      </c>
      <c r="I436" s="56">
        <f>VLOOKUP(A436,'import Konya'!A:Q,9,0)</f>
        <v>13</v>
      </c>
      <c r="J436" s="216">
        <f>VLOOKUP(A436,'import Konya'!A:Q,10,0)</f>
        <v>0.62</v>
      </c>
      <c r="K436" s="56" t="s">
        <v>15626</v>
      </c>
      <c r="L436" s="56">
        <v>5.354902653E9</v>
      </c>
      <c r="M436" s="56" t="s">
        <v>13656</v>
      </c>
      <c r="N436" s="56" t="s">
        <v>15395</v>
      </c>
      <c r="O436" s="56" t="s">
        <v>15627</v>
      </c>
      <c r="P436" s="56" t="str">
        <f>VLOOKUP(A436,'import Konya'!A:Q,16,0)</f>
        <v>Geleneksel</v>
      </c>
      <c r="Q436" s="218" t="b">
        <v>0</v>
      </c>
      <c r="R436" s="218"/>
      <c r="S436" s="218"/>
      <c r="T436" s="218"/>
      <c r="U436" s="218"/>
      <c r="V436" s="220"/>
      <c r="W436" s="220"/>
      <c r="X436" s="218"/>
      <c r="Y436" s="218"/>
      <c r="Z436" s="220"/>
      <c r="AA436" s="218"/>
      <c r="AB436" s="218"/>
      <c r="AC436" s="218"/>
      <c r="AD436" s="218"/>
      <c r="AE436" s="218"/>
      <c r="AF436" s="218"/>
      <c r="AG436" s="218"/>
      <c r="AH436" s="218"/>
      <c r="AI436" s="218"/>
      <c r="AJ436" s="218"/>
      <c r="AK436" s="218"/>
      <c r="AL436" s="218"/>
      <c r="AM436" s="218"/>
    </row>
    <row r="437" ht="15.75" customHeight="1">
      <c r="A437" s="56" t="s">
        <v>15628</v>
      </c>
      <c r="B437" s="56" t="s">
        <v>15629</v>
      </c>
      <c r="C437" s="56" t="str">
        <f>VLOOKUP(A437,'import Konya'!A:Q,3,0)</f>
        <v>DOĞRU</v>
      </c>
      <c r="D437" s="56" t="s">
        <v>1364</v>
      </c>
      <c r="E437" s="56">
        <f>VLOOKUP(A437,'import Konya'!A:Q,5,0)</f>
        <v>346</v>
      </c>
      <c r="F437" s="56">
        <f>VLOOKUP(A437,'import Konya'!A:Q,6,0)</f>
        <v>15</v>
      </c>
      <c r="G437" s="56">
        <f>VLOOKUP(A437,'import Konya'!A:Q,7,0)</f>
        <v>10</v>
      </c>
      <c r="H437" s="56">
        <f>VLOOKUP(A437,'import Konya'!A:Q,8,0)</f>
        <v>8</v>
      </c>
      <c r="I437" s="56">
        <f>VLOOKUP(A437,'import Konya'!A:Q,9,0)</f>
        <v>18</v>
      </c>
      <c r="J437" s="216">
        <f>VLOOKUP(A437,'import Konya'!A:Q,10,0)</f>
        <v>0.56</v>
      </c>
      <c r="K437" s="56" t="s">
        <v>15630</v>
      </c>
      <c r="L437" s="56">
        <v>5.525037051E9</v>
      </c>
      <c r="M437" s="56" t="s">
        <v>13595</v>
      </c>
      <c r="N437" s="56" t="s">
        <v>15575</v>
      </c>
      <c r="O437" s="56" t="s">
        <v>15631</v>
      </c>
      <c r="P437" s="56" t="str">
        <f>VLOOKUP(A437,'import Konya'!A:Q,16,0)</f>
        <v>Geleneksel</v>
      </c>
      <c r="Q437" s="218" t="b">
        <v>0</v>
      </c>
      <c r="R437" s="218"/>
      <c r="S437" s="218"/>
      <c r="T437" s="218"/>
      <c r="U437" s="218"/>
      <c r="V437" s="220"/>
      <c r="W437" s="220"/>
      <c r="X437" s="218"/>
      <c r="Y437" s="218"/>
      <c r="Z437" s="220"/>
      <c r="AA437" s="218"/>
      <c r="AB437" s="218"/>
      <c r="AC437" s="218"/>
      <c r="AD437" s="218"/>
      <c r="AE437" s="218"/>
      <c r="AF437" s="218"/>
      <c r="AG437" s="218"/>
      <c r="AH437" s="218"/>
      <c r="AI437" s="218"/>
      <c r="AJ437" s="218"/>
      <c r="AK437" s="218"/>
      <c r="AL437" s="218"/>
      <c r="AM437" s="218"/>
    </row>
    <row r="438" ht="15.75" customHeight="1">
      <c r="A438" s="56" t="s">
        <v>15632</v>
      </c>
      <c r="B438" s="56" t="s">
        <v>15633</v>
      </c>
      <c r="C438" s="56" t="str">
        <f>VLOOKUP(A438,'import Konya'!A:Q,3,0)</f>
        <v>DOĞRU</v>
      </c>
      <c r="D438" s="56" t="s">
        <v>1364</v>
      </c>
      <c r="E438" s="56">
        <f>VLOOKUP(A438,'import Konya'!A:Q,5,0)</f>
        <v>338</v>
      </c>
      <c r="F438" s="56">
        <f>VLOOKUP(A438,'import Konya'!A:Q,6,0)</f>
        <v>32</v>
      </c>
      <c r="G438" s="56">
        <f>VLOOKUP(A438,'import Konya'!A:Q,7,0)</f>
        <v>12</v>
      </c>
      <c r="H438" s="56">
        <f>VLOOKUP(A438,'import Konya'!A:Q,8,0)</f>
        <v>17</v>
      </c>
      <c r="I438" s="56">
        <f>VLOOKUP(A438,'import Konya'!A:Q,9,0)</f>
        <v>29</v>
      </c>
      <c r="J438" s="216">
        <f>VLOOKUP(A438,'import Konya'!A:Q,10,0)</f>
        <v>0.41</v>
      </c>
      <c r="K438" s="56" t="s">
        <v>15634</v>
      </c>
      <c r="L438" s="56">
        <v>3.323208666E9</v>
      </c>
      <c r="M438" s="56" t="s">
        <v>13595</v>
      </c>
      <c r="N438" s="56" t="s">
        <v>14215</v>
      </c>
      <c r="O438" s="56" t="s">
        <v>15635</v>
      </c>
      <c r="P438" s="56" t="str">
        <f>VLOOKUP(A438,'import Konya'!A:Q,16,0)</f>
        <v>Geleneksel</v>
      </c>
      <c r="Q438" s="218" t="b">
        <v>0</v>
      </c>
      <c r="R438" s="218" t="s">
        <v>32</v>
      </c>
      <c r="S438" s="218"/>
      <c r="T438" s="218"/>
      <c r="U438" s="218"/>
      <c r="V438" s="220"/>
      <c r="W438" s="220"/>
      <c r="X438" s="218"/>
      <c r="Y438" s="218"/>
      <c r="Z438" s="220"/>
      <c r="AA438" s="218"/>
      <c r="AB438" s="218"/>
      <c r="AC438" s="218"/>
      <c r="AD438" s="218"/>
      <c r="AE438" s="218"/>
      <c r="AF438" s="218"/>
      <c r="AG438" s="218"/>
      <c r="AH438" s="218"/>
      <c r="AI438" s="218"/>
      <c r="AJ438" s="218"/>
      <c r="AK438" s="218"/>
      <c r="AL438" s="218"/>
      <c r="AM438" s="218"/>
    </row>
    <row r="439" ht="15.75" customHeight="1">
      <c r="A439" s="56" t="s">
        <v>15636</v>
      </c>
      <c r="B439" s="56" t="s">
        <v>15637</v>
      </c>
      <c r="C439" s="56" t="str">
        <f>VLOOKUP(A439,'import Konya'!A:Q,3,0)</f>
        <v>DOĞRU</v>
      </c>
      <c r="D439" s="56" t="s">
        <v>1364</v>
      </c>
      <c r="E439" s="56">
        <f>VLOOKUP(A439,'import Konya'!A:Q,5,0)</f>
        <v>17</v>
      </c>
      <c r="F439" s="56">
        <f>VLOOKUP(A439,'import Konya'!A:Q,6,0)</f>
        <v>2</v>
      </c>
      <c r="G439" s="56">
        <f>VLOOKUP(A439,'import Konya'!A:Q,7,0)</f>
        <v>8</v>
      </c>
      <c r="H439" s="56">
        <f>VLOOKUP(A439,'import Konya'!A:Q,8,0)</f>
        <v>10</v>
      </c>
      <c r="I439" s="56">
        <f>VLOOKUP(A439,'import Konya'!A:Q,9,0)</f>
        <v>18</v>
      </c>
      <c r="J439" s="216">
        <f>VLOOKUP(A439,'import Konya'!A:Q,10,0)</f>
        <v>0.44</v>
      </c>
      <c r="K439" s="56" t="s">
        <v>15638</v>
      </c>
      <c r="L439" s="56">
        <v>5.069360474E9</v>
      </c>
      <c r="M439" s="56" t="s">
        <v>13595</v>
      </c>
      <c r="N439" s="56" t="s">
        <v>15639</v>
      </c>
      <c r="O439" s="56" t="s">
        <v>15640</v>
      </c>
      <c r="P439" s="56" t="str">
        <f>VLOOKUP(A439,'import Konya'!A:Q,16,0)</f>
        <v>Geleneksel</v>
      </c>
      <c r="Q439" s="218" t="b">
        <v>0</v>
      </c>
      <c r="R439" s="218" t="s">
        <v>32</v>
      </c>
      <c r="S439" s="218"/>
      <c r="T439" s="218"/>
      <c r="U439" s="218"/>
      <c r="V439" s="220"/>
      <c r="W439" s="220"/>
      <c r="X439" s="218"/>
      <c r="Y439" s="218"/>
      <c r="Z439" s="220"/>
      <c r="AA439" s="218"/>
      <c r="AB439" s="218"/>
      <c r="AC439" s="218"/>
      <c r="AD439" s="218"/>
      <c r="AE439" s="218"/>
      <c r="AF439" s="218"/>
      <c r="AG439" s="218"/>
      <c r="AH439" s="218"/>
      <c r="AI439" s="218"/>
      <c r="AJ439" s="218"/>
      <c r="AK439" s="218"/>
      <c r="AL439" s="218"/>
      <c r="AM439" s="218"/>
    </row>
    <row r="440" ht="15.75" customHeight="1">
      <c r="A440" s="211" t="s">
        <v>15641</v>
      </c>
      <c r="B440" s="211" t="s">
        <v>15642</v>
      </c>
      <c r="C440" s="56" t="str">
        <f>VLOOKUP(A440,'import Konya'!A:Q,3,0)</f>
        <v>DOĞRU</v>
      </c>
      <c r="D440" s="211" t="s">
        <v>1364</v>
      </c>
      <c r="E440" s="56">
        <f>VLOOKUP(A440,'import Konya'!A:Q,5,0)</f>
        <v>168</v>
      </c>
      <c r="F440" s="56" t="str">
        <f>VLOOKUP(A440,'import Konya'!A:Q,6,0)</f>
        <v/>
      </c>
      <c r="G440" s="56">
        <f>VLOOKUP(A440,'import Konya'!A:Q,7,0)</f>
        <v>5</v>
      </c>
      <c r="H440" s="56">
        <f>VLOOKUP(A440,'import Konya'!A:Q,8,0)</f>
        <v>19</v>
      </c>
      <c r="I440" s="56">
        <f>VLOOKUP(A440,'import Konya'!A:Q,9,0)</f>
        <v>24</v>
      </c>
      <c r="J440" s="216">
        <f>VLOOKUP(A440,'import Konya'!A:Q,10,0)</f>
        <v>0.21</v>
      </c>
      <c r="K440" s="211" t="s">
        <v>15643</v>
      </c>
      <c r="L440" s="211">
        <v>5.467625726E9</v>
      </c>
      <c r="M440" s="211" t="s">
        <v>11034</v>
      </c>
      <c r="N440" s="211" t="s">
        <v>13930</v>
      </c>
      <c r="O440" s="211" t="s">
        <v>15644</v>
      </c>
      <c r="P440" s="56" t="str">
        <f>VLOOKUP(A440,'import Konya'!A:Q,16,0)</f>
        <v>Geleneksel</v>
      </c>
      <c r="Q440" s="218" t="b">
        <v>0</v>
      </c>
      <c r="R440" s="218"/>
      <c r="S440" s="218"/>
      <c r="T440" s="218"/>
      <c r="U440" s="218"/>
      <c r="V440" s="220"/>
      <c r="W440" s="220"/>
      <c r="X440" s="218"/>
      <c r="Y440" s="218"/>
      <c r="Z440" s="220"/>
      <c r="AA440" s="218"/>
      <c r="AB440" s="218"/>
      <c r="AC440" s="218"/>
      <c r="AD440" s="218"/>
      <c r="AE440" s="218"/>
      <c r="AF440" s="218"/>
      <c r="AG440" s="218"/>
      <c r="AH440" s="218"/>
      <c r="AI440" s="218"/>
      <c r="AJ440" s="218"/>
      <c r="AK440" s="218"/>
      <c r="AL440" s="218"/>
      <c r="AM440" s="218"/>
    </row>
    <row r="441" ht="15.75" customHeight="1">
      <c r="A441" s="211" t="s">
        <v>15645</v>
      </c>
      <c r="B441" s="211" t="s">
        <v>15646</v>
      </c>
      <c r="C441" s="56" t="str">
        <f>VLOOKUP(A441,'import Konya'!A:Q,3,0)</f>
        <v>DOĞRU</v>
      </c>
      <c r="D441" s="211" t="s">
        <v>1364</v>
      </c>
      <c r="E441" s="56">
        <f>VLOOKUP(A441,'import Konya'!A:Q,5,0)</f>
        <v>4</v>
      </c>
      <c r="F441" s="56">
        <f>VLOOKUP(A441,'import Konya'!A:Q,6,0)</f>
        <v>1</v>
      </c>
      <c r="G441" s="56">
        <f>VLOOKUP(A441,'import Konya'!A:Q,7,0)</f>
        <v>8</v>
      </c>
      <c r="H441" s="56">
        <f>VLOOKUP(A441,'import Konya'!A:Q,8,0)</f>
        <v>9</v>
      </c>
      <c r="I441" s="56">
        <f>VLOOKUP(A441,'import Konya'!A:Q,9,0)</f>
        <v>17</v>
      </c>
      <c r="J441" s="216">
        <f>VLOOKUP(A441,'import Konya'!A:Q,10,0)</f>
        <v>0.47</v>
      </c>
      <c r="K441" s="211" t="s">
        <v>15647</v>
      </c>
      <c r="L441" s="211">
        <v>5.395091022E9</v>
      </c>
      <c r="M441" s="211" t="s">
        <v>11034</v>
      </c>
      <c r="N441" s="211" t="s">
        <v>14585</v>
      </c>
      <c r="O441" s="211" t="s">
        <v>15648</v>
      </c>
      <c r="P441" s="56" t="str">
        <f>VLOOKUP(A441,'import Konya'!A:Q,16,0)</f>
        <v>Geleneksel</v>
      </c>
      <c r="Q441" s="218" t="b">
        <v>0</v>
      </c>
      <c r="R441" s="218" t="s">
        <v>32</v>
      </c>
      <c r="S441" s="218"/>
      <c r="T441" s="224"/>
      <c r="U441" s="218"/>
      <c r="V441" s="220"/>
      <c r="W441" s="220"/>
      <c r="X441" s="218"/>
      <c r="Y441" s="218"/>
      <c r="Z441" s="220"/>
      <c r="AA441" s="218"/>
      <c r="AB441" s="218"/>
      <c r="AC441" s="218"/>
      <c r="AD441" s="218"/>
      <c r="AE441" s="218"/>
      <c r="AF441" s="218"/>
      <c r="AG441" s="218"/>
      <c r="AH441" s="218"/>
      <c r="AI441" s="218"/>
      <c r="AJ441" s="218"/>
      <c r="AK441" s="218"/>
      <c r="AL441" s="218"/>
      <c r="AM441" s="218"/>
    </row>
    <row r="442" ht="15.75" customHeight="1">
      <c r="A442" s="56" t="s">
        <v>15649</v>
      </c>
      <c r="B442" s="56" t="s">
        <v>15650</v>
      </c>
      <c r="C442" s="56" t="str">
        <f>VLOOKUP(A442,'import Konya'!A:Q,3,0)</f>
        <v>DOĞRU</v>
      </c>
      <c r="D442" s="56" t="s">
        <v>1364</v>
      </c>
      <c r="E442" s="56">
        <f>VLOOKUP(A442,'import Konya'!A:Q,5,0)</f>
        <v>3</v>
      </c>
      <c r="F442" s="56">
        <f>VLOOKUP(A442,'import Konya'!A:Q,6,0)</f>
        <v>2</v>
      </c>
      <c r="G442" s="56">
        <f>VLOOKUP(A442,'import Konya'!A:Q,7,0)</f>
        <v>5</v>
      </c>
      <c r="H442" s="56">
        <f>VLOOKUP(A442,'import Konya'!A:Q,8,0)</f>
        <v>10</v>
      </c>
      <c r="I442" s="56">
        <f>VLOOKUP(A442,'import Konya'!A:Q,9,0)</f>
        <v>15</v>
      </c>
      <c r="J442" s="216">
        <f>VLOOKUP(A442,'import Konya'!A:Q,10,0)</f>
        <v>0.33</v>
      </c>
      <c r="K442" s="56" t="s">
        <v>15651</v>
      </c>
      <c r="L442" s="56">
        <v>5.058921986E9</v>
      </c>
      <c r="M442" s="56" t="s">
        <v>11034</v>
      </c>
      <c r="N442" s="56" t="s">
        <v>13773</v>
      </c>
      <c r="O442" s="56" t="s">
        <v>15652</v>
      </c>
      <c r="P442" s="56" t="str">
        <f>VLOOKUP(A442,'import Konya'!A:Q,16,0)</f>
        <v>Geleneksel</v>
      </c>
      <c r="Q442" s="218" t="b">
        <v>0</v>
      </c>
      <c r="R442" s="218" t="s">
        <v>32</v>
      </c>
      <c r="S442" s="218"/>
      <c r="T442" s="218"/>
      <c r="U442" s="218" t="s">
        <v>15653</v>
      </c>
      <c r="V442" s="220"/>
      <c r="W442" s="220"/>
      <c r="X442" s="218"/>
      <c r="Y442" s="218" t="s">
        <v>1353</v>
      </c>
      <c r="Z442" s="220">
        <v>44613.0</v>
      </c>
      <c r="AA442" s="218"/>
      <c r="AB442" s="218"/>
      <c r="AC442" s="218"/>
      <c r="AD442" s="218"/>
      <c r="AE442" s="218"/>
      <c r="AF442" s="218"/>
      <c r="AG442" s="218"/>
      <c r="AH442" s="218"/>
      <c r="AI442" s="218" t="s">
        <v>149</v>
      </c>
      <c r="AJ442" s="218"/>
      <c r="AK442" s="218"/>
      <c r="AL442" s="218"/>
      <c r="AM442" s="218"/>
    </row>
    <row r="443" ht="15.75" customHeight="1">
      <c r="A443" s="56" t="s">
        <v>15654</v>
      </c>
      <c r="B443" s="56" t="s">
        <v>15655</v>
      </c>
      <c r="C443" s="56" t="str">
        <f>VLOOKUP(A443,'import Konya'!A:Q,3,0)</f>
        <v>DOĞRU</v>
      </c>
      <c r="D443" s="56" t="s">
        <v>1364</v>
      </c>
      <c r="E443" s="56">
        <f>VLOOKUP(A443,'import Konya'!A:Q,5,0)</f>
        <v>165</v>
      </c>
      <c r="F443" s="56" t="str">
        <f>VLOOKUP(A443,'import Konya'!A:Q,6,0)</f>
        <v/>
      </c>
      <c r="G443" s="56">
        <f>VLOOKUP(A443,'import Konya'!A:Q,7,0)</f>
        <v>9</v>
      </c>
      <c r="H443" s="56">
        <f>VLOOKUP(A443,'import Konya'!A:Q,8,0)</f>
        <v>17</v>
      </c>
      <c r="I443" s="56">
        <f>VLOOKUP(A443,'import Konya'!A:Q,9,0)</f>
        <v>26</v>
      </c>
      <c r="J443" s="216">
        <f>VLOOKUP(A443,'import Konya'!A:Q,10,0)</f>
        <v>0.35</v>
      </c>
      <c r="K443" s="56" t="s">
        <v>15656</v>
      </c>
      <c r="L443" s="56">
        <v>3.322331016E9</v>
      </c>
      <c r="M443" s="56" t="s">
        <v>11034</v>
      </c>
      <c r="N443" s="56" t="s">
        <v>13709</v>
      </c>
      <c r="O443" s="56" t="s">
        <v>15657</v>
      </c>
      <c r="P443" s="56" t="str">
        <f>VLOOKUP(A443,'import Konya'!A:Q,16,0)</f>
        <v>Geleneksel</v>
      </c>
      <c r="Q443" s="218" t="b">
        <v>0</v>
      </c>
      <c r="R443" s="218" t="s">
        <v>32</v>
      </c>
      <c r="S443" s="218"/>
      <c r="T443" s="218"/>
      <c r="U443" s="218"/>
      <c r="V443" s="220"/>
      <c r="W443" s="220"/>
      <c r="X443" s="218"/>
      <c r="Y443" s="218" t="s">
        <v>1353</v>
      </c>
      <c r="Z443" s="220">
        <v>44412.0</v>
      </c>
      <c r="AA443" s="218"/>
      <c r="AB443" s="218"/>
      <c r="AC443" s="218"/>
      <c r="AD443" s="218"/>
      <c r="AE443" s="218"/>
      <c r="AF443" s="218"/>
      <c r="AG443" s="218"/>
      <c r="AH443" s="218"/>
      <c r="AI443" s="218" t="s">
        <v>13605</v>
      </c>
      <c r="AJ443" s="218"/>
      <c r="AK443" s="218"/>
      <c r="AL443" s="218"/>
      <c r="AM443" s="218"/>
    </row>
    <row r="444" ht="15.75" customHeight="1">
      <c r="A444" s="56" t="s">
        <v>15658</v>
      </c>
      <c r="B444" s="56" t="s">
        <v>15659</v>
      </c>
      <c r="C444" s="56" t="str">
        <f>VLOOKUP(A444,'import Konya'!A:Q,3,0)</f>
        <v>YANLIŞ</v>
      </c>
      <c r="D444" s="56" t="s">
        <v>1364</v>
      </c>
      <c r="E444" s="56">
        <f>VLOOKUP(A444,'import Konya'!A:Q,5,0)</f>
        <v>2</v>
      </c>
      <c r="F444" s="56" t="str">
        <f>VLOOKUP(A444,'import Konya'!A:Q,6,0)</f>
        <v/>
      </c>
      <c r="G444" s="56">
        <f>VLOOKUP(A444,'import Konya'!A:Q,7,0)</f>
        <v>1</v>
      </c>
      <c r="H444" s="56">
        <f>VLOOKUP(A444,'import Konya'!A:Q,8,0)</f>
        <v>4</v>
      </c>
      <c r="I444" s="56">
        <f>VLOOKUP(A444,'import Konya'!A:Q,9,0)</f>
        <v>5</v>
      </c>
      <c r="J444" s="216">
        <f>VLOOKUP(A444,'import Konya'!A:Q,10,0)</f>
        <v>0.2</v>
      </c>
      <c r="K444" s="56" t="s">
        <v>15660</v>
      </c>
      <c r="L444" s="56">
        <v>5.059928381E9</v>
      </c>
      <c r="M444" s="56" t="s">
        <v>11034</v>
      </c>
      <c r="N444" s="56" t="s">
        <v>3216</v>
      </c>
      <c r="O444" s="56" t="s">
        <v>15661</v>
      </c>
      <c r="P444" s="56" t="str">
        <f>VLOOKUP(A444,'import Konya'!A:Q,16,0)</f>
        <v>Geleneksel</v>
      </c>
      <c r="Q444" s="218" t="b">
        <v>0</v>
      </c>
      <c r="R444" s="218" t="s">
        <v>38</v>
      </c>
      <c r="S444" s="218" t="s">
        <v>13605</v>
      </c>
      <c r="T444" s="218" t="s">
        <v>13488</v>
      </c>
      <c r="U444" s="218" t="s">
        <v>15662</v>
      </c>
      <c r="V444" s="220">
        <v>44424.0</v>
      </c>
      <c r="W444" s="220">
        <v>44426.0</v>
      </c>
      <c r="X444" s="218"/>
      <c r="Y444" s="218" t="s">
        <v>1353</v>
      </c>
      <c r="Z444" s="220">
        <v>44424.0</v>
      </c>
      <c r="AA444" s="218"/>
      <c r="AB444" s="218"/>
      <c r="AC444" s="218"/>
      <c r="AD444" s="218"/>
      <c r="AE444" s="218"/>
      <c r="AF444" s="218"/>
      <c r="AG444" s="218"/>
      <c r="AH444" s="218"/>
      <c r="AI444" s="218" t="s">
        <v>13605</v>
      </c>
      <c r="AJ444" s="218"/>
      <c r="AK444" s="218"/>
      <c r="AL444" s="218"/>
      <c r="AM444" s="218"/>
    </row>
    <row r="445" ht="15.75" customHeight="1">
      <c r="A445" s="56" t="s">
        <v>15663</v>
      </c>
      <c r="B445" s="56" t="s">
        <v>15664</v>
      </c>
      <c r="C445" s="56" t="str">
        <f>VLOOKUP(A445,'import Konya'!A:Q,3,0)</f>
        <v>DOĞRU</v>
      </c>
      <c r="D445" s="56" t="s">
        <v>1364</v>
      </c>
      <c r="E445" s="56">
        <f>VLOOKUP(A445,'import Konya'!A:Q,5,0)</f>
        <v>249</v>
      </c>
      <c r="F445" s="56">
        <f>VLOOKUP(A445,'import Konya'!A:Q,6,0)</f>
        <v>5</v>
      </c>
      <c r="G445" s="56">
        <f>VLOOKUP(A445,'import Konya'!A:Q,7,0)</f>
        <v>5</v>
      </c>
      <c r="H445" s="56">
        <f>VLOOKUP(A445,'import Konya'!A:Q,8,0)</f>
        <v>40</v>
      </c>
      <c r="I445" s="56">
        <f>VLOOKUP(A445,'import Konya'!A:Q,9,0)</f>
        <v>45</v>
      </c>
      <c r="J445" s="216">
        <f>VLOOKUP(A445,'import Konya'!A:Q,10,0)</f>
        <v>0.11</v>
      </c>
      <c r="K445" s="56" t="s">
        <v>15665</v>
      </c>
      <c r="L445" s="56">
        <v>5.073306886E9</v>
      </c>
      <c r="M445" s="56" t="s">
        <v>13620</v>
      </c>
      <c r="N445" s="56" t="s">
        <v>14637</v>
      </c>
      <c r="O445" s="56" t="s">
        <v>15666</v>
      </c>
      <c r="P445" s="56" t="str">
        <f>VLOOKUP(A445,'import Konya'!A:Q,16,0)</f>
        <v>Geleneksel</v>
      </c>
      <c r="Q445" s="218" t="b">
        <v>0</v>
      </c>
      <c r="R445" s="218" t="s">
        <v>32</v>
      </c>
      <c r="S445" s="218"/>
      <c r="T445" s="218"/>
      <c r="U445" s="218"/>
      <c r="V445" s="220"/>
      <c r="W445" s="220"/>
      <c r="X445" s="218"/>
      <c r="Y445" s="218"/>
      <c r="Z445" s="220"/>
      <c r="AA445" s="218"/>
      <c r="AB445" s="218"/>
      <c r="AC445" s="218"/>
      <c r="AD445" s="218"/>
      <c r="AE445" s="218"/>
      <c r="AF445" s="218"/>
      <c r="AG445" s="218"/>
      <c r="AH445" s="218"/>
      <c r="AI445" s="218"/>
      <c r="AJ445" s="218"/>
      <c r="AK445" s="218"/>
      <c r="AL445" s="218"/>
      <c r="AM445" s="218"/>
    </row>
    <row r="446" ht="15.75" customHeight="1">
      <c r="A446" s="56" t="s">
        <v>15667</v>
      </c>
      <c r="B446" s="56" t="s">
        <v>15668</v>
      </c>
      <c r="C446" s="56" t="str">
        <f>VLOOKUP(A446,'import Konya'!A:Q,3,0)</f>
        <v>DOĞRU</v>
      </c>
      <c r="D446" s="56" t="s">
        <v>1364</v>
      </c>
      <c r="E446" s="56">
        <f>VLOOKUP(A446,'import Konya'!A:Q,5,0)</f>
        <v>121</v>
      </c>
      <c r="F446" s="56">
        <f>VLOOKUP(A446,'import Konya'!A:Q,6,0)</f>
        <v>5</v>
      </c>
      <c r="G446" s="56">
        <f>VLOOKUP(A446,'import Konya'!A:Q,7,0)</f>
        <v>10</v>
      </c>
      <c r="H446" s="56">
        <f>VLOOKUP(A446,'import Konya'!A:Q,8,0)</f>
        <v>11</v>
      </c>
      <c r="I446" s="56">
        <f>VLOOKUP(A446,'import Konya'!A:Q,9,0)</f>
        <v>21</v>
      </c>
      <c r="J446" s="216">
        <f>VLOOKUP(A446,'import Konya'!A:Q,10,0)</f>
        <v>0.48</v>
      </c>
      <c r="K446" s="56" t="s">
        <v>15669</v>
      </c>
      <c r="L446" s="56">
        <v>5.423733755E9</v>
      </c>
      <c r="M446" s="56" t="s">
        <v>13595</v>
      </c>
      <c r="N446" s="56" t="s">
        <v>13596</v>
      </c>
      <c r="O446" s="56" t="s">
        <v>15670</v>
      </c>
      <c r="P446" s="56" t="str">
        <f>VLOOKUP(A446,'import Konya'!A:Q,16,0)</f>
        <v>Geleneksel</v>
      </c>
      <c r="Q446" s="218" t="b">
        <v>0</v>
      </c>
      <c r="R446" s="218" t="s">
        <v>32</v>
      </c>
      <c r="S446" s="218"/>
      <c r="T446" s="218"/>
      <c r="U446" s="218" t="s">
        <v>15671</v>
      </c>
      <c r="V446" s="220"/>
      <c r="W446" s="220"/>
      <c r="X446" s="218"/>
      <c r="Y446" s="218"/>
      <c r="Z446" s="220"/>
      <c r="AA446" s="218"/>
      <c r="AB446" s="218"/>
      <c r="AC446" s="218"/>
      <c r="AD446" s="218"/>
      <c r="AE446" s="218"/>
      <c r="AF446" s="218"/>
      <c r="AG446" s="218"/>
      <c r="AH446" s="218"/>
      <c r="AI446" s="218"/>
      <c r="AJ446" s="218"/>
      <c r="AK446" s="218"/>
      <c r="AL446" s="218"/>
      <c r="AM446" s="218"/>
    </row>
    <row r="447" ht="15.75" customHeight="1">
      <c r="A447" s="211" t="s">
        <v>15672</v>
      </c>
      <c r="B447" s="211" t="s">
        <v>15673</v>
      </c>
      <c r="C447" s="56" t="str">
        <f>VLOOKUP(A447,'import Konya'!A:Q,3,0)</f>
        <v>DOĞRU</v>
      </c>
      <c r="D447" s="211" t="s">
        <v>1364</v>
      </c>
      <c r="E447" s="56">
        <f>VLOOKUP(A447,'import Konya'!A:Q,5,0)</f>
        <v>1</v>
      </c>
      <c r="F447" s="56">
        <f>VLOOKUP(A447,'import Konya'!A:Q,6,0)</f>
        <v>1</v>
      </c>
      <c r="G447" s="56">
        <f>VLOOKUP(A447,'import Konya'!A:Q,7,0)</f>
        <v>0</v>
      </c>
      <c r="H447" s="56">
        <f>VLOOKUP(A447,'import Konya'!A:Q,8,0)</f>
        <v>18</v>
      </c>
      <c r="I447" s="56">
        <f>VLOOKUP(A447,'import Konya'!A:Q,9,0)</f>
        <v>18</v>
      </c>
      <c r="J447" s="216">
        <f>VLOOKUP(A447,'import Konya'!A:Q,10,0)</f>
        <v>0</v>
      </c>
      <c r="K447" s="211" t="s">
        <v>15674</v>
      </c>
      <c r="L447" s="211">
        <v>5.545764642E9</v>
      </c>
      <c r="M447" s="211" t="s">
        <v>13620</v>
      </c>
      <c r="N447" s="211" t="s">
        <v>13763</v>
      </c>
      <c r="O447" s="211" t="s">
        <v>15675</v>
      </c>
      <c r="P447" s="56" t="str">
        <f>VLOOKUP(A447,'import Konya'!A:Q,16,0)</f>
        <v>Geleneksel</v>
      </c>
      <c r="Q447" s="218" t="b">
        <v>0</v>
      </c>
      <c r="R447" s="218" t="s">
        <v>32</v>
      </c>
      <c r="S447" s="218"/>
      <c r="T447" s="224"/>
      <c r="U447" s="218"/>
      <c r="V447" s="220"/>
      <c r="W447" s="220"/>
      <c r="X447" s="218"/>
      <c r="Y447" s="218"/>
      <c r="Z447" s="220"/>
      <c r="AA447" s="218"/>
      <c r="AB447" s="218"/>
      <c r="AC447" s="218"/>
      <c r="AD447" s="218"/>
      <c r="AE447" s="218"/>
      <c r="AF447" s="218"/>
      <c r="AG447" s="218"/>
      <c r="AH447" s="218"/>
      <c r="AI447" s="218"/>
      <c r="AJ447" s="218"/>
      <c r="AK447" s="218"/>
      <c r="AL447" s="218"/>
      <c r="AM447" s="218"/>
    </row>
    <row r="448" ht="15.75" customHeight="1">
      <c r="A448" s="211" t="s">
        <v>15676</v>
      </c>
      <c r="B448" s="211" t="s">
        <v>15677</v>
      </c>
      <c r="C448" s="56" t="str">
        <f>VLOOKUP(A448,'import Konya'!A:Q,3,0)</f>
        <v>DOĞRU</v>
      </c>
      <c r="D448" s="211" t="s">
        <v>1364</v>
      </c>
      <c r="E448" s="56">
        <f>VLOOKUP(A448,'import Konya'!A:Q,5,0)</f>
        <v>2</v>
      </c>
      <c r="F448" s="56">
        <f>VLOOKUP(A448,'import Konya'!A:Q,6,0)</f>
        <v>1</v>
      </c>
      <c r="G448" s="56">
        <f>VLOOKUP(A448,'import Konya'!A:Q,7,0)</f>
        <v>0</v>
      </c>
      <c r="H448" s="56">
        <f>VLOOKUP(A448,'import Konya'!A:Q,8,0)</f>
        <v>9</v>
      </c>
      <c r="I448" s="56">
        <f>VLOOKUP(A448,'import Konya'!A:Q,9,0)</f>
        <v>9</v>
      </c>
      <c r="J448" s="216">
        <f>VLOOKUP(A448,'import Konya'!A:Q,10,0)</f>
        <v>0</v>
      </c>
      <c r="K448" s="211" t="s">
        <v>15678</v>
      </c>
      <c r="L448" s="211">
        <v>5.551962168E9</v>
      </c>
      <c r="M448" s="211" t="s">
        <v>13620</v>
      </c>
      <c r="N448" s="211" t="s">
        <v>14030</v>
      </c>
      <c r="O448" s="211" t="s">
        <v>15679</v>
      </c>
      <c r="P448" s="56" t="str">
        <f>VLOOKUP(A448,'import Konya'!A:Q,16,0)</f>
        <v>Geleneksel</v>
      </c>
      <c r="Q448" s="218" t="b">
        <v>0</v>
      </c>
      <c r="R448" s="218" t="s">
        <v>32</v>
      </c>
      <c r="S448" s="218"/>
      <c r="T448" s="218"/>
      <c r="U448" s="218"/>
      <c r="V448" s="220"/>
      <c r="W448" s="220"/>
      <c r="X448" s="218"/>
      <c r="Y448" s="218"/>
      <c r="Z448" s="220"/>
      <c r="AA448" s="218"/>
      <c r="AB448" s="218"/>
      <c r="AC448" s="218"/>
      <c r="AD448" s="218"/>
      <c r="AE448" s="218"/>
      <c r="AF448" s="218"/>
      <c r="AG448" s="218"/>
      <c r="AH448" s="218"/>
      <c r="AI448" s="218"/>
      <c r="AJ448" s="218"/>
      <c r="AK448" s="218"/>
      <c r="AL448" s="218"/>
      <c r="AM448" s="218"/>
    </row>
    <row r="449" ht="15.75" customHeight="1">
      <c r="A449" s="56" t="s">
        <v>15680</v>
      </c>
      <c r="B449" s="56" t="s">
        <v>15681</v>
      </c>
      <c r="C449" s="56" t="str">
        <f>VLOOKUP(A449,'import Konya'!A:Q,3,0)</f>
        <v>DOĞRU</v>
      </c>
      <c r="D449" s="56" t="s">
        <v>1364</v>
      </c>
      <c r="E449" s="56">
        <f>VLOOKUP(A449,'import Konya'!A:Q,5,0)</f>
        <v>42</v>
      </c>
      <c r="F449" s="56">
        <f>VLOOKUP(A449,'import Konya'!A:Q,6,0)</f>
        <v>17</v>
      </c>
      <c r="G449" s="56">
        <f>VLOOKUP(A449,'import Konya'!A:Q,7,0)</f>
        <v>4</v>
      </c>
      <c r="H449" s="56">
        <f>VLOOKUP(A449,'import Konya'!A:Q,8,0)</f>
        <v>17</v>
      </c>
      <c r="I449" s="56">
        <f>VLOOKUP(A449,'import Konya'!A:Q,9,0)</f>
        <v>21</v>
      </c>
      <c r="J449" s="216">
        <f>VLOOKUP(A449,'import Konya'!A:Q,10,0)</f>
        <v>0.19</v>
      </c>
      <c r="K449" s="56" t="s">
        <v>15682</v>
      </c>
      <c r="L449" s="56">
        <v>5.516493133E9</v>
      </c>
      <c r="M449" s="56" t="s">
        <v>11034</v>
      </c>
      <c r="N449" s="56" t="s">
        <v>14076</v>
      </c>
      <c r="O449" s="56" t="s">
        <v>15683</v>
      </c>
      <c r="P449" s="56" t="str">
        <f>VLOOKUP(A449,'import Konya'!A:Q,16,0)</f>
        <v>Geleneksel</v>
      </c>
      <c r="Q449" s="218" t="b">
        <v>0</v>
      </c>
      <c r="R449" s="218" t="s">
        <v>38</v>
      </c>
      <c r="S449" s="218" t="s">
        <v>610</v>
      </c>
      <c r="T449" s="2" t="s">
        <v>13064</v>
      </c>
      <c r="U449" s="218" t="s">
        <v>15684</v>
      </c>
      <c r="V449" s="220">
        <v>44609.0</v>
      </c>
      <c r="W449" s="220">
        <v>44610.0</v>
      </c>
      <c r="X449" s="218"/>
      <c r="Y449" s="218" t="s">
        <v>1353</v>
      </c>
      <c r="Z449" s="220">
        <v>44609.0</v>
      </c>
      <c r="AA449" s="218"/>
      <c r="AB449" s="218"/>
      <c r="AC449" s="218"/>
      <c r="AD449" s="218"/>
      <c r="AE449" s="218"/>
      <c r="AF449" s="218"/>
      <c r="AG449" s="218"/>
      <c r="AH449" s="218"/>
      <c r="AI449" s="218" t="s">
        <v>610</v>
      </c>
      <c r="AJ449" s="218"/>
      <c r="AK449" s="218"/>
      <c r="AL449" s="218"/>
      <c r="AM449" s="218"/>
    </row>
    <row r="450" ht="15.75" customHeight="1">
      <c r="A450" s="56" t="s">
        <v>15685</v>
      </c>
      <c r="B450" s="56" t="s">
        <v>15686</v>
      </c>
      <c r="C450" s="56" t="str">
        <f>VLOOKUP(A450,'import Konya'!A:Q,3,0)</f>
        <v>DOĞRU</v>
      </c>
      <c r="D450" s="56" t="s">
        <v>1364</v>
      </c>
      <c r="E450" s="56">
        <f>VLOOKUP(A450,'import Konya'!A:Q,5,0)</f>
        <v>345</v>
      </c>
      <c r="F450" s="56">
        <f>VLOOKUP(A450,'import Konya'!A:Q,6,0)</f>
        <v>14</v>
      </c>
      <c r="G450" s="56">
        <f>VLOOKUP(A450,'import Konya'!A:Q,7,0)</f>
        <v>25</v>
      </c>
      <c r="H450" s="56">
        <f>VLOOKUP(A450,'import Konya'!A:Q,8,0)</f>
        <v>2</v>
      </c>
      <c r="I450" s="56">
        <f>VLOOKUP(A450,'import Konya'!A:Q,9,0)</f>
        <v>27</v>
      </c>
      <c r="J450" s="216">
        <f>VLOOKUP(A450,'import Konya'!A:Q,10,0)</f>
        <v>0.93</v>
      </c>
      <c r="K450" s="56" t="s">
        <v>15687</v>
      </c>
      <c r="L450" s="56">
        <v>5.467221815E9</v>
      </c>
      <c r="M450" s="56" t="s">
        <v>11034</v>
      </c>
      <c r="N450" s="56" t="s">
        <v>13602</v>
      </c>
      <c r="O450" s="56" t="s">
        <v>15688</v>
      </c>
      <c r="P450" s="56" t="str">
        <f>VLOOKUP(A450,'import Konya'!A:Q,16,0)</f>
        <v>Geleneksel</v>
      </c>
      <c r="Q450" s="218" t="b">
        <v>0</v>
      </c>
      <c r="R450" s="218" t="s">
        <v>38</v>
      </c>
      <c r="S450" s="218" t="s">
        <v>100</v>
      </c>
      <c r="T450" s="2" t="s">
        <v>13853</v>
      </c>
      <c r="U450" s="218" t="s">
        <v>15689</v>
      </c>
      <c r="V450" s="220">
        <v>44599.0</v>
      </c>
      <c r="W450" s="220">
        <v>44601.0</v>
      </c>
      <c r="X450" s="218"/>
      <c r="Y450" s="218" t="s">
        <v>1353</v>
      </c>
      <c r="Z450" s="220">
        <v>44599.0</v>
      </c>
      <c r="AA450" s="218"/>
      <c r="AB450" s="218"/>
      <c r="AC450" s="218"/>
      <c r="AD450" s="218"/>
      <c r="AE450" s="218"/>
      <c r="AF450" s="218"/>
      <c r="AG450" s="218"/>
      <c r="AH450" s="218"/>
      <c r="AI450" s="218" t="s">
        <v>100</v>
      </c>
      <c r="AJ450" s="218"/>
      <c r="AK450" s="218"/>
      <c r="AL450" s="218"/>
      <c r="AM450" s="218"/>
    </row>
    <row r="451" ht="15.75" customHeight="1">
      <c r="A451" s="56" t="s">
        <v>15690</v>
      </c>
      <c r="B451" s="56" t="s">
        <v>15691</v>
      </c>
      <c r="C451" s="56" t="str">
        <f>VLOOKUP(A451,'import Konya'!A:Q,3,0)</f>
        <v>DOĞRU</v>
      </c>
      <c r="D451" s="56" t="s">
        <v>1370</v>
      </c>
      <c r="E451" s="56">
        <f>VLOOKUP(A451,'import Konya'!A:Q,5,0)</f>
        <v>695</v>
      </c>
      <c r="F451" s="56">
        <f>VLOOKUP(A451,'import Konya'!A:Q,6,0)</f>
        <v>155</v>
      </c>
      <c r="G451" s="56">
        <f>VLOOKUP(A451,'import Konya'!A:Q,7,0)</f>
        <v>81</v>
      </c>
      <c r="H451" s="56">
        <f>VLOOKUP(A451,'import Konya'!A:Q,8,0)</f>
        <v>46</v>
      </c>
      <c r="I451" s="56">
        <f>VLOOKUP(A451,'import Konya'!A:Q,9,0)</f>
        <v>127</v>
      </c>
      <c r="J451" s="216">
        <f>VLOOKUP(A451,'import Konya'!A:Q,10,0)</f>
        <v>0.64</v>
      </c>
      <c r="K451" s="56" t="s">
        <v>15692</v>
      </c>
      <c r="L451" s="56">
        <v>5.445655821E9</v>
      </c>
      <c r="M451" s="56" t="s">
        <v>11034</v>
      </c>
      <c r="N451" s="56" t="s">
        <v>13870</v>
      </c>
      <c r="O451" s="56" t="s">
        <v>15693</v>
      </c>
      <c r="P451" s="56" t="str">
        <f>VLOOKUP(A451,'import Konya'!A:Q,16,0)</f>
        <v>Geleneksel</v>
      </c>
      <c r="Q451" s="218" t="b">
        <v>0</v>
      </c>
      <c r="R451" s="218" t="s">
        <v>38</v>
      </c>
      <c r="S451" s="218" t="s">
        <v>167</v>
      </c>
      <c r="T451" s="2" t="s">
        <v>13064</v>
      </c>
      <c r="U451" s="218"/>
      <c r="V451" s="220">
        <v>44622.0</v>
      </c>
      <c r="W451" s="220">
        <v>44628.0</v>
      </c>
      <c r="X451" s="218"/>
      <c r="Y451" s="218" t="s">
        <v>1353</v>
      </c>
      <c r="Z451" s="220">
        <v>44622.0</v>
      </c>
      <c r="AA451" s="218"/>
      <c r="AB451" s="218"/>
      <c r="AC451" s="218"/>
      <c r="AD451" s="218"/>
      <c r="AE451" s="218"/>
      <c r="AF451" s="218"/>
      <c r="AG451" s="218"/>
      <c r="AH451" s="218"/>
      <c r="AI451" s="218" t="s">
        <v>167</v>
      </c>
      <c r="AJ451" s="218"/>
      <c r="AK451" s="218"/>
      <c r="AL451" s="218"/>
      <c r="AM451" s="218"/>
    </row>
    <row r="452" ht="15.75" customHeight="1">
      <c r="A452" s="56" t="s">
        <v>15694</v>
      </c>
      <c r="B452" s="56" t="s">
        <v>15695</v>
      </c>
      <c r="C452" s="56" t="str">
        <f>VLOOKUP(A452,'import Konya'!A:Q,3,0)</f>
        <v>YANLIŞ</v>
      </c>
      <c r="D452" s="56" t="s">
        <v>1385</v>
      </c>
      <c r="E452" s="56">
        <f>VLOOKUP(A452,'import Konya'!A:Q,5,0)</f>
        <v>13</v>
      </c>
      <c r="F452" s="56" t="str">
        <f>VLOOKUP(A452,'import Konya'!A:Q,6,0)</f>
        <v/>
      </c>
      <c r="G452" s="56">
        <f>VLOOKUP(A452,'import Konya'!A:Q,7,0)</f>
        <v>0</v>
      </c>
      <c r="H452" s="56">
        <f>VLOOKUP(A452,'import Konya'!A:Q,8,0)</f>
        <v>15</v>
      </c>
      <c r="I452" s="56">
        <f>VLOOKUP(A452,'import Konya'!A:Q,9,0)</f>
        <v>15</v>
      </c>
      <c r="J452" s="216">
        <f>VLOOKUP(A452,'import Konya'!A:Q,10,0)</f>
        <v>0</v>
      </c>
      <c r="K452" s="56" t="s">
        <v>15696</v>
      </c>
      <c r="L452" s="56">
        <v>3.324097172E9</v>
      </c>
      <c r="M452" s="56" t="s">
        <v>11034</v>
      </c>
      <c r="N452" s="56" t="s">
        <v>13668</v>
      </c>
      <c r="O452" s="56" t="s">
        <v>15697</v>
      </c>
      <c r="P452" s="56" t="str">
        <f>VLOOKUP(A452,'import Konya'!A:Q,16,0)</f>
        <v>Geleneksel</v>
      </c>
      <c r="Q452" s="218" t="b">
        <v>0</v>
      </c>
      <c r="R452" s="218" t="s">
        <v>29</v>
      </c>
      <c r="S452" s="218"/>
      <c r="T452" s="224"/>
      <c r="U452" s="218" t="s">
        <v>15698</v>
      </c>
      <c r="V452" s="220"/>
      <c r="W452" s="220"/>
      <c r="X452" s="218"/>
      <c r="Y452" s="218" t="s">
        <v>1353</v>
      </c>
      <c r="Z452" s="220">
        <v>44438.0</v>
      </c>
      <c r="AA452" s="218"/>
      <c r="AB452" s="218"/>
      <c r="AC452" s="218"/>
      <c r="AD452" s="218"/>
      <c r="AE452" s="218"/>
      <c r="AF452" s="218"/>
      <c r="AG452" s="218"/>
      <c r="AH452" s="218"/>
      <c r="AI452" s="218" t="s">
        <v>5414</v>
      </c>
      <c r="AJ452" s="218"/>
      <c r="AK452" s="218"/>
      <c r="AL452" s="218"/>
      <c r="AM452" s="218"/>
    </row>
    <row r="453" ht="15.75" customHeight="1">
      <c r="A453" s="56" t="s">
        <v>15699</v>
      </c>
      <c r="B453" s="56" t="s">
        <v>15700</v>
      </c>
      <c r="C453" s="56" t="str">
        <f>VLOOKUP(A453,'import Konya'!A:Q,3,0)</f>
        <v>DOĞRU</v>
      </c>
      <c r="D453" s="56" t="s">
        <v>1370</v>
      </c>
      <c r="E453" s="56">
        <f>VLOOKUP(A453,'import Konya'!A:Q,5,0)</f>
        <v>878</v>
      </c>
      <c r="F453" s="56">
        <f>VLOOKUP(A453,'import Konya'!A:Q,6,0)</f>
        <v>21</v>
      </c>
      <c r="G453" s="56">
        <f>VLOOKUP(A453,'import Konya'!A:Q,7,0)</f>
        <v>0</v>
      </c>
      <c r="H453" s="56">
        <f>VLOOKUP(A453,'import Konya'!A:Q,8,0)</f>
        <v>32</v>
      </c>
      <c r="I453" s="56">
        <f>VLOOKUP(A453,'import Konya'!A:Q,9,0)</f>
        <v>32</v>
      </c>
      <c r="J453" s="216">
        <f>VLOOKUP(A453,'import Konya'!A:Q,10,0)</f>
        <v>0</v>
      </c>
      <c r="K453" s="56" t="s">
        <v>15701</v>
      </c>
      <c r="L453" s="56">
        <v>5.510632424E9</v>
      </c>
      <c r="M453" s="56" t="s">
        <v>11034</v>
      </c>
      <c r="N453" s="56" t="s">
        <v>14016</v>
      </c>
      <c r="O453" s="56" t="s">
        <v>15702</v>
      </c>
      <c r="P453" s="56" t="str">
        <f>VLOOKUP(A453,'import Konya'!A:Q,16,0)</f>
        <v>Geleneksel</v>
      </c>
      <c r="Q453" s="218" t="b">
        <v>0</v>
      </c>
      <c r="R453" s="218" t="s">
        <v>33</v>
      </c>
      <c r="S453" s="218"/>
      <c r="T453" s="218"/>
      <c r="U453" s="218" t="s">
        <v>15703</v>
      </c>
      <c r="V453" s="220"/>
      <c r="W453" s="220"/>
      <c r="X453" s="218"/>
      <c r="Y453" s="218" t="s">
        <v>1353</v>
      </c>
      <c r="Z453" s="220">
        <v>44578.0</v>
      </c>
      <c r="AA453" s="218" t="s">
        <v>1353</v>
      </c>
      <c r="AB453" s="221">
        <v>44622.0</v>
      </c>
      <c r="AC453" s="218" t="s">
        <v>1506</v>
      </c>
      <c r="AD453" s="221">
        <v>44650.0</v>
      </c>
      <c r="AE453" s="218"/>
      <c r="AF453" s="218"/>
      <c r="AG453" s="218"/>
      <c r="AH453" s="218"/>
      <c r="AI453" s="218" t="s">
        <v>404</v>
      </c>
      <c r="AJ453" s="218" t="s">
        <v>167</v>
      </c>
      <c r="AK453" s="218" t="s">
        <v>167</v>
      </c>
      <c r="AL453" s="218"/>
      <c r="AM453" s="218"/>
    </row>
    <row r="454" ht="15.75" customHeight="1">
      <c r="A454" s="56" t="s">
        <v>15704</v>
      </c>
      <c r="B454" s="56" t="s">
        <v>15705</v>
      </c>
      <c r="C454" s="56" t="str">
        <f>VLOOKUP(A454,'import Konya'!A:Q,3,0)</f>
        <v>DOĞRU</v>
      </c>
      <c r="D454" s="56" t="s">
        <v>1597</v>
      </c>
      <c r="E454" s="56">
        <f>VLOOKUP(A454,'import Konya'!A:Q,5,0)</f>
        <v>159</v>
      </c>
      <c r="F454" s="56">
        <f>VLOOKUP(A454,'import Konya'!A:Q,6,0)</f>
        <v>22</v>
      </c>
      <c r="G454" s="56">
        <f>VLOOKUP(A454,'import Konya'!A:Q,7,0)</f>
        <v>15</v>
      </c>
      <c r="H454" s="56">
        <f>VLOOKUP(A454,'import Konya'!A:Q,8,0)</f>
        <v>8</v>
      </c>
      <c r="I454" s="56">
        <f>VLOOKUP(A454,'import Konya'!A:Q,9,0)</f>
        <v>23</v>
      </c>
      <c r="J454" s="216">
        <f>VLOOKUP(A454,'import Konya'!A:Q,10,0)</f>
        <v>0.65</v>
      </c>
      <c r="K454" s="56" t="s">
        <v>15706</v>
      </c>
      <c r="L454" s="56">
        <v>5.307808E9</v>
      </c>
      <c r="M454" s="56" t="s">
        <v>13595</v>
      </c>
      <c r="N454" s="56" t="s">
        <v>13847</v>
      </c>
      <c r="O454" s="56" t="s">
        <v>15707</v>
      </c>
      <c r="P454" s="56" t="str">
        <f>VLOOKUP(A454,'import Konya'!A:Q,16,0)</f>
        <v>Geleneksel</v>
      </c>
      <c r="Q454" s="218" t="b">
        <v>0</v>
      </c>
      <c r="R454" s="218"/>
      <c r="S454" s="218"/>
      <c r="T454" s="224"/>
      <c r="U454" s="218"/>
      <c r="V454" s="220"/>
      <c r="W454" s="220"/>
      <c r="X454" s="218"/>
      <c r="Y454" s="218"/>
      <c r="Z454" s="220"/>
      <c r="AA454" s="218"/>
      <c r="AB454" s="218"/>
      <c r="AC454" s="218"/>
      <c r="AD454" s="218"/>
      <c r="AE454" s="218"/>
      <c r="AF454" s="218"/>
      <c r="AG454" s="218"/>
      <c r="AH454" s="218"/>
      <c r="AI454" s="218"/>
      <c r="AJ454" s="218"/>
      <c r="AK454" s="218"/>
      <c r="AL454" s="218"/>
      <c r="AM454" s="218"/>
    </row>
    <row r="455" ht="15.75" customHeight="1">
      <c r="A455" s="56" t="s">
        <v>15708</v>
      </c>
      <c r="B455" s="56" t="s">
        <v>15709</v>
      </c>
      <c r="C455" s="56" t="str">
        <f>VLOOKUP(A455,'import Konya'!A:Q,3,0)</f>
        <v>YANLIŞ</v>
      </c>
      <c r="D455" s="56" t="s">
        <v>1597</v>
      </c>
      <c r="E455" s="56">
        <f>VLOOKUP(A455,'import Konya'!A:Q,5,0)</f>
        <v>178</v>
      </c>
      <c r="F455" s="56" t="str">
        <f>VLOOKUP(A455,'import Konya'!A:Q,6,0)</f>
        <v/>
      </c>
      <c r="G455" s="56">
        <f>VLOOKUP(A455,'import Konya'!A:Q,7,0)</f>
        <v>0</v>
      </c>
      <c r="H455" s="56">
        <f>VLOOKUP(A455,'import Konya'!A:Q,8,0)</f>
        <v>10</v>
      </c>
      <c r="I455" s="56">
        <f>VLOOKUP(A455,'import Konya'!A:Q,9,0)</f>
        <v>10</v>
      </c>
      <c r="J455" s="216">
        <f>VLOOKUP(A455,'import Konya'!A:Q,10,0)</f>
        <v>0</v>
      </c>
      <c r="K455" s="56" t="s">
        <v>15710</v>
      </c>
      <c r="L455" s="56">
        <v>5.307064048E9</v>
      </c>
      <c r="M455" s="56" t="s">
        <v>13595</v>
      </c>
      <c r="N455" s="56" t="s">
        <v>13901</v>
      </c>
      <c r="O455" s="56" t="s">
        <v>15711</v>
      </c>
      <c r="P455" s="56" t="str">
        <f>VLOOKUP(A455,'import Konya'!A:Q,16,0)</f>
        <v>Geleneksel</v>
      </c>
      <c r="Q455" s="218" t="b">
        <v>1</v>
      </c>
      <c r="R455" s="218"/>
      <c r="S455" s="218"/>
      <c r="T455" s="218"/>
      <c r="U455" s="218" t="s">
        <v>15712</v>
      </c>
      <c r="V455" s="220"/>
      <c r="W455" s="220"/>
      <c r="X455" s="218"/>
      <c r="Y455" s="218" t="s">
        <v>1506</v>
      </c>
      <c r="Z455" s="220">
        <v>44390.0</v>
      </c>
      <c r="AA455" s="218" t="s">
        <v>1475</v>
      </c>
      <c r="AB455" s="221">
        <v>44391.0</v>
      </c>
      <c r="AC455" s="218" t="s">
        <v>1475</v>
      </c>
      <c r="AD455" s="221">
        <v>44404.0</v>
      </c>
      <c r="AE455" s="218" t="s">
        <v>1353</v>
      </c>
      <c r="AF455" s="221">
        <v>44407.0</v>
      </c>
      <c r="AG455" s="218"/>
      <c r="AH455" s="218"/>
      <c r="AI455" s="218" t="s">
        <v>929</v>
      </c>
      <c r="AJ455" s="218" t="s">
        <v>100</v>
      </c>
      <c r="AK455" s="218" t="s">
        <v>100</v>
      </c>
      <c r="AL455" s="218" t="s">
        <v>100</v>
      </c>
      <c r="AM455" s="218"/>
    </row>
    <row r="456" ht="15.75" customHeight="1">
      <c r="A456" s="211" t="s">
        <v>15713</v>
      </c>
      <c r="B456" s="211" t="s">
        <v>15714</v>
      </c>
      <c r="C456" s="56" t="str">
        <f>VLOOKUP(A456,'import Konya'!A:Q,3,0)</f>
        <v>DOĞRU</v>
      </c>
      <c r="D456" s="211" t="s">
        <v>1364</v>
      </c>
      <c r="E456" s="56">
        <f>VLOOKUP(A456,'import Konya'!A:Q,5,0)</f>
        <v>4</v>
      </c>
      <c r="F456" s="56">
        <f>VLOOKUP(A456,'import Konya'!A:Q,6,0)</f>
        <v>3</v>
      </c>
      <c r="G456" s="56">
        <f>VLOOKUP(A456,'import Konya'!A:Q,7,0)</f>
        <v>0</v>
      </c>
      <c r="H456" s="56">
        <f>VLOOKUP(A456,'import Konya'!A:Q,8,0)</f>
        <v>10</v>
      </c>
      <c r="I456" s="56">
        <f>VLOOKUP(A456,'import Konya'!A:Q,9,0)</f>
        <v>10</v>
      </c>
      <c r="J456" s="216">
        <f>VLOOKUP(A456,'import Konya'!A:Q,10,0)</f>
        <v>0</v>
      </c>
      <c r="K456" s="211" t="s">
        <v>15715</v>
      </c>
      <c r="L456" s="211">
        <v>5.433104936E9</v>
      </c>
      <c r="M456" s="211" t="s">
        <v>11034</v>
      </c>
      <c r="N456" s="211" t="s">
        <v>1592</v>
      </c>
      <c r="O456" s="211" t="s">
        <v>15716</v>
      </c>
      <c r="P456" s="56" t="str">
        <f>VLOOKUP(A456,'import Konya'!A:Q,16,0)</f>
        <v>Geleneksel</v>
      </c>
      <c r="Q456" s="218" t="b">
        <v>0</v>
      </c>
      <c r="R456" s="218" t="s">
        <v>33</v>
      </c>
      <c r="S456" s="218"/>
      <c r="T456" s="224"/>
      <c r="U456" s="218" t="s">
        <v>15717</v>
      </c>
      <c r="V456" s="220"/>
      <c r="W456" s="220"/>
      <c r="X456" s="218"/>
      <c r="Y456" s="218"/>
      <c r="Z456" s="220"/>
      <c r="AA456" s="218"/>
      <c r="AB456" s="218"/>
      <c r="AC456" s="218"/>
      <c r="AD456" s="218"/>
      <c r="AE456" s="218"/>
      <c r="AF456" s="218"/>
      <c r="AG456" s="218"/>
      <c r="AH456" s="218"/>
      <c r="AI456" s="218"/>
      <c r="AJ456" s="218"/>
      <c r="AK456" s="218"/>
      <c r="AL456" s="218"/>
      <c r="AM456" s="218"/>
    </row>
    <row r="457" ht="15.75" customHeight="1">
      <c r="A457" s="211" t="s">
        <v>15718</v>
      </c>
      <c r="B457" s="211" t="s">
        <v>15719</v>
      </c>
      <c r="C457" s="56" t="str">
        <f>VLOOKUP(A457,'import Konya'!A:Q,3,0)</f>
        <v>DOĞRU</v>
      </c>
      <c r="D457" s="211" t="s">
        <v>1370</v>
      </c>
      <c r="E457" s="56">
        <f>VLOOKUP(A457,'import Konya'!A:Q,5,0)</f>
        <v>35</v>
      </c>
      <c r="F457" s="56">
        <f>VLOOKUP(A457,'import Konya'!A:Q,6,0)</f>
        <v>6</v>
      </c>
      <c r="G457" s="56">
        <f>VLOOKUP(A457,'import Konya'!A:Q,7,0)</f>
        <v>0</v>
      </c>
      <c r="H457" s="56">
        <f>VLOOKUP(A457,'import Konya'!A:Q,8,0)</f>
        <v>12</v>
      </c>
      <c r="I457" s="56">
        <f>VLOOKUP(A457,'import Konya'!A:Q,9,0)</f>
        <v>12</v>
      </c>
      <c r="J457" s="216">
        <f>VLOOKUP(A457,'import Konya'!A:Q,10,0)</f>
        <v>0</v>
      </c>
      <c r="K457" s="211" t="s">
        <v>15720</v>
      </c>
      <c r="L457" s="211">
        <v>5.46543667E9</v>
      </c>
      <c r="M457" s="211" t="s">
        <v>11034</v>
      </c>
      <c r="N457" s="211" t="s">
        <v>3216</v>
      </c>
      <c r="O457" s="211" t="s">
        <v>15721</v>
      </c>
      <c r="P457" s="211" t="s">
        <v>2137</v>
      </c>
      <c r="Q457" s="218" t="b">
        <v>0</v>
      </c>
      <c r="R457" s="218" t="s">
        <v>38</v>
      </c>
      <c r="S457" s="218" t="s">
        <v>167</v>
      </c>
      <c r="T457" s="2" t="s">
        <v>13064</v>
      </c>
      <c r="U457" s="218" t="s">
        <v>3151</v>
      </c>
      <c r="V457" s="220">
        <v>44649.0</v>
      </c>
      <c r="W457" s="220">
        <v>44652.0</v>
      </c>
      <c r="X457" s="218"/>
      <c r="Y457" s="218" t="s">
        <v>1353</v>
      </c>
      <c r="Z457" s="220">
        <v>44629.0</v>
      </c>
      <c r="AA457" s="218" t="s">
        <v>1353</v>
      </c>
      <c r="AB457" s="221">
        <v>44648.0</v>
      </c>
      <c r="AC457" s="218" t="s">
        <v>1353</v>
      </c>
      <c r="AD457" s="221">
        <v>44649.0</v>
      </c>
      <c r="AE457" s="218"/>
      <c r="AF457" s="218"/>
      <c r="AG457" s="218"/>
      <c r="AH457" s="218"/>
      <c r="AI457" s="218" t="s">
        <v>106</v>
      </c>
      <c r="AJ457" s="218" t="s">
        <v>167</v>
      </c>
      <c r="AK457" s="218" t="s">
        <v>167</v>
      </c>
      <c r="AL457" s="218"/>
      <c r="AM457" s="218"/>
    </row>
    <row r="458" ht="15.75" customHeight="1">
      <c r="A458" s="56" t="s">
        <v>15722</v>
      </c>
      <c r="B458" s="56" t="s">
        <v>15723</v>
      </c>
      <c r="C458" s="56" t="str">
        <f>VLOOKUP(A458,'import Konya'!A:Q,3,0)</f>
        <v>DOĞRU</v>
      </c>
      <c r="D458" s="56" t="s">
        <v>1597</v>
      </c>
      <c r="E458" s="56" t="str">
        <f>VLOOKUP(A458,'import Konya'!A:Q,5,0)</f>
        <v/>
      </c>
      <c r="F458" s="56" t="str">
        <f>VLOOKUP(A458,'import Konya'!A:Q,6,0)</f>
        <v/>
      </c>
      <c r="G458" s="56">
        <f>VLOOKUP(A458,'import Konya'!A:Q,7,0)</f>
        <v>0</v>
      </c>
      <c r="H458" s="56">
        <f>VLOOKUP(A458,'import Konya'!A:Q,8,0)</f>
        <v>9</v>
      </c>
      <c r="I458" s="56">
        <f>VLOOKUP(A458,'import Konya'!A:Q,9,0)</f>
        <v>9</v>
      </c>
      <c r="J458" s="216">
        <f>VLOOKUP(A458,'import Konya'!A:Q,10,0)</f>
        <v>0</v>
      </c>
      <c r="K458" s="56" t="s">
        <v>15724</v>
      </c>
      <c r="L458" s="56">
        <v>3.327131373E9</v>
      </c>
      <c r="M458" s="56" t="s">
        <v>13656</v>
      </c>
      <c r="N458" s="56" t="s">
        <v>15725</v>
      </c>
      <c r="O458" s="56" t="s">
        <v>15726</v>
      </c>
      <c r="P458" s="56" t="str">
        <f>VLOOKUP(A458,'import Konya'!A:Q,16,0)</f>
        <v>Geleneksel</v>
      </c>
      <c r="Q458" s="218" t="b">
        <v>0</v>
      </c>
      <c r="R458" s="218"/>
      <c r="S458" s="218"/>
      <c r="T458" s="218"/>
      <c r="U458" s="218"/>
      <c r="V458" s="220"/>
      <c r="W458" s="220"/>
      <c r="X458" s="218"/>
      <c r="Y458" s="218"/>
      <c r="Z458" s="220"/>
      <c r="AA458" s="218"/>
      <c r="AB458" s="218"/>
      <c r="AC458" s="218"/>
      <c r="AD458" s="218"/>
      <c r="AE458" s="218"/>
      <c r="AF458" s="218"/>
      <c r="AG458" s="218"/>
      <c r="AH458" s="218"/>
      <c r="AI458" s="218"/>
      <c r="AJ458" s="218"/>
      <c r="AK458" s="218"/>
      <c r="AL458" s="218"/>
      <c r="AM458" s="218"/>
    </row>
    <row r="459" ht="15.75" customHeight="1">
      <c r="A459" s="56" t="s">
        <v>15727</v>
      </c>
      <c r="B459" s="56" t="s">
        <v>15728</v>
      </c>
      <c r="C459" s="56" t="str">
        <f>VLOOKUP(A459,'import Konya'!A:Q,3,0)</f>
        <v>DOĞRU</v>
      </c>
      <c r="D459" s="56" t="s">
        <v>1597</v>
      </c>
      <c r="E459" s="56">
        <f>VLOOKUP(A459,'import Konya'!A:Q,5,0)</f>
        <v>2308</v>
      </c>
      <c r="F459" s="56">
        <f>VLOOKUP(A459,'import Konya'!A:Q,6,0)</f>
        <v>41</v>
      </c>
      <c r="G459" s="56">
        <f>VLOOKUP(A459,'import Konya'!A:Q,7,0)</f>
        <v>0</v>
      </c>
      <c r="H459" s="56">
        <f>VLOOKUP(A459,'import Konya'!A:Q,8,0)</f>
        <v>18</v>
      </c>
      <c r="I459" s="56">
        <f>VLOOKUP(A459,'import Konya'!A:Q,9,0)</f>
        <v>18</v>
      </c>
      <c r="J459" s="216">
        <f>VLOOKUP(A459,'import Konya'!A:Q,10,0)</f>
        <v>0</v>
      </c>
      <c r="K459" s="56" t="s">
        <v>15729</v>
      </c>
      <c r="L459" s="56">
        <v>3.323532005E9</v>
      </c>
      <c r="M459" s="56" t="s">
        <v>11034</v>
      </c>
      <c r="N459" s="56" t="s">
        <v>1699</v>
      </c>
      <c r="O459" s="56" t="s">
        <v>15730</v>
      </c>
      <c r="P459" s="56" t="str">
        <f>VLOOKUP(A459,'import Konya'!A:Q,16,0)</f>
        <v>Geleneksel</v>
      </c>
      <c r="Q459" s="218" t="b">
        <v>0</v>
      </c>
      <c r="R459" s="218" t="s">
        <v>29</v>
      </c>
      <c r="S459" s="218"/>
      <c r="T459" s="224"/>
      <c r="U459" s="218" t="s">
        <v>15731</v>
      </c>
      <c r="V459" s="220"/>
      <c r="W459" s="220"/>
      <c r="X459" s="218"/>
      <c r="Y459" s="218" t="s">
        <v>1475</v>
      </c>
      <c r="Z459" s="220">
        <v>44410.0</v>
      </c>
      <c r="AA459" s="218" t="s">
        <v>1353</v>
      </c>
      <c r="AB459" s="221">
        <v>44414.0</v>
      </c>
      <c r="AC459" s="218"/>
      <c r="AD459" s="218"/>
      <c r="AE459" s="218"/>
      <c r="AF459" s="218"/>
      <c r="AG459" s="218"/>
      <c r="AH459" s="218"/>
      <c r="AI459" s="218" t="s">
        <v>5107</v>
      </c>
      <c r="AJ459" s="218" t="s">
        <v>13642</v>
      </c>
      <c r="AK459" s="218"/>
      <c r="AL459" s="218"/>
      <c r="AM459" s="218"/>
    </row>
    <row r="460" ht="15.75" customHeight="1">
      <c r="A460" s="56" t="s">
        <v>15732</v>
      </c>
      <c r="B460" s="56" t="s">
        <v>15733</v>
      </c>
      <c r="C460" s="56" t="str">
        <f>VLOOKUP(A460,'import Konya'!A:Q,3,0)</f>
        <v>DOĞRU</v>
      </c>
      <c r="D460" s="56" t="s">
        <v>1378</v>
      </c>
      <c r="E460" s="56">
        <f>VLOOKUP(A460,'import Konya'!A:Q,5,0)</f>
        <v>1537</v>
      </c>
      <c r="F460" s="56">
        <f>VLOOKUP(A460,'import Konya'!A:Q,6,0)</f>
        <v>30</v>
      </c>
      <c r="G460" s="56">
        <f>VLOOKUP(A460,'import Konya'!A:Q,7,0)</f>
        <v>0</v>
      </c>
      <c r="H460" s="56">
        <f>VLOOKUP(A460,'import Konya'!A:Q,8,0)</f>
        <v>43</v>
      </c>
      <c r="I460" s="56">
        <f>VLOOKUP(A460,'import Konya'!A:Q,9,0)</f>
        <v>43</v>
      </c>
      <c r="J460" s="216">
        <f>VLOOKUP(A460,'import Konya'!A:Q,10,0)</f>
        <v>0</v>
      </c>
      <c r="K460" s="56" t="s">
        <v>15734</v>
      </c>
      <c r="L460" s="56">
        <v>3.322470093E9</v>
      </c>
      <c r="M460" s="56" t="s">
        <v>11034</v>
      </c>
      <c r="N460" s="56" t="s">
        <v>15475</v>
      </c>
      <c r="O460" s="56" t="s">
        <v>15735</v>
      </c>
      <c r="P460" s="56" t="str">
        <f>VLOOKUP(A460,'import Konya'!A:Q,16,0)</f>
        <v>Geleneksel</v>
      </c>
      <c r="Q460" s="218" t="b">
        <v>1</v>
      </c>
      <c r="R460" s="218"/>
      <c r="S460" s="218"/>
      <c r="T460" s="218"/>
      <c r="U460" s="218" t="s">
        <v>15736</v>
      </c>
      <c r="V460" s="220"/>
      <c r="W460" s="220"/>
      <c r="X460" s="218"/>
      <c r="Y460" s="218"/>
      <c r="Z460" s="220">
        <v>44410.0</v>
      </c>
      <c r="AA460" s="218" t="s">
        <v>1353</v>
      </c>
      <c r="AB460" s="221">
        <v>44414.0</v>
      </c>
      <c r="AC460" s="218"/>
      <c r="AD460" s="218"/>
      <c r="AE460" s="218"/>
      <c r="AF460" s="218"/>
      <c r="AG460" s="218"/>
      <c r="AH460" s="218"/>
      <c r="AI460" s="218" t="s">
        <v>5107</v>
      </c>
      <c r="AJ460" s="218" t="s">
        <v>13605</v>
      </c>
      <c r="AK460" s="218"/>
      <c r="AL460" s="218"/>
      <c r="AM460" s="218"/>
    </row>
    <row r="461" ht="15.75" customHeight="1">
      <c r="A461" s="56" t="s">
        <v>15737</v>
      </c>
      <c r="B461" s="56" t="s">
        <v>15738</v>
      </c>
      <c r="C461" s="56" t="str">
        <f>VLOOKUP(A461,'import Konya'!A:Q,3,0)</f>
        <v>DOĞRU</v>
      </c>
      <c r="D461" s="56" t="s">
        <v>1789</v>
      </c>
      <c r="E461" s="56">
        <f>VLOOKUP(A461,'import Konya'!A:Q,5,0)</f>
        <v>398</v>
      </c>
      <c r="F461" s="56">
        <f>VLOOKUP(A461,'import Konya'!A:Q,6,0)</f>
        <v>8</v>
      </c>
      <c r="G461" s="56">
        <f>VLOOKUP(A461,'import Konya'!A:Q,7,0)</f>
        <v>27</v>
      </c>
      <c r="H461" s="56">
        <f>VLOOKUP(A461,'import Konya'!A:Q,8,0)</f>
        <v>48</v>
      </c>
      <c r="I461" s="56">
        <f>VLOOKUP(A461,'import Konya'!A:Q,9,0)</f>
        <v>75</v>
      </c>
      <c r="J461" s="216">
        <f>VLOOKUP(A461,'import Konya'!A:Q,10,0)</f>
        <v>0.36</v>
      </c>
      <c r="K461" s="56" t="s">
        <v>15739</v>
      </c>
      <c r="L461" s="56">
        <v>3.323532244E9</v>
      </c>
      <c r="M461" s="56" t="s">
        <v>13620</v>
      </c>
      <c r="N461" s="56" t="s">
        <v>13958</v>
      </c>
      <c r="O461" s="56" t="s">
        <v>15740</v>
      </c>
      <c r="P461" s="56" t="str">
        <f>VLOOKUP(A461,'import Konya'!A:Q,16,0)</f>
        <v>Geleneksel</v>
      </c>
      <c r="Q461" s="218" t="b">
        <v>0</v>
      </c>
      <c r="R461" s="218" t="s">
        <v>38</v>
      </c>
      <c r="S461" s="218" t="s">
        <v>100</v>
      </c>
      <c r="T461" s="224" t="s">
        <v>13488</v>
      </c>
      <c r="U461" s="218" t="s">
        <v>15741</v>
      </c>
      <c r="V461" s="220">
        <v>44434.0</v>
      </c>
      <c r="W461" s="220">
        <v>44438.0</v>
      </c>
      <c r="X461" s="218"/>
      <c r="Y461" s="218" t="s">
        <v>1353</v>
      </c>
      <c r="Z461" s="220">
        <v>44414.0</v>
      </c>
      <c r="AA461" s="218" t="s">
        <v>1353</v>
      </c>
      <c r="AB461" s="221">
        <v>44434.0</v>
      </c>
      <c r="AC461" s="218"/>
      <c r="AD461" s="218"/>
      <c r="AE461" s="218"/>
      <c r="AF461" s="218"/>
      <c r="AG461" s="218"/>
      <c r="AH461" s="218"/>
      <c r="AI461" s="218" t="s">
        <v>13642</v>
      </c>
      <c r="AJ461" s="218" t="s">
        <v>100</v>
      </c>
      <c r="AK461" s="218"/>
      <c r="AL461" s="218"/>
      <c r="AM461" s="218"/>
    </row>
    <row r="462" ht="15.75" customHeight="1">
      <c r="A462" s="56" t="s">
        <v>15742</v>
      </c>
      <c r="B462" s="56" t="s">
        <v>15743</v>
      </c>
      <c r="C462" s="56" t="str">
        <f>VLOOKUP(A462,'import Konya'!A:Q,3,0)</f>
        <v>YANLIŞ</v>
      </c>
      <c r="D462" s="56" t="s">
        <v>1370</v>
      </c>
      <c r="E462" s="56">
        <f>VLOOKUP(A462,'import Konya'!A:Q,5,0)</f>
        <v>38</v>
      </c>
      <c r="F462" s="56" t="str">
        <f>VLOOKUP(A462,'import Konya'!A:Q,6,0)</f>
        <v/>
      </c>
      <c r="G462" s="56">
        <f>VLOOKUP(A462,'import Konya'!A:Q,7,0)</f>
        <v>0</v>
      </c>
      <c r="H462" s="56">
        <f>VLOOKUP(A462,'import Konya'!A:Q,8,0)</f>
        <v>9</v>
      </c>
      <c r="I462" s="56">
        <f>VLOOKUP(A462,'import Konya'!A:Q,9,0)</f>
        <v>9</v>
      </c>
      <c r="J462" s="216">
        <f>VLOOKUP(A462,'import Konya'!A:Q,10,0)</f>
        <v>0</v>
      </c>
      <c r="K462" s="56" t="s">
        <v>15744</v>
      </c>
      <c r="L462" s="56">
        <v>5.543589704E9</v>
      </c>
      <c r="M462" s="56" t="s">
        <v>11034</v>
      </c>
      <c r="N462" s="56" t="s">
        <v>1699</v>
      </c>
      <c r="O462" s="56" t="s">
        <v>15745</v>
      </c>
      <c r="P462" s="56" t="str">
        <f>VLOOKUP(A462,'import Konya'!A:Q,16,0)</f>
        <v>Geleneksel</v>
      </c>
      <c r="Q462" s="218" t="b">
        <v>0</v>
      </c>
      <c r="R462" s="218" t="s">
        <v>43</v>
      </c>
      <c r="S462" s="218"/>
      <c r="T462" s="224"/>
      <c r="U462" s="218" t="s">
        <v>15746</v>
      </c>
      <c r="V462" s="220"/>
      <c r="W462" s="220"/>
      <c r="X462" s="218"/>
      <c r="Y462" s="218" t="s">
        <v>43</v>
      </c>
      <c r="Z462" s="220">
        <v>44414.0</v>
      </c>
      <c r="AA462" s="218" t="s">
        <v>43</v>
      </c>
      <c r="AB462" s="221">
        <v>44414.0</v>
      </c>
      <c r="AC462" s="218"/>
      <c r="AD462" s="218"/>
      <c r="AE462" s="218"/>
      <c r="AF462" s="218"/>
      <c r="AG462" s="218"/>
      <c r="AH462" s="218"/>
      <c r="AI462" s="218" t="s">
        <v>13642</v>
      </c>
      <c r="AJ462" s="218" t="s">
        <v>13605</v>
      </c>
      <c r="AK462" s="218"/>
      <c r="AL462" s="218"/>
      <c r="AM462" s="218"/>
    </row>
    <row r="463" ht="15.75" customHeight="1">
      <c r="A463" s="56" t="s">
        <v>15747</v>
      </c>
      <c r="B463" s="56" t="s">
        <v>15748</v>
      </c>
      <c r="C463" s="56" t="str">
        <f>VLOOKUP(A463,'import Konya'!A:Q,3,0)</f>
        <v>DOĞRU</v>
      </c>
      <c r="D463" s="56" t="s">
        <v>1356</v>
      </c>
      <c r="E463" s="56">
        <f>VLOOKUP(A463,'import Konya'!A:Q,5,0)</f>
        <v>334</v>
      </c>
      <c r="F463" s="56" t="str">
        <f>VLOOKUP(A463,'import Konya'!A:Q,6,0)</f>
        <v/>
      </c>
      <c r="G463" s="56">
        <f>VLOOKUP(A463,'import Konya'!A:Q,7,0)</f>
        <v>0</v>
      </c>
      <c r="H463" s="56">
        <f>VLOOKUP(A463,'import Konya'!A:Q,8,0)</f>
        <v>20</v>
      </c>
      <c r="I463" s="56">
        <f>VLOOKUP(A463,'import Konya'!A:Q,9,0)</f>
        <v>20</v>
      </c>
      <c r="J463" s="216">
        <f>VLOOKUP(A463,'import Konya'!A:Q,10,0)</f>
        <v>0</v>
      </c>
      <c r="K463" s="56" t="s">
        <v>15749</v>
      </c>
      <c r="L463" s="56">
        <v>5.510639366E9</v>
      </c>
      <c r="M463" s="56" t="s">
        <v>11034</v>
      </c>
      <c r="N463" s="56" t="s">
        <v>13858</v>
      </c>
      <c r="O463" s="56" t="s">
        <v>15750</v>
      </c>
      <c r="P463" s="56" t="str">
        <f>VLOOKUP(A463,'import Konya'!A:Q,16,0)</f>
        <v>Geleneksel</v>
      </c>
      <c r="Q463" s="218" t="b">
        <v>1</v>
      </c>
      <c r="R463" s="218"/>
      <c r="S463" s="218"/>
      <c r="T463" s="218"/>
      <c r="U463" s="218" t="s">
        <v>15751</v>
      </c>
      <c r="V463" s="220"/>
      <c r="W463" s="220"/>
      <c r="X463" s="218"/>
      <c r="Y463" s="218" t="s">
        <v>1353</v>
      </c>
      <c r="Z463" s="220">
        <v>44434.0</v>
      </c>
      <c r="AA463" s="218"/>
      <c r="AB463" s="218"/>
      <c r="AC463" s="218"/>
      <c r="AD463" s="218"/>
      <c r="AE463" s="218"/>
      <c r="AF463" s="218"/>
      <c r="AG463" s="218"/>
      <c r="AH463" s="218"/>
      <c r="AI463" s="218" t="s">
        <v>13605</v>
      </c>
      <c r="AJ463" s="218"/>
      <c r="AK463" s="218"/>
      <c r="AL463" s="218"/>
      <c r="AM463" s="218"/>
    </row>
    <row r="464" ht="15.75" customHeight="1">
      <c r="A464" s="56" t="s">
        <v>15752</v>
      </c>
      <c r="B464" s="56" t="s">
        <v>15753</v>
      </c>
      <c r="C464" s="56" t="str">
        <f>VLOOKUP(A464,'import Konya'!A:Q,3,0)</f>
        <v>DOĞRU</v>
      </c>
      <c r="D464" s="56" t="s">
        <v>1356</v>
      </c>
      <c r="E464" s="56">
        <f>VLOOKUP(A464,'import Konya'!A:Q,5,0)</f>
        <v>28</v>
      </c>
      <c r="F464" s="56">
        <f>VLOOKUP(A464,'import Konya'!A:Q,6,0)</f>
        <v>5</v>
      </c>
      <c r="G464" s="56">
        <f>VLOOKUP(A464,'import Konya'!A:Q,7,0)</f>
        <v>0</v>
      </c>
      <c r="H464" s="56">
        <f>VLOOKUP(A464,'import Konya'!A:Q,8,0)</f>
        <v>5</v>
      </c>
      <c r="I464" s="56">
        <f>VLOOKUP(A464,'import Konya'!A:Q,9,0)</f>
        <v>5</v>
      </c>
      <c r="J464" s="216">
        <f>VLOOKUP(A464,'import Konya'!A:Q,10,0)</f>
        <v>0</v>
      </c>
      <c r="K464" s="56" t="s">
        <v>15754</v>
      </c>
      <c r="L464" s="56">
        <v>5.4464731E9</v>
      </c>
      <c r="M464" s="56" t="s">
        <v>13656</v>
      </c>
      <c r="N464" s="56" t="s">
        <v>11034</v>
      </c>
      <c r="O464" s="56" t="s">
        <v>15755</v>
      </c>
      <c r="P464" s="56" t="str">
        <f>VLOOKUP(A464,'import Konya'!A:Q,16,0)</f>
        <v>Geleneksel</v>
      </c>
      <c r="Q464" s="218" t="b">
        <v>0</v>
      </c>
      <c r="R464" s="218"/>
      <c r="S464" s="218"/>
      <c r="T464" s="218"/>
      <c r="U464" s="218"/>
      <c r="V464" s="220"/>
      <c r="W464" s="220"/>
      <c r="X464" s="218"/>
      <c r="Y464" s="218"/>
      <c r="Z464" s="220"/>
      <c r="AA464" s="218"/>
      <c r="AB464" s="218"/>
      <c r="AC464" s="218"/>
      <c r="AD464" s="218"/>
      <c r="AE464" s="218"/>
      <c r="AF464" s="218"/>
      <c r="AG464" s="218"/>
      <c r="AH464" s="218"/>
      <c r="AI464" s="218"/>
      <c r="AJ464" s="218"/>
      <c r="AK464" s="218"/>
      <c r="AL464" s="218"/>
      <c r="AM464" s="218"/>
    </row>
    <row r="465" ht="15.75" customHeight="1">
      <c r="A465" s="56" t="s">
        <v>15756</v>
      </c>
      <c r="B465" s="56" t="s">
        <v>15757</v>
      </c>
      <c r="C465" s="56" t="str">
        <f>VLOOKUP(A465,'import Konya'!A:Q,3,0)</f>
        <v>DOĞRU</v>
      </c>
      <c r="D465" s="56" t="s">
        <v>1789</v>
      </c>
      <c r="E465" s="56">
        <f>VLOOKUP(A465,'import Konya'!A:Q,5,0)</f>
        <v>186</v>
      </c>
      <c r="F465" s="56" t="str">
        <f>VLOOKUP(A465,'import Konya'!A:Q,6,0)</f>
        <v/>
      </c>
      <c r="G465" s="56">
        <f>VLOOKUP(A465,'import Konya'!A:Q,7,0)</f>
        <v>9</v>
      </c>
      <c r="H465" s="56">
        <f>VLOOKUP(A465,'import Konya'!A:Q,8,0)</f>
        <v>28</v>
      </c>
      <c r="I465" s="56">
        <f>VLOOKUP(A465,'import Konya'!A:Q,9,0)</f>
        <v>37</v>
      </c>
      <c r="J465" s="216">
        <f>VLOOKUP(A465,'import Konya'!A:Q,10,0)</f>
        <v>0.24</v>
      </c>
      <c r="K465" s="56" t="s">
        <v>15758</v>
      </c>
      <c r="L465" s="56">
        <v>3.323530272E9</v>
      </c>
      <c r="M465" s="56" t="s">
        <v>11034</v>
      </c>
      <c r="N465" s="56" t="s">
        <v>1699</v>
      </c>
      <c r="O465" s="56" t="s">
        <v>15759</v>
      </c>
      <c r="P465" s="56" t="str">
        <f>VLOOKUP(A465,'import Konya'!A:Q,16,0)</f>
        <v>Geleneksel</v>
      </c>
      <c r="Q465" s="218" t="b">
        <v>0</v>
      </c>
      <c r="R465" s="218" t="s">
        <v>38</v>
      </c>
      <c r="S465" s="218" t="s">
        <v>5371</v>
      </c>
      <c r="T465" s="218" t="s">
        <v>13488</v>
      </c>
      <c r="U465" s="218" t="s">
        <v>15760</v>
      </c>
      <c r="V465" s="220">
        <v>44414.0</v>
      </c>
      <c r="W465" s="220">
        <v>44421.0</v>
      </c>
      <c r="X465" s="218"/>
      <c r="Y465" s="218" t="s">
        <v>43</v>
      </c>
      <c r="Z465" s="220">
        <v>44413.0</v>
      </c>
      <c r="AA465" s="218" t="s">
        <v>1506</v>
      </c>
      <c r="AB465" s="221">
        <v>44414.0</v>
      </c>
      <c r="AC465" s="218" t="s">
        <v>1353</v>
      </c>
      <c r="AD465" s="221">
        <v>44414.0</v>
      </c>
      <c r="AE465" s="218" t="s">
        <v>1506</v>
      </c>
      <c r="AF465" s="221">
        <v>44590.0</v>
      </c>
      <c r="AG465" s="218"/>
      <c r="AH465" s="218"/>
      <c r="AI465" s="218" t="s">
        <v>13642</v>
      </c>
      <c r="AJ465" s="218"/>
      <c r="AK465" s="218" t="s">
        <v>5371</v>
      </c>
      <c r="AL465" s="218" t="s">
        <v>167</v>
      </c>
      <c r="AM465" s="218"/>
    </row>
    <row r="466" ht="15.75" customHeight="1">
      <c r="A466" s="56" t="s">
        <v>15761</v>
      </c>
      <c r="B466" s="56" t="s">
        <v>15762</v>
      </c>
      <c r="C466" s="56" t="str">
        <f>VLOOKUP(A466,'import Konya'!A:Q,3,0)</f>
        <v>DOĞRU</v>
      </c>
      <c r="D466" s="56" t="s">
        <v>1370</v>
      </c>
      <c r="E466" s="56">
        <f>VLOOKUP(A466,'import Konya'!A:Q,5,0)</f>
        <v>1050</v>
      </c>
      <c r="F466" s="56">
        <f>VLOOKUP(A466,'import Konya'!A:Q,6,0)</f>
        <v>74</v>
      </c>
      <c r="G466" s="56">
        <f>VLOOKUP(A466,'import Konya'!A:Q,7,0)</f>
        <v>0</v>
      </c>
      <c r="H466" s="56">
        <f>VLOOKUP(A466,'import Konya'!A:Q,8,0)</f>
        <v>16</v>
      </c>
      <c r="I466" s="56">
        <f>VLOOKUP(A466,'import Konya'!A:Q,9,0)</f>
        <v>16</v>
      </c>
      <c r="J466" s="216">
        <f>VLOOKUP(A466,'import Konya'!A:Q,10,0)</f>
        <v>0</v>
      </c>
      <c r="K466" s="56" t="s">
        <v>15763</v>
      </c>
      <c r="L466" s="56">
        <v>3.323517997E9</v>
      </c>
      <c r="M466" s="56" t="s">
        <v>13595</v>
      </c>
      <c r="N466" s="56" t="s">
        <v>14387</v>
      </c>
      <c r="O466" s="56" t="s">
        <v>15764</v>
      </c>
      <c r="P466" s="56" t="str">
        <f>VLOOKUP(A466,'import Konya'!A:Q,16,0)</f>
        <v>Geleneksel</v>
      </c>
      <c r="Q466" s="218" t="b">
        <v>1</v>
      </c>
      <c r="R466" s="218"/>
      <c r="S466" s="218"/>
      <c r="T466" s="224"/>
      <c r="U466" s="218" t="s">
        <v>15765</v>
      </c>
      <c r="V466" s="220"/>
      <c r="W466" s="220"/>
      <c r="X466" s="218"/>
      <c r="Y466" s="218" t="s">
        <v>1353</v>
      </c>
      <c r="Z466" s="220">
        <v>44595.0</v>
      </c>
      <c r="AA466" s="218"/>
      <c r="AB466" s="218"/>
      <c r="AC466" s="218"/>
      <c r="AD466" s="218"/>
      <c r="AE466" s="218"/>
      <c r="AF466" s="218"/>
      <c r="AG466" s="218"/>
      <c r="AH466" s="218"/>
      <c r="AI466" s="218" t="s">
        <v>167</v>
      </c>
      <c r="AJ466" s="218"/>
      <c r="AK466" s="218"/>
      <c r="AL466" s="218"/>
      <c r="AM466" s="218"/>
    </row>
    <row r="467" ht="15.75" customHeight="1">
      <c r="A467" s="211" t="s">
        <v>15766</v>
      </c>
      <c r="B467" s="211" t="s">
        <v>15767</v>
      </c>
      <c r="C467" s="56" t="str">
        <f>VLOOKUP(A467,'import Konya'!A:Q,3,0)</f>
        <v>DOĞRU</v>
      </c>
      <c r="D467" s="211" t="s">
        <v>1348</v>
      </c>
      <c r="E467" s="56">
        <f>VLOOKUP(A467,'import Konya'!A:Q,5,0)</f>
        <v>42</v>
      </c>
      <c r="F467" s="56">
        <f>VLOOKUP(A467,'import Konya'!A:Q,6,0)</f>
        <v>42</v>
      </c>
      <c r="G467" s="56">
        <f>VLOOKUP(A467,'import Konya'!A:Q,7,0)</f>
        <v>0</v>
      </c>
      <c r="H467" s="56">
        <f>VLOOKUP(A467,'import Konya'!A:Q,8,0)</f>
        <v>17</v>
      </c>
      <c r="I467" s="56">
        <f>VLOOKUP(A467,'import Konya'!A:Q,9,0)</f>
        <v>17</v>
      </c>
      <c r="J467" s="216">
        <f>VLOOKUP(A467,'import Konya'!A:Q,10,0)</f>
        <v>0</v>
      </c>
      <c r="K467" s="211" t="s">
        <v>15768</v>
      </c>
      <c r="L467" s="211">
        <v>3.325026762E9</v>
      </c>
      <c r="M467" s="211" t="s">
        <v>13656</v>
      </c>
      <c r="N467" s="211" t="s">
        <v>14200</v>
      </c>
      <c r="O467" s="211" t="s">
        <v>15769</v>
      </c>
      <c r="P467" s="56" t="str">
        <f>VLOOKUP(A467,'import Konya'!A:Q,16,0)</f>
        <v>Geleneksel</v>
      </c>
      <c r="Q467" s="218" t="b">
        <v>0</v>
      </c>
      <c r="R467" s="218"/>
      <c r="S467" s="218"/>
      <c r="T467" s="218"/>
      <c r="U467" s="218"/>
      <c r="V467" s="220"/>
      <c r="W467" s="220"/>
      <c r="X467" s="218"/>
      <c r="Y467" s="218"/>
      <c r="Z467" s="220"/>
      <c r="AA467" s="218"/>
      <c r="AB467" s="218"/>
      <c r="AC467" s="218"/>
      <c r="AD467" s="218"/>
      <c r="AE467" s="218"/>
      <c r="AF467" s="218"/>
      <c r="AG467" s="218"/>
      <c r="AH467" s="218"/>
      <c r="AI467" s="218"/>
      <c r="AJ467" s="218"/>
      <c r="AK467" s="218"/>
      <c r="AL467" s="218"/>
      <c r="AM467" s="218"/>
    </row>
    <row r="468" ht="15.75" customHeight="1">
      <c r="A468" s="56" t="s">
        <v>15770</v>
      </c>
      <c r="B468" s="56" t="s">
        <v>15771</v>
      </c>
      <c r="C468" s="56" t="str">
        <f>VLOOKUP(A468,'import Konya'!A:Q,3,0)</f>
        <v>DOĞRU</v>
      </c>
      <c r="D468" s="56" t="s">
        <v>1364</v>
      </c>
      <c r="E468" s="56">
        <f>VLOOKUP(A468,'import Konya'!A:Q,5,0)</f>
        <v>123</v>
      </c>
      <c r="F468" s="56" t="str">
        <f>VLOOKUP(A468,'import Konya'!A:Q,6,0)</f>
        <v/>
      </c>
      <c r="G468" s="56">
        <f>VLOOKUP(A468,'import Konya'!A:Q,7,0)</f>
        <v>16</v>
      </c>
      <c r="H468" s="56">
        <f>VLOOKUP(A468,'import Konya'!A:Q,8,0)</f>
        <v>8</v>
      </c>
      <c r="I468" s="56">
        <f>VLOOKUP(A468,'import Konya'!A:Q,9,0)</f>
        <v>24</v>
      </c>
      <c r="J468" s="216">
        <f>VLOOKUP(A468,'import Konya'!A:Q,10,0)</f>
        <v>0.67</v>
      </c>
      <c r="K468" s="56" t="s">
        <v>15772</v>
      </c>
      <c r="L468" s="56">
        <v>5.451324242E9</v>
      </c>
      <c r="M468" s="56" t="s">
        <v>13595</v>
      </c>
      <c r="N468" s="56" t="s">
        <v>14373</v>
      </c>
      <c r="O468" s="56" t="s">
        <v>15773</v>
      </c>
      <c r="P468" s="56" t="str">
        <f>VLOOKUP(A468,'import Konya'!A:Q,16,0)</f>
        <v>Geleneksel</v>
      </c>
      <c r="Q468" s="218" t="b">
        <v>0</v>
      </c>
      <c r="R468" s="218" t="s">
        <v>38</v>
      </c>
      <c r="S468" s="218" t="s">
        <v>66</v>
      </c>
      <c r="T468" s="39" t="s">
        <v>13064</v>
      </c>
      <c r="U468" s="218" t="s">
        <v>15774</v>
      </c>
      <c r="V468" s="220">
        <v>44587.0</v>
      </c>
      <c r="W468" s="220">
        <v>44588.0</v>
      </c>
      <c r="X468" s="218"/>
      <c r="Y468" s="218" t="s">
        <v>1353</v>
      </c>
      <c r="Z468" s="220">
        <v>44587.0</v>
      </c>
      <c r="AA468" s="218"/>
      <c r="AB468" s="218"/>
      <c r="AC468" s="218"/>
      <c r="AD468" s="218"/>
      <c r="AE468" s="218"/>
      <c r="AF468" s="218"/>
      <c r="AG468" s="218"/>
      <c r="AH468" s="218"/>
      <c r="AI468" s="218" t="s">
        <v>66</v>
      </c>
      <c r="AJ468" s="218"/>
      <c r="AK468" s="218"/>
      <c r="AL468" s="218"/>
      <c r="AM468" s="218"/>
    </row>
    <row r="469" ht="15.75" customHeight="1">
      <c r="A469" s="56" t="s">
        <v>15775</v>
      </c>
      <c r="B469" s="56" t="s">
        <v>15776</v>
      </c>
      <c r="C469" s="56" t="str">
        <f>VLOOKUP(A469,'import Konya'!A:Q,3,0)</f>
        <v>DOĞRU</v>
      </c>
      <c r="D469" s="56" t="s">
        <v>1507</v>
      </c>
      <c r="E469" s="56" t="str">
        <f>VLOOKUP(A469,'import Konya'!A:Q,5,0)</f>
        <v/>
      </c>
      <c r="F469" s="56" t="str">
        <f>VLOOKUP(A469,'import Konya'!A:Q,6,0)</f>
        <v/>
      </c>
      <c r="G469" s="56">
        <f>VLOOKUP(A469,'import Konya'!A:Q,7,0)</f>
        <v>0</v>
      </c>
      <c r="H469" s="56">
        <f>VLOOKUP(A469,'import Konya'!A:Q,8,0)</f>
        <v>6</v>
      </c>
      <c r="I469" s="56">
        <f>VLOOKUP(A469,'import Konya'!A:Q,9,0)</f>
        <v>6</v>
      </c>
      <c r="J469" s="216">
        <f>VLOOKUP(A469,'import Konya'!A:Q,10,0)</f>
        <v>0</v>
      </c>
      <c r="K469" s="56" t="s">
        <v>14676</v>
      </c>
      <c r="L469" s="56">
        <v>3.32323341E9</v>
      </c>
      <c r="M469" s="56" t="s">
        <v>13595</v>
      </c>
      <c r="N469" s="56" t="s">
        <v>14932</v>
      </c>
      <c r="O469" s="56" t="s">
        <v>14677</v>
      </c>
      <c r="P469" s="56" t="str">
        <f>VLOOKUP(A469,'import Konya'!A:Q,16,0)</f>
        <v>Geleneksel</v>
      </c>
      <c r="Q469" s="218" t="b">
        <v>1</v>
      </c>
      <c r="R469" s="218"/>
      <c r="S469" s="218"/>
      <c r="T469" s="218"/>
      <c r="U469" s="218" t="s">
        <v>15777</v>
      </c>
      <c r="V469" s="220"/>
      <c r="W469" s="220"/>
      <c r="X469" s="218"/>
      <c r="Y469" s="218" t="s">
        <v>43</v>
      </c>
      <c r="Z469" s="220">
        <v>44587.0</v>
      </c>
      <c r="AA469" s="218" t="s">
        <v>1353</v>
      </c>
      <c r="AB469" s="221">
        <v>44587.0</v>
      </c>
      <c r="AC469" s="218"/>
      <c r="AD469" s="218"/>
      <c r="AE469" s="218"/>
      <c r="AF469" s="218"/>
      <c r="AG469" s="218"/>
      <c r="AH469" s="218"/>
      <c r="AI469" s="218" t="s">
        <v>66</v>
      </c>
      <c r="AJ469" s="218" t="s">
        <v>66</v>
      </c>
      <c r="AK469" s="218"/>
      <c r="AL469" s="218"/>
      <c r="AM469" s="218"/>
    </row>
    <row r="470" ht="15.75" customHeight="1">
      <c r="A470" s="56" t="s">
        <v>15778</v>
      </c>
      <c r="B470" s="56" t="s">
        <v>15779</v>
      </c>
      <c r="C470" s="56" t="str">
        <f>VLOOKUP(A470,'import Konya'!A:Q,3,0)</f>
        <v>YANLIŞ</v>
      </c>
      <c r="D470" s="56" t="s">
        <v>1356</v>
      </c>
      <c r="E470" s="56">
        <f>VLOOKUP(A470,'import Konya'!A:Q,5,0)</f>
        <v>16</v>
      </c>
      <c r="F470" s="56" t="str">
        <f>VLOOKUP(A470,'import Konya'!A:Q,6,0)</f>
        <v/>
      </c>
      <c r="G470" s="56">
        <f>VLOOKUP(A470,'import Konya'!A:Q,7,0)</f>
        <v>0</v>
      </c>
      <c r="H470" s="56">
        <f>VLOOKUP(A470,'import Konya'!A:Q,8,0)</f>
        <v>8</v>
      </c>
      <c r="I470" s="56">
        <f>VLOOKUP(A470,'import Konya'!A:Q,9,0)</f>
        <v>8</v>
      </c>
      <c r="J470" s="216">
        <f>VLOOKUP(A470,'import Konya'!A:Q,10,0)</f>
        <v>0</v>
      </c>
      <c r="K470" s="56" t="s">
        <v>15780</v>
      </c>
      <c r="L470" s="56">
        <v>5.436995359E9</v>
      </c>
      <c r="M470" s="56" t="s">
        <v>13656</v>
      </c>
      <c r="N470" s="56" t="s">
        <v>13981</v>
      </c>
      <c r="O470" s="56" t="s">
        <v>15781</v>
      </c>
      <c r="P470" s="56" t="str">
        <f>VLOOKUP(A470,'import Konya'!A:Q,16,0)</f>
        <v>Geleneksel</v>
      </c>
      <c r="Q470" s="218" t="b">
        <v>0</v>
      </c>
      <c r="R470" s="218"/>
      <c r="S470" s="218"/>
      <c r="T470" s="218"/>
      <c r="U470" s="218"/>
      <c r="V470" s="220"/>
      <c r="W470" s="220"/>
      <c r="X470" s="218"/>
      <c r="Y470" s="218"/>
      <c r="Z470" s="220"/>
      <c r="AA470" s="218"/>
      <c r="AB470" s="218"/>
      <c r="AC470" s="218"/>
      <c r="AD470" s="218"/>
      <c r="AE470" s="218"/>
      <c r="AF470" s="218"/>
      <c r="AG470" s="218"/>
      <c r="AH470" s="218"/>
      <c r="AI470" s="218"/>
      <c r="AJ470" s="218"/>
      <c r="AK470" s="218"/>
      <c r="AL470" s="218"/>
      <c r="AM470" s="218"/>
    </row>
    <row r="471" ht="15.75" customHeight="1">
      <c r="A471" s="56" t="s">
        <v>15782</v>
      </c>
      <c r="B471" s="56" t="s">
        <v>15783</v>
      </c>
      <c r="C471" s="56" t="str">
        <f>VLOOKUP(A471,'import Konya'!A:Q,3,0)</f>
        <v>DOĞRU</v>
      </c>
      <c r="D471" s="56" t="s">
        <v>1370</v>
      </c>
      <c r="E471" s="56">
        <f>VLOOKUP(A471,'import Konya'!A:Q,5,0)</f>
        <v>1056</v>
      </c>
      <c r="F471" s="56" t="str">
        <f>VLOOKUP(A471,'import Konya'!A:Q,6,0)</f>
        <v/>
      </c>
      <c r="G471" s="56">
        <f>VLOOKUP(A471,'import Konya'!A:Q,7,0)</f>
        <v>18</v>
      </c>
      <c r="H471" s="56">
        <f>VLOOKUP(A471,'import Konya'!A:Q,8,0)</f>
        <v>4</v>
      </c>
      <c r="I471" s="56">
        <f>VLOOKUP(A471,'import Konya'!A:Q,9,0)</f>
        <v>22</v>
      </c>
      <c r="J471" s="216">
        <f>VLOOKUP(A471,'import Konya'!A:Q,10,0)</f>
        <v>0.82</v>
      </c>
      <c r="K471" s="56" t="s">
        <v>15784</v>
      </c>
      <c r="L471" s="56">
        <v>5.326042764E9</v>
      </c>
      <c r="M471" s="56" t="s">
        <v>11034</v>
      </c>
      <c r="N471" s="56" t="s">
        <v>14237</v>
      </c>
      <c r="O471" s="56" t="s">
        <v>15785</v>
      </c>
      <c r="P471" s="56" t="str">
        <f>VLOOKUP(A471,'import Konya'!A:Q,16,0)</f>
        <v>Geleneksel</v>
      </c>
      <c r="Q471" s="218" t="b">
        <v>0</v>
      </c>
      <c r="R471" s="218" t="s">
        <v>38</v>
      </c>
      <c r="S471" s="218" t="s">
        <v>149</v>
      </c>
      <c r="T471" s="39" t="s">
        <v>13853</v>
      </c>
      <c r="U471" s="218"/>
      <c r="V471" s="220">
        <v>44602.0</v>
      </c>
      <c r="W471" s="220">
        <v>44603.0</v>
      </c>
      <c r="X471" s="218"/>
      <c r="Y471" s="218" t="s">
        <v>1353</v>
      </c>
      <c r="Z471" s="220">
        <v>44602.0</v>
      </c>
      <c r="AA471" s="218"/>
      <c r="AB471" s="218"/>
      <c r="AC471" s="218"/>
      <c r="AD471" s="218"/>
      <c r="AE471" s="218"/>
      <c r="AF471" s="218"/>
      <c r="AG471" s="218"/>
      <c r="AH471" s="218"/>
      <c r="AI471" s="218" t="s">
        <v>149</v>
      </c>
      <c r="AJ471" s="218"/>
      <c r="AK471" s="218"/>
      <c r="AL471" s="218"/>
      <c r="AM471" s="218"/>
    </row>
    <row r="472" ht="15.75" customHeight="1">
      <c r="A472" s="56" t="s">
        <v>15786</v>
      </c>
      <c r="B472" s="56" t="s">
        <v>15787</v>
      </c>
      <c r="C472" s="56" t="str">
        <f>VLOOKUP(A472,'import Konya'!A:Q,3,0)</f>
        <v>DOĞRU</v>
      </c>
      <c r="D472" s="56" t="s">
        <v>1370</v>
      </c>
      <c r="E472" s="56">
        <f>VLOOKUP(A472,'import Konya'!A:Q,5,0)</f>
        <v>1421</v>
      </c>
      <c r="F472" s="56">
        <f>VLOOKUP(A472,'import Konya'!A:Q,6,0)</f>
        <v>47</v>
      </c>
      <c r="G472" s="56">
        <f>VLOOKUP(A472,'import Konya'!A:Q,7,0)</f>
        <v>7</v>
      </c>
      <c r="H472" s="56">
        <f>VLOOKUP(A472,'import Konya'!A:Q,8,0)</f>
        <v>2</v>
      </c>
      <c r="I472" s="56">
        <f>VLOOKUP(A472,'import Konya'!A:Q,9,0)</f>
        <v>9</v>
      </c>
      <c r="J472" s="216">
        <f>VLOOKUP(A472,'import Konya'!A:Q,10,0)</f>
        <v>0.78</v>
      </c>
      <c r="K472" s="56" t="s">
        <v>15788</v>
      </c>
      <c r="L472" s="56">
        <v>5.436476111E9</v>
      </c>
      <c r="M472" s="56" t="s">
        <v>13595</v>
      </c>
      <c r="N472" s="56" t="s">
        <v>13901</v>
      </c>
      <c r="O472" s="56" t="s">
        <v>15789</v>
      </c>
      <c r="P472" s="56" t="str">
        <f>VLOOKUP(A472,'import Konya'!A:Q,16,0)</f>
        <v>Geleneksel</v>
      </c>
      <c r="Q472" s="218" t="b">
        <v>0</v>
      </c>
      <c r="R472" s="218" t="s">
        <v>38</v>
      </c>
      <c r="S472" s="218" t="s">
        <v>128</v>
      </c>
      <c r="T472" s="218"/>
      <c r="U472" s="218" t="s">
        <v>15790</v>
      </c>
      <c r="V472" s="220">
        <v>44617.0</v>
      </c>
      <c r="W472" s="220">
        <v>44620.0</v>
      </c>
      <c r="X472" s="218"/>
      <c r="Y472" s="218" t="s">
        <v>1353</v>
      </c>
      <c r="Z472" s="220">
        <v>44585.0</v>
      </c>
      <c r="AA472" s="218" t="s">
        <v>1353</v>
      </c>
      <c r="AB472" s="221">
        <v>44587.0</v>
      </c>
      <c r="AC472" s="218" t="s">
        <v>1353</v>
      </c>
      <c r="AD472" s="221">
        <v>44617.0</v>
      </c>
      <c r="AE472" s="218"/>
      <c r="AF472" s="218"/>
      <c r="AG472" s="218"/>
      <c r="AH472" s="218"/>
      <c r="AI472" s="218" t="s">
        <v>404</v>
      </c>
      <c r="AJ472" s="218" t="s">
        <v>404</v>
      </c>
      <c r="AK472" s="218" t="s">
        <v>128</v>
      </c>
      <c r="AL472" s="218"/>
      <c r="AM472" s="218"/>
    </row>
    <row r="473" ht="15.75" customHeight="1">
      <c r="A473" s="56" t="s">
        <v>15791</v>
      </c>
      <c r="B473" s="56" t="s">
        <v>15792</v>
      </c>
      <c r="C473" s="56" t="str">
        <f>VLOOKUP(A473,'import Konya'!A:Q,3,0)</f>
        <v>DOĞRU</v>
      </c>
      <c r="D473" s="56" t="s">
        <v>1378</v>
      </c>
      <c r="E473" s="56">
        <f>VLOOKUP(A473,'import Konya'!A:Q,5,0)</f>
        <v>490</v>
      </c>
      <c r="F473" s="56">
        <f>VLOOKUP(A473,'import Konya'!A:Q,6,0)</f>
        <v>111</v>
      </c>
      <c r="G473" s="56">
        <f>VLOOKUP(A473,'import Konya'!A:Q,7,0)</f>
        <v>33</v>
      </c>
      <c r="H473" s="56">
        <f>VLOOKUP(A473,'import Konya'!A:Q,8,0)</f>
        <v>3</v>
      </c>
      <c r="I473" s="56">
        <f>VLOOKUP(A473,'import Konya'!A:Q,9,0)</f>
        <v>36</v>
      </c>
      <c r="J473" s="216">
        <f>VLOOKUP(A473,'import Konya'!A:Q,10,0)</f>
        <v>0.92</v>
      </c>
      <c r="K473" s="56" t="s">
        <v>15793</v>
      </c>
      <c r="L473" s="56">
        <v>5.443768516E9</v>
      </c>
      <c r="M473" s="56" t="s">
        <v>11034</v>
      </c>
      <c r="N473" s="56" t="s">
        <v>14237</v>
      </c>
      <c r="O473" s="56" t="s">
        <v>15794</v>
      </c>
      <c r="P473" s="56" t="str">
        <f>VLOOKUP(A473,'import Konya'!A:Q,16,0)</f>
        <v>Geleneksel</v>
      </c>
      <c r="Q473" s="218" t="b">
        <v>0</v>
      </c>
      <c r="R473" s="218" t="s">
        <v>38</v>
      </c>
      <c r="S473" s="218" t="s">
        <v>167</v>
      </c>
      <c r="T473" s="2" t="s">
        <v>13064</v>
      </c>
      <c r="U473" s="218"/>
      <c r="V473" s="220">
        <v>44614.0</v>
      </c>
      <c r="W473" s="220">
        <v>44615.0</v>
      </c>
      <c r="X473" s="218"/>
      <c r="Y473" s="218" t="s">
        <v>1353</v>
      </c>
      <c r="Z473" s="220">
        <v>44614.0</v>
      </c>
      <c r="AA473" s="218"/>
      <c r="AB473" s="218"/>
      <c r="AC473" s="218"/>
      <c r="AD473" s="218"/>
      <c r="AE473" s="218"/>
      <c r="AF473" s="218"/>
      <c r="AG473" s="218"/>
      <c r="AH473" s="218"/>
      <c r="AI473" s="218" t="s">
        <v>167</v>
      </c>
      <c r="AJ473" s="218"/>
      <c r="AK473" s="218"/>
      <c r="AL473" s="218"/>
      <c r="AM473" s="218"/>
    </row>
    <row r="474" ht="15.75" customHeight="1">
      <c r="A474" s="56" t="s">
        <v>15795</v>
      </c>
      <c r="B474" s="56" t="s">
        <v>15796</v>
      </c>
      <c r="C474" s="56" t="str">
        <f>VLOOKUP(A474,'import Konya'!A:Q,3,0)</f>
        <v>DOĞRU</v>
      </c>
      <c r="D474" s="56" t="s">
        <v>1364</v>
      </c>
      <c r="E474" s="56">
        <f>VLOOKUP(A474,'import Konya'!A:Q,5,0)</f>
        <v>75</v>
      </c>
      <c r="F474" s="56">
        <f>VLOOKUP(A474,'import Konya'!A:Q,6,0)</f>
        <v>16</v>
      </c>
      <c r="G474" s="56">
        <f>VLOOKUP(A474,'import Konya'!A:Q,7,0)</f>
        <v>0</v>
      </c>
      <c r="H474" s="56">
        <f>VLOOKUP(A474,'import Konya'!A:Q,8,0)</f>
        <v>29</v>
      </c>
      <c r="I474" s="56">
        <f>VLOOKUP(A474,'import Konya'!A:Q,9,0)</f>
        <v>29</v>
      </c>
      <c r="J474" s="216">
        <f>VLOOKUP(A474,'import Konya'!A:Q,10,0)</f>
        <v>0</v>
      </c>
      <c r="K474" s="56" t="s">
        <v>15797</v>
      </c>
      <c r="L474" s="56">
        <v>5.411453999E9</v>
      </c>
      <c r="M474" s="56" t="s">
        <v>13595</v>
      </c>
      <c r="N474" s="56" t="s">
        <v>14632</v>
      </c>
      <c r="O474" s="56" t="s">
        <v>15798</v>
      </c>
      <c r="P474" s="56" t="str">
        <f>VLOOKUP(A474,'import Konya'!A:Q,16,0)</f>
        <v>Geleneksel</v>
      </c>
      <c r="Q474" s="218" t="b">
        <v>0</v>
      </c>
      <c r="R474" s="218" t="s">
        <v>28</v>
      </c>
      <c r="S474" s="218" t="s">
        <v>128</v>
      </c>
      <c r="T474" s="2" t="s">
        <v>13064</v>
      </c>
      <c r="U474" s="218"/>
      <c r="V474" s="220">
        <v>44617.0</v>
      </c>
      <c r="W474" s="220">
        <v>44620.0</v>
      </c>
      <c r="X474" s="218"/>
      <c r="Y474" s="218" t="s">
        <v>1475</v>
      </c>
      <c r="Z474" s="220">
        <v>44593.0</v>
      </c>
      <c r="AA474" s="218" t="s">
        <v>1353</v>
      </c>
      <c r="AB474" s="221">
        <v>44593.0</v>
      </c>
      <c r="AC474" s="218" t="s">
        <v>1353</v>
      </c>
      <c r="AD474" s="221">
        <v>44617.0</v>
      </c>
      <c r="AE474" s="218"/>
      <c r="AF474" s="218"/>
      <c r="AG474" s="218"/>
      <c r="AH474" s="218"/>
      <c r="AI474" s="218" t="s">
        <v>100</v>
      </c>
      <c r="AJ474" s="218" t="s">
        <v>167</v>
      </c>
      <c r="AK474" s="218" t="s">
        <v>128</v>
      </c>
      <c r="AL474" s="218"/>
      <c r="AM474" s="218"/>
    </row>
    <row r="475" ht="15.75" customHeight="1">
      <c r="A475" s="56" t="s">
        <v>15799</v>
      </c>
      <c r="B475" s="56" t="s">
        <v>15800</v>
      </c>
      <c r="C475" s="56" t="str">
        <f>VLOOKUP(A475,'import Konya'!A:Q,3,0)</f>
        <v>DOĞRU</v>
      </c>
      <c r="D475" s="56" t="s">
        <v>1364</v>
      </c>
      <c r="E475" s="56">
        <f>VLOOKUP(A475,'import Konya'!A:Q,5,0)</f>
        <v>390</v>
      </c>
      <c r="F475" s="56">
        <f>VLOOKUP(A475,'import Konya'!A:Q,6,0)</f>
        <v>15</v>
      </c>
      <c r="G475" s="56">
        <f>VLOOKUP(A475,'import Konya'!A:Q,7,0)</f>
        <v>5</v>
      </c>
      <c r="H475" s="56">
        <f>VLOOKUP(A475,'import Konya'!A:Q,8,0)</f>
        <v>10</v>
      </c>
      <c r="I475" s="56">
        <f>VLOOKUP(A475,'import Konya'!A:Q,9,0)</f>
        <v>15</v>
      </c>
      <c r="J475" s="216">
        <f>VLOOKUP(A475,'import Konya'!A:Q,10,0)</f>
        <v>0.33</v>
      </c>
      <c r="K475" s="56" t="s">
        <v>15801</v>
      </c>
      <c r="L475" s="56">
        <v>5.536766369E9</v>
      </c>
      <c r="M475" s="56" t="s">
        <v>11034</v>
      </c>
      <c r="N475" s="56" t="s">
        <v>13602</v>
      </c>
      <c r="O475" s="56" t="s">
        <v>15802</v>
      </c>
      <c r="P475" s="56" t="str">
        <f>VLOOKUP(A475,'import Konya'!A:Q,16,0)</f>
        <v>Geleneksel</v>
      </c>
      <c r="Q475" s="218" t="b">
        <v>0</v>
      </c>
      <c r="R475" s="218" t="s">
        <v>38</v>
      </c>
      <c r="S475" s="218" t="s">
        <v>404</v>
      </c>
      <c r="T475" s="224"/>
      <c r="U475" s="218"/>
      <c r="V475" s="220">
        <v>44561.0</v>
      </c>
      <c r="W475" s="220">
        <v>44565.0</v>
      </c>
      <c r="X475" s="218"/>
      <c r="Y475" s="218" t="s">
        <v>1353</v>
      </c>
      <c r="Z475" s="220">
        <v>44561.0</v>
      </c>
      <c r="AA475" s="218"/>
      <c r="AB475" s="218"/>
      <c r="AC475" s="218"/>
      <c r="AD475" s="218"/>
      <c r="AE475" s="218"/>
      <c r="AF475" s="218"/>
      <c r="AG475" s="218"/>
      <c r="AH475" s="218"/>
      <c r="AI475" s="218" t="s">
        <v>404</v>
      </c>
      <c r="AJ475" s="218"/>
      <c r="AK475" s="218"/>
      <c r="AL475" s="218"/>
      <c r="AM475" s="218"/>
    </row>
    <row r="476" ht="15.75" customHeight="1">
      <c r="A476" s="211" t="s">
        <v>15803</v>
      </c>
      <c r="B476" s="211" t="s">
        <v>15804</v>
      </c>
      <c r="C476" s="56" t="str">
        <f>VLOOKUP(A476,'import Konya'!A:Q,3,0)</f>
        <v>DOĞRU</v>
      </c>
      <c r="D476" s="211" t="s">
        <v>1364</v>
      </c>
      <c r="E476" s="56">
        <f>VLOOKUP(A476,'import Konya'!A:Q,5,0)</f>
        <v>34</v>
      </c>
      <c r="F476" s="56">
        <f>VLOOKUP(A476,'import Konya'!A:Q,6,0)</f>
        <v>11</v>
      </c>
      <c r="G476" s="56">
        <f>VLOOKUP(A476,'import Konya'!A:Q,7,0)</f>
        <v>0</v>
      </c>
      <c r="H476" s="56">
        <f>VLOOKUP(A476,'import Konya'!A:Q,8,0)</f>
        <v>13</v>
      </c>
      <c r="I476" s="56">
        <f>VLOOKUP(A476,'import Konya'!A:Q,9,0)</f>
        <v>13</v>
      </c>
      <c r="J476" s="216">
        <f>VLOOKUP(A476,'import Konya'!A:Q,10,0)</f>
        <v>0</v>
      </c>
      <c r="K476" s="211" t="s">
        <v>15805</v>
      </c>
      <c r="L476" s="211">
        <v>3.322653509E9</v>
      </c>
      <c r="M476" s="211" t="s">
        <v>11034</v>
      </c>
      <c r="N476" s="211" t="s">
        <v>13773</v>
      </c>
      <c r="O476" s="211" t="s">
        <v>15806</v>
      </c>
      <c r="P476" s="211" t="s">
        <v>2137</v>
      </c>
      <c r="Q476" s="218" t="b">
        <v>0</v>
      </c>
      <c r="R476" s="218" t="s">
        <v>32</v>
      </c>
      <c r="S476" s="218"/>
      <c r="T476" s="218"/>
      <c r="U476" s="218"/>
      <c r="V476" s="220"/>
      <c r="W476" s="220"/>
      <c r="X476" s="218"/>
      <c r="Y476" s="218"/>
      <c r="Z476" s="220"/>
      <c r="AA476" s="218"/>
      <c r="AB476" s="218"/>
      <c r="AC476" s="218"/>
      <c r="AD476" s="218"/>
      <c r="AE476" s="218"/>
      <c r="AF476" s="218"/>
      <c r="AG476" s="218"/>
      <c r="AH476" s="218"/>
      <c r="AI476" s="218"/>
      <c r="AJ476" s="218"/>
      <c r="AK476" s="218"/>
      <c r="AL476" s="218"/>
      <c r="AM476" s="218"/>
    </row>
    <row r="477" ht="15.75" customHeight="1">
      <c r="A477" s="211" t="s">
        <v>15807</v>
      </c>
      <c r="B477" s="211" t="s">
        <v>15808</v>
      </c>
      <c r="C477" s="56" t="str">
        <f>VLOOKUP(A477,'import Konya'!A:Q,3,0)</f>
        <v>DOĞRU</v>
      </c>
      <c r="D477" s="211" t="s">
        <v>1507</v>
      </c>
      <c r="E477" s="56">
        <f>VLOOKUP(A477,'import Konya'!A:Q,5,0)</f>
        <v>8</v>
      </c>
      <c r="F477" s="56" t="str">
        <f>VLOOKUP(A477,'import Konya'!A:Q,6,0)</f>
        <v/>
      </c>
      <c r="G477" s="56">
        <f>VLOOKUP(A477,'import Konya'!A:Q,7,0)</f>
        <v>0</v>
      </c>
      <c r="H477" s="56">
        <f>VLOOKUP(A477,'import Konya'!A:Q,8,0)</f>
        <v>41</v>
      </c>
      <c r="I477" s="56">
        <f>VLOOKUP(A477,'import Konya'!A:Q,9,0)</f>
        <v>41</v>
      </c>
      <c r="J477" s="216">
        <f>VLOOKUP(A477,'import Konya'!A:Q,10,0)</f>
        <v>0</v>
      </c>
      <c r="K477" s="211" t="s">
        <v>15809</v>
      </c>
      <c r="L477" s="211">
        <v>5.327671404E9</v>
      </c>
      <c r="M477" s="211" t="s">
        <v>13620</v>
      </c>
      <c r="N477" s="211" t="s">
        <v>13958</v>
      </c>
      <c r="O477" s="211" t="s">
        <v>15810</v>
      </c>
      <c r="P477" s="56" t="str">
        <f>VLOOKUP(A477,'import Konya'!A:Q,16,0)</f>
        <v>Geleneksel</v>
      </c>
      <c r="Q477" s="218" t="b">
        <v>0</v>
      </c>
      <c r="R477" s="218" t="s">
        <v>33</v>
      </c>
      <c r="S477" s="218"/>
      <c r="T477" s="218"/>
      <c r="U477" s="218" t="s">
        <v>15811</v>
      </c>
      <c r="V477" s="220"/>
      <c r="W477" s="220"/>
      <c r="X477" s="218"/>
      <c r="Y477" s="218"/>
      <c r="Z477" s="220"/>
      <c r="AA477" s="218"/>
      <c r="AB477" s="218"/>
      <c r="AC477" s="218"/>
      <c r="AD477" s="218"/>
      <c r="AE477" s="218"/>
      <c r="AF477" s="218"/>
      <c r="AG477" s="218"/>
      <c r="AH477" s="218"/>
      <c r="AI477" s="218"/>
      <c r="AJ477" s="218"/>
      <c r="AK477" s="218"/>
      <c r="AL477" s="218"/>
      <c r="AM477" s="218"/>
    </row>
    <row r="478" ht="15.75" customHeight="1">
      <c r="A478" s="56" t="s">
        <v>15812</v>
      </c>
      <c r="B478" s="56" t="s">
        <v>15813</v>
      </c>
      <c r="C478" s="56" t="str">
        <f>VLOOKUP(A478,'import Konya'!A:Q,3,0)</f>
        <v>YANLIŞ</v>
      </c>
      <c r="D478" s="56" t="s">
        <v>1370</v>
      </c>
      <c r="E478" s="56">
        <f>VLOOKUP(A478,'import Konya'!A:Q,5,0)</f>
        <v>32</v>
      </c>
      <c r="F478" s="56" t="str">
        <f>VLOOKUP(A478,'import Konya'!A:Q,6,0)</f>
        <v/>
      </c>
      <c r="G478" s="56">
        <f>VLOOKUP(A478,'import Konya'!A:Q,7,0)</f>
        <v>0</v>
      </c>
      <c r="H478" s="56">
        <f>VLOOKUP(A478,'import Konya'!A:Q,8,0)</f>
        <v>37</v>
      </c>
      <c r="I478" s="56">
        <f>VLOOKUP(A478,'import Konya'!A:Q,9,0)</f>
        <v>37</v>
      </c>
      <c r="J478" s="216">
        <f>VLOOKUP(A478,'import Konya'!A:Q,10,0)</f>
        <v>0</v>
      </c>
      <c r="K478" s="56" t="s">
        <v>15814</v>
      </c>
      <c r="L478" s="56">
        <v>3.325015151E9</v>
      </c>
      <c r="M478" s="56" t="s">
        <v>11034</v>
      </c>
      <c r="N478" s="56" t="s">
        <v>13930</v>
      </c>
      <c r="O478" s="56" t="s">
        <v>15815</v>
      </c>
      <c r="P478" s="56" t="str">
        <f>VLOOKUP(A478,'import Konya'!A:Q,16,0)</f>
        <v>Geleneksel</v>
      </c>
      <c r="Q478" s="218" t="b">
        <v>1</v>
      </c>
      <c r="R478" s="218"/>
      <c r="S478" s="218"/>
      <c r="T478" s="218"/>
      <c r="U478" s="218" t="s">
        <v>15816</v>
      </c>
      <c r="V478" s="220"/>
      <c r="W478" s="220"/>
      <c r="X478" s="218"/>
      <c r="Y478" s="218" t="s">
        <v>1353</v>
      </c>
      <c r="Z478" s="220">
        <v>44414.0</v>
      </c>
      <c r="AA478" s="218"/>
      <c r="AB478" s="218"/>
      <c r="AC478" s="218"/>
      <c r="AD478" s="218"/>
      <c r="AE478" s="218"/>
      <c r="AF478" s="218"/>
      <c r="AG478" s="218"/>
      <c r="AH478" s="218"/>
      <c r="AI478" s="218" t="s">
        <v>13605</v>
      </c>
      <c r="AJ478" s="218"/>
      <c r="AK478" s="218"/>
      <c r="AL478" s="218"/>
      <c r="AM478" s="218"/>
    </row>
    <row r="479" ht="15.75" customHeight="1">
      <c r="A479" s="56" t="s">
        <v>15817</v>
      </c>
      <c r="B479" s="56" t="s">
        <v>15818</v>
      </c>
      <c r="C479" s="56" t="str">
        <f>VLOOKUP(A479,'import Konya'!A:Q,3,0)</f>
        <v>DOĞRU</v>
      </c>
      <c r="D479" s="56" t="s">
        <v>1507</v>
      </c>
      <c r="E479" s="56">
        <f>VLOOKUP(A479,'import Konya'!A:Q,5,0)</f>
        <v>32</v>
      </c>
      <c r="F479" s="56">
        <f>VLOOKUP(A479,'import Konya'!A:Q,6,0)</f>
        <v>13</v>
      </c>
      <c r="G479" s="56">
        <f>VLOOKUP(A479,'import Konya'!A:Q,7,0)</f>
        <v>19</v>
      </c>
      <c r="H479" s="56">
        <f>VLOOKUP(A479,'import Konya'!A:Q,8,0)</f>
        <v>3</v>
      </c>
      <c r="I479" s="56">
        <f>VLOOKUP(A479,'import Konya'!A:Q,9,0)</f>
        <v>22</v>
      </c>
      <c r="J479" s="216">
        <f>VLOOKUP(A479,'import Konya'!A:Q,10,0)</f>
        <v>0.86</v>
      </c>
      <c r="K479" s="56" t="s">
        <v>15819</v>
      </c>
      <c r="L479" s="56">
        <v>3.323239991E9</v>
      </c>
      <c r="M479" s="56" t="s">
        <v>13595</v>
      </c>
      <c r="N479" s="56" t="s">
        <v>13945</v>
      </c>
      <c r="O479" s="56" t="s">
        <v>15820</v>
      </c>
      <c r="P479" s="56" t="str">
        <f>VLOOKUP(A479,'import Konya'!A:Q,16,0)</f>
        <v>Geleneksel</v>
      </c>
      <c r="Q479" s="218" t="b">
        <v>0</v>
      </c>
      <c r="R479" s="218" t="s">
        <v>38</v>
      </c>
      <c r="S479" s="218" t="s">
        <v>66</v>
      </c>
      <c r="T479" s="2" t="s">
        <v>13064</v>
      </c>
      <c r="U479" s="218"/>
      <c r="V479" s="220">
        <v>44617.0</v>
      </c>
      <c r="W479" s="220">
        <v>44617.0</v>
      </c>
      <c r="X479" s="218"/>
      <c r="Y479" s="218" t="s">
        <v>1353</v>
      </c>
      <c r="Z479" s="220">
        <v>44585.0</v>
      </c>
      <c r="AA479" s="218"/>
      <c r="AB479" s="218"/>
      <c r="AC479" s="218"/>
      <c r="AD479" s="218"/>
      <c r="AE479" s="218"/>
      <c r="AF479" s="218"/>
      <c r="AG479" s="218"/>
      <c r="AH479" s="218"/>
      <c r="AI479" s="218" t="s">
        <v>167</v>
      </c>
      <c r="AJ479" s="218"/>
      <c r="AK479" s="218"/>
      <c r="AL479" s="218"/>
      <c r="AM479" s="218"/>
    </row>
    <row r="480" ht="15.75" customHeight="1">
      <c r="A480" s="56" t="s">
        <v>15821</v>
      </c>
      <c r="B480" s="56" t="s">
        <v>15822</v>
      </c>
      <c r="C480" s="56" t="str">
        <f>VLOOKUP(A480,'import Konya'!A:Q,3,0)</f>
        <v>DOĞRU</v>
      </c>
      <c r="D480" s="56" t="s">
        <v>1370</v>
      </c>
      <c r="E480" s="56">
        <f>VLOOKUP(A480,'import Konya'!A:Q,5,0)</f>
        <v>2016</v>
      </c>
      <c r="F480" s="56" t="str">
        <f>VLOOKUP(A480,'import Konya'!A:Q,6,0)</f>
        <v/>
      </c>
      <c r="G480" s="56">
        <f>VLOOKUP(A480,'import Konya'!A:Q,7,0)</f>
        <v>0</v>
      </c>
      <c r="H480" s="56">
        <f>VLOOKUP(A480,'import Konya'!A:Q,8,0)</f>
        <v>11</v>
      </c>
      <c r="I480" s="56">
        <f>VLOOKUP(A480,'import Konya'!A:Q,9,0)</f>
        <v>11</v>
      </c>
      <c r="J480" s="216">
        <f>VLOOKUP(A480,'import Konya'!A:Q,10,0)</f>
        <v>0</v>
      </c>
      <c r="K480" s="56" t="s">
        <v>15823</v>
      </c>
      <c r="L480" s="56">
        <v>3.32233337E9</v>
      </c>
      <c r="M480" s="56" t="s">
        <v>11034</v>
      </c>
      <c r="N480" s="56" t="s">
        <v>14016</v>
      </c>
      <c r="O480" s="56" t="s">
        <v>15824</v>
      </c>
      <c r="P480" s="56" t="str">
        <f>VLOOKUP(A480,'import Konya'!A:Q,16,0)</f>
        <v>Geleneksel</v>
      </c>
      <c r="Q480" s="218" t="b">
        <v>1</v>
      </c>
      <c r="R480" s="218"/>
      <c r="S480" s="218"/>
      <c r="T480" s="218"/>
      <c r="U480" s="218" t="s">
        <v>15825</v>
      </c>
      <c r="V480" s="220"/>
      <c r="W480" s="220"/>
      <c r="X480" s="218"/>
      <c r="Y480" s="218" t="s">
        <v>1353</v>
      </c>
      <c r="Z480" s="220">
        <v>44407.0</v>
      </c>
      <c r="AA480" s="218"/>
      <c r="AB480" s="218"/>
      <c r="AC480" s="218"/>
      <c r="AD480" s="218"/>
      <c r="AE480" s="218"/>
      <c r="AF480" s="218"/>
      <c r="AG480" s="218"/>
      <c r="AH480" s="218"/>
      <c r="AI480" s="218" t="s">
        <v>100</v>
      </c>
      <c r="AJ480" s="218"/>
      <c r="AK480" s="218"/>
      <c r="AL480" s="218"/>
      <c r="AM480" s="218"/>
    </row>
    <row r="481" ht="15.75" customHeight="1">
      <c r="A481" s="211" t="s">
        <v>15826</v>
      </c>
      <c r="B481" s="211" t="s">
        <v>15827</v>
      </c>
      <c r="C481" s="56" t="str">
        <f>VLOOKUP(A481,'import Konya'!A:Q,3,0)</f>
        <v>DOĞRU</v>
      </c>
      <c r="D481" s="211" t="s">
        <v>1364</v>
      </c>
      <c r="E481" s="56">
        <f>VLOOKUP(A481,'import Konya'!A:Q,5,0)</f>
        <v>12</v>
      </c>
      <c r="F481" s="56">
        <f>VLOOKUP(A481,'import Konya'!A:Q,6,0)</f>
        <v>6</v>
      </c>
      <c r="G481" s="56">
        <f>VLOOKUP(A481,'import Konya'!A:Q,7,0)</f>
        <v>0</v>
      </c>
      <c r="H481" s="56">
        <f>VLOOKUP(A481,'import Konya'!A:Q,8,0)</f>
        <v>8</v>
      </c>
      <c r="I481" s="56">
        <f>VLOOKUP(A481,'import Konya'!A:Q,9,0)</f>
        <v>8</v>
      </c>
      <c r="J481" s="216">
        <f>VLOOKUP(A481,'import Konya'!A:Q,10,0)</f>
        <v>0</v>
      </c>
      <c r="K481" s="211" t="s">
        <v>15828</v>
      </c>
      <c r="L481" s="211">
        <v>5.539214924E9</v>
      </c>
      <c r="M481" s="211" t="s">
        <v>13620</v>
      </c>
      <c r="N481" s="211" t="s">
        <v>13662</v>
      </c>
      <c r="O481" s="211" t="s">
        <v>15829</v>
      </c>
      <c r="P481" s="211" t="s">
        <v>2137</v>
      </c>
      <c r="Q481" s="218" t="b">
        <v>0</v>
      </c>
      <c r="R481" s="218" t="s">
        <v>28</v>
      </c>
      <c r="S481" s="218" t="s">
        <v>167</v>
      </c>
      <c r="T481" s="2" t="s">
        <v>13064</v>
      </c>
      <c r="U481" s="218"/>
      <c r="V481" s="220">
        <v>44629.0</v>
      </c>
      <c r="W481" s="220">
        <v>44631.0</v>
      </c>
      <c r="X481" s="218"/>
      <c r="Y481" s="218" t="s">
        <v>1353</v>
      </c>
      <c r="Z481" s="220">
        <v>44629.0</v>
      </c>
      <c r="AA481" s="218"/>
      <c r="AB481" s="218"/>
      <c r="AC481" s="218"/>
      <c r="AD481" s="218"/>
      <c r="AE481" s="218"/>
      <c r="AF481" s="218"/>
      <c r="AG481" s="218"/>
      <c r="AH481" s="218"/>
      <c r="AI481" s="218" t="s">
        <v>167</v>
      </c>
      <c r="AJ481" s="218"/>
      <c r="AK481" s="218"/>
      <c r="AL481" s="218"/>
      <c r="AM481" s="218"/>
    </row>
    <row r="482" ht="15.75" customHeight="1">
      <c r="A482" s="56" t="s">
        <v>15830</v>
      </c>
      <c r="B482" s="56" t="s">
        <v>15831</v>
      </c>
      <c r="C482" s="56" t="str">
        <f>VLOOKUP(A482,'import Konya'!A:Q,3,0)</f>
        <v>DOĞRU</v>
      </c>
      <c r="D482" s="56" t="s">
        <v>1364</v>
      </c>
      <c r="E482" s="56">
        <f>VLOOKUP(A482,'import Konya'!A:Q,5,0)</f>
        <v>250</v>
      </c>
      <c r="F482" s="56" t="str">
        <f>VLOOKUP(A482,'import Konya'!A:Q,6,0)</f>
        <v/>
      </c>
      <c r="G482" s="56">
        <f>VLOOKUP(A482,'import Konya'!A:Q,7,0)</f>
        <v>20</v>
      </c>
      <c r="H482" s="56">
        <f>VLOOKUP(A482,'import Konya'!A:Q,8,0)</f>
        <v>6</v>
      </c>
      <c r="I482" s="56">
        <f>VLOOKUP(A482,'import Konya'!A:Q,9,0)</f>
        <v>26</v>
      </c>
      <c r="J482" s="216">
        <f>VLOOKUP(A482,'import Konya'!A:Q,10,0)</f>
        <v>0.77</v>
      </c>
      <c r="K482" s="56" t="s">
        <v>15832</v>
      </c>
      <c r="L482" s="56">
        <v>5.526432373E9</v>
      </c>
      <c r="M482" s="56" t="s">
        <v>13620</v>
      </c>
      <c r="N482" s="56" t="s">
        <v>15833</v>
      </c>
      <c r="O482" s="56" t="s">
        <v>15834</v>
      </c>
      <c r="P482" s="56" t="str">
        <f>VLOOKUP(A482,'import Konya'!A:Q,16,0)</f>
        <v>Geleneksel</v>
      </c>
      <c r="Q482" s="218" t="b">
        <v>0</v>
      </c>
      <c r="R482" s="218" t="s">
        <v>38</v>
      </c>
      <c r="S482" s="218" t="s">
        <v>571</v>
      </c>
      <c r="T482" s="2" t="s">
        <v>13064</v>
      </c>
      <c r="U482" s="218" t="s">
        <v>15835</v>
      </c>
      <c r="V482" s="220">
        <v>44602.0</v>
      </c>
      <c r="W482" s="220">
        <v>44602.0</v>
      </c>
      <c r="X482" s="218"/>
      <c r="Y482" s="218" t="s">
        <v>43</v>
      </c>
      <c r="Z482" s="220">
        <v>44599.0</v>
      </c>
      <c r="AA482" s="218" t="s">
        <v>1353</v>
      </c>
      <c r="AB482" s="221">
        <v>44602.0</v>
      </c>
      <c r="AC482" s="218"/>
      <c r="AD482" s="218"/>
      <c r="AE482" s="218"/>
      <c r="AF482" s="218"/>
      <c r="AG482" s="218"/>
      <c r="AH482" s="218"/>
      <c r="AI482" s="218" t="s">
        <v>149</v>
      </c>
      <c r="AJ482" s="218" t="s">
        <v>571</v>
      </c>
      <c r="AK482" s="218"/>
      <c r="AL482" s="218"/>
      <c r="AM482" s="218"/>
    </row>
    <row r="483" ht="15.75" customHeight="1">
      <c r="A483" s="56" t="s">
        <v>15836</v>
      </c>
      <c r="B483" s="56" t="s">
        <v>15837</v>
      </c>
      <c r="C483" s="56" t="str">
        <f>VLOOKUP(A483,'import Konya'!A:Q,3,0)</f>
        <v>DOĞRU</v>
      </c>
      <c r="D483" s="56" t="s">
        <v>1364</v>
      </c>
      <c r="E483" s="56">
        <f>VLOOKUP(A483,'import Konya'!A:Q,5,0)</f>
        <v>35</v>
      </c>
      <c r="F483" s="56" t="str">
        <f>VLOOKUP(A483,'import Konya'!A:Q,6,0)</f>
        <v/>
      </c>
      <c r="G483" s="56">
        <f>VLOOKUP(A483,'import Konya'!A:Q,7,0)</f>
        <v>0</v>
      </c>
      <c r="H483" s="56">
        <f>VLOOKUP(A483,'import Konya'!A:Q,8,0)</f>
        <v>17</v>
      </c>
      <c r="I483" s="56">
        <f>VLOOKUP(A483,'import Konya'!A:Q,9,0)</f>
        <v>17</v>
      </c>
      <c r="J483" s="216">
        <f>VLOOKUP(A483,'import Konya'!A:Q,10,0)</f>
        <v>0</v>
      </c>
      <c r="K483" s="56" t="s">
        <v>15838</v>
      </c>
      <c r="L483" s="56">
        <v>5.353228372E9</v>
      </c>
      <c r="M483" s="56" t="s">
        <v>11034</v>
      </c>
      <c r="N483" s="56" t="s">
        <v>14016</v>
      </c>
      <c r="O483" s="56" t="s">
        <v>15839</v>
      </c>
      <c r="P483" s="56" t="str">
        <f>VLOOKUP(A483,'import Konya'!A:Q,16,0)</f>
        <v>Geleneksel</v>
      </c>
      <c r="Q483" s="218" t="b">
        <v>1</v>
      </c>
      <c r="R483" s="218"/>
      <c r="S483" s="218"/>
      <c r="T483" s="218"/>
      <c r="U483" s="218" t="s">
        <v>15840</v>
      </c>
      <c r="V483" s="220"/>
      <c r="W483" s="220"/>
      <c r="X483" s="218"/>
      <c r="Y483" s="218" t="s">
        <v>1353</v>
      </c>
      <c r="Z483" s="220">
        <v>44407.0</v>
      </c>
      <c r="AA483" s="218" t="s">
        <v>43</v>
      </c>
      <c r="AB483" s="221">
        <v>44422.0</v>
      </c>
      <c r="AC483" s="218"/>
      <c r="AD483" s="218"/>
      <c r="AE483" s="218"/>
      <c r="AF483" s="218"/>
      <c r="AG483" s="218"/>
      <c r="AH483" s="218"/>
      <c r="AI483" s="218" t="s">
        <v>100</v>
      </c>
      <c r="AJ483" s="218" t="s">
        <v>5371</v>
      </c>
      <c r="AK483" s="218"/>
      <c r="AL483" s="218"/>
      <c r="AM483" s="218"/>
    </row>
    <row r="484" ht="15.75" customHeight="1">
      <c r="A484" s="56" t="s">
        <v>15841</v>
      </c>
      <c r="B484" s="56" t="s">
        <v>15842</v>
      </c>
      <c r="C484" s="56" t="str">
        <f>VLOOKUP(A484,'import Konya'!A:Q,3,0)</f>
        <v>DOĞRU</v>
      </c>
      <c r="D484" s="56" t="s">
        <v>1364</v>
      </c>
      <c r="E484" s="56">
        <f>VLOOKUP(A484,'import Konya'!A:Q,5,0)</f>
        <v>174</v>
      </c>
      <c r="F484" s="56">
        <f>VLOOKUP(A484,'import Konya'!A:Q,6,0)</f>
        <v>1</v>
      </c>
      <c r="G484" s="56">
        <f>VLOOKUP(A484,'import Konya'!A:Q,7,0)</f>
        <v>16</v>
      </c>
      <c r="H484" s="56">
        <f>VLOOKUP(A484,'import Konya'!A:Q,8,0)</f>
        <v>5</v>
      </c>
      <c r="I484" s="56">
        <f>VLOOKUP(A484,'import Konya'!A:Q,9,0)</f>
        <v>21</v>
      </c>
      <c r="J484" s="216">
        <f>VLOOKUP(A484,'import Konya'!A:Q,10,0)</f>
        <v>0.76</v>
      </c>
      <c r="K484" s="56" t="s">
        <v>15843</v>
      </c>
      <c r="L484" s="56">
        <v>3.32410878E9</v>
      </c>
      <c r="M484" s="56" t="s">
        <v>11034</v>
      </c>
      <c r="N484" s="56" t="s">
        <v>14237</v>
      </c>
      <c r="O484" s="56" t="s">
        <v>15844</v>
      </c>
      <c r="P484" s="56" t="str">
        <f>VLOOKUP(A484,'import Konya'!A:Q,16,0)</f>
        <v>Geleneksel</v>
      </c>
      <c r="Q484" s="218" t="b">
        <v>0</v>
      </c>
      <c r="R484" s="218" t="s">
        <v>38</v>
      </c>
      <c r="S484" s="218" t="s">
        <v>167</v>
      </c>
      <c r="T484" s="2" t="s">
        <v>13064</v>
      </c>
      <c r="U484" s="218"/>
      <c r="V484" s="220">
        <v>44603.0</v>
      </c>
      <c r="W484" s="220">
        <v>44603.0</v>
      </c>
      <c r="X484" s="218"/>
      <c r="Y484" s="218" t="s">
        <v>1353</v>
      </c>
      <c r="Z484" s="220">
        <v>44603.0</v>
      </c>
      <c r="AA484" s="218"/>
      <c r="AB484" s="218"/>
      <c r="AC484" s="218"/>
      <c r="AD484" s="218"/>
      <c r="AE484" s="218"/>
      <c r="AF484" s="218"/>
      <c r="AG484" s="218"/>
      <c r="AH484" s="218"/>
      <c r="AI484" s="218" t="s">
        <v>167</v>
      </c>
      <c r="AJ484" s="218"/>
      <c r="AK484" s="218"/>
      <c r="AL484" s="218"/>
      <c r="AM484" s="218"/>
    </row>
    <row r="485" ht="15.75" customHeight="1">
      <c r="A485" s="211" t="s">
        <v>15845</v>
      </c>
      <c r="B485" s="211" t="s">
        <v>15846</v>
      </c>
      <c r="C485" s="56" t="str">
        <f>VLOOKUP(A485,'import Konya'!A:Q,3,0)</f>
        <v>DOĞRU</v>
      </c>
      <c r="D485" s="211" t="s">
        <v>1364</v>
      </c>
      <c r="E485" s="56">
        <f>VLOOKUP(A485,'import Konya'!A:Q,5,0)</f>
        <v>18</v>
      </c>
      <c r="F485" s="56">
        <f>VLOOKUP(A485,'import Konya'!A:Q,6,0)</f>
        <v>10</v>
      </c>
      <c r="G485" s="56">
        <f>VLOOKUP(A485,'import Konya'!A:Q,7,0)</f>
        <v>24</v>
      </c>
      <c r="H485" s="56">
        <f>VLOOKUP(A485,'import Konya'!A:Q,8,0)</f>
        <v>11</v>
      </c>
      <c r="I485" s="56">
        <f>VLOOKUP(A485,'import Konya'!A:Q,9,0)</f>
        <v>35</v>
      </c>
      <c r="J485" s="216">
        <f>VLOOKUP(A485,'import Konya'!A:Q,10,0)</f>
        <v>0.69</v>
      </c>
      <c r="K485" s="211" t="s">
        <v>15847</v>
      </c>
      <c r="L485" s="211">
        <v>5.549398301E9</v>
      </c>
      <c r="M485" s="211" t="s">
        <v>11034</v>
      </c>
      <c r="N485" s="211" t="s">
        <v>13784</v>
      </c>
      <c r="O485" s="211" t="s">
        <v>15848</v>
      </c>
      <c r="P485" s="211" t="s">
        <v>2137</v>
      </c>
      <c r="Q485" s="218" t="b">
        <v>0</v>
      </c>
      <c r="R485" s="218" t="s">
        <v>38</v>
      </c>
      <c r="S485" s="218" t="s">
        <v>167</v>
      </c>
      <c r="T485" s="2" t="s">
        <v>13064</v>
      </c>
      <c r="U485" s="218"/>
      <c r="V485" s="220">
        <v>44627.0</v>
      </c>
      <c r="W485" s="220">
        <v>44628.0</v>
      </c>
      <c r="X485" s="218"/>
      <c r="Y485" s="218" t="s">
        <v>1353</v>
      </c>
      <c r="Z485" s="220">
        <v>44627.0</v>
      </c>
      <c r="AA485" s="218"/>
      <c r="AB485" s="218"/>
      <c r="AC485" s="218"/>
      <c r="AD485" s="218"/>
      <c r="AE485" s="218"/>
      <c r="AF485" s="218"/>
      <c r="AG485" s="218"/>
      <c r="AH485" s="218"/>
      <c r="AI485" s="218" t="s">
        <v>167</v>
      </c>
      <c r="AJ485" s="218"/>
      <c r="AK485" s="218"/>
      <c r="AL485" s="218"/>
      <c r="AM485" s="218"/>
    </row>
    <row r="486" ht="15.75" customHeight="1">
      <c r="A486" s="211" t="s">
        <v>15849</v>
      </c>
      <c r="B486" s="211" t="s">
        <v>15850</v>
      </c>
      <c r="C486" s="56" t="str">
        <f>VLOOKUP(A486,'import Konya'!A:Q,3,0)</f>
        <v>DOĞRU</v>
      </c>
      <c r="D486" s="211" t="s">
        <v>1364</v>
      </c>
      <c r="E486" s="56" t="str">
        <f>VLOOKUP(A486,'import Konya'!A:Q,5,0)</f>
        <v/>
      </c>
      <c r="F486" s="56" t="str">
        <f>VLOOKUP(A486,'import Konya'!A:Q,6,0)</f>
        <v/>
      </c>
      <c r="G486" s="56">
        <f>VLOOKUP(A486,'import Konya'!A:Q,7,0)</f>
        <v>0</v>
      </c>
      <c r="H486" s="56">
        <f>VLOOKUP(A486,'import Konya'!A:Q,8,0)</f>
        <v>5</v>
      </c>
      <c r="I486" s="56">
        <f>VLOOKUP(A486,'import Konya'!A:Q,9,0)</f>
        <v>5</v>
      </c>
      <c r="J486" s="216">
        <f>VLOOKUP(A486,'import Konya'!A:Q,10,0)</f>
        <v>0</v>
      </c>
      <c r="K486" s="211" t="s">
        <v>15851</v>
      </c>
      <c r="L486" s="211">
        <v>5.372497155E9</v>
      </c>
      <c r="M486" s="211" t="s">
        <v>11034</v>
      </c>
      <c r="N486" s="211" t="s">
        <v>13773</v>
      </c>
      <c r="O486" s="211" t="s">
        <v>15852</v>
      </c>
      <c r="P486" s="56" t="str">
        <f>VLOOKUP(A486,'import Konya'!A:Q,16,0)</f>
        <v>Geleneksel</v>
      </c>
      <c r="Q486" s="218" t="b">
        <v>0</v>
      </c>
      <c r="R486" s="218"/>
      <c r="S486" s="218"/>
      <c r="T486" s="224"/>
      <c r="U486" s="218"/>
      <c r="V486" s="220"/>
      <c r="W486" s="220"/>
      <c r="X486" s="218"/>
      <c r="Y486" s="218"/>
      <c r="Z486" s="220"/>
      <c r="AA486" s="218"/>
      <c r="AB486" s="218"/>
      <c r="AC486" s="218"/>
      <c r="AD486" s="218"/>
      <c r="AE486" s="218"/>
      <c r="AF486" s="218"/>
      <c r="AG486" s="218"/>
      <c r="AH486" s="218"/>
      <c r="AI486" s="218"/>
      <c r="AJ486" s="218"/>
      <c r="AK486" s="218"/>
      <c r="AL486" s="218"/>
      <c r="AM486" s="218"/>
    </row>
    <row r="487" ht="15.75" customHeight="1">
      <c r="A487" s="56" t="s">
        <v>15853</v>
      </c>
      <c r="B487" s="56" t="s">
        <v>15854</v>
      </c>
      <c r="C487" s="56" t="str">
        <f>VLOOKUP(A487,'import Konya'!A:Q,3,0)</f>
        <v>DOĞRU</v>
      </c>
      <c r="D487" s="56" t="s">
        <v>1364</v>
      </c>
      <c r="E487" s="56">
        <f>VLOOKUP(A487,'import Konya'!A:Q,5,0)</f>
        <v>125</v>
      </c>
      <c r="F487" s="56">
        <f>VLOOKUP(A487,'import Konya'!A:Q,6,0)</f>
        <v>6</v>
      </c>
      <c r="G487" s="56">
        <f>VLOOKUP(A487,'import Konya'!A:Q,7,0)</f>
        <v>19</v>
      </c>
      <c r="H487" s="56">
        <f>VLOOKUP(A487,'import Konya'!A:Q,8,0)</f>
        <v>1</v>
      </c>
      <c r="I487" s="56">
        <f>VLOOKUP(A487,'import Konya'!A:Q,9,0)</f>
        <v>20</v>
      </c>
      <c r="J487" s="216">
        <f>VLOOKUP(A487,'import Konya'!A:Q,10,0)</f>
        <v>0.95</v>
      </c>
      <c r="K487" s="56" t="s">
        <v>14137</v>
      </c>
      <c r="L487" s="56">
        <v>5.338168859E9</v>
      </c>
      <c r="M487" s="56" t="s">
        <v>13620</v>
      </c>
      <c r="N487" s="56" t="s">
        <v>13958</v>
      </c>
      <c r="O487" s="56" t="s">
        <v>14138</v>
      </c>
      <c r="P487" s="56" t="str">
        <f>VLOOKUP(A487,'import Konya'!A:Q,16,0)</f>
        <v>Geleneksel</v>
      </c>
      <c r="Q487" s="218" t="b">
        <v>0</v>
      </c>
      <c r="R487" s="218" t="s">
        <v>38</v>
      </c>
      <c r="S487" s="218" t="s">
        <v>106</v>
      </c>
      <c r="T487" s="2" t="s">
        <v>13064</v>
      </c>
      <c r="U487" s="218" t="s">
        <v>14139</v>
      </c>
      <c r="V487" s="220">
        <v>44594.0</v>
      </c>
      <c r="W487" s="220">
        <v>44597.0</v>
      </c>
      <c r="X487" s="218"/>
      <c r="Y487" s="218" t="s">
        <v>1353</v>
      </c>
      <c r="Z487" s="220">
        <v>44594.0</v>
      </c>
      <c r="AA487" s="218"/>
      <c r="AB487" s="218"/>
      <c r="AC487" s="218"/>
      <c r="AD487" s="218"/>
      <c r="AE487" s="218"/>
      <c r="AF487" s="218"/>
      <c r="AG487" s="218"/>
      <c r="AH487" s="218"/>
      <c r="AI487" s="218" t="s">
        <v>106</v>
      </c>
      <c r="AJ487" s="218"/>
      <c r="AK487" s="218"/>
      <c r="AL487" s="218"/>
      <c r="AM487" s="218"/>
    </row>
    <row r="488" ht="15.75" customHeight="1">
      <c r="A488" s="56" t="s">
        <v>15855</v>
      </c>
      <c r="B488" s="56" t="s">
        <v>15856</v>
      </c>
      <c r="C488" s="56" t="str">
        <f>VLOOKUP(A488,'import Konya'!A:Q,3,0)</f>
        <v>YANLIŞ</v>
      </c>
      <c r="D488" s="56" t="s">
        <v>1364</v>
      </c>
      <c r="E488" s="56">
        <f>VLOOKUP(A488,'import Konya'!A:Q,5,0)</f>
        <v>58</v>
      </c>
      <c r="F488" s="56" t="str">
        <f>VLOOKUP(A488,'import Konya'!A:Q,6,0)</f>
        <v/>
      </c>
      <c r="G488" s="56">
        <f>VLOOKUP(A488,'import Konya'!A:Q,7,0)</f>
        <v>0</v>
      </c>
      <c r="H488" s="56">
        <f>VLOOKUP(A488,'import Konya'!A:Q,8,0)</f>
        <v>13</v>
      </c>
      <c r="I488" s="56">
        <f>VLOOKUP(A488,'import Konya'!A:Q,9,0)</f>
        <v>13</v>
      </c>
      <c r="J488" s="216">
        <f>VLOOKUP(A488,'import Konya'!A:Q,10,0)</f>
        <v>0</v>
      </c>
      <c r="K488" s="56" t="s">
        <v>15857</v>
      </c>
      <c r="L488" s="56">
        <v>5.510940184E9</v>
      </c>
      <c r="M488" s="56" t="s">
        <v>11034</v>
      </c>
      <c r="N488" s="56" t="s">
        <v>14609</v>
      </c>
      <c r="O488" s="56" t="s">
        <v>15858</v>
      </c>
      <c r="P488" s="56" t="str">
        <f>VLOOKUP(A488,'import Konya'!A:Q,16,0)</f>
        <v>Geleneksel</v>
      </c>
      <c r="Q488" s="218" t="b">
        <v>0</v>
      </c>
      <c r="R488" s="218" t="s">
        <v>33</v>
      </c>
      <c r="S488" s="218" t="s">
        <v>404</v>
      </c>
      <c r="T488" s="2" t="s">
        <v>13853</v>
      </c>
      <c r="U488" s="218" t="s">
        <v>15859</v>
      </c>
      <c r="V488" s="220">
        <v>44610.0</v>
      </c>
      <c r="W488" s="220">
        <v>44613.0</v>
      </c>
      <c r="X488" s="218"/>
      <c r="Y488" s="218" t="s">
        <v>1353</v>
      </c>
      <c r="Z488" s="220">
        <v>44613.0</v>
      </c>
      <c r="AA488" s="218" t="s">
        <v>1353</v>
      </c>
      <c r="AB488" s="221">
        <v>44613.0</v>
      </c>
      <c r="AC488" s="218" t="s">
        <v>1475</v>
      </c>
      <c r="AD488" s="221">
        <v>44624.0</v>
      </c>
      <c r="AE488" s="218"/>
      <c r="AF488" s="218"/>
      <c r="AG488" s="218"/>
      <c r="AH488" s="218"/>
      <c r="AI488" s="218" t="s">
        <v>404</v>
      </c>
      <c r="AJ488" s="218" t="s">
        <v>404</v>
      </c>
      <c r="AK488" s="218" t="s">
        <v>167</v>
      </c>
      <c r="AL488" s="218"/>
      <c r="AM488" s="218"/>
    </row>
    <row r="489" ht="15.75" customHeight="1">
      <c r="A489" s="56" t="s">
        <v>15860</v>
      </c>
      <c r="B489" s="56" t="s">
        <v>15861</v>
      </c>
      <c r="C489" s="56" t="str">
        <f>VLOOKUP(A489,'import Konya'!A:Q,3,0)</f>
        <v>DOĞRU</v>
      </c>
      <c r="D489" s="56" t="s">
        <v>1364</v>
      </c>
      <c r="E489" s="56">
        <f>VLOOKUP(A489,'import Konya'!A:Q,5,0)</f>
        <v>69</v>
      </c>
      <c r="F489" s="56" t="str">
        <f>VLOOKUP(A489,'import Konya'!A:Q,6,0)</f>
        <v/>
      </c>
      <c r="G489" s="56">
        <f>VLOOKUP(A489,'import Konya'!A:Q,7,0)</f>
        <v>0</v>
      </c>
      <c r="H489" s="56">
        <f>VLOOKUP(A489,'import Konya'!A:Q,8,0)</f>
        <v>16</v>
      </c>
      <c r="I489" s="56">
        <f>VLOOKUP(A489,'import Konya'!A:Q,9,0)</f>
        <v>16</v>
      </c>
      <c r="J489" s="216">
        <f>VLOOKUP(A489,'import Konya'!A:Q,10,0)</f>
        <v>0</v>
      </c>
      <c r="K489" s="56" t="s">
        <v>15862</v>
      </c>
      <c r="L489" s="56">
        <v>5.347213687E9</v>
      </c>
      <c r="M489" s="56" t="s">
        <v>11034</v>
      </c>
      <c r="N489" s="56" t="s">
        <v>13789</v>
      </c>
      <c r="O489" s="56" t="s">
        <v>15863</v>
      </c>
      <c r="P489" s="56" t="str">
        <f>VLOOKUP(A489,'import Konya'!A:Q,16,0)</f>
        <v>Geleneksel</v>
      </c>
      <c r="Q489" s="218" t="b">
        <v>0</v>
      </c>
      <c r="R489" s="218" t="s">
        <v>31</v>
      </c>
      <c r="S489" s="218"/>
      <c r="T489" s="218"/>
      <c r="U489" s="218" t="s">
        <v>15864</v>
      </c>
      <c r="V489" s="220"/>
      <c r="W489" s="220"/>
      <c r="X489" s="218"/>
      <c r="Y489" s="218" t="s">
        <v>31</v>
      </c>
      <c r="Z489" s="220">
        <v>44592.0</v>
      </c>
      <c r="AA489" s="218" t="s">
        <v>1353</v>
      </c>
      <c r="AB489" s="221">
        <v>44622.0</v>
      </c>
      <c r="AC489" s="218" t="s">
        <v>1353</v>
      </c>
      <c r="AD489" s="221">
        <v>44648.0</v>
      </c>
      <c r="AE489" s="218"/>
      <c r="AF489" s="218"/>
      <c r="AG489" s="218"/>
      <c r="AH489" s="218"/>
      <c r="AI489" s="218" t="s">
        <v>167</v>
      </c>
      <c r="AJ489" s="218" t="s">
        <v>167</v>
      </c>
      <c r="AK489" s="218"/>
      <c r="AL489" s="218"/>
      <c r="AM489" s="218"/>
    </row>
    <row r="490" ht="15.75" customHeight="1">
      <c r="A490" s="211" t="s">
        <v>15865</v>
      </c>
      <c r="B490" s="211" t="s">
        <v>15866</v>
      </c>
      <c r="C490" s="56" t="str">
        <f>VLOOKUP(A490,'import Konya'!A:Q,3,0)</f>
        <v>DOĞRU</v>
      </c>
      <c r="D490" s="211" t="s">
        <v>1378</v>
      </c>
      <c r="E490" s="56">
        <f>VLOOKUP(A490,'import Konya'!A:Q,5,0)</f>
        <v>7</v>
      </c>
      <c r="F490" s="56" t="str">
        <f>VLOOKUP(A490,'import Konya'!A:Q,6,0)</f>
        <v/>
      </c>
      <c r="G490" s="56">
        <f>VLOOKUP(A490,'import Konya'!A:Q,7,0)</f>
        <v>8</v>
      </c>
      <c r="H490" s="56">
        <f>VLOOKUP(A490,'import Konya'!A:Q,8,0)</f>
        <v>3</v>
      </c>
      <c r="I490" s="56">
        <f>VLOOKUP(A490,'import Konya'!A:Q,9,0)</f>
        <v>11</v>
      </c>
      <c r="J490" s="216">
        <f>VLOOKUP(A490,'import Konya'!A:Q,10,0)</f>
        <v>0.73</v>
      </c>
      <c r="K490" s="211" t="s">
        <v>15867</v>
      </c>
      <c r="L490" s="211">
        <v>5.339390976E9</v>
      </c>
      <c r="M490" s="211" t="s">
        <v>13620</v>
      </c>
      <c r="N490" s="211" t="s">
        <v>5546</v>
      </c>
      <c r="O490" s="211" t="s">
        <v>15868</v>
      </c>
      <c r="P490" s="211" t="s">
        <v>2137</v>
      </c>
      <c r="Q490" s="218" t="b">
        <v>0</v>
      </c>
      <c r="R490" s="218" t="s">
        <v>38</v>
      </c>
      <c r="S490" s="218" t="s">
        <v>167</v>
      </c>
      <c r="T490" s="39" t="s">
        <v>13064</v>
      </c>
      <c r="U490" s="218"/>
      <c r="V490" s="220">
        <v>44630.0</v>
      </c>
      <c r="W490" s="220">
        <v>44631.0</v>
      </c>
      <c r="X490" s="218"/>
      <c r="Y490" s="218" t="s">
        <v>1353</v>
      </c>
      <c r="Z490" s="220">
        <v>44630.0</v>
      </c>
      <c r="AA490" s="218"/>
      <c r="AB490" s="218"/>
      <c r="AC490" s="218"/>
      <c r="AD490" s="218"/>
      <c r="AE490" s="218"/>
      <c r="AF490" s="218"/>
      <c r="AG490" s="218"/>
      <c r="AH490" s="218"/>
      <c r="AI490" s="218" t="s">
        <v>167</v>
      </c>
      <c r="AJ490" s="218"/>
      <c r="AK490" s="218"/>
      <c r="AL490" s="218"/>
      <c r="AM490" s="218"/>
    </row>
    <row r="491" ht="15.75" customHeight="1">
      <c r="A491" s="56" t="s">
        <v>15869</v>
      </c>
      <c r="B491" s="56" t="s">
        <v>15870</v>
      </c>
      <c r="C491" s="56" t="str">
        <f>VLOOKUP(A491,'import Konya'!A:Q,3,0)</f>
        <v>DOĞRU</v>
      </c>
      <c r="D491" s="56" t="s">
        <v>1356</v>
      </c>
      <c r="E491" s="56">
        <f>VLOOKUP(A491,'import Konya'!A:Q,5,0)</f>
        <v>275</v>
      </c>
      <c r="F491" s="56">
        <f>VLOOKUP(A491,'import Konya'!A:Q,6,0)</f>
        <v>56</v>
      </c>
      <c r="G491" s="56">
        <f>VLOOKUP(A491,'import Konya'!A:Q,7,0)</f>
        <v>0</v>
      </c>
      <c r="H491" s="56">
        <f>VLOOKUP(A491,'import Konya'!A:Q,8,0)</f>
        <v>21</v>
      </c>
      <c r="I491" s="56">
        <f>VLOOKUP(A491,'import Konya'!A:Q,9,0)</f>
        <v>21</v>
      </c>
      <c r="J491" s="216">
        <f>VLOOKUP(A491,'import Konya'!A:Q,10,0)</f>
        <v>0</v>
      </c>
      <c r="K491" s="56" t="s">
        <v>13352</v>
      </c>
      <c r="L491" s="56">
        <v>5.46404049E9</v>
      </c>
      <c r="M491" s="56" t="s">
        <v>11034</v>
      </c>
      <c r="N491" s="56" t="s">
        <v>13602</v>
      </c>
      <c r="O491" s="56" t="s">
        <v>15871</v>
      </c>
      <c r="P491" s="56" t="str">
        <f>VLOOKUP(A491,'import Konya'!A:Q,16,0)</f>
        <v>Geleneksel</v>
      </c>
      <c r="Q491" s="218" t="b">
        <v>0</v>
      </c>
      <c r="R491" s="218" t="s">
        <v>43</v>
      </c>
      <c r="S491" s="218"/>
      <c r="T491" s="218"/>
      <c r="U491" s="218" t="s">
        <v>2085</v>
      </c>
      <c r="V491" s="220"/>
      <c r="W491" s="220"/>
      <c r="X491" s="218"/>
      <c r="Y491" s="218" t="s">
        <v>43</v>
      </c>
      <c r="Z491" s="220">
        <v>44606.0</v>
      </c>
      <c r="AA491" s="218"/>
      <c r="AB491" s="218"/>
      <c r="AC491" s="218"/>
      <c r="AD491" s="218"/>
      <c r="AE491" s="218"/>
      <c r="AF491" s="218"/>
      <c r="AG491" s="218"/>
      <c r="AH491" s="218"/>
      <c r="AI491" s="218" t="s">
        <v>100</v>
      </c>
      <c r="AJ491" s="218"/>
      <c r="AK491" s="218"/>
      <c r="AL491" s="218"/>
      <c r="AM491" s="218"/>
    </row>
    <row r="492" ht="15.75" customHeight="1">
      <c r="A492" s="56" t="s">
        <v>15872</v>
      </c>
      <c r="B492" s="56" t="s">
        <v>15873</v>
      </c>
      <c r="C492" s="56" t="str">
        <f>VLOOKUP(A492,'import Konya'!A:Q,3,0)</f>
        <v>DOĞRU</v>
      </c>
      <c r="D492" s="56" t="s">
        <v>1370</v>
      </c>
      <c r="E492" s="56">
        <f>VLOOKUP(A492,'import Konya'!A:Q,5,0)</f>
        <v>6</v>
      </c>
      <c r="F492" s="56" t="str">
        <f>VLOOKUP(A492,'import Konya'!A:Q,6,0)</f>
        <v/>
      </c>
      <c r="G492" s="56">
        <f>VLOOKUP(A492,'import Konya'!A:Q,7,0)</f>
        <v>7</v>
      </c>
      <c r="H492" s="56">
        <f>VLOOKUP(A492,'import Konya'!A:Q,8,0)</f>
        <v>3</v>
      </c>
      <c r="I492" s="56">
        <f>VLOOKUP(A492,'import Konya'!A:Q,9,0)</f>
        <v>10</v>
      </c>
      <c r="J492" s="216">
        <f>VLOOKUP(A492,'import Konya'!A:Q,10,0)</f>
        <v>0.7</v>
      </c>
      <c r="K492" s="56" t="s">
        <v>15874</v>
      </c>
      <c r="L492" s="56">
        <v>3.323236509E9</v>
      </c>
      <c r="M492" s="56" t="s">
        <v>11034</v>
      </c>
      <c r="N492" s="56" t="s">
        <v>14237</v>
      </c>
      <c r="O492" s="56" t="s">
        <v>15875</v>
      </c>
      <c r="P492" s="56" t="str">
        <f>VLOOKUP(A492,'import Konya'!A:Q,16,0)</f>
        <v>Geleneksel</v>
      </c>
      <c r="Q492" s="218" t="b">
        <v>0</v>
      </c>
      <c r="R492" s="218" t="s">
        <v>38</v>
      </c>
      <c r="S492" s="218" t="s">
        <v>149</v>
      </c>
      <c r="T492" s="39" t="s">
        <v>13853</v>
      </c>
      <c r="U492" s="218"/>
      <c r="V492" s="220">
        <v>44602.0</v>
      </c>
      <c r="W492" s="220">
        <v>44603.0</v>
      </c>
      <c r="X492" s="218"/>
      <c r="Y492" s="218" t="s">
        <v>43</v>
      </c>
      <c r="Z492" s="220">
        <v>44602.0</v>
      </c>
      <c r="AA492" s="218" t="s">
        <v>1353</v>
      </c>
      <c r="AB492" s="221">
        <v>44602.0</v>
      </c>
      <c r="AC492" s="218"/>
      <c r="AD492" s="218"/>
      <c r="AE492" s="218"/>
      <c r="AF492" s="218"/>
      <c r="AG492" s="218"/>
      <c r="AH492" s="218"/>
      <c r="AI492" s="218" t="s">
        <v>149</v>
      </c>
      <c r="AJ492" s="218" t="s">
        <v>149</v>
      </c>
      <c r="AK492" s="218"/>
      <c r="AL492" s="218"/>
      <c r="AM492" s="218"/>
    </row>
    <row r="493" ht="15.75" customHeight="1">
      <c r="A493" s="56" t="s">
        <v>15876</v>
      </c>
      <c r="B493" s="56" t="s">
        <v>15877</v>
      </c>
      <c r="C493" s="56" t="str">
        <f>VLOOKUP(A493,'import Konya'!A:Q,3,0)</f>
        <v>DOĞRU</v>
      </c>
      <c r="D493" s="56" t="s">
        <v>1385</v>
      </c>
      <c r="E493" s="56">
        <f>VLOOKUP(A493,'import Konya'!A:Q,5,0)</f>
        <v>94</v>
      </c>
      <c r="F493" s="56" t="str">
        <f>VLOOKUP(A493,'import Konya'!A:Q,6,0)</f>
        <v/>
      </c>
      <c r="G493" s="56">
        <f>VLOOKUP(A493,'import Konya'!A:Q,7,0)</f>
        <v>7</v>
      </c>
      <c r="H493" s="56">
        <f>VLOOKUP(A493,'import Konya'!A:Q,8,0)</f>
        <v>3</v>
      </c>
      <c r="I493" s="56">
        <f>VLOOKUP(A493,'import Konya'!A:Q,9,0)</f>
        <v>10</v>
      </c>
      <c r="J493" s="216">
        <f>VLOOKUP(A493,'import Konya'!A:Q,10,0)</f>
        <v>0.7</v>
      </c>
      <c r="K493" s="56" t="s">
        <v>15878</v>
      </c>
      <c r="L493" s="56">
        <v>3.322555654E9</v>
      </c>
      <c r="M493" s="56" t="s">
        <v>11034</v>
      </c>
      <c r="N493" s="56" t="s">
        <v>13773</v>
      </c>
      <c r="O493" s="56" t="s">
        <v>15879</v>
      </c>
      <c r="P493" s="56" t="str">
        <f>VLOOKUP(A493,'import Konya'!A:Q,16,0)</f>
        <v>Geleneksel</v>
      </c>
      <c r="Q493" s="218" t="b">
        <v>0</v>
      </c>
      <c r="R493" s="218" t="s">
        <v>38</v>
      </c>
      <c r="S493" s="218" t="s">
        <v>167</v>
      </c>
      <c r="T493" s="2" t="s">
        <v>13064</v>
      </c>
      <c r="U493" s="218"/>
      <c r="V493" s="220">
        <v>44624.0</v>
      </c>
      <c r="W493" s="220">
        <v>44627.0</v>
      </c>
      <c r="X493" s="218"/>
      <c r="Y493" s="218" t="s">
        <v>1353</v>
      </c>
      <c r="Z493" s="220">
        <v>44613.0</v>
      </c>
      <c r="AA493" s="218" t="s">
        <v>1353</v>
      </c>
      <c r="AB493" s="221">
        <v>44624.0</v>
      </c>
      <c r="AC493" s="218"/>
      <c r="AD493" s="218"/>
      <c r="AE493" s="218"/>
      <c r="AF493" s="218"/>
      <c r="AG493" s="218"/>
      <c r="AH493" s="218"/>
      <c r="AI493" s="218" t="s">
        <v>149</v>
      </c>
      <c r="AJ493" s="218" t="s">
        <v>167</v>
      </c>
      <c r="AK493" s="218"/>
      <c r="AL493" s="218"/>
      <c r="AM493" s="218"/>
    </row>
    <row r="494" ht="15.75" customHeight="1">
      <c r="A494" s="56" t="s">
        <v>15880</v>
      </c>
      <c r="B494" s="56" t="s">
        <v>15881</v>
      </c>
      <c r="C494" s="56" t="str">
        <f>VLOOKUP(A494,'import Konya'!A:Q,3,0)</f>
        <v>DOĞRU</v>
      </c>
      <c r="D494" s="56" t="s">
        <v>1577</v>
      </c>
      <c r="E494" s="56">
        <f>VLOOKUP(A494,'import Konya'!A:Q,5,0)</f>
        <v>2621</v>
      </c>
      <c r="F494" s="56">
        <f>VLOOKUP(A494,'import Konya'!A:Q,6,0)</f>
        <v>43</v>
      </c>
      <c r="G494" s="56">
        <f>VLOOKUP(A494,'import Konya'!A:Q,7,0)</f>
        <v>0</v>
      </c>
      <c r="H494" s="56">
        <f>VLOOKUP(A494,'import Konya'!A:Q,8,0)</f>
        <v>38</v>
      </c>
      <c r="I494" s="56">
        <f>VLOOKUP(A494,'import Konya'!A:Q,9,0)</f>
        <v>38</v>
      </c>
      <c r="J494" s="216">
        <f>VLOOKUP(A494,'import Konya'!A:Q,10,0)</f>
        <v>0</v>
      </c>
      <c r="K494" s="56" t="s">
        <v>15882</v>
      </c>
      <c r="L494" s="56">
        <v>3.325031588E9</v>
      </c>
      <c r="M494" s="56" t="s">
        <v>11034</v>
      </c>
      <c r="N494" s="56" t="s">
        <v>13602</v>
      </c>
      <c r="O494" s="56" t="s">
        <v>15883</v>
      </c>
      <c r="P494" s="56" t="str">
        <f>VLOOKUP(A494,'import Konya'!A:Q,16,0)</f>
        <v>Geleneksel</v>
      </c>
      <c r="Q494" s="218" t="b">
        <v>0</v>
      </c>
      <c r="R494" s="218" t="s">
        <v>43</v>
      </c>
      <c r="S494" s="218"/>
      <c r="T494" s="218"/>
      <c r="U494" s="218" t="s">
        <v>15884</v>
      </c>
      <c r="V494" s="220"/>
      <c r="W494" s="220"/>
      <c r="X494" s="218"/>
      <c r="Y494" s="218" t="s">
        <v>43</v>
      </c>
      <c r="Z494" s="220">
        <v>44426.0</v>
      </c>
      <c r="AA494" s="218" t="s">
        <v>43</v>
      </c>
      <c r="AB494" s="221">
        <v>44440.0</v>
      </c>
      <c r="AC494" s="218" t="s">
        <v>43</v>
      </c>
      <c r="AD494" s="221">
        <v>44590.0</v>
      </c>
      <c r="AE494" s="218"/>
      <c r="AF494" s="218"/>
      <c r="AG494" s="218"/>
      <c r="AH494" s="218"/>
      <c r="AI494" s="218" t="s">
        <v>13605</v>
      </c>
      <c r="AJ494" s="218" t="s">
        <v>100</v>
      </c>
      <c r="AK494" s="218" t="s">
        <v>167</v>
      </c>
      <c r="AL494" s="218"/>
      <c r="AM494" s="218"/>
    </row>
    <row r="495" ht="15.75" customHeight="1">
      <c r="A495" s="56" t="s">
        <v>15885</v>
      </c>
      <c r="B495" s="56" t="s">
        <v>15886</v>
      </c>
      <c r="C495" s="56" t="str">
        <f>VLOOKUP(A495,'import Konya'!A:Q,3,0)</f>
        <v>DOĞRU</v>
      </c>
      <c r="D495" s="56" t="s">
        <v>1507</v>
      </c>
      <c r="E495" s="56">
        <f>VLOOKUP(A495,'import Konya'!A:Q,5,0)</f>
        <v>441</v>
      </c>
      <c r="F495" s="56">
        <f>VLOOKUP(A495,'import Konya'!A:Q,6,0)</f>
        <v>21</v>
      </c>
      <c r="G495" s="56">
        <f>VLOOKUP(A495,'import Konya'!A:Q,7,0)</f>
        <v>0</v>
      </c>
      <c r="H495" s="56">
        <f>VLOOKUP(A495,'import Konya'!A:Q,8,0)</f>
        <v>11</v>
      </c>
      <c r="I495" s="56">
        <f>VLOOKUP(A495,'import Konya'!A:Q,9,0)</f>
        <v>11</v>
      </c>
      <c r="J495" s="216">
        <f>VLOOKUP(A495,'import Konya'!A:Q,10,0)</f>
        <v>0</v>
      </c>
      <c r="K495" s="56" t="s">
        <v>15887</v>
      </c>
      <c r="L495" s="56">
        <v>5.549648061E9</v>
      </c>
      <c r="M495" s="56" t="s">
        <v>13595</v>
      </c>
      <c r="N495" s="56" t="s">
        <v>14373</v>
      </c>
      <c r="O495" s="56" t="s">
        <v>15888</v>
      </c>
      <c r="P495" s="56" t="str">
        <f>VLOOKUP(A495,'import Konya'!A:Q,16,0)</f>
        <v>Geleneksel</v>
      </c>
      <c r="Q495" s="218" t="b">
        <v>0</v>
      </c>
      <c r="R495" s="218" t="s">
        <v>38</v>
      </c>
      <c r="S495" s="218" t="s">
        <v>404</v>
      </c>
      <c r="T495" s="218"/>
      <c r="U495" s="218"/>
      <c r="V495" s="220">
        <v>44585.0</v>
      </c>
      <c r="W495" s="220">
        <v>44588.0</v>
      </c>
      <c r="X495" s="218"/>
      <c r="Y495" s="218" t="s">
        <v>1353</v>
      </c>
      <c r="Z495" s="220">
        <v>44585.0</v>
      </c>
      <c r="AA495" s="218"/>
      <c r="AB495" s="218"/>
      <c r="AC495" s="218"/>
      <c r="AD495" s="218"/>
      <c r="AE495" s="218"/>
      <c r="AF495" s="218"/>
      <c r="AG495" s="218"/>
      <c r="AH495" s="218"/>
      <c r="AI495" s="218" t="s">
        <v>404</v>
      </c>
      <c r="AJ495" s="218"/>
      <c r="AK495" s="218"/>
      <c r="AL495" s="218"/>
      <c r="AM495" s="218"/>
    </row>
    <row r="496" ht="15.75" customHeight="1">
      <c r="A496" s="56" t="s">
        <v>15889</v>
      </c>
      <c r="B496" s="56" t="s">
        <v>15890</v>
      </c>
      <c r="C496" s="56" t="str">
        <f>VLOOKUP(A496,'import Konya'!A:Q,3,0)</f>
        <v>DOĞRU</v>
      </c>
      <c r="D496" s="56" t="s">
        <v>1385</v>
      </c>
      <c r="E496" s="56">
        <f>VLOOKUP(A496,'import Konya'!A:Q,5,0)</f>
        <v>114</v>
      </c>
      <c r="F496" s="56">
        <f>VLOOKUP(A496,'import Konya'!A:Q,6,0)</f>
        <v>2</v>
      </c>
      <c r="G496" s="56">
        <f>VLOOKUP(A496,'import Konya'!A:Q,7,0)</f>
        <v>0</v>
      </c>
      <c r="H496" s="56">
        <f>VLOOKUP(A496,'import Konya'!A:Q,8,0)</f>
        <v>7</v>
      </c>
      <c r="I496" s="56">
        <f>VLOOKUP(A496,'import Konya'!A:Q,9,0)</f>
        <v>7</v>
      </c>
      <c r="J496" s="216">
        <f>VLOOKUP(A496,'import Konya'!A:Q,10,0)</f>
        <v>0</v>
      </c>
      <c r="K496" s="56" t="s">
        <v>15891</v>
      </c>
      <c r="L496" s="56">
        <v>3.32238787E9</v>
      </c>
      <c r="M496" s="56" t="s">
        <v>11034</v>
      </c>
      <c r="N496" s="56" t="s">
        <v>14277</v>
      </c>
      <c r="O496" s="56" t="s">
        <v>15892</v>
      </c>
      <c r="P496" s="56" t="str">
        <f>VLOOKUP(A496,'import Konya'!A:Q,16,0)</f>
        <v>Geleneksel</v>
      </c>
      <c r="Q496" s="218" t="b">
        <v>0</v>
      </c>
      <c r="R496" s="218" t="s">
        <v>27</v>
      </c>
      <c r="S496" s="218"/>
      <c r="T496" s="218"/>
      <c r="U496" s="218" t="s">
        <v>15893</v>
      </c>
      <c r="V496" s="220"/>
      <c r="W496" s="220"/>
      <c r="X496" s="218"/>
      <c r="Y496" s="218" t="s">
        <v>43</v>
      </c>
      <c r="Z496" s="220">
        <v>44410.0</v>
      </c>
      <c r="AA496" s="218" t="s">
        <v>43</v>
      </c>
      <c r="AB496" s="221">
        <v>44590.0</v>
      </c>
      <c r="AC496" s="218"/>
      <c r="AD496" s="218"/>
      <c r="AE496" s="218"/>
      <c r="AF496" s="218"/>
      <c r="AG496" s="218"/>
      <c r="AH496" s="218"/>
      <c r="AI496" s="218" t="s">
        <v>100</v>
      </c>
      <c r="AJ496" s="218" t="s">
        <v>167</v>
      </c>
      <c r="AK496" s="218"/>
      <c r="AL496" s="218"/>
      <c r="AM496" s="218"/>
    </row>
    <row r="497" ht="15.75" customHeight="1">
      <c r="A497" s="56" t="s">
        <v>15894</v>
      </c>
      <c r="B497" s="56" t="s">
        <v>15895</v>
      </c>
      <c r="C497" s="56" t="str">
        <f>VLOOKUP(A497,'import Konya'!A:Q,3,0)</f>
        <v>DOĞRU</v>
      </c>
      <c r="D497" s="56" t="s">
        <v>1385</v>
      </c>
      <c r="E497" s="56">
        <f>VLOOKUP(A497,'import Konya'!A:Q,5,0)</f>
        <v>538</v>
      </c>
      <c r="F497" s="56">
        <f>VLOOKUP(A497,'import Konya'!A:Q,6,0)</f>
        <v>21</v>
      </c>
      <c r="G497" s="56">
        <f>VLOOKUP(A497,'import Konya'!A:Q,7,0)</f>
        <v>5</v>
      </c>
      <c r="H497" s="56">
        <f>VLOOKUP(A497,'import Konya'!A:Q,8,0)</f>
        <v>2</v>
      </c>
      <c r="I497" s="56">
        <f>VLOOKUP(A497,'import Konya'!A:Q,9,0)</f>
        <v>7</v>
      </c>
      <c r="J497" s="216">
        <f>VLOOKUP(A497,'import Konya'!A:Q,10,0)</f>
        <v>0.71</v>
      </c>
      <c r="K497" s="56" t="s">
        <v>15891</v>
      </c>
      <c r="L497" s="56">
        <v>3.322338415E9</v>
      </c>
      <c r="M497" s="56" t="s">
        <v>11034</v>
      </c>
      <c r="N497" s="56" t="s">
        <v>13709</v>
      </c>
      <c r="O497" s="56" t="s">
        <v>15896</v>
      </c>
      <c r="P497" s="56" t="str">
        <f>VLOOKUP(A497,'import Konya'!A:Q,16,0)</f>
        <v>Geleneksel</v>
      </c>
      <c r="Q497" s="218" t="b">
        <v>0</v>
      </c>
      <c r="R497" s="218" t="s">
        <v>38</v>
      </c>
      <c r="S497" s="218" t="s">
        <v>13642</v>
      </c>
      <c r="T497" s="224" t="s">
        <v>13488</v>
      </c>
      <c r="U497" s="218"/>
      <c r="V497" s="220">
        <v>44412.0</v>
      </c>
      <c r="W497" s="220">
        <v>44421.0</v>
      </c>
      <c r="X497" s="218"/>
      <c r="Y497" s="218" t="s">
        <v>1353</v>
      </c>
      <c r="Z497" s="220">
        <v>44412.0</v>
      </c>
      <c r="AA497" s="218"/>
      <c r="AB497" s="218"/>
      <c r="AC497" s="218"/>
      <c r="AD497" s="218"/>
      <c r="AE497" s="218"/>
      <c r="AF497" s="218"/>
      <c r="AG497" s="218"/>
      <c r="AH497" s="218"/>
      <c r="AI497" s="218" t="s">
        <v>13642</v>
      </c>
      <c r="AJ497" s="218"/>
      <c r="AK497" s="218"/>
      <c r="AL497" s="218"/>
      <c r="AM497" s="218"/>
    </row>
    <row r="498" ht="15.75" customHeight="1">
      <c r="A498" s="56" t="s">
        <v>15897</v>
      </c>
      <c r="B498" s="56" t="s">
        <v>15898</v>
      </c>
      <c r="C498" s="56" t="str">
        <f>VLOOKUP(A498,'import Konya'!A:Q,3,0)</f>
        <v>DOĞRU</v>
      </c>
      <c r="D498" s="56" t="s">
        <v>1356</v>
      </c>
      <c r="E498" s="56">
        <f>VLOOKUP(A498,'import Konya'!A:Q,5,0)</f>
        <v>253</v>
      </c>
      <c r="F498" s="56">
        <f>VLOOKUP(A498,'import Konya'!A:Q,6,0)</f>
        <v>1</v>
      </c>
      <c r="G498" s="56">
        <f>VLOOKUP(A498,'import Konya'!A:Q,7,0)</f>
        <v>0</v>
      </c>
      <c r="H498" s="56">
        <f>VLOOKUP(A498,'import Konya'!A:Q,8,0)</f>
        <v>33</v>
      </c>
      <c r="I498" s="56">
        <f>VLOOKUP(A498,'import Konya'!A:Q,9,0)</f>
        <v>33</v>
      </c>
      <c r="J498" s="216">
        <f>VLOOKUP(A498,'import Konya'!A:Q,10,0)</f>
        <v>0</v>
      </c>
      <c r="K498" s="56" t="s">
        <v>15899</v>
      </c>
      <c r="L498" s="56">
        <v>5.3094673E9</v>
      </c>
      <c r="M498" s="56" t="s">
        <v>11034</v>
      </c>
      <c r="N498" s="56" t="s">
        <v>13609</v>
      </c>
      <c r="O498" s="56" t="s">
        <v>15900</v>
      </c>
      <c r="P498" s="56" t="str">
        <f>VLOOKUP(A498,'import Konya'!A:Q,16,0)</f>
        <v>Geleneksel</v>
      </c>
      <c r="Q498" s="218" t="b">
        <v>1</v>
      </c>
      <c r="R498" s="218"/>
      <c r="S498" s="218"/>
      <c r="T498" s="218"/>
      <c r="U498" s="218" t="s">
        <v>15045</v>
      </c>
      <c r="V498" s="220"/>
      <c r="W498" s="220"/>
      <c r="X498" s="218"/>
      <c r="Y498" s="218" t="s">
        <v>43</v>
      </c>
      <c r="Z498" s="220">
        <v>44414.0</v>
      </c>
      <c r="AA498" s="218" t="s">
        <v>1353</v>
      </c>
      <c r="AB498" s="221">
        <v>44414.0</v>
      </c>
      <c r="AC498" s="218" t="s">
        <v>1353</v>
      </c>
      <c r="AD498" s="221">
        <v>44419.0</v>
      </c>
      <c r="AE498" s="218"/>
      <c r="AF498" s="218"/>
      <c r="AG498" s="218"/>
      <c r="AH498" s="218"/>
      <c r="AI498" s="218" t="s">
        <v>13605</v>
      </c>
      <c r="AJ498" s="218" t="s">
        <v>13605</v>
      </c>
      <c r="AK498" s="218"/>
      <c r="AL498" s="218"/>
      <c r="AM498" s="218"/>
    </row>
    <row r="499" ht="15.75" customHeight="1">
      <c r="A499" s="211" t="s">
        <v>15901</v>
      </c>
      <c r="B499" s="211" t="s">
        <v>15902</v>
      </c>
      <c r="C499" s="56" t="str">
        <f>VLOOKUP(A499,'import Konya'!A:Q,3,0)</f>
        <v>DOĞRU</v>
      </c>
      <c r="D499" s="211" t="s">
        <v>1597</v>
      </c>
      <c r="E499" s="56">
        <f>VLOOKUP(A499,'import Konya'!A:Q,5,0)</f>
        <v>1</v>
      </c>
      <c r="F499" s="56">
        <f>VLOOKUP(A499,'import Konya'!A:Q,6,0)</f>
        <v>1</v>
      </c>
      <c r="G499" s="56">
        <f>VLOOKUP(A499,'import Konya'!A:Q,7,0)</f>
        <v>0</v>
      </c>
      <c r="H499" s="56">
        <f>VLOOKUP(A499,'import Konya'!A:Q,8,0)</f>
        <v>8</v>
      </c>
      <c r="I499" s="56">
        <f>VLOOKUP(A499,'import Konya'!A:Q,9,0)</f>
        <v>8</v>
      </c>
      <c r="J499" s="216">
        <f>VLOOKUP(A499,'import Konya'!A:Q,10,0)</f>
        <v>0</v>
      </c>
      <c r="K499" s="211" t="s">
        <v>15903</v>
      </c>
      <c r="L499" s="211">
        <v>5.325414867E9</v>
      </c>
      <c r="M499" s="211" t="s">
        <v>13595</v>
      </c>
      <c r="N499" s="211" t="s">
        <v>14570</v>
      </c>
      <c r="O499" s="211" t="s">
        <v>15904</v>
      </c>
      <c r="P499" s="56" t="str">
        <f>VLOOKUP(A499,'import Konya'!A:Q,16,0)</f>
        <v>Geleneksel</v>
      </c>
      <c r="Q499" s="218" t="b">
        <v>0</v>
      </c>
      <c r="R499" s="218"/>
      <c r="S499" s="218"/>
      <c r="T499" s="218"/>
      <c r="U499" s="218"/>
      <c r="V499" s="220"/>
      <c r="W499" s="220"/>
      <c r="X499" s="218"/>
      <c r="Y499" s="218"/>
      <c r="Z499" s="220"/>
      <c r="AA499" s="218"/>
      <c r="AB499" s="218"/>
      <c r="AC499" s="218"/>
      <c r="AD499" s="218"/>
      <c r="AE499" s="218"/>
      <c r="AF499" s="218"/>
      <c r="AG499" s="218"/>
      <c r="AH499" s="218"/>
      <c r="AI499" s="218"/>
      <c r="AJ499" s="218"/>
      <c r="AK499" s="218"/>
      <c r="AL499" s="218"/>
      <c r="AM499" s="218"/>
    </row>
    <row r="500" ht="15.75" customHeight="1">
      <c r="A500" s="56" t="s">
        <v>15905</v>
      </c>
      <c r="B500" s="56" t="s">
        <v>15906</v>
      </c>
      <c r="C500" s="56" t="str">
        <f>VLOOKUP(A500,'import Konya'!A:Q,3,0)</f>
        <v>YANLIŞ</v>
      </c>
      <c r="D500" s="56" t="s">
        <v>1378</v>
      </c>
      <c r="E500" s="56">
        <f>VLOOKUP(A500,'import Konya'!A:Q,5,0)</f>
        <v>622</v>
      </c>
      <c r="F500" s="56" t="str">
        <f>VLOOKUP(A500,'import Konya'!A:Q,6,0)</f>
        <v/>
      </c>
      <c r="G500" s="56">
        <f>VLOOKUP(A500,'import Konya'!A:Q,7,0)</f>
        <v>11</v>
      </c>
      <c r="H500" s="56">
        <f>VLOOKUP(A500,'import Konya'!A:Q,8,0)</f>
        <v>4</v>
      </c>
      <c r="I500" s="56">
        <f>VLOOKUP(A500,'import Konya'!A:Q,9,0)</f>
        <v>15</v>
      </c>
      <c r="J500" s="216">
        <f>VLOOKUP(A500,'import Konya'!A:Q,10,0)</f>
        <v>0.73</v>
      </c>
      <c r="K500" s="56" t="s">
        <v>15907</v>
      </c>
      <c r="L500" s="56">
        <v>3.3232106E9</v>
      </c>
      <c r="M500" s="56" t="s">
        <v>11034</v>
      </c>
      <c r="N500" s="56" t="s">
        <v>14326</v>
      </c>
      <c r="O500" s="56" t="s">
        <v>15908</v>
      </c>
      <c r="P500" s="56" t="str">
        <f>VLOOKUP(A500,'import Konya'!A:Q,16,0)</f>
        <v>Geleneksel</v>
      </c>
      <c r="Q500" s="218" t="b">
        <v>0</v>
      </c>
      <c r="R500" s="218" t="s">
        <v>38</v>
      </c>
      <c r="S500" s="218" t="s">
        <v>100</v>
      </c>
      <c r="T500" s="224" t="s">
        <v>13488</v>
      </c>
      <c r="U500" s="218"/>
      <c r="V500" s="220">
        <v>44407.0</v>
      </c>
      <c r="W500" s="220">
        <v>44411.0</v>
      </c>
      <c r="X500" s="218"/>
      <c r="Y500" s="218" t="s">
        <v>1353</v>
      </c>
      <c r="Z500" s="220">
        <v>44407.0</v>
      </c>
      <c r="AA500" s="218"/>
      <c r="AB500" s="218"/>
      <c r="AC500" s="218"/>
      <c r="AD500" s="218"/>
      <c r="AE500" s="218"/>
      <c r="AF500" s="218"/>
      <c r="AG500" s="218"/>
      <c r="AH500" s="218"/>
      <c r="AI500" s="218" t="s">
        <v>100</v>
      </c>
      <c r="AJ500" s="218"/>
      <c r="AK500" s="218"/>
      <c r="AL500" s="218"/>
      <c r="AM500" s="218"/>
    </row>
    <row r="501" ht="15.75" customHeight="1">
      <c r="A501" s="56" t="s">
        <v>15909</v>
      </c>
      <c r="B501" s="56" t="s">
        <v>15910</v>
      </c>
      <c r="C501" s="56" t="str">
        <f>VLOOKUP(A501,'import Konya'!A:Q,3,0)</f>
        <v>DOĞRU</v>
      </c>
      <c r="D501" s="56" t="s">
        <v>1370</v>
      </c>
      <c r="E501" s="56">
        <f>VLOOKUP(A501,'import Konya'!A:Q,5,0)</f>
        <v>9583</v>
      </c>
      <c r="F501" s="56">
        <f>VLOOKUP(A501,'import Konya'!A:Q,6,0)</f>
        <v>303</v>
      </c>
      <c r="G501" s="56">
        <f>VLOOKUP(A501,'import Konya'!A:Q,7,0)</f>
        <v>0</v>
      </c>
      <c r="H501" s="56">
        <f>VLOOKUP(A501,'import Konya'!A:Q,8,0)</f>
        <v>24</v>
      </c>
      <c r="I501" s="56">
        <f>VLOOKUP(A501,'import Konya'!A:Q,9,0)</f>
        <v>24</v>
      </c>
      <c r="J501" s="216">
        <f>VLOOKUP(A501,'import Konya'!A:Q,10,0)</f>
        <v>0</v>
      </c>
      <c r="K501" s="56" t="s">
        <v>15911</v>
      </c>
      <c r="L501" s="56">
        <v>3.32503232E9</v>
      </c>
      <c r="M501" s="56" t="s">
        <v>11034</v>
      </c>
      <c r="N501" s="56" t="s">
        <v>13602</v>
      </c>
      <c r="O501" s="56" t="s">
        <v>15912</v>
      </c>
      <c r="P501" s="56" t="str">
        <f>VLOOKUP(A501,'import Konya'!A:Q,16,0)</f>
        <v>Geleneksel</v>
      </c>
      <c r="Q501" s="218" t="b">
        <v>0</v>
      </c>
      <c r="R501" s="218" t="s">
        <v>31</v>
      </c>
      <c r="S501" s="218"/>
      <c r="T501" s="224"/>
      <c r="U501" s="218" t="s">
        <v>15913</v>
      </c>
      <c r="V501" s="220"/>
      <c r="W501" s="220"/>
      <c r="X501" s="218"/>
      <c r="Y501" s="218" t="s">
        <v>43</v>
      </c>
      <c r="Z501" s="220">
        <v>44428.0</v>
      </c>
      <c r="AA501" s="218" t="s">
        <v>31</v>
      </c>
      <c r="AB501" s="221">
        <v>44440.0</v>
      </c>
      <c r="AC501" s="218" t="s">
        <v>1506</v>
      </c>
      <c r="AD501" s="221">
        <v>44623.0</v>
      </c>
      <c r="AE501" s="218"/>
      <c r="AF501" s="218"/>
      <c r="AG501" s="218"/>
      <c r="AH501" s="218"/>
      <c r="AI501" s="218" t="s">
        <v>13605</v>
      </c>
      <c r="AJ501" s="218" t="s">
        <v>100</v>
      </c>
      <c r="AK501" s="218" t="s">
        <v>167</v>
      </c>
      <c r="AL501" s="218"/>
      <c r="AM501" s="218"/>
    </row>
    <row r="502" ht="15.75" customHeight="1">
      <c r="A502" s="211" t="s">
        <v>15914</v>
      </c>
      <c r="B502" s="211" t="s">
        <v>15915</v>
      </c>
      <c r="C502" s="56" t="str">
        <f>VLOOKUP(A502,'import Konya'!A:Q,3,0)</f>
        <v>DOĞRU</v>
      </c>
      <c r="D502" s="211" t="s">
        <v>1519</v>
      </c>
      <c r="E502" s="56">
        <f>VLOOKUP(A502,'import Konya'!A:Q,5,0)</f>
        <v>6</v>
      </c>
      <c r="F502" s="56">
        <f>VLOOKUP(A502,'import Konya'!A:Q,6,0)</f>
        <v>6</v>
      </c>
      <c r="G502" s="56">
        <f>VLOOKUP(A502,'import Konya'!A:Q,7,0)</f>
        <v>0</v>
      </c>
      <c r="H502" s="56">
        <f>VLOOKUP(A502,'import Konya'!A:Q,8,0)</f>
        <v>40</v>
      </c>
      <c r="I502" s="56">
        <f>VLOOKUP(A502,'import Konya'!A:Q,9,0)</f>
        <v>40</v>
      </c>
      <c r="J502" s="216">
        <f>VLOOKUP(A502,'import Konya'!A:Q,10,0)</f>
        <v>0</v>
      </c>
      <c r="K502" s="211" t="s">
        <v>15916</v>
      </c>
      <c r="L502" s="211">
        <v>3.323246851E9</v>
      </c>
      <c r="M502" s="211" t="s">
        <v>13595</v>
      </c>
      <c r="N502" s="211" t="s">
        <v>14932</v>
      </c>
      <c r="O502" s="211" t="s">
        <v>15917</v>
      </c>
      <c r="P502" s="56" t="str">
        <f>VLOOKUP(A502,'import Konya'!A:Q,16,0)</f>
        <v>Geleneksel</v>
      </c>
      <c r="Q502" s="218" t="b">
        <v>0</v>
      </c>
      <c r="R502" s="218"/>
      <c r="S502" s="218"/>
      <c r="T502" s="218"/>
      <c r="U502" s="218"/>
      <c r="V502" s="220"/>
      <c r="W502" s="220"/>
      <c r="X502" s="218"/>
      <c r="Y502" s="218"/>
      <c r="Z502" s="220"/>
      <c r="AA502" s="218"/>
      <c r="AB502" s="218"/>
      <c r="AC502" s="218"/>
      <c r="AD502" s="218"/>
      <c r="AE502" s="218"/>
      <c r="AF502" s="218"/>
      <c r="AG502" s="218"/>
      <c r="AH502" s="218"/>
      <c r="AI502" s="218"/>
      <c r="AJ502" s="218"/>
      <c r="AK502" s="218"/>
      <c r="AL502" s="218"/>
      <c r="AM502" s="218"/>
    </row>
    <row r="503" ht="15.75" customHeight="1">
      <c r="A503" s="56" t="s">
        <v>15918</v>
      </c>
      <c r="B503" s="56" t="s">
        <v>15919</v>
      </c>
      <c r="C503" s="56" t="str">
        <f>VLOOKUP(A503,'import Konya'!A:Q,3,0)</f>
        <v>DOĞRU</v>
      </c>
      <c r="D503" s="56" t="s">
        <v>1385</v>
      </c>
      <c r="E503" s="56">
        <f>VLOOKUP(A503,'import Konya'!A:Q,5,0)</f>
        <v>544</v>
      </c>
      <c r="F503" s="56">
        <f>VLOOKUP(A503,'import Konya'!A:Q,6,0)</f>
        <v>9</v>
      </c>
      <c r="G503" s="56">
        <f>VLOOKUP(A503,'import Konya'!A:Q,7,0)</f>
        <v>4</v>
      </c>
      <c r="H503" s="56">
        <f>VLOOKUP(A503,'import Konya'!A:Q,8,0)</f>
        <v>13</v>
      </c>
      <c r="I503" s="56">
        <f>VLOOKUP(A503,'import Konya'!A:Q,9,0)</f>
        <v>17</v>
      </c>
      <c r="J503" s="216">
        <f>VLOOKUP(A503,'import Konya'!A:Q,10,0)</f>
        <v>0.24</v>
      </c>
      <c r="K503" s="56" t="s">
        <v>15920</v>
      </c>
      <c r="L503" s="56">
        <v>3.323232527E9</v>
      </c>
      <c r="M503" s="56" t="s">
        <v>13595</v>
      </c>
      <c r="N503" s="56" t="s">
        <v>14632</v>
      </c>
      <c r="O503" s="56" t="s">
        <v>15921</v>
      </c>
      <c r="P503" s="56" t="str">
        <f>VLOOKUP(A503,'import Konya'!A:Q,16,0)</f>
        <v>Geleneksel</v>
      </c>
      <c r="Q503" s="218" t="b">
        <v>0</v>
      </c>
      <c r="R503" s="218" t="s">
        <v>38</v>
      </c>
      <c r="S503" s="218" t="s">
        <v>100</v>
      </c>
      <c r="T503" s="218"/>
      <c r="U503" s="218"/>
      <c r="V503" s="220">
        <v>44390.0</v>
      </c>
      <c r="W503" s="220">
        <v>44404.0</v>
      </c>
      <c r="X503" s="218"/>
      <c r="Y503" s="218" t="s">
        <v>1353</v>
      </c>
      <c r="Z503" s="220">
        <v>44390.0</v>
      </c>
      <c r="AA503" s="218"/>
      <c r="AB503" s="218"/>
      <c r="AC503" s="218"/>
      <c r="AD503" s="218"/>
      <c r="AE503" s="218"/>
      <c r="AF503" s="218"/>
      <c r="AG503" s="218"/>
      <c r="AH503" s="218"/>
      <c r="AI503" s="218" t="s">
        <v>100</v>
      </c>
      <c r="AJ503" s="218"/>
      <c r="AK503" s="218"/>
      <c r="AL503" s="218"/>
      <c r="AM503" s="218"/>
    </row>
    <row r="504" ht="15.75" customHeight="1">
      <c r="A504" s="56" t="s">
        <v>15922</v>
      </c>
      <c r="B504" s="56" t="s">
        <v>15923</v>
      </c>
      <c r="C504" s="56" t="str">
        <f>VLOOKUP(A504,'import Konya'!A:Q,3,0)</f>
        <v>DOĞRU</v>
      </c>
      <c r="D504" s="56" t="s">
        <v>1370</v>
      </c>
      <c r="E504" s="56">
        <f>VLOOKUP(A504,'import Konya'!A:Q,5,0)</f>
        <v>53</v>
      </c>
      <c r="F504" s="56">
        <f>VLOOKUP(A504,'import Konya'!A:Q,6,0)</f>
        <v>1</v>
      </c>
      <c r="G504" s="56">
        <f>VLOOKUP(A504,'import Konya'!A:Q,7,0)</f>
        <v>0</v>
      </c>
      <c r="H504" s="56">
        <f>VLOOKUP(A504,'import Konya'!A:Q,8,0)</f>
        <v>6</v>
      </c>
      <c r="I504" s="56">
        <f>VLOOKUP(A504,'import Konya'!A:Q,9,0)</f>
        <v>6</v>
      </c>
      <c r="J504" s="216">
        <f>VLOOKUP(A504,'import Konya'!A:Q,10,0)</f>
        <v>0</v>
      </c>
      <c r="K504" s="56" t="s">
        <v>15924</v>
      </c>
      <c r="L504" s="56">
        <v>5.355450052E9</v>
      </c>
      <c r="M504" s="56" t="s">
        <v>15925</v>
      </c>
      <c r="N504" s="56" t="s">
        <v>15926</v>
      </c>
      <c r="O504" s="56" t="s">
        <v>15927</v>
      </c>
      <c r="P504" s="56" t="str">
        <f>VLOOKUP(A504,'import Konya'!A:Q,16,0)</f>
        <v>Geleneksel</v>
      </c>
      <c r="Q504" s="218" t="b">
        <v>0</v>
      </c>
      <c r="R504" s="218"/>
      <c r="S504" s="218"/>
      <c r="T504" s="218"/>
      <c r="U504" s="218"/>
      <c r="V504" s="220"/>
      <c r="W504" s="220"/>
      <c r="X504" s="218"/>
      <c r="Y504" s="218"/>
      <c r="Z504" s="220"/>
      <c r="AA504" s="218"/>
      <c r="AB504" s="218"/>
      <c r="AC504" s="218"/>
      <c r="AD504" s="218"/>
      <c r="AE504" s="218"/>
      <c r="AF504" s="218"/>
      <c r="AG504" s="218"/>
      <c r="AH504" s="218"/>
      <c r="AI504" s="218"/>
      <c r="AJ504" s="218"/>
      <c r="AK504" s="218"/>
      <c r="AL504" s="218"/>
      <c r="AM504" s="218"/>
    </row>
    <row r="505" ht="15.75" customHeight="1">
      <c r="A505" s="56" t="s">
        <v>15928</v>
      </c>
      <c r="B505" s="56" t="s">
        <v>15929</v>
      </c>
      <c r="C505" s="56" t="str">
        <f>VLOOKUP(A505,'import Konya'!A:Q,3,0)</f>
        <v>DOĞRU</v>
      </c>
      <c r="D505" s="56" t="s">
        <v>2038</v>
      </c>
      <c r="E505" s="56">
        <f>VLOOKUP(A505,'import Konya'!A:Q,5,0)</f>
        <v>269</v>
      </c>
      <c r="F505" s="56">
        <f>VLOOKUP(A505,'import Konya'!A:Q,6,0)</f>
        <v>1</v>
      </c>
      <c r="G505" s="56">
        <f>VLOOKUP(A505,'import Konya'!A:Q,7,0)</f>
        <v>0</v>
      </c>
      <c r="H505" s="56">
        <f>VLOOKUP(A505,'import Konya'!A:Q,8,0)</f>
        <v>12</v>
      </c>
      <c r="I505" s="56">
        <f>VLOOKUP(A505,'import Konya'!A:Q,9,0)</f>
        <v>12</v>
      </c>
      <c r="J505" s="216">
        <f>VLOOKUP(A505,'import Konya'!A:Q,10,0)</f>
        <v>0</v>
      </c>
      <c r="K505" s="56" t="s">
        <v>15930</v>
      </c>
      <c r="L505" s="56">
        <v>5.384886608E9</v>
      </c>
      <c r="M505" s="56" t="s">
        <v>11034</v>
      </c>
      <c r="N505" s="56" t="s">
        <v>13602</v>
      </c>
      <c r="O505" s="56" t="s">
        <v>15931</v>
      </c>
      <c r="P505" s="56" t="str">
        <f>VLOOKUP(A505,'import Konya'!A:Q,16,0)</f>
        <v>Geleneksel</v>
      </c>
      <c r="Q505" s="218" t="b">
        <v>0</v>
      </c>
      <c r="R505" s="218" t="s">
        <v>29</v>
      </c>
      <c r="S505" s="218"/>
      <c r="T505" s="224"/>
      <c r="U505" s="218" t="s">
        <v>15932</v>
      </c>
      <c r="V505" s="220"/>
      <c r="W505" s="220"/>
      <c r="X505" s="218"/>
      <c r="Y505" s="218" t="s">
        <v>43</v>
      </c>
      <c r="Z505" s="220">
        <v>44428.0</v>
      </c>
      <c r="AA505" s="218" t="s">
        <v>1353</v>
      </c>
      <c r="AB505" s="221">
        <v>44623.0</v>
      </c>
      <c r="AC505" s="218"/>
      <c r="AD505" s="218"/>
      <c r="AE505" s="218"/>
      <c r="AF505" s="218"/>
      <c r="AG505" s="218"/>
      <c r="AH505" s="218"/>
      <c r="AI505" s="218" t="s">
        <v>13605</v>
      </c>
      <c r="AJ505" s="218" t="s">
        <v>167</v>
      </c>
      <c r="AK505" s="218"/>
      <c r="AL505" s="218"/>
      <c r="AM505" s="218"/>
    </row>
    <row r="506" ht="15.75" customHeight="1">
      <c r="A506" s="56" t="s">
        <v>15933</v>
      </c>
      <c r="B506" s="56" t="s">
        <v>15934</v>
      </c>
      <c r="C506" s="56" t="str">
        <f>VLOOKUP(A506,'import Konya'!A:Q,3,0)</f>
        <v>DOĞRU</v>
      </c>
      <c r="D506" s="56" t="s">
        <v>1385</v>
      </c>
      <c r="E506" s="56">
        <f>VLOOKUP(A506,'import Konya'!A:Q,5,0)</f>
        <v>116</v>
      </c>
      <c r="F506" s="56">
        <f>VLOOKUP(A506,'import Konya'!A:Q,6,0)</f>
        <v>7</v>
      </c>
      <c r="G506" s="56">
        <f>VLOOKUP(A506,'import Konya'!A:Q,7,0)</f>
        <v>16</v>
      </c>
      <c r="H506" s="56">
        <f>VLOOKUP(A506,'import Konya'!A:Q,8,0)</f>
        <v>0</v>
      </c>
      <c r="I506" s="56">
        <f>VLOOKUP(A506,'import Konya'!A:Q,9,0)</f>
        <v>16</v>
      </c>
      <c r="J506" s="216">
        <f>VLOOKUP(A506,'import Konya'!A:Q,10,0)</f>
        <v>1</v>
      </c>
      <c r="K506" s="56" t="s">
        <v>15935</v>
      </c>
      <c r="L506" s="56">
        <v>5.376148419E9</v>
      </c>
      <c r="M506" s="56" t="s">
        <v>13595</v>
      </c>
      <c r="N506" s="56" t="s">
        <v>13945</v>
      </c>
      <c r="O506" s="56" t="s">
        <v>15936</v>
      </c>
      <c r="P506" s="56" t="str">
        <f>VLOOKUP(A506,'import Konya'!A:Q,16,0)</f>
        <v>Geleneksel</v>
      </c>
      <c r="Q506" s="218" t="b">
        <v>0</v>
      </c>
      <c r="R506" s="218" t="s">
        <v>38</v>
      </c>
      <c r="S506" s="218" t="s">
        <v>167</v>
      </c>
      <c r="T506" s="2" t="s">
        <v>13064</v>
      </c>
      <c r="U506" s="218"/>
      <c r="V506" s="220">
        <v>44616.0</v>
      </c>
      <c r="W506" s="220">
        <v>44617.0</v>
      </c>
      <c r="X506" s="218"/>
      <c r="Y506" s="218" t="s">
        <v>1353</v>
      </c>
      <c r="Z506" s="220">
        <v>44616.0</v>
      </c>
      <c r="AA506" s="218"/>
      <c r="AB506" s="218"/>
      <c r="AC506" s="218"/>
      <c r="AD506" s="218"/>
      <c r="AE506" s="218"/>
      <c r="AF506" s="218"/>
      <c r="AG506" s="218"/>
      <c r="AH506" s="218"/>
      <c r="AI506" s="218" t="s">
        <v>167</v>
      </c>
      <c r="AJ506" s="218"/>
      <c r="AK506" s="218"/>
      <c r="AL506" s="218"/>
      <c r="AM506" s="218"/>
    </row>
    <row r="507" ht="15.75" customHeight="1">
      <c r="A507" s="56" t="s">
        <v>15937</v>
      </c>
      <c r="B507" s="56" t="s">
        <v>15938</v>
      </c>
      <c r="C507" s="56" t="str">
        <f>VLOOKUP(A507,'import Konya'!A:Q,3,0)</f>
        <v>DOĞRU</v>
      </c>
      <c r="D507" s="56" t="s">
        <v>1385</v>
      </c>
      <c r="E507" s="56">
        <f>VLOOKUP(A507,'import Konya'!A:Q,5,0)</f>
        <v>2126</v>
      </c>
      <c r="F507" s="56">
        <f>VLOOKUP(A507,'import Konya'!A:Q,6,0)</f>
        <v>52</v>
      </c>
      <c r="G507" s="56">
        <f>VLOOKUP(A507,'import Konya'!A:Q,7,0)</f>
        <v>12</v>
      </c>
      <c r="H507" s="56">
        <f>VLOOKUP(A507,'import Konya'!A:Q,8,0)</f>
        <v>21</v>
      </c>
      <c r="I507" s="56">
        <f>VLOOKUP(A507,'import Konya'!A:Q,9,0)</f>
        <v>33</v>
      </c>
      <c r="J507" s="216">
        <f>VLOOKUP(A507,'import Konya'!A:Q,10,0)</f>
        <v>0.36</v>
      </c>
      <c r="K507" s="56" t="s">
        <v>15939</v>
      </c>
      <c r="L507" s="56">
        <v>5.418872844E9</v>
      </c>
      <c r="M507" s="56" t="s">
        <v>11034</v>
      </c>
      <c r="N507" s="56" t="s">
        <v>14076</v>
      </c>
      <c r="O507" s="56" t="s">
        <v>15940</v>
      </c>
      <c r="P507" s="56" t="str">
        <f>VLOOKUP(A507,'import Konya'!A:Q,16,0)</f>
        <v>Geleneksel</v>
      </c>
      <c r="Q507" s="218" t="b">
        <v>0</v>
      </c>
      <c r="R507" s="218" t="s">
        <v>38</v>
      </c>
      <c r="S507" s="218" t="s">
        <v>149</v>
      </c>
      <c r="T507" s="2" t="s">
        <v>13064</v>
      </c>
      <c r="U507" s="218"/>
      <c r="V507" s="220">
        <v>44602.0</v>
      </c>
      <c r="W507" s="220">
        <v>44606.0</v>
      </c>
      <c r="X507" s="218"/>
      <c r="Y507" s="218" t="s">
        <v>1353</v>
      </c>
      <c r="Z507" s="220">
        <v>44602.0</v>
      </c>
      <c r="AA507" s="218"/>
      <c r="AB507" s="218"/>
      <c r="AC507" s="218"/>
      <c r="AD507" s="218"/>
      <c r="AE507" s="218"/>
      <c r="AF507" s="218"/>
      <c r="AG507" s="218"/>
      <c r="AH507" s="218"/>
      <c r="AI507" s="218" t="s">
        <v>149</v>
      </c>
      <c r="AJ507" s="218"/>
      <c r="AK507" s="218"/>
      <c r="AL507" s="218"/>
      <c r="AM507" s="218"/>
    </row>
    <row r="508" ht="15.75" customHeight="1">
      <c r="A508" s="56" t="s">
        <v>15941</v>
      </c>
      <c r="B508" s="56" t="s">
        <v>15942</v>
      </c>
      <c r="C508" s="56" t="str">
        <f>VLOOKUP(A508,'import Konya'!A:Q,3,0)</f>
        <v>DOĞRU</v>
      </c>
      <c r="D508" s="56" t="s">
        <v>1507</v>
      </c>
      <c r="E508" s="56">
        <f>VLOOKUP(A508,'import Konya'!A:Q,5,0)</f>
        <v>197</v>
      </c>
      <c r="F508" s="56" t="str">
        <f>VLOOKUP(A508,'import Konya'!A:Q,6,0)</f>
        <v/>
      </c>
      <c r="G508" s="56">
        <f>VLOOKUP(A508,'import Konya'!A:Q,7,0)</f>
        <v>51</v>
      </c>
      <c r="H508" s="56">
        <f>VLOOKUP(A508,'import Konya'!A:Q,8,0)</f>
        <v>5</v>
      </c>
      <c r="I508" s="56">
        <f>VLOOKUP(A508,'import Konya'!A:Q,9,0)</f>
        <v>56</v>
      </c>
      <c r="J508" s="216">
        <f>VLOOKUP(A508,'import Konya'!A:Q,10,0)</f>
        <v>0.91</v>
      </c>
      <c r="K508" s="56" t="s">
        <v>15943</v>
      </c>
      <c r="L508" s="56">
        <v>5.426801557E9</v>
      </c>
      <c r="M508" s="56" t="s">
        <v>13620</v>
      </c>
      <c r="N508" s="56" t="s">
        <v>13763</v>
      </c>
      <c r="O508" s="56" t="s">
        <v>15944</v>
      </c>
      <c r="P508" s="56" t="str">
        <f>VLOOKUP(A508,'import Konya'!A:Q,16,0)</f>
        <v>Geleneksel</v>
      </c>
      <c r="Q508" s="218" t="b">
        <v>0</v>
      </c>
      <c r="R508" s="218" t="s">
        <v>38</v>
      </c>
      <c r="S508" s="218" t="s">
        <v>149</v>
      </c>
      <c r="T508" s="2" t="s">
        <v>13064</v>
      </c>
      <c r="U508" s="218"/>
      <c r="V508" s="220">
        <v>44599.0</v>
      </c>
      <c r="W508" s="220">
        <v>44600.0</v>
      </c>
      <c r="X508" s="218"/>
      <c r="Y508" s="218" t="s">
        <v>1353</v>
      </c>
      <c r="Z508" s="220">
        <v>44599.0</v>
      </c>
      <c r="AA508" s="218"/>
      <c r="AB508" s="218"/>
      <c r="AC508" s="218"/>
      <c r="AD508" s="218"/>
      <c r="AE508" s="218"/>
      <c r="AF508" s="218"/>
      <c r="AG508" s="218"/>
      <c r="AH508" s="218"/>
      <c r="AI508" s="218" t="s">
        <v>149</v>
      </c>
      <c r="AJ508" s="218"/>
      <c r="AK508" s="218"/>
      <c r="AL508" s="218"/>
      <c r="AM508" s="218"/>
    </row>
    <row r="509" ht="15.75" customHeight="1">
      <c r="A509" s="56" t="s">
        <v>15945</v>
      </c>
      <c r="B509" s="56" t="s">
        <v>15946</v>
      </c>
      <c r="C509" s="56" t="str">
        <f>VLOOKUP(A509,'import Konya'!A:Q,3,0)</f>
        <v>DOĞRU</v>
      </c>
      <c r="D509" s="56" t="s">
        <v>1364</v>
      </c>
      <c r="E509" s="56">
        <f>VLOOKUP(A509,'import Konya'!A:Q,5,0)</f>
        <v>1478</v>
      </c>
      <c r="F509" s="56">
        <f>VLOOKUP(A509,'import Konya'!A:Q,6,0)</f>
        <v>33</v>
      </c>
      <c r="G509" s="56">
        <f>VLOOKUP(A509,'import Konya'!A:Q,7,0)</f>
        <v>0</v>
      </c>
      <c r="H509" s="56">
        <f>VLOOKUP(A509,'import Konya'!A:Q,8,0)</f>
        <v>58</v>
      </c>
      <c r="I509" s="56">
        <f>VLOOKUP(A509,'import Konya'!A:Q,9,0)</f>
        <v>58</v>
      </c>
      <c r="J509" s="216">
        <f>VLOOKUP(A509,'import Konya'!A:Q,10,0)</f>
        <v>0</v>
      </c>
      <c r="K509" s="56" t="s">
        <v>15947</v>
      </c>
      <c r="L509" s="56">
        <v>3.328121302E9</v>
      </c>
      <c r="M509" s="56" t="s">
        <v>13679</v>
      </c>
      <c r="N509" s="56" t="s">
        <v>15299</v>
      </c>
      <c r="O509" s="56" t="s">
        <v>15948</v>
      </c>
      <c r="P509" s="56" t="str">
        <f>VLOOKUP(A509,'import Konya'!A:Q,16,0)</f>
        <v>Geleneksel</v>
      </c>
      <c r="Q509" s="218" t="b">
        <v>0</v>
      </c>
      <c r="R509" s="218"/>
      <c r="S509" s="218"/>
      <c r="T509" s="218"/>
      <c r="U509" s="218"/>
      <c r="V509" s="220"/>
      <c r="W509" s="220"/>
      <c r="X509" s="218"/>
      <c r="Y509" s="218"/>
      <c r="Z509" s="220"/>
      <c r="AA509" s="218"/>
      <c r="AB509" s="218"/>
      <c r="AC509" s="218"/>
      <c r="AD509" s="218"/>
      <c r="AE509" s="218"/>
      <c r="AF509" s="218"/>
      <c r="AG509" s="218"/>
      <c r="AH509" s="218"/>
      <c r="AI509" s="218"/>
      <c r="AJ509" s="218"/>
      <c r="AK509" s="218"/>
      <c r="AL509" s="218"/>
      <c r="AM509" s="218"/>
    </row>
    <row r="510" ht="15.75" customHeight="1">
      <c r="A510" s="56" t="s">
        <v>15949</v>
      </c>
      <c r="B510" s="56" t="s">
        <v>15950</v>
      </c>
      <c r="C510" s="56" t="str">
        <f>VLOOKUP(A510,'import Konya'!A:Q,3,0)</f>
        <v>YANLIŞ</v>
      </c>
      <c r="D510" s="56" t="s">
        <v>1385</v>
      </c>
      <c r="E510" s="56">
        <f>VLOOKUP(A510,'import Konya'!A:Q,5,0)</f>
        <v>168</v>
      </c>
      <c r="F510" s="56" t="str">
        <f>VLOOKUP(A510,'import Konya'!A:Q,6,0)</f>
        <v/>
      </c>
      <c r="G510" s="56">
        <f>VLOOKUP(A510,'import Konya'!A:Q,7,0)</f>
        <v>0</v>
      </c>
      <c r="H510" s="56">
        <f>VLOOKUP(A510,'import Konya'!A:Q,8,0)</f>
        <v>33</v>
      </c>
      <c r="I510" s="56">
        <f>VLOOKUP(A510,'import Konya'!A:Q,9,0)</f>
        <v>33</v>
      </c>
      <c r="J510" s="216">
        <f>VLOOKUP(A510,'import Konya'!A:Q,10,0)</f>
        <v>0</v>
      </c>
      <c r="K510" s="56" t="s">
        <v>15951</v>
      </c>
      <c r="L510" s="56">
        <v>3.325031099E9</v>
      </c>
      <c r="M510" s="56" t="s">
        <v>11034</v>
      </c>
      <c r="N510" s="56" t="s">
        <v>13609</v>
      </c>
      <c r="O510" s="56" t="s">
        <v>15952</v>
      </c>
      <c r="P510" s="56" t="str">
        <f>VLOOKUP(A510,'import Konya'!A:Q,16,0)</f>
        <v>Geleneksel</v>
      </c>
      <c r="Q510" s="218" t="b">
        <v>0</v>
      </c>
      <c r="R510" s="218" t="s">
        <v>39</v>
      </c>
      <c r="S510" s="218" t="s">
        <v>13642</v>
      </c>
      <c r="T510" s="218" t="s">
        <v>13488</v>
      </c>
      <c r="U510" s="218" t="s">
        <v>15953</v>
      </c>
      <c r="V510" s="220">
        <v>44414.0</v>
      </c>
      <c r="W510" s="220">
        <v>44421.0</v>
      </c>
      <c r="X510" s="218"/>
      <c r="Y510" s="218" t="s">
        <v>1353</v>
      </c>
      <c r="Z510" s="220">
        <v>44414.0</v>
      </c>
      <c r="AA510" s="218" t="s">
        <v>1475</v>
      </c>
      <c r="AB510" s="221">
        <v>44421.0</v>
      </c>
      <c r="AC510" s="218"/>
      <c r="AD510" s="218"/>
      <c r="AE510" s="218"/>
      <c r="AF510" s="218"/>
      <c r="AG510" s="218"/>
      <c r="AH510" s="218"/>
      <c r="AI510" s="218" t="s">
        <v>13642</v>
      </c>
      <c r="AJ510" s="218" t="s">
        <v>13605</v>
      </c>
      <c r="AK510" s="218"/>
      <c r="AL510" s="218"/>
      <c r="AM510" s="218"/>
    </row>
    <row r="511" ht="15.75" customHeight="1">
      <c r="A511" s="56" t="s">
        <v>15954</v>
      </c>
      <c r="B511" s="56" t="s">
        <v>15955</v>
      </c>
      <c r="C511" s="56" t="str">
        <f>VLOOKUP(A511,'import Konya'!A:Q,3,0)</f>
        <v>DOĞRU</v>
      </c>
      <c r="D511" s="56" t="s">
        <v>1356</v>
      </c>
      <c r="E511" s="56">
        <f>VLOOKUP(A511,'import Konya'!A:Q,5,0)</f>
        <v>178</v>
      </c>
      <c r="F511" s="56">
        <f>VLOOKUP(A511,'import Konya'!A:Q,6,0)</f>
        <v>17</v>
      </c>
      <c r="G511" s="56">
        <f>VLOOKUP(A511,'import Konya'!A:Q,7,0)</f>
        <v>0</v>
      </c>
      <c r="H511" s="56">
        <f>VLOOKUP(A511,'import Konya'!A:Q,8,0)</f>
        <v>31</v>
      </c>
      <c r="I511" s="56">
        <f>VLOOKUP(A511,'import Konya'!A:Q,9,0)</f>
        <v>31</v>
      </c>
      <c r="J511" s="216">
        <f>VLOOKUP(A511,'import Konya'!A:Q,10,0)</f>
        <v>0</v>
      </c>
      <c r="K511" s="56" t="s">
        <v>15956</v>
      </c>
      <c r="L511" s="56">
        <v>3.325010482E9</v>
      </c>
      <c r="M511" s="56" t="s">
        <v>11034</v>
      </c>
      <c r="N511" s="56" t="s">
        <v>14262</v>
      </c>
      <c r="O511" s="56" t="s">
        <v>15957</v>
      </c>
      <c r="P511" s="56" t="str">
        <f>VLOOKUP(A511,'import Konya'!A:Q,16,0)</f>
        <v>Geleneksel</v>
      </c>
      <c r="Q511" s="218" t="b">
        <v>0</v>
      </c>
      <c r="R511" s="218" t="s">
        <v>33</v>
      </c>
      <c r="S511" s="218"/>
      <c r="T511" s="224"/>
      <c r="U511" s="218" t="s">
        <v>15958</v>
      </c>
      <c r="V511" s="220"/>
      <c r="W511" s="220"/>
      <c r="X511" s="218"/>
      <c r="Y511" s="218" t="s">
        <v>1353</v>
      </c>
      <c r="Z511" s="220">
        <v>44622.0</v>
      </c>
      <c r="AA511" s="218" t="s">
        <v>1353</v>
      </c>
      <c r="AB511" s="221">
        <v>44659.0</v>
      </c>
      <c r="AC511" s="218"/>
      <c r="AD511" s="218"/>
      <c r="AE511" s="218"/>
      <c r="AF511" s="218"/>
      <c r="AG511" s="218"/>
      <c r="AH511" s="218"/>
      <c r="AI511" s="218" t="s">
        <v>167</v>
      </c>
      <c r="AJ511" s="218" t="s">
        <v>167</v>
      </c>
      <c r="AK511" s="218"/>
      <c r="AL511" s="218"/>
      <c r="AM511" s="218"/>
    </row>
    <row r="512" ht="15.75" customHeight="1">
      <c r="A512" s="56" t="s">
        <v>15959</v>
      </c>
      <c r="B512" s="56" t="s">
        <v>15960</v>
      </c>
      <c r="C512" s="56" t="str">
        <f>VLOOKUP(A512,'import Konya'!A:Q,3,0)</f>
        <v>YANLIŞ</v>
      </c>
      <c r="D512" s="56" t="s">
        <v>1385</v>
      </c>
      <c r="E512" s="56">
        <f>VLOOKUP(A512,'import Konya'!A:Q,5,0)</f>
        <v>9</v>
      </c>
      <c r="F512" s="56" t="str">
        <f>VLOOKUP(A512,'import Konya'!A:Q,6,0)</f>
        <v/>
      </c>
      <c r="G512" s="56">
        <f>VLOOKUP(A512,'import Konya'!A:Q,7,0)</f>
        <v>0</v>
      </c>
      <c r="H512" s="56">
        <f>VLOOKUP(A512,'import Konya'!A:Q,8,0)</f>
        <v>20</v>
      </c>
      <c r="I512" s="56">
        <f>VLOOKUP(A512,'import Konya'!A:Q,9,0)</f>
        <v>20</v>
      </c>
      <c r="J512" s="216">
        <f>VLOOKUP(A512,'import Konya'!A:Q,10,0)</f>
        <v>0</v>
      </c>
      <c r="K512" s="56" t="s">
        <v>15961</v>
      </c>
      <c r="L512" s="56">
        <v>5.530875273E9</v>
      </c>
      <c r="M512" s="56" t="s">
        <v>11034</v>
      </c>
      <c r="N512" s="56" t="s">
        <v>13808</v>
      </c>
      <c r="O512" s="56" t="s">
        <v>15962</v>
      </c>
      <c r="P512" s="56" t="str">
        <f>VLOOKUP(A512,'import Konya'!A:Q,16,0)</f>
        <v>Geleneksel</v>
      </c>
      <c r="Q512" s="218" t="b">
        <v>0</v>
      </c>
      <c r="R512" s="218" t="s">
        <v>29</v>
      </c>
      <c r="S512" s="218"/>
      <c r="T512" s="218"/>
      <c r="U512" s="218" t="s">
        <v>15963</v>
      </c>
      <c r="V512" s="220"/>
      <c r="W512" s="220"/>
      <c r="X512" s="218"/>
      <c r="Y512" s="218" t="s">
        <v>1353</v>
      </c>
      <c r="Z512" s="220">
        <v>44412.0</v>
      </c>
      <c r="AA512" s="218" t="s">
        <v>1475</v>
      </c>
      <c r="AB512" s="221">
        <v>44427.0</v>
      </c>
      <c r="AC512" s="218" t="s">
        <v>1353</v>
      </c>
      <c r="AD512" s="221">
        <v>44427.0</v>
      </c>
      <c r="AE512" s="218"/>
      <c r="AF512" s="218"/>
      <c r="AG512" s="218"/>
      <c r="AH512" s="218"/>
      <c r="AI512" s="218" t="s">
        <v>13605</v>
      </c>
      <c r="AJ512" s="218" t="s">
        <v>13605</v>
      </c>
      <c r="AK512" s="218" t="s">
        <v>13605</v>
      </c>
      <c r="AL512" s="218"/>
      <c r="AM512" s="218"/>
    </row>
    <row r="513" ht="15.75" customHeight="1">
      <c r="A513" s="56" t="s">
        <v>15964</v>
      </c>
      <c r="B513" s="56" t="s">
        <v>15965</v>
      </c>
      <c r="C513" s="56" t="str">
        <f>VLOOKUP(A513,'import Konya'!A:Q,3,0)</f>
        <v>DOĞRU</v>
      </c>
      <c r="D513" s="56" t="s">
        <v>1370</v>
      </c>
      <c r="E513" s="56">
        <f>VLOOKUP(A513,'import Konya'!A:Q,5,0)</f>
        <v>951</v>
      </c>
      <c r="F513" s="56">
        <f>VLOOKUP(A513,'import Konya'!A:Q,6,0)</f>
        <v>44</v>
      </c>
      <c r="G513" s="56">
        <f>VLOOKUP(A513,'import Konya'!A:Q,7,0)</f>
        <v>6</v>
      </c>
      <c r="H513" s="56">
        <f>VLOOKUP(A513,'import Konya'!A:Q,8,0)</f>
        <v>15</v>
      </c>
      <c r="I513" s="56">
        <f>VLOOKUP(A513,'import Konya'!A:Q,9,0)</f>
        <v>21</v>
      </c>
      <c r="J513" s="216">
        <f>VLOOKUP(A513,'import Konya'!A:Q,10,0)</f>
        <v>0.29</v>
      </c>
      <c r="K513" s="56" t="s">
        <v>15966</v>
      </c>
      <c r="L513" s="56">
        <v>5.36624073E9</v>
      </c>
      <c r="M513" s="56" t="s">
        <v>11034</v>
      </c>
      <c r="N513" s="56" t="s">
        <v>13668</v>
      </c>
      <c r="O513" s="56" t="s">
        <v>15967</v>
      </c>
      <c r="P513" s="56" t="str">
        <f>VLOOKUP(A513,'import Konya'!A:Q,16,0)</f>
        <v>Geleneksel</v>
      </c>
      <c r="Q513" s="218" t="b">
        <v>0</v>
      </c>
      <c r="R513" s="218" t="s">
        <v>38</v>
      </c>
      <c r="S513" s="218" t="s">
        <v>13642</v>
      </c>
      <c r="T513" s="218" t="s">
        <v>13488</v>
      </c>
      <c r="U513" s="218"/>
      <c r="V513" s="220">
        <v>44412.0</v>
      </c>
      <c r="W513" s="220">
        <v>44419.0</v>
      </c>
      <c r="X513" s="218"/>
      <c r="Y513" s="218" t="s">
        <v>1353</v>
      </c>
      <c r="Z513" s="220">
        <v>44412.0</v>
      </c>
      <c r="AA513" s="218"/>
      <c r="AB513" s="218"/>
      <c r="AC513" s="218"/>
      <c r="AD513" s="218"/>
      <c r="AE513" s="218"/>
      <c r="AF513" s="218"/>
      <c r="AG513" s="218"/>
      <c r="AH513" s="218"/>
      <c r="AI513" s="218" t="s">
        <v>13642</v>
      </c>
      <c r="AJ513" s="218"/>
      <c r="AK513" s="218"/>
      <c r="AL513" s="218"/>
      <c r="AM513" s="218"/>
    </row>
    <row r="514" ht="15.75" customHeight="1">
      <c r="A514" s="211" t="s">
        <v>15968</v>
      </c>
      <c r="B514" s="211" t="s">
        <v>15969</v>
      </c>
      <c r="C514" s="56" t="str">
        <f>VLOOKUP(A514,'import Konya'!A:Q,3,0)</f>
        <v>DOĞRU</v>
      </c>
      <c r="D514" s="211" t="s">
        <v>1385</v>
      </c>
      <c r="E514" s="56" t="str">
        <f>VLOOKUP(A514,'import Konya'!A:Q,5,0)</f>
        <v/>
      </c>
      <c r="F514" s="56" t="str">
        <f>VLOOKUP(A514,'import Konya'!A:Q,6,0)</f>
        <v/>
      </c>
      <c r="G514" s="56">
        <f>VLOOKUP(A514,'import Konya'!A:Q,7,0)</f>
        <v>0</v>
      </c>
      <c r="H514" s="56">
        <f>VLOOKUP(A514,'import Konya'!A:Q,8,0)</f>
        <v>13</v>
      </c>
      <c r="I514" s="56">
        <f>VLOOKUP(A514,'import Konya'!A:Q,9,0)</f>
        <v>13</v>
      </c>
      <c r="J514" s="216">
        <f>VLOOKUP(A514,'import Konya'!A:Q,10,0)</f>
        <v>0</v>
      </c>
      <c r="K514" s="211" t="s">
        <v>15970</v>
      </c>
      <c r="L514" s="211">
        <v>3.322550709E9</v>
      </c>
      <c r="M514" s="211" t="s">
        <v>11034</v>
      </c>
      <c r="N514" s="211" t="s">
        <v>13773</v>
      </c>
      <c r="O514" s="211" t="s">
        <v>15971</v>
      </c>
      <c r="P514" s="56" t="str">
        <f>VLOOKUP(A514,'import Konya'!A:Q,16,0)</f>
        <v>Geleneksel</v>
      </c>
      <c r="Q514" s="218" t="b">
        <v>0</v>
      </c>
      <c r="R514" s="218"/>
      <c r="S514" s="218"/>
      <c r="T514" s="218"/>
      <c r="U514" s="218"/>
      <c r="V514" s="220"/>
      <c r="W514" s="220"/>
      <c r="X514" s="218"/>
      <c r="Y514" s="218"/>
      <c r="Z514" s="220"/>
      <c r="AA514" s="218"/>
      <c r="AB514" s="218"/>
      <c r="AC514" s="218"/>
      <c r="AD514" s="218"/>
      <c r="AE514" s="218"/>
      <c r="AF514" s="218"/>
      <c r="AG514" s="218"/>
      <c r="AH514" s="218"/>
      <c r="AI514" s="218"/>
      <c r="AJ514" s="218"/>
      <c r="AK514" s="218"/>
      <c r="AL514" s="218"/>
      <c r="AM514" s="218"/>
    </row>
    <row r="515" ht="15.75" customHeight="1">
      <c r="A515" s="56" t="s">
        <v>15972</v>
      </c>
      <c r="B515" s="56" t="s">
        <v>15973</v>
      </c>
      <c r="C515" s="56" t="str">
        <f>VLOOKUP(A515,'import Konya'!A:Q,3,0)</f>
        <v>DOĞRU</v>
      </c>
      <c r="D515" s="56" t="s">
        <v>1385</v>
      </c>
      <c r="E515" s="56">
        <f>VLOOKUP(A515,'import Konya'!A:Q,5,0)</f>
        <v>342</v>
      </c>
      <c r="F515" s="56" t="str">
        <f>VLOOKUP(A515,'import Konya'!A:Q,6,0)</f>
        <v/>
      </c>
      <c r="G515" s="56">
        <f>VLOOKUP(A515,'import Konya'!A:Q,7,0)</f>
        <v>3</v>
      </c>
      <c r="H515" s="56">
        <f>VLOOKUP(A515,'import Konya'!A:Q,8,0)</f>
        <v>3</v>
      </c>
      <c r="I515" s="56">
        <f>VLOOKUP(A515,'import Konya'!A:Q,9,0)</f>
        <v>6</v>
      </c>
      <c r="J515" s="216">
        <f>VLOOKUP(A515,'import Konya'!A:Q,10,0)</f>
        <v>0.5</v>
      </c>
      <c r="K515" s="56" t="s">
        <v>15974</v>
      </c>
      <c r="L515" s="56">
        <v>3.322489889E9</v>
      </c>
      <c r="M515" s="56" t="s">
        <v>11034</v>
      </c>
      <c r="N515" s="56" t="s">
        <v>13740</v>
      </c>
      <c r="O515" s="56" t="s">
        <v>15975</v>
      </c>
      <c r="P515" s="56" t="str">
        <f>VLOOKUP(A515,'import Konya'!A:Q,16,0)</f>
        <v>Geleneksel</v>
      </c>
      <c r="Q515" s="218" t="b">
        <v>0</v>
      </c>
      <c r="R515" s="218" t="s">
        <v>38</v>
      </c>
      <c r="S515" s="218" t="s">
        <v>167</v>
      </c>
      <c r="T515" s="2" t="s">
        <v>13853</v>
      </c>
      <c r="U515" s="218" t="s">
        <v>15976</v>
      </c>
      <c r="V515" s="220">
        <v>44627.0</v>
      </c>
      <c r="W515" s="220">
        <v>44628.0</v>
      </c>
      <c r="X515" s="218"/>
      <c r="Y515" s="218" t="s">
        <v>1353</v>
      </c>
      <c r="Z515" s="220">
        <v>44609.0</v>
      </c>
      <c r="AA515" s="218" t="s">
        <v>1353</v>
      </c>
      <c r="AB515" s="221">
        <v>44624.0</v>
      </c>
      <c r="AC515" s="218" t="s">
        <v>1353</v>
      </c>
      <c r="AD515" s="221">
        <v>44627.0</v>
      </c>
      <c r="AE515" s="218"/>
      <c r="AF515" s="218"/>
      <c r="AG515" s="218"/>
      <c r="AH515" s="218"/>
      <c r="AI515" s="218" t="s">
        <v>610</v>
      </c>
      <c r="AJ515" s="218" t="s">
        <v>167</v>
      </c>
      <c r="AK515" s="218" t="s">
        <v>167</v>
      </c>
      <c r="AL515" s="218"/>
      <c r="AM515" s="218"/>
    </row>
    <row r="516" ht="15.75" customHeight="1">
      <c r="A516" s="56" t="s">
        <v>15977</v>
      </c>
      <c r="B516" s="56" t="s">
        <v>15978</v>
      </c>
      <c r="C516" s="56" t="str">
        <f>VLOOKUP(A516,'import Konya'!A:Q,3,0)</f>
        <v>DOĞRU</v>
      </c>
      <c r="D516" s="56" t="s">
        <v>1385</v>
      </c>
      <c r="E516" s="56" t="str">
        <f>VLOOKUP(A516,'import Konya'!A:Q,5,0)</f>
        <v/>
      </c>
      <c r="F516" s="56" t="str">
        <f>VLOOKUP(A516,'import Konya'!A:Q,6,0)</f>
        <v/>
      </c>
      <c r="G516" s="56">
        <f>VLOOKUP(A516,'import Konya'!A:Q,7,0)</f>
        <v>0</v>
      </c>
      <c r="H516" s="56">
        <f>VLOOKUP(A516,'import Konya'!A:Q,8,0)</f>
        <v>4</v>
      </c>
      <c r="I516" s="56">
        <f>VLOOKUP(A516,'import Konya'!A:Q,9,0)</f>
        <v>4</v>
      </c>
      <c r="J516" s="216">
        <f>VLOOKUP(A516,'import Konya'!A:Q,10,0)</f>
        <v>0</v>
      </c>
      <c r="K516" s="56" t="s">
        <v>15979</v>
      </c>
      <c r="L516" s="56">
        <v>5.434502285E9</v>
      </c>
      <c r="M516" s="56" t="s">
        <v>13620</v>
      </c>
      <c r="N516" s="56" t="s">
        <v>14123</v>
      </c>
      <c r="O516" s="56" t="s">
        <v>15980</v>
      </c>
      <c r="P516" s="56" t="str">
        <f>VLOOKUP(A516,'import Konya'!A:Q,16,0)</f>
        <v>Geleneksel</v>
      </c>
      <c r="Q516" s="218" t="b">
        <v>0</v>
      </c>
      <c r="R516" s="218" t="s">
        <v>33</v>
      </c>
      <c r="S516" s="218"/>
      <c r="T516" s="224"/>
      <c r="U516" s="218" t="s">
        <v>15981</v>
      </c>
      <c r="V516" s="220"/>
      <c r="W516" s="220"/>
      <c r="X516" s="218"/>
      <c r="Y516" s="218" t="s">
        <v>1353</v>
      </c>
      <c r="Z516" s="220">
        <v>44599.0</v>
      </c>
      <c r="AA516" s="218"/>
      <c r="AB516" s="218"/>
      <c r="AC516" s="218"/>
      <c r="AD516" s="218"/>
      <c r="AE516" s="218"/>
      <c r="AF516" s="218"/>
      <c r="AG516" s="218"/>
      <c r="AH516" s="218"/>
      <c r="AI516" s="218" t="s">
        <v>167</v>
      </c>
      <c r="AJ516" s="218"/>
      <c r="AK516" s="218"/>
      <c r="AL516" s="218"/>
      <c r="AM516" s="218"/>
    </row>
    <row r="517" ht="15.75" customHeight="1">
      <c r="A517" s="211" t="s">
        <v>15982</v>
      </c>
      <c r="B517" s="211" t="s">
        <v>15983</v>
      </c>
      <c r="C517" s="212" t="s">
        <v>2897</v>
      </c>
      <c r="D517" s="211" t="s">
        <v>1370</v>
      </c>
      <c r="E517" s="56">
        <f>VLOOKUP(A517,'import Konya'!A:Q,5,0)</f>
        <v>8</v>
      </c>
      <c r="F517" s="56">
        <f>VLOOKUP(A517,'import Konya'!A:Q,6,0)</f>
        <v>8</v>
      </c>
      <c r="G517" s="56">
        <f>VLOOKUP(A517,'import Konya'!A:Q,7,0)</f>
        <v>0</v>
      </c>
      <c r="H517" s="56">
        <f>VLOOKUP(A517,'import Konya'!A:Q,8,0)</f>
        <v>15</v>
      </c>
      <c r="I517" s="56">
        <f>VLOOKUP(A517,'import Konya'!A:Q,9,0)</f>
        <v>15</v>
      </c>
      <c r="J517" s="216">
        <f>VLOOKUP(A517,'import Konya'!A:Q,10,0)</f>
        <v>0</v>
      </c>
      <c r="K517" s="211" t="s">
        <v>15333</v>
      </c>
      <c r="L517" s="211">
        <v>5.449658281E9</v>
      </c>
      <c r="M517" s="211" t="s">
        <v>11034</v>
      </c>
      <c r="N517" s="211" t="s">
        <v>14277</v>
      </c>
      <c r="O517" s="211" t="s">
        <v>15984</v>
      </c>
      <c r="P517" s="56" t="str">
        <f>VLOOKUP(A517,'import Konya'!A:Q,16,0)</f>
        <v>Geleneksel</v>
      </c>
      <c r="Q517" s="218" t="b">
        <v>0</v>
      </c>
      <c r="R517" s="218"/>
      <c r="S517" s="218"/>
      <c r="T517" s="218"/>
      <c r="U517" s="218"/>
      <c r="V517" s="220"/>
      <c r="W517" s="220"/>
      <c r="X517" s="218"/>
      <c r="Y517" s="218"/>
      <c r="Z517" s="220"/>
      <c r="AA517" s="218"/>
      <c r="AB517" s="218"/>
      <c r="AC517" s="218"/>
      <c r="AD517" s="218"/>
      <c r="AE517" s="218"/>
      <c r="AF517" s="218"/>
      <c r="AG517" s="218"/>
      <c r="AH517" s="218"/>
      <c r="AI517" s="218"/>
      <c r="AJ517" s="218"/>
      <c r="AK517" s="218"/>
      <c r="AL517" s="218"/>
      <c r="AM517" s="218"/>
    </row>
    <row r="518" ht="15.75" customHeight="1">
      <c r="A518" s="56" t="s">
        <v>15985</v>
      </c>
      <c r="B518" s="56" t="s">
        <v>15986</v>
      </c>
      <c r="C518" s="56" t="str">
        <f>VLOOKUP(A518,'import Konya'!A:Q,3,0)</f>
        <v>DOĞRU</v>
      </c>
      <c r="D518" s="56" t="s">
        <v>1370</v>
      </c>
      <c r="E518" s="56">
        <f>VLOOKUP(A518,'import Konya'!A:Q,5,0)</f>
        <v>4279</v>
      </c>
      <c r="F518" s="56">
        <f>VLOOKUP(A518,'import Konya'!A:Q,6,0)</f>
        <v>72</v>
      </c>
      <c r="G518" s="56">
        <f>VLOOKUP(A518,'import Konya'!A:Q,7,0)</f>
        <v>2</v>
      </c>
      <c r="H518" s="56">
        <f>VLOOKUP(A518,'import Konya'!A:Q,8,0)</f>
        <v>17</v>
      </c>
      <c r="I518" s="56">
        <f>VLOOKUP(A518,'import Konya'!A:Q,9,0)</f>
        <v>19</v>
      </c>
      <c r="J518" s="216">
        <f>VLOOKUP(A518,'import Konya'!A:Q,10,0)</f>
        <v>0.11</v>
      </c>
      <c r="K518" s="56" t="s">
        <v>15987</v>
      </c>
      <c r="L518" s="56">
        <v>5.530883142E9</v>
      </c>
      <c r="M518" s="56" t="s">
        <v>11034</v>
      </c>
      <c r="N518" s="56" t="s">
        <v>13602</v>
      </c>
      <c r="O518" s="56" t="s">
        <v>15988</v>
      </c>
      <c r="P518" s="56" t="str">
        <f>VLOOKUP(A518,'import Konya'!A:Q,16,0)</f>
        <v>Geleneksel</v>
      </c>
      <c r="Q518" s="218" t="b">
        <v>0</v>
      </c>
      <c r="R518" s="218" t="s">
        <v>39</v>
      </c>
      <c r="S518" s="218" t="s">
        <v>167</v>
      </c>
      <c r="T518" s="2" t="s">
        <v>13064</v>
      </c>
      <c r="U518" s="218" t="s">
        <v>15989</v>
      </c>
      <c r="V518" s="220">
        <v>44565.0</v>
      </c>
      <c r="W518" s="220">
        <v>44567.0</v>
      </c>
      <c r="X518" s="218"/>
      <c r="Y518" s="218" t="s">
        <v>1475</v>
      </c>
      <c r="Z518" s="220">
        <v>44427.0</v>
      </c>
      <c r="AA518" s="218" t="s">
        <v>1353</v>
      </c>
      <c r="AB518" s="221">
        <v>44565.0</v>
      </c>
      <c r="AC518" s="218" t="s">
        <v>1353</v>
      </c>
      <c r="AD518" s="221">
        <v>44620.0</v>
      </c>
      <c r="AE518" s="218"/>
      <c r="AF518" s="218"/>
      <c r="AG518" s="218"/>
      <c r="AH518" s="218"/>
      <c r="AI518" s="218" t="s">
        <v>13605</v>
      </c>
      <c r="AJ518" s="218" t="s">
        <v>167</v>
      </c>
      <c r="AK518" s="218" t="s">
        <v>167</v>
      </c>
      <c r="AL518" s="218"/>
      <c r="AM518" s="218"/>
    </row>
    <row r="519" ht="15.75" customHeight="1">
      <c r="A519" s="56" t="s">
        <v>15990</v>
      </c>
      <c r="B519" s="56" t="s">
        <v>15991</v>
      </c>
      <c r="C519" s="56" t="str">
        <f>VLOOKUP(A519,'import Konya'!A:Q,3,0)</f>
        <v>DOĞRU</v>
      </c>
      <c r="D519" s="56" t="s">
        <v>1507</v>
      </c>
      <c r="E519" s="56">
        <f>VLOOKUP(A519,'import Konya'!A:Q,5,0)</f>
        <v>981</v>
      </c>
      <c r="F519" s="56">
        <f>VLOOKUP(A519,'import Konya'!A:Q,6,0)</f>
        <v>52</v>
      </c>
      <c r="G519" s="56">
        <f>VLOOKUP(A519,'import Konya'!A:Q,7,0)</f>
        <v>3</v>
      </c>
      <c r="H519" s="56">
        <f>VLOOKUP(A519,'import Konya'!A:Q,8,0)</f>
        <v>36</v>
      </c>
      <c r="I519" s="56">
        <f>VLOOKUP(A519,'import Konya'!A:Q,9,0)</f>
        <v>39</v>
      </c>
      <c r="J519" s="216">
        <f>VLOOKUP(A519,'import Konya'!A:Q,10,0)</f>
        <v>0.08</v>
      </c>
      <c r="K519" s="56" t="s">
        <v>15992</v>
      </c>
      <c r="L519" s="56">
        <v>5.377130813E9</v>
      </c>
      <c r="M519" s="56" t="s">
        <v>13656</v>
      </c>
      <c r="N519" s="56" t="s">
        <v>1408</v>
      </c>
      <c r="O519" s="56" t="s">
        <v>15993</v>
      </c>
      <c r="P519" s="56" t="str">
        <f>VLOOKUP(A519,'import Konya'!A:Q,16,0)</f>
        <v>Geleneksel</v>
      </c>
      <c r="Q519" s="218" t="b">
        <v>0</v>
      </c>
      <c r="R519" s="218"/>
      <c r="S519" s="218"/>
      <c r="T519" s="224"/>
      <c r="U519" s="218"/>
      <c r="V519" s="220"/>
      <c r="W519" s="220"/>
      <c r="X519" s="218"/>
      <c r="Y519" s="218"/>
      <c r="Z519" s="220"/>
      <c r="AA519" s="218"/>
      <c r="AB519" s="218"/>
      <c r="AC519" s="218"/>
      <c r="AD519" s="218"/>
      <c r="AE519" s="218"/>
      <c r="AF519" s="218"/>
      <c r="AG519" s="218"/>
      <c r="AH519" s="218"/>
      <c r="AI519" s="218"/>
      <c r="AJ519" s="218"/>
      <c r="AK519" s="218"/>
      <c r="AL519" s="218"/>
      <c r="AM519" s="218"/>
    </row>
    <row r="520" ht="15.75" customHeight="1">
      <c r="A520" s="56" t="s">
        <v>15994</v>
      </c>
      <c r="B520" s="56" t="s">
        <v>15995</v>
      </c>
      <c r="C520" s="56" t="str">
        <f>VLOOKUP(A520,'import Konya'!A:Q,3,0)</f>
        <v>DOĞRU</v>
      </c>
      <c r="D520" s="56" t="s">
        <v>1378</v>
      </c>
      <c r="E520" s="56">
        <f>VLOOKUP(A520,'import Konya'!A:Q,5,0)</f>
        <v>512</v>
      </c>
      <c r="F520" s="56">
        <f>VLOOKUP(A520,'import Konya'!A:Q,6,0)</f>
        <v>40</v>
      </c>
      <c r="G520" s="56">
        <f>VLOOKUP(A520,'import Konya'!A:Q,7,0)</f>
        <v>0</v>
      </c>
      <c r="H520" s="56">
        <f>VLOOKUP(A520,'import Konya'!A:Q,8,0)</f>
        <v>66</v>
      </c>
      <c r="I520" s="56">
        <f>VLOOKUP(A520,'import Konya'!A:Q,9,0)</f>
        <v>66</v>
      </c>
      <c r="J520" s="216">
        <f>VLOOKUP(A520,'import Konya'!A:Q,10,0)</f>
        <v>0</v>
      </c>
      <c r="K520" s="56" t="s">
        <v>15996</v>
      </c>
      <c r="L520" s="56">
        <v>3.323530155E9</v>
      </c>
      <c r="M520" s="56" t="s">
        <v>13620</v>
      </c>
      <c r="N520" s="56" t="s">
        <v>15997</v>
      </c>
      <c r="O520" s="56" t="s">
        <v>15998</v>
      </c>
      <c r="P520" s="56" t="str">
        <f>VLOOKUP(A520,'import Konya'!A:Q,16,0)</f>
        <v>Geleneksel</v>
      </c>
      <c r="Q520" s="218" t="b">
        <v>1</v>
      </c>
      <c r="R520" s="218"/>
      <c r="S520" s="218"/>
      <c r="T520" s="218"/>
      <c r="U520" s="218" t="s">
        <v>15999</v>
      </c>
      <c r="V520" s="220"/>
      <c r="W520" s="220"/>
      <c r="X520" s="218"/>
      <c r="Y520" s="218" t="s">
        <v>1353</v>
      </c>
      <c r="Z520" s="220">
        <v>44596.0</v>
      </c>
      <c r="AA520" s="218"/>
      <c r="AB520" s="218"/>
      <c r="AC520" s="218"/>
      <c r="AD520" s="218"/>
      <c r="AE520" s="218"/>
      <c r="AF520" s="218"/>
      <c r="AG520" s="218"/>
      <c r="AH520" s="218"/>
      <c r="AI520" s="218" t="s">
        <v>106</v>
      </c>
      <c r="AJ520" s="218"/>
      <c r="AK520" s="218"/>
      <c r="AL520" s="218"/>
      <c r="AM520" s="218"/>
    </row>
    <row r="521" ht="15.75" customHeight="1">
      <c r="A521" s="56" t="s">
        <v>16000</v>
      </c>
      <c r="B521" s="56" t="s">
        <v>16001</v>
      </c>
      <c r="C521" s="56" t="str">
        <f>VLOOKUP(A521,'import Konya'!A:Q,3,0)</f>
        <v>DOĞRU</v>
      </c>
      <c r="D521" s="56" t="s">
        <v>1370</v>
      </c>
      <c r="E521" s="56">
        <f>VLOOKUP(A521,'import Konya'!A:Q,5,0)</f>
        <v>515</v>
      </c>
      <c r="F521" s="56" t="str">
        <f>VLOOKUP(A521,'import Konya'!A:Q,6,0)</f>
        <v/>
      </c>
      <c r="G521" s="56">
        <f>VLOOKUP(A521,'import Konya'!A:Q,7,0)</f>
        <v>14</v>
      </c>
      <c r="H521" s="56">
        <f>VLOOKUP(A521,'import Konya'!A:Q,8,0)</f>
        <v>59</v>
      </c>
      <c r="I521" s="56">
        <f>VLOOKUP(A521,'import Konya'!A:Q,9,0)</f>
        <v>73</v>
      </c>
      <c r="J521" s="216">
        <f>VLOOKUP(A521,'import Konya'!A:Q,10,0)</f>
        <v>0.19</v>
      </c>
      <c r="K521" s="56" t="s">
        <v>16002</v>
      </c>
      <c r="L521" s="56">
        <v>5.466192319E9</v>
      </c>
      <c r="M521" s="56" t="s">
        <v>13595</v>
      </c>
      <c r="N521" s="56" t="s">
        <v>16003</v>
      </c>
      <c r="O521" s="56" t="s">
        <v>16004</v>
      </c>
      <c r="P521" s="56" t="str">
        <f>VLOOKUP(A521,'import Konya'!A:Q,16,0)</f>
        <v>Geleneksel</v>
      </c>
      <c r="Q521" s="218" t="b">
        <v>0</v>
      </c>
      <c r="R521" s="218" t="s">
        <v>38</v>
      </c>
      <c r="S521" s="218" t="s">
        <v>100</v>
      </c>
      <c r="T521" s="224" t="s">
        <v>13488</v>
      </c>
      <c r="U521" s="218" t="s">
        <v>16005</v>
      </c>
      <c r="V521" s="220">
        <v>44404.0</v>
      </c>
      <c r="W521" s="220">
        <v>44405.0</v>
      </c>
      <c r="X521" s="218"/>
      <c r="Y521" s="218" t="s">
        <v>43</v>
      </c>
      <c r="Z521" s="220">
        <v>44392.0</v>
      </c>
      <c r="AA521" s="218" t="s">
        <v>1353</v>
      </c>
      <c r="AB521" s="221">
        <v>44404.0</v>
      </c>
      <c r="AC521" s="218"/>
      <c r="AD521" s="218"/>
      <c r="AE521" s="218"/>
      <c r="AF521" s="218"/>
      <c r="AG521" s="218"/>
      <c r="AH521" s="218"/>
      <c r="AI521" s="218" t="s">
        <v>100</v>
      </c>
      <c r="AJ521" s="218" t="s">
        <v>100</v>
      </c>
      <c r="AK521" s="218"/>
      <c r="AL521" s="218"/>
      <c r="AM521" s="218"/>
    </row>
    <row r="522" ht="15.75" customHeight="1">
      <c r="A522" s="56" t="s">
        <v>16006</v>
      </c>
      <c r="B522" s="56" t="s">
        <v>16007</v>
      </c>
      <c r="C522" s="56" t="str">
        <f>VLOOKUP(A522,'import Konya'!A:Q,3,0)</f>
        <v>DOĞRU</v>
      </c>
      <c r="D522" s="56" t="s">
        <v>1370</v>
      </c>
      <c r="E522" s="56">
        <f>VLOOKUP(A522,'import Konya'!A:Q,5,0)</f>
        <v>1681</v>
      </c>
      <c r="F522" s="56" t="str">
        <f>VLOOKUP(A522,'import Konya'!A:Q,6,0)</f>
        <v/>
      </c>
      <c r="G522" s="56">
        <f>VLOOKUP(A522,'import Konya'!A:Q,7,0)</f>
        <v>0</v>
      </c>
      <c r="H522" s="56">
        <f>VLOOKUP(A522,'import Konya'!A:Q,8,0)</f>
        <v>74</v>
      </c>
      <c r="I522" s="56">
        <f>VLOOKUP(A522,'import Konya'!A:Q,9,0)</f>
        <v>74</v>
      </c>
      <c r="J522" s="216">
        <f>VLOOKUP(A522,'import Konya'!A:Q,10,0)</f>
        <v>0</v>
      </c>
      <c r="K522" s="56" t="s">
        <v>16002</v>
      </c>
      <c r="L522" s="56">
        <v>5.524423642E9</v>
      </c>
      <c r="M522" s="56" t="s">
        <v>11034</v>
      </c>
      <c r="N522" s="56" t="s">
        <v>13668</v>
      </c>
      <c r="O522" s="56" t="s">
        <v>16008</v>
      </c>
      <c r="P522" s="56" t="str">
        <f>VLOOKUP(A522,'import Konya'!A:Q,16,0)</f>
        <v>Geleneksel</v>
      </c>
      <c r="Q522" s="218" t="b">
        <v>0</v>
      </c>
      <c r="R522" s="218"/>
      <c r="S522" s="218"/>
      <c r="T522" s="218"/>
      <c r="U522" s="218" t="s">
        <v>16009</v>
      </c>
      <c r="V522" s="220"/>
      <c r="W522" s="220"/>
      <c r="X522" s="218"/>
      <c r="Y522" s="218" t="s">
        <v>1353</v>
      </c>
      <c r="Z522" s="220">
        <v>44413.0</v>
      </c>
      <c r="AA522" s="218" t="s">
        <v>1506</v>
      </c>
      <c r="AB522" s="221">
        <v>44414.0</v>
      </c>
      <c r="AC522" s="218" t="s">
        <v>43</v>
      </c>
      <c r="AD522" s="221">
        <v>44593.0</v>
      </c>
      <c r="AE522" s="218" t="s">
        <v>1506</v>
      </c>
      <c r="AF522" s="221">
        <v>44593.0</v>
      </c>
      <c r="AG522" s="218"/>
      <c r="AH522" s="218"/>
      <c r="AI522" s="218" t="s">
        <v>13605</v>
      </c>
      <c r="AJ522" s="218" t="s">
        <v>13605</v>
      </c>
      <c r="AK522" s="218" t="s">
        <v>100</v>
      </c>
      <c r="AL522" s="218" t="s">
        <v>106</v>
      </c>
      <c r="AM522" s="218"/>
    </row>
    <row r="523" ht="15.75" customHeight="1">
      <c r="A523" s="56" t="s">
        <v>16010</v>
      </c>
      <c r="B523" s="56" t="s">
        <v>16011</v>
      </c>
      <c r="C523" s="56" t="str">
        <f>VLOOKUP(A523,'import Konya'!A:Q,3,0)</f>
        <v>DOĞRU</v>
      </c>
      <c r="D523" s="56" t="s">
        <v>1370</v>
      </c>
      <c r="E523" s="56">
        <f>VLOOKUP(A523,'import Konya'!A:Q,5,0)</f>
        <v>2837</v>
      </c>
      <c r="F523" s="56" t="str">
        <f>VLOOKUP(A523,'import Konya'!A:Q,6,0)</f>
        <v/>
      </c>
      <c r="G523" s="56">
        <f>VLOOKUP(A523,'import Konya'!A:Q,7,0)</f>
        <v>0</v>
      </c>
      <c r="H523" s="56">
        <f>VLOOKUP(A523,'import Konya'!A:Q,8,0)</f>
        <v>73</v>
      </c>
      <c r="I523" s="56">
        <f>VLOOKUP(A523,'import Konya'!A:Q,9,0)</f>
        <v>73</v>
      </c>
      <c r="J523" s="216">
        <f>VLOOKUP(A523,'import Konya'!A:Q,10,0)</f>
        <v>0</v>
      </c>
      <c r="K523" s="56" t="s">
        <v>16012</v>
      </c>
      <c r="L523" s="56">
        <v>3.3235708E9</v>
      </c>
      <c r="M523" s="56" t="s">
        <v>13595</v>
      </c>
      <c r="N523" s="56" t="s">
        <v>15280</v>
      </c>
      <c r="O523" s="56" t="s">
        <v>16013</v>
      </c>
      <c r="P523" s="56" t="str">
        <f>VLOOKUP(A523,'import Konya'!A:Q,16,0)</f>
        <v>Geleneksel</v>
      </c>
      <c r="Q523" s="218" t="b">
        <v>0</v>
      </c>
      <c r="R523" s="218" t="s">
        <v>39</v>
      </c>
      <c r="S523" s="218" t="s">
        <v>100</v>
      </c>
      <c r="T523" s="218" t="s">
        <v>13488</v>
      </c>
      <c r="U523" s="218" t="s">
        <v>16014</v>
      </c>
      <c r="V523" s="220">
        <v>44389.0</v>
      </c>
      <c r="W523" s="220">
        <v>44391.0</v>
      </c>
      <c r="X523" s="218"/>
      <c r="Y523" s="218" t="s">
        <v>1353</v>
      </c>
      <c r="Z523" s="220">
        <v>44389.0</v>
      </c>
      <c r="AA523" s="218" t="s">
        <v>1353</v>
      </c>
      <c r="AB523" s="221">
        <v>44404.0</v>
      </c>
      <c r="AC523" s="218" t="s">
        <v>1353</v>
      </c>
      <c r="AD523" s="221">
        <v>44407.0</v>
      </c>
      <c r="AE523" s="218"/>
      <c r="AF523" s="218"/>
      <c r="AG523" s="218"/>
      <c r="AH523" s="218"/>
      <c r="AI523" s="218" t="s">
        <v>100</v>
      </c>
      <c r="AJ523" s="218" t="s">
        <v>100</v>
      </c>
      <c r="AK523" s="218" t="s">
        <v>100</v>
      </c>
      <c r="AL523" s="218"/>
      <c r="AM523" s="218"/>
    </row>
    <row r="524" ht="15.75" customHeight="1">
      <c r="A524" s="56" t="s">
        <v>16015</v>
      </c>
      <c r="B524" s="56" t="s">
        <v>16016</v>
      </c>
      <c r="C524" s="56" t="str">
        <f>VLOOKUP(A524,'import Konya'!A:Q,3,0)</f>
        <v>DOĞRU</v>
      </c>
      <c r="D524" s="56" t="s">
        <v>1370</v>
      </c>
      <c r="E524" s="56">
        <f>VLOOKUP(A524,'import Konya'!A:Q,5,0)</f>
        <v>41</v>
      </c>
      <c r="F524" s="56" t="str">
        <f>VLOOKUP(A524,'import Konya'!A:Q,6,0)</f>
        <v/>
      </c>
      <c r="G524" s="56">
        <f>VLOOKUP(A524,'import Konya'!A:Q,7,0)</f>
        <v>0</v>
      </c>
      <c r="H524" s="56">
        <f>VLOOKUP(A524,'import Konya'!A:Q,8,0)</f>
        <v>69</v>
      </c>
      <c r="I524" s="56">
        <f>VLOOKUP(A524,'import Konya'!A:Q,9,0)</f>
        <v>69</v>
      </c>
      <c r="J524" s="216">
        <f>VLOOKUP(A524,'import Konya'!A:Q,10,0)</f>
        <v>0</v>
      </c>
      <c r="K524" s="56" t="s">
        <v>16017</v>
      </c>
      <c r="L524" s="56">
        <v>3.322453469E9</v>
      </c>
      <c r="M524" s="56" t="s">
        <v>11034</v>
      </c>
      <c r="N524" s="56" t="s">
        <v>12098</v>
      </c>
      <c r="O524" s="56" t="s">
        <v>16018</v>
      </c>
      <c r="P524" s="56" t="str">
        <f>VLOOKUP(A524,'import Konya'!A:Q,16,0)</f>
        <v>Geleneksel</v>
      </c>
      <c r="Q524" s="218" t="b">
        <v>0</v>
      </c>
      <c r="R524" s="218" t="s">
        <v>43</v>
      </c>
      <c r="S524" s="218"/>
      <c r="T524" s="218"/>
      <c r="U524" s="218" t="s">
        <v>16019</v>
      </c>
      <c r="V524" s="220"/>
      <c r="W524" s="220"/>
      <c r="X524" s="218"/>
      <c r="Y524" s="218" t="s">
        <v>43</v>
      </c>
      <c r="Z524" s="220">
        <v>44414.0</v>
      </c>
      <c r="AA524" s="218" t="s">
        <v>43</v>
      </c>
      <c r="AB524" s="221">
        <v>44434.0</v>
      </c>
      <c r="AC524" s="218"/>
      <c r="AD524" s="218"/>
      <c r="AE524" s="218"/>
      <c r="AF524" s="218"/>
      <c r="AG524" s="218"/>
      <c r="AH524" s="218"/>
      <c r="AI524" s="218" t="s">
        <v>13642</v>
      </c>
      <c r="AJ524" s="218" t="s">
        <v>4907</v>
      </c>
      <c r="AK524" s="218"/>
      <c r="AL524" s="218"/>
      <c r="AM524" s="218"/>
    </row>
    <row r="525" ht="15.75" customHeight="1">
      <c r="A525" s="56" t="s">
        <v>16020</v>
      </c>
      <c r="B525" s="56" t="s">
        <v>16021</v>
      </c>
      <c r="C525" s="56" t="str">
        <f>VLOOKUP(A525,'import Konya'!A:Q,3,0)</f>
        <v>DOĞRU</v>
      </c>
      <c r="D525" s="56" t="s">
        <v>1370</v>
      </c>
      <c r="E525" s="56">
        <f>VLOOKUP(A525,'import Konya'!A:Q,5,0)</f>
        <v>731</v>
      </c>
      <c r="F525" s="56" t="str">
        <f>VLOOKUP(A525,'import Konya'!A:Q,6,0)</f>
        <v/>
      </c>
      <c r="G525" s="56">
        <f>VLOOKUP(A525,'import Konya'!A:Q,7,0)</f>
        <v>8</v>
      </c>
      <c r="H525" s="56">
        <f>VLOOKUP(A525,'import Konya'!A:Q,8,0)</f>
        <v>3</v>
      </c>
      <c r="I525" s="56">
        <f>VLOOKUP(A525,'import Konya'!A:Q,9,0)</f>
        <v>11</v>
      </c>
      <c r="J525" s="216">
        <f>VLOOKUP(A525,'import Konya'!A:Q,10,0)</f>
        <v>0.73</v>
      </c>
      <c r="K525" s="56" t="s">
        <v>16012</v>
      </c>
      <c r="L525" s="56">
        <v>5.074678988E9</v>
      </c>
      <c r="M525" s="56" t="s">
        <v>11034</v>
      </c>
      <c r="N525" s="56" t="s">
        <v>13609</v>
      </c>
      <c r="O525" s="56" t="s">
        <v>16022</v>
      </c>
      <c r="P525" s="56" t="str">
        <f>VLOOKUP(A525,'import Konya'!A:Q,16,0)</f>
        <v>Geleneksel</v>
      </c>
      <c r="Q525" s="218" t="b">
        <v>0</v>
      </c>
      <c r="R525" s="218" t="s">
        <v>38</v>
      </c>
      <c r="S525" s="218" t="s">
        <v>13605</v>
      </c>
      <c r="T525" s="218" t="s">
        <v>13488</v>
      </c>
      <c r="U525" s="218" t="s">
        <v>16023</v>
      </c>
      <c r="V525" s="220">
        <v>44414.0</v>
      </c>
      <c r="W525" s="220">
        <v>44421.0</v>
      </c>
      <c r="X525" s="218"/>
      <c r="Y525" s="218" t="s">
        <v>1353</v>
      </c>
      <c r="Z525" s="220">
        <v>44414.0</v>
      </c>
      <c r="AA525" s="218"/>
      <c r="AB525" s="218"/>
      <c r="AC525" s="218"/>
      <c r="AD525" s="218"/>
      <c r="AE525" s="218"/>
      <c r="AF525" s="218"/>
      <c r="AG525" s="218"/>
      <c r="AH525" s="218"/>
      <c r="AI525" s="218" t="s">
        <v>13605</v>
      </c>
      <c r="AJ525" s="218"/>
      <c r="AK525" s="218"/>
      <c r="AL525" s="218"/>
      <c r="AM525" s="218"/>
    </row>
    <row r="526" ht="15.75" customHeight="1">
      <c r="A526" s="56" t="s">
        <v>16024</v>
      </c>
      <c r="B526" s="56" t="s">
        <v>16025</v>
      </c>
      <c r="C526" s="56" t="str">
        <f>VLOOKUP(A526,'import Konya'!A:Q,3,0)</f>
        <v>DOĞRU</v>
      </c>
      <c r="D526" s="56" t="s">
        <v>1370</v>
      </c>
      <c r="E526" s="56">
        <f>VLOOKUP(A526,'import Konya'!A:Q,5,0)</f>
        <v>321</v>
      </c>
      <c r="F526" s="56" t="str">
        <f>VLOOKUP(A526,'import Konya'!A:Q,6,0)</f>
        <v/>
      </c>
      <c r="G526" s="56">
        <f>VLOOKUP(A526,'import Konya'!A:Q,7,0)</f>
        <v>22</v>
      </c>
      <c r="H526" s="56">
        <f>VLOOKUP(A526,'import Konya'!A:Q,8,0)</f>
        <v>12</v>
      </c>
      <c r="I526" s="56">
        <f>VLOOKUP(A526,'import Konya'!A:Q,9,0)</f>
        <v>34</v>
      </c>
      <c r="J526" s="216">
        <f>VLOOKUP(A526,'import Konya'!A:Q,10,0)</f>
        <v>0.65</v>
      </c>
      <c r="K526" s="56" t="s">
        <v>16026</v>
      </c>
      <c r="L526" s="56">
        <v>5.458534694E9</v>
      </c>
      <c r="M526" s="56" t="s">
        <v>11034</v>
      </c>
      <c r="N526" s="56" t="s">
        <v>13784</v>
      </c>
      <c r="O526" s="56" t="s">
        <v>16027</v>
      </c>
      <c r="P526" s="56" t="str">
        <f>VLOOKUP(A526,'import Konya'!A:Q,16,0)</f>
        <v>Geleneksel</v>
      </c>
      <c r="Q526" s="218" t="b">
        <v>0</v>
      </c>
      <c r="R526" s="218" t="s">
        <v>38</v>
      </c>
      <c r="S526" s="218" t="s">
        <v>610</v>
      </c>
      <c r="T526" s="2" t="s">
        <v>13853</v>
      </c>
      <c r="U526" s="218">
        <v>5.056722947E9</v>
      </c>
      <c r="V526" s="220">
        <v>44604.0</v>
      </c>
      <c r="W526" s="220">
        <v>44607.0</v>
      </c>
      <c r="X526" s="218"/>
      <c r="Y526" s="218" t="s">
        <v>1353</v>
      </c>
      <c r="Z526" s="220">
        <v>44599.0</v>
      </c>
      <c r="AA526" s="218" t="s">
        <v>1353</v>
      </c>
      <c r="AB526" s="221">
        <v>44600.0</v>
      </c>
      <c r="AC526" s="218" t="s">
        <v>1353</v>
      </c>
      <c r="AD526" s="221">
        <v>44604.0</v>
      </c>
      <c r="AE526" s="218"/>
      <c r="AF526" s="218"/>
      <c r="AG526" s="218"/>
      <c r="AH526" s="218"/>
      <c r="AI526" s="218" t="s">
        <v>100</v>
      </c>
      <c r="AJ526" s="218" t="s">
        <v>610</v>
      </c>
      <c r="AK526" s="218" t="s">
        <v>610</v>
      </c>
      <c r="AL526" s="218"/>
      <c r="AM526" s="218"/>
    </row>
    <row r="527" ht="15.75" customHeight="1">
      <c r="A527" s="56" t="s">
        <v>16028</v>
      </c>
      <c r="B527" s="56" t="s">
        <v>16029</v>
      </c>
      <c r="C527" s="56" t="str">
        <f>VLOOKUP(A527,'import Konya'!A:Q,3,0)</f>
        <v>DOĞRU</v>
      </c>
      <c r="D527" s="56" t="s">
        <v>1378</v>
      </c>
      <c r="E527" s="56">
        <f>VLOOKUP(A527,'import Konya'!A:Q,5,0)</f>
        <v>2938</v>
      </c>
      <c r="F527" s="56">
        <f>VLOOKUP(A527,'import Konya'!A:Q,6,0)</f>
        <v>137</v>
      </c>
      <c r="G527" s="56">
        <f>VLOOKUP(A527,'import Konya'!A:Q,7,0)</f>
        <v>29</v>
      </c>
      <c r="H527" s="56">
        <f>VLOOKUP(A527,'import Konya'!A:Q,8,0)</f>
        <v>32</v>
      </c>
      <c r="I527" s="56">
        <f>VLOOKUP(A527,'import Konya'!A:Q,9,0)</f>
        <v>61</v>
      </c>
      <c r="J527" s="216">
        <f>VLOOKUP(A527,'import Konya'!A:Q,10,0)</f>
        <v>0.48</v>
      </c>
      <c r="K527" s="56" t="s">
        <v>16012</v>
      </c>
      <c r="L527" s="56">
        <v>3.323420499E9</v>
      </c>
      <c r="M527" s="56" t="s">
        <v>13620</v>
      </c>
      <c r="N527" s="56" t="s">
        <v>16030</v>
      </c>
      <c r="O527" s="56" t="s">
        <v>16031</v>
      </c>
      <c r="P527" s="56" t="str">
        <f>VLOOKUP(A527,'import Konya'!A:Q,16,0)</f>
        <v>Geleneksel</v>
      </c>
      <c r="Q527" s="218" t="b">
        <v>0</v>
      </c>
      <c r="R527" s="218" t="s">
        <v>38</v>
      </c>
      <c r="S527" s="218" t="s">
        <v>167</v>
      </c>
      <c r="T527" s="2" t="s">
        <v>13064</v>
      </c>
      <c r="U527" s="218" t="s">
        <v>16032</v>
      </c>
      <c r="V527" s="220">
        <v>44599.0</v>
      </c>
      <c r="W527" s="220">
        <v>44602.0</v>
      </c>
      <c r="X527" s="218"/>
      <c r="Y527" s="218" t="s">
        <v>1475</v>
      </c>
      <c r="Z527" s="220">
        <v>44596.0</v>
      </c>
      <c r="AA527" s="218" t="s">
        <v>1353</v>
      </c>
      <c r="AB527" s="221">
        <v>44599.0</v>
      </c>
      <c r="AC527" s="218"/>
      <c r="AD527" s="218"/>
      <c r="AE527" s="218"/>
      <c r="AF527" s="218"/>
      <c r="AG527" s="218"/>
      <c r="AH527" s="218"/>
      <c r="AI527" s="218" t="s">
        <v>106</v>
      </c>
      <c r="AJ527" s="218" t="s">
        <v>167</v>
      </c>
      <c r="AK527" s="218"/>
      <c r="AL527" s="218"/>
      <c r="AM527" s="218"/>
    </row>
    <row r="528" ht="15.75" customHeight="1">
      <c r="A528" s="56" t="s">
        <v>16033</v>
      </c>
      <c r="B528" s="56" t="s">
        <v>16034</v>
      </c>
      <c r="C528" s="56" t="str">
        <f>VLOOKUP(A528,'import Konya'!A:Q,3,0)</f>
        <v>DOĞRU</v>
      </c>
      <c r="D528" s="56" t="s">
        <v>1370</v>
      </c>
      <c r="E528" s="56">
        <f>VLOOKUP(A528,'import Konya'!A:Q,5,0)</f>
        <v>1600</v>
      </c>
      <c r="F528" s="56" t="str">
        <f>VLOOKUP(A528,'import Konya'!A:Q,6,0)</f>
        <v/>
      </c>
      <c r="G528" s="56">
        <f>VLOOKUP(A528,'import Konya'!A:Q,7,0)</f>
        <v>25</v>
      </c>
      <c r="H528" s="56">
        <f>VLOOKUP(A528,'import Konya'!A:Q,8,0)</f>
        <v>47</v>
      </c>
      <c r="I528" s="56">
        <f>VLOOKUP(A528,'import Konya'!A:Q,9,0)</f>
        <v>72</v>
      </c>
      <c r="J528" s="216">
        <f>VLOOKUP(A528,'import Konya'!A:Q,10,0)</f>
        <v>0.35</v>
      </c>
      <c r="K528" s="56" t="s">
        <v>16002</v>
      </c>
      <c r="L528" s="56">
        <v>5.541690168E9</v>
      </c>
      <c r="M528" s="56" t="s">
        <v>13620</v>
      </c>
      <c r="N528" s="56" t="s">
        <v>12792</v>
      </c>
      <c r="O528" s="56" t="s">
        <v>16035</v>
      </c>
      <c r="P528" s="56" t="str">
        <f>VLOOKUP(A528,'import Konya'!A:Q,16,0)</f>
        <v>Geleneksel</v>
      </c>
      <c r="Q528" s="218" t="b">
        <v>0</v>
      </c>
      <c r="R528" s="218" t="s">
        <v>38</v>
      </c>
      <c r="S528" s="218" t="s">
        <v>106</v>
      </c>
      <c r="T528" s="2" t="s">
        <v>13064</v>
      </c>
      <c r="U528" s="218"/>
      <c r="V528" s="220">
        <v>44594.0</v>
      </c>
      <c r="W528" s="220">
        <v>44595.0</v>
      </c>
      <c r="X528" s="218"/>
      <c r="Y528" s="218" t="s">
        <v>1353</v>
      </c>
      <c r="Z528" s="220">
        <v>44594.0</v>
      </c>
      <c r="AA528" s="218"/>
      <c r="AB528" s="218"/>
      <c r="AC528" s="218"/>
      <c r="AD528" s="218"/>
      <c r="AE528" s="218"/>
      <c r="AF528" s="218"/>
      <c r="AG528" s="218"/>
      <c r="AH528" s="218"/>
      <c r="AI528" s="218" t="s">
        <v>106</v>
      </c>
      <c r="AJ528" s="218"/>
      <c r="AK528" s="218"/>
      <c r="AL528" s="218"/>
      <c r="AM528" s="218"/>
    </row>
    <row r="529" ht="15.75" customHeight="1">
      <c r="A529" s="56" t="s">
        <v>16036</v>
      </c>
      <c r="B529" s="56" t="s">
        <v>16037</v>
      </c>
      <c r="C529" s="56" t="str">
        <f>VLOOKUP(A529,'import Konya'!A:Q,3,0)</f>
        <v>DOĞRU</v>
      </c>
      <c r="D529" s="56" t="s">
        <v>1950</v>
      </c>
      <c r="E529" s="56">
        <f>VLOOKUP(A529,'import Konya'!A:Q,5,0)</f>
        <v>1373</v>
      </c>
      <c r="F529" s="56">
        <f>VLOOKUP(A529,'import Konya'!A:Q,6,0)</f>
        <v>43</v>
      </c>
      <c r="G529" s="56">
        <f>VLOOKUP(A529,'import Konya'!A:Q,7,0)</f>
        <v>0</v>
      </c>
      <c r="H529" s="56">
        <f>VLOOKUP(A529,'import Konya'!A:Q,8,0)</f>
        <v>75</v>
      </c>
      <c r="I529" s="56">
        <f>VLOOKUP(A529,'import Konya'!A:Q,9,0)</f>
        <v>75</v>
      </c>
      <c r="J529" s="216">
        <f>VLOOKUP(A529,'import Konya'!A:Q,10,0)</f>
        <v>0</v>
      </c>
      <c r="K529" s="56" t="s">
        <v>16038</v>
      </c>
      <c r="L529" s="56">
        <v>5.383905556E9</v>
      </c>
      <c r="M529" s="56" t="s">
        <v>13595</v>
      </c>
      <c r="N529" s="56" t="s">
        <v>14387</v>
      </c>
      <c r="O529" s="56" t="s">
        <v>16039</v>
      </c>
      <c r="P529" s="56" t="str">
        <f>VLOOKUP(A529,'import Konya'!A:Q,16,0)</f>
        <v>Geleneksel</v>
      </c>
      <c r="Q529" s="218" t="b">
        <v>1</v>
      </c>
      <c r="R529" s="218"/>
      <c r="S529" s="218"/>
      <c r="T529" s="218"/>
      <c r="U529" s="218" t="s">
        <v>16040</v>
      </c>
      <c r="V529" s="220"/>
      <c r="W529" s="220"/>
      <c r="X529" s="218"/>
      <c r="Y529" s="218" t="s">
        <v>1506</v>
      </c>
      <c r="Z529" s="220">
        <v>44389.0</v>
      </c>
      <c r="AA529" s="218" t="s">
        <v>1353</v>
      </c>
      <c r="AB529" s="221">
        <v>44391.0</v>
      </c>
      <c r="AC529" s="218" t="s">
        <v>1506</v>
      </c>
      <c r="AD529" s="221">
        <v>44405.0</v>
      </c>
      <c r="AE529" s="218" t="s">
        <v>1506</v>
      </c>
      <c r="AF529" s="221">
        <v>44410.0</v>
      </c>
      <c r="AG529" s="218" t="s">
        <v>1353</v>
      </c>
      <c r="AH529" s="221">
        <v>44595.0</v>
      </c>
      <c r="AI529" s="218" t="s">
        <v>4973</v>
      </c>
      <c r="AJ529" s="218" t="s">
        <v>100</v>
      </c>
      <c r="AK529" s="218" t="s">
        <v>984</v>
      </c>
      <c r="AL529" s="218" t="s">
        <v>5107</v>
      </c>
      <c r="AM529" s="218" t="s">
        <v>167</v>
      </c>
    </row>
    <row r="530" ht="15.75" customHeight="1">
      <c r="A530" s="56" t="s">
        <v>16041</v>
      </c>
      <c r="B530" s="56" t="s">
        <v>16042</v>
      </c>
      <c r="C530" s="56" t="str">
        <f>VLOOKUP(A530,'import Konya'!A:Q,3,0)</f>
        <v>DOĞRU</v>
      </c>
      <c r="D530" s="56" t="s">
        <v>1385</v>
      </c>
      <c r="E530" s="56">
        <f>VLOOKUP(A530,'import Konya'!A:Q,5,0)</f>
        <v>472</v>
      </c>
      <c r="F530" s="56">
        <f>VLOOKUP(A530,'import Konya'!A:Q,6,0)</f>
        <v>40</v>
      </c>
      <c r="G530" s="56">
        <f>VLOOKUP(A530,'import Konya'!A:Q,7,0)</f>
        <v>0</v>
      </c>
      <c r="H530" s="56">
        <f>VLOOKUP(A530,'import Konya'!A:Q,8,0)</f>
        <v>71</v>
      </c>
      <c r="I530" s="56">
        <f>VLOOKUP(A530,'import Konya'!A:Q,9,0)</f>
        <v>71</v>
      </c>
      <c r="J530" s="216">
        <f>VLOOKUP(A530,'import Konya'!A:Q,10,0)</f>
        <v>0</v>
      </c>
      <c r="K530" s="56" t="s">
        <v>16043</v>
      </c>
      <c r="L530" s="56">
        <v>3.322415648E9</v>
      </c>
      <c r="M530" s="56" t="s">
        <v>11034</v>
      </c>
      <c r="N530" s="56" t="s">
        <v>13602</v>
      </c>
      <c r="O530" s="56" t="s">
        <v>16044</v>
      </c>
      <c r="P530" s="56" t="str">
        <f>VLOOKUP(A530,'import Konya'!A:Q,16,0)</f>
        <v>Geleneksel</v>
      </c>
      <c r="Q530" s="218" t="b">
        <v>1</v>
      </c>
      <c r="R530" s="218"/>
      <c r="S530" s="218"/>
      <c r="T530" s="218"/>
      <c r="U530" s="218" t="s">
        <v>16045</v>
      </c>
      <c r="V530" s="220"/>
      <c r="W530" s="220"/>
      <c r="X530" s="218"/>
      <c r="Y530" s="218" t="s">
        <v>1353</v>
      </c>
      <c r="Z530" s="220">
        <v>44620.0</v>
      </c>
      <c r="AA530" s="218"/>
      <c r="AB530" s="218"/>
      <c r="AC530" s="218"/>
      <c r="AD530" s="218"/>
      <c r="AE530" s="218"/>
      <c r="AF530" s="218"/>
      <c r="AG530" s="218"/>
      <c r="AH530" s="218"/>
      <c r="AI530" s="218" t="s">
        <v>167</v>
      </c>
      <c r="AJ530" s="218"/>
      <c r="AK530" s="218"/>
      <c r="AL530" s="218"/>
      <c r="AM530" s="218"/>
    </row>
    <row r="531" ht="15.75" customHeight="1">
      <c r="A531" s="56" t="s">
        <v>16046</v>
      </c>
      <c r="B531" s="56" t="s">
        <v>16047</v>
      </c>
      <c r="C531" s="56" t="str">
        <f>VLOOKUP(A531,'import Konya'!A:Q,3,0)</f>
        <v>DOĞRU</v>
      </c>
      <c r="D531" s="56" t="s">
        <v>1370</v>
      </c>
      <c r="E531" s="56">
        <f>VLOOKUP(A531,'import Konya'!A:Q,5,0)</f>
        <v>1718</v>
      </c>
      <c r="F531" s="56">
        <f>VLOOKUP(A531,'import Konya'!A:Q,6,0)</f>
        <v>237</v>
      </c>
      <c r="G531" s="56">
        <f>VLOOKUP(A531,'import Konya'!A:Q,7,0)</f>
        <v>10</v>
      </c>
      <c r="H531" s="56">
        <f>VLOOKUP(A531,'import Konya'!A:Q,8,0)</f>
        <v>6</v>
      </c>
      <c r="I531" s="56">
        <f>VLOOKUP(A531,'import Konya'!A:Q,9,0)</f>
        <v>16</v>
      </c>
      <c r="J531" s="216">
        <f>VLOOKUP(A531,'import Konya'!A:Q,10,0)</f>
        <v>0.63</v>
      </c>
      <c r="K531" s="56" t="s">
        <v>16048</v>
      </c>
      <c r="L531" s="56">
        <v>5.523993142E9</v>
      </c>
      <c r="M531" s="56" t="s">
        <v>11034</v>
      </c>
      <c r="N531" s="56" t="s">
        <v>13602</v>
      </c>
      <c r="O531" s="56" t="s">
        <v>16049</v>
      </c>
      <c r="P531" s="56" t="str">
        <f>VLOOKUP(A531,'import Konya'!A:Q,16,0)</f>
        <v>Geleneksel</v>
      </c>
      <c r="Q531" s="218" t="b">
        <v>0</v>
      </c>
      <c r="R531" s="218" t="s">
        <v>38</v>
      </c>
      <c r="S531" s="218" t="s">
        <v>100</v>
      </c>
      <c r="T531" s="2" t="s">
        <v>13064</v>
      </c>
      <c r="U531" s="218" t="s">
        <v>16050</v>
      </c>
      <c r="V531" s="220">
        <v>44606.0</v>
      </c>
      <c r="W531" s="220">
        <v>44606.0</v>
      </c>
      <c r="X531" s="218"/>
      <c r="Y531" s="218" t="s">
        <v>1353</v>
      </c>
      <c r="Z531" s="220">
        <v>44606.0</v>
      </c>
      <c r="AA531" s="218"/>
      <c r="AB531" s="218"/>
      <c r="AC531" s="218"/>
      <c r="AD531" s="218"/>
      <c r="AE531" s="218"/>
      <c r="AF531" s="218"/>
      <c r="AG531" s="218"/>
      <c r="AH531" s="218"/>
      <c r="AI531" s="218" t="s">
        <v>100</v>
      </c>
      <c r="AJ531" s="218"/>
      <c r="AK531" s="218"/>
      <c r="AL531" s="218"/>
      <c r="AM531" s="218"/>
    </row>
    <row r="532" ht="15.75" customHeight="1">
      <c r="A532" s="56" t="s">
        <v>16051</v>
      </c>
      <c r="B532" s="56" t="s">
        <v>16052</v>
      </c>
      <c r="C532" s="56" t="str">
        <f>VLOOKUP(A532,'import Konya'!A:Q,3,0)</f>
        <v>DOĞRU</v>
      </c>
      <c r="D532" s="56" t="s">
        <v>1385</v>
      </c>
      <c r="E532" s="56">
        <f>VLOOKUP(A532,'import Konya'!A:Q,5,0)</f>
        <v>832</v>
      </c>
      <c r="F532" s="56">
        <f>VLOOKUP(A532,'import Konya'!A:Q,6,0)</f>
        <v>13</v>
      </c>
      <c r="G532" s="56">
        <f>VLOOKUP(A532,'import Konya'!A:Q,7,0)</f>
        <v>16</v>
      </c>
      <c r="H532" s="56">
        <f>VLOOKUP(A532,'import Konya'!A:Q,8,0)</f>
        <v>6</v>
      </c>
      <c r="I532" s="56">
        <f>VLOOKUP(A532,'import Konya'!A:Q,9,0)</f>
        <v>22</v>
      </c>
      <c r="J532" s="216">
        <f>VLOOKUP(A532,'import Konya'!A:Q,10,0)</f>
        <v>0.73</v>
      </c>
      <c r="K532" s="56" t="s">
        <v>16053</v>
      </c>
      <c r="L532" s="56">
        <v>5.445701744E9</v>
      </c>
      <c r="M532" s="56" t="s">
        <v>13620</v>
      </c>
      <c r="N532" s="56" t="s">
        <v>16054</v>
      </c>
      <c r="O532" s="56" t="s">
        <v>16055</v>
      </c>
      <c r="P532" s="56" t="str">
        <f>VLOOKUP(A532,'import Konya'!A:Q,16,0)</f>
        <v>Geleneksel</v>
      </c>
      <c r="Q532" s="218" t="b">
        <v>0</v>
      </c>
      <c r="R532" s="218" t="s">
        <v>38</v>
      </c>
      <c r="S532" s="218" t="s">
        <v>149</v>
      </c>
      <c r="T532" s="2" t="s">
        <v>13064</v>
      </c>
      <c r="U532" s="218"/>
      <c r="V532" s="220">
        <v>44599.0</v>
      </c>
      <c r="W532" s="220">
        <v>44602.0</v>
      </c>
      <c r="X532" s="218"/>
      <c r="Y532" s="218" t="s">
        <v>1475</v>
      </c>
      <c r="Z532" s="220">
        <v>44596.0</v>
      </c>
      <c r="AA532" s="218" t="s">
        <v>1353</v>
      </c>
      <c r="AB532" s="221">
        <v>44599.0</v>
      </c>
      <c r="AC532" s="218"/>
      <c r="AD532" s="218"/>
      <c r="AE532" s="218"/>
      <c r="AF532" s="218"/>
      <c r="AG532" s="218"/>
      <c r="AH532" s="218"/>
      <c r="AI532" s="218" t="s">
        <v>106</v>
      </c>
      <c r="AJ532" s="218" t="s">
        <v>149</v>
      </c>
      <c r="AK532" s="218"/>
      <c r="AL532" s="218"/>
      <c r="AM532" s="218"/>
    </row>
    <row r="533" ht="15.75" customHeight="1">
      <c r="A533" s="56" t="s">
        <v>16056</v>
      </c>
      <c r="B533" s="56" t="s">
        <v>16057</v>
      </c>
      <c r="C533" s="56" t="str">
        <f>VLOOKUP(A533,'import Konya'!A:Q,3,0)</f>
        <v>DOĞRU</v>
      </c>
      <c r="D533" s="56" t="s">
        <v>1507</v>
      </c>
      <c r="E533" s="56">
        <f>VLOOKUP(A533,'import Konya'!A:Q,5,0)</f>
        <v>37</v>
      </c>
      <c r="F533" s="56" t="str">
        <f>VLOOKUP(A533,'import Konya'!A:Q,6,0)</f>
        <v/>
      </c>
      <c r="G533" s="56">
        <f>VLOOKUP(A533,'import Konya'!A:Q,7,0)</f>
        <v>11</v>
      </c>
      <c r="H533" s="56">
        <f>VLOOKUP(A533,'import Konya'!A:Q,8,0)</f>
        <v>0</v>
      </c>
      <c r="I533" s="56">
        <f>VLOOKUP(A533,'import Konya'!A:Q,9,0)</f>
        <v>11</v>
      </c>
      <c r="J533" s="216">
        <f>VLOOKUP(A533,'import Konya'!A:Q,10,0)</f>
        <v>1</v>
      </c>
      <c r="K533" s="56" t="s">
        <v>16058</v>
      </c>
      <c r="L533" s="56">
        <v>3.325015333E9</v>
      </c>
      <c r="M533" s="56" t="s">
        <v>13595</v>
      </c>
      <c r="N533" s="56" t="s">
        <v>5353</v>
      </c>
      <c r="O533" s="56" t="s">
        <v>16059</v>
      </c>
      <c r="P533" s="56" t="str">
        <f>VLOOKUP(A533,'import Konya'!A:Q,16,0)</f>
        <v>Geleneksel</v>
      </c>
      <c r="Q533" s="218" t="b">
        <v>0</v>
      </c>
      <c r="R533" s="218" t="s">
        <v>38</v>
      </c>
      <c r="S533" s="218" t="s">
        <v>167</v>
      </c>
      <c r="T533" s="2" t="s">
        <v>13064</v>
      </c>
      <c r="U533" s="218"/>
      <c r="V533" s="220">
        <v>44585.0</v>
      </c>
      <c r="W533" s="220">
        <v>44586.0</v>
      </c>
      <c r="X533" s="218"/>
      <c r="Y533" s="218" t="s">
        <v>1353</v>
      </c>
      <c r="Z533" s="220">
        <v>44585.0</v>
      </c>
      <c r="AA533" s="218"/>
      <c r="AB533" s="218"/>
      <c r="AC533" s="218"/>
      <c r="AD533" s="218"/>
      <c r="AE533" s="218"/>
      <c r="AF533" s="218"/>
      <c r="AG533" s="218"/>
      <c r="AH533" s="218"/>
      <c r="AI533" s="218" t="s">
        <v>167</v>
      </c>
      <c r="AJ533" s="218"/>
      <c r="AK533" s="218"/>
      <c r="AL533" s="218"/>
      <c r="AM533" s="218"/>
    </row>
    <row r="534" ht="15.75" customHeight="1">
      <c r="A534" s="56" t="s">
        <v>16060</v>
      </c>
      <c r="B534" s="56" t="s">
        <v>16061</v>
      </c>
      <c r="C534" s="56" t="str">
        <f>VLOOKUP(A534,'import Konya'!A:Q,3,0)</f>
        <v>DOĞRU</v>
      </c>
      <c r="D534" s="56" t="s">
        <v>1443</v>
      </c>
      <c r="E534" s="56">
        <f>VLOOKUP(A534,'import Konya'!A:Q,5,0)</f>
        <v>23</v>
      </c>
      <c r="F534" s="56" t="str">
        <f>VLOOKUP(A534,'import Konya'!A:Q,6,0)</f>
        <v/>
      </c>
      <c r="G534" s="56">
        <f>VLOOKUP(A534,'import Konya'!A:Q,7,0)</f>
        <v>0</v>
      </c>
      <c r="H534" s="56">
        <f>VLOOKUP(A534,'import Konya'!A:Q,8,0)</f>
        <v>43</v>
      </c>
      <c r="I534" s="56">
        <f>VLOOKUP(A534,'import Konya'!A:Q,9,0)</f>
        <v>43</v>
      </c>
      <c r="J534" s="216">
        <f>VLOOKUP(A534,'import Konya'!A:Q,10,0)</f>
        <v>0</v>
      </c>
      <c r="K534" s="56" t="s">
        <v>16062</v>
      </c>
      <c r="L534" s="56">
        <v>5.510680123E9</v>
      </c>
      <c r="M534" s="56" t="s">
        <v>11034</v>
      </c>
      <c r="N534" s="56" t="s">
        <v>13602</v>
      </c>
      <c r="O534" s="56" t="s">
        <v>16063</v>
      </c>
      <c r="P534" s="56" t="str">
        <f>VLOOKUP(A534,'import Konya'!A:Q,16,0)</f>
        <v>Geleneksel</v>
      </c>
      <c r="Q534" s="218" t="b">
        <v>0</v>
      </c>
      <c r="R534" s="218" t="s">
        <v>42</v>
      </c>
      <c r="S534" s="218"/>
      <c r="T534" s="218"/>
      <c r="U534" s="218" t="s">
        <v>16064</v>
      </c>
      <c r="V534" s="220"/>
      <c r="W534" s="220"/>
      <c r="X534" s="218"/>
      <c r="Y534" s="218" t="s">
        <v>1353</v>
      </c>
      <c r="Z534" s="220">
        <v>44592.0</v>
      </c>
      <c r="AA534" s="218" t="s">
        <v>1353</v>
      </c>
      <c r="AB534" s="221">
        <v>44615.0</v>
      </c>
      <c r="AC534" s="218"/>
      <c r="AD534" s="218"/>
      <c r="AE534" s="218"/>
      <c r="AF534" s="218"/>
      <c r="AG534" s="218"/>
      <c r="AH534" s="218"/>
      <c r="AI534" s="218" t="s">
        <v>167</v>
      </c>
      <c r="AJ534" s="218" t="s">
        <v>404</v>
      </c>
      <c r="AK534" s="218"/>
      <c r="AL534" s="218"/>
      <c r="AM534" s="218"/>
    </row>
    <row r="535" ht="15.75" customHeight="1">
      <c r="A535" s="56" t="s">
        <v>16065</v>
      </c>
      <c r="B535" s="56" t="s">
        <v>16066</v>
      </c>
      <c r="C535" s="56" t="str">
        <f>VLOOKUP(A535,'import Konya'!A:Q,3,0)</f>
        <v>DOĞRU</v>
      </c>
      <c r="D535" s="56" t="s">
        <v>1832</v>
      </c>
      <c r="E535" s="56">
        <f>VLOOKUP(A535,'import Konya'!A:Q,5,0)</f>
        <v>13</v>
      </c>
      <c r="F535" s="56">
        <f>VLOOKUP(A535,'import Konya'!A:Q,6,0)</f>
        <v>4</v>
      </c>
      <c r="G535" s="56">
        <f>VLOOKUP(A535,'import Konya'!A:Q,7,0)</f>
        <v>0</v>
      </c>
      <c r="H535" s="56">
        <f>VLOOKUP(A535,'import Konya'!A:Q,8,0)</f>
        <v>13</v>
      </c>
      <c r="I535" s="56">
        <f>VLOOKUP(A535,'import Konya'!A:Q,9,0)</f>
        <v>13</v>
      </c>
      <c r="J535" s="216">
        <f>VLOOKUP(A535,'import Konya'!A:Q,10,0)</f>
        <v>0</v>
      </c>
      <c r="K535" s="56" t="s">
        <v>16067</v>
      </c>
      <c r="L535" s="56">
        <v>5.557915633E9</v>
      </c>
      <c r="M535" s="56" t="s">
        <v>11034</v>
      </c>
      <c r="N535" s="56" t="s">
        <v>13668</v>
      </c>
      <c r="O535" s="56" t="s">
        <v>16068</v>
      </c>
      <c r="P535" s="56" t="str">
        <f>VLOOKUP(A535,'import Konya'!A:Q,16,0)</f>
        <v>Geleneksel</v>
      </c>
      <c r="Q535" s="218" t="b">
        <v>0</v>
      </c>
      <c r="R535" s="218" t="s">
        <v>38</v>
      </c>
      <c r="S535" s="218" t="s">
        <v>167</v>
      </c>
      <c r="T535" s="2" t="s">
        <v>13064</v>
      </c>
      <c r="U535" s="218" t="s">
        <v>16069</v>
      </c>
      <c r="V535" s="220">
        <v>44659.0</v>
      </c>
      <c r="W535" s="220">
        <v>44660.0</v>
      </c>
      <c r="X535" s="218"/>
      <c r="Y535" s="218" t="s">
        <v>1353</v>
      </c>
      <c r="Z535" s="220">
        <v>44608.0</v>
      </c>
      <c r="AA535" s="218" t="s">
        <v>1353</v>
      </c>
      <c r="AB535" s="221">
        <v>44620.0</v>
      </c>
      <c r="AC535" s="218" t="s">
        <v>43</v>
      </c>
      <c r="AD535" s="221">
        <v>44628.0</v>
      </c>
      <c r="AE535" s="218" t="s">
        <v>1353</v>
      </c>
      <c r="AF535" s="221">
        <v>44659.0</v>
      </c>
      <c r="AG535" s="218"/>
      <c r="AH535" s="218"/>
      <c r="AI535" s="218" t="s">
        <v>610</v>
      </c>
      <c r="AJ535" s="218" t="s">
        <v>167</v>
      </c>
      <c r="AK535" s="218" t="s">
        <v>149</v>
      </c>
      <c r="AL535" s="218" t="s">
        <v>167</v>
      </c>
      <c r="AM535" s="218"/>
    </row>
    <row r="536" ht="15.75" customHeight="1">
      <c r="A536" s="56" t="s">
        <v>16070</v>
      </c>
      <c r="B536" s="56" t="s">
        <v>16071</v>
      </c>
      <c r="C536" s="56" t="str">
        <f>VLOOKUP(A536,'import Konya'!A:Q,3,0)</f>
        <v>DOĞRU</v>
      </c>
      <c r="D536" s="56" t="s">
        <v>1385</v>
      </c>
      <c r="E536" s="56">
        <f>VLOOKUP(A536,'import Konya'!A:Q,5,0)</f>
        <v>67</v>
      </c>
      <c r="F536" s="56">
        <f>VLOOKUP(A536,'import Konya'!A:Q,6,0)</f>
        <v>5</v>
      </c>
      <c r="G536" s="56">
        <f>VLOOKUP(A536,'import Konya'!A:Q,7,0)</f>
        <v>0</v>
      </c>
      <c r="H536" s="56">
        <f>VLOOKUP(A536,'import Konya'!A:Q,8,0)</f>
        <v>12</v>
      </c>
      <c r="I536" s="56">
        <f>VLOOKUP(A536,'import Konya'!A:Q,9,0)</f>
        <v>12</v>
      </c>
      <c r="J536" s="216">
        <f>VLOOKUP(A536,'import Konya'!A:Q,10,0)</f>
        <v>0</v>
      </c>
      <c r="K536" s="56" t="s">
        <v>14400</v>
      </c>
      <c r="L536" s="56">
        <v>5.056219703E9</v>
      </c>
      <c r="M536" s="56" t="s">
        <v>11034</v>
      </c>
      <c r="N536" s="56" t="s">
        <v>13602</v>
      </c>
      <c r="O536" s="56" t="s">
        <v>14401</v>
      </c>
      <c r="P536" s="56" t="str">
        <f>VLOOKUP(A536,'import Konya'!A:Q,16,0)</f>
        <v>Geleneksel</v>
      </c>
      <c r="Q536" s="218" t="b">
        <v>0</v>
      </c>
      <c r="R536" s="218" t="s">
        <v>29</v>
      </c>
      <c r="S536" s="218"/>
      <c r="T536" s="218"/>
      <c r="U536" s="218" t="s">
        <v>16072</v>
      </c>
      <c r="V536" s="220"/>
      <c r="W536" s="220"/>
      <c r="X536" s="218"/>
      <c r="Y536" s="218" t="s">
        <v>1353</v>
      </c>
      <c r="Z536" s="220">
        <v>44561.0</v>
      </c>
      <c r="AA536" s="218" t="s">
        <v>1353</v>
      </c>
      <c r="AB536" s="221">
        <v>44589.0</v>
      </c>
      <c r="AC536" s="218"/>
      <c r="AD536" s="218"/>
      <c r="AE536" s="218"/>
      <c r="AF536" s="218"/>
      <c r="AG536" s="218"/>
      <c r="AH536" s="218"/>
      <c r="AI536" s="218" t="s">
        <v>404</v>
      </c>
      <c r="AJ536" s="218" t="s">
        <v>106</v>
      </c>
      <c r="AK536" s="218"/>
      <c r="AL536" s="218"/>
      <c r="AM536" s="218"/>
    </row>
    <row r="537" ht="15.75" customHeight="1">
      <c r="A537" s="211" t="s">
        <v>16073</v>
      </c>
      <c r="B537" s="211" t="s">
        <v>16074</v>
      </c>
      <c r="C537" s="56" t="str">
        <f>VLOOKUP(A537,'import Konya'!A:Q,3,0)</f>
        <v>DOĞRU</v>
      </c>
      <c r="D537" s="211" t="s">
        <v>1385</v>
      </c>
      <c r="E537" s="56">
        <f>VLOOKUP(A537,'import Konya'!A:Q,5,0)</f>
        <v>10</v>
      </c>
      <c r="F537" s="56">
        <f>VLOOKUP(A537,'import Konya'!A:Q,6,0)</f>
        <v>10</v>
      </c>
      <c r="G537" s="56">
        <f>VLOOKUP(A537,'import Konya'!A:Q,7,0)</f>
        <v>0</v>
      </c>
      <c r="H537" s="56">
        <f>VLOOKUP(A537,'import Konya'!A:Q,8,0)</f>
        <v>23</v>
      </c>
      <c r="I537" s="56">
        <f>VLOOKUP(A537,'import Konya'!A:Q,9,0)</f>
        <v>23</v>
      </c>
      <c r="J537" s="216">
        <f>VLOOKUP(A537,'import Konya'!A:Q,10,0)</f>
        <v>0</v>
      </c>
      <c r="K537" s="211" t="s">
        <v>16075</v>
      </c>
      <c r="L537" s="211">
        <v>5.439481234E9</v>
      </c>
      <c r="M537" s="211" t="s">
        <v>11034</v>
      </c>
      <c r="N537" s="211" t="s">
        <v>13602</v>
      </c>
      <c r="O537" s="211" t="s">
        <v>16076</v>
      </c>
      <c r="P537" s="56" t="str">
        <f>VLOOKUP(A537,'import Konya'!A:Q,16,0)</f>
        <v>Geleneksel</v>
      </c>
      <c r="Q537" s="218" t="b">
        <v>0</v>
      </c>
      <c r="R537" s="218"/>
      <c r="S537" s="218"/>
      <c r="T537" s="218"/>
      <c r="U537" s="218"/>
      <c r="V537" s="220"/>
      <c r="W537" s="220"/>
      <c r="X537" s="218"/>
      <c r="Y537" s="218"/>
      <c r="Z537" s="220"/>
      <c r="AA537" s="218"/>
      <c r="AB537" s="218"/>
      <c r="AC537" s="218"/>
      <c r="AD537" s="218"/>
      <c r="AE537" s="218"/>
      <c r="AF537" s="218"/>
      <c r="AG537" s="218"/>
      <c r="AH537" s="218"/>
      <c r="AI537" s="218"/>
      <c r="AJ537" s="218"/>
      <c r="AK537" s="218"/>
      <c r="AL537" s="218"/>
      <c r="AM537" s="218"/>
    </row>
    <row r="538" ht="15.75" customHeight="1">
      <c r="A538" s="56" t="s">
        <v>16077</v>
      </c>
      <c r="B538" s="56" t="s">
        <v>16078</v>
      </c>
      <c r="C538" s="56" t="str">
        <f>VLOOKUP(A538,'import Konya'!A:Q,3,0)</f>
        <v>DOĞRU</v>
      </c>
      <c r="D538" s="56" t="s">
        <v>1385</v>
      </c>
      <c r="E538" s="56">
        <f>VLOOKUP(A538,'import Konya'!A:Q,5,0)</f>
        <v>706</v>
      </c>
      <c r="F538" s="56">
        <f>VLOOKUP(A538,'import Konya'!A:Q,6,0)</f>
        <v>26</v>
      </c>
      <c r="G538" s="56">
        <f>VLOOKUP(A538,'import Konya'!A:Q,7,0)</f>
        <v>14</v>
      </c>
      <c r="H538" s="56">
        <f>VLOOKUP(A538,'import Konya'!A:Q,8,0)</f>
        <v>25</v>
      </c>
      <c r="I538" s="56">
        <f>VLOOKUP(A538,'import Konya'!A:Q,9,0)</f>
        <v>39</v>
      </c>
      <c r="J538" s="216">
        <f>VLOOKUP(A538,'import Konya'!A:Q,10,0)</f>
        <v>0.36</v>
      </c>
      <c r="K538" s="56" t="s">
        <v>16079</v>
      </c>
      <c r="L538" s="56">
        <v>5.456303399E9</v>
      </c>
      <c r="M538" s="56" t="s">
        <v>11034</v>
      </c>
      <c r="N538" s="56" t="s">
        <v>13773</v>
      </c>
      <c r="O538" s="56" t="s">
        <v>16080</v>
      </c>
      <c r="P538" s="56" t="str">
        <f>VLOOKUP(A538,'import Konya'!A:Q,16,0)</f>
        <v>Geleneksel</v>
      </c>
      <c r="Q538" s="218" t="b">
        <v>0</v>
      </c>
      <c r="R538" s="218" t="s">
        <v>38</v>
      </c>
      <c r="S538" s="218" t="s">
        <v>610</v>
      </c>
      <c r="T538" s="218" t="s">
        <v>13755</v>
      </c>
      <c r="U538" s="218" t="s">
        <v>16081</v>
      </c>
      <c r="V538" s="220">
        <v>44608.0</v>
      </c>
      <c r="W538" s="220">
        <v>44609.0</v>
      </c>
      <c r="X538" s="218"/>
      <c r="Y538" s="218" t="s">
        <v>1353</v>
      </c>
      <c r="Z538" s="220">
        <v>44571.0</v>
      </c>
      <c r="AA538" s="218" t="s">
        <v>1353</v>
      </c>
      <c r="AB538" s="221">
        <v>44572.0</v>
      </c>
      <c r="AC538" s="218" t="s">
        <v>43</v>
      </c>
      <c r="AD538" s="221">
        <v>44590.0</v>
      </c>
      <c r="AE538" s="218" t="s">
        <v>1353</v>
      </c>
      <c r="AF538" s="221">
        <v>44608.0</v>
      </c>
      <c r="AG538" s="218"/>
      <c r="AH538" s="218"/>
      <c r="AI538" s="218" t="s">
        <v>610</v>
      </c>
      <c r="AJ538" s="218" t="s">
        <v>610</v>
      </c>
      <c r="AK538" s="218" t="s">
        <v>167</v>
      </c>
      <c r="AL538" s="218" t="s">
        <v>610</v>
      </c>
      <c r="AM538" s="218"/>
    </row>
    <row r="539" ht="15.75" customHeight="1">
      <c r="A539" s="56" t="s">
        <v>16082</v>
      </c>
      <c r="B539" s="56" t="s">
        <v>16083</v>
      </c>
      <c r="C539" s="56" t="str">
        <f>VLOOKUP(A539,'import Konya'!A:Q,3,0)</f>
        <v>YANLIŞ</v>
      </c>
      <c r="D539" s="56" t="s">
        <v>1370</v>
      </c>
      <c r="E539" s="56">
        <f>VLOOKUP(A539,'import Konya'!A:Q,5,0)</f>
        <v>3</v>
      </c>
      <c r="F539" s="56" t="str">
        <f>VLOOKUP(A539,'import Konya'!A:Q,6,0)</f>
        <v/>
      </c>
      <c r="G539" s="56">
        <f>VLOOKUP(A539,'import Konya'!A:Q,7,0)</f>
        <v>4</v>
      </c>
      <c r="H539" s="56">
        <f>VLOOKUP(A539,'import Konya'!A:Q,8,0)</f>
        <v>1</v>
      </c>
      <c r="I539" s="56">
        <f>VLOOKUP(A539,'import Konya'!A:Q,9,0)</f>
        <v>5</v>
      </c>
      <c r="J539" s="216">
        <f>VLOOKUP(A539,'import Konya'!A:Q,10,0)</f>
        <v>0.8</v>
      </c>
      <c r="K539" s="56" t="s">
        <v>16084</v>
      </c>
      <c r="L539" s="56">
        <v>3.323511608E9</v>
      </c>
      <c r="M539" s="56" t="s">
        <v>13595</v>
      </c>
      <c r="N539" s="56" t="s">
        <v>14387</v>
      </c>
      <c r="O539" s="56" t="s">
        <v>16085</v>
      </c>
      <c r="P539" s="56" t="str">
        <f>VLOOKUP(A539,'import Konya'!A:Q,16,0)</f>
        <v>Geleneksel</v>
      </c>
      <c r="Q539" s="218" t="b">
        <v>0</v>
      </c>
      <c r="R539" s="218" t="s">
        <v>38</v>
      </c>
      <c r="S539" s="218" t="s">
        <v>13903</v>
      </c>
      <c r="T539" s="218" t="s">
        <v>13488</v>
      </c>
      <c r="U539" s="218"/>
      <c r="V539" s="220">
        <v>44406.0</v>
      </c>
      <c r="W539" s="220">
        <v>44410.0</v>
      </c>
      <c r="X539" s="218"/>
      <c r="Y539" s="218" t="s">
        <v>1475</v>
      </c>
      <c r="Z539" s="220">
        <v>44389.0</v>
      </c>
      <c r="AA539" s="218" t="s">
        <v>1353</v>
      </c>
      <c r="AB539" s="221">
        <v>44406.0</v>
      </c>
      <c r="AC539" s="218"/>
      <c r="AD539" s="218"/>
      <c r="AE539" s="218"/>
      <c r="AF539" s="218"/>
      <c r="AG539" s="218"/>
      <c r="AH539" s="218"/>
      <c r="AI539" s="218" t="s">
        <v>100</v>
      </c>
      <c r="AJ539" s="218" t="s">
        <v>13903</v>
      </c>
      <c r="AK539" s="218"/>
      <c r="AL539" s="218"/>
      <c r="AM539" s="218"/>
    </row>
    <row r="540" ht="15.75" customHeight="1">
      <c r="A540" s="56" t="s">
        <v>16086</v>
      </c>
      <c r="B540" s="56" t="s">
        <v>16087</v>
      </c>
      <c r="C540" s="56" t="str">
        <f>VLOOKUP(A540,'import Konya'!A:Q,3,0)</f>
        <v>DOĞRU</v>
      </c>
      <c r="D540" s="56" t="s">
        <v>1356</v>
      </c>
      <c r="E540" s="56">
        <f>VLOOKUP(A540,'import Konya'!A:Q,5,0)</f>
        <v>422</v>
      </c>
      <c r="F540" s="56">
        <f>VLOOKUP(A540,'import Konya'!A:Q,6,0)</f>
        <v>5</v>
      </c>
      <c r="G540" s="56">
        <f>VLOOKUP(A540,'import Konya'!A:Q,7,0)</f>
        <v>2</v>
      </c>
      <c r="H540" s="56">
        <f>VLOOKUP(A540,'import Konya'!A:Q,8,0)</f>
        <v>3</v>
      </c>
      <c r="I540" s="56">
        <f>VLOOKUP(A540,'import Konya'!A:Q,9,0)</f>
        <v>5</v>
      </c>
      <c r="J540" s="216">
        <f>VLOOKUP(A540,'import Konya'!A:Q,10,0)</f>
        <v>0.4</v>
      </c>
      <c r="K540" s="56" t="s">
        <v>16088</v>
      </c>
      <c r="L540" s="56">
        <v>5.52458234E9</v>
      </c>
      <c r="M540" s="56" t="s">
        <v>11034</v>
      </c>
      <c r="N540" s="56" t="s">
        <v>13709</v>
      </c>
      <c r="O540" s="56" t="s">
        <v>16089</v>
      </c>
      <c r="P540" s="56" t="str">
        <f>VLOOKUP(A540,'import Konya'!A:Q,16,0)</f>
        <v>Geleneksel</v>
      </c>
      <c r="Q540" s="218" t="b">
        <v>0</v>
      </c>
      <c r="R540" s="218" t="s">
        <v>38</v>
      </c>
      <c r="S540" s="218" t="s">
        <v>13642</v>
      </c>
      <c r="T540" s="218" t="s">
        <v>13488</v>
      </c>
      <c r="U540" s="218"/>
      <c r="V540" s="220">
        <v>44412.0</v>
      </c>
      <c r="W540" s="220">
        <v>44418.0</v>
      </c>
      <c r="X540" s="218"/>
      <c r="Y540" s="218" t="s">
        <v>1353</v>
      </c>
      <c r="Z540" s="220">
        <v>44412.0</v>
      </c>
      <c r="AA540" s="218"/>
      <c r="AB540" s="218"/>
      <c r="AC540" s="218"/>
      <c r="AD540" s="218"/>
      <c r="AE540" s="218"/>
      <c r="AF540" s="218"/>
      <c r="AG540" s="218"/>
      <c r="AH540" s="218"/>
      <c r="AI540" s="218" t="s">
        <v>13642</v>
      </c>
      <c r="AJ540" s="218"/>
      <c r="AK540" s="218"/>
      <c r="AL540" s="218"/>
      <c r="AM540" s="218"/>
    </row>
    <row r="541" ht="15.75" customHeight="1">
      <c r="A541" s="56" t="s">
        <v>16090</v>
      </c>
      <c r="B541" s="56" t="s">
        <v>16091</v>
      </c>
      <c r="C541" s="56" t="str">
        <f>VLOOKUP(A541,'import Konya'!A:Q,3,0)</f>
        <v>DOĞRU</v>
      </c>
      <c r="D541" s="56" t="s">
        <v>1832</v>
      </c>
      <c r="E541" s="56">
        <f>VLOOKUP(A541,'import Konya'!A:Q,5,0)</f>
        <v>325</v>
      </c>
      <c r="F541" s="56">
        <f>VLOOKUP(A541,'import Konya'!A:Q,6,0)</f>
        <v>67</v>
      </c>
      <c r="G541" s="56">
        <f>VLOOKUP(A541,'import Konya'!A:Q,7,0)</f>
        <v>8</v>
      </c>
      <c r="H541" s="56">
        <f>VLOOKUP(A541,'import Konya'!A:Q,8,0)</f>
        <v>6</v>
      </c>
      <c r="I541" s="56">
        <f>VLOOKUP(A541,'import Konya'!A:Q,9,0)</f>
        <v>14</v>
      </c>
      <c r="J541" s="216">
        <f>VLOOKUP(A541,'import Konya'!A:Q,10,0)</f>
        <v>0.57</v>
      </c>
      <c r="K541" s="56" t="s">
        <v>16092</v>
      </c>
      <c r="L541" s="56">
        <v>5.345261319E9</v>
      </c>
      <c r="M541" s="56" t="s">
        <v>11034</v>
      </c>
      <c r="N541" s="56" t="s">
        <v>14076</v>
      </c>
      <c r="O541" s="56" t="s">
        <v>16093</v>
      </c>
      <c r="P541" s="56" t="str">
        <f>VLOOKUP(A541,'import Konya'!A:Q,16,0)</f>
        <v>Geleneksel</v>
      </c>
      <c r="Q541" s="218" t="b">
        <v>0</v>
      </c>
      <c r="R541" s="218" t="s">
        <v>38</v>
      </c>
      <c r="S541" s="218" t="s">
        <v>149</v>
      </c>
      <c r="T541" s="2" t="s">
        <v>13853</v>
      </c>
      <c r="U541" s="218"/>
      <c r="V541" s="220">
        <v>44613.0</v>
      </c>
      <c r="W541" s="220">
        <v>44614.0</v>
      </c>
      <c r="X541" s="218"/>
      <c r="Y541" s="218" t="s">
        <v>1353</v>
      </c>
      <c r="Z541" s="220">
        <v>44613.0</v>
      </c>
      <c r="AA541" s="218"/>
      <c r="AB541" s="218"/>
      <c r="AC541" s="218"/>
      <c r="AD541" s="218"/>
      <c r="AE541" s="218"/>
      <c r="AF541" s="218"/>
      <c r="AG541" s="218"/>
      <c r="AH541" s="218"/>
      <c r="AI541" s="218" t="s">
        <v>149</v>
      </c>
      <c r="AJ541" s="218"/>
      <c r="AK541" s="218"/>
      <c r="AL541" s="218"/>
      <c r="AM541" s="218"/>
    </row>
    <row r="542" ht="15.75" customHeight="1">
      <c r="A542" s="56" t="s">
        <v>16094</v>
      </c>
      <c r="B542" s="56" t="s">
        <v>16095</v>
      </c>
      <c r="C542" s="56" t="str">
        <f>VLOOKUP(A542,'import Konya'!A:Q,3,0)</f>
        <v>DOĞRU</v>
      </c>
      <c r="D542" s="56" t="s">
        <v>1832</v>
      </c>
      <c r="E542" s="56">
        <f>VLOOKUP(A542,'import Konya'!A:Q,5,0)</f>
        <v>48</v>
      </c>
      <c r="F542" s="56" t="str">
        <f>VLOOKUP(A542,'import Konya'!A:Q,6,0)</f>
        <v/>
      </c>
      <c r="G542" s="56">
        <f>VLOOKUP(A542,'import Konya'!A:Q,7,0)</f>
        <v>0</v>
      </c>
      <c r="H542" s="56">
        <f>VLOOKUP(A542,'import Konya'!A:Q,8,0)</f>
        <v>11</v>
      </c>
      <c r="I542" s="56">
        <f>VLOOKUP(A542,'import Konya'!A:Q,9,0)</f>
        <v>11</v>
      </c>
      <c r="J542" s="216">
        <f>VLOOKUP(A542,'import Konya'!A:Q,10,0)</f>
        <v>0</v>
      </c>
      <c r="K542" s="56" t="s">
        <v>16096</v>
      </c>
      <c r="L542" s="56">
        <v>5.0758993E9</v>
      </c>
      <c r="M542" s="56" t="s">
        <v>13620</v>
      </c>
      <c r="N542" s="56" t="s">
        <v>14005</v>
      </c>
      <c r="O542" s="56" t="s">
        <v>16097</v>
      </c>
      <c r="P542" s="56" t="str">
        <f>VLOOKUP(A542,'import Konya'!A:Q,16,0)</f>
        <v>Geleneksel</v>
      </c>
      <c r="Q542" s="218" t="b">
        <v>0</v>
      </c>
      <c r="R542" s="218" t="s">
        <v>33</v>
      </c>
      <c r="S542" s="218" t="s">
        <v>106</v>
      </c>
      <c r="T542" s="39" t="s">
        <v>13064</v>
      </c>
      <c r="U542" s="218" t="s">
        <v>16098</v>
      </c>
      <c r="V542" s="220">
        <v>44596.0</v>
      </c>
      <c r="W542" s="220">
        <v>44599.0</v>
      </c>
      <c r="X542" s="218"/>
      <c r="Y542" s="218" t="s">
        <v>1353</v>
      </c>
      <c r="Z542" s="220">
        <v>44596.0</v>
      </c>
      <c r="AA542" s="218"/>
      <c r="AB542" s="218"/>
      <c r="AC542" s="218"/>
      <c r="AD542" s="218"/>
      <c r="AE542" s="218"/>
      <c r="AF542" s="218"/>
      <c r="AG542" s="218"/>
      <c r="AH542" s="218"/>
      <c r="AI542" s="218" t="s">
        <v>106</v>
      </c>
      <c r="AJ542" s="218"/>
      <c r="AK542" s="218"/>
      <c r="AL542" s="218"/>
      <c r="AM542" s="218"/>
    </row>
    <row r="543" ht="15.75" customHeight="1">
      <c r="A543" s="56" t="s">
        <v>16099</v>
      </c>
      <c r="B543" s="56" t="s">
        <v>16100</v>
      </c>
      <c r="C543" s="56" t="str">
        <f>VLOOKUP(A543,'import Konya'!A:Q,3,0)</f>
        <v>DOĞRU</v>
      </c>
      <c r="D543" s="56" t="s">
        <v>1832</v>
      </c>
      <c r="E543" s="56">
        <f>VLOOKUP(A543,'import Konya'!A:Q,5,0)</f>
        <v>332</v>
      </c>
      <c r="F543" s="56">
        <f>VLOOKUP(A543,'import Konya'!A:Q,6,0)</f>
        <v>13</v>
      </c>
      <c r="G543" s="56">
        <f>VLOOKUP(A543,'import Konya'!A:Q,7,0)</f>
        <v>4</v>
      </c>
      <c r="H543" s="56">
        <f>VLOOKUP(A543,'import Konya'!A:Q,8,0)</f>
        <v>7</v>
      </c>
      <c r="I543" s="56">
        <f>VLOOKUP(A543,'import Konya'!A:Q,9,0)</f>
        <v>11</v>
      </c>
      <c r="J543" s="216">
        <f>VLOOKUP(A543,'import Konya'!A:Q,10,0)</f>
        <v>0.36</v>
      </c>
      <c r="K543" s="56" t="s">
        <v>16101</v>
      </c>
      <c r="L543" s="56">
        <v>5.437285374E9</v>
      </c>
      <c r="M543" s="56" t="s">
        <v>13620</v>
      </c>
      <c r="N543" s="56" t="s">
        <v>16102</v>
      </c>
      <c r="O543" s="56" t="s">
        <v>16103</v>
      </c>
      <c r="P543" s="56" t="str">
        <f>VLOOKUP(A543,'import Konya'!A:Q,16,0)</f>
        <v>Geleneksel</v>
      </c>
      <c r="Q543" s="218" t="b">
        <v>0</v>
      </c>
      <c r="R543" s="218" t="s">
        <v>38</v>
      </c>
      <c r="S543" s="218" t="s">
        <v>106</v>
      </c>
      <c r="T543" s="2" t="s">
        <v>13064</v>
      </c>
      <c r="U543" s="218"/>
      <c r="V543" s="220">
        <v>44596.0</v>
      </c>
      <c r="W543" s="220">
        <v>44599.0</v>
      </c>
      <c r="X543" s="218"/>
      <c r="Y543" s="218" t="s">
        <v>1353</v>
      </c>
      <c r="Z543" s="220">
        <v>44596.0</v>
      </c>
      <c r="AA543" s="218"/>
      <c r="AB543" s="218"/>
      <c r="AC543" s="218"/>
      <c r="AD543" s="218"/>
      <c r="AE543" s="218"/>
      <c r="AF543" s="218"/>
      <c r="AG543" s="218"/>
      <c r="AH543" s="218"/>
      <c r="AI543" s="218" t="s">
        <v>106</v>
      </c>
      <c r="AJ543" s="218"/>
      <c r="AK543" s="218"/>
      <c r="AL543" s="218"/>
      <c r="AM543" s="218"/>
    </row>
    <row r="544" ht="15.75" customHeight="1">
      <c r="A544" s="211" t="s">
        <v>16104</v>
      </c>
      <c r="B544" s="211" t="s">
        <v>16105</v>
      </c>
      <c r="C544" s="56" t="str">
        <f>VLOOKUP(A544,'import Konya'!A:Q,3,0)</f>
        <v>DOĞRU</v>
      </c>
      <c r="D544" s="211" t="s">
        <v>1832</v>
      </c>
      <c r="E544" s="56">
        <f>VLOOKUP(A544,'import Konya'!A:Q,5,0)</f>
        <v>11</v>
      </c>
      <c r="F544" s="56">
        <f>VLOOKUP(A544,'import Konya'!A:Q,6,0)</f>
        <v>11</v>
      </c>
      <c r="G544" s="56">
        <f>VLOOKUP(A544,'import Konya'!A:Q,7,0)</f>
        <v>0</v>
      </c>
      <c r="H544" s="56">
        <f>VLOOKUP(A544,'import Konya'!A:Q,8,0)</f>
        <v>8</v>
      </c>
      <c r="I544" s="56">
        <f>VLOOKUP(A544,'import Konya'!A:Q,9,0)</f>
        <v>8</v>
      </c>
      <c r="J544" s="216">
        <f>VLOOKUP(A544,'import Konya'!A:Q,10,0)</f>
        <v>0</v>
      </c>
      <c r="K544" s="211" t="s">
        <v>15634</v>
      </c>
      <c r="L544" s="211">
        <v>3.323208666E9</v>
      </c>
      <c r="M544" s="211" t="s">
        <v>13595</v>
      </c>
      <c r="N544" s="211" t="s">
        <v>14215</v>
      </c>
      <c r="O544" s="211" t="s">
        <v>15635</v>
      </c>
      <c r="P544" s="56" t="str">
        <f>VLOOKUP(A544,'import Konya'!A:Q,16,0)</f>
        <v>Geleneksel</v>
      </c>
      <c r="Q544" s="218" t="b">
        <v>0</v>
      </c>
      <c r="R544" s="218"/>
      <c r="S544" s="218"/>
      <c r="T544" s="224"/>
      <c r="U544" s="218"/>
      <c r="V544" s="220"/>
      <c r="W544" s="220"/>
      <c r="X544" s="218"/>
      <c r="Y544" s="218"/>
      <c r="Z544" s="220"/>
      <c r="AA544" s="218"/>
      <c r="AB544" s="218"/>
      <c r="AC544" s="218"/>
      <c r="AD544" s="218"/>
      <c r="AE544" s="218"/>
      <c r="AF544" s="218"/>
      <c r="AG544" s="218"/>
      <c r="AH544" s="218"/>
      <c r="AI544" s="218"/>
      <c r="AJ544" s="218"/>
      <c r="AK544" s="218"/>
      <c r="AL544" s="218"/>
      <c r="AM544" s="218"/>
    </row>
    <row r="545" ht="15.75" customHeight="1">
      <c r="A545" s="56" t="s">
        <v>16106</v>
      </c>
      <c r="B545" s="56" t="s">
        <v>16107</v>
      </c>
      <c r="C545" s="56" t="str">
        <f>VLOOKUP(A545,'import Konya'!A:Q,3,0)</f>
        <v>DOĞRU</v>
      </c>
      <c r="D545" s="56" t="s">
        <v>1577</v>
      </c>
      <c r="E545" s="56">
        <f>VLOOKUP(A545,'import Konya'!A:Q,5,0)</f>
        <v>1278</v>
      </c>
      <c r="F545" s="56">
        <f>VLOOKUP(A545,'import Konya'!A:Q,6,0)</f>
        <v>14</v>
      </c>
      <c r="G545" s="56">
        <f>VLOOKUP(A545,'import Konya'!A:Q,7,0)</f>
        <v>0</v>
      </c>
      <c r="H545" s="56">
        <f>VLOOKUP(A545,'import Konya'!A:Q,8,0)</f>
        <v>54</v>
      </c>
      <c r="I545" s="56">
        <f>VLOOKUP(A545,'import Konya'!A:Q,9,0)</f>
        <v>54</v>
      </c>
      <c r="J545" s="216">
        <f>VLOOKUP(A545,'import Konya'!A:Q,10,0)</f>
        <v>0</v>
      </c>
      <c r="K545" s="56" t="s">
        <v>16108</v>
      </c>
      <c r="L545" s="56">
        <v>3.323504488E9</v>
      </c>
      <c r="M545" s="56" t="s">
        <v>11034</v>
      </c>
      <c r="N545" s="56" t="s">
        <v>1699</v>
      </c>
      <c r="O545" s="56" t="s">
        <v>16109</v>
      </c>
      <c r="P545" s="56" t="str">
        <f>VLOOKUP(A545,'import Konya'!A:Q,16,0)</f>
        <v>Geleneksel</v>
      </c>
      <c r="Q545" s="218" t="b">
        <v>1</v>
      </c>
      <c r="R545" s="218"/>
      <c r="S545" s="218"/>
      <c r="T545" s="218"/>
      <c r="U545" s="218" t="s">
        <v>16110</v>
      </c>
      <c r="V545" s="220"/>
      <c r="W545" s="220"/>
      <c r="X545" s="218"/>
      <c r="Y545" s="218" t="s">
        <v>1353</v>
      </c>
      <c r="Z545" s="220">
        <v>44410.0</v>
      </c>
      <c r="AA545" s="218" t="s">
        <v>1506</v>
      </c>
      <c r="AB545" s="221">
        <v>44450.0</v>
      </c>
      <c r="AC545" s="218"/>
      <c r="AD545" s="218"/>
      <c r="AE545" s="218"/>
      <c r="AF545" s="218"/>
      <c r="AG545" s="218"/>
      <c r="AH545" s="218"/>
      <c r="AI545" s="218" t="s">
        <v>5107</v>
      </c>
      <c r="AJ545" s="218" t="s">
        <v>128</v>
      </c>
      <c r="AK545" s="218"/>
      <c r="AL545" s="218"/>
      <c r="AM545" s="218"/>
    </row>
    <row r="546" ht="15.75" customHeight="1">
      <c r="A546" s="56" t="s">
        <v>16111</v>
      </c>
      <c r="B546" s="56" t="s">
        <v>16112</v>
      </c>
      <c r="C546" s="56" t="str">
        <f>VLOOKUP(A546,'import Konya'!A:Q,3,0)</f>
        <v>YANLIŞ</v>
      </c>
      <c r="D546" s="56" t="s">
        <v>1577</v>
      </c>
      <c r="E546" s="56">
        <f>VLOOKUP(A546,'import Konya'!A:Q,5,0)</f>
        <v>910</v>
      </c>
      <c r="F546" s="56" t="str">
        <f>VLOOKUP(A546,'import Konya'!A:Q,6,0)</f>
        <v/>
      </c>
      <c r="G546" s="56">
        <f>VLOOKUP(A546,'import Konya'!A:Q,7,0)</f>
        <v>0</v>
      </c>
      <c r="H546" s="56">
        <f>VLOOKUP(A546,'import Konya'!A:Q,8,0)</f>
        <v>43</v>
      </c>
      <c r="I546" s="56">
        <f>VLOOKUP(A546,'import Konya'!A:Q,9,0)</f>
        <v>43</v>
      </c>
      <c r="J546" s="216">
        <f>VLOOKUP(A546,'import Konya'!A:Q,10,0)</f>
        <v>0</v>
      </c>
      <c r="K546" s="56" t="s">
        <v>16113</v>
      </c>
      <c r="L546" s="56">
        <v>5.3233604E9</v>
      </c>
      <c r="M546" s="56" t="s">
        <v>11034</v>
      </c>
      <c r="N546" s="56" t="s">
        <v>13602</v>
      </c>
      <c r="O546" s="56" t="s">
        <v>16114</v>
      </c>
      <c r="P546" s="56" t="str">
        <f>VLOOKUP(A546,'import Konya'!A:Q,16,0)</f>
        <v>Geleneksel</v>
      </c>
      <c r="Q546" s="218" t="b">
        <v>0</v>
      </c>
      <c r="R546" s="218" t="s">
        <v>30</v>
      </c>
      <c r="S546" s="218"/>
      <c r="T546" s="224"/>
      <c r="U546" s="218" t="s">
        <v>2085</v>
      </c>
      <c r="V546" s="220"/>
      <c r="W546" s="220"/>
      <c r="X546" s="218"/>
      <c r="Y546" s="218" t="s">
        <v>43</v>
      </c>
      <c r="Z546" s="220">
        <v>44412.0</v>
      </c>
      <c r="AA546" s="218" t="s">
        <v>43</v>
      </c>
      <c r="AB546" s="221">
        <v>44440.0</v>
      </c>
      <c r="AC546" s="218" t="s">
        <v>1353</v>
      </c>
      <c r="AD546" s="221">
        <v>44658.0</v>
      </c>
      <c r="AE546" s="218"/>
      <c r="AF546" s="218"/>
      <c r="AG546" s="218"/>
      <c r="AH546" s="218"/>
      <c r="AI546" s="218" t="s">
        <v>13605</v>
      </c>
      <c r="AJ546" s="218" t="s">
        <v>100</v>
      </c>
      <c r="AK546" s="218" t="s">
        <v>128</v>
      </c>
      <c r="AL546" s="218"/>
      <c r="AM546" s="218"/>
    </row>
    <row r="547" ht="15.75" customHeight="1">
      <c r="A547" s="56" t="s">
        <v>16115</v>
      </c>
      <c r="B547" s="56" t="s">
        <v>16116</v>
      </c>
      <c r="C547" s="56" t="str">
        <f>VLOOKUP(A547,'import Konya'!A:Q,3,0)</f>
        <v>DOĞRU</v>
      </c>
      <c r="D547" s="56" t="s">
        <v>1577</v>
      </c>
      <c r="E547" s="56">
        <f>VLOOKUP(A547,'import Konya'!A:Q,5,0)</f>
        <v>696</v>
      </c>
      <c r="F547" s="56">
        <f>VLOOKUP(A547,'import Konya'!A:Q,6,0)</f>
        <v>17</v>
      </c>
      <c r="G547" s="56">
        <f>VLOOKUP(A547,'import Konya'!A:Q,7,0)</f>
        <v>0</v>
      </c>
      <c r="H547" s="56">
        <f>VLOOKUP(A547,'import Konya'!A:Q,8,0)</f>
        <v>58</v>
      </c>
      <c r="I547" s="56">
        <f>VLOOKUP(A547,'import Konya'!A:Q,9,0)</f>
        <v>58</v>
      </c>
      <c r="J547" s="216">
        <f>VLOOKUP(A547,'import Konya'!A:Q,10,0)</f>
        <v>0</v>
      </c>
      <c r="K547" s="56" t="s">
        <v>16117</v>
      </c>
      <c r="L547" s="56">
        <v>5.4373242E9</v>
      </c>
      <c r="M547" s="56" t="s">
        <v>13595</v>
      </c>
      <c r="N547" s="56" t="s">
        <v>13847</v>
      </c>
      <c r="O547" s="56" t="s">
        <v>16118</v>
      </c>
      <c r="P547" s="56" t="str">
        <f>VLOOKUP(A547,'import Konya'!A:Q,16,0)</f>
        <v>Geleneksel</v>
      </c>
      <c r="Q547" s="218" t="b">
        <v>0</v>
      </c>
      <c r="R547" s="218" t="s">
        <v>29</v>
      </c>
      <c r="S547" s="218"/>
      <c r="T547" s="218"/>
      <c r="U547" s="218" t="s">
        <v>16119</v>
      </c>
      <c r="V547" s="220"/>
      <c r="W547" s="220"/>
      <c r="X547" s="218"/>
      <c r="Y547" s="218" t="s">
        <v>1353</v>
      </c>
      <c r="Z547" s="220">
        <v>44389.0</v>
      </c>
      <c r="AA547" s="218" t="s">
        <v>1353</v>
      </c>
      <c r="AB547" s="221">
        <v>44407.0</v>
      </c>
      <c r="AC547" s="218" t="s">
        <v>1353</v>
      </c>
      <c r="AD547" s="221">
        <v>44410.0</v>
      </c>
      <c r="AE547" s="218" t="s">
        <v>1353</v>
      </c>
      <c r="AF547" s="221">
        <v>44623.0</v>
      </c>
      <c r="AG547" s="218"/>
      <c r="AH547" s="218"/>
      <c r="AI547" s="218" t="s">
        <v>4838</v>
      </c>
      <c r="AJ547" s="218" t="s">
        <v>100</v>
      </c>
      <c r="AK547" s="218" t="s">
        <v>100</v>
      </c>
      <c r="AL547" s="218" t="s">
        <v>167</v>
      </c>
      <c r="AM547" s="218"/>
    </row>
    <row r="548" ht="15.75" customHeight="1">
      <c r="A548" s="56" t="s">
        <v>16120</v>
      </c>
      <c r="B548" s="56" t="s">
        <v>16121</v>
      </c>
      <c r="C548" s="56" t="str">
        <f>VLOOKUP(A548,'import Konya'!A:Q,3,0)</f>
        <v>DOĞRU</v>
      </c>
      <c r="D548" s="56" t="s">
        <v>1577</v>
      </c>
      <c r="E548" s="56">
        <f>VLOOKUP(A548,'import Konya'!A:Q,5,0)</f>
        <v>1623</v>
      </c>
      <c r="F548" s="56">
        <f>VLOOKUP(A548,'import Konya'!A:Q,6,0)</f>
        <v>46</v>
      </c>
      <c r="G548" s="56">
        <f>VLOOKUP(A548,'import Konya'!A:Q,7,0)</f>
        <v>0</v>
      </c>
      <c r="H548" s="56">
        <f>VLOOKUP(A548,'import Konya'!A:Q,8,0)</f>
        <v>56</v>
      </c>
      <c r="I548" s="56">
        <f>VLOOKUP(A548,'import Konya'!A:Q,9,0)</f>
        <v>56</v>
      </c>
      <c r="J548" s="216">
        <f>VLOOKUP(A548,'import Konya'!A:Q,10,0)</f>
        <v>0</v>
      </c>
      <c r="K548" s="56" t="s">
        <v>16122</v>
      </c>
      <c r="L548" s="56">
        <v>3.323000001E9</v>
      </c>
      <c r="M548" s="56" t="s">
        <v>13595</v>
      </c>
      <c r="N548" s="56" t="s">
        <v>13945</v>
      </c>
      <c r="O548" s="56" t="s">
        <v>16123</v>
      </c>
      <c r="P548" s="56" t="str">
        <f>VLOOKUP(A548,'import Konya'!A:Q,16,0)</f>
        <v>Geleneksel</v>
      </c>
      <c r="Q548" s="218" t="b">
        <v>1</v>
      </c>
      <c r="R548" s="218"/>
      <c r="S548" s="218"/>
      <c r="T548" s="218"/>
      <c r="U548" s="218" t="s">
        <v>16124</v>
      </c>
      <c r="V548" s="220"/>
      <c r="W548" s="220"/>
      <c r="X548" s="218"/>
      <c r="Y548" s="218" t="s">
        <v>1506</v>
      </c>
      <c r="Z548" s="220">
        <v>44389.0</v>
      </c>
      <c r="AA548" s="218" t="s">
        <v>1353</v>
      </c>
      <c r="AB548" s="221">
        <v>44390.0</v>
      </c>
      <c r="AC548" s="218" t="s">
        <v>1353</v>
      </c>
      <c r="AD548" s="221">
        <v>44406.0</v>
      </c>
      <c r="AE548" s="218"/>
      <c r="AF548" s="218"/>
      <c r="AG548" s="218"/>
      <c r="AH548" s="218"/>
      <c r="AI548" s="218" t="s">
        <v>100</v>
      </c>
      <c r="AJ548" s="218" t="s">
        <v>100</v>
      </c>
      <c r="AK548" s="218" t="s">
        <v>5107</v>
      </c>
      <c r="AL548" s="218"/>
      <c r="AM548" s="218"/>
    </row>
    <row r="549" ht="15.75" customHeight="1">
      <c r="A549" s="211" t="s">
        <v>16125</v>
      </c>
      <c r="B549" s="211" t="s">
        <v>16126</v>
      </c>
      <c r="C549" s="56" t="str">
        <f>VLOOKUP(A549,'import Konya'!A:Q,3,0)</f>
        <v>DOĞRU</v>
      </c>
      <c r="D549" s="211" t="s">
        <v>1577</v>
      </c>
      <c r="E549" s="56">
        <f>VLOOKUP(A549,'import Konya'!A:Q,5,0)</f>
        <v>359</v>
      </c>
      <c r="F549" s="56">
        <f>VLOOKUP(A549,'import Konya'!A:Q,6,0)</f>
        <v>167</v>
      </c>
      <c r="G549" s="56">
        <f>VLOOKUP(A549,'import Konya'!A:Q,7,0)</f>
        <v>0</v>
      </c>
      <c r="H549" s="56">
        <f>VLOOKUP(A549,'import Konya'!A:Q,8,0)</f>
        <v>134</v>
      </c>
      <c r="I549" s="56">
        <f>VLOOKUP(A549,'import Konya'!A:Q,9,0)</f>
        <v>134</v>
      </c>
      <c r="J549" s="216">
        <f>VLOOKUP(A549,'import Konya'!A:Q,10,0)</f>
        <v>0</v>
      </c>
      <c r="K549" s="211" t="s">
        <v>16127</v>
      </c>
      <c r="L549" s="211">
        <v>3.32241404E9</v>
      </c>
      <c r="M549" s="211" t="s">
        <v>11034</v>
      </c>
      <c r="N549" s="211" t="s">
        <v>13602</v>
      </c>
      <c r="O549" s="211" t="s">
        <v>16128</v>
      </c>
      <c r="P549" s="56" t="str">
        <f>VLOOKUP(A549,'import Konya'!A:Q,16,0)</f>
        <v>Geleneksel</v>
      </c>
      <c r="Q549" s="218" t="b">
        <v>0</v>
      </c>
      <c r="R549" s="218" t="s">
        <v>33</v>
      </c>
      <c r="S549" s="218"/>
      <c r="T549" s="218"/>
      <c r="U549" s="218" t="s">
        <v>16129</v>
      </c>
      <c r="V549" s="220"/>
      <c r="W549" s="220"/>
      <c r="X549" s="218"/>
      <c r="Y549" s="218"/>
      <c r="Z549" s="220"/>
      <c r="AA549" s="218"/>
      <c r="AB549" s="218"/>
      <c r="AC549" s="218"/>
      <c r="AD549" s="218"/>
      <c r="AE549" s="218"/>
      <c r="AF549" s="218"/>
      <c r="AG549" s="218"/>
      <c r="AH549" s="218"/>
      <c r="AI549" s="218"/>
      <c r="AJ549" s="218"/>
      <c r="AK549" s="218"/>
      <c r="AL549" s="218"/>
      <c r="AM549" s="218"/>
    </row>
    <row r="550" ht="15.75" customHeight="1">
      <c r="A550" s="211" t="s">
        <v>16130</v>
      </c>
      <c r="B550" s="211" t="s">
        <v>16131</v>
      </c>
      <c r="C550" s="56" t="str">
        <f>VLOOKUP(A550,'import Konya'!A:Q,3,0)</f>
        <v>DOĞRU</v>
      </c>
      <c r="D550" s="211" t="s">
        <v>1577</v>
      </c>
      <c r="E550" s="56">
        <f>VLOOKUP(A550,'import Konya'!A:Q,5,0)</f>
        <v>24</v>
      </c>
      <c r="F550" s="56">
        <f>VLOOKUP(A550,'import Konya'!A:Q,6,0)</f>
        <v>8</v>
      </c>
      <c r="G550" s="56">
        <f>VLOOKUP(A550,'import Konya'!A:Q,7,0)</f>
        <v>0</v>
      </c>
      <c r="H550" s="56">
        <f>VLOOKUP(A550,'import Konya'!A:Q,8,0)</f>
        <v>66</v>
      </c>
      <c r="I550" s="56">
        <f>VLOOKUP(A550,'import Konya'!A:Q,9,0)</f>
        <v>66</v>
      </c>
      <c r="J550" s="216">
        <f>VLOOKUP(A550,'import Konya'!A:Q,10,0)</f>
        <v>0</v>
      </c>
      <c r="K550" s="211" t="s">
        <v>16132</v>
      </c>
      <c r="L550" s="211">
        <v>3.325025456E9</v>
      </c>
      <c r="M550" s="211" t="s">
        <v>11034</v>
      </c>
      <c r="N550" s="211" t="s">
        <v>13930</v>
      </c>
      <c r="O550" s="211" t="s">
        <v>16133</v>
      </c>
      <c r="P550" s="211" t="s">
        <v>2137</v>
      </c>
      <c r="Q550" s="218" t="b">
        <v>0</v>
      </c>
      <c r="R550" s="218" t="s">
        <v>38</v>
      </c>
      <c r="S550" s="218" t="s">
        <v>167</v>
      </c>
      <c r="T550" s="2" t="s">
        <v>13064</v>
      </c>
      <c r="U550" s="218"/>
      <c r="V550" s="220">
        <v>44627.0</v>
      </c>
      <c r="W550" s="220">
        <v>44628.0</v>
      </c>
      <c r="X550" s="218"/>
      <c r="Y550" s="218" t="s">
        <v>1353</v>
      </c>
      <c r="Z550" s="220">
        <v>44627.0</v>
      </c>
      <c r="AA550" s="218"/>
      <c r="AB550" s="218"/>
      <c r="AC550" s="218"/>
      <c r="AD550" s="218"/>
      <c r="AE550" s="218"/>
      <c r="AF550" s="218"/>
      <c r="AG550" s="218"/>
      <c r="AH550" s="218"/>
      <c r="AI550" s="218" t="s">
        <v>167</v>
      </c>
      <c r="AJ550" s="218"/>
      <c r="AK550" s="218"/>
      <c r="AL550" s="218"/>
      <c r="AM550" s="218"/>
    </row>
    <row r="551" ht="15.75" customHeight="1">
      <c r="A551" s="56" t="s">
        <v>16134</v>
      </c>
      <c r="B551" s="56" t="s">
        <v>16135</v>
      </c>
      <c r="C551" s="56" t="str">
        <f>VLOOKUP(A551,'import Konya'!A:Q,3,0)</f>
        <v>DOĞRU</v>
      </c>
      <c r="D551" s="56" t="s">
        <v>1577</v>
      </c>
      <c r="E551" s="56">
        <f>VLOOKUP(A551,'import Konya'!A:Q,5,0)</f>
        <v>346</v>
      </c>
      <c r="F551" s="56">
        <f>VLOOKUP(A551,'import Konya'!A:Q,6,0)</f>
        <v>33</v>
      </c>
      <c r="G551" s="56">
        <f>VLOOKUP(A551,'import Konya'!A:Q,7,0)</f>
        <v>0</v>
      </c>
      <c r="H551" s="56">
        <f>VLOOKUP(A551,'import Konya'!A:Q,8,0)</f>
        <v>75</v>
      </c>
      <c r="I551" s="56">
        <f>VLOOKUP(A551,'import Konya'!A:Q,9,0)</f>
        <v>75</v>
      </c>
      <c r="J551" s="216">
        <f>VLOOKUP(A551,'import Konya'!A:Q,10,0)</f>
        <v>0</v>
      </c>
      <c r="K551" s="56" t="s">
        <v>4727</v>
      </c>
      <c r="L551" s="56">
        <v>3.325031848E9</v>
      </c>
      <c r="M551" s="56" t="s">
        <v>11034</v>
      </c>
      <c r="N551" s="56" t="s">
        <v>13602</v>
      </c>
      <c r="O551" s="56" t="s">
        <v>16136</v>
      </c>
      <c r="P551" s="56" t="str">
        <f>VLOOKUP(A551,'import Konya'!A:Q,16,0)</f>
        <v>Geleneksel</v>
      </c>
      <c r="Q551" s="218" t="b">
        <v>1</v>
      </c>
      <c r="R551" s="218"/>
      <c r="S551" s="218"/>
      <c r="T551" s="218"/>
      <c r="U551" s="218" t="s">
        <v>16137</v>
      </c>
      <c r="V551" s="220"/>
      <c r="W551" s="220"/>
      <c r="X551" s="218"/>
      <c r="Y551" s="218" t="s">
        <v>1353</v>
      </c>
      <c r="Z551" s="220">
        <v>44561.0</v>
      </c>
      <c r="AA551" s="218"/>
      <c r="AB551" s="218"/>
      <c r="AC551" s="218"/>
      <c r="AD551" s="218"/>
      <c r="AE551" s="218"/>
      <c r="AF551" s="218"/>
      <c r="AG551" s="218"/>
      <c r="AH551" s="218"/>
      <c r="AI551" s="218" t="s">
        <v>404</v>
      </c>
      <c r="AJ551" s="218"/>
      <c r="AK551" s="218"/>
      <c r="AL551" s="218"/>
      <c r="AM551" s="218"/>
    </row>
    <row r="552" ht="15.75" customHeight="1">
      <c r="A552" s="56" t="s">
        <v>16138</v>
      </c>
      <c r="B552" s="56" t="s">
        <v>16139</v>
      </c>
      <c r="C552" s="56" t="str">
        <f>VLOOKUP(A552,'import Konya'!A:Q,3,0)</f>
        <v>DOĞRU</v>
      </c>
      <c r="D552" s="56" t="s">
        <v>1577</v>
      </c>
      <c r="E552" s="56">
        <f>VLOOKUP(A552,'import Konya'!A:Q,5,0)</f>
        <v>1196</v>
      </c>
      <c r="F552" s="56">
        <f>VLOOKUP(A552,'import Konya'!A:Q,6,0)</f>
        <v>27</v>
      </c>
      <c r="G552" s="56">
        <f>VLOOKUP(A552,'import Konya'!A:Q,7,0)</f>
        <v>0</v>
      </c>
      <c r="H552" s="56">
        <f>VLOOKUP(A552,'import Konya'!A:Q,8,0)</f>
        <v>33</v>
      </c>
      <c r="I552" s="56">
        <f>VLOOKUP(A552,'import Konya'!A:Q,9,0)</f>
        <v>33</v>
      </c>
      <c r="J552" s="216">
        <f>VLOOKUP(A552,'import Konya'!A:Q,10,0)</f>
        <v>0</v>
      </c>
      <c r="K552" s="56" t="s">
        <v>16140</v>
      </c>
      <c r="L552" s="56">
        <v>3.32410225E9</v>
      </c>
      <c r="M552" s="56" t="s">
        <v>13620</v>
      </c>
      <c r="N552" s="56" t="s">
        <v>13958</v>
      </c>
      <c r="P552" s="56" t="str">
        <f>VLOOKUP(A552,'import Konya'!A:Q,16,0)</f>
        <v>Geleneksel</v>
      </c>
      <c r="Q552" s="218" t="b">
        <v>1</v>
      </c>
      <c r="R552" s="218"/>
      <c r="S552" s="218"/>
      <c r="T552" s="218"/>
      <c r="U552" s="218" t="s">
        <v>16141</v>
      </c>
      <c r="V552" s="220"/>
      <c r="W552" s="220"/>
      <c r="X552" s="218"/>
      <c r="Y552" s="218" t="s">
        <v>43</v>
      </c>
      <c r="Z552" s="220">
        <v>44435.0</v>
      </c>
      <c r="AA552" s="218" t="s">
        <v>1353</v>
      </c>
      <c r="AB552" s="221">
        <v>44594.0</v>
      </c>
      <c r="AC552" s="218"/>
      <c r="AD552" s="218"/>
      <c r="AE552" s="218"/>
      <c r="AF552" s="218"/>
      <c r="AG552" s="218"/>
      <c r="AH552" s="218"/>
      <c r="AI552" s="218" t="s">
        <v>4907</v>
      </c>
      <c r="AJ552" s="218" t="s">
        <v>106</v>
      </c>
      <c r="AK552" s="218"/>
      <c r="AL552" s="218"/>
      <c r="AM552" s="218"/>
    </row>
    <row r="553" ht="15.75" customHeight="1">
      <c r="A553" s="56" t="s">
        <v>16142</v>
      </c>
      <c r="B553" s="56" t="s">
        <v>16143</v>
      </c>
      <c r="C553" s="56" t="str">
        <f>VLOOKUP(A553,'import Konya'!A:Q,3,0)</f>
        <v>DOĞRU</v>
      </c>
      <c r="D553" s="56" t="s">
        <v>1577</v>
      </c>
      <c r="E553" s="56">
        <f>VLOOKUP(A553,'import Konya'!A:Q,5,0)</f>
        <v>6292</v>
      </c>
      <c r="F553" s="56">
        <f>VLOOKUP(A553,'import Konya'!A:Q,6,0)</f>
        <v>267</v>
      </c>
      <c r="G553" s="56">
        <f>VLOOKUP(A553,'import Konya'!A:Q,7,0)</f>
        <v>0</v>
      </c>
      <c r="H553" s="56">
        <f>VLOOKUP(A553,'import Konya'!A:Q,8,0)</f>
        <v>79</v>
      </c>
      <c r="I553" s="56">
        <f>VLOOKUP(A553,'import Konya'!A:Q,9,0)</f>
        <v>79</v>
      </c>
      <c r="J553" s="216">
        <f>VLOOKUP(A553,'import Konya'!A:Q,10,0)</f>
        <v>0</v>
      </c>
      <c r="K553" s="56" t="s">
        <v>16062</v>
      </c>
      <c r="L553" s="56">
        <v>5.398886626E9</v>
      </c>
      <c r="M553" s="56" t="s">
        <v>11034</v>
      </c>
      <c r="N553" s="56" t="s">
        <v>13602</v>
      </c>
      <c r="O553" s="56" t="s">
        <v>16063</v>
      </c>
      <c r="P553" s="56" t="str">
        <f>VLOOKUP(A553,'import Konya'!A:Q,16,0)</f>
        <v>Geleneksel</v>
      </c>
      <c r="Q553" s="218" t="b">
        <v>0</v>
      </c>
      <c r="R553" s="218" t="s">
        <v>33</v>
      </c>
      <c r="S553" s="218" t="s">
        <v>100</v>
      </c>
      <c r="T553" s="39" t="s">
        <v>13064</v>
      </c>
      <c r="U553" s="218" t="s">
        <v>16144</v>
      </c>
      <c r="V553" s="220">
        <v>44564.0</v>
      </c>
      <c r="W553" s="220">
        <v>44566.0</v>
      </c>
      <c r="X553" s="218"/>
      <c r="Y553" s="218" t="s">
        <v>1475</v>
      </c>
      <c r="Z553" s="220">
        <v>44440.0</v>
      </c>
      <c r="AA553" s="218" t="s">
        <v>1353</v>
      </c>
      <c r="AB553" s="221">
        <v>44564.0</v>
      </c>
      <c r="AC553" s="218" t="s">
        <v>1353</v>
      </c>
      <c r="AD553" s="221">
        <v>44566.0</v>
      </c>
      <c r="AE553" s="218" t="s">
        <v>1353</v>
      </c>
      <c r="AF553" s="221">
        <v>44590.0</v>
      </c>
      <c r="AG553" s="218" t="s">
        <v>1506</v>
      </c>
      <c r="AH553" s="221">
        <v>44656.0</v>
      </c>
      <c r="AI553" s="218" t="s">
        <v>100</v>
      </c>
      <c r="AJ553" s="218" t="s">
        <v>100</v>
      </c>
      <c r="AK553" s="218" t="s">
        <v>73</v>
      </c>
      <c r="AL553" s="218" t="s">
        <v>167</v>
      </c>
      <c r="AM553" s="218" t="s">
        <v>167</v>
      </c>
    </row>
    <row r="554" ht="15.75" customHeight="1">
      <c r="A554" s="56" t="s">
        <v>16145</v>
      </c>
      <c r="B554" s="56" t="s">
        <v>16146</v>
      </c>
      <c r="C554" s="56" t="str">
        <f>VLOOKUP(A554,'import Konya'!A:Q,3,0)</f>
        <v>DOĞRU</v>
      </c>
      <c r="D554" s="56" t="s">
        <v>1577</v>
      </c>
      <c r="E554" s="56">
        <f>VLOOKUP(A554,'import Konya'!A:Q,5,0)</f>
        <v>1052</v>
      </c>
      <c r="F554" s="56">
        <f>VLOOKUP(A554,'import Konya'!A:Q,6,0)</f>
        <v>13</v>
      </c>
      <c r="G554" s="56">
        <f>VLOOKUP(A554,'import Konya'!A:Q,7,0)</f>
        <v>10</v>
      </c>
      <c r="H554" s="56">
        <f>VLOOKUP(A554,'import Konya'!A:Q,8,0)</f>
        <v>14</v>
      </c>
      <c r="I554" s="56">
        <f>VLOOKUP(A554,'import Konya'!A:Q,9,0)</f>
        <v>24</v>
      </c>
      <c r="J554" s="216">
        <f>VLOOKUP(A554,'import Konya'!A:Q,10,0)</f>
        <v>0.42</v>
      </c>
      <c r="K554" s="56" t="s">
        <v>16147</v>
      </c>
      <c r="L554" s="56">
        <v>5.366736003E9</v>
      </c>
      <c r="M554" s="56" t="s">
        <v>11034</v>
      </c>
      <c r="N554" s="56" t="s">
        <v>13808</v>
      </c>
      <c r="O554" s="56" t="s">
        <v>16148</v>
      </c>
      <c r="P554" s="56" t="str">
        <f>VLOOKUP(A554,'import Konya'!A:Q,16,0)</f>
        <v>Geleneksel</v>
      </c>
      <c r="Q554" s="218" t="b">
        <v>0</v>
      </c>
      <c r="R554" s="218" t="s">
        <v>38</v>
      </c>
      <c r="S554" s="218" t="s">
        <v>13642</v>
      </c>
      <c r="T554" s="218" t="s">
        <v>13488</v>
      </c>
      <c r="U554" s="218"/>
      <c r="V554" s="220">
        <v>44414.0</v>
      </c>
      <c r="W554" s="220">
        <v>44420.0</v>
      </c>
      <c r="X554" s="218"/>
      <c r="Y554" s="218" t="s">
        <v>43</v>
      </c>
      <c r="Z554" s="220">
        <v>44412.0</v>
      </c>
      <c r="AA554" s="218" t="s">
        <v>1353</v>
      </c>
      <c r="AB554" s="221">
        <v>44414.0</v>
      </c>
      <c r="AC554" s="218"/>
      <c r="AD554" s="218"/>
      <c r="AE554" s="218"/>
      <c r="AF554" s="218"/>
      <c r="AG554" s="218"/>
      <c r="AH554" s="218"/>
      <c r="AI554" s="218" t="s">
        <v>13605</v>
      </c>
      <c r="AJ554" s="218" t="s">
        <v>13642</v>
      </c>
      <c r="AK554" s="218"/>
      <c r="AL554" s="218"/>
      <c r="AM554" s="218"/>
    </row>
    <row r="555" ht="15.75" customHeight="1">
      <c r="A555" s="56" t="s">
        <v>16149</v>
      </c>
      <c r="B555" s="56" t="s">
        <v>16150</v>
      </c>
      <c r="C555" s="56" t="str">
        <f>VLOOKUP(A555,'import Konya'!A:Q,3,0)</f>
        <v>DOĞRU</v>
      </c>
      <c r="D555" s="56" t="s">
        <v>1577</v>
      </c>
      <c r="E555" s="56">
        <f>VLOOKUP(A555,'import Konya'!A:Q,5,0)</f>
        <v>517</v>
      </c>
      <c r="F555" s="56">
        <f>VLOOKUP(A555,'import Konya'!A:Q,6,0)</f>
        <v>15</v>
      </c>
      <c r="G555" s="56">
        <f>VLOOKUP(A555,'import Konya'!A:Q,7,0)</f>
        <v>0</v>
      </c>
      <c r="H555" s="56">
        <f>VLOOKUP(A555,'import Konya'!A:Q,8,0)</f>
        <v>24</v>
      </c>
      <c r="I555" s="56">
        <f>VLOOKUP(A555,'import Konya'!A:Q,9,0)</f>
        <v>24</v>
      </c>
      <c r="J555" s="216">
        <f>VLOOKUP(A555,'import Konya'!A:Q,10,0)</f>
        <v>0</v>
      </c>
      <c r="K555" s="56" t="s">
        <v>16151</v>
      </c>
      <c r="L555" s="56">
        <v>5.31888047E9</v>
      </c>
      <c r="M555" s="56" t="s">
        <v>11034</v>
      </c>
      <c r="N555" s="56" t="s">
        <v>13773</v>
      </c>
      <c r="O555" s="56" t="s">
        <v>16152</v>
      </c>
      <c r="P555" s="56" t="str">
        <f>VLOOKUP(A555,'import Konya'!A:Q,16,0)</f>
        <v>Geleneksel</v>
      </c>
      <c r="Q555" s="218" t="b">
        <v>0</v>
      </c>
      <c r="R555" s="218" t="s">
        <v>29</v>
      </c>
      <c r="S555" s="218"/>
      <c r="T555" s="218"/>
      <c r="U555" s="218" t="s">
        <v>16153</v>
      </c>
      <c r="V555" s="220"/>
      <c r="W555" s="220"/>
      <c r="X555" s="218"/>
      <c r="Y555" s="218" t="s">
        <v>1353</v>
      </c>
      <c r="Z555" s="220">
        <v>44424.0</v>
      </c>
      <c r="AA555" s="218"/>
      <c r="AB555" s="218"/>
      <c r="AC555" s="218"/>
      <c r="AD555" s="218"/>
      <c r="AE555" s="218"/>
      <c r="AF555" s="218"/>
      <c r="AG555" s="218"/>
      <c r="AH555" s="218"/>
      <c r="AI555" s="218" t="s">
        <v>13605</v>
      </c>
      <c r="AJ555" s="218"/>
      <c r="AK555" s="218"/>
      <c r="AL555" s="218"/>
      <c r="AM555" s="218"/>
    </row>
    <row r="556" ht="15.75" customHeight="1">
      <c r="A556" s="56" t="s">
        <v>16154</v>
      </c>
      <c r="B556" s="56" t="s">
        <v>16155</v>
      </c>
      <c r="C556" s="56" t="str">
        <f>VLOOKUP(A556,'import Konya'!A:Q,3,0)</f>
        <v>DOĞRU</v>
      </c>
      <c r="D556" s="56" t="s">
        <v>1577</v>
      </c>
      <c r="E556" s="56">
        <f>VLOOKUP(A556,'import Konya'!A:Q,5,0)</f>
        <v>2671</v>
      </c>
      <c r="F556" s="56">
        <f>VLOOKUP(A556,'import Konya'!A:Q,6,0)</f>
        <v>139</v>
      </c>
      <c r="G556" s="56">
        <f>VLOOKUP(A556,'import Konya'!A:Q,7,0)</f>
        <v>75</v>
      </c>
      <c r="H556" s="56">
        <f>VLOOKUP(A556,'import Konya'!A:Q,8,0)</f>
        <v>34</v>
      </c>
      <c r="I556" s="56">
        <f>VLOOKUP(A556,'import Konya'!A:Q,9,0)</f>
        <v>109</v>
      </c>
      <c r="J556" s="216">
        <f>VLOOKUP(A556,'import Konya'!A:Q,10,0)</f>
        <v>0.69</v>
      </c>
      <c r="K556" s="56" t="s">
        <v>16079</v>
      </c>
      <c r="L556" s="56">
        <v>5.456303399E9</v>
      </c>
      <c r="M556" s="56" t="s">
        <v>11034</v>
      </c>
      <c r="N556" s="56" t="s">
        <v>13773</v>
      </c>
      <c r="O556" s="56" t="s">
        <v>16080</v>
      </c>
      <c r="P556" s="56" t="str">
        <f>VLOOKUP(A556,'import Konya'!A:Q,16,0)</f>
        <v>Geleneksel</v>
      </c>
      <c r="Q556" s="218" t="b">
        <v>0</v>
      </c>
      <c r="R556" s="218" t="s">
        <v>38</v>
      </c>
      <c r="S556" s="218" t="s">
        <v>610</v>
      </c>
      <c r="T556" s="218" t="s">
        <v>13755</v>
      </c>
      <c r="U556" s="218"/>
      <c r="V556" s="220">
        <v>44608.0</v>
      </c>
      <c r="W556" s="220">
        <v>44609.0</v>
      </c>
      <c r="X556" s="218"/>
      <c r="Y556" s="218" t="s">
        <v>1353</v>
      </c>
      <c r="Z556" s="220">
        <v>44571.0</v>
      </c>
      <c r="AA556" s="218" t="s">
        <v>1353</v>
      </c>
      <c r="AB556" s="221">
        <v>44572.0</v>
      </c>
      <c r="AC556" s="218" t="s">
        <v>43</v>
      </c>
      <c r="AD556" s="221">
        <v>44590.0</v>
      </c>
      <c r="AE556" s="218" t="s">
        <v>1353</v>
      </c>
      <c r="AF556" s="221">
        <v>44608.0</v>
      </c>
      <c r="AG556" s="218"/>
      <c r="AH556" s="218"/>
      <c r="AI556" s="218" t="s">
        <v>610</v>
      </c>
      <c r="AJ556" s="218" t="s">
        <v>610</v>
      </c>
      <c r="AK556" s="218" t="s">
        <v>167</v>
      </c>
      <c r="AL556" s="218" t="s">
        <v>610</v>
      </c>
      <c r="AM556" s="218"/>
    </row>
    <row r="557" ht="15.75" customHeight="1">
      <c r="A557" s="56" t="s">
        <v>16156</v>
      </c>
      <c r="B557" s="56" t="s">
        <v>16157</v>
      </c>
      <c r="C557" s="56" t="str">
        <f>VLOOKUP(A557,'import Konya'!A:Q,3,0)</f>
        <v>DOĞRU</v>
      </c>
      <c r="D557" s="56" t="s">
        <v>1507</v>
      </c>
      <c r="E557" s="56">
        <f>VLOOKUP(A557,'import Konya'!A:Q,5,0)</f>
        <v>3</v>
      </c>
      <c r="F557" s="56" t="str">
        <f>VLOOKUP(A557,'import Konya'!A:Q,6,0)</f>
        <v/>
      </c>
      <c r="G557" s="56">
        <f>VLOOKUP(A557,'import Konya'!A:Q,7,0)</f>
        <v>0</v>
      </c>
      <c r="H557" s="56">
        <f>VLOOKUP(A557,'import Konya'!A:Q,8,0)</f>
        <v>49</v>
      </c>
      <c r="I557" s="56">
        <f>VLOOKUP(A557,'import Konya'!A:Q,9,0)</f>
        <v>49</v>
      </c>
      <c r="J557" s="216">
        <f>VLOOKUP(A557,'import Konya'!A:Q,10,0)</f>
        <v>0</v>
      </c>
      <c r="K557" s="56" t="s">
        <v>16158</v>
      </c>
      <c r="L557" s="56">
        <v>5.439444193E9</v>
      </c>
      <c r="M557" s="56" t="s">
        <v>11034</v>
      </c>
      <c r="N557" s="56" t="s">
        <v>13602</v>
      </c>
      <c r="O557" s="56" t="s">
        <v>16159</v>
      </c>
      <c r="P557" s="56" t="str">
        <f>VLOOKUP(A557,'import Konya'!A:Q,16,0)</f>
        <v>Geleneksel</v>
      </c>
      <c r="Q557" s="218" t="b">
        <v>0</v>
      </c>
      <c r="R557" s="218" t="s">
        <v>33</v>
      </c>
      <c r="S557" s="218" t="s">
        <v>610</v>
      </c>
      <c r="T557" s="224" t="s">
        <v>13755</v>
      </c>
      <c r="U557" s="218"/>
      <c r="V557" s="220">
        <v>44655.0</v>
      </c>
      <c r="W557" s="220">
        <v>44656.0</v>
      </c>
      <c r="X557" s="218"/>
      <c r="Y557" s="218" t="s">
        <v>1353</v>
      </c>
      <c r="Z557" s="220">
        <v>44655.0</v>
      </c>
      <c r="AA557" s="218"/>
      <c r="AB557" s="218"/>
      <c r="AC557" s="218"/>
      <c r="AD557" s="218"/>
      <c r="AE557" s="218"/>
      <c r="AF557" s="218"/>
      <c r="AG557" s="218"/>
      <c r="AH557" s="218"/>
      <c r="AI557" s="218" t="s">
        <v>610</v>
      </c>
      <c r="AJ557" s="218"/>
      <c r="AK557" s="218"/>
      <c r="AL557" s="218"/>
      <c r="AM557" s="218"/>
    </row>
    <row r="558" ht="15.75" customHeight="1">
      <c r="A558" s="56" t="s">
        <v>16160</v>
      </c>
      <c r="B558" s="56" t="s">
        <v>16161</v>
      </c>
      <c r="C558" s="56" t="str">
        <f>VLOOKUP(A558,'import Konya'!A:Q,3,0)</f>
        <v>DOĞRU</v>
      </c>
      <c r="D558" s="56" t="s">
        <v>1507</v>
      </c>
      <c r="E558" s="56">
        <f>VLOOKUP(A558,'import Konya'!A:Q,5,0)</f>
        <v>1100</v>
      </c>
      <c r="F558" s="56">
        <f>VLOOKUP(A558,'import Konya'!A:Q,6,0)</f>
        <v>89</v>
      </c>
      <c r="G558" s="56">
        <f>VLOOKUP(A558,'import Konya'!A:Q,7,0)</f>
        <v>0</v>
      </c>
      <c r="H558" s="56">
        <f>VLOOKUP(A558,'import Konya'!A:Q,8,0)</f>
        <v>44</v>
      </c>
      <c r="I558" s="56">
        <f>VLOOKUP(A558,'import Konya'!A:Q,9,0)</f>
        <v>44</v>
      </c>
      <c r="J558" s="216">
        <f>VLOOKUP(A558,'import Konya'!A:Q,10,0)</f>
        <v>0</v>
      </c>
      <c r="K558" s="56" t="s">
        <v>16162</v>
      </c>
      <c r="L558" s="56">
        <v>3.32320909E9</v>
      </c>
      <c r="M558" s="56" t="s">
        <v>13595</v>
      </c>
      <c r="N558" s="56" t="s">
        <v>13945</v>
      </c>
      <c r="O558" s="56" t="s">
        <v>16163</v>
      </c>
      <c r="P558" s="56" t="str">
        <f>VLOOKUP(A558,'import Konya'!A:Q,16,0)</f>
        <v>Geleneksel</v>
      </c>
      <c r="Q558" s="218" t="b">
        <v>1</v>
      </c>
      <c r="R558" s="218"/>
      <c r="S558" s="218"/>
      <c r="T558" s="224"/>
      <c r="U558" s="218" t="s">
        <v>16164</v>
      </c>
      <c r="V558" s="220"/>
      <c r="W558" s="220"/>
      <c r="X558" s="218"/>
      <c r="Y558" s="218" t="s">
        <v>1353</v>
      </c>
      <c r="Z558" s="220">
        <v>44389.0</v>
      </c>
      <c r="AA558" s="218" t="s">
        <v>43</v>
      </c>
      <c r="AB558" s="221">
        <v>44390.0</v>
      </c>
      <c r="AC558" s="218" t="s">
        <v>1506</v>
      </c>
      <c r="AD558" s="221">
        <v>44403.0</v>
      </c>
      <c r="AE558" s="218" t="s">
        <v>1353</v>
      </c>
      <c r="AF558" s="221">
        <v>44404.0</v>
      </c>
      <c r="AG558" s="218"/>
      <c r="AH558" s="218"/>
      <c r="AI558" s="218" t="s">
        <v>100</v>
      </c>
      <c r="AJ558" s="218" t="s">
        <v>100</v>
      </c>
      <c r="AK558" s="218" t="s">
        <v>100</v>
      </c>
      <c r="AL558" s="218" t="s">
        <v>5107</v>
      </c>
      <c r="AM558" s="218"/>
    </row>
    <row r="559" ht="15.75" customHeight="1">
      <c r="A559" s="56" t="s">
        <v>16165</v>
      </c>
      <c r="B559" s="56" t="s">
        <v>16166</v>
      </c>
      <c r="C559" s="56" t="str">
        <f>VLOOKUP(A559,'import Konya'!A:Q,3,0)</f>
        <v>DOĞRU</v>
      </c>
      <c r="D559" s="56" t="s">
        <v>1507</v>
      </c>
      <c r="E559" s="56">
        <f>VLOOKUP(A559,'import Konya'!A:Q,5,0)</f>
        <v>1085</v>
      </c>
      <c r="F559" s="56">
        <f>VLOOKUP(A559,'import Konya'!A:Q,6,0)</f>
        <v>67</v>
      </c>
      <c r="G559" s="56">
        <f>VLOOKUP(A559,'import Konya'!A:Q,7,0)</f>
        <v>0</v>
      </c>
      <c r="H559" s="56">
        <f>VLOOKUP(A559,'import Konya'!A:Q,8,0)</f>
        <v>43</v>
      </c>
      <c r="I559" s="56">
        <f>VLOOKUP(A559,'import Konya'!A:Q,9,0)</f>
        <v>43</v>
      </c>
      <c r="J559" s="216">
        <f>VLOOKUP(A559,'import Konya'!A:Q,10,0)</f>
        <v>0</v>
      </c>
      <c r="K559" s="56" t="s">
        <v>16162</v>
      </c>
      <c r="L559" s="56">
        <v>3.3250313E9</v>
      </c>
      <c r="M559" s="56" t="s">
        <v>11034</v>
      </c>
      <c r="N559" s="56" t="s">
        <v>13896</v>
      </c>
      <c r="O559" s="56" t="s">
        <v>16167</v>
      </c>
      <c r="P559" s="56" t="str">
        <f>VLOOKUP(A559,'import Konya'!A:Q,16,0)</f>
        <v>Geleneksel</v>
      </c>
      <c r="Q559" s="218" t="b">
        <v>0</v>
      </c>
      <c r="R559" s="218" t="s">
        <v>33</v>
      </c>
      <c r="S559" s="218" t="s">
        <v>13605</v>
      </c>
      <c r="T559" s="224" t="s">
        <v>13488</v>
      </c>
      <c r="U559" s="218" t="s">
        <v>16168</v>
      </c>
      <c r="V559" s="220">
        <v>44424.0</v>
      </c>
      <c r="W559" s="220">
        <v>44428.0</v>
      </c>
      <c r="X559" s="218"/>
      <c r="Y559" s="218" t="s">
        <v>1353</v>
      </c>
      <c r="Z559" s="220">
        <v>44424.0</v>
      </c>
      <c r="AA559" s="218" t="s">
        <v>43</v>
      </c>
      <c r="AB559" s="221">
        <v>44608.0</v>
      </c>
      <c r="AC559" s="218" t="s">
        <v>1353</v>
      </c>
      <c r="AD559" s="221">
        <v>44624.0</v>
      </c>
      <c r="AE559" s="218" t="s">
        <v>1475</v>
      </c>
      <c r="AF559" s="221">
        <v>44628.0</v>
      </c>
      <c r="AG559" s="218" t="s">
        <v>1506</v>
      </c>
      <c r="AH559" s="221">
        <v>44650.0</v>
      </c>
      <c r="AI559" s="218" t="s">
        <v>13605</v>
      </c>
      <c r="AJ559" s="218" t="s">
        <v>610</v>
      </c>
      <c r="AK559" s="218" t="s">
        <v>167</v>
      </c>
      <c r="AL559" s="218" t="s">
        <v>149</v>
      </c>
      <c r="AM559" s="218" t="s">
        <v>167</v>
      </c>
    </row>
    <row r="560" ht="15.75" customHeight="1">
      <c r="A560" s="211" t="s">
        <v>16169</v>
      </c>
      <c r="B560" s="211" t="s">
        <v>16170</v>
      </c>
      <c r="C560" s="56" t="str">
        <f>VLOOKUP(A560,'import Konya'!A:Q,3,0)</f>
        <v>DOĞRU</v>
      </c>
      <c r="D560" s="211" t="s">
        <v>1507</v>
      </c>
      <c r="E560" s="56">
        <f>VLOOKUP(A560,'import Konya'!A:Q,5,0)</f>
        <v>2</v>
      </c>
      <c r="F560" s="56">
        <f>VLOOKUP(A560,'import Konya'!A:Q,6,0)</f>
        <v>2</v>
      </c>
      <c r="G560" s="56">
        <f>VLOOKUP(A560,'import Konya'!A:Q,7,0)</f>
        <v>0</v>
      </c>
      <c r="H560" s="56">
        <f>VLOOKUP(A560,'import Konya'!A:Q,8,0)</f>
        <v>42</v>
      </c>
      <c r="I560" s="56">
        <f>VLOOKUP(A560,'import Konya'!A:Q,9,0)</f>
        <v>42</v>
      </c>
      <c r="J560" s="216">
        <f>VLOOKUP(A560,'import Konya'!A:Q,10,0)</f>
        <v>0</v>
      </c>
      <c r="K560" s="211" t="s">
        <v>16171</v>
      </c>
      <c r="L560" s="211">
        <v>5.073303122E9</v>
      </c>
      <c r="M560" s="211" t="s">
        <v>11034</v>
      </c>
      <c r="N560" s="211" t="s">
        <v>13784</v>
      </c>
      <c r="O560" s="211" t="s">
        <v>16172</v>
      </c>
      <c r="P560" s="56" t="str">
        <f>VLOOKUP(A560,'import Konya'!A:Q,16,0)</f>
        <v>Geleneksel</v>
      </c>
      <c r="Q560" s="218" t="b">
        <v>0</v>
      </c>
      <c r="R560" s="218"/>
      <c r="S560" s="218"/>
      <c r="T560" s="224"/>
      <c r="U560" s="218"/>
      <c r="V560" s="220"/>
      <c r="W560" s="220"/>
      <c r="X560" s="218"/>
      <c r="Y560" s="218"/>
      <c r="Z560" s="220"/>
      <c r="AA560" s="218"/>
      <c r="AB560" s="218"/>
      <c r="AC560" s="218"/>
      <c r="AD560" s="218"/>
      <c r="AE560" s="218"/>
      <c r="AF560" s="218"/>
      <c r="AG560" s="218"/>
      <c r="AH560" s="218"/>
      <c r="AI560" s="218"/>
      <c r="AJ560" s="218"/>
      <c r="AK560" s="218"/>
      <c r="AL560" s="218"/>
      <c r="AM560" s="218"/>
    </row>
    <row r="561" ht="15.75" customHeight="1">
      <c r="A561" s="211" t="s">
        <v>16173</v>
      </c>
      <c r="B561" s="211" t="s">
        <v>16174</v>
      </c>
      <c r="C561" s="56" t="str">
        <f>VLOOKUP(A561,'import Konya'!A:Q,3,0)</f>
        <v>DOĞRU</v>
      </c>
      <c r="D561" s="211" t="s">
        <v>1378</v>
      </c>
      <c r="E561" s="56">
        <f>VLOOKUP(A561,'import Konya'!A:Q,5,0)</f>
        <v>25</v>
      </c>
      <c r="F561" s="56">
        <f>VLOOKUP(A561,'import Konya'!A:Q,6,0)</f>
        <v>16</v>
      </c>
      <c r="G561" s="56">
        <f>VLOOKUP(A561,'import Konya'!A:Q,7,0)</f>
        <v>0</v>
      </c>
      <c r="H561" s="56">
        <f>VLOOKUP(A561,'import Konya'!A:Q,8,0)</f>
        <v>26</v>
      </c>
      <c r="I561" s="56">
        <f>VLOOKUP(A561,'import Konya'!A:Q,9,0)</f>
        <v>26</v>
      </c>
      <c r="J561" s="216">
        <f>VLOOKUP(A561,'import Konya'!A:Q,10,0)</f>
        <v>0</v>
      </c>
      <c r="K561" s="211" t="s">
        <v>16175</v>
      </c>
      <c r="L561" s="211">
        <v>5.462941521E9</v>
      </c>
      <c r="M561" s="211" t="s">
        <v>13620</v>
      </c>
      <c r="N561" s="211" t="s">
        <v>13763</v>
      </c>
      <c r="O561" s="211" t="s">
        <v>16176</v>
      </c>
      <c r="P561" s="56" t="str">
        <f>VLOOKUP(A561,'import Konya'!A:Q,16,0)</f>
        <v>Geleneksel</v>
      </c>
      <c r="Q561" s="218" t="b">
        <v>0</v>
      </c>
      <c r="R561" s="218" t="s">
        <v>33</v>
      </c>
      <c r="S561" s="218"/>
      <c r="T561" s="218"/>
      <c r="U561" s="218" t="s">
        <v>16177</v>
      </c>
      <c r="V561" s="220"/>
      <c r="W561" s="220"/>
      <c r="X561" s="218"/>
      <c r="Y561" s="218" t="s">
        <v>1353</v>
      </c>
      <c r="Z561" s="220">
        <v>44658.0</v>
      </c>
      <c r="AA561" s="218"/>
      <c r="AB561" s="218"/>
      <c r="AC561" s="218"/>
      <c r="AD561" s="218"/>
      <c r="AE561" s="218"/>
      <c r="AF561" s="218"/>
      <c r="AG561" s="218"/>
      <c r="AH561" s="218"/>
      <c r="AI561" s="218" t="s">
        <v>167</v>
      </c>
      <c r="AJ561" s="218"/>
      <c r="AK561" s="218"/>
      <c r="AL561" s="218"/>
      <c r="AM561" s="218"/>
    </row>
    <row r="562" ht="15.75" customHeight="1">
      <c r="A562" s="56" t="s">
        <v>16178</v>
      </c>
      <c r="B562" s="56" t="s">
        <v>16179</v>
      </c>
      <c r="C562" s="56" t="str">
        <f>VLOOKUP(A562,'import Konya'!A:Q,3,0)</f>
        <v>DOĞRU</v>
      </c>
      <c r="D562" s="56" t="s">
        <v>1493</v>
      </c>
      <c r="E562" s="56">
        <f>VLOOKUP(A562,'import Konya'!A:Q,5,0)</f>
        <v>3089</v>
      </c>
      <c r="F562" s="56">
        <f>VLOOKUP(A562,'import Konya'!A:Q,6,0)</f>
        <v>159</v>
      </c>
      <c r="G562" s="56">
        <f>VLOOKUP(A562,'import Konya'!A:Q,7,0)</f>
        <v>2</v>
      </c>
      <c r="H562" s="56">
        <f>VLOOKUP(A562,'import Konya'!A:Q,8,0)</f>
        <v>26</v>
      </c>
      <c r="I562" s="56">
        <f>VLOOKUP(A562,'import Konya'!A:Q,9,0)</f>
        <v>28</v>
      </c>
      <c r="J562" s="216">
        <f>VLOOKUP(A562,'import Konya'!A:Q,10,0)</f>
        <v>0.07</v>
      </c>
      <c r="K562" s="56" t="s">
        <v>12285</v>
      </c>
      <c r="L562" s="56">
        <v>3.327124242E9</v>
      </c>
      <c r="M562" s="56" t="s">
        <v>13656</v>
      </c>
      <c r="N562" s="56" t="s">
        <v>16180</v>
      </c>
      <c r="O562" s="56" t="s">
        <v>16181</v>
      </c>
      <c r="P562" s="56" t="str">
        <f>VLOOKUP(A562,'import Konya'!A:Q,16,0)</f>
        <v>Geleneksel</v>
      </c>
      <c r="Q562" s="218" t="b">
        <v>0</v>
      </c>
      <c r="R562" s="218"/>
      <c r="S562" s="218"/>
      <c r="T562" s="224"/>
      <c r="U562" s="218"/>
      <c r="V562" s="220"/>
      <c r="W562" s="220"/>
      <c r="X562" s="218"/>
      <c r="Y562" s="218"/>
      <c r="Z562" s="220"/>
      <c r="AA562" s="218"/>
      <c r="AB562" s="218"/>
      <c r="AC562" s="218"/>
      <c r="AD562" s="218"/>
      <c r="AE562" s="218"/>
      <c r="AF562" s="218"/>
      <c r="AG562" s="218"/>
      <c r="AH562" s="218"/>
      <c r="AI562" s="218"/>
      <c r="AJ562" s="218"/>
      <c r="AK562" s="218"/>
      <c r="AL562" s="218"/>
      <c r="AM562" s="218"/>
    </row>
    <row r="563" ht="15.75" customHeight="1">
      <c r="A563" s="56" t="s">
        <v>16182</v>
      </c>
      <c r="B563" s="56" t="s">
        <v>16183</v>
      </c>
      <c r="C563" s="56" t="str">
        <f>VLOOKUP(A563,'import Konya'!A:Q,3,0)</f>
        <v>YANLIŞ</v>
      </c>
      <c r="D563" s="56" t="s">
        <v>1348</v>
      </c>
      <c r="E563" s="56">
        <f>VLOOKUP(A563,'import Konya'!A:Q,5,0)</f>
        <v>653</v>
      </c>
      <c r="F563" s="56" t="str">
        <f>VLOOKUP(A563,'import Konya'!A:Q,6,0)</f>
        <v/>
      </c>
      <c r="G563" s="56">
        <f>VLOOKUP(A563,'import Konya'!A:Q,7,0)</f>
        <v>8</v>
      </c>
      <c r="H563" s="56">
        <f>VLOOKUP(A563,'import Konya'!A:Q,8,0)</f>
        <v>3</v>
      </c>
      <c r="I563" s="56">
        <f>VLOOKUP(A563,'import Konya'!A:Q,9,0)</f>
        <v>11</v>
      </c>
      <c r="J563" s="216">
        <f>VLOOKUP(A563,'import Konya'!A:Q,10,0)</f>
        <v>0.73</v>
      </c>
      <c r="K563" s="56" t="s">
        <v>16184</v>
      </c>
      <c r="L563" s="56">
        <v>3.323285288E9</v>
      </c>
      <c r="M563" s="56" t="s">
        <v>13595</v>
      </c>
      <c r="N563" s="56" t="s">
        <v>16185</v>
      </c>
      <c r="O563" s="56" t="s">
        <v>16186</v>
      </c>
      <c r="P563" s="56" t="str">
        <f>VLOOKUP(A563,'import Konya'!A:Q,16,0)</f>
        <v>Geleneksel</v>
      </c>
      <c r="Q563" s="218" t="b">
        <v>0</v>
      </c>
      <c r="R563" s="218" t="s">
        <v>38</v>
      </c>
      <c r="S563" s="218" t="s">
        <v>100</v>
      </c>
      <c r="T563" s="218" t="s">
        <v>13488</v>
      </c>
      <c r="U563" s="218"/>
      <c r="V563" s="220">
        <v>44404.0</v>
      </c>
      <c r="W563" s="220">
        <v>44405.0</v>
      </c>
      <c r="X563" s="218"/>
      <c r="Y563" s="218" t="s">
        <v>43</v>
      </c>
      <c r="Z563" s="220">
        <v>44392.0</v>
      </c>
      <c r="AA563" s="218" t="s">
        <v>1353</v>
      </c>
      <c r="AB563" s="221">
        <v>44404.0</v>
      </c>
      <c r="AC563" s="218"/>
      <c r="AD563" s="218"/>
      <c r="AE563" s="218"/>
      <c r="AF563" s="218"/>
      <c r="AG563" s="218"/>
      <c r="AH563" s="218"/>
      <c r="AI563" s="218" t="s">
        <v>100</v>
      </c>
      <c r="AJ563" s="218" t="s">
        <v>100</v>
      </c>
      <c r="AK563" s="218"/>
      <c r="AL563" s="218"/>
      <c r="AM563" s="218"/>
    </row>
    <row r="564" ht="15.75" customHeight="1">
      <c r="A564" s="56" t="s">
        <v>16187</v>
      </c>
      <c r="B564" s="56" t="s">
        <v>16188</v>
      </c>
      <c r="C564" s="56" t="str">
        <f>VLOOKUP(A564,'import Konya'!A:Q,3,0)</f>
        <v>DOĞRU</v>
      </c>
      <c r="D564" s="56" t="s">
        <v>1356</v>
      </c>
      <c r="E564" s="56">
        <f>VLOOKUP(A564,'import Konya'!A:Q,5,0)</f>
        <v>964</v>
      </c>
      <c r="F564" s="56">
        <f>VLOOKUP(A564,'import Konya'!A:Q,6,0)</f>
        <v>19</v>
      </c>
      <c r="G564" s="56">
        <f>VLOOKUP(A564,'import Konya'!A:Q,7,0)</f>
        <v>9</v>
      </c>
      <c r="H564" s="56">
        <f>VLOOKUP(A564,'import Konya'!A:Q,8,0)</f>
        <v>10</v>
      </c>
      <c r="I564" s="56">
        <f>VLOOKUP(A564,'import Konya'!A:Q,9,0)</f>
        <v>19</v>
      </c>
      <c r="J564" s="216">
        <f>VLOOKUP(A564,'import Konya'!A:Q,10,0)</f>
        <v>0.47</v>
      </c>
      <c r="K564" s="56" t="s">
        <v>16189</v>
      </c>
      <c r="L564" s="56">
        <v>3.322200008E9</v>
      </c>
      <c r="M564" s="56" t="s">
        <v>11034</v>
      </c>
      <c r="N564" s="56" t="s">
        <v>13870</v>
      </c>
      <c r="O564" s="56" t="s">
        <v>16190</v>
      </c>
      <c r="P564" s="56" t="str">
        <f>VLOOKUP(A564,'import Konya'!A:Q,16,0)</f>
        <v>Geleneksel</v>
      </c>
      <c r="Q564" s="218" t="b">
        <v>0</v>
      </c>
      <c r="R564" s="218" t="s">
        <v>38</v>
      </c>
      <c r="S564" s="218" t="s">
        <v>13642</v>
      </c>
      <c r="T564" s="224" t="s">
        <v>13488</v>
      </c>
      <c r="U564" s="218" t="s">
        <v>16191</v>
      </c>
      <c r="V564" s="220">
        <v>44414.0</v>
      </c>
      <c r="W564" s="220">
        <v>44420.0</v>
      </c>
      <c r="X564" s="218"/>
      <c r="Y564" s="218" t="s">
        <v>1353</v>
      </c>
      <c r="Z564" s="220">
        <v>44414.0</v>
      </c>
      <c r="AA564" s="218"/>
      <c r="AB564" s="218"/>
      <c r="AC564" s="218"/>
      <c r="AD564" s="218"/>
      <c r="AE564" s="218"/>
      <c r="AF564" s="218"/>
      <c r="AG564" s="218"/>
      <c r="AH564" s="218"/>
      <c r="AI564" s="218" t="s">
        <v>13642</v>
      </c>
      <c r="AJ564" s="218"/>
      <c r="AK564" s="218"/>
      <c r="AL564" s="218"/>
      <c r="AM564" s="218"/>
    </row>
    <row r="565" ht="15.75" customHeight="1">
      <c r="A565" s="56" t="s">
        <v>16192</v>
      </c>
      <c r="B565" s="56" t="s">
        <v>16193</v>
      </c>
      <c r="C565" s="56" t="str">
        <f>VLOOKUP(A565,'import Konya'!A:Q,3,0)</f>
        <v>DOĞRU</v>
      </c>
      <c r="D565" s="56" t="s">
        <v>1789</v>
      </c>
      <c r="E565" s="56">
        <f>VLOOKUP(A565,'import Konya'!A:Q,5,0)</f>
        <v>84</v>
      </c>
      <c r="F565" s="56">
        <f>VLOOKUP(A565,'import Konya'!A:Q,6,0)</f>
        <v>20</v>
      </c>
      <c r="G565" s="56">
        <f>VLOOKUP(A565,'import Konya'!A:Q,7,0)</f>
        <v>8</v>
      </c>
      <c r="H565" s="56">
        <f>VLOOKUP(A565,'import Konya'!A:Q,8,0)</f>
        <v>0</v>
      </c>
      <c r="I565" s="56">
        <f>VLOOKUP(A565,'import Konya'!A:Q,9,0)</f>
        <v>8</v>
      </c>
      <c r="J565" s="216">
        <f>VLOOKUP(A565,'import Konya'!A:Q,10,0)</f>
        <v>1</v>
      </c>
      <c r="K565" s="56" t="s">
        <v>16194</v>
      </c>
      <c r="L565" s="56">
        <v>5.529359842E9</v>
      </c>
      <c r="M565" s="56" t="s">
        <v>11034</v>
      </c>
      <c r="N565" s="56" t="s">
        <v>13773</v>
      </c>
      <c r="O565" s="56" t="s">
        <v>16195</v>
      </c>
      <c r="P565" s="56" t="str">
        <f>VLOOKUP(A565,'import Konya'!A:Q,16,0)</f>
        <v>Geleneksel</v>
      </c>
      <c r="Q565" s="218" t="b">
        <v>0</v>
      </c>
      <c r="R565" s="218" t="s">
        <v>38</v>
      </c>
      <c r="S565" s="218" t="s">
        <v>149</v>
      </c>
      <c r="T565" s="39" t="s">
        <v>13853</v>
      </c>
      <c r="U565" s="218"/>
      <c r="V565" s="220">
        <v>44613.0</v>
      </c>
      <c r="W565" s="220">
        <v>44614.0</v>
      </c>
      <c r="X565" s="218"/>
      <c r="Y565" s="218" t="s">
        <v>1353</v>
      </c>
      <c r="Z565" s="220">
        <v>44613.0</v>
      </c>
      <c r="AA565" s="218"/>
      <c r="AB565" s="218"/>
      <c r="AC565" s="218"/>
      <c r="AD565" s="218"/>
      <c r="AE565" s="218"/>
      <c r="AF565" s="218"/>
      <c r="AG565" s="218"/>
      <c r="AH565" s="218"/>
      <c r="AI565" s="218" t="s">
        <v>149</v>
      </c>
      <c r="AJ565" s="218"/>
      <c r="AK565" s="218"/>
      <c r="AL565" s="218"/>
      <c r="AM565" s="218"/>
    </row>
    <row r="566" ht="15.75" customHeight="1">
      <c r="A566" s="211" t="s">
        <v>16196</v>
      </c>
      <c r="B566" s="211" t="s">
        <v>16197</v>
      </c>
      <c r="C566" s="56" t="str">
        <f>VLOOKUP(A566,'import Konya'!A:Q,3,0)</f>
        <v>DOĞRU</v>
      </c>
      <c r="D566" s="211" t="s">
        <v>1348</v>
      </c>
      <c r="E566" s="56">
        <f>VLOOKUP(A566,'import Konya'!A:Q,5,0)</f>
        <v>5</v>
      </c>
      <c r="F566" s="56">
        <f>VLOOKUP(A566,'import Konya'!A:Q,6,0)</f>
        <v>5</v>
      </c>
      <c r="G566" s="56">
        <f>VLOOKUP(A566,'import Konya'!A:Q,7,0)</f>
        <v>2</v>
      </c>
      <c r="H566" s="56">
        <f>VLOOKUP(A566,'import Konya'!A:Q,8,0)</f>
        <v>13</v>
      </c>
      <c r="I566" s="56">
        <f>VLOOKUP(A566,'import Konya'!A:Q,9,0)</f>
        <v>15</v>
      </c>
      <c r="J566" s="216">
        <f>VLOOKUP(A566,'import Konya'!A:Q,10,0)</f>
        <v>0.13</v>
      </c>
      <c r="K566" s="211" t="s">
        <v>16198</v>
      </c>
      <c r="L566" s="211">
        <v>3.325027634E9</v>
      </c>
      <c r="M566" s="211" t="s">
        <v>11034</v>
      </c>
      <c r="N566" s="211" t="s">
        <v>13602</v>
      </c>
      <c r="O566" s="211" t="s">
        <v>16199</v>
      </c>
      <c r="P566" s="56" t="str">
        <f>VLOOKUP(A566,'import Konya'!A:Q,16,0)</f>
        <v>Geleneksel</v>
      </c>
      <c r="Q566" s="218" t="b">
        <v>0</v>
      </c>
      <c r="R566" s="218"/>
      <c r="S566" s="218"/>
      <c r="T566" s="218"/>
      <c r="U566" s="218"/>
      <c r="V566" s="220"/>
      <c r="W566" s="220"/>
      <c r="X566" s="218"/>
      <c r="Y566" s="218"/>
      <c r="Z566" s="220"/>
      <c r="AA566" s="218"/>
      <c r="AB566" s="218"/>
      <c r="AC566" s="218"/>
      <c r="AD566" s="218"/>
      <c r="AE566" s="218"/>
      <c r="AF566" s="218"/>
      <c r="AG566" s="218"/>
      <c r="AH566" s="218"/>
      <c r="AI566" s="218"/>
      <c r="AJ566" s="218"/>
      <c r="AK566" s="218"/>
      <c r="AL566" s="218"/>
      <c r="AM566" s="218"/>
    </row>
    <row r="567" ht="15.75" customHeight="1">
      <c r="A567" s="211" t="s">
        <v>16200</v>
      </c>
      <c r="B567" s="211" t="s">
        <v>16201</v>
      </c>
      <c r="C567" s="56" t="str">
        <f>VLOOKUP(A567,'import Konya'!A:Q,3,0)</f>
        <v>DOĞRU</v>
      </c>
      <c r="D567" s="211" t="s">
        <v>1385</v>
      </c>
      <c r="E567" s="56" t="str">
        <f>VLOOKUP(A567,'import Konya'!A:Q,5,0)</f>
        <v/>
      </c>
      <c r="F567" s="56" t="str">
        <f>VLOOKUP(A567,'import Konya'!A:Q,6,0)</f>
        <v/>
      </c>
      <c r="G567" s="56">
        <f>VLOOKUP(A567,'import Konya'!A:Q,7,0)</f>
        <v>0</v>
      </c>
      <c r="H567" s="56">
        <f>VLOOKUP(A567,'import Konya'!A:Q,8,0)</f>
        <v>9</v>
      </c>
      <c r="I567" s="56">
        <f>VLOOKUP(A567,'import Konya'!A:Q,9,0)</f>
        <v>9</v>
      </c>
      <c r="J567" s="216">
        <f>VLOOKUP(A567,'import Konya'!A:Q,10,0)</f>
        <v>0</v>
      </c>
      <c r="K567" s="211" t="s">
        <v>16202</v>
      </c>
      <c r="L567" s="211">
        <v>5.434868002E9</v>
      </c>
      <c r="M567" s="211" t="s">
        <v>11034</v>
      </c>
      <c r="N567" s="211" t="s">
        <v>13896</v>
      </c>
      <c r="O567" s="211" t="s">
        <v>16203</v>
      </c>
      <c r="P567" s="56" t="str">
        <f>VLOOKUP(A567,'import Konya'!A:Q,16,0)</f>
        <v>Geleneksel</v>
      </c>
      <c r="Q567" s="218" t="b">
        <v>0</v>
      </c>
      <c r="R567" s="218"/>
      <c r="S567" s="218"/>
      <c r="T567" s="218"/>
      <c r="U567" s="218"/>
      <c r="V567" s="220"/>
      <c r="W567" s="220"/>
      <c r="X567" s="218"/>
      <c r="Y567" s="218"/>
      <c r="Z567" s="220"/>
      <c r="AA567" s="218"/>
      <c r="AB567" s="218"/>
      <c r="AC567" s="218"/>
      <c r="AD567" s="218"/>
      <c r="AE567" s="218"/>
      <c r="AF567" s="218"/>
      <c r="AG567" s="218"/>
      <c r="AH567" s="218"/>
      <c r="AI567" s="218"/>
      <c r="AJ567" s="218"/>
      <c r="AK567" s="218"/>
      <c r="AL567" s="218"/>
      <c r="AM567" s="218"/>
    </row>
    <row r="568" ht="15.75" customHeight="1">
      <c r="A568" s="56" t="s">
        <v>16204</v>
      </c>
      <c r="B568" s="56" t="s">
        <v>16205</v>
      </c>
      <c r="C568" s="56" t="str">
        <f>VLOOKUP(A568,'import Konya'!A:Q,3,0)</f>
        <v>YANLIŞ</v>
      </c>
      <c r="D568" s="56" t="s">
        <v>1385</v>
      </c>
      <c r="E568" s="56">
        <f>VLOOKUP(A568,'import Konya'!A:Q,5,0)</f>
        <v>9</v>
      </c>
      <c r="F568" s="56" t="str">
        <f>VLOOKUP(A568,'import Konya'!A:Q,6,0)</f>
        <v/>
      </c>
      <c r="G568" s="56">
        <f>VLOOKUP(A568,'import Konya'!A:Q,7,0)</f>
        <v>0</v>
      </c>
      <c r="H568" s="56">
        <f>VLOOKUP(A568,'import Konya'!A:Q,8,0)</f>
        <v>8</v>
      </c>
      <c r="I568" s="56">
        <f>VLOOKUP(A568,'import Konya'!A:Q,9,0)</f>
        <v>8</v>
      </c>
      <c r="J568" s="216">
        <f>VLOOKUP(A568,'import Konya'!A:Q,10,0)</f>
        <v>0</v>
      </c>
      <c r="K568" s="56" t="s">
        <v>16206</v>
      </c>
      <c r="L568" s="56">
        <v>5.45289766E9</v>
      </c>
      <c r="M568" s="56" t="s">
        <v>11034</v>
      </c>
      <c r="N568" s="56" t="s">
        <v>13789</v>
      </c>
      <c r="O568" s="56" t="s">
        <v>16207</v>
      </c>
      <c r="P568" s="56" t="str">
        <f>VLOOKUP(A568,'import Konya'!A:Q,16,0)</f>
        <v>Geleneksel</v>
      </c>
      <c r="Q568" s="218" t="b">
        <v>0</v>
      </c>
      <c r="R568" s="218" t="s">
        <v>37</v>
      </c>
      <c r="S568" s="218"/>
      <c r="T568" s="218"/>
      <c r="U568" s="218" t="s">
        <v>16208</v>
      </c>
      <c r="V568" s="220"/>
      <c r="W568" s="220"/>
      <c r="X568" s="218"/>
      <c r="Y568" s="218" t="s">
        <v>1353</v>
      </c>
      <c r="Z568" s="220">
        <v>44434.0</v>
      </c>
      <c r="AA568" s="218"/>
      <c r="AB568" s="218"/>
      <c r="AC568" s="218"/>
      <c r="AD568" s="218"/>
      <c r="AE568" s="218"/>
      <c r="AF568" s="218"/>
      <c r="AG568" s="218"/>
      <c r="AH568" s="218"/>
      <c r="AI568" s="218" t="s">
        <v>4907</v>
      </c>
      <c r="AJ568" s="218"/>
      <c r="AK568" s="218"/>
      <c r="AL568" s="218"/>
      <c r="AM568" s="218"/>
    </row>
    <row r="569" ht="15.75" customHeight="1">
      <c r="A569" s="56" t="s">
        <v>16209</v>
      </c>
      <c r="B569" s="56" t="s">
        <v>16210</v>
      </c>
      <c r="C569" s="56" t="str">
        <f>VLOOKUP(A569,'import Konya'!A:Q,3,0)</f>
        <v>YANLIŞ</v>
      </c>
      <c r="D569" s="56" t="s">
        <v>1385</v>
      </c>
      <c r="E569" s="56">
        <f>VLOOKUP(A569,'import Konya'!A:Q,5,0)</f>
        <v>18</v>
      </c>
      <c r="F569" s="56" t="str">
        <f>VLOOKUP(A569,'import Konya'!A:Q,6,0)</f>
        <v/>
      </c>
      <c r="G569" s="56">
        <f>VLOOKUP(A569,'import Konya'!A:Q,7,0)</f>
        <v>0</v>
      </c>
      <c r="H569" s="56">
        <f>VLOOKUP(A569,'import Konya'!A:Q,8,0)</f>
        <v>12</v>
      </c>
      <c r="I569" s="56">
        <f>VLOOKUP(A569,'import Konya'!A:Q,9,0)</f>
        <v>12</v>
      </c>
      <c r="J569" s="216">
        <f>VLOOKUP(A569,'import Konya'!A:Q,10,0)</f>
        <v>0</v>
      </c>
      <c r="K569" s="56" t="s">
        <v>16211</v>
      </c>
      <c r="L569" s="56">
        <v>5.424300867E9</v>
      </c>
      <c r="M569" s="56" t="s">
        <v>11034</v>
      </c>
      <c r="N569" s="56" t="s">
        <v>13602</v>
      </c>
      <c r="O569" s="56" t="s">
        <v>16212</v>
      </c>
      <c r="P569" s="56" t="str">
        <f>VLOOKUP(A569,'import Konya'!A:Q,16,0)</f>
        <v>Geleneksel</v>
      </c>
      <c r="Q569" s="218" t="b">
        <v>0</v>
      </c>
      <c r="R569" s="218" t="s">
        <v>43</v>
      </c>
      <c r="S569" s="218"/>
      <c r="T569" s="218"/>
      <c r="U569" s="218" t="s">
        <v>16213</v>
      </c>
      <c r="V569" s="220"/>
      <c r="W569" s="220"/>
      <c r="X569" s="218"/>
      <c r="Y569" s="218" t="s">
        <v>43</v>
      </c>
      <c r="Z569" s="220">
        <v>44431.0</v>
      </c>
      <c r="AA569" s="218"/>
      <c r="AB569" s="218"/>
      <c r="AC569" s="218"/>
      <c r="AD569" s="218"/>
      <c r="AE569" s="218"/>
      <c r="AF569" s="218"/>
      <c r="AG569" s="218"/>
      <c r="AH569" s="218"/>
      <c r="AI569" s="218" t="s">
        <v>13605</v>
      </c>
      <c r="AJ569" s="218"/>
      <c r="AK569" s="218"/>
      <c r="AL569" s="218"/>
      <c r="AM569" s="218"/>
    </row>
    <row r="570" ht="15.75" customHeight="1">
      <c r="A570" s="56" t="s">
        <v>16214</v>
      </c>
      <c r="B570" s="56" t="s">
        <v>16215</v>
      </c>
      <c r="C570" s="56" t="str">
        <f>VLOOKUP(A570,'import Konya'!A:Q,3,0)</f>
        <v>DOĞRU</v>
      </c>
      <c r="D570" s="56" t="s">
        <v>1370</v>
      </c>
      <c r="E570" s="56">
        <f>VLOOKUP(A570,'import Konya'!A:Q,5,0)</f>
        <v>20</v>
      </c>
      <c r="F570" s="56" t="str">
        <f>VLOOKUP(A570,'import Konya'!A:Q,6,0)</f>
        <v/>
      </c>
      <c r="G570" s="56">
        <f>VLOOKUP(A570,'import Konya'!A:Q,7,0)</f>
        <v>4</v>
      </c>
      <c r="H570" s="56">
        <f>VLOOKUP(A570,'import Konya'!A:Q,8,0)</f>
        <v>1</v>
      </c>
      <c r="I570" s="56">
        <f>VLOOKUP(A570,'import Konya'!A:Q,9,0)</f>
        <v>5</v>
      </c>
      <c r="J570" s="216">
        <f>VLOOKUP(A570,'import Konya'!A:Q,10,0)</f>
        <v>0.8</v>
      </c>
      <c r="K570" s="56" t="s">
        <v>16216</v>
      </c>
      <c r="L570" s="56">
        <v>5.526931242E9</v>
      </c>
      <c r="M570" s="56" t="s">
        <v>11034</v>
      </c>
      <c r="N570" s="56" t="s">
        <v>14585</v>
      </c>
      <c r="O570" s="56" t="s">
        <v>16217</v>
      </c>
      <c r="P570" s="56" t="str">
        <f>VLOOKUP(A570,'import Konya'!A:Q,16,0)</f>
        <v>Geleneksel</v>
      </c>
      <c r="Q570" s="218" t="b">
        <v>0</v>
      </c>
      <c r="R570" s="218" t="s">
        <v>38</v>
      </c>
      <c r="S570" s="218" t="s">
        <v>167</v>
      </c>
      <c r="T570" s="2" t="s">
        <v>13064</v>
      </c>
      <c r="U570" s="218"/>
      <c r="V570" s="220">
        <v>44620.0</v>
      </c>
      <c r="W570" s="220">
        <v>44621.0</v>
      </c>
      <c r="X570" s="218"/>
      <c r="Y570" s="218" t="s">
        <v>1353</v>
      </c>
      <c r="Z570" s="220">
        <v>44620.0</v>
      </c>
      <c r="AA570" s="218"/>
      <c r="AB570" s="218"/>
      <c r="AC570" s="218"/>
      <c r="AD570" s="218"/>
      <c r="AE570" s="218"/>
      <c r="AF570" s="218"/>
      <c r="AG570" s="218"/>
      <c r="AH570" s="218"/>
      <c r="AI570" s="218" t="s">
        <v>167</v>
      </c>
      <c r="AJ570" s="218"/>
      <c r="AK570" s="218"/>
      <c r="AL570" s="218"/>
      <c r="AM570" s="218"/>
    </row>
    <row r="571" ht="15.75" customHeight="1">
      <c r="A571" s="56" t="s">
        <v>16218</v>
      </c>
      <c r="B571" s="56" t="s">
        <v>16219</v>
      </c>
      <c r="C571" s="56" t="str">
        <f>VLOOKUP(A571,'import Konya'!A:Q,3,0)</f>
        <v>DOĞRU</v>
      </c>
      <c r="D571" s="56" t="s">
        <v>1364</v>
      </c>
      <c r="E571" s="56">
        <f>VLOOKUP(A571,'import Konya'!A:Q,5,0)</f>
        <v>304</v>
      </c>
      <c r="F571" s="56">
        <f>VLOOKUP(A571,'import Konya'!A:Q,6,0)</f>
        <v>29</v>
      </c>
      <c r="G571" s="56">
        <f>VLOOKUP(A571,'import Konya'!A:Q,7,0)</f>
        <v>8</v>
      </c>
      <c r="H571" s="56">
        <f>VLOOKUP(A571,'import Konya'!A:Q,8,0)</f>
        <v>13</v>
      </c>
      <c r="I571" s="56">
        <f>VLOOKUP(A571,'import Konya'!A:Q,9,0)</f>
        <v>21</v>
      </c>
      <c r="J571" s="216">
        <f>VLOOKUP(A571,'import Konya'!A:Q,10,0)</f>
        <v>0.38</v>
      </c>
      <c r="K571" s="56" t="s">
        <v>16220</v>
      </c>
      <c r="L571" s="56">
        <v>5.383952421E9</v>
      </c>
      <c r="M571" s="56" t="s">
        <v>11034</v>
      </c>
      <c r="N571" s="56" t="s">
        <v>15475</v>
      </c>
      <c r="O571" s="56" t="s">
        <v>16221</v>
      </c>
      <c r="P571" s="56" t="str">
        <f>VLOOKUP(A571,'import Konya'!A:Q,16,0)</f>
        <v>Geleneksel</v>
      </c>
      <c r="Q571" s="218" t="b">
        <v>0</v>
      </c>
      <c r="R571" s="218" t="s">
        <v>31</v>
      </c>
      <c r="S571" s="218"/>
      <c r="T571" s="218"/>
      <c r="U571" s="218" t="s">
        <v>16222</v>
      </c>
      <c r="V571" s="220"/>
      <c r="W571" s="220"/>
      <c r="X571" s="218"/>
      <c r="Y571" s="218" t="s">
        <v>43</v>
      </c>
      <c r="Z571" s="220">
        <v>44414.0</v>
      </c>
      <c r="AA571" s="218" t="s">
        <v>43</v>
      </c>
      <c r="AB571" s="221">
        <v>44420.0</v>
      </c>
      <c r="AC571" s="218" t="s">
        <v>1475</v>
      </c>
      <c r="AD571" s="221">
        <v>44434.0</v>
      </c>
      <c r="AE571" s="218" t="s">
        <v>1475</v>
      </c>
      <c r="AF571" s="221">
        <v>44450.0</v>
      </c>
      <c r="AG571" s="218"/>
      <c r="AH571" s="218"/>
      <c r="AI571" s="218" t="s">
        <v>13605</v>
      </c>
      <c r="AJ571" s="218" t="s">
        <v>5371</v>
      </c>
      <c r="AK571" s="218" t="s">
        <v>4907</v>
      </c>
      <c r="AL571" s="218" t="s">
        <v>128</v>
      </c>
      <c r="AM571" s="218"/>
    </row>
    <row r="572" ht="15.75" customHeight="1">
      <c r="A572" s="56" t="s">
        <v>16223</v>
      </c>
      <c r="B572" s="56" t="s">
        <v>16224</v>
      </c>
      <c r="C572" s="56" t="str">
        <f>VLOOKUP(A572,'import Konya'!A:Q,3,0)</f>
        <v>YANLIŞ</v>
      </c>
      <c r="D572" s="56" t="s">
        <v>1364</v>
      </c>
      <c r="E572" s="56">
        <f>VLOOKUP(A572,'import Konya'!A:Q,5,0)</f>
        <v>1</v>
      </c>
      <c r="F572" s="56" t="str">
        <f>VLOOKUP(A572,'import Konya'!A:Q,6,0)</f>
        <v/>
      </c>
      <c r="G572" s="56">
        <f>VLOOKUP(A572,'import Konya'!A:Q,7,0)</f>
        <v>0</v>
      </c>
      <c r="H572" s="56">
        <f>VLOOKUP(A572,'import Konya'!A:Q,8,0)</f>
        <v>7</v>
      </c>
      <c r="I572" s="56">
        <f>VLOOKUP(A572,'import Konya'!A:Q,9,0)</f>
        <v>7</v>
      </c>
      <c r="J572" s="216">
        <f>VLOOKUP(A572,'import Konya'!A:Q,10,0)</f>
        <v>0</v>
      </c>
      <c r="K572" s="56" t="s">
        <v>16225</v>
      </c>
      <c r="L572" s="56">
        <v>5.510940077E9</v>
      </c>
      <c r="M572" s="56" t="s">
        <v>11034</v>
      </c>
      <c r="N572" s="56" t="s">
        <v>14076</v>
      </c>
      <c r="O572" s="56" t="s">
        <v>16226</v>
      </c>
      <c r="P572" s="56" t="str">
        <f>VLOOKUP(A572,'import Konya'!A:Q,16,0)</f>
        <v>Geleneksel</v>
      </c>
      <c r="Q572" s="218" t="b">
        <v>0</v>
      </c>
      <c r="R572" s="218" t="s">
        <v>32</v>
      </c>
      <c r="S572" s="218"/>
      <c r="T572" s="218"/>
      <c r="U572" s="218"/>
      <c r="V572" s="220"/>
      <c r="W572" s="220"/>
      <c r="X572" s="218"/>
      <c r="Y572" s="218" t="s">
        <v>1353</v>
      </c>
      <c r="Z572" s="220">
        <v>44602.0</v>
      </c>
      <c r="AA572" s="218"/>
      <c r="AB572" s="218"/>
      <c r="AC572" s="218"/>
      <c r="AD572" s="218"/>
      <c r="AE572" s="218"/>
      <c r="AF572" s="218"/>
      <c r="AG572" s="218"/>
      <c r="AH572" s="218"/>
      <c r="AI572" s="218" t="s">
        <v>149</v>
      </c>
      <c r="AJ572" s="218"/>
      <c r="AK572" s="218"/>
      <c r="AL572" s="218"/>
      <c r="AM572" s="218"/>
    </row>
    <row r="573" ht="15.75" customHeight="1">
      <c r="A573" s="56" t="s">
        <v>16227</v>
      </c>
      <c r="B573" s="56" t="s">
        <v>16224</v>
      </c>
      <c r="C573" s="56" t="str">
        <f>VLOOKUP(A573,'import Konya'!A:Q,3,0)</f>
        <v>DOĞRU</v>
      </c>
      <c r="D573" s="56" t="s">
        <v>1364</v>
      </c>
      <c r="E573" s="56">
        <f>VLOOKUP(A573,'import Konya'!A:Q,5,0)</f>
        <v>418</v>
      </c>
      <c r="F573" s="56">
        <f>VLOOKUP(A573,'import Konya'!A:Q,6,0)</f>
        <v>3</v>
      </c>
      <c r="G573" s="56">
        <f>VLOOKUP(A573,'import Konya'!A:Q,7,0)</f>
        <v>0</v>
      </c>
      <c r="H573" s="56">
        <f>VLOOKUP(A573,'import Konya'!A:Q,8,0)</f>
        <v>68</v>
      </c>
      <c r="I573" s="56">
        <f>VLOOKUP(A573,'import Konya'!A:Q,9,0)</f>
        <v>68</v>
      </c>
      <c r="J573" s="216">
        <f>VLOOKUP(A573,'import Konya'!A:Q,10,0)</f>
        <v>0</v>
      </c>
      <c r="K573" s="56" t="s">
        <v>16228</v>
      </c>
      <c r="L573" s="56">
        <v>5.068782984E9</v>
      </c>
      <c r="M573" s="56" t="s">
        <v>11034</v>
      </c>
      <c r="N573" s="56" t="s">
        <v>13773</v>
      </c>
      <c r="O573" s="56" t="s">
        <v>16229</v>
      </c>
      <c r="P573" s="56" t="str">
        <f>VLOOKUP(A573,'import Konya'!A:Q,16,0)</f>
        <v>Geleneksel</v>
      </c>
      <c r="Q573" s="218" t="b">
        <v>0</v>
      </c>
      <c r="R573" s="218" t="s">
        <v>32</v>
      </c>
      <c r="S573" s="218"/>
      <c r="T573" s="218"/>
      <c r="U573" s="218" t="s">
        <v>16230</v>
      </c>
      <c r="V573" s="220"/>
      <c r="W573" s="220"/>
      <c r="X573" s="218"/>
      <c r="Y573" s="218"/>
      <c r="Z573" s="220"/>
      <c r="AA573" s="218"/>
      <c r="AB573" s="218"/>
      <c r="AC573" s="218"/>
      <c r="AD573" s="218"/>
      <c r="AE573" s="218"/>
      <c r="AF573" s="218"/>
      <c r="AG573" s="218"/>
      <c r="AH573" s="218"/>
      <c r="AI573" s="218"/>
      <c r="AJ573" s="218"/>
      <c r="AK573" s="218"/>
      <c r="AL573" s="218"/>
      <c r="AM573" s="218"/>
    </row>
    <row r="574" ht="15.75" customHeight="1">
      <c r="A574" s="211" t="s">
        <v>16231</v>
      </c>
      <c r="B574" s="211" t="s">
        <v>16232</v>
      </c>
      <c r="C574" s="56" t="str">
        <f>VLOOKUP(A574,'import Konya'!A:Q,3,0)</f>
        <v>DOĞRU</v>
      </c>
      <c r="D574" s="211" t="s">
        <v>1364</v>
      </c>
      <c r="E574" s="56" t="str">
        <f>VLOOKUP(A574,'import Konya'!A:Q,5,0)</f>
        <v/>
      </c>
      <c r="F574" s="56" t="str">
        <f>VLOOKUP(A574,'import Konya'!A:Q,6,0)</f>
        <v/>
      </c>
      <c r="G574" s="56">
        <f>VLOOKUP(A574,'import Konya'!A:Q,7,0)</f>
        <v>0</v>
      </c>
      <c r="H574" s="56">
        <f>VLOOKUP(A574,'import Konya'!A:Q,8,0)</f>
        <v>11</v>
      </c>
      <c r="I574" s="56">
        <f>VLOOKUP(A574,'import Konya'!A:Q,9,0)</f>
        <v>11</v>
      </c>
      <c r="J574" s="216">
        <f>VLOOKUP(A574,'import Konya'!A:Q,10,0)</f>
        <v>0</v>
      </c>
      <c r="K574" s="211" t="s">
        <v>16233</v>
      </c>
      <c r="L574" s="211">
        <v>5.511484146E9</v>
      </c>
      <c r="M574" s="211" t="s">
        <v>11034</v>
      </c>
      <c r="N574" s="211" t="s">
        <v>13784</v>
      </c>
      <c r="O574" s="211" t="s">
        <v>16234</v>
      </c>
      <c r="P574" s="211" t="s">
        <v>2137</v>
      </c>
      <c r="Q574" s="218" t="b">
        <v>0</v>
      </c>
      <c r="R574" s="218" t="s">
        <v>38</v>
      </c>
      <c r="S574" s="218" t="s">
        <v>610</v>
      </c>
      <c r="T574" s="2" t="s">
        <v>13064</v>
      </c>
      <c r="U574" s="218"/>
      <c r="V574" s="220">
        <v>44628.0</v>
      </c>
      <c r="W574" s="220">
        <v>44628.0</v>
      </c>
      <c r="X574" s="218"/>
      <c r="Y574" s="218" t="s">
        <v>1353</v>
      </c>
      <c r="Z574" s="220">
        <v>44628.0</v>
      </c>
      <c r="AA574" s="218"/>
      <c r="AB574" s="218"/>
      <c r="AC574" s="218"/>
      <c r="AD574" s="218"/>
      <c r="AE574" s="218"/>
      <c r="AF574" s="218"/>
      <c r="AG574" s="218"/>
      <c r="AH574" s="218"/>
      <c r="AI574" s="218" t="s">
        <v>610</v>
      </c>
      <c r="AJ574" s="218"/>
      <c r="AK574" s="218"/>
      <c r="AL574" s="218"/>
      <c r="AM574" s="218"/>
    </row>
    <row r="575" ht="15.75" customHeight="1">
      <c r="A575" s="56" t="s">
        <v>16235</v>
      </c>
      <c r="B575" s="56" t="s">
        <v>16236</v>
      </c>
      <c r="C575" s="56" t="str">
        <f>VLOOKUP(A575,'import Konya'!A:Q,3,0)</f>
        <v>YANLIŞ</v>
      </c>
      <c r="D575" s="56" t="s">
        <v>1364</v>
      </c>
      <c r="E575" s="56">
        <f>VLOOKUP(A575,'import Konya'!A:Q,5,0)</f>
        <v>178</v>
      </c>
      <c r="F575" s="56" t="str">
        <f>VLOOKUP(A575,'import Konya'!A:Q,6,0)</f>
        <v/>
      </c>
      <c r="G575" s="56">
        <f>VLOOKUP(A575,'import Konya'!A:Q,7,0)</f>
        <v>0</v>
      </c>
      <c r="H575" s="56">
        <f>VLOOKUP(A575,'import Konya'!A:Q,8,0)</f>
        <v>9</v>
      </c>
      <c r="I575" s="56">
        <f>VLOOKUP(A575,'import Konya'!A:Q,9,0)</f>
        <v>9</v>
      </c>
      <c r="J575" s="216">
        <f>VLOOKUP(A575,'import Konya'!A:Q,10,0)</f>
        <v>0</v>
      </c>
      <c r="K575" s="56" t="s">
        <v>16237</v>
      </c>
      <c r="L575" s="56">
        <v>3.322554947E9</v>
      </c>
      <c r="M575" s="56" t="s">
        <v>11034</v>
      </c>
      <c r="N575" s="56" t="s">
        <v>13773</v>
      </c>
      <c r="O575" s="56" t="s">
        <v>16238</v>
      </c>
      <c r="P575" s="56" t="str">
        <f>VLOOKUP(A575,'import Konya'!A:Q,16,0)</f>
        <v>Geleneksel</v>
      </c>
      <c r="Q575" s="218" t="b">
        <v>1</v>
      </c>
      <c r="R575" s="218"/>
      <c r="S575" s="218"/>
      <c r="T575" s="224"/>
      <c r="U575" s="218" t="s">
        <v>16239</v>
      </c>
      <c r="V575" s="220"/>
      <c r="W575" s="220"/>
      <c r="X575" s="218" t="s">
        <v>5902</v>
      </c>
      <c r="Y575" s="218" t="s">
        <v>43</v>
      </c>
      <c r="Z575" s="220">
        <v>44425.0</v>
      </c>
      <c r="AA575" s="218" t="s">
        <v>1353</v>
      </c>
      <c r="AB575" s="221">
        <v>44426.0</v>
      </c>
      <c r="AC575" s="218"/>
      <c r="AD575" s="218"/>
      <c r="AE575" s="218"/>
      <c r="AF575" s="218"/>
      <c r="AG575" s="218"/>
      <c r="AH575" s="218"/>
      <c r="AI575" s="218" t="s">
        <v>13605</v>
      </c>
      <c r="AJ575" s="218" t="s">
        <v>13605</v>
      </c>
      <c r="AK575" s="218"/>
      <c r="AL575" s="218"/>
      <c r="AM575" s="218"/>
    </row>
    <row r="576" ht="15.75" customHeight="1">
      <c r="A576" s="56" t="s">
        <v>16240</v>
      </c>
      <c r="B576" s="56" t="s">
        <v>16241</v>
      </c>
      <c r="C576" s="56" t="str">
        <f>VLOOKUP(A576,'import Konya'!A:Q,3,0)</f>
        <v>DOĞRU</v>
      </c>
      <c r="D576" s="56" t="s">
        <v>1364</v>
      </c>
      <c r="E576" s="56">
        <f>VLOOKUP(A576,'import Konya'!A:Q,5,0)</f>
        <v>186</v>
      </c>
      <c r="F576" s="56">
        <f>VLOOKUP(A576,'import Konya'!A:Q,6,0)</f>
        <v>5</v>
      </c>
      <c r="G576" s="56">
        <f>VLOOKUP(A576,'import Konya'!A:Q,7,0)</f>
        <v>0</v>
      </c>
      <c r="H576" s="56">
        <f>VLOOKUP(A576,'import Konya'!A:Q,8,0)</f>
        <v>13</v>
      </c>
      <c r="I576" s="56">
        <f>VLOOKUP(A576,'import Konya'!A:Q,9,0)</f>
        <v>13</v>
      </c>
      <c r="J576" s="216">
        <f>VLOOKUP(A576,'import Konya'!A:Q,10,0)</f>
        <v>0</v>
      </c>
      <c r="K576" s="56" t="s">
        <v>16242</v>
      </c>
      <c r="L576" s="56">
        <v>5.539892635E9</v>
      </c>
      <c r="M576" s="56" t="s">
        <v>13620</v>
      </c>
      <c r="N576" s="56" t="s">
        <v>16243</v>
      </c>
      <c r="O576" s="56" t="s">
        <v>16244</v>
      </c>
      <c r="P576" s="56" t="str">
        <f>VLOOKUP(A576,'import Konya'!A:Q,16,0)</f>
        <v>Geleneksel</v>
      </c>
      <c r="Q576" s="218" t="b">
        <v>0</v>
      </c>
      <c r="R576" s="218" t="s">
        <v>32</v>
      </c>
      <c r="S576" s="218"/>
      <c r="T576" s="2"/>
      <c r="U576" s="218" t="s">
        <v>16245</v>
      </c>
      <c r="V576" s="220"/>
      <c r="W576" s="220"/>
      <c r="X576" s="218"/>
      <c r="Y576" s="218" t="s">
        <v>1353</v>
      </c>
      <c r="Z576" s="220">
        <v>44599.0</v>
      </c>
      <c r="AA576" s="218"/>
      <c r="AB576" s="218"/>
      <c r="AC576" s="218"/>
      <c r="AD576" s="218"/>
      <c r="AE576" s="218"/>
      <c r="AF576" s="218"/>
      <c r="AG576" s="218"/>
      <c r="AH576" s="218"/>
      <c r="AI576" s="218" t="s">
        <v>167</v>
      </c>
      <c r="AJ576" s="218"/>
      <c r="AK576" s="218"/>
      <c r="AL576" s="218"/>
      <c r="AM576" s="218"/>
    </row>
    <row r="577" ht="15.75" customHeight="1">
      <c r="A577" s="56" t="s">
        <v>16246</v>
      </c>
      <c r="B577" s="56" t="s">
        <v>16247</v>
      </c>
      <c r="C577" s="56" t="str">
        <f>VLOOKUP(A577,'import Konya'!A:Q,3,0)</f>
        <v>DOĞRU</v>
      </c>
      <c r="D577" s="56" t="s">
        <v>1364</v>
      </c>
      <c r="E577" s="56">
        <f>VLOOKUP(A577,'import Konya'!A:Q,5,0)</f>
        <v>57</v>
      </c>
      <c r="F577" s="56">
        <f>VLOOKUP(A577,'import Konya'!A:Q,6,0)</f>
        <v>8</v>
      </c>
      <c r="G577" s="56">
        <f>VLOOKUP(A577,'import Konya'!A:Q,7,0)</f>
        <v>1</v>
      </c>
      <c r="H577" s="56">
        <f>VLOOKUP(A577,'import Konya'!A:Q,8,0)</f>
        <v>11</v>
      </c>
      <c r="I577" s="56">
        <f>VLOOKUP(A577,'import Konya'!A:Q,9,0)</f>
        <v>12</v>
      </c>
      <c r="J577" s="216">
        <f>VLOOKUP(A577,'import Konya'!A:Q,10,0)</f>
        <v>0.08</v>
      </c>
      <c r="K577" s="56" t="s">
        <v>16248</v>
      </c>
      <c r="L577" s="56">
        <v>5.519622945E9</v>
      </c>
      <c r="M577" s="56" t="s">
        <v>11034</v>
      </c>
      <c r="N577" s="56" t="s">
        <v>13709</v>
      </c>
      <c r="O577" s="56" t="s">
        <v>16249</v>
      </c>
      <c r="P577" s="56" t="str">
        <f>VLOOKUP(A577,'import Konya'!A:Q,16,0)</f>
        <v>Geleneksel</v>
      </c>
      <c r="Q577" s="218" t="b">
        <v>0</v>
      </c>
      <c r="R577" s="218" t="s">
        <v>38</v>
      </c>
      <c r="S577" s="218" t="s">
        <v>571</v>
      </c>
      <c r="T577" s="2" t="s">
        <v>13064</v>
      </c>
      <c r="U577" s="218" t="s">
        <v>16250</v>
      </c>
      <c r="V577" s="220">
        <v>44610.0</v>
      </c>
      <c r="W577" s="220">
        <v>44611.0</v>
      </c>
      <c r="X577" s="218"/>
      <c r="Y577" s="218" t="s">
        <v>1353</v>
      </c>
      <c r="Z577" s="220">
        <v>44610.0</v>
      </c>
      <c r="AA577" s="218"/>
      <c r="AB577" s="218"/>
      <c r="AC577" s="218"/>
      <c r="AD577" s="218"/>
      <c r="AE577" s="218"/>
      <c r="AF577" s="218"/>
      <c r="AG577" s="218"/>
      <c r="AH577" s="218"/>
      <c r="AI577" s="218" t="s">
        <v>571</v>
      </c>
      <c r="AJ577" s="218"/>
      <c r="AK577" s="218"/>
      <c r="AL577" s="218"/>
      <c r="AM577" s="218"/>
    </row>
    <row r="578" ht="15.75" customHeight="1">
      <c r="A578" s="56" t="s">
        <v>16251</v>
      </c>
      <c r="B578" s="56" t="s">
        <v>16252</v>
      </c>
      <c r="C578" s="56" t="str">
        <f>VLOOKUP(A578,'import Konya'!A:Q,3,0)</f>
        <v>YANLIŞ</v>
      </c>
      <c r="D578" s="56" t="s">
        <v>1364</v>
      </c>
      <c r="E578" s="56">
        <f>VLOOKUP(A578,'import Konya'!A:Q,5,0)</f>
        <v>31</v>
      </c>
      <c r="F578" s="56" t="str">
        <f>VLOOKUP(A578,'import Konya'!A:Q,6,0)</f>
        <v/>
      </c>
      <c r="G578" s="56">
        <f>VLOOKUP(A578,'import Konya'!A:Q,7,0)</f>
        <v>0</v>
      </c>
      <c r="H578" s="56">
        <f>VLOOKUP(A578,'import Konya'!A:Q,8,0)</f>
        <v>19</v>
      </c>
      <c r="I578" s="56">
        <f>VLOOKUP(A578,'import Konya'!A:Q,9,0)</f>
        <v>19</v>
      </c>
      <c r="J578" s="216">
        <f>VLOOKUP(A578,'import Konya'!A:Q,10,0)</f>
        <v>0</v>
      </c>
      <c r="K578" s="56" t="s">
        <v>16253</v>
      </c>
      <c r="L578" s="56">
        <v>5.528416757E9</v>
      </c>
      <c r="M578" s="56" t="s">
        <v>11034</v>
      </c>
      <c r="N578" s="56" t="s">
        <v>13784</v>
      </c>
      <c r="O578" s="56" t="s">
        <v>16254</v>
      </c>
      <c r="P578" s="56" t="str">
        <f>VLOOKUP(A578,'import Konya'!A:Q,16,0)</f>
        <v>Geleneksel</v>
      </c>
      <c r="Q578" s="218" t="b">
        <v>0</v>
      </c>
      <c r="R578" s="218"/>
      <c r="S578" s="218"/>
      <c r="T578" s="218"/>
      <c r="U578" s="218"/>
      <c r="V578" s="220"/>
      <c r="W578" s="220"/>
      <c r="X578" s="218"/>
      <c r="Y578" s="218"/>
      <c r="Z578" s="220"/>
      <c r="AA578" s="218"/>
      <c r="AB578" s="218"/>
      <c r="AC578" s="218"/>
      <c r="AD578" s="218"/>
      <c r="AE578" s="218"/>
      <c r="AF578" s="218"/>
      <c r="AG578" s="218"/>
      <c r="AH578" s="218"/>
      <c r="AI578" s="218"/>
      <c r="AJ578" s="218"/>
      <c r="AK578" s="218"/>
      <c r="AL578" s="218"/>
      <c r="AM578" s="218"/>
    </row>
    <row r="579" ht="15.75" customHeight="1">
      <c r="A579" s="56" t="s">
        <v>16255</v>
      </c>
      <c r="B579" s="56" t="s">
        <v>16256</v>
      </c>
      <c r="C579" s="56" t="str">
        <f>VLOOKUP(A579,'import Konya'!A:Q,3,0)</f>
        <v>DOĞRU</v>
      </c>
      <c r="D579" s="56" t="s">
        <v>1370</v>
      </c>
      <c r="E579" s="56">
        <f>VLOOKUP(A579,'import Konya'!A:Q,5,0)</f>
        <v>890</v>
      </c>
      <c r="F579" s="56" t="str">
        <f>VLOOKUP(A579,'import Konya'!A:Q,6,0)</f>
        <v/>
      </c>
      <c r="G579" s="56">
        <f>VLOOKUP(A579,'import Konya'!A:Q,7,0)</f>
        <v>0</v>
      </c>
      <c r="H579" s="56">
        <f>VLOOKUP(A579,'import Konya'!A:Q,8,0)</f>
        <v>58</v>
      </c>
      <c r="I579" s="56">
        <f>VLOOKUP(A579,'import Konya'!A:Q,9,0)</f>
        <v>58</v>
      </c>
      <c r="J579" s="216">
        <f>VLOOKUP(A579,'import Konya'!A:Q,10,0)</f>
        <v>0</v>
      </c>
      <c r="K579" s="56" t="s">
        <v>16002</v>
      </c>
      <c r="L579" s="56">
        <v>5.418350877E9</v>
      </c>
      <c r="M579" s="56" t="s">
        <v>11034</v>
      </c>
      <c r="N579" s="56" t="s">
        <v>13930</v>
      </c>
      <c r="O579" s="56" t="s">
        <v>16257</v>
      </c>
      <c r="P579" s="56" t="str">
        <f>VLOOKUP(A579,'import Konya'!A:Q,16,0)</f>
        <v>Geleneksel</v>
      </c>
      <c r="Q579" s="218" t="b">
        <v>0</v>
      </c>
      <c r="R579" s="218" t="s">
        <v>29</v>
      </c>
      <c r="S579" s="218"/>
      <c r="T579" s="218"/>
      <c r="U579" s="218" t="s">
        <v>16258</v>
      </c>
      <c r="V579" s="220"/>
      <c r="W579" s="220"/>
      <c r="X579" s="218"/>
      <c r="Y579" s="218" t="s">
        <v>1506</v>
      </c>
      <c r="Z579" s="220">
        <v>44617.0</v>
      </c>
      <c r="AA579" s="218" t="s">
        <v>1353</v>
      </c>
      <c r="AB579" s="221">
        <v>44628.0</v>
      </c>
      <c r="AC579" s="218"/>
      <c r="AD579" s="218"/>
      <c r="AE579" s="218"/>
      <c r="AF579" s="218"/>
      <c r="AG579" s="218"/>
      <c r="AH579" s="218"/>
      <c r="AI579" s="218" t="s">
        <v>106</v>
      </c>
      <c r="AJ579" s="218" t="s">
        <v>404</v>
      </c>
      <c r="AK579" s="218"/>
      <c r="AL579" s="218"/>
      <c r="AM579" s="218"/>
    </row>
    <row r="580" ht="15.75" customHeight="1">
      <c r="A580" s="56" t="s">
        <v>16259</v>
      </c>
      <c r="B580" s="56" t="s">
        <v>16260</v>
      </c>
      <c r="C580" s="56" t="str">
        <f>VLOOKUP(A580,'import Konya'!A:Q,3,0)</f>
        <v>DOĞRU</v>
      </c>
      <c r="D580" s="56" t="s">
        <v>1443</v>
      </c>
      <c r="E580" s="56">
        <f>VLOOKUP(A580,'import Konya'!A:Q,5,0)</f>
        <v>2658</v>
      </c>
      <c r="F580" s="56" t="str">
        <f>VLOOKUP(A580,'import Konya'!A:Q,6,0)</f>
        <v/>
      </c>
      <c r="G580" s="56">
        <f>VLOOKUP(A580,'import Konya'!A:Q,7,0)</f>
        <v>0</v>
      </c>
      <c r="H580" s="56">
        <f>VLOOKUP(A580,'import Konya'!A:Q,8,0)</f>
        <v>45</v>
      </c>
      <c r="I580" s="56">
        <f>VLOOKUP(A580,'import Konya'!A:Q,9,0)</f>
        <v>45</v>
      </c>
      <c r="J580" s="216">
        <f>VLOOKUP(A580,'import Konya'!A:Q,10,0)</f>
        <v>0</v>
      </c>
      <c r="K580" s="56" t="s">
        <v>16261</v>
      </c>
      <c r="L580" s="56">
        <v>5.52646025E9</v>
      </c>
      <c r="M580" s="56" t="s">
        <v>13595</v>
      </c>
      <c r="N580" s="56" t="s">
        <v>13945</v>
      </c>
      <c r="O580" s="56" t="s">
        <v>16262</v>
      </c>
      <c r="P580" s="56" t="str">
        <f>VLOOKUP(A580,'import Konya'!A:Q,16,0)</f>
        <v>Geleneksel</v>
      </c>
      <c r="Q580" s="218" t="b">
        <v>0</v>
      </c>
      <c r="R580" s="218" t="s">
        <v>27</v>
      </c>
      <c r="S580" s="218"/>
      <c r="T580" s="218"/>
      <c r="U580" s="218" t="s">
        <v>16263</v>
      </c>
      <c r="V580" s="220"/>
      <c r="W580" s="220"/>
      <c r="X580" s="218"/>
      <c r="Y580" s="218" t="s">
        <v>1475</v>
      </c>
      <c r="Z580" s="220">
        <v>44424.0</v>
      </c>
      <c r="AA580" s="218" t="s">
        <v>1353</v>
      </c>
      <c r="AB580" s="221">
        <v>44424.0</v>
      </c>
      <c r="AC580" s="218"/>
      <c r="AD580" s="218"/>
      <c r="AE580" s="218"/>
      <c r="AF580" s="218"/>
      <c r="AG580" s="218"/>
      <c r="AH580" s="218"/>
      <c r="AI580" s="218" t="s">
        <v>5371</v>
      </c>
      <c r="AJ580" s="218" t="s">
        <v>5371</v>
      </c>
      <c r="AK580" s="218"/>
      <c r="AL580" s="218"/>
      <c r="AM580" s="218"/>
    </row>
    <row r="581" ht="15.75" customHeight="1">
      <c r="A581" s="211" t="s">
        <v>16264</v>
      </c>
      <c r="B581" s="211" t="s">
        <v>16265</v>
      </c>
      <c r="C581" s="56" t="str">
        <f>VLOOKUP(A581,'import Konya'!A:Q,3,0)</f>
        <v>DOĞRU</v>
      </c>
      <c r="D581" s="211" t="s">
        <v>1370</v>
      </c>
      <c r="E581" s="56">
        <f>VLOOKUP(A581,'import Konya'!A:Q,5,0)</f>
        <v>2</v>
      </c>
      <c r="F581" s="56" t="str">
        <f>VLOOKUP(A581,'import Konya'!A:Q,6,0)</f>
        <v/>
      </c>
      <c r="G581" s="56">
        <f>VLOOKUP(A581,'import Konya'!A:Q,7,0)</f>
        <v>0</v>
      </c>
      <c r="H581" s="56">
        <f>VLOOKUP(A581,'import Konya'!A:Q,8,0)</f>
        <v>5</v>
      </c>
      <c r="I581" s="56">
        <f>VLOOKUP(A581,'import Konya'!A:Q,9,0)</f>
        <v>5</v>
      </c>
      <c r="J581" s="216">
        <f>VLOOKUP(A581,'import Konya'!A:Q,10,0)</f>
        <v>0</v>
      </c>
      <c r="K581" s="211" t="s">
        <v>16266</v>
      </c>
      <c r="L581" s="211">
        <v>5.304951102E9</v>
      </c>
      <c r="M581" s="211" t="s">
        <v>13620</v>
      </c>
      <c r="N581" s="211" t="s">
        <v>13958</v>
      </c>
      <c r="O581" s="211" t="s">
        <v>16267</v>
      </c>
      <c r="P581" s="56" t="str">
        <f>VLOOKUP(A581,'import Konya'!A:Q,16,0)</f>
        <v>Geleneksel</v>
      </c>
      <c r="Q581" s="218" t="b">
        <v>0</v>
      </c>
      <c r="R581" s="218"/>
      <c r="S581" s="218"/>
      <c r="T581" s="224"/>
      <c r="U581" s="218"/>
      <c r="V581" s="220"/>
      <c r="W581" s="220"/>
      <c r="X581" s="218"/>
      <c r="Y581" s="218"/>
      <c r="Z581" s="220"/>
      <c r="AA581" s="218"/>
      <c r="AB581" s="218"/>
      <c r="AC581" s="218"/>
      <c r="AD581" s="218"/>
      <c r="AE581" s="218"/>
      <c r="AF581" s="218"/>
      <c r="AG581" s="218"/>
      <c r="AH581" s="218"/>
      <c r="AI581" s="218"/>
      <c r="AJ581" s="218"/>
      <c r="AK581" s="218"/>
      <c r="AL581" s="218"/>
      <c r="AM581" s="218"/>
    </row>
    <row r="582" ht="15.75" customHeight="1">
      <c r="A582" s="56" t="s">
        <v>16268</v>
      </c>
      <c r="B582" s="56" t="s">
        <v>16269</v>
      </c>
      <c r="C582" s="56" t="str">
        <f>VLOOKUP(A582,'import Konya'!A:Q,3,0)</f>
        <v>DOĞRU</v>
      </c>
      <c r="D582" s="56" t="s">
        <v>1385</v>
      </c>
      <c r="E582" s="56">
        <f>VLOOKUP(A582,'import Konya'!A:Q,5,0)</f>
        <v>1408</v>
      </c>
      <c r="F582" s="56">
        <f>VLOOKUP(A582,'import Konya'!A:Q,6,0)</f>
        <v>168</v>
      </c>
      <c r="G582" s="56">
        <f>VLOOKUP(A582,'import Konya'!A:Q,7,0)</f>
        <v>23</v>
      </c>
      <c r="H582" s="56">
        <f>VLOOKUP(A582,'import Konya'!A:Q,8,0)</f>
        <v>6</v>
      </c>
      <c r="I582" s="56">
        <f>VLOOKUP(A582,'import Konya'!A:Q,9,0)</f>
        <v>29</v>
      </c>
      <c r="J582" s="216">
        <f>VLOOKUP(A582,'import Konya'!A:Q,10,0)</f>
        <v>0.79</v>
      </c>
      <c r="K582" s="56" t="s">
        <v>16270</v>
      </c>
      <c r="L582" s="56">
        <v>3.325030646E9</v>
      </c>
      <c r="M582" s="56" t="s">
        <v>11034</v>
      </c>
      <c r="N582" s="56" t="s">
        <v>13602</v>
      </c>
      <c r="O582" s="56" t="s">
        <v>16271</v>
      </c>
      <c r="P582" s="56" t="str">
        <f>VLOOKUP(A582,'import Konya'!A:Q,16,0)</f>
        <v>Geleneksel</v>
      </c>
      <c r="Q582" s="218" t="b">
        <v>0</v>
      </c>
      <c r="R582" s="218" t="s">
        <v>38</v>
      </c>
      <c r="S582" s="218" t="s">
        <v>404</v>
      </c>
      <c r="T582" s="2" t="s">
        <v>13064</v>
      </c>
      <c r="U582" s="218"/>
      <c r="V582" s="220">
        <v>44603.0</v>
      </c>
      <c r="W582" s="220">
        <v>44606.0</v>
      </c>
      <c r="X582" s="218"/>
      <c r="Y582" s="218" t="s">
        <v>1475</v>
      </c>
      <c r="Z582" s="220">
        <v>44440.0</v>
      </c>
      <c r="AA582" s="218" t="s">
        <v>1353</v>
      </c>
      <c r="AB582" s="221">
        <v>44603.0</v>
      </c>
      <c r="AC582" s="218"/>
      <c r="AD582" s="218"/>
      <c r="AE582" s="218"/>
      <c r="AF582" s="218"/>
      <c r="AG582" s="218"/>
      <c r="AH582" s="218"/>
      <c r="AI582" s="218" t="s">
        <v>100</v>
      </c>
      <c r="AJ582" s="218" t="s">
        <v>404</v>
      </c>
      <c r="AK582" s="218"/>
      <c r="AL582" s="218"/>
      <c r="AM582" s="218"/>
    </row>
    <row r="583" ht="15.75" customHeight="1">
      <c r="A583" s="56" t="s">
        <v>16272</v>
      </c>
      <c r="B583" s="56" t="s">
        <v>16273</v>
      </c>
      <c r="C583" s="56" t="str">
        <f>VLOOKUP(A583,'import Konya'!A:Q,3,0)</f>
        <v>YANLIŞ</v>
      </c>
      <c r="D583" s="56" t="s">
        <v>1493</v>
      </c>
      <c r="E583" s="56">
        <f>VLOOKUP(A583,'import Konya'!A:Q,5,0)</f>
        <v>48</v>
      </c>
      <c r="F583" s="56" t="str">
        <f>VLOOKUP(A583,'import Konya'!A:Q,6,0)</f>
        <v/>
      </c>
      <c r="G583" s="56">
        <f>VLOOKUP(A583,'import Konya'!A:Q,7,0)</f>
        <v>0</v>
      </c>
      <c r="H583" s="56">
        <f>VLOOKUP(A583,'import Konya'!A:Q,8,0)</f>
        <v>46</v>
      </c>
      <c r="I583" s="56">
        <f>VLOOKUP(A583,'import Konya'!A:Q,9,0)</f>
        <v>46</v>
      </c>
      <c r="J583" s="216">
        <f>VLOOKUP(A583,'import Konya'!A:Q,10,0)</f>
        <v>0</v>
      </c>
      <c r="K583" s="56" t="s">
        <v>16274</v>
      </c>
      <c r="L583" s="56">
        <v>3.325826005E9</v>
      </c>
      <c r="M583" s="56" t="s">
        <v>14560</v>
      </c>
      <c r="N583" s="56" t="s">
        <v>14561</v>
      </c>
      <c r="O583" s="56" t="s">
        <v>16275</v>
      </c>
      <c r="P583" s="56" t="str">
        <f>VLOOKUP(A583,'import Konya'!A:Q,16,0)</f>
        <v>Geleneksel</v>
      </c>
      <c r="Q583" s="218" t="b">
        <v>0</v>
      </c>
      <c r="R583" s="218"/>
      <c r="S583" s="218"/>
      <c r="T583" s="218"/>
      <c r="U583" s="218"/>
      <c r="V583" s="220"/>
      <c r="W583" s="220"/>
      <c r="X583" s="218"/>
      <c r="Y583" s="218"/>
      <c r="Z583" s="220"/>
      <c r="AA583" s="218"/>
      <c r="AB583" s="218"/>
      <c r="AC583" s="218"/>
      <c r="AD583" s="218"/>
      <c r="AE583" s="218"/>
      <c r="AF583" s="218"/>
      <c r="AG583" s="218"/>
      <c r="AH583" s="218"/>
      <c r="AI583" s="218"/>
      <c r="AJ583" s="218"/>
      <c r="AK583" s="218"/>
      <c r="AL583" s="218"/>
      <c r="AM583" s="218"/>
    </row>
    <row r="584" ht="15.75" customHeight="1">
      <c r="A584" s="56" t="s">
        <v>16276</v>
      </c>
      <c r="B584" s="56" t="s">
        <v>16277</v>
      </c>
      <c r="C584" s="56" t="str">
        <f>VLOOKUP(A584,'import Konya'!A:Q,3,0)</f>
        <v>DOĞRU</v>
      </c>
      <c r="D584" s="56" t="s">
        <v>1507</v>
      </c>
      <c r="E584" s="56">
        <f>VLOOKUP(A584,'import Konya'!A:Q,5,0)</f>
        <v>438</v>
      </c>
      <c r="F584" s="56">
        <f>VLOOKUP(A584,'import Konya'!A:Q,6,0)</f>
        <v>18</v>
      </c>
      <c r="G584" s="56">
        <f>VLOOKUP(A584,'import Konya'!A:Q,7,0)</f>
        <v>0</v>
      </c>
      <c r="H584" s="56">
        <f>VLOOKUP(A584,'import Konya'!A:Q,8,0)</f>
        <v>30</v>
      </c>
      <c r="I584" s="56">
        <f>VLOOKUP(A584,'import Konya'!A:Q,9,0)</f>
        <v>30</v>
      </c>
      <c r="J584" s="216">
        <f>VLOOKUP(A584,'import Konya'!A:Q,10,0)</f>
        <v>0</v>
      </c>
      <c r="K584" s="56" t="s">
        <v>14829</v>
      </c>
      <c r="L584" s="56">
        <v>5.07481117E9</v>
      </c>
      <c r="M584" s="56" t="s">
        <v>13620</v>
      </c>
      <c r="N584" s="56" t="s">
        <v>13958</v>
      </c>
      <c r="O584" s="56" t="s">
        <v>16278</v>
      </c>
      <c r="P584" s="56" t="str">
        <f>VLOOKUP(A584,'import Konya'!A:Q,16,0)</f>
        <v>Geleneksel</v>
      </c>
      <c r="Q584" s="218" t="b">
        <v>1</v>
      </c>
      <c r="R584" s="218"/>
      <c r="S584" s="218"/>
      <c r="T584" s="218"/>
      <c r="U584" s="218" t="s">
        <v>16279</v>
      </c>
      <c r="V584" s="220"/>
      <c r="W584" s="220"/>
      <c r="X584" s="218"/>
      <c r="Y584" s="218" t="s">
        <v>1353</v>
      </c>
      <c r="Z584" s="220">
        <v>44594.0</v>
      </c>
      <c r="AA584" s="218" t="s">
        <v>1353</v>
      </c>
      <c r="AB584" s="221">
        <v>44602.0</v>
      </c>
      <c r="AC584" s="218"/>
      <c r="AD584" s="218"/>
      <c r="AE584" s="218"/>
      <c r="AF584" s="218"/>
      <c r="AG584" s="218"/>
      <c r="AH584" s="218"/>
      <c r="AI584" s="218" t="s">
        <v>106</v>
      </c>
      <c r="AJ584" s="218" t="s">
        <v>404</v>
      </c>
      <c r="AK584" s="218"/>
      <c r="AL584" s="218"/>
      <c r="AM584" s="218"/>
    </row>
    <row r="585" ht="15.75" customHeight="1">
      <c r="A585" s="56" t="s">
        <v>16280</v>
      </c>
      <c r="B585" s="56" t="s">
        <v>16281</v>
      </c>
      <c r="C585" s="56" t="str">
        <f>VLOOKUP(A585,'import Konya'!A:Q,3,0)</f>
        <v>DOĞRU</v>
      </c>
      <c r="D585" s="56" t="s">
        <v>1507</v>
      </c>
      <c r="E585" s="56">
        <f>VLOOKUP(A585,'import Konya'!A:Q,5,0)</f>
        <v>378</v>
      </c>
      <c r="F585" s="56">
        <f>VLOOKUP(A585,'import Konya'!A:Q,6,0)</f>
        <v>12</v>
      </c>
      <c r="G585" s="56">
        <f>VLOOKUP(A585,'import Konya'!A:Q,7,0)</f>
        <v>0</v>
      </c>
      <c r="H585" s="56">
        <f>VLOOKUP(A585,'import Konya'!A:Q,8,0)</f>
        <v>13</v>
      </c>
      <c r="I585" s="56">
        <f>VLOOKUP(A585,'import Konya'!A:Q,9,0)</f>
        <v>13</v>
      </c>
      <c r="J585" s="216">
        <f>VLOOKUP(A585,'import Konya'!A:Q,10,0)</f>
        <v>0</v>
      </c>
      <c r="K585" s="56" t="s">
        <v>16282</v>
      </c>
      <c r="L585" s="56">
        <v>5.3011564E9</v>
      </c>
      <c r="M585" s="56" t="s">
        <v>11034</v>
      </c>
      <c r="N585" s="56" t="s">
        <v>5707</v>
      </c>
      <c r="O585" s="56" t="s">
        <v>16283</v>
      </c>
      <c r="P585" s="56" t="str">
        <f>VLOOKUP(A585,'import Konya'!A:Q,16,0)</f>
        <v>Geleneksel</v>
      </c>
      <c r="Q585" s="218" t="b">
        <v>1</v>
      </c>
      <c r="R585" s="218"/>
      <c r="S585" s="218" t="s">
        <v>13605</v>
      </c>
      <c r="T585" s="218" t="s">
        <v>13488</v>
      </c>
      <c r="U585" s="218" t="s">
        <v>16284</v>
      </c>
      <c r="V585" s="220">
        <v>44432.0</v>
      </c>
      <c r="W585" s="220">
        <v>44434.0</v>
      </c>
      <c r="X585" s="218"/>
      <c r="Y585" s="218" t="s">
        <v>43</v>
      </c>
      <c r="Z585" s="220">
        <v>44431.0</v>
      </c>
      <c r="AA585" s="218" t="s">
        <v>1353</v>
      </c>
      <c r="AB585" s="221">
        <v>44432.0</v>
      </c>
      <c r="AC585" s="218" t="s">
        <v>1353</v>
      </c>
      <c r="AD585" s="221">
        <v>44434.0</v>
      </c>
      <c r="AE585" s="218"/>
      <c r="AF585" s="218"/>
      <c r="AG585" s="218"/>
      <c r="AH585" s="218"/>
      <c r="AI585" s="218" t="s">
        <v>5759</v>
      </c>
      <c r="AJ585" s="218" t="s">
        <v>13605</v>
      </c>
      <c r="AK585" s="218" t="s">
        <v>13605</v>
      </c>
      <c r="AL585" s="218"/>
      <c r="AM585" s="218"/>
    </row>
    <row r="586" ht="15.75" customHeight="1">
      <c r="A586" s="56" t="s">
        <v>16285</v>
      </c>
      <c r="B586" s="56" t="s">
        <v>16286</v>
      </c>
      <c r="C586" s="56" t="str">
        <f>VLOOKUP(A586,'import Konya'!A:Q,3,0)</f>
        <v>DOĞRU</v>
      </c>
      <c r="D586" s="56" t="s">
        <v>1385</v>
      </c>
      <c r="E586" s="56">
        <f>VLOOKUP(A586,'import Konya'!A:Q,5,0)</f>
        <v>351</v>
      </c>
      <c r="F586" s="56">
        <f>VLOOKUP(A586,'import Konya'!A:Q,6,0)</f>
        <v>15</v>
      </c>
      <c r="G586" s="56">
        <f>VLOOKUP(A586,'import Konya'!A:Q,7,0)</f>
        <v>0</v>
      </c>
      <c r="H586" s="56">
        <f>VLOOKUP(A586,'import Konya'!A:Q,8,0)</f>
        <v>12</v>
      </c>
      <c r="I586" s="56">
        <f>VLOOKUP(A586,'import Konya'!A:Q,9,0)</f>
        <v>12</v>
      </c>
      <c r="J586" s="216">
        <f>VLOOKUP(A586,'import Konya'!A:Q,10,0)</f>
        <v>0</v>
      </c>
      <c r="K586" s="56" t="s">
        <v>16287</v>
      </c>
      <c r="L586" s="56">
        <v>3.322551919E9</v>
      </c>
      <c r="M586" s="56" t="s">
        <v>11034</v>
      </c>
      <c r="N586" s="56" t="s">
        <v>13930</v>
      </c>
      <c r="O586" s="56" t="s">
        <v>16288</v>
      </c>
      <c r="P586" s="56" t="str">
        <f>VLOOKUP(A586,'import Konya'!A:Q,16,0)</f>
        <v>Geleneksel</v>
      </c>
      <c r="Q586" s="218" t="b">
        <v>0</v>
      </c>
      <c r="R586" s="218" t="s">
        <v>29</v>
      </c>
      <c r="S586" s="218"/>
      <c r="T586" s="218"/>
      <c r="U586" s="218" t="s">
        <v>16289</v>
      </c>
      <c r="V586" s="220"/>
      <c r="W586" s="220"/>
      <c r="X586" s="218"/>
      <c r="Y586" s="218" t="s">
        <v>1353</v>
      </c>
      <c r="Z586" s="220">
        <v>44609.0</v>
      </c>
      <c r="AA586" s="218"/>
      <c r="AB586" s="218"/>
      <c r="AC586" s="218"/>
      <c r="AD586" s="218"/>
      <c r="AE586" s="218"/>
      <c r="AF586" s="218"/>
      <c r="AG586" s="218"/>
      <c r="AH586" s="218"/>
      <c r="AI586" s="218" t="s">
        <v>610</v>
      </c>
      <c r="AJ586" s="218"/>
      <c r="AK586" s="218"/>
      <c r="AL586" s="218"/>
      <c r="AM586" s="218"/>
    </row>
    <row r="587" ht="15.75" customHeight="1">
      <c r="A587" s="56" t="s">
        <v>16290</v>
      </c>
      <c r="B587" s="56" t="s">
        <v>16291</v>
      </c>
      <c r="C587" s="56" t="str">
        <f>VLOOKUP(A587,'import Konya'!A:Q,3,0)</f>
        <v>DOĞRU</v>
      </c>
      <c r="D587" s="56" t="s">
        <v>1493</v>
      </c>
      <c r="E587" s="56" t="str">
        <f>VLOOKUP(A587,'import Konya'!A:Q,5,0)</f>
        <v/>
      </c>
      <c r="F587" s="56" t="str">
        <f>VLOOKUP(A587,'import Konya'!A:Q,6,0)</f>
        <v/>
      </c>
      <c r="G587" s="56">
        <f>VLOOKUP(A587,'import Konya'!A:Q,7,0)</f>
        <v>0</v>
      </c>
      <c r="H587" s="56">
        <f>VLOOKUP(A587,'import Konya'!A:Q,8,0)</f>
        <v>8</v>
      </c>
      <c r="I587" s="56">
        <f>VLOOKUP(A587,'import Konya'!A:Q,9,0)</f>
        <v>8</v>
      </c>
      <c r="J587" s="216">
        <f>VLOOKUP(A587,'import Konya'!A:Q,10,0)</f>
        <v>0</v>
      </c>
      <c r="K587" s="56" t="s">
        <v>16292</v>
      </c>
      <c r="L587" s="56">
        <v>5.421223042E9</v>
      </c>
      <c r="M587" s="56" t="s">
        <v>11034</v>
      </c>
      <c r="N587" s="56" t="s">
        <v>13602</v>
      </c>
      <c r="O587" s="56" t="s">
        <v>16293</v>
      </c>
      <c r="P587" s="56" t="str">
        <f>VLOOKUP(A587,'import Konya'!A:Q,16,0)</f>
        <v>Geleneksel</v>
      </c>
      <c r="Q587" s="218" t="b">
        <v>0</v>
      </c>
      <c r="R587" s="218" t="s">
        <v>43</v>
      </c>
      <c r="S587" s="218"/>
      <c r="T587" s="218"/>
      <c r="U587" s="218" t="s">
        <v>16294</v>
      </c>
      <c r="V587" s="220"/>
      <c r="W587" s="220"/>
      <c r="X587" s="218"/>
      <c r="Y587" s="218" t="s">
        <v>43</v>
      </c>
      <c r="Z587" s="220">
        <v>44561.0</v>
      </c>
      <c r="AA587" s="218" t="s">
        <v>43</v>
      </c>
      <c r="AB587" s="221">
        <v>44599.0</v>
      </c>
      <c r="AC587" s="218"/>
      <c r="AD587" s="218"/>
      <c r="AE587" s="218"/>
      <c r="AF587" s="218"/>
      <c r="AG587" s="218"/>
      <c r="AH587" s="218"/>
      <c r="AI587" s="218" t="s">
        <v>404</v>
      </c>
      <c r="AJ587" s="218" t="s">
        <v>100</v>
      </c>
      <c r="AK587" s="218"/>
      <c r="AL587" s="218"/>
      <c r="AM587" s="218"/>
    </row>
    <row r="588" ht="15.75" customHeight="1">
      <c r="A588" s="56" t="s">
        <v>16295</v>
      </c>
      <c r="B588" s="56" t="s">
        <v>16296</v>
      </c>
      <c r="C588" s="56" t="str">
        <f>VLOOKUP(A588,'import Konya'!A:Q,3,0)</f>
        <v>DOĞRU</v>
      </c>
      <c r="D588" s="56" t="s">
        <v>1385</v>
      </c>
      <c r="E588" s="56">
        <f>VLOOKUP(A588,'import Konya'!A:Q,5,0)</f>
        <v>11</v>
      </c>
      <c r="F588" s="56" t="str">
        <f>VLOOKUP(A588,'import Konya'!A:Q,6,0)</f>
        <v/>
      </c>
      <c r="G588" s="56">
        <f>VLOOKUP(A588,'import Konya'!A:Q,7,0)</f>
        <v>0</v>
      </c>
      <c r="H588" s="56">
        <f>VLOOKUP(A588,'import Konya'!A:Q,8,0)</f>
        <v>7</v>
      </c>
      <c r="I588" s="56">
        <f>VLOOKUP(A588,'import Konya'!A:Q,9,0)</f>
        <v>7</v>
      </c>
      <c r="J588" s="216">
        <f>VLOOKUP(A588,'import Konya'!A:Q,10,0)</f>
        <v>0</v>
      </c>
      <c r="K588" s="56" t="s">
        <v>16297</v>
      </c>
      <c r="L588" s="56">
        <v>5.541613594E9</v>
      </c>
      <c r="M588" s="56" t="s">
        <v>11034</v>
      </c>
      <c r="N588" s="56" t="s">
        <v>13602</v>
      </c>
      <c r="O588" s="56" t="s">
        <v>16298</v>
      </c>
      <c r="P588" s="56" t="str">
        <f>VLOOKUP(A588,'import Konya'!A:Q,16,0)</f>
        <v>Geleneksel</v>
      </c>
      <c r="Q588" s="218" t="b">
        <v>0</v>
      </c>
      <c r="R588" s="218" t="s">
        <v>31</v>
      </c>
      <c r="S588" s="218" t="s">
        <v>100</v>
      </c>
      <c r="T588" s="2" t="s">
        <v>13853</v>
      </c>
      <c r="U588" s="218" t="s">
        <v>16299</v>
      </c>
      <c r="V588" s="220">
        <v>44599.0</v>
      </c>
      <c r="W588" s="220">
        <v>44601.0</v>
      </c>
      <c r="X588" s="218"/>
      <c r="Y588" s="218" t="s">
        <v>1353</v>
      </c>
      <c r="Z588" s="220">
        <v>44599.0</v>
      </c>
      <c r="AA588" s="218" t="s">
        <v>1506</v>
      </c>
      <c r="AB588" s="221">
        <v>44620.0</v>
      </c>
      <c r="AC588" s="218"/>
      <c r="AD588" s="218"/>
      <c r="AE588" s="218"/>
      <c r="AF588" s="218"/>
      <c r="AG588" s="218"/>
      <c r="AH588" s="218"/>
      <c r="AI588" s="218" t="s">
        <v>100</v>
      </c>
      <c r="AJ588" s="218" t="s">
        <v>167</v>
      </c>
      <c r="AK588" s="218"/>
      <c r="AL588" s="218"/>
      <c r="AM588" s="218"/>
    </row>
    <row r="589" ht="15.75" customHeight="1">
      <c r="A589" s="56" t="s">
        <v>16300</v>
      </c>
      <c r="B589" s="56" t="s">
        <v>16301</v>
      </c>
      <c r="C589" s="56" t="str">
        <f>VLOOKUP(A589,'import Konya'!A:Q,3,0)</f>
        <v>DOĞRU</v>
      </c>
      <c r="D589" s="56" t="s">
        <v>1507</v>
      </c>
      <c r="E589" s="56">
        <f>VLOOKUP(A589,'import Konya'!A:Q,5,0)</f>
        <v>100</v>
      </c>
      <c r="F589" s="56">
        <f>VLOOKUP(A589,'import Konya'!A:Q,6,0)</f>
        <v>15</v>
      </c>
      <c r="G589" s="56">
        <f>VLOOKUP(A589,'import Konya'!A:Q,7,0)</f>
        <v>0</v>
      </c>
      <c r="H589" s="56">
        <f>VLOOKUP(A589,'import Konya'!A:Q,8,0)</f>
        <v>13</v>
      </c>
      <c r="I589" s="56">
        <f>VLOOKUP(A589,'import Konya'!A:Q,9,0)</f>
        <v>13</v>
      </c>
      <c r="J589" s="216">
        <f>VLOOKUP(A589,'import Konya'!A:Q,10,0)</f>
        <v>0</v>
      </c>
      <c r="K589" s="56" t="s">
        <v>16302</v>
      </c>
      <c r="L589" s="56">
        <v>5.466158711E9</v>
      </c>
      <c r="M589" s="56" t="s">
        <v>13595</v>
      </c>
      <c r="N589" s="56" t="s">
        <v>14945</v>
      </c>
      <c r="O589" s="56" t="s">
        <v>14969</v>
      </c>
      <c r="P589" s="56" t="str">
        <f>VLOOKUP(A589,'import Konya'!A:Q,16,0)</f>
        <v>Geleneksel</v>
      </c>
      <c r="Q589" s="218" t="b">
        <v>1</v>
      </c>
      <c r="R589" s="218"/>
      <c r="S589" s="218"/>
      <c r="T589" s="218"/>
      <c r="U589" s="218" t="s">
        <v>16303</v>
      </c>
      <c r="V589" s="220"/>
      <c r="W589" s="220"/>
      <c r="X589" s="218"/>
      <c r="Y589" s="218" t="s">
        <v>1353</v>
      </c>
      <c r="Z589" s="220">
        <v>44585.0</v>
      </c>
      <c r="AA589" s="218"/>
      <c r="AB589" s="218"/>
      <c r="AC589" s="218"/>
      <c r="AD589" s="218"/>
      <c r="AE589" s="218"/>
      <c r="AF589" s="218"/>
      <c r="AG589" s="218"/>
      <c r="AH589" s="218"/>
      <c r="AI589" s="218" t="s">
        <v>404</v>
      </c>
      <c r="AJ589" s="218"/>
      <c r="AK589" s="218"/>
      <c r="AL589" s="218"/>
      <c r="AM589" s="218"/>
    </row>
    <row r="590" ht="15.75" customHeight="1">
      <c r="A590" s="56" t="s">
        <v>16304</v>
      </c>
      <c r="B590" s="56" t="s">
        <v>16305</v>
      </c>
      <c r="C590" s="56" t="str">
        <f>VLOOKUP(A590,'import Konya'!A:Q,3,0)</f>
        <v>DOĞRU</v>
      </c>
      <c r="D590" s="56" t="s">
        <v>1507</v>
      </c>
      <c r="E590" s="56">
        <f>VLOOKUP(A590,'import Konya'!A:Q,5,0)</f>
        <v>55</v>
      </c>
      <c r="F590" s="56">
        <f>VLOOKUP(A590,'import Konya'!A:Q,6,0)</f>
        <v>13</v>
      </c>
      <c r="G590" s="56">
        <f>VLOOKUP(A590,'import Konya'!A:Q,7,0)</f>
        <v>3</v>
      </c>
      <c r="H590" s="56">
        <f>VLOOKUP(A590,'import Konya'!A:Q,8,0)</f>
        <v>23</v>
      </c>
      <c r="I590" s="56">
        <f>VLOOKUP(A590,'import Konya'!A:Q,9,0)</f>
        <v>26</v>
      </c>
      <c r="J590" s="216">
        <f>VLOOKUP(A590,'import Konya'!A:Q,10,0)</f>
        <v>0.12</v>
      </c>
      <c r="K590" s="56" t="s">
        <v>16306</v>
      </c>
      <c r="L590" s="56">
        <v>5.547434189E9</v>
      </c>
      <c r="M590" s="56" t="s">
        <v>11034</v>
      </c>
      <c r="N590" s="56" t="s">
        <v>14076</v>
      </c>
      <c r="O590" s="56" t="s">
        <v>16307</v>
      </c>
      <c r="P590" s="56" t="str">
        <f>VLOOKUP(A590,'import Konya'!A:Q,16,0)</f>
        <v>Geleneksel</v>
      </c>
      <c r="Q590" s="218" t="b">
        <v>0</v>
      </c>
      <c r="R590" s="218" t="s">
        <v>38</v>
      </c>
      <c r="S590" s="218" t="s">
        <v>610</v>
      </c>
      <c r="T590" s="218" t="s">
        <v>13064</v>
      </c>
      <c r="U590" s="218"/>
      <c r="V590" s="220">
        <v>44609.0</v>
      </c>
      <c r="W590" s="220">
        <v>44610.0</v>
      </c>
      <c r="X590" s="218"/>
      <c r="Y590" s="218" t="s">
        <v>1353</v>
      </c>
      <c r="Z590" s="220">
        <v>44609.0</v>
      </c>
      <c r="AA590" s="218"/>
      <c r="AB590" s="218"/>
      <c r="AC590" s="218"/>
      <c r="AD590" s="218"/>
      <c r="AE590" s="218"/>
      <c r="AF590" s="218"/>
      <c r="AG590" s="218"/>
      <c r="AH590" s="218"/>
      <c r="AI590" s="218" t="s">
        <v>610</v>
      </c>
      <c r="AJ590" s="218"/>
      <c r="AK590" s="218"/>
      <c r="AL590" s="218"/>
      <c r="AM590" s="218"/>
    </row>
    <row r="591" ht="15.75" customHeight="1">
      <c r="A591" s="211" t="s">
        <v>16308</v>
      </c>
      <c r="B591" s="211" t="s">
        <v>16309</v>
      </c>
      <c r="C591" s="56" t="str">
        <f>VLOOKUP(A591,'import Konya'!A:Q,3,0)</f>
        <v>DOĞRU</v>
      </c>
      <c r="D591" s="211" t="s">
        <v>1507</v>
      </c>
      <c r="E591" s="56">
        <f>VLOOKUP(A591,'import Konya'!A:Q,5,0)</f>
        <v>7</v>
      </c>
      <c r="F591" s="56">
        <f>VLOOKUP(A591,'import Konya'!A:Q,6,0)</f>
        <v>6</v>
      </c>
      <c r="G591" s="56">
        <f>VLOOKUP(A591,'import Konya'!A:Q,7,0)</f>
        <v>7</v>
      </c>
      <c r="H591" s="56">
        <f>VLOOKUP(A591,'import Konya'!A:Q,8,0)</f>
        <v>5</v>
      </c>
      <c r="I591" s="56">
        <f>VLOOKUP(A591,'import Konya'!A:Q,9,0)</f>
        <v>12</v>
      </c>
      <c r="J591" s="216">
        <f>VLOOKUP(A591,'import Konya'!A:Q,10,0)</f>
        <v>0.58</v>
      </c>
      <c r="K591" s="211" t="s">
        <v>16310</v>
      </c>
      <c r="L591" s="211">
        <v>5.467291113E9</v>
      </c>
      <c r="M591" s="211" t="s">
        <v>11034</v>
      </c>
      <c r="N591" s="211" t="s">
        <v>13773</v>
      </c>
      <c r="O591" s="211" t="s">
        <v>16311</v>
      </c>
      <c r="P591" s="211" t="s">
        <v>2137</v>
      </c>
      <c r="Q591" s="218" t="b">
        <v>0</v>
      </c>
      <c r="R591" s="218" t="s">
        <v>38</v>
      </c>
      <c r="S591" s="218" t="s">
        <v>167</v>
      </c>
      <c r="T591" s="2" t="s">
        <v>13064</v>
      </c>
      <c r="U591" s="218"/>
      <c r="V591" s="220">
        <v>44650.0</v>
      </c>
      <c r="W591" s="220">
        <v>44652.0</v>
      </c>
      <c r="X591" s="218"/>
      <c r="Y591" s="218" t="s">
        <v>1353</v>
      </c>
      <c r="Z591" s="220">
        <v>44627.0</v>
      </c>
      <c r="AA591" s="218" t="s">
        <v>1353</v>
      </c>
      <c r="AB591" s="221">
        <v>44629.0</v>
      </c>
      <c r="AC591" s="218" t="s">
        <v>1353</v>
      </c>
      <c r="AD591" s="221">
        <v>44648.0</v>
      </c>
      <c r="AE591" s="218" t="s">
        <v>1353</v>
      </c>
      <c r="AF591" s="221">
        <v>44650.0</v>
      </c>
      <c r="AG591" s="218"/>
      <c r="AH591" s="218"/>
      <c r="AI591" s="218" t="s">
        <v>167</v>
      </c>
      <c r="AJ591" s="218" t="s">
        <v>167</v>
      </c>
      <c r="AK591" s="218" t="s">
        <v>167</v>
      </c>
      <c r="AL591" s="218" t="s">
        <v>167</v>
      </c>
      <c r="AM591" s="218"/>
    </row>
    <row r="592" ht="15.75" customHeight="1">
      <c r="A592" s="56" t="s">
        <v>16312</v>
      </c>
      <c r="B592" s="56" t="s">
        <v>16313</v>
      </c>
      <c r="C592" s="56" t="str">
        <f>VLOOKUP(A592,'import Konya'!A:Q,3,0)</f>
        <v>DOĞRU</v>
      </c>
      <c r="D592" s="56" t="s">
        <v>1507</v>
      </c>
      <c r="E592" s="56">
        <f>VLOOKUP(A592,'import Konya'!A:Q,5,0)</f>
        <v>1210</v>
      </c>
      <c r="F592" s="56">
        <f>VLOOKUP(A592,'import Konya'!A:Q,6,0)</f>
        <v>42</v>
      </c>
      <c r="G592" s="56">
        <f>VLOOKUP(A592,'import Konya'!A:Q,7,0)</f>
        <v>13</v>
      </c>
      <c r="H592" s="56">
        <f>VLOOKUP(A592,'import Konya'!A:Q,8,0)</f>
        <v>30</v>
      </c>
      <c r="I592" s="56">
        <v>0.0</v>
      </c>
      <c r="J592" s="216">
        <f>VLOOKUP(A592,'import Konya'!A:Q,10,0)</f>
        <v>0.3</v>
      </c>
      <c r="K592" s="56" t="s">
        <v>16314</v>
      </c>
      <c r="L592" s="56">
        <v>3.325033131E9</v>
      </c>
      <c r="M592" s="56" t="s">
        <v>11034</v>
      </c>
      <c r="N592" s="56" t="s">
        <v>13773</v>
      </c>
      <c r="O592" s="56" t="s">
        <v>16315</v>
      </c>
      <c r="P592" s="56" t="str">
        <f>VLOOKUP(A592,'import Konya'!A:Q,16,0)</f>
        <v>Geleneksel</v>
      </c>
      <c r="Q592" s="218" t="b">
        <v>1</v>
      </c>
      <c r="R592" s="218"/>
      <c r="S592" s="218"/>
      <c r="T592" s="218"/>
      <c r="U592" s="218" t="s">
        <v>16316</v>
      </c>
      <c r="V592" s="220"/>
      <c r="W592" s="220"/>
      <c r="X592" s="218"/>
      <c r="Y592" s="218" t="s">
        <v>1353</v>
      </c>
      <c r="Z592" s="220">
        <v>44424.0</v>
      </c>
      <c r="AA592" s="218"/>
      <c r="AB592" s="218"/>
      <c r="AC592" s="218"/>
      <c r="AD592" s="218"/>
      <c r="AE592" s="218"/>
      <c r="AF592" s="218"/>
      <c r="AG592" s="218"/>
      <c r="AH592" s="218"/>
      <c r="AI592" s="218" t="s">
        <v>13605</v>
      </c>
      <c r="AJ592" s="218"/>
      <c r="AK592" s="218"/>
      <c r="AL592" s="218"/>
      <c r="AM592" s="218"/>
    </row>
    <row r="593" ht="15.75" customHeight="1">
      <c r="A593" s="56" t="s">
        <v>16317</v>
      </c>
      <c r="B593" s="56" t="s">
        <v>16318</v>
      </c>
      <c r="C593" s="56" t="str">
        <f>VLOOKUP(A593,'import Konya'!A:Q,3,0)</f>
        <v>YANLIŞ</v>
      </c>
      <c r="D593" s="56" t="s">
        <v>1443</v>
      </c>
      <c r="E593" s="56">
        <f>VLOOKUP(A593,'import Konya'!A:Q,5,0)</f>
        <v>4</v>
      </c>
      <c r="F593" s="56" t="str">
        <f>VLOOKUP(A593,'import Konya'!A:Q,6,0)</f>
        <v/>
      </c>
      <c r="G593" s="56">
        <f>VLOOKUP(A593,'import Konya'!A:Q,7,0)</f>
        <v>0</v>
      </c>
      <c r="H593" s="56">
        <f>VLOOKUP(A593,'import Konya'!A:Q,8,0)</f>
        <v>21</v>
      </c>
      <c r="I593" s="56">
        <f>VLOOKUP(A593,'import Konya'!A:Q,9,0)</f>
        <v>21</v>
      </c>
      <c r="J593" s="216">
        <f>VLOOKUP(A593,'import Konya'!A:Q,10,0)</f>
        <v>0</v>
      </c>
      <c r="K593" s="56" t="s">
        <v>16319</v>
      </c>
      <c r="L593" s="56">
        <v>5.347323775E9</v>
      </c>
      <c r="M593" s="56" t="s">
        <v>11034</v>
      </c>
      <c r="N593" s="56" t="s">
        <v>13602</v>
      </c>
      <c r="O593" s="56" t="s">
        <v>16320</v>
      </c>
      <c r="P593" s="56" t="str">
        <f>VLOOKUP(A593,'import Konya'!A:Q,16,0)</f>
        <v>Geleneksel</v>
      </c>
      <c r="Q593" s="218" t="b">
        <v>0</v>
      </c>
      <c r="R593" s="218" t="s">
        <v>40</v>
      </c>
      <c r="S593" s="218"/>
      <c r="T593" s="218"/>
      <c r="U593" s="218" t="s">
        <v>16321</v>
      </c>
      <c r="V593" s="220"/>
      <c r="W593" s="220"/>
      <c r="X593" s="218"/>
      <c r="Y593" s="218" t="s">
        <v>1353</v>
      </c>
      <c r="Z593" s="220">
        <v>44561.0</v>
      </c>
      <c r="AA593" s="218" t="s">
        <v>1353</v>
      </c>
      <c r="AB593" s="221">
        <v>44599.0</v>
      </c>
      <c r="AC593" s="218"/>
      <c r="AD593" s="218"/>
      <c r="AE593" s="218"/>
      <c r="AF593" s="218"/>
      <c r="AG593" s="218"/>
      <c r="AH593" s="218"/>
      <c r="AI593" s="218" t="s">
        <v>404</v>
      </c>
      <c r="AJ593" s="218" t="s">
        <v>100</v>
      </c>
      <c r="AK593" s="218"/>
      <c r="AL593" s="218"/>
      <c r="AM593" s="218"/>
    </row>
    <row r="594" ht="15.75" customHeight="1">
      <c r="A594" s="56" t="s">
        <v>16322</v>
      </c>
      <c r="B594" s="56" t="s">
        <v>16323</v>
      </c>
      <c r="C594" s="56" t="str">
        <f>VLOOKUP(A594,'import Konya'!A:Q,3,0)</f>
        <v>DOĞRU</v>
      </c>
      <c r="D594" s="56" t="s">
        <v>1827</v>
      </c>
      <c r="E594" s="56">
        <f>VLOOKUP(A594,'import Konya'!A:Q,5,0)</f>
        <v>189</v>
      </c>
      <c r="F594" s="56">
        <f>VLOOKUP(A594,'import Konya'!A:Q,6,0)</f>
        <v>19</v>
      </c>
      <c r="G594" s="56">
        <f>VLOOKUP(A594,'import Konya'!A:Q,7,0)</f>
        <v>8</v>
      </c>
      <c r="H594" s="56">
        <f>VLOOKUP(A594,'import Konya'!A:Q,8,0)</f>
        <v>6</v>
      </c>
      <c r="I594" s="56">
        <f>VLOOKUP(A594,'import Konya'!A:Q,9,0)</f>
        <v>14</v>
      </c>
      <c r="J594" s="216">
        <f>VLOOKUP(A594,'import Konya'!A:Q,10,0)</f>
        <v>0.57</v>
      </c>
      <c r="K594" s="56" t="s">
        <v>16324</v>
      </c>
      <c r="L594" s="56">
        <v>5.326574033E9</v>
      </c>
      <c r="M594" s="56" t="s">
        <v>11034</v>
      </c>
      <c r="N594" s="56" t="s">
        <v>1699</v>
      </c>
      <c r="O594" s="56" t="s">
        <v>16325</v>
      </c>
      <c r="P594" s="56" t="str">
        <f>VLOOKUP(A594,'import Konya'!A:Q,16,0)</f>
        <v>Geleneksel</v>
      </c>
      <c r="Q594" s="218" t="b">
        <v>0</v>
      </c>
      <c r="R594" s="218" t="s">
        <v>39</v>
      </c>
      <c r="S594" s="218" t="s">
        <v>128</v>
      </c>
      <c r="T594" s="218" t="s">
        <v>13488</v>
      </c>
      <c r="U594" s="218"/>
      <c r="V594" s="220">
        <v>44450.0</v>
      </c>
      <c r="W594" s="220">
        <v>44452.0</v>
      </c>
      <c r="X594" s="218"/>
      <c r="Y594" s="218" t="s">
        <v>1353</v>
      </c>
      <c r="Z594" s="220">
        <v>44450.0</v>
      </c>
      <c r="AA594" s="218"/>
      <c r="AB594" s="218"/>
      <c r="AC594" s="218"/>
      <c r="AD594" s="218"/>
      <c r="AE594" s="218"/>
      <c r="AF594" s="218"/>
      <c r="AG594" s="218"/>
      <c r="AH594" s="218"/>
      <c r="AI594" s="218" t="s">
        <v>128</v>
      </c>
      <c r="AJ594" s="218"/>
      <c r="AK594" s="218"/>
      <c r="AL594" s="218"/>
      <c r="AM594" s="218"/>
    </row>
    <row r="595" ht="15.75" customHeight="1">
      <c r="A595" s="211" t="s">
        <v>16326</v>
      </c>
      <c r="B595" s="211" t="s">
        <v>16327</v>
      </c>
      <c r="C595" s="56" t="str">
        <f>VLOOKUP(A595,'import Konya'!A:Q,3,0)</f>
        <v>DOĞRU</v>
      </c>
      <c r="D595" s="211" t="s">
        <v>1385</v>
      </c>
      <c r="E595" s="56">
        <f>VLOOKUP(A595,'import Konya'!A:Q,5,0)</f>
        <v>97</v>
      </c>
      <c r="F595" s="56">
        <f>VLOOKUP(A595,'import Konya'!A:Q,6,0)</f>
        <v>31</v>
      </c>
      <c r="G595" s="56">
        <f>VLOOKUP(A595,'import Konya'!A:Q,7,0)</f>
        <v>0</v>
      </c>
      <c r="H595" s="56">
        <f>VLOOKUP(A595,'import Konya'!A:Q,8,0)</f>
        <v>7</v>
      </c>
      <c r="I595" s="56">
        <f>VLOOKUP(A595,'import Konya'!A:Q,9,0)</f>
        <v>7</v>
      </c>
      <c r="J595" s="216">
        <f>VLOOKUP(A595,'import Konya'!A:Q,10,0)</f>
        <v>0</v>
      </c>
      <c r="K595" s="211" t="s">
        <v>16328</v>
      </c>
      <c r="L595" s="211">
        <v>3.323221727E9</v>
      </c>
      <c r="M595" s="211" t="s">
        <v>11034</v>
      </c>
      <c r="N595" s="211" t="s">
        <v>14717</v>
      </c>
      <c r="O595" s="211" t="s">
        <v>16329</v>
      </c>
      <c r="P595" s="211" t="s">
        <v>2137</v>
      </c>
      <c r="Q595" s="218" t="b">
        <v>1</v>
      </c>
      <c r="R595" s="218"/>
      <c r="S595" s="218"/>
      <c r="T595" s="218"/>
      <c r="U595" s="218" t="s">
        <v>16330</v>
      </c>
      <c r="V595" s="220"/>
      <c r="W595" s="220"/>
      <c r="X595" s="218"/>
      <c r="Y595" s="218" t="s">
        <v>1353</v>
      </c>
      <c r="Z595" s="220">
        <v>44628.0</v>
      </c>
      <c r="AA595" s="218"/>
      <c r="AB595" s="218"/>
      <c r="AC595" s="218"/>
      <c r="AD595" s="218"/>
      <c r="AE595" s="218"/>
      <c r="AF595" s="218"/>
      <c r="AG595" s="218"/>
      <c r="AH595" s="218"/>
      <c r="AI595" s="218" t="s">
        <v>167</v>
      </c>
      <c r="AJ595" s="218"/>
      <c r="AK595" s="218"/>
      <c r="AL595" s="218"/>
      <c r="AM595" s="218"/>
    </row>
    <row r="596" ht="15.75" customHeight="1">
      <c r="A596" s="56" t="s">
        <v>16331</v>
      </c>
      <c r="B596" s="56" t="s">
        <v>16332</v>
      </c>
      <c r="C596" s="56" t="str">
        <f>VLOOKUP(A596,'import Konya'!A:Q,3,0)</f>
        <v>DOĞRU</v>
      </c>
      <c r="D596" s="56" t="s">
        <v>1356</v>
      </c>
      <c r="E596" s="56">
        <f>VLOOKUP(A596,'import Konya'!A:Q,5,0)</f>
        <v>1008</v>
      </c>
      <c r="F596" s="56">
        <f>VLOOKUP(A596,'import Konya'!A:Q,6,0)</f>
        <v>23</v>
      </c>
      <c r="G596" s="56">
        <f>VLOOKUP(A596,'import Konya'!A:Q,7,0)</f>
        <v>5</v>
      </c>
      <c r="H596" s="56">
        <f>VLOOKUP(A596,'import Konya'!A:Q,8,0)</f>
        <v>19</v>
      </c>
      <c r="I596" s="56">
        <f>VLOOKUP(A596,'import Konya'!A:Q,9,0)</f>
        <v>24</v>
      </c>
      <c r="J596" s="216">
        <f>VLOOKUP(A596,'import Konya'!A:Q,10,0)</f>
        <v>0.21</v>
      </c>
      <c r="K596" s="56" t="s">
        <v>16333</v>
      </c>
      <c r="L596" s="56">
        <v>8.503720142E9</v>
      </c>
      <c r="M596" s="56" t="s">
        <v>13595</v>
      </c>
      <c r="N596" s="56" t="s">
        <v>13847</v>
      </c>
      <c r="O596" s="56" t="s">
        <v>16334</v>
      </c>
      <c r="P596" s="56" t="str">
        <f>VLOOKUP(A596,'import Konya'!A:Q,16,0)</f>
        <v>Geleneksel</v>
      </c>
      <c r="Q596" s="218" t="b">
        <v>0</v>
      </c>
      <c r="R596" s="218" t="s">
        <v>38</v>
      </c>
      <c r="S596" s="218" t="s">
        <v>13903</v>
      </c>
      <c r="T596" s="218" t="s">
        <v>13488</v>
      </c>
      <c r="U596" s="218"/>
      <c r="V596" s="220">
        <v>44404.0</v>
      </c>
      <c r="W596" s="220">
        <v>44406.0</v>
      </c>
      <c r="X596" s="218"/>
      <c r="Y596" s="218" t="s">
        <v>43</v>
      </c>
      <c r="Z596" s="220">
        <v>44389.0</v>
      </c>
      <c r="AA596" s="218" t="s">
        <v>1353</v>
      </c>
      <c r="AB596" s="221">
        <v>44390.0</v>
      </c>
      <c r="AC596" s="218" t="s">
        <v>43</v>
      </c>
      <c r="AD596" s="221">
        <v>44403.0</v>
      </c>
      <c r="AE596" s="218" t="s">
        <v>43</v>
      </c>
      <c r="AF596" s="221">
        <v>44404.0</v>
      </c>
      <c r="AG596" s="218" t="s">
        <v>1353</v>
      </c>
      <c r="AH596" s="221">
        <v>44404.0</v>
      </c>
      <c r="AI596" s="218" t="s">
        <v>4838</v>
      </c>
      <c r="AJ596" s="218" t="s">
        <v>100</v>
      </c>
      <c r="AK596" s="218" t="s">
        <v>100</v>
      </c>
      <c r="AL596" s="218" t="s">
        <v>100</v>
      </c>
      <c r="AM596" s="218" t="s">
        <v>13903</v>
      </c>
    </row>
    <row r="597" ht="15.75" customHeight="1">
      <c r="A597" s="56" t="s">
        <v>16335</v>
      </c>
      <c r="B597" s="56" t="s">
        <v>16336</v>
      </c>
      <c r="C597" s="56" t="str">
        <f>VLOOKUP(A597,'import Konya'!A:Q,3,0)</f>
        <v>DOĞRU</v>
      </c>
      <c r="D597" s="56" t="s">
        <v>2571</v>
      </c>
      <c r="E597" s="56">
        <f>VLOOKUP(A597,'import Konya'!A:Q,5,0)</f>
        <v>616</v>
      </c>
      <c r="F597" s="56">
        <f>VLOOKUP(A597,'import Konya'!A:Q,6,0)</f>
        <v>10</v>
      </c>
      <c r="G597" s="56">
        <f>VLOOKUP(A597,'import Konya'!A:Q,7,0)</f>
        <v>0</v>
      </c>
      <c r="H597" s="56">
        <f>VLOOKUP(A597,'import Konya'!A:Q,8,0)</f>
        <v>20</v>
      </c>
      <c r="I597" s="56">
        <f>VLOOKUP(A597,'import Konya'!A:Q,9,0)</f>
        <v>20</v>
      </c>
      <c r="J597" s="216">
        <f>VLOOKUP(A597,'import Konya'!A:Q,10,0)</f>
        <v>0</v>
      </c>
      <c r="K597" s="56" t="s">
        <v>16337</v>
      </c>
      <c r="L597" s="56">
        <v>3.322654723E9</v>
      </c>
      <c r="M597" s="56" t="s">
        <v>11034</v>
      </c>
      <c r="N597" s="56" t="s">
        <v>13773</v>
      </c>
      <c r="O597" s="56" t="s">
        <v>16338</v>
      </c>
      <c r="P597" s="56" t="str">
        <f>VLOOKUP(A597,'import Konya'!A:Q,16,0)</f>
        <v>Geleneksel</v>
      </c>
      <c r="Q597" s="218" t="b">
        <v>1</v>
      </c>
      <c r="R597" s="218"/>
      <c r="S597" s="218"/>
      <c r="T597" s="218"/>
      <c r="U597" s="218" t="s">
        <v>16339</v>
      </c>
      <c r="V597" s="220"/>
      <c r="W597" s="220"/>
      <c r="X597" s="218"/>
      <c r="Y597" s="218" t="s">
        <v>1353</v>
      </c>
      <c r="Z597" s="220">
        <v>44426.0</v>
      </c>
      <c r="AA597" s="218" t="s">
        <v>1353</v>
      </c>
      <c r="AB597" s="221">
        <v>44602.0</v>
      </c>
      <c r="AC597" s="218" t="s">
        <v>1353</v>
      </c>
      <c r="AD597" s="221">
        <v>44608.0</v>
      </c>
      <c r="AE597" s="218" t="s">
        <v>1353</v>
      </c>
      <c r="AF597" s="221">
        <v>44613.0</v>
      </c>
      <c r="AG597" s="218"/>
      <c r="AH597" s="218"/>
      <c r="AI597" s="218" t="s">
        <v>13605</v>
      </c>
      <c r="AJ597" s="218" t="s">
        <v>149</v>
      </c>
      <c r="AK597" s="218" t="s">
        <v>610</v>
      </c>
      <c r="AL597" s="218" t="s">
        <v>149</v>
      </c>
      <c r="AM597" s="218"/>
    </row>
    <row r="598" ht="15.75" customHeight="1">
      <c r="A598" s="56" t="s">
        <v>16340</v>
      </c>
      <c r="B598" s="56" t="s">
        <v>16341</v>
      </c>
      <c r="C598" s="56" t="str">
        <f>VLOOKUP(A598,'import Konya'!A:Q,3,0)</f>
        <v>YANLIŞ</v>
      </c>
      <c r="D598" s="56" t="s">
        <v>1348</v>
      </c>
      <c r="E598" s="56">
        <f>VLOOKUP(A598,'import Konya'!A:Q,5,0)</f>
        <v>10</v>
      </c>
      <c r="F598" s="56" t="str">
        <f>VLOOKUP(A598,'import Konya'!A:Q,6,0)</f>
        <v/>
      </c>
      <c r="G598" s="56">
        <f>VLOOKUP(A598,'import Konya'!A:Q,7,0)</f>
        <v>0</v>
      </c>
      <c r="H598" s="56">
        <f>VLOOKUP(A598,'import Konya'!A:Q,8,0)</f>
        <v>26</v>
      </c>
      <c r="I598" s="56">
        <f>VLOOKUP(A598,'import Konya'!A:Q,9,0)</f>
        <v>26</v>
      </c>
      <c r="J598" s="216">
        <f>VLOOKUP(A598,'import Konya'!A:Q,10,0)</f>
        <v>0</v>
      </c>
      <c r="K598" s="56" t="s">
        <v>16342</v>
      </c>
      <c r="L598" s="56">
        <v>3.322611717E9</v>
      </c>
      <c r="M598" s="56" t="s">
        <v>11034</v>
      </c>
      <c r="N598" s="56" t="s">
        <v>13773</v>
      </c>
      <c r="O598" s="56" t="s">
        <v>16343</v>
      </c>
      <c r="P598" s="56" t="str">
        <f>VLOOKUP(A598,'import Konya'!A:Q,16,0)</f>
        <v>Geleneksel</v>
      </c>
      <c r="Q598" s="218" t="b">
        <v>0</v>
      </c>
      <c r="R598" s="218"/>
      <c r="S598" s="218"/>
      <c r="T598" s="224"/>
      <c r="U598" s="218" t="s">
        <v>16344</v>
      </c>
      <c r="V598" s="220"/>
      <c r="W598" s="220"/>
      <c r="X598" s="218"/>
      <c r="Y598" s="218" t="s">
        <v>43</v>
      </c>
      <c r="Z598" s="220">
        <v>44424.0</v>
      </c>
      <c r="AA598" s="218"/>
      <c r="AB598" s="218"/>
      <c r="AC598" s="218"/>
      <c r="AD598" s="218"/>
      <c r="AE598" s="218"/>
      <c r="AF598" s="218"/>
      <c r="AG598" s="218"/>
      <c r="AH598" s="218"/>
      <c r="AI598" s="218" t="s">
        <v>13605</v>
      </c>
      <c r="AJ598" s="218"/>
      <c r="AK598" s="218"/>
      <c r="AL598" s="218"/>
      <c r="AM598" s="218"/>
    </row>
    <row r="599" ht="15.75" customHeight="1">
      <c r="A599" s="56" t="s">
        <v>16345</v>
      </c>
      <c r="B599" s="56" t="s">
        <v>16346</v>
      </c>
      <c r="C599" s="56" t="str">
        <f>VLOOKUP(A599,'import Konya'!A:Q,3,0)</f>
        <v>DOĞRU</v>
      </c>
      <c r="D599" s="56" t="s">
        <v>1385</v>
      </c>
      <c r="E599" s="56">
        <f>VLOOKUP(A599,'import Konya'!A:Q,5,0)</f>
        <v>107</v>
      </c>
      <c r="F599" s="56">
        <f>VLOOKUP(A599,'import Konya'!A:Q,6,0)</f>
        <v>1</v>
      </c>
      <c r="G599" s="56">
        <f>VLOOKUP(A599,'import Konya'!A:Q,7,0)</f>
        <v>0</v>
      </c>
      <c r="H599" s="56">
        <f>VLOOKUP(A599,'import Konya'!A:Q,8,0)</f>
        <v>10</v>
      </c>
      <c r="I599" s="56">
        <f>VLOOKUP(A599,'import Konya'!A:Q,9,0)</f>
        <v>10</v>
      </c>
      <c r="J599" s="216">
        <f>VLOOKUP(A599,'import Konya'!A:Q,10,0)</f>
        <v>0</v>
      </c>
      <c r="K599" s="56" t="s">
        <v>16347</v>
      </c>
      <c r="L599" s="56">
        <v>3.325018E9</v>
      </c>
      <c r="M599" s="56" t="s">
        <v>11034</v>
      </c>
      <c r="N599" s="56" t="s">
        <v>13773</v>
      </c>
      <c r="O599" s="56" t="s">
        <v>16348</v>
      </c>
      <c r="P599" s="56" t="str">
        <f>VLOOKUP(A599,'import Konya'!A:Q,16,0)</f>
        <v>Geleneksel</v>
      </c>
      <c r="Q599" s="218" t="b">
        <v>1</v>
      </c>
      <c r="R599" s="218"/>
      <c r="S599" s="218"/>
      <c r="T599" s="218"/>
      <c r="U599" s="218" t="s">
        <v>16349</v>
      </c>
      <c r="V599" s="220"/>
      <c r="W599" s="220"/>
      <c r="X599" s="218"/>
      <c r="Y599" s="218" t="s">
        <v>1475</v>
      </c>
      <c r="Z599" s="220">
        <v>44424.0</v>
      </c>
      <c r="AA599" s="218"/>
      <c r="AB599" s="218"/>
      <c r="AC599" s="218"/>
      <c r="AD599" s="218"/>
      <c r="AE599" s="218"/>
      <c r="AF599" s="218"/>
      <c r="AG599" s="218"/>
      <c r="AH599" s="218"/>
      <c r="AI599" s="218" t="s">
        <v>13605</v>
      </c>
      <c r="AJ599" s="218"/>
      <c r="AK599" s="218"/>
      <c r="AL599" s="218"/>
      <c r="AM599" s="218"/>
    </row>
    <row r="600" ht="15.75" customHeight="1">
      <c r="A600" s="56" t="s">
        <v>16350</v>
      </c>
      <c r="B600" s="56" t="s">
        <v>16351</v>
      </c>
      <c r="C600" s="56" t="str">
        <f>VLOOKUP(A600,'import Konya'!A:Q,3,0)</f>
        <v>DOĞRU</v>
      </c>
      <c r="D600" s="56" t="s">
        <v>1378</v>
      </c>
      <c r="E600" s="56">
        <f>VLOOKUP(A600,'import Konya'!A:Q,5,0)</f>
        <v>83</v>
      </c>
      <c r="F600" s="56" t="str">
        <f>VLOOKUP(A600,'import Konya'!A:Q,6,0)</f>
        <v/>
      </c>
      <c r="G600" s="56">
        <f>VLOOKUP(A600,'import Konya'!A:Q,7,0)</f>
        <v>0</v>
      </c>
      <c r="H600" s="56">
        <f>VLOOKUP(A600,'import Konya'!A:Q,8,0)</f>
        <v>17</v>
      </c>
      <c r="I600" s="56">
        <f>VLOOKUP(A600,'import Konya'!A:Q,9,0)</f>
        <v>17</v>
      </c>
      <c r="J600" s="216">
        <f>VLOOKUP(A600,'import Konya'!A:Q,10,0)</f>
        <v>0</v>
      </c>
      <c r="K600" s="56" t="s">
        <v>16352</v>
      </c>
      <c r="L600" s="56">
        <v>5.313422804E9</v>
      </c>
      <c r="M600" s="56" t="s">
        <v>11034</v>
      </c>
      <c r="N600" s="56" t="s">
        <v>13789</v>
      </c>
      <c r="O600" s="56" t="s">
        <v>16353</v>
      </c>
      <c r="P600" s="56" t="str">
        <f>VLOOKUP(A600,'import Konya'!A:Q,16,0)</f>
        <v>Geleneksel</v>
      </c>
      <c r="Q600" s="218" t="b">
        <v>0</v>
      </c>
      <c r="R600" s="218" t="s">
        <v>33</v>
      </c>
      <c r="S600" s="218"/>
      <c r="T600" s="218"/>
      <c r="U600" s="218" t="s">
        <v>16354</v>
      </c>
      <c r="V600" s="220"/>
      <c r="W600" s="220"/>
      <c r="X600" s="218"/>
      <c r="Y600" s="218" t="s">
        <v>31</v>
      </c>
      <c r="Z600" s="220">
        <v>44607.0</v>
      </c>
      <c r="AA600" s="218"/>
      <c r="AB600" s="218"/>
      <c r="AC600" s="218"/>
      <c r="AD600" s="218"/>
      <c r="AE600" s="218"/>
      <c r="AF600" s="218"/>
      <c r="AG600" s="218"/>
      <c r="AH600" s="218"/>
      <c r="AI600" s="218" t="s">
        <v>571</v>
      </c>
      <c r="AJ600" s="218"/>
      <c r="AK600" s="218"/>
      <c r="AL600" s="218"/>
      <c r="AM600" s="218"/>
    </row>
    <row r="601" ht="15.75" customHeight="1">
      <c r="A601" s="56" t="s">
        <v>16355</v>
      </c>
      <c r="B601" s="56" t="s">
        <v>16356</v>
      </c>
      <c r="C601" s="56" t="str">
        <f>VLOOKUP(A601,'import Konya'!A:Q,3,0)</f>
        <v>DOĞRU</v>
      </c>
      <c r="D601" s="56" t="s">
        <v>1443</v>
      </c>
      <c r="E601" s="56">
        <f>VLOOKUP(A601,'import Konya'!A:Q,5,0)</f>
        <v>719</v>
      </c>
      <c r="F601" s="56">
        <f>VLOOKUP(A601,'import Konya'!A:Q,6,0)</f>
        <v>73</v>
      </c>
      <c r="G601" s="56">
        <f>VLOOKUP(A601,'import Konya'!A:Q,7,0)</f>
        <v>13</v>
      </c>
      <c r="H601" s="56">
        <f>VLOOKUP(A601,'import Konya'!A:Q,8,0)</f>
        <v>18</v>
      </c>
      <c r="I601" s="56">
        <f>VLOOKUP(A601,'import Konya'!A:Q,9,0)</f>
        <v>31</v>
      </c>
      <c r="J601" s="216">
        <f>VLOOKUP(A601,'import Konya'!A:Q,10,0)</f>
        <v>0.42</v>
      </c>
      <c r="K601" s="56" t="s">
        <v>16357</v>
      </c>
      <c r="L601" s="56">
        <v>5.533100007E9</v>
      </c>
      <c r="M601" s="56" t="s">
        <v>11034</v>
      </c>
      <c r="N601" s="56" t="s">
        <v>14016</v>
      </c>
      <c r="O601" s="56" t="s">
        <v>16358</v>
      </c>
      <c r="P601" s="56" t="str">
        <f>VLOOKUP(A601,'import Konya'!A:Q,16,0)</f>
        <v>Geleneksel</v>
      </c>
      <c r="Q601" s="218" t="b">
        <v>0</v>
      </c>
      <c r="R601" s="218" t="s">
        <v>33</v>
      </c>
      <c r="S601" s="218" t="s">
        <v>610</v>
      </c>
      <c r="T601" s="2" t="s">
        <v>13064</v>
      </c>
      <c r="U601" s="218"/>
      <c r="V601" s="220">
        <v>44655.0</v>
      </c>
      <c r="W601" s="220">
        <v>44656.0</v>
      </c>
      <c r="X601" s="218"/>
      <c r="Y601" s="218" t="s">
        <v>1353</v>
      </c>
      <c r="Z601" s="220">
        <v>44655.0</v>
      </c>
      <c r="AA601" s="218"/>
      <c r="AB601" s="218"/>
      <c r="AC601" s="218"/>
      <c r="AD601" s="218"/>
      <c r="AE601" s="218"/>
      <c r="AF601" s="218"/>
      <c r="AG601" s="218"/>
      <c r="AH601" s="218"/>
      <c r="AI601" s="218" t="s">
        <v>610</v>
      </c>
      <c r="AJ601" s="218"/>
      <c r="AK601" s="218"/>
      <c r="AL601" s="218"/>
      <c r="AM601" s="218"/>
    </row>
    <row r="602" ht="15.75" customHeight="1">
      <c r="A602" s="56" t="s">
        <v>16359</v>
      </c>
      <c r="B602" s="56" t="s">
        <v>16360</v>
      </c>
      <c r="C602" s="56" t="str">
        <f>VLOOKUP(A602,'import Konya'!A:Q,3,0)</f>
        <v>YANLIŞ</v>
      </c>
      <c r="D602" s="56" t="s">
        <v>1370</v>
      </c>
      <c r="E602" s="56" t="str">
        <f>VLOOKUP(A602,'import Konya'!A:Q,5,0)</f>
        <v/>
      </c>
      <c r="F602" s="56" t="str">
        <f>VLOOKUP(A602,'import Konya'!A:Q,6,0)</f>
        <v/>
      </c>
      <c r="G602" s="56">
        <f>VLOOKUP(A602,'import Konya'!A:Q,7,0)</f>
        <v>0</v>
      </c>
      <c r="H602" s="56">
        <f>VLOOKUP(A602,'import Konya'!A:Q,8,0)</f>
        <v>6</v>
      </c>
      <c r="I602" s="56">
        <f>VLOOKUP(A602,'import Konya'!A:Q,9,0)</f>
        <v>6</v>
      </c>
      <c r="J602" s="216">
        <f>VLOOKUP(A602,'import Konya'!A:Q,10,0)</f>
        <v>0</v>
      </c>
      <c r="K602" s="56" t="s">
        <v>16361</v>
      </c>
      <c r="L602" s="56">
        <v>5.307710242E9</v>
      </c>
      <c r="M602" s="56" t="s">
        <v>11034</v>
      </c>
      <c r="N602" s="56" t="s">
        <v>13808</v>
      </c>
      <c r="O602" s="56" t="s">
        <v>16362</v>
      </c>
      <c r="P602" s="56" t="str">
        <f>VLOOKUP(A602,'import Konya'!A:Q,16,0)</f>
        <v>Geleneksel</v>
      </c>
      <c r="Q602" s="218" t="b">
        <v>0</v>
      </c>
      <c r="R602" s="218" t="s">
        <v>31</v>
      </c>
      <c r="S602" s="218" t="s">
        <v>5371</v>
      </c>
      <c r="T602" s="218" t="s">
        <v>13488</v>
      </c>
      <c r="U602" s="218" t="s">
        <v>16363</v>
      </c>
      <c r="V602" s="220">
        <v>44424.0</v>
      </c>
      <c r="W602" s="220">
        <v>44427.0</v>
      </c>
      <c r="X602" s="218"/>
      <c r="Y602" s="218" t="s">
        <v>1353</v>
      </c>
      <c r="Z602" s="220">
        <v>44424.0</v>
      </c>
      <c r="AA602" s="218" t="s">
        <v>43</v>
      </c>
      <c r="AB602" s="221">
        <v>44426.0</v>
      </c>
      <c r="AC602" s="218" t="s">
        <v>31</v>
      </c>
      <c r="AD602" s="221">
        <v>44434.0</v>
      </c>
      <c r="AE602" s="218" t="s">
        <v>31</v>
      </c>
      <c r="AF602" s="221">
        <v>44450.0</v>
      </c>
      <c r="AG602" s="218" t="s">
        <v>1353</v>
      </c>
      <c r="AH602" s="221">
        <v>44622.0</v>
      </c>
      <c r="AI602" s="218" t="s">
        <v>5371</v>
      </c>
      <c r="AJ602" s="218" t="s">
        <v>13605</v>
      </c>
      <c r="AK602" s="218" t="s">
        <v>4907</v>
      </c>
      <c r="AL602" s="218" t="s">
        <v>128</v>
      </c>
      <c r="AM602" s="218" t="s">
        <v>167</v>
      </c>
    </row>
    <row r="603" ht="15.75" customHeight="1">
      <c r="A603" s="56" t="s">
        <v>16364</v>
      </c>
      <c r="B603" s="56" t="s">
        <v>16365</v>
      </c>
      <c r="C603" s="56" t="str">
        <f>VLOOKUP(A603,'import Konya'!A:Q,3,0)</f>
        <v>DOĞRU</v>
      </c>
      <c r="D603" s="56" t="s">
        <v>1370</v>
      </c>
      <c r="E603" s="56">
        <f>VLOOKUP(A603,'import Konya'!A:Q,5,0)</f>
        <v>1052</v>
      </c>
      <c r="F603" s="56">
        <f>VLOOKUP(A603,'import Konya'!A:Q,6,0)</f>
        <v>43</v>
      </c>
      <c r="G603" s="56">
        <f>VLOOKUP(A603,'import Konya'!A:Q,7,0)</f>
        <v>7</v>
      </c>
      <c r="H603" s="56">
        <f>VLOOKUP(A603,'import Konya'!A:Q,8,0)</f>
        <v>0</v>
      </c>
      <c r="I603" s="56">
        <f>VLOOKUP(A603,'import Konya'!A:Q,9,0)</f>
        <v>7</v>
      </c>
      <c r="J603" s="216">
        <f>VLOOKUP(A603,'import Konya'!A:Q,10,0)</f>
        <v>1</v>
      </c>
      <c r="K603" s="56" t="s">
        <v>16366</v>
      </c>
      <c r="L603" s="56">
        <v>3.32502209E9</v>
      </c>
      <c r="M603" s="56" t="s">
        <v>13595</v>
      </c>
      <c r="N603" s="56" t="s">
        <v>16185</v>
      </c>
      <c r="O603" s="56" t="s">
        <v>16367</v>
      </c>
      <c r="P603" s="56" t="str">
        <f>VLOOKUP(A603,'import Konya'!A:Q,16,0)</f>
        <v>Geleneksel</v>
      </c>
      <c r="Q603" s="218" t="b">
        <v>0</v>
      </c>
      <c r="R603" s="218" t="s">
        <v>38</v>
      </c>
      <c r="S603" s="218" t="s">
        <v>128</v>
      </c>
      <c r="T603" s="218"/>
      <c r="U603" s="218"/>
      <c r="V603" s="220">
        <v>44589.0</v>
      </c>
      <c r="W603" s="220">
        <v>44592.0</v>
      </c>
      <c r="X603" s="218"/>
      <c r="Y603" s="218" t="s">
        <v>1353</v>
      </c>
      <c r="Z603" s="220">
        <v>44589.0</v>
      </c>
      <c r="AA603" s="218"/>
      <c r="AB603" s="218"/>
      <c r="AC603" s="218"/>
      <c r="AD603" s="218"/>
      <c r="AE603" s="218"/>
      <c r="AF603" s="218"/>
      <c r="AG603" s="218"/>
      <c r="AH603" s="218"/>
      <c r="AI603" s="218" t="s">
        <v>128</v>
      </c>
      <c r="AJ603" s="218"/>
      <c r="AK603" s="218"/>
      <c r="AL603" s="218"/>
      <c r="AM603" s="218"/>
    </row>
    <row r="604" ht="15.75" customHeight="1">
      <c r="A604" s="56" t="s">
        <v>16368</v>
      </c>
      <c r="B604" s="56" t="s">
        <v>16369</v>
      </c>
      <c r="C604" s="56" t="str">
        <f>VLOOKUP(A604,'import Konya'!A:Q,3,0)</f>
        <v>DOĞRU</v>
      </c>
      <c r="D604" s="56" t="s">
        <v>1370</v>
      </c>
      <c r="E604" s="56">
        <f>VLOOKUP(A604,'import Konya'!A:Q,5,0)</f>
        <v>1611</v>
      </c>
      <c r="F604" s="56">
        <f>VLOOKUP(A604,'import Konya'!A:Q,6,0)</f>
        <v>56</v>
      </c>
      <c r="G604" s="56">
        <f>VLOOKUP(A604,'import Konya'!A:Q,7,0)</f>
        <v>8</v>
      </c>
      <c r="H604" s="56">
        <f>VLOOKUP(A604,'import Konya'!A:Q,8,0)</f>
        <v>2</v>
      </c>
      <c r="I604" s="56">
        <f>VLOOKUP(A604,'import Konya'!A:Q,9,0)</f>
        <v>10</v>
      </c>
      <c r="J604" s="216">
        <f>VLOOKUP(A604,'import Konya'!A:Q,10,0)</f>
        <v>0.8</v>
      </c>
      <c r="K604" s="56" t="s">
        <v>16366</v>
      </c>
      <c r="L604" s="56">
        <v>3.325022091E9</v>
      </c>
      <c r="M604" s="56" t="s">
        <v>11034</v>
      </c>
      <c r="N604" s="56" t="s">
        <v>13930</v>
      </c>
      <c r="O604" s="56" t="s">
        <v>16370</v>
      </c>
      <c r="P604" s="56" t="str">
        <f>VLOOKUP(A604,'import Konya'!A:Q,16,0)</f>
        <v>Geleneksel</v>
      </c>
      <c r="Q604" s="218" t="b">
        <v>0</v>
      </c>
      <c r="R604" s="218" t="s">
        <v>38</v>
      </c>
      <c r="S604" s="218" t="s">
        <v>106</v>
      </c>
      <c r="T604" s="2" t="s">
        <v>13853</v>
      </c>
      <c r="U604" s="218">
        <v>5.541172888E9</v>
      </c>
      <c r="V604" s="220">
        <v>44617.0</v>
      </c>
      <c r="W604" s="220">
        <v>44620.0</v>
      </c>
      <c r="X604" s="218"/>
      <c r="Y604" s="218" t="s">
        <v>1506</v>
      </c>
      <c r="Z604" s="220">
        <v>44607.0</v>
      </c>
      <c r="AA604" s="218" t="s">
        <v>1353</v>
      </c>
      <c r="AB604" s="221">
        <v>44617.0</v>
      </c>
      <c r="AC604" s="218"/>
      <c r="AD604" s="218"/>
      <c r="AE604" s="218"/>
      <c r="AF604" s="218"/>
      <c r="AG604" s="218"/>
      <c r="AH604" s="218"/>
      <c r="AI604" s="218" t="s">
        <v>571</v>
      </c>
      <c r="AJ604" s="218" t="s">
        <v>106</v>
      </c>
      <c r="AK604" s="218"/>
      <c r="AL604" s="218"/>
      <c r="AM604" s="218"/>
    </row>
    <row r="605" ht="15.75" customHeight="1">
      <c r="A605" s="56" t="s">
        <v>16371</v>
      </c>
      <c r="B605" s="56" t="s">
        <v>16372</v>
      </c>
      <c r="C605" s="56" t="str">
        <f>VLOOKUP(A605,'import Konya'!A:Q,3,0)</f>
        <v>DOĞRU</v>
      </c>
      <c r="D605" s="56" t="s">
        <v>1364</v>
      </c>
      <c r="E605" s="56">
        <f>VLOOKUP(A605,'import Konya'!A:Q,5,0)</f>
        <v>19</v>
      </c>
      <c r="F605" s="56" t="str">
        <f>VLOOKUP(A605,'import Konya'!A:Q,6,0)</f>
        <v/>
      </c>
      <c r="G605" s="56">
        <f>VLOOKUP(A605,'import Konya'!A:Q,7,0)</f>
        <v>0</v>
      </c>
      <c r="H605" s="56">
        <f>VLOOKUP(A605,'import Konya'!A:Q,8,0)</f>
        <v>8</v>
      </c>
      <c r="I605" s="56">
        <f>VLOOKUP(A605,'import Konya'!A:Q,9,0)</f>
        <v>8</v>
      </c>
      <c r="J605" s="216">
        <f>VLOOKUP(A605,'import Konya'!A:Q,10,0)</f>
        <v>0</v>
      </c>
      <c r="K605" s="56" t="s">
        <v>16373</v>
      </c>
      <c r="L605" s="56">
        <v>5.37395356E9</v>
      </c>
      <c r="M605" s="56" t="s">
        <v>11034</v>
      </c>
      <c r="N605" s="56" t="s">
        <v>13609</v>
      </c>
      <c r="O605" s="56" t="s">
        <v>16374</v>
      </c>
      <c r="P605" s="56" t="str">
        <f>VLOOKUP(A605,'import Konya'!A:Q,16,0)</f>
        <v>Geleneksel</v>
      </c>
      <c r="Q605" s="218" t="b">
        <v>1</v>
      </c>
      <c r="R605" s="218"/>
      <c r="S605" s="218"/>
      <c r="T605" s="218"/>
      <c r="U605" s="218" t="s">
        <v>16375</v>
      </c>
      <c r="V605" s="220"/>
      <c r="W605" s="220"/>
      <c r="X605" s="218"/>
      <c r="Y605" s="218" t="s">
        <v>1353</v>
      </c>
      <c r="Z605" s="220">
        <v>44611.0</v>
      </c>
      <c r="AA605" s="218" t="s">
        <v>1353</v>
      </c>
      <c r="AB605" s="221">
        <v>44622.0</v>
      </c>
      <c r="AC605" s="218"/>
      <c r="AD605" s="218"/>
      <c r="AE605" s="218"/>
      <c r="AF605" s="218"/>
      <c r="AG605" s="218"/>
      <c r="AH605" s="218"/>
      <c r="AI605" s="218" t="s">
        <v>571</v>
      </c>
      <c r="AJ605" s="218" t="s">
        <v>167</v>
      </c>
      <c r="AK605" s="218"/>
      <c r="AL605" s="218"/>
      <c r="AM605" s="218"/>
    </row>
    <row r="606" ht="15.75" customHeight="1">
      <c r="A606" s="56" t="s">
        <v>16376</v>
      </c>
      <c r="B606" s="56" t="s">
        <v>16377</v>
      </c>
      <c r="C606" s="56" t="str">
        <f>VLOOKUP(A606,'import Konya'!A:Q,3,0)</f>
        <v>DOĞRU</v>
      </c>
      <c r="D606" s="56" t="s">
        <v>1378</v>
      </c>
      <c r="E606" s="56">
        <f>VLOOKUP(A606,'import Konya'!A:Q,5,0)</f>
        <v>655</v>
      </c>
      <c r="F606" s="56">
        <f>VLOOKUP(A606,'import Konya'!A:Q,6,0)</f>
        <v>12</v>
      </c>
      <c r="G606" s="56">
        <f>VLOOKUP(A606,'import Konya'!A:Q,7,0)</f>
        <v>0</v>
      </c>
      <c r="H606" s="56">
        <f>VLOOKUP(A606,'import Konya'!A:Q,8,0)</f>
        <v>31</v>
      </c>
      <c r="I606" s="56">
        <f>VLOOKUP(A606,'import Konya'!A:Q,9,0)</f>
        <v>31</v>
      </c>
      <c r="J606" s="216">
        <f>VLOOKUP(A606,'import Konya'!A:Q,10,0)</f>
        <v>0</v>
      </c>
      <c r="K606" s="56" t="s">
        <v>16378</v>
      </c>
      <c r="L606" s="56">
        <v>5.396864646E9</v>
      </c>
      <c r="M606" s="56" t="s">
        <v>11034</v>
      </c>
      <c r="N606" s="56" t="s">
        <v>13602</v>
      </c>
      <c r="O606" s="56" t="s">
        <v>16379</v>
      </c>
      <c r="P606" s="56" t="str">
        <f>VLOOKUP(A606,'import Konya'!A:Q,16,0)</f>
        <v>Geleneksel</v>
      </c>
      <c r="Q606" s="218" t="b">
        <v>0</v>
      </c>
      <c r="R606" s="218" t="s">
        <v>29</v>
      </c>
      <c r="S606" s="218" t="s">
        <v>167</v>
      </c>
      <c r="T606" s="2" t="s">
        <v>13853</v>
      </c>
      <c r="U606" s="218" t="s">
        <v>16380</v>
      </c>
      <c r="V606" s="220">
        <v>44623.0</v>
      </c>
      <c r="W606" s="220">
        <v>44624.0</v>
      </c>
      <c r="X606" s="218"/>
      <c r="Y606" s="218" t="s">
        <v>1353</v>
      </c>
      <c r="Z606" s="220">
        <v>44438.0</v>
      </c>
      <c r="AA606" s="218" t="s">
        <v>1353</v>
      </c>
      <c r="AB606" s="221">
        <v>44615.0</v>
      </c>
      <c r="AC606" s="218" t="s">
        <v>1353</v>
      </c>
      <c r="AD606" s="221">
        <v>44623.0</v>
      </c>
      <c r="AE606" s="218" t="s">
        <v>1353</v>
      </c>
      <c r="AF606" s="221">
        <v>44650.0</v>
      </c>
      <c r="AG606" s="218"/>
      <c r="AH606" s="218"/>
      <c r="AI606" s="218" t="s">
        <v>5414</v>
      </c>
      <c r="AJ606" s="218" t="s">
        <v>404</v>
      </c>
      <c r="AK606" s="218" t="s">
        <v>167</v>
      </c>
      <c r="AL606" s="218" t="s">
        <v>167</v>
      </c>
      <c r="AM606" s="218"/>
    </row>
    <row r="607" ht="15.75" customHeight="1">
      <c r="A607" s="211" t="s">
        <v>16381</v>
      </c>
      <c r="B607" s="211" t="s">
        <v>16382</v>
      </c>
      <c r="C607" s="56" t="str">
        <f>VLOOKUP(A607,'import Konya'!A:Q,3,0)</f>
        <v>DOĞRU</v>
      </c>
      <c r="D607" s="211" t="s">
        <v>1370</v>
      </c>
      <c r="E607" s="56">
        <f>VLOOKUP(A607,'import Konya'!A:Q,5,0)</f>
        <v>4</v>
      </c>
      <c r="F607" s="56">
        <f>VLOOKUP(A607,'import Konya'!A:Q,6,0)</f>
        <v>4</v>
      </c>
      <c r="G607" s="56">
        <f>VLOOKUP(A607,'import Konya'!A:Q,7,0)</f>
        <v>0</v>
      </c>
      <c r="H607" s="56">
        <f>VLOOKUP(A607,'import Konya'!A:Q,8,0)</f>
        <v>49</v>
      </c>
      <c r="I607" s="56">
        <f>VLOOKUP(A607,'import Konya'!A:Q,9,0)</f>
        <v>49</v>
      </c>
      <c r="J607" s="216">
        <f>VLOOKUP(A607,'import Konya'!A:Q,10,0)</f>
        <v>0</v>
      </c>
      <c r="K607" s="211" t="s">
        <v>16383</v>
      </c>
      <c r="L607" s="211">
        <v>5.075946314E9</v>
      </c>
      <c r="M607" s="211" t="s">
        <v>13595</v>
      </c>
      <c r="N607" s="211" t="s">
        <v>14632</v>
      </c>
      <c r="O607" s="211" t="s">
        <v>16384</v>
      </c>
      <c r="P607" s="56" t="str">
        <f>VLOOKUP(A607,'import Konya'!A:Q,16,0)</f>
        <v>Geleneksel</v>
      </c>
      <c r="Q607" s="218" t="b">
        <v>0</v>
      </c>
      <c r="R607" s="218"/>
      <c r="S607" s="218"/>
      <c r="T607" s="218"/>
      <c r="U607" s="218"/>
      <c r="V607" s="220"/>
      <c r="W607" s="220"/>
      <c r="X607" s="218"/>
      <c r="Y607" s="218"/>
      <c r="Z607" s="220"/>
      <c r="AA607" s="218"/>
      <c r="AB607" s="218"/>
      <c r="AC607" s="218"/>
      <c r="AD607" s="218"/>
      <c r="AE607" s="218"/>
      <c r="AF607" s="218"/>
      <c r="AG607" s="218"/>
      <c r="AH607" s="218"/>
      <c r="AI607" s="218"/>
      <c r="AJ607" s="218"/>
      <c r="AK607" s="218"/>
      <c r="AL607" s="218"/>
      <c r="AM607" s="218"/>
    </row>
    <row r="608" ht="15.75" customHeight="1">
      <c r="A608" s="56" t="s">
        <v>16385</v>
      </c>
      <c r="B608" s="56" t="s">
        <v>16386</v>
      </c>
      <c r="C608" s="56" t="str">
        <f>VLOOKUP(A608,'import Konya'!A:Q,3,0)</f>
        <v>DOĞRU</v>
      </c>
      <c r="D608" s="56" t="s">
        <v>1385</v>
      </c>
      <c r="E608" s="56">
        <f>VLOOKUP(A608,'import Konya'!A:Q,5,0)</f>
        <v>471</v>
      </c>
      <c r="F608" s="56">
        <f>VLOOKUP(A608,'import Konya'!A:Q,6,0)</f>
        <v>9</v>
      </c>
      <c r="G608" s="56">
        <f>VLOOKUP(A608,'import Konya'!A:Q,7,0)</f>
        <v>1</v>
      </c>
      <c r="H608" s="56">
        <f>VLOOKUP(A608,'import Konya'!A:Q,8,0)</f>
        <v>18</v>
      </c>
      <c r="I608" s="56">
        <f>VLOOKUP(A608,'import Konya'!A:Q,9,0)</f>
        <v>19</v>
      </c>
      <c r="J608" s="216">
        <f>VLOOKUP(A608,'import Konya'!A:Q,10,0)</f>
        <v>0.05</v>
      </c>
      <c r="K608" s="56" t="s">
        <v>16387</v>
      </c>
      <c r="L608" s="56">
        <v>5.370536591E9</v>
      </c>
      <c r="M608" s="56" t="s">
        <v>11034</v>
      </c>
      <c r="N608" s="56" t="s">
        <v>13784</v>
      </c>
      <c r="O608" s="56" t="s">
        <v>16388</v>
      </c>
      <c r="P608" s="56" t="str">
        <f>VLOOKUP(A608,'import Konya'!A:Q,16,0)</f>
        <v>Geleneksel</v>
      </c>
      <c r="Q608" s="218" t="b">
        <v>0</v>
      </c>
      <c r="R608" s="218" t="s">
        <v>29</v>
      </c>
      <c r="S608" s="218"/>
      <c r="T608" s="218"/>
      <c r="U608" s="218" t="s">
        <v>16389</v>
      </c>
      <c r="V608" s="220"/>
      <c r="W608" s="220"/>
      <c r="X608" s="218"/>
      <c r="Y608" s="218" t="s">
        <v>1353</v>
      </c>
      <c r="Z608" s="220">
        <v>44599.0</v>
      </c>
      <c r="AA608" s="218"/>
      <c r="AB608" s="218"/>
      <c r="AC608" s="218"/>
      <c r="AD608" s="218"/>
      <c r="AE608" s="218"/>
      <c r="AF608" s="218"/>
      <c r="AG608" s="218"/>
      <c r="AH608" s="218"/>
      <c r="AI608" s="218" t="s">
        <v>100</v>
      </c>
      <c r="AJ608" s="218"/>
      <c r="AK608" s="218"/>
      <c r="AL608" s="218"/>
      <c r="AM608" s="218"/>
    </row>
    <row r="609" ht="15.75" customHeight="1">
      <c r="A609" s="56" t="s">
        <v>16390</v>
      </c>
      <c r="B609" s="56" t="s">
        <v>16391</v>
      </c>
      <c r="C609" s="56" t="str">
        <f>VLOOKUP(A609,'import Konya'!A:Q,3,0)</f>
        <v>YANLIŞ</v>
      </c>
      <c r="D609" s="56" t="s">
        <v>1597</v>
      </c>
      <c r="E609" s="56">
        <f>VLOOKUP(A609,'import Konya'!A:Q,5,0)</f>
        <v>53</v>
      </c>
      <c r="F609" s="56" t="str">
        <f>VLOOKUP(A609,'import Konya'!A:Q,6,0)</f>
        <v/>
      </c>
      <c r="G609" s="56">
        <f>VLOOKUP(A609,'import Konya'!A:Q,7,0)</f>
        <v>0</v>
      </c>
      <c r="H609" s="56">
        <f>VLOOKUP(A609,'import Konya'!A:Q,8,0)</f>
        <v>1</v>
      </c>
      <c r="I609" s="56">
        <f>VLOOKUP(A609,'import Konya'!A:Q,9,0)</f>
        <v>1</v>
      </c>
      <c r="J609" s="216">
        <f>VLOOKUP(A609,'import Konya'!A:Q,10,0)</f>
        <v>0</v>
      </c>
      <c r="K609" s="56" t="s">
        <v>16392</v>
      </c>
      <c r="L609" s="56">
        <v>3.322511516E9</v>
      </c>
      <c r="M609" s="56" t="s">
        <v>11034</v>
      </c>
      <c r="N609" s="56" t="s">
        <v>13773</v>
      </c>
      <c r="O609" s="56" t="s">
        <v>16393</v>
      </c>
      <c r="P609" s="56" t="str">
        <f>VLOOKUP(A609,'import Konya'!A:Q,16,0)</f>
        <v>Geleneksel</v>
      </c>
      <c r="Q609" s="218" t="b">
        <v>0</v>
      </c>
      <c r="R609" s="218" t="s">
        <v>29</v>
      </c>
      <c r="S609" s="218"/>
      <c r="T609" s="218"/>
      <c r="U609" s="218" t="s">
        <v>16394</v>
      </c>
      <c r="V609" s="220"/>
      <c r="W609" s="220"/>
      <c r="X609" s="218"/>
      <c r="Y609" s="218" t="s">
        <v>1353</v>
      </c>
      <c r="Z609" s="220">
        <v>44425.0</v>
      </c>
      <c r="AA609" s="218" t="s">
        <v>1353</v>
      </c>
      <c r="AB609" s="221">
        <v>44608.0</v>
      </c>
      <c r="AC609" s="218" t="s">
        <v>1353</v>
      </c>
      <c r="AD609" s="221">
        <v>44610.0</v>
      </c>
      <c r="AE609" s="218"/>
      <c r="AF609" s="218"/>
      <c r="AG609" s="218"/>
      <c r="AH609" s="218"/>
      <c r="AI609" s="218" t="s">
        <v>13605</v>
      </c>
      <c r="AJ609" s="218" t="s">
        <v>610</v>
      </c>
      <c r="AK609" s="218" t="s">
        <v>404</v>
      </c>
      <c r="AL609" s="218"/>
      <c r="AM609" s="218"/>
    </row>
    <row r="610" ht="15.75" customHeight="1">
      <c r="A610" s="56" t="s">
        <v>16395</v>
      </c>
      <c r="B610" s="56" t="s">
        <v>16396</v>
      </c>
      <c r="C610" s="56" t="str">
        <f>VLOOKUP(A610,'import Konya'!A:Q,3,0)</f>
        <v>DOĞRU</v>
      </c>
      <c r="D610" s="56" t="s">
        <v>1385</v>
      </c>
      <c r="E610" s="56">
        <f>VLOOKUP(A610,'import Konya'!A:Q,5,0)</f>
        <v>2208</v>
      </c>
      <c r="F610" s="56">
        <f>VLOOKUP(A610,'import Konya'!A:Q,6,0)</f>
        <v>42</v>
      </c>
      <c r="G610" s="56">
        <f>VLOOKUP(A610,'import Konya'!A:Q,7,0)</f>
        <v>25</v>
      </c>
      <c r="H610" s="56">
        <f>VLOOKUP(A610,'import Konya'!A:Q,8,0)</f>
        <v>8</v>
      </c>
      <c r="I610" s="56">
        <f>VLOOKUP(A610,'import Konya'!A:Q,9,0)</f>
        <v>33</v>
      </c>
      <c r="J610" s="216">
        <f>VLOOKUP(A610,'import Konya'!A:Q,10,0)</f>
        <v>0.76</v>
      </c>
      <c r="K610" s="56" t="s">
        <v>16397</v>
      </c>
      <c r="L610" s="56">
        <v>3.322610639E9</v>
      </c>
      <c r="M610" s="56" t="s">
        <v>11034</v>
      </c>
      <c r="N610" s="56" t="s">
        <v>14076</v>
      </c>
      <c r="O610" s="56" t="s">
        <v>16398</v>
      </c>
      <c r="P610" s="56" t="str">
        <f>VLOOKUP(A610,'import Konya'!A:Q,16,0)</f>
        <v>Geleneksel</v>
      </c>
      <c r="Q610" s="218" t="b">
        <v>0</v>
      </c>
      <c r="R610" s="218" t="s">
        <v>38</v>
      </c>
      <c r="S610" s="218" t="s">
        <v>149</v>
      </c>
      <c r="T610" s="2" t="s">
        <v>13064</v>
      </c>
      <c r="U610" s="218" t="s">
        <v>16399</v>
      </c>
      <c r="V610" s="220">
        <v>44602.0</v>
      </c>
      <c r="W610" s="220">
        <v>44603.0</v>
      </c>
      <c r="X610" s="218"/>
      <c r="Y610" s="218" t="s">
        <v>1475</v>
      </c>
      <c r="Z610" s="220">
        <v>44602.0</v>
      </c>
      <c r="AA610" s="218" t="s">
        <v>1353</v>
      </c>
      <c r="AB610" s="221">
        <v>44602.0</v>
      </c>
      <c r="AC610" s="218"/>
      <c r="AD610" s="218"/>
      <c r="AE610" s="218"/>
      <c r="AF610" s="218"/>
      <c r="AG610" s="218"/>
      <c r="AH610" s="218"/>
      <c r="AI610" s="218" t="s">
        <v>149</v>
      </c>
      <c r="AJ610" s="218" t="s">
        <v>149</v>
      </c>
      <c r="AK610" s="218"/>
      <c r="AL610" s="218"/>
      <c r="AM610" s="218"/>
    </row>
    <row r="611" ht="15.75" customHeight="1">
      <c r="A611" s="56" t="s">
        <v>16400</v>
      </c>
      <c r="B611" s="56" t="s">
        <v>16401</v>
      </c>
      <c r="C611" s="56" t="str">
        <f>VLOOKUP(A611,'import Konya'!A:Q,3,0)</f>
        <v>DOĞRU</v>
      </c>
      <c r="D611" s="56" t="s">
        <v>1507</v>
      </c>
      <c r="E611" s="56">
        <f>VLOOKUP(A611,'import Konya'!A:Q,5,0)</f>
        <v>33</v>
      </c>
      <c r="F611" s="56">
        <f>VLOOKUP(A611,'import Konya'!A:Q,6,0)</f>
        <v>2</v>
      </c>
      <c r="G611" s="56">
        <f>VLOOKUP(A611,'import Konya'!A:Q,7,0)</f>
        <v>0</v>
      </c>
      <c r="H611" s="56">
        <f>VLOOKUP(A611,'import Konya'!A:Q,8,0)</f>
        <v>23</v>
      </c>
      <c r="I611" s="56">
        <f>VLOOKUP(A611,'import Konya'!A:Q,9,0)</f>
        <v>23</v>
      </c>
      <c r="J611" s="216">
        <f>VLOOKUP(A611,'import Konya'!A:Q,10,0)</f>
        <v>0</v>
      </c>
      <c r="K611" s="56" t="s">
        <v>16402</v>
      </c>
      <c r="L611" s="56">
        <v>5.434526245E9</v>
      </c>
      <c r="M611" s="56" t="s">
        <v>13620</v>
      </c>
      <c r="N611" s="56" t="s">
        <v>13958</v>
      </c>
      <c r="O611" s="56" t="s">
        <v>16403</v>
      </c>
      <c r="P611" s="56" t="str">
        <f>VLOOKUP(A611,'import Konya'!A:Q,16,0)</f>
        <v>Geleneksel</v>
      </c>
      <c r="Q611" s="218" t="b">
        <v>0</v>
      </c>
      <c r="R611" s="218" t="s">
        <v>38</v>
      </c>
      <c r="S611" s="218" t="s">
        <v>167</v>
      </c>
      <c r="T611" s="2" t="s">
        <v>13064</v>
      </c>
      <c r="U611" s="218"/>
      <c r="V611" s="220">
        <v>44658.0</v>
      </c>
      <c r="W611" s="220">
        <v>44659.0</v>
      </c>
      <c r="X611" s="218"/>
      <c r="Y611" s="218" t="s">
        <v>1353</v>
      </c>
      <c r="Z611" s="220">
        <v>44658.0</v>
      </c>
      <c r="AA611" s="218"/>
      <c r="AB611" s="218"/>
      <c r="AC611" s="218"/>
      <c r="AD611" s="218"/>
      <c r="AE611" s="218"/>
      <c r="AF611" s="218"/>
      <c r="AG611" s="218"/>
      <c r="AH611" s="218"/>
      <c r="AI611" s="218" t="s">
        <v>167</v>
      </c>
      <c r="AJ611" s="218"/>
      <c r="AK611" s="218"/>
      <c r="AL611" s="218"/>
      <c r="AM611" s="218"/>
    </row>
    <row r="612" ht="15.75" customHeight="1">
      <c r="A612" s="56" t="s">
        <v>16404</v>
      </c>
      <c r="B612" s="56" t="s">
        <v>16405</v>
      </c>
      <c r="C612" s="56" t="str">
        <f>VLOOKUP(A612,'import Konya'!A:Q,3,0)</f>
        <v>DOĞRU</v>
      </c>
      <c r="D612" s="56" t="s">
        <v>1356</v>
      </c>
      <c r="E612" s="56">
        <f>VLOOKUP(A612,'import Konya'!A:Q,5,0)</f>
        <v>1173</v>
      </c>
      <c r="F612" s="56">
        <f>VLOOKUP(A612,'import Konya'!A:Q,6,0)</f>
        <v>46</v>
      </c>
      <c r="G612" s="56">
        <f>VLOOKUP(A612,'import Konya'!A:Q,7,0)</f>
        <v>0</v>
      </c>
      <c r="H612" s="56">
        <f>VLOOKUP(A612,'import Konya'!A:Q,8,0)</f>
        <v>16</v>
      </c>
      <c r="I612" s="56">
        <f>VLOOKUP(A612,'import Konya'!A:Q,9,0)</f>
        <v>16</v>
      </c>
      <c r="J612" s="216">
        <f>VLOOKUP(A612,'import Konya'!A:Q,10,0)</f>
        <v>0</v>
      </c>
      <c r="K612" s="56" t="s">
        <v>14457</v>
      </c>
      <c r="L612" s="56">
        <v>5.530997229E9</v>
      </c>
      <c r="M612" s="56" t="s">
        <v>11034</v>
      </c>
      <c r="N612" s="56" t="s">
        <v>1699</v>
      </c>
      <c r="O612" s="56" t="s">
        <v>16406</v>
      </c>
      <c r="P612" s="56" t="str">
        <f>VLOOKUP(A612,'import Konya'!A:Q,16,0)</f>
        <v>Geleneksel</v>
      </c>
      <c r="Q612" s="218" t="b">
        <v>0</v>
      </c>
      <c r="R612" s="218" t="s">
        <v>43</v>
      </c>
      <c r="S612" s="218"/>
      <c r="T612" s="218"/>
      <c r="U612" s="218" t="s">
        <v>16407</v>
      </c>
      <c r="V612" s="220"/>
      <c r="W612" s="220"/>
      <c r="X612" s="218"/>
      <c r="Y612" s="218" t="s">
        <v>43</v>
      </c>
      <c r="Z612" s="220">
        <v>44410.0</v>
      </c>
      <c r="AA612" s="218" t="s">
        <v>43</v>
      </c>
      <c r="AB612" s="221">
        <v>44412.0</v>
      </c>
      <c r="AC612" s="218" t="s">
        <v>43</v>
      </c>
      <c r="AD612" s="221">
        <v>44413.0</v>
      </c>
      <c r="AE612" s="218" t="s">
        <v>43</v>
      </c>
      <c r="AF612" s="221">
        <v>44590.0</v>
      </c>
      <c r="AG612" s="218"/>
      <c r="AH612" s="218"/>
      <c r="AI612" s="218" t="s">
        <v>5107</v>
      </c>
      <c r="AJ612" s="218" t="s">
        <v>13605</v>
      </c>
      <c r="AK612" s="218" t="s">
        <v>13642</v>
      </c>
      <c r="AL612" s="218" t="s">
        <v>167</v>
      </c>
      <c r="AM612" s="218"/>
    </row>
    <row r="613" ht="15.75" customHeight="1">
      <c r="A613" s="56" t="s">
        <v>16408</v>
      </c>
      <c r="B613" s="56" t="s">
        <v>16409</v>
      </c>
      <c r="C613" s="56" t="str">
        <f>VLOOKUP(A613,'import Konya'!A:Q,3,0)</f>
        <v>YANLIŞ</v>
      </c>
      <c r="D613" s="56" t="s">
        <v>1443</v>
      </c>
      <c r="E613" s="56">
        <f>VLOOKUP(A613,'import Konya'!A:Q,5,0)</f>
        <v>1495</v>
      </c>
      <c r="F613" s="56" t="str">
        <f>VLOOKUP(A613,'import Konya'!A:Q,6,0)</f>
        <v/>
      </c>
      <c r="G613" s="56">
        <f>VLOOKUP(A613,'import Konya'!A:Q,7,0)</f>
        <v>7</v>
      </c>
      <c r="H613" s="56">
        <f>VLOOKUP(A613,'import Konya'!A:Q,8,0)</f>
        <v>24</v>
      </c>
      <c r="I613" s="56">
        <f>VLOOKUP(A613,'import Konya'!A:Q,9,0)</f>
        <v>31</v>
      </c>
      <c r="J613" s="216">
        <f>VLOOKUP(A613,'import Konya'!A:Q,10,0)</f>
        <v>0.23</v>
      </c>
      <c r="K613" s="56" t="s">
        <v>16410</v>
      </c>
      <c r="L613" s="56">
        <v>5.51555805E9</v>
      </c>
      <c r="M613" s="56" t="s">
        <v>11034</v>
      </c>
      <c r="N613" s="56" t="s">
        <v>13602</v>
      </c>
      <c r="O613" s="56" t="s">
        <v>16411</v>
      </c>
      <c r="P613" s="56" t="str">
        <f>VLOOKUP(A613,'import Konya'!A:Q,16,0)</f>
        <v>Geleneksel</v>
      </c>
      <c r="Q613" s="218" t="b">
        <v>0</v>
      </c>
      <c r="R613" s="218" t="s">
        <v>38</v>
      </c>
      <c r="S613" s="218" t="s">
        <v>100</v>
      </c>
      <c r="T613" s="2" t="s">
        <v>13064</v>
      </c>
      <c r="U613" s="218" t="s">
        <v>16412</v>
      </c>
      <c r="V613" s="220">
        <v>44560.0</v>
      </c>
      <c r="W613" s="220">
        <v>44564.0</v>
      </c>
      <c r="X613" s="218"/>
      <c r="Y613" s="218" t="s">
        <v>1353</v>
      </c>
      <c r="Z613" s="220">
        <v>44560.0</v>
      </c>
      <c r="AA613" s="218"/>
      <c r="AB613" s="218"/>
      <c r="AC613" s="218"/>
      <c r="AD613" s="218"/>
      <c r="AE613" s="218"/>
      <c r="AF613" s="218"/>
      <c r="AG613" s="218"/>
      <c r="AH613" s="218"/>
      <c r="AI613" s="218" t="s">
        <v>100</v>
      </c>
      <c r="AJ613" s="218"/>
      <c r="AK613" s="218"/>
      <c r="AL613" s="218"/>
      <c r="AM613" s="218"/>
    </row>
    <row r="614" ht="15.75" customHeight="1">
      <c r="A614" s="211" t="s">
        <v>16413</v>
      </c>
      <c r="B614" s="211" t="s">
        <v>16414</v>
      </c>
      <c r="C614" s="56" t="str">
        <f>VLOOKUP(A614,'import Konya'!A:Q,3,0)</f>
        <v>DOĞRU</v>
      </c>
      <c r="D614" s="211" t="s">
        <v>1688</v>
      </c>
      <c r="E614" s="56" t="str">
        <f>VLOOKUP(A614,'import Konya'!A:Q,5,0)</f>
        <v/>
      </c>
      <c r="F614" s="56" t="str">
        <f>VLOOKUP(A614,'import Konya'!A:Q,6,0)</f>
        <v/>
      </c>
      <c r="G614" s="56">
        <f>VLOOKUP(A614,'import Konya'!A:Q,7,0)</f>
        <v>0</v>
      </c>
      <c r="H614" s="56">
        <f>VLOOKUP(A614,'import Konya'!A:Q,8,0)</f>
        <v>58</v>
      </c>
      <c r="I614" s="56">
        <f>VLOOKUP(A614,'import Konya'!A:Q,9,0)</f>
        <v>58</v>
      </c>
      <c r="J614" s="216">
        <f>VLOOKUP(A614,'import Konya'!A:Q,10,0)</f>
        <v>0</v>
      </c>
      <c r="K614" s="211" t="s">
        <v>16415</v>
      </c>
      <c r="L614" s="211">
        <v>3.323420342E9</v>
      </c>
      <c r="M614" s="211" t="s">
        <v>11034</v>
      </c>
      <c r="N614" s="211" t="s">
        <v>13668</v>
      </c>
      <c r="O614" s="211" t="s">
        <v>16416</v>
      </c>
      <c r="P614" s="56" t="str">
        <f>VLOOKUP(A614,'import Konya'!A:Q,16,0)</f>
        <v>Geleneksel</v>
      </c>
      <c r="Q614" s="218" t="b">
        <v>0</v>
      </c>
      <c r="R614" s="218"/>
      <c r="S614" s="218"/>
      <c r="T614" s="218"/>
      <c r="U614" s="218"/>
      <c r="V614" s="220"/>
      <c r="W614" s="220"/>
      <c r="X614" s="218"/>
      <c r="Y614" s="218"/>
      <c r="Z614" s="220"/>
      <c r="AA614" s="218"/>
      <c r="AB614" s="218"/>
      <c r="AC614" s="218"/>
      <c r="AD614" s="218"/>
      <c r="AE614" s="218"/>
      <c r="AF614" s="218"/>
      <c r="AG614" s="218"/>
      <c r="AH614" s="218"/>
      <c r="AI614" s="218"/>
      <c r="AJ614" s="218"/>
      <c r="AK614" s="218"/>
      <c r="AL614" s="218"/>
      <c r="AM614" s="218"/>
    </row>
    <row r="615" ht="15.75" customHeight="1">
      <c r="A615" s="56" t="s">
        <v>16417</v>
      </c>
      <c r="B615" s="56" t="s">
        <v>16418</v>
      </c>
      <c r="C615" s="56" t="str">
        <f>VLOOKUP(A615,'import Konya'!A:Q,3,0)</f>
        <v>DOĞRU</v>
      </c>
      <c r="D615" s="56" t="s">
        <v>1356</v>
      </c>
      <c r="E615" s="56">
        <f>VLOOKUP(A615,'import Konya'!A:Q,5,0)</f>
        <v>27</v>
      </c>
      <c r="F615" s="56">
        <f>VLOOKUP(A615,'import Konya'!A:Q,6,0)</f>
        <v>3</v>
      </c>
      <c r="G615" s="56">
        <f>VLOOKUP(A615,'import Konya'!A:Q,7,0)</f>
        <v>0</v>
      </c>
      <c r="H615" s="56">
        <f>VLOOKUP(A615,'import Konya'!A:Q,8,0)</f>
        <v>10</v>
      </c>
      <c r="I615" s="56">
        <f>VLOOKUP(A615,'import Konya'!A:Q,9,0)</f>
        <v>10</v>
      </c>
      <c r="J615" s="216">
        <f>VLOOKUP(A615,'import Konya'!A:Q,10,0)</f>
        <v>0</v>
      </c>
      <c r="K615" s="56" t="s">
        <v>16419</v>
      </c>
      <c r="L615" s="56">
        <v>5.444600446E9</v>
      </c>
      <c r="M615" s="56" t="s">
        <v>13656</v>
      </c>
      <c r="N615" s="56" t="s">
        <v>1408</v>
      </c>
      <c r="O615" s="56" t="s">
        <v>16420</v>
      </c>
      <c r="P615" s="56" t="str">
        <f>VLOOKUP(A615,'import Konya'!A:Q,16,0)</f>
        <v>Geleneksel</v>
      </c>
      <c r="Q615" s="218" t="b">
        <v>0</v>
      </c>
      <c r="R615" s="218"/>
      <c r="S615" s="218"/>
      <c r="T615" s="218"/>
      <c r="U615" s="218"/>
      <c r="V615" s="220"/>
      <c r="W615" s="220"/>
      <c r="X615" s="218"/>
      <c r="Y615" s="218"/>
      <c r="Z615" s="220"/>
      <c r="AA615" s="218"/>
      <c r="AB615" s="218"/>
      <c r="AC615" s="218"/>
      <c r="AD615" s="218"/>
      <c r="AE615" s="218"/>
      <c r="AF615" s="218"/>
      <c r="AG615" s="218"/>
      <c r="AH615" s="218"/>
      <c r="AI615" s="218"/>
      <c r="AJ615" s="218"/>
      <c r="AK615" s="218"/>
      <c r="AL615" s="218"/>
      <c r="AM615" s="218"/>
    </row>
    <row r="616" ht="15.75" customHeight="1">
      <c r="A616" s="56" t="s">
        <v>16421</v>
      </c>
      <c r="B616" s="56" t="s">
        <v>16422</v>
      </c>
      <c r="C616" s="56" t="str">
        <f>VLOOKUP(A616,'import Konya'!A:Q,3,0)</f>
        <v>YANLIŞ</v>
      </c>
      <c r="D616" s="56" t="s">
        <v>1378</v>
      </c>
      <c r="E616" s="56">
        <f>VLOOKUP(A616,'import Konya'!A:Q,5,0)</f>
        <v>225</v>
      </c>
      <c r="F616" s="56" t="str">
        <f>VLOOKUP(A616,'import Konya'!A:Q,6,0)</f>
        <v/>
      </c>
      <c r="G616" s="56">
        <f>VLOOKUP(A616,'import Konya'!A:Q,7,0)</f>
        <v>0</v>
      </c>
      <c r="H616" s="56">
        <f>VLOOKUP(A616,'import Konya'!A:Q,8,0)</f>
        <v>19</v>
      </c>
      <c r="I616" s="56">
        <f>VLOOKUP(A616,'import Konya'!A:Q,9,0)</f>
        <v>19</v>
      </c>
      <c r="J616" s="216">
        <f>VLOOKUP(A616,'import Konya'!A:Q,10,0)</f>
        <v>0</v>
      </c>
      <c r="K616" s="56" t="s">
        <v>16423</v>
      </c>
      <c r="L616" s="56">
        <v>5.530842645E9</v>
      </c>
      <c r="M616" s="56" t="s">
        <v>13620</v>
      </c>
      <c r="N616" s="56" t="s">
        <v>13958</v>
      </c>
      <c r="O616" s="56" t="s">
        <v>16424</v>
      </c>
      <c r="P616" s="56" t="str">
        <f>VLOOKUP(A616,'import Konya'!A:Q,16,0)</f>
        <v>Geleneksel</v>
      </c>
      <c r="Q616" s="218" t="b">
        <v>0</v>
      </c>
      <c r="R616" s="218" t="s">
        <v>43</v>
      </c>
      <c r="S616" s="218"/>
      <c r="T616" s="218"/>
      <c r="U616" s="218" t="s">
        <v>16213</v>
      </c>
      <c r="V616" s="220"/>
      <c r="W616" s="220"/>
      <c r="X616" s="218"/>
      <c r="Y616" s="218" t="s">
        <v>43</v>
      </c>
      <c r="Z616" s="220">
        <v>44594.0</v>
      </c>
      <c r="AA616" s="218" t="s">
        <v>43</v>
      </c>
      <c r="AB616" s="221">
        <v>44596.0</v>
      </c>
      <c r="AC616" s="218"/>
      <c r="AD616" s="218"/>
      <c r="AE616" s="218"/>
      <c r="AF616" s="218"/>
      <c r="AG616" s="218"/>
      <c r="AH616" s="218"/>
      <c r="AI616" s="218" t="s">
        <v>106</v>
      </c>
      <c r="AJ616" s="218" t="s">
        <v>106</v>
      </c>
      <c r="AK616" s="218"/>
      <c r="AL616" s="218"/>
      <c r="AM616" s="218"/>
    </row>
    <row r="617" ht="15.75" customHeight="1">
      <c r="A617" s="56" t="s">
        <v>16425</v>
      </c>
      <c r="B617" s="56" t="s">
        <v>16426</v>
      </c>
      <c r="C617" s="56" t="str">
        <f>VLOOKUP(A617,'import Konya'!A:Q,3,0)</f>
        <v>YANLIŞ</v>
      </c>
      <c r="D617" s="56" t="s">
        <v>1385</v>
      </c>
      <c r="E617" s="56">
        <f>VLOOKUP(A617,'import Konya'!A:Q,5,0)</f>
        <v>18</v>
      </c>
      <c r="F617" s="56" t="str">
        <f>VLOOKUP(A617,'import Konya'!A:Q,6,0)</f>
        <v/>
      </c>
      <c r="G617" s="56">
        <f>VLOOKUP(A617,'import Konya'!A:Q,7,0)</f>
        <v>0</v>
      </c>
      <c r="H617" s="56">
        <f>VLOOKUP(A617,'import Konya'!A:Q,8,0)</f>
        <v>15</v>
      </c>
      <c r="I617" s="56">
        <f>VLOOKUP(A617,'import Konya'!A:Q,9,0)</f>
        <v>15</v>
      </c>
      <c r="J617" s="216">
        <f>VLOOKUP(A617,'import Konya'!A:Q,10,0)</f>
        <v>0</v>
      </c>
      <c r="K617" s="56" t="s">
        <v>16427</v>
      </c>
      <c r="L617" s="56">
        <v>5.444733239E9</v>
      </c>
      <c r="M617" s="56" t="s">
        <v>13595</v>
      </c>
      <c r="N617" s="56" t="s">
        <v>13945</v>
      </c>
      <c r="O617" s="56" t="s">
        <v>16428</v>
      </c>
      <c r="P617" s="56" t="str">
        <f>VLOOKUP(A617,'import Konya'!A:Q,16,0)</f>
        <v>Geleneksel</v>
      </c>
      <c r="Q617" s="218" t="b">
        <v>0</v>
      </c>
      <c r="R617" s="218" t="s">
        <v>29</v>
      </c>
      <c r="S617" s="218"/>
      <c r="T617" s="224"/>
      <c r="U617" s="218" t="s">
        <v>16429</v>
      </c>
      <c r="V617" s="220"/>
      <c r="W617" s="220"/>
      <c r="X617" s="218"/>
      <c r="Y617" s="218" t="s">
        <v>1353</v>
      </c>
      <c r="Z617" s="220">
        <v>44389.0</v>
      </c>
      <c r="AA617" s="218" t="s">
        <v>1353</v>
      </c>
      <c r="AB617" s="221">
        <v>44390.0</v>
      </c>
      <c r="AC617" s="218" t="s">
        <v>43</v>
      </c>
      <c r="AD617" s="221">
        <v>44403.0</v>
      </c>
      <c r="AE617" s="218" t="s">
        <v>1506</v>
      </c>
      <c r="AF617" s="221">
        <v>44404.0</v>
      </c>
      <c r="AG617" s="218"/>
      <c r="AH617" s="218"/>
      <c r="AI617" s="218" t="s">
        <v>100</v>
      </c>
      <c r="AJ617" s="218" t="s">
        <v>100</v>
      </c>
      <c r="AK617" s="218" t="s">
        <v>100</v>
      </c>
      <c r="AL617" s="218" t="s">
        <v>5107</v>
      </c>
      <c r="AM617" s="218"/>
    </row>
    <row r="618" ht="15.75" customHeight="1">
      <c r="A618" s="56" t="s">
        <v>16430</v>
      </c>
      <c r="B618" s="56" t="s">
        <v>16431</v>
      </c>
      <c r="C618" s="56" t="str">
        <f>VLOOKUP(A618,'import Konya'!A:Q,3,0)</f>
        <v>DOĞRU</v>
      </c>
      <c r="D618" s="56" t="s">
        <v>1827</v>
      </c>
      <c r="E618" s="56">
        <f>VLOOKUP(A618,'import Konya'!A:Q,5,0)</f>
        <v>69</v>
      </c>
      <c r="F618" s="56">
        <f>VLOOKUP(A618,'import Konya'!A:Q,6,0)</f>
        <v>13</v>
      </c>
      <c r="G618" s="56">
        <f>VLOOKUP(A618,'import Konya'!A:Q,7,0)</f>
        <v>6</v>
      </c>
      <c r="H618" s="56">
        <f>VLOOKUP(A618,'import Konya'!A:Q,8,0)</f>
        <v>23</v>
      </c>
      <c r="I618" s="56">
        <f>VLOOKUP(A618,'import Konya'!A:Q,9,0)</f>
        <v>29</v>
      </c>
      <c r="J618" s="216">
        <f>VLOOKUP(A618,'import Konya'!A:Q,10,0)</f>
        <v>0.21</v>
      </c>
      <c r="K618" s="56" t="s">
        <v>16432</v>
      </c>
      <c r="L618" s="56">
        <v>5.537013136E9</v>
      </c>
      <c r="M618" s="56" t="s">
        <v>13595</v>
      </c>
      <c r="N618" s="56" t="s">
        <v>15622</v>
      </c>
      <c r="O618" s="56" t="s">
        <v>16433</v>
      </c>
      <c r="P618" s="56" t="str">
        <f>VLOOKUP(A618,'import Konya'!A:Q,16,0)</f>
        <v>Geleneksel</v>
      </c>
      <c r="Q618" s="218" t="b">
        <v>0</v>
      </c>
      <c r="R618" s="218" t="s">
        <v>33</v>
      </c>
      <c r="S618" s="218" t="s">
        <v>167</v>
      </c>
      <c r="T618" s="2" t="s">
        <v>13064</v>
      </c>
      <c r="U618" s="218" t="s">
        <v>16434</v>
      </c>
      <c r="V618" s="220">
        <v>44623.0</v>
      </c>
      <c r="W618" s="220">
        <v>44624.0</v>
      </c>
      <c r="X618" s="218"/>
      <c r="Y618" s="218" t="s">
        <v>1475</v>
      </c>
      <c r="Z618" s="220">
        <v>44620.0</v>
      </c>
      <c r="AA618" s="218" t="s">
        <v>1353</v>
      </c>
      <c r="AB618" s="221">
        <v>44623.0</v>
      </c>
      <c r="AC618" s="218"/>
      <c r="AD618" s="218"/>
      <c r="AE618" s="218"/>
      <c r="AF618" s="218"/>
      <c r="AG618" s="218"/>
      <c r="AH618" s="218"/>
      <c r="AI618" s="218" t="s">
        <v>167</v>
      </c>
      <c r="AJ618" s="218" t="s">
        <v>167</v>
      </c>
      <c r="AK618" s="218"/>
      <c r="AL618" s="218"/>
      <c r="AM618" s="218"/>
    </row>
    <row r="619" ht="15.75" customHeight="1">
      <c r="A619" s="56" t="s">
        <v>16435</v>
      </c>
      <c r="B619" s="56" t="s">
        <v>16436</v>
      </c>
      <c r="C619" s="56" t="str">
        <f>VLOOKUP(A619,'import Konya'!A:Q,3,0)</f>
        <v>DOĞRU</v>
      </c>
      <c r="D619" s="56" t="s">
        <v>1827</v>
      </c>
      <c r="E619" s="56">
        <f>VLOOKUP(A619,'import Konya'!A:Q,5,0)</f>
        <v>881</v>
      </c>
      <c r="F619" s="56">
        <f>VLOOKUP(A619,'import Konya'!A:Q,6,0)</f>
        <v>39</v>
      </c>
      <c r="G619" s="56">
        <f>VLOOKUP(A619,'import Konya'!A:Q,7,0)</f>
        <v>27</v>
      </c>
      <c r="H619" s="56">
        <f>VLOOKUP(A619,'import Konya'!A:Q,8,0)</f>
        <v>1</v>
      </c>
      <c r="I619" s="56">
        <f>VLOOKUP(A619,'import Konya'!A:Q,9,0)</f>
        <v>28</v>
      </c>
      <c r="J619" s="216">
        <f>VLOOKUP(A619,'import Konya'!A:Q,10,0)</f>
        <v>0.96</v>
      </c>
      <c r="K619" s="56" t="s">
        <v>16437</v>
      </c>
      <c r="L619" s="56">
        <v>3.325012345E9</v>
      </c>
      <c r="M619" s="56" t="s">
        <v>11034</v>
      </c>
      <c r="N619" s="56" t="s">
        <v>13896</v>
      </c>
      <c r="O619" s="56" t="s">
        <v>16438</v>
      </c>
      <c r="P619" s="56" t="str">
        <f>VLOOKUP(A619,'import Konya'!A:Q,16,0)</f>
        <v>Geleneksel</v>
      </c>
      <c r="Q619" s="218" t="b">
        <v>0</v>
      </c>
      <c r="R619" s="218" t="s">
        <v>38</v>
      </c>
      <c r="S619" s="218" t="s">
        <v>571</v>
      </c>
      <c r="T619" s="2" t="s">
        <v>13064</v>
      </c>
      <c r="U619" s="218" t="s">
        <v>16439</v>
      </c>
      <c r="V619" s="220">
        <v>44607.0</v>
      </c>
      <c r="W619" s="220">
        <v>44608.0</v>
      </c>
      <c r="X619" s="218"/>
      <c r="Y619" s="218" t="s">
        <v>1353</v>
      </c>
      <c r="Z619" s="220">
        <v>44607.0</v>
      </c>
      <c r="AA619" s="218"/>
      <c r="AB619" s="218"/>
      <c r="AC619" s="218"/>
      <c r="AD619" s="218"/>
      <c r="AE619" s="218"/>
      <c r="AF619" s="218"/>
      <c r="AG619" s="218"/>
      <c r="AH619" s="218"/>
      <c r="AI619" s="218" t="s">
        <v>571</v>
      </c>
      <c r="AJ619" s="218"/>
      <c r="AK619" s="218"/>
      <c r="AL619" s="218"/>
      <c r="AM619" s="218"/>
    </row>
    <row r="620" ht="15.75" customHeight="1">
      <c r="A620" s="211" t="s">
        <v>16440</v>
      </c>
      <c r="B620" s="211" t="s">
        <v>16441</v>
      </c>
      <c r="C620" s="56" t="str">
        <f>VLOOKUP(A620,'import Konya'!A:Q,3,0)</f>
        <v>DOĞRU</v>
      </c>
      <c r="D620" s="211" t="s">
        <v>1827</v>
      </c>
      <c r="E620" s="56">
        <f>VLOOKUP(A620,'import Konya'!A:Q,5,0)</f>
        <v>53</v>
      </c>
      <c r="F620" s="56">
        <f>VLOOKUP(A620,'import Konya'!A:Q,6,0)</f>
        <v>19</v>
      </c>
      <c r="G620" s="56">
        <f>VLOOKUP(A620,'import Konya'!A:Q,7,0)</f>
        <v>3</v>
      </c>
      <c r="H620" s="56">
        <f>VLOOKUP(A620,'import Konya'!A:Q,8,0)</f>
        <v>1</v>
      </c>
      <c r="I620" s="56">
        <f>VLOOKUP(A620,'import Konya'!A:Q,9,0)</f>
        <v>4</v>
      </c>
      <c r="J620" s="216">
        <f>VLOOKUP(A620,'import Konya'!A:Q,10,0)</f>
        <v>0.75</v>
      </c>
      <c r="K620" s="211" t="s">
        <v>16442</v>
      </c>
      <c r="L620" s="211">
        <v>5.30136422E9</v>
      </c>
      <c r="M620" s="211" t="s">
        <v>13620</v>
      </c>
      <c r="N620" s="211" t="s">
        <v>13763</v>
      </c>
      <c r="O620" s="211" t="s">
        <v>16443</v>
      </c>
      <c r="P620" s="56" t="str">
        <f>VLOOKUP(A620,'import Konya'!A:Q,16,0)</f>
        <v>Geleneksel</v>
      </c>
      <c r="Q620" s="218" t="b">
        <v>0</v>
      </c>
      <c r="R620" s="218"/>
      <c r="S620" s="218"/>
      <c r="T620" s="224"/>
      <c r="U620" s="218"/>
      <c r="V620" s="220"/>
      <c r="W620" s="220"/>
      <c r="X620" s="218"/>
      <c r="Y620" s="218"/>
      <c r="Z620" s="220"/>
      <c r="AA620" s="218"/>
      <c r="AB620" s="218"/>
      <c r="AC620" s="218"/>
      <c r="AD620" s="218"/>
      <c r="AE620" s="218"/>
      <c r="AF620" s="218"/>
      <c r="AG620" s="218"/>
      <c r="AH620" s="218"/>
      <c r="AI620" s="218"/>
      <c r="AJ620" s="218"/>
      <c r="AK620" s="218"/>
      <c r="AL620" s="218"/>
      <c r="AM620" s="218"/>
    </row>
    <row r="621" ht="15.75" customHeight="1">
      <c r="A621" s="56" t="s">
        <v>16444</v>
      </c>
      <c r="B621" s="56" t="s">
        <v>16445</v>
      </c>
      <c r="C621" s="56" t="str">
        <f>VLOOKUP(A621,'import Konya'!A:Q,3,0)</f>
        <v>DOĞRU</v>
      </c>
      <c r="D621" s="56" t="s">
        <v>1827</v>
      </c>
      <c r="E621" s="56">
        <f>VLOOKUP(A621,'import Konya'!A:Q,5,0)</f>
        <v>85</v>
      </c>
      <c r="F621" s="56" t="str">
        <f>VLOOKUP(A621,'import Konya'!A:Q,6,0)</f>
        <v/>
      </c>
      <c r="G621" s="56">
        <f>VLOOKUP(A621,'import Konya'!A:Q,7,0)</f>
        <v>0</v>
      </c>
      <c r="H621" s="56">
        <f>VLOOKUP(A621,'import Konya'!A:Q,8,0)</f>
        <v>10</v>
      </c>
      <c r="I621" s="56">
        <f>VLOOKUP(A621,'import Konya'!A:Q,9,0)</f>
        <v>10</v>
      </c>
      <c r="J621" s="216">
        <f>VLOOKUP(A621,'import Konya'!A:Q,10,0)</f>
        <v>0</v>
      </c>
      <c r="K621" s="56" t="s">
        <v>16432</v>
      </c>
      <c r="L621" s="56">
        <v>5.465624211E9</v>
      </c>
      <c r="M621" s="56" t="s">
        <v>13620</v>
      </c>
      <c r="N621" s="56" t="s">
        <v>15039</v>
      </c>
      <c r="O621" s="56" t="s">
        <v>16446</v>
      </c>
      <c r="P621" s="56" t="str">
        <f>VLOOKUP(A621,'import Konya'!A:Q,16,0)</f>
        <v>Geleneksel</v>
      </c>
      <c r="Q621" s="218" t="b">
        <v>1</v>
      </c>
      <c r="R621" s="218"/>
      <c r="S621" s="218"/>
      <c r="T621" s="218"/>
      <c r="U621" s="218" t="s">
        <v>16447</v>
      </c>
      <c r="V621" s="220"/>
      <c r="W621" s="220"/>
      <c r="X621" s="218"/>
      <c r="Y621" s="218" t="s">
        <v>1353</v>
      </c>
      <c r="Z621" s="220">
        <v>44599.0</v>
      </c>
      <c r="AA621" s="218"/>
      <c r="AB621" s="218"/>
      <c r="AC621" s="218"/>
      <c r="AD621" s="218"/>
      <c r="AE621" s="218"/>
      <c r="AF621" s="218"/>
      <c r="AG621" s="218"/>
      <c r="AH621" s="218"/>
      <c r="AI621" s="218" t="s">
        <v>149</v>
      </c>
      <c r="AJ621" s="218"/>
      <c r="AK621" s="218"/>
      <c r="AL621" s="218"/>
      <c r="AM621" s="218"/>
    </row>
    <row r="622" ht="15.75" customHeight="1">
      <c r="A622" s="56" t="s">
        <v>16448</v>
      </c>
      <c r="B622" s="56" t="s">
        <v>16449</v>
      </c>
      <c r="C622" s="56" t="str">
        <f>VLOOKUP(A622,'import Konya'!A:Q,3,0)</f>
        <v>YANLIŞ</v>
      </c>
      <c r="D622" s="56" t="s">
        <v>1827</v>
      </c>
      <c r="E622" s="56">
        <f>VLOOKUP(A622,'import Konya'!A:Q,5,0)</f>
        <v>553</v>
      </c>
      <c r="F622" s="56" t="str">
        <f>VLOOKUP(A622,'import Konya'!A:Q,6,0)</f>
        <v/>
      </c>
      <c r="G622" s="56">
        <f>VLOOKUP(A622,'import Konya'!A:Q,7,0)</f>
        <v>11</v>
      </c>
      <c r="H622" s="56">
        <f>VLOOKUP(A622,'import Konya'!A:Q,8,0)</f>
        <v>1</v>
      </c>
      <c r="I622" s="56">
        <f>VLOOKUP(A622,'import Konya'!A:Q,9,0)</f>
        <v>12</v>
      </c>
      <c r="J622" s="216">
        <f>VLOOKUP(A622,'import Konya'!A:Q,10,0)</f>
        <v>0.92</v>
      </c>
      <c r="K622" s="56" t="s">
        <v>16432</v>
      </c>
      <c r="L622" s="56">
        <v>5.421670567E9</v>
      </c>
      <c r="M622" s="56" t="s">
        <v>11034</v>
      </c>
      <c r="N622" s="56" t="s">
        <v>13602</v>
      </c>
      <c r="O622" s="56" t="s">
        <v>16450</v>
      </c>
      <c r="P622" s="56" t="str">
        <f>VLOOKUP(A622,'import Konya'!A:Q,16,0)</f>
        <v>Geleneksel</v>
      </c>
      <c r="Q622" s="218" t="b">
        <v>0</v>
      </c>
      <c r="R622" s="218" t="s">
        <v>38</v>
      </c>
      <c r="S622" s="218" t="s">
        <v>167</v>
      </c>
      <c r="T622" s="2" t="s">
        <v>13853</v>
      </c>
      <c r="U622" s="218" t="s">
        <v>7731</v>
      </c>
      <c r="V622" s="220">
        <v>44599.0</v>
      </c>
      <c r="W622" s="220">
        <v>44600.0</v>
      </c>
      <c r="X622" s="218"/>
      <c r="Y622" s="218" t="s">
        <v>1353</v>
      </c>
      <c r="Z622" s="220">
        <v>44561.0</v>
      </c>
      <c r="AA622" s="218" t="s">
        <v>1353</v>
      </c>
      <c r="AB622" s="221">
        <v>44599.0</v>
      </c>
      <c r="AC622" s="218"/>
      <c r="AD622" s="218"/>
      <c r="AE622" s="218"/>
      <c r="AF622" s="218"/>
      <c r="AG622" s="218"/>
      <c r="AH622" s="218"/>
      <c r="AI622" s="218" t="s">
        <v>404</v>
      </c>
      <c r="AJ622" s="218" t="s">
        <v>167</v>
      </c>
      <c r="AK622" s="218"/>
      <c r="AL622" s="218"/>
      <c r="AM622" s="218"/>
    </row>
    <row r="623" ht="15.75" customHeight="1">
      <c r="A623" s="56" t="s">
        <v>16451</v>
      </c>
      <c r="B623" s="56" t="s">
        <v>16452</v>
      </c>
      <c r="C623" s="56" t="str">
        <f>VLOOKUP(A623,'import Konya'!A:Q,3,0)</f>
        <v>DOĞRU</v>
      </c>
      <c r="D623" s="56" t="s">
        <v>1597</v>
      </c>
      <c r="E623" s="56">
        <f>VLOOKUP(A623,'import Konya'!A:Q,5,0)</f>
        <v>990</v>
      </c>
      <c r="F623" s="56">
        <f>VLOOKUP(A623,'import Konya'!A:Q,6,0)</f>
        <v>22</v>
      </c>
      <c r="G623" s="56">
        <f>VLOOKUP(A623,'import Konya'!A:Q,7,0)</f>
        <v>0</v>
      </c>
      <c r="H623" s="56">
        <f>VLOOKUP(A623,'import Konya'!A:Q,8,0)</f>
        <v>12</v>
      </c>
      <c r="I623" s="56">
        <f>VLOOKUP(A623,'import Konya'!A:Q,9,0)</f>
        <v>12</v>
      </c>
      <c r="J623" s="216">
        <f>VLOOKUP(A623,'import Konya'!A:Q,10,0)</f>
        <v>0</v>
      </c>
      <c r="K623" s="56" t="s">
        <v>16453</v>
      </c>
      <c r="L623" s="56">
        <v>5.46699313E9</v>
      </c>
      <c r="M623" s="56" t="s">
        <v>13679</v>
      </c>
      <c r="N623" s="56" t="s">
        <v>16454</v>
      </c>
      <c r="O623" s="56" t="s">
        <v>16455</v>
      </c>
      <c r="P623" s="56" t="str">
        <f>VLOOKUP(A623,'import Konya'!A:Q,16,0)</f>
        <v>Geleneksel</v>
      </c>
      <c r="Q623" s="218" t="b">
        <v>0</v>
      </c>
      <c r="R623" s="218"/>
      <c r="S623" s="218"/>
      <c r="T623" s="218"/>
      <c r="U623" s="218"/>
      <c r="V623" s="220"/>
      <c r="W623" s="220"/>
      <c r="X623" s="218"/>
      <c r="Y623" s="218"/>
      <c r="Z623" s="220"/>
      <c r="AA623" s="218"/>
      <c r="AB623" s="218"/>
      <c r="AC623" s="218"/>
      <c r="AD623" s="218"/>
      <c r="AE623" s="218"/>
      <c r="AF623" s="218"/>
      <c r="AG623" s="218"/>
      <c r="AH623" s="218"/>
      <c r="AI623" s="218"/>
      <c r="AJ623" s="218"/>
      <c r="AK623" s="218"/>
      <c r="AL623" s="218"/>
      <c r="AM623" s="218"/>
    </row>
    <row r="624" ht="15.75" customHeight="1">
      <c r="A624" s="56" t="s">
        <v>16456</v>
      </c>
      <c r="B624" s="56" t="s">
        <v>16457</v>
      </c>
      <c r="C624" s="56" t="str">
        <f>VLOOKUP(A624,'import Konya'!A:Q,3,0)</f>
        <v>DOĞRU</v>
      </c>
      <c r="D624" s="56" t="s">
        <v>1832</v>
      </c>
      <c r="E624" s="56">
        <f>VLOOKUP(A624,'import Konya'!A:Q,5,0)</f>
        <v>3</v>
      </c>
      <c r="F624" s="56" t="str">
        <f>VLOOKUP(A624,'import Konya'!A:Q,6,0)</f>
        <v/>
      </c>
      <c r="G624" s="56">
        <f>VLOOKUP(A624,'import Konya'!A:Q,7,0)</f>
        <v>7</v>
      </c>
      <c r="H624" s="56">
        <f>VLOOKUP(A624,'import Konya'!A:Q,8,0)</f>
        <v>2</v>
      </c>
      <c r="I624" s="56">
        <f>VLOOKUP(A624,'import Konya'!A:Q,9,0)</f>
        <v>9</v>
      </c>
      <c r="J624" s="216">
        <f>VLOOKUP(A624,'import Konya'!A:Q,10,0)</f>
        <v>0.78</v>
      </c>
      <c r="K624" s="56" t="s">
        <v>16458</v>
      </c>
      <c r="L624" s="56">
        <v>3.322481415E9</v>
      </c>
      <c r="M624" s="56" t="s">
        <v>11034</v>
      </c>
      <c r="N624" s="56" t="s">
        <v>13614</v>
      </c>
      <c r="O624" s="56" t="s">
        <v>16459</v>
      </c>
      <c r="P624" s="56" t="str">
        <f>VLOOKUP(A624,'import Konya'!A:Q,16,0)</f>
        <v>Geleneksel</v>
      </c>
      <c r="Q624" s="218" t="b">
        <v>0</v>
      </c>
      <c r="R624" s="218" t="s">
        <v>38</v>
      </c>
      <c r="S624" s="218" t="s">
        <v>149</v>
      </c>
      <c r="T624" s="2" t="s">
        <v>13064</v>
      </c>
      <c r="U624" s="218" t="s">
        <v>16460</v>
      </c>
      <c r="V624" s="220">
        <v>44613.0</v>
      </c>
      <c r="W624" s="220">
        <v>44614.0</v>
      </c>
      <c r="X624" s="218"/>
      <c r="Y624" s="218" t="s">
        <v>1506</v>
      </c>
      <c r="Z624" s="220">
        <v>44607.0</v>
      </c>
      <c r="AA624" s="218" t="s">
        <v>1353</v>
      </c>
      <c r="AB624" s="221">
        <v>44613.0</v>
      </c>
      <c r="AC624" s="218"/>
      <c r="AD624" s="218"/>
      <c r="AE624" s="218"/>
      <c r="AF624" s="218"/>
      <c r="AG624" s="218"/>
      <c r="AH624" s="218"/>
      <c r="AI624" s="218" t="s">
        <v>571</v>
      </c>
      <c r="AJ624" s="218" t="s">
        <v>149</v>
      </c>
      <c r="AK624" s="218"/>
      <c r="AL624" s="218"/>
      <c r="AM624" s="218"/>
    </row>
    <row r="625" ht="15.75" customHeight="1">
      <c r="A625" s="211" t="s">
        <v>16461</v>
      </c>
      <c r="B625" s="211" t="s">
        <v>16462</v>
      </c>
      <c r="C625" s="56" t="str">
        <f>VLOOKUP(A625,'import Konya'!A:Q,3,0)</f>
        <v>DOĞRU</v>
      </c>
      <c r="D625" s="211" t="s">
        <v>1507</v>
      </c>
      <c r="E625" s="56" t="str">
        <f>VLOOKUP(A625,'import Konya'!A:Q,5,0)</f>
        <v/>
      </c>
      <c r="F625" s="56" t="str">
        <f>VLOOKUP(A625,'import Konya'!A:Q,6,0)</f>
        <v/>
      </c>
      <c r="G625" s="56">
        <f>VLOOKUP(A625,'import Konya'!A:Q,7,0)</f>
        <v>0</v>
      </c>
      <c r="H625" s="56">
        <f>VLOOKUP(A625,'import Konya'!A:Q,8,0)</f>
        <v>17</v>
      </c>
      <c r="I625" s="56">
        <f>VLOOKUP(A625,'import Konya'!A:Q,9,0)</f>
        <v>17</v>
      </c>
      <c r="J625" s="216">
        <f>VLOOKUP(A625,'import Konya'!A:Q,10,0)</f>
        <v>0</v>
      </c>
      <c r="K625" s="211" t="s">
        <v>16463</v>
      </c>
      <c r="L625" s="211">
        <v>5.070286861E9</v>
      </c>
      <c r="M625" s="211" t="s">
        <v>13620</v>
      </c>
      <c r="N625" s="211" t="s">
        <v>13958</v>
      </c>
      <c r="O625" s="211" t="s">
        <v>16464</v>
      </c>
      <c r="P625" s="56" t="str">
        <f>VLOOKUP(A625,'import Konya'!A:Q,16,0)</f>
        <v>Geleneksel</v>
      </c>
      <c r="Q625" s="218" t="b">
        <v>0</v>
      </c>
      <c r="R625" s="218" t="s">
        <v>29</v>
      </c>
      <c r="S625" s="218"/>
      <c r="T625" s="218"/>
      <c r="U625" s="218" t="s">
        <v>16465</v>
      </c>
      <c r="V625" s="220"/>
      <c r="W625" s="220"/>
      <c r="X625" s="218"/>
      <c r="Y625" s="218"/>
      <c r="Z625" s="220"/>
      <c r="AA625" s="218"/>
      <c r="AB625" s="218"/>
      <c r="AC625" s="218"/>
      <c r="AD625" s="218"/>
      <c r="AE625" s="218"/>
      <c r="AF625" s="218"/>
      <c r="AG625" s="218"/>
      <c r="AH625" s="218"/>
      <c r="AI625" s="218"/>
      <c r="AJ625" s="218"/>
      <c r="AK625" s="218"/>
      <c r="AL625" s="218"/>
      <c r="AM625" s="218"/>
    </row>
    <row r="626" ht="15.75" customHeight="1">
      <c r="A626" s="56" t="s">
        <v>16466</v>
      </c>
      <c r="B626" s="56" t="s">
        <v>16467</v>
      </c>
      <c r="C626" s="56" t="str">
        <f>VLOOKUP(A626,'import Konya'!A:Q,3,0)</f>
        <v>YANLIŞ</v>
      </c>
      <c r="D626" s="56" t="s">
        <v>1385</v>
      </c>
      <c r="E626" s="56" t="str">
        <f>VLOOKUP(A626,'import Konya'!A:Q,5,0)</f>
        <v/>
      </c>
      <c r="F626" s="56" t="str">
        <f>VLOOKUP(A626,'import Konya'!A:Q,6,0)</f>
        <v/>
      </c>
      <c r="G626" s="56">
        <f>VLOOKUP(A626,'import Konya'!A:Q,7,0)</f>
        <v>0</v>
      </c>
      <c r="H626" s="56">
        <f>VLOOKUP(A626,'import Konya'!A:Q,8,0)</f>
        <v>6</v>
      </c>
      <c r="I626" s="56">
        <f>VLOOKUP(A626,'import Konya'!A:Q,9,0)</f>
        <v>6</v>
      </c>
      <c r="J626" s="216">
        <f>VLOOKUP(A626,'import Konya'!A:Q,10,0)</f>
        <v>0</v>
      </c>
      <c r="K626" s="56" t="s">
        <v>16468</v>
      </c>
      <c r="L626" s="56">
        <v>3.325122223E9</v>
      </c>
      <c r="M626" s="56" t="s">
        <v>13715</v>
      </c>
      <c r="N626" s="56" t="s">
        <v>3764</v>
      </c>
      <c r="O626" s="56" t="s">
        <v>16469</v>
      </c>
      <c r="P626" s="56" t="str">
        <f>VLOOKUP(A626,'import Konya'!A:Q,16,0)</f>
        <v>Geleneksel</v>
      </c>
      <c r="Q626" s="218" t="b">
        <v>0</v>
      </c>
      <c r="R626" s="218"/>
      <c r="S626" s="218"/>
      <c r="T626" s="218"/>
      <c r="U626" s="218"/>
      <c r="V626" s="220"/>
      <c r="W626" s="220"/>
      <c r="X626" s="218"/>
      <c r="Y626" s="218"/>
      <c r="Z626" s="220"/>
      <c r="AA626" s="218"/>
      <c r="AB626" s="218"/>
      <c r="AC626" s="218"/>
      <c r="AD626" s="218"/>
      <c r="AE626" s="218"/>
      <c r="AF626" s="218"/>
      <c r="AG626" s="218"/>
      <c r="AH626" s="218"/>
      <c r="AI626" s="218"/>
      <c r="AJ626" s="218"/>
      <c r="AK626" s="218"/>
      <c r="AL626" s="218"/>
      <c r="AM626" s="218"/>
    </row>
    <row r="627" ht="15.75" customHeight="1">
      <c r="A627" s="56" t="s">
        <v>16470</v>
      </c>
      <c r="B627" s="56" t="s">
        <v>16471</v>
      </c>
      <c r="C627" s="56" t="str">
        <f>VLOOKUP(A627,'import Konya'!A:Q,3,0)</f>
        <v>DOĞRU</v>
      </c>
      <c r="D627" s="56" t="s">
        <v>1356</v>
      </c>
      <c r="E627" s="56">
        <f>VLOOKUP(A627,'import Konya'!A:Q,5,0)</f>
        <v>1088</v>
      </c>
      <c r="F627" s="56">
        <f>VLOOKUP(A627,'import Konya'!A:Q,6,0)</f>
        <v>12</v>
      </c>
      <c r="G627" s="56">
        <f>VLOOKUP(A627,'import Konya'!A:Q,7,0)</f>
        <v>11</v>
      </c>
      <c r="H627" s="56">
        <f>VLOOKUP(A627,'import Konya'!A:Q,8,0)</f>
        <v>19</v>
      </c>
      <c r="I627" s="56">
        <f>VLOOKUP(A627,'import Konya'!A:Q,9,0)</f>
        <v>30</v>
      </c>
      <c r="J627" s="216">
        <f>VLOOKUP(A627,'import Konya'!A:Q,10,0)</f>
        <v>0.37</v>
      </c>
      <c r="K627" s="56" t="s">
        <v>16472</v>
      </c>
      <c r="L627" s="56">
        <v>5.5138659E9</v>
      </c>
      <c r="M627" s="56" t="s">
        <v>11034</v>
      </c>
      <c r="N627" s="56" t="s">
        <v>14585</v>
      </c>
      <c r="O627" s="56" t="s">
        <v>16473</v>
      </c>
      <c r="P627" s="56" t="str">
        <f>VLOOKUP(A627,'import Konya'!A:Q,16,0)</f>
        <v>Geleneksel</v>
      </c>
      <c r="Q627" s="218" t="b">
        <v>0</v>
      </c>
      <c r="R627" s="218" t="s">
        <v>38</v>
      </c>
      <c r="S627" s="218" t="s">
        <v>100</v>
      </c>
      <c r="T627" s="218" t="s">
        <v>13488</v>
      </c>
      <c r="U627" s="218"/>
      <c r="V627" s="220">
        <v>44410.0</v>
      </c>
      <c r="W627" s="220">
        <v>44412.0</v>
      </c>
      <c r="X627" s="218"/>
      <c r="Y627" s="218" t="s">
        <v>1353</v>
      </c>
      <c r="Z627" s="220">
        <v>44410.0</v>
      </c>
      <c r="AA627" s="218"/>
      <c r="AB627" s="218"/>
      <c r="AC627" s="218"/>
      <c r="AD627" s="218"/>
      <c r="AE627" s="218"/>
      <c r="AF627" s="218"/>
      <c r="AG627" s="218"/>
      <c r="AH627" s="218"/>
      <c r="AI627" s="218" t="s">
        <v>100</v>
      </c>
      <c r="AJ627" s="218"/>
      <c r="AK627" s="218"/>
      <c r="AL627" s="218"/>
      <c r="AM627" s="218"/>
    </row>
    <row r="628" ht="15.75" customHeight="1">
      <c r="A628" s="56" t="s">
        <v>16474</v>
      </c>
      <c r="B628" s="56" t="s">
        <v>16475</v>
      </c>
      <c r="C628" s="56" t="str">
        <f>VLOOKUP(A628,'import Konya'!A:Q,3,0)</f>
        <v>DOĞRU</v>
      </c>
      <c r="D628" s="56" t="s">
        <v>1577</v>
      </c>
      <c r="E628" s="56">
        <f>VLOOKUP(A628,'import Konya'!A:Q,5,0)</f>
        <v>4</v>
      </c>
      <c r="F628" s="56" t="str">
        <f>VLOOKUP(A628,'import Konya'!A:Q,6,0)</f>
        <v/>
      </c>
      <c r="G628" s="56">
        <f>VLOOKUP(A628,'import Konya'!A:Q,7,0)</f>
        <v>0</v>
      </c>
      <c r="H628" s="56">
        <f>VLOOKUP(A628,'import Konya'!A:Q,8,0)</f>
        <v>65</v>
      </c>
      <c r="I628" s="56">
        <f>VLOOKUP(A628,'import Konya'!A:Q,9,0)</f>
        <v>65</v>
      </c>
      <c r="J628" s="216">
        <f>VLOOKUP(A628,'import Konya'!A:Q,10,0)</f>
        <v>0</v>
      </c>
      <c r="K628" s="56" t="s">
        <v>16476</v>
      </c>
      <c r="L628" s="56">
        <v>5.516315154E9</v>
      </c>
      <c r="M628" s="56" t="s">
        <v>11034</v>
      </c>
      <c r="N628" s="56" t="s">
        <v>13773</v>
      </c>
      <c r="O628" s="56" t="s">
        <v>16477</v>
      </c>
      <c r="P628" s="56" t="str">
        <f>VLOOKUP(A628,'import Konya'!A:Q,16,0)</f>
        <v>Geleneksel</v>
      </c>
      <c r="Q628" s="218" t="b">
        <v>0</v>
      </c>
      <c r="R628" s="218"/>
      <c r="S628" s="218"/>
      <c r="T628" s="218"/>
      <c r="U628" s="218" t="s">
        <v>16478</v>
      </c>
      <c r="V628" s="220"/>
      <c r="W628" s="220"/>
      <c r="X628" s="218"/>
      <c r="Y628" s="218" t="s">
        <v>1353</v>
      </c>
      <c r="Z628" s="220">
        <v>44426.0</v>
      </c>
      <c r="AA628" s="218" t="s">
        <v>1353</v>
      </c>
      <c r="AB628" s="221">
        <v>44608.0</v>
      </c>
      <c r="AC628" s="218" t="s">
        <v>1353</v>
      </c>
      <c r="AD628" s="221">
        <v>44624.0</v>
      </c>
      <c r="AE628" s="218"/>
      <c r="AF628" s="218"/>
      <c r="AG628" s="218"/>
      <c r="AH628" s="218"/>
      <c r="AI628" s="218" t="s">
        <v>13605</v>
      </c>
      <c r="AJ628" s="218" t="s">
        <v>167</v>
      </c>
      <c r="AK628" s="218"/>
      <c r="AL628" s="218"/>
      <c r="AM628" s="218"/>
    </row>
    <row r="629" ht="15.75" customHeight="1">
      <c r="A629" s="56" t="s">
        <v>16479</v>
      </c>
      <c r="B629" s="56" t="s">
        <v>16480</v>
      </c>
      <c r="C629" s="56" t="str">
        <f>VLOOKUP(A629,'import Konya'!A:Q,3,0)</f>
        <v>YANLIŞ</v>
      </c>
      <c r="D629" s="56" t="s">
        <v>1364</v>
      </c>
      <c r="E629" s="56">
        <f>VLOOKUP(A629,'import Konya'!A:Q,5,0)</f>
        <v>10</v>
      </c>
      <c r="F629" s="56" t="str">
        <f>VLOOKUP(A629,'import Konya'!A:Q,6,0)</f>
        <v/>
      </c>
      <c r="G629" s="56">
        <f>VLOOKUP(A629,'import Konya'!A:Q,7,0)</f>
        <v>0</v>
      </c>
      <c r="H629" s="56">
        <f>VLOOKUP(A629,'import Konya'!A:Q,8,0)</f>
        <v>21</v>
      </c>
      <c r="I629" s="56">
        <f>VLOOKUP(A629,'import Konya'!A:Q,9,0)</f>
        <v>21</v>
      </c>
      <c r="J629" s="216">
        <f>VLOOKUP(A629,'import Konya'!A:Q,10,0)</f>
        <v>0</v>
      </c>
      <c r="K629" s="56" t="s">
        <v>16481</v>
      </c>
      <c r="L629" s="56">
        <v>5.325115081E9</v>
      </c>
      <c r="M629" s="56" t="s">
        <v>11034</v>
      </c>
      <c r="N629" s="56" t="s">
        <v>14237</v>
      </c>
      <c r="O629" s="56" t="s">
        <v>16482</v>
      </c>
      <c r="P629" s="56" t="str">
        <f>VLOOKUP(A629,'import Konya'!A:Q,16,0)</f>
        <v>Geleneksel</v>
      </c>
      <c r="Q629" s="218" t="b">
        <v>0</v>
      </c>
      <c r="R629" s="218" t="s">
        <v>40</v>
      </c>
      <c r="S629" s="218"/>
      <c r="T629" s="218"/>
      <c r="U629" s="218" t="s">
        <v>16483</v>
      </c>
      <c r="V629" s="220"/>
      <c r="W629" s="220"/>
      <c r="X629" s="218"/>
      <c r="Y629" s="218" t="s">
        <v>1353</v>
      </c>
      <c r="Z629" s="220">
        <v>44412.0</v>
      </c>
      <c r="AA629" s="218" t="s">
        <v>31</v>
      </c>
      <c r="AB629" s="221">
        <v>44450.0</v>
      </c>
      <c r="AC629" s="218" t="s">
        <v>1475</v>
      </c>
      <c r="AD629" s="221">
        <v>44602.0</v>
      </c>
      <c r="AE629" s="218" t="s">
        <v>1353</v>
      </c>
      <c r="AF629" s="221">
        <v>44648.0</v>
      </c>
      <c r="AG629" s="218"/>
      <c r="AH629" s="218"/>
      <c r="AI629" s="218" t="s">
        <v>13605</v>
      </c>
      <c r="AJ629" s="218" t="s">
        <v>128</v>
      </c>
      <c r="AK629" s="218" t="s">
        <v>149</v>
      </c>
      <c r="AL629" s="218" t="s">
        <v>167</v>
      </c>
      <c r="AM629" s="218"/>
    </row>
    <row r="630" ht="15.75" customHeight="1">
      <c r="A630" s="56" t="s">
        <v>16484</v>
      </c>
      <c r="B630" s="56" t="s">
        <v>16485</v>
      </c>
      <c r="C630" s="56" t="str">
        <f>VLOOKUP(A630,'import Konya'!A:Q,3,0)</f>
        <v>DOĞRU</v>
      </c>
      <c r="D630" s="56" t="s">
        <v>1378</v>
      </c>
      <c r="E630" s="56">
        <f>VLOOKUP(A630,'import Konya'!A:Q,5,0)</f>
        <v>1473</v>
      </c>
      <c r="F630" s="56">
        <f>VLOOKUP(A630,'import Konya'!A:Q,6,0)</f>
        <v>2</v>
      </c>
      <c r="G630" s="56">
        <f>VLOOKUP(A630,'import Konya'!A:Q,7,0)</f>
        <v>2</v>
      </c>
      <c r="H630" s="56">
        <f>VLOOKUP(A630,'import Konya'!A:Q,8,0)</f>
        <v>13</v>
      </c>
      <c r="I630" s="56">
        <f>VLOOKUP(A630,'import Konya'!A:Q,9,0)</f>
        <v>15</v>
      </c>
      <c r="J630" s="216">
        <f>VLOOKUP(A630,'import Konya'!A:Q,10,0)</f>
        <v>0.13</v>
      </c>
      <c r="K630" s="56" t="s">
        <v>16486</v>
      </c>
      <c r="L630" s="56">
        <v>5.524389212E9</v>
      </c>
      <c r="M630" s="56" t="s">
        <v>13620</v>
      </c>
      <c r="N630" s="56" t="s">
        <v>15039</v>
      </c>
      <c r="O630" s="56" t="s">
        <v>16487</v>
      </c>
      <c r="P630" s="56" t="str">
        <f>VLOOKUP(A630,'import Konya'!A:Q,16,0)</f>
        <v>Geleneksel</v>
      </c>
      <c r="Q630" s="218" t="b">
        <v>0</v>
      </c>
      <c r="R630" s="218" t="s">
        <v>38</v>
      </c>
      <c r="S630" s="218" t="s">
        <v>106</v>
      </c>
      <c r="T630" s="2" t="s">
        <v>13064</v>
      </c>
      <c r="U630" s="218"/>
      <c r="V630" s="220">
        <v>44600.0</v>
      </c>
      <c r="W630" s="363">
        <v>44602.0</v>
      </c>
      <c r="X630" s="218"/>
      <c r="Y630" s="218" t="s">
        <v>1475</v>
      </c>
      <c r="Z630" s="220">
        <v>44424.0</v>
      </c>
      <c r="AA630" s="218" t="s">
        <v>1353</v>
      </c>
      <c r="AB630" s="221">
        <v>44596.0</v>
      </c>
      <c r="AC630" s="218" t="s">
        <v>1353</v>
      </c>
      <c r="AD630" s="221">
        <v>44600.0</v>
      </c>
      <c r="AE630" s="218"/>
      <c r="AF630" s="218"/>
      <c r="AG630" s="218"/>
      <c r="AH630" s="218"/>
      <c r="AI630" s="218" t="s">
        <v>5371</v>
      </c>
      <c r="AJ630" s="218" t="s">
        <v>106</v>
      </c>
      <c r="AK630" s="218" t="s">
        <v>106</v>
      </c>
      <c r="AL630" s="218"/>
      <c r="AM630" s="218"/>
    </row>
    <row r="631" ht="15.75" customHeight="1">
      <c r="A631" s="56" t="s">
        <v>16488</v>
      </c>
      <c r="B631" s="56" t="s">
        <v>16489</v>
      </c>
      <c r="C631" s="56" t="str">
        <f>VLOOKUP(A631,'import Konya'!A:Q,3,0)</f>
        <v>DOĞRU</v>
      </c>
      <c r="D631" s="56" t="s">
        <v>1356</v>
      </c>
      <c r="E631" s="56">
        <f>VLOOKUP(A631,'import Konya'!A:Q,5,0)</f>
        <v>30</v>
      </c>
      <c r="F631" s="56">
        <f>VLOOKUP(A631,'import Konya'!A:Q,6,0)</f>
        <v>1</v>
      </c>
      <c r="G631" s="56">
        <f>VLOOKUP(A631,'import Konya'!A:Q,7,0)</f>
        <v>0</v>
      </c>
      <c r="H631" s="56">
        <f>VLOOKUP(A631,'import Konya'!A:Q,8,0)</f>
        <v>10</v>
      </c>
      <c r="I631" s="56">
        <f>VLOOKUP(A631,'import Konya'!A:Q,9,0)</f>
        <v>10</v>
      </c>
      <c r="J631" s="216">
        <f>VLOOKUP(A631,'import Konya'!A:Q,10,0)</f>
        <v>0</v>
      </c>
      <c r="K631" s="56" t="s">
        <v>16490</v>
      </c>
      <c r="L631" s="56">
        <v>3.328131928E9</v>
      </c>
      <c r="M631" s="56" t="s">
        <v>13679</v>
      </c>
      <c r="N631" s="56" t="s">
        <v>2520</v>
      </c>
      <c r="O631" s="56" t="s">
        <v>16491</v>
      </c>
      <c r="P631" s="56" t="str">
        <f>VLOOKUP(A631,'import Konya'!A:Q,16,0)</f>
        <v>Geleneksel</v>
      </c>
      <c r="Q631" s="218" t="b">
        <v>0</v>
      </c>
      <c r="R631" s="218"/>
      <c r="S631" s="218"/>
      <c r="T631" s="218"/>
      <c r="U631" s="218"/>
      <c r="V631" s="220"/>
      <c r="W631" s="220"/>
      <c r="X631" s="218"/>
      <c r="Y631" s="218"/>
      <c r="Z631" s="220"/>
      <c r="AA631" s="218"/>
      <c r="AB631" s="218"/>
      <c r="AC631" s="218"/>
      <c r="AD631" s="218"/>
      <c r="AE631" s="218"/>
      <c r="AF631" s="218"/>
      <c r="AG631" s="218"/>
      <c r="AH631" s="218"/>
      <c r="AI631" s="218"/>
      <c r="AJ631" s="218"/>
      <c r="AK631" s="218"/>
      <c r="AL631" s="218"/>
      <c r="AM631" s="218"/>
    </row>
    <row r="632" ht="15.75" customHeight="1">
      <c r="A632" s="56" t="s">
        <v>16492</v>
      </c>
      <c r="B632" s="56" t="s">
        <v>16493</v>
      </c>
      <c r="C632" s="56" t="str">
        <f>VLOOKUP(A632,'import Konya'!A:Q,3,0)</f>
        <v>DOĞRU</v>
      </c>
      <c r="D632" s="56" t="s">
        <v>1385</v>
      </c>
      <c r="E632" s="56">
        <f>VLOOKUP(A632,'import Konya'!A:Q,5,0)</f>
        <v>58</v>
      </c>
      <c r="F632" s="56">
        <f>VLOOKUP(A632,'import Konya'!A:Q,6,0)</f>
        <v>1</v>
      </c>
      <c r="G632" s="56">
        <f>VLOOKUP(A632,'import Konya'!A:Q,7,0)</f>
        <v>4</v>
      </c>
      <c r="H632" s="56">
        <f>VLOOKUP(A632,'import Konya'!A:Q,8,0)</f>
        <v>3</v>
      </c>
      <c r="I632" s="56">
        <f>VLOOKUP(A632,'import Konya'!A:Q,9,0)</f>
        <v>7</v>
      </c>
      <c r="J632" s="216">
        <f>VLOOKUP(A632,'import Konya'!A:Q,10,0)</f>
        <v>0.57</v>
      </c>
      <c r="K632" s="56" t="s">
        <v>16494</v>
      </c>
      <c r="L632" s="56">
        <v>5.421422142E9</v>
      </c>
      <c r="M632" s="56" t="s">
        <v>11034</v>
      </c>
      <c r="N632" s="56" t="s">
        <v>13602</v>
      </c>
      <c r="O632" s="56" t="s">
        <v>16495</v>
      </c>
      <c r="P632" s="56" t="str">
        <f>VLOOKUP(A632,'import Konya'!A:Q,16,0)</f>
        <v>Geleneksel</v>
      </c>
      <c r="Q632" s="218" t="b">
        <v>0</v>
      </c>
      <c r="R632" s="218" t="s">
        <v>38</v>
      </c>
      <c r="S632" s="218" t="s">
        <v>167</v>
      </c>
      <c r="T632" s="2" t="s">
        <v>13853</v>
      </c>
      <c r="U632" s="218" t="s">
        <v>16496</v>
      </c>
      <c r="V632" s="220">
        <v>44620.0</v>
      </c>
      <c r="W632" s="220">
        <v>44621.0</v>
      </c>
      <c r="X632" s="218"/>
      <c r="Y632" s="218" t="s">
        <v>1353</v>
      </c>
      <c r="Z632" s="220">
        <v>44561.0</v>
      </c>
      <c r="AA632" s="218" t="s">
        <v>1353</v>
      </c>
      <c r="AB632" s="221">
        <v>44620.0</v>
      </c>
      <c r="AC632" s="218"/>
      <c r="AD632" s="218"/>
      <c r="AE632" s="218"/>
      <c r="AF632" s="218"/>
      <c r="AG632" s="218"/>
      <c r="AH632" s="218"/>
      <c r="AI632" s="218" t="s">
        <v>404</v>
      </c>
      <c r="AJ632" s="218" t="s">
        <v>167</v>
      </c>
      <c r="AK632" s="218"/>
      <c r="AL632" s="218"/>
      <c r="AM632" s="218"/>
    </row>
    <row r="633" ht="15.75" customHeight="1">
      <c r="A633" s="56" t="s">
        <v>16497</v>
      </c>
      <c r="B633" s="56" t="s">
        <v>16498</v>
      </c>
      <c r="C633" s="56" t="str">
        <f>VLOOKUP(A633,'import Konya'!A:Q,3,0)</f>
        <v>DOĞRU</v>
      </c>
      <c r="D633" s="56" t="s">
        <v>1507</v>
      </c>
      <c r="E633" s="56">
        <f>VLOOKUP(A633,'import Konya'!A:Q,5,0)</f>
        <v>1455</v>
      </c>
      <c r="F633" s="56">
        <f>VLOOKUP(A633,'import Konya'!A:Q,6,0)</f>
        <v>50</v>
      </c>
      <c r="G633" s="56">
        <f>VLOOKUP(A633,'import Konya'!A:Q,7,0)</f>
        <v>28</v>
      </c>
      <c r="H633" s="56">
        <f>VLOOKUP(A633,'import Konya'!A:Q,8,0)</f>
        <v>20</v>
      </c>
      <c r="I633" s="56">
        <f>VLOOKUP(A633,'import Konya'!A:Q,9,0)</f>
        <v>48</v>
      </c>
      <c r="J633" s="216">
        <f>VLOOKUP(A633,'import Konya'!A:Q,10,0)</f>
        <v>0.58</v>
      </c>
      <c r="K633" s="56" t="s">
        <v>16499</v>
      </c>
      <c r="L633" s="56">
        <v>3.323220591E9</v>
      </c>
      <c r="M633" s="56" t="s">
        <v>13595</v>
      </c>
      <c r="N633" s="56" t="s">
        <v>14570</v>
      </c>
      <c r="O633" s="56" t="s">
        <v>16500</v>
      </c>
      <c r="P633" s="56" t="str">
        <f>VLOOKUP(A633,'import Konya'!A:Q,16,0)</f>
        <v>Geleneksel</v>
      </c>
      <c r="Q633" s="218" t="b">
        <v>0</v>
      </c>
      <c r="R633" s="218" t="s">
        <v>38</v>
      </c>
      <c r="S633" s="218" t="s">
        <v>100</v>
      </c>
      <c r="T633" s="2" t="s">
        <v>13064</v>
      </c>
      <c r="U633" s="218" t="s">
        <v>16501</v>
      </c>
      <c r="V633" s="220">
        <v>44629.0</v>
      </c>
      <c r="W633" s="220">
        <v>44629.0</v>
      </c>
      <c r="X633" s="218"/>
      <c r="Y633" s="218" t="s">
        <v>1353</v>
      </c>
      <c r="Z633" s="220">
        <v>44404.0</v>
      </c>
      <c r="AA633" s="218" t="s">
        <v>1353</v>
      </c>
      <c r="AB633" s="221">
        <v>44404.0</v>
      </c>
      <c r="AC633" s="218" t="s">
        <v>1353</v>
      </c>
      <c r="AD633" s="221">
        <v>44406.0</v>
      </c>
      <c r="AE633" s="218" t="s">
        <v>1353</v>
      </c>
      <c r="AF633" s="221">
        <v>44592.0</v>
      </c>
      <c r="AG633" s="218" t="s">
        <v>1353</v>
      </c>
      <c r="AH633" s="221">
        <v>44629.0</v>
      </c>
      <c r="AI633" s="218" t="s">
        <v>100</v>
      </c>
      <c r="AJ633" s="218" t="s">
        <v>100</v>
      </c>
      <c r="AK633" s="218" t="s">
        <v>5107</v>
      </c>
      <c r="AL633" s="218" t="s">
        <v>128</v>
      </c>
      <c r="AM633" s="218" t="s">
        <v>100</v>
      </c>
    </row>
    <row r="634" ht="15.75" customHeight="1">
      <c r="A634" s="56" t="s">
        <v>16502</v>
      </c>
      <c r="B634" s="56" t="s">
        <v>16503</v>
      </c>
      <c r="C634" s="56" t="str">
        <f>VLOOKUP(A634,'import Konya'!A:Q,3,0)</f>
        <v>DOĞRU</v>
      </c>
      <c r="D634" s="56" t="s">
        <v>1378</v>
      </c>
      <c r="E634" s="56">
        <f>VLOOKUP(A634,'import Konya'!A:Q,5,0)</f>
        <v>718</v>
      </c>
      <c r="F634" s="56" t="str">
        <f>VLOOKUP(A634,'import Konya'!A:Q,6,0)</f>
        <v/>
      </c>
      <c r="G634" s="56">
        <f>VLOOKUP(A634,'import Konya'!A:Q,7,0)</f>
        <v>0</v>
      </c>
      <c r="H634" s="56">
        <f>VLOOKUP(A634,'import Konya'!A:Q,8,0)</f>
        <v>24</v>
      </c>
      <c r="I634" s="56">
        <f>VLOOKUP(A634,'import Konya'!A:Q,9,0)</f>
        <v>24</v>
      </c>
      <c r="J634" s="216">
        <f>VLOOKUP(A634,'import Konya'!A:Q,10,0)</f>
        <v>0</v>
      </c>
      <c r="K634" s="56" t="s">
        <v>16504</v>
      </c>
      <c r="L634" s="56">
        <v>3.327121235E9</v>
      </c>
      <c r="M634" s="56" t="s">
        <v>13656</v>
      </c>
      <c r="N634" s="56" t="s">
        <v>13981</v>
      </c>
      <c r="O634" s="56" t="s">
        <v>16505</v>
      </c>
      <c r="P634" s="56" t="str">
        <f>VLOOKUP(A634,'import Konya'!A:Q,16,0)</f>
        <v>Geleneksel</v>
      </c>
      <c r="Q634" s="218" t="b">
        <v>0</v>
      </c>
      <c r="R634" s="218"/>
      <c r="S634" s="218"/>
      <c r="T634" s="218"/>
      <c r="U634" s="218"/>
      <c r="V634" s="220"/>
      <c r="W634" s="220"/>
      <c r="X634" s="218"/>
      <c r="Y634" s="218"/>
      <c r="Z634" s="220"/>
      <c r="AA634" s="218"/>
      <c r="AB634" s="218"/>
      <c r="AC634" s="218"/>
      <c r="AD634" s="218"/>
      <c r="AE634" s="218"/>
      <c r="AF634" s="218"/>
      <c r="AG634" s="218"/>
      <c r="AH634" s="218"/>
      <c r="AI634" s="218"/>
      <c r="AJ634" s="218"/>
      <c r="AK634" s="218"/>
      <c r="AL634" s="218"/>
      <c r="AM634" s="218"/>
    </row>
    <row r="635" ht="15.75" customHeight="1">
      <c r="A635" s="56" t="s">
        <v>16506</v>
      </c>
      <c r="B635" s="56" t="s">
        <v>16507</v>
      </c>
      <c r="C635" s="56" t="str">
        <f>VLOOKUP(A635,'import Konya'!A:Q,3,0)</f>
        <v>YANLIŞ</v>
      </c>
      <c r="D635" s="56" t="s">
        <v>1832</v>
      </c>
      <c r="E635" s="56">
        <f>VLOOKUP(A635,'import Konya'!A:Q,5,0)</f>
        <v>53</v>
      </c>
      <c r="F635" s="56" t="str">
        <f>VLOOKUP(A635,'import Konya'!A:Q,6,0)</f>
        <v/>
      </c>
      <c r="G635" s="56">
        <f>VLOOKUP(A635,'import Konya'!A:Q,7,0)</f>
        <v>15</v>
      </c>
      <c r="H635" s="56">
        <f>VLOOKUP(A635,'import Konya'!A:Q,8,0)</f>
        <v>2</v>
      </c>
      <c r="I635" s="56">
        <f>VLOOKUP(A635,'import Konya'!A:Q,9,0)</f>
        <v>17</v>
      </c>
      <c r="J635" s="216">
        <v>0.0</v>
      </c>
      <c r="K635" s="56" t="s">
        <v>16508</v>
      </c>
      <c r="L635" s="56">
        <v>3.323232301E9</v>
      </c>
      <c r="M635" s="56" t="s">
        <v>13595</v>
      </c>
      <c r="N635" s="56" t="s">
        <v>13847</v>
      </c>
      <c r="O635" s="56" t="s">
        <v>16509</v>
      </c>
      <c r="P635" s="56" t="str">
        <f>VLOOKUP(A635,'import Konya'!A:Q,16,0)</f>
        <v>Geleneksel</v>
      </c>
      <c r="Q635" s="218" t="b">
        <v>0</v>
      </c>
      <c r="R635" s="218" t="s">
        <v>38</v>
      </c>
      <c r="S635" s="218" t="s">
        <v>66</v>
      </c>
      <c r="T635" s="2" t="s">
        <v>13064</v>
      </c>
      <c r="U635" s="218" t="s">
        <v>16510</v>
      </c>
      <c r="V635" s="220">
        <v>44617.0</v>
      </c>
      <c r="W635" s="220">
        <v>44624.0</v>
      </c>
      <c r="X635" s="218"/>
      <c r="Y635" s="218" t="s">
        <v>1353</v>
      </c>
      <c r="Z635" s="220">
        <v>44389.0</v>
      </c>
      <c r="AA635" s="218" t="s">
        <v>1353</v>
      </c>
      <c r="AB635" s="221">
        <v>44404.0</v>
      </c>
      <c r="AC635" s="218" t="s">
        <v>1353</v>
      </c>
      <c r="AD635" s="221">
        <v>44410.0</v>
      </c>
      <c r="AE635" s="218" t="s">
        <v>1475</v>
      </c>
      <c r="AF635" s="221">
        <v>44587.0</v>
      </c>
      <c r="AG635" s="218" t="s">
        <v>1353</v>
      </c>
      <c r="AH635" s="221">
        <v>44617.0</v>
      </c>
      <c r="AI635" s="218" t="s">
        <v>4838</v>
      </c>
      <c r="AJ635" s="218" t="s">
        <v>5107</v>
      </c>
      <c r="AK635" s="218" t="s">
        <v>100</v>
      </c>
      <c r="AL635" s="218" t="s">
        <v>66</v>
      </c>
      <c r="AM635" s="218" t="s">
        <v>66</v>
      </c>
    </row>
    <row r="636" ht="15.75" customHeight="1">
      <c r="A636" s="56" t="s">
        <v>16511</v>
      </c>
      <c r="B636" s="56" t="s">
        <v>16512</v>
      </c>
      <c r="C636" s="56" t="str">
        <f>VLOOKUP(A636,'import Konya'!A:Q,3,0)</f>
        <v>YANLIŞ</v>
      </c>
      <c r="D636" s="56" t="s">
        <v>1378</v>
      </c>
      <c r="E636" s="56" t="str">
        <f>VLOOKUP(A636,'import Konya'!A:Q,5,0)</f>
        <v/>
      </c>
      <c r="F636" s="56" t="str">
        <f>VLOOKUP(A636,'import Konya'!A:Q,6,0)</f>
        <v/>
      </c>
      <c r="G636" s="56">
        <f>VLOOKUP(A636,'import Konya'!A:Q,7,0)</f>
        <v>0</v>
      </c>
      <c r="H636" s="56">
        <f>VLOOKUP(A636,'import Konya'!A:Q,8,0)</f>
        <v>7</v>
      </c>
      <c r="I636" s="56">
        <f>VLOOKUP(A636,'import Konya'!A:Q,9,0)</f>
        <v>7</v>
      </c>
      <c r="J636" s="216">
        <f>VLOOKUP(A636,'import Konya'!A:Q,10,0)</f>
        <v>0</v>
      </c>
      <c r="K636" s="56" t="s">
        <v>16513</v>
      </c>
      <c r="L636" s="56">
        <v>5.551439143E9</v>
      </c>
      <c r="M636" s="56" t="s">
        <v>13620</v>
      </c>
      <c r="N636" s="56" t="s">
        <v>13958</v>
      </c>
      <c r="O636" s="56" t="s">
        <v>16514</v>
      </c>
      <c r="P636" s="56" t="str">
        <f>VLOOKUP(A636,'import Konya'!A:Q,16,0)</f>
        <v>Geleneksel</v>
      </c>
      <c r="Q636" s="218" t="b">
        <v>0</v>
      </c>
      <c r="R636" s="218" t="s">
        <v>33</v>
      </c>
      <c r="S636" s="218"/>
      <c r="T636" s="218"/>
      <c r="U636" s="218" t="s">
        <v>16515</v>
      </c>
      <c r="V636" s="220"/>
      <c r="W636" s="220"/>
      <c r="X636" s="218"/>
      <c r="Y636" s="218" t="s">
        <v>1353</v>
      </c>
      <c r="Z636" s="220">
        <v>44435.0</v>
      </c>
      <c r="AA636" s="218" t="s">
        <v>43</v>
      </c>
      <c r="AB636" s="221">
        <v>44594.0</v>
      </c>
      <c r="AC636" s="218"/>
      <c r="AD636" s="218"/>
      <c r="AE636" s="218"/>
      <c r="AF636" s="218"/>
      <c r="AG636" s="218"/>
      <c r="AH636" s="218"/>
      <c r="AI636" s="218" t="s">
        <v>4907</v>
      </c>
      <c r="AJ636" s="218" t="s">
        <v>106</v>
      </c>
      <c r="AK636" s="218"/>
      <c r="AL636" s="218"/>
      <c r="AM636" s="218"/>
    </row>
    <row r="637" ht="15.75" customHeight="1">
      <c r="A637" s="56" t="s">
        <v>16516</v>
      </c>
      <c r="B637" s="56" t="s">
        <v>16517</v>
      </c>
      <c r="C637" s="56" t="str">
        <f>VLOOKUP(A637,'import Konya'!A:Q,3,0)</f>
        <v>YANLIŞ</v>
      </c>
      <c r="D637" s="56" t="s">
        <v>1364</v>
      </c>
      <c r="E637" s="56">
        <f>VLOOKUP(A637,'import Konya'!A:Q,5,0)</f>
        <v>2</v>
      </c>
      <c r="F637" s="56" t="str">
        <f>VLOOKUP(A637,'import Konya'!A:Q,6,0)</f>
        <v/>
      </c>
      <c r="G637" s="56">
        <f>VLOOKUP(A637,'import Konya'!A:Q,7,0)</f>
        <v>6</v>
      </c>
      <c r="H637" s="56">
        <f>VLOOKUP(A637,'import Konya'!A:Q,8,0)</f>
        <v>5</v>
      </c>
      <c r="I637" s="56">
        <f>VLOOKUP(A637,'import Konya'!A:Q,9,0)</f>
        <v>11</v>
      </c>
      <c r="J637" s="216">
        <f>VLOOKUP(A637,'import Konya'!A:Q,10,0)</f>
        <v>0.55</v>
      </c>
      <c r="K637" s="56" t="s">
        <v>16518</v>
      </c>
      <c r="L637" s="56">
        <v>5.544558769E9</v>
      </c>
      <c r="M637" s="56" t="s">
        <v>11034</v>
      </c>
      <c r="N637" s="56" t="s">
        <v>13924</v>
      </c>
      <c r="O637" s="56" t="s">
        <v>16519</v>
      </c>
      <c r="P637" s="56" t="str">
        <f>VLOOKUP(A637,'import Konya'!A:Q,16,0)</f>
        <v>Geleneksel</v>
      </c>
      <c r="Q637" s="218" t="b">
        <v>0</v>
      </c>
      <c r="R637" s="218" t="s">
        <v>38</v>
      </c>
      <c r="S637" s="218" t="s">
        <v>5371</v>
      </c>
      <c r="T637" s="218" t="s">
        <v>13488</v>
      </c>
      <c r="U637" s="218"/>
      <c r="V637" s="220">
        <v>44420.0</v>
      </c>
      <c r="W637" s="220">
        <v>44425.0</v>
      </c>
      <c r="X637" s="218"/>
      <c r="Y637" s="218" t="s">
        <v>1353</v>
      </c>
      <c r="Z637" s="220">
        <v>44420.0</v>
      </c>
      <c r="AA637" s="218"/>
      <c r="AB637" s="218"/>
      <c r="AC637" s="218"/>
      <c r="AD637" s="218"/>
      <c r="AE637" s="218"/>
      <c r="AF637" s="218"/>
      <c r="AG637" s="218"/>
      <c r="AH637" s="218"/>
      <c r="AI637" s="218" t="s">
        <v>5371</v>
      </c>
      <c r="AJ637" s="218"/>
      <c r="AK637" s="218"/>
      <c r="AL637" s="218"/>
      <c r="AM637" s="218"/>
    </row>
    <row r="638" ht="15.75" customHeight="1">
      <c r="A638" s="56" t="s">
        <v>16520</v>
      </c>
      <c r="B638" s="56" t="s">
        <v>16521</v>
      </c>
      <c r="C638" s="56" t="str">
        <f>VLOOKUP(A638,'import Konya'!A:Q,3,0)</f>
        <v>DOĞRU</v>
      </c>
      <c r="D638" s="56" t="s">
        <v>1364</v>
      </c>
      <c r="E638" s="56">
        <f>VLOOKUP(A638,'import Konya'!A:Q,5,0)</f>
        <v>260</v>
      </c>
      <c r="F638" s="56">
        <f>VLOOKUP(A638,'import Konya'!A:Q,6,0)</f>
        <v>6</v>
      </c>
      <c r="G638" s="56">
        <f>VLOOKUP(A638,'import Konya'!A:Q,7,0)</f>
        <v>7</v>
      </c>
      <c r="H638" s="56">
        <f>VLOOKUP(A638,'import Konya'!A:Q,8,0)</f>
        <v>10</v>
      </c>
      <c r="I638" s="56">
        <f>VLOOKUP(A638,'import Konya'!A:Q,9,0)</f>
        <v>17</v>
      </c>
      <c r="J638" s="216">
        <f>VLOOKUP(A638,'import Konya'!A:Q,10,0)</f>
        <v>0.41</v>
      </c>
      <c r="K638" s="56" t="s">
        <v>16522</v>
      </c>
      <c r="L638" s="56">
        <v>5.517117189E9</v>
      </c>
      <c r="M638" s="56" t="s">
        <v>11034</v>
      </c>
      <c r="N638" s="56" t="s">
        <v>13896</v>
      </c>
      <c r="O638" s="56" t="s">
        <v>16523</v>
      </c>
      <c r="P638" s="56" t="str">
        <f>VLOOKUP(A638,'import Konya'!A:Q,16,0)</f>
        <v>Geleneksel</v>
      </c>
      <c r="Q638" s="218" t="b">
        <v>0</v>
      </c>
      <c r="R638" s="218" t="s">
        <v>38</v>
      </c>
      <c r="S638" s="218" t="s">
        <v>13605</v>
      </c>
      <c r="T638" s="218" t="s">
        <v>13488</v>
      </c>
      <c r="U638" s="218" t="s">
        <v>16524</v>
      </c>
      <c r="V638" s="220">
        <v>44432.0</v>
      </c>
      <c r="W638" s="220">
        <v>44434.0</v>
      </c>
      <c r="X638" s="218"/>
      <c r="Y638" s="218" t="s">
        <v>1353</v>
      </c>
      <c r="Z638" s="220">
        <v>44425.0</v>
      </c>
      <c r="AA638" s="218" t="s">
        <v>1353</v>
      </c>
      <c r="AB638" s="221">
        <v>44432.0</v>
      </c>
      <c r="AC638" s="218"/>
      <c r="AD638" s="218"/>
      <c r="AE638" s="218"/>
      <c r="AF638" s="218"/>
      <c r="AG638" s="218"/>
      <c r="AH638" s="218"/>
      <c r="AI638" s="218" t="s">
        <v>13605</v>
      </c>
      <c r="AJ638" s="218" t="s">
        <v>13605</v>
      </c>
      <c r="AK638" s="218"/>
      <c r="AL638" s="218"/>
      <c r="AM638" s="218"/>
    </row>
    <row r="639" ht="15.75" customHeight="1">
      <c r="A639" s="56" t="s">
        <v>16525</v>
      </c>
      <c r="B639" s="56" t="s">
        <v>16526</v>
      </c>
      <c r="C639" s="56" t="str">
        <f>VLOOKUP(A639,'import Konya'!A:Q,3,0)</f>
        <v>DOĞRU</v>
      </c>
      <c r="D639" s="56" t="s">
        <v>1364</v>
      </c>
      <c r="E639" s="56">
        <f>VLOOKUP(A639,'import Konya'!A:Q,5,0)</f>
        <v>8</v>
      </c>
      <c r="F639" s="56" t="str">
        <f>VLOOKUP(A639,'import Konya'!A:Q,6,0)</f>
        <v/>
      </c>
      <c r="G639" s="56">
        <f>VLOOKUP(A639,'import Konya'!A:Q,7,0)</f>
        <v>0</v>
      </c>
      <c r="H639" s="56">
        <f>VLOOKUP(A639,'import Konya'!A:Q,8,0)</f>
        <v>7</v>
      </c>
      <c r="I639" s="56">
        <f>VLOOKUP(A639,'import Konya'!A:Q,9,0)</f>
        <v>7</v>
      </c>
      <c r="J639" s="216">
        <f>VLOOKUP(A639,'import Konya'!A:Q,10,0)</f>
        <v>0</v>
      </c>
      <c r="K639" s="56" t="s">
        <v>16527</v>
      </c>
      <c r="L639" s="56">
        <v>5.330577742E9</v>
      </c>
      <c r="M639" s="56" t="s">
        <v>11034</v>
      </c>
      <c r="N639" s="56" t="s">
        <v>13789</v>
      </c>
      <c r="O639" s="56" t="s">
        <v>16528</v>
      </c>
      <c r="P639" s="56" t="str">
        <f>VLOOKUP(A639,'import Konya'!A:Q,16,0)</f>
        <v>Geleneksel</v>
      </c>
      <c r="Q639" s="218" t="b">
        <v>1</v>
      </c>
      <c r="R639" s="218"/>
      <c r="S639" s="218"/>
      <c r="T639" s="218"/>
      <c r="U639" s="218" t="s">
        <v>16529</v>
      </c>
      <c r="V639" s="220"/>
      <c r="W639" s="220"/>
      <c r="X639" s="218"/>
      <c r="Y639" s="218"/>
      <c r="Z639" s="220"/>
      <c r="AA639" s="218"/>
      <c r="AB639" s="218"/>
      <c r="AC639" s="218"/>
      <c r="AD639" s="218"/>
      <c r="AE639" s="218"/>
      <c r="AF639" s="218"/>
      <c r="AG639" s="218"/>
      <c r="AH639" s="218"/>
      <c r="AI639" s="218"/>
      <c r="AJ639" s="218"/>
      <c r="AK639" s="218"/>
      <c r="AL639" s="218"/>
      <c r="AM639" s="218"/>
    </row>
    <row r="640" ht="15.75" customHeight="1">
      <c r="A640" s="56" t="s">
        <v>16530</v>
      </c>
      <c r="B640" s="56" t="s">
        <v>16531</v>
      </c>
      <c r="C640" s="56" t="str">
        <f>VLOOKUP(A640,'import Konya'!A:Q,3,0)</f>
        <v>YANLIŞ</v>
      </c>
      <c r="D640" s="56" t="s">
        <v>1356</v>
      </c>
      <c r="E640" s="56">
        <f>VLOOKUP(A640,'import Konya'!A:Q,5,0)</f>
        <v>9</v>
      </c>
      <c r="F640" s="56" t="str">
        <f>VLOOKUP(A640,'import Konya'!A:Q,6,0)</f>
        <v/>
      </c>
      <c r="G640" s="56">
        <f>VLOOKUP(A640,'import Konya'!A:Q,7,0)</f>
        <v>0</v>
      </c>
      <c r="H640" s="56">
        <f>VLOOKUP(A640,'import Konya'!A:Q,8,0)</f>
        <v>29</v>
      </c>
      <c r="I640" s="56">
        <f>VLOOKUP(A640,'import Konya'!A:Q,9,0)</f>
        <v>29</v>
      </c>
      <c r="J640" s="216">
        <f>VLOOKUP(A640,'import Konya'!A:Q,10,0)</f>
        <v>0</v>
      </c>
      <c r="K640" s="56" t="s">
        <v>16532</v>
      </c>
      <c r="L640" s="56">
        <v>5.343996069E9</v>
      </c>
      <c r="M640" s="56" t="s">
        <v>11034</v>
      </c>
      <c r="N640" s="56" t="s">
        <v>13602</v>
      </c>
      <c r="O640" s="56" t="s">
        <v>16533</v>
      </c>
      <c r="P640" s="56" t="str">
        <f>VLOOKUP(A640,'import Konya'!A:Q,16,0)</f>
        <v>Geleneksel</v>
      </c>
      <c r="Q640" s="218" t="b">
        <v>0</v>
      </c>
      <c r="R640" s="218" t="s">
        <v>43</v>
      </c>
      <c r="S640" s="218"/>
      <c r="T640" s="218"/>
      <c r="U640" s="218" t="s">
        <v>16534</v>
      </c>
      <c r="V640" s="220"/>
      <c r="W640" s="220"/>
      <c r="X640" s="218"/>
      <c r="Y640" s="218" t="s">
        <v>43</v>
      </c>
      <c r="Z640" s="220">
        <v>44599.0</v>
      </c>
      <c r="AA640" s="218"/>
      <c r="AB640" s="218"/>
      <c r="AC640" s="218"/>
      <c r="AD640" s="218"/>
      <c r="AE640" s="218"/>
      <c r="AF640" s="218"/>
      <c r="AG640" s="218"/>
      <c r="AH640" s="218"/>
      <c r="AI640" s="218" t="s">
        <v>100</v>
      </c>
      <c r="AJ640" s="218"/>
      <c r="AK640" s="218"/>
      <c r="AL640" s="218"/>
      <c r="AM640" s="218"/>
    </row>
    <row r="641" ht="15.75" customHeight="1">
      <c r="A641" s="211" t="s">
        <v>16535</v>
      </c>
      <c r="B641" s="211" t="s">
        <v>16536</v>
      </c>
      <c r="C641" s="56" t="str">
        <f>VLOOKUP(A641,'import Konya'!A:Q,3,0)</f>
        <v>DOĞRU</v>
      </c>
      <c r="D641" s="211" t="s">
        <v>16537</v>
      </c>
      <c r="E641" s="56">
        <f>VLOOKUP(A641,'import Konya'!A:Q,5,0)</f>
        <v>62</v>
      </c>
      <c r="F641" s="56">
        <f>VLOOKUP(A641,'import Konya'!A:Q,6,0)</f>
        <v>42</v>
      </c>
      <c r="G641" s="56">
        <f>VLOOKUP(A641,'import Konya'!A:Q,7,0)</f>
        <v>0</v>
      </c>
      <c r="H641" s="56">
        <f>VLOOKUP(A641,'import Konya'!A:Q,8,0)</f>
        <v>35</v>
      </c>
      <c r="I641" s="56">
        <f>VLOOKUP(A641,'import Konya'!A:Q,9,0)</f>
        <v>35</v>
      </c>
      <c r="J641" s="216">
        <f>VLOOKUP(A641,'import Konya'!A:Q,10,0)</f>
        <v>0</v>
      </c>
      <c r="K641" s="211" t="s">
        <v>16538</v>
      </c>
      <c r="L641" s="211">
        <v>3.323551515E9</v>
      </c>
      <c r="M641" s="211" t="s">
        <v>13620</v>
      </c>
      <c r="N641" s="211" t="s">
        <v>15537</v>
      </c>
      <c r="O641" s="211" t="s">
        <v>16539</v>
      </c>
      <c r="P641" s="56" t="str">
        <f>VLOOKUP(A641,'import Konya'!A:Q,16,0)</f>
        <v>Geleneksel</v>
      </c>
      <c r="Q641" s="218" t="b">
        <v>0</v>
      </c>
      <c r="R641" s="218"/>
      <c r="S641" s="218"/>
      <c r="T641" s="218"/>
      <c r="U641" s="218"/>
      <c r="V641" s="220"/>
      <c r="W641" s="220"/>
      <c r="X641" s="218"/>
      <c r="Y641" s="218"/>
      <c r="Z641" s="220"/>
      <c r="AA641" s="218"/>
      <c r="AB641" s="218"/>
      <c r="AC641" s="218"/>
      <c r="AD641" s="218"/>
      <c r="AE641" s="218"/>
      <c r="AF641" s="218"/>
      <c r="AG641" s="218"/>
      <c r="AH641" s="218"/>
      <c r="AI641" s="218"/>
      <c r="AJ641" s="218"/>
      <c r="AK641" s="218"/>
      <c r="AL641" s="218"/>
      <c r="AM641" s="218"/>
    </row>
    <row r="642" ht="15.75" customHeight="1">
      <c r="A642" s="56" t="s">
        <v>16540</v>
      </c>
      <c r="B642" s="56" t="s">
        <v>16541</v>
      </c>
      <c r="C642" s="56" t="str">
        <f>VLOOKUP(A642,'import Konya'!A:Q,3,0)</f>
        <v>DOĞRU</v>
      </c>
      <c r="D642" s="56" t="s">
        <v>1348</v>
      </c>
      <c r="E642" s="56">
        <f>VLOOKUP(A642,'import Konya'!A:Q,5,0)</f>
        <v>720</v>
      </c>
      <c r="F642" s="56">
        <f>VLOOKUP(A642,'import Konya'!A:Q,6,0)</f>
        <v>45</v>
      </c>
      <c r="G642" s="56">
        <f>VLOOKUP(A642,'import Konya'!A:Q,7,0)</f>
        <v>0</v>
      </c>
      <c r="H642" s="56">
        <f>VLOOKUP(A642,'import Konya'!A:Q,8,0)</f>
        <v>33</v>
      </c>
      <c r="I642" s="56">
        <f>VLOOKUP(A642,'import Konya'!A:Q,9,0)</f>
        <v>33</v>
      </c>
      <c r="J642" s="216">
        <f>VLOOKUP(A642,'import Konya'!A:Q,10,0)</f>
        <v>0</v>
      </c>
      <c r="K642" s="56" t="s">
        <v>16542</v>
      </c>
      <c r="L642" s="56">
        <v>3.323246038E9</v>
      </c>
      <c r="M642" s="56" t="s">
        <v>13595</v>
      </c>
      <c r="N642" s="56" t="s">
        <v>16543</v>
      </c>
      <c r="O642" s="56" t="s">
        <v>16544</v>
      </c>
      <c r="P642" s="56" t="str">
        <f>VLOOKUP(A642,'import Konya'!A:Q,16,0)</f>
        <v>Geleneksel</v>
      </c>
      <c r="Q642" s="218" t="b">
        <v>1</v>
      </c>
      <c r="R642" s="218"/>
      <c r="S642" s="218"/>
      <c r="T642" s="218"/>
      <c r="U642" s="218" t="s">
        <v>16545</v>
      </c>
      <c r="V642" s="220"/>
      <c r="W642" s="220"/>
      <c r="X642" s="218"/>
      <c r="Y642" s="218" t="s">
        <v>1353</v>
      </c>
      <c r="Z642" s="220">
        <v>44403.0</v>
      </c>
      <c r="AA642" s="218" t="s">
        <v>1353</v>
      </c>
      <c r="AB642" s="221">
        <v>44427.0</v>
      </c>
      <c r="AC642" s="218" t="s">
        <v>1353</v>
      </c>
      <c r="AD642" s="221">
        <v>44589.0</v>
      </c>
      <c r="AE642" s="218"/>
      <c r="AF642" s="218"/>
      <c r="AG642" s="218"/>
      <c r="AH642" s="218"/>
      <c r="AI642" s="218" t="s">
        <v>100</v>
      </c>
      <c r="AJ642" s="218" t="s">
        <v>13605</v>
      </c>
      <c r="AK642" s="218" t="s">
        <v>106</v>
      </c>
      <c r="AL642" s="218"/>
      <c r="AM642" s="218"/>
    </row>
    <row r="643" ht="15.75" customHeight="1">
      <c r="A643" s="56" t="s">
        <v>16546</v>
      </c>
      <c r="B643" s="56" t="s">
        <v>16547</v>
      </c>
      <c r="C643" s="56" t="str">
        <f>VLOOKUP(A643,'import Konya'!A:Q,3,0)</f>
        <v>DOĞRU</v>
      </c>
      <c r="D643" s="56" t="s">
        <v>1378</v>
      </c>
      <c r="E643" s="56">
        <f>VLOOKUP(A643,'import Konya'!A:Q,5,0)</f>
        <v>2150</v>
      </c>
      <c r="F643" s="56" t="str">
        <f>VLOOKUP(A643,'import Konya'!A:Q,6,0)</f>
        <v/>
      </c>
      <c r="G643" s="56">
        <f>VLOOKUP(A643,'import Konya'!A:Q,7,0)</f>
        <v>0</v>
      </c>
      <c r="H643" s="56">
        <f>VLOOKUP(A643,'import Konya'!A:Q,8,0)</f>
        <v>1</v>
      </c>
      <c r="I643" s="56">
        <f>VLOOKUP(A643,'import Konya'!A:Q,9,0)</f>
        <v>1</v>
      </c>
      <c r="J643" s="216">
        <f>VLOOKUP(A643,'import Konya'!A:Q,10,0)</f>
        <v>0</v>
      </c>
      <c r="K643" s="56" t="s">
        <v>16548</v>
      </c>
      <c r="L643" s="56">
        <v>3.325033666E9</v>
      </c>
      <c r="M643" s="56" t="s">
        <v>13620</v>
      </c>
      <c r="N643" s="56" t="s">
        <v>13958</v>
      </c>
      <c r="O643" s="56" t="s">
        <v>16549</v>
      </c>
      <c r="P643" s="56" t="str">
        <f>VLOOKUP(A643,'import Konya'!A:Q,16,0)</f>
        <v>Geleneksel</v>
      </c>
      <c r="Q643" s="218" t="b">
        <v>0</v>
      </c>
      <c r="R643" s="218" t="s">
        <v>38</v>
      </c>
      <c r="S643" s="218" t="s">
        <v>149</v>
      </c>
      <c r="T643" s="2" t="s">
        <v>13064</v>
      </c>
      <c r="U643" s="218">
        <v>5.537378866E9</v>
      </c>
      <c r="V643" s="220">
        <v>44594.0</v>
      </c>
      <c r="W643" s="220">
        <v>44597.0</v>
      </c>
      <c r="X643" s="218"/>
      <c r="Y643" s="218" t="s">
        <v>1506</v>
      </c>
      <c r="Z643" s="220">
        <v>44435.0</v>
      </c>
      <c r="AA643" s="218" t="s">
        <v>1506</v>
      </c>
      <c r="AB643" s="221">
        <v>44594.0</v>
      </c>
      <c r="AC643" s="218" t="s">
        <v>1353</v>
      </c>
      <c r="AD643" s="221">
        <v>44594.0</v>
      </c>
      <c r="AE643" s="218"/>
      <c r="AF643" s="218"/>
      <c r="AG643" s="218"/>
      <c r="AH643" s="218"/>
      <c r="AI643" s="218" t="s">
        <v>4907</v>
      </c>
      <c r="AJ643" s="218" t="s">
        <v>106</v>
      </c>
      <c r="AK643" s="218" t="s">
        <v>149</v>
      </c>
      <c r="AL643" s="218"/>
      <c r="AM643" s="218"/>
    </row>
    <row r="644" ht="15.75" customHeight="1">
      <c r="A644" s="56" t="s">
        <v>16550</v>
      </c>
      <c r="B644" s="56" t="s">
        <v>16551</v>
      </c>
      <c r="C644" s="56" t="str">
        <f>VLOOKUP(A644,'import Konya'!A:Q,3,0)</f>
        <v>DOĞRU</v>
      </c>
      <c r="D644" s="56" t="s">
        <v>1356</v>
      </c>
      <c r="E644" s="56">
        <f>VLOOKUP(A644,'import Konya'!A:Q,5,0)</f>
        <v>684</v>
      </c>
      <c r="F644" s="56">
        <f>VLOOKUP(A644,'import Konya'!A:Q,6,0)</f>
        <v>2</v>
      </c>
      <c r="G644" s="56">
        <f>VLOOKUP(A644,'import Konya'!A:Q,7,0)</f>
        <v>0</v>
      </c>
      <c r="H644" s="56">
        <f>VLOOKUP(A644,'import Konya'!A:Q,8,0)</f>
        <v>54</v>
      </c>
      <c r="I644" s="56">
        <f>VLOOKUP(A644,'import Konya'!A:Q,9,0)</f>
        <v>54</v>
      </c>
      <c r="J644" s="216">
        <f>VLOOKUP(A644,'import Konya'!A:Q,10,0)</f>
        <v>0</v>
      </c>
      <c r="K644" s="56" t="s">
        <v>16552</v>
      </c>
      <c r="L644" s="56">
        <v>5.555555555E9</v>
      </c>
      <c r="M644" s="56" t="s">
        <v>11034</v>
      </c>
      <c r="N644" s="56" t="s">
        <v>13602</v>
      </c>
      <c r="O644" s="56" t="s">
        <v>16553</v>
      </c>
      <c r="P644" s="56" t="str">
        <f>VLOOKUP(A644,'import Konya'!A:Q,16,0)</f>
        <v>Geleneksel</v>
      </c>
      <c r="Q644" s="218" t="b">
        <v>0</v>
      </c>
      <c r="R644" s="218" t="s">
        <v>29</v>
      </c>
      <c r="S644" s="218" t="s">
        <v>13605</v>
      </c>
      <c r="T644" s="218" t="s">
        <v>13488</v>
      </c>
      <c r="U644" s="246" t="s">
        <v>16554</v>
      </c>
      <c r="V644" s="220">
        <v>44428.0</v>
      </c>
      <c r="W644" s="220">
        <v>44433.0</v>
      </c>
      <c r="X644" s="218"/>
      <c r="Y644" s="218" t="s">
        <v>1353</v>
      </c>
      <c r="Z644" s="220">
        <v>44428.0</v>
      </c>
      <c r="AA644" s="218"/>
      <c r="AB644" s="218"/>
      <c r="AC644" s="218"/>
      <c r="AD644" s="218"/>
      <c r="AE644" s="218"/>
      <c r="AF644" s="218"/>
      <c r="AG644" s="218"/>
      <c r="AH644" s="218"/>
      <c r="AI644" s="218" t="s">
        <v>13605</v>
      </c>
      <c r="AJ644" s="218"/>
      <c r="AK644" s="218"/>
      <c r="AL644" s="218"/>
      <c r="AM644" s="218"/>
    </row>
    <row r="645" ht="15.75" customHeight="1">
      <c r="A645" s="56" t="s">
        <v>16555</v>
      </c>
      <c r="B645" s="56" t="s">
        <v>16556</v>
      </c>
      <c r="C645" s="56" t="str">
        <f>VLOOKUP(A645,'import Konya'!A:Q,3,0)</f>
        <v>DOĞRU</v>
      </c>
      <c r="D645" s="56" t="s">
        <v>1364</v>
      </c>
      <c r="E645" s="56">
        <f>VLOOKUP(A645,'import Konya'!A:Q,5,0)</f>
        <v>43</v>
      </c>
      <c r="F645" s="56">
        <f>VLOOKUP(A645,'import Konya'!A:Q,6,0)</f>
        <v>7</v>
      </c>
      <c r="G645" s="56">
        <f>VLOOKUP(A645,'import Konya'!A:Q,7,0)</f>
        <v>1</v>
      </c>
      <c r="H645" s="56">
        <f>VLOOKUP(A645,'import Konya'!A:Q,8,0)</f>
        <v>13</v>
      </c>
      <c r="I645" s="56">
        <f>VLOOKUP(A645,'import Konya'!A:Q,9,0)</f>
        <v>14</v>
      </c>
      <c r="J645" s="216">
        <f>VLOOKUP(A645,'import Konya'!A:Q,10,0)</f>
        <v>0.07</v>
      </c>
      <c r="K645" s="56" t="s">
        <v>16557</v>
      </c>
      <c r="L645" s="56">
        <v>5.51938819E9</v>
      </c>
      <c r="M645" s="56" t="s">
        <v>13620</v>
      </c>
      <c r="N645" s="56" t="s">
        <v>14123</v>
      </c>
      <c r="O645" s="56" t="s">
        <v>16558</v>
      </c>
      <c r="P645" s="56" t="str">
        <f>VLOOKUP(A645,'import Konya'!A:Q,16,0)</f>
        <v>Geleneksel</v>
      </c>
      <c r="Q645" s="218" t="b">
        <v>0</v>
      </c>
      <c r="R645" s="218"/>
      <c r="S645" s="218"/>
      <c r="T645" s="218"/>
      <c r="U645" s="218"/>
      <c r="V645" s="220"/>
      <c r="W645" s="220"/>
      <c r="X645" s="218"/>
      <c r="Y645" s="218"/>
      <c r="Z645" s="220"/>
      <c r="AA645" s="218"/>
      <c r="AB645" s="218"/>
      <c r="AC645" s="218"/>
      <c r="AD645" s="218"/>
      <c r="AE645" s="218"/>
      <c r="AF645" s="218"/>
      <c r="AG645" s="218"/>
      <c r="AH645" s="218"/>
      <c r="AI645" s="218"/>
      <c r="AJ645" s="218"/>
      <c r="AK645" s="218"/>
      <c r="AL645" s="218"/>
      <c r="AM645" s="218"/>
    </row>
    <row r="646" ht="15.75" customHeight="1">
      <c r="A646" s="56" t="s">
        <v>16559</v>
      </c>
      <c r="B646" s="56" t="s">
        <v>16560</v>
      </c>
      <c r="C646" s="56" t="str">
        <f>VLOOKUP(A646,'import Konya'!A:Q,3,0)</f>
        <v>DOĞRU</v>
      </c>
      <c r="D646" s="56" t="s">
        <v>1364</v>
      </c>
      <c r="E646" s="56">
        <f>VLOOKUP(A646,'import Konya'!A:Q,5,0)</f>
        <v>715</v>
      </c>
      <c r="F646" s="56">
        <f>VLOOKUP(A646,'import Konya'!A:Q,6,0)</f>
        <v>31</v>
      </c>
      <c r="G646" s="56">
        <f>VLOOKUP(A646,'import Konya'!A:Q,7,0)</f>
        <v>14</v>
      </c>
      <c r="H646" s="56">
        <f>VLOOKUP(A646,'import Konya'!A:Q,8,0)</f>
        <v>19</v>
      </c>
      <c r="I646" s="56">
        <f>VLOOKUP(A646,'import Konya'!A:Q,9,0)</f>
        <v>33</v>
      </c>
      <c r="J646" s="216">
        <f>VLOOKUP(A646,'import Konya'!A:Q,10,0)</f>
        <v>0.42</v>
      </c>
      <c r="K646" s="56" t="s">
        <v>16101</v>
      </c>
      <c r="L646" s="56">
        <v>5.437285374E9</v>
      </c>
      <c r="M646" s="56" t="s">
        <v>13620</v>
      </c>
      <c r="N646" s="56" t="s">
        <v>16102</v>
      </c>
      <c r="O646" s="56" t="s">
        <v>16103</v>
      </c>
      <c r="P646" s="56" t="str">
        <f>VLOOKUP(A646,'import Konya'!A:Q,16,0)</f>
        <v>Geleneksel</v>
      </c>
      <c r="Q646" s="218" t="b">
        <v>0</v>
      </c>
      <c r="R646" s="218" t="s">
        <v>38</v>
      </c>
      <c r="S646" s="218" t="s">
        <v>100</v>
      </c>
      <c r="T646" s="218" t="s">
        <v>13488</v>
      </c>
      <c r="U646" s="218"/>
      <c r="V646" s="220">
        <v>44447.0</v>
      </c>
      <c r="W646" s="220">
        <v>44448.0</v>
      </c>
      <c r="X646" s="218"/>
      <c r="Y646" s="218" t="s">
        <v>1353</v>
      </c>
      <c r="Z646" s="220">
        <v>44447.0</v>
      </c>
      <c r="AA646" s="218"/>
      <c r="AB646" s="218"/>
      <c r="AC646" s="218"/>
      <c r="AD646" s="218"/>
      <c r="AE646" s="218"/>
      <c r="AF646" s="218"/>
      <c r="AG646" s="218"/>
      <c r="AH646" s="218"/>
      <c r="AI646" s="218" t="s">
        <v>100</v>
      </c>
      <c r="AJ646" s="218"/>
      <c r="AK646" s="218"/>
      <c r="AL646" s="218"/>
      <c r="AM646" s="218"/>
    </row>
    <row r="647" ht="15.75" customHeight="1">
      <c r="A647" s="56" t="s">
        <v>16561</v>
      </c>
      <c r="B647" s="56" t="s">
        <v>16562</v>
      </c>
      <c r="C647" s="56" t="str">
        <f>VLOOKUP(A647,'import Konya'!A:Q,3,0)</f>
        <v>DOĞRU</v>
      </c>
      <c r="D647" s="56" t="s">
        <v>1364</v>
      </c>
      <c r="E647" s="56">
        <f>VLOOKUP(A647,'import Konya'!A:Q,5,0)</f>
        <v>105</v>
      </c>
      <c r="F647" s="56">
        <f>VLOOKUP(A647,'import Konya'!A:Q,6,0)</f>
        <v>4</v>
      </c>
      <c r="G647" s="56">
        <f>VLOOKUP(A647,'import Konya'!A:Q,7,0)</f>
        <v>9</v>
      </c>
      <c r="H647" s="56">
        <f>VLOOKUP(A647,'import Konya'!A:Q,8,0)</f>
        <v>12</v>
      </c>
      <c r="I647" s="56">
        <f>VLOOKUP(A647,'import Konya'!A:Q,9,0)</f>
        <v>21</v>
      </c>
      <c r="J647" s="216">
        <f>VLOOKUP(A647,'import Konya'!A:Q,10,0)</f>
        <v>0.43</v>
      </c>
      <c r="K647" s="56" t="s">
        <v>16563</v>
      </c>
      <c r="L647" s="56">
        <v>5.301367996E9</v>
      </c>
      <c r="M647" s="56" t="s">
        <v>11034</v>
      </c>
      <c r="N647" s="56" t="s">
        <v>14268</v>
      </c>
      <c r="O647" s="56" t="s">
        <v>16564</v>
      </c>
      <c r="P647" s="56" t="str">
        <f>VLOOKUP(A647,'import Konya'!A:Q,16,0)</f>
        <v>Geleneksel</v>
      </c>
      <c r="Q647" s="218" t="b">
        <v>0</v>
      </c>
      <c r="R647" s="218" t="s">
        <v>38</v>
      </c>
      <c r="S647" s="218" t="s">
        <v>13605</v>
      </c>
      <c r="T647" s="218" t="s">
        <v>13488</v>
      </c>
      <c r="U647" s="218" t="s">
        <v>16565</v>
      </c>
      <c r="V647" s="220">
        <v>44433.0</v>
      </c>
      <c r="W647" s="220">
        <v>44435.0</v>
      </c>
      <c r="X647" s="218"/>
      <c r="Y647" s="218" t="s">
        <v>1475</v>
      </c>
      <c r="Z647" s="220">
        <v>44410.0</v>
      </c>
      <c r="AA647" s="218" t="s">
        <v>1353</v>
      </c>
      <c r="AB647" s="221">
        <v>44433.0</v>
      </c>
      <c r="AC647" s="218"/>
      <c r="AD647" s="218"/>
      <c r="AE647" s="218"/>
      <c r="AF647" s="218"/>
      <c r="AG647" s="218"/>
      <c r="AH647" s="218"/>
      <c r="AI647" s="218" t="s">
        <v>5107</v>
      </c>
      <c r="AJ647" s="218" t="s">
        <v>13605</v>
      </c>
      <c r="AK647" s="218"/>
      <c r="AL647" s="218"/>
      <c r="AM647" s="218"/>
    </row>
    <row r="648" ht="15.75" customHeight="1">
      <c r="A648" s="56" t="s">
        <v>16566</v>
      </c>
      <c r="B648" s="56" t="s">
        <v>16567</v>
      </c>
      <c r="C648" s="56" t="str">
        <f>VLOOKUP(A648,'import Konya'!A:Q,3,0)</f>
        <v>DOĞRU</v>
      </c>
      <c r="D648" s="56" t="s">
        <v>1364</v>
      </c>
      <c r="E648" s="56">
        <f>VLOOKUP(A648,'import Konya'!A:Q,5,0)</f>
        <v>3</v>
      </c>
      <c r="F648" s="56" t="str">
        <f>VLOOKUP(A648,'import Konya'!A:Q,6,0)</f>
        <v/>
      </c>
      <c r="G648" s="56">
        <f>VLOOKUP(A648,'import Konya'!A:Q,7,0)</f>
        <v>8</v>
      </c>
      <c r="H648" s="56">
        <f>VLOOKUP(A648,'import Konya'!A:Q,8,0)</f>
        <v>3</v>
      </c>
      <c r="I648" s="56">
        <f>VLOOKUP(A648,'import Konya'!A:Q,9,0)</f>
        <v>11</v>
      </c>
      <c r="J648" s="216">
        <f>VLOOKUP(A648,'import Konya'!A:Q,10,0)</f>
        <v>0.73</v>
      </c>
      <c r="K648" s="56" t="s">
        <v>16568</v>
      </c>
      <c r="L648" s="56">
        <v>5.534472395E9</v>
      </c>
      <c r="M648" s="56" t="s">
        <v>11034</v>
      </c>
      <c r="N648" s="56" t="s">
        <v>13709</v>
      </c>
      <c r="O648" s="56" t="s">
        <v>16569</v>
      </c>
      <c r="P648" s="56" t="str">
        <f>VLOOKUP(A648,'import Konya'!A:Q,16,0)</f>
        <v>Geleneksel</v>
      </c>
      <c r="Q648" s="218" t="b">
        <v>0</v>
      </c>
      <c r="R648" s="218" t="s">
        <v>38</v>
      </c>
      <c r="S648" s="218" t="s">
        <v>167</v>
      </c>
      <c r="T648" s="2" t="s">
        <v>13064</v>
      </c>
      <c r="U648" s="218"/>
      <c r="V648" s="220">
        <v>44622.0</v>
      </c>
      <c r="W648" s="220">
        <v>44623.0</v>
      </c>
      <c r="X648" s="218"/>
      <c r="Y648" s="218" t="s">
        <v>1353</v>
      </c>
      <c r="Z648" s="220">
        <v>44622.0</v>
      </c>
      <c r="AA648" s="218"/>
      <c r="AB648" s="218"/>
      <c r="AC648" s="218"/>
      <c r="AD648" s="218"/>
      <c r="AE648" s="218"/>
      <c r="AF648" s="218"/>
      <c r="AG648" s="218"/>
      <c r="AH648" s="218"/>
      <c r="AI648" s="218" t="s">
        <v>167</v>
      </c>
      <c r="AJ648" s="218"/>
      <c r="AK648" s="218"/>
      <c r="AL648" s="218"/>
      <c r="AM648" s="218"/>
    </row>
    <row r="649" ht="15.75" customHeight="1">
      <c r="A649" s="56" t="s">
        <v>16570</v>
      </c>
      <c r="B649" s="56" t="s">
        <v>16571</v>
      </c>
      <c r="C649" s="56" t="str">
        <f>VLOOKUP(A649,'import Konya'!A:Q,3,0)</f>
        <v>DOĞRU</v>
      </c>
      <c r="D649" s="56" t="s">
        <v>1364</v>
      </c>
      <c r="E649" s="56">
        <f>VLOOKUP(A649,'import Konya'!A:Q,5,0)</f>
        <v>29</v>
      </c>
      <c r="F649" s="56">
        <f>VLOOKUP(A649,'import Konya'!A:Q,6,0)</f>
        <v>3</v>
      </c>
      <c r="G649" s="56">
        <f>VLOOKUP(A649,'import Konya'!A:Q,7,0)</f>
        <v>7</v>
      </c>
      <c r="H649" s="56">
        <f>VLOOKUP(A649,'import Konya'!A:Q,8,0)</f>
        <v>11</v>
      </c>
      <c r="I649" s="56">
        <f>VLOOKUP(A649,'import Konya'!A:Q,9,0)</f>
        <v>18</v>
      </c>
      <c r="J649" s="216">
        <f>VLOOKUP(A649,'import Konya'!A:Q,10,0)</f>
        <v>0.39</v>
      </c>
      <c r="K649" s="56" t="s">
        <v>16572</v>
      </c>
      <c r="L649" s="56">
        <v>5.421950042E9</v>
      </c>
      <c r="M649" s="56" t="s">
        <v>13679</v>
      </c>
      <c r="N649" s="56" t="s">
        <v>2520</v>
      </c>
      <c r="O649" s="56" t="s">
        <v>16573</v>
      </c>
      <c r="P649" s="56" t="str">
        <f>VLOOKUP(A649,'import Konya'!A:Q,16,0)</f>
        <v>Geleneksel</v>
      </c>
      <c r="Q649" s="218" t="b">
        <v>0</v>
      </c>
      <c r="R649" s="218"/>
      <c r="S649" s="218"/>
      <c r="T649" s="218"/>
      <c r="U649" s="218"/>
      <c r="V649" s="220"/>
      <c r="W649" s="220"/>
      <c r="X649" s="218"/>
      <c r="Y649" s="218"/>
      <c r="Z649" s="220"/>
      <c r="AA649" s="218"/>
      <c r="AB649" s="218"/>
      <c r="AC649" s="218"/>
      <c r="AD649" s="218"/>
      <c r="AE649" s="218"/>
      <c r="AF649" s="218"/>
      <c r="AG649" s="218"/>
      <c r="AH649" s="218"/>
      <c r="AI649" s="218"/>
      <c r="AJ649" s="218"/>
      <c r="AK649" s="218"/>
      <c r="AL649" s="218"/>
      <c r="AM649" s="218"/>
    </row>
    <row r="650" ht="15.75" customHeight="1">
      <c r="A650" s="56" t="s">
        <v>16574</v>
      </c>
      <c r="B650" s="56" t="s">
        <v>16575</v>
      </c>
      <c r="C650" s="56" t="str">
        <f>VLOOKUP(A650,'import Konya'!A:Q,3,0)</f>
        <v>DOĞRU</v>
      </c>
      <c r="D650" s="56" t="s">
        <v>1364</v>
      </c>
      <c r="E650" s="56">
        <f>VLOOKUP(A650,'import Konya'!A:Q,5,0)</f>
        <v>218</v>
      </c>
      <c r="F650" s="56">
        <f>VLOOKUP(A650,'import Konya'!A:Q,6,0)</f>
        <v>9</v>
      </c>
      <c r="G650" s="56">
        <f>VLOOKUP(A650,'import Konya'!A:Q,7,0)</f>
        <v>6</v>
      </c>
      <c r="H650" s="56">
        <f>VLOOKUP(A650,'import Konya'!A:Q,8,0)</f>
        <v>10</v>
      </c>
      <c r="I650" s="56">
        <f>VLOOKUP(A650,'import Konya'!A:Q,9,0)</f>
        <v>16</v>
      </c>
      <c r="J650" s="216">
        <f>VLOOKUP(A650,'import Konya'!A:Q,10,0)</f>
        <v>0.38</v>
      </c>
      <c r="K650" s="56" t="s">
        <v>16576</v>
      </c>
      <c r="L650" s="56">
        <v>5.511548733E9</v>
      </c>
      <c r="M650" s="56" t="s">
        <v>13620</v>
      </c>
      <c r="N650" s="56" t="s">
        <v>13763</v>
      </c>
      <c r="O650" s="56" t="s">
        <v>16577</v>
      </c>
      <c r="P650" s="56" t="str">
        <f>VLOOKUP(A650,'import Konya'!A:Q,16,0)</f>
        <v>Geleneksel</v>
      </c>
      <c r="Q650" s="218" t="b">
        <v>1</v>
      </c>
      <c r="R650" s="218"/>
      <c r="S650" s="218"/>
      <c r="T650" s="218"/>
      <c r="U650" s="218" t="s">
        <v>16578</v>
      </c>
      <c r="V650" s="220"/>
      <c r="W650" s="220"/>
      <c r="X650" s="218"/>
      <c r="Y650" s="218" t="s">
        <v>43</v>
      </c>
      <c r="Z650" s="220">
        <v>44414.0</v>
      </c>
      <c r="AA650" s="218" t="s">
        <v>1353</v>
      </c>
      <c r="AB650" s="221">
        <v>44435.0</v>
      </c>
      <c r="AC650" s="218"/>
      <c r="AD650" s="218"/>
      <c r="AE650" s="218"/>
      <c r="AF650" s="218"/>
      <c r="AG650" s="218"/>
      <c r="AH650" s="218"/>
      <c r="AI650" s="218" t="s">
        <v>13642</v>
      </c>
      <c r="AJ650" s="218" t="s">
        <v>4907</v>
      </c>
      <c r="AK650" s="218"/>
      <c r="AL650" s="218"/>
      <c r="AM650" s="218"/>
    </row>
    <row r="651" ht="15.75" customHeight="1">
      <c r="A651" s="211" t="s">
        <v>16579</v>
      </c>
      <c r="B651" s="211" t="s">
        <v>16580</v>
      </c>
      <c r="C651" s="212" t="s">
        <v>2897</v>
      </c>
      <c r="D651" s="211" t="s">
        <v>1364</v>
      </c>
      <c r="E651" s="56">
        <f>VLOOKUP(A651,'import Konya'!A:Q,5,0)</f>
        <v>1</v>
      </c>
      <c r="F651" s="56">
        <f>VLOOKUP(A651,'import Konya'!A:Q,6,0)</f>
        <v>1</v>
      </c>
      <c r="G651" s="56">
        <f>VLOOKUP(A651,'import Konya'!A:Q,7,0)</f>
        <v>0</v>
      </c>
      <c r="H651" s="56">
        <f>VLOOKUP(A651,'import Konya'!A:Q,8,0)</f>
        <v>5</v>
      </c>
      <c r="I651" s="56">
        <f>VLOOKUP(A651,'import Konya'!A:Q,9,0)</f>
        <v>5</v>
      </c>
      <c r="J651" s="216">
        <f>VLOOKUP(A651,'import Konya'!A:Q,10,0)</f>
        <v>0</v>
      </c>
      <c r="K651" s="211" t="s">
        <v>16581</v>
      </c>
      <c r="L651" s="211">
        <v>5.543155523E9</v>
      </c>
      <c r="M651" s="211" t="s">
        <v>13620</v>
      </c>
      <c r="N651" s="211" t="s">
        <v>1718</v>
      </c>
      <c r="O651" s="211" t="s">
        <v>16582</v>
      </c>
      <c r="P651" s="56" t="str">
        <f>VLOOKUP(A651,'import Konya'!A:Q,16,0)</f>
        <v>Geleneksel</v>
      </c>
      <c r="Q651" s="218" t="b">
        <v>0</v>
      </c>
      <c r="R651" s="218"/>
      <c r="S651" s="218"/>
      <c r="T651" s="218"/>
      <c r="U651" s="218"/>
      <c r="V651" s="220"/>
      <c r="W651" s="220"/>
      <c r="X651" s="218"/>
      <c r="Y651" s="218"/>
      <c r="Z651" s="220"/>
      <c r="AA651" s="218"/>
      <c r="AB651" s="218"/>
      <c r="AC651" s="218"/>
      <c r="AD651" s="218"/>
      <c r="AE651" s="218"/>
      <c r="AF651" s="218"/>
      <c r="AG651" s="218"/>
      <c r="AH651" s="218"/>
      <c r="AI651" s="218"/>
      <c r="AJ651" s="218"/>
      <c r="AK651" s="218"/>
      <c r="AL651" s="218"/>
      <c r="AM651" s="218"/>
    </row>
    <row r="652" ht="15.75" customHeight="1">
      <c r="A652" s="56" t="s">
        <v>16583</v>
      </c>
      <c r="B652" s="56" t="s">
        <v>16584</v>
      </c>
      <c r="C652" s="56" t="str">
        <f>VLOOKUP(A652,'import Konya'!A:Q,3,0)</f>
        <v>YANLIŞ</v>
      </c>
      <c r="D652" s="56" t="s">
        <v>1364</v>
      </c>
      <c r="E652" s="56">
        <f>VLOOKUP(A652,'import Konya'!A:Q,5,0)</f>
        <v>301</v>
      </c>
      <c r="F652" s="56" t="str">
        <f>VLOOKUP(A652,'import Konya'!A:Q,6,0)</f>
        <v/>
      </c>
      <c r="G652" s="56">
        <f>VLOOKUP(A652,'import Konya'!A:Q,7,0)</f>
        <v>7</v>
      </c>
      <c r="H652" s="56">
        <f>VLOOKUP(A652,'import Konya'!A:Q,8,0)</f>
        <v>5</v>
      </c>
      <c r="I652" s="56">
        <f>VLOOKUP(A652,'import Konya'!A:Q,9,0)</f>
        <v>12</v>
      </c>
      <c r="J652" s="216">
        <f>VLOOKUP(A652,'import Konya'!A:Q,10,0)</f>
        <v>0.58</v>
      </c>
      <c r="K652" s="56" t="s">
        <v>16585</v>
      </c>
      <c r="L652" s="56">
        <v>5.0758993E9</v>
      </c>
      <c r="M652" s="56" t="s">
        <v>13620</v>
      </c>
      <c r="N652" s="56" t="s">
        <v>14005</v>
      </c>
      <c r="O652" s="56" t="s">
        <v>16097</v>
      </c>
      <c r="P652" s="56" t="str">
        <f>VLOOKUP(A652,'import Konya'!A:Q,16,0)</f>
        <v>Geleneksel</v>
      </c>
      <c r="Q652" s="218" t="b">
        <v>0</v>
      </c>
      <c r="R652" s="218"/>
      <c r="S652" s="218"/>
      <c r="T652" s="218"/>
      <c r="U652" s="218"/>
      <c r="V652" s="220"/>
      <c r="W652" s="220"/>
      <c r="X652" s="218"/>
      <c r="Y652" s="218"/>
      <c r="Z652" s="220"/>
      <c r="AA652" s="218"/>
      <c r="AB652" s="218"/>
      <c r="AC652" s="218"/>
      <c r="AD652" s="218"/>
      <c r="AE652" s="218"/>
      <c r="AF652" s="218"/>
      <c r="AG652" s="218"/>
      <c r="AH652" s="218"/>
      <c r="AI652" s="218"/>
      <c r="AJ652" s="218"/>
      <c r="AK652" s="218"/>
      <c r="AL652" s="218"/>
      <c r="AM652" s="218"/>
    </row>
    <row r="653" ht="15.75" customHeight="1">
      <c r="A653" s="56" t="s">
        <v>16586</v>
      </c>
      <c r="B653" s="56" t="s">
        <v>16587</v>
      </c>
      <c r="C653" s="56" t="str">
        <f>VLOOKUP(A653,'import Konya'!A:Q,3,0)</f>
        <v>DOĞRU</v>
      </c>
      <c r="D653" s="56" t="s">
        <v>1364</v>
      </c>
      <c r="E653" s="56">
        <f>VLOOKUP(A653,'import Konya'!A:Q,5,0)</f>
        <v>269</v>
      </c>
      <c r="F653" s="56">
        <f>VLOOKUP(A653,'import Konya'!A:Q,6,0)</f>
        <v>1</v>
      </c>
      <c r="G653" s="56">
        <f>VLOOKUP(A653,'import Konya'!A:Q,7,0)</f>
        <v>0</v>
      </c>
      <c r="H653" s="56">
        <f>VLOOKUP(A653,'import Konya'!A:Q,8,0)</f>
        <v>15</v>
      </c>
      <c r="I653" s="56">
        <f>VLOOKUP(A653,'import Konya'!A:Q,9,0)</f>
        <v>15</v>
      </c>
      <c r="J653" s="216">
        <f>VLOOKUP(A653,'import Konya'!A:Q,10,0)</f>
        <v>0</v>
      </c>
      <c r="K653" s="56" t="s">
        <v>16588</v>
      </c>
      <c r="L653" s="56">
        <v>5.45817817E9</v>
      </c>
      <c r="M653" s="56" t="s">
        <v>11034</v>
      </c>
      <c r="N653" s="56" t="s">
        <v>13808</v>
      </c>
      <c r="O653" s="56" t="s">
        <v>16589</v>
      </c>
      <c r="P653" s="56" t="str">
        <f>VLOOKUP(A653,'import Konya'!A:Q,16,0)</f>
        <v>Geleneksel</v>
      </c>
      <c r="Q653" s="218" t="b">
        <v>0</v>
      </c>
      <c r="R653" s="218" t="s">
        <v>33</v>
      </c>
      <c r="S653" s="218"/>
      <c r="T653" s="218"/>
      <c r="U653" s="218" t="s">
        <v>16590</v>
      </c>
      <c r="V653" s="220"/>
      <c r="W653" s="220"/>
      <c r="X653" s="218"/>
      <c r="Y653" s="218" t="s">
        <v>1353</v>
      </c>
      <c r="Z653" s="220">
        <v>44620.0</v>
      </c>
      <c r="AA653" s="218" t="s">
        <v>1353</v>
      </c>
      <c r="AB653" s="221">
        <v>44622.0</v>
      </c>
      <c r="AC653" s="218"/>
      <c r="AD653" s="218"/>
      <c r="AE653" s="218"/>
      <c r="AF653" s="218"/>
      <c r="AG653" s="218"/>
      <c r="AH653" s="218"/>
      <c r="AI653" s="218" t="s">
        <v>167</v>
      </c>
      <c r="AJ653" s="218" t="s">
        <v>167</v>
      </c>
      <c r="AK653" s="218"/>
      <c r="AL653" s="218"/>
      <c r="AM653" s="218"/>
    </row>
    <row r="654" ht="15.75" customHeight="1">
      <c r="A654" s="211" t="s">
        <v>16591</v>
      </c>
      <c r="B654" s="211" t="s">
        <v>16592</v>
      </c>
      <c r="C654" s="56" t="str">
        <f>VLOOKUP(A654,'import Konya'!A:Q,3,0)</f>
        <v>DOĞRU</v>
      </c>
      <c r="D654" s="211" t="s">
        <v>1364</v>
      </c>
      <c r="E654" s="56" t="str">
        <f>VLOOKUP(A654,'import Konya'!A:Q,5,0)</f>
        <v/>
      </c>
      <c r="F654" s="56" t="str">
        <f>VLOOKUP(A654,'import Konya'!A:Q,6,0)</f>
        <v/>
      </c>
      <c r="G654" s="56">
        <f>VLOOKUP(A654,'import Konya'!A:Q,7,0)</f>
        <v>0</v>
      </c>
      <c r="H654" s="56">
        <f>VLOOKUP(A654,'import Konya'!A:Q,8,0)</f>
        <v>15</v>
      </c>
      <c r="I654" s="56">
        <f>VLOOKUP(A654,'import Konya'!A:Q,9,0)</f>
        <v>15</v>
      </c>
      <c r="J654" s="216">
        <f>VLOOKUP(A654,'import Konya'!A:Q,10,0)</f>
        <v>0</v>
      </c>
      <c r="K654" s="211" t="s">
        <v>16593</v>
      </c>
      <c r="L654" s="211">
        <v>5.454414042E9</v>
      </c>
      <c r="M654" s="211" t="s">
        <v>13620</v>
      </c>
      <c r="N654" s="211" t="s">
        <v>13971</v>
      </c>
      <c r="O654" s="211" t="s">
        <v>16594</v>
      </c>
      <c r="P654" s="56" t="str">
        <f>VLOOKUP(A654,'import Konya'!A:Q,16,0)</f>
        <v>Geleneksel</v>
      </c>
      <c r="Q654" s="218" t="b">
        <v>0</v>
      </c>
      <c r="R654" s="218" t="s">
        <v>38</v>
      </c>
      <c r="S654" s="218" t="s">
        <v>100</v>
      </c>
      <c r="T654" s="218" t="s">
        <v>14159</v>
      </c>
      <c r="U654" s="218" t="s">
        <v>16595</v>
      </c>
      <c r="V654" s="220">
        <v>44658.0</v>
      </c>
      <c r="W654" s="220">
        <v>44659.0</v>
      </c>
      <c r="X654" s="218"/>
      <c r="Y654" s="218" t="s">
        <v>1353</v>
      </c>
      <c r="Z654" s="220">
        <v>44658.0</v>
      </c>
      <c r="AA654" s="218"/>
      <c r="AB654" s="218"/>
      <c r="AC654" s="218"/>
      <c r="AD654" s="218"/>
      <c r="AE654" s="218"/>
      <c r="AF654" s="218"/>
      <c r="AG654" s="218"/>
      <c r="AH654" s="218"/>
      <c r="AI654" s="218" t="s">
        <v>100</v>
      </c>
      <c r="AJ654" s="218"/>
      <c r="AK654" s="218"/>
      <c r="AL654" s="218"/>
      <c r="AM654" s="218"/>
    </row>
    <row r="655" ht="15.75" customHeight="1">
      <c r="A655" s="56" t="s">
        <v>16596</v>
      </c>
      <c r="B655" s="56" t="s">
        <v>16597</v>
      </c>
      <c r="C655" s="56" t="str">
        <f>VLOOKUP(A655,'import Konya'!A:Q,3,0)</f>
        <v>YANLIŞ</v>
      </c>
      <c r="D655" s="56" t="s">
        <v>1364</v>
      </c>
      <c r="E655" s="56">
        <f>VLOOKUP(A655,'import Konya'!A:Q,5,0)</f>
        <v>54</v>
      </c>
      <c r="F655" s="56" t="str">
        <f>VLOOKUP(A655,'import Konya'!A:Q,6,0)</f>
        <v/>
      </c>
      <c r="G655" s="56">
        <f>VLOOKUP(A655,'import Konya'!A:Q,7,0)</f>
        <v>5</v>
      </c>
      <c r="H655" s="56">
        <f>VLOOKUP(A655,'import Konya'!A:Q,8,0)</f>
        <v>5</v>
      </c>
      <c r="I655" s="56">
        <f>VLOOKUP(A655,'import Konya'!A:Q,9,0)</f>
        <v>10</v>
      </c>
      <c r="J655" s="216">
        <f>VLOOKUP(A655,'import Konya'!A:Q,10,0)</f>
        <v>0.5</v>
      </c>
      <c r="K655" s="56" t="s">
        <v>16598</v>
      </c>
      <c r="L655" s="56">
        <v>5.457421721E9</v>
      </c>
      <c r="M655" s="56" t="s">
        <v>13620</v>
      </c>
      <c r="N655" s="56" t="s">
        <v>16243</v>
      </c>
      <c r="O655" s="56" t="s">
        <v>16599</v>
      </c>
      <c r="P655" s="56" t="str">
        <f>VLOOKUP(A655,'import Konya'!A:Q,16,0)</f>
        <v>Geleneksel</v>
      </c>
      <c r="Q655" s="218" t="b">
        <v>0</v>
      </c>
      <c r="R655" s="218"/>
      <c r="S655" s="218"/>
      <c r="T655" s="218"/>
      <c r="U655" s="218" t="s">
        <v>4345</v>
      </c>
      <c r="V655" s="220"/>
      <c r="W655" s="220"/>
      <c r="X655" s="218"/>
      <c r="Y655" s="218" t="s">
        <v>1353</v>
      </c>
      <c r="Z655" s="220">
        <v>44414.0</v>
      </c>
      <c r="AA655" s="218"/>
      <c r="AB655" s="218"/>
      <c r="AC655" s="218"/>
      <c r="AD655" s="218"/>
      <c r="AE655" s="218"/>
      <c r="AF655" s="218"/>
      <c r="AG655" s="218"/>
      <c r="AH655" s="218"/>
      <c r="AI655" s="218" t="s">
        <v>13642</v>
      </c>
      <c r="AJ655" s="218"/>
      <c r="AK655" s="218"/>
      <c r="AL655" s="218"/>
      <c r="AM655" s="218"/>
    </row>
    <row r="656" ht="15.75" customHeight="1">
      <c r="A656" s="56" t="s">
        <v>16600</v>
      </c>
      <c r="B656" s="56" t="s">
        <v>16601</v>
      </c>
      <c r="C656" s="56" t="str">
        <f>VLOOKUP(A656,'import Konya'!A:Q,3,0)</f>
        <v>DOĞRU</v>
      </c>
      <c r="D656" s="56" t="s">
        <v>1364</v>
      </c>
      <c r="E656" s="56">
        <f>VLOOKUP(A656,'import Konya'!A:Q,5,0)</f>
        <v>473</v>
      </c>
      <c r="F656" s="56">
        <f>VLOOKUP(A656,'import Konya'!A:Q,6,0)</f>
        <v>34</v>
      </c>
      <c r="G656" s="56">
        <f>VLOOKUP(A656,'import Konya'!A:Q,7,0)</f>
        <v>8</v>
      </c>
      <c r="H656" s="56">
        <f>VLOOKUP(A656,'import Konya'!A:Q,8,0)</f>
        <v>24</v>
      </c>
      <c r="I656" s="56">
        <f>VLOOKUP(A656,'import Konya'!A:Q,9,0)</f>
        <v>32</v>
      </c>
      <c r="J656" s="216">
        <f>VLOOKUP(A656,'import Konya'!A:Q,10,0)</f>
        <v>0.25</v>
      </c>
      <c r="K656" s="56" t="s">
        <v>16602</v>
      </c>
      <c r="L656" s="56">
        <v>5.522431535E9</v>
      </c>
      <c r="M656" s="56" t="s">
        <v>11034</v>
      </c>
      <c r="N656" s="56" t="s">
        <v>16603</v>
      </c>
      <c r="O656" s="56" t="s">
        <v>16604</v>
      </c>
      <c r="P656" s="56" t="str">
        <f>VLOOKUP(A656,'import Konya'!A:Q,16,0)</f>
        <v>Geleneksel</v>
      </c>
      <c r="Q656" s="218" t="b">
        <v>0</v>
      </c>
      <c r="R656" s="218" t="s">
        <v>38</v>
      </c>
      <c r="S656" s="218" t="s">
        <v>4907</v>
      </c>
      <c r="T656" s="218" t="s">
        <v>13488</v>
      </c>
      <c r="U656" s="218" t="s">
        <v>16605</v>
      </c>
      <c r="V656" s="220">
        <v>44434.0</v>
      </c>
      <c r="W656" s="220">
        <v>44435.0</v>
      </c>
      <c r="X656" s="218"/>
      <c r="Y656" s="218" t="s">
        <v>1475</v>
      </c>
      <c r="Z656" s="220">
        <v>44424.0</v>
      </c>
      <c r="AA656" s="218" t="s">
        <v>43</v>
      </c>
      <c r="AB656" s="221">
        <v>44434.0</v>
      </c>
      <c r="AC656" s="218" t="s">
        <v>1353</v>
      </c>
      <c r="AD656" s="221">
        <v>44434.0</v>
      </c>
      <c r="AE656" s="218"/>
      <c r="AF656" s="218"/>
      <c r="AG656" s="218"/>
      <c r="AH656" s="218"/>
      <c r="AI656" s="218" t="s">
        <v>13605</v>
      </c>
      <c r="AJ656" s="218" t="s">
        <v>13605</v>
      </c>
      <c r="AK656" s="218" t="s">
        <v>4907</v>
      </c>
      <c r="AL656" s="218"/>
      <c r="AM656" s="218"/>
    </row>
    <row r="657" ht="15.75" customHeight="1">
      <c r="A657" s="56" t="s">
        <v>16606</v>
      </c>
      <c r="B657" s="56" t="s">
        <v>16607</v>
      </c>
      <c r="C657" s="56" t="str">
        <f>VLOOKUP(A657,'import Konya'!A:Q,3,0)</f>
        <v>DOĞRU</v>
      </c>
      <c r="D657" s="56" t="s">
        <v>1364</v>
      </c>
      <c r="E657" s="56">
        <f>VLOOKUP(A657,'import Konya'!A:Q,5,0)</f>
        <v>277</v>
      </c>
      <c r="F657" s="56">
        <f>VLOOKUP(A657,'import Konya'!A:Q,6,0)</f>
        <v>2</v>
      </c>
      <c r="G657" s="56">
        <f>VLOOKUP(A657,'import Konya'!A:Q,7,0)</f>
        <v>10</v>
      </c>
      <c r="H657" s="56">
        <f>VLOOKUP(A657,'import Konya'!A:Q,8,0)</f>
        <v>6</v>
      </c>
      <c r="I657" s="56">
        <f>VLOOKUP(A657,'import Konya'!A:Q,9,0)</f>
        <v>16</v>
      </c>
      <c r="J657" s="216">
        <f>VLOOKUP(A657,'import Konya'!A:Q,10,0)</f>
        <v>0.63</v>
      </c>
      <c r="K657" s="56" t="s">
        <v>16608</v>
      </c>
      <c r="L657" s="56">
        <v>5.538591485E9</v>
      </c>
      <c r="M657" s="56" t="s">
        <v>11034</v>
      </c>
      <c r="N657" s="56" t="s">
        <v>13668</v>
      </c>
      <c r="O657" s="56" t="s">
        <v>16609</v>
      </c>
      <c r="P657" s="56" t="str">
        <f>VLOOKUP(A657,'import Konya'!A:Q,16,0)</f>
        <v>Geleneksel</v>
      </c>
      <c r="Q657" s="218" t="b">
        <v>1</v>
      </c>
      <c r="R657" s="218" t="s">
        <v>29</v>
      </c>
      <c r="S657" s="218"/>
      <c r="T657" s="218"/>
      <c r="U657" s="218" t="s">
        <v>16610</v>
      </c>
      <c r="V657" s="220"/>
      <c r="W657" s="220"/>
      <c r="X657" s="218"/>
      <c r="Y657" s="218" t="s">
        <v>1353</v>
      </c>
      <c r="Z657" s="220">
        <v>44414.0</v>
      </c>
      <c r="AA657" s="218"/>
      <c r="AB657" s="218"/>
      <c r="AC657" s="218"/>
      <c r="AD657" s="218"/>
      <c r="AE657" s="218"/>
      <c r="AF657" s="218"/>
      <c r="AG657" s="218"/>
      <c r="AH657" s="218"/>
      <c r="AI657" s="218" t="s">
        <v>13605</v>
      </c>
      <c r="AJ657" s="218"/>
      <c r="AK657" s="218"/>
      <c r="AL657" s="218"/>
      <c r="AM657" s="218"/>
    </row>
    <row r="658" ht="15.75" customHeight="1">
      <c r="A658" s="56" t="s">
        <v>16611</v>
      </c>
      <c r="B658" s="56" t="s">
        <v>16612</v>
      </c>
      <c r="C658" s="56" t="str">
        <f>VLOOKUP(A658,'import Konya'!A:Q,3,0)</f>
        <v>DOĞRU</v>
      </c>
      <c r="D658" s="56" t="s">
        <v>1507</v>
      </c>
      <c r="E658" s="56">
        <f>VLOOKUP(A658,'import Konya'!A:Q,5,0)</f>
        <v>334</v>
      </c>
      <c r="F658" s="56">
        <f>VLOOKUP(A658,'import Konya'!A:Q,6,0)</f>
        <v>6</v>
      </c>
      <c r="G658" s="56">
        <f>VLOOKUP(A658,'import Konya'!A:Q,7,0)</f>
        <v>20</v>
      </c>
      <c r="H658" s="56">
        <f>VLOOKUP(A658,'import Konya'!A:Q,8,0)</f>
        <v>2</v>
      </c>
      <c r="I658" s="56">
        <f>VLOOKUP(A658,'import Konya'!A:Q,9,0)</f>
        <v>22</v>
      </c>
      <c r="J658" s="216">
        <f>VLOOKUP(A658,'import Konya'!A:Q,10,0)</f>
        <v>0.91</v>
      </c>
      <c r="K658" s="56" t="s">
        <v>16613</v>
      </c>
      <c r="L658" s="56">
        <v>5.325602929E9</v>
      </c>
      <c r="M658" s="56" t="s">
        <v>13595</v>
      </c>
      <c r="N658" s="56" t="s">
        <v>14387</v>
      </c>
      <c r="O658" s="56" t="s">
        <v>16614</v>
      </c>
      <c r="P658" s="56" t="str">
        <f>VLOOKUP(A658,'import Konya'!A:Q,16,0)</f>
        <v>Geleneksel</v>
      </c>
      <c r="Q658" s="218" t="b">
        <v>1</v>
      </c>
      <c r="R658" s="218"/>
      <c r="S658" s="218"/>
      <c r="T658" s="218"/>
      <c r="U658" s="218" t="s">
        <v>16615</v>
      </c>
      <c r="V658" s="220"/>
      <c r="W658" s="220"/>
      <c r="X658" s="218"/>
      <c r="Y658" s="218" t="s">
        <v>43</v>
      </c>
      <c r="Z658" s="220">
        <v>44389.0</v>
      </c>
      <c r="AA658" s="218" t="s">
        <v>43</v>
      </c>
      <c r="AB658" s="221">
        <v>44390.0</v>
      </c>
      <c r="AC658" s="218" t="s">
        <v>1353</v>
      </c>
      <c r="AD658" s="221">
        <v>44391.0</v>
      </c>
      <c r="AE658" s="218" t="s">
        <v>43</v>
      </c>
      <c r="AF658" s="221">
        <v>44404.0</v>
      </c>
      <c r="AG658" s="218" t="s">
        <v>43</v>
      </c>
      <c r="AH658" s="221">
        <v>44410.0</v>
      </c>
      <c r="AI658" s="218" t="s">
        <v>4973</v>
      </c>
      <c r="AJ658" s="218" t="s">
        <v>100</v>
      </c>
      <c r="AK658" s="218" t="s">
        <v>100</v>
      </c>
      <c r="AL658" s="218" t="s">
        <v>100</v>
      </c>
      <c r="AM658" s="218" t="s">
        <v>5107</v>
      </c>
    </row>
    <row r="659" ht="15.75" customHeight="1">
      <c r="A659" s="56" t="s">
        <v>16616</v>
      </c>
      <c r="B659" s="56" t="s">
        <v>16617</v>
      </c>
      <c r="C659" s="56" t="str">
        <f>VLOOKUP(A659,'import Konya'!A:Q,3,0)</f>
        <v>DOĞRU</v>
      </c>
      <c r="D659" s="56" t="s">
        <v>1385</v>
      </c>
      <c r="E659" s="56">
        <f>VLOOKUP(A659,'import Konya'!A:Q,5,0)</f>
        <v>330</v>
      </c>
      <c r="F659" s="56">
        <f>VLOOKUP(A659,'import Konya'!A:Q,6,0)</f>
        <v>3</v>
      </c>
      <c r="G659" s="56">
        <f>VLOOKUP(A659,'import Konya'!A:Q,7,0)</f>
        <v>0</v>
      </c>
      <c r="H659" s="56">
        <f>VLOOKUP(A659,'import Konya'!A:Q,8,0)</f>
        <v>9</v>
      </c>
      <c r="I659" s="56">
        <f>VLOOKUP(A659,'import Konya'!A:Q,9,0)</f>
        <v>9</v>
      </c>
      <c r="J659" s="216">
        <f>VLOOKUP(A659,'import Konya'!A:Q,10,0)</f>
        <v>0</v>
      </c>
      <c r="K659" s="56" t="s">
        <v>14750</v>
      </c>
      <c r="L659" s="56">
        <v>3.322497472E9</v>
      </c>
      <c r="M659" s="56" t="s">
        <v>11034</v>
      </c>
      <c r="N659" s="56" t="s">
        <v>14609</v>
      </c>
      <c r="O659" s="56" t="s">
        <v>16618</v>
      </c>
      <c r="P659" s="56" t="str">
        <f>VLOOKUP(A659,'import Konya'!A:Q,16,0)</f>
        <v>Geleneksel</v>
      </c>
      <c r="Q659" s="218" t="b">
        <v>1</v>
      </c>
      <c r="R659" s="218"/>
      <c r="S659" s="218"/>
      <c r="T659" s="218"/>
      <c r="U659" s="218" t="s">
        <v>16619</v>
      </c>
      <c r="V659" s="220"/>
      <c r="W659" s="220"/>
      <c r="X659" s="218"/>
      <c r="Y659" s="218" t="s">
        <v>1353</v>
      </c>
      <c r="Z659" s="220">
        <v>44434.0</v>
      </c>
      <c r="AA659" s="218"/>
      <c r="AB659" s="218"/>
      <c r="AC659" s="218"/>
      <c r="AD659" s="218"/>
      <c r="AE659" s="218"/>
      <c r="AF659" s="218"/>
      <c r="AG659" s="218"/>
      <c r="AH659" s="218"/>
      <c r="AI659" s="218" t="s">
        <v>4907</v>
      </c>
      <c r="AJ659" s="218"/>
      <c r="AK659" s="218"/>
      <c r="AL659" s="218"/>
      <c r="AM659" s="218"/>
    </row>
    <row r="660" ht="15.75" customHeight="1">
      <c r="A660" s="211" t="s">
        <v>16620</v>
      </c>
      <c r="B660" s="211" t="s">
        <v>16621</v>
      </c>
      <c r="C660" s="56" t="str">
        <f>VLOOKUP(A660,'import Konya'!A:Q,3,0)</f>
        <v>DOĞRU</v>
      </c>
      <c r="D660" s="211" t="s">
        <v>1507</v>
      </c>
      <c r="E660" s="56">
        <f>VLOOKUP(A660,'import Konya'!A:Q,5,0)</f>
        <v>12</v>
      </c>
      <c r="F660" s="56">
        <f>VLOOKUP(A660,'import Konya'!A:Q,6,0)</f>
        <v>12</v>
      </c>
      <c r="G660" s="56">
        <f>VLOOKUP(A660,'import Konya'!A:Q,7,0)</f>
        <v>0</v>
      </c>
      <c r="H660" s="56">
        <f>VLOOKUP(A660,'import Konya'!A:Q,8,0)</f>
        <v>30</v>
      </c>
      <c r="I660" s="56">
        <f>VLOOKUP(A660,'import Konya'!A:Q,9,0)</f>
        <v>30</v>
      </c>
      <c r="J660" s="216">
        <f>VLOOKUP(A660,'import Konya'!A:Q,10,0)</f>
        <v>0</v>
      </c>
      <c r="K660" s="211" t="s">
        <v>16622</v>
      </c>
      <c r="L660" s="211">
        <v>5.465753681E9</v>
      </c>
      <c r="M660" s="211" t="s">
        <v>11034</v>
      </c>
      <c r="N660" s="211" t="s">
        <v>13668</v>
      </c>
      <c r="O660" s="211" t="s">
        <v>16623</v>
      </c>
      <c r="P660" s="56" t="str">
        <f>VLOOKUP(A660,'import Konya'!A:Q,16,0)</f>
        <v>Geleneksel</v>
      </c>
      <c r="Q660" s="218" t="b">
        <v>0</v>
      </c>
      <c r="R660" s="218"/>
      <c r="S660" s="218"/>
      <c r="T660" s="218"/>
      <c r="U660" s="218"/>
      <c r="V660" s="220"/>
      <c r="W660" s="220"/>
      <c r="X660" s="218"/>
      <c r="Y660" s="218"/>
      <c r="Z660" s="220"/>
      <c r="AA660" s="218"/>
      <c r="AB660" s="218"/>
      <c r="AC660" s="218"/>
      <c r="AD660" s="218"/>
      <c r="AE660" s="218"/>
      <c r="AF660" s="218"/>
      <c r="AG660" s="218"/>
      <c r="AH660" s="218"/>
      <c r="AI660" s="218"/>
      <c r="AJ660" s="218"/>
      <c r="AK660" s="218"/>
      <c r="AL660" s="218"/>
      <c r="AM660" s="218"/>
    </row>
    <row r="661" ht="15.75" customHeight="1">
      <c r="A661" s="56" t="s">
        <v>16624</v>
      </c>
      <c r="B661" s="56" t="s">
        <v>16625</v>
      </c>
      <c r="C661" s="56" t="str">
        <f>VLOOKUP(A661,'import Konya'!A:Q,3,0)</f>
        <v>DOĞRU</v>
      </c>
      <c r="D661" s="56" t="s">
        <v>1507</v>
      </c>
      <c r="E661" s="56">
        <f>VLOOKUP(A661,'import Konya'!A:Q,5,0)</f>
        <v>541</v>
      </c>
      <c r="F661" s="56">
        <f>VLOOKUP(A661,'import Konya'!A:Q,6,0)</f>
        <v>57</v>
      </c>
      <c r="G661" s="56">
        <f>VLOOKUP(A661,'import Konya'!A:Q,7,0)</f>
        <v>17</v>
      </c>
      <c r="H661" s="56">
        <f>VLOOKUP(A661,'import Konya'!A:Q,8,0)</f>
        <v>21</v>
      </c>
      <c r="I661" s="56">
        <f>VLOOKUP(A661,'import Konya'!A:Q,9,0)</f>
        <v>38</v>
      </c>
      <c r="J661" s="216">
        <f>VLOOKUP(A661,'import Konya'!A:Q,10,0)</f>
        <v>0.45</v>
      </c>
      <c r="K661" s="56" t="s">
        <v>16626</v>
      </c>
      <c r="L661" s="56">
        <v>5.302075857E9</v>
      </c>
      <c r="M661" s="56" t="s">
        <v>14205</v>
      </c>
      <c r="O661" s="56" t="s">
        <v>16627</v>
      </c>
      <c r="P661" s="56" t="str">
        <f>VLOOKUP(A661,'import Konya'!A:Q,16,0)</f>
        <v>Geleneksel</v>
      </c>
      <c r="Q661" s="218" t="b">
        <v>0</v>
      </c>
      <c r="R661" s="218"/>
      <c r="S661" s="218"/>
      <c r="T661" s="218"/>
      <c r="U661" s="218"/>
      <c r="V661" s="220"/>
      <c r="W661" s="220"/>
      <c r="X661" s="218"/>
      <c r="Y661" s="218"/>
      <c r="Z661" s="220"/>
      <c r="AA661" s="218"/>
      <c r="AB661" s="218"/>
      <c r="AC661" s="218"/>
      <c r="AD661" s="218"/>
      <c r="AE661" s="218"/>
      <c r="AF661" s="218"/>
      <c r="AG661" s="218"/>
      <c r="AH661" s="218"/>
      <c r="AI661" s="218"/>
      <c r="AJ661" s="218"/>
      <c r="AK661" s="218"/>
      <c r="AL661" s="218"/>
      <c r="AM661" s="218"/>
    </row>
    <row r="662" ht="15.75" customHeight="1">
      <c r="A662" s="56" t="s">
        <v>16628</v>
      </c>
      <c r="B662" s="56" t="s">
        <v>16629</v>
      </c>
      <c r="C662" s="56" t="str">
        <f>VLOOKUP(A662,'import Konya'!A:Q,3,0)</f>
        <v>DOĞRU</v>
      </c>
      <c r="D662" s="56" t="s">
        <v>1364</v>
      </c>
      <c r="E662" s="56">
        <f>VLOOKUP(A662,'import Konya'!A:Q,5,0)</f>
        <v>74</v>
      </c>
      <c r="F662" s="56">
        <f>VLOOKUP(A662,'import Konya'!A:Q,6,0)</f>
        <v>14</v>
      </c>
      <c r="G662" s="56">
        <f>VLOOKUP(A662,'import Konya'!A:Q,7,0)</f>
        <v>2</v>
      </c>
      <c r="H662" s="56">
        <f>VLOOKUP(A662,'import Konya'!A:Q,8,0)</f>
        <v>37</v>
      </c>
      <c r="I662" s="56">
        <f>VLOOKUP(A662,'import Konya'!A:Q,9,0)</f>
        <v>39</v>
      </c>
      <c r="J662" s="216">
        <f>VLOOKUP(A662,'import Konya'!A:Q,10,0)</f>
        <v>0.05</v>
      </c>
      <c r="K662" s="56" t="s">
        <v>16630</v>
      </c>
      <c r="L662" s="56">
        <v>3.327128282E9</v>
      </c>
      <c r="M662" s="56" t="s">
        <v>13656</v>
      </c>
      <c r="N662" s="56" t="s">
        <v>14433</v>
      </c>
      <c r="O662" s="56" t="s">
        <v>16631</v>
      </c>
      <c r="P662" s="56" t="str">
        <f>VLOOKUP(A662,'import Konya'!A:Q,16,0)</f>
        <v>Geleneksel</v>
      </c>
      <c r="Q662" s="218" t="b">
        <v>0</v>
      </c>
      <c r="R662" s="218"/>
      <c r="S662" s="218"/>
      <c r="T662" s="218"/>
      <c r="U662" s="218"/>
      <c r="V662" s="220"/>
      <c r="W662" s="220"/>
      <c r="X662" s="218"/>
      <c r="Y662" s="218"/>
      <c r="Z662" s="220"/>
      <c r="AA662" s="218"/>
      <c r="AB662" s="218"/>
      <c r="AC662" s="218"/>
      <c r="AD662" s="218"/>
      <c r="AE662" s="218"/>
      <c r="AF662" s="218"/>
      <c r="AG662" s="218"/>
      <c r="AH662" s="218"/>
      <c r="AI662" s="218"/>
      <c r="AJ662" s="218"/>
      <c r="AK662" s="218"/>
      <c r="AL662" s="218"/>
      <c r="AM662" s="218"/>
    </row>
    <row r="663" ht="15.75" customHeight="1">
      <c r="A663" s="56" t="s">
        <v>16632</v>
      </c>
      <c r="B663" s="56" t="s">
        <v>16633</v>
      </c>
      <c r="C663" s="56" t="str">
        <f>VLOOKUP(A663,'import Konya'!A:Q,3,0)</f>
        <v>DOĞRU</v>
      </c>
      <c r="D663" s="56" t="s">
        <v>1364</v>
      </c>
      <c r="E663" s="56">
        <f>VLOOKUP(A663,'import Konya'!A:Q,5,0)</f>
        <v>44</v>
      </c>
      <c r="F663" s="56">
        <f>VLOOKUP(A663,'import Konya'!A:Q,6,0)</f>
        <v>6</v>
      </c>
      <c r="G663" s="56">
        <f>VLOOKUP(A663,'import Konya'!A:Q,7,0)</f>
        <v>8</v>
      </c>
      <c r="H663" s="56">
        <f>VLOOKUP(A663,'import Konya'!A:Q,8,0)</f>
        <v>10</v>
      </c>
      <c r="I663" s="56">
        <f>VLOOKUP(A663,'import Konya'!A:Q,9,0)</f>
        <v>18</v>
      </c>
      <c r="J663" s="216">
        <f>VLOOKUP(A663,'import Konya'!A:Q,10,0)</f>
        <v>0.44</v>
      </c>
      <c r="K663" s="56" t="s">
        <v>16634</v>
      </c>
      <c r="L663" s="532">
        <v>3.3231303336E10</v>
      </c>
      <c r="M663" s="56" t="s">
        <v>13595</v>
      </c>
      <c r="N663" s="56" t="s">
        <v>14215</v>
      </c>
      <c r="O663" s="56" t="s">
        <v>16635</v>
      </c>
      <c r="P663" s="56" t="str">
        <f>VLOOKUP(A663,'import Konya'!A:Q,16,0)</f>
        <v>Geleneksel</v>
      </c>
      <c r="Q663" s="218" t="b">
        <v>0</v>
      </c>
      <c r="R663" s="218"/>
      <c r="S663" s="218"/>
      <c r="T663" s="218"/>
      <c r="U663" s="218" t="s">
        <v>16636</v>
      </c>
      <c r="V663" s="220"/>
      <c r="W663" s="220"/>
      <c r="X663" s="218"/>
      <c r="Y663" s="218" t="s">
        <v>43</v>
      </c>
      <c r="Z663" s="220">
        <v>44392.0</v>
      </c>
      <c r="AA663" s="218" t="s">
        <v>43</v>
      </c>
      <c r="AB663" s="221">
        <v>44407.0</v>
      </c>
      <c r="AC663" s="218" t="s">
        <v>43</v>
      </c>
      <c r="AD663" s="221">
        <v>44410.0</v>
      </c>
      <c r="AE663" s="218"/>
      <c r="AF663" s="218"/>
      <c r="AG663" s="218"/>
      <c r="AH663" s="218"/>
      <c r="AI663" s="218" t="s">
        <v>100</v>
      </c>
      <c r="AJ663" s="218" t="s">
        <v>100</v>
      </c>
      <c r="AK663" s="218" t="s">
        <v>100</v>
      </c>
      <c r="AL663" s="218"/>
      <c r="AM663" s="218"/>
    </row>
    <row r="664" ht="15.75" customHeight="1">
      <c r="A664" s="56" t="s">
        <v>16637</v>
      </c>
      <c r="B664" s="56" t="s">
        <v>16638</v>
      </c>
      <c r="C664" s="56" t="str">
        <f>VLOOKUP(A664,'import Konya'!A:Q,3,0)</f>
        <v>DOĞRU</v>
      </c>
      <c r="D664" s="56" t="s">
        <v>1364</v>
      </c>
      <c r="E664" s="56">
        <f>VLOOKUP(A664,'import Konya'!A:Q,5,0)</f>
        <v>1423</v>
      </c>
      <c r="F664" s="56">
        <f>VLOOKUP(A664,'import Konya'!A:Q,6,0)</f>
        <v>32</v>
      </c>
      <c r="G664" s="56">
        <f>VLOOKUP(A664,'import Konya'!A:Q,7,0)</f>
        <v>7</v>
      </c>
      <c r="H664" s="56">
        <f>VLOOKUP(A664,'import Konya'!A:Q,8,0)</f>
        <v>17</v>
      </c>
      <c r="I664" s="56">
        <f>VLOOKUP(A664,'import Konya'!A:Q,9,0)</f>
        <v>24</v>
      </c>
      <c r="J664" s="216">
        <f>VLOOKUP(A664,'import Konya'!A:Q,10,0)</f>
        <v>0.29</v>
      </c>
      <c r="K664" s="56" t="s">
        <v>16639</v>
      </c>
      <c r="L664" s="56">
        <v>3.32312445E9</v>
      </c>
      <c r="M664" s="56" t="s">
        <v>13595</v>
      </c>
      <c r="N664" s="56" t="s">
        <v>15280</v>
      </c>
      <c r="O664" s="56" t="s">
        <v>16640</v>
      </c>
      <c r="P664" s="56" t="str">
        <f>VLOOKUP(A664,'import Konya'!A:Q,16,0)</f>
        <v>Geleneksel</v>
      </c>
      <c r="Q664" s="218" t="b">
        <v>1</v>
      </c>
      <c r="R664" s="218" t="s">
        <v>43</v>
      </c>
      <c r="S664" s="218"/>
      <c r="T664" s="218"/>
      <c r="U664" s="218" t="s">
        <v>16641</v>
      </c>
      <c r="V664" s="220"/>
      <c r="W664" s="220"/>
      <c r="X664" s="218"/>
      <c r="Y664" s="218" t="s">
        <v>43</v>
      </c>
      <c r="Z664" s="220">
        <v>44392.0</v>
      </c>
      <c r="AA664" s="218" t="s">
        <v>43</v>
      </c>
      <c r="AB664" s="221">
        <v>44404.0</v>
      </c>
      <c r="AC664" s="218" t="s">
        <v>1353</v>
      </c>
      <c r="AD664" s="221">
        <v>44410.0</v>
      </c>
      <c r="AE664" s="218"/>
      <c r="AF664" s="218"/>
      <c r="AG664" s="218"/>
      <c r="AH664" s="218"/>
      <c r="AI664" s="218" t="s">
        <v>100</v>
      </c>
      <c r="AJ664" s="218" t="s">
        <v>100</v>
      </c>
      <c r="AK664" s="218" t="s">
        <v>100</v>
      </c>
      <c r="AL664" s="218"/>
      <c r="AM664" s="218"/>
    </row>
    <row r="665" ht="15.75" customHeight="1">
      <c r="A665" s="56" t="s">
        <v>16642</v>
      </c>
      <c r="B665" s="56" t="s">
        <v>16643</v>
      </c>
      <c r="C665" s="56" t="str">
        <f>VLOOKUP(A665,'import Konya'!A:Q,3,0)</f>
        <v>YANLIŞ</v>
      </c>
      <c r="D665" s="56" t="s">
        <v>1364</v>
      </c>
      <c r="E665" s="56">
        <f>VLOOKUP(A665,'import Konya'!A:Q,5,0)</f>
        <v>38</v>
      </c>
      <c r="F665" s="56" t="str">
        <f>VLOOKUP(A665,'import Konya'!A:Q,6,0)</f>
        <v/>
      </c>
      <c r="G665" s="56">
        <f>VLOOKUP(A665,'import Konya'!A:Q,7,0)</f>
        <v>7</v>
      </c>
      <c r="H665" s="56">
        <f>VLOOKUP(A665,'import Konya'!A:Q,8,0)</f>
        <v>2</v>
      </c>
      <c r="I665" s="56">
        <f>VLOOKUP(A665,'import Konya'!A:Q,9,0)</f>
        <v>9</v>
      </c>
      <c r="J665" s="216">
        <f>VLOOKUP(A665,'import Konya'!A:Q,10,0)</f>
        <v>0.78</v>
      </c>
      <c r="K665" s="56" t="s">
        <v>16644</v>
      </c>
      <c r="L665" s="56">
        <v>5.527994235E9</v>
      </c>
      <c r="M665" s="56" t="s">
        <v>11034</v>
      </c>
      <c r="N665" s="56" t="s">
        <v>14076</v>
      </c>
      <c r="O665" s="56" t="s">
        <v>16645</v>
      </c>
      <c r="P665" s="56" t="str">
        <f>VLOOKUP(A665,'import Konya'!A:Q,16,0)</f>
        <v>Geleneksel</v>
      </c>
      <c r="Q665" s="218" t="b">
        <v>0</v>
      </c>
      <c r="R665" s="218"/>
      <c r="S665" s="218"/>
      <c r="T665" s="218"/>
      <c r="U665" s="218"/>
      <c r="V665" s="220"/>
      <c r="W665" s="220"/>
      <c r="X665" s="218"/>
      <c r="Y665" s="218"/>
      <c r="Z665" s="220"/>
      <c r="AA665" s="218"/>
      <c r="AB665" s="218"/>
      <c r="AC665" s="218"/>
      <c r="AD665" s="218"/>
      <c r="AE665" s="218"/>
      <c r="AF665" s="218"/>
      <c r="AG665" s="218"/>
      <c r="AH665" s="218"/>
      <c r="AI665" s="218"/>
      <c r="AJ665" s="218"/>
      <c r="AK665" s="218"/>
      <c r="AL665" s="218"/>
      <c r="AM665" s="218"/>
    </row>
    <row r="666" ht="15.75" customHeight="1">
      <c r="A666" s="211" t="s">
        <v>16646</v>
      </c>
      <c r="B666" s="211" t="s">
        <v>16647</v>
      </c>
      <c r="C666" s="56" t="str">
        <f>VLOOKUP(A666,'import Konya'!A:Q,3,0)</f>
        <v>DOĞRU</v>
      </c>
      <c r="D666" s="211" t="s">
        <v>1364</v>
      </c>
      <c r="E666" s="56">
        <f>VLOOKUP(A666,'import Konya'!A:Q,5,0)</f>
        <v>4</v>
      </c>
      <c r="F666" s="56">
        <f>VLOOKUP(A666,'import Konya'!A:Q,6,0)</f>
        <v>4</v>
      </c>
      <c r="G666" s="56">
        <f>VLOOKUP(A666,'import Konya'!A:Q,7,0)</f>
        <v>0</v>
      </c>
      <c r="H666" s="56">
        <f>VLOOKUP(A666,'import Konya'!A:Q,8,0)</f>
        <v>29</v>
      </c>
      <c r="I666" s="56">
        <f>VLOOKUP(A666,'import Konya'!A:Q,9,0)</f>
        <v>29</v>
      </c>
      <c r="J666" s="216">
        <f>VLOOKUP(A666,'import Konya'!A:Q,10,0)</f>
        <v>0</v>
      </c>
      <c r="K666" s="211" t="s">
        <v>16648</v>
      </c>
      <c r="L666" s="211">
        <v>5.013170442E9</v>
      </c>
      <c r="M666" s="211" t="s">
        <v>11034</v>
      </c>
      <c r="N666" s="211" t="s">
        <v>13602</v>
      </c>
      <c r="O666" s="211" t="s">
        <v>16649</v>
      </c>
      <c r="P666" s="56" t="str">
        <f>VLOOKUP(A666,'import Konya'!A:Q,16,0)</f>
        <v>Geleneksel</v>
      </c>
      <c r="Q666" s="218" t="b">
        <v>0</v>
      </c>
      <c r="R666" s="218"/>
      <c r="S666" s="218"/>
      <c r="T666" s="218"/>
      <c r="U666" s="218"/>
      <c r="V666" s="220"/>
      <c r="W666" s="220"/>
      <c r="X666" s="218"/>
      <c r="Y666" s="218"/>
      <c r="Z666" s="220"/>
      <c r="AA666" s="218"/>
      <c r="AB666" s="218"/>
      <c r="AC666" s="218"/>
      <c r="AD666" s="218"/>
      <c r="AE666" s="218"/>
      <c r="AF666" s="218"/>
      <c r="AG666" s="218"/>
      <c r="AH666" s="218"/>
      <c r="AI666" s="218"/>
      <c r="AJ666" s="218"/>
      <c r="AK666" s="218"/>
      <c r="AL666" s="218"/>
      <c r="AM666" s="218"/>
    </row>
    <row r="667" ht="15.75" customHeight="1">
      <c r="A667" s="56" t="s">
        <v>16650</v>
      </c>
      <c r="B667" s="56" t="s">
        <v>16651</v>
      </c>
      <c r="C667" s="56" t="str">
        <f>VLOOKUP(A667,'import Konya'!A:Q,3,0)</f>
        <v>DOĞRU</v>
      </c>
      <c r="D667" s="56" t="s">
        <v>1364</v>
      </c>
      <c r="E667" s="56">
        <f>VLOOKUP(A667,'import Konya'!A:Q,5,0)</f>
        <v>82</v>
      </c>
      <c r="F667" s="56" t="str">
        <f>VLOOKUP(A667,'import Konya'!A:Q,6,0)</f>
        <v/>
      </c>
      <c r="G667" s="56">
        <f>VLOOKUP(A667,'import Konya'!A:Q,7,0)</f>
        <v>6</v>
      </c>
      <c r="H667" s="56">
        <f>VLOOKUP(A667,'import Konya'!A:Q,8,0)</f>
        <v>14</v>
      </c>
      <c r="I667" s="56">
        <f>VLOOKUP(A667,'import Konya'!A:Q,9,0)</f>
        <v>20</v>
      </c>
      <c r="J667" s="216">
        <f>VLOOKUP(A667,'import Konya'!A:Q,10,0)</f>
        <v>0.3</v>
      </c>
      <c r="K667" s="56" t="s">
        <v>16652</v>
      </c>
      <c r="L667" s="56">
        <v>5.524389335E9</v>
      </c>
      <c r="M667" s="56" t="s">
        <v>11034</v>
      </c>
      <c r="N667" s="56" t="s">
        <v>13668</v>
      </c>
      <c r="O667" s="56" t="s">
        <v>16653</v>
      </c>
      <c r="P667" s="56" t="str">
        <f>VLOOKUP(A667,'import Konya'!A:Q,16,0)</f>
        <v>Geleneksel</v>
      </c>
      <c r="Q667" s="218" t="b">
        <v>0</v>
      </c>
      <c r="R667" s="218" t="s">
        <v>32</v>
      </c>
      <c r="S667" s="218"/>
      <c r="T667" s="218"/>
      <c r="U667" s="218"/>
      <c r="V667" s="220"/>
      <c r="W667" s="220"/>
      <c r="X667" s="218"/>
      <c r="Y667" s="218"/>
      <c r="Z667" s="220"/>
      <c r="AA667" s="218"/>
      <c r="AB667" s="218"/>
      <c r="AC667" s="218"/>
      <c r="AD667" s="218"/>
      <c r="AE667" s="218"/>
      <c r="AF667" s="218"/>
      <c r="AG667" s="218"/>
      <c r="AH667" s="218"/>
      <c r="AI667" s="218"/>
      <c r="AJ667" s="218"/>
      <c r="AK667" s="218"/>
      <c r="AL667" s="218"/>
      <c r="AM667" s="218"/>
    </row>
    <row r="668" ht="15.75" customHeight="1">
      <c r="A668" s="56" t="s">
        <v>16654</v>
      </c>
      <c r="B668" s="56" t="s">
        <v>16655</v>
      </c>
      <c r="C668" s="56" t="str">
        <f>VLOOKUP(A668,'import Konya'!A:Q,3,0)</f>
        <v>DOĞRU</v>
      </c>
      <c r="D668" s="56" t="s">
        <v>1364</v>
      </c>
      <c r="E668" s="56">
        <f>VLOOKUP(A668,'import Konya'!A:Q,5,0)</f>
        <v>1228</v>
      </c>
      <c r="F668" s="56">
        <f>VLOOKUP(A668,'import Konya'!A:Q,6,0)</f>
        <v>32</v>
      </c>
      <c r="G668" s="56">
        <f>VLOOKUP(A668,'import Konya'!A:Q,7,0)</f>
        <v>7</v>
      </c>
      <c r="H668" s="56">
        <f>VLOOKUP(A668,'import Konya'!A:Q,8,0)</f>
        <v>18</v>
      </c>
      <c r="I668" s="56">
        <f>VLOOKUP(A668,'import Konya'!A:Q,9,0)</f>
        <v>25</v>
      </c>
      <c r="J668" s="216">
        <f>VLOOKUP(A668,'import Konya'!A:Q,10,0)</f>
        <v>0.28</v>
      </c>
      <c r="K668" s="56" t="s">
        <v>16656</v>
      </c>
      <c r="L668" s="56">
        <v>5.320641989E9</v>
      </c>
      <c r="M668" s="56" t="s">
        <v>11034</v>
      </c>
      <c r="N668" s="56" t="s">
        <v>13773</v>
      </c>
      <c r="O668" s="56" t="s">
        <v>16657</v>
      </c>
      <c r="P668" s="56" t="str">
        <f>VLOOKUP(A668,'import Konya'!A:Q,16,0)</f>
        <v>Geleneksel</v>
      </c>
      <c r="Q668" s="218" t="b">
        <v>0</v>
      </c>
      <c r="R668" s="218" t="s">
        <v>38</v>
      </c>
      <c r="S668" s="218" t="s">
        <v>13605</v>
      </c>
      <c r="T668" s="218" t="s">
        <v>13488</v>
      </c>
      <c r="U668" s="1" t="s">
        <v>16658</v>
      </c>
      <c r="V668" s="220">
        <v>44426.0</v>
      </c>
      <c r="W668" s="220">
        <v>44431.0</v>
      </c>
      <c r="X668" s="218"/>
      <c r="Y668" s="218" t="s">
        <v>43</v>
      </c>
      <c r="Z668" s="220">
        <v>44425.0</v>
      </c>
      <c r="AA668" s="218" t="s">
        <v>1353</v>
      </c>
      <c r="AB668" s="221">
        <v>44426.0</v>
      </c>
      <c r="AC668" s="218" t="s">
        <v>1506</v>
      </c>
      <c r="AD668" s="221">
        <v>44428.0</v>
      </c>
      <c r="AE668" s="218"/>
      <c r="AF668" s="218"/>
      <c r="AG668" s="218"/>
      <c r="AH668" s="218"/>
      <c r="AI668" s="218" t="s">
        <v>13605</v>
      </c>
      <c r="AJ668" s="218" t="s">
        <v>13605</v>
      </c>
      <c r="AK668" s="218" t="s">
        <v>13605</v>
      </c>
      <c r="AL668" s="218"/>
      <c r="AM668" s="218"/>
    </row>
    <row r="669" ht="15.75" customHeight="1">
      <c r="A669" s="56" t="s">
        <v>16659</v>
      </c>
      <c r="B669" s="56" t="s">
        <v>16660</v>
      </c>
      <c r="C669" s="56" t="str">
        <f>VLOOKUP(A669,'import Konya'!A:Q,3,0)</f>
        <v>DOĞRU</v>
      </c>
      <c r="D669" s="56" t="s">
        <v>1827</v>
      </c>
      <c r="E669" s="56">
        <f>VLOOKUP(A669,'import Konya'!A:Q,5,0)</f>
        <v>2946</v>
      </c>
      <c r="F669" s="56">
        <f>VLOOKUP(A669,'import Konya'!A:Q,6,0)</f>
        <v>149</v>
      </c>
      <c r="G669" s="56">
        <f>VLOOKUP(A669,'import Konya'!A:Q,7,0)</f>
        <v>16</v>
      </c>
      <c r="H669" s="56">
        <f>VLOOKUP(A669,'import Konya'!A:Q,8,0)</f>
        <v>13</v>
      </c>
      <c r="I669" s="56">
        <f>VLOOKUP(A669,'import Konya'!A:Q,9,0)</f>
        <v>29</v>
      </c>
      <c r="J669" s="216">
        <f>VLOOKUP(A669,'import Konya'!A:Q,10,0)</f>
        <v>0.55</v>
      </c>
      <c r="K669" s="56" t="s">
        <v>16661</v>
      </c>
      <c r="L669" s="56">
        <v>3.325032828E9</v>
      </c>
      <c r="M669" s="56" t="s">
        <v>13595</v>
      </c>
      <c r="N669" s="56" t="s">
        <v>13945</v>
      </c>
      <c r="O669" s="56" t="s">
        <v>16662</v>
      </c>
      <c r="P669" s="56" t="str">
        <f>VLOOKUP(A669,'import Konya'!A:Q,16,0)</f>
        <v>Geleneksel</v>
      </c>
      <c r="Q669" s="218" t="b">
        <v>0</v>
      </c>
      <c r="R669" s="218" t="s">
        <v>38</v>
      </c>
      <c r="S669" s="218" t="s">
        <v>100</v>
      </c>
      <c r="T669" s="218" t="s">
        <v>13488</v>
      </c>
      <c r="U669" s="218" t="s">
        <v>16663</v>
      </c>
      <c r="V669" s="220"/>
      <c r="W669" s="220"/>
      <c r="X669" s="218"/>
      <c r="Y669" s="218" t="s">
        <v>1353</v>
      </c>
      <c r="Z669" s="220">
        <v>44389.0</v>
      </c>
      <c r="AA669" s="218" t="s">
        <v>1353</v>
      </c>
      <c r="AB669" s="221">
        <v>44407.0</v>
      </c>
      <c r="AC669" s="218"/>
      <c r="AD669" s="218"/>
      <c r="AE669" s="218"/>
      <c r="AF669" s="218"/>
      <c r="AG669" s="218"/>
      <c r="AH669" s="218"/>
      <c r="AI669" s="218" t="s">
        <v>100</v>
      </c>
      <c r="AJ669" s="218"/>
      <c r="AK669" s="218"/>
      <c r="AL669" s="218"/>
      <c r="AM669" s="218"/>
    </row>
    <row r="670" ht="15.75" customHeight="1">
      <c r="A670" s="56" t="s">
        <v>16664</v>
      </c>
      <c r="B670" s="56" t="s">
        <v>16665</v>
      </c>
      <c r="C670" s="56" t="str">
        <f>VLOOKUP(A670,'import Konya'!A:Q,3,0)</f>
        <v>DOĞRU</v>
      </c>
      <c r="D670" s="56" t="s">
        <v>1827</v>
      </c>
      <c r="E670" s="56">
        <f>VLOOKUP(A670,'import Konya'!A:Q,5,0)</f>
        <v>4926</v>
      </c>
      <c r="F670" s="56">
        <f>VLOOKUP(A670,'import Konya'!A:Q,6,0)</f>
        <v>169</v>
      </c>
      <c r="G670" s="56">
        <f>VLOOKUP(A670,'import Konya'!A:Q,7,0)</f>
        <v>0</v>
      </c>
      <c r="H670" s="56">
        <f>VLOOKUP(A670,'import Konya'!A:Q,8,0)</f>
        <v>43</v>
      </c>
      <c r="I670" s="56">
        <f>VLOOKUP(A670,'import Konya'!A:Q,9,0)</f>
        <v>43</v>
      </c>
      <c r="J670" s="216">
        <f>VLOOKUP(A670,'import Konya'!A:Q,10,0)</f>
        <v>0</v>
      </c>
      <c r="K670" s="56" t="s">
        <v>16666</v>
      </c>
      <c r="L670" s="56">
        <v>3.322494951E9</v>
      </c>
      <c r="M670" s="56" t="s">
        <v>11034</v>
      </c>
      <c r="N670" s="56" t="s">
        <v>13918</v>
      </c>
      <c r="O670" s="56" t="s">
        <v>16667</v>
      </c>
      <c r="P670" s="56" t="str">
        <f>VLOOKUP(A670,'import Konya'!A:Q,16,0)</f>
        <v>Geleneksel</v>
      </c>
      <c r="Q670" s="218" t="b">
        <v>1</v>
      </c>
      <c r="R670" s="218"/>
      <c r="S670" s="218"/>
      <c r="T670" s="218"/>
      <c r="U670" s="218" t="s">
        <v>16668</v>
      </c>
      <c r="V670" s="220"/>
      <c r="W670" s="220"/>
      <c r="X670" s="218"/>
      <c r="Y670" s="218" t="s">
        <v>1353</v>
      </c>
      <c r="Z670" s="220">
        <v>44432.0</v>
      </c>
      <c r="AA670" s="218"/>
      <c r="AB670" s="218"/>
      <c r="AC670" s="218"/>
      <c r="AD670" s="218"/>
      <c r="AE670" s="218"/>
      <c r="AF670" s="218"/>
      <c r="AG670" s="218"/>
      <c r="AH670" s="218"/>
      <c r="AI670" s="218" t="s">
        <v>13605</v>
      </c>
      <c r="AJ670" s="218"/>
      <c r="AK670" s="218"/>
      <c r="AL670" s="218"/>
      <c r="AM670" s="218"/>
    </row>
    <row r="671" ht="15.75" customHeight="1">
      <c r="A671" s="56" t="s">
        <v>16669</v>
      </c>
      <c r="B671" s="56" t="s">
        <v>16670</v>
      </c>
      <c r="C671" s="56" t="str">
        <f>VLOOKUP(A671,'import Konya'!A:Q,3,0)</f>
        <v>DOĞRU</v>
      </c>
      <c r="D671" s="56" t="s">
        <v>1348</v>
      </c>
      <c r="E671" s="56">
        <f>VLOOKUP(A671,'import Konya'!A:Q,5,0)</f>
        <v>230</v>
      </c>
      <c r="F671" s="56">
        <f>VLOOKUP(A671,'import Konya'!A:Q,6,0)</f>
        <v>1</v>
      </c>
      <c r="G671" s="56">
        <f>VLOOKUP(A671,'import Konya'!A:Q,7,0)</f>
        <v>0</v>
      </c>
      <c r="H671" s="56">
        <f>VLOOKUP(A671,'import Konya'!A:Q,8,0)</f>
        <v>38</v>
      </c>
      <c r="I671" s="56">
        <f>VLOOKUP(A671,'import Konya'!A:Q,9,0)</f>
        <v>38</v>
      </c>
      <c r="J671" s="216">
        <f>VLOOKUP(A671,'import Konya'!A:Q,10,0)</f>
        <v>0</v>
      </c>
      <c r="K671" s="56" t="s">
        <v>14505</v>
      </c>
      <c r="L671" s="56">
        <v>3.322518844E9</v>
      </c>
      <c r="M671" s="56" t="s">
        <v>11034</v>
      </c>
      <c r="N671" s="56" t="s">
        <v>1366</v>
      </c>
      <c r="O671" s="56" t="s">
        <v>14506</v>
      </c>
      <c r="P671" s="56" t="str">
        <f>VLOOKUP(A671,'import Konya'!A:Q,16,0)</f>
        <v>Geleneksel</v>
      </c>
      <c r="Q671" s="218" t="b">
        <v>1</v>
      </c>
      <c r="R671" s="218"/>
      <c r="S671" s="218"/>
      <c r="T671" s="218"/>
      <c r="U671" s="218" t="s">
        <v>16671</v>
      </c>
      <c r="V671" s="220"/>
      <c r="W671" s="220"/>
      <c r="X671" s="218"/>
      <c r="Y671" s="218" t="s">
        <v>1353</v>
      </c>
      <c r="Z671" s="220">
        <v>44432.0</v>
      </c>
      <c r="AA671" s="218"/>
      <c r="AB671" s="218"/>
      <c r="AC671" s="218"/>
      <c r="AD671" s="218"/>
      <c r="AE671" s="218"/>
      <c r="AF671" s="218"/>
      <c r="AG671" s="218"/>
      <c r="AH671" s="218"/>
      <c r="AI671" s="218" t="s">
        <v>13605</v>
      </c>
      <c r="AJ671" s="218"/>
      <c r="AK671" s="218"/>
      <c r="AL671" s="218"/>
      <c r="AM671" s="218"/>
    </row>
    <row r="672" ht="15.75" customHeight="1">
      <c r="A672" s="56" t="s">
        <v>16672</v>
      </c>
      <c r="B672" s="56" t="s">
        <v>16673</v>
      </c>
      <c r="C672" s="56" t="str">
        <f>VLOOKUP(A672,'import Konya'!A:Q,3,0)</f>
        <v>DOĞRU</v>
      </c>
      <c r="D672" s="56" t="s">
        <v>1493</v>
      </c>
      <c r="E672" s="56">
        <f>VLOOKUP(A672,'import Konya'!A:Q,5,0)</f>
        <v>149</v>
      </c>
      <c r="F672" s="56">
        <f>VLOOKUP(A672,'import Konya'!A:Q,6,0)</f>
        <v>42</v>
      </c>
      <c r="G672" s="56">
        <f>VLOOKUP(A672,'import Konya'!A:Q,7,0)</f>
        <v>0</v>
      </c>
      <c r="H672" s="56">
        <f>VLOOKUP(A672,'import Konya'!A:Q,8,0)</f>
        <v>19</v>
      </c>
      <c r="I672" s="56">
        <f>VLOOKUP(A672,'import Konya'!A:Q,9,0)</f>
        <v>19</v>
      </c>
      <c r="J672" s="216">
        <f>VLOOKUP(A672,'import Konya'!A:Q,10,0)</f>
        <v>0</v>
      </c>
      <c r="K672" s="56" t="s">
        <v>16674</v>
      </c>
      <c r="L672" s="56">
        <v>3.324000031E9</v>
      </c>
      <c r="M672" s="56" t="s">
        <v>11034</v>
      </c>
      <c r="N672" s="56" t="s">
        <v>13773</v>
      </c>
      <c r="O672" s="56" t="s">
        <v>16675</v>
      </c>
      <c r="P672" s="56" t="str">
        <f>VLOOKUP(A672,'import Konya'!A:Q,16,0)</f>
        <v>Geleneksel</v>
      </c>
      <c r="Q672" s="218" t="b">
        <v>0</v>
      </c>
      <c r="R672" s="218" t="s">
        <v>32</v>
      </c>
      <c r="S672" s="218"/>
      <c r="T672" s="218"/>
      <c r="U672" s="218"/>
      <c r="V672" s="220"/>
      <c r="W672" s="220"/>
      <c r="X672" s="218"/>
      <c r="Y672" s="218"/>
      <c r="Z672" s="220"/>
      <c r="AA672" s="218"/>
      <c r="AB672" s="218"/>
      <c r="AC672" s="218"/>
      <c r="AD672" s="218"/>
      <c r="AE672" s="218"/>
      <c r="AF672" s="218"/>
      <c r="AG672" s="218"/>
      <c r="AH672" s="218"/>
      <c r="AI672" s="218"/>
      <c r="AJ672" s="218"/>
      <c r="AK672" s="218"/>
      <c r="AL672" s="218"/>
      <c r="AM672" s="218"/>
    </row>
    <row r="673" ht="15.75" customHeight="1">
      <c r="A673" s="56" t="s">
        <v>16676</v>
      </c>
      <c r="B673" s="56" t="s">
        <v>16677</v>
      </c>
      <c r="C673" s="56" t="str">
        <f>VLOOKUP(A673,'import Konya'!A:Q,3,0)</f>
        <v>DOĞRU</v>
      </c>
      <c r="D673" s="56" t="s">
        <v>1493</v>
      </c>
      <c r="E673" s="56">
        <f>VLOOKUP(A673,'import Konya'!A:Q,5,0)</f>
        <v>1085</v>
      </c>
      <c r="F673" s="56">
        <f>VLOOKUP(A673,'import Konya'!A:Q,6,0)</f>
        <v>40</v>
      </c>
      <c r="G673" s="56">
        <f>VLOOKUP(A673,'import Konya'!A:Q,7,0)</f>
        <v>24</v>
      </c>
      <c r="H673" s="56">
        <f>VLOOKUP(A673,'import Konya'!A:Q,8,0)</f>
        <v>22</v>
      </c>
      <c r="I673" s="56">
        <f>VLOOKUP(A673,'import Konya'!A:Q,9,0)</f>
        <v>46</v>
      </c>
      <c r="J673" s="216">
        <f>VLOOKUP(A673,'import Konya'!A:Q,10,0)</f>
        <v>0.52</v>
      </c>
      <c r="K673" s="56" t="s">
        <v>16678</v>
      </c>
      <c r="L673" s="56">
        <v>3.325030887E9</v>
      </c>
      <c r="M673" s="56" t="s">
        <v>11034</v>
      </c>
      <c r="N673" s="56" t="s">
        <v>13602</v>
      </c>
      <c r="O673" s="56" t="s">
        <v>16679</v>
      </c>
      <c r="P673" s="56" t="str">
        <f>VLOOKUP(A673,'import Konya'!A:Q,16,0)</f>
        <v>Geleneksel</v>
      </c>
      <c r="Q673" s="218" t="b">
        <v>0</v>
      </c>
      <c r="R673" s="218" t="s">
        <v>38</v>
      </c>
      <c r="S673" s="218" t="s">
        <v>404</v>
      </c>
      <c r="T673" s="2" t="s">
        <v>13064</v>
      </c>
      <c r="U673" s="218">
        <v>5.418416079E9</v>
      </c>
      <c r="V673" s="220">
        <v>44615.0</v>
      </c>
      <c r="W673" s="220">
        <v>44616.0</v>
      </c>
      <c r="X673" s="218"/>
      <c r="Y673" s="218" t="s">
        <v>1353</v>
      </c>
      <c r="Z673" s="220">
        <v>44438.0</v>
      </c>
      <c r="AA673" s="218" t="s">
        <v>1353</v>
      </c>
      <c r="AB673" s="221">
        <v>44615.0</v>
      </c>
      <c r="AC673" s="218"/>
      <c r="AD673" s="218"/>
      <c r="AE673" s="218"/>
      <c r="AF673" s="218"/>
      <c r="AG673" s="218"/>
      <c r="AH673" s="218"/>
      <c r="AI673" s="218" t="s">
        <v>5414</v>
      </c>
      <c r="AJ673" s="218" t="s">
        <v>404</v>
      </c>
      <c r="AK673" s="218"/>
      <c r="AL673" s="218"/>
      <c r="AM673" s="218"/>
    </row>
    <row r="674" ht="15.75" customHeight="1">
      <c r="A674" s="56" t="s">
        <v>16680</v>
      </c>
      <c r="B674" s="56" t="s">
        <v>16681</v>
      </c>
      <c r="C674" s="56" t="str">
        <f>VLOOKUP(A674,'import Konya'!A:Q,3,0)</f>
        <v>DOĞRU</v>
      </c>
      <c r="D674" s="56" t="s">
        <v>1493</v>
      </c>
      <c r="E674" s="56">
        <f>VLOOKUP(A674,'import Konya'!A:Q,5,0)</f>
        <v>1220</v>
      </c>
      <c r="F674" s="56">
        <f>VLOOKUP(A674,'import Konya'!A:Q,6,0)</f>
        <v>2</v>
      </c>
      <c r="G674" s="56">
        <f>VLOOKUP(A674,'import Konya'!A:Q,7,0)</f>
        <v>0</v>
      </c>
      <c r="H674" s="56">
        <f>VLOOKUP(A674,'import Konya'!A:Q,8,0)</f>
        <v>34</v>
      </c>
      <c r="I674" s="56">
        <f>VLOOKUP(A674,'import Konya'!A:Q,9,0)</f>
        <v>34</v>
      </c>
      <c r="J674" s="216">
        <f>VLOOKUP(A674,'import Konya'!A:Q,10,0)</f>
        <v>0</v>
      </c>
      <c r="K674" s="56" t="s">
        <v>16682</v>
      </c>
      <c r="L674" s="56">
        <v>3.3235101E9</v>
      </c>
      <c r="M674" s="56" t="s">
        <v>11034</v>
      </c>
      <c r="N674" s="56" t="s">
        <v>1699</v>
      </c>
      <c r="O674" s="56" t="s">
        <v>16683</v>
      </c>
      <c r="P674" s="56" t="str">
        <f>VLOOKUP(A674,'import Konya'!A:Q,16,0)</f>
        <v>Geleneksel</v>
      </c>
      <c r="Q674" s="218" t="b">
        <v>1</v>
      </c>
      <c r="R674" s="218"/>
      <c r="S674" s="218"/>
      <c r="T674" s="218"/>
      <c r="U674" s="218" t="s">
        <v>16684</v>
      </c>
      <c r="V674" s="220"/>
      <c r="W674" s="220"/>
      <c r="X674" s="218"/>
      <c r="Y674" s="218" t="s">
        <v>1353</v>
      </c>
      <c r="Z674" s="220">
        <v>44410.0</v>
      </c>
      <c r="AA674" s="218" t="s">
        <v>1475</v>
      </c>
      <c r="AB674" s="221">
        <v>44413.0</v>
      </c>
      <c r="AC674" s="218" t="s">
        <v>1353</v>
      </c>
      <c r="AD674" s="221">
        <v>44414.0</v>
      </c>
      <c r="AE674" s="218" t="s">
        <v>1353</v>
      </c>
      <c r="AF674" s="221">
        <v>44450.0</v>
      </c>
      <c r="AG674" s="218"/>
      <c r="AH674" s="218"/>
      <c r="AI674" s="218" t="s">
        <v>5107</v>
      </c>
      <c r="AJ674" s="218" t="s">
        <v>13642</v>
      </c>
      <c r="AK674" s="218" t="s">
        <v>13605</v>
      </c>
      <c r="AL674" s="218" t="s">
        <v>128</v>
      </c>
      <c r="AM674" s="218"/>
    </row>
    <row r="675" ht="15.75" customHeight="1">
      <c r="A675" s="56" t="s">
        <v>16685</v>
      </c>
      <c r="B675" s="56" t="s">
        <v>16686</v>
      </c>
      <c r="C675" s="56" t="str">
        <f>VLOOKUP(A675,'import Konya'!A:Q,3,0)</f>
        <v>DOĞRU</v>
      </c>
      <c r="D675" s="56" t="s">
        <v>1493</v>
      </c>
      <c r="E675" s="56">
        <f>VLOOKUP(A675,'import Konya'!A:Q,5,0)</f>
        <v>1272</v>
      </c>
      <c r="F675" s="56" t="str">
        <f>VLOOKUP(A675,'import Konya'!A:Q,6,0)</f>
        <v/>
      </c>
      <c r="G675" s="56">
        <f>VLOOKUP(A675,'import Konya'!A:Q,7,0)</f>
        <v>0</v>
      </c>
      <c r="H675" s="56">
        <f>VLOOKUP(A675,'import Konya'!A:Q,8,0)</f>
        <v>10</v>
      </c>
      <c r="I675" s="56">
        <f>VLOOKUP(A675,'import Konya'!A:Q,9,0)</f>
        <v>10</v>
      </c>
      <c r="J675" s="216">
        <f>VLOOKUP(A675,'import Konya'!A:Q,10,0)</f>
        <v>0</v>
      </c>
      <c r="K675" s="56" t="s">
        <v>16687</v>
      </c>
      <c r="L675" s="56">
        <v>3.327103494E9</v>
      </c>
      <c r="M675" s="56" t="s">
        <v>13656</v>
      </c>
      <c r="N675" s="56" t="s">
        <v>13779</v>
      </c>
      <c r="O675" s="56" t="s">
        <v>15353</v>
      </c>
      <c r="P675" s="56" t="str">
        <f>VLOOKUP(A675,'import Konya'!A:Q,16,0)</f>
        <v>Geleneksel</v>
      </c>
      <c r="Q675" s="218" t="b">
        <v>0</v>
      </c>
      <c r="R675" s="218"/>
      <c r="S675" s="218"/>
      <c r="T675" s="218"/>
      <c r="U675" s="218"/>
      <c r="V675" s="220"/>
      <c r="W675" s="220"/>
      <c r="X675" s="218"/>
      <c r="Y675" s="218"/>
      <c r="Z675" s="220"/>
      <c r="AA675" s="218"/>
      <c r="AB675" s="218"/>
      <c r="AC675" s="218"/>
      <c r="AD675" s="218"/>
      <c r="AE675" s="218"/>
      <c r="AF675" s="218"/>
      <c r="AG675" s="218"/>
      <c r="AH675" s="218"/>
      <c r="AI675" s="218"/>
      <c r="AJ675" s="218"/>
      <c r="AK675" s="218"/>
      <c r="AL675" s="218"/>
      <c r="AM675" s="218"/>
    </row>
    <row r="676" ht="15.75" customHeight="1">
      <c r="A676" s="56" t="s">
        <v>16688</v>
      </c>
      <c r="B676" s="56" t="s">
        <v>16689</v>
      </c>
      <c r="C676" s="56" t="str">
        <f>VLOOKUP(A676,'import Konya'!A:Q,3,0)</f>
        <v>DOĞRU</v>
      </c>
      <c r="D676" s="56" t="s">
        <v>1443</v>
      </c>
      <c r="E676" s="56">
        <f>VLOOKUP(A676,'import Konya'!A:Q,5,0)</f>
        <v>1488</v>
      </c>
      <c r="F676" s="56">
        <f>VLOOKUP(A676,'import Konya'!A:Q,6,0)</f>
        <v>35</v>
      </c>
      <c r="G676" s="56">
        <f>VLOOKUP(A676,'import Konya'!A:Q,7,0)</f>
        <v>0</v>
      </c>
      <c r="H676" s="56">
        <f>VLOOKUP(A676,'import Konya'!A:Q,8,0)</f>
        <v>46</v>
      </c>
      <c r="I676" s="56">
        <f>VLOOKUP(A676,'import Konya'!A:Q,9,0)</f>
        <v>46</v>
      </c>
      <c r="J676" s="216">
        <f>VLOOKUP(A676,'import Konya'!A:Q,10,0)</f>
        <v>0</v>
      </c>
      <c r="K676" s="56" t="s">
        <v>13639</v>
      </c>
      <c r="L676" s="56">
        <v>5.353487562E9</v>
      </c>
      <c r="M676" s="56" t="s">
        <v>11034</v>
      </c>
      <c r="N676" s="56" t="s">
        <v>1699</v>
      </c>
      <c r="O676" s="56" t="s">
        <v>13640</v>
      </c>
      <c r="P676" s="56" t="str">
        <f>VLOOKUP(A676,'import Konya'!A:Q,16,0)</f>
        <v>Geleneksel</v>
      </c>
      <c r="Q676" s="218" t="b">
        <v>0</v>
      </c>
      <c r="R676" s="218" t="s">
        <v>31</v>
      </c>
      <c r="S676" s="218"/>
      <c r="T676" s="218"/>
      <c r="U676" s="218" t="s">
        <v>16690</v>
      </c>
      <c r="V676" s="220"/>
      <c r="W676" s="220"/>
      <c r="X676" s="218"/>
      <c r="Y676" s="218" t="s">
        <v>1475</v>
      </c>
      <c r="Z676" s="220">
        <v>44410.0</v>
      </c>
      <c r="AA676" s="218" t="s">
        <v>1475</v>
      </c>
      <c r="AB676" s="221">
        <v>44414.0</v>
      </c>
      <c r="AC676" s="218" t="s">
        <v>31</v>
      </c>
      <c r="AD676" s="221">
        <v>44450.0</v>
      </c>
      <c r="AE676" s="218" t="s">
        <v>31</v>
      </c>
      <c r="AF676" s="221">
        <v>44585.0</v>
      </c>
      <c r="AG676" s="218" t="s">
        <v>1353</v>
      </c>
      <c r="AH676" s="221">
        <v>44624.0</v>
      </c>
      <c r="AI676" s="218" t="s">
        <v>5107</v>
      </c>
      <c r="AJ676" s="218" t="s">
        <v>13642</v>
      </c>
      <c r="AK676" s="218" t="s">
        <v>128</v>
      </c>
      <c r="AL676" s="218" t="s">
        <v>100</v>
      </c>
      <c r="AM676" s="218" t="s">
        <v>167</v>
      </c>
    </row>
    <row r="677" ht="15.75" customHeight="1">
      <c r="A677" s="56" t="s">
        <v>16691</v>
      </c>
      <c r="B677" s="56" t="s">
        <v>16692</v>
      </c>
      <c r="C677" s="56" t="str">
        <f>VLOOKUP(A677,'import Konya'!A:Q,3,0)</f>
        <v>DOĞRU</v>
      </c>
      <c r="D677" s="56" t="s">
        <v>2034</v>
      </c>
      <c r="E677" s="56">
        <f>VLOOKUP(A677,'import Konya'!A:Q,5,0)</f>
        <v>366</v>
      </c>
      <c r="F677" s="56">
        <f>VLOOKUP(A677,'import Konya'!A:Q,6,0)</f>
        <v>4</v>
      </c>
      <c r="G677" s="56">
        <f>VLOOKUP(A677,'import Konya'!A:Q,7,0)</f>
        <v>0</v>
      </c>
      <c r="H677" s="56">
        <f>VLOOKUP(A677,'import Konya'!A:Q,8,0)</f>
        <v>25</v>
      </c>
      <c r="I677" s="56">
        <f>VLOOKUP(A677,'import Konya'!A:Q,9,0)</f>
        <v>25</v>
      </c>
      <c r="J677" s="216">
        <f>VLOOKUP(A677,'import Konya'!A:Q,10,0)</f>
        <v>0</v>
      </c>
      <c r="K677" s="56" t="s">
        <v>16693</v>
      </c>
      <c r="L677" s="56">
        <v>5.3254523E9</v>
      </c>
      <c r="M677" s="56" t="s">
        <v>13595</v>
      </c>
      <c r="N677" s="56" t="s">
        <v>5353</v>
      </c>
      <c r="O677" s="56" t="s">
        <v>16694</v>
      </c>
      <c r="P677" s="56" t="str">
        <f>VLOOKUP(A677,'import Konya'!A:Q,16,0)</f>
        <v>Geleneksel</v>
      </c>
      <c r="Q677" s="218" t="b">
        <v>0</v>
      </c>
      <c r="R677" s="218" t="s">
        <v>31</v>
      </c>
      <c r="S677" s="218" t="s">
        <v>100</v>
      </c>
      <c r="T677" s="218" t="s">
        <v>13488</v>
      </c>
      <c r="U677" s="218" t="s">
        <v>16695</v>
      </c>
      <c r="V677" s="220">
        <v>44389.0</v>
      </c>
      <c r="W677" s="220">
        <v>44391.0</v>
      </c>
      <c r="X677" s="218"/>
      <c r="Y677" s="218" t="s">
        <v>1353</v>
      </c>
      <c r="Z677" s="220">
        <v>44389.0</v>
      </c>
      <c r="AA677" s="218" t="s">
        <v>1506</v>
      </c>
      <c r="AB677" s="221">
        <v>44407.0</v>
      </c>
      <c r="AC677" s="218" t="s">
        <v>1506</v>
      </c>
      <c r="AD677" s="221">
        <v>44589.0</v>
      </c>
      <c r="AE677" s="218" t="s">
        <v>1506</v>
      </c>
      <c r="AF677" s="221">
        <v>44592.0</v>
      </c>
      <c r="AG677" s="218" t="s">
        <v>1353</v>
      </c>
      <c r="AH677" s="221">
        <v>44620.0</v>
      </c>
      <c r="AI677" s="218" t="s">
        <v>100</v>
      </c>
      <c r="AJ677" s="218" t="s">
        <v>100</v>
      </c>
      <c r="AK677" s="218" t="s">
        <v>106</v>
      </c>
      <c r="AL677" s="218" t="s">
        <v>128</v>
      </c>
      <c r="AM677" s="218" t="s">
        <v>167</v>
      </c>
    </row>
    <row r="678" ht="15.75" customHeight="1">
      <c r="A678" s="56" t="s">
        <v>16696</v>
      </c>
      <c r="B678" s="56" t="s">
        <v>16697</v>
      </c>
      <c r="C678" s="56" t="str">
        <f>VLOOKUP(A678,'import Konya'!A:Q,3,0)</f>
        <v>DOĞRU</v>
      </c>
      <c r="D678" s="56" t="s">
        <v>1378</v>
      </c>
      <c r="E678" s="56">
        <f>VLOOKUP(A678,'import Konya'!A:Q,5,0)</f>
        <v>2241</v>
      </c>
      <c r="F678" s="56">
        <f>VLOOKUP(A678,'import Konya'!A:Q,6,0)</f>
        <v>92</v>
      </c>
      <c r="G678" s="56">
        <f>VLOOKUP(A678,'import Konya'!A:Q,7,0)</f>
        <v>0</v>
      </c>
      <c r="H678" s="56">
        <f>VLOOKUP(A678,'import Konya'!A:Q,8,0)</f>
        <v>33</v>
      </c>
      <c r="I678" s="56">
        <f>VLOOKUP(A678,'import Konya'!A:Q,9,0)</f>
        <v>33</v>
      </c>
      <c r="J678" s="216">
        <f>VLOOKUP(A678,'import Konya'!A:Q,10,0)</f>
        <v>0</v>
      </c>
      <c r="K678" s="56" t="s">
        <v>16698</v>
      </c>
      <c r="L678" s="56">
        <v>5.469774433E9</v>
      </c>
      <c r="M678" s="56" t="s">
        <v>13595</v>
      </c>
      <c r="N678" s="56" t="s">
        <v>13847</v>
      </c>
      <c r="O678" s="56" t="s">
        <v>16699</v>
      </c>
      <c r="P678" s="56" t="str">
        <f>VLOOKUP(A678,'import Konya'!A:Q,16,0)</f>
        <v>Geleneksel</v>
      </c>
      <c r="Q678" s="218"/>
      <c r="R678" s="218" t="s">
        <v>43</v>
      </c>
      <c r="S678" s="218"/>
      <c r="T678" s="218"/>
      <c r="U678" s="218" t="s">
        <v>16700</v>
      </c>
      <c r="V678" s="220"/>
      <c r="W678" s="220"/>
      <c r="X678" s="218"/>
      <c r="Y678" s="218" t="s">
        <v>43</v>
      </c>
      <c r="Z678" s="220">
        <v>44389.0</v>
      </c>
      <c r="AA678" s="218" t="s">
        <v>43</v>
      </c>
      <c r="AB678" s="221">
        <v>44390.0</v>
      </c>
      <c r="AC678" s="218" t="s">
        <v>43</v>
      </c>
      <c r="AD678" s="221">
        <v>44391.0</v>
      </c>
      <c r="AE678" s="218" t="s">
        <v>43</v>
      </c>
      <c r="AF678" s="221">
        <v>44392.0</v>
      </c>
      <c r="AG678" s="218" t="s">
        <v>43</v>
      </c>
      <c r="AH678" s="221">
        <v>44410.0</v>
      </c>
      <c r="AI678" s="218" t="s">
        <v>4838</v>
      </c>
      <c r="AJ678" s="218" t="s">
        <v>100</v>
      </c>
      <c r="AK678" s="218" t="s">
        <v>100</v>
      </c>
      <c r="AL678" s="218" t="s">
        <v>100</v>
      </c>
      <c r="AM678" s="218" t="s">
        <v>100</v>
      </c>
    </row>
    <row r="679" ht="15.75" customHeight="1">
      <c r="A679" s="56" t="s">
        <v>16701</v>
      </c>
      <c r="B679" s="56" t="s">
        <v>16702</v>
      </c>
      <c r="C679" s="56" t="str">
        <f>VLOOKUP(A679,'import Konya'!A:Q,3,0)</f>
        <v>DOĞRU</v>
      </c>
      <c r="D679" s="56" t="s">
        <v>1597</v>
      </c>
      <c r="E679" s="56">
        <f>VLOOKUP(A679,'import Konya'!A:Q,5,0)</f>
        <v>105</v>
      </c>
      <c r="F679" s="56">
        <f>VLOOKUP(A679,'import Konya'!A:Q,6,0)</f>
        <v>11</v>
      </c>
      <c r="G679" s="56">
        <f>VLOOKUP(A679,'import Konya'!A:Q,7,0)</f>
        <v>0</v>
      </c>
      <c r="H679" s="56">
        <f>VLOOKUP(A679,'import Konya'!A:Q,8,0)</f>
        <v>20</v>
      </c>
      <c r="I679" s="56">
        <f>VLOOKUP(A679,'import Konya'!A:Q,9,0)</f>
        <v>20</v>
      </c>
      <c r="J679" s="216">
        <f>VLOOKUP(A679,'import Konya'!A:Q,10,0)</f>
        <v>0</v>
      </c>
      <c r="K679" s="56" t="s">
        <v>16703</v>
      </c>
      <c r="L679" s="56">
        <v>5.530999632E9</v>
      </c>
      <c r="M679" s="56" t="s">
        <v>13595</v>
      </c>
      <c r="N679" s="56" t="s">
        <v>13630</v>
      </c>
      <c r="O679" s="56" t="s">
        <v>16704</v>
      </c>
      <c r="P679" s="56" t="str">
        <f>VLOOKUP(A679,'import Konya'!A:Q,16,0)</f>
        <v>Geleneksel</v>
      </c>
      <c r="Q679" s="218" t="b">
        <v>0</v>
      </c>
      <c r="R679" s="218" t="s">
        <v>31</v>
      </c>
      <c r="S679" s="218"/>
      <c r="T679" s="218"/>
      <c r="U679" s="218" t="s">
        <v>16705</v>
      </c>
      <c r="V679" s="220"/>
      <c r="W679" s="220"/>
      <c r="X679" s="218"/>
      <c r="Y679" s="218" t="s">
        <v>43</v>
      </c>
      <c r="Z679" s="220">
        <v>44589.0</v>
      </c>
      <c r="AA679" s="218" t="s">
        <v>43</v>
      </c>
      <c r="AB679" s="221">
        <v>44593.0</v>
      </c>
      <c r="AC679" s="218" t="s">
        <v>31</v>
      </c>
      <c r="AD679" s="221">
        <v>44593.0</v>
      </c>
      <c r="AE679" s="218"/>
      <c r="AF679" s="218"/>
      <c r="AG679" s="218"/>
      <c r="AH679" s="218"/>
      <c r="AI679" s="218" t="s">
        <v>106</v>
      </c>
      <c r="AJ679" s="218" t="s">
        <v>100</v>
      </c>
      <c r="AK679" s="218" t="s">
        <v>167</v>
      </c>
      <c r="AL679" s="218"/>
      <c r="AM679" s="218"/>
    </row>
    <row r="680" ht="15.75" customHeight="1">
      <c r="A680" s="56" t="s">
        <v>16706</v>
      </c>
      <c r="B680" s="56" t="s">
        <v>16707</v>
      </c>
      <c r="C680" s="56" t="str">
        <f>VLOOKUP(A680,'import Konya'!A:Q,3,0)</f>
        <v>DOĞRU</v>
      </c>
      <c r="D680" s="56" t="s">
        <v>1577</v>
      </c>
      <c r="E680" s="56">
        <f>VLOOKUP(A680,'import Konya'!A:Q,5,0)</f>
        <v>857</v>
      </c>
      <c r="F680" s="56">
        <f>VLOOKUP(A680,'import Konya'!A:Q,6,0)</f>
        <v>44</v>
      </c>
      <c r="G680" s="56">
        <f>VLOOKUP(A680,'import Konya'!A:Q,7,0)</f>
        <v>71</v>
      </c>
      <c r="H680" s="56">
        <f>VLOOKUP(A680,'import Konya'!A:Q,8,0)</f>
        <v>26</v>
      </c>
      <c r="I680" s="56">
        <f>VLOOKUP(A680,'import Konya'!A:Q,9,0)</f>
        <v>97</v>
      </c>
      <c r="J680" s="216">
        <f>VLOOKUP(A680,'import Konya'!A:Q,10,0)</f>
        <v>0.73</v>
      </c>
      <c r="K680" s="56" t="s">
        <v>16708</v>
      </c>
      <c r="L680" s="56">
        <v>3.322613101E9</v>
      </c>
      <c r="M680" s="56" t="s">
        <v>11034</v>
      </c>
      <c r="N680" s="56" t="s">
        <v>13668</v>
      </c>
      <c r="O680" s="56" t="s">
        <v>16709</v>
      </c>
      <c r="P680" s="56" t="str">
        <f>VLOOKUP(A680,'import Konya'!A:Q,16,0)</f>
        <v>Geleneksel</v>
      </c>
      <c r="Q680" s="218" t="b">
        <v>0</v>
      </c>
      <c r="R680" s="218" t="s">
        <v>38</v>
      </c>
      <c r="S680" s="218" t="s">
        <v>73</v>
      </c>
      <c r="T680" s="218" t="s">
        <v>13755</v>
      </c>
      <c r="U680" s="218" t="s">
        <v>16710</v>
      </c>
      <c r="V680" s="220">
        <v>44580.0</v>
      </c>
      <c r="W680" s="220">
        <v>44582.0</v>
      </c>
      <c r="X680" s="218"/>
      <c r="Y680" s="218" t="s">
        <v>1353</v>
      </c>
      <c r="Z680" s="220">
        <v>44571.0</v>
      </c>
      <c r="AA680" s="218" t="s">
        <v>1353</v>
      </c>
      <c r="AB680" s="221">
        <v>44572.0</v>
      </c>
      <c r="AC680" s="218" t="s">
        <v>1353</v>
      </c>
      <c r="AD680" s="221">
        <v>44580.0</v>
      </c>
      <c r="AE680" s="218"/>
      <c r="AF680" s="218"/>
      <c r="AG680" s="218"/>
      <c r="AH680" s="218"/>
      <c r="AI680" s="218" t="s">
        <v>610</v>
      </c>
      <c r="AJ680" s="218" t="s">
        <v>610</v>
      </c>
      <c r="AK680" s="218" t="s">
        <v>73</v>
      </c>
      <c r="AL680" s="218"/>
      <c r="AM680" s="218"/>
    </row>
    <row r="681" ht="15.75" customHeight="1">
      <c r="A681" s="56" t="s">
        <v>16711</v>
      </c>
      <c r="B681" s="56" t="s">
        <v>16712</v>
      </c>
      <c r="C681" s="56" t="str">
        <f>VLOOKUP(A681,'import Konya'!A:Q,3,0)</f>
        <v>YANLIŞ</v>
      </c>
      <c r="D681" s="56" t="s">
        <v>16713</v>
      </c>
      <c r="E681" s="56">
        <f>VLOOKUP(A681,'import Konya'!A:Q,5,0)</f>
        <v>84</v>
      </c>
      <c r="F681" s="56" t="str">
        <f>VLOOKUP(A681,'import Konya'!A:Q,6,0)</f>
        <v/>
      </c>
      <c r="G681" s="56">
        <f>VLOOKUP(A681,'import Konya'!A:Q,7,0)</f>
        <v>0</v>
      </c>
      <c r="H681" s="56">
        <f>VLOOKUP(A681,'import Konya'!A:Q,8,0)</f>
        <v>78</v>
      </c>
      <c r="I681" s="56">
        <f>VLOOKUP(A681,'import Konya'!A:Q,9,0)</f>
        <v>78</v>
      </c>
      <c r="J681" s="216">
        <f>VLOOKUP(A681,'import Konya'!A:Q,10,0)</f>
        <v>0</v>
      </c>
      <c r="K681" s="56" t="s">
        <v>16714</v>
      </c>
      <c r="L681" s="56">
        <v>5.433250235E9</v>
      </c>
      <c r="M681" s="56" t="s">
        <v>13595</v>
      </c>
      <c r="N681" s="56" t="s">
        <v>14632</v>
      </c>
      <c r="O681" s="56" t="s">
        <v>16715</v>
      </c>
      <c r="P681" s="56" t="str">
        <f>VLOOKUP(A681,'import Konya'!A:Q,16,0)</f>
        <v>Geleneksel</v>
      </c>
      <c r="Q681" s="218" t="b">
        <v>1</v>
      </c>
      <c r="R681" s="218"/>
      <c r="S681" s="218"/>
      <c r="T681" s="218"/>
      <c r="U681" s="218" t="s">
        <v>16716</v>
      </c>
      <c r="V681" s="220"/>
      <c r="W681" s="220"/>
      <c r="X681" s="218"/>
      <c r="Y681" s="218" t="s">
        <v>43</v>
      </c>
      <c r="Z681" s="220">
        <v>44389.0</v>
      </c>
      <c r="AA681" s="218" t="s">
        <v>1506</v>
      </c>
      <c r="AB681" s="221">
        <v>44390.0</v>
      </c>
      <c r="AC681" s="218" t="s">
        <v>43</v>
      </c>
      <c r="AD681" s="221">
        <v>44392.0</v>
      </c>
      <c r="AE681" s="218" t="s">
        <v>1353</v>
      </c>
      <c r="AF681" s="221">
        <v>44396.0</v>
      </c>
      <c r="AG681" s="218" t="s">
        <v>1353</v>
      </c>
      <c r="AH681" s="221">
        <v>44620.0</v>
      </c>
      <c r="AI681" s="218" t="s">
        <v>4973</v>
      </c>
      <c r="AJ681" s="218" t="s">
        <v>100</v>
      </c>
      <c r="AK681" s="218" t="s">
        <v>100</v>
      </c>
      <c r="AL681" s="218" t="s">
        <v>100</v>
      </c>
      <c r="AM681" s="218" t="s">
        <v>167</v>
      </c>
    </row>
    <row r="682" ht="15.75" customHeight="1">
      <c r="A682" s="56" t="s">
        <v>16717</v>
      </c>
      <c r="B682" s="56" t="s">
        <v>16718</v>
      </c>
      <c r="C682" s="56" t="str">
        <f>VLOOKUP(A682,'import Konya'!A:Q,3,0)</f>
        <v>DOĞRU</v>
      </c>
      <c r="D682" s="56" t="s">
        <v>1370</v>
      </c>
      <c r="E682" s="56">
        <f>VLOOKUP(A682,'import Konya'!A:Q,5,0)</f>
        <v>185</v>
      </c>
      <c r="F682" s="56">
        <f>VLOOKUP(A682,'import Konya'!A:Q,6,0)</f>
        <v>24</v>
      </c>
      <c r="G682" s="56">
        <f>VLOOKUP(A682,'import Konya'!A:Q,7,0)</f>
        <v>8</v>
      </c>
      <c r="H682" s="56">
        <f>VLOOKUP(A682,'import Konya'!A:Q,8,0)</f>
        <v>11</v>
      </c>
      <c r="I682" s="56">
        <f>VLOOKUP(A682,'import Konya'!A:Q,9,0)</f>
        <v>19</v>
      </c>
      <c r="J682" s="216">
        <f>VLOOKUP(A682,'import Konya'!A:Q,10,0)</f>
        <v>0.42</v>
      </c>
      <c r="K682" s="56" t="s">
        <v>16719</v>
      </c>
      <c r="L682" s="56">
        <v>5.375252543E9</v>
      </c>
      <c r="M682" s="56" t="s">
        <v>11034</v>
      </c>
      <c r="N682" s="56" t="s">
        <v>13773</v>
      </c>
      <c r="O682" s="56" t="s">
        <v>16720</v>
      </c>
      <c r="P682" s="56" t="str">
        <f>VLOOKUP(A682,'import Konya'!A:Q,16,0)</f>
        <v>Geleneksel</v>
      </c>
      <c r="Q682" s="218" t="b">
        <v>0</v>
      </c>
      <c r="R682" s="218" t="s">
        <v>38</v>
      </c>
      <c r="S682" s="218" t="s">
        <v>610</v>
      </c>
      <c r="T682" s="218" t="s">
        <v>15315</v>
      </c>
      <c r="U682" s="218"/>
      <c r="V682" s="220">
        <v>44580.0</v>
      </c>
      <c r="W682" s="220">
        <v>44581.0</v>
      </c>
      <c r="X682" s="218"/>
      <c r="Y682" s="218" t="s">
        <v>1353</v>
      </c>
      <c r="Z682" s="220">
        <v>44580.0</v>
      </c>
      <c r="AA682" s="218"/>
      <c r="AB682" s="218"/>
      <c r="AC682" s="218"/>
      <c r="AD682" s="218"/>
      <c r="AE682" s="218"/>
      <c r="AF682" s="218"/>
      <c r="AG682" s="218"/>
      <c r="AH682" s="218"/>
      <c r="AI682" s="218" t="s">
        <v>610</v>
      </c>
      <c r="AJ682" s="218"/>
      <c r="AK682" s="218"/>
      <c r="AL682" s="218"/>
      <c r="AM682" s="218"/>
    </row>
    <row r="683" ht="15.75" customHeight="1">
      <c r="A683" s="56" t="s">
        <v>16721</v>
      </c>
      <c r="B683" s="56" t="s">
        <v>16722</v>
      </c>
      <c r="C683" s="56" t="str">
        <f>VLOOKUP(A683,'import Konya'!A:Q,3,0)</f>
        <v>YANLIŞ</v>
      </c>
      <c r="D683" s="56" t="s">
        <v>1370</v>
      </c>
      <c r="E683" s="56">
        <f>VLOOKUP(A683,'import Konya'!A:Q,5,0)</f>
        <v>541</v>
      </c>
      <c r="F683" s="56" t="str">
        <f>VLOOKUP(A683,'import Konya'!A:Q,6,0)</f>
        <v/>
      </c>
      <c r="G683" s="56">
        <f>VLOOKUP(A683,'import Konya'!A:Q,7,0)</f>
        <v>9</v>
      </c>
      <c r="H683" s="56">
        <f>VLOOKUP(A683,'import Konya'!A:Q,8,0)</f>
        <v>7</v>
      </c>
      <c r="I683" s="56">
        <f>VLOOKUP(A683,'import Konya'!A:Q,9,0)</f>
        <v>16</v>
      </c>
      <c r="J683" s="216">
        <f>VLOOKUP(A683,'import Konya'!A:Q,10,0)</f>
        <v>0.56</v>
      </c>
      <c r="K683" s="56" t="s">
        <v>16723</v>
      </c>
      <c r="L683" s="56">
        <v>3.325012345E9</v>
      </c>
      <c r="M683" s="56" t="s">
        <v>11034</v>
      </c>
      <c r="N683" s="56" t="s">
        <v>13896</v>
      </c>
      <c r="O683" s="56" t="s">
        <v>16724</v>
      </c>
      <c r="P683" s="56" t="str">
        <f>VLOOKUP(A683,'import Konya'!A:Q,16,0)</f>
        <v>Geleneksel</v>
      </c>
      <c r="Q683" s="218" t="b">
        <v>0</v>
      </c>
      <c r="R683" s="218" t="s">
        <v>32</v>
      </c>
      <c r="S683" s="218"/>
      <c r="T683" s="218"/>
      <c r="U683" s="218"/>
      <c r="V683" s="220"/>
      <c r="W683" s="220"/>
      <c r="X683" s="218"/>
      <c r="Y683" s="218"/>
      <c r="Z683" s="220"/>
      <c r="AA683" s="218"/>
      <c r="AB683" s="218"/>
      <c r="AC683" s="218"/>
      <c r="AD683" s="218"/>
      <c r="AE683" s="218"/>
      <c r="AF683" s="218"/>
      <c r="AG683" s="218"/>
      <c r="AH683" s="218"/>
      <c r="AI683" s="218"/>
      <c r="AJ683" s="218"/>
      <c r="AK683" s="218"/>
      <c r="AL683" s="218"/>
      <c r="AM683" s="218"/>
    </row>
    <row r="684" ht="15.75" customHeight="1">
      <c r="A684" s="56" t="s">
        <v>16725</v>
      </c>
      <c r="B684" s="56" t="s">
        <v>16726</v>
      </c>
      <c r="C684" s="56" t="str">
        <f>VLOOKUP(A684,'import Konya'!A:Q,3,0)</f>
        <v>DOĞRU</v>
      </c>
      <c r="D684" s="56" t="s">
        <v>1443</v>
      </c>
      <c r="E684" s="56">
        <f>VLOOKUP(A684,'import Konya'!A:Q,5,0)</f>
        <v>677</v>
      </c>
      <c r="F684" s="56">
        <f>VLOOKUP(A684,'import Konya'!A:Q,6,0)</f>
        <v>18</v>
      </c>
      <c r="G684" s="56">
        <f>VLOOKUP(A684,'import Konya'!A:Q,7,0)</f>
        <v>0</v>
      </c>
      <c r="H684" s="56">
        <f>VLOOKUP(A684,'import Konya'!A:Q,8,0)</f>
        <v>24</v>
      </c>
      <c r="I684" s="56">
        <f>VLOOKUP(A684,'import Konya'!A:Q,9,0)</f>
        <v>24</v>
      </c>
      <c r="J684" s="216">
        <f>VLOOKUP(A684,'import Konya'!A:Q,10,0)</f>
        <v>0</v>
      </c>
      <c r="K684" s="56" t="s">
        <v>16727</v>
      </c>
      <c r="L684" s="56">
        <v>3.32245454E9</v>
      </c>
      <c r="M684" s="56" t="s">
        <v>11034</v>
      </c>
      <c r="N684" s="56" t="s">
        <v>13773</v>
      </c>
      <c r="O684" s="56" t="s">
        <v>16728</v>
      </c>
      <c r="P684" s="56" t="str">
        <f>VLOOKUP(A684,'import Konya'!A:Q,16,0)</f>
        <v>Geleneksel</v>
      </c>
      <c r="Q684" s="218" t="b">
        <v>1</v>
      </c>
      <c r="R684" s="218"/>
      <c r="S684" s="218"/>
      <c r="T684" s="218"/>
      <c r="U684" s="218" t="s">
        <v>16729</v>
      </c>
      <c r="V684" s="220"/>
      <c r="W684" s="220"/>
      <c r="X684" s="218"/>
      <c r="Y684" s="218" t="s">
        <v>1353</v>
      </c>
      <c r="Z684" s="220">
        <v>44425.0</v>
      </c>
      <c r="AA684" s="218"/>
      <c r="AB684" s="218"/>
      <c r="AC684" s="218"/>
      <c r="AD684" s="218"/>
      <c r="AE684" s="218"/>
      <c r="AF684" s="218"/>
      <c r="AG684" s="218"/>
      <c r="AH684" s="218"/>
      <c r="AI684" s="218" t="s">
        <v>13605</v>
      </c>
      <c r="AJ684" s="218"/>
      <c r="AK684" s="218"/>
      <c r="AL684" s="218"/>
      <c r="AM684" s="218"/>
    </row>
    <row r="685" ht="15.75" customHeight="1">
      <c r="A685" s="56" t="s">
        <v>16730</v>
      </c>
      <c r="B685" s="56" t="s">
        <v>16731</v>
      </c>
      <c r="C685" s="56" t="str">
        <f>VLOOKUP(A685,'import Konya'!A:Q,3,0)</f>
        <v>YANLIŞ</v>
      </c>
      <c r="D685" s="56" t="s">
        <v>1443</v>
      </c>
      <c r="E685" s="56">
        <f>VLOOKUP(A685,'import Konya'!A:Q,5,0)</f>
        <v>329</v>
      </c>
      <c r="F685" s="56" t="str">
        <f>VLOOKUP(A685,'import Konya'!A:Q,6,0)</f>
        <v/>
      </c>
      <c r="G685" s="56">
        <f>VLOOKUP(A685,'import Konya'!A:Q,7,0)</f>
        <v>0</v>
      </c>
      <c r="H685" s="56">
        <f>VLOOKUP(A685,'import Konya'!A:Q,8,0)</f>
        <v>33</v>
      </c>
      <c r="I685" s="56">
        <f>VLOOKUP(A685,'import Konya'!A:Q,9,0)</f>
        <v>33</v>
      </c>
      <c r="J685" s="216">
        <f>VLOOKUP(A685,'import Konya'!A:Q,10,0)</f>
        <v>0</v>
      </c>
      <c r="K685" s="56" t="s">
        <v>16732</v>
      </c>
      <c r="L685" s="56">
        <v>3.328132232E9</v>
      </c>
      <c r="M685" s="56" t="s">
        <v>13679</v>
      </c>
      <c r="N685" s="56" t="s">
        <v>13799</v>
      </c>
      <c r="O685" s="56" t="s">
        <v>16733</v>
      </c>
      <c r="P685" s="56" t="str">
        <f>VLOOKUP(A685,'import Konya'!A:Q,16,0)</f>
        <v>Geleneksel</v>
      </c>
      <c r="Q685" s="218" t="b">
        <v>0</v>
      </c>
      <c r="R685" s="218"/>
      <c r="S685" s="218"/>
      <c r="T685" s="218"/>
      <c r="U685" s="218"/>
      <c r="V685" s="220"/>
      <c r="W685" s="220"/>
      <c r="X685" s="218"/>
      <c r="Y685" s="218"/>
      <c r="Z685" s="220"/>
      <c r="AA685" s="218"/>
      <c r="AB685" s="218"/>
      <c r="AC685" s="218"/>
      <c r="AD685" s="218"/>
      <c r="AE685" s="218"/>
      <c r="AF685" s="218"/>
      <c r="AG685" s="218"/>
      <c r="AH685" s="218"/>
      <c r="AI685" s="218"/>
      <c r="AJ685" s="218"/>
      <c r="AK685" s="218"/>
      <c r="AL685" s="218"/>
      <c r="AM685" s="218"/>
    </row>
    <row r="686" ht="15.75" customHeight="1">
      <c r="A686" s="211" t="s">
        <v>16734</v>
      </c>
      <c r="B686" s="211" t="s">
        <v>16735</v>
      </c>
      <c r="C686" s="56" t="str">
        <f>VLOOKUP(A686,'import Konya'!A:Q,3,0)</f>
        <v>DOĞRU</v>
      </c>
      <c r="D686" s="211" t="s">
        <v>1443</v>
      </c>
      <c r="E686" s="56">
        <f>VLOOKUP(A686,'import Konya'!A:Q,5,0)</f>
        <v>50</v>
      </c>
      <c r="F686" s="56">
        <f>VLOOKUP(A686,'import Konya'!A:Q,6,0)</f>
        <v>7</v>
      </c>
      <c r="G686" s="56">
        <f>VLOOKUP(A686,'import Konya'!A:Q,7,0)</f>
        <v>3</v>
      </c>
      <c r="H686" s="56">
        <f>VLOOKUP(A686,'import Konya'!A:Q,8,0)</f>
        <v>37</v>
      </c>
      <c r="I686" s="56">
        <f>VLOOKUP(A686,'import Konya'!A:Q,9,0)</f>
        <v>40</v>
      </c>
      <c r="J686" s="216">
        <f>VLOOKUP(A686,'import Konya'!A:Q,10,0)</f>
        <v>0.08</v>
      </c>
      <c r="K686" s="211" t="s">
        <v>16736</v>
      </c>
      <c r="L686" s="211">
        <v>5.345658677E9</v>
      </c>
      <c r="M686" s="211" t="s">
        <v>11034</v>
      </c>
      <c r="N686" s="211" t="s">
        <v>13602</v>
      </c>
      <c r="O686" s="211" t="s">
        <v>16737</v>
      </c>
      <c r="P686" s="211" t="s">
        <v>2137</v>
      </c>
      <c r="Q686" s="218" t="b">
        <v>0</v>
      </c>
      <c r="R686" s="218" t="s">
        <v>38</v>
      </c>
      <c r="S686" s="218" t="s">
        <v>404</v>
      </c>
      <c r="T686" s="218"/>
      <c r="U686" s="218"/>
      <c r="V686" s="220">
        <v>44655.0</v>
      </c>
      <c r="W686" s="220">
        <v>44656.0</v>
      </c>
      <c r="X686" s="218"/>
      <c r="Y686" s="218" t="s">
        <v>1353</v>
      </c>
      <c r="Z686" s="220">
        <v>44655.0</v>
      </c>
      <c r="AA686" s="218"/>
      <c r="AB686" s="218"/>
      <c r="AC686" s="218"/>
      <c r="AD686" s="218"/>
      <c r="AE686" s="218"/>
      <c r="AF686" s="218"/>
      <c r="AG686" s="218"/>
      <c r="AH686" s="218"/>
      <c r="AI686" s="218" t="s">
        <v>404</v>
      </c>
      <c r="AJ686" s="218"/>
      <c r="AK686" s="218"/>
      <c r="AL686" s="218"/>
      <c r="AM686" s="218"/>
    </row>
    <row r="687" ht="15.75" customHeight="1">
      <c r="A687" s="56" t="s">
        <v>16738</v>
      </c>
      <c r="B687" s="56" t="s">
        <v>16739</v>
      </c>
      <c r="C687" s="56" t="str">
        <f>VLOOKUP(A687,'import Konya'!A:Q,3,0)</f>
        <v>DOĞRU</v>
      </c>
      <c r="D687" s="56" t="s">
        <v>1443</v>
      </c>
      <c r="E687" s="56">
        <f>VLOOKUP(A687,'import Konya'!A:Q,5,0)</f>
        <v>91</v>
      </c>
      <c r="F687" s="56">
        <f>VLOOKUP(A687,'import Konya'!A:Q,6,0)</f>
        <v>28</v>
      </c>
      <c r="G687" s="56">
        <f>VLOOKUP(A687,'import Konya'!A:Q,7,0)</f>
        <v>0</v>
      </c>
      <c r="H687" s="56">
        <f>VLOOKUP(A687,'import Konya'!A:Q,8,0)</f>
        <v>49</v>
      </c>
      <c r="I687" s="56">
        <f>VLOOKUP(A687,'import Konya'!A:Q,9,0)</f>
        <v>49</v>
      </c>
      <c r="J687" s="216">
        <f>VLOOKUP(A687,'import Konya'!A:Q,10,0)</f>
        <v>0</v>
      </c>
      <c r="K687" s="56" t="s">
        <v>16740</v>
      </c>
      <c r="L687" s="56">
        <v>3.322905444E9</v>
      </c>
      <c r="M687" s="56" t="s">
        <v>11034</v>
      </c>
      <c r="N687" s="56" t="s">
        <v>13602</v>
      </c>
      <c r="O687" s="56" t="s">
        <v>16741</v>
      </c>
      <c r="P687" s="56" t="str">
        <f>VLOOKUP(A687,'import Konya'!A:Q,16,0)</f>
        <v>Geleneksel</v>
      </c>
      <c r="Q687" s="218" t="b">
        <v>0</v>
      </c>
      <c r="R687" s="218"/>
      <c r="S687" s="218"/>
      <c r="T687" s="218"/>
      <c r="U687" s="218" t="s">
        <v>16742</v>
      </c>
      <c r="V687" s="220"/>
      <c r="W687" s="220"/>
      <c r="X687" s="218"/>
      <c r="Y687" s="218" t="s">
        <v>43</v>
      </c>
      <c r="Z687" s="220">
        <v>44655.0</v>
      </c>
      <c r="AA687" s="218" t="s">
        <v>1353</v>
      </c>
      <c r="AB687" s="221">
        <v>44656.0</v>
      </c>
      <c r="AC687" s="218"/>
      <c r="AD687" s="218"/>
      <c r="AE687" s="218"/>
      <c r="AF687" s="218"/>
      <c r="AG687" s="218"/>
      <c r="AH687" s="218"/>
      <c r="AI687" s="218" t="s">
        <v>404</v>
      </c>
      <c r="AJ687" s="218" t="s">
        <v>167</v>
      </c>
      <c r="AK687" s="218"/>
      <c r="AL687" s="218"/>
      <c r="AM687" s="218"/>
    </row>
    <row r="688" ht="15.75" customHeight="1">
      <c r="A688" s="56" t="s">
        <v>16743</v>
      </c>
      <c r="B688" s="56" t="s">
        <v>16744</v>
      </c>
      <c r="C688" s="56" t="str">
        <f>VLOOKUP(A688,'import Konya'!A:Q,3,0)</f>
        <v>DOĞRU</v>
      </c>
      <c r="D688" s="56" t="s">
        <v>1507</v>
      </c>
      <c r="E688" s="56" t="str">
        <f>VLOOKUP(A688,'import Konya'!A:Q,5,0)</f>
        <v/>
      </c>
      <c r="F688" s="56" t="str">
        <f>VLOOKUP(A688,'import Konya'!A:Q,6,0)</f>
        <v/>
      </c>
      <c r="G688" s="56">
        <f>VLOOKUP(A688,'import Konya'!A:Q,7,0)</f>
        <v>0</v>
      </c>
      <c r="H688" s="56">
        <f>VLOOKUP(A688,'import Konya'!A:Q,8,0)</f>
        <v>39</v>
      </c>
      <c r="I688" s="56">
        <f>VLOOKUP(A688,'import Konya'!A:Q,9,0)</f>
        <v>39</v>
      </c>
      <c r="J688" s="216">
        <f>VLOOKUP(A688,'import Konya'!A:Q,10,0)</f>
        <v>0</v>
      </c>
      <c r="K688" s="56" t="s">
        <v>16745</v>
      </c>
      <c r="L688" s="56">
        <v>5.437737561E9</v>
      </c>
      <c r="M688" s="56" t="s">
        <v>13620</v>
      </c>
      <c r="N688" s="56" t="s">
        <v>16746</v>
      </c>
      <c r="O688" s="56" t="s">
        <v>16747</v>
      </c>
      <c r="P688" s="56" t="str">
        <f>VLOOKUP(A688,'import Konya'!A:Q,16,0)</f>
        <v>Geleneksel</v>
      </c>
      <c r="Q688" s="218" t="b">
        <v>0</v>
      </c>
      <c r="R688" s="218" t="s">
        <v>29</v>
      </c>
      <c r="S688" s="218"/>
      <c r="T688" s="218"/>
      <c r="U688" s="218" t="s">
        <v>16748</v>
      </c>
      <c r="V688" s="220"/>
      <c r="W688" s="220"/>
      <c r="X688" s="218"/>
      <c r="Y688" s="218" t="s">
        <v>1353</v>
      </c>
      <c r="Z688" s="220">
        <v>44617.0</v>
      </c>
      <c r="AA688" s="218"/>
      <c r="AB688" s="218"/>
      <c r="AC688" s="218"/>
      <c r="AD688" s="218"/>
      <c r="AE688" s="218"/>
      <c r="AF688" s="218"/>
      <c r="AG688" s="218"/>
      <c r="AH688" s="218"/>
      <c r="AI688" s="218" t="s">
        <v>128</v>
      </c>
      <c r="AJ688" s="218"/>
      <c r="AK688" s="218"/>
      <c r="AL688" s="218"/>
      <c r="AM688" s="218"/>
    </row>
    <row r="689" ht="15.75" customHeight="1">
      <c r="A689" s="56" t="s">
        <v>16749</v>
      </c>
      <c r="B689" s="56" t="s">
        <v>16750</v>
      </c>
      <c r="C689" s="56" t="str">
        <f>VLOOKUP(A689,'import Konya'!A:Q,3,0)</f>
        <v>DOĞRU</v>
      </c>
      <c r="D689" s="56" t="s">
        <v>1385</v>
      </c>
      <c r="E689" s="56">
        <f>VLOOKUP(A689,'import Konya'!A:Q,5,0)</f>
        <v>2812</v>
      </c>
      <c r="F689" s="56">
        <f>VLOOKUP(A689,'import Konya'!A:Q,6,0)</f>
        <v>111</v>
      </c>
      <c r="G689" s="56">
        <f>VLOOKUP(A689,'import Konya'!A:Q,7,0)</f>
        <v>0</v>
      </c>
      <c r="H689" s="56">
        <f>VLOOKUP(A689,'import Konya'!A:Q,8,0)</f>
        <v>41</v>
      </c>
      <c r="I689" s="56">
        <f>VLOOKUP(A689,'import Konya'!A:Q,9,0)</f>
        <v>41</v>
      </c>
      <c r="J689" s="216">
        <f>VLOOKUP(A689,'import Konya'!A:Q,10,0)</f>
        <v>0</v>
      </c>
      <c r="K689" s="56" t="s">
        <v>16751</v>
      </c>
      <c r="L689" s="56">
        <v>5.301784664E9</v>
      </c>
      <c r="M689" s="56" t="s">
        <v>11034</v>
      </c>
      <c r="N689" s="56" t="s">
        <v>13668</v>
      </c>
      <c r="O689" s="56" t="s">
        <v>16752</v>
      </c>
      <c r="P689" s="56" t="str">
        <f>VLOOKUP(A689,'import Konya'!A:Q,16,0)</f>
        <v>Geleneksel</v>
      </c>
      <c r="Q689" s="218" t="b">
        <v>1</v>
      </c>
      <c r="R689" s="218"/>
      <c r="S689" s="218"/>
      <c r="T689" s="218"/>
      <c r="U689" s="218" t="s">
        <v>16753</v>
      </c>
      <c r="V689" s="220"/>
      <c r="W689" s="220"/>
      <c r="X689" s="218"/>
      <c r="Y689" s="218" t="s">
        <v>1353</v>
      </c>
      <c r="Z689" s="220">
        <v>44413.0</v>
      </c>
      <c r="AA689" s="218"/>
      <c r="AB689" s="218"/>
      <c r="AC689" s="218"/>
      <c r="AD689" s="218"/>
      <c r="AE689" s="218"/>
      <c r="AF689" s="218"/>
      <c r="AG689" s="218"/>
      <c r="AH689" s="218"/>
      <c r="AI689" s="218" t="s">
        <v>13605</v>
      </c>
      <c r="AJ689" s="218"/>
      <c r="AK689" s="218"/>
      <c r="AL689" s="218"/>
      <c r="AM689" s="218"/>
    </row>
    <row r="690" ht="15.75" customHeight="1">
      <c r="A690" s="211" t="s">
        <v>16754</v>
      </c>
      <c r="B690" s="211" t="s">
        <v>16755</v>
      </c>
      <c r="C690" s="56" t="str">
        <f>VLOOKUP(A690,'import Konya'!A:Q,3,0)</f>
        <v>DOĞRU</v>
      </c>
      <c r="D690" s="211" t="s">
        <v>1827</v>
      </c>
      <c r="E690" s="56">
        <f>VLOOKUP(A690,'import Konya'!A:Q,5,0)</f>
        <v>46</v>
      </c>
      <c r="F690" s="56">
        <f>VLOOKUP(A690,'import Konya'!A:Q,6,0)</f>
        <v>22</v>
      </c>
      <c r="G690" s="56">
        <f>VLOOKUP(A690,'import Konya'!A:Q,7,0)</f>
        <v>0</v>
      </c>
      <c r="H690" s="56">
        <f>VLOOKUP(A690,'import Konya'!A:Q,8,0)</f>
        <v>26</v>
      </c>
      <c r="I690" s="56">
        <f>VLOOKUP(A690,'import Konya'!A:Q,9,0)</f>
        <v>26</v>
      </c>
      <c r="J690" s="216">
        <f>VLOOKUP(A690,'import Konya'!A:Q,10,0)</f>
        <v>0</v>
      </c>
      <c r="K690" s="211" t="s">
        <v>16756</v>
      </c>
      <c r="L690" s="211">
        <v>5.453326342E9</v>
      </c>
      <c r="M690" s="211" t="s">
        <v>11034</v>
      </c>
      <c r="N690" s="211" t="s">
        <v>13602</v>
      </c>
      <c r="O690" s="211" t="s">
        <v>16757</v>
      </c>
      <c r="P690" s="56" t="str">
        <f>VLOOKUP(A690,'import Konya'!A:Q,16,0)</f>
        <v>Geleneksel</v>
      </c>
      <c r="Q690" s="218" t="b">
        <v>0</v>
      </c>
      <c r="R690" s="218"/>
      <c r="S690" s="218"/>
      <c r="T690" s="218"/>
      <c r="U690" s="218" t="s">
        <v>16758</v>
      </c>
      <c r="V690" s="220"/>
      <c r="W690" s="220"/>
      <c r="X690" s="218"/>
      <c r="Y690" s="218"/>
      <c r="Z690" s="220"/>
      <c r="AA690" s="218"/>
      <c r="AB690" s="218"/>
      <c r="AC690" s="218"/>
      <c r="AD690" s="218"/>
      <c r="AE690" s="218"/>
      <c r="AF690" s="218"/>
      <c r="AG690" s="218"/>
      <c r="AH690" s="218"/>
      <c r="AI690" s="218"/>
      <c r="AJ690" s="218"/>
      <c r="AK690" s="218"/>
      <c r="AL690" s="218"/>
      <c r="AM690" s="218"/>
    </row>
    <row r="691" ht="15.75" customHeight="1">
      <c r="A691" s="56" t="s">
        <v>16759</v>
      </c>
      <c r="B691" s="56" t="s">
        <v>16760</v>
      </c>
      <c r="C691" s="56" t="str">
        <f>VLOOKUP(A691,'import Konya'!A:Q,3,0)</f>
        <v>DOĞRU</v>
      </c>
      <c r="D691" s="56" t="s">
        <v>1385</v>
      </c>
      <c r="E691" s="56">
        <f>VLOOKUP(A691,'import Konya'!A:Q,5,0)</f>
        <v>841</v>
      </c>
      <c r="F691" s="56">
        <f>VLOOKUP(A691,'import Konya'!A:Q,6,0)</f>
        <v>22</v>
      </c>
      <c r="G691" s="56">
        <f>VLOOKUP(A691,'import Konya'!A:Q,7,0)</f>
        <v>0</v>
      </c>
      <c r="H691" s="56">
        <f>VLOOKUP(A691,'import Konya'!A:Q,8,0)</f>
        <v>14</v>
      </c>
      <c r="I691" s="56">
        <f>VLOOKUP(A691,'import Konya'!A:Q,9,0)</f>
        <v>14</v>
      </c>
      <c r="J691" s="216">
        <f>VLOOKUP(A691,'import Konya'!A:Q,10,0)</f>
        <v>0</v>
      </c>
      <c r="K691" s="56" t="s">
        <v>16761</v>
      </c>
      <c r="L691" s="56">
        <v>5.365873372E9</v>
      </c>
      <c r="M691" s="56" t="s">
        <v>11034</v>
      </c>
      <c r="N691" s="56" t="s">
        <v>14076</v>
      </c>
      <c r="O691" s="56" t="s">
        <v>16762</v>
      </c>
      <c r="P691" s="56" t="str">
        <f>VLOOKUP(A691,'import Konya'!A:Q,16,0)</f>
        <v>Geleneksel</v>
      </c>
      <c r="Q691" s="218" t="b">
        <v>1</v>
      </c>
      <c r="R691" s="218"/>
      <c r="S691" s="218"/>
      <c r="T691" s="218"/>
      <c r="U691" s="218" t="s">
        <v>16763</v>
      </c>
      <c r="V691" s="220"/>
      <c r="W691" s="220"/>
      <c r="X691" s="218"/>
      <c r="Y691" s="218" t="s">
        <v>1353</v>
      </c>
      <c r="Z691" s="220">
        <v>44602.0</v>
      </c>
      <c r="AA691" s="218"/>
      <c r="AB691" s="218"/>
      <c r="AC691" s="218"/>
      <c r="AD691" s="218"/>
      <c r="AE691" s="218"/>
      <c r="AF691" s="218"/>
      <c r="AG691" s="218"/>
      <c r="AH691" s="218"/>
      <c r="AI691" s="218" t="s">
        <v>149</v>
      </c>
      <c r="AJ691" s="218"/>
      <c r="AK691" s="218"/>
      <c r="AL691" s="218"/>
      <c r="AM691" s="218"/>
    </row>
    <row r="692" ht="15.75" customHeight="1">
      <c r="A692" s="56" t="s">
        <v>16764</v>
      </c>
      <c r="B692" s="56" t="s">
        <v>16765</v>
      </c>
      <c r="C692" s="56" t="str">
        <f>VLOOKUP(A692,'import Konya'!A:Q,3,0)</f>
        <v>YANLIŞ</v>
      </c>
      <c r="D692" s="56" t="s">
        <v>1378</v>
      </c>
      <c r="E692" s="56">
        <f>VLOOKUP(A692,'import Konya'!A:Q,5,0)</f>
        <v>3199</v>
      </c>
      <c r="F692" s="56" t="str">
        <f>VLOOKUP(A692,'import Konya'!A:Q,6,0)</f>
        <v/>
      </c>
      <c r="G692" s="56">
        <f>VLOOKUP(A692,'import Konya'!A:Q,7,0)</f>
        <v>0</v>
      </c>
      <c r="H692" s="56">
        <f>VLOOKUP(A692,'import Konya'!A:Q,8,0)</f>
        <v>26</v>
      </c>
      <c r="I692" s="56">
        <f>VLOOKUP(A692,'import Konya'!A:Q,9,0)</f>
        <v>26</v>
      </c>
      <c r="J692" s="216">
        <f>VLOOKUP(A692,'import Konya'!A:Q,10,0)</f>
        <v>0</v>
      </c>
      <c r="K692" s="56" t="s">
        <v>16766</v>
      </c>
      <c r="L692" s="56">
        <v>3.32238038E9</v>
      </c>
      <c r="M692" s="56" t="s">
        <v>11034</v>
      </c>
      <c r="N692" s="56" t="s">
        <v>13709</v>
      </c>
      <c r="O692" s="56" t="s">
        <v>16767</v>
      </c>
      <c r="P692" s="56" t="str">
        <f>VLOOKUP(A692,'import Konya'!A:Q,16,0)</f>
        <v>Geleneksel</v>
      </c>
      <c r="Q692" s="218" t="b">
        <v>1</v>
      </c>
      <c r="R692" s="218"/>
      <c r="S692" s="218" t="s">
        <v>5759</v>
      </c>
      <c r="T692" s="218" t="s">
        <v>13488</v>
      </c>
      <c r="U692" s="218" t="s">
        <v>16768</v>
      </c>
      <c r="V692" s="220">
        <v>44417.0</v>
      </c>
      <c r="W692" s="220">
        <v>44420.0</v>
      </c>
      <c r="X692" s="218"/>
      <c r="Y692" s="218" t="s">
        <v>1353</v>
      </c>
      <c r="Z692" s="220">
        <v>44412.0</v>
      </c>
      <c r="AA692" s="218" t="s">
        <v>1353</v>
      </c>
      <c r="AB692" s="221">
        <v>44417.0</v>
      </c>
      <c r="AC692" s="218" t="s">
        <v>1353</v>
      </c>
      <c r="AD692" s="221">
        <v>44450.0</v>
      </c>
      <c r="AE692" s="218"/>
      <c r="AF692" s="218"/>
      <c r="AG692" s="218"/>
      <c r="AH692" s="218"/>
      <c r="AI692" s="218" t="s">
        <v>13642</v>
      </c>
      <c r="AJ692" s="218" t="s">
        <v>5759</v>
      </c>
      <c r="AK692" s="218" t="s">
        <v>128</v>
      </c>
      <c r="AL692" s="218"/>
      <c r="AM692" s="218"/>
    </row>
    <row r="693" ht="15.75" customHeight="1">
      <c r="A693" s="56" t="s">
        <v>16769</v>
      </c>
      <c r="B693" s="56" t="s">
        <v>16770</v>
      </c>
      <c r="C693" s="56" t="str">
        <f>VLOOKUP(A693,'import Konya'!A:Q,3,0)</f>
        <v>DOĞRU</v>
      </c>
      <c r="D693" s="56" t="s">
        <v>1507</v>
      </c>
      <c r="E693" s="56">
        <f>VLOOKUP(A693,'import Konya'!A:Q,5,0)</f>
        <v>242</v>
      </c>
      <c r="F693" s="56">
        <f>VLOOKUP(A693,'import Konya'!A:Q,6,0)</f>
        <v>17</v>
      </c>
      <c r="G693" s="56">
        <f>VLOOKUP(A693,'import Konya'!A:Q,7,0)</f>
        <v>19</v>
      </c>
      <c r="H693" s="56">
        <f>VLOOKUP(A693,'import Konya'!A:Q,8,0)</f>
        <v>1</v>
      </c>
      <c r="I693" s="56">
        <f>VLOOKUP(A693,'import Konya'!A:Q,9,0)</f>
        <v>20</v>
      </c>
      <c r="J693" s="216">
        <f>VLOOKUP(A693,'import Konya'!A:Q,10,0)</f>
        <v>0.95</v>
      </c>
      <c r="K693" s="56" t="s">
        <v>14119</v>
      </c>
      <c r="L693" s="56">
        <v>5.322246406E9</v>
      </c>
      <c r="M693" s="56" t="s">
        <v>13620</v>
      </c>
      <c r="N693" s="56" t="s">
        <v>13763</v>
      </c>
      <c r="O693" s="56" t="s">
        <v>16771</v>
      </c>
      <c r="P693" s="56" t="str">
        <f>VLOOKUP(A693,'import Konya'!A:Q,16,0)</f>
        <v>Geleneksel</v>
      </c>
      <c r="Q693" s="218" t="b">
        <v>0</v>
      </c>
      <c r="R693" s="218"/>
      <c r="S693" s="218"/>
      <c r="T693" s="218"/>
      <c r="U693" s="218"/>
      <c r="V693" s="220"/>
      <c r="W693" s="220"/>
      <c r="X693" s="218"/>
      <c r="Y693" s="218"/>
      <c r="Z693" s="220"/>
      <c r="AA693" s="218"/>
      <c r="AB693" s="218"/>
      <c r="AC693" s="218"/>
      <c r="AD693" s="218"/>
      <c r="AE693" s="218"/>
      <c r="AF693" s="218"/>
      <c r="AG693" s="218"/>
      <c r="AH693" s="218"/>
      <c r="AI693" s="218"/>
      <c r="AJ693" s="218"/>
      <c r="AK693" s="218"/>
      <c r="AL693" s="218"/>
      <c r="AM693" s="218"/>
    </row>
    <row r="694" ht="15.75" customHeight="1">
      <c r="A694" s="56" t="s">
        <v>16772</v>
      </c>
      <c r="B694" s="56" t="s">
        <v>16773</v>
      </c>
      <c r="C694" s="56" t="str">
        <f>VLOOKUP(A694,'import Konya'!A:Q,3,0)</f>
        <v>DOĞRU</v>
      </c>
      <c r="D694" s="56" t="s">
        <v>1507</v>
      </c>
      <c r="E694" s="56">
        <f>VLOOKUP(A694,'import Konya'!A:Q,5,0)</f>
        <v>211</v>
      </c>
      <c r="F694" s="56">
        <f>VLOOKUP(A694,'import Konya'!A:Q,6,0)</f>
        <v>44</v>
      </c>
      <c r="G694" s="56">
        <f>VLOOKUP(A694,'import Konya'!A:Q,7,0)</f>
        <v>17</v>
      </c>
      <c r="H694" s="56">
        <f>VLOOKUP(A694,'import Konya'!A:Q,8,0)</f>
        <v>7</v>
      </c>
      <c r="I694" s="56">
        <f>VLOOKUP(A694,'import Konya'!A:Q,9,0)</f>
        <v>24</v>
      </c>
      <c r="J694" s="216">
        <f>VLOOKUP(A694,'import Konya'!A:Q,10,0)</f>
        <v>0.71</v>
      </c>
      <c r="K694" s="56" t="s">
        <v>16774</v>
      </c>
      <c r="L694" s="56">
        <v>5.523996342E9</v>
      </c>
      <c r="M694" s="56" t="s">
        <v>11034</v>
      </c>
      <c r="N694" s="56" t="s">
        <v>13709</v>
      </c>
      <c r="O694" s="56" t="s">
        <v>16775</v>
      </c>
      <c r="P694" s="56" t="str">
        <f>VLOOKUP(A694,'import Konya'!A:Q,16,0)</f>
        <v>Geleneksel</v>
      </c>
      <c r="Q694" s="218" t="b">
        <v>0</v>
      </c>
      <c r="R694" s="218" t="s">
        <v>38</v>
      </c>
      <c r="S694" s="218" t="s">
        <v>100</v>
      </c>
      <c r="T694" s="2" t="s">
        <v>13064</v>
      </c>
      <c r="U694" s="218">
        <v>5.398778686E9</v>
      </c>
      <c r="V694" s="220">
        <v>44623.0</v>
      </c>
      <c r="W694" s="220">
        <v>44623.0</v>
      </c>
      <c r="X694" s="218"/>
      <c r="Y694" s="218" t="s">
        <v>1353</v>
      </c>
      <c r="Z694" s="220">
        <v>44585.0</v>
      </c>
      <c r="AA694" s="218"/>
      <c r="AB694" s="218"/>
      <c r="AC694" s="218"/>
      <c r="AD694" s="218"/>
      <c r="AE694" s="218"/>
      <c r="AF694" s="218"/>
      <c r="AG694" s="218"/>
      <c r="AH694" s="218"/>
      <c r="AI694" s="218" t="s">
        <v>100</v>
      </c>
      <c r="AJ694" s="218"/>
      <c r="AK694" s="218"/>
      <c r="AL694" s="218"/>
      <c r="AM694" s="218"/>
    </row>
    <row r="695" ht="15.75" customHeight="1">
      <c r="A695" s="56" t="s">
        <v>16776</v>
      </c>
      <c r="B695" s="56" t="s">
        <v>16777</v>
      </c>
      <c r="C695" s="56" t="str">
        <f>VLOOKUP(A695,'import Konya'!A:Q,3,0)</f>
        <v>DOĞRU</v>
      </c>
      <c r="D695" s="56" t="s">
        <v>1356</v>
      </c>
      <c r="E695" s="56">
        <f>VLOOKUP(A695,'import Konya'!A:Q,5,0)</f>
        <v>12</v>
      </c>
      <c r="F695" s="56" t="str">
        <f>VLOOKUP(A695,'import Konya'!A:Q,6,0)</f>
        <v/>
      </c>
      <c r="G695" s="56">
        <f>VLOOKUP(A695,'import Konya'!A:Q,7,0)</f>
        <v>9</v>
      </c>
      <c r="H695" s="56">
        <f>VLOOKUP(A695,'import Konya'!A:Q,8,0)</f>
        <v>1</v>
      </c>
      <c r="I695" s="56">
        <f>VLOOKUP(A695,'import Konya'!A:Q,9,0)</f>
        <v>10</v>
      </c>
      <c r="J695" s="216">
        <f>VLOOKUP(A695,'import Konya'!A:Q,10,0)</f>
        <v>0.9</v>
      </c>
      <c r="K695" s="56" t="s">
        <v>13772</v>
      </c>
      <c r="L695" s="56">
        <v>3.322650102E9</v>
      </c>
      <c r="M695" s="56" t="s">
        <v>11034</v>
      </c>
      <c r="N695" s="56" t="s">
        <v>13773</v>
      </c>
      <c r="O695" s="56" t="s">
        <v>13774</v>
      </c>
      <c r="P695" s="56" t="str">
        <f>VLOOKUP(A695,'import Konya'!A:Q,16,0)</f>
        <v>Geleneksel</v>
      </c>
      <c r="Q695" s="218" t="b">
        <v>1</v>
      </c>
      <c r="R695" s="218" t="s">
        <v>38</v>
      </c>
      <c r="S695" s="218" t="s">
        <v>167</v>
      </c>
      <c r="T695" s="2" t="s">
        <v>13064</v>
      </c>
      <c r="U695" s="218"/>
      <c r="V695" s="220">
        <v>44622.0</v>
      </c>
      <c r="W695" s="220">
        <v>44623.0</v>
      </c>
      <c r="X695" s="218"/>
      <c r="Y695" s="218" t="s">
        <v>1353</v>
      </c>
      <c r="Z695" s="220">
        <v>44608.0</v>
      </c>
      <c r="AA695" s="218" t="s">
        <v>1353</v>
      </c>
      <c r="AB695" s="221">
        <v>44622.0</v>
      </c>
      <c r="AC695" s="218"/>
      <c r="AD695" s="218"/>
      <c r="AE695" s="218"/>
      <c r="AF695" s="218"/>
      <c r="AG695" s="218"/>
      <c r="AH695" s="218"/>
      <c r="AI695" s="218" t="s">
        <v>610</v>
      </c>
      <c r="AJ695" s="218" t="s">
        <v>167</v>
      </c>
      <c r="AK695" s="218"/>
      <c r="AL695" s="218"/>
      <c r="AM695" s="218"/>
    </row>
    <row r="696" ht="15.75" customHeight="1">
      <c r="A696" s="56" t="s">
        <v>16778</v>
      </c>
      <c r="B696" s="56" t="s">
        <v>16779</v>
      </c>
      <c r="C696" s="56" t="str">
        <f>VLOOKUP(A696,'import Konya'!A:Q,3,0)</f>
        <v>DOĞRU</v>
      </c>
      <c r="D696" s="56" t="s">
        <v>1385</v>
      </c>
      <c r="E696" s="56">
        <f>VLOOKUP(A696,'import Konya'!A:Q,5,0)</f>
        <v>164</v>
      </c>
      <c r="F696" s="56" t="str">
        <f>VLOOKUP(A696,'import Konya'!A:Q,6,0)</f>
        <v/>
      </c>
      <c r="G696" s="56">
        <f>VLOOKUP(A696,'import Konya'!A:Q,7,0)</f>
        <v>5</v>
      </c>
      <c r="H696" s="56">
        <f>VLOOKUP(A696,'import Konya'!A:Q,8,0)</f>
        <v>3</v>
      </c>
      <c r="I696" s="56">
        <f>VLOOKUP(A696,'import Konya'!A:Q,9,0)</f>
        <v>8</v>
      </c>
      <c r="J696" s="216">
        <f>VLOOKUP(A696,'import Konya'!A:Q,10,0)</f>
        <v>0.63</v>
      </c>
      <c r="K696" s="56" t="s">
        <v>14152</v>
      </c>
      <c r="L696" s="56">
        <v>3.322651717E9</v>
      </c>
      <c r="M696" s="56" t="s">
        <v>11034</v>
      </c>
      <c r="N696" s="56" t="s">
        <v>13773</v>
      </c>
      <c r="O696" s="56" t="s">
        <v>16780</v>
      </c>
      <c r="P696" s="56" t="str">
        <f>VLOOKUP(A696,'import Konya'!A:Q,16,0)</f>
        <v>Geleneksel</v>
      </c>
      <c r="Q696" s="218" t="b">
        <v>0</v>
      </c>
      <c r="R696" s="218" t="s">
        <v>38</v>
      </c>
      <c r="S696" s="218" t="s">
        <v>13605</v>
      </c>
      <c r="T696" s="218" t="s">
        <v>13488</v>
      </c>
      <c r="U696" s="218" t="s">
        <v>16781</v>
      </c>
      <c r="V696" s="220">
        <v>44426.0</v>
      </c>
      <c r="W696" s="220">
        <v>44431.0</v>
      </c>
      <c r="X696" s="218"/>
      <c r="Y696" s="218" t="s">
        <v>1353</v>
      </c>
      <c r="Z696" s="220">
        <v>44425.0</v>
      </c>
      <c r="AA696" s="218" t="s">
        <v>1353</v>
      </c>
      <c r="AB696" s="221">
        <v>44426.0</v>
      </c>
      <c r="AC696" s="218"/>
      <c r="AD696" s="218"/>
      <c r="AE696" s="218"/>
      <c r="AF696" s="218"/>
      <c r="AG696" s="218"/>
      <c r="AH696" s="218"/>
      <c r="AI696" s="218" t="s">
        <v>13605</v>
      </c>
      <c r="AJ696" s="218" t="s">
        <v>13605</v>
      </c>
      <c r="AK696" s="218"/>
      <c r="AL696" s="218"/>
      <c r="AM696" s="218"/>
    </row>
    <row r="697" ht="15.75" customHeight="1">
      <c r="A697" s="211" t="s">
        <v>16782</v>
      </c>
      <c r="B697" s="211" t="s">
        <v>16783</v>
      </c>
      <c r="C697" s="56" t="str">
        <f>VLOOKUP(A697,'import Konya'!A:Q,3,0)</f>
        <v>DOĞRU</v>
      </c>
      <c r="D697" s="211" t="s">
        <v>1378</v>
      </c>
      <c r="E697" s="56">
        <f>VLOOKUP(A697,'import Konya'!A:Q,5,0)</f>
        <v>13</v>
      </c>
      <c r="F697" s="56">
        <f>VLOOKUP(A697,'import Konya'!A:Q,6,0)</f>
        <v>6</v>
      </c>
      <c r="G697" s="56">
        <f>VLOOKUP(A697,'import Konya'!A:Q,7,0)</f>
        <v>0</v>
      </c>
      <c r="H697" s="56">
        <f>VLOOKUP(A697,'import Konya'!A:Q,8,0)</f>
        <v>18</v>
      </c>
      <c r="I697" s="56">
        <f>VLOOKUP(A697,'import Konya'!A:Q,9,0)</f>
        <v>18</v>
      </c>
      <c r="J697" s="216">
        <f>VLOOKUP(A697,'import Konya'!A:Q,10,0)</f>
        <v>0</v>
      </c>
      <c r="K697" s="211" t="s">
        <v>16784</v>
      </c>
      <c r="L697" s="211">
        <v>5.322763181E9</v>
      </c>
      <c r="M697" s="211" t="s">
        <v>13620</v>
      </c>
      <c r="N697" s="211" t="s">
        <v>15997</v>
      </c>
      <c r="O697" s="211" t="s">
        <v>16785</v>
      </c>
      <c r="P697" s="56" t="str">
        <f>VLOOKUP(A697,'import Konya'!A:Q,16,0)</f>
        <v>Geleneksel</v>
      </c>
      <c r="Q697" s="218" t="b">
        <v>0</v>
      </c>
      <c r="R697" s="218"/>
      <c r="S697" s="218"/>
      <c r="T697" s="218"/>
      <c r="U697" s="218"/>
      <c r="V697" s="220"/>
      <c r="W697" s="220"/>
      <c r="X697" s="218"/>
      <c r="Y697" s="218"/>
      <c r="Z697" s="220"/>
      <c r="AA697" s="218"/>
      <c r="AB697" s="218"/>
      <c r="AC697" s="218"/>
      <c r="AD697" s="218"/>
      <c r="AE697" s="218"/>
      <c r="AF697" s="218"/>
      <c r="AG697" s="218"/>
      <c r="AH697" s="218"/>
      <c r="AI697" s="218"/>
      <c r="AJ697" s="218"/>
      <c r="AK697" s="218"/>
      <c r="AL697" s="218"/>
      <c r="AM697" s="218"/>
    </row>
    <row r="698" ht="15.75" customHeight="1">
      <c r="A698" s="56" t="s">
        <v>16786</v>
      </c>
      <c r="B698" s="56" t="s">
        <v>16787</v>
      </c>
      <c r="C698" s="56" t="str">
        <f>VLOOKUP(A698,'import Konya'!A:Q,3,0)</f>
        <v>DOĞRU</v>
      </c>
      <c r="D698" s="56" t="s">
        <v>1364</v>
      </c>
      <c r="E698" s="56">
        <f>VLOOKUP(A698,'import Konya'!A:Q,5,0)</f>
        <v>1007</v>
      </c>
      <c r="F698" s="56">
        <f>VLOOKUP(A698,'import Konya'!A:Q,6,0)</f>
        <v>30</v>
      </c>
      <c r="G698" s="56">
        <f>VLOOKUP(A698,'import Konya'!A:Q,7,0)</f>
        <v>0</v>
      </c>
      <c r="H698" s="56">
        <f>VLOOKUP(A698,'import Konya'!A:Q,8,0)</f>
        <v>7</v>
      </c>
      <c r="I698" s="56">
        <f>VLOOKUP(A698,'import Konya'!A:Q,9,0)</f>
        <v>7</v>
      </c>
      <c r="J698" s="216">
        <f>VLOOKUP(A698,'import Konya'!A:Q,10,0)</f>
        <v>0</v>
      </c>
      <c r="K698" s="56" t="s">
        <v>16788</v>
      </c>
      <c r="L698" s="56">
        <v>5.526470242E9</v>
      </c>
      <c r="M698" s="56" t="s">
        <v>11034</v>
      </c>
      <c r="N698" s="56" t="s">
        <v>13602</v>
      </c>
      <c r="O698" s="56" t="s">
        <v>16789</v>
      </c>
      <c r="P698" s="56" t="str">
        <f>VLOOKUP(A698,'import Konya'!A:Q,16,0)</f>
        <v>Geleneksel</v>
      </c>
      <c r="Q698" s="218" t="b">
        <v>0</v>
      </c>
      <c r="R698" s="218" t="s">
        <v>33</v>
      </c>
      <c r="S698" s="218" t="s">
        <v>167</v>
      </c>
      <c r="T698" s="2" t="s">
        <v>13853</v>
      </c>
      <c r="U698" s="218" t="s">
        <v>16790</v>
      </c>
      <c r="V698" s="220">
        <v>44623.0</v>
      </c>
      <c r="W698" s="220">
        <v>44624.0</v>
      </c>
      <c r="X698" s="218"/>
      <c r="Y698" s="218" t="s">
        <v>1353</v>
      </c>
      <c r="Z698" s="220">
        <v>44560.0</v>
      </c>
      <c r="AA698" s="218" t="s">
        <v>1353</v>
      </c>
      <c r="AB698" s="221">
        <v>44623.0</v>
      </c>
      <c r="AC698" s="218"/>
      <c r="AD698" s="218"/>
      <c r="AE698" s="218"/>
      <c r="AF698" s="218"/>
      <c r="AG698" s="218"/>
      <c r="AH698" s="218"/>
      <c r="AI698" s="218" t="s">
        <v>100</v>
      </c>
      <c r="AJ698" s="218" t="s">
        <v>167</v>
      </c>
      <c r="AK698" s="218"/>
      <c r="AL698" s="218"/>
      <c r="AM698" s="218"/>
    </row>
    <row r="699" ht="15.75" customHeight="1">
      <c r="A699" s="56" t="s">
        <v>16791</v>
      </c>
      <c r="B699" s="56" t="s">
        <v>16792</v>
      </c>
      <c r="C699" s="56" t="str">
        <f>VLOOKUP(A699,'import Konya'!A:Q,3,0)</f>
        <v>DOĞRU</v>
      </c>
      <c r="D699" s="56" t="s">
        <v>1348</v>
      </c>
      <c r="E699" s="56">
        <f>VLOOKUP(A699,'import Konya'!A:Q,5,0)</f>
        <v>98</v>
      </c>
      <c r="F699" s="56">
        <f>VLOOKUP(A699,'import Konya'!A:Q,6,0)</f>
        <v>11</v>
      </c>
      <c r="G699" s="56">
        <f>VLOOKUP(A699,'import Konya'!A:Q,7,0)</f>
        <v>0</v>
      </c>
      <c r="H699" s="56">
        <f>VLOOKUP(A699,'import Konya'!A:Q,8,0)</f>
        <v>62</v>
      </c>
      <c r="I699" s="56">
        <f>VLOOKUP(A699,'import Konya'!A:Q,9,0)</f>
        <v>62</v>
      </c>
      <c r="J699" s="216">
        <f>VLOOKUP(A699,'import Konya'!A:Q,10,0)</f>
        <v>0</v>
      </c>
      <c r="K699" s="56" t="s">
        <v>13466</v>
      </c>
      <c r="L699" s="56">
        <v>5.528703695E9</v>
      </c>
      <c r="M699" s="56" t="s">
        <v>13595</v>
      </c>
      <c r="N699" s="56" t="s">
        <v>14632</v>
      </c>
      <c r="O699" s="56" t="s">
        <v>16793</v>
      </c>
      <c r="P699" s="56" t="str">
        <f>VLOOKUP(A699,'import Konya'!A:Q,16,0)</f>
        <v>Geleneksel</v>
      </c>
      <c r="Q699" s="218" t="b">
        <v>0</v>
      </c>
      <c r="R699" s="218" t="s">
        <v>39</v>
      </c>
      <c r="S699" s="218" t="s">
        <v>66</v>
      </c>
      <c r="T699" s="2" t="s">
        <v>13064</v>
      </c>
      <c r="U699" s="218" t="s">
        <v>16794</v>
      </c>
      <c r="V699" s="220">
        <v>44589.0</v>
      </c>
      <c r="W699" s="220">
        <v>44593.0</v>
      </c>
      <c r="X699" s="218"/>
      <c r="Y699" s="218" t="s">
        <v>1475</v>
      </c>
      <c r="Z699" s="220">
        <v>44589.0</v>
      </c>
      <c r="AA699" s="218" t="s">
        <v>31</v>
      </c>
      <c r="AB699" s="221">
        <v>44589.0</v>
      </c>
      <c r="AC699" s="218" t="s">
        <v>1353</v>
      </c>
      <c r="AD699" s="221">
        <v>44589.0</v>
      </c>
      <c r="AE699" s="218"/>
      <c r="AF699" s="218"/>
      <c r="AG699" s="218"/>
      <c r="AH699" s="218"/>
      <c r="AI699" s="218" t="s">
        <v>106</v>
      </c>
      <c r="AJ699" s="218" t="s">
        <v>66</v>
      </c>
      <c r="AK699" s="218" t="s">
        <v>66</v>
      </c>
      <c r="AL699" s="218"/>
      <c r="AM699" s="218"/>
    </row>
    <row r="700" ht="15.75" customHeight="1">
      <c r="A700" s="56" t="s">
        <v>16795</v>
      </c>
      <c r="B700" s="56" t="s">
        <v>16796</v>
      </c>
      <c r="C700" s="56" t="str">
        <f>VLOOKUP(A700,'import Konya'!A:Q,3,0)</f>
        <v>DOĞRU</v>
      </c>
      <c r="D700" s="56" t="s">
        <v>1348</v>
      </c>
      <c r="E700" s="56">
        <f>VLOOKUP(A700,'import Konya'!A:Q,5,0)</f>
        <v>3022</v>
      </c>
      <c r="F700" s="56">
        <f>VLOOKUP(A700,'import Konya'!A:Q,6,0)</f>
        <v>36</v>
      </c>
      <c r="G700" s="56">
        <f>VLOOKUP(A700,'import Konya'!A:Q,7,0)</f>
        <v>23</v>
      </c>
      <c r="H700" s="56">
        <f>VLOOKUP(A700,'import Konya'!A:Q,8,0)</f>
        <v>3</v>
      </c>
      <c r="I700" s="56">
        <f>VLOOKUP(A700,'import Konya'!A:Q,9,0)</f>
        <v>26</v>
      </c>
      <c r="J700" s="216">
        <f>VLOOKUP(A700,'import Konya'!A:Q,10,0)</f>
        <v>0.88</v>
      </c>
      <c r="K700" s="56" t="s">
        <v>13466</v>
      </c>
      <c r="L700" s="56">
        <v>3.323521444E9</v>
      </c>
      <c r="M700" s="56" t="s">
        <v>13595</v>
      </c>
      <c r="N700" s="56" t="s">
        <v>13596</v>
      </c>
      <c r="O700" s="56" t="s">
        <v>16797</v>
      </c>
      <c r="P700" s="56" t="str">
        <f>VLOOKUP(A700,'import Konya'!A:Q,16,0)</f>
        <v>Geleneksel</v>
      </c>
      <c r="Q700" s="218" t="b">
        <v>0</v>
      </c>
      <c r="R700" s="218" t="s">
        <v>32</v>
      </c>
      <c r="S700" s="218"/>
      <c r="T700" s="218"/>
      <c r="U700" s="218" t="s">
        <v>16798</v>
      </c>
      <c r="V700" s="220"/>
      <c r="W700" s="220"/>
      <c r="X700" s="218"/>
      <c r="Y700" s="218" t="s">
        <v>43</v>
      </c>
      <c r="Z700" s="220">
        <v>44391.0</v>
      </c>
      <c r="AA700" s="218" t="s">
        <v>1353</v>
      </c>
      <c r="AB700" s="221">
        <v>44392.0</v>
      </c>
      <c r="AC700" s="218" t="s">
        <v>43</v>
      </c>
      <c r="AD700" s="221">
        <v>44404.0</v>
      </c>
      <c r="AE700" s="218" t="s">
        <v>43</v>
      </c>
      <c r="AF700" s="221">
        <v>44410.0</v>
      </c>
      <c r="AG700" s="218" t="s">
        <v>43</v>
      </c>
      <c r="AH700" s="221">
        <v>44414.0</v>
      </c>
      <c r="AI700" s="218" t="s">
        <v>100</v>
      </c>
      <c r="AJ700" s="218" t="s">
        <v>100</v>
      </c>
      <c r="AK700" s="218" t="s">
        <v>100</v>
      </c>
      <c r="AL700" s="218" t="s">
        <v>100</v>
      </c>
      <c r="AM700" s="218" t="s">
        <v>13642</v>
      </c>
    </row>
    <row r="701" ht="15.75" customHeight="1">
      <c r="A701" s="56" t="s">
        <v>16799</v>
      </c>
      <c r="B701" s="56" t="s">
        <v>16800</v>
      </c>
      <c r="C701" s="56" t="str">
        <f>VLOOKUP(A701,'import Konya'!A:Q,3,0)</f>
        <v>DOĞRU</v>
      </c>
      <c r="D701" s="56" t="s">
        <v>1348</v>
      </c>
      <c r="E701" s="56">
        <f>VLOOKUP(A701,'import Konya'!A:Q,5,0)</f>
        <v>909</v>
      </c>
      <c r="F701" s="56" t="str">
        <f>VLOOKUP(A701,'import Konya'!A:Q,6,0)</f>
        <v/>
      </c>
      <c r="G701" s="56">
        <f>VLOOKUP(A701,'import Konya'!A:Q,7,0)</f>
        <v>9</v>
      </c>
      <c r="H701" s="56">
        <f>VLOOKUP(A701,'import Konya'!A:Q,8,0)</f>
        <v>4</v>
      </c>
      <c r="I701" s="56">
        <f>VLOOKUP(A701,'import Konya'!A:Q,9,0)</f>
        <v>13</v>
      </c>
      <c r="J701" s="216">
        <f>VLOOKUP(A701,'import Konya'!A:Q,10,0)</f>
        <v>0.69</v>
      </c>
      <c r="K701" s="56" t="s">
        <v>13466</v>
      </c>
      <c r="L701" s="56">
        <v>3.322512444E9</v>
      </c>
      <c r="M701" s="56" t="s">
        <v>11034</v>
      </c>
      <c r="N701" s="56" t="s">
        <v>13602</v>
      </c>
      <c r="O701" s="56" t="s">
        <v>16801</v>
      </c>
      <c r="P701" s="56" t="str">
        <f>VLOOKUP(A701,'import Konya'!A:Q,16,0)</f>
        <v>Geleneksel</v>
      </c>
      <c r="Q701" s="218" t="b">
        <v>0</v>
      </c>
      <c r="R701" s="218" t="s">
        <v>43</v>
      </c>
      <c r="S701" s="218"/>
      <c r="T701" s="218"/>
      <c r="U701" s="218" t="s">
        <v>16802</v>
      </c>
      <c r="V701" s="220"/>
      <c r="W701" s="220"/>
      <c r="X701" s="218"/>
      <c r="Y701" s="218" t="s">
        <v>43</v>
      </c>
      <c r="Z701" s="220">
        <v>44440.0</v>
      </c>
      <c r="AA701" s="218"/>
      <c r="AB701" s="218"/>
      <c r="AC701" s="218"/>
      <c r="AD701" s="218"/>
      <c r="AE701" s="218"/>
      <c r="AF701" s="218"/>
      <c r="AG701" s="218"/>
      <c r="AH701" s="218"/>
      <c r="AI701" s="218" t="s">
        <v>100</v>
      </c>
      <c r="AJ701" s="218"/>
      <c r="AK701" s="218"/>
      <c r="AL701" s="218"/>
      <c r="AM701" s="218"/>
    </row>
    <row r="702" ht="15.75" customHeight="1">
      <c r="A702" s="56" t="s">
        <v>16803</v>
      </c>
      <c r="B702" s="56" t="s">
        <v>16804</v>
      </c>
      <c r="C702" s="56" t="str">
        <f>VLOOKUP(A702,'import Konya'!A:Q,3,0)</f>
        <v>DOĞRU</v>
      </c>
      <c r="D702" s="56" t="s">
        <v>1348</v>
      </c>
      <c r="E702" s="56">
        <f>VLOOKUP(A702,'import Konya'!A:Q,5,0)</f>
        <v>2595</v>
      </c>
      <c r="F702" s="56">
        <f>VLOOKUP(A702,'import Konya'!A:Q,6,0)</f>
        <v>23</v>
      </c>
      <c r="G702" s="56">
        <f>VLOOKUP(A702,'import Konya'!A:Q,7,0)</f>
        <v>23</v>
      </c>
      <c r="H702" s="56">
        <f>VLOOKUP(A702,'import Konya'!A:Q,8,0)</f>
        <v>3</v>
      </c>
      <c r="I702" s="56">
        <f>VLOOKUP(A702,'import Konya'!A:Q,9,0)</f>
        <v>26</v>
      </c>
      <c r="J702" s="216">
        <f>VLOOKUP(A702,'import Konya'!A:Q,10,0)</f>
        <v>0.88</v>
      </c>
      <c r="K702" s="56" t="s">
        <v>13466</v>
      </c>
      <c r="L702" s="56">
        <v>3.322512444E9</v>
      </c>
      <c r="M702" s="56" t="s">
        <v>11034</v>
      </c>
      <c r="N702" s="56" t="s">
        <v>13789</v>
      </c>
      <c r="O702" s="56" t="s">
        <v>16805</v>
      </c>
      <c r="P702" s="56" t="str">
        <f>VLOOKUP(A702,'import Konya'!A:Q,16,0)</f>
        <v>Geleneksel</v>
      </c>
      <c r="Q702" s="218" t="b">
        <v>1</v>
      </c>
      <c r="R702" s="218"/>
      <c r="S702" s="218"/>
      <c r="T702" s="218"/>
      <c r="U702" s="218" t="s">
        <v>16806</v>
      </c>
      <c r="V702" s="220"/>
      <c r="W702" s="220"/>
      <c r="X702" s="218"/>
      <c r="Y702" s="218" t="s">
        <v>1353</v>
      </c>
      <c r="Z702" s="220">
        <v>44419.0</v>
      </c>
      <c r="AA702" s="218"/>
      <c r="AB702" s="218"/>
      <c r="AC702" s="218"/>
      <c r="AD702" s="218"/>
      <c r="AE702" s="218"/>
      <c r="AF702" s="218"/>
      <c r="AG702" s="218"/>
      <c r="AH702" s="218"/>
      <c r="AI702" s="218" t="s">
        <v>13605</v>
      </c>
      <c r="AJ702" s="218"/>
      <c r="AK702" s="218"/>
      <c r="AL702" s="218"/>
      <c r="AM702" s="218"/>
    </row>
    <row r="703" ht="15.75" customHeight="1">
      <c r="A703" s="56" t="s">
        <v>16807</v>
      </c>
      <c r="B703" s="56" t="s">
        <v>16808</v>
      </c>
      <c r="C703" s="56" t="str">
        <f>VLOOKUP(A703,'import Konya'!A:Q,3,0)</f>
        <v>DOĞRU</v>
      </c>
      <c r="D703" s="56" t="s">
        <v>1348</v>
      </c>
      <c r="E703" s="56">
        <f>VLOOKUP(A703,'import Konya'!A:Q,5,0)</f>
        <v>792</v>
      </c>
      <c r="F703" s="56">
        <f>VLOOKUP(A703,'import Konya'!A:Q,6,0)</f>
        <v>11</v>
      </c>
      <c r="G703" s="56">
        <f>VLOOKUP(A703,'import Konya'!A:Q,7,0)</f>
        <v>23</v>
      </c>
      <c r="H703" s="56">
        <f>VLOOKUP(A703,'import Konya'!A:Q,8,0)</f>
        <v>3</v>
      </c>
      <c r="I703" s="56">
        <f>VLOOKUP(A703,'import Konya'!A:Q,9,0)</f>
        <v>26</v>
      </c>
      <c r="J703" s="216">
        <f>VLOOKUP(A703,'import Konya'!A:Q,10,0)</f>
        <v>0.88</v>
      </c>
      <c r="K703" s="56" t="s">
        <v>13466</v>
      </c>
      <c r="L703" s="56">
        <v>3.322512444E9</v>
      </c>
      <c r="M703" s="56" t="s">
        <v>11034</v>
      </c>
      <c r="N703" s="56" t="s">
        <v>14585</v>
      </c>
      <c r="O703" s="56" t="s">
        <v>16809</v>
      </c>
      <c r="P703" s="56" t="str">
        <f>VLOOKUP(A703,'import Konya'!A:Q,16,0)</f>
        <v>Geleneksel</v>
      </c>
      <c r="Q703" s="218" t="b">
        <v>0</v>
      </c>
      <c r="R703" s="218"/>
      <c r="S703" s="218"/>
      <c r="T703" s="218"/>
      <c r="U703" s="218"/>
      <c r="V703" s="220"/>
      <c r="W703" s="220"/>
      <c r="X703" s="218"/>
      <c r="Y703" s="218"/>
      <c r="Z703" s="220"/>
      <c r="AA703" s="218"/>
      <c r="AB703" s="218"/>
      <c r="AC703" s="218"/>
      <c r="AD703" s="218"/>
      <c r="AE703" s="218"/>
      <c r="AF703" s="218"/>
      <c r="AG703" s="218"/>
      <c r="AH703" s="218"/>
      <c r="AI703" s="218"/>
      <c r="AJ703" s="218"/>
      <c r="AK703" s="218"/>
      <c r="AL703" s="218"/>
      <c r="AM703" s="218"/>
    </row>
    <row r="704" ht="15.75" customHeight="1">
      <c r="A704" s="56" t="s">
        <v>16810</v>
      </c>
      <c r="B704" s="56" t="s">
        <v>16811</v>
      </c>
      <c r="C704" s="56" t="str">
        <f>VLOOKUP(A704,'import Konya'!A:Q,3,0)</f>
        <v>DOĞRU</v>
      </c>
      <c r="D704" s="56" t="s">
        <v>1348</v>
      </c>
      <c r="E704" s="56">
        <f>VLOOKUP(A704,'import Konya'!A:Q,5,0)</f>
        <v>2437</v>
      </c>
      <c r="F704" s="56">
        <f>VLOOKUP(A704,'import Konya'!A:Q,6,0)</f>
        <v>22</v>
      </c>
      <c r="G704" s="56">
        <f>VLOOKUP(A704,'import Konya'!A:Q,7,0)</f>
        <v>23</v>
      </c>
      <c r="H704" s="56">
        <f>VLOOKUP(A704,'import Konya'!A:Q,8,0)</f>
        <v>3</v>
      </c>
      <c r="I704" s="56">
        <f>VLOOKUP(A704,'import Konya'!A:Q,9,0)</f>
        <v>26</v>
      </c>
      <c r="J704" s="216">
        <f>VLOOKUP(A704,'import Konya'!A:Q,10,0)</f>
        <v>0.88</v>
      </c>
      <c r="K704" s="56" t="s">
        <v>13466</v>
      </c>
      <c r="L704" s="56">
        <v>3.322512444E9</v>
      </c>
      <c r="M704" s="56" t="s">
        <v>11034</v>
      </c>
      <c r="N704" s="56" t="s">
        <v>5707</v>
      </c>
      <c r="O704" s="56" t="s">
        <v>16812</v>
      </c>
      <c r="P704" s="56" t="str">
        <f>VLOOKUP(A704,'import Konya'!A:Q,16,0)</f>
        <v>Geleneksel</v>
      </c>
      <c r="Q704" s="218" t="b">
        <v>1</v>
      </c>
      <c r="R704" s="218"/>
      <c r="S704" s="218"/>
      <c r="T704" s="218"/>
      <c r="U704" s="218" t="s">
        <v>16813</v>
      </c>
      <c r="V704" s="220"/>
      <c r="W704" s="220"/>
      <c r="X704" s="218"/>
      <c r="Y704" s="218" t="s">
        <v>1506</v>
      </c>
      <c r="Z704" s="220">
        <v>44431.0</v>
      </c>
      <c r="AA704" s="218" t="s">
        <v>43</v>
      </c>
      <c r="AB704" s="221">
        <v>44432.0</v>
      </c>
      <c r="AC704" s="218" t="s">
        <v>1353</v>
      </c>
      <c r="AD704" s="221">
        <v>44434.0</v>
      </c>
      <c r="AE704" s="218"/>
      <c r="AF704" s="218"/>
      <c r="AG704" s="218"/>
      <c r="AH704" s="218"/>
      <c r="AI704" s="218" t="s">
        <v>5759</v>
      </c>
      <c r="AJ704" s="218" t="s">
        <v>13605</v>
      </c>
      <c r="AK704" s="218" t="s">
        <v>4907</v>
      </c>
      <c r="AL704" s="218"/>
      <c r="AM704" s="218"/>
    </row>
    <row r="705" ht="15.75" customHeight="1">
      <c r="A705" s="56" t="s">
        <v>16814</v>
      </c>
      <c r="B705" s="56" t="s">
        <v>16815</v>
      </c>
      <c r="C705" s="56" t="str">
        <f>VLOOKUP(A705,'import Konya'!A:Q,3,0)</f>
        <v>DOĞRU</v>
      </c>
      <c r="D705" s="56" t="s">
        <v>1385</v>
      </c>
      <c r="E705" s="56">
        <f>VLOOKUP(A705,'import Konya'!A:Q,5,0)</f>
        <v>589</v>
      </c>
      <c r="F705" s="56">
        <f>VLOOKUP(A705,'import Konya'!A:Q,6,0)</f>
        <v>14</v>
      </c>
      <c r="G705" s="56">
        <f>VLOOKUP(A705,'import Konya'!A:Q,7,0)</f>
        <v>0</v>
      </c>
      <c r="H705" s="56">
        <f>VLOOKUP(A705,'import Konya'!A:Q,8,0)</f>
        <v>33</v>
      </c>
      <c r="I705" s="56">
        <f>VLOOKUP(A705,'import Konya'!A:Q,9,0)</f>
        <v>33</v>
      </c>
      <c r="J705" s="216">
        <f>VLOOKUP(A705,'import Konya'!A:Q,10,0)</f>
        <v>0</v>
      </c>
      <c r="K705" s="56" t="s">
        <v>16816</v>
      </c>
      <c r="L705" s="56">
        <v>3.323557767E9</v>
      </c>
      <c r="M705" s="56" t="s">
        <v>13620</v>
      </c>
      <c r="N705" s="56" t="s">
        <v>13763</v>
      </c>
      <c r="O705" s="56" t="s">
        <v>16817</v>
      </c>
      <c r="P705" s="56" t="str">
        <f>VLOOKUP(A705,'import Konya'!A:Q,16,0)</f>
        <v>Geleneksel</v>
      </c>
      <c r="Q705" s="218" t="b">
        <v>1</v>
      </c>
      <c r="R705" s="218"/>
      <c r="S705" s="218"/>
      <c r="T705" s="218"/>
      <c r="U705" s="218" t="s">
        <v>16818</v>
      </c>
      <c r="V705" s="220"/>
      <c r="W705" s="220"/>
      <c r="X705" s="218"/>
      <c r="Y705" s="218" t="s">
        <v>1353</v>
      </c>
      <c r="Z705" s="220">
        <v>44435.0</v>
      </c>
      <c r="AA705" s="218"/>
      <c r="AB705" s="218"/>
      <c r="AC705" s="218"/>
      <c r="AD705" s="218"/>
      <c r="AE705" s="218"/>
      <c r="AF705" s="218"/>
      <c r="AG705" s="218"/>
      <c r="AH705" s="218"/>
      <c r="AI705" s="218" t="s">
        <v>4907</v>
      </c>
      <c r="AJ705" s="218"/>
      <c r="AK705" s="218"/>
      <c r="AL705" s="218"/>
      <c r="AM705" s="218"/>
    </row>
    <row r="706" ht="15.75" customHeight="1">
      <c r="A706" s="211" t="s">
        <v>16819</v>
      </c>
      <c r="B706" s="211" t="s">
        <v>16820</v>
      </c>
      <c r="C706" s="56" t="str">
        <f>VLOOKUP(A706,'import Konya'!A:Q,3,0)</f>
        <v>DOĞRU</v>
      </c>
      <c r="D706" s="211" t="s">
        <v>1577</v>
      </c>
      <c r="E706" s="56">
        <f>VLOOKUP(A706,'import Konya'!A:Q,5,0)</f>
        <v>197</v>
      </c>
      <c r="F706" s="56">
        <f>VLOOKUP(A706,'import Konya'!A:Q,6,0)</f>
        <v>197</v>
      </c>
      <c r="G706" s="56">
        <f>VLOOKUP(A706,'import Konya'!A:Q,7,0)</f>
        <v>0</v>
      </c>
      <c r="H706" s="56">
        <f>VLOOKUP(A706,'import Konya'!A:Q,8,0)</f>
        <v>121</v>
      </c>
      <c r="I706" s="56">
        <f>VLOOKUP(A706,'import Konya'!A:Q,9,0)</f>
        <v>121</v>
      </c>
      <c r="J706" s="216">
        <f>VLOOKUP(A706,'import Konya'!A:Q,10,0)</f>
        <v>0</v>
      </c>
      <c r="K706" s="211" t="s">
        <v>16075</v>
      </c>
      <c r="L706" s="211">
        <v>5.439481234E9</v>
      </c>
      <c r="M706" s="211" t="s">
        <v>11034</v>
      </c>
      <c r="N706" s="211" t="s">
        <v>13602</v>
      </c>
      <c r="O706" s="211" t="s">
        <v>16076</v>
      </c>
      <c r="P706" s="56" t="str">
        <f>VLOOKUP(A706,'import Konya'!A:Q,16,0)</f>
        <v>Geleneksel</v>
      </c>
      <c r="Q706" s="218" t="b">
        <v>0</v>
      </c>
      <c r="R706" s="218" t="s">
        <v>39</v>
      </c>
      <c r="S706" s="218" t="s">
        <v>128</v>
      </c>
      <c r="T706" s="218"/>
      <c r="U706" s="218"/>
      <c r="V706" s="220">
        <v>44663.0</v>
      </c>
      <c r="W706" s="220">
        <v>44664.0</v>
      </c>
      <c r="X706" s="218"/>
      <c r="Y706" s="218" t="s">
        <v>1353</v>
      </c>
      <c r="Z706" s="220">
        <v>44663.0</v>
      </c>
      <c r="AA706" s="218"/>
      <c r="AB706" s="218"/>
      <c r="AC706" s="218"/>
      <c r="AD706" s="218"/>
      <c r="AE706" s="218"/>
      <c r="AF706" s="218"/>
      <c r="AG706" s="218"/>
      <c r="AH706" s="218"/>
      <c r="AI706" s="218" t="s">
        <v>128</v>
      </c>
      <c r="AJ706" s="218"/>
      <c r="AK706" s="218"/>
      <c r="AL706" s="218"/>
      <c r="AM706" s="218"/>
    </row>
    <row r="707" ht="15.75" customHeight="1">
      <c r="A707" s="56" t="s">
        <v>16821</v>
      </c>
      <c r="B707" s="56" t="s">
        <v>16822</v>
      </c>
      <c r="C707" s="56" t="str">
        <f>VLOOKUP(A707,'import Konya'!A:Q,3,0)</f>
        <v>DOĞRU</v>
      </c>
      <c r="D707" s="56" t="s">
        <v>1356</v>
      </c>
      <c r="E707" s="56">
        <f>VLOOKUP(A707,'import Konya'!A:Q,5,0)</f>
        <v>84</v>
      </c>
      <c r="F707" s="56" t="str">
        <f>VLOOKUP(A707,'import Konya'!A:Q,6,0)</f>
        <v/>
      </c>
      <c r="G707" s="56">
        <f>VLOOKUP(A707,'import Konya'!A:Q,7,0)</f>
        <v>0</v>
      </c>
      <c r="H707" s="56">
        <f>VLOOKUP(A707,'import Konya'!A:Q,8,0)</f>
        <v>6</v>
      </c>
      <c r="I707" s="56">
        <f>VLOOKUP(A707,'import Konya'!A:Q,9,0)</f>
        <v>6</v>
      </c>
      <c r="J707" s="216">
        <f>VLOOKUP(A707,'import Konya'!A:Q,10,0)</f>
        <v>0</v>
      </c>
      <c r="K707" s="56" t="s">
        <v>16823</v>
      </c>
      <c r="L707" s="56">
        <v>5.323498816E9</v>
      </c>
      <c r="M707" s="56" t="s">
        <v>11034</v>
      </c>
      <c r="N707" s="56" t="s">
        <v>13602</v>
      </c>
      <c r="O707" s="56" t="s">
        <v>16824</v>
      </c>
      <c r="P707" s="56" t="str">
        <f>VLOOKUP(A707,'import Konya'!A:Q,16,0)</f>
        <v>Geleneksel</v>
      </c>
      <c r="Q707" s="218" t="b">
        <v>0</v>
      </c>
      <c r="R707" s="218" t="s">
        <v>38</v>
      </c>
      <c r="S707" s="218" t="s">
        <v>404</v>
      </c>
      <c r="T707" s="218"/>
      <c r="U707" s="218" t="s">
        <v>16825</v>
      </c>
      <c r="V707" s="220">
        <v>44616.0</v>
      </c>
      <c r="W707" s="220">
        <v>44622.0</v>
      </c>
      <c r="X707" s="218"/>
      <c r="Y707" s="218" t="s">
        <v>1353</v>
      </c>
      <c r="Z707" s="220">
        <v>44609.0</v>
      </c>
      <c r="AA707" s="218" t="s">
        <v>1353</v>
      </c>
      <c r="AB707" s="221">
        <v>44616.0</v>
      </c>
      <c r="AC707" s="218"/>
      <c r="AD707" s="218"/>
      <c r="AE707" s="218"/>
      <c r="AF707" s="218"/>
      <c r="AG707" s="218"/>
      <c r="AH707" s="218"/>
      <c r="AI707" s="218" t="s">
        <v>610</v>
      </c>
      <c r="AJ707" s="218"/>
      <c r="AK707" s="218"/>
      <c r="AL707" s="218"/>
      <c r="AM707" s="218"/>
    </row>
    <row r="708" ht="15.75" customHeight="1">
      <c r="A708" s="56" t="s">
        <v>16826</v>
      </c>
      <c r="B708" s="56" t="s">
        <v>16827</v>
      </c>
      <c r="C708" s="56" t="str">
        <f>VLOOKUP(A708,'import Konya'!A:Q,3,0)</f>
        <v>DOĞRU</v>
      </c>
      <c r="D708" s="56" t="s">
        <v>1507</v>
      </c>
      <c r="E708" s="56">
        <f>VLOOKUP(A708,'import Konya'!A:Q,5,0)</f>
        <v>9</v>
      </c>
      <c r="F708" s="56" t="str">
        <f>VLOOKUP(A708,'import Konya'!A:Q,6,0)</f>
        <v/>
      </c>
      <c r="G708" s="56">
        <f>VLOOKUP(A708,'import Konya'!A:Q,7,0)</f>
        <v>10</v>
      </c>
      <c r="H708" s="56">
        <f>VLOOKUP(A708,'import Konya'!A:Q,8,0)</f>
        <v>6</v>
      </c>
      <c r="I708" s="56">
        <f>VLOOKUP(A708,'import Konya'!A:Q,9,0)</f>
        <v>16</v>
      </c>
      <c r="J708" s="216">
        <f>VLOOKUP(A708,'import Konya'!A:Q,10,0)</f>
        <v>0.63</v>
      </c>
      <c r="K708" s="56" t="s">
        <v>16823</v>
      </c>
      <c r="L708" s="56">
        <v>5.323498816E9</v>
      </c>
      <c r="M708" s="56" t="s">
        <v>11034</v>
      </c>
      <c r="N708" s="56" t="s">
        <v>13602</v>
      </c>
      <c r="O708" s="56" t="s">
        <v>16824</v>
      </c>
      <c r="P708" s="56" t="str">
        <f>VLOOKUP(A708,'import Konya'!A:Q,16,0)</f>
        <v>Geleneksel</v>
      </c>
      <c r="Q708" s="218" t="b">
        <v>0</v>
      </c>
      <c r="R708" s="218" t="s">
        <v>38</v>
      </c>
      <c r="S708" s="218" t="s">
        <v>404</v>
      </c>
      <c r="T708" s="2" t="s">
        <v>13064</v>
      </c>
      <c r="U708" s="218"/>
      <c r="V708" s="220">
        <v>44616.0</v>
      </c>
      <c r="W708" s="220">
        <v>44622.0</v>
      </c>
      <c r="X708" s="218"/>
      <c r="Y708" s="218" t="s">
        <v>1353</v>
      </c>
      <c r="Z708" s="220">
        <v>44616.0</v>
      </c>
      <c r="AA708" s="218"/>
      <c r="AB708" s="218"/>
      <c r="AC708" s="218"/>
      <c r="AD708" s="218"/>
      <c r="AE708" s="218"/>
      <c r="AF708" s="218"/>
      <c r="AG708" s="218"/>
      <c r="AH708" s="218"/>
      <c r="AI708" s="218" t="s">
        <v>404</v>
      </c>
      <c r="AJ708" s="218"/>
      <c r="AK708" s="218"/>
      <c r="AL708" s="218"/>
      <c r="AM708" s="218"/>
    </row>
    <row r="709" ht="15.75" customHeight="1">
      <c r="A709" s="211" t="s">
        <v>16828</v>
      </c>
      <c r="B709" s="211" t="s">
        <v>16829</v>
      </c>
      <c r="C709" s="56" t="str">
        <f>VLOOKUP(A709,'import Konya'!A:Q,3,0)</f>
        <v>DOĞRU</v>
      </c>
      <c r="D709" s="211" t="s">
        <v>1519</v>
      </c>
      <c r="E709" s="56">
        <f>VLOOKUP(A709,'import Konya'!A:Q,5,0)</f>
        <v>5</v>
      </c>
      <c r="F709" s="56">
        <f>VLOOKUP(A709,'import Konya'!A:Q,6,0)</f>
        <v>3</v>
      </c>
      <c r="G709" s="56">
        <f>VLOOKUP(A709,'import Konya'!A:Q,7,0)</f>
        <v>8</v>
      </c>
      <c r="H709" s="56">
        <f>VLOOKUP(A709,'import Konya'!A:Q,8,0)</f>
        <v>27</v>
      </c>
      <c r="I709" s="56">
        <f>VLOOKUP(A709,'import Konya'!A:Q,9,0)</f>
        <v>35</v>
      </c>
      <c r="J709" s="216">
        <f>VLOOKUP(A709,'import Konya'!A:Q,10,0)</f>
        <v>0.23</v>
      </c>
      <c r="K709" s="211" t="s">
        <v>16830</v>
      </c>
      <c r="L709" s="211">
        <v>5.324145571E9</v>
      </c>
      <c r="M709" s="211" t="s">
        <v>11034</v>
      </c>
      <c r="N709" s="211" t="s">
        <v>13870</v>
      </c>
      <c r="O709" s="211" t="s">
        <v>16831</v>
      </c>
      <c r="P709" s="211" t="s">
        <v>2137</v>
      </c>
      <c r="Q709" s="218" t="b">
        <v>0</v>
      </c>
      <c r="R709" s="218" t="s">
        <v>38</v>
      </c>
      <c r="S709" s="218" t="s">
        <v>106</v>
      </c>
      <c r="T709" s="2" t="s">
        <v>13064</v>
      </c>
      <c r="U709" s="218"/>
      <c r="V709" s="220">
        <v>44629.0</v>
      </c>
      <c r="W709" s="220">
        <v>44630.0</v>
      </c>
      <c r="X709" s="218"/>
      <c r="Y709" s="218" t="s">
        <v>1353</v>
      </c>
      <c r="Z709" s="220">
        <v>44629.0</v>
      </c>
      <c r="AA709" s="218"/>
      <c r="AB709" s="218"/>
      <c r="AC709" s="218"/>
      <c r="AD709" s="218"/>
      <c r="AE709" s="218"/>
      <c r="AF709" s="218"/>
      <c r="AG709" s="218"/>
      <c r="AH709" s="218"/>
      <c r="AI709" s="218" t="s">
        <v>106</v>
      </c>
      <c r="AJ709" s="218"/>
      <c r="AK709" s="218"/>
      <c r="AL709" s="218"/>
      <c r="AM709" s="218"/>
    </row>
    <row r="710" ht="15.75" customHeight="1">
      <c r="A710" s="56" t="s">
        <v>16832</v>
      </c>
      <c r="B710" s="56" t="s">
        <v>16833</v>
      </c>
      <c r="C710" s="56" t="str">
        <f>VLOOKUP(A710,'import Konya'!A:Q,3,0)</f>
        <v>DOĞRU</v>
      </c>
      <c r="D710" s="56" t="s">
        <v>1348</v>
      </c>
      <c r="E710" s="56">
        <f>VLOOKUP(A710,'import Konya'!A:Q,5,0)</f>
        <v>93</v>
      </c>
      <c r="F710" s="56">
        <f>VLOOKUP(A710,'import Konya'!A:Q,6,0)</f>
        <v>2</v>
      </c>
      <c r="G710" s="56">
        <f>VLOOKUP(A710,'import Konya'!A:Q,7,0)</f>
        <v>8</v>
      </c>
      <c r="H710" s="56">
        <f>VLOOKUP(A710,'import Konya'!A:Q,8,0)</f>
        <v>48</v>
      </c>
      <c r="I710" s="56">
        <f>VLOOKUP(A710,'import Konya'!A:Q,9,0)</f>
        <v>56</v>
      </c>
      <c r="J710" s="216">
        <f>VLOOKUP(A710,'import Konya'!A:Q,10,0)</f>
        <v>0.14</v>
      </c>
      <c r="K710" s="56" t="s">
        <v>16834</v>
      </c>
      <c r="L710" s="56">
        <v>3.325022025E9</v>
      </c>
      <c r="M710" s="56" t="s">
        <v>11034</v>
      </c>
      <c r="N710" s="56" t="s">
        <v>13602</v>
      </c>
      <c r="O710" s="56" t="s">
        <v>14035</v>
      </c>
      <c r="P710" s="56" t="str">
        <f>VLOOKUP(A710,'import Konya'!A:Q,16,0)</f>
        <v>Geleneksel</v>
      </c>
      <c r="Q710" s="218" t="b">
        <v>0</v>
      </c>
      <c r="R710" s="218" t="s">
        <v>38</v>
      </c>
      <c r="S710" s="218" t="s">
        <v>404</v>
      </c>
      <c r="T710" s="2" t="s">
        <v>13064</v>
      </c>
      <c r="U710" s="218" t="s">
        <v>16835</v>
      </c>
      <c r="V710" s="220">
        <v>44615.0</v>
      </c>
      <c r="W710" s="220">
        <v>44616.0</v>
      </c>
      <c r="X710" s="218"/>
      <c r="Y710" s="218" t="s">
        <v>1353</v>
      </c>
      <c r="Z710" s="220">
        <v>44615.0</v>
      </c>
      <c r="AA710" s="218"/>
      <c r="AB710" s="218"/>
      <c r="AC710" s="218"/>
      <c r="AD710" s="218"/>
      <c r="AE710" s="218"/>
      <c r="AF710" s="218"/>
      <c r="AG710" s="218"/>
      <c r="AH710" s="218"/>
      <c r="AI710" s="218" t="s">
        <v>404</v>
      </c>
      <c r="AJ710" s="218" t="s">
        <v>404</v>
      </c>
      <c r="AK710" s="218"/>
      <c r="AL710" s="218"/>
      <c r="AM710" s="218"/>
    </row>
    <row r="711" ht="15.75" customHeight="1">
      <c r="A711" s="211" t="s">
        <v>16836</v>
      </c>
      <c r="B711" s="211" t="s">
        <v>16837</v>
      </c>
      <c r="C711" s="56" t="str">
        <f>VLOOKUP(A711,'import Konya'!A:Q,3,0)</f>
        <v>DOĞRU</v>
      </c>
      <c r="D711" s="211" t="s">
        <v>1385</v>
      </c>
      <c r="E711" s="56">
        <f>VLOOKUP(A711,'import Konya'!A:Q,5,0)</f>
        <v>18</v>
      </c>
      <c r="F711" s="56">
        <f>VLOOKUP(A711,'import Konya'!A:Q,6,0)</f>
        <v>4</v>
      </c>
      <c r="G711" s="56">
        <f>VLOOKUP(A711,'import Konya'!A:Q,7,0)</f>
        <v>0</v>
      </c>
      <c r="H711" s="56">
        <f>VLOOKUP(A711,'import Konya'!A:Q,8,0)</f>
        <v>14</v>
      </c>
      <c r="I711" s="56">
        <f>VLOOKUP(A711,'import Konya'!A:Q,9,0)</f>
        <v>14</v>
      </c>
      <c r="J711" s="216">
        <f>VLOOKUP(A711,'import Konya'!A:Q,10,0)</f>
        <v>0</v>
      </c>
      <c r="K711" s="211" t="s">
        <v>16838</v>
      </c>
      <c r="L711" s="211">
        <v>5.530110934E9</v>
      </c>
      <c r="M711" s="211" t="s">
        <v>13620</v>
      </c>
      <c r="N711" s="211" t="s">
        <v>14005</v>
      </c>
      <c r="O711" s="211" t="s">
        <v>16839</v>
      </c>
      <c r="P711" s="211" t="s">
        <v>2137</v>
      </c>
      <c r="Q711" s="218" t="b">
        <v>0</v>
      </c>
      <c r="R711" s="218" t="s">
        <v>33</v>
      </c>
      <c r="S711" s="218"/>
      <c r="T711" s="218"/>
      <c r="U711" s="218" t="s">
        <v>16840</v>
      </c>
      <c r="V711" s="220"/>
      <c r="W711" s="220"/>
      <c r="X711" s="218"/>
      <c r="Y711" s="218" t="s">
        <v>1353</v>
      </c>
      <c r="Z711" s="220">
        <v>44630.0</v>
      </c>
      <c r="AA711" s="218"/>
      <c r="AB711" s="218"/>
      <c r="AC711" s="218"/>
      <c r="AD711" s="218"/>
      <c r="AE711" s="218"/>
      <c r="AF711" s="218"/>
      <c r="AG711" s="218"/>
      <c r="AH711" s="218"/>
      <c r="AI711" s="218" t="s">
        <v>167</v>
      </c>
      <c r="AJ711" s="218"/>
      <c r="AK711" s="218"/>
      <c r="AL711" s="218"/>
      <c r="AM711" s="218"/>
    </row>
    <row r="712" ht="15.75" customHeight="1">
      <c r="A712" s="56" t="s">
        <v>16841</v>
      </c>
      <c r="B712" s="56" t="s">
        <v>16842</v>
      </c>
      <c r="C712" s="56" t="str">
        <f>VLOOKUP(A712,'import Konya'!A:Q,3,0)</f>
        <v>DOĞRU</v>
      </c>
      <c r="D712" s="56" t="s">
        <v>1443</v>
      </c>
      <c r="E712" s="56">
        <f>VLOOKUP(A712,'import Konya'!A:Q,5,0)</f>
        <v>785</v>
      </c>
      <c r="F712" s="56">
        <f>VLOOKUP(A712,'import Konya'!A:Q,6,0)</f>
        <v>27</v>
      </c>
      <c r="G712" s="56">
        <f>VLOOKUP(A712,'import Konya'!A:Q,7,0)</f>
        <v>8</v>
      </c>
      <c r="H712" s="56">
        <f>VLOOKUP(A712,'import Konya'!A:Q,8,0)</f>
        <v>5</v>
      </c>
      <c r="I712" s="56">
        <f>VLOOKUP(A712,'import Konya'!A:Q,9,0)</f>
        <v>13</v>
      </c>
      <c r="J712" s="216">
        <f>VLOOKUP(A712,'import Konya'!A:Q,10,0)</f>
        <v>0.62</v>
      </c>
      <c r="K712" s="56" t="s">
        <v>16843</v>
      </c>
      <c r="L712" s="56">
        <v>5.42364754E9</v>
      </c>
      <c r="M712" s="56" t="s">
        <v>11034</v>
      </c>
      <c r="N712" s="56" t="s">
        <v>13876</v>
      </c>
      <c r="O712" s="56" t="s">
        <v>16844</v>
      </c>
      <c r="P712" s="56" t="str">
        <f>VLOOKUP(A712,'import Konya'!A:Q,16,0)</f>
        <v>Geleneksel</v>
      </c>
      <c r="Q712" s="218" t="b">
        <v>0</v>
      </c>
      <c r="R712" s="218"/>
      <c r="S712" s="218"/>
      <c r="T712" s="218"/>
      <c r="U712" s="218"/>
      <c r="V712" s="220"/>
      <c r="W712" s="220"/>
      <c r="X712" s="218"/>
      <c r="Y712" s="218"/>
      <c r="Z712" s="220"/>
      <c r="AA712" s="218"/>
      <c r="AB712" s="218"/>
      <c r="AC712" s="218"/>
      <c r="AD712" s="218"/>
      <c r="AE712" s="218"/>
      <c r="AF712" s="218"/>
      <c r="AG712" s="218"/>
      <c r="AH712" s="218"/>
      <c r="AI712" s="218"/>
      <c r="AJ712" s="218"/>
      <c r="AK712" s="218"/>
      <c r="AL712" s="218"/>
      <c r="AM712" s="218"/>
    </row>
    <row r="713" ht="15.75" customHeight="1">
      <c r="A713" s="56" t="s">
        <v>16845</v>
      </c>
      <c r="B713" s="56" t="s">
        <v>16846</v>
      </c>
      <c r="C713" s="56" t="str">
        <f>VLOOKUP(A713,'import Konya'!A:Q,3,0)</f>
        <v>DOĞRU</v>
      </c>
      <c r="D713" s="56" t="s">
        <v>1443</v>
      </c>
      <c r="E713" s="56">
        <f>VLOOKUP(A713,'import Konya'!A:Q,5,0)</f>
        <v>667</v>
      </c>
      <c r="F713" s="56">
        <f>VLOOKUP(A713,'import Konya'!A:Q,6,0)</f>
        <v>76</v>
      </c>
      <c r="G713" s="56">
        <f>VLOOKUP(A713,'import Konya'!A:Q,7,0)</f>
        <v>0</v>
      </c>
      <c r="H713" s="56">
        <f>VLOOKUP(A713,'import Konya'!A:Q,8,0)</f>
        <v>43</v>
      </c>
      <c r="I713" s="56">
        <f>VLOOKUP(A713,'import Konya'!A:Q,9,0)</f>
        <v>43</v>
      </c>
      <c r="J713" s="216">
        <f>VLOOKUP(A713,'import Konya'!A:Q,10,0)</f>
        <v>0</v>
      </c>
      <c r="K713" s="56" t="s">
        <v>16847</v>
      </c>
      <c r="L713" s="56">
        <v>5.4525259E9</v>
      </c>
      <c r="M713" s="56" t="s">
        <v>11034</v>
      </c>
      <c r="N713" s="56" t="s">
        <v>13602</v>
      </c>
      <c r="O713" s="56" t="s">
        <v>16848</v>
      </c>
      <c r="P713" s="56" t="str">
        <f>VLOOKUP(A713,'import Konya'!A:Q,16,0)</f>
        <v>Geleneksel</v>
      </c>
      <c r="Q713" s="218" t="b">
        <v>1</v>
      </c>
      <c r="R713" s="218"/>
      <c r="S713" s="218"/>
      <c r="T713" s="2"/>
      <c r="U713" s="218"/>
      <c r="V713" s="220"/>
      <c r="W713" s="220"/>
      <c r="X713" s="218"/>
      <c r="Y713" s="218" t="s">
        <v>1353</v>
      </c>
      <c r="Z713" s="220">
        <v>44599.0</v>
      </c>
      <c r="AA713" s="218"/>
      <c r="AB713" s="218"/>
      <c r="AC713" s="218"/>
      <c r="AD713" s="218"/>
      <c r="AE713" s="218"/>
      <c r="AF713" s="218"/>
      <c r="AG713" s="218"/>
      <c r="AH713" s="218"/>
      <c r="AI713" s="218" t="s">
        <v>167</v>
      </c>
      <c r="AJ713" s="218"/>
      <c r="AK713" s="218"/>
      <c r="AL713" s="218"/>
      <c r="AM713" s="218"/>
    </row>
    <row r="714" ht="15.75" customHeight="1">
      <c r="A714" s="56" t="s">
        <v>16849</v>
      </c>
      <c r="B714" s="56" t="s">
        <v>16850</v>
      </c>
      <c r="C714" s="56" t="str">
        <f>VLOOKUP(A714,'import Konya'!A:Q,3,0)</f>
        <v>DOĞRU</v>
      </c>
      <c r="D714" s="56" t="s">
        <v>1370</v>
      </c>
      <c r="E714" s="56">
        <f>VLOOKUP(A714,'import Konya'!A:Q,5,0)</f>
        <v>876</v>
      </c>
      <c r="F714" s="56" t="str">
        <f>VLOOKUP(A714,'import Konya'!A:Q,6,0)</f>
        <v/>
      </c>
      <c r="G714" s="56">
        <f>VLOOKUP(A714,'import Konya'!A:Q,7,0)</f>
        <v>5</v>
      </c>
      <c r="H714" s="56">
        <f>VLOOKUP(A714,'import Konya'!A:Q,8,0)</f>
        <v>5</v>
      </c>
      <c r="I714" s="56">
        <f>VLOOKUP(A714,'import Konya'!A:Q,9,0)</f>
        <v>10</v>
      </c>
      <c r="J714" s="216">
        <f>VLOOKUP(A714,'import Konya'!A:Q,10,0)</f>
        <v>0.5</v>
      </c>
      <c r="K714" s="56" t="s">
        <v>16851</v>
      </c>
      <c r="L714" s="56">
        <v>3.32502255E9</v>
      </c>
      <c r="M714" s="56" t="s">
        <v>13595</v>
      </c>
      <c r="N714" s="56" t="s">
        <v>13596</v>
      </c>
      <c r="O714" s="56" t="s">
        <v>16852</v>
      </c>
      <c r="P714" s="56" t="str">
        <f>VLOOKUP(A714,'import Konya'!A:Q,16,0)</f>
        <v>Geleneksel</v>
      </c>
      <c r="Q714" s="218" t="b">
        <v>0</v>
      </c>
      <c r="R714" s="218" t="s">
        <v>39</v>
      </c>
      <c r="S714" s="218" t="s">
        <v>100</v>
      </c>
      <c r="T714" s="218"/>
      <c r="U714" s="218" t="s">
        <v>16853</v>
      </c>
      <c r="V714" s="220">
        <v>44391.0</v>
      </c>
      <c r="W714" s="220">
        <v>44392.0</v>
      </c>
      <c r="X714" s="218"/>
      <c r="Y714" s="218" t="s">
        <v>1353</v>
      </c>
      <c r="Z714" s="220">
        <v>44391.0</v>
      </c>
      <c r="AA714" s="218" t="s">
        <v>1353</v>
      </c>
      <c r="AB714" s="221">
        <v>44403.0</v>
      </c>
      <c r="AC714" s="218" t="s">
        <v>1353</v>
      </c>
      <c r="AD714" s="221">
        <v>44595.0</v>
      </c>
      <c r="AE714" s="218" t="s">
        <v>1353</v>
      </c>
      <c r="AF714" s="221">
        <v>44620.0</v>
      </c>
      <c r="AG714" s="218" t="s">
        <v>1353</v>
      </c>
      <c r="AH714" s="221">
        <v>44623.0</v>
      </c>
      <c r="AI714" s="218" t="s">
        <v>100</v>
      </c>
      <c r="AJ714" s="218" t="s">
        <v>100</v>
      </c>
      <c r="AK714" s="218" t="s">
        <v>167</v>
      </c>
      <c r="AL714" s="218" t="s">
        <v>167</v>
      </c>
      <c r="AM714" s="218" t="s">
        <v>167</v>
      </c>
    </row>
    <row r="715" ht="15.75" customHeight="1">
      <c r="A715" s="56" t="s">
        <v>16854</v>
      </c>
      <c r="B715" s="56" t="s">
        <v>16855</v>
      </c>
      <c r="C715" s="56" t="str">
        <f>VLOOKUP(A715,'import Konya'!A:Q,3,0)</f>
        <v>DOĞRU</v>
      </c>
      <c r="D715" s="56" t="s">
        <v>1789</v>
      </c>
      <c r="E715" s="56">
        <f>VLOOKUP(A715,'import Konya'!A:Q,5,0)</f>
        <v>1409</v>
      </c>
      <c r="F715" s="56">
        <f>VLOOKUP(A715,'import Konya'!A:Q,6,0)</f>
        <v>33</v>
      </c>
      <c r="G715" s="56">
        <f>VLOOKUP(A715,'import Konya'!A:Q,7,0)</f>
        <v>0</v>
      </c>
      <c r="H715" s="56">
        <f>VLOOKUP(A715,'import Konya'!A:Q,8,0)</f>
        <v>10</v>
      </c>
      <c r="I715" s="56">
        <f>VLOOKUP(A715,'import Konya'!A:Q,9,0)</f>
        <v>10</v>
      </c>
      <c r="J715" s="216">
        <f>VLOOKUP(A715,'import Konya'!A:Q,10,0)</f>
        <v>0</v>
      </c>
      <c r="K715" s="56" t="s">
        <v>16856</v>
      </c>
      <c r="L715" s="56">
        <v>3.323242808E9</v>
      </c>
      <c r="M715" s="56" t="s">
        <v>13595</v>
      </c>
      <c r="N715" s="56" t="s">
        <v>14632</v>
      </c>
      <c r="O715" s="56" t="s">
        <v>16857</v>
      </c>
      <c r="P715" s="56" t="str">
        <f>VLOOKUP(A715,'import Konya'!A:Q,16,0)</f>
        <v>Geleneksel</v>
      </c>
      <c r="Q715" s="218" t="b">
        <v>1</v>
      </c>
      <c r="R715" s="218"/>
      <c r="S715" s="218"/>
      <c r="T715" s="218"/>
      <c r="U715" s="218" t="s">
        <v>16858</v>
      </c>
      <c r="V715" s="220"/>
      <c r="W715" s="220"/>
      <c r="X715" s="218"/>
      <c r="Y715" s="218" t="s">
        <v>1475</v>
      </c>
      <c r="Z715" s="220">
        <v>44389.0</v>
      </c>
      <c r="AA715" s="218" t="s">
        <v>1353</v>
      </c>
      <c r="AB715" s="221">
        <v>44360.0</v>
      </c>
      <c r="AC715" s="218" t="s">
        <v>1506</v>
      </c>
      <c r="AD715" s="221">
        <v>44396.0</v>
      </c>
      <c r="AE715" s="218"/>
      <c r="AF715" s="218"/>
      <c r="AG715" s="218"/>
      <c r="AH715" s="218"/>
      <c r="AI715" s="218" t="s">
        <v>4973</v>
      </c>
      <c r="AJ715" s="218" t="s">
        <v>100</v>
      </c>
      <c r="AK715" s="218" t="s">
        <v>100</v>
      </c>
      <c r="AL715" s="218"/>
      <c r="AM715" s="218"/>
    </row>
    <row r="716" ht="15.75" customHeight="1">
      <c r="A716" s="56" t="s">
        <v>16859</v>
      </c>
      <c r="B716" s="56" t="s">
        <v>16860</v>
      </c>
      <c r="C716" s="56" t="str">
        <f>VLOOKUP(A716,'import Konya'!A:Q,3,0)</f>
        <v>DOĞRU</v>
      </c>
      <c r="D716" s="56" t="s">
        <v>1370</v>
      </c>
      <c r="E716" s="56">
        <f>VLOOKUP(A716,'import Konya'!A:Q,5,0)</f>
        <v>549</v>
      </c>
      <c r="F716" s="56" t="str">
        <f>VLOOKUP(A716,'import Konya'!A:Q,6,0)</f>
        <v/>
      </c>
      <c r="G716" s="56">
        <f>VLOOKUP(A716,'import Konya'!A:Q,7,0)</f>
        <v>21</v>
      </c>
      <c r="H716" s="56">
        <f>VLOOKUP(A716,'import Konya'!A:Q,8,0)</f>
        <v>8</v>
      </c>
      <c r="I716" s="56">
        <f>VLOOKUP(A716,'import Konya'!A:Q,9,0)</f>
        <v>29</v>
      </c>
      <c r="J716" s="216">
        <f>VLOOKUP(A716,'import Konya'!A:Q,10,0)</f>
        <v>0.72</v>
      </c>
      <c r="K716" s="56" t="s">
        <v>16861</v>
      </c>
      <c r="L716" s="56">
        <v>3.325867425E9</v>
      </c>
      <c r="M716" s="56" t="s">
        <v>13595</v>
      </c>
      <c r="N716" s="56" t="s">
        <v>13945</v>
      </c>
      <c r="O716" s="56" t="s">
        <v>14044</v>
      </c>
      <c r="P716" s="56" t="str">
        <f>VLOOKUP(A716,'import Konya'!A:Q,16,0)</f>
        <v>Geleneksel</v>
      </c>
      <c r="Q716" s="218" t="b">
        <v>0</v>
      </c>
      <c r="R716" s="218" t="s">
        <v>38</v>
      </c>
      <c r="S716" s="218" t="s">
        <v>128</v>
      </c>
      <c r="T716" s="218"/>
      <c r="U716" s="218" t="s">
        <v>16862</v>
      </c>
      <c r="V716" s="220">
        <v>44617.0</v>
      </c>
      <c r="W716" s="220">
        <v>44631.0</v>
      </c>
      <c r="X716" s="218"/>
      <c r="Y716" s="218" t="s">
        <v>1353</v>
      </c>
      <c r="Z716" s="220">
        <v>44396.0</v>
      </c>
      <c r="AA716" s="218" t="s">
        <v>1475</v>
      </c>
      <c r="AB716" s="221">
        <v>44403.0</v>
      </c>
      <c r="AC716" s="218" t="s">
        <v>43</v>
      </c>
      <c r="AD716" s="221">
        <v>44410.0</v>
      </c>
      <c r="AE716" s="218" t="s">
        <v>43</v>
      </c>
      <c r="AF716" s="221">
        <v>44589.0</v>
      </c>
      <c r="AG716" s="218" t="s">
        <v>1353</v>
      </c>
      <c r="AH716" s="221">
        <v>44617.0</v>
      </c>
      <c r="AI716" s="218" t="s">
        <v>100</v>
      </c>
      <c r="AJ716" s="218" t="s">
        <v>100</v>
      </c>
      <c r="AK716" s="218" t="s">
        <v>100</v>
      </c>
      <c r="AL716" s="218" t="s">
        <v>106</v>
      </c>
      <c r="AM716" s="218" t="s">
        <v>128</v>
      </c>
    </row>
    <row r="717" ht="15.75" customHeight="1">
      <c r="A717" s="56" t="s">
        <v>16863</v>
      </c>
      <c r="B717" s="56" t="s">
        <v>16864</v>
      </c>
      <c r="C717" s="56" t="str">
        <f>VLOOKUP(A717,'import Konya'!A:Q,3,0)</f>
        <v>DOĞRU</v>
      </c>
      <c r="D717" s="56" t="s">
        <v>1378</v>
      </c>
      <c r="E717" s="56">
        <f>VLOOKUP(A717,'import Konya'!A:Q,5,0)</f>
        <v>873</v>
      </c>
      <c r="F717" s="56">
        <f>VLOOKUP(A717,'import Konya'!A:Q,6,0)</f>
        <v>8</v>
      </c>
      <c r="G717" s="56">
        <f>VLOOKUP(A717,'import Konya'!A:Q,7,0)</f>
        <v>0</v>
      </c>
      <c r="H717" s="56">
        <f>VLOOKUP(A717,'import Konya'!A:Q,8,0)</f>
        <v>17</v>
      </c>
      <c r="I717" s="56">
        <f>VLOOKUP(A717,'import Konya'!A:Q,9,0)</f>
        <v>17</v>
      </c>
      <c r="J717" s="216">
        <f>VLOOKUP(A717,'import Konya'!A:Q,10,0)</f>
        <v>0</v>
      </c>
      <c r="K717" s="56" t="s">
        <v>16865</v>
      </c>
      <c r="L717" s="56">
        <v>5.537012336E9</v>
      </c>
      <c r="M717" s="56" t="s">
        <v>13595</v>
      </c>
      <c r="N717" s="56" t="s">
        <v>13847</v>
      </c>
      <c r="O717" s="56" t="s">
        <v>16866</v>
      </c>
      <c r="P717" s="56" t="str">
        <f>VLOOKUP(A717,'import Konya'!A:Q,16,0)</f>
        <v>Geleneksel</v>
      </c>
      <c r="Q717" s="218" t="b">
        <v>0</v>
      </c>
      <c r="R717" s="218" t="s">
        <v>33</v>
      </c>
      <c r="S717" s="218"/>
      <c r="T717" s="218"/>
      <c r="U717" s="218" t="s">
        <v>16867</v>
      </c>
      <c r="V717" s="220"/>
      <c r="W717" s="220"/>
      <c r="X717" s="218"/>
      <c r="Y717" s="218" t="s">
        <v>1353</v>
      </c>
      <c r="Z717" s="220">
        <v>44424.0</v>
      </c>
      <c r="AA717" s="218" t="s">
        <v>1353</v>
      </c>
      <c r="AB717" s="221">
        <v>44589.0</v>
      </c>
      <c r="AC717" s="218" t="s">
        <v>1506</v>
      </c>
      <c r="AD717" s="221">
        <v>44595.0</v>
      </c>
      <c r="AE717" s="218" t="s">
        <v>1353</v>
      </c>
      <c r="AF717" s="221">
        <v>44620.0</v>
      </c>
      <c r="AG717" s="218"/>
      <c r="AH717" s="218"/>
      <c r="AI717" s="218" t="s">
        <v>5371</v>
      </c>
      <c r="AJ717" s="218" t="s">
        <v>106</v>
      </c>
      <c r="AK717" s="218" t="s">
        <v>167</v>
      </c>
      <c r="AL717" s="218" t="s">
        <v>167</v>
      </c>
      <c r="AM717" s="218"/>
    </row>
    <row r="718" ht="15.75" customHeight="1">
      <c r="A718" s="56" t="s">
        <v>16868</v>
      </c>
      <c r="B718" s="56" t="s">
        <v>16869</v>
      </c>
      <c r="C718" s="56" t="str">
        <f>VLOOKUP(A718,'import Konya'!A:Q,3,0)</f>
        <v>DOĞRU</v>
      </c>
      <c r="D718" s="56" t="s">
        <v>1385</v>
      </c>
      <c r="E718" s="56">
        <f>VLOOKUP(A718,'import Konya'!A:Q,5,0)</f>
        <v>154</v>
      </c>
      <c r="F718" s="56">
        <f>VLOOKUP(A718,'import Konya'!A:Q,6,0)</f>
        <v>33</v>
      </c>
      <c r="G718" s="56">
        <f>VLOOKUP(A718,'import Konya'!A:Q,7,0)</f>
        <v>8</v>
      </c>
      <c r="H718" s="56">
        <f>VLOOKUP(A718,'import Konya'!A:Q,8,0)</f>
        <v>4</v>
      </c>
      <c r="I718" s="56">
        <f>VLOOKUP(A718,'import Konya'!A:Q,9,0)</f>
        <v>12</v>
      </c>
      <c r="J718" s="216">
        <f>VLOOKUP(A718,'import Konya'!A:Q,10,0)</f>
        <v>0.67</v>
      </c>
      <c r="K718" s="56" t="s">
        <v>16870</v>
      </c>
      <c r="L718" s="56">
        <v>3.323244068E9</v>
      </c>
      <c r="M718" s="56" t="s">
        <v>13595</v>
      </c>
      <c r="N718" s="56" t="s">
        <v>13945</v>
      </c>
      <c r="O718" s="56" t="s">
        <v>16871</v>
      </c>
      <c r="P718" s="56" t="str">
        <f>VLOOKUP(A718,'import Konya'!A:Q,16,0)</f>
        <v>Geleneksel</v>
      </c>
      <c r="Q718" s="218" t="b">
        <v>0</v>
      </c>
      <c r="R718" s="218" t="s">
        <v>38</v>
      </c>
      <c r="S718" s="218" t="s">
        <v>167</v>
      </c>
      <c r="T718" s="2" t="s">
        <v>13064</v>
      </c>
      <c r="U718" s="218"/>
      <c r="V718" s="220">
        <v>44620.0</v>
      </c>
      <c r="W718" s="220">
        <v>44621.0</v>
      </c>
      <c r="X718" s="218"/>
      <c r="Y718" s="218" t="s">
        <v>1353</v>
      </c>
      <c r="Z718" s="220">
        <v>44620.0</v>
      </c>
      <c r="AA718" s="218"/>
      <c r="AB718" s="218"/>
      <c r="AC718" s="218"/>
      <c r="AD718" s="218"/>
      <c r="AE718" s="218"/>
      <c r="AF718" s="218"/>
      <c r="AG718" s="218"/>
      <c r="AH718" s="218"/>
      <c r="AI718" s="218" t="s">
        <v>167</v>
      </c>
      <c r="AJ718" s="218"/>
      <c r="AK718" s="218"/>
      <c r="AL718" s="218"/>
      <c r="AM718" s="218"/>
    </row>
    <row r="719" ht="15.75" customHeight="1">
      <c r="A719" s="211" t="s">
        <v>16872</v>
      </c>
      <c r="B719" s="211" t="s">
        <v>16873</v>
      </c>
      <c r="C719" s="56" t="str">
        <f>VLOOKUP(A719,'import Konya'!A:Q,3,0)</f>
        <v>DOĞRU</v>
      </c>
      <c r="D719" s="211" t="s">
        <v>1370</v>
      </c>
      <c r="E719" s="56">
        <f>VLOOKUP(A719,'import Konya'!A:Q,5,0)</f>
        <v>15</v>
      </c>
      <c r="F719" s="56">
        <f>VLOOKUP(A719,'import Konya'!A:Q,6,0)</f>
        <v>15</v>
      </c>
      <c r="G719" s="56">
        <f>VLOOKUP(A719,'import Konya'!A:Q,7,0)</f>
        <v>0</v>
      </c>
      <c r="H719" s="56">
        <f>VLOOKUP(A719,'import Konya'!A:Q,8,0)</f>
        <v>11</v>
      </c>
      <c r="I719" s="56">
        <f>VLOOKUP(A719,'import Konya'!A:Q,9,0)</f>
        <v>11</v>
      </c>
      <c r="J719" s="216">
        <f>VLOOKUP(A719,'import Konya'!A:Q,10,0)</f>
        <v>0</v>
      </c>
      <c r="K719" s="211" t="s">
        <v>16874</v>
      </c>
      <c r="L719" s="211">
        <v>5.416358625E9</v>
      </c>
      <c r="M719" s="211" t="s">
        <v>13595</v>
      </c>
      <c r="N719" s="211" t="s">
        <v>15575</v>
      </c>
      <c r="O719" s="211" t="s">
        <v>16875</v>
      </c>
      <c r="P719" s="56" t="str">
        <f>VLOOKUP(A719,'import Konya'!A:Q,16,0)</f>
        <v>Geleneksel</v>
      </c>
      <c r="Q719" s="218" t="b">
        <v>0</v>
      </c>
      <c r="R719" s="218"/>
      <c r="S719" s="218"/>
      <c r="T719" s="218"/>
      <c r="U719" s="218"/>
      <c r="V719" s="220"/>
      <c r="W719" s="220"/>
      <c r="X719" s="218"/>
      <c r="Y719" s="218"/>
      <c r="Z719" s="220"/>
      <c r="AA719" s="218"/>
      <c r="AB719" s="218"/>
      <c r="AC719" s="218"/>
      <c r="AD719" s="218"/>
      <c r="AE719" s="218"/>
      <c r="AF719" s="218"/>
      <c r="AG719" s="218"/>
      <c r="AH719" s="218"/>
      <c r="AI719" s="218"/>
      <c r="AJ719" s="218"/>
      <c r="AK719" s="218"/>
      <c r="AL719" s="218"/>
      <c r="AM719" s="218"/>
    </row>
    <row r="720" ht="15.75" customHeight="1">
      <c r="A720" s="56" t="s">
        <v>16876</v>
      </c>
      <c r="B720" s="56" t="s">
        <v>16877</v>
      </c>
      <c r="C720" s="56" t="str">
        <f>VLOOKUP(A720,'import Konya'!A:Q,3,0)</f>
        <v>DOĞRU</v>
      </c>
      <c r="D720" s="56" t="s">
        <v>1370</v>
      </c>
      <c r="E720" s="56">
        <f>VLOOKUP(A720,'import Konya'!A:Q,5,0)</f>
        <v>1021</v>
      </c>
      <c r="F720" s="56">
        <f>VLOOKUP(A720,'import Konya'!A:Q,6,0)</f>
        <v>11</v>
      </c>
      <c r="G720" s="56">
        <f>VLOOKUP(A720,'import Konya'!A:Q,7,0)</f>
        <v>0</v>
      </c>
      <c r="H720" s="56">
        <f>VLOOKUP(A720,'import Konya'!A:Q,8,0)</f>
        <v>5</v>
      </c>
      <c r="I720" s="56">
        <f>VLOOKUP(A720,'import Konya'!A:Q,9,0)</f>
        <v>5</v>
      </c>
      <c r="J720" s="216">
        <f>VLOOKUP(A720,'import Konya'!A:Q,10,0)</f>
        <v>0</v>
      </c>
      <c r="K720" s="56" t="s">
        <v>16878</v>
      </c>
      <c r="L720" s="56">
        <v>5.554525478E9</v>
      </c>
      <c r="M720" s="56" t="s">
        <v>11034</v>
      </c>
      <c r="N720" s="56" t="s">
        <v>5707</v>
      </c>
      <c r="O720" s="56" t="s">
        <v>16879</v>
      </c>
      <c r="P720" s="56" t="str">
        <f>VLOOKUP(A720,'import Konya'!A:Q,16,0)</f>
        <v>Geleneksel</v>
      </c>
      <c r="Q720" s="218" t="b">
        <v>0</v>
      </c>
      <c r="R720" s="218" t="s">
        <v>29</v>
      </c>
      <c r="S720" s="218"/>
      <c r="T720" s="218"/>
      <c r="U720" s="218" t="s">
        <v>16880</v>
      </c>
      <c r="V720" s="220"/>
      <c r="W720" s="220"/>
      <c r="X720" s="218"/>
      <c r="Y720" s="218" t="s">
        <v>1353</v>
      </c>
      <c r="Z720" s="220">
        <v>44431.0</v>
      </c>
      <c r="AA720" s="218"/>
      <c r="AB720" s="218"/>
      <c r="AC720" s="218"/>
      <c r="AD720" s="218"/>
      <c r="AE720" s="218"/>
      <c r="AF720" s="218"/>
      <c r="AG720" s="218"/>
      <c r="AH720" s="218"/>
      <c r="AI720" s="218" t="s">
        <v>5371</v>
      </c>
      <c r="AJ720" s="218"/>
      <c r="AK720" s="218"/>
      <c r="AL720" s="218"/>
      <c r="AM720" s="218"/>
    </row>
    <row r="721" ht="15.75" customHeight="1">
      <c r="A721" s="56" t="s">
        <v>16881</v>
      </c>
      <c r="B721" s="56" t="s">
        <v>16882</v>
      </c>
      <c r="C721" s="56" t="str">
        <f>VLOOKUP(A721,'import Konya'!A:Q,3,0)</f>
        <v>DOĞRU</v>
      </c>
      <c r="D721" s="56" t="s">
        <v>1597</v>
      </c>
      <c r="E721" s="56">
        <f>VLOOKUP(A721,'import Konya'!A:Q,5,0)</f>
        <v>119</v>
      </c>
      <c r="F721" s="56">
        <f>VLOOKUP(A721,'import Konya'!A:Q,6,0)</f>
        <v>13</v>
      </c>
      <c r="G721" s="56">
        <f>VLOOKUP(A721,'import Konya'!A:Q,7,0)</f>
        <v>2</v>
      </c>
      <c r="H721" s="56">
        <f>VLOOKUP(A721,'import Konya'!A:Q,8,0)</f>
        <v>10</v>
      </c>
      <c r="I721" s="56">
        <f>VLOOKUP(A721,'import Konya'!A:Q,9,0)</f>
        <v>12</v>
      </c>
      <c r="J721" s="216">
        <f>VLOOKUP(A721,'import Konya'!A:Q,10,0)</f>
        <v>0.17</v>
      </c>
      <c r="K721" s="56" t="s">
        <v>16883</v>
      </c>
      <c r="L721" s="56">
        <v>5.066641127E9</v>
      </c>
      <c r="M721" s="56" t="s">
        <v>13620</v>
      </c>
      <c r="N721" s="56" t="s">
        <v>13837</v>
      </c>
      <c r="O721" s="56" t="s">
        <v>16884</v>
      </c>
      <c r="P721" s="56" t="str">
        <f>VLOOKUP(A721,'import Konya'!A:Q,16,0)</f>
        <v>Geleneksel</v>
      </c>
      <c r="Q721" s="218" t="b">
        <v>0</v>
      </c>
      <c r="R721" s="218"/>
      <c r="S721" s="218"/>
      <c r="T721" s="218"/>
      <c r="U721" s="218"/>
      <c r="V721" s="220"/>
      <c r="W721" s="220"/>
      <c r="X721" s="218"/>
      <c r="Y721" s="218"/>
      <c r="Z721" s="220"/>
      <c r="AA721" s="218"/>
      <c r="AB721" s="218"/>
      <c r="AC721" s="218"/>
      <c r="AD721" s="218"/>
      <c r="AE721" s="218"/>
      <c r="AF721" s="218"/>
      <c r="AG721" s="218"/>
      <c r="AH721" s="218"/>
      <c r="AI721" s="218"/>
      <c r="AJ721" s="218"/>
      <c r="AK721" s="218"/>
      <c r="AL721" s="218"/>
      <c r="AM721" s="218"/>
    </row>
    <row r="722" ht="15.75" customHeight="1">
      <c r="A722" s="56" t="s">
        <v>16885</v>
      </c>
      <c r="B722" s="56" t="s">
        <v>16886</v>
      </c>
      <c r="C722" s="56" t="str">
        <f>VLOOKUP(A722,'import Konya'!A:Q,3,0)</f>
        <v>DOĞRU</v>
      </c>
      <c r="D722" s="56" t="s">
        <v>1385</v>
      </c>
      <c r="E722" s="56">
        <f>VLOOKUP(A722,'import Konya'!A:Q,5,0)</f>
        <v>1</v>
      </c>
      <c r="F722" s="56">
        <f>VLOOKUP(A722,'import Konya'!A:Q,6,0)</f>
        <v>1</v>
      </c>
      <c r="G722" s="56">
        <f>VLOOKUP(A722,'import Konya'!A:Q,7,0)</f>
        <v>7</v>
      </c>
      <c r="H722" s="56">
        <f>VLOOKUP(A722,'import Konya'!A:Q,8,0)</f>
        <v>5</v>
      </c>
      <c r="I722" s="56">
        <f>VLOOKUP(A722,'import Konya'!A:Q,9,0)</f>
        <v>12</v>
      </c>
      <c r="J722" s="216">
        <f>VLOOKUP(A722,'import Konya'!A:Q,10,0)</f>
        <v>0.58</v>
      </c>
      <c r="K722" s="56" t="s">
        <v>16887</v>
      </c>
      <c r="L722" s="56">
        <v>5.525600239E9</v>
      </c>
      <c r="M722" s="56" t="s">
        <v>11034</v>
      </c>
      <c r="N722" s="56" t="s">
        <v>14237</v>
      </c>
      <c r="O722" s="56" t="s">
        <v>16888</v>
      </c>
      <c r="P722" s="56" t="str">
        <f>VLOOKUP(A722,'import Konya'!A:Q,16,0)</f>
        <v>Geleneksel</v>
      </c>
      <c r="Q722" s="218" t="b">
        <v>0</v>
      </c>
      <c r="R722" s="218" t="s">
        <v>38</v>
      </c>
      <c r="S722" s="218" t="s">
        <v>149</v>
      </c>
      <c r="T722" s="2" t="s">
        <v>13853</v>
      </c>
      <c r="U722" s="218"/>
      <c r="V722" s="220">
        <v>44599.0</v>
      </c>
      <c r="W722" s="220">
        <v>44603.0</v>
      </c>
      <c r="X722" s="218"/>
      <c r="Y722" s="218" t="s">
        <v>1353</v>
      </c>
      <c r="Z722" s="220">
        <v>44599.0</v>
      </c>
      <c r="AA722" s="218"/>
      <c r="AB722" s="218"/>
      <c r="AC722" s="218"/>
      <c r="AD722" s="218"/>
      <c r="AE722" s="218"/>
      <c r="AF722" s="218"/>
      <c r="AG722" s="218"/>
      <c r="AH722" s="218"/>
      <c r="AI722" s="218" t="s">
        <v>149</v>
      </c>
      <c r="AJ722" s="218"/>
      <c r="AK722" s="218"/>
      <c r="AL722" s="218"/>
      <c r="AM722" s="218"/>
    </row>
    <row r="723" ht="15.75" customHeight="1">
      <c r="A723" s="56" t="s">
        <v>16889</v>
      </c>
      <c r="B723" s="56" t="s">
        <v>16890</v>
      </c>
      <c r="C723" s="56" t="str">
        <f>VLOOKUP(A723,'import Konya'!A:Q,3,0)</f>
        <v>DOĞRU</v>
      </c>
      <c r="D723" s="56" t="s">
        <v>1507</v>
      </c>
      <c r="E723" s="56" t="str">
        <f>VLOOKUP(A723,'import Konya'!A:Q,5,0)</f>
        <v/>
      </c>
      <c r="F723" s="56" t="str">
        <f>VLOOKUP(A723,'import Konya'!A:Q,6,0)</f>
        <v/>
      </c>
      <c r="G723" s="56">
        <f>VLOOKUP(A723,'import Konya'!A:Q,7,0)</f>
        <v>0</v>
      </c>
      <c r="H723" s="56">
        <f>VLOOKUP(A723,'import Konya'!A:Q,8,0)</f>
        <v>34</v>
      </c>
      <c r="I723" s="56">
        <f>VLOOKUP(A723,'import Konya'!A:Q,9,0)</f>
        <v>34</v>
      </c>
      <c r="J723" s="216">
        <f>VLOOKUP(A723,'import Konya'!A:Q,10,0)</f>
        <v>0</v>
      </c>
      <c r="K723" s="56" t="s">
        <v>16891</v>
      </c>
      <c r="L723" s="56">
        <v>3.323232006E9</v>
      </c>
      <c r="M723" s="56" t="s">
        <v>13595</v>
      </c>
      <c r="N723" s="56" t="s">
        <v>13945</v>
      </c>
      <c r="O723" s="56" t="s">
        <v>16892</v>
      </c>
      <c r="P723" s="56" t="str">
        <f>VLOOKUP(A723,'import Konya'!A:Q,16,0)</f>
        <v>Geleneksel</v>
      </c>
      <c r="Q723" s="218" t="b">
        <v>0</v>
      </c>
      <c r="R723" s="218" t="s">
        <v>33</v>
      </c>
      <c r="S723" s="218"/>
      <c r="T723" s="218"/>
      <c r="U723" s="533" t="s">
        <v>16893</v>
      </c>
      <c r="V723" s="220"/>
      <c r="W723" s="220"/>
      <c r="X723" s="218"/>
      <c r="Y723" s="218" t="s">
        <v>43</v>
      </c>
      <c r="Z723" s="220">
        <v>44613.0</v>
      </c>
      <c r="AA723" s="218" t="s">
        <v>1475</v>
      </c>
      <c r="AB723" s="221">
        <v>44617.0</v>
      </c>
      <c r="AC723" s="218"/>
      <c r="AD723" s="218"/>
      <c r="AE723" s="218"/>
      <c r="AF723" s="218"/>
      <c r="AG723" s="218"/>
      <c r="AH723" s="218"/>
      <c r="AI723" s="218" t="s">
        <v>149</v>
      </c>
      <c r="AJ723" s="218" t="s">
        <v>128</v>
      </c>
      <c r="AK723" s="218"/>
      <c r="AL723" s="218"/>
      <c r="AM723" s="218"/>
    </row>
    <row r="724" ht="15.75" customHeight="1">
      <c r="A724" s="56" t="s">
        <v>16894</v>
      </c>
      <c r="B724" s="56" t="s">
        <v>16895</v>
      </c>
      <c r="C724" s="56" t="str">
        <f>VLOOKUP(A724,'import Konya'!A:Q,3,0)</f>
        <v>YANLIŞ</v>
      </c>
      <c r="D724" s="56" t="s">
        <v>1789</v>
      </c>
      <c r="E724" s="56">
        <f>VLOOKUP(A724,'import Konya'!A:Q,5,0)</f>
        <v>27</v>
      </c>
      <c r="F724" s="56" t="str">
        <f>VLOOKUP(A724,'import Konya'!A:Q,6,0)</f>
        <v/>
      </c>
      <c r="G724" s="56">
        <f>VLOOKUP(A724,'import Konya'!A:Q,7,0)</f>
        <v>0</v>
      </c>
      <c r="H724" s="56">
        <f>VLOOKUP(A724,'import Konya'!A:Q,8,0)</f>
        <v>1</v>
      </c>
      <c r="I724" s="56">
        <f>VLOOKUP(A724,'import Konya'!A:Q,9,0)</f>
        <v>1</v>
      </c>
      <c r="J724" s="216">
        <f>VLOOKUP(A724,'import Konya'!A:Q,10,0)</f>
        <v>0</v>
      </c>
      <c r="K724" s="56" t="s">
        <v>16896</v>
      </c>
      <c r="L724" s="56">
        <v>5.331689989E9</v>
      </c>
      <c r="M724" s="56" t="s">
        <v>11034</v>
      </c>
      <c r="N724" s="56" t="s">
        <v>1667</v>
      </c>
      <c r="O724" s="56" t="s">
        <v>16897</v>
      </c>
      <c r="P724" s="56" t="str">
        <f>VLOOKUP(A724,'import Konya'!A:Q,16,0)</f>
        <v>Geleneksel</v>
      </c>
      <c r="Q724" s="218" t="b">
        <v>0</v>
      </c>
      <c r="R724" s="218"/>
      <c r="S724" s="218"/>
      <c r="T724" s="218"/>
      <c r="U724" s="218" t="s">
        <v>16898</v>
      </c>
      <c r="V724" s="220"/>
      <c r="W724" s="220"/>
      <c r="X724" s="218"/>
      <c r="Y724" s="218" t="s">
        <v>1506</v>
      </c>
      <c r="Z724" s="220">
        <v>44432.0</v>
      </c>
      <c r="AA724" s="218" t="s">
        <v>1506</v>
      </c>
      <c r="AB724" s="221">
        <v>44433.0</v>
      </c>
      <c r="AC724" s="218" t="s">
        <v>1506</v>
      </c>
      <c r="AD724" s="221">
        <v>44613.0</v>
      </c>
      <c r="AE724" s="218" t="s">
        <v>1506</v>
      </c>
      <c r="AF724" s="221">
        <v>44624.0</v>
      </c>
      <c r="AG724" s="218"/>
      <c r="AH724" s="218"/>
      <c r="AI724" s="218" t="s">
        <v>13605</v>
      </c>
      <c r="AJ724" s="218" t="s">
        <v>149</v>
      </c>
      <c r="AK724" s="218" t="s">
        <v>167</v>
      </c>
      <c r="AL724" s="218"/>
      <c r="AM724" s="218"/>
    </row>
    <row r="725" ht="15.75" customHeight="1">
      <c r="A725" s="56" t="s">
        <v>16899</v>
      </c>
      <c r="B725" s="56" t="s">
        <v>16900</v>
      </c>
      <c r="C725" s="56" t="str">
        <f>VLOOKUP(A725,'import Konya'!A:Q,3,0)</f>
        <v>DOĞRU</v>
      </c>
      <c r="D725" s="56" t="s">
        <v>1827</v>
      </c>
      <c r="E725" s="56">
        <f>VLOOKUP(A725,'import Konya'!A:Q,5,0)</f>
        <v>192</v>
      </c>
      <c r="F725" s="56" t="str">
        <f>VLOOKUP(A725,'import Konya'!A:Q,6,0)</f>
        <v/>
      </c>
      <c r="G725" s="56">
        <f>VLOOKUP(A725,'import Konya'!A:Q,7,0)</f>
        <v>0</v>
      </c>
      <c r="H725" s="56">
        <f>VLOOKUP(A725,'import Konya'!A:Q,8,0)</f>
        <v>11</v>
      </c>
      <c r="I725" s="56">
        <f>VLOOKUP(A725,'import Konya'!A:Q,9,0)</f>
        <v>11</v>
      </c>
      <c r="J725" s="216">
        <f>VLOOKUP(A725,'import Konya'!A:Q,10,0)</f>
        <v>0</v>
      </c>
      <c r="K725" s="56" t="s">
        <v>16901</v>
      </c>
      <c r="L725" s="56">
        <v>3.325017969E9</v>
      </c>
      <c r="M725" s="56" t="s">
        <v>13620</v>
      </c>
      <c r="N725" s="56" t="s">
        <v>14637</v>
      </c>
      <c r="O725" s="56" t="s">
        <v>16902</v>
      </c>
      <c r="P725" s="56" t="str">
        <f>VLOOKUP(A725,'import Konya'!A:Q,16,0)</f>
        <v>Geleneksel</v>
      </c>
      <c r="Q725" s="218" t="b">
        <v>0</v>
      </c>
      <c r="R725" s="218" t="s">
        <v>37</v>
      </c>
      <c r="S725" s="218"/>
      <c r="T725" s="218"/>
      <c r="U725" s="218" t="s">
        <v>16903</v>
      </c>
      <c r="V725" s="220"/>
      <c r="W725" s="220"/>
      <c r="X725" s="218"/>
      <c r="Y725" s="218" t="s">
        <v>1353</v>
      </c>
      <c r="Z725" s="220">
        <v>44596.0</v>
      </c>
      <c r="AA725" s="218"/>
      <c r="AB725" s="218"/>
      <c r="AC725" s="218"/>
      <c r="AD725" s="218"/>
      <c r="AE725" s="218"/>
      <c r="AF725" s="218"/>
      <c r="AG725" s="218"/>
      <c r="AH725" s="218"/>
      <c r="AI725" s="218" t="s">
        <v>106</v>
      </c>
      <c r="AJ725" s="218"/>
      <c r="AK725" s="218"/>
      <c r="AL725" s="218"/>
      <c r="AM725" s="218"/>
    </row>
    <row r="726" ht="15.75" customHeight="1">
      <c r="A726" s="211" t="s">
        <v>16904</v>
      </c>
      <c r="B726" s="211" t="s">
        <v>16905</v>
      </c>
      <c r="C726" s="56" t="str">
        <f>VLOOKUP(A726,'import Konya'!A:Q,3,0)</f>
        <v>DOĞRU</v>
      </c>
      <c r="D726" s="211" t="s">
        <v>1443</v>
      </c>
      <c r="E726" s="56">
        <f>VLOOKUP(A726,'import Konya'!A:Q,5,0)</f>
        <v>1</v>
      </c>
      <c r="F726" s="56">
        <f>VLOOKUP(A726,'import Konya'!A:Q,6,0)</f>
        <v>1</v>
      </c>
      <c r="G726" s="56">
        <f>VLOOKUP(A726,'import Konya'!A:Q,7,0)</f>
        <v>0</v>
      </c>
      <c r="H726" s="56">
        <f>VLOOKUP(A726,'import Konya'!A:Q,8,0)</f>
        <v>30</v>
      </c>
      <c r="I726" s="56">
        <f>VLOOKUP(A726,'import Konya'!A:Q,9,0)</f>
        <v>30</v>
      </c>
      <c r="J726" s="216">
        <f>VLOOKUP(A726,'import Konya'!A:Q,10,0)</f>
        <v>0</v>
      </c>
      <c r="K726" s="211" t="s">
        <v>16906</v>
      </c>
      <c r="L726" s="211">
        <v>5.528884238E9</v>
      </c>
      <c r="M726" s="211" t="s">
        <v>13620</v>
      </c>
      <c r="N726" s="211" t="s">
        <v>13958</v>
      </c>
      <c r="O726" s="211" t="s">
        <v>16907</v>
      </c>
      <c r="P726" s="56" t="str">
        <f>VLOOKUP(A726,'import Konya'!A:Q,16,0)</f>
        <v>Geleneksel</v>
      </c>
      <c r="Q726" s="218" t="b">
        <v>0</v>
      </c>
      <c r="R726" s="218"/>
      <c r="S726" s="218"/>
      <c r="T726" s="218"/>
      <c r="U726" s="218"/>
      <c r="V726" s="220"/>
      <c r="W726" s="220"/>
      <c r="X726" s="218"/>
      <c r="Y726" s="218"/>
      <c r="Z726" s="220"/>
      <c r="AA726" s="218"/>
      <c r="AB726" s="218"/>
      <c r="AC726" s="218"/>
      <c r="AD726" s="218"/>
      <c r="AE726" s="218"/>
      <c r="AF726" s="218"/>
      <c r="AG726" s="218"/>
      <c r="AH726" s="218"/>
      <c r="AI726" s="218"/>
      <c r="AJ726" s="218"/>
      <c r="AK726" s="218"/>
      <c r="AL726" s="218"/>
      <c r="AM726" s="218"/>
    </row>
    <row r="727" ht="15.75" customHeight="1">
      <c r="A727" s="211" t="s">
        <v>16908</v>
      </c>
      <c r="B727" s="211" t="s">
        <v>16909</v>
      </c>
      <c r="C727" s="56" t="str">
        <f>VLOOKUP(A727,'import Konya'!A:Q,3,0)</f>
        <v>DOĞRU</v>
      </c>
      <c r="D727" s="211" t="s">
        <v>1370</v>
      </c>
      <c r="E727" s="56">
        <f>VLOOKUP(A727,'import Konya'!A:Q,5,0)</f>
        <v>62</v>
      </c>
      <c r="F727" s="56">
        <f>VLOOKUP(A727,'import Konya'!A:Q,6,0)</f>
        <v>30</v>
      </c>
      <c r="G727" s="56">
        <f>VLOOKUP(A727,'import Konya'!A:Q,7,0)</f>
        <v>0</v>
      </c>
      <c r="H727" s="56">
        <f>VLOOKUP(A727,'import Konya'!A:Q,8,0)</f>
        <v>8</v>
      </c>
      <c r="I727" s="56">
        <f>VLOOKUP(A727,'import Konya'!A:Q,9,0)</f>
        <v>8</v>
      </c>
      <c r="J727" s="216">
        <f>VLOOKUP(A727,'import Konya'!A:Q,10,0)</f>
        <v>0</v>
      </c>
      <c r="K727" s="211" t="s">
        <v>16910</v>
      </c>
      <c r="L727" s="211">
        <v>5.052072013E9</v>
      </c>
      <c r="M727" s="211" t="s">
        <v>13595</v>
      </c>
      <c r="N727" s="211" t="s">
        <v>16185</v>
      </c>
      <c r="O727" s="211" t="s">
        <v>16911</v>
      </c>
      <c r="P727" s="56" t="str">
        <f>VLOOKUP(A727,'import Konya'!A:Q,16,0)</f>
        <v>Geleneksel</v>
      </c>
      <c r="Q727" s="218" t="b">
        <v>0</v>
      </c>
      <c r="R727" s="218"/>
      <c r="S727" s="218"/>
      <c r="T727" s="218"/>
      <c r="U727" s="218"/>
      <c r="V727" s="220"/>
      <c r="W727" s="220"/>
      <c r="X727" s="218"/>
      <c r="Y727" s="218"/>
      <c r="Z727" s="220"/>
      <c r="AA727" s="218"/>
      <c r="AB727" s="218"/>
      <c r="AC727" s="218"/>
      <c r="AD727" s="218"/>
      <c r="AE727" s="218"/>
      <c r="AF727" s="218"/>
      <c r="AG727" s="218"/>
      <c r="AH727" s="218"/>
      <c r="AI727" s="218"/>
      <c r="AJ727" s="218"/>
      <c r="AK727" s="218"/>
      <c r="AL727" s="218"/>
      <c r="AM727" s="218"/>
    </row>
    <row r="728" ht="15.75" customHeight="1">
      <c r="A728" s="56" t="s">
        <v>16912</v>
      </c>
      <c r="B728" s="56" t="s">
        <v>16913</v>
      </c>
      <c r="C728" s="56" t="str">
        <f>VLOOKUP(A728,'import Konya'!A:Q,3,0)</f>
        <v>DOĞRU</v>
      </c>
      <c r="D728" s="56" t="s">
        <v>1385</v>
      </c>
      <c r="E728" s="56">
        <f>VLOOKUP(A728,'import Konya'!A:Q,5,0)</f>
        <v>977</v>
      </c>
      <c r="F728" s="56">
        <f>VLOOKUP(A728,'import Konya'!A:Q,6,0)</f>
        <v>28</v>
      </c>
      <c r="G728" s="56">
        <f>VLOOKUP(A728,'import Konya'!A:Q,7,0)</f>
        <v>24</v>
      </c>
      <c r="H728" s="56">
        <f>VLOOKUP(A728,'import Konya'!A:Q,8,0)</f>
        <v>13</v>
      </c>
      <c r="I728" s="56">
        <f>VLOOKUP(A728,'import Konya'!A:Q,9,0)</f>
        <v>37</v>
      </c>
      <c r="J728" s="216">
        <f>VLOOKUP(A728,'import Konya'!A:Q,10,0)</f>
        <v>0.65</v>
      </c>
      <c r="K728" s="56" t="s">
        <v>16914</v>
      </c>
      <c r="L728" s="56">
        <v>5.465592158E9</v>
      </c>
      <c r="M728" s="56" t="s">
        <v>13595</v>
      </c>
      <c r="N728" s="56" t="s">
        <v>16915</v>
      </c>
      <c r="O728" s="56" t="s">
        <v>16916</v>
      </c>
      <c r="P728" s="56" t="str">
        <f>VLOOKUP(A728,'import Konya'!A:Q,16,0)</f>
        <v>Geleneksel</v>
      </c>
      <c r="Q728" s="218" t="b">
        <v>0</v>
      </c>
      <c r="R728" s="218" t="s">
        <v>38</v>
      </c>
      <c r="S728" s="218" t="s">
        <v>149</v>
      </c>
      <c r="T728" s="2" t="s">
        <v>13064</v>
      </c>
      <c r="U728" s="218" t="s">
        <v>16917</v>
      </c>
      <c r="V728" s="220">
        <v>44592.0</v>
      </c>
      <c r="W728" s="220">
        <v>44592.0</v>
      </c>
      <c r="X728" s="218"/>
      <c r="Y728" s="218" t="s">
        <v>1353</v>
      </c>
      <c r="Z728" s="220">
        <v>44392.0</v>
      </c>
      <c r="AA728" s="218" t="s">
        <v>1475</v>
      </c>
      <c r="AB728" s="221">
        <v>44592.0</v>
      </c>
      <c r="AC728" s="218" t="s">
        <v>1353</v>
      </c>
      <c r="AD728" s="221">
        <v>44592.0</v>
      </c>
      <c r="AE728" s="218"/>
      <c r="AF728" s="218"/>
      <c r="AG728" s="218"/>
      <c r="AH728" s="218"/>
      <c r="AI728" s="218" t="s">
        <v>100</v>
      </c>
      <c r="AJ728" s="218" t="s">
        <v>128</v>
      </c>
      <c r="AK728" s="218" t="s">
        <v>149</v>
      </c>
      <c r="AL728" s="218"/>
      <c r="AM728" s="218"/>
    </row>
    <row r="729" ht="15.75" customHeight="1">
      <c r="A729" s="56" t="s">
        <v>16918</v>
      </c>
      <c r="B729" s="56" t="s">
        <v>16919</v>
      </c>
      <c r="C729" s="56" t="str">
        <f>VLOOKUP(A729,'import Konya'!A:Q,3,0)</f>
        <v>YANLIŞ</v>
      </c>
      <c r="D729" s="56" t="s">
        <v>1370</v>
      </c>
      <c r="E729" s="56" t="str">
        <f>VLOOKUP(A729,'import Konya'!A:Q,5,0)</f>
        <v/>
      </c>
      <c r="F729" s="56" t="str">
        <f>VLOOKUP(A729,'import Konya'!A:Q,6,0)</f>
        <v/>
      </c>
      <c r="G729" s="56">
        <f>VLOOKUP(A729,'import Konya'!A:Q,7,0)</f>
        <v>0</v>
      </c>
      <c r="H729" s="56">
        <f>VLOOKUP(A729,'import Konya'!A:Q,8,0)</f>
        <v>12</v>
      </c>
      <c r="I729" s="56">
        <f>VLOOKUP(A729,'import Konya'!A:Q,9,0)</f>
        <v>12</v>
      </c>
      <c r="J729" s="216">
        <f>VLOOKUP(A729,'import Konya'!A:Q,10,0)</f>
        <v>0</v>
      </c>
      <c r="K729" s="56" t="s">
        <v>16920</v>
      </c>
      <c r="L729" s="56">
        <v>5.073982744E9</v>
      </c>
      <c r="M729" s="56" t="s">
        <v>11034</v>
      </c>
      <c r="N729" s="56" t="s">
        <v>13773</v>
      </c>
      <c r="O729" s="56" t="s">
        <v>16921</v>
      </c>
      <c r="P729" s="56" t="str">
        <f>VLOOKUP(A729,'import Konya'!A:Q,16,0)</f>
        <v>Geleneksel</v>
      </c>
      <c r="Q729" s="218" t="b">
        <v>0</v>
      </c>
      <c r="R729" s="218"/>
      <c r="S729" s="218"/>
      <c r="T729" s="218"/>
      <c r="U729" s="218" t="s">
        <v>16922</v>
      </c>
      <c r="V729" s="220"/>
      <c r="W729" s="220"/>
      <c r="X729" s="218"/>
      <c r="Y729" s="218" t="s">
        <v>43</v>
      </c>
      <c r="Z729" s="220">
        <v>44426.0</v>
      </c>
      <c r="AA729" s="218"/>
      <c r="AB729" s="218"/>
      <c r="AC729" s="218"/>
      <c r="AD729" s="218"/>
      <c r="AE729" s="218"/>
      <c r="AF729" s="218"/>
      <c r="AG729" s="218"/>
      <c r="AH729" s="218"/>
      <c r="AI729" s="218" t="s">
        <v>13605</v>
      </c>
      <c r="AJ729" s="218"/>
      <c r="AK729" s="218"/>
      <c r="AL729" s="218"/>
      <c r="AM729" s="218"/>
    </row>
    <row r="730" ht="15.75" customHeight="1">
      <c r="A730" s="211" t="s">
        <v>16923</v>
      </c>
      <c r="B730" s="211" t="s">
        <v>16924</v>
      </c>
      <c r="C730" s="56" t="str">
        <f>VLOOKUP(A730,'import Konya'!A:Q,3,0)</f>
        <v>DOĞRU</v>
      </c>
      <c r="D730" s="211" t="s">
        <v>1688</v>
      </c>
      <c r="E730" s="56">
        <f>VLOOKUP(A730,'import Konya'!A:Q,5,0)</f>
        <v>16</v>
      </c>
      <c r="F730" s="56" t="str">
        <f>VLOOKUP(A730,'import Konya'!A:Q,6,0)</f>
        <v/>
      </c>
      <c r="G730" s="56">
        <f>VLOOKUP(A730,'import Konya'!A:Q,7,0)</f>
        <v>0</v>
      </c>
      <c r="H730" s="56">
        <f>VLOOKUP(A730,'import Konya'!A:Q,8,0)</f>
        <v>1</v>
      </c>
      <c r="I730" s="56">
        <f>VLOOKUP(A730,'import Konya'!A:Q,9,0)</f>
        <v>1</v>
      </c>
      <c r="J730" s="216">
        <f>VLOOKUP(A730,'import Konya'!A:Q,10,0)</f>
        <v>0</v>
      </c>
      <c r="K730" s="211" t="s">
        <v>16925</v>
      </c>
      <c r="L730" s="211">
        <v>3.324103353E9</v>
      </c>
      <c r="M730" s="211" t="s">
        <v>13595</v>
      </c>
      <c r="N730" s="211" t="s">
        <v>16543</v>
      </c>
      <c r="O730" s="211" t="s">
        <v>16926</v>
      </c>
      <c r="P730" s="211" t="s">
        <v>2137</v>
      </c>
      <c r="Q730" s="218" t="b">
        <v>0</v>
      </c>
      <c r="R730" s="218" t="s">
        <v>43</v>
      </c>
      <c r="S730" s="218"/>
      <c r="T730" s="218"/>
      <c r="U730" s="218" t="s">
        <v>16927</v>
      </c>
      <c r="V730" s="220"/>
      <c r="W730" s="220"/>
      <c r="X730" s="218"/>
      <c r="Y730" s="218" t="s">
        <v>43</v>
      </c>
      <c r="Z730" s="220">
        <v>44658.0</v>
      </c>
      <c r="AA730" s="218"/>
      <c r="AB730" s="218"/>
      <c r="AC730" s="218"/>
      <c r="AD730" s="218"/>
      <c r="AE730" s="218"/>
      <c r="AF730" s="218"/>
      <c r="AG730" s="218"/>
      <c r="AH730" s="218"/>
      <c r="AI730" s="218" t="s">
        <v>273</v>
      </c>
      <c r="AJ730" s="218"/>
      <c r="AK730" s="218"/>
      <c r="AL730" s="218"/>
      <c r="AM730" s="218"/>
    </row>
    <row r="731" ht="15.75" customHeight="1">
      <c r="A731" s="56" t="s">
        <v>16928</v>
      </c>
      <c r="B731" s="56" t="s">
        <v>16929</v>
      </c>
      <c r="C731" s="56" t="str">
        <f>VLOOKUP(A731,'import Konya'!A:Q,3,0)</f>
        <v>DOĞRU</v>
      </c>
      <c r="D731" s="56" t="s">
        <v>1385</v>
      </c>
      <c r="E731" s="56">
        <f>VLOOKUP(A731,'import Konya'!A:Q,5,0)</f>
        <v>393</v>
      </c>
      <c r="F731" s="56" t="str">
        <f>VLOOKUP(A731,'import Konya'!A:Q,6,0)</f>
        <v/>
      </c>
      <c r="G731" s="56">
        <f>VLOOKUP(A731,'import Konya'!A:Q,7,0)</f>
        <v>7</v>
      </c>
      <c r="H731" s="56">
        <f>VLOOKUP(A731,'import Konya'!A:Q,8,0)</f>
        <v>7</v>
      </c>
      <c r="I731" s="56">
        <f>VLOOKUP(A731,'import Konya'!A:Q,9,0)</f>
        <v>14</v>
      </c>
      <c r="J731" s="216">
        <f>VLOOKUP(A731,'import Konya'!A:Q,10,0)</f>
        <v>0.5</v>
      </c>
      <c r="K731" s="56" t="s">
        <v>16930</v>
      </c>
      <c r="L731" s="56">
        <v>3.322388485E9</v>
      </c>
      <c r="M731" s="56" t="s">
        <v>11034</v>
      </c>
      <c r="N731" s="56" t="s">
        <v>13709</v>
      </c>
      <c r="O731" s="56" t="s">
        <v>16931</v>
      </c>
      <c r="P731" s="56" t="str">
        <f>VLOOKUP(A731,'import Konya'!A:Q,16,0)</f>
        <v>Geleneksel</v>
      </c>
      <c r="Q731" s="218" t="b">
        <v>0</v>
      </c>
      <c r="R731" s="218" t="s">
        <v>38</v>
      </c>
      <c r="S731" s="218" t="s">
        <v>13605</v>
      </c>
      <c r="T731" s="218" t="s">
        <v>13488</v>
      </c>
      <c r="U731" s="218" t="s">
        <v>16932</v>
      </c>
      <c r="V731" s="220">
        <v>44419.0</v>
      </c>
      <c r="W731" s="220">
        <v>44424.0</v>
      </c>
      <c r="X731" s="218"/>
      <c r="Y731" s="218" t="s">
        <v>43</v>
      </c>
      <c r="Z731" s="220">
        <v>44412.0</v>
      </c>
      <c r="AA731" s="218" t="s">
        <v>1353</v>
      </c>
      <c r="AB731" s="221">
        <v>44412.0</v>
      </c>
      <c r="AC731" s="218" t="s">
        <v>1353</v>
      </c>
      <c r="AD731" s="221">
        <v>44413.0</v>
      </c>
      <c r="AE731" s="218" t="s">
        <v>1506</v>
      </c>
      <c r="AF731" s="221">
        <v>44414.0</v>
      </c>
      <c r="AG731" s="218" t="s">
        <v>1353</v>
      </c>
      <c r="AH731" s="534">
        <v>44419.0</v>
      </c>
      <c r="AI731" s="218" t="s">
        <v>13605</v>
      </c>
      <c r="AJ731" s="218" t="s">
        <v>13642</v>
      </c>
      <c r="AK731" s="218" t="s">
        <v>13605</v>
      </c>
      <c r="AL731" s="218" t="s">
        <v>13605</v>
      </c>
      <c r="AM731" s="218" t="s">
        <v>13605</v>
      </c>
    </row>
    <row r="732" ht="15.75" customHeight="1">
      <c r="A732" s="56" t="s">
        <v>16933</v>
      </c>
      <c r="B732" s="56" t="s">
        <v>16934</v>
      </c>
      <c r="C732" s="56" t="str">
        <f>VLOOKUP(A732,'import Konya'!A:Q,3,0)</f>
        <v>DOĞRU</v>
      </c>
      <c r="D732" s="56" t="s">
        <v>1385</v>
      </c>
      <c r="E732" s="56">
        <f>VLOOKUP(A732,'import Konya'!A:Q,5,0)</f>
        <v>41</v>
      </c>
      <c r="F732" s="56">
        <f>VLOOKUP(A732,'import Konya'!A:Q,6,0)</f>
        <v>1</v>
      </c>
      <c r="G732" s="56">
        <f>VLOOKUP(A732,'import Konya'!A:Q,7,0)</f>
        <v>0</v>
      </c>
      <c r="H732" s="56">
        <f>VLOOKUP(A732,'import Konya'!A:Q,8,0)</f>
        <v>11</v>
      </c>
      <c r="I732" s="56">
        <f>VLOOKUP(A732,'import Konya'!A:Q,9,0)</f>
        <v>11</v>
      </c>
      <c r="J732" s="216">
        <f>VLOOKUP(A732,'import Konya'!A:Q,10,0)</f>
        <v>0</v>
      </c>
      <c r="K732" s="56" t="s">
        <v>16935</v>
      </c>
      <c r="L732" s="56">
        <v>5.077234883E9</v>
      </c>
      <c r="M732" s="56" t="s">
        <v>13595</v>
      </c>
      <c r="N732" s="56" t="s">
        <v>14570</v>
      </c>
      <c r="O732" s="56" t="s">
        <v>16936</v>
      </c>
      <c r="P732" s="56" t="str">
        <f>VLOOKUP(A732,'import Konya'!A:Q,16,0)</f>
        <v>Geleneksel</v>
      </c>
      <c r="Q732" s="218" t="b">
        <v>0</v>
      </c>
      <c r="R732" s="218" t="s">
        <v>29</v>
      </c>
      <c r="S732" s="218"/>
      <c r="T732" s="218"/>
      <c r="U732" s="218" t="s">
        <v>16937</v>
      </c>
      <c r="V732" s="220"/>
      <c r="W732" s="220"/>
      <c r="X732" s="218"/>
      <c r="Y732" s="218" t="s">
        <v>1353</v>
      </c>
      <c r="Z732" s="220">
        <v>44589.0</v>
      </c>
      <c r="AA732" s="218" t="s">
        <v>1353</v>
      </c>
      <c r="AB732" s="221">
        <v>44592.0</v>
      </c>
      <c r="AC732" s="218"/>
      <c r="AD732" s="218"/>
      <c r="AE732" s="218"/>
      <c r="AF732" s="218"/>
      <c r="AG732" s="218"/>
      <c r="AH732" s="218"/>
      <c r="AI732" s="218" t="s">
        <v>128</v>
      </c>
      <c r="AJ732" s="218" t="s">
        <v>128</v>
      </c>
      <c r="AK732" s="218"/>
      <c r="AL732" s="218"/>
      <c r="AM732" s="218"/>
    </row>
    <row r="733" ht="15.75" customHeight="1">
      <c r="A733" s="56" t="s">
        <v>16938</v>
      </c>
      <c r="B733" s="56" t="s">
        <v>16939</v>
      </c>
      <c r="C733" s="56" t="str">
        <f>VLOOKUP(A733,'import Konya'!A:Q,3,0)</f>
        <v>DOĞRU</v>
      </c>
      <c r="D733" s="56" t="s">
        <v>1385</v>
      </c>
      <c r="E733" s="56">
        <f>VLOOKUP(A733,'import Konya'!A:Q,5,0)</f>
        <v>17</v>
      </c>
      <c r="F733" s="56">
        <f>VLOOKUP(A733,'import Konya'!A:Q,6,0)</f>
        <v>3</v>
      </c>
      <c r="G733" s="56">
        <f>VLOOKUP(A733,'import Konya'!A:Q,7,0)</f>
        <v>12</v>
      </c>
      <c r="H733" s="56">
        <f>VLOOKUP(A733,'import Konya'!A:Q,8,0)</f>
        <v>8</v>
      </c>
      <c r="I733" s="56">
        <f>VLOOKUP(A733,'import Konya'!A:Q,9,0)</f>
        <v>20</v>
      </c>
      <c r="J733" s="216">
        <f>VLOOKUP(A733,'import Konya'!A:Q,10,0)</f>
        <v>0.6</v>
      </c>
      <c r="K733" s="56" t="s">
        <v>16940</v>
      </c>
      <c r="L733" s="56">
        <v>5.050261825E9</v>
      </c>
      <c r="M733" s="56" t="s">
        <v>13620</v>
      </c>
      <c r="N733" s="56" t="s">
        <v>14637</v>
      </c>
      <c r="O733" s="56" t="s">
        <v>16941</v>
      </c>
      <c r="P733" s="56" t="str">
        <f>VLOOKUP(A733,'import Konya'!A:Q,16,0)</f>
        <v>Geleneksel</v>
      </c>
      <c r="Q733" s="218" t="b">
        <v>0</v>
      </c>
      <c r="R733" s="218" t="s">
        <v>38</v>
      </c>
      <c r="S733" s="218" t="s">
        <v>106</v>
      </c>
      <c r="T733" s="2" t="s">
        <v>13064</v>
      </c>
      <c r="U733" s="218"/>
      <c r="V733" s="220">
        <v>44596.0</v>
      </c>
      <c r="W733" s="220">
        <v>44599.0</v>
      </c>
      <c r="X733" s="218"/>
      <c r="Y733" s="218" t="s">
        <v>1353</v>
      </c>
      <c r="Z733" s="220">
        <v>44596.0</v>
      </c>
      <c r="AA733" s="218"/>
      <c r="AB733" s="218"/>
      <c r="AC733" s="218"/>
      <c r="AD733" s="218"/>
      <c r="AE733" s="218"/>
      <c r="AF733" s="218"/>
      <c r="AG733" s="218"/>
      <c r="AH733" s="218"/>
      <c r="AI733" s="218" t="s">
        <v>106</v>
      </c>
      <c r="AJ733" s="218"/>
      <c r="AK733" s="218"/>
      <c r="AL733" s="218"/>
      <c r="AM733" s="218"/>
    </row>
    <row r="734" ht="15.75" customHeight="1">
      <c r="A734" s="56" t="s">
        <v>16942</v>
      </c>
      <c r="B734" s="56" t="s">
        <v>16943</v>
      </c>
      <c r="C734" s="56" t="str">
        <f>VLOOKUP(A734,'import Konya'!A:Q,3,0)</f>
        <v>DOĞRU</v>
      </c>
      <c r="D734" s="56" t="s">
        <v>1507</v>
      </c>
      <c r="E734" s="56">
        <f>VLOOKUP(A734,'import Konya'!A:Q,5,0)</f>
        <v>517</v>
      </c>
      <c r="F734" s="56">
        <f>VLOOKUP(A734,'import Konya'!A:Q,6,0)</f>
        <v>21</v>
      </c>
      <c r="G734" s="56">
        <f>VLOOKUP(A734,'import Konya'!A:Q,7,0)</f>
        <v>16</v>
      </c>
      <c r="H734" s="56">
        <f>VLOOKUP(A734,'import Konya'!A:Q,8,0)</f>
        <v>1</v>
      </c>
      <c r="I734" s="56">
        <f>VLOOKUP(A734,'import Konya'!A:Q,9,0)</f>
        <v>17</v>
      </c>
      <c r="J734" s="216">
        <f>VLOOKUP(A734,'import Konya'!A:Q,10,0)</f>
        <v>0.94</v>
      </c>
      <c r="K734" s="56" t="s">
        <v>16944</v>
      </c>
      <c r="L734" s="56">
        <v>5.383867289E9</v>
      </c>
      <c r="M734" s="56" t="s">
        <v>11034</v>
      </c>
      <c r="N734" s="56" t="s">
        <v>14016</v>
      </c>
      <c r="O734" s="56" t="s">
        <v>16945</v>
      </c>
      <c r="P734" s="56" t="str">
        <f>VLOOKUP(A734,'import Konya'!A:Q,16,0)</f>
        <v>Geleneksel</v>
      </c>
      <c r="Q734" s="218" t="b">
        <v>0</v>
      </c>
      <c r="R734" s="218" t="s">
        <v>27</v>
      </c>
      <c r="S734" s="218"/>
      <c r="T734" s="218"/>
      <c r="U734" s="218" t="s">
        <v>16946</v>
      </c>
      <c r="V734" s="220"/>
      <c r="W734" s="220"/>
      <c r="X734" s="218"/>
      <c r="Y734" s="218" t="s">
        <v>1353</v>
      </c>
      <c r="Z734" s="220">
        <v>44407.0</v>
      </c>
      <c r="AA734" s="218" t="s">
        <v>1353</v>
      </c>
      <c r="AB734" s="221">
        <v>44450.0</v>
      </c>
      <c r="AC734" s="218"/>
      <c r="AD734" s="218"/>
      <c r="AE734" s="218"/>
      <c r="AF734" s="218"/>
      <c r="AG734" s="218"/>
      <c r="AH734" s="218"/>
      <c r="AI734" s="218" t="s">
        <v>100</v>
      </c>
      <c r="AJ734" s="218" t="s">
        <v>128</v>
      </c>
      <c r="AK734" s="218"/>
      <c r="AL734" s="218"/>
      <c r="AM734" s="218"/>
    </row>
    <row r="735" ht="15.75" customHeight="1">
      <c r="A735" s="56" t="s">
        <v>16947</v>
      </c>
      <c r="B735" s="56" t="s">
        <v>16948</v>
      </c>
      <c r="C735" s="56" t="str">
        <f>VLOOKUP(A735,'import Konya'!A:Q,3,0)</f>
        <v>DOĞRU</v>
      </c>
      <c r="D735" s="56" t="s">
        <v>1507</v>
      </c>
      <c r="E735" s="56">
        <f>VLOOKUP(A735,'import Konya'!A:Q,5,0)</f>
        <v>278</v>
      </c>
      <c r="F735" s="56">
        <f>VLOOKUP(A735,'import Konya'!A:Q,6,0)</f>
        <v>19</v>
      </c>
      <c r="G735" s="56">
        <f>VLOOKUP(A735,'import Konya'!A:Q,7,0)</f>
        <v>25</v>
      </c>
      <c r="H735" s="56">
        <f>VLOOKUP(A735,'import Konya'!A:Q,8,0)</f>
        <v>1</v>
      </c>
      <c r="I735" s="56">
        <f>VLOOKUP(A735,'import Konya'!A:Q,9,0)</f>
        <v>26</v>
      </c>
      <c r="J735" s="216">
        <f>VLOOKUP(A735,'import Konya'!A:Q,10,0)</f>
        <v>0.96</v>
      </c>
      <c r="K735" s="56" t="s">
        <v>16944</v>
      </c>
      <c r="L735" s="56">
        <v>5.331701785E9</v>
      </c>
      <c r="M735" s="56" t="s">
        <v>11034</v>
      </c>
      <c r="N735" s="56" t="s">
        <v>1699</v>
      </c>
      <c r="O735" s="56" t="s">
        <v>16949</v>
      </c>
      <c r="P735" s="56" t="str">
        <f>VLOOKUP(A735,'import Konya'!A:Q,16,0)</f>
        <v>Geleneksel</v>
      </c>
      <c r="Q735" s="218" t="b">
        <v>0</v>
      </c>
      <c r="R735" s="218" t="s">
        <v>38</v>
      </c>
      <c r="S735" s="218" t="s">
        <v>13605</v>
      </c>
      <c r="T735" s="218" t="s">
        <v>13488</v>
      </c>
      <c r="U735" s="218" t="s">
        <v>16950</v>
      </c>
      <c r="V735" s="220">
        <v>44427.0</v>
      </c>
      <c r="W735" s="220">
        <v>44432.0</v>
      </c>
      <c r="X735" s="218"/>
      <c r="Y735" s="218" t="s">
        <v>1353</v>
      </c>
      <c r="Z735" s="220">
        <v>44410.0</v>
      </c>
      <c r="AA735" s="218" t="s">
        <v>1353</v>
      </c>
      <c r="AB735" s="221">
        <v>44427.0</v>
      </c>
      <c r="AC735" s="218"/>
      <c r="AD735" s="218"/>
      <c r="AE735" s="218"/>
      <c r="AF735" s="218"/>
      <c r="AG735" s="218"/>
      <c r="AH735" s="218"/>
      <c r="AI735" s="218" t="s">
        <v>5107</v>
      </c>
      <c r="AJ735" s="218" t="s">
        <v>13605</v>
      </c>
      <c r="AK735" s="218"/>
      <c r="AL735" s="218"/>
      <c r="AM735" s="218"/>
    </row>
    <row r="736" ht="15.75" customHeight="1">
      <c r="A736" s="56" t="s">
        <v>16951</v>
      </c>
      <c r="B736" s="56" t="s">
        <v>16952</v>
      </c>
      <c r="C736" s="56" t="str">
        <f>VLOOKUP(A736,'import Konya'!A:Q,3,0)</f>
        <v>DOĞRU</v>
      </c>
      <c r="D736" s="56" t="s">
        <v>1507</v>
      </c>
      <c r="E736" s="56">
        <f>VLOOKUP(A736,'import Konya'!A:Q,5,0)</f>
        <v>420</v>
      </c>
      <c r="F736" s="56">
        <f>VLOOKUP(A736,'import Konya'!A:Q,6,0)</f>
        <v>27</v>
      </c>
      <c r="G736" s="56">
        <f>VLOOKUP(A736,'import Konya'!A:Q,7,0)</f>
        <v>17</v>
      </c>
      <c r="H736" s="56">
        <f>VLOOKUP(A736,'import Konya'!A:Q,8,0)</f>
        <v>5</v>
      </c>
      <c r="I736" s="56">
        <f>VLOOKUP(A736,'import Konya'!A:Q,9,0)</f>
        <v>22</v>
      </c>
      <c r="J736" s="216">
        <f>VLOOKUP(A736,'import Konya'!A:Q,10,0)</f>
        <v>0.77</v>
      </c>
      <c r="K736" s="56" t="s">
        <v>16944</v>
      </c>
      <c r="L736" s="56">
        <v>5.383867289E9</v>
      </c>
      <c r="M736" s="56" t="s">
        <v>11034</v>
      </c>
      <c r="N736" s="56" t="s">
        <v>13773</v>
      </c>
      <c r="O736" s="56" t="s">
        <v>16953</v>
      </c>
      <c r="P736" s="56" t="str">
        <f>VLOOKUP(A736,'import Konya'!A:Q,16,0)</f>
        <v>Geleneksel</v>
      </c>
      <c r="Q736" s="218" t="b">
        <v>1</v>
      </c>
      <c r="R736" s="218"/>
      <c r="S736" s="218"/>
      <c r="T736" s="218"/>
      <c r="U736" s="218" t="s">
        <v>16954</v>
      </c>
      <c r="V736" s="220"/>
      <c r="W736" s="220"/>
      <c r="X736" s="218"/>
      <c r="Y736" s="218" t="s">
        <v>1353</v>
      </c>
      <c r="Z736" s="220">
        <v>44427.0</v>
      </c>
      <c r="AA736" s="218"/>
      <c r="AB736" s="218"/>
      <c r="AC736" s="218"/>
      <c r="AD736" s="218"/>
      <c r="AE736" s="218"/>
      <c r="AF736" s="218"/>
      <c r="AG736" s="218"/>
      <c r="AH736" s="218"/>
      <c r="AI736" s="218" t="s">
        <v>13605</v>
      </c>
      <c r="AJ736" s="218"/>
      <c r="AK736" s="218"/>
      <c r="AL736" s="218"/>
      <c r="AM736" s="218"/>
    </row>
    <row r="737" ht="15.75" customHeight="1">
      <c r="A737" s="56" t="s">
        <v>16955</v>
      </c>
      <c r="B737" s="56" t="s">
        <v>16956</v>
      </c>
      <c r="C737" s="56" t="str">
        <f>VLOOKUP(A737,'import Konya'!A:Q,3,0)</f>
        <v>DOĞRU</v>
      </c>
      <c r="D737" s="56" t="s">
        <v>1385</v>
      </c>
      <c r="E737" s="56">
        <f>VLOOKUP(A737,'import Konya'!A:Q,5,0)</f>
        <v>1844</v>
      </c>
      <c r="F737" s="56">
        <f>VLOOKUP(A737,'import Konya'!A:Q,6,0)</f>
        <v>14</v>
      </c>
      <c r="G737" s="56">
        <f>VLOOKUP(A737,'import Konya'!A:Q,7,0)</f>
        <v>5</v>
      </c>
      <c r="H737" s="56">
        <f>VLOOKUP(A737,'import Konya'!A:Q,8,0)</f>
        <v>14</v>
      </c>
      <c r="I737" s="56">
        <f>VLOOKUP(A737,'import Konya'!A:Q,9,0)</f>
        <v>19</v>
      </c>
      <c r="J737" s="216">
        <f>VLOOKUP(A737,'import Konya'!A:Q,10,0)</f>
        <v>0.26</v>
      </c>
      <c r="K737" s="56" t="s">
        <v>14505</v>
      </c>
      <c r="L737" s="56">
        <v>3.322372021E9</v>
      </c>
      <c r="M737" s="56" t="s">
        <v>11034</v>
      </c>
      <c r="N737" s="56" t="s">
        <v>14016</v>
      </c>
      <c r="O737" s="56" t="s">
        <v>16957</v>
      </c>
      <c r="P737" s="56" t="str">
        <f>VLOOKUP(A737,'import Konya'!A:Q,16,0)</f>
        <v>Geleneksel</v>
      </c>
      <c r="Q737" s="218" t="b">
        <v>0</v>
      </c>
      <c r="R737" s="218" t="s">
        <v>38</v>
      </c>
      <c r="S737" s="218" t="s">
        <v>13605</v>
      </c>
      <c r="T737" s="218" t="s">
        <v>13488</v>
      </c>
      <c r="U737" s="218" t="s">
        <v>16958</v>
      </c>
      <c r="V737" s="220">
        <v>44419.0</v>
      </c>
      <c r="W737" s="220">
        <v>44425.0</v>
      </c>
      <c r="X737" s="218"/>
      <c r="Y737" s="218" t="s">
        <v>1353</v>
      </c>
      <c r="Z737" s="220">
        <v>44407.0</v>
      </c>
      <c r="AA737" s="218" t="s">
        <v>1506</v>
      </c>
      <c r="AB737" s="221">
        <v>44412.0</v>
      </c>
      <c r="AC737" s="218" t="s">
        <v>1353</v>
      </c>
      <c r="AD737" s="221">
        <v>44414.0</v>
      </c>
      <c r="AE737" s="218" t="s">
        <v>1353</v>
      </c>
      <c r="AF737" s="221">
        <v>44419.0</v>
      </c>
      <c r="AG737" s="218"/>
      <c r="AH737" s="218"/>
      <c r="AI737" s="218" t="s">
        <v>100</v>
      </c>
      <c r="AJ737" s="218" t="s">
        <v>13605</v>
      </c>
      <c r="AK737" s="218" t="s">
        <v>13605</v>
      </c>
      <c r="AL737" s="218" t="s">
        <v>13605</v>
      </c>
      <c r="AM737" s="218"/>
    </row>
    <row r="738" ht="15.75" customHeight="1">
      <c r="A738" s="211" t="s">
        <v>16959</v>
      </c>
      <c r="B738" s="211" t="s">
        <v>16956</v>
      </c>
      <c r="C738" s="56" t="str">
        <f>VLOOKUP(A738,'import Konya'!A:Q,3,0)</f>
        <v>DOĞRU</v>
      </c>
      <c r="D738" s="211" t="s">
        <v>1385</v>
      </c>
      <c r="E738" s="56" t="str">
        <f>VLOOKUP(A738,'import Konya'!A:Q,5,0)</f>
        <v/>
      </c>
      <c r="F738" s="56" t="str">
        <f>VLOOKUP(A738,'import Konya'!A:Q,6,0)</f>
        <v/>
      </c>
      <c r="G738" s="56">
        <f>VLOOKUP(A738,'import Konya'!A:Q,7,0)</f>
        <v>7</v>
      </c>
      <c r="H738" s="56">
        <f>VLOOKUP(A738,'import Konya'!A:Q,8,0)</f>
        <v>32</v>
      </c>
      <c r="I738" s="56">
        <f>VLOOKUP(A738,'import Konya'!A:Q,9,0)</f>
        <v>39</v>
      </c>
      <c r="J738" s="216">
        <f>VLOOKUP(A738,'import Konya'!A:Q,10,0)</f>
        <v>0.18</v>
      </c>
      <c r="K738" s="211" t="s">
        <v>16960</v>
      </c>
      <c r="L738" s="211">
        <v>5.444312009E9</v>
      </c>
      <c r="M738" s="211" t="s">
        <v>11034</v>
      </c>
      <c r="N738" s="211" t="s">
        <v>14016</v>
      </c>
      <c r="O738" s="211" t="s">
        <v>16961</v>
      </c>
      <c r="P738" s="56" t="str">
        <f>VLOOKUP(A738,'import Konya'!A:Q,16,0)</f>
        <v>Geleneksel</v>
      </c>
      <c r="Q738" s="218" t="b">
        <v>0</v>
      </c>
      <c r="R738" s="218"/>
      <c r="S738" s="218"/>
      <c r="T738" s="218"/>
      <c r="U738" s="218"/>
      <c r="V738" s="220"/>
      <c r="W738" s="220"/>
      <c r="X738" s="218"/>
      <c r="Y738" s="218"/>
      <c r="Z738" s="220"/>
      <c r="AA738" s="218"/>
      <c r="AB738" s="218"/>
      <c r="AC738" s="218"/>
      <c r="AD738" s="218"/>
      <c r="AE738" s="218"/>
      <c r="AF738" s="218"/>
      <c r="AG738" s="218"/>
      <c r="AH738" s="218"/>
      <c r="AI738" s="218"/>
      <c r="AJ738" s="218"/>
      <c r="AK738" s="218"/>
      <c r="AL738" s="218"/>
      <c r="AM738" s="218"/>
    </row>
    <row r="739" ht="15.75" customHeight="1">
      <c r="A739" s="56" t="s">
        <v>16962</v>
      </c>
      <c r="B739" s="56" t="s">
        <v>16963</v>
      </c>
      <c r="C739" s="56" t="str">
        <f>VLOOKUP(A739,'import Konya'!A:Q,3,0)</f>
        <v>DOĞRU</v>
      </c>
      <c r="D739" s="56" t="s">
        <v>1507</v>
      </c>
      <c r="E739" s="56">
        <f>VLOOKUP(A739,'import Konya'!A:Q,5,0)</f>
        <v>8</v>
      </c>
      <c r="F739" s="56">
        <f>VLOOKUP(A739,'import Konya'!A:Q,6,0)</f>
        <v>1</v>
      </c>
      <c r="G739" s="56">
        <f>VLOOKUP(A739,'import Konya'!A:Q,7,0)</f>
        <v>6</v>
      </c>
      <c r="H739" s="56">
        <f>VLOOKUP(A739,'import Konya'!A:Q,8,0)</f>
        <v>8</v>
      </c>
      <c r="I739" s="56">
        <f>VLOOKUP(A739,'import Konya'!A:Q,9,0)</f>
        <v>14</v>
      </c>
      <c r="J739" s="216">
        <f>VLOOKUP(A739,'import Konya'!A:Q,10,0)</f>
        <v>0.43</v>
      </c>
      <c r="K739" s="56" t="s">
        <v>16964</v>
      </c>
      <c r="L739" s="56">
        <v>5.413101289E9</v>
      </c>
      <c r="M739" s="56" t="s">
        <v>11034</v>
      </c>
      <c r="N739" s="56" t="s">
        <v>13808</v>
      </c>
      <c r="O739" s="56" t="s">
        <v>16965</v>
      </c>
      <c r="P739" s="56" t="str">
        <f>VLOOKUP(A739,'import Konya'!A:Q,16,0)</f>
        <v>Geleneksel</v>
      </c>
      <c r="Q739" s="218" t="b">
        <v>0</v>
      </c>
      <c r="R739" s="218" t="s">
        <v>38</v>
      </c>
      <c r="S739" s="218" t="s">
        <v>149</v>
      </c>
      <c r="T739" s="2" t="s">
        <v>13853</v>
      </c>
      <c r="U739" s="218"/>
      <c r="V739" s="220">
        <v>44599.0</v>
      </c>
      <c r="W739" s="220">
        <v>44603.0</v>
      </c>
      <c r="X739" s="218"/>
      <c r="Y739" s="218" t="s">
        <v>1353</v>
      </c>
      <c r="Z739" s="220">
        <v>44599.0</v>
      </c>
      <c r="AA739" s="218"/>
      <c r="AB739" s="218"/>
      <c r="AC739" s="218"/>
      <c r="AD739" s="218"/>
      <c r="AE739" s="218"/>
      <c r="AF739" s="218"/>
      <c r="AG739" s="218"/>
      <c r="AH739" s="218"/>
      <c r="AI739" s="218" t="s">
        <v>149</v>
      </c>
      <c r="AJ739" s="218"/>
      <c r="AK739" s="218"/>
      <c r="AL739" s="218"/>
      <c r="AM739" s="218"/>
    </row>
    <row r="740" ht="15.75" customHeight="1">
      <c r="A740" s="211" t="s">
        <v>16966</v>
      </c>
      <c r="B740" s="211" t="s">
        <v>16967</v>
      </c>
      <c r="C740" s="56" t="str">
        <f>VLOOKUP(A740,'import Konya'!A:Q,3,0)</f>
        <v>DOĞRU</v>
      </c>
      <c r="D740" s="211" t="s">
        <v>2299</v>
      </c>
      <c r="E740" s="56">
        <f>VLOOKUP(A740,'import Konya'!A:Q,5,0)</f>
        <v>12</v>
      </c>
      <c r="F740" s="56" t="str">
        <f>VLOOKUP(A740,'import Konya'!A:Q,6,0)</f>
        <v/>
      </c>
      <c r="G740" s="56">
        <f>VLOOKUP(A740,'import Konya'!A:Q,7,0)</f>
        <v>0</v>
      </c>
      <c r="H740" s="56">
        <f>VLOOKUP(A740,'import Konya'!A:Q,8,0)</f>
        <v>57</v>
      </c>
      <c r="I740" s="56">
        <f>VLOOKUP(A740,'import Konya'!A:Q,9,0)</f>
        <v>57</v>
      </c>
      <c r="J740" s="216">
        <f>VLOOKUP(A740,'import Konya'!A:Q,10,0)</f>
        <v>0</v>
      </c>
      <c r="K740" s="211" t="s">
        <v>16968</v>
      </c>
      <c r="L740" s="211">
        <v>5.4538377E9</v>
      </c>
      <c r="M740" s="211" t="s">
        <v>11034</v>
      </c>
      <c r="N740" s="211" t="s">
        <v>13870</v>
      </c>
      <c r="O740" s="211" t="s">
        <v>16969</v>
      </c>
      <c r="P740" s="211" t="s">
        <v>2137</v>
      </c>
      <c r="Q740" s="218" t="b">
        <v>0</v>
      </c>
      <c r="R740" s="218" t="s">
        <v>33</v>
      </c>
      <c r="S740" s="218"/>
      <c r="T740" s="218"/>
      <c r="U740" s="218" t="s">
        <v>16970</v>
      </c>
      <c r="V740" s="220"/>
      <c r="W740" s="220"/>
      <c r="X740" s="218"/>
      <c r="Y740" s="218" t="s">
        <v>1353</v>
      </c>
      <c r="Z740" s="220">
        <v>44629.0</v>
      </c>
      <c r="AA740" s="218" t="s">
        <v>1353</v>
      </c>
      <c r="AB740" s="221">
        <v>44650.0</v>
      </c>
      <c r="AC740" s="218"/>
      <c r="AD740" s="218"/>
      <c r="AE740" s="218"/>
      <c r="AF740" s="218"/>
      <c r="AG740" s="218"/>
      <c r="AH740" s="218"/>
      <c r="AI740" s="218" t="s">
        <v>106</v>
      </c>
      <c r="AJ740" s="218" t="s">
        <v>167</v>
      </c>
      <c r="AK740" s="218"/>
      <c r="AL740" s="218"/>
      <c r="AM740" s="218"/>
    </row>
    <row r="741" ht="15.75" customHeight="1">
      <c r="A741" s="56" t="s">
        <v>16971</v>
      </c>
      <c r="B741" s="56" t="s">
        <v>16972</v>
      </c>
      <c r="C741" s="56" t="str">
        <f>VLOOKUP(A741,'import Konya'!A:Q,3,0)</f>
        <v>DOĞRU</v>
      </c>
      <c r="D741" s="56" t="s">
        <v>1364</v>
      </c>
      <c r="E741" s="56">
        <f>VLOOKUP(A741,'import Konya'!A:Q,5,0)</f>
        <v>34</v>
      </c>
      <c r="F741" s="56">
        <f>VLOOKUP(A741,'import Konya'!A:Q,6,0)</f>
        <v>7</v>
      </c>
      <c r="G741" s="56">
        <f>VLOOKUP(A741,'import Konya'!A:Q,7,0)</f>
        <v>13</v>
      </c>
      <c r="H741" s="56">
        <f>VLOOKUP(A741,'import Konya'!A:Q,8,0)</f>
        <v>1</v>
      </c>
      <c r="I741" s="56">
        <f>VLOOKUP(A741,'import Konya'!A:Q,9,0)</f>
        <v>14</v>
      </c>
      <c r="J741" s="216">
        <f>VLOOKUP(A741,'import Konya'!A:Q,10,0)</f>
        <v>0.93</v>
      </c>
      <c r="K741" s="56" t="s">
        <v>16973</v>
      </c>
      <c r="L741" s="56">
        <v>5.395096567E9</v>
      </c>
      <c r="M741" s="56" t="s">
        <v>11034</v>
      </c>
      <c r="N741" s="56" t="s">
        <v>13808</v>
      </c>
      <c r="O741" s="56" t="s">
        <v>16974</v>
      </c>
      <c r="P741" s="56" t="str">
        <f>VLOOKUP(A741,'import Konya'!A:Q,16,0)</f>
        <v>Geleneksel</v>
      </c>
      <c r="Q741" s="218" t="b">
        <v>0</v>
      </c>
      <c r="R741" s="218" t="s">
        <v>32</v>
      </c>
      <c r="S741" s="218"/>
      <c r="T741" s="218"/>
      <c r="U741" s="218"/>
      <c r="V741" s="220"/>
      <c r="W741" s="220"/>
      <c r="X741" s="218"/>
      <c r="Y741" s="218"/>
      <c r="Z741" s="220"/>
      <c r="AA741" s="218"/>
      <c r="AB741" s="218"/>
      <c r="AC741" s="218"/>
      <c r="AD741" s="218"/>
      <c r="AE741" s="218"/>
      <c r="AF741" s="218"/>
      <c r="AG741" s="218"/>
      <c r="AH741" s="218"/>
      <c r="AI741" s="218"/>
      <c r="AJ741" s="218"/>
      <c r="AK741" s="218"/>
      <c r="AL741" s="218"/>
      <c r="AM741" s="218"/>
    </row>
    <row r="742" ht="15.75" customHeight="1">
      <c r="A742" s="56" t="s">
        <v>16975</v>
      </c>
      <c r="B742" s="56" t="s">
        <v>16976</v>
      </c>
      <c r="C742" s="56" t="str">
        <f>VLOOKUP(A742,'import Konya'!A:Q,3,0)</f>
        <v>DOĞRU</v>
      </c>
      <c r="D742" s="56" t="s">
        <v>1950</v>
      </c>
      <c r="E742" s="56">
        <f>VLOOKUP(A742,'import Konya'!A:Q,5,0)</f>
        <v>2392</v>
      </c>
      <c r="F742" s="56">
        <f>VLOOKUP(A742,'import Konya'!A:Q,6,0)</f>
        <v>50</v>
      </c>
      <c r="G742" s="56">
        <f>VLOOKUP(A742,'import Konya'!A:Q,7,0)</f>
        <v>0</v>
      </c>
      <c r="H742" s="56">
        <f>VLOOKUP(A742,'import Konya'!A:Q,8,0)</f>
        <v>65</v>
      </c>
      <c r="I742" s="56">
        <f>VLOOKUP(A742,'import Konya'!A:Q,9,0)</f>
        <v>65</v>
      </c>
      <c r="J742" s="216">
        <f>VLOOKUP(A742,'import Konya'!A:Q,10,0)</f>
        <v>0</v>
      </c>
      <c r="K742" s="56" t="s">
        <v>16977</v>
      </c>
      <c r="L742" s="56">
        <v>3.323552239E9</v>
      </c>
      <c r="M742" s="56" t="s">
        <v>13620</v>
      </c>
      <c r="N742" s="56" t="s">
        <v>13958</v>
      </c>
      <c r="O742" s="56" t="s">
        <v>16978</v>
      </c>
      <c r="P742" s="56" t="str">
        <f>VLOOKUP(A742,'import Konya'!A:Q,16,0)</f>
        <v>Geleneksel</v>
      </c>
      <c r="Q742" s="218" t="b">
        <v>1</v>
      </c>
      <c r="R742" s="218"/>
      <c r="S742" s="218"/>
      <c r="T742" s="218"/>
      <c r="U742" s="218" t="s">
        <v>16979</v>
      </c>
      <c r="V742" s="220"/>
      <c r="W742" s="220"/>
      <c r="X742" s="218"/>
      <c r="Y742" s="218" t="s">
        <v>1506</v>
      </c>
      <c r="Z742" s="220">
        <v>44435.0</v>
      </c>
      <c r="AA742" s="218" t="s">
        <v>1353</v>
      </c>
      <c r="AB742" s="221">
        <v>44594.0</v>
      </c>
      <c r="AC742" s="218"/>
      <c r="AD742" s="218"/>
      <c r="AE742" s="218"/>
      <c r="AF742" s="218"/>
      <c r="AG742" s="218"/>
      <c r="AH742" s="218"/>
      <c r="AI742" s="218" t="s">
        <v>4907</v>
      </c>
      <c r="AJ742" s="218" t="s">
        <v>106</v>
      </c>
      <c r="AK742" s="218"/>
      <c r="AL742" s="218"/>
      <c r="AM742" s="218"/>
    </row>
    <row r="743" ht="15.75" customHeight="1">
      <c r="A743" s="56" t="s">
        <v>16980</v>
      </c>
      <c r="B743" s="56" t="s">
        <v>16981</v>
      </c>
      <c r="C743" s="56" t="str">
        <f>VLOOKUP(A743,'import Konya'!A:Q,3,0)</f>
        <v>DOĞRU</v>
      </c>
      <c r="D743" s="56" t="s">
        <v>1493</v>
      </c>
      <c r="E743" s="56">
        <f>VLOOKUP(A743,'import Konya'!A:Q,5,0)</f>
        <v>355</v>
      </c>
      <c r="F743" s="56" t="str">
        <f>VLOOKUP(A743,'import Konya'!A:Q,6,0)</f>
        <v/>
      </c>
      <c r="G743" s="56">
        <f>VLOOKUP(A743,'import Konya'!A:Q,7,0)</f>
        <v>7</v>
      </c>
      <c r="H743" s="56">
        <f>VLOOKUP(A743,'import Konya'!A:Q,8,0)</f>
        <v>44</v>
      </c>
      <c r="I743" s="56">
        <f>VLOOKUP(A743,'import Konya'!A:Q,9,0)</f>
        <v>51</v>
      </c>
      <c r="J743" s="216">
        <f>VLOOKUP(A743,'import Konya'!A:Q,10,0)</f>
        <v>0.14</v>
      </c>
      <c r="K743" s="56" t="s">
        <v>16982</v>
      </c>
      <c r="L743" s="56">
        <v>3.323244374E9</v>
      </c>
      <c r="M743" s="56" t="s">
        <v>13595</v>
      </c>
      <c r="N743" s="56" t="s">
        <v>14632</v>
      </c>
      <c r="O743" s="56" t="s">
        <v>16983</v>
      </c>
      <c r="P743" s="56" t="str">
        <f>VLOOKUP(A743,'import Konya'!A:Q,16,0)</f>
        <v>Geleneksel</v>
      </c>
      <c r="Q743" s="218" t="b">
        <v>0</v>
      </c>
      <c r="R743" s="218" t="s">
        <v>38</v>
      </c>
      <c r="S743" s="218" t="s">
        <v>100</v>
      </c>
      <c r="T743" s="218"/>
      <c r="U743" s="218" t="s">
        <v>16984</v>
      </c>
      <c r="V743" s="220">
        <v>44390.0</v>
      </c>
      <c r="W743" s="220">
        <v>44393.0</v>
      </c>
      <c r="X743" s="218"/>
      <c r="Y743" s="218" t="s">
        <v>1353</v>
      </c>
      <c r="Z743" s="220">
        <v>44390.0</v>
      </c>
      <c r="AA743" s="218" t="s">
        <v>1506</v>
      </c>
      <c r="AB743" s="221">
        <v>44407.0</v>
      </c>
      <c r="AC743" s="218" t="s">
        <v>1353</v>
      </c>
      <c r="AD743" s="221">
        <v>44410.0</v>
      </c>
      <c r="AE743" s="218"/>
      <c r="AF743" s="218"/>
      <c r="AG743" s="218"/>
      <c r="AH743" s="218"/>
      <c r="AI743" s="218" t="s">
        <v>100</v>
      </c>
      <c r="AJ743" s="218" t="s">
        <v>100</v>
      </c>
      <c r="AK743" s="218" t="s">
        <v>5107</v>
      </c>
      <c r="AL743" s="218"/>
      <c r="AM743" s="218"/>
    </row>
    <row r="744" ht="15.75" customHeight="1">
      <c r="A744" s="56" t="s">
        <v>16985</v>
      </c>
      <c r="B744" s="56" t="s">
        <v>16986</v>
      </c>
      <c r="C744" s="56" t="str">
        <f>VLOOKUP(A744,'import Konya'!A:Q,3,0)</f>
        <v>YANLIŞ</v>
      </c>
      <c r="D744" s="56" t="s">
        <v>1950</v>
      </c>
      <c r="E744" s="56">
        <f>VLOOKUP(A744,'import Konya'!A:Q,5,0)</f>
        <v>651</v>
      </c>
      <c r="F744" s="56" t="str">
        <f>VLOOKUP(A744,'import Konya'!A:Q,6,0)</f>
        <v/>
      </c>
      <c r="G744" s="56">
        <f>VLOOKUP(A744,'import Konya'!A:Q,7,0)</f>
        <v>0</v>
      </c>
      <c r="H744" s="56">
        <f>VLOOKUP(A744,'import Konya'!A:Q,8,0)</f>
        <v>45</v>
      </c>
      <c r="I744" s="56">
        <f>VLOOKUP(A744,'import Konya'!A:Q,9,0)</f>
        <v>45</v>
      </c>
      <c r="J744" s="216">
        <f>VLOOKUP(A744,'import Konya'!A:Q,10,0)</f>
        <v>0</v>
      </c>
      <c r="K744" s="56" t="s">
        <v>16987</v>
      </c>
      <c r="L744" s="56">
        <v>5.421440042E9</v>
      </c>
      <c r="M744" s="56" t="s">
        <v>11034</v>
      </c>
      <c r="N744" s="56" t="s">
        <v>13773</v>
      </c>
      <c r="O744" s="56" t="s">
        <v>16988</v>
      </c>
      <c r="P744" s="56" t="str">
        <f>VLOOKUP(A744,'import Konya'!A:Q,16,0)</f>
        <v>Geleneksel</v>
      </c>
      <c r="Q744" s="218" t="b">
        <v>0</v>
      </c>
      <c r="R744" s="218"/>
      <c r="S744" s="218"/>
      <c r="T744" s="218"/>
      <c r="U744" s="218" t="s">
        <v>16989</v>
      </c>
      <c r="V744" s="220"/>
      <c r="W744" s="220"/>
      <c r="X744" s="218"/>
      <c r="Y744" s="218" t="s">
        <v>43</v>
      </c>
      <c r="Z744" s="220">
        <v>44425.0</v>
      </c>
      <c r="AA744" s="218" t="s">
        <v>43</v>
      </c>
      <c r="AB744" s="221">
        <v>44426.0</v>
      </c>
      <c r="AC744" s="218" t="s">
        <v>43</v>
      </c>
      <c r="AD744" s="221">
        <v>44575.0</v>
      </c>
      <c r="AE744" s="218"/>
      <c r="AF744" s="218"/>
      <c r="AG744" s="218"/>
      <c r="AH744" s="218"/>
      <c r="AI744" s="218" t="s">
        <v>13605</v>
      </c>
      <c r="AJ744" s="218" t="s">
        <v>13605</v>
      </c>
      <c r="AK744" s="218" t="s">
        <v>610</v>
      </c>
      <c r="AL744" s="218"/>
      <c r="AM744" s="218"/>
    </row>
    <row r="745" ht="15.75" customHeight="1">
      <c r="A745" s="56" t="s">
        <v>16990</v>
      </c>
      <c r="B745" s="56" t="s">
        <v>16991</v>
      </c>
      <c r="C745" s="56" t="str">
        <f>VLOOKUP(A745,'import Konya'!A:Q,3,0)</f>
        <v>DOĞRU</v>
      </c>
      <c r="D745" s="56" t="s">
        <v>1832</v>
      </c>
      <c r="E745" s="56">
        <f>VLOOKUP(A745,'import Konya'!A:Q,5,0)</f>
        <v>91</v>
      </c>
      <c r="F745" s="56">
        <f>VLOOKUP(A745,'import Konya'!A:Q,6,0)</f>
        <v>2</v>
      </c>
      <c r="G745" s="56">
        <f>VLOOKUP(A745,'import Konya'!A:Q,7,0)</f>
        <v>17</v>
      </c>
      <c r="H745" s="56">
        <f>VLOOKUP(A745,'import Konya'!A:Q,8,0)</f>
        <v>25</v>
      </c>
      <c r="I745" s="56">
        <f>VLOOKUP(A745,'import Konya'!A:Q,9,0)</f>
        <v>42</v>
      </c>
      <c r="J745" s="216">
        <f>VLOOKUP(A745,'import Konya'!A:Q,10,0)</f>
        <v>0.4</v>
      </c>
      <c r="K745" s="56" t="s">
        <v>16992</v>
      </c>
      <c r="L745" s="56">
        <v>5.346671302E9</v>
      </c>
      <c r="M745" s="56" t="s">
        <v>13620</v>
      </c>
      <c r="N745" s="56" t="s">
        <v>13730</v>
      </c>
      <c r="O745" s="56" t="s">
        <v>16993</v>
      </c>
      <c r="P745" s="56" t="str">
        <f>VLOOKUP(A745,'import Konya'!A:Q,16,0)</f>
        <v>Geleneksel</v>
      </c>
      <c r="Q745" s="218" t="b">
        <v>0</v>
      </c>
      <c r="R745" s="218" t="s">
        <v>38</v>
      </c>
      <c r="S745" s="218" t="s">
        <v>167</v>
      </c>
      <c r="T745" s="2" t="s">
        <v>13064</v>
      </c>
      <c r="U745" s="218"/>
      <c r="V745" s="220">
        <v>44629.0</v>
      </c>
      <c r="W745" s="220">
        <v>44631.0</v>
      </c>
      <c r="X745" s="218"/>
      <c r="Y745" s="218" t="s">
        <v>1353</v>
      </c>
      <c r="Z745" s="220">
        <v>44629.0</v>
      </c>
      <c r="AA745" s="218"/>
      <c r="AB745" s="218"/>
      <c r="AC745" s="218"/>
      <c r="AD745" s="218"/>
      <c r="AE745" s="218"/>
      <c r="AF745" s="218"/>
      <c r="AG745" s="218"/>
      <c r="AH745" s="218"/>
      <c r="AI745" s="218" t="s">
        <v>167</v>
      </c>
      <c r="AJ745" s="218"/>
      <c r="AK745" s="218"/>
      <c r="AL745" s="218"/>
      <c r="AM745" s="218"/>
    </row>
    <row r="746" ht="15.75" customHeight="1">
      <c r="A746" s="56" t="s">
        <v>16994</v>
      </c>
      <c r="B746" s="56" t="s">
        <v>16995</v>
      </c>
      <c r="C746" s="56" t="str">
        <f>VLOOKUP(A746,'import Konya'!A:Q,3,0)</f>
        <v>YANLIŞ</v>
      </c>
      <c r="D746" s="56" t="s">
        <v>1443</v>
      </c>
      <c r="E746" s="56">
        <f>VLOOKUP(A746,'import Konya'!A:Q,5,0)</f>
        <v>7</v>
      </c>
      <c r="F746" s="56" t="str">
        <f>VLOOKUP(A746,'import Konya'!A:Q,6,0)</f>
        <v/>
      </c>
      <c r="G746" s="56">
        <f>VLOOKUP(A746,'import Konya'!A:Q,7,0)</f>
        <v>0</v>
      </c>
      <c r="H746" s="56">
        <f>VLOOKUP(A746,'import Konya'!A:Q,8,0)</f>
        <v>18</v>
      </c>
      <c r="I746" s="56">
        <f>VLOOKUP(A746,'import Konya'!A:Q,9,0)</f>
        <v>18</v>
      </c>
      <c r="J746" s="216">
        <f>VLOOKUP(A746,'import Konya'!A:Q,10,0)</f>
        <v>0</v>
      </c>
      <c r="K746" s="56" t="s">
        <v>16996</v>
      </c>
      <c r="L746" s="56">
        <v>5.527361922E9</v>
      </c>
      <c r="M746" s="56" t="s">
        <v>13595</v>
      </c>
      <c r="N746" s="56" t="s">
        <v>13901</v>
      </c>
      <c r="O746" s="56" t="s">
        <v>16997</v>
      </c>
      <c r="P746" s="56" t="str">
        <f>VLOOKUP(A746,'import Konya'!A:Q,16,0)</f>
        <v>Geleneksel</v>
      </c>
      <c r="Q746" s="218" t="b">
        <v>0</v>
      </c>
      <c r="R746" s="218" t="s">
        <v>43</v>
      </c>
      <c r="S746" s="218"/>
      <c r="T746" s="218"/>
      <c r="U746" s="218" t="s">
        <v>16998</v>
      </c>
      <c r="V746" s="220"/>
      <c r="W746" s="220"/>
      <c r="X746" s="218"/>
      <c r="Y746" s="218" t="s">
        <v>43</v>
      </c>
      <c r="Z746" s="220">
        <v>44427.0</v>
      </c>
      <c r="AA746" s="218"/>
      <c r="AB746" s="218"/>
      <c r="AC746" s="218"/>
      <c r="AD746" s="218"/>
      <c r="AE746" s="218"/>
      <c r="AF746" s="218"/>
      <c r="AG746" s="218"/>
      <c r="AH746" s="218"/>
      <c r="AI746" s="218" t="s">
        <v>13605</v>
      </c>
      <c r="AJ746" s="218"/>
      <c r="AK746" s="218"/>
      <c r="AL746" s="218"/>
      <c r="AM746" s="218"/>
    </row>
  </sheetData>
  <autoFilter ref="$A$1:$AM$746">
    <sortState ref="A1:AM746">
      <sortCondition descending="1" ref="C1:C746"/>
      <sortCondition ref="B1:B746"/>
    </sortState>
  </autoFilter>
  <customSheetViews>
    <customSheetView guid="{3535F280-88E2-4B15-B0E0-619A6DDFBF75}" filter="1" showAutoFilter="1">
      <autoFilter ref="$Y$544:$AM$547"/>
      <extLst>
        <ext uri="GoogleSheetsCustomDataVersion1">
          <go:sheetsCustomData xmlns:go="http://customooxmlschemas.google.com/" filterViewId="1208615080"/>
        </ext>
      </extLst>
    </customSheetView>
    <customSheetView guid="{065C6842-6D87-4E0A-82DC-3CF83A417642}" filter="1" showAutoFilter="1">
      <autoFilter ref="$A$1:$AM$563">
        <filterColumn colId="2">
          <filters>
            <filter val="DOĞRU"/>
          </filters>
        </filterColumn>
        <filterColumn colId="12">
          <filters>
            <filter val="Meram"/>
          </filters>
        </filterColumn>
        <filterColumn colId="17">
          <filters blank="1">
            <filter val="Sistemden Çıkmak İstiyor"/>
            <filter val="Lokasyon Uzak"/>
            <filter val="BlackList"/>
            <filter val="Tadilat Var"/>
            <filter val="Restoran Silindi"/>
            <filter val="Menü Güncellemesi Yapılacak"/>
          </filters>
        </filterColumn>
        <sortState ref="A1:AM563">
          <sortCondition ref="N1:N563"/>
        </sortState>
      </autoFilter>
      <extLst>
        <ext uri="GoogleSheetsCustomDataVersion1">
          <go:sheetsCustomData xmlns:go="http://customooxmlschemas.google.com/" filterViewId="1442762613"/>
        </ext>
      </extLst>
    </customSheetView>
    <customSheetView guid="{EB359389-020A-4C7E-A2D9-0BF48F2E3CFD}" filter="1" showAutoFilter="1">
      <autoFilter ref="$AI$247:$AM$254"/>
      <extLst>
        <ext uri="GoogleSheetsCustomDataVersion1">
          <go:sheetsCustomData xmlns:go="http://customooxmlschemas.google.com/" filterViewId="1591274441"/>
        </ext>
      </extLst>
    </customSheetView>
    <customSheetView guid="{5D9B2B0B-5AAB-42D0-B91B-65758FE1A5A2}" filter="1" showAutoFilter="1">
      <autoFilter ref="$A$1:$AM$563">
        <filterColumn colId="2">
          <filters>
            <filter val="DOĞRU"/>
          </filters>
        </filterColumn>
        <filterColumn colId="12">
          <filters>
            <filter val="Meram"/>
          </filters>
        </filterColumn>
        <filterColumn colId="9">
          <filters>
            <filter val="67%"/>
            <filter val="11%"/>
            <filter val="43%"/>
            <filter val="87%"/>
            <filter val="75%"/>
            <filter val="31%"/>
            <filter val="63%"/>
            <filter val="95%"/>
            <filter val="83%"/>
            <filter val="71%"/>
            <filter val="1%"/>
            <filter val="16%"/>
            <filter val="48%"/>
            <filter val="36%"/>
            <filter val="24%"/>
            <filter val="68%"/>
            <filter val="12%"/>
            <filter val="44%"/>
            <filter val="64%"/>
            <filter val="96%"/>
            <filter val="40%"/>
            <filter val="72%"/>
            <filter val="60%"/>
            <filter val="92%"/>
            <filter val="80%"/>
            <filter val="6%"/>
            <filter val="2%"/>
            <filter val="29%"/>
            <filter val="49%"/>
            <filter val="37%"/>
            <filter val="25%"/>
            <filter val="69%"/>
            <filter val="13%"/>
            <filter val="100%"/>
            <filter val="57%"/>
            <filter val="89%"/>
            <filter val="45%"/>
            <filter val="77%"/>
            <filter val="21%"/>
            <filter val="65%"/>
            <filter val="41%"/>
            <filter val="61%"/>
            <filter val="93%"/>
            <filter val="81%"/>
            <filter val="7%"/>
            <filter val="3%"/>
            <filter val="18%"/>
            <filter val="58%"/>
            <filter val="78%"/>
            <filter val="34%"/>
            <filter val="66%"/>
            <filter val="22%"/>
            <filter val="10%"/>
            <filter val="86%"/>
            <filter val="42%"/>
            <filter val="74%"/>
            <filter val="30%"/>
            <filter val="94%"/>
            <filter val="82%"/>
            <filter val="70%"/>
            <filter val="8%"/>
            <filter val="90%"/>
            <filter val="0%"/>
          </filters>
        </filterColumn>
        <filterColumn colId="17">
          <filters blank="1">
            <filter val="İleride Randevu Alınacak"/>
            <filter val="Ulaşılamadı"/>
            <filter val="Dönüş Yapacak"/>
            <filter val="Sistemden Çıkmak İstiyor"/>
            <filter val="Lokasyon Uzak"/>
            <filter val="BlackList"/>
            <filter val="Franchise"/>
            <filter val="Randevu İptal"/>
            <filter val="Tadilat Var"/>
            <filter val="Restoran Silindi"/>
            <filter val="Menü Güncellemesi Yapılacak"/>
          </filters>
        </filterColumn>
        <filterColumn colId="13">
          <filters>
            <filter val="Ulubatlıhasan"/>
            <filter val="Kazancı"/>
            <filter val="Hacıibalı"/>
            <filter val="Boyacıali"/>
            <filter val="İzzetbey"/>
            <filter val="Üçgöz"/>
            <filter val="Sakarya"/>
            <filter val="Aydınlıkevler"/>
            <filter val="Aziziye"/>
            <filter val="Horozluhanosb"/>
            <filter val="Uzunharmanlar"/>
            <filter val="Horozluhan"/>
            <filter val="Işıklar"/>
            <filter val="Fevziçakmak 2. Bölge"/>
            <filter val="Meydan"/>
            <filter val="Akabe"/>
            <filter val="Fevziçakmak 1. Bölge"/>
            <filter val="Selçuklu"/>
            <filter val="Mengene"/>
            <filter val="Hacıveyiszade"/>
            <filter val="Türbe"/>
            <filter val="Belkaya"/>
            <filter val="Sancak"/>
            <filter val="Sarıyakup"/>
            <filter val="Selçuk"/>
            <filter val="Öğretmenevleri"/>
            <filter val="Milli Egemenlik"/>
            <filter val="Yazır"/>
            <filter val="Toprak Sarnıç"/>
            <filter val="Sümer"/>
            <filter val="Hacıakif"/>
            <filter val="İhsaniye"/>
            <filter val="Süleyman Şah"/>
            <filter val="Alpaslan"/>
            <filter val="Yaylapınar Süleymaniye"/>
            <filter val="Namık Kemal"/>
            <filter val="Barbaros"/>
            <filter val="Mehmet Akif"/>
            <filter val="Ardıçlı"/>
            <filter val="Şeker"/>
            <filter val="Mamuriye"/>
            <filter val="Hacıkaymak"/>
            <filter val="Şeyh Şamil"/>
            <filter val="Büyük Kovanağzı"/>
            <filter val="Musalla Bağları"/>
            <filter val="Hacımutahir"/>
            <filter val="Yaka"/>
            <filter val="Şükran 1. Bölge"/>
            <filter val="Fetih"/>
            <filter val="Dumlupınar"/>
            <filter val="Hamzaoğlu"/>
            <filter val="Gaziosmanpaşa"/>
            <filter val="Nişantaş"/>
            <filter val="Dedekorkut"/>
            <filter val="Karaciğan"/>
            <filter val="Parsana"/>
            <filter val="Evsat"/>
            <filter val="Hacı Hasan"/>
            <filter val="Erenler"/>
            <filter val="Eti"/>
            <filter val="Bosna Hersek"/>
            <filter val="Alavardı"/>
            <filter val="Sille Ak"/>
            <filter val="Kto Karatay Üniversitesi"/>
            <filter val="Ayanbey"/>
            <filter val="Ateşbaz Veli"/>
            <filter val="Akşemsettin"/>
            <filter val="Akıncılar"/>
            <filter val="Karahüyük"/>
            <filter val="Buhara"/>
            <filter val="Bedir"/>
            <filter val="Hacısadık"/>
            <filter val="Ladikli"/>
            <filter val="Yunus Emre"/>
            <filter val="Alaylar Bir"/>
            <filter val="Çaybaşı"/>
            <filter val="Feritpaşa"/>
            <filter val="Çelebi"/>
            <filter val="Lalebahçe"/>
            <filter val="Kumköprü"/>
            <filter val="Doğuş"/>
            <filter val="Yunuslu"/>
            <filter val="Köyceğiz"/>
            <filter val="Hacıyusufmescit"/>
            <filter val="Beyhekim"/>
            <filter val="Abdülaziz"/>
            <filter val="Şeyh Sadrettin"/>
            <filter val="Hanaybaşı"/>
            <filter val="Yenimahalle"/>
            <filter val="Kayacıkaraplar"/>
            <filter val="Hıdırlı"/>
            <filter val="Kosova"/>
            <filter val="Pirömer"/>
            <filter val="Muradiye"/>
            <filter val="Esenler"/>
            <filter val="Yeni"/>
            <filter val="Ziya Gökalp"/>
            <filter val="Hüsamettin Çelebi"/>
            <filter val="Fatih"/>
            <filter val="Altunkalem"/>
            <filter val="Selahaddini Eyyubi"/>
            <filter val="Pirebi"/>
            <filter val="Hasandedemescit"/>
            <filter val="Hacıarmağan"/>
            <filter val="Hocacihan"/>
            <filter val="Havzan"/>
            <filter val="Malazgirt"/>
            <filter val="Gülbahçe"/>
            <filter val="Şemsitebrizi"/>
            <filter val="İstasyon"/>
            <filter val="Kileci"/>
            <filter val="Melikşah"/>
            <filter val="Ferhuniye"/>
            <filter val="Büyük Sinan"/>
            <filter val="Elmacı"/>
            <filter val="Armağan"/>
            <filter val="Keykubat"/>
            <filter val="Aşkan"/>
            <filter val="Gazanfer"/>
            <filter val="Kılınçarslan"/>
            <filter val="Binkonutlar"/>
            <filter val="Namık Kemal Üniversitesi Ahmet Keleşoglu Eğitim Fakültesi"/>
            <filter val="Akçeşme"/>
            <filter val="Kurtuluş"/>
          </filters>
        </filterColumn>
      </autoFilter>
      <extLst>
        <ext uri="GoogleSheetsCustomDataVersion1">
          <go:sheetsCustomData xmlns:go="http://customooxmlschemas.google.com/" filterViewId="1914616373"/>
        </ext>
      </extLst>
    </customSheetView>
    <customSheetView guid="{76D3B64D-D469-49ED-A62B-986EFE8E19C4}" filter="1" showAutoFilter="1">
      <autoFilter ref="$A$1:$AM$563">
        <filterColumn colId="2">
          <filters>
            <filter val="DOĞRU"/>
          </filters>
        </filterColumn>
        <filterColumn colId="9">
          <filters>
            <filter val="87%"/>
            <filter val="83%"/>
            <filter val="1%"/>
            <filter val="16%"/>
            <filter val="68%"/>
            <filter val="72%"/>
            <filter val="2%"/>
            <filter val="49%"/>
            <filter val="37%"/>
            <filter val="25%"/>
            <filter val="89%"/>
            <filter val="77%"/>
            <filter val="65%"/>
            <filter val="7%"/>
            <filter val="3%"/>
            <filter val="78%"/>
            <filter val="66%"/>
            <filter val="10%"/>
            <filter val="74%"/>
            <filter val="94%"/>
            <filter val="82%"/>
            <filter val="8%"/>
            <filter val="90%"/>
            <filter val="0%"/>
          </filters>
        </filterColumn>
        <filterColumn colId="12">
          <filters>
            <filter val="Meram"/>
          </filters>
        </filterColumn>
        <filterColumn colId="17">
          <filters blank="1">
            <filter val="İleride Randevu Alınacak"/>
            <filter val="Ulaşılamadı"/>
            <filter val="Dönüş Yapacak"/>
            <filter val="Sistemden Çıkmak İstiyor"/>
            <filter val="Lokasyon Uzak"/>
            <filter val="BlackList"/>
            <filter val="Randevu İptal"/>
            <filter val="Tadilat Var"/>
            <filter val="Restoran Silindi"/>
            <filter val="Menü Güncellemesi Yapılacak"/>
          </filters>
        </filterColumn>
        <sortState ref="A1:AM563">
          <sortCondition ref="N1:N563"/>
        </sortState>
      </autoFilter>
      <extLst>
        <ext uri="GoogleSheetsCustomDataVersion1">
          <go:sheetsCustomData xmlns:go="http://customooxmlschemas.google.com/" filterViewId="2027841358"/>
        </ext>
      </extLst>
    </customSheetView>
    <customSheetView guid="{8EBDBF6B-6BD9-4AD8-9E7F-462AD8DEC5DA}" filter="1" showAutoFilter="1">
      <autoFilter ref="$A$1:$AM$563"/>
      <extLst>
        <ext uri="GoogleSheetsCustomDataVersion1">
          <go:sheetsCustomData xmlns:go="http://customooxmlschemas.google.com/" filterViewId="205080474"/>
        </ext>
      </extLst>
    </customSheetView>
    <customSheetView guid="{44B0B8FF-D275-4DDC-8B10-BAB1D5B7C6E7}" filter="1" showAutoFilter="1">
      <autoFilter ref="$A$1:$AM$697">
        <sortState ref="A1:AM697">
          <sortCondition ref="B1:B697"/>
          <sortCondition descending="1" ref="C1:C697"/>
        </sortState>
      </autoFilter>
      <extLst>
        <ext uri="GoogleSheetsCustomDataVersion1">
          <go:sheetsCustomData xmlns:go="http://customooxmlschemas.google.com/" filterViewId="2085372967"/>
        </ext>
      </extLst>
    </customSheetView>
    <customSheetView guid="{4E283709-B3AB-4124-9678-6D80AE9D1B43}" filter="1" showAutoFilter="1">
      <autoFilter ref="$A$1:$AM$563">
        <filterColumn colId="14">
          <filters>
            <filter val="Yazır Mahallesi Pehlivantaşı Sokak D blok No:23 B SELÇUKLU\KONYA"/>
            <filter val="Aşkan Mah. Yeni Meram Cad. No:124/1 Meram Konya"/>
            <filter val="Selçuk Mah. Harzami Sokak No:2/b Selçuklu Konya"/>
            <filter val="Sahibiata Mah. Atatürk Caddesi No: 39 B Meram Konya"/>
            <filter val="Aziziye Mah. Selimiye Cad. No:5 Karatay Konya"/>
            <filter val="Doğuş Mah. Çimenlik Cad. No:98 L Karatay / Konya"/>
            <filter val="ALAVARDI MAH. FATİH CAD. GÖRGÜLÜ DELUXE A BLOK (1.2.3.GİRİŞ) NO: 122 G MERAM/ KONYA"/>
            <filter val="Nişantaş Mah. Kemerli Cad. No:18 C Selçuklu/KONYA"/>
            <filter val="Bosna Hersek Mah. Osmanlı Cad. No:9 AD Selçuklu Konya"/>
            <filter val="alavardı mah. fatih cad. no:122/f meram/konya"/>
            <filter val="Dumlupınar Mah. İstek Sk. No:4 Selçuklu/KONYA"/>
            <filter val="Parsana Mah. İmran Sok. No:48 A Selçuklu Konya"/>
            <filter val="Parsana Mah. Kaletaş Cad. No:2 AJ Selçuklu/KONYA"/>
            <filter val="Beyhekim mahallesi Gülaçar sokak no 15 A Selçuklu Konya"/>
            <filter val="Feritpaşa Mah. Ahmet Hilmi Nalçacı Cad. No:59 A Selçuklu/KONYA"/>
            <filter val="Yazır Mah. Doç. Dr. Halil Ürün Cad. No:8 T Selçuklu Konya"/>
            <filter val="Şeker Mah. Hocacihan Tekke Cad. No:48/B Selçuklu Konya"/>
            <filter val="Dumlupınar mahallesi şehitlik caddesi no:35/B SELÇUKLU/KONYA"/>
            <filter val="Karaciğan mah.Ali ulvi kurucu cd.111/a Karatay Konya"/>
            <filter val="Kılınçarslan Mah. Şair Seyfi Cad. No:12 A Selçuklu Konya"/>
            <filter val="Alavardı Mah. Sivaslı Ali Kemal Cad. No:44 E İç Kapı No:1 Meram / Konya"/>
            <filter val="Bosna Hersek Mahallesi, no:248U Forum Kampüs AVM, Yeni İstanbul Cd., 42100 Selçuklu/Konya"/>
            <filter val="Hacımutahir Mah. Atatürk Cad. No:43 E Ereğli Konya"/>
            <filter val="İhsaniye Mah. Beyhekim Sk. No:6/B Selçuklu/KONYA"/>
            <filter val="Şemsitebrizi Mah. Hatuniye Sk. No:9 C Karatay/KONYA"/>
            <filter val="Nişantaş Mah. Yahya Çavuş Cad. Doğu İşhanı No:1 F Selçuklu Konya"/>
            <filter val="DUMLUPINAR MAH. ŞEHİTLİK CAD. NO: 83 A SELÇUKLU/ KONYA"/>
            <filter val="Alavardı Mah. Yaka cad. No:4/G Meram/Konya"/>
            <filter val="Namık Kemal Mah. Cahı Cad. No:62 Ereğli Konya"/>
            <filter val="Çömlekçi mah. Kazım Karabekir Cad. No: 5 Konya / EREGLİ"/>
            <filter val="Beyhekim Mahallesi Kılıçaslan Caddesi C blok No:25 Selçuklu/Konya"/>
            <filter val="Kileci Mah. Gzi Cad. No:2 A Akşehir/KONYA"/>
            <filter val="Yaka Mahallesi Beyşehir Caddesi No: 271/F Meram Konya"/>
            <filter val="KAZANCI MAH. İNÖNÜ CAD. NO: 81 -1 İÇ KAPI NO: 1 EREĞLİ/ KONYA"/>
            <filter val="Karaciğan Mah. Ankara Cad. No:78A Karatay Konya"/>
            <filter val="Sancak Mah. Veysel Karani Cad. No:6 C Selçuklu / Konya"/>
            <filter val="Çelebi Mah. Fetih Cad. 200/A Karatay/KONYA"/>
            <filter val="ALAVARDI MAH. YAKA CAD. NO:16/D MERAM/KONYA"/>
            <filter val="Yazır Mah. Elmalı Hamdi Hoca Cad. No:3 D Selçuklu Konya"/>
            <filter val="Şems-i Tebrizi mah. Şerafettin Cad. No:50/B Karatay konya"/>
            <filter val="Gülbahçe Mah. Alparslan Türkeş Cad. No:3 B Ereğli Konya"/>
            <filter val="HOROZLUHAN MAH. DR.SADIK AHMET CAD. C BLOK NO: 98 F SELÇUKLU/ KONYA"/>
            <filter val="Boyacıali Mah. Dr. Mustafa Kurdoğlu Cad. No:1 B Ereğli Konya"/>
            <filter val="ALAVARDI MAH. YAKA CAD. NO:36/A MERAM/KONYA"/>
            <filter val="Beyhekim Mah. Erenler Sok. No:61 B Selçuklu Konya"/>
            <filter val="Hacımutahir Mah. Eczacı Sami Cad. No:12 A Ereğli Konya"/>
            <filter val="Öğretmen Evleri Mah. Gazdeposu Sok. No:16 A Meram Konya"/>
            <filter val="Şeker Mah. Şehit Ömer Halisdemir Cad. No:7E Selçuklu/KONYA"/>
            <filter val="Selahaddin Eyyübi Mah. Sonuç Sokak No:1/a Selçuklu/ Konya"/>
            <filter val="Parsana Mah Ahmet Yesevi Cad B blok 1.2. Giriş no:73BF Konya Selçuklu"/>
            <filter val="Pirömer mah Atatürk cad no 93 A Ereğli/KONYA"/>
            <filter val="Bosna Hersek Mah. Osmanlı Cad. No:4Selçuklu/Konya"/>
            <filter val="Doğuş mah. Cemil Çiçek Cad. No:13/E Karatay / KONYA"/>
            <filter val="Selçuklu mahallesi Atatürk caddesi No:48 G Ereğli Konya"/>
            <filter val="Selahaddini Eyyubi Mah. Ahmet Yesevi Cad. No:22/1 Selçuklu Konya"/>
            <filter val="Aşkan Mah. Sivaslı Ali Kemal Cad. No:15 A Meram/KONYA"/>
            <filter val="Bosna Hersek Mah. Osmanlı Cad. No:10 Selçuklu/KONYA"/>
            <filter val="Doğuş Mah. Çimenlik Sok. No:98 K Karatay Konya"/>
            <filter val="Bosna Hersek Mah. Osmanlı Cad. No:4 A Selçuklu Konya"/>
            <filter val="Sümer Mh. Kültür Sok. No :27/C Ereğli/Konya"/>
            <filter val="pirömer Mah Üçgöz Cad Türkay işhanı altı 12 / d eregli konya"/>
            <filter val="Doğuş Mah. Fetih Cad. No:284 D Karatay Konya"/>
            <filter val="Şeyhşamil mahallesi eyüpsultan caddesi oval çarşı no :54/c Selçuklu/KONYA"/>
            <filter val="Alavardı Mah. Fatih cad. No:145/A MERAM/KONYA"/>
            <filter val="Şeyh Şamil Mah. Doç. Dr. Halil Ürün Cad. No:23 R Selçuklu Konya"/>
            <filter val="Ulubatlı hasan mahallesi Karakayış caddesi 187/D KARATAY/KONYA"/>
            <filter val="Yazır mah. Dolunay Cad. No:1/C Selçuklu Konya"/>
            <filter val="ALAVARDI MAH. YAKA CAD. NO: 74 B İÇ KAPI NO: 1 MERAM/ KONYA"/>
            <filter val="Buhara Mah. Abdulhamit Cad. No:5/A Selçuklu/KONYA"/>
            <filter val="Lalebahçe Mah. Lalebahçe Cad. No:112/A Meram Konya"/>
            <filter val="Dalmaz Mah. Bestekar Mustafa Seyran Cad. Gülba No: 34 B Ereğli Konya"/>
            <filter val="Orhangazi mahallesi büyük Kumköprü caddesi no 124B Karatay Konya"/>
            <filter val="SAHİBiATA MAH. KARAMAN CAD. NO: 38 F MERAM/ KONYA"/>
            <filter val="Havzan Mahallesi Ebusuud efendi caddesi inanç AP No 41/B Meram KONYA"/>
            <filter val="Alavardı Mah. Yaka Cad. No:16/A Meram / Konya"/>
            <filter val="sancak mah. veysel karani cad. no:24 selçuk/konya"/>
            <filter val="Alavardı mahallesi Fatih caddesi no 130/B"/>
            <filter val="Barbaros Mah. Anafartalar Caddesi No:2 D Ereğli Konya"/>
            <filter val="Köprübaşı mah. Ali Ulvi Kurucu cad. No:26/D Karatay/konya"/>
            <filter val="Bosna Hersek Mah. Osmanlı Cad. No:9/J Selçuklu/KONYA"/>
            <filter val="Doğuş Mah. Küçük Kumköprü Cad. No:7/D Karatay Konya"/>
            <filter val="Aydınlar Mahallesi Alparslan Türkeş caddesi No:48/B Ereğli Konya"/>
            <filter val="Bosna Hersek mah Akif sokak No: 3 D Selçuklu Konya"/>
            <filter val="Sümer Mahallesi Eczacı Sami Sokak Park Site Avm No:3/101 Ereğli/Konya"/>
            <filter val="Akabe Mah. Cemil Çiçek Cad. A Blok No:28 R Karatay / Konya"/>
            <filter val="Hacımutahir Mah. Atatürk Cad. No:55 F Ereğli Konya"/>
            <filter val="AKABE MAH. SAÇLI KASAP CAD. NO: 138 G İÇ KAPI NO: - KARATAY/ KONYA"/>
            <filter val="Beyhekim Mah. Fırat Cad. No:16 B Selçuklu Konya"/>
            <filter val="SELAHADDİNİ EYYUBİ MAH. BEYHEKİM CAD. 3. GİRİŞ 3. GİRİŞ NO: 89 CA SELÇUKLU/ KONYA"/>
            <filter val="ALAVARDI MAH. YAKA CAD. NO:8/A MERAM/KONYA"/>
            <filter val="KARACİĞAN MAH. ALİ ULVİ KURUCU CAD. NO: 111 B KARATAY/ KONYA"/>
            <filter val="Fevziçakmak mah. Gülistan caddesi Gülistan iş merkezi 74/c KARATAY/KONYA"/>
            <filter val="Fatih ışıklar mahallesi Malas caddesi no:30/A SELÇUKLU/KONYA"/>
            <filter val="Mehmet Akif Mah. Edipoğlu Cad. No:37 Selçuklu/KONYA"/>
            <filter val="bosna hersek mahallesi soner sokak no 3/AD Selçuklu Konya"/>
            <filter val="Sümer Mah Eczacı Sami Caddesi Park Site Avm No:5/214 Ereğli/ Konya"/>
            <filter val="Işıklar Mah. Yeğenoğlu Cad. No:52A Selçuklu/KONYA"/>
            <filter val="Işıklar Mah. Malas Cad. No:69 Selçuklu/KONYA"/>
            <filter val="Aydoğdu Mah. Çeçenistan Cad. No:67 DE Meram/KONYA"/>
            <filter val="Bosna Hersek Mah. Yeni İstanbul Cad. No:248 C Selçuklu Konya"/>
            <filter val="Bosna Hersek Mah. Osmanlı Cad. No:10J Selçuklu/Konya"/>
            <filter val="Alavardı Mah. Fatih cad. No:141/c meram/konya"/>
            <filter val="Hacı hasan mah ali ulvi kurucu cad. No.53B Karatay Konya"/>
            <filter val="Ulubatlı Hasan Mahallesi Mercidabık Sokak No:58/B Karatay Konya"/>
            <filter val="Hacımutahir Mah. 90466 Sk. No:4 G Ereğli/KONYA"/>
            <filter val="Aşkan mahallesi Aşkan caddesi No:6/a Meram Konya"/>
            <filter val="Bosna-Hersek Mah Çetiner Sk. Forum Kampüs AVM NO:5AJ SELÇUKLU/KONYA"/>
            <filter val="Bosna Hersek Mah. Mesaj Cad. No:42 F Selçuklu Konya"/>
            <filter val="Kosova Mahallesi Veysel Karani Caddesi No:116/G Selçuklu Konya"/>
            <filter val="Kayacıkaraplar Mah. Bulgur İmam Cad. No:105 B Karatay/KONYA"/>
            <filter val="alavardı mah. ezine sokak no:21/b meram/konya"/>
            <filter val="KARAHÜYÜK MAH. HATIP CAD. NO: 304 İÇ KAPI NO: 1 MERAM/ KONYA"/>
            <filter val="Yazır mahallesi Sultan caddesi No 29 / C Selçuklu Konya"/>
            <filter val="AYDOĞDU MAH. LARENDE CAD. NO:25/B MERAM/KONYA"/>
            <filter val="Yazır Mah. Beyazkaranfil Sok. No:2 E Selçuklu Konya"/>
            <filter val="Şeyhşamil mahallesi eylül sokak kızılkaya iş merkezi 2/K SELÇUKLU/KONYA"/>
            <filter val="Musalla bağları mahallesi telgrafcı hamdi bey caddesi 6/G Konya/Selçuklu"/>
            <filter val="Osmangazi mahallesi hatıp caddesi 28/E Meram/KONYA"/>
            <filter val="Kılınçarslan mahallesi eski sille caddesi no 121/A Selçuklu Konya"/>
            <filter val="Hüsamettin Çelebi Mah. Uygun Sok. No:3A Selçuklu/Konya"/>
            <filter val="Bosna Hersek Mah. Fatih Sok. No:1/G Selçuklu Konya"/>
            <filter val="İhsaniye Mah. Alaaddin Blv. No:12 A Selçuklu Konya"/>
            <filter val="Alavardı Mah. Fatih Cad. No:122/H Meram/Konya"/>
            <filter val="Emirgazi Mah. Recepağa Cad. No:217 D Karatay Konya"/>
            <filter val="ERENLER MAH. BAŞAK CAD. 3.BLOK NO: 39 C KARATAY/ KONYA"/>
            <filter val="Aydınlar Mahallesi Alparslan Türkeş caddesi No:38/C Ereğli Konya"/>
            <filter val="NİŞANTAŞ MAH. METEHAN CAD. NO: 37 SELÇUKLU/ KONYA"/>
            <filter val="Hacı Hasan Mah. Sedirler Cad. No:105 Karatay/KONYA"/>
            <filter val="MELİKŞAH MAH. AZİZ MAHMUT HÜDAİ CAD. NO: 15 A MERAM/ KONYA"/>
            <filter val="Alavardı Mah. Fatih cad. No:114/B"/>
            <filter val="Alavardı Mah. Fatih cad. No:114/A"/>
            <filter val="Kosova Mah. Zemzemkuyusu Sk. NO:14 Selçuklu/KONYA"/>
            <filter val="Erenler Mah. Fetih Cad. No:45 A Karatay/KONYA"/>
            <filter val="Bosna Hersek Mah. Soner Sok. No:1 J Selçuklu Konya"/>
            <filter val="Sümer Mah. Atatürk Cad. No:5 A Ereğli/KONYA"/>
            <filter val="Hacımutahir Mah. Rasim Erel Cad. No:46A Ereğli Konya"/>
            <filter val="Yeni Mah. Stadyum Cad. No:14/A Akşehir/KONYA"/>
            <filter val="Feritpaşa Mah. Ahmet Hilmi Nalçacı Cad. No:71 Selçuklu Konya"/>
            <filter val="Yazır Mah. Beyhekim Cad. No:42 B Selçuklu Konya"/>
            <filter val="Yazır Mah. Elmalılı Hamdi Yazır Cad. No:10 C Selçuklu Konya"/>
            <filter val="bosna hersek mahallesi akif sokak no:3p selçuklu Konya"/>
            <filter val="Bosna Hersek Mah. Mesaj Cad. No:36 A Selçuklu Konya"/>
            <filter val="Namık Kemal Mah. Atatürk Cad. No:163 C Ereğli Konya"/>
            <filter val="Aşkan Mah. Yaka Cad. No:55 Meram Konya"/>
            <filter val="Alavardı mah ulubat sk 12 C meram konya"/>
            <filter val="Sancak mahallesi sıdkı sokak 6/D selçuklu KONYA"/>
            <filter val="Aşkan Mah. Yaka Cad. No:53 B Meram/KONYA"/>
            <filter val="Yazır Mah. Dr. Sıddık Özmerzifonlu Cad No: 11/A Selçuklu Konya"/>
            <filter val="Fevzi Çakmak Mah. Karakayış Cad. No:277 / 1 Karatay Konya"/>
            <filter val="Fatih Mah. Dağsaray Sk. No:20 A Selçuklu/KONYA"/>
            <filter val="Fevziçakmak mah. 10695.sk no:4 (AYKENT SANAYİ SİTESİ 25. Sokak) Karatay/KONYA"/>
            <filter val="Melikşah mahallesi melikşah caddesi no:69 Meram KONYA"/>
            <filter val="Şeker Mahallesi Hocacihan Tekke Caddesi No:18/A Selçuklu KONYA"/>
            <filter val="Hacıakif Mah. Antalya Cad: No:25 İç Kapı No:Z03 Beyşehir/KONYA"/>
            <filter val="Havzan, Yeni Elektrik Santral Cd. No:31, 42090 Meram/Konya"/>
            <filter val="BOSNA HERSEK MAH/SEMT FATİH SK. KIVILCIM İŞMERKEZİ KIVILCIM İŞ MERKEZİ NO: 1 E SELÇUKLU/ KONYA"/>
            <filter val="İHSANİYE MAH. ABDÜLEZELPAŞA CAD. ERGÜLLÜ APT. SİT. NO:5/A SELÇUKLU/KONYA"/>
            <filter val="Yazır mah. Dr. Sıddık Özmerzifonlu Cad. No:13 A Selçuklu Konya"/>
            <filter val="Selçuk Mah. 32809 Sok. No:1 E Akşehir Konya"/>
            <filter val="Hüsamettin çelebi Mah. İsmail Kaya Cad. No:12 I Selçuklu Konya"/>
            <filter val="Bosna Hersek MAh. Osmanlı Cad. No:14 E Selçuklu Konya"/>
            <filter val="Bosna Hersek Mah. Fatih Sok. No:5/5L Selçuklu Konya"/>
            <filter val="Kosova mahallesi Veysel Karani Caddesi No: 116/d Selçuklu/KONYA"/>
            <filter val="Pirömer Mahallesi Üçgöz Caddesi No:32/E Ereğli Konya"/>
            <filter val="Kazancı Mah. Derviş İzbudak Cad. No:28 Ereğli/KONYA"/>
            <filter val="Fetih mahallesi alaaddin kap caddesi no 97/B Karatay Konya"/>
            <filter val="BÜYÜK SİNAN MAH. BÜYÜK SİNAN CAD. NO: 21 A KARATAY/ KONYA"/>
            <filter val="Yazır Mah. Syılan Sk. No:33C/33B Selçuklu/KONYA"/>
            <filter val="Sahibata Mah. Keykubat Sok. No:1 A Meram Konya"/>
            <filter val="Kosova Mah. Yeni İstanbul Cad. No:118 Selçuklu/KONYA"/>
            <filter val="Beyhekim Mah. Şafak Cad. No:87 A Selçuklu/KONYA"/>
            <filter val="Hacıarmağan mah. Antalya Cad. No:52 A Beyşehir/KONYA"/>
          </filters>
        </filterColumn>
      </autoFilter>
      <extLst>
        <ext uri="GoogleSheetsCustomDataVersion1">
          <go:sheetsCustomData xmlns:go="http://customooxmlschemas.google.com/" filterViewId="524811372"/>
        </ext>
      </extLst>
    </customSheetView>
    <customSheetView guid="{1F8C8F24-9343-44D7-BBD8-A1D085827BA2}" filter="1" showAutoFilter="1">
      <autoFilter ref="$Y$178:$AF$183"/>
      <extLst>
        <ext uri="GoogleSheetsCustomDataVersion1">
          <go:sheetsCustomData xmlns:go="http://customooxmlschemas.google.com/" filterViewId="603611394"/>
        </ext>
      </extLst>
    </customSheetView>
    <customSheetView guid="{448896E3-913B-4076-89D1-828E8804560E}" filter="1" showAutoFilter="1">
      <autoFilter ref="$AI$247:$AM$254"/>
      <extLst>
        <ext uri="GoogleSheetsCustomDataVersion1">
          <go:sheetsCustomData xmlns:go="http://customooxmlschemas.google.com/" filterViewId="617545930"/>
        </ext>
      </extLst>
    </customSheetView>
    <customSheetView guid="{4A8E5BDA-B19B-4EBD-B234-757917CD3F4A}" filter="1" showAutoFilter="1">
      <autoFilter ref="$Y$170:$AM$172"/>
      <extLst>
        <ext uri="GoogleSheetsCustomDataVersion1">
          <go:sheetsCustomData xmlns:go="http://customooxmlschemas.google.com/" filterViewId="789705078"/>
        </ext>
      </extLst>
    </customSheetView>
    <customSheetView guid="{5623EF6C-5B98-4604-A0B5-D159B226DA66}" filter="1" showAutoFilter="1">
      <autoFilter ref="$Y$519:$AM$525"/>
      <extLst>
        <ext uri="GoogleSheetsCustomDataVersion1">
          <go:sheetsCustomData xmlns:go="http://customooxmlschemas.google.com/" filterViewId="897069799"/>
        </ext>
      </extLst>
    </customSheetView>
    <customSheetView guid="{908ABFD1-B0B9-4935-B110-881C96CB5801}" filter="1" showAutoFilter="1">
      <autoFilter ref="$A$1:$AM$563">
        <filterColumn colId="2">
          <filters>
            <filter val="DOĞRU"/>
          </filters>
        </filterColumn>
        <filterColumn colId="12">
          <filters>
            <filter val="Meram"/>
          </filters>
        </filterColumn>
        <filterColumn colId="17">
          <filters blank="1">
            <filter val="Sistemden Çıkmak İstiyor"/>
            <filter val="Lokasyon Uzak"/>
            <filter val="BlackList"/>
            <filter val="Tadilat Var"/>
            <filter val="Restoran Silindi"/>
            <filter val="Menü Güncellemesi Yapılacak"/>
          </filters>
        </filterColumn>
        <filterColumn colId="20">
          <filters blank="1">
            <filter val="Uygunluğa göre dönüş yaparım size dedi. 7 şuan okular kapalı açıldığı zaman çekelim dedi"/>
            <filter val="kapalı telefon/ulaşılamıyor./kapalı telefon.//hala kapalı/açmadı/03322470242"/>
            <filter val="5337798805 fuat bey ile görüşüldü wetransfer üzerinden fotografları gonderecekler /öğleden sonra ara /başka zaman ara meşgulum / wetransfer ile gönderecek"/>
            <filter val="ömer bey 5445413736"/>
            <filter val="suratıma kapattı//mail verildi Enes beye"/>
            <filter val="kurye problemi olduğu için getiri açamıyor bu problemi hallederse çekim de yaptıracak"/>
            <filter val="yarın ara der - 05332911907 - bülent bey  ben elemanlarla görüşüp dönüş sağlarım size dedi"/>
            <filter val="panelini kullanmıyomuş"/>
            <filter val="Adres değişikliği yapmış bu sistemi kapatıp yeni sistem oluşturmuşlar yeni sistem için de randevu oluşturuldu ama yeni yeri selçuklu ilçesinde"/>
            <filter val="kendisi çekim yaptımış en kısa zamanda gönderecek"/>
            <filter val="Kendi fotoğrafları var atacak. 5538880242"/>
            <filter val="gerek yok dedi  / dükkanı kapatmış"/>
            <filter val="Randevu alındı."/>
            <filter val="alındı"/>
            <filter val="ömer bey covid olmuş şuan işleyme kapalıymış iki hafta sonra olabilir dedi / internet sıkıntısından doltı getiri açamıyormuş açtığı zaman haber verecek"/>
            <filter val="şuan müsait değilim sonra ararsanız sevinirim dedi"/>
            <filter val="Haftaya eksik olan ürünleri için devam çekimi istiyor.//devam çekimi alındı"/>
            <filter val="538 928 66 81 bilal bey ramazandan sonra istedi"/>
            <filter val="/5424272240"/>
            <filter val="5053572516"/>
            <filter val="gün içi alındı"/>
            <filter val="daha sonra aranacak 2 kez randevu oluşturulmuş gidilmemiş"/>
            <filter val="çekim yapılmış"/>
            <filter val="açmadı  / açmadı"/>
            <filter val="mail atacak"/>
            <filter val="açmadı- dönüş sağlayacak"/>
            <filter val=","/>
            <filter val="aksam 6 gbı aranılck"/>
            <filter val="yok ıstemıyoruz dedı kalsın dedı / ben öyle birşey istemiyorum dedi"/>
            <filter val="5327157200 teyit için arandı çekim gerçekleşmiş hangi ürünlerin çekilmediğini sorup dönüş yapıcaklar"/>
            <filter val="gerek yok saolun dedi"/>
            <filter val="Bilal Bey 4 gibi tekrar aranacak ayarlama yapmak için işletmeyle görüşecek"/>
            <filter val="müsait değil daha sonra tekrar aranacak. / Hatem Hanımın numarası verildi istedikleri zaman dönüş yapacaklar. / 1 saat sonra arayın dedi / istyemiyoruz viz sağolun dedi"/>
            <filter val="kendi fotoğrafları varmış bit,r hafataya kadar gönderirim dedi"/>
            <filter val="05075667708 hüseyin beyin numarası // şuan müsait değilim daha sonra arayın dedi. / nesibe hanım ile iletişime geçildi"/>
            <filter val="no geçerli değil/5452441551 Kürşat Bey kendisi dönüş yapacak günde 2-3 ürünü çıkıyormuş,ayarlama yapabilirse bizleri arayacak."/>
            <filter val="Devir olacakmış/Yetkiliyle görüşüldü mailden atacak.5074279575// fotoğraflar 2 güne hazır olurmuş// fotoğraflar için arandı telefonu kapattı."/>
            <filter val="Esra hanım kızı/ 5462271615"/>
            <filter val="meşgul   / yarın pazar kuruluyor yoğun oluyorlarmış daha sonra gidilebilir"/>
            <filter val="Ali Bey"/>
            <filter val="5321312518//Furkan beyle görüşüldü // iptal oldu yeniden alındı"/>
            <filter val="yemeksepeti çekmiş oradan alabilirse atacak alamazsa bize dönecek randevu için/ fotoları göndermiş"/>
            <filter val="ali bey"/>
            <filter val="yetkili yok /no servis dışı"/>
            <filter val="1 hafta sonra tadilat biter dönerseniz olabilir der"/>
            <filter val="40 dakikaya kadar tekrar aranacak.//yarım saat sonra ara yetk yok"/>
            <filter val="5428993587 burhan bey foto varmış getirden çok verim alamıyoruz dedi yetkilisine soracak randevu isterse yarın için tekrar aranacak"/>
            <filter val="Kendi fotoları var mail verildi."/>
            <filter val="zaten zarardayım bana indirim yapıyorlar ilk bu sorun giderilsin sonra dedi"/>
            <filter val="persembe günü için randevu alınabilir / şuan bir yoğunluğu var daha sonra aranacak"/>
            <filter val="Sultan Hanım/ Yoğunluğu var sıkıntıları varmış şu an olmaz daha sonra görüşelim dedi."/>
            <filter val="mail verildi fotograf gönderilcek.fotoğraflar için arandı ulaşılamadı.// yeniden kendileri katalok için öekim yaptıcaklarmış gönderimini sağlıycaklar/kndı fotografları mevcut paylasacklr"/>
            <filter val="daha sonra tekrar aranacak"/>
            <filter val="muhasebe ilgileniyormuş teyit için arandı yetkili yok"/>
            <filter val="15 gün sonra eksik olan ürünleri için devam çekimi randevusu istiyor."/>
            <filter val="2 ürünü var / şuan hiç müsait değilim daha sonra arayın dedi"/>
            <filter val="hasan bey şehir dışında yarın dönecekmiş // fotograflar varmış mail adresine gönderildi fotograflar uygun degilse arayıp randevu alıncak/ teyit için arandı hüseyin bey 10 güne gelirmiş/ iki saate geliceklermiş / kendisi çekim yaptırıpatacakmış"/>
            <filter val="açmadı - ustam yok ben sizlere bu numradan dönüş sağlarım dedi"/>
            <filter val="şuan çok yoğunuz diyerek kapattı.//5528540442 sipariş hattımı meşgul etmeyelim dedi cebini aradık açmadı.."/>
            <filter val="Randevu alındı murat bey:05539810334"/>
            <filter val="şu an öğlen yoğunluğu var sonra ara dedi / sebepsiz vazgeçmiş / şuan düşünmüyorum dedi"/>
            <filter val="bir saat sonra aranacak - biz çekim yapar göndeririz dedi"/>
            <filter val="Şevket Bey / 5528629542"/>
            <filter val="hatem hanımın numarası verildi arayacak./// Bayramdan sonra tekrar görüşülecek. :/ çok yoğunlarmış çekim istemiyor.//yemeksepetinden fotoğrafları alığ maile gönderecek"/>
            <filter val="kayıtlı numara yok"/>
            <filter val="hastane işi var ayarlayıp dönüş sağlayacak / kendi şehir dışınfaymış döndüğü zaman arayacak 7 ben işletmeye geldiğim zaman olabilir dedi / saat 11:40 gibi ara der"/>
            <filter val="hatalı no"/>
            <filter val="istemiyorum dediler"/>
            <filter val="gerek dumuyorum der"/>
            <filter val="oglen1 gibi arancak // ulaşılamadı.ulaşılamadı.// çekimi yapılmış aramayın"/>
            <filter val="5357053030"/>
            <filter val="Serdar/ 5441009818"/>
            <filter val="yetkili yok. /cemil bey karantinaya alınmış 7 8 gün sonra dönüş"/>
            <filter val="sistemi kullanmak istemiyormuş"/>
            <filter val="yetkili yok  / bayram bey yarım saate gelirmiş / 506 2234038 bayram bey açmadı / ramazandan sonra yapalım dedi"/>
            <filter val="kendi numarası 5323371708/ devam çekimi alındı"/>
            <filter val="Müsait değillermiş,ilerleyen tarihlerde görüşelim dediler.//çok yoğunlarmış daha sonra randevu istiyorlar.// çekim istemiyorlar. / biz istemiyoruz fotoğraf çekimi dedi"/>
            <filter val="saat 5 ten sonra gelecek yetkililer"/>
            <filter val="ahmet bey ile görüşüldü. yunus bey ilgileniyormuş bu işlerle.  kendisi grafikermiş mail verildi. 5534999143"/>
            <filter val="açmadı/açmadı / 532 487 82 57 mehmet beyin numarası"/>
            <filter val="Ahmet bey ile görüşüldü"/>
            <filter val="Salı günü gelir yetkili il dışında"/>
            <filter val="5386124890 doğukan"/>
            <filter val="getirle çok yoğun çalışmıyoruz gerek duymuyoruz der / istemiyorum"/>
            <filter val="yetkili yok// tekrar arancak // bayramdan sonra aranacak eline ulasacak fotograflar icin mail atılcak eger fotograf yoksa randevu icin arancak.yetkili yok.//ALINDI"/>
            <filter val="5ff738fa3c3b6e454d61578e        Nişantaşı Etliekmek, Selçuklu (Nişantaş Mah.) /YANLIŞ NUMARA TEKSTİLCİYMİŞ"/>
            <filter val="fatih bey devir almış - hat meşgul"/>
            <filter val="devam çekimi için aradım şu an düşünmüyorlar ilerde"/>
            <filter val="ertelendi perşembeye"/>
            <filter val="fotoğrafda göndermiyor yemek sepetinden alın diyor alamadığımızı söylediğim halde/düşünmüyoruz"/>
            <filter val="istemiyoruz dediler / yaz gelsin belki dedi"/>
            <filter val="yemeksepetinden alacak eğer alamazsa biz randevu oluşturacağız/alamamış oluşturdum"/>
            <filter val="İSTEMEDİ"/>
            <filter val="//bayramdan  sonra tekrar aranacak//hulisi beyin vefat edildiği söylendi. ,  verdigi numara da yanlış// açmadı."/>
            <filter val="1 saat sonra ara dedi üsttekiyle aynı kişi"/>
            <filter val="ramazandan snra ıstedı"/>
            <filter val="randevu gerçekleşmiş tüm ürünler çekilmiş"/>
            <filter val="şuan için düşünmüyorlar"/>
            <filter val="10 gün sonra aryın dedi düşünebilirlermiş / beni daha sonra arayın dedi"/>
            <filter val="şuan personel,im eksik daha ilerleyen zamanlarda olabilir dedi"/>
            <filter val="ortagı yokmus 2 hafta sonra gelirmiş"/>
            <filter val="panelde tüm ürünleri var"/>
            <filter val="ortağı talip bey randevu talebinde bulundu randevusu alındı"/>
            <filter val="işletme suan tadilatta"/>
            <filter val="bayramdan sonra istiyor"/>
            <filter val="kendisi yükleyecekmiş"/>
            <filter val="hasan bey / kendi fotoğraflarını gönderecekmiş"/>
            <filter val="şuan eleman eksikliğim var daha sonra olabilir dedi"/>
            <filter val="Furkan Bey/cenazeleri olmuş haftaya tekrar aranacak"/>
            <filter val="5443816293 gülender / Hüseyin bey yetk foto var mail verildi"/>
            <filter val="Oktay bey,çekime gerek yok dedi."/>
            <filter val="bayramdan sonra arancak.ulaşılamadı.//meşgul."/>
            <filter val="akşama doğru ara yetk yok k/5425863803 berivan hanım bu şubeye ihtiyaç yok ama diğer şube için olabilri dedi//üsttekiyle aynı yer"/>
            <filter val="ulaşılamıyor//erkan bey patronuna sorack hatemin no verildi dönüş yapacak"/>
            <filter val="Ahmet Beyle görüşüldü - 5376215885"/>
            <filter val="mail verildi atacak Ncemettin bey 5367697419"/>
            <filter val="çekim istemiyor gerek yok dedi."/>
            <filter val="yetkili yok."/>
            <filter val="kendi çekip gönderecek"/>
            <filter val="Mevlüd Bey fotoğrafları varmışmail verildi"/>
            <filter val="çekime fln gelen olması dedi / geçen sene çekim yaplılmış ama vergi levhası fln değiştiği için fotoğraflar kalkmış tekrar aynılarının yüklenmesini istiyor"/>
            <filter val="2 hafta sonrasına randv istiyor şu an kapalı işletme"/>
            <filter val="Kalan ürünler için mail verildi"/>
            <filter val="5544867073 mail verildi"/>
            <filter val="Mail verildi fotograflar varmıs"/>
            <filter val="hakan bey yurtdışında iki ay aramayın dedi"/>
            <filter val="kendi çekimleri varmış mail atacak"/>
            <filter val="onur / mail verildi"/>
            <filter val="ücretsiz dedim ama sonrasında bir şey çıkıyor dedi ikna etmeye çalıştım ama istemiyorum ben dedi"/>
            <filter val="oğlu furkan bey ile görüşüldü çekim istemiyor kendi çekerse atacak"/>
            <filter val="kendisi prof çekim yapacak öğrenciler geldiği zaman daha sonrasında mail vermek için aransın"/>
            <filter val="kendisi çekim yaptırmış onları beğenirse gönderecek,beğenmezse bize dönecek randevu için / 1 saat sonra ara"/>
            <filter val="Öğlen yoğunluğumuz var daha sonra arayın dediler/ benim öyle şeyler ile uğraşcak vaktim yok dedi"/>
            <filter val="açmadı/numara bırakıldı dönüş yapacak"/>
            <filter val="5347425757 merkeze bağlı franchise fotograflar için mail verildi."/>
            <filter val="mail gondermiş gerek yok dedi"/>
            <filter val="süleyman bey şirket sahibiymiş ve eskişehirde olurmuş hep"/>
            <filter val="5432781881-5395801650"/>
            <filter val="mail verildi fotoğrafları yoksa arıycaklar/saat 2 de aranılcak yt yok"/>
            <filter val="5362934668 osman bey 1 saat sonra arayın konuşalım dedi//açmadı tekrar aransın//osman beyin bilgisi dahilinde kızı binnur hanım ile randv. oluşturuldu"/>
            <filter val="Kış sezonu olduğu için 4 tane ürün çıkartıyormuş yazın gibi alınacak"/>
            <filter val="5554838593/ franchisemış merkezden işlemler sağlanıyor diyor"/>
            <filter val="05462660748osman bey numarası// parasız olduğuna inanmıyorum der ne dediysem ikna olmadı yok kardeşim gerek yok sonrasında para istersiniz der"/>
            <filter val="İşler çok durgun olduğu için randevu iptali gerçekleşti/ ayın ortalarında aranmak istiyorr"/>
            <filter val="5066980181 Ömer bey 2-3 saat sonra tekrar ara kendisi yoktu"/>
            <filter val="CAVİT BEY FOTOGRAFLARIM VAR DEDİ.// Fotoğraflar için arandı telefonu açıp kapattı."/>
            <filter val="no hatalı"/>
            <filter val="ilgilenmiyorum kusura bakmayın diyerek kapattı."/>
            <filter val="mail verildi"/>
            <filter val="ulaşılamadı"/>
            <filter val="5549700746 MAİL ADRESİ VERİLDİ"/>
            <filter val="Telefon çalmıyor  oğulları geldiği zaman dönüş sağlayacaklar"/>
            <filter val="Kendi çekip gönderecek/fotoğraflar için arandı açmadı."/>
            <filter val="Arif Bey"/>
            <filter val="2 paneli var"/>
            <filter val="yeni açtığımız için ekip olarak müsait olamadık sağlıklı bir ortam ayarlayıp öyle randevu oluşturalım der 1 hafta sonra aranacak RAMAZAN DOLASIYLA KAPALI"/>
            <filter val="adres:10/AG Atlantik iş merkezi altı //takvim açılınca pazartesi gününe randevu oluşturulacak ayın 30'una  5414300642"/>
            <filter val="Selçuk Bey No: 3/AK"/>
            <filter val="5056722947"/>
            <filter val="Pembe Hanım işlerimiz durgun istemiyorum dedi."/>
            <filter val="babası cemil bey ile görüşüldü"/>
            <filter val="meşgule attı"/>
            <filter val="istemiyorum teşekkürler dedi."/>
            <filter val="ptt yanı / 5327600230"/>
            <filter val="telefon arızalı"/>
            <filter val="çekim hiç istemiyoruz ücretsiz bile olsa. fotografları gönderelim dedi."/>
            <filter val="yemeksepeti de aramış istemiyorum deyip durdu"/>
            <filter val="62055f16107a775c3dbfdbda"/>
            <filter val="kendi fotografları oldugunu gerek duymadıgını soylediler.//yetk yok 2 3 gibi ara//3531343 yetkili şehir dışında"/>
            <filter val="meşgul/5069255378 üzeyir bey istemiyor reklama gerek duymuyorum hiç gerek yok der"/>
            <filter val="5331616143 hüseyin bey açmadı/haftaya randevu istiyor"/>
            <filter val="Ömer beyle görüşüldü franchise ama merkezimize bir sorun dedi 5455952873 buse hanımın no verdi aradım açmadı o da"/>
            <filter val="5372607576"/>
            <filter val="Sistemi kapatmış sorunları var //sorunları çözülmüş diye aradım müsait değil 15 dk sonra ara//aradım ama şu an çekim istemiyoruz dediler"/>
            <filter val="5453704815/mailden iletecekler çekim istemiyor"/>
            <filter val="istemiyormuş"/>
            <filter val="Ramazandan sonra aranacak"/>
            <filter val="köfteci kel metin olmak üzere iki işletmesi var pzt saat 13.30 olacak şekilde randevu istiyor / kendisi arayacakmış"/>
            <filter val="sürekli indirim uygulandığı için panelini kapatmış sözleşmesini de iptal edecekmiş"/>
            <filter val="yazırdaki şubesinde çekim yapılmış oradan alınmasını istedi"/>
            <filter val="5074489016 bekir bey"/>
            <filter val="haftaya istiyor"/>
            <filter val="1 saat sora ara dendi//yetk vardı ama müsait değildi 1-2 saat sonra ara - bir daha aramayın  çekim istemiyorum dedi"/>
            <filter val="5411007167"/>
            <filter val="çok yoğunlarmış sistemi kapatmış kendi açınca dönüş yapacak"/>
            <filter val="müsait değiliz istemiyoruz dedi"/>
            <filter val="sait 93/b"/>
            <filter val="uykuluydu çok konuşamadık / şuan iyi değilim sonra konuşalım dedi / savaş mı var e arıyosunuz zır zır dedi"/>
            <filter val="serhat beyle görüşüldü sorumlu biri işletmemize gelsin bu konuyla ilgili görüşüp karar verelim dedi"/>
            <filter val="fotoğrafları varmış mail atacak"/>
            <filter val="Ulaşılamıyor"/>
            <filter val="gün içi"/>
            <filter val="muhammed ali 5546525576"/>
            <filter val="/ ravza hanım /5365072000 /isa bey - fotoğrafçı arkadaşımız meram ilçesine gitti zaman  tekrardan randevusu oluşturulacak"/>
            <filter val="yüzüme kapattı/ürünleri çok fazla istemiyor.// telefon kapatıldı./BİR HANIM TEYZE AÇTI TELEFONU TANIMIYORUM DEDİ /10 DK SONRA ARA / rukiye burda yok yanlış numara deyip kapattı"/>
            <filter val="daha önce çekim sağladınız zaten 1 tostum kaldı gerek yok dedi"/>
            <filter val="şeyh şamil mah. çekim yapılmş"/>
            <filter val="MAİL VERİLDİ"/>
            <filter val="telefonu kapalı"/>
            <filter val="daha çok masa müşterisi odaklı çalışıyoruzçekime gerek yok"/>
            <filter val="4 gibi gelir"/>
            <filter val="selami beyden randevu alındı."/>
            <filter val="iş yerini satıyorum o yüzden çekime de gerek yok der"/>
            <filter val="5557008855//1 saat sonra ara"/>
            <filter val="5364485519 Kaya beyin numarası kendi foto atacak mail verildi"/>
            <filter val="yeni ürün eklemesi yapacakmış haftaya aranacak / hattaya pazartesi istiyor"/>
            <filter val="randevu olusturuldu"/>
            <filter val="ağustos bittiminde aranmak istiyor tadilatları anca bitermiş"/>
            <filter val="5530792693 ADEM bey.//randv alındı fotoğrafçı gitti fakat parasını vereceksiniz çekerim demiş. ben teyit için aradığımda benimle dalga geçer gibi konuştu iyi bayramlar diyerek kapattı. çekim istemiyorzlar&quot;"/>
            <filter val="hastane işleri var kendisi dönüş sağlacak"/>
            <filter val="kendi fotosu var atacak hakan bey"/>
            <filter val="Geçici olarak servis dışı"/>
            <filter val="şuan burası kar kış bahara doğru gelin dedi / ramazandan sonra olsun şuan işler çok z dedi"/>
            <filter val="hamza bey bazı sorunları vardı ama randv alındı adres:yazır mah. sultan cad. No:27/h selçuklu/konya//yarın toplu sipariş varmış erteleme istiyor"/>
            <filter val="donus saglıycaklar"/>
            <filter val="Eyüp bey yok yarım saat sonra aranacak/5 gibi arayın müsait dğeiliz dedi//5071210776 eyüp bey meşgul numara / yaanlış numara iyi günler deyip kapatıyor biraz yalan söylüyor gibi geldi ama bilemedim bir daha da ulaşamadık kendisine"/>
            <filter val="şuan tadilat var bitince arayacağım dedi / ramazandan sonra yapalım dedi"/>
            <filter val="tekrar aranacak  /// şuanlık düşünmüyor."/>
            <filter val="bu bölgeye gidilince aranacak olumlu"/>
            <filter val="mail paylaşıldı"/>
            <filter val="Ahmet bey 5073737819 / müsait değillermiş daha sonra arayın dedi// şuan yemek yapıyorum daha sonra arayın dedi./ devir işleminden sonra aranacak"/>
            <filter val="çaldı açmadı/sistemi kapattık üyeliğimizi silin derler"/>
            <filter val="Eleman eksiği olduğu için randevu iptali gerçekleşti. 1-2 hafta sonraya tekrar randevu istiyor.//1 ay sonra dedi"/>
            <filter val="göksel bey no : 05326692305 ulaşılamadı"/>
            <filter val="yetk yok yarım saat sonra ara"/>
            <filter val="Emirhan bey eşi"/>
            <filter val="franchise"/>
            <filter val="forum kampüs avm"/>
            <filter val="emrah bey ile alındı"/>
            <filter val="5 dakika sonra arancak / yt yok no bıraktım /5557008855/ 5 gibi gelirmiş cepten açmadı / yarın uygun değiliz daha sonra görüşelim dedi"/>
            <filter val="Çekim yapmayı düşünmüyorlar gerek duymuyorlarmış.//istemiyorum dedi sonra bir düşüneyim sonra arayım dedi// utku bey ben size dönüş yaparım dedi. / işler şuan çok zayıf biraz canlanma olsun aklımda hemen arayacağım dedi"/>
            <filter val="açmadı//yine çekmedi/açmadı - beyhekim işletmesindede aynı ürünler var burda çekim sağlanıp ordada aynı fotoğraflar kullanılacak - 5fd8dcba700b9b6e07492f96"/>
            <filter val="çekim istemiyor bir daha alınmasın çekim için sürekli bekletiyor"/>
            <filter val="numara hatalı"/>
            <filter val="açıyor konuşmuyor /&amp; maile atacakmış"/>
            <filter val="indirim uygullanmış kaldırılmasını istiyor sistemi açmıyormuş bu yüzden istemiyor/yarın sabah arayın"/>
            <filter val="ustasına sorup geri dönecekmiş/ gerek duymuyormuş"/>
            <filter val="yemeksepeti de çekmiş gönderecek/trafikteymiş kendisi arayacak"/>
            <filter val="ulaşılamıyor.//yetk akşamüstü gelir dedi//yetk yarın gelir numarası bende yok dedi // akşam 6 gibi tekrar aranacak//ali bey merkezimizle görüşün dedi görüştük alltakiyle aynı yer"/>
            <filter val="enes bey"/>
            <filter val="sistem kapalı sistem e giremiyorum bu sorunum çözülsün sonra dedi / devir işleri vamış"/>
            <filter val="yarım saat sonra ara / kendi fotografları oldugunu gerek duymadıklarını söylediler"/>
            <filter val="bu numara aranmayacak 5423231475 aranacak ama açmadı"/>
            <filter val="5448773225 Adnan/ haftaya aranacak/ merve hanım pek gelmezmiş işletmeye"/>
            <filter val="açmadı//10 dk sonra gelir yetk ara - ben sizlere dönüş sağlarım dedi - pizza satmıyoruz artık farklı ürünlerimiz var menü güncellenmesi yapılmış"/>
            <filter val="yarın tekrar arancak fotograf mevcut olup olamadıgına bakıcak.fotoğraflar varmış.//ulaşılamadı./ öğleden sonra gelcek yetkili"/>
            <filter val="yetk yok dedi sonra aransın"/>
            <filter val="açıyor konuşmuyor / mayıstan sonra ara / ramazanda kapalılamış"/>
            <filter val="bu sistemi kapatıp yeni sistem açacaklarmış o sistemi açınca kendileri bana dönüş sağlayacaklar"/>
            <filter val="ögleden sonra aranacak yetkili yok //yetkili yok sonra aranacak /// kendi fotografları varmış mail uzerinden gondercekler.fotoğraf için arandı müsait değillermiş daha sonra tekrar aranacak."/>
            <filter val="Hatem hanımın numarası verildi dönüş yapıcak/Ortağıyla görüşüp dönüş yapacaklarmış"/>
            <filter val="Abdullah Bey 5365685582 / Çekim istemiyor"/>
            <filter val="randevu iptal edilmiş ilerleyen günlerde randevu istiyor şu an için aranmasın"/>
            <filter val="indirimle alakalı sorunları var. fotoğraf için de biraderiyle görüşüp dönüş yapacakmış / tadilat bitince aranabilir"/>
            <filter val="biz sizden memnun değiliz ki der"/>
            <filter val="mail adresi veridi atacak"/>
            <filter val="RAMAZANAN SONRA OLUR DEDİ"/>
            <filter val="kendileri çekip gönderecekler"/>
            <filter val="yetkili yok gelince arayacak"/>
            <filter val="sadece iki ürün satışı varmış nların da çekimi varmış"/>
            <filter val="saat 2 gibi aranacak /// yetkili yok.fotoğraflar çekilmiş.//  istemiyorum dedi"/>
            <filter val="daha sonra görüşelim dedi"/>
            <filter val="reklamcımda fotoğraflarım var gerek yok dedi"/>
            <filter val="15 dk ya aranacak yetkili acil işi çıkmış / elinde fotoğrafları varmış mail atacak"/>
            <filter val="meşgul/meşgul"/>
            <filter val="61c545d70775a95990ca2961 Adıyaman Sanat Çiğ Köfte ( Nişantaş Mah.)"/>
            <filter val="elif hanım ile randevu oluşturuldu."/>
            <filter val="yemeksepetinde var ayrıyeten çekim yaptıramam dedi"/>
            <filter val="devir olmuş"/>
            <filter val="bayram bey sistemi eylülde öğrenciler gelince açacakmış çekim belki o zaman olabilir/ saolun deyip kapattı"/>
            <filter val="5309781299 profesyonel çekim yapacaklarmış mail adresimizi verdim bizlere iletecek"/>
            <filter val="veysel bey ile görüşüldü 5539588238//raşit bey yoktu oğlu muhammet beyin de bilgisi yokmuş babasına iletecek biz de sonra arayalım randv iptaldi"/>
            <filter val="işletme kapatılmış aranmasın tekrar"/>
            <filter val="volkan bey yetk//15 gün sonra radv istiylor / volkan bey şuan müsait değil"/>
            <filter val="numara kullanılmıyor"/>
            <filter val="müsait değilim deyip kapattı"/>
            <filter val="15 dk sonra aranacak /4 gibi aranacak / ferhat bey korona olmuş daha sonra aranacak / halletmesi gereken sistemsel işleri varmış daha sonra aranabil,ir"/>
            <filter val="tel kapalı  / balık fotoğraflarını koymaya gerek yok dedi"/>
            <filter val="mail adresi verildi"/>
            <filter val="5383901515"/>
            <filter val="öğleden sonra arayabilirsiniz der"/>
            <filter val="Murat Bey"/>
            <filter val="ibrahim bey gerek yok dedi"/>
            <filter val="istemiyorum müsait değilim der"/>
            <filter val="ahmet"/>
            <filter val="yetkili yok gelince döneriz der"/>
            <filter val="ogleden sonra arancak//açmadı"/>
            <filter val="hat düşmüyor /açmadı / açmadı"/>
            <filter val="aynı işletme üsttekiyle"/>
            <filter val="5372738771"/>
            <filter val="1 saat snra aranılck"/>
            <filter val="bir saate aranacak/eylül sonu gibi ararsanız iyi olur der"/>
            <filter val="15 gün sonra ararsanız olur anca kaza yaptım dükkana gidemiyorum der"/>
            <filter val="kendisi arayana kadar aranmayacak"/>
            <filter val="5319442113 eyüp bey 5 gibi aranacak// telefonu kapalı"/>
            <filter val="yetkiliye verirken hat kesildi geri aradım kapalıydı görüşme sağlandı alındı"/>
            <filter val="10 gün sonra ara"/>
            <filter val="devam çekimi alındı merkezden iletildi"/>
            <filter val="yetk yok daha sonra aransın"/>
            <filter val="çekimleri yapılmış memenun  kalmışlar."/>
            <filter val="no işletmeden alındı 5313662652 Ali bey yetk kişi açmadı 20 dk sonra ara dedi//Ali bey kendisi prof çekim yapıp hemen gönderecek çok ilgili birisi"/>
            <filter val="daha sonrası ıcın grusme saglıyck"/>
            <filter val="BURASI İMALATANE BURADA ÇEKİM OLAMAZ DDİ DİGER YERLERİÇİN DE PANEL HALLA ONAYLANMA ASMASINDAYMIS"/>
            <filter val="recep bey 5365561441"/>
            <filter val="5532734757"/>
            <filter val="Mustafa Bey/5326314161/mail verildi"/>
            <filter val="daha önce randevu olusturulmus gidilmemiş ramazandan sonra aransın randevu alınsın"/>
            <filter val="5362684872 Mükremin bey"/>
            <filter val="tel kaplı"/>
            <filter val="5366370757 mustafa beyyetk"/>
            <filter val="yetk yok/// 05532494829ahmet beyin numarası oglenden sonra tekrar arancak.yoğunlarmış daha sonra tekrar aranacak.//istemedi şehir dışındaymış mail verildi kendisi atacak"/>
            <filter val="meşgule attı/ fotoğraftan ziyade siz önce sisteminizi düzeltin sonra arayın dedi"/>
          </filters>
        </filterColumn>
        <sortState ref="A1:AM563">
          <sortCondition ref="N1:N563"/>
          <sortCondition ref="J1:J563"/>
        </sortState>
      </autoFilter>
      <extLst>
        <ext uri="GoogleSheetsCustomDataVersion1">
          <go:sheetsCustomData xmlns:go="http://customooxmlschemas.google.com/" filterViewId="927790613"/>
        </ext>
      </extLst>
    </customSheetView>
  </customSheetViews>
  <conditionalFormatting sqref="C2:C746">
    <cfRule type="cellIs" dxfId="0" priority="1" operator="equal">
      <formula>"TRUE"</formula>
    </cfRule>
  </conditionalFormatting>
  <conditionalFormatting sqref="C2:C746">
    <cfRule type="cellIs" dxfId="1" priority="2" operator="equal">
      <formula>"FALSE"</formula>
    </cfRule>
  </conditionalFormatting>
  <conditionalFormatting sqref="J1:J746">
    <cfRule type="colorScale" priority="3">
      <colorScale>
        <cfvo type="min"/>
        <cfvo type="percentile" val="50"/>
        <cfvo type="max"/>
        <color rgb="FFE67C73"/>
        <color rgb="FFFFFFFF"/>
        <color rgb="FF57BB8A"/>
      </colorScale>
    </cfRule>
  </conditionalFormatting>
  <dataValidations>
    <dataValidation type="list" allowBlank="1" showErrorMessage="1" sqref="T3:T5 T7 T9:T10 T12:T22 T24:T28 T30:T31 T33:T35 T37 T39 T41 T44 T46:T49 T53:T61 T64:T72 T75:T89 T92 T94:T96 T99:T100 T102:T103 T106:T108 T110 T112:T114 T116:T124 T126:T129 T131:T140 T142 T144:T150 T152:T154 T157:T164 T166:T169 T171:T178 T180:T185 T189:T195 T197:T199 T201:T211 T213:T219 T221:T225 T227 T229 T232:T235 T238 T241:T244 T246:T254 T257 T259:T264 T266:T281 T285:T289 T292 T294:T299 T301:T303 T305:T306 T308:T311 T313 T315 T318:T321 T323:T324 T326:T327 T329 T333 T335:T339 T341:T344 T346 T349:T351 T355:T356 T358 T360:T364 T366:T368 T373 T375:T381 T383:T384 T386:T388 T390:T393 T395:T397 T399:T400 T402:T403 T405 T409:T411 T413:T414 T416 T420:T424 T426 T429:T448 T452:T456 T458:T467 T469:T470 T472 T475:T478 T480 T483 T486 T489 T491 T494:T505 T509:T514 T516:T517 T519:T525 T529:T530 T534 T536:T537 T539:T540 T544:T549 T551:T552 T554:T555 T558:T564 T566:T569 T571:T573 T575 T578:T581 T583:T587 T589 T592:T600 T602:T603 T605 T607:T609 T612 T614:T617 T620:T621 T623 T625:T629 T631 T634 T636:T642 T644:T647 T649:T653 T655:T672 T674:T679 T681 T683:T693 T696:T697 T700:T707 T711:T712 T714:T717 T719:T721 T723:T727 T729:T732 T734:T738 T740:T744 T746">
      <formula1>'Durum Parametreler'!$F$3:$F$21</formula1>
    </dataValidation>
    <dataValidation type="list" allowBlank="1" showErrorMessage="1" sqref="R2:R746">
      <formula1>'Durum Parametreler'!$C$2:$C$19</formula1>
    </dataValidation>
    <dataValidation type="list" allowBlank="1" showErrorMessage="1" sqref="Y2:Y746 AA2:AA746 AC2:AC746 AE2:AE746 AG2:AG746">
      <formula1>'Durum Parametreler'!$J$2:$J$8</formula1>
    </dataValidation>
    <dataValidation type="list" allowBlank="1" showErrorMessage="1" sqref="AI2:AM746">
      <formula1>'Durum Parametreler'!$L$2:$L$26</formula1>
    </dataValidation>
    <dataValidation type="list" allowBlank="1" showErrorMessage="1" sqref="V2:W629 V630 V631:W746 Z2:Z746 AB2:AB746 AD2:AD746 AF2:AF746 AH2:AH746">
      <formula1>'Durum Parametreler'!$A$1:$A$700</formula1>
    </dataValidation>
    <dataValidation type="list" allowBlank="1" showErrorMessage="1" sqref="X2:X746">
      <formula1>'Durum Parametreler'!$C$22:$C$24</formula1>
    </dataValidation>
    <dataValidation type="list" allowBlank="1" showErrorMessage="1" sqref="S2:S746">
      <formula1>'Durum Parametreler'!$L$2:$L$31</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38"/>
    <col customWidth="1" min="3" max="3" width="13.0"/>
    <col customWidth="1" min="4" max="4" width="22.5"/>
    <col customWidth="1" min="5" max="5" width="35.13"/>
    <col customWidth="1" min="6" max="6" width="11.13"/>
    <col customWidth="1" min="7" max="7" width="15.38"/>
    <col customWidth="1" min="8" max="8" width="34.63"/>
    <col customWidth="1" min="9" max="9" width="52.25"/>
  </cols>
  <sheetData>
    <row r="1" ht="15.75" customHeight="1">
      <c r="A1" s="10"/>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44390.0</v>
      </c>
      <c r="C2" s="17"/>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hidden="1" customHeight="1">
      <c r="A3" s="24" t="s">
        <v>16999</v>
      </c>
      <c r="B3" s="17"/>
      <c r="C3" s="17"/>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hidden="1" customHeight="1">
      <c r="A4" s="28"/>
      <c r="B4" s="29" t="s">
        <v>13488</v>
      </c>
      <c r="C4" s="154" t="s">
        <v>845</v>
      </c>
      <c r="D4" s="66" t="s">
        <v>17000</v>
      </c>
      <c r="E4" s="66" t="s">
        <v>14617</v>
      </c>
      <c r="F4" s="169">
        <v>0.4375</v>
      </c>
      <c r="G4" s="17" t="s">
        <v>17001</v>
      </c>
      <c r="H4" s="17" t="s">
        <v>17002</v>
      </c>
      <c r="I4" s="66" t="s">
        <v>17003</v>
      </c>
      <c r="J4" s="17" t="s">
        <v>17004</v>
      </c>
      <c r="K4" s="155"/>
      <c r="L4" s="17"/>
      <c r="M4" s="27"/>
      <c r="N4" s="27"/>
      <c r="O4" s="17"/>
      <c r="P4" s="17"/>
      <c r="Q4" s="17"/>
      <c r="R4" s="17"/>
      <c r="S4" s="17"/>
      <c r="T4" s="17"/>
      <c r="U4" s="17"/>
      <c r="V4" s="17"/>
      <c r="W4" s="17"/>
      <c r="X4" s="17"/>
      <c r="Y4" s="17"/>
      <c r="Z4" s="17"/>
      <c r="AA4" s="17"/>
      <c r="AB4" s="17"/>
      <c r="AC4" s="17"/>
      <c r="AD4" s="17"/>
      <c r="AE4" s="17"/>
      <c r="AF4" s="17"/>
    </row>
    <row r="5" ht="15.75" hidden="1" customHeight="1">
      <c r="A5" s="28"/>
      <c r="B5" s="29" t="s">
        <v>13488</v>
      </c>
      <c r="C5" s="154" t="s">
        <v>845</v>
      </c>
      <c r="D5" s="66" t="s">
        <v>14935</v>
      </c>
      <c r="E5" s="66" t="s">
        <v>14936</v>
      </c>
      <c r="F5" s="169">
        <v>0.5416666666666666</v>
      </c>
      <c r="G5" s="17" t="s">
        <v>17005</v>
      </c>
      <c r="H5" s="17" t="s">
        <v>17006</v>
      </c>
      <c r="I5" s="66" t="s">
        <v>14933</v>
      </c>
      <c r="J5" s="17" t="s">
        <v>17004</v>
      </c>
      <c r="K5" s="155"/>
      <c r="L5" s="17"/>
      <c r="M5" s="27"/>
      <c r="N5" s="27"/>
      <c r="O5" s="17"/>
      <c r="P5" s="17"/>
      <c r="Q5" s="17"/>
      <c r="R5" s="17"/>
      <c r="S5" s="17"/>
      <c r="T5" s="17"/>
      <c r="U5" s="17"/>
      <c r="V5" s="17"/>
      <c r="W5" s="17"/>
      <c r="X5" s="17"/>
      <c r="Y5" s="17"/>
      <c r="Z5" s="17"/>
      <c r="AA5" s="17"/>
      <c r="AB5" s="17"/>
      <c r="AC5" s="17"/>
      <c r="AD5" s="17"/>
      <c r="AE5" s="17"/>
      <c r="AF5" s="17"/>
    </row>
    <row r="6" ht="15.75" hidden="1" customHeight="1">
      <c r="A6" s="28"/>
      <c r="B6" s="29" t="s">
        <v>13488</v>
      </c>
      <c r="C6" s="154" t="s">
        <v>4838</v>
      </c>
      <c r="D6" s="66" t="s">
        <v>14222</v>
      </c>
      <c r="E6" s="66" t="s">
        <v>14223</v>
      </c>
      <c r="F6" s="26" t="s">
        <v>403</v>
      </c>
      <c r="G6" s="154" t="s">
        <v>17007</v>
      </c>
      <c r="H6" s="67" t="s">
        <v>17008</v>
      </c>
      <c r="I6" s="67" t="s">
        <v>14225</v>
      </c>
      <c r="J6" s="156" t="s">
        <v>17004</v>
      </c>
      <c r="K6" s="17"/>
      <c r="L6" s="27"/>
      <c r="M6" s="27"/>
      <c r="N6" s="27"/>
      <c r="O6" s="17"/>
      <c r="P6" s="17"/>
      <c r="Q6" s="17"/>
      <c r="R6" s="17"/>
      <c r="S6" s="17"/>
      <c r="T6" s="17"/>
      <c r="U6" s="17"/>
      <c r="V6" s="17"/>
      <c r="W6" s="17"/>
      <c r="X6" s="17"/>
      <c r="Y6" s="17"/>
      <c r="Z6" s="17"/>
      <c r="AA6" s="17"/>
      <c r="AB6" s="17"/>
      <c r="AC6" s="17"/>
      <c r="AD6" s="17"/>
      <c r="AE6" s="17"/>
      <c r="AF6" s="17"/>
    </row>
    <row r="7" ht="15.75" hidden="1" customHeight="1">
      <c r="A7" s="28"/>
      <c r="B7" s="29" t="s">
        <v>13488</v>
      </c>
      <c r="C7" s="165" t="s">
        <v>845</v>
      </c>
      <c r="D7" s="31" t="s">
        <v>17009</v>
      </c>
      <c r="E7" s="31" t="s">
        <v>13845</v>
      </c>
      <c r="F7" s="172" t="s">
        <v>1261</v>
      </c>
      <c r="G7" s="33" t="s">
        <v>17010</v>
      </c>
      <c r="H7" s="33" t="s">
        <v>17011</v>
      </c>
      <c r="I7" s="31" t="s">
        <v>13848</v>
      </c>
      <c r="J7" s="17" t="s">
        <v>17012</v>
      </c>
      <c r="K7" s="158"/>
      <c r="L7" s="17"/>
      <c r="M7" s="27"/>
      <c r="N7" s="27"/>
      <c r="O7" s="17"/>
      <c r="P7" s="17"/>
      <c r="Q7" s="17"/>
      <c r="R7" s="17"/>
      <c r="S7" s="17"/>
      <c r="T7" s="17"/>
      <c r="U7" s="17"/>
      <c r="V7" s="17"/>
      <c r="W7" s="17"/>
      <c r="X7" s="17"/>
      <c r="Y7" s="17"/>
      <c r="Z7" s="17"/>
      <c r="AA7" s="17"/>
      <c r="AB7" s="17"/>
      <c r="AC7" s="17"/>
      <c r="AD7" s="17"/>
      <c r="AE7" s="17"/>
      <c r="AF7" s="17"/>
    </row>
    <row r="8" ht="15.75" hidden="1" customHeight="1">
      <c r="A8" s="44"/>
      <c r="B8" s="29" t="s">
        <v>13488</v>
      </c>
      <c r="C8" s="154"/>
      <c r="D8" s="67"/>
      <c r="E8" s="67"/>
      <c r="F8" s="46"/>
      <c r="G8" s="67"/>
      <c r="H8" s="67"/>
      <c r="I8" s="67"/>
      <c r="J8" s="17"/>
      <c r="K8" s="17"/>
      <c r="L8" s="17"/>
      <c r="M8" s="27"/>
      <c r="N8" s="27"/>
      <c r="O8" s="17"/>
      <c r="P8" s="17"/>
      <c r="Q8" s="17"/>
      <c r="R8" s="17"/>
      <c r="S8" s="17"/>
      <c r="T8" s="17"/>
      <c r="U8" s="17"/>
      <c r="V8" s="17"/>
      <c r="W8" s="17"/>
      <c r="X8" s="17"/>
      <c r="Y8" s="17"/>
      <c r="Z8" s="17"/>
      <c r="AA8" s="17"/>
      <c r="AB8" s="17"/>
      <c r="AC8" s="17"/>
      <c r="AD8" s="17"/>
      <c r="AE8" s="17"/>
      <c r="AF8" s="17"/>
    </row>
    <row r="9" ht="15.75" hidden="1" customHeight="1">
      <c r="A9" s="18"/>
      <c r="B9" s="19">
        <v>44391.0</v>
      </c>
      <c r="C9" s="17"/>
      <c r="D9" s="21"/>
      <c r="E9" s="22"/>
      <c r="F9" s="22"/>
      <c r="G9" s="22"/>
      <c r="H9" s="22"/>
      <c r="I9" s="22"/>
      <c r="J9" s="22"/>
      <c r="K9" s="23"/>
      <c r="L9" s="17"/>
      <c r="M9" s="17"/>
      <c r="N9" s="17"/>
      <c r="O9" s="17"/>
      <c r="P9" s="17"/>
      <c r="Q9" s="17"/>
      <c r="R9" s="17"/>
      <c r="S9" s="17"/>
      <c r="T9" s="17"/>
      <c r="U9" s="17"/>
      <c r="V9" s="17"/>
      <c r="W9" s="17"/>
      <c r="X9" s="17"/>
      <c r="Y9" s="17"/>
      <c r="Z9" s="17"/>
      <c r="AA9" s="17"/>
      <c r="AB9" s="17"/>
      <c r="AC9" s="17"/>
      <c r="AD9" s="17"/>
      <c r="AE9" s="17"/>
      <c r="AF9" s="17"/>
    </row>
    <row r="10" ht="15.75" hidden="1" customHeight="1">
      <c r="A10" s="24" t="s">
        <v>16999</v>
      </c>
      <c r="B10" s="17"/>
      <c r="C10" s="17"/>
      <c r="D10" s="17"/>
      <c r="E10" s="17"/>
      <c r="F10" s="26"/>
      <c r="G10" s="17"/>
      <c r="H10" s="17"/>
      <c r="I10" s="168"/>
      <c r="J10" s="17"/>
      <c r="K10" s="17"/>
      <c r="L10" s="17"/>
      <c r="M10" s="27"/>
      <c r="N10" s="27"/>
      <c r="O10" s="17"/>
      <c r="P10" s="17"/>
      <c r="Q10" s="17"/>
      <c r="R10" s="17"/>
      <c r="S10" s="17"/>
      <c r="T10" s="17"/>
      <c r="U10" s="17"/>
      <c r="V10" s="17"/>
      <c r="W10" s="17"/>
      <c r="X10" s="17"/>
      <c r="Y10" s="17"/>
      <c r="Z10" s="17"/>
      <c r="AA10" s="17"/>
      <c r="AB10" s="17"/>
      <c r="AC10" s="17"/>
      <c r="AD10" s="17"/>
      <c r="AE10" s="17"/>
      <c r="AF10" s="17"/>
    </row>
    <row r="11" ht="15.75" hidden="1" customHeight="1">
      <c r="A11" s="28"/>
      <c r="B11" s="29" t="s">
        <v>13488</v>
      </c>
      <c r="C11" s="154"/>
      <c r="D11" s="66"/>
      <c r="E11" s="66"/>
      <c r="F11" s="169"/>
      <c r="G11" s="17"/>
      <c r="H11" s="17"/>
      <c r="I11" s="66"/>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9" t="s">
        <v>13488</v>
      </c>
      <c r="C12" s="154"/>
      <c r="D12" s="66"/>
      <c r="E12" s="66"/>
      <c r="F12" s="46"/>
      <c r="G12" s="17"/>
      <c r="H12" s="17"/>
      <c r="I12" s="66"/>
      <c r="J12" s="156"/>
      <c r="K12" s="155"/>
      <c r="L12" s="17"/>
      <c r="M12" s="27"/>
      <c r="N12" s="27"/>
      <c r="O12" s="17"/>
      <c r="P12" s="17"/>
      <c r="Q12" s="17"/>
      <c r="R12" s="17"/>
      <c r="S12" s="17"/>
      <c r="T12" s="17"/>
      <c r="U12" s="17"/>
      <c r="V12" s="17"/>
      <c r="W12" s="17"/>
      <c r="X12" s="17"/>
      <c r="Y12" s="17"/>
      <c r="Z12" s="17"/>
      <c r="AA12" s="17"/>
      <c r="AB12" s="17"/>
      <c r="AC12" s="17"/>
      <c r="AD12" s="17"/>
      <c r="AE12" s="17"/>
      <c r="AF12" s="17"/>
    </row>
    <row r="13" ht="15.75" hidden="1" customHeight="1">
      <c r="A13" s="28"/>
      <c r="B13" s="29" t="s">
        <v>13488</v>
      </c>
      <c r="C13" s="165" t="s">
        <v>100</v>
      </c>
      <c r="D13" s="31" t="s">
        <v>16691</v>
      </c>
      <c r="E13" s="31" t="s">
        <v>16692</v>
      </c>
      <c r="F13" s="32">
        <v>0.5833333333333334</v>
      </c>
      <c r="G13" s="165" t="s">
        <v>17013</v>
      </c>
      <c r="H13" s="166" t="s">
        <v>17014</v>
      </c>
      <c r="I13" s="31" t="s">
        <v>16694</v>
      </c>
      <c r="J13" s="17"/>
      <c r="K13" s="17"/>
      <c r="L13" s="27"/>
      <c r="M13" s="27"/>
      <c r="N13" s="27"/>
      <c r="O13" s="17"/>
      <c r="P13" s="17"/>
      <c r="Q13" s="17"/>
      <c r="R13" s="17"/>
      <c r="S13" s="17"/>
      <c r="T13" s="17"/>
      <c r="U13" s="17"/>
      <c r="V13" s="17"/>
      <c r="W13" s="17"/>
      <c r="X13" s="17"/>
      <c r="Y13" s="17"/>
      <c r="Z13" s="17"/>
      <c r="AA13" s="17"/>
      <c r="AB13" s="17"/>
      <c r="AC13" s="17"/>
      <c r="AD13" s="17"/>
      <c r="AE13" s="17"/>
      <c r="AF13" s="17"/>
    </row>
    <row r="14" ht="15.75" hidden="1" customHeight="1">
      <c r="A14" s="28"/>
      <c r="B14" s="29" t="s">
        <v>13488</v>
      </c>
      <c r="C14" s="154" t="s">
        <v>100</v>
      </c>
      <c r="D14" s="66" t="s">
        <v>16659</v>
      </c>
      <c r="E14" s="66" t="s">
        <v>16660</v>
      </c>
      <c r="F14" s="157" t="s">
        <v>741</v>
      </c>
      <c r="G14" s="17" t="s">
        <v>17015</v>
      </c>
      <c r="H14" s="66" t="s">
        <v>17016</v>
      </c>
      <c r="I14" s="66" t="s">
        <v>16662</v>
      </c>
      <c r="J14" s="17"/>
      <c r="K14" s="158"/>
      <c r="L14" s="17"/>
      <c r="M14" s="27"/>
      <c r="N14" s="27"/>
      <c r="O14" s="17"/>
      <c r="P14" s="17"/>
      <c r="Q14" s="17"/>
      <c r="R14" s="17"/>
      <c r="S14" s="17"/>
      <c r="T14" s="17"/>
      <c r="U14" s="17"/>
      <c r="V14" s="17"/>
      <c r="W14" s="17"/>
      <c r="X14" s="17"/>
      <c r="Y14" s="17"/>
      <c r="Z14" s="17"/>
      <c r="AA14" s="17"/>
      <c r="AB14" s="17"/>
      <c r="AC14" s="17"/>
      <c r="AD14" s="17"/>
      <c r="AE14" s="17"/>
      <c r="AF14" s="17"/>
    </row>
    <row r="15" ht="15.75" hidden="1" customHeight="1">
      <c r="A15" s="44"/>
      <c r="B15" s="29" t="s">
        <v>13488</v>
      </c>
      <c r="C15" s="154" t="s">
        <v>100</v>
      </c>
      <c r="D15" s="66" t="s">
        <v>14771</v>
      </c>
      <c r="E15" s="66" t="s">
        <v>14772</v>
      </c>
      <c r="F15" s="26" t="s">
        <v>497</v>
      </c>
      <c r="G15" s="67" t="s">
        <v>17017</v>
      </c>
      <c r="H15" s="535" t="s">
        <v>17018</v>
      </c>
      <c r="I15" s="66" t="s">
        <v>14774</v>
      </c>
      <c r="J15" s="17"/>
      <c r="K15" s="17"/>
      <c r="L15" s="17"/>
      <c r="M15" s="27"/>
      <c r="N15" s="27"/>
      <c r="O15" s="17"/>
      <c r="P15" s="17"/>
      <c r="Q15" s="17"/>
      <c r="R15" s="17"/>
      <c r="S15" s="17"/>
      <c r="T15" s="17"/>
      <c r="U15" s="17"/>
      <c r="V15" s="17"/>
      <c r="W15" s="17"/>
      <c r="X15" s="17"/>
      <c r="Y15" s="17"/>
      <c r="Z15" s="17"/>
      <c r="AA15" s="17"/>
      <c r="AB15" s="17"/>
      <c r="AC15" s="17"/>
      <c r="AD15" s="17"/>
      <c r="AE15" s="17"/>
      <c r="AF15" s="17"/>
    </row>
    <row r="16" ht="15.75" hidden="1" customHeight="1">
      <c r="A16" s="18"/>
      <c r="B16" s="19">
        <v>44392.0</v>
      </c>
      <c r="C16" s="154"/>
      <c r="D16" s="27"/>
      <c r="E16" s="27"/>
      <c r="F16" s="74"/>
      <c r="G16" s="27"/>
      <c r="H16" s="27"/>
      <c r="I16" s="27"/>
      <c r="J16" s="27"/>
      <c r="K16" s="27"/>
      <c r="L16" s="17"/>
      <c r="M16" s="17"/>
      <c r="N16" s="27"/>
      <c r="O16" s="27"/>
      <c r="P16" s="27"/>
      <c r="Q16" s="27"/>
      <c r="R16" s="27"/>
      <c r="S16" s="27"/>
      <c r="T16" s="27"/>
      <c r="U16" s="27"/>
      <c r="V16" s="27"/>
      <c r="W16" s="27"/>
      <c r="X16" s="27"/>
      <c r="Y16" s="27"/>
      <c r="Z16" s="27"/>
      <c r="AA16" s="27"/>
      <c r="AB16" s="27"/>
      <c r="AC16" s="27"/>
      <c r="AD16" s="27"/>
      <c r="AE16" s="27"/>
      <c r="AF16" s="27"/>
    </row>
    <row r="17" ht="15.75" hidden="1" customHeight="1">
      <c r="A17" s="24" t="s">
        <v>16999</v>
      </c>
      <c r="B17" s="17"/>
      <c r="C17" s="154"/>
      <c r="D17" s="27"/>
      <c r="E17" s="27"/>
      <c r="F17" s="169">
        <v>0.4166666666666667</v>
      </c>
      <c r="G17" s="27"/>
      <c r="H17" s="27"/>
      <c r="I17" s="27"/>
      <c r="J17" s="27"/>
      <c r="K17" s="27"/>
      <c r="L17" s="17"/>
      <c r="M17" s="17"/>
      <c r="N17" s="27"/>
      <c r="O17" s="27"/>
      <c r="P17" s="27"/>
      <c r="Q17" s="27"/>
      <c r="R17" s="27"/>
      <c r="S17" s="27"/>
      <c r="T17" s="27"/>
      <c r="U17" s="27"/>
      <c r="V17" s="27"/>
      <c r="W17" s="27"/>
      <c r="X17" s="27"/>
      <c r="Y17" s="27"/>
      <c r="Z17" s="27"/>
      <c r="AA17" s="27"/>
      <c r="AB17" s="27"/>
      <c r="AC17" s="27"/>
      <c r="AD17" s="27"/>
      <c r="AE17" s="27"/>
      <c r="AF17" s="27"/>
    </row>
    <row r="18" ht="15.75" hidden="1" customHeight="1">
      <c r="A18" s="28"/>
      <c r="B18" s="29" t="s">
        <v>13488</v>
      </c>
      <c r="C18" s="154" t="s">
        <v>929</v>
      </c>
      <c r="D18" s="27" t="s">
        <v>15248</v>
      </c>
      <c r="E18" s="27" t="s">
        <v>15249</v>
      </c>
      <c r="F18" s="46">
        <v>0.5</v>
      </c>
      <c r="G18" s="27" t="s">
        <v>17019</v>
      </c>
      <c r="H18" s="27" t="s">
        <v>17020</v>
      </c>
      <c r="I18" s="27" t="s">
        <v>15251</v>
      </c>
      <c r="J18" s="27" t="s">
        <v>17021</v>
      </c>
      <c r="K18" s="27"/>
      <c r="L18" s="17"/>
      <c r="M18" s="17"/>
      <c r="N18" s="27"/>
      <c r="O18" s="27"/>
      <c r="P18" s="27"/>
      <c r="Q18" s="27"/>
      <c r="R18" s="27"/>
      <c r="S18" s="27"/>
      <c r="T18" s="27"/>
      <c r="U18" s="27"/>
      <c r="V18" s="27"/>
      <c r="W18" s="27"/>
      <c r="X18" s="27"/>
      <c r="Y18" s="27"/>
      <c r="Z18" s="27"/>
      <c r="AA18" s="27"/>
      <c r="AB18" s="27"/>
      <c r="AC18" s="27"/>
      <c r="AD18" s="27"/>
      <c r="AE18" s="27"/>
      <c r="AF18" s="27"/>
    </row>
    <row r="19" ht="15.75" hidden="1" customHeight="1">
      <c r="A19" s="28"/>
      <c r="B19" s="29" t="s">
        <v>13488</v>
      </c>
      <c r="C19" s="165" t="s">
        <v>100</v>
      </c>
      <c r="D19" s="31" t="s">
        <v>16849</v>
      </c>
      <c r="E19" s="31" t="s">
        <v>16850</v>
      </c>
      <c r="F19" s="32">
        <v>0.5833333333333334</v>
      </c>
      <c r="G19" s="81" t="s">
        <v>17022</v>
      </c>
      <c r="H19" s="81" t="s">
        <v>17023</v>
      </c>
      <c r="I19" s="31" t="s">
        <v>16852</v>
      </c>
      <c r="J19" s="27" t="s">
        <v>17024</v>
      </c>
      <c r="K19" s="27"/>
      <c r="L19" s="17"/>
      <c r="M19" s="17"/>
      <c r="N19" s="27"/>
      <c r="O19" s="27"/>
      <c r="P19" s="27"/>
      <c r="Q19" s="27"/>
      <c r="R19" s="27"/>
      <c r="S19" s="27"/>
      <c r="T19" s="27"/>
      <c r="U19" s="27"/>
      <c r="V19" s="27"/>
      <c r="W19" s="27"/>
      <c r="X19" s="27"/>
      <c r="Y19" s="27"/>
      <c r="Z19" s="27"/>
      <c r="AA19" s="27"/>
      <c r="AB19" s="27"/>
      <c r="AC19" s="27"/>
      <c r="AD19" s="27"/>
      <c r="AE19" s="27"/>
      <c r="AF19" s="27"/>
    </row>
    <row r="20" ht="15.75" hidden="1" customHeight="1">
      <c r="A20" s="28"/>
      <c r="B20" s="29" t="s">
        <v>13488</v>
      </c>
      <c r="C20" s="165" t="s">
        <v>929</v>
      </c>
      <c r="D20" s="34" t="s">
        <v>15301</v>
      </c>
      <c r="E20" s="34" t="s">
        <v>15302</v>
      </c>
      <c r="F20" s="172" t="s">
        <v>741</v>
      </c>
      <c r="G20" s="34" t="s">
        <v>17019</v>
      </c>
      <c r="H20" s="34" t="s">
        <v>17025</v>
      </c>
      <c r="I20" s="34" t="s">
        <v>15304</v>
      </c>
      <c r="J20" s="27" t="s">
        <v>17021</v>
      </c>
      <c r="K20" s="27"/>
      <c r="L20" s="17"/>
      <c r="M20" s="17"/>
      <c r="N20" s="27"/>
      <c r="O20" s="27"/>
      <c r="P20" s="27"/>
      <c r="Q20" s="27"/>
      <c r="R20" s="27"/>
      <c r="S20" s="27"/>
      <c r="T20" s="27"/>
      <c r="U20" s="27"/>
      <c r="V20" s="27"/>
      <c r="W20" s="27"/>
      <c r="X20" s="27"/>
      <c r="Y20" s="27"/>
      <c r="Z20" s="27"/>
      <c r="AA20" s="27"/>
      <c r="AB20" s="27"/>
      <c r="AC20" s="27"/>
      <c r="AD20" s="27"/>
      <c r="AE20" s="27"/>
      <c r="AF20" s="27"/>
    </row>
    <row r="21" ht="15.75" hidden="1" customHeight="1">
      <c r="A21" s="28"/>
      <c r="B21" s="29" t="s">
        <v>13488</v>
      </c>
      <c r="C21" s="154" t="s">
        <v>100</v>
      </c>
      <c r="D21" s="66" t="s">
        <v>14093</v>
      </c>
      <c r="E21" s="66" t="s">
        <v>14094</v>
      </c>
      <c r="F21" s="74" t="s">
        <v>17026</v>
      </c>
      <c r="G21" s="27" t="s">
        <v>17019</v>
      </c>
      <c r="H21" s="66" t="s">
        <v>17027</v>
      </c>
      <c r="I21" s="66" t="s">
        <v>14096</v>
      </c>
      <c r="J21" s="27" t="s">
        <v>17021</v>
      </c>
      <c r="K21" s="27"/>
      <c r="L21" s="17"/>
      <c r="M21" s="17"/>
      <c r="N21" s="27"/>
      <c r="O21" s="27"/>
      <c r="P21" s="27"/>
      <c r="Q21" s="27"/>
      <c r="R21" s="27"/>
      <c r="S21" s="27"/>
      <c r="T21" s="27"/>
      <c r="U21" s="27"/>
      <c r="V21" s="27"/>
      <c r="W21" s="27"/>
      <c r="X21" s="27"/>
      <c r="Y21" s="27"/>
      <c r="Z21" s="27"/>
      <c r="AA21" s="27"/>
      <c r="AB21" s="27"/>
      <c r="AC21" s="27"/>
      <c r="AD21" s="27"/>
      <c r="AE21" s="27"/>
      <c r="AF21" s="27"/>
    </row>
    <row r="22" ht="15.75" hidden="1" customHeight="1">
      <c r="A22" s="44"/>
      <c r="B22" s="29" t="s">
        <v>13488</v>
      </c>
      <c r="C22" s="154"/>
      <c r="D22" s="27"/>
      <c r="E22" s="27"/>
      <c r="F22" s="74"/>
      <c r="G22" s="27"/>
      <c r="H22" s="27"/>
      <c r="I22" s="27"/>
      <c r="J22" s="27"/>
      <c r="K22" s="27"/>
      <c r="L22" s="17"/>
      <c r="M22" s="17"/>
      <c r="N22" s="27"/>
      <c r="O22" s="27"/>
      <c r="P22" s="27"/>
      <c r="Q22" s="27"/>
      <c r="R22" s="27"/>
      <c r="S22" s="27"/>
      <c r="T22" s="27"/>
      <c r="U22" s="27"/>
      <c r="V22" s="27"/>
      <c r="W22" s="27"/>
      <c r="X22" s="27"/>
      <c r="Y22" s="27"/>
      <c r="Z22" s="27"/>
      <c r="AA22" s="27"/>
      <c r="AB22" s="27"/>
      <c r="AC22" s="27"/>
      <c r="AD22" s="27"/>
      <c r="AE22" s="27"/>
      <c r="AF22" s="27"/>
    </row>
    <row r="23" ht="15.75" hidden="1" customHeight="1">
      <c r="A23" s="18"/>
      <c r="B23" s="19">
        <v>44393.0</v>
      </c>
      <c r="C23" s="154"/>
      <c r="D23" s="21"/>
      <c r="E23" s="22"/>
      <c r="F23" s="22"/>
      <c r="G23" s="22"/>
      <c r="H23" s="22"/>
      <c r="I23" s="22"/>
      <c r="J23" s="22"/>
      <c r="K23" s="23"/>
      <c r="L23" s="17"/>
      <c r="M23" s="17"/>
      <c r="N23" s="27"/>
      <c r="O23" s="27"/>
      <c r="P23" s="27"/>
      <c r="Q23" s="27"/>
      <c r="R23" s="27"/>
      <c r="S23" s="27"/>
      <c r="T23" s="27"/>
      <c r="U23" s="27"/>
      <c r="V23" s="27"/>
      <c r="W23" s="27"/>
      <c r="X23" s="27"/>
      <c r="Y23" s="27"/>
      <c r="Z23" s="27"/>
      <c r="AA23" s="27"/>
      <c r="AB23" s="27"/>
      <c r="AC23" s="27"/>
      <c r="AD23" s="27"/>
      <c r="AE23" s="27"/>
      <c r="AF23" s="27"/>
    </row>
    <row r="24" ht="15.75" hidden="1" customHeight="1">
      <c r="A24" s="24" t="s">
        <v>16999</v>
      </c>
      <c r="B24" s="17"/>
      <c r="C24" s="154"/>
      <c r="D24" s="17"/>
      <c r="E24" s="17"/>
      <c r="F24" s="26"/>
      <c r="G24" s="17"/>
      <c r="H24" s="17"/>
      <c r="I24" s="168"/>
      <c r="J24" s="17"/>
      <c r="K24" s="17"/>
      <c r="L24" s="17"/>
      <c r="M24" s="27"/>
      <c r="N24" s="27"/>
      <c r="O24" s="27"/>
      <c r="P24" s="27"/>
      <c r="Q24" s="27"/>
      <c r="R24" s="27"/>
      <c r="S24" s="27"/>
      <c r="T24" s="27"/>
      <c r="U24" s="27"/>
      <c r="V24" s="27"/>
      <c r="W24" s="27"/>
      <c r="X24" s="27"/>
      <c r="Y24" s="27"/>
      <c r="Z24" s="27"/>
      <c r="AA24" s="27"/>
      <c r="AB24" s="27"/>
      <c r="AC24" s="27"/>
      <c r="AD24" s="27"/>
      <c r="AE24" s="27"/>
      <c r="AF24" s="27"/>
    </row>
    <row r="25" ht="15.75" hidden="1" customHeight="1">
      <c r="A25" s="28"/>
      <c r="B25" s="29" t="s">
        <v>13488</v>
      </c>
      <c r="C25" s="154"/>
      <c r="D25" s="168"/>
      <c r="E25" s="168"/>
      <c r="F25" s="26"/>
      <c r="G25" s="17"/>
      <c r="H25" s="17" t="s">
        <v>0</v>
      </c>
      <c r="I25" s="168"/>
      <c r="J25" s="17"/>
      <c r="K25" s="155"/>
      <c r="L25" s="17"/>
      <c r="M25" s="27"/>
      <c r="N25" s="27"/>
      <c r="O25" s="27"/>
      <c r="P25" s="27"/>
      <c r="Q25" s="27"/>
      <c r="R25" s="27"/>
      <c r="S25" s="27"/>
      <c r="T25" s="27"/>
      <c r="U25" s="27"/>
      <c r="V25" s="27"/>
      <c r="W25" s="27"/>
      <c r="X25" s="27"/>
      <c r="Y25" s="27"/>
      <c r="Z25" s="27"/>
      <c r="AA25" s="27"/>
      <c r="AB25" s="27"/>
      <c r="AC25" s="27"/>
      <c r="AD25" s="27"/>
      <c r="AE25" s="27"/>
      <c r="AF25" s="27"/>
    </row>
    <row r="26" ht="15.75" hidden="1" customHeight="1">
      <c r="A26" s="28"/>
      <c r="B26" s="29" t="s">
        <v>13488</v>
      </c>
      <c r="C26" s="154" t="s">
        <v>100</v>
      </c>
      <c r="D26" s="66" t="s">
        <v>17028</v>
      </c>
      <c r="E26" s="66" t="s">
        <v>17029</v>
      </c>
      <c r="F26" s="46">
        <v>0.7916666666666666</v>
      </c>
      <c r="G26" s="17" t="s">
        <v>17030</v>
      </c>
      <c r="H26" s="66" t="s">
        <v>17031</v>
      </c>
      <c r="I26" s="66" t="s">
        <v>17032</v>
      </c>
      <c r="J26" s="17" t="s">
        <v>17033</v>
      </c>
      <c r="K26" s="155"/>
      <c r="L26" s="17"/>
      <c r="M26" s="27"/>
      <c r="N26" s="27"/>
      <c r="O26" s="27"/>
      <c r="P26" s="27"/>
      <c r="Q26" s="27"/>
      <c r="R26" s="27"/>
      <c r="S26" s="27"/>
      <c r="T26" s="27"/>
      <c r="U26" s="27"/>
      <c r="V26" s="27"/>
      <c r="W26" s="27"/>
      <c r="X26" s="27"/>
      <c r="Y26" s="27"/>
      <c r="Z26" s="27"/>
      <c r="AA26" s="27"/>
      <c r="AB26" s="27"/>
      <c r="AC26" s="27"/>
      <c r="AD26" s="27"/>
      <c r="AE26" s="27"/>
      <c r="AF26" s="27"/>
    </row>
    <row r="27" ht="15.75" hidden="1" customHeight="1">
      <c r="A27" s="28"/>
      <c r="B27" s="29" t="s">
        <v>13488</v>
      </c>
      <c r="C27" s="154" t="s">
        <v>100</v>
      </c>
      <c r="D27" s="66" t="s">
        <v>15282</v>
      </c>
      <c r="E27" s="66" t="s">
        <v>15283</v>
      </c>
      <c r="F27" s="26" t="s">
        <v>352</v>
      </c>
      <c r="G27" s="154" t="s">
        <v>17034</v>
      </c>
      <c r="H27" s="67" t="s">
        <v>17035</v>
      </c>
      <c r="I27" s="66" t="s">
        <v>15285</v>
      </c>
      <c r="J27" s="156" t="s">
        <v>17036</v>
      </c>
      <c r="K27" s="17"/>
      <c r="L27" s="27"/>
      <c r="M27" s="27"/>
      <c r="N27" s="27"/>
      <c r="O27" s="27"/>
      <c r="P27" s="27"/>
      <c r="Q27" s="27"/>
      <c r="R27" s="27"/>
      <c r="S27" s="27"/>
      <c r="T27" s="27"/>
      <c r="U27" s="27"/>
      <c r="V27" s="27"/>
      <c r="W27" s="27"/>
      <c r="X27" s="27"/>
      <c r="Y27" s="27"/>
      <c r="Z27" s="27"/>
      <c r="AA27" s="27"/>
      <c r="AB27" s="27"/>
      <c r="AC27" s="27"/>
      <c r="AD27" s="27"/>
      <c r="AE27" s="27"/>
      <c r="AF27" s="27"/>
    </row>
    <row r="28" ht="15.75" hidden="1" customHeight="1">
      <c r="A28" s="28"/>
      <c r="B28" s="29" t="s">
        <v>13488</v>
      </c>
      <c r="C28" s="154" t="s">
        <v>100</v>
      </c>
      <c r="D28" s="168" t="s">
        <v>16980</v>
      </c>
      <c r="E28" s="66" t="s">
        <v>16981</v>
      </c>
      <c r="F28" s="157" t="s">
        <v>372</v>
      </c>
      <c r="G28" s="17" t="s">
        <v>17034</v>
      </c>
      <c r="H28" s="17" t="s">
        <v>17037</v>
      </c>
      <c r="I28" s="66" t="s">
        <v>16983</v>
      </c>
      <c r="J28" s="17" t="s">
        <v>17036</v>
      </c>
      <c r="K28" s="158"/>
      <c r="L28" s="17"/>
      <c r="M28" s="27"/>
      <c r="N28" s="27"/>
      <c r="O28" s="27"/>
      <c r="P28" s="27"/>
      <c r="Q28" s="27"/>
      <c r="R28" s="27"/>
      <c r="S28" s="27"/>
      <c r="T28" s="27"/>
      <c r="U28" s="27"/>
      <c r="V28" s="27"/>
      <c r="W28" s="27"/>
      <c r="X28" s="27"/>
      <c r="Y28" s="27"/>
      <c r="Z28" s="27"/>
      <c r="AA28" s="27"/>
      <c r="AB28" s="27"/>
      <c r="AC28" s="27"/>
      <c r="AD28" s="27"/>
      <c r="AE28" s="27"/>
      <c r="AF28" s="27"/>
    </row>
    <row r="29" ht="15.75" hidden="1" customHeight="1">
      <c r="A29" s="44"/>
      <c r="B29" s="29" t="s">
        <v>13488</v>
      </c>
      <c r="C29" s="165" t="s">
        <v>100</v>
      </c>
      <c r="D29" s="31" t="s">
        <v>16540</v>
      </c>
      <c r="E29" s="31" t="s">
        <v>16541</v>
      </c>
      <c r="F29" s="60" t="s">
        <v>17038</v>
      </c>
      <c r="G29" s="166" t="s">
        <v>17039</v>
      </c>
      <c r="H29" s="166" t="s">
        <v>17040</v>
      </c>
      <c r="I29" s="31" t="s">
        <v>16544</v>
      </c>
      <c r="J29" s="17" t="s">
        <v>17036</v>
      </c>
      <c r="K29" s="17"/>
      <c r="L29" s="17"/>
      <c r="M29" s="27"/>
      <c r="N29" s="27"/>
      <c r="O29" s="27"/>
      <c r="P29" s="27"/>
      <c r="Q29" s="27"/>
      <c r="R29" s="27"/>
      <c r="S29" s="27"/>
      <c r="T29" s="27"/>
      <c r="U29" s="27"/>
      <c r="V29" s="27"/>
      <c r="W29" s="27"/>
      <c r="X29" s="27"/>
      <c r="Y29" s="27"/>
      <c r="Z29" s="27"/>
      <c r="AA29" s="27"/>
      <c r="AB29" s="27"/>
      <c r="AC29" s="27"/>
      <c r="AD29" s="27"/>
      <c r="AE29" s="27"/>
      <c r="AF29" s="27"/>
    </row>
    <row r="30" ht="15.75" hidden="1" customHeight="1">
      <c r="A30" s="18"/>
      <c r="B30" s="19">
        <v>44403.0</v>
      </c>
      <c r="C30" s="17"/>
      <c r="D30" s="21"/>
      <c r="E30" s="22"/>
      <c r="F30" s="22"/>
      <c r="G30" s="22"/>
      <c r="H30" s="22"/>
      <c r="I30" s="22"/>
      <c r="J30" s="22"/>
      <c r="K30" s="23"/>
      <c r="L30" s="17"/>
      <c r="M30" s="17"/>
      <c r="N30" s="27"/>
      <c r="O30" s="27"/>
      <c r="P30" s="27"/>
      <c r="Q30" s="27"/>
      <c r="R30" s="27"/>
      <c r="S30" s="27"/>
      <c r="T30" s="27"/>
      <c r="U30" s="27"/>
      <c r="V30" s="27"/>
      <c r="W30" s="27"/>
      <c r="X30" s="27"/>
      <c r="Y30" s="27"/>
      <c r="Z30" s="27"/>
      <c r="AA30" s="27"/>
      <c r="AB30" s="27"/>
      <c r="AC30" s="27"/>
      <c r="AD30" s="27"/>
      <c r="AE30" s="27"/>
      <c r="AF30" s="27"/>
    </row>
    <row r="31" ht="15.75" hidden="1" customHeight="1">
      <c r="A31" s="24" t="s">
        <v>16999</v>
      </c>
      <c r="B31" s="17"/>
      <c r="C31" s="154"/>
      <c r="D31" s="17"/>
      <c r="E31" s="17"/>
      <c r="F31" s="26"/>
      <c r="G31" s="17"/>
      <c r="H31" s="17"/>
      <c r="I31" s="45"/>
      <c r="J31" s="17"/>
      <c r="K31" s="17"/>
      <c r="L31" s="17"/>
      <c r="M31" s="17"/>
      <c r="N31" s="27"/>
      <c r="O31" s="27"/>
      <c r="P31" s="27"/>
      <c r="Q31" s="27"/>
      <c r="R31" s="27"/>
      <c r="S31" s="27"/>
      <c r="T31" s="27"/>
      <c r="U31" s="27"/>
      <c r="V31" s="27"/>
      <c r="W31" s="27"/>
      <c r="X31" s="27"/>
      <c r="Y31" s="27"/>
      <c r="Z31" s="27"/>
      <c r="AA31" s="27"/>
      <c r="AB31" s="27"/>
      <c r="AC31" s="27"/>
      <c r="AD31" s="27"/>
      <c r="AE31" s="27"/>
      <c r="AF31" s="27"/>
    </row>
    <row r="32" ht="15.75" hidden="1" customHeight="1">
      <c r="A32" s="28"/>
      <c r="B32" s="29" t="s">
        <v>13488</v>
      </c>
      <c r="C32" s="165" t="s">
        <v>100</v>
      </c>
      <c r="D32" s="31" t="s">
        <v>16010</v>
      </c>
      <c r="E32" s="31" t="s">
        <v>16011</v>
      </c>
      <c r="F32" s="60" t="s">
        <v>533</v>
      </c>
      <c r="G32" s="33" t="s">
        <v>17041</v>
      </c>
      <c r="H32" s="33" t="s">
        <v>17042</v>
      </c>
      <c r="I32" s="31" t="s">
        <v>16013</v>
      </c>
      <c r="J32" s="17" t="s">
        <v>17043</v>
      </c>
      <c r="K32" s="17"/>
      <c r="L32" s="17"/>
      <c r="M32" s="17"/>
      <c r="N32" s="27"/>
      <c r="O32" s="27"/>
      <c r="P32" s="27"/>
      <c r="Q32" s="27"/>
      <c r="R32" s="27"/>
      <c r="S32" s="27"/>
      <c r="T32" s="27"/>
      <c r="U32" s="27"/>
      <c r="V32" s="27"/>
      <c r="W32" s="27"/>
      <c r="X32" s="27"/>
      <c r="Y32" s="27"/>
      <c r="Z32" s="27"/>
      <c r="AA32" s="27"/>
      <c r="AB32" s="27"/>
      <c r="AC32" s="27"/>
      <c r="AD32" s="27"/>
      <c r="AE32" s="27"/>
      <c r="AF32" s="27"/>
    </row>
    <row r="33" ht="15.75" hidden="1" customHeight="1">
      <c r="A33" s="28"/>
      <c r="B33" s="29" t="s">
        <v>13488</v>
      </c>
      <c r="C33" s="154" t="s">
        <v>100</v>
      </c>
      <c r="D33" s="66" t="s">
        <v>14445</v>
      </c>
      <c r="E33" s="66" t="s">
        <v>14446</v>
      </c>
      <c r="F33" s="46">
        <v>0.5</v>
      </c>
      <c r="G33" s="17" t="s">
        <v>17044</v>
      </c>
      <c r="H33" s="17" t="s">
        <v>17045</v>
      </c>
      <c r="I33" s="66" t="s">
        <v>14449</v>
      </c>
      <c r="J33" s="17" t="s">
        <v>17046</v>
      </c>
      <c r="K33" s="17"/>
      <c r="L33" s="17"/>
      <c r="M33" s="17"/>
      <c r="N33" s="27"/>
      <c r="O33" s="27"/>
      <c r="P33" s="27"/>
      <c r="Q33" s="27"/>
      <c r="R33" s="27"/>
      <c r="S33" s="27"/>
      <c r="T33" s="27"/>
      <c r="U33" s="27"/>
      <c r="V33" s="27"/>
      <c r="W33" s="27"/>
      <c r="X33" s="27"/>
      <c r="Y33" s="27"/>
      <c r="Z33" s="27"/>
      <c r="AA33" s="27"/>
      <c r="AB33" s="27"/>
      <c r="AC33" s="27"/>
      <c r="AD33" s="27"/>
      <c r="AE33" s="27"/>
      <c r="AF33" s="27"/>
    </row>
    <row r="34" ht="15.75" hidden="1" customHeight="1">
      <c r="A34" s="28"/>
      <c r="B34" s="29" t="s">
        <v>13488</v>
      </c>
      <c r="C34" s="165" t="s">
        <v>100</v>
      </c>
      <c r="D34" s="31" t="s">
        <v>17047</v>
      </c>
      <c r="E34" s="31" t="s">
        <v>17048</v>
      </c>
      <c r="F34" s="60" t="s">
        <v>352</v>
      </c>
      <c r="G34" s="165" t="s">
        <v>17049</v>
      </c>
      <c r="H34" s="166" t="s">
        <v>17050</v>
      </c>
      <c r="I34" s="31" t="s">
        <v>17051</v>
      </c>
      <c r="J34" s="17" t="s">
        <v>17052</v>
      </c>
      <c r="K34" s="17"/>
      <c r="L34" s="17"/>
      <c r="M34" s="17"/>
      <c r="N34" s="27"/>
      <c r="O34" s="27"/>
      <c r="P34" s="27"/>
      <c r="Q34" s="27"/>
      <c r="R34" s="27"/>
      <c r="S34" s="27"/>
      <c r="T34" s="27"/>
      <c r="U34" s="27"/>
      <c r="V34" s="27"/>
      <c r="W34" s="27"/>
      <c r="X34" s="27"/>
      <c r="Y34" s="27"/>
      <c r="Z34" s="27"/>
      <c r="AA34" s="27"/>
      <c r="AB34" s="27"/>
      <c r="AC34" s="27"/>
      <c r="AD34" s="27"/>
      <c r="AE34" s="27"/>
      <c r="AF34" s="27"/>
    </row>
    <row r="35" ht="15.75" hidden="1" customHeight="1">
      <c r="A35" s="28"/>
      <c r="B35" s="29" t="s">
        <v>13488</v>
      </c>
      <c r="C35" s="154" t="s">
        <v>100</v>
      </c>
      <c r="D35" s="66" t="s">
        <v>16912</v>
      </c>
      <c r="E35" s="66" t="s">
        <v>16913</v>
      </c>
      <c r="F35" s="71" t="s">
        <v>17053</v>
      </c>
      <c r="G35" s="17" t="s">
        <v>17054</v>
      </c>
      <c r="H35" s="17" t="s">
        <v>17055</v>
      </c>
      <c r="I35" s="66" t="s">
        <v>16916</v>
      </c>
      <c r="J35" s="17" t="s">
        <v>17046</v>
      </c>
      <c r="K35" s="17"/>
      <c r="L35" s="17"/>
      <c r="M35" s="17"/>
      <c r="N35" s="27"/>
      <c r="O35" s="27"/>
      <c r="P35" s="27"/>
      <c r="Q35" s="27"/>
      <c r="R35" s="27"/>
      <c r="S35" s="27"/>
      <c r="T35" s="27"/>
      <c r="U35" s="27"/>
      <c r="V35" s="27"/>
      <c r="W35" s="27"/>
      <c r="X35" s="27"/>
      <c r="Y35" s="27"/>
      <c r="Z35" s="27"/>
      <c r="AA35" s="27"/>
      <c r="AB35" s="27"/>
      <c r="AC35" s="27"/>
      <c r="AD35" s="27"/>
      <c r="AE35" s="27"/>
      <c r="AF35" s="27"/>
    </row>
    <row r="36" ht="15.75" hidden="1" customHeight="1">
      <c r="A36" s="44"/>
      <c r="B36" s="29" t="s">
        <v>13488</v>
      </c>
      <c r="C36" s="154"/>
      <c r="D36" s="536"/>
      <c r="E36" s="536"/>
      <c r="F36" s="46"/>
      <c r="G36" s="536"/>
      <c r="H36" s="536"/>
      <c r="I36" s="536"/>
      <c r="J36" s="17"/>
      <c r="K36" s="17"/>
      <c r="L36" s="17"/>
      <c r="M36" s="17"/>
      <c r="N36" s="27"/>
      <c r="O36" s="27"/>
      <c r="P36" s="27"/>
      <c r="Q36" s="27"/>
      <c r="R36" s="27"/>
      <c r="S36" s="27"/>
      <c r="T36" s="27"/>
      <c r="U36" s="27"/>
      <c r="V36" s="27"/>
      <c r="W36" s="27"/>
      <c r="X36" s="27"/>
      <c r="Y36" s="27"/>
      <c r="Z36" s="27"/>
      <c r="AA36" s="27"/>
      <c r="AB36" s="27"/>
      <c r="AC36" s="27"/>
      <c r="AD36" s="27"/>
      <c r="AE36" s="27"/>
      <c r="AF36" s="27"/>
    </row>
    <row r="37" ht="15.75" hidden="1" customHeight="1">
      <c r="A37" s="18"/>
      <c r="B37" s="19">
        <v>44404.0</v>
      </c>
      <c r="C37" s="17"/>
      <c r="D37" s="21"/>
      <c r="E37" s="22"/>
      <c r="F37" s="22"/>
      <c r="G37" s="22"/>
      <c r="H37" s="22"/>
      <c r="I37" s="22"/>
      <c r="J37" s="22"/>
      <c r="K37" s="23"/>
      <c r="L37" s="17"/>
      <c r="M37" s="17"/>
      <c r="N37" s="27"/>
      <c r="O37" s="27"/>
      <c r="P37" s="27"/>
      <c r="Q37" s="27"/>
      <c r="R37" s="27"/>
      <c r="S37" s="27"/>
      <c r="T37" s="27"/>
      <c r="U37" s="27"/>
      <c r="V37" s="27"/>
      <c r="W37" s="27"/>
      <c r="X37" s="27"/>
      <c r="Y37" s="27"/>
      <c r="Z37" s="27"/>
      <c r="AA37" s="27"/>
      <c r="AB37" s="27"/>
      <c r="AC37" s="27"/>
      <c r="AD37" s="27"/>
      <c r="AE37" s="27"/>
      <c r="AF37" s="27"/>
    </row>
    <row r="38" ht="15.75" hidden="1" customHeight="1">
      <c r="A38" s="24" t="s">
        <v>17056</v>
      </c>
      <c r="B38" s="17"/>
      <c r="C38" s="154"/>
      <c r="D38" s="17"/>
      <c r="E38" s="17"/>
      <c r="F38" s="26"/>
      <c r="G38" s="17"/>
      <c r="H38" s="17"/>
      <c r="I38" s="45"/>
      <c r="J38" s="17"/>
      <c r="K38" s="17"/>
      <c r="L38" s="17"/>
      <c r="M38" s="17"/>
      <c r="N38" s="27"/>
      <c r="O38" s="27"/>
      <c r="P38" s="27"/>
      <c r="Q38" s="27"/>
      <c r="R38" s="27"/>
      <c r="S38" s="27"/>
      <c r="T38" s="27"/>
      <c r="U38" s="27"/>
      <c r="V38" s="27"/>
      <c r="W38" s="27"/>
      <c r="X38" s="27"/>
      <c r="Y38" s="27"/>
      <c r="Z38" s="27"/>
      <c r="AA38" s="27"/>
      <c r="AB38" s="27"/>
      <c r="AC38" s="27"/>
      <c r="AD38" s="27"/>
      <c r="AE38" s="27"/>
      <c r="AF38" s="27"/>
    </row>
    <row r="39" ht="15.75" hidden="1" customHeight="1">
      <c r="A39" s="28"/>
      <c r="B39" s="29" t="s">
        <v>13488</v>
      </c>
      <c r="C39" s="154" t="s">
        <v>100</v>
      </c>
      <c r="D39" s="45" t="s">
        <v>14445</v>
      </c>
      <c r="E39" s="45" t="s">
        <v>14446</v>
      </c>
      <c r="F39" s="26" t="s">
        <v>533</v>
      </c>
      <c r="G39" s="17" t="s">
        <v>17057</v>
      </c>
      <c r="H39" s="17" t="s">
        <v>17058</v>
      </c>
      <c r="I39" s="537" t="s">
        <v>14449</v>
      </c>
      <c r="J39" s="17"/>
      <c r="K39" s="17"/>
      <c r="L39" s="17"/>
      <c r="M39" s="17"/>
      <c r="N39" s="27"/>
      <c r="O39" s="27"/>
      <c r="P39" s="27"/>
      <c r="Q39" s="27"/>
      <c r="R39" s="27"/>
      <c r="S39" s="27"/>
      <c r="T39" s="27"/>
      <c r="U39" s="27"/>
      <c r="V39" s="27"/>
      <c r="W39" s="27"/>
      <c r="X39" s="27"/>
      <c r="Y39" s="27"/>
      <c r="Z39" s="27"/>
      <c r="AA39" s="27"/>
      <c r="AB39" s="27"/>
      <c r="AC39" s="27"/>
      <c r="AD39" s="27"/>
      <c r="AE39" s="27"/>
      <c r="AF39" s="27"/>
    </row>
    <row r="40" ht="15.75" hidden="1" customHeight="1">
      <c r="A40" s="28"/>
      <c r="B40" s="29" t="s">
        <v>13488</v>
      </c>
      <c r="C40" s="154" t="s">
        <v>100</v>
      </c>
      <c r="D40" s="67" t="s">
        <v>15611</v>
      </c>
      <c r="E40" s="67" t="s">
        <v>15612</v>
      </c>
      <c r="F40" s="26" t="s">
        <v>298</v>
      </c>
      <c r="G40" s="17" t="s">
        <v>17059</v>
      </c>
      <c r="H40" s="17" t="s">
        <v>17060</v>
      </c>
      <c r="I40" s="45" t="s">
        <v>17061</v>
      </c>
      <c r="J40" s="17" t="s">
        <v>17036</v>
      </c>
      <c r="K40" s="17"/>
      <c r="L40" s="17"/>
      <c r="M40" s="17"/>
      <c r="N40" s="27"/>
      <c r="O40" s="27"/>
      <c r="P40" s="27"/>
      <c r="Q40" s="27"/>
      <c r="R40" s="27"/>
      <c r="S40" s="27"/>
      <c r="T40" s="27"/>
      <c r="U40" s="27"/>
      <c r="V40" s="27"/>
      <c r="W40" s="27"/>
      <c r="X40" s="27"/>
      <c r="Y40" s="27"/>
      <c r="Z40" s="27"/>
      <c r="AA40" s="27"/>
      <c r="AB40" s="27"/>
      <c r="AC40" s="27"/>
      <c r="AD40" s="27"/>
      <c r="AE40" s="27"/>
      <c r="AF40" s="27"/>
    </row>
    <row r="41" ht="15.75" hidden="1" customHeight="1">
      <c r="A41" s="28"/>
      <c r="B41" s="29" t="s">
        <v>13488</v>
      </c>
      <c r="C41" s="154" t="s">
        <v>100</v>
      </c>
      <c r="D41" s="66" t="s">
        <v>14942</v>
      </c>
      <c r="E41" s="66" t="s">
        <v>14943</v>
      </c>
      <c r="F41" s="46">
        <v>0.5416666666666666</v>
      </c>
      <c r="G41" s="154" t="s">
        <v>17062</v>
      </c>
      <c r="H41" s="67" t="s">
        <v>17063</v>
      </c>
      <c r="I41" s="66" t="s">
        <v>14946</v>
      </c>
      <c r="J41" s="17"/>
      <c r="K41" s="17"/>
      <c r="L41" s="17"/>
      <c r="M41" s="17"/>
      <c r="N41" s="27"/>
      <c r="O41" s="27"/>
      <c r="P41" s="27"/>
      <c r="Q41" s="27"/>
      <c r="R41" s="27"/>
      <c r="S41" s="27"/>
      <c r="T41" s="27"/>
      <c r="U41" s="27"/>
      <c r="V41" s="27"/>
      <c r="W41" s="27"/>
      <c r="X41" s="27"/>
      <c r="Y41" s="27"/>
      <c r="Z41" s="27"/>
      <c r="AA41" s="27"/>
      <c r="AB41" s="27"/>
      <c r="AC41" s="27"/>
      <c r="AD41" s="27"/>
      <c r="AE41" s="27"/>
      <c r="AF41" s="27"/>
    </row>
    <row r="42" ht="15.75" hidden="1" customHeight="1">
      <c r="A42" s="28"/>
      <c r="B42" s="29" t="s">
        <v>13488</v>
      </c>
      <c r="C42" s="154" t="s">
        <v>100</v>
      </c>
      <c r="D42" s="66" t="s">
        <v>15918</v>
      </c>
      <c r="E42" s="66" t="s">
        <v>15919</v>
      </c>
      <c r="F42" s="71" t="s">
        <v>17064</v>
      </c>
      <c r="G42" s="17" t="s">
        <v>17065</v>
      </c>
      <c r="H42" s="67" t="s">
        <v>17066</v>
      </c>
      <c r="I42" s="66" t="s">
        <v>15921</v>
      </c>
      <c r="J42" s="17" t="s">
        <v>17067</v>
      </c>
      <c r="K42" s="17"/>
      <c r="L42" s="17"/>
      <c r="M42" s="17"/>
      <c r="N42" s="27"/>
      <c r="O42" s="27"/>
      <c r="P42" s="27"/>
      <c r="Q42" s="27"/>
      <c r="R42" s="27"/>
      <c r="S42" s="27"/>
      <c r="T42" s="27"/>
      <c r="U42" s="27"/>
      <c r="V42" s="27"/>
      <c r="W42" s="27"/>
      <c r="X42" s="27"/>
      <c r="Y42" s="27"/>
      <c r="Z42" s="27"/>
      <c r="AA42" s="27"/>
      <c r="AB42" s="27"/>
      <c r="AC42" s="27"/>
      <c r="AD42" s="27"/>
      <c r="AE42" s="27"/>
      <c r="AF42" s="27"/>
    </row>
    <row r="43" ht="15.75" hidden="1" customHeight="1">
      <c r="A43" s="44"/>
      <c r="B43" s="29" t="s">
        <v>13488</v>
      </c>
      <c r="C43" s="154"/>
      <c r="D43" s="536"/>
      <c r="E43" s="536"/>
      <c r="F43" s="46"/>
      <c r="G43" s="536"/>
      <c r="H43" s="536"/>
      <c r="I43" s="536"/>
      <c r="J43" s="17"/>
      <c r="K43" s="17"/>
      <c r="L43" s="17"/>
      <c r="M43" s="17"/>
      <c r="N43" s="27"/>
      <c r="O43" s="27"/>
      <c r="P43" s="27"/>
      <c r="Q43" s="27"/>
      <c r="R43" s="27"/>
      <c r="S43" s="27"/>
      <c r="T43" s="27"/>
      <c r="U43" s="27"/>
      <c r="V43" s="27"/>
      <c r="W43" s="27"/>
      <c r="X43" s="27"/>
      <c r="Y43" s="27"/>
      <c r="Z43" s="27"/>
      <c r="AA43" s="27"/>
      <c r="AB43" s="27"/>
      <c r="AC43" s="27"/>
      <c r="AD43" s="27"/>
      <c r="AE43" s="27"/>
      <c r="AF43" s="27"/>
    </row>
    <row r="44" ht="15.75" hidden="1" customHeight="1">
      <c r="A44" s="18"/>
      <c r="B44" s="19">
        <v>44405.0</v>
      </c>
      <c r="C44" s="17"/>
      <c r="D44" s="21"/>
      <c r="E44" s="22"/>
      <c r="F44" s="22"/>
      <c r="G44" s="22"/>
      <c r="H44" s="22"/>
      <c r="I44" s="22"/>
      <c r="J44" s="22"/>
      <c r="K44" s="23"/>
      <c r="L44" s="17"/>
      <c r="M44" s="17"/>
      <c r="N44" s="27"/>
      <c r="O44" s="27"/>
      <c r="P44" s="27"/>
      <c r="Q44" s="27"/>
      <c r="R44" s="27"/>
      <c r="S44" s="27"/>
      <c r="T44" s="27"/>
      <c r="U44" s="27"/>
      <c r="V44" s="27"/>
      <c r="W44" s="27"/>
      <c r="X44" s="27"/>
      <c r="Y44" s="27"/>
      <c r="Z44" s="27"/>
      <c r="AA44" s="27"/>
      <c r="AB44" s="27"/>
      <c r="AC44" s="27"/>
      <c r="AD44" s="27"/>
      <c r="AE44" s="27"/>
      <c r="AF44" s="27"/>
    </row>
    <row r="45" ht="15.75" hidden="1" customHeight="1">
      <c r="A45" s="24" t="s">
        <v>17056</v>
      </c>
      <c r="B45" s="17"/>
      <c r="C45" s="154"/>
      <c r="D45" s="17"/>
      <c r="E45" s="17"/>
      <c r="F45" s="26"/>
      <c r="G45" s="17"/>
      <c r="H45" s="17"/>
      <c r="I45" s="45"/>
      <c r="J45" s="17"/>
      <c r="K45" s="17"/>
      <c r="L45" s="17"/>
      <c r="M45" s="17"/>
      <c r="N45" s="27"/>
      <c r="O45" s="27"/>
      <c r="P45" s="27"/>
      <c r="Q45" s="27"/>
      <c r="R45" s="27"/>
      <c r="S45" s="27"/>
      <c r="T45" s="27"/>
      <c r="U45" s="27"/>
      <c r="V45" s="27"/>
      <c r="W45" s="27"/>
      <c r="X45" s="27"/>
      <c r="Y45" s="27"/>
      <c r="Z45" s="27"/>
      <c r="AA45" s="27"/>
      <c r="AB45" s="27"/>
      <c r="AC45" s="27"/>
      <c r="AD45" s="27"/>
      <c r="AE45" s="27"/>
      <c r="AF45" s="27"/>
    </row>
    <row r="46" ht="15.75" hidden="1" customHeight="1">
      <c r="A46" s="28"/>
      <c r="B46" s="29" t="s">
        <v>13488</v>
      </c>
      <c r="C46" s="154" t="s">
        <v>100</v>
      </c>
      <c r="D46" s="66" t="s">
        <v>14202</v>
      </c>
      <c r="E46" s="66" t="s">
        <v>14203</v>
      </c>
      <c r="F46" s="169">
        <v>0.4166666666666667</v>
      </c>
      <c r="G46" s="17" t="s">
        <v>17068</v>
      </c>
      <c r="H46" s="17" t="s">
        <v>17069</v>
      </c>
      <c r="I46" s="66" t="s">
        <v>14206</v>
      </c>
      <c r="J46" s="17"/>
      <c r="K46" s="17"/>
      <c r="L46" s="17"/>
      <c r="M46" s="17"/>
      <c r="N46" s="27"/>
      <c r="O46" s="27"/>
      <c r="P46" s="27"/>
      <c r="Q46" s="27"/>
      <c r="R46" s="27"/>
      <c r="S46" s="27"/>
      <c r="T46" s="27"/>
      <c r="U46" s="27"/>
      <c r="V46" s="27"/>
      <c r="W46" s="27"/>
      <c r="X46" s="27"/>
      <c r="Y46" s="27"/>
      <c r="Z46" s="27"/>
      <c r="AA46" s="27"/>
      <c r="AB46" s="27"/>
      <c r="AC46" s="27"/>
      <c r="AD46" s="27"/>
      <c r="AE46" s="27"/>
      <c r="AF46" s="27"/>
    </row>
    <row r="47" ht="15.75" hidden="1" customHeight="1">
      <c r="A47" s="28"/>
      <c r="B47" s="29" t="s">
        <v>13488</v>
      </c>
      <c r="C47" s="165" t="s">
        <v>100</v>
      </c>
      <c r="D47" s="166" t="s">
        <v>13898</v>
      </c>
      <c r="E47" s="166" t="s">
        <v>13899</v>
      </c>
      <c r="F47" s="32">
        <v>0.5</v>
      </c>
      <c r="G47" s="33" t="s">
        <v>17070</v>
      </c>
      <c r="H47" s="33" t="s">
        <v>17071</v>
      </c>
      <c r="I47" s="62" t="s">
        <v>13902</v>
      </c>
      <c r="J47" s="17" t="s">
        <v>17072</v>
      </c>
      <c r="K47" s="17"/>
      <c r="L47" s="17"/>
      <c r="M47" s="17"/>
      <c r="N47" s="27"/>
      <c r="O47" s="27"/>
      <c r="P47" s="27"/>
      <c r="Q47" s="27"/>
      <c r="R47" s="27"/>
      <c r="S47" s="27"/>
      <c r="T47" s="27"/>
      <c r="U47" s="27"/>
      <c r="V47" s="27"/>
      <c r="W47" s="27"/>
      <c r="X47" s="27"/>
      <c r="Y47" s="27"/>
      <c r="Z47" s="27"/>
      <c r="AA47" s="27"/>
      <c r="AB47" s="27"/>
      <c r="AC47" s="27"/>
      <c r="AD47" s="27"/>
      <c r="AE47" s="27"/>
      <c r="AF47" s="27"/>
    </row>
    <row r="48" ht="15.75" hidden="1" customHeight="1">
      <c r="A48" s="28"/>
      <c r="B48" s="29" t="s">
        <v>13488</v>
      </c>
      <c r="C48" s="154" t="s">
        <v>100</v>
      </c>
      <c r="D48" s="66" t="s">
        <v>16182</v>
      </c>
      <c r="E48" s="66" t="s">
        <v>16183</v>
      </c>
      <c r="F48" s="46">
        <v>0.5833333333333334</v>
      </c>
      <c r="G48" s="154" t="s">
        <v>17073</v>
      </c>
      <c r="H48" s="66" t="s">
        <v>17074</v>
      </c>
      <c r="I48" s="66" t="s">
        <v>16186</v>
      </c>
      <c r="J48" s="17"/>
      <c r="K48" s="17"/>
      <c r="L48" s="17"/>
      <c r="M48" s="17"/>
      <c r="N48" s="27"/>
      <c r="O48" s="27"/>
      <c r="P48" s="27"/>
      <c r="Q48" s="27"/>
      <c r="R48" s="27"/>
      <c r="S48" s="27"/>
      <c r="T48" s="27"/>
      <c r="U48" s="27"/>
      <c r="V48" s="27"/>
      <c r="W48" s="27"/>
      <c r="X48" s="27"/>
      <c r="Y48" s="27"/>
      <c r="Z48" s="27"/>
      <c r="AA48" s="27"/>
      <c r="AB48" s="27"/>
      <c r="AC48" s="27"/>
      <c r="AD48" s="27"/>
      <c r="AE48" s="27"/>
      <c r="AF48" s="27"/>
    </row>
    <row r="49" ht="15.75" hidden="1" customHeight="1">
      <c r="A49" s="28"/>
      <c r="B49" s="29" t="s">
        <v>13488</v>
      </c>
      <c r="C49" s="154" t="s">
        <v>100</v>
      </c>
      <c r="D49" s="66" t="s">
        <v>16000</v>
      </c>
      <c r="E49" s="66" t="s">
        <v>16001</v>
      </c>
      <c r="F49" s="71" t="s">
        <v>4338</v>
      </c>
      <c r="G49" s="17" t="s">
        <v>17075</v>
      </c>
      <c r="H49" s="17" t="s">
        <v>17076</v>
      </c>
      <c r="I49" s="536" t="s">
        <v>16004</v>
      </c>
      <c r="J49" s="17"/>
      <c r="K49" s="17"/>
      <c r="L49" s="17"/>
      <c r="M49" s="17"/>
      <c r="N49" s="27"/>
      <c r="O49" s="27"/>
      <c r="P49" s="27"/>
      <c r="Q49" s="27"/>
      <c r="R49" s="27"/>
      <c r="S49" s="27"/>
      <c r="T49" s="27"/>
      <c r="U49" s="27"/>
      <c r="V49" s="27"/>
      <c r="W49" s="27"/>
      <c r="X49" s="27"/>
      <c r="Y49" s="27"/>
      <c r="Z49" s="27"/>
      <c r="AA49" s="27"/>
      <c r="AB49" s="27"/>
      <c r="AC49" s="27"/>
      <c r="AD49" s="27"/>
      <c r="AE49" s="27"/>
      <c r="AF49" s="27"/>
    </row>
    <row r="50" ht="15.75" hidden="1" customHeight="1">
      <c r="A50" s="44"/>
      <c r="B50" s="29" t="s">
        <v>13488</v>
      </c>
      <c r="C50" s="154"/>
      <c r="D50" s="536"/>
      <c r="E50" s="536"/>
      <c r="F50" s="46"/>
      <c r="G50" s="536"/>
      <c r="H50" s="536"/>
      <c r="I50" s="536"/>
      <c r="J50" s="17"/>
      <c r="K50" s="17"/>
      <c r="L50" s="17"/>
      <c r="M50" s="17"/>
      <c r="N50" s="27"/>
      <c r="O50" s="27"/>
      <c r="P50" s="27"/>
      <c r="Q50" s="27"/>
      <c r="R50" s="27"/>
      <c r="S50" s="27"/>
      <c r="T50" s="27"/>
      <c r="U50" s="27"/>
      <c r="V50" s="27"/>
      <c r="W50" s="27"/>
      <c r="X50" s="27"/>
      <c r="Y50" s="27"/>
      <c r="Z50" s="27"/>
      <c r="AA50" s="27"/>
      <c r="AB50" s="27"/>
      <c r="AC50" s="27"/>
      <c r="AD50" s="27"/>
      <c r="AE50" s="27"/>
      <c r="AF50" s="27"/>
    </row>
    <row r="51" ht="15.75" hidden="1" customHeight="1">
      <c r="A51" s="18"/>
      <c r="B51" s="19">
        <v>44406.0</v>
      </c>
      <c r="C51" s="17"/>
      <c r="D51" s="21"/>
      <c r="E51" s="22"/>
      <c r="F51" s="22"/>
      <c r="G51" s="22"/>
      <c r="H51" s="22"/>
      <c r="I51" s="22"/>
      <c r="J51" s="22"/>
      <c r="K51" s="23"/>
      <c r="L51" s="17"/>
      <c r="M51" s="17"/>
      <c r="N51" s="27"/>
      <c r="O51" s="27"/>
      <c r="P51" s="27"/>
      <c r="Q51" s="27"/>
      <c r="R51" s="27"/>
      <c r="S51" s="27"/>
      <c r="T51" s="27"/>
      <c r="U51" s="27"/>
      <c r="V51" s="27"/>
      <c r="W51" s="27"/>
      <c r="X51" s="27"/>
      <c r="Y51" s="27"/>
      <c r="Z51" s="27"/>
      <c r="AA51" s="27"/>
      <c r="AB51" s="27"/>
      <c r="AC51" s="27"/>
      <c r="AD51" s="27"/>
      <c r="AE51" s="27"/>
      <c r="AF51" s="27"/>
    </row>
    <row r="52" ht="15.75" hidden="1" customHeight="1">
      <c r="A52" s="24" t="s">
        <v>17056</v>
      </c>
      <c r="B52" s="17"/>
      <c r="C52" s="154"/>
      <c r="D52" s="17"/>
      <c r="E52" s="17"/>
      <c r="F52" s="26"/>
      <c r="G52" s="17"/>
      <c r="H52" s="17"/>
      <c r="I52" s="45"/>
      <c r="J52" s="17"/>
      <c r="K52" s="17"/>
      <c r="L52" s="17"/>
      <c r="M52" s="17"/>
      <c r="N52" s="27"/>
      <c r="O52" s="27"/>
      <c r="P52" s="27"/>
      <c r="Q52" s="27"/>
      <c r="R52" s="27"/>
      <c r="S52" s="27"/>
      <c r="T52" s="27"/>
      <c r="U52" s="27"/>
      <c r="V52" s="27"/>
      <c r="W52" s="27"/>
      <c r="X52" s="27"/>
      <c r="Y52" s="27"/>
      <c r="Z52" s="27"/>
      <c r="AA52" s="27"/>
      <c r="AB52" s="27"/>
      <c r="AC52" s="27"/>
      <c r="AD52" s="27"/>
      <c r="AE52" s="27"/>
      <c r="AF52" s="27"/>
    </row>
    <row r="53" ht="15.75" hidden="1" customHeight="1">
      <c r="A53" s="28"/>
      <c r="B53" s="29" t="s">
        <v>13488</v>
      </c>
      <c r="C53" s="154"/>
      <c r="D53" s="66"/>
      <c r="E53" s="66"/>
      <c r="F53" s="169"/>
      <c r="G53" s="17"/>
      <c r="H53" s="17"/>
      <c r="I53" s="66"/>
      <c r="J53" s="17"/>
      <c r="K53" s="17"/>
      <c r="L53" s="17"/>
      <c r="M53" s="17"/>
      <c r="N53" s="27"/>
      <c r="O53" s="27"/>
      <c r="P53" s="27"/>
      <c r="Q53" s="27"/>
      <c r="R53" s="27"/>
      <c r="S53" s="27"/>
      <c r="T53" s="27"/>
      <c r="U53" s="27"/>
      <c r="V53" s="27"/>
      <c r="W53" s="27"/>
      <c r="X53" s="27"/>
      <c r="Y53" s="27"/>
      <c r="Z53" s="27"/>
      <c r="AA53" s="27"/>
      <c r="AB53" s="27"/>
      <c r="AC53" s="27"/>
      <c r="AD53" s="27"/>
      <c r="AE53" s="27"/>
      <c r="AF53" s="27"/>
    </row>
    <row r="54" ht="15.75" hidden="1" customHeight="1">
      <c r="A54" s="28"/>
      <c r="B54" s="29" t="s">
        <v>13488</v>
      </c>
      <c r="C54" s="154" t="s">
        <v>100</v>
      </c>
      <c r="D54" s="66" t="s">
        <v>15582</v>
      </c>
      <c r="E54" s="66" t="s">
        <v>15583</v>
      </c>
      <c r="F54" s="46">
        <v>0.5</v>
      </c>
      <c r="G54" s="17" t="s">
        <v>17077</v>
      </c>
      <c r="H54" s="17" t="s">
        <v>17078</v>
      </c>
      <c r="I54" s="66" t="s">
        <v>15585</v>
      </c>
      <c r="J54" s="17" t="s">
        <v>17046</v>
      </c>
      <c r="K54" s="17"/>
      <c r="L54" s="17"/>
      <c r="M54" s="17"/>
      <c r="N54" s="27"/>
      <c r="O54" s="27"/>
      <c r="P54" s="27"/>
      <c r="Q54" s="27"/>
      <c r="R54" s="27"/>
      <c r="S54" s="27"/>
      <c r="T54" s="27"/>
      <c r="U54" s="27"/>
      <c r="V54" s="27"/>
      <c r="W54" s="27"/>
      <c r="X54" s="27"/>
      <c r="Y54" s="27"/>
      <c r="Z54" s="27"/>
      <c r="AA54" s="27"/>
      <c r="AB54" s="27"/>
      <c r="AC54" s="27"/>
      <c r="AD54" s="27"/>
      <c r="AE54" s="27"/>
      <c r="AF54" s="27"/>
    </row>
    <row r="55" ht="15.75" hidden="1" customHeight="1">
      <c r="A55" s="28"/>
      <c r="B55" s="29" t="s">
        <v>13488</v>
      </c>
      <c r="C55" s="154" t="s">
        <v>100</v>
      </c>
      <c r="D55" s="66"/>
      <c r="E55" s="66"/>
      <c r="F55" s="46">
        <v>0.5833333333333334</v>
      </c>
      <c r="G55" s="154"/>
      <c r="H55" s="67"/>
      <c r="I55" s="66"/>
      <c r="J55" s="17"/>
      <c r="K55" s="17"/>
      <c r="L55" s="17"/>
      <c r="M55" s="17"/>
      <c r="N55" s="27"/>
      <c r="O55" s="27"/>
      <c r="P55" s="27"/>
      <c r="Q55" s="27"/>
      <c r="R55" s="27"/>
      <c r="S55" s="27"/>
      <c r="T55" s="27"/>
      <c r="U55" s="27"/>
      <c r="V55" s="27"/>
      <c r="W55" s="27"/>
      <c r="X55" s="27"/>
      <c r="Y55" s="27"/>
      <c r="Z55" s="27"/>
      <c r="AA55" s="27"/>
      <c r="AB55" s="27"/>
      <c r="AC55" s="27"/>
      <c r="AD55" s="27"/>
      <c r="AE55" s="27"/>
      <c r="AF55" s="27"/>
    </row>
    <row r="56" ht="15.75" hidden="1" customHeight="1">
      <c r="A56" s="28"/>
      <c r="B56" s="29" t="s">
        <v>13488</v>
      </c>
      <c r="C56" s="154" t="s">
        <v>100</v>
      </c>
      <c r="D56" s="536" t="s">
        <v>16331</v>
      </c>
      <c r="E56" s="536" t="s">
        <v>16332</v>
      </c>
      <c r="F56" s="71" t="s">
        <v>741</v>
      </c>
      <c r="G56" s="17" t="s">
        <v>17079</v>
      </c>
      <c r="H56" s="17" t="s">
        <v>17080</v>
      </c>
      <c r="I56" s="536" t="s">
        <v>16334</v>
      </c>
      <c r="J56" s="17" t="s">
        <v>17046</v>
      </c>
      <c r="K56" s="17"/>
      <c r="L56" s="17"/>
      <c r="M56" s="17"/>
      <c r="N56" s="27"/>
      <c r="O56" s="27"/>
      <c r="P56" s="27"/>
      <c r="Q56" s="27"/>
      <c r="R56" s="27"/>
      <c r="S56" s="27"/>
      <c r="T56" s="27"/>
      <c r="U56" s="27"/>
      <c r="V56" s="27"/>
      <c r="W56" s="27"/>
      <c r="X56" s="27"/>
      <c r="Y56" s="27"/>
      <c r="Z56" s="27"/>
      <c r="AA56" s="27"/>
      <c r="AB56" s="27"/>
      <c r="AC56" s="27"/>
      <c r="AD56" s="27"/>
      <c r="AE56" s="27"/>
      <c r="AF56" s="27"/>
    </row>
    <row r="57" ht="15.75" hidden="1" customHeight="1">
      <c r="A57" s="44"/>
      <c r="B57" s="29" t="s">
        <v>13488</v>
      </c>
      <c r="C57" s="154" t="s">
        <v>100</v>
      </c>
      <c r="D57" s="66" t="s">
        <v>14093</v>
      </c>
      <c r="E57" s="66" t="s">
        <v>14094</v>
      </c>
      <c r="F57" s="46">
        <v>0.7291666666666666</v>
      </c>
      <c r="G57" s="536" t="s">
        <v>17019</v>
      </c>
      <c r="H57" s="536" t="s">
        <v>17081</v>
      </c>
      <c r="I57" s="66" t="s">
        <v>14096</v>
      </c>
      <c r="J57" s="17" t="s">
        <v>17046</v>
      </c>
      <c r="K57" s="17"/>
      <c r="L57" s="17"/>
      <c r="M57" s="17"/>
      <c r="N57" s="27"/>
      <c r="O57" s="27"/>
      <c r="P57" s="27"/>
      <c r="Q57" s="27"/>
      <c r="R57" s="27"/>
      <c r="S57" s="27"/>
      <c r="T57" s="27"/>
      <c r="U57" s="27"/>
      <c r="V57" s="27"/>
      <c r="W57" s="27"/>
      <c r="X57" s="27"/>
      <c r="Y57" s="27"/>
      <c r="Z57" s="27"/>
      <c r="AA57" s="27"/>
      <c r="AB57" s="27"/>
      <c r="AC57" s="27"/>
      <c r="AD57" s="27"/>
      <c r="AE57" s="27"/>
      <c r="AF57" s="27"/>
    </row>
    <row r="58" ht="15.75" hidden="1" customHeight="1">
      <c r="A58" s="18"/>
      <c r="B58" s="19">
        <v>44407.0</v>
      </c>
      <c r="C58" s="17"/>
      <c r="D58" s="21"/>
      <c r="E58" s="22"/>
      <c r="F58" s="22"/>
      <c r="G58" s="22"/>
      <c r="H58" s="22"/>
      <c r="I58" s="22"/>
      <c r="J58" s="22"/>
      <c r="K58" s="23"/>
      <c r="L58" s="17"/>
      <c r="M58" s="17"/>
      <c r="N58" s="27"/>
      <c r="O58" s="27"/>
      <c r="P58" s="27"/>
      <c r="Q58" s="27"/>
      <c r="R58" s="27"/>
      <c r="S58" s="27"/>
      <c r="T58" s="27"/>
      <c r="U58" s="27"/>
      <c r="V58" s="27"/>
      <c r="W58" s="27"/>
      <c r="X58" s="27"/>
      <c r="Y58" s="27"/>
      <c r="Z58" s="27"/>
      <c r="AA58" s="27"/>
      <c r="AB58" s="27"/>
      <c r="AC58" s="27"/>
      <c r="AD58" s="27"/>
      <c r="AE58" s="27"/>
      <c r="AF58" s="27"/>
    </row>
    <row r="59" ht="15.75" hidden="1" customHeight="1">
      <c r="A59" s="24" t="s">
        <v>17056</v>
      </c>
      <c r="B59" s="17"/>
      <c r="C59" s="154"/>
      <c r="D59" s="17"/>
      <c r="E59" s="17"/>
      <c r="F59" s="26"/>
      <c r="G59" s="17"/>
      <c r="H59" s="17"/>
      <c r="I59" s="45"/>
      <c r="J59" s="17"/>
      <c r="K59" s="17"/>
      <c r="L59" s="17"/>
      <c r="M59" s="17"/>
      <c r="N59" s="27"/>
      <c r="O59" s="27"/>
      <c r="P59" s="27"/>
      <c r="Q59" s="27"/>
      <c r="R59" s="27"/>
      <c r="S59" s="27"/>
      <c r="T59" s="27"/>
      <c r="U59" s="27"/>
      <c r="V59" s="27"/>
      <c r="W59" s="27"/>
      <c r="X59" s="27"/>
      <c r="Y59" s="27"/>
      <c r="Z59" s="27"/>
      <c r="AA59" s="27"/>
      <c r="AB59" s="27"/>
      <c r="AC59" s="27"/>
      <c r="AD59" s="27"/>
      <c r="AE59" s="27"/>
      <c r="AF59" s="27"/>
    </row>
    <row r="60" ht="15.75" hidden="1" customHeight="1">
      <c r="A60" s="28"/>
      <c r="B60" s="29" t="s">
        <v>13488</v>
      </c>
      <c r="C60" s="154"/>
      <c r="D60" s="45"/>
      <c r="E60" s="45"/>
      <c r="F60" s="169"/>
      <c r="G60" s="17"/>
      <c r="H60" s="17"/>
      <c r="I60" s="537"/>
      <c r="J60" s="17"/>
      <c r="K60" s="17"/>
      <c r="L60" s="17"/>
      <c r="M60" s="17"/>
      <c r="N60" s="27"/>
      <c r="O60" s="27"/>
      <c r="P60" s="27"/>
      <c r="Q60" s="27"/>
      <c r="R60" s="27"/>
      <c r="S60" s="27"/>
      <c r="T60" s="27"/>
      <c r="U60" s="27"/>
      <c r="V60" s="27"/>
      <c r="W60" s="27"/>
      <c r="X60" s="27"/>
      <c r="Y60" s="27"/>
      <c r="Z60" s="27"/>
      <c r="AA60" s="27"/>
      <c r="AB60" s="27"/>
      <c r="AC60" s="27"/>
      <c r="AD60" s="27"/>
      <c r="AE60" s="27"/>
      <c r="AF60" s="27"/>
    </row>
    <row r="61" ht="15.75" hidden="1" customHeight="1">
      <c r="A61" s="28"/>
      <c r="B61" s="29" t="s">
        <v>13488</v>
      </c>
      <c r="C61" s="154"/>
      <c r="D61" s="402" t="s">
        <v>447</v>
      </c>
      <c r="E61" s="111"/>
      <c r="F61" s="26"/>
      <c r="G61" s="17"/>
      <c r="H61" s="17"/>
      <c r="I61" s="45"/>
      <c r="J61" s="17"/>
      <c r="K61" s="17"/>
      <c r="L61" s="17"/>
      <c r="M61" s="17"/>
      <c r="N61" s="27"/>
      <c r="O61" s="27"/>
      <c r="P61" s="27"/>
      <c r="Q61" s="27"/>
      <c r="R61" s="27"/>
      <c r="S61" s="27"/>
      <c r="T61" s="27"/>
      <c r="U61" s="27"/>
      <c r="V61" s="27"/>
      <c r="W61" s="27"/>
      <c r="X61" s="27"/>
      <c r="Y61" s="27"/>
      <c r="Z61" s="27"/>
      <c r="AA61" s="27"/>
      <c r="AB61" s="27"/>
      <c r="AC61" s="27"/>
      <c r="AD61" s="27"/>
      <c r="AE61" s="27"/>
      <c r="AF61" s="27"/>
    </row>
    <row r="62" ht="15.75" hidden="1" customHeight="1">
      <c r="A62" s="28"/>
      <c r="B62" s="29" t="s">
        <v>13488</v>
      </c>
      <c r="C62" s="154"/>
      <c r="D62" s="112"/>
      <c r="E62" s="113"/>
      <c r="F62" s="26"/>
      <c r="G62" s="154"/>
      <c r="H62" s="67"/>
      <c r="I62" s="67"/>
      <c r="J62" s="17"/>
      <c r="K62" s="17"/>
      <c r="L62" s="17"/>
      <c r="M62" s="17"/>
      <c r="N62" s="27"/>
      <c r="O62" s="27"/>
      <c r="P62" s="27"/>
      <c r="Q62" s="27"/>
      <c r="R62" s="27"/>
      <c r="S62" s="27"/>
      <c r="T62" s="27"/>
      <c r="U62" s="27"/>
      <c r="V62" s="27"/>
      <c r="W62" s="27"/>
      <c r="X62" s="27"/>
      <c r="Y62" s="27"/>
      <c r="Z62" s="27"/>
      <c r="AA62" s="27"/>
      <c r="AB62" s="27"/>
      <c r="AC62" s="27"/>
      <c r="AD62" s="27"/>
      <c r="AE62" s="27"/>
      <c r="AF62" s="27"/>
    </row>
    <row r="63" ht="15.75" hidden="1" customHeight="1">
      <c r="A63" s="28"/>
      <c r="B63" s="29" t="s">
        <v>13488</v>
      </c>
      <c r="C63" s="154"/>
      <c r="D63" s="114"/>
      <c r="E63" s="115"/>
      <c r="F63" s="71"/>
      <c r="G63" s="17"/>
      <c r="H63" s="17"/>
      <c r="I63" s="536"/>
      <c r="J63" s="17"/>
      <c r="K63" s="17"/>
      <c r="L63" s="17"/>
      <c r="M63" s="17"/>
      <c r="N63" s="27"/>
      <c r="O63" s="27"/>
      <c r="P63" s="27"/>
      <c r="Q63" s="27"/>
      <c r="R63" s="27"/>
      <c r="S63" s="27"/>
      <c r="T63" s="27"/>
      <c r="U63" s="27"/>
      <c r="V63" s="27"/>
      <c r="W63" s="27"/>
      <c r="X63" s="27"/>
      <c r="Y63" s="27"/>
      <c r="Z63" s="27"/>
      <c r="AA63" s="27"/>
      <c r="AB63" s="27"/>
      <c r="AC63" s="27"/>
      <c r="AD63" s="27"/>
      <c r="AE63" s="27"/>
      <c r="AF63" s="27"/>
    </row>
    <row r="64" ht="15.75" hidden="1" customHeight="1">
      <c r="A64" s="44"/>
      <c r="B64" s="29" t="s">
        <v>13488</v>
      </c>
      <c r="C64" s="154"/>
      <c r="D64" s="536"/>
      <c r="E64" s="536"/>
      <c r="F64" s="46"/>
      <c r="G64" s="536"/>
      <c r="H64" s="536"/>
      <c r="I64" s="536"/>
      <c r="J64" s="17"/>
      <c r="K64" s="17"/>
      <c r="L64" s="17"/>
      <c r="M64" s="17"/>
      <c r="N64" s="27"/>
      <c r="O64" s="27"/>
      <c r="P64" s="27"/>
      <c r="Q64" s="27"/>
      <c r="R64" s="27"/>
      <c r="S64" s="27"/>
      <c r="T64" s="27"/>
      <c r="U64" s="27"/>
      <c r="V64" s="27"/>
      <c r="W64" s="27"/>
      <c r="X64" s="27"/>
      <c r="Y64" s="27"/>
      <c r="Z64" s="27"/>
      <c r="AA64" s="27"/>
      <c r="AB64" s="27"/>
      <c r="AC64" s="27"/>
      <c r="AD64" s="27"/>
      <c r="AE64" s="27"/>
      <c r="AF64" s="27"/>
    </row>
    <row r="65" ht="15.75" hidden="1" customHeight="1">
      <c r="A65" s="18"/>
      <c r="B65" s="19">
        <v>44410.0</v>
      </c>
      <c r="C65" s="17"/>
      <c r="D65" s="27"/>
      <c r="E65" s="27"/>
      <c r="F65" s="74"/>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hidden="1" customHeight="1">
      <c r="A66" s="24" t="s">
        <v>17056</v>
      </c>
      <c r="B66" s="17"/>
      <c r="C66" s="154"/>
      <c r="D66" s="27"/>
      <c r="E66" s="27"/>
      <c r="F66" s="74"/>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hidden="1" customHeight="1">
      <c r="A67" s="28"/>
      <c r="B67" s="29" t="s">
        <v>13488</v>
      </c>
      <c r="C67" s="154"/>
      <c r="D67" s="27"/>
      <c r="E67" s="27"/>
      <c r="F67" s="78"/>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hidden="1" customHeight="1">
      <c r="A68" s="28"/>
      <c r="B68" s="29" t="s">
        <v>13488</v>
      </c>
      <c r="C68" s="154" t="s">
        <v>100</v>
      </c>
      <c r="D68" s="27" t="s">
        <v>16082</v>
      </c>
      <c r="E68" s="27" t="s">
        <v>17082</v>
      </c>
      <c r="F68" s="78">
        <v>0.5</v>
      </c>
      <c r="G68" s="27" t="s">
        <v>17083</v>
      </c>
      <c r="H68" s="27" t="s">
        <v>17084</v>
      </c>
      <c r="I68" s="66" t="s">
        <v>16085</v>
      </c>
      <c r="J68" s="27" t="s">
        <v>17046</v>
      </c>
      <c r="K68" s="27"/>
      <c r="L68" s="27"/>
      <c r="M68" s="27"/>
      <c r="N68" s="27"/>
      <c r="O68" s="27"/>
      <c r="P68" s="27"/>
      <c r="Q68" s="27"/>
      <c r="R68" s="27"/>
      <c r="S68" s="27"/>
      <c r="T68" s="27"/>
      <c r="U68" s="27"/>
      <c r="V68" s="27"/>
      <c r="W68" s="27"/>
      <c r="X68" s="27"/>
      <c r="Y68" s="27"/>
      <c r="Z68" s="27"/>
      <c r="AA68" s="27"/>
      <c r="AB68" s="27"/>
      <c r="AC68" s="27"/>
      <c r="AD68" s="27"/>
      <c r="AE68" s="27"/>
      <c r="AF68" s="27"/>
    </row>
    <row r="69" ht="15.75" hidden="1" customHeight="1">
      <c r="A69" s="28"/>
      <c r="B69" s="29" t="s">
        <v>13488</v>
      </c>
      <c r="C69" s="154" t="s">
        <v>100</v>
      </c>
      <c r="D69" s="66" t="s">
        <v>15187</v>
      </c>
      <c r="E69" s="66" t="s">
        <v>15188</v>
      </c>
      <c r="F69" s="74" t="s">
        <v>352</v>
      </c>
      <c r="G69" s="27" t="s">
        <v>17010</v>
      </c>
      <c r="H69" s="27" t="s">
        <v>17085</v>
      </c>
      <c r="I69" s="66" t="s">
        <v>15190</v>
      </c>
      <c r="J69" s="27" t="s">
        <v>17046</v>
      </c>
      <c r="K69" s="27"/>
      <c r="L69" s="27"/>
      <c r="M69" s="27"/>
      <c r="N69" s="27"/>
      <c r="O69" s="27"/>
      <c r="P69" s="27"/>
      <c r="Q69" s="27"/>
      <c r="R69" s="27"/>
      <c r="S69" s="27"/>
      <c r="T69" s="27"/>
      <c r="U69" s="27"/>
      <c r="V69" s="27"/>
      <c r="W69" s="27"/>
      <c r="X69" s="27"/>
      <c r="Y69" s="27"/>
      <c r="Z69" s="27"/>
      <c r="AA69" s="27"/>
      <c r="AB69" s="27"/>
      <c r="AC69" s="27"/>
      <c r="AD69" s="27"/>
      <c r="AE69" s="27"/>
      <c r="AF69" s="27"/>
    </row>
    <row r="70" ht="15.75" hidden="1" customHeight="1">
      <c r="A70" s="28"/>
      <c r="B70" s="29" t="s">
        <v>13488</v>
      </c>
      <c r="C70" s="154" t="s">
        <v>100</v>
      </c>
      <c r="D70" s="66" t="s">
        <v>16497</v>
      </c>
      <c r="E70" s="66" t="s">
        <v>16498</v>
      </c>
      <c r="F70" s="78">
        <v>0.6666666666666666</v>
      </c>
      <c r="G70" s="27" t="s">
        <v>17086</v>
      </c>
      <c r="H70" s="27" t="s">
        <v>17087</v>
      </c>
      <c r="I70" s="66" t="s">
        <v>17088</v>
      </c>
      <c r="J70" s="27" t="s">
        <v>17046</v>
      </c>
      <c r="K70" s="27"/>
      <c r="L70" s="27"/>
      <c r="M70" s="27"/>
      <c r="N70" s="27"/>
      <c r="O70" s="27"/>
      <c r="P70" s="27"/>
      <c r="Q70" s="27"/>
      <c r="R70" s="27"/>
      <c r="S70" s="27"/>
      <c r="T70" s="27"/>
      <c r="U70" s="27"/>
      <c r="V70" s="27"/>
      <c r="W70" s="27"/>
      <c r="X70" s="27"/>
      <c r="Y70" s="27"/>
      <c r="Z70" s="27"/>
      <c r="AA70" s="27"/>
      <c r="AB70" s="27"/>
      <c r="AC70" s="27"/>
      <c r="AD70" s="27"/>
      <c r="AE70" s="27"/>
      <c r="AF70" s="27"/>
    </row>
    <row r="71" ht="15.75" hidden="1" customHeight="1">
      <c r="A71" s="44"/>
      <c r="B71" s="29" t="s">
        <v>13488</v>
      </c>
      <c r="C71" s="154" t="s">
        <v>100</v>
      </c>
      <c r="D71" s="27" t="s">
        <v>14543</v>
      </c>
      <c r="E71" s="27" t="s">
        <v>14544</v>
      </c>
      <c r="F71" s="78">
        <v>0.75</v>
      </c>
      <c r="G71" s="27" t="s">
        <v>17089</v>
      </c>
      <c r="H71" s="27" t="s">
        <v>17090</v>
      </c>
      <c r="I71" s="27" t="s">
        <v>14541</v>
      </c>
      <c r="J71" s="27" t="s">
        <v>17046</v>
      </c>
      <c r="K71" s="27"/>
      <c r="L71" s="27"/>
      <c r="M71" s="27"/>
      <c r="N71" s="27"/>
      <c r="O71" s="27"/>
      <c r="P71" s="27"/>
      <c r="Q71" s="27"/>
      <c r="R71" s="27"/>
      <c r="S71" s="27"/>
      <c r="T71" s="27"/>
      <c r="U71" s="27"/>
      <c r="V71" s="27"/>
      <c r="W71" s="27"/>
      <c r="X71" s="27"/>
      <c r="Y71" s="27"/>
      <c r="Z71" s="27"/>
      <c r="AA71" s="27"/>
      <c r="AB71" s="27"/>
      <c r="AC71" s="27"/>
      <c r="AD71" s="27"/>
      <c r="AE71" s="27"/>
      <c r="AF71" s="27"/>
    </row>
    <row r="72" ht="15.75" hidden="1" customHeight="1">
      <c r="A72" s="18"/>
      <c r="B72" s="19">
        <v>44411.0</v>
      </c>
      <c r="C72" s="27"/>
      <c r="D72" s="27"/>
      <c r="E72" s="27"/>
      <c r="F72" s="74"/>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hidden="1" customHeight="1">
      <c r="A73" s="24" t="s">
        <v>17056</v>
      </c>
      <c r="B73" s="17"/>
      <c r="C73" s="27"/>
      <c r="D73" s="27"/>
      <c r="E73" s="75" t="s">
        <v>17091</v>
      </c>
      <c r="F73" s="74"/>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hidden="1" customHeight="1">
      <c r="A74" s="28"/>
      <c r="B74" s="29" t="s">
        <v>13488</v>
      </c>
      <c r="C74" s="154" t="s">
        <v>100</v>
      </c>
      <c r="D74" s="66" t="s">
        <v>17092</v>
      </c>
      <c r="E74" s="27" t="s">
        <v>15700</v>
      </c>
      <c r="F74" s="74" t="s">
        <v>298</v>
      </c>
      <c r="G74" s="27" t="s">
        <v>17093</v>
      </c>
      <c r="H74" s="27" t="s">
        <v>17094</v>
      </c>
      <c r="I74" s="27" t="s">
        <v>17095</v>
      </c>
      <c r="J74" s="27" t="s">
        <v>17046</v>
      </c>
      <c r="K74" s="27"/>
      <c r="L74" s="27"/>
      <c r="M74" s="27"/>
      <c r="N74" s="27"/>
      <c r="O74" s="27"/>
      <c r="P74" s="27"/>
      <c r="Q74" s="27"/>
      <c r="R74" s="27"/>
      <c r="S74" s="27"/>
      <c r="T74" s="27"/>
      <c r="U74" s="27"/>
      <c r="V74" s="27"/>
      <c r="W74" s="27"/>
      <c r="X74" s="27"/>
      <c r="Y74" s="27"/>
      <c r="Z74" s="27"/>
      <c r="AA74" s="27"/>
      <c r="AB74" s="27"/>
      <c r="AC74" s="27"/>
      <c r="AD74" s="27"/>
      <c r="AE74" s="27"/>
      <c r="AF74" s="27"/>
    </row>
    <row r="75" ht="15.75" hidden="1" customHeight="1">
      <c r="A75" s="28"/>
      <c r="B75" s="29" t="s">
        <v>13488</v>
      </c>
      <c r="C75" s="154" t="s">
        <v>100</v>
      </c>
      <c r="D75" s="66" t="s">
        <v>15905</v>
      </c>
      <c r="E75" s="66" t="s">
        <v>15906</v>
      </c>
      <c r="F75" s="74" t="s">
        <v>352</v>
      </c>
      <c r="G75" s="27" t="s">
        <v>17096</v>
      </c>
      <c r="H75" s="66" t="s">
        <v>17097</v>
      </c>
      <c r="I75" s="27" t="s">
        <v>15908</v>
      </c>
      <c r="J75" s="27" t="s">
        <v>17098</v>
      </c>
      <c r="K75" s="27"/>
      <c r="L75" s="27"/>
      <c r="M75" s="27"/>
      <c r="N75" s="27"/>
      <c r="O75" s="27"/>
      <c r="P75" s="27"/>
      <c r="Q75" s="27"/>
      <c r="R75" s="27"/>
      <c r="S75" s="27"/>
      <c r="T75" s="27"/>
      <c r="U75" s="27"/>
      <c r="V75" s="27"/>
      <c r="W75" s="27"/>
      <c r="X75" s="27"/>
      <c r="Y75" s="27"/>
      <c r="Z75" s="27"/>
      <c r="AA75" s="27"/>
      <c r="AB75" s="27"/>
      <c r="AC75" s="27"/>
      <c r="AD75" s="27"/>
      <c r="AE75" s="27"/>
      <c r="AF75" s="27"/>
    </row>
    <row r="76" ht="15.75" hidden="1" customHeight="1">
      <c r="A76" s="28"/>
      <c r="B76" s="29" t="s">
        <v>13488</v>
      </c>
      <c r="C76" s="165" t="s">
        <v>100</v>
      </c>
      <c r="D76" s="31" t="s">
        <v>15222</v>
      </c>
      <c r="E76" s="81" t="s">
        <v>15223</v>
      </c>
      <c r="F76" s="91" t="s">
        <v>372</v>
      </c>
      <c r="G76" s="81" t="s">
        <v>17099</v>
      </c>
      <c r="H76" s="59" t="s">
        <v>17100</v>
      </c>
      <c r="I76" s="31" t="s">
        <v>15225</v>
      </c>
      <c r="J76" s="81" t="s">
        <v>17046</v>
      </c>
      <c r="K76" s="81"/>
      <c r="L76" s="27"/>
      <c r="M76" s="27"/>
      <c r="N76" s="27"/>
      <c r="O76" s="27"/>
      <c r="P76" s="27"/>
      <c r="Q76" s="27"/>
      <c r="R76" s="27"/>
      <c r="S76" s="27"/>
      <c r="T76" s="27"/>
      <c r="U76" s="27"/>
      <c r="V76" s="27"/>
      <c r="W76" s="27"/>
      <c r="X76" s="27"/>
      <c r="Y76" s="27"/>
      <c r="Z76" s="27"/>
      <c r="AA76" s="27"/>
      <c r="AB76" s="27"/>
      <c r="AC76" s="27"/>
      <c r="AD76" s="27"/>
      <c r="AE76" s="27"/>
      <c r="AF76" s="27"/>
    </row>
    <row r="77" ht="15.75" hidden="1" customHeight="1">
      <c r="A77" s="28"/>
      <c r="B77" s="29" t="s">
        <v>13488</v>
      </c>
      <c r="C77" s="154" t="s">
        <v>100</v>
      </c>
      <c r="D77" s="66" t="s">
        <v>14942</v>
      </c>
      <c r="E77" s="27" t="s">
        <v>14943</v>
      </c>
      <c r="F77" s="74" t="s">
        <v>497</v>
      </c>
      <c r="G77" s="27" t="s">
        <v>17062</v>
      </c>
      <c r="H77" s="27" t="s">
        <v>17101</v>
      </c>
      <c r="I77" s="27" t="s">
        <v>14946</v>
      </c>
      <c r="J77" s="27" t="s">
        <v>17102</v>
      </c>
      <c r="K77" s="27"/>
      <c r="L77" s="27"/>
      <c r="M77" s="27"/>
      <c r="N77" s="27"/>
      <c r="O77" s="27"/>
      <c r="P77" s="27"/>
      <c r="Q77" s="27"/>
      <c r="R77" s="27"/>
      <c r="S77" s="27"/>
      <c r="T77" s="27"/>
      <c r="U77" s="27"/>
      <c r="V77" s="27"/>
      <c r="W77" s="27"/>
      <c r="X77" s="27"/>
      <c r="Y77" s="27"/>
      <c r="Z77" s="27"/>
      <c r="AA77" s="27"/>
      <c r="AB77" s="27"/>
      <c r="AC77" s="27"/>
      <c r="AD77" s="27"/>
      <c r="AE77" s="27"/>
      <c r="AF77" s="27"/>
    </row>
    <row r="78" ht="15.75" hidden="1" customHeight="1">
      <c r="A78" s="44"/>
      <c r="B78" s="29" t="s">
        <v>13488</v>
      </c>
      <c r="C78" s="27"/>
      <c r="D78" s="27"/>
      <c r="E78" s="27"/>
      <c r="F78" s="78">
        <v>0.8541666666666666</v>
      </c>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hidden="1" customHeight="1">
      <c r="A79" s="18"/>
      <c r="B79" s="19">
        <v>44412.0</v>
      </c>
      <c r="C79" s="27"/>
      <c r="D79" s="27"/>
      <c r="E79" s="27"/>
      <c r="F79" s="74"/>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hidden="1" customHeight="1">
      <c r="A80" s="24" t="s">
        <v>17056</v>
      </c>
      <c r="B80" s="17"/>
      <c r="C80" s="27"/>
      <c r="D80" s="27"/>
      <c r="E80" s="538" t="s">
        <v>17103</v>
      </c>
      <c r="F80" s="74"/>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hidden="1" customHeight="1">
      <c r="A81" s="28"/>
      <c r="B81" s="29" t="s">
        <v>13488</v>
      </c>
      <c r="C81" s="165" t="s">
        <v>100</v>
      </c>
      <c r="D81" s="31" t="s">
        <v>17104</v>
      </c>
      <c r="E81" s="31" t="s">
        <v>17105</v>
      </c>
      <c r="F81" s="80">
        <v>0.4166666666666667</v>
      </c>
      <c r="G81" s="81" t="s">
        <v>17106</v>
      </c>
      <c r="H81" s="81" t="s">
        <v>17107</v>
      </c>
      <c r="I81" s="31" t="s">
        <v>17108</v>
      </c>
      <c r="J81" s="27" t="s">
        <v>17109</v>
      </c>
      <c r="K81" s="27"/>
      <c r="L81" s="27"/>
      <c r="M81" s="27"/>
      <c r="N81" s="27"/>
      <c r="O81" s="27"/>
      <c r="P81" s="27"/>
      <c r="Q81" s="27"/>
      <c r="R81" s="27"/>
      <c r="S81" s="27"/>
      <c r="T81" s="27"/>
      <c r="U81" s="27"/>
      <c r="V81" s="27"/>
      <c r="W81" s="27"/>
      <c r="X81" s="27"/>
      <c r="Y81" s="27"/>
      <c r="Z81" s="27"/>
      <c r="AA81" s="27"/>
      <c r="AB81" s="27"/>
      <c r="AC81" s="27"/>
      <c r="AD81" s="27"/>
      <c r="AE81" s="27"/>
      <c r="AF81" s="27"/>
    </row>
    <row r="82" ht="15.75" hidden="1" customHeight="1">
      <c r="A82" s="28"/>
      <c r="B82" s="29" t="s">
        <v>13488</v>
      </c>
      <c r="C82" s="154" t="s">
        <v>100</v>
      </c>
      <c r="D82" s="66" t="s">
        <v>16470</v>
      </c>
      <c r="E82" s="66" t="s">
        <v>16471</v>
      </c>
      <c r="F82" s="78">
        <v>0.5</v>
      </c>
      <c r="G82" s="27" t="s">
        <v>17110</v>
      </c>
      <c r="H82" s="27" t="s">
        <v>17111</v>
      </c>
      <c r="I82" s="66" t="s">
        <v>17112</v>
      </c>
      <c r="J82" s="27"/>
      <c r="K82" s="27"/>
      <c r="L82" s="27"/>
      <c r="M82" s="27"/>
      <c r="N82" s="27"/>
      <c r="O82" s="27"/>
      <c r="P82" s="27"/>
      <c r="Q82" s="27"/>
      <c r="R82" s="27"/>
      <c r="S82" s="27"/>
      <c r="T82" s="27"/>
      <c r="U82" s="27"/>
      <c r="V82" s="27"/>
      <c r="W82" s="27"/>
      <c r="X82" s="27"/>
      <c r="Y82" s="27"/>
      <c r="Z82" s="27"/>
      <c r="AA82" s="27"/>
      <c r="AB82" s="27"/>
      <c r="AC82" s="27"/>
      <c r="AD82" s="27"/>
      <c r="AE82" s="27"/>
      <c r="AF82" s="27"/>
    </row>
    <row r="83" ht="15.75" hidden="1" customHeight="1">
      <c r="A83" s="28"/>
      <c r="B83" s="29" t="s">
        <v>13488</v>
      </c>
      <c r="C83" s="154" t="s">
        <v>100</v>
      </c>
      <c r="D83" s="66" t="s">
        <v>17113</v>
      </c>
      <c r="E83" s="66" t="s">
        <v>17114</v>
      </c>
      <c r="F83" s="78">
        <v>0.5833333333333334</v>
      </c>
      <c r="G83" s="27" t="s">
        <v>17115</v>
      </c>
      <c r="H83" s="27" t="s">
        <v>17116</v>
      </c>
      <c r="I83" s="66" t="s">
        <v>17117</v>
      </c>
      <c r="J83" s="27"/>
      <c r="K83" s="27"/>
      <c r="L83" s="27"/>
      <c r="M83" s="27"/>
      <c r="N83" s="27"/>
      <c r="O83" s="27"/>
      <c r="P83" s="27"/>
      <c r="Q83" s="27"/>
      <c r="R83" s="27"/>
      <c r="S83" s="27"/>
      <c r="T83" s="27"/>
      <c r="U83" s="27"/>
      <c r="V83" s="27"/>
      <c r="W83" s="27"/>
      <c r="X83" s="27"/>
      <c r="Y83" s="27"/>
      <c r="Z83" s="27"/>
      <c r="AA83" s="27"/>
      <c r="AB83" s="27"/>
      <c r="AC83" s="27"/>
      <c r="AD83" s="27"/>
      <c r="AE83" s="27"/>
      <c r="AF83" s="27"/>
    </row>
    <row r="84" ht="15.75" hidden="1" customHeight="1">
      <c r="A84" s="28"/>
      <c r="B84" s="29" t="s">
        <v>13488</v>
      </c>
      <c r="C84" s="165" t="s">
        <v>100</v>
      </c>
      <c r="D84" s="31" t="s">
        <v>14848</v>
      </c>
      <c r="E84" s="31" t="s">
        <v>14849</v>
      </c>
      <c r="F84" s="80">
        <v>0.6666666666666666</v>
      </c>
      <c r="G84" s="81" t="s">
        <v>17118</v>
      </c>
      <c r="H84" s="81" t="s">
        <v>17119</v>
      </c>
      <c r="I84" s="31" t="s">
        <v>14851</v>
      </c>
      <c r="J84" s="27" t="s">
        <v>17120</v>
      </c>
      <c r="K84" s="27"/>
      <c r="L84" s="27"/>
      <c r="M84" s="27"/>
      <c r="N84" s="27"/>
      <c r="O84" s="27"/>
      <c r="P84" s="27"/>
      <c r="Q84" s="27"/>
      <c r="R84" s="27"/>
      <c r="S84" s="27"/>
      <c r="T84" s="27"/>
      <c r="U84" s="27"/>
      <c r="V84" s="27"/>
      <c r="W84" s="27"/>
      <c r="X84" s="27"/>
      <c r="Y84" s="27"/>
      <c r="Z84" s="27"/>
      <c r="AA84" s="27"/>
      <c r="AB84" s="27"/>
      <c r="AC84" s="27"/>
      <c r="AD84" s="27"/>
      <c r="AE84" s="27"/>
      <c r="AF84" s="27"/>
    </row>
    <row r="85" ht="15.75" hidden="1" customHeight="1">
      <c r="A85" s="44"/>
      <c r="B85" s="29" t="s">
        <v>13488</v>
      </c>
      <c r="C85" s="154" t="s">
        <v>100</v>
      </c>
      <c r="D85" s="66" t="s">
        <v>16947</v>
      </c>
      <c r="E85" s="66" t="s">
        <v>16948</v>
      </c>
      <c r="F85" s="78">
        <v>0.75</v>
      </c>
      <c r="G85" s="27" t="s">
        <v>17121</v>
      </c>
      <c r="H85" s="27" t="s">
        <v>17122</v>
      </c>
      <c r="I85" s="66" t="s">
        <v>16949</v>
      </c>
      <c r="J85" s="27" t="s">
        <v>17123</v>
      </c>
      <c r="K85" s="27"/>
      <c r="L85" s="27"/>
      <c r="M85" s="27"/>
      <c r="N85" s="27"/>
      <c r="O85" s="27"/>
      <c r="P85" s="27"/>
      <c r="Q85" s="27"/>
      <c r="R85" s="27"/>
      <c r="S85" s="27"/>
      <c r="T85" s="27"/>
      <c r="U85" s="27"/>
      <c r="V85" s="27"/>
      <c r="W85" s="27"/>
      <c r="X85" s="27"/>
      <c r="Y85" s="27"/>
      <c r="Z85" s="27"/>
      <c r="AA85" s="27"/>
      <c r="AB85" s="27"/>
      <c r="AC85" s="27"/>
      <c r="AD85" s="27"/>
      <c r="AE85" s="27"/>
      <c r="AF85" s="27"/>
    </row>
    <row r="86" ht="15.75" hidden="1" customHeight="1">
      <c r="A86" s="18"/>
      <c r="B86" s="19">
        <v>44413.0</v>
      </c>
      <c r="C86" s="27"/>
      <c r="D86" s="27"/>
      <c r="E86" s="27"/>
      <c r="F86" s="74"/>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hidden="1" customHeight="1">
      <c r="A87" s="24" t="s">
        <v>17056</v>
      </c>
      <c r="B87" s="17"/>
      <c r="C87" s="27"/>
      <c r="D87" s="27"/>
      <c r="E87" s="27"/>
      <c r="F87" s="74"/>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hidden="1" customHeight="1">
      <c r="A88" s="28"/>
      <c r="B88" s="29" t="s">
        <v>13488</v>
      </c>
      <c r="C88" s="27"/>
      <c r="D88" s="27"/>
      <c r="E88" s="27"/>
      <c r="F88" s="74"/>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hidden="1" customHeight="1">
      <c r="A89" s="28"/>
      <c r="B89" s="29" t="s">
        <v>13488</v>
      </c>
      <c r="C89" s="27"/>
      <c r="D89" s="402" t="s">
        <v>447</v>
      </c>
      <c r="E89" s="111"/>
      <c r="F89" s="74"/>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hidden="1" customHeight="1">
      <c r="A90" s="28"/>
      <c r="B90" s="29" t="s">
        <v>13488</v>
      </c>
      <c r="C90" s="27"/>
      <c r="D90" s="112"/>
      <c r="E90" s="113"/>
      <c r="F90" s="74"/>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hidden="1" customHeight="1">
      <c r="A91" s="28"/>
      <c r="B91" s="29" t="s">
        <v>13488</v>
      </c>
      <c r="C91" s="27"/>
      <c r="D91" s="114"/>
      <c r="E91" s="115"/>
      <c r="F91" s="74"/>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hidden="1" customHeight="1">
      <c r="A92" s="44"/>
      <c r="B92" s="29" t="s">
        <v>13488</v>
      </c>
      <c r="C92" s="27"/>
      <c r="D92" s="27"/>
      <c r="E92" s="27"/>
      <c r="F92" s="74"/>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hidden="1" customHeight="1">
      <c r="A93" s="18"/>
      <c r="B93" s="19">
        <v>44417.0</v>
      </c>
      <c r="C93" s="27"/>
      <c r="D93" s="27"/>
      <c r="E93" s="27"/>
      <c r="F93" s="74"/>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hidden="1" customHeight="1">
      <c r="A94" s="24" t="s">
        <v>17056</v>
      </c>
      <c r="B94" s="17"/>
      <c r="C94" s="27"/>
      <c r="D94" s="27"/>
      <c r="E94" s="27"/>
      <c r="F94" s="74"/>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hidden="1" customHeight="1">
      <c r="A95" s="28"/>
      <c r="B95" s="29" t="s">
        <v>13488</v>
      </c>
      <c r="C95" s="154" t="s">
        <v>100</v>
      </c>
      <c r="D95" s="66" t="s">
        <v>14337</v>
      </c>
      <c r="E95" s="66" t="s">
        <v>14338</v>
      </c>
      <c r="F95" s="78">
        <v>0.4166666666666667</v>
      </c>
      <c r="G95" s="27" t="s">
        <v>17124</v>
      </c>
      <c r="H95" s="27" t="s">
        <v>17125</v>
      </c>
      <c r="I95" s="27" t="s">
        <v>14340</v>
      </c>
      <c r="J95" s="27" t="s">
        <v>17126</v>
      </c>
      <c r="K95" s="27"/>
      <c r="L95" s="27"/>
      <c r="M95" s="27"/>
      <c r="N95" s="27"/>
      <c r="O95" s="27"/>
      <c r="P95" s="27"/>
      <c r="Q95" s="27"/>
      <c r="R95" s="27"/>
      <c r="S95" s="27"/>
      <c r="T95" s="27"/>
      <c r="U95" s="27"/>
      <c r="V95" s="27"/>
      <c r="W95" s="27"/>
      <c r="X95" s="27"/>
      <c r="Y95" s="27"/>
      <c r="Z95" s="27"/>
      <c r="AA95" s="27"/>
      <c r="AB95" s="27"/>
      <c r="AC95" s="27"/>
      <c r="AD95" s="27"/>
      <c r="AE95" s="27"/>
      <c r="AF95" s="27"/>
    </row>
    <row r="96" ht="15.75" hidden="1" customHeight="1">
      <c r="A96" s="28"/>
      <c r="B96" s="29" t="s">
        <v>13488</v>
      </c>
      <c r="C96" s="165" t="s">
        <v>100</v>
      </c>
      <c r="D96" s="31" t="s">
        <v>16764</v>
      </c>
      <c r="E96" s="31" t="s">
        <v>16765</v>
      </c>
      <c r="F96" s="80">
        <v>0.5</v>
      </c>
      <c r="G96" s="81" t="s">
        <v>17127</v>
      </c>
      <c r="H96" s="81" t="s">
        <v>17128</v>
      </c>
      <c r="I96" s="31" t="s">
        <v>16767</v>
      </c>
      <c r="J96" s="27" t="s">
        <v>17129</v>
      </c>
      <c r="K96" s="27"/>
      <c r="L96" s="27"/>
      <c r="M96" s="27"/>
      <c r="N96" s="27"/>
      <c r="O96" s="27"/>
      <c r="P96" s="27"/>
      <c r="Q96" s="27"/>
      <c r="R96" s="27"/>
      <c r="S96" s="27"/>
      <c r="T96" s="27"/>
      <c r="U96" s="27"/>
      <c r="V96" s="27"/>
      <c r="W96" s="27"/>
      <c r="X96" s="27"/>
      <c r="Y96" s="27"/>
      <c r="Z96" s="27"/>
      <c r="AA96" s="27"/>
      <c r="AB96" s="27"/>
      <c r="AC96" s="27"/>
      <c r="AD96" s="27"/>
      <c r="AE96" s="27"/>
      <c r="AF96" s="27"/>
    </row>
    <row r="97" ht="15.75" hidden="1" customHeight="1">
      <c r="A97" s="28"/>
      <c r="B97" s="29" t="s">
        <v>13488</v>
      </c>
      <c r="C97" s="165"/>
      <c r="D97" s="31" t="s">
        <v>14601</v>
      </c>
      <c r="E97" s="31" t="s">
        <v>14602</v>
      </c>
      <c r="F97" s="80">
        <v>0.5833333333333334</v>
      </c>
      <c r="G97" s="81" t="s">
        <v>17118</v>
      </c>
      <c r="H97" s="81" t="s">
        <v>17130</v>
      </c>
      <c r="I97" s="31" t="s">
        <v>14604</v>
      </c>
      <c r="J97" s="27" t="s">
        <v>17129</v>
      </c>
      <c r="K97" s="27"/>
      <c r="L97" s="27"/>
      <c r="M97" s="27"/>
      <c r="N97" s="27"/>
      <c r="O97" s="27"/>
      <c r="P97" s="27"/>
      <c r="Q97" s="27"/>
      <c r="R97" s="27"/>
      <c r="S97" s="27"/>
      <c r="T97" s="27"/>
      <c r="U97" s="27"/>
      <c r="V97" s="27"/>
      <c r="W97" s="27"/>
      <c r="X97" s="27"/>
      <c r="Y97" s="27"/>
      <c r="Z97" s="27"/>
      <c r="AA97" s="27"/>
      <c r="AB97" s="27"/>
      <c r="AC97" s="27"/>
      <c r="AD97" s="27"/>
      <c r="AE97" s="27"/>
      <c r="AF97" s="27"/>
    </row>
    <row r="98" ht="15.75" hidden="1" customHeight="1">
      <c r="A98" s="28"/>
      <c r="B98" s="29" t="s">
        <v>13488</v>
      </c>
      <c r="C98" s="154" t="s">
        <v>100</v>
      </c>
      <c r="D98" s="66" t="s">
        <v>14333</v>
      </c>
      <c r="E98" s="66" t="s">
        <v>14334</v>
      </c>
      <c r="F98" s="78">
        <v>0.6666666666666666</v>
      </c>
      <c r="G98" s="27" t="s">
        <v>17131</v>
      </c>
      <c r="H98" s="27" t="s">
        <v>17132</v>
      </c>
      <c r="I98" s="66" t="s">
        <v>14336</v>
      </c>
      <c r="J98" s="27"/>
      <c r="K98" s="27"/>
      <c r="L98" s="27"/>
      <c r="M98" s="27"/>
      <c r="N98" s="27"/>
      <c r="O98" s="27"/>
      <c r="P98" s="27"/>
      <c r="Q98" s="27"/>
      <c r="R98" s="27"/>
      <c r="S98" s="27"/>
      <c r="T98" s="27"/>
      <c r="U98" s="27"/>
      <c r="V98" s="27"/>
      <c r="W98" s="27"/>
      <c r="X98" s="27"/>
      <c r="Y98" s="27"/>
      <c r="Z98" s="27"/>
      <c r="AA98" s="27"/>
      <c r="AB98" s="27"/>
      <c r="AC98" s="27"/>
      <c r="AD98" s="27"/>
      <c r="AE98" s="27"/>
      <c r="AF98" s="27"/>
    </row>
    <row r="99" ht="15.75" hidden="1" customHeight="1">
      <c r="A99" s="44"/>
      <c r="B99" s="29" t="s">
        <v>13488</v>
      </c>
      <c r="C99" s="154" t="s">
        <v>100</v>
      </c>
      <c r="D99" s="66" t="s">
        <v>17133</v>
      </c>
      <c r="E99" s="66" t="s">
        <v>17134</v>
      </c>
      <c r="F99" s="78">
        <v>0.75</v>
      </c>
      <c r="G99" s="27" t="s">
        <v>17135</v>
      </c>
      <c r="H99" s="27" t="s">
        <v>17136</v>
      </c>
      <c r="I99" s="66" t="s">
        <v>17137</v>
      </c>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hidden="1" customHeight="1">
      <c r="A100" s="18"/>
      <c r="B100" s="19">
        <v>44418.0</v>
      </c>
      <c r="C100" s="27"/>
      <c r="D100" s="27"/>
      <c r="E100" s="27"/>
      <c r="F100" s="74"/>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hidden="1" customHeight="1">
      <c r="A101" s="24" t="s">
        <v>17056</v>
      </c>
      <c r="B101" s="17"/>
      <c r="C101" s="27"/>
      <c r="D101" s="27"/>
      <c r="E101" s="27"/>
      <c r="F101" s="74"/>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hidden="1" customHeight="1">
      <c r="A102" s="28"/>
      <c r="B102" s="29" t="s">
        <v>13488</v>
      </c>
      <c r="C102" s="154" t="s">
        <v>100</v>
      </c>
      <c r="D102" s="66" t="s">
        <v>14601</v>
      </c>
      <c r="E102" s="66" t="s">
        <v>14602</v>
      </c>
      <c r="F102" s="78">
        <v>0.4166666666666667</v>
      </c>
      <c r="G102" s="27" t="s">
        <v>17118</v>
      </c>
      <c r="H102" s="27" t="s">
        <v>17130</v>
      </c>
      <c r="I102" s="66" t="s">
        <v>14604</v>
      </c>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hidden="1" customHeight="1">
      <c r="A103" s="28"/>
      <c r="B103" s="29" t="s">
        <v>13488</v>
      </c>
      <c r="C103" s="154" t="s">
        <v>100</v>
      </c>
      <c r="D103" s="317" t="s">
        <v>14848</v>
      </c>
      <c r="E103" s="317" t="s">
        <v>14849</v>
      </c>
      <c r="F103" s="74" t="s">
        <v>298</v>
      </c>
      <c r="G103" s="118" t="s">
        <v>17138</v>
      </c>
      <c r="H103" s="118" t="s">
        <v>17119</v>
      </c>
      <c r="I103" s="317" t="s">
        <v>14851</v>
      </c>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hidden="1" customHeight="1">
      <c r="A104" s="28"/>
      <c r="B104" s="29" t="s">
        <v>13488</v>
      </c>
      <c r="C104" s="154" t="s">
        <v>100</v>
      </c>
      <c r="D104" s="27" t="s">
        <v>17139</v>
      </c>
      <c r="E104" s="27"/>
      <c r="F104" s="74" t="s">
        <v>352</v>
      </c>
      <c r="G104" s="27" t="s">
        <v>17127</v>
      </c>
      <c r="H104" s="27" t="s">
        <v>17140</v>
      </c>
      <c r="I104" s="66" t="s">
        <v>13710</v>
      </c>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hidden="1" customHeight="1">
      <c r="A105" s="28"/>
      <c r="B105" s="29" t="s">
        <v>13488</v>
      </c>
      <c r="C105" s="154" t="s">
        <v>100</v>
      </c>
      <c r="D105" s="66" t="s">
        <v>16086</v>
      </c>
      <c r="E105" s="66" t="s">
        <v>16087</v>
      </c>
      <c r="F105" s="78">
        <v>0.6666666666666666</v>
      </c>
      <c r="G105" s="27" t="s">
        <v>17141</v>
      </c>
      <c r="H105" s="27" t="s">
        <v>17142</v>
      </c>
      <c r="I105" s="31" t="s">
        <v>16089</v>
      </c>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hidden="1" customHeight="1">
      <c r="A106" s="44"/>
      <c r="B106" s="29" t="s">
        <v>13488</v>
      </c>
      <c r="C106" s="165" t="s">
        <v>100</v>
      </c>
      <c r="D106" s="31" t="s">
        <v>15894</v>
      </c>
      <c r="E106" s="31" t="s">
        <v>15895</v>
      </c>
      <c r="F106" s="80">
        <v>0.75</v>
      </c>
      <c r="G106" s="81" t="s">
        <v>17141</v>
      </c>
      <c r="H106" s="81" t="s">
        <v>17143</v>
      </c>
      <c r="I106" s="31" t="s">
        <v>15896</v>
      </c>
      <c r="J106" s="27" t="s">
        <v>17144</v>
      </c>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hidden="1" customHeight="1">
      <c r="A107" s="53"/>
      <c r="B107" s="29" t="s">
        <v>13488</v>
      </c>
      <c r="C107" s="165" t="s">
        <v>100</v>
      </c>
      <c r="D107" s="31" t="s">
        <v>15231</v>
      </c>
      <c r="E107" s="31" t="s">
        <v>15232</v>
      </c>
      <c r="F107" s="80">
        <v>0.8125</v>
      </c>
      <c r="G107" s="81" t="s">
        <v>17141</v>
      </c>
      <c r="H107" s="81" t="s">
        <v>17145</v>
      </c>
      <c r="I107" s="31" t="s">
        <v>15234</v>
      </c>
      <c r="J107" s="27" t="s">
        <v>17129</v>
      </c>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hidden="1" customHeight="1">
      <c r="A108" s="18"/>
      <c r="B108" s="19">
        <v>44419.0</v>
      </c>
      <c r="C108" s="27"/>
      <c r="D108" s="27"/>
      <c r="E108" s="27"/>
      <c r="F108" s="74"/>
      <c r="G108" s="27"/>
      <c r="H108" s="27"/>
      <c r="I108" s="27" t="s">
        <v>17146</v>
      </c>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hidden="1" customHeight="1">
      <c r="A109" s="24" t="s">
        <v>17056</v>
      </c>
      <c r="B109" s="17"/>
      <c r="C109" s="27"/>
      <c r="D109" s="27"/>
      <c r="E109" s="27"/>
      <c r="F109" s="74"/>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hidden="1" customHeight="1">
      <c r="A110" s="28"/>
      <c r="B110" s="29" t="s">
        <v>13488</v>
      </c>
      <c r="C110" s="154" t="s">
        <v>100</v>
      </c>
      <c r="D110" s="66" t="s">
        <v>17147</v>
      </c>
      <c r="E110" s="66" t="s">
        <v>17148</v>
      </c>
      <c r="F110" s="78">
        <v>0.4166666666666667</v>
      </c>
      <c r="G110" s="27" t="s">
        <v>17149</v>
      </c>
      <c r="H110" s="27" t="s">
        <v>17150</v>
      </c>
      <c r="I110" s="27" t="s">
        <v>17151</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hidden="1" customHeight="1">
      <c r="A111" s="28"/>
      <c r="B111" s="29" t="s">
        <v>13488</v>
      </c>
      <c r="C111" s="154" t="s">
        <v>100</v>
      </c>
      <c r="D111" s="66" t="s">
        <v>14870</v>
      </c>
      <c r="E111" s="66" t="s">
        <v>14871</v>
      </c>
      <c r="F111" s="78">
        <v>0.5</v>
      </c>
      <c r="G111" s="27" t="s">
        <v>17149</v>
      </c>
      <c r="H111" s="27" t="s">
        <v>17152</v>
      </c>
      <c r="I111" s="27" t="s">
        <v>14873</v>
      </c>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hidden="1" customHeight="1">
      <c r="A112" s="28"/>
      <c r="B112" s="29" t="s">
        <v>13488</v>
      </c>
      <c r="C112" s="154" t="s">
        <v>100</v>
      </c>
      <c r="D112" s="123" t="s">
        <v>15964</v>
      </c>
      <c r="E112" s="27" t="s">
        <v>17153</v>
      </c>
      <c r="F112" s="78">
        <v>0.5833333333333334</v>
      </c>
      <c r="G112" s="27" t="s">
        <v>17154</v>
      </c>
      <c r="H112" s="27" t="s">
        <v>17155</v>
      </c>
      <c r="I112" s="66" t="s">
        <v>15967</v>
      </c>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hidden="1" customHeight="1">
      <c r="A113" s="28"/>
      <c r="B113" s="29" t="s">
        <v>13488</v>
      </c>
      <c r="C113" s="165" t="s">
        <v>100</v>
      </c>
      <c r="D113" s="31" t="s">
        <v>17156</v>
      </c>
      <c r="E113" s="31" t="s">
        <v>17157</v>
      </c>
      <c r="F113" s="80">
        <v>0.6666666666666666</v>
      </c>
      <c r="G113" s="81" t="s">
        <v>17149</v>
      </c>
      <c r="H113" s="81" t="s">
        <v>17158</v>
      </c>
      <c r="I113" s="81" t="s">
        <v>17159</v>
      </c>
      <c r="J113" s="27" t="s">
        <v>17160</v>
      </c>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hidden="1" customHeight="1">
      <c r="A114" s="44"/>
      <c r="B114" s="29" t="s">
        <v>13488</v>
      </c>
      <c r="C114" s="154" t="s">
        <v>100</v>
      </c>
      <c r="D114" s="66" t="s">
        <v>15268</v>
      </c>
      <c r="E114" s="66" t="s">
        <v>15269</v>
      </c>
      <c r="F114" s="78">
        <v>0.75</v>
      </c>
      <c r="G114" s="27" t="s">
        <v>17161</v>
      </c>
      <c r="H114" s="27" t="s">
        <v>17162</v>
      </c>
      <c r="I114" s="66" t="s">
        <v>15271</v>
      </c>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hidden="1" customHeight="1">
      <c r="A115" s="27"/>
      <c r="B115" s="27"/>
      <c r="C115" s="154" t="s">
        <v>100</v>
      </c>
      <c r="D115" s="66" t="s">
        <v>14625</v>
      </c>
      <c r="E115" s="66" t="s">
        <v>14626</v>
      </c>
      <c r="F115" s="78">
        <v>0.8125</v>
      </c>
      <c r="G115" s="27" t="s">
        <v>17149</v>
      </c>
      <c r="H115" s="27" t="s">
        <v>17163</v>
      </c>
      <c r="I115" s="27" t="s">
        <v>14628</v>
      </c>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hidden="1" customHeight="1">
      <c r="A116" s="53"/>
      <c r="B116" s="19"/>
      <c r="C116" s="154"/>
      <c r="D116" s="27"/>
      <c r="E116" s="27"/>
      <c r="F116" s="74"/>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hidden="1" customHeight="1">
      <c r="A117" s="24" t="s">
        <v>17056</v>
      </c>
      <c r="B117" s="19">
        <v>44420.0</v>
      </c>
      <c r="C117" s="154"/>
      <c r="D117" s="27"/>
      <c r="E117" s="27"/>
      <c r="F117" s="74"/>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hidden="1" customHeight="1">
      <c r="A118" s="28"/>
      <c r="B118" s="29" t="s">
        <v>13488</v>
      </c>
      <c r="C118" s="539" t="s">
        <v>100</v>
      </c>
      <c r="D118" s="31" t="s">
        <v>14451</v>
      </c>
      <c r="E118" s="31" t="s">
        <v>14452</v>
      </c>
      <c r="F118" s="80">
        <v>0.4166666666666667</v>
      </c>
      <c r="G118" s="81" t="s">
        <v>17164</v>
      </c>
      <c r="H118" s="81" t="s">
        <v>17165</v>
      </c>
      <c r="I118" s="31" t="s">
        <v>14454</v>
      </c>
      <c r="J118" s="81" t="s">
        <v>17166</v>
      </c>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hidden="1" customHeight="1">
      <c r="A119" s="28"/>
      <c r="B119" s="29" t="s">
        <v>13488</v>
      </c>
      <c r="C119" s="154" t="s">
        <v>100</v>
      </c>
      <c r="D119" s="66" t="s">
        <v>17167</v>
      </c>
      <c r="E119" s="66" t="s">
        <v>17168</v>
      </c>
      <c r="F119" s="78">
        <v>0.5208333333333334</v>
      </c>
      <c r="G119" s="27" t="s">
        <v>17169</v>
      </c>
      <c r="H119" s="27" t="s">
        <v>17170</v>
      </c>
      <c r="I119" s="66" t="s">
        <v>17171</v>
      </c>
      <c r="J119" s="27" t="s">
        <v>17172</v>
      </c>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hidden="1" customHeight="1">
      <c r="A120" s="28"/>
      <c r="B120" s="29" t="s">
        <v>13488</v>
      </c>
      <c r="C120" s="154" t="s">
        <v>100</v>
      </c>
      <c r="D120" s="66" t="s">
        <v>15737</v>
      </c>
      <c r="E120" s="66" t="s">
        <v>15738</v>
      </c>
      <c r="F120" s="78">
        <v>0.5833333333333334</v>
      </c>
      <c r="G120" s="27" t="s">
        <v>17173</v>
      </c>
      <c r="H120" s="27" t="s">
        <v>17174</v>
      </c>
      <c r="I120" s="27" t="s">
        <v>15740</v>
      </c>
      <c r="J120" s="27" t="s">
        <v>17172</v>
      </c>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hidden="1" customHeight="1">
      <c r="A121" s="28"/>
      <c r="B121" s="29" t="s">
        <v>13488</v>
      </c>
      <c r="C121" s="154" t="s">
        <v>100</v>
      </c>
      <c r="D121" s="66" t="s">
        <v>17175</v>
      </c>
      <c r="E121" s="66" t="s">
        <v>17176</v>
      </c>
      <c r="F121" s="78">
        <v>0.6666666666666666</v>
      </c>
      <c r="G121" s="27" t="s">
        <v>17096</v>
      </c>
      <c r="H121" s="27" t="s">
        <v>17177</v>
      </c>
      <c r="I121" s="27" t="s">
        <v>17178</v>
      </c>
      <c r="J121" s="27" t="s">
        <v>17172</v>
      </c>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hidden="1" customHeight="1">
      <c r="A122" s="28"/>
      <c r="B122" s="29"/>
      <c r="C122" s="154" t="s">
        <v>100</v>
      </c>
      <c r="D122" s="66" t="s">
        <v>16145</v>
      </c>
      <c r="E122" s="66" t="s">
        <v>16146</v>
      </c>
      <c r="F122" s="78">
        <v>0.7083333333333334</v>
      </c>
      <c r="G122" s="27" t="s">
        <v>17179</v>
      </c>
      <c r="H122" s="27" t="s">
        <v>17180</v>
      </c>
      <c r="I122" s="66" t="s">
        <v>16148</v>
      </c>
      <c r="J122" s="27" t="s">
        <v>17172</v>
      </c>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hidden="1" customHeight="1">
      <c r="A123" s="44"/>
      <c r="B123" s="29" t="s">
        <v>13488</v>
      </c>
      <c r="C123" s="154" t="s">
        <v>100</v>
      </c>
      <c r="D123" s="66" t="s">
        <v>16187</v>
      </c>
      <c r="E123" s="66" t="s">
        <v>16188</v>
      </c>
      <c r="F123" s="78">
        <v>0.75</v>
      </c>
      <c r="G123" s="27" t="s">
        <v>17181</v>
      </c>
      <c r="H123" s="27" t="s">
        <v>17182</v>
      </c>
      <c r="I123" s="66" t="s">
        <v>16190</v>
      </c>
      <c r="J123" s="27" t="s">
        <v>17172</v>
      </c>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hidden="1" customHeight="1">
      <c r="A124" s="53"/>
      <c r="B124" s="29"/>
      <c r="C124" s="165" t="s">
        <v>100</v>
      </c>
      <c r="D124" s="31" t="s">
        <v>16764</v>
      </c>
      <c r="E124" s="31" t="s">
        <v>16765</v>
      </c>
      <c r="F124" s="32">
        <v>0.8125</v>
      </c>
      <c r="G124" s="33" t="s">
        <v>17127</v>
      </c>
      <c r="H124" s="33" t="s">
        <v>17128</v>
      </c>
      <c r="I124" s="166" t="s">
        <v>16767</v>
      </c>
      <c r="J124" s="81" t="s">
        <v>17172</v>
      </c>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hidden="1" customHeight="1">
      <c r="A125" s="24" t="s">
        <v>17056</v>
      </c>
      <c r="B125" s="19">
        <v>44421.0</v>
      </c>
      <c r="C125" s="154"/>
      <c r="D125" s="27"/>
      <c r="E125" s="27"/>
      <c r="F125" s="74"/>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hidden="1" customHeight="1">
      <c r="A126" s="28"/>
      <c r="B126" s="29" t="s">
        <v>13488</v>
      </c>
      <c r="C126" s="154" t="s">
        <v>100</v>
      </c>
      <c r="D126" s="66" t="s">
        <v>15756</v>
      </c>
      <c r="E126" s="66" t="s">
        <v>15757</v>
      </c>
      <c r="F126" s="78">
        <v>0.4166666666666667</v>
      </c>
      <c r="G126" s="27" t="s">
        <v>17183</v>
      </c>
      <c r="H126" s="27" t="s">
        <v>17184</v>
      </c>
      <c r="I126" s="66" t="s">
        <v>15759</v>
      </c>
      <c r="J126" s="27" t="s">
        <v>17172</v>
      </c>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hidden="1" customHeight="1">
      <c r="A127" s="28"/>
      <c r="B127" s="29" t="s">
        <v>13488</v>
      </c>
      <c r="C127" s="154" t="s">
        <v>100</v>
      </c>
      <c r="D127" s="66" t="s">
        <v>17185</v>
      </c>
      <c r="E127" s="66" t="s">
        <v>17186</v>
      </c>
      <c r="F127" s="78">
        <v>0.5</v>
      </c>
      <c r="G127" s="27" t="s">
        <v>17187</v>
      </c>
      <c r="H127" s="27" t="s">
        <v>17188</v>
      </c>
      <c r="I127" s="66" t="s">
        <v>17189</v>
      </c>
      <c r="J127" s="27" t="s">
        <v>17172</v>
      </c>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hidden="1" customHeight="1">
      <c r="A128" s="28"/>
      <c r="B128" s="29" t="s">
        <v>13488</v>
      </c>
      <c r="C128" s="165" t="s">
        <v>100</v>
      </c>
      <c r="D128" s="31" t="s">
        <v>15949</v>
      </c>
      <c r="E128" s="31" t="s">
        <v>15950</v>
      </c>
      <c r="F128" s="80">
        <v>0.5833333333333334</v>
      </c>
      <c r="G128" s="81" t="s">
        <v>17190</v>
      </c>
      <c r="H128" s="81" t="s">
        <v>17191</v>
      </c>
      <c r="I128" s="31" t="s">
        <v>15952</v>
      </c>
      <c r="J128" s="27" t="s">
        <v>17192</v>
      </c>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hidden="1" customHeight="1">
      <c r="A129" s="28"/>
      <c r="B129" s="29" t="s">
        <v>13488</v>
      </c>
      <c r="C129" s="154" t="s">
        <v>100</v>
      </c>
      <c r="D129" s="66" t="s">
        <v>15195</v>
      </c>
      <c r="E129" s="66" t="s">
        <v>15196</v>
      </c>
      <c r="F129" s="78">
        <v>0.6666666666666666</v>
      </c>
      <c r="G129" s="27" t="s">
        <v>17193</v>
      </c>
      <c r="H129" s="27" t="s">
        <v>17194</v>
      </c>
      <c r="I129" s="66" t="s">
        <v>15198</v>
      </c>
      <c r="J129" s="27" t="s">
        <v>17172</v>
      </c>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hidden="1" customHeight="1">
      <c r="A130" s="44"/>
      <c r="B130" s="29" t="s">
        <v>13488</v>
      </c>
      <c r="C130" s="154" t="s">
        <v>100</v>
      </c>
      <c r="D130" s="66" t="s">
        <v>16020</v>
      </c>
      <c r="E130" s="66" t="s">
        <v>16021</v>
      </c>
      <c r="F130" s="78">
        <v>0.75</v>
      </c>
      <c r="G130" s="27" t="s">
        <v>17193</v>
      </c>
      <c r="H130" s="27" t="s">
        <v>17195</v>
      </c>
      <c r="I130" s="66" t="s">
        <v>16022</v>
      </c>
      <c r="J130" s="27" t="s">
        <v>17172</v>
      </c>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hidden="1" customHeight="1">
      <c r="A131" s="27"/>
      <c r="B131" s="27"/>
      <c r="C131" s="154" t="s">
        <v>100</v>
      </c>
      <c r="D131" s="66" t="s">
        <v>15894</v>
      </c>
      <c r="E131" s="66" t="s">
        <v>15895</v>
      </c>
      <c r="F131" s="78">
        <v>0.8333333333333334</v>
      </c>
      <c r="G131" s="27" t="s">
        <v>17141</v>
      </c>
      <c r="H131" s="27" t="s">
        <v>17143</v>
      </c>
      <c r="I131" s="66" t="s">
        <v>15896</v>
      </c>
      <c r="J131" s="27" t="s">
        <v>17172</v>
      </c>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hidden="1" customHeight="1">
      <c r="A132" s="53"/>
      <c r="B132" s="29"/>
      <c r="C132" s="154"/>
      <c r="D132" s="27"/>
      <c r="E132" s="27"/>
      <c r="F132" s="74"/>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hidden="1" customHeight="1">
      <c r="A133" s="24" t="s">
        <v>17056</v>
      </c>
      <c r="B133" s="19">
        <v>44424.0</v>
      </c>
      <c r="C133" s="154"/>
      <c r="D133" s="27"/>
      <c r="E133" s="75" t="s">
        <v>17196</v>
      </c>
      <c r="F133" s="74"/>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hidden="1" customHeight="1">
      <c r="A134" s="28"/>
      <c r="B134" s="29" t="s">
        <v>13488</v>
      </c>
      <c r="C134" s="154"/>
      <c r="D134" s="27"/>
      <c r="E134" s="27"/>
      <c r="F134" s="78">
        <v>0.4166666666666667</v>
      </c>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hidden="1" customHeight="1">
      <c r="A135" s="28"/>
      <c r="B135" s="29" t="s">
        <v>13488</v>
      </c>
      <c r="C135" s="154" t="s">
        <v>100</v>
      </c>
      <c r="D135" s="66" t="s">
        <v>17197</v>
      </c>
      <c r="E135" s="66" t="s">
        <v>17198</v>
      </c>
      <c r="F135" s="78">
        <v>0.5</v>
      </c>
      <c r="G135" s="27" t="s">
        <v>17199</v>
      </c>
      <c r="H135" s="27" t="s">
        <v>17200</v>
      </c>
      <c r="I135" s="27" t="s">
        <v>15693</v>
      </c>
      <c r="J135" s="27" t="s">
        <v>17201</v>
      </c>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hidden="1" customHeight="1">
      <c r="A136" s="28"/>
      <c r="B136" s="29" t="s">
        <v>13488</v>
      </c>
      <c r="C136" s="154" t="s">
        <v>100</v>
      </c>
      <c r="D136" s="66" t="s">
        <v>16928</v>
      </c>
      <c r="E136" s="66" t="s">
        <v>16929</v>
      </c>
      <c r="F136" s="78">
        <v>0.5833333333333334</v>
      </c>
      <c r="G136" s="27" t="s">
        <v>17202</v>
      </c>
      <c r="H136" s="27" t="s">
        <v>17203</v>
      </c>
      <c r="I136" s="66" t="s">
        <v>16931</v>
      </c>
      <c r="J136" s="27" t="s">
        <v>17204</v>
      </c>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hidden="1" customHeight="1">
      <c r="A137" s="28"/>
      <c r="B137" s="29" t="s">
        <v>13488</v>
      </c>
      <c r="C137" s="165" t="s">
        <v>100</v>
      </c>
      <c r="D137" s="31" t="s">
        <v>15042</v>
      </c>
      <c r="E137" s="31" t="s">
        <v>15043</v>
      </c>
      <c r="F137" s="91" t="s">
        <v>372</v>
      </c>
      <c r="G137" s="81" t="s">
        <v>17193</v>
      </c>
      <c r="H137" s="81" t="s">
        <v>17205</v>
      </c>
      <c r="I137" s="31" t="s">
        <v>15044</v>
      </c>
      <c r="J137" s="27" t="s">
        <v>17206</v>
      </c>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hidden="1" customHeight="1">
      <c r="A138" s="44"/>
      <c r="B138" s="29" t="s">
        <v>13488</v>
      </c>
      <c r="C138" s="165" t="s">
        <v>100</v>
      </c>
      <c r="D138" s="31" t="s">
        <v>15897</v>
      </c>
      <c r="E138" s="31" t="s">
        <v>15898</v>
      </c>
      <c r="F138" s="80">
        <v>0.7916666666666666</v>
      </c>
      <c r="G138" s="81" t="s">
        <v>17193</v>
      </c>
      <c r="H138" s="81" t="s">
        <v>17207</v>
      </c>
      <c r="I138" s="81" t="s">
        <v>15900</v>
      </c>
      <c r="J138" s="27" t="s">
        <v>17206</v>
      </c>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hidden="1" customHeight="1">
      <c r="A139" s="27"/>
      <c r="B139" s="27"/>
      <c r="C139" s="154"/>
      <c r="D139" s="27"/>
      <c r="E139" s="27"/>
      <c r="F139" s="74"/>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hidden="1" customHeight="1">
      <c r="A140" s="53"/>
      <c r="B140" s="29"/>
      <c r="C140" s="154"/>
      <c r="D140" s="27"/>
      <c r="E140" s="75" t="s">
        <v>17196</v>
      </c>
      <c r="F140" s="74"/>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hidden="1" customHeight="1">
      <c r="A141" s="24" t="s">
        <v>17056</v>
      </c>
      <c r="B141" s="19">
        <v>44425.0</v>
      </c>
      <c r="C141" s="154" t="s">
        <v>100</v>
      </c>
      <c r="D141" s="66" t="s">
        <v>14714</v>
      </c>
      <c r="E141" s="66" t="s">
        <v>14715</v>
      </c>
      <c r="F141" s="78">
        <v>0.4166666666666667</v>
      </c>
      <c r="G141" s="27" t="s">
        <v>17208</v>
      </c>
      <c r="H141" s="343" t="s">
        <v>17209</v>
      </c>
      <c r="I141" s="66" t="s">
        <v>14718</v>
      </c>
      <c r="J141" s="27" t="s">
        <v>17172</v>
      </c>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hidden="1" customHeight="1">
      <c r="A142" s="28"/>
      <c r="B142" s="29" t="s">
        <v>13488</v>
      </c>
      <c r="C142" s="165" t="s">
        <v>100</v>
      </c>
      <c r="D142" s="31" t="s">
        <v>17104</v>
      </c>
      <c r="E142" s="31" t="s">
        <v>17105</v>
      </c>
      <c r="F142" s="80">
        <v>0.5</v>
      </c>
      <c r="G142" s="81" t="s">
        <v>17210</v>
      </c>
      <c r="H142" s="81" t="s">
        <v>17211</v>
      </c>
      <c r="I142" s="31" t="s">
        <v>17108</v>
      </c>
      <c r="J142" s="81" t="s">
        <v>17172</v>
      </c>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hidden="1" customHeight="1">
      <c r="A143" s="28"/>
      <c r="B143" s="29" t="s">
        <v>13488</v>
      </c>
      <c r="C143" s="154" t="s">
        <v>100</v>
      </c>
      <c r="D143" s="66" t="s">
        <v>16516</v>
      </c>
      <c r="E143" s="66" t="s">
        <v>16517</v>
      </c>
      <c r="F143" s="78">
        <v>0.5833333333333334</v>
      </c>
      <c r="G143" s="27" t="s">
        <v>17212</v>
      </c>
      <c r="H143" s="27" t="s">
        <v>17213</v>
      </c>
      <c r="I143" s="66" t="s">
        <v>16519</v>
      </c>
      <c r="J143" s="27" t="s">
        <v>17172</v>
      </c>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hidden="1" customHeight="1">
      <c r="A144" s="28"/>
      <c r="B144" s="29" t="s">
        <v>13488</v>
      </c>
      <c r="C144" s="154" t="s">
        <v>100</v>
      </c>
      <c r="D144" s="66" t="s">
        <v>16955</v>
      </c>
      <c r="E144" s="66" t="s">
        <v>16956</v>
      </c>
      <c r="F144" s="74" t="s">
        <v>372</v>
      </c>
      <c r="G144" s="27" t="s">
        <v>17214</v>
      </c>
      <c r="H144" s="27" t="s">
        <v>17215</v>
      </c>
      <c r="I144" s="27" t="s">
        <v>16957</v>
      </c>
      <c r="J144" s="27" t="s">
        <v>17216</v>
      </c>
      <c r="K144" s="27" t="s">
        <v>17172</v>
      </c>
      <c r="L144" s="27"/>
      <c r="M144" s="27"/>
      <c r="N144" s="27"/>
      <c r="O144" s="27"/>
      <c r="P144" s="27"/>
      <c r="Q144" s="27"/>
      <c r="R144" s="27"/>
      <c r="S144" s="27"/>
      <c r="T144" s="27"/>
      <c r="U144" s="27"/>
      <c r="V144" s="27"/>
      <c r="W144" s="27"/>
      <c r="X144" s="27"/>
      <c r="Y144" s="27"/>
      <c r="Z144" s="27"/>
      <c r="AA144" s="27"/>
      <c r="AB144" s="27"/>
      <c r="AC144" s="27"/>
      <c r="AD144" s="27"/>
      <c r="AE144" s="27"/>
      <c r="AF144" s="27"/>
    </row>
    <row r="145" ht="15.75" hidden="1" customHeight="1">
      <c r="A145" s="28"/>
      <c r="B145" s="29" t="s">
        <v>13488</v>
      </c>
      <c r="C145" s="154"/>
      <c r="D145" s="66"/>
      <c r="E145" s="66"/>
      <c r="F145" s="78"/>
      <c r="G145" s="27"/>
      <c r="H145" s="27"/>
      <c r="I145" s="66"/>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hidden="1" customHeight="1">
      <c r="A146" s="44"/>
      <c r="B146" s="29" t="s">
        <v>13488</v>
      </c>
      <c r="C146" s="154"/>
      <c r="D146" s="27"/>
      <c r="E146" s="27"/>
      <c r="F146" s="78"/>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hidden="1" customHeight="1">
      <c r="A147" s="24" t="s">
        <v>17056</v>
      </c>
      <c r="B147" s="19">
        <v>44426.0</v>
      </c>
      <c r="C147" s="154"/>
      <c r="D147" s="27"/>
      <c r="E147" s="27"/>
      <c r="F147" s="74"/>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hidden="1" customHeight="1">
      <c r="A148" s="28"/>
      <c r="B148" s="29" t="s">
        <v>13488</v>
      </c>
      <c r="C148" s="154"/>
      <c r="D148" s="27"/>
      <c r="E148" s="27"/>
      <c r="F148" s="78">
        <v>0.4166666666666667</v>
      </c>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hidden="1" customHeight="1">
      <c r="A149" s="28"/>
      <c r="B149" s="29" t="s">
        <v>13488</v>
      </c>
      <c r="C149" s="154" t="s">
        <v>100</v>
      </c>
      <c r="D149" s="66" t="s">
        <v>14844</v>
      </c>
      <c r="E149" s="66" t="s">
        <v>14845</v>
      </c>
      <c r="F149" s="78">
        <v>0.5</v>
      </c>
      <c r="G149" s="27" t="s">
        <v>17217</v>
      </c>
      <c r="H149" s="27" t="s">
        <v>17218</v>
      </c>
      <c r="I149" s="66" t="s">
        <v>14847</v>
      </c>
      <c r="J149" s="27" t="s">
        <v>17172</v>
      </c>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hidden="1" customHeight="1">
      <c r="A150" s="28"/>
      <c r="B150" s="29" t="s">
        <v>13488</v>
      </c>
      <c r="C150" s="154" t="s">
        <v>100</v>
      </c>
      <c r="D150" s="66" t="s">
        <v>17219</v>
      </c>
      <c r="E150" s="66" t="s">
        <v>16327</v>
      </c>
      <c r="F150" s="78">
        <v>0.5833333333333334</v>
      </c>
      <c r="G150" s="27" t="s">
        <v>17220</v>
      </c>
      <c r="H150" s="66" t="s">
        <v>17221</v>
      </c>
      <c r="I150" s="66" t="s">
        <v>16329</v>
      </c>
      <c r="J150" s="27" t="s">
        <v>17172</v>
      </c>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hidden="1" customHeight="1">
      <c r="A151" s="28"/>
      <c r="B151" s="29" t="s">
        <v>13488</v>
      </c>
      <c r="C151" s="154" t="s">
        <v>100</v>
      </c>
      <c r="D151" s="66" t="s">
        <v>15658</v>
      </c>
      <c r="E151" s="66" t="s">
        <v>15659</v>
      </c>
      <c r="F151" s="78">
        <v>0.6666666666666666</v>
      </c>
      <c r="G151" s="27" t="s">
        <v>17222</v>
      </c>
      <c r="H151" s="27" t="s">
        <v>17223</v>
      </c>
      <c r="I151" s="27" t="s">
        <v>15661</v>
      </c>
      <c r="J151" s="27" t="s">
        <v>17172</v>
      </c>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hidden="1" customHeight="1">
      <c r="A152" s="44"/>
      <c r="B152" s="29" t="s">
        <v>13488</v>
      </c>
      <c r="C152" s="154" t="s">
        <v>100</v>
      </c>
      <c r="D152" s="31" t="s">
        <v>14991</v>
      </c>
      <c r="E152" s="31" t="s">
        <v>14992</v>
      </c>
      <c r="F152" s="80">
        <v>0.75</v>
      </c>
      <c r="G152" s="81" t="s">
        <v>17224</v>
      </c>
      <c r="H152" s="81" t="s">
        <v>17225</v>
      </c>
      <c r="I152" s="81" t="s">
        <v>14994</v>
      </c>
      <c r="J152" s="27" t="s">
        <v>17172</v>
      </c>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hidden="1" customHeight="1">
      <c r="A153" s="53"/>
      <c r="B153" s="29"/>
      <c r="C153" s="154" t="s">
        <v>100</v>
      </c>
      <c r="D153" s="66" t="s">
        <v>14790</v>
      </c>
      <c r="E153" s="66" t="s">
        <v>14791</v>
      </c>
      <c r="F153" s="78">
        <v>0.8125</v>
      </c>
      <c r="G153" s="27" t="s">
        <v>17226</v>
      </c>
      <c r="H153" s="27" t="s">
        <v>17227</v>
      </c>
      <c r="I153" s="66" t="s">
        <v>14793</v>
      </c>
      <c r="J153" s="27" t="s">
        <v>17172</v>
      </c>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hidden="1" customHeight="1">
      <c r="A154" s="53"/>
      <c r="B154" s="19"/>
      <c r="C154" s="154"/>
      <c r="D154" s="27"/>
      <c r="E154" s="27"/>
      <c r="F154" s="74"/>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hidden="1" customHeight="1">
      <c r="A155" s="24" t="s">
        <v>17056</v>
      </c>
      <c r="B155" s="19">
        <v>44427.0</v>
      </c>
      <c r="C155" s="154"/>
      <c r="D155" s="27"/>
      <c r="E155" s="27"/>
      <c r="F155" s="74"/>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hidden="1" customHeight="1">
      <c r="A156" s="28"/>
      <c r="B156" s="29" t="s">
        <v>13488</v>
      </c>
      <c r="C156" s="154" t="s">
        <v>100</v>
      </c>
      <c r="D156" s="27"/>
      <c r="E156" s="27"/>
      <c r="F156" s="78">
        <v>0.4166666666666667</v>
      </c>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hidden="1" customHeight="1">
      <c r="A157" s="28"/>
      <c r="B157" s="29" t="s">
        <v>13488</v>
      </c>
      <c r="C157" s="165" t="s">
        <v>100</v>
      </c>
      <c r="D157" s="31" t="s">
        <v>14903</v>
      </c>
      <c r="E157" s="31" t="s">
        <v>14904</v>
      </c>
      <c r="F157" s="80">
        <v>0.5</v>
      </c>
      <c r="G157" s="81" t="s">
        <v>17228</v>
      </c>
      <c r="H157" s="81" t="s">
        <v>17229</v>
      </c>
      <c r="I157" s="31" t="s">
        <v>14906</v>
      </c>
      <c r="J157" s="27" t="s">
        <v>17230</v>
      </c>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hidden="1" customHeight="1">
      <c r="A158" s="28"/>
      <c r="B158" s="29" t="s">
        <v>13488</v>
      </c>
      <c r="C158" s="154" t="s">
        <v>100</v>
      </c>
      <c r="D158" s="66" t="s">
        <v>13855</v>
      </c>
      <c r="E158" s="66" t="s">
        <v>13856</v>
      </c>
      <c r="F158" s="78">
        <v>0.6666666666666666</v>
      </c>
      <c r="G158" s="27" t="s">
        <v>17231</v>
      </c>
      <c r="H158" s="27" t="s">
        <v>17232</v>
      </c>
      <c r="I158" s="66" t="s">
        <v>13859</v>
      </c>
      <c r="J158" s="27" t="s">
        <v>17233</v>
      </c>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hidden="1" customHeight="1">
      <c r="A159" s="44"/>
      <c r="B159" s="29" t="s">
        <v>13488</v>
      </c>
      <c r="C159" s="154" t="s">
        <v>100</v>
      </c>
      <c r="D159" s="66" t="s">
        <v>14588</v>
      </c>
      <c r="E159" s="66" t="s">
        <v>14589</v>
      </c>
      <c r="F159" s="78">
        <v>0.75</v>
      </c>
      <c r="G159" s="27" t="s">
        <v>17234</v>
      </c>
      <c r="H159" s="66" t="s">
        <v>17235</v>
      </c>
      <c r="I159" s="66" t="s">
        <v>14591</v>
      </c>
      <c r="J159" s="27" t="s">
        <v>17233</v>
      </c>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hidden="1" customHeight="1">
      <c r="A160" s="53"/>
      <c r="B160" s="29"/>
      <c r="C160" s="154" t="s">
        <v>100</v>
      </c>
      <c r="D160" s="31" t="s">
        <v>14781</v>
      </c>
      <c r="E160" s="31" t="s">
        <v>14782</v>
      </c>
      <c r="F160" s="80">
        <v>0.8125</v>
      </c>
      <c r="G160" s="81" t="s">
        <v>17236</v>
      </c>
      <c r="H160" s="81" t="s">
        <v>17237</v>
      </c>
      <c r="I160" s="31" t="s">
        <v>14784</v>
      </c>
      <c r="J160" s="27" t="s">
        <v>17238</v>
      </c>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hidden="1" customHeight="1">
      <c r="A161" s="24" t="s">
        <v>17056</v>
      </c>
      <c r="B161" s="19">
        <v>44428.0</v>
      </c>
      <c r="C161" s="27"/>
      <c r="D161" s="27"/>
      <c r="E161" s="27"/>
      <c r="F161" s="74"/>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hidden="1" customHeight="1">
      <c r="A162" s="28"/>
      <c r="B162" s="29"/>
      <c r="C162" s="154"/>
      <c r="D162" s="27"/>
      <c r="E162" s="27"/>
      <c r="F162" s="74"/>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hidden="1" customHeight="1">
      <c r="A163" s="28"/>
      <c r="B163" s="29" t="s">
        <v>13488</v>
      </c>
      <c r="C163" s="154"/>
      <c r="D163" s="31" t="s">
        <v>17239</v>
      </c>
      <c r="E163" s="31" t="s">
        <v>17240</v>
      </c>
      <c r="F163" s="80">
        <v>0.4166666666666667</v>
      </c>
      <c r="G163" s="81" t="s">
        <v>17241</v>
      </c>
      <c r="H163" s="81" t="s">
        <v>17242</v>
      </c>
      <c r="I163" s="31" t="s">
        <v>14285</v>
      </c>
      <c r="J163" s="27" t="s">
        <v>17243</v>
      </c>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hidden="1" customHeight="1">
      <c r="A164" s="28"/>
      <c r="B164" s="29" t="s">
        <v>13488</v>
      </c>
      <c r="C164" s="154" t="s">
        <v>100</v>
      </c>
      <c r="D164" s="31" t="s">
        <v>16165</v>
      </c>
      <c r="E164" s="31" t="s">
        <v>16166</v>
      </c>
      <c r="F164" s="80">
        <v>0.5</v>
      </c>
      <c r="G164" s="81" t="s">
        <v>17244</v>
      </c>
      <c r="H164" s="81" t="s">
        <v>17245</v>
      </c>
      <c r="I164" s="31" t="s">
        <v>16167</v>
      </c>
      <c r="J164" s="27" t="s">
        <v>17243</v>
      </c>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hidden="1" customHeight="1">
      <c r="A165" s="28"/>
      <c r="B165" s="29" t="s">
        <v>13488</v>
      </c>
      <c r="C165" s="154" t="s">
        <v>100</v>
      </c>
      <c r="D165" s="31" t="s">
        <v>15514</v>
      </c>
      <c r="E165" s="31" t="s">
        <v>15515</v>
      </c>
      <c r="F165" s="80">
        <v>0.5833333333333334</v>
      </c>
      <c r="G165" s="81" t="s">
        <v>17246</v>
      </c>
      <c r="H165" s="81" t="s">
        <v>17247</v>
      </c>
      <c r="I165" s="63" t="s">
        <v>17248</v>
      </c>
      <c r="J165" s="27" t="s">
        <v>17249</v>
      </c>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hidden="1" customHeight="1">
      <c r="A166" s="28"/>
      <c r="B166" s="29"/>
      <c r="C166" s="154" t="s">
        <v>100</v>
      </c>
      <c r="D166" s="66" t="s">
        <v>13948</v>
      </c>
      <c r="E166" s="66" t="s">
        <v>13949</v>
      </c>
      <c r="F166" s="78">
        <v>0.5833333333333334</v>
      </c>
      <c r="G166" s="27" t="s">
        <v>17250</v>
      </c>
      <c r="H166" s="27" t="s">
        <v>17251</v>
      </c>
      <c r="I166" s="66" t="s">
        <v>13951</v>
      </c>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hidden="1" customHeight="1">
      <c r="A167" s="28"/>
      <c r="B167" s="29" t="s">
        <v>13488</v>
      </c>
      <c r="C167" s="154" t="s">
        <v>100</v>
      </c>
      <c r="D167" s="66" t="s">
        <v>15076</v>
      </c>
      <c r="E167" s="66" t="s">
        <v>15077</v>
      </c>
      <c r="F167" s="78">
        <v>0.6666666666666666</v>
      </c>
      <c r="G167" s="27" t="s">
        <v>17246</v>
      </c>
      <c r="H167" s="27" t="s">
        <v>17252</v>
      </c>
      <c r="I167" s="27" t="s">
        <v>15079</v>
      </c>
      <c r="J167" s="27" t="s">
        <v>17243</v>
      </c>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hidden="1" customHeight="1">
      <c r="A168" s="44"/>
      <c r="B168" s="29" t="s">
        <v>13488</v>
      </c>
      <c r="C168" s="154" t="s">
        <v>100</v>
      </c>
      <c r="D168" s="66" t="s">
        <v>15322</v>
      </c>
      <c r="E168" s="66" t="s">
        <v>15323</v>
      </c>
      <c r="F168" s="78">
        <v>0.75</v>
      </c>
      <c r="G168" s="27" t="s">
        <v>17253</v>
      </c>
      <c r="H168" s="27" t="s">
        <v>17254</v>
      </c>
      <c r="I168" s="66" t="s">
        <v>15325</v>
      </c>
      <c r="J168" s="27" t="s">
        <v>17243</v>
      </c>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hidden="1" customHeight="1">
      <c r="A169" s="27"/>
      <c r="B169" s="27"/>
      <c r="C169" s="154"/>
      <c r="D169" s="27"/>
      <c r="E169" s="27"/>
      <c r="F169" s="74"/>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hidden="1" customHeight="1">
      <c r="A170" s="24" t="s">
        <v>17056</v>
      </c>
      <c r="B170" s="19">
        <v>44431.0</v>
      </c>
      <c r="C170" s="154"/>
      <c r="D170" s="27"/>
      <c r="E170" s="27"/>
      <c r="F170" s="78">
        <v>0.3958333333333333</v>
      </c>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hidden="1" customHeight="1">
      <c r="A171" s="28"/>
      <c r="B171" s="29"/>
      <c r="C171" s="154" t="s">
        <v>100</v>
      </c>
      <c r="D171" s="66" t="s">
        <v>14161</v>
      </c>
      <c r="E171" s="66" t="s">
        <v>14162</v>
      </c>
      <c r="F171" s="78">
        <v>0.5</v>
      </c>
      <c r="G171" s="27" t="s">
        <v>17255</v>
      </c>
      <c r="H171" s="27" t="s">
        <v>17256</v>
      </c>
      <c r="I171" s="27" t="s">
        <v>14163</v>
      </c>
      <c r="J171" s="27" t="s">
        <v>17257</v>
      </c>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hidden="1" customHeight="1">
      <c r="A172" s="28"/>
      <c r="B172" s="29" t="s">
        <v>13488</v>
      </c>
      <c r="C172" s="154" t="s">
        <v>100</v>
      </c>
      <c r="D172" s="66" t="s">
        <v>16778</v>
      </c>
      <c r="E172" s="66" t="s">
        <v>16779</v>
      </c>
      <c r="F172" s="78">
        <v>0.5833333333333334</v>
      </c>
      <c r="G172" s="27" t="s">
        <v>17246</v>
      </c>
      <c r="H172" s="27" t="s">
        <v>17258</v>
      </c>
      <c r="I172" s="27" t="s">
        <v>16780</v>
      </c>
      <c r="J172" s="343" t="s">
        <v>17259</v>
      </c>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hidden="1" customHeight="1">
      <c r="A173" s="28"/>
      <c r="B173" s="29" t="s">
        <v>13488</v>
      </c>
      <c r="C173" s="154" t="s">
        <v>100</v>
      </c>
      <c r="D173" s="66" t="s">
        <v>17260</v>
      </c>
      <c r="E173" s="66" t="s">
        <v>17261</v>
      </c>
      <c r="F173" s="78">
        <v>0.6666666666666666</v>
      </c>
      <c r="G173" s="27" t="s">
        <v>17246</v>
      </c>
      <c r="H173" s="27" t="s">
        <v>17262</v>
      </c>
      <c r="I173" s="27" t="s">
        <v>17263</v>
      </c>
      <c r="J173" s="343" t="s">
        <v>17259</v>
      </c>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hidden="1" customHeight="1">
      <c r="A174" s="28"/>
      <c r="B174" s="29" t="s">
        <v>13488</v>
      </c>
      <c r="C174" s="154" t="s">
        <v>100</v>
      </c>
      <c r="D174" s="66" t="s">
        <v>17264</v>
      </c>
      <c r="E174" s="66" t="s">
        <v>17265</v>
      </c>
      <c r="F174" s="78">
        <v>0.7291666666666666</v>
      </c>
      <c r="G174" s="27" t="s">
        <v>17246</v>
      </c>
      <c r="H174" s="27" t="s">
        <v>17266</v>
      </c>
      <c r="I174" s="66" t="s">
        <v>17267</v>
      </c>
      <c r="J174" s="343" t="s">
        <v>17259</v>
      </c>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hidden="1" customHeight="1">
      <c r="A175" s="28"/>
      <c r="B175" s="29" t="s">
        <v>13488</v>
      </c>
      <c r="C175" s="154"/>
      <c r="D175" s="66" t="s">
        <v>16654</v>
      </c>
      <c r="E175" s="66" t="s">
        <v>16655</v>
      </c>
      <c r="F175" s="78">
        <v>0.7916666666666666</v>
      </c>
      <c r="G175" s="27" t="s">
        <v>17246</v>
      </c>
      <c r="H175" s="27" t="s">
        <v>17268</v>
      </c>
      <c r="I175" s="27" t="s">
        <v>16657</v>
      </c>
      <c r="J175" s="343" t="s">
        <v>17259</v>
      </c>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hidden="1" customHeight="1">
      <c r="A176" s="44"/>
      <c r="B176" s="29" t="s">
        <v>13488</v>
      </c>
      <c r="C176" s="154"/>
      <c r="D176" s="27"/>
      <c r="E176" s="27"/>
      <c r="F176" s="74"/>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hidden="1" customHeight="1">
      <c r="A177" s="511"/>
      <c r="B177" s="512"/>
      <c r="C177" s="154"/>
      <c r="D177" s="27"/>
      <c r="E177" s="27"/>
      <c r="F177" s="74"/>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hidden="1" customHeight="1">
      <c r="A178" s="24" t="s">
        <v>17056</v>
      </c>
      <c r="B178" s="19">
        <v>44432.0</v>
      </c>
      <c r="C178" s="154"/>
      <c r="D178" s="27"/>
      <c r="E178" s="27"/>
      <c r="F178" s="74"/>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hidden="1" customHeight="1">
      <c r="A179" s="28"/>
      <c r="B179" s="29"/>
      <c r="C179" s="154"/>
      <c r="D179" s="27"/>
      <c r="E179" s="27"/>
      <c r="F179" s="74"/>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hidden="1" customHeight="1">
      <c r="A180" s="28"/>
      <c r="B180" s="29" t="s">
        <v>13488</v>
      </c>
      <c r="C180" s="154" t="s">
        <v>100</v>
      </c>
      <c r="D180" s="66" t="s">
        <v>14781</v>
      </c>
      <c r="E180" s="66" t="s">
        <v>14782</v>
      </c>
      <c r="F180" s="78">
        <v>0.5</v>
      </c>
      <c r="G180" s="27" t="s">
        <v>17236</v>
      </c>
      <c r="H180" s="27" t="s">
        <v>17237</v>
      </c>
      <c r="I180" s="66" t="s">
        <v>14784</v>
      </c>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hidden="1" customHeight="1">
      <c r="A181" s="28"/>
      <c r="B181" s="29" t="s">
        <v>13488</v>
      </c>
      <c r="C181" s="154" t="s">
        <v>100</v>
      </c>
      <c r="D181" s="66" t="s">
        <v>16947</v>
      </c>
      <c r="E181" s="66" t="s">
        <v>16948</v>
      </c>
      <c r="F181" s="78">
        <v>0.5833333333333334</v>
      </c>
      <c r="G181" s="27" t="s">
        <v>17269</v>
      </c>
      <c r="H181" s="27" t="s">
        <v>17270</v>
      </c>
      <c r="I181" s="66" t="s">
        <v>16949</v>
      </c>
      <c r="J181" s="27" t="s">
        <v>255</v>
      </c>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hidden="1" customHeight="1">
      <c r="A182" s="28"/>
      <c r="B182" s="29" t="s">
        <v>13488</v>
      </c>
      <c r="C182" s="154" t="s">
        <v>100</v>
      </c>
      <c r="D182" s="66" t="s">
        <v>14903</v>
      </c>
      <c r="E182" s="66" t="s">
        <v>14904</v>
      </c>
      <c r="F182" s="78">
        <v>0.6666666666666666</v>
      </c>
      <c r="G182" s="27" t="s">
        <v>17228</v>
      </c>
      <c r="H182" s="27" t="s">
        <v>17229</v>
      </c>
      <c r="I182" s="66" t="s">
        <v>14906</v>
      </c>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hidden="1" customHeight="1">
      <c r="A183" s="28"/>
      <c r="B183" s="29" t="s">
        <v>13488</v>
      </c>
      <c r="C183" s="154" t="s">
        <v>100</v>
      </c>
      <c r="D183" s="66" t="s">
        <v>13742</v>
      </c>
      <c r="E183" s="66" t="s">
        <v>13743</v>
      </c>
      <c r="F183" s="78">
        <v>0.75</v>
      </c>
      <c r="G183" s="27" t="s">
        <v>17193</v>
      </c>
      <c r="H183" s="27" t="s">
        <v>17271</v>
      </c>
      <c r="I183" s="66" t="s">
        <v>13745</v>
      </c>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hidden="1" customHeight="1">
      <c r="A184" s="44"/>
      <c r="B184" s="29" t="s">
        <v>13488</v>
      </c>
      <c r="C184" s="154" t="s">
        <v>100</v>
      </c>
      <c r="D184" s="66" t="s">
        <v>14592</v>
      </c>
      <c r="E184" s="66" t="s">
        <v>14593</v>
      </c>
      <c r="F184" s="78">
        <v>0.8125</v>
      </c>
      <c r="G184" s="27" t="s">
        <v>17222</v>
      </c>
      <c r="H184" s="27" t="s">
        <v>17272</v>
      </c>
      <c r="I184" s="27" t="s">
        <v>14595</v>
      </c>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hidden="1" customHeight="1">
      <c r="A185" s="511"/>
      <c r="B185" s="512"/>
      <c r="C185" s="154"/>
      <c r="D185" s="27"/>
      <c r="E185" s="27"/>
      <c r="F185" s="74"/>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hidden="1" customHeight="1">
      <c r="A186" s="24" t="s">
        <v>17056</v>
      </c>
      <c r="B186" s="19">
        <v>44433.0</v>
      </c>
      <c r="C186" s="154"/>
      <c r="D186" s="27"/>
      <c r="E186" s="27"/>
      <c r="F186" s="74"/>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hidden="1" customHeight="1">
      <c r="A187" s="28"/>
      <c r="B187" s="29"/>
      <c r="C187" s="154"/>
      <c r="D187" s="27"/>
      <c r="E187" s="75" t="s">
        <v>17273</v>
      </c>
      <c r="F187" s="74"/>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hidden="1" customHeight="1">
      <c r="A188" s="28"/>
      <c r="B188" s="29" t="s">
        <v>13488</v>
      </c>
      <c r="C188" s="154"/>
      <c r="D188" s="27"/>
      <c r="E188" s="27"/>
      <c r="F188" s="78"/>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hidden="1" customHeight="1">
      <c r="A189" s="28"/>
      <c r="B189" s="29" t="s">
        <v>13488</v>
      </c>
      <c r="C189" s="154" t="s">
        <v>100</v>
      </c>
      <c r="D189" s="66" t="s">
        <v>14517</v>
      </c>
      <c r="E189" s="66" t="s">
        <v>14518</v>
      </c>
      <c r="F189" s="78">
        <v>0.5416666666666666</v>
      </c>
      <c r="G189" s="27" t="s">
        <v>17274</v>
      </c>
      <c r="H189" s="27" t="s">
        <v>17275</v>
      </c>
      <c r="I189" s="66" t="s">
        <v>14520</v>
      </c>
      <c r="J189" s="27" t="s">
        <v>17243</v>
      </c>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hidden="1" customHeight="1">
      <c r="A190" s="28"/>
      <c r="B190" s="29" t="s">
        <v>13488</v>
      </c>
      <c r="C190" s="154" t="s">
        <v>100</v>
      </c>
      <c r="D190" s="66" t="s">
        <v>17276</v>
      </c>
      <c r="E190" s="66" t="s">
        <v>17277</v>
      </c>
      <c r="F190" s="78">
        <v>0.5833333333333334</v>
      </c>
      <c r="G190" s="27" t="s">
        <v>17274</v>
      </c>
      <c r="H190" s="27" t="s">
        <v>17278</v>
      </c>
      <c r="I190" s="66" t="s">
        <v>17279</v>
      </c>
      <c r="J190" s="27" t="s">
        <v>17243</v>
      </c>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hidden="1" customHeight="1">
      <c r="A191" s="44"/>
      <c r="B191" s="29" t="s">
        <v>13488</v>
      </c>
      <c r="C191" s="165" t="s">
        <v>100</v>
      </c>
      <c r="D191" s="31" t="s">
        <v>16550</v>
      </c>
      <c r="E191" s="31" t="s">
        <v>16551</v>
      </c>
      <c r="F191" s="80">
        <v>0.6666666666666666</v>
      </c>
      <c r="G191" s="81" t="s">
        <v>17274</v>
      </c>
      <c r="H191" s="81" t="s">
        <v>17280</v>
      </c>
      <c r="I191" s="31" t="s">
        <v>16553</v>
      </c>
      <c r="J191" s="27" t="s">
        <v>17243</v>
      </c>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hidden="1" customHeight="1">
      <c r="A192" s="511"/>
      <c r="B192" s="512"/>
      <c r="C192" s="154" t="s">
        <v>100</v>
      </c>
      <c r="D192" s="66" t="s">
        <v>13623</v>
      </c>
      <c r="E192" s="66" t="s">
        <v>13624</v>
      </c>
      <c r="F192" s="78">
        <v>0.8333333333333334</v>
      </c>
      <c r="G192" s="66" t="s">
        <v>17274</v>
      </c>
      <c r="H192" s="66" t="s">
        <v>17281</v>
      </c>
      <c r="I192" s="27" t="s">
        <v>13626</v>
      </c>
      <c r="J192" s="27" t="s">
        <v>17243</v>
      </c>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hidden="1" customHeight="1">
      <c r="A193" s="511"/>
      <c r="B193" s="512"/>
      <c r="C193" s="154"/>
      <c r="D193" s="27"/>
      <c r="E193" s="27"/>
      <c r="F193" s="74"/>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hidden="1" customHeight="1">
      <c r="A194" s="24" t="s">
        <v>17056</v>
      </c>
      <c r="B194" s="19">
        <v>44434.0</v>
      </c>
      <c r="C194" s="154"/>
      <c r="D194" s="27"/>
      <c r="E194" s="27"/>
      <c r="F194" s="74"/>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hidden="1" customHeight="1">
      <c r="A195" s="28"/>
      <c r="B195" s="29"/>
      <c r="C195" s="154"/>
      <c r="D195" s="27"/>
      <c r="E195" s="27"/>
      <c r="F195" s="78"/>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hidden="1" customHeight="1">
      <c r="A196" s="28"/>
      <c r="B196" s="29" t="s">
        <v>13488</v>
      </c>
      <c r="C196" s="154"/>
      <c r="D196" s="27"/>
      <c r="E196" s="27"/>
      <c r="F196" s="78"/>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hidden="1" customHeight="1">
      <c r="A197" s="28"/>
      <c r="B197" s="29" t="s">
        <v>13488</v>
      </c>
      <c r="C197" s="154" t="s">
        <v>100</v>
      </c>
      <c r="D197" s="31" t="s">
        <v>16280</v>
      </c>
      <c r="E197" s="31" t="s">
        <v>16281</v>
      </c>
      <c r="F197" s="91" t="s">
        <v>352</v>
      </c>
      <c r="G197" s="81" t="s">
        <v>17282</v>
      </c>
      <c r="H197" s="81" t="s">
        <v>17283</v>
      </c>
      <c r="I197" s="81" t="s">
        <v>16283</v>
      </c>
      <c r="J197" s="27" t="s">
        <v>17284</v>
      </c>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hidden="1" customHeight="1">
      <c r="A198" s="28"/>
      <c r="B198" s="29" t="s">
        <v>13488</v>
      </c>
      <c r="C198" s="154" t="s">
        <v>100</v>
      </c>
      <c r="D198" s="66" t="s">
        <v>14310</v>
      </c>
      <c r="E198" s="66" t="s">
        <v>14311</v>
      </c>
      <c r="F198" s="74" t="s">
        <v>372</v>
      </c>
      <c r="G198" s="27" t="s">
        <v>17253</v>
      </c>
      <c r="H198" s="27" t="s">
        <v>17285</v>
      </c>
      <c r="I198" s="66" t="s">
        <v>14313</v>
      </c>
      <c r="J198" s="27" t="s">
        <v>17243</v>
      </c>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hidden="1" customHeight="1">
      <c r="A199" s="28"/>
      <c r="B199" s="29" t="s">
        <v>13488</v>
      </c>
      <c r="C199" s="154" t="s">
        <v>100</v>
      </c>
      <c r="D199" s="66" t="s">
        <v>16520</v>
      </c>
      <c r="E199" s="66" t="s">
        <v>16521</v>
      </c>
      <c r="F199" s="74" t="s">
        <v>497</v>
      </c>
      <c r="G199" s="27" t="s">
        <v>17286</v>
      </c>
      <c r="H199" s="27" t="s">
        <v>17287</v>
      </c>
      <c r="I199" s="66" t="s">
        <v>16523</v>
      </c>
      <c r="J199" s="27" t="s">
        <v>17243</v>
      </c>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hidden="1" customHeight="1">
      <c r="A200" s="44"/>
      <c r="B200" s="29" t="s">
        <v>13488</v>
      </c>
      <c r="C200" s="27" t="s">
        <v>100</v>
      </c>
      <c r="D200" s="66" t="s">
        <v>15080</v>
      </c>
      <c r="E200" s="66" t="s">
        <v>15081</v>
      </c>
      <c r="F200" s="74" t="s">
        <v>10347</v>
      </c>
      <c r="G200" s="27" t="s">
        <v>17288</v>
      </c>
      <c r="H200" s="66" t="s">
        <v>17289</v>
      </c>
      <c r="I200" s="66" t="s">
        <v>15083</v>
      </c>
      <c r="J200" s="27" t="s">
        <v>17243</v>
      </c>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hidden="1" customHeight="1">
      <c r="A201" s="24" t="s">
        <v>17056</v>
      </c>
      <c r="B201" s="19">
        <v>44435.0</v>
      </c>
      <c r="C201" s="154"/>
      <c r="D201" s="27"/>
      <c r="E201" s="27"/>
      <c r="F201" s="74"/>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hidden="1" customHeight="1">
      <c r="A202" s="28"/>
      <c r="B202" s="29"/>
      <c r="C202" s="154"/>
      <c r="D202" s="66"/>
      <c r="E202" s="540" t="s">
        <v>17290</v>
      </c>
      <c r="F202" s="78"/>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hidden="1" customHeight="1">
      <c r="A203" s="28"/>
      <c r="B203" s="29" t="s">
        <v>13488</v>
      </c>
      <c r="C203" s="154" t="s">
        <v>4907</v>
      </c>
      <c r="D203" s="31" t="s">
        <v>17239</v>
      </c>
      <c r="E203" s="31" t="s">
        <v>17240</v>
      </c>
      <c r="F203" s="80">
        <v>0.4583333333333333</v>
      </c>
      <c r="G203" s="81" t="s">
        <v>17291</v>
      </c>
      <c r="H203" s="81" t="s">
        <v>17292</v>
      </c>
      <c r="I203" s="31" t="s">
        <v>14285</v>
      </c>
      <c r="J203" s="27" t="s">
        <v>17293</v>
      </c>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hidden="1" customHeight="1">
      <c r="A204" s="28"/>
      <c r="B204" s="29" t="s">
        <v>13488</v>
      </c>
      <c r="C204" s="154" t="s">
        <v>4907</v>
      </c>
      <c r="D204" s="31" t="s">
        <v>14282</v>
      </c>
      <c r="E204" s="31" t="s">
        <v>14283</v>
      </c>
      <c r="F204" s="80">
        <v>0.4583333333333333</v>
      </c>
      <c r="G204" s="81" t="s">
        <v>17291</v>
      </c>
      <c r="H204" s="81" t="s">
        <v>17292</v>
      </c>
      <c r="I204" s="31" t="s">
        <v>14285</v>
      </c>
      <c r="J204" s="27" t="s">
        <v>17294</v>
      </c>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hidden="1" customHeight="1">
      <c r="A205" s="28"/>
      <c r="B205" s="29" t="s">
        <v>13488</v>
      </c>
      <c r="C205" s="154" t="s">
        <v>100</v>
      </c>
      <c r="D205" s="66" t="s">
        <v>17295</v>
      </c>
      <c r="E205" s="66" t="s">
        <v>17296</v>
      </c>
      <c r="F205" s="74" t="s">
        <v>298</v>
      </c>
      <c r="G205" s="27" t="s">
        <v>17297</v>
      </c>
      <c r="H205" s="27" t="s">
        <v>17298</v>
      </c>
      <c r="I205" s="66" t="s">
        <v>17299</v>
      </c>
      <c r="J205" s="27" t="s">
        <v>16213</v>
      </c>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hidden="1" customHeight="1">
      <c r="A206" s="28"/>
      <c r="B206" s="29" t="s">
        <v>13488</v>
      </c>
      <c r="C206" s="154" t="s">
        <v>100</v>
      </c>
      <c r="D206" s="31" t="s">
        <v>13861</v>
      </c>
      <c r="E206" s="31" t="s">
        <v>13862</v>
      </c>
      <c r="F206" s="80">
        <v>0.5833333333333334</v>
      </c>
      <c r="G206" s="81" t="s">
        <v>17300</v>
      </c>
      <c r="H206" s="81" t="s">
        <v>17301</v>
      </c>
      <c r="I206" s="31" t="s">
        <v>13865</v>
      </c>
      <c r="J206" s="27" t="s">
        <v>17302</v>
      </c>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hidden="1" customHeight="1">
      <c r="A207" s="28"/>
      <c r="B207" s="29" t="s">
        <v>13488</v>
      </c>
      <c r="C207" s="154" t="s">
        <v>100</v>
      </c>
      <c r="D207" s="66" t="s">
        <v>16561</v>
      </c>
      <c r="E207" s="66" t="s">
        <v>16562</v>
      </c>
      <c r="F207" s="78">
        <v>0.6666666666666666</v>
      </c>
      <c r="G207" s="27" t="s">
        <v>17303</v>
      </c>
      <c r="H207" s="27" t="s">
        <v>17304</v>
      </c>
      <c r="I207" s="27" t="s">
        <v>16564</v>
      </c>
      <c r="J207" s="27" t="s">
        <v>17243</v>
      </c>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hidden="1" customHeight="1">
      <c r="A208" s="44"/>
      <c r="B208" s="29" t="s">
        <v>13488</v>
      </c>
      <c r="C208" s="154" t="s">
        <v>4907</v>
      </c>
      <c r="D208" s="66" t="s">
        <v>16600</v>
      </c>
      <c r="E208" s="66" t="s">
        <v>16601</v>
      </c>
      <c r="F208" s="78">
        <v>0.7291666666666666</v>
      </c>
      <c r="G208" s="27" t="s">
        <v>17305</v>
      </c>
      <c r="H208" s="27" t="s">
        <v>17306</v>
      </c>
      <c r="I208" s="66" t="s">
        <v>16604</v>
      </c>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hidden="1" customHeight="1">
      <c r="A209" s="53"/>
      <c r="B209" s="29" t="s">
        <v>13488</v>
      </c>
      <c r="C209" s="154" t="s">
        <v>4907</v>
      </c>
      <c r="D209" s="67" t="s">
        <v>15155</v>
      </c>
      <c r="E209" s="67" t="s">
        <v>15156</v>
      </c>
      <c r="F209" s="78">
        <v>0.8125</v>
      </c>
      <c r="G209" s="27" t="s">
        <v>17307</v>
      </c>
      <c r="H209" s="27" t="s">
        <v>17308</v>
      </c>
      <c r="I209" s="66" t="s">
        <v>15158</v>
      </c>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hidden="1" customHeight="1">
      <c r="A210" s="24" t="s">
        <v>17056</v>
      </c>
      <c r="B210" s="19">
        <v>44438.0</v>
      </c>
      <c r="C210" s="154"/>
      <c r="D210" s="66"/>
      <c r="E210" s="66"/>
      <c r="F210" s="78"/>
      <c r="G210" s="27"/>
      <c r="H210" s="27"/>
      <c r="I210" s="66"/>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hidden="1" customHeight="1">
      <c r="A211" s="28"/>
      <c r="B211" s="29"/>
      <c r="C211" s="27"/>
      <c r="D211" s="27"/>
      <c r="E211" s="27"/>
      <c r="F211" s="74"/>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hidden="1" customHeight="1">
      <c r="A212" s="28"/>
      <c r="B212" s="29" t="s">
        <v>13488</v>
      </c>
      <c r="C212" s="154"/>
      <c r="D212" s="27"/>
      <c r="E212" s="27"/>
      <c r="F212" s="78">
        <v>0.4166666666666667</v>
      </c>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hidden="1" customHeight="1">
      <c r="A213" s="28"/>
      <c r="B213" s="29" t="s">
        <v>13488</v>
      </c>
      <c r="C213" s="154"/>
      <c r="D213" s="27"/>
      <c r="E213" s="27"/>
      <c r="F213" s="74" t="s">
        <v>298</v>
      </c>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hidden="1" customHeight="1">
      <c r="A214" s="28"/>
      <c r="B214" s="29" t="s">
        <v>13488</v>
      </c>
      <c r="C214" s="154" t="s">
        <v>100</v>
      </c>
      <c r="D214" s="66" t="s">
        <v>15737</v>
      </c>
      <c r="E214" s="66" t="s">
        <v>15738</v>
      </c>
      <c r="F214" s="78">
        <v>0.5833333333333334</v>
      </c>
      <c r="G214" s="27" t="s">
        <v>17309</v>
      </c>
      <c r="H214" s="27" t="s">
        <v>17310</v>
      </c>
      <c r="I214" s="27" t="s">
        <v>15740</v>
      </c>
      <c r="J214" s="27" t="s">
        <v>17311</v>
      </c>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hidden="1" customHeight="1">
      <c r="A215" s="28"/>
      <c r="B215" s="29" t="s">
        <v>13488</v>
      </c>
      <c r="C215" s="154" t="s">
        <v>4907</v>
      </c>
      <c r="D215" s="66" t="s">
        <v>14359</v>
      </c>
      <c r="E215" s="66" t="s">
        <v>14360</v>
      </c>
      <c r="F215" s="78">
        <v>0.6666666666666666</v>
      </c>
      <c r="G215" s="27" t="s">
        <v>17309</v>
      </c>
      <c r="H215" s="27" t="s">
        <v>17312</v>
      </c>
      <c r="I215" s="66" t="s">
        <v>14362</v>
      </c>
      <c r="J215" s="27" t="s">
        <v>17243</v>
      </c>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ht="15.75" hidden="1" customHeight="1">
      <c r="A216" s="44"/>
      <c r="B216" s="29" t="s">
        <v>13488</v>
      </c>
      <c r="C216" s="154" t="s">
        <v>4907</v>
      </c>
      <c r="D216" s="66" t="s">
        <v>14389</v>
      </c>
      <c r="E216" s="66" t="s">
        <v>14390</v>
      </c>
      <c r="F216" s="78">
        <v>0.75</v>
      </c>
      <c r="G216" s="27" t="s">
        <v>17309</v>
      </c>
      <c r="H216" s="66" t="s">
        <v>17313</v>
      </c>
      <c r="I216" s="66" t="s">
        <v>14392</v>
      </c>
      <c r="J216" s="27" t="s">
        <v>17243</v>
      </c>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hidden="1" customHeight="1">
      <c r="A217" s="53"/>
      <c r="B217" s="29" t="s">
        <v>13488</v>
      </c>
      <c r="C217" s="154" t="s">
        <v>4907</v>
      </c>
      <c r="D217" s="67" t="s">
        <v>14758</v>
      </c>
      <c r="E217" s="67" t="s">
        <v>14759</v>
      </c>
      <c r="F217" s="46">
        <v>0.8125</v>
      </c>
      <c r="G217" s="17" t="s">
        <v>17309</v>
      </c>
      <c r="H217" s="67" t="s">
        <v>17314</v>
      </c>
      <c r="I217" s="537" t="s">
        <v>17315</v>
      </c>
      <c r="J217" s="27" t="s">
        <v>17243</v>
      </c>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ht="15.75" hidden="1" customHeight="1">
      <c r="A218" s="24" t="s">
        <v>17056</v>
      </c>
      <c r="B218" s="19">
        <v>44439.0</v>
      </c>
      <c r="C218" s="154"/>
      <c r="D218" s="66"/>
      <c r="E218" s="66"/>
      <c r="F218" s="78"/>
      <c r="G218" s="27"/>
      <c r="H218" s="66"/>
      <c r="I218" s="66"/>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hidden="1" customHeight="1">
      <c r="A219" s="28"/>
      <c r="B219" s="29"/>
      <c r="C219" s="154"/>
      <c r="D219" s="27"/>
      <c r="E219" s="27"/>
      <c r="F219" s="78"/>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hidden="1" customHeight="1">
      <c r="A220" s="28"/>
      <c r="B220" s="29" t="s">
        <v>13488</v>
      </c>
      <c r="C220" s="154"/>
      <c r="D220" s="27"/>
      <c r="E220" s="27"/>
      <c r="F220" s="78"/>
      <c r="G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hidden="1" customHeight="1">
      <c r="A221" s="28"/>
      <c r="B221" s="29" t="s">
        <v>13488</v>
      </c>
      <c r="C221" s="154" t="s">
        <v>100</v>
      </c>
      <c r="D221" s="56" t="s">
        <v>13820</v>
      </c>
      <c r="E221" s="56" t="s">
        <v>13821</v>
      </c>
      <c r="F221" s="78">
        <v>0.5</v>
      </c>
      <c r="G221" s="27" t="s">
        <v>17274</v>
      </c>
      <c r="H221" s="27" t="s">
        <v>17316</v>
      </c>
      <c r="I221" s="27" t="s">
        <v>13823</v>
      </c>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hidden="1" customHeight="1">
      <c r="A222" s="28"/>
      <c r="B222" s="29" t="s">
        <v>13488</v>
      </c>
      <c r="C222" s="154" t="s">
        <v>100</v>
      </c>
      <c r="D222" s="66" t="s">
        <v>15599</v>
      </c>
      <c r="E222" s="66" t="s">
        <v>15600</v>
      </c>
      <c r="F222" s="78">
        <v>0.5833333333333334</v>
      </c>
      <c r="G222" s="27" t="s">
        <v>17274</v>
      </c>
      <c r="H222" s="27" t="s">
        <v>17317</v>
      </c>
      <c r="I222" s="27" t="s">
        <v>15602</v>
      </c>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hidden="1" customHeight="1">
      <c r="A223" s="28"/>
      <c r="B223" s="29" t="s">
        <v>13488</v>
      </c>
      <c r="C223" s="154" t="s">
        <v>100</v>
      </c>
      <c r="D223" s="66" t="s">
        <v>15402</v>
      </c>
      <c r="E223" s="66" t="s">
        <v>15403</v>
      </c>
      <c r="F223" s="78">
        <v>0.7083333333333334</v>
      </c>
      <c r="G223" s="27" t="s">
        <v>17318</v>
      </c>
      <c r="H223" s="27" t="s">
        <v>17319</v>
      </c>
      <c r="I223" s="66" t="s">
        <v>15405</v>
      </c>
      <c r="J223" s="27" t="s">
        <v>4913</v>
      </c>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hidden="1" customHeight="1">
      <c r="A224" s="44"/>
      <c r="B224" s="29" t="s">
        <v>13488</v>
      </c>
      <c r="C224" s="154" t="s">
        <v>845</v>
      </c>
      <c r="D224" s="56" t="s">
        <v>14938</v>
      </c>
      <c r="E224" s="56" t="s">
        <v>14939</v>
      </c>
      <c r="F224" s="78">
        <v>0.7916666666666666</v>
      </c>
      <c r="G224" s="27" t="s">
        <v>17320</v>
      </c>
      <c r="H224" s="27" t="s">
        <v>17321</v>
      </c>
      <c r="I224" s="56" t="s">
        <v>14941</v>
      </c>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hidden="1" customHeight="1">
      <c r="A225" s="24" t="s">
        <v>17056</v>
      </c>
      <c r="B225" s="19">
        <v>44440.0</v>
      </c>
      <c r="C225" s="27"/>
      <c r="D225" s="27"/>
      <c r="E225" s="27"/>
      <c r="F225" s="74"/>
      <c r="G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hidden="1" customHeight="1">
      <c r="A226" s="28"/>
      <c r="B226" s="29"/>
      <c r="C226" s="27"/>
      <c r="D226" s="27"/>
      <c r="E226" s="27"/>
      <c r="F226" s="74"/>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hidden="1" customHeight="1">
      <c r="A227" s="28"/>
      <c r="B227" s="29" t="s">
        <v>13488</v>
      </c>
      <c r="C227" s="27" t="s">
        <v>10173</v>
      </c>
      <c r="D227" s="51" t="s">
        <v>16676</v>
      </c>
      <c r="E227" s="51" t="s">
        <v>16677</v>
      </c>
      <c r="F227" s="80">
        <v>0.4583333333333333</v>
      </c>
      <c r="G227" s="81" t="s">
        <v>17320</v>
      </c>
      <c r="H227" s="81" t="s">
        <v>17322</v>
      </c>
      <c r="I227" s="51" t="s">
        <v>16679</v>
      </c>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hidden="1" customHeight="1">
      <c r="A228" s="28"/>
      <c r="B228" s="29" t="s">
        <v>13488</v>
      </c>
      <c r="C228" s="27" t="s">
        <v>100</v>
      </c>
      <c r="D228" s="51" t="s">
        <v>17323</v>
      </c>
      <c r="E228" s="51" t="s">
        <v>14079</v>
      </c>
      <c r="F228" s="80">
        <v>0.5</v>
      </c>
      <c r="G228" s="81" t="s">
        <v>17274</v>
      </c>
      <c r="H228" s="81" t="s">
        <v>17324</v>
      </c>
      <c r="I228" s="81" t="s">
        <v>17325</v>
      </c>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hidden="1" customHeight="1">
      <c r="A229" s="28"/>
      <c r="B229" s="29" t="s">
        <v>13488</v>
      </c>
      <c r="C229" s="27" t="s">
        <v>100</v>
      </c>
      <c r="D229" s="56" t="s">
        <v>14499</v>
      </c>
      <c r="E229" s="56" t="s">
        <v>14500</v>
      </c>
      <c r="F229" s="78">
        <v>0.5833333333333334</v>
      </c>
      <c r="G229" s="27" t="s">
        <v>17274</v>
      </c>
      <c r="H229" s="27" t="s">
        <v>17326</v>
      </c>
      <c r="I229" s="56" t="s">
        <v>14502</v>
      </c>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ht="15.75" hidden="1" customHeight="1">
      <c r="A230" s="28"/>
      <c r="B230" s="29" t="s">
        <v>13488</v>
      </c>
      <c r="C230" s="27" t="s">
        <v>4907</v>
      </c>
      <c r="D230" s="474" t="s">
        <v>14827</v>
      </c>
      <c r="E230" s="474" t="s">
        <v>14828</v>
      </c>
      <c r="F230" s="541">
        <v>0.6666666666666666</v>
      </c>
      <c r="G230" s="27" t="s">
        <v>17274</v>
      </c>
      <c r="H230" s="474" t="s">
        <v>17327</v>
      </c>
      <c r="I230" s="474" t="s">
        <v>14830</v>
      </c>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ht="15.75" hidden="1" customHeight="1">
      <c r="A231" s="44"/>
      <c r="B231" s="29" t="s">
        <v>13488</v>
      </c>
      <c r="C231" s="27"/>
      <c r="D231" s="27"/>
      <c r="E231" s="27"/>
      <c r="F231" s="74"/>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hidden="1" customHeight="1">
      <c r="A232" s="24" t="s">
        <v>17056</v>
      </c>
      <c r="B232" s="19">
        <v>44441.0</v>
      </c>
      <c r="C232" s="27"/>
      <c r="D232" s="27"/>
      <c r="E232" s="27"/>
      <c r="F232" s="74"/>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hidden="1" customHeight="1">
      <c r="A233" s="28"/>
      <c r="B233" s="29"/>
      <c r="C233" s="154"/>
      <c r="D233" s="27"/>
      <c r="E233" s="27"/>
      <c r="F233" s="74"/>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hidden="1" customHeight="1">
      <c r="A234" s="28"/>
      <c r="B234" s="29" t="s">
        <v>13488</v>
      </c>
      <c r="C234" s="154"/>
      <c r="D234" s="27"/>
      <c r="E234" s="27"/>
      <c r="F234" s="78"/>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hidden="1" customHeight="1">
      <c r="A235" s="28"/>
      <c r="B235" s="29" t="s">
        <v>13488</v>
      </c>
      <c r="C235" s="154" t="s">
        <v>100</v>
      </c>
      <c r="D235" s="56" t="s">
        <v>14351</v>
      </c>
      <c r="E235" s="56" t="s">
        <v>14352</v>
      </c>
      <c r="F235" s="78">
        <v>0.5416666666666666</v>
      </c>
      <c r="G235" s="27" t="s">
        <v>17274</v>
      </c>
      <c r="H235" s="27" t="s">
        <v>17328</v>
      </c>
      <c r="I235" s="56" t="s">
        <v>14354</v>
      </c>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hidden="1" customHeight="1">
      <c r="A236" s="28"/>
      <c r="B236" s="29" t="s">
        <v>13488</v>
      </c>
      <c r="C236" s="27" t="s">
        <v>128</v>
      </c>
      <c r="D236" s="56" t="s">
        <v>13632</v>
      </c>
      <c r="E236" s="56" t="s">
        <v>13633</v>
      </c>
      <c r="F236" s="78">
        <v>0.625</v>
      </c>
      <c r="G236" s="27" t="s">
        <v>17274</v>
      </c>
      <c r="H236" s="27" t="s">
        <v>17329</v>
      </c>
      <c r="I236" s="56" t="s">
        <v>17330</v>
      </c>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hidden="1" customHeight="1">
      <c r="A237" s="28"/>
      <c r="B237" s="29" t="s">
        <v>13488</v>
      </c>
      <c r="C237" s="165" t="s">
        <v>100</v>
      </c>
      <c r="D237" s="51" t="s">
        <v>17331</v>
      </c>
      <c r="E237" s="51" t="s">
        <v>17332</v>
      </c>
      <c r="F237" s="80">
        <v>0.7083333333333334</v>
      </c>
      <c r="G237" s="81" t="s">
        <v>17274</v>
      </c>
      <c r="H237" s="81" t="s">
        <v>17333</v>
      </c>
      <c r="I237" s="51" t="s">
        <v>17334</v>
      </c>
      <c r="J237" s="27" t="s">
        <v>17335</v>
      </c>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hidden="1" customHeight="1">
      <c r="A238" s="44"/>
      <c r="B238" s="29" t="s">
        <v>13488</v>
      </c>
      <c r="C238" s="165" t="s">
        <v>100</v>
      </c>
      <c r="D238" s="51" t="s">
        <v>15449</v>
      </c>
      <c r="E238" s="51" t="s">
        <v>15450</v>
      </c>
      <c r="F238" s="80">
        <v>0.7708333333333334</v>
      </c>
      <c r="G238" s="81" t="s">
        <v>17336</v>
      </c>
      <c r="H238" s="81" t="s">
        <v>17337</v>
      </c>
      <c r="I238" s="51" t="s">
        <v>15452</v>
      </c>
      <c r="J238" s="27" t="s">
        <v>17338</v>
      </c>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hidden="1" customHeight="1">
      <c r="A239" s="515" t="s">
        <v>16999</v>
      </c>
      <c r="B239" s="135">
        <v>44448.0</v>
      </c>
      <c r="C239" s="154"/>
      <c r="D239" s="27"/>
      <c r="E239" s="27"/>
      <c r="F239" s="74"/>
      <c r="G239" s="27"/>
      <c r="H239" s="27"/>
      <c r="I239" s="27"/>
      <c r="J239" s="27"/>
      <c r="K239" s="27"/>
      <c r="L239" s="35"/>
      <c r="M239" s="35"/>
      <c r="N239" s="35"/>
      <c r="O239" s="35"/>
      <c r="P239" s="35"/>
      <c r="Q239" s="35"/>
      <c r="R239" s="35"/>
      <c r="S239" s="35"/>
      <c r="T239" s="35"/>
      <c r="U239" s="35"/>
      <c r="V239" s="35"/>
      <c r="W239" s="35"/>
      <c r="X239" s="35"/>
      <c r="Y239" s="35"/>
      <c r="Z239" s="35"/>
      <c r="AA239" s="35"/>
      <c r="AB239" s="35"/>
      <c r="AC239" s="35"/>
      <c r="AD239" s="35"/>
      <c r="AE239" s="35"/>
      <c r="AF239" s="35"/>
    </row>
    <row r="240" ht="15.75" hidden="1" customHeight="1">
      <c r="A240" s="28"/>
      <c r="B240" s="39"/>
      <c r="C240" s="39"/>
      <c r="D240" s="39"/>
      <c r="E240" s="39"/>
      <c r="F240" s="542"/>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row>
    <row r="241" ht="15.75" hidden="1" customHeight="1">
      <c r="A241" s="28"/>
      <c r="B241" s="39" t="s">
        <v>13488</v>
      </c>
      <c r="C241" s="154" t="s">
        <v>100</v>
      </c>
      <c r="D241" s="56" t="s">
        <v>17339</v>
      </c>
      <c r="E241" s="56" t="s">
        <v>17340</v>
      </c>
      <c r="F241" s="78">
        <v>0.4166666666666667</v>
      </c>
      <c r="G241" s="27" t="s">
        <v>17341</v>
      </c>
      <c r="H241" s="27" t="s">
        <v>17342</v>
      </c>
      <c r="I241" s="56" t="s">
        <v>17343</v>
      </c>
      <c r="J241" s="27"/>
      <c r="K241" s="27"/>
      <c r="L241" s="39"/>
      <c r="M241" s="39"/>
      <c r="N241" s="39"/>
      <c r="O241" s="39"/>
      <c r="P241" s="39"/>
      <c r="Q241" s="39"/>
      <c r="R241" s="39"/>
      <c r="S241" s="39"/>
      <c r="T241" s="39"/>
      <c r="U241" s="39"/>
      <c r="V241" s="39"/>
      <c r="W241" s="39"/>
      <c r="X241" s="39"/>
      <c r="Y241" s="39"/>
      <c r="Z241" s="39"/>
      <c r="AA241" s="39"/>
      <c r="AB241" s="39"/>
      <c r="AC241" s="39"/>
      <c r="AD241" s="39"/>
      <c r="AE241" s="39"/>
      <c r="AF241" s="39"/>
    </row>
    <row r="242" ht="15.75" hidden="1" customHeight="1">
      <c r="A242" s="28"/>
      <c r="B242" s="39" t="s">
        <v>13488</v>
      </c>
      <c r="C242" s="154" t="s">
        <v>100</v>
      </c>
      <c r="D242" s="56" t="s">
        <v>16559</v>
      </c>
      <c r="E242" s="56" t="s">
        <v>16560</v>
      </c>
      <c r="F242" s="78">
        <v>0.5</v>
      </c>
      <c r="G242" s="27" t="s">
        <v>17344</v>
      </c>
      <c r="H242" s="27" t="s">
        <v>17345</v>
      </c>
      <c r="I242" s="56" t="s">
        <v>17346</v>
      </c>
      <c r="J242" s="27"/>
      <c r="K242" s="27"/>
      <c r="L242" s="39"/>
      <c r="M242" s="39"/>
      <c r="N242" s="39"/>
      <c r="O242" s="39"/>
      <c r="P242" s="39"/>
      <c r="Q242" s="39"/>
      <c r="R242" s="39"/>
      <c r="S242" s="39"/>
      <c r="T242" s="39"/>
      <c r="U242" s="39"/>
      <c r="V242" s="39"/>
      <c r="W242" s="39"/>
      <c r="X242" s="39"/>
      <c r="Y242" s="39"/>
      <c r="Z242" s="39"/>
      <c r="AA242" s="39"/>
      <c r="AB242" s="39"/>
      <c r="AC242" s="39"/>
      <c r="AD242" s="39"/>
      <c r="AE242" s="39"/>
      <c r="AF242" s="39"/>
    </row>
    <row r="243" ht="15.75" hidden="1" customHeight="1">
      <c r="A243" s="28"/>
      <c r="B243" s="39" t="s">
        <v>13488</v>
      </c>
      <c r="C243" s="154" t="s">
        <v>100</v>
      </c>
      <c r="D243" s="474" t="s">
        <v>13968</v>
      </c>
      <c r="E243" s="474" t="s">
        <v>13969</v>
      </c>
      <c r="F243" s="78">
        <v>0.5833333333333334</v>
      </c>
      <c r="G243" s="27" t="s">
        <v>17347</v>
      </c>
      <c r="H243" s="27" t="s">
        <v>17348</v>
      </c>
      <c r="I243" s="56" t="s">
        <v>13972</v>
      </c>
      <c r="J243" s="27"/>
      <c r="K243" s="27"/>
      <c r="L243" s="39"/>
      <c r="M243" s="39"/>
      <c r="N243" s="39"/>
      <c r="O243" s="39"/>
      <c r="P243" s="39"/>
      <c r="Q243" s="39"/>
      <c r="R243" s="39"/>
      <c r="S243" s="39"/>
      <c r="T243" s="39"/>
      <c r="U243" s="39"/>
      <c r="V243" s="39"/>
      <c r="W243" s="39"/>
      <c r="X243" s="39"/>
      <c r="Y243" s="39"/>
      <c r="Z243" s="39"/>
      <c r="AA243" s="39"/>
      <c r="AB243" s="39"/>
      <c r="AC243" s="39"/>
      <c r="AD243" s="39"/>
      <c r="AE243" s="39"/>
      <c r="AF243" s="39"/>
    </row>
    <row r="244" ht="15.75" hidden="1" customHeight="1">
      <c r="A244" s="28"/>
      <c r="B244" s="39" t="s">
        <v>13488</v>
      </c>
      <c r="C244" s="154" t="s">
        <v>100</v>
      </c>
      <c r="D244" s="474" t="s">
        <v>13867</v>
      </c>
      <c r="E244" s="474" t="s">
        <v>13868</v>
      </c>
      <c r="F244" s="78">
        <v>0.6666666666666666</v>
      </c>
      <c r="G244" s="27" t="s">
        <v>17349</v>
      </c>
      <c r="H244" s="27" t="s">
        <v>17350</v>
      </c>
      <c r="I244" s="56" t="s">
        <v>13871</v>
      </c>
      <c r="J244" s="27"/>
      <c r="K244" s="27"/>
      <c r="L244" s="39"/>
      <c r="M244" s="39"/>
      <c r="N244" s="39"/>
      <c r="O244" s="39"/>
      <c r="P244" s="39"/>
      <c r="Q244" s="39"/>
      <c r="R244" s="39"/>
      <c r="S244" s="39"/>
      <c r="T244" s="39"/>
      <c r="U244" s="39"/>
      <c r="V244" s="39"/>
      <c r="W244" s="39"/>
      <c r="X244" s="39"/>
      <c r="Y244" s="39"/>
      <c r="Z244" s="39"/>
      <c r="AA244" s="39"/>
      <c r="AB244" s="39"/>
      <c r="AC244" s="39"/>
      <c r="AD244" s="39"/>
      <c r="AE244" s="39"/>
      <c r="AF244" s="39"/>
    </row>
    <row r="245" ht="15.75" hidden="1" customHeight="1">
      <c r="A245" s="44"/>
      <c r="B245" s="39" t="s">
        <v>13488</v>
      </c>
      <c r="C245" s="154" t="s">
        <v>100</v>
      </c>
      <c r="D245" s="474" t="s">
        <v>14460</v>
      </c>
      <c r="E245" s="474" t="s">
        <v>14461</v>
      </c>
      <c r="F245" s="78">
        <v>0.75</v>
      </c>
      <c r="G245" s="27" t="s">
        <v>17349</v>
      </c>
      <c r="H245" s="27" t="s">
        <v>17351</v>
      </c>
      <c r="I245" s="56" t="s">
        <v>14463</v>
      </c>
      <c r="J245" s="27"/>
      <c r="K245" s="27"/>
      <c r="L245" s="39"/>
      <c r="M245" s="39"/>
      <c r="N245" s="39"/>
      <c r="O245" s="39"/>
      <c r="P245" s="39"/>
      <c r="Q245" s="39"/>
      <c r="R245" s="39"/>
      <c r="S245" s="39"/>
      <c r="T245" s="39"/>
      <c r="U245" s="39"/>
      <c r="V245" s="39"/>
      <c r="W245" s="39"/>
      <c r="X245" s="39"/>
      <c r="Y245" s="39"/>
      <c r="Z245" s="39"/>
      <c r="AA245" s="39"/>
      <c r="AB245" s="39"/>
      <c r="AC245" s="39"/>
      <c r="AD245" s="39"/>
      <c r="AE245" s="39"/>
      <c r="AF245" s="39"/>
    </row>
    <row r="246" ht="15.75" hidden="1" customHeight="1">
      <c r="A246" s="515" t="s">
        <v>16999</v>
      </c>
      <c r="B246" s="135">
        <v>44452.0</v>
      </c>
      <c r="C246" s="154"/>
      <c r="D246" s="27"/>
      <c r="E246" s="27"/>
      <c r="F246" s="74"/>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hidden="1" customHeight="1">
      <c r="A247" s="28"/>
      <c r="B247" s="39"/>
      <c r="C247" s="154"/>
      <c r="D247" s="27"/>
      <c r="E247" s="27"/>
      <c r="F247" s="74"/>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hidden="1" customHeight="1">
      <c r="A248" s="28"/>
      <c r="B248" s="39" t="s">
        <v>13488</v>
      </c>
      <c r="C248" s="154"/>
      <c r="D248" s="27"/>
      <c r="E248" s="27"/>
      <c r="F248" s="78"/>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hidden="1" customHeight="1">
      <c r="A249" s="28"/>
      <c r="B249" s="39" t="s">
        <v>13488</v>
      </c>
      <c r="C249" s="218" t="s">
        <v>128</v>
      </c>
      <c r="D249" s="56" t="s">
        <v>14451</v>
      </c>
      <c r="E249" s="56" t="s">
        <v>14452</v>
      </c>
      <c r="F249" s="78">
        <v>0.5</v>
      </c>
      <c r="G249" s="27" t="s">
        <v>17352</v>
      </c>
      <c r="H249" s="27" t="s">
        <v>17353</v>
      </c>
      <c r="I249" s="27" t="s">
        <v>14454</v>
      </c>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hidden="1" customHeight="1">
      <c r="A250" s="28"/>
      <c r="B250" s="39" t="s">
        <v>13488</v>
      </c>
      <c r="C250" s="154" t="s">
        <v>100</v>
      </c>
      <c r="D250" s="27"/>
      <c r="E250" s="1" t="s">
        <v>17354</v>
      </c>
      <c r="F250" s="78">
        <v>0.5833333333333334</v>
      </c>
      <c r="G250" s="27" t="s">
        <v>17355</v>
      </c>
      <c r="H250" s="27" t="s">
        <v>17356</v>
      </c>
      <c r="I250" s="27" t="s">
        <v>17357</v>
      </c>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hidden="1" customHeight="1">
      <c r="A251" s="28"/>
      <c r="B251" s="39" t="s">
        <v>13488</v>
      </c>
      <c r="C251" s="97" t="s">
        <v>128</v>
      </c>
      <c r="D251" s="47" t="s">
        <v>16322</v>
      </c>
      <c r="E251" s="47" t="s">
        <v>16323</v>
      </c>
      <c r="F251" s="76">
        <v>0.6666666666666666</v>
      </c>
      <c r="G251" s="77" t="s">
        <v>17358</v>
      </c>
      <c r="H251" s="77" t="s">
        <v>17359</v>
      </c>
      <c r="I251" s="77" t="s">
        <v>16325</v>
      </c>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hidden="1" customHeight="1">
      <c r="A252" s="44"/>
      <c r="B252" s="39" t="s">
        <v>13488</v>
      </c>
      <c r="C252" s="109" t="s">
        <v>128</v>
      </c>
      <c r="D252" s="51" t="s">
        <v>15060</v>
      </c>
      <c r="E252" s="51" t="s">
        <v>15061</v>
      </c>
      <c r="F252" s="80">
        <v>0.75</v>
      </c>
      <c r="G252" s="81" t="s">
        <v>17358</v>
      </c>
      <c r="H252" s="81" t="s">
        <v>17360</v>
      </c>
      <c r="I252" s="51" t="s">
        <v>15063</v>
      </c>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4" t="s">
        <v>17361</v>
      </c>
      <c r="B253" s="135">
        <v>44564.0</v>
      </c>
      <c r="C253" s="154"/>
      <c r="D253" s="27"/>
      <c r="E253" s="27"/>
      <c r="F253" s="74"/>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8"/>
      <c r="B254" s="39"/>
      <c r="C254" s="154"/>
      <c r="D254" s="27"/>
      <c r="E254" s="27"/>
      <c r="F254" s="74"/>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8"/>
      <c r="B255" s="39" t="s">
        <v>13064</v>
      </c>
      <c r="C255" s="154"/>
      <c r="D255" s="27"/>
      <c r="E255" s="27"/>
      <c r="F255" s="78"/>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8"/>
      <c r="B256" s="39" t="s">
        <v>13064</v>
      </c>
      <c r="C256" s="97" t="s">
        <v>167</v>
      </c>
      <c r="D256" s="47" t="s">
        <v>13815</v>
      </c>
      <c r="E256" s="47" t="s">
        <v>13816</v>
      </c>
      <c r="F256" s="76">
        <v>0.5208333333333334</v>
      </c>
      <c r="G256" s="77" t="s">
        <v>17362</v>
      </c>
      <c r="H256" s="77" t="s">
        <v>17363</v>
      </c>
      <c r="I256" s="47" t="s">
        <v>13818</v>
      </c>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8"/>
      <c r="B257" s="39" t="s">
        <v>13064</v>
      </c>
      <c r="C257" s="182" t="s">
        <v>100</v>
      </c>
      <c r="D257" s="47" t="s">
        <v>16408</v>
      </c>
      <c r="E257" s="47" t="s">
        <v>16409</v>
      </c>
      <c r="F257" s="76">
        <v>0.5833333333333334</v>
      </c>
      <c r="G257" s="77" t="s">
        <v>17362</v>
      </c>
      <c r="H257" s="77" t="s">
        <v>17364</v>
      </c>
      <c r="I257" s="47" t="s">
        <v>16411</v>
      </c>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8"/>
      <c r="B258" s="39" t="s">
        <v>13064</v>
      </c>
      <c r="C258" s="109" t="s">
        <v>167</v>
      </c>
      <c r="D258" s="51" t="s">
        <v>13643</v>
      </c>
      <c r="E258" s="51" t="s">
        <v>13644</v>
      </c>
      <c r="F258" s="80">
        <v>0.6458333333333334</v>
      </c>
      <c r="G258" s="81" t="s">
        <v>17362</v>
      </c>
      <c r="H258" s="81" t="s">
        <v>17365</v>
      </c>
      <c r="I258" s="51" t="s">
        <v>13646</v>
      </c>
      <c r="J258" s="27" t="s">
        <v>17366</v>
      </c>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44"/>
      <c r="B259" s="39" t="s">
        <v>13064</v>
      </c>
      <c r="C259" s="97" t="s">
        <v>167</v>
      </c>
      <c r="D259" s="47" t="s">
        <v>13737</v>
      </c>
      <c r="E259" s="47" t="s">
        <v>13738</v>
      </c>
      <c r="F259" s="76">
        <v>0.7291666666666666</v>
      </c>
      <c r="G259" s="77" t="s">
        <v>17367</v>
      </c>
      <c r="H259" s="77" t="s">
        <v>17368</v>
      </c>
      <c r="I259" s="47" t="s">
        <v>13741</v>
      </c>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4" t="s">
        <v>17361</v>
      </c>
      <c r="B260" s="135">
        <v>44565.0</v>
      </c>
      <c r="C260" s="154"/>
      <c r="D260" s="27"/>
      <c r="E260" s="27"/>
      <c r="F260" s="74"/>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8"/>
      <c r="B261" s="39"/>
      <c r="C261" s="154"/>
      <c r="D261" s="27"/>
      <c r="E261" s="27"/>
      <c r="F261" s="74"/>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8"/>
      <c r="B262" s="39" t="s">
        <v>13064</v>
      </c>
      <c r="C262" s="154"/>
      <c r="D262" s="27"/>
      <c r="E262" s="27"/>
      <c r="F262" s="74"/>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8"/>
      <c r="B263" s="39" t="s">
        <v>13064</v>
      </c>
      <c r="C263" s="182" t="s">
        <v>404</v>
      </c>
      <c r="D263" s="47" t="s">
        <v>16832</v>
      </c>
      <c r="E263" s="47" t="s">
        <v>16833</v>
      </c>
      <c r="F263" s="76">
        <v>0.5833333333333334</v>
      </c>
      <c r="G263" s="77" t="s">
        <v>17369</v>
      </c>
      <c r="H263" s="77" t="s">
        <v>17370</v>
      </c>
      <c r="I263" s="47" t="s">
        <v>17371</v>
      </c>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8"/>
      <c r="B264" s="39" t="s">
        <v>13064</v>
      </c>
      <c r="C264" s="182" t="s">
        <v>404</v>
      </c>
      <c r="D264" s="47" t="s">
        <v>15799</v>
      </c>
      <c r="E264" s="47" t="s">
        <v>15800</v>
      </c>
      <c r="F264" s="76">
        <v>0.6458333333333334</v>
      </c>
      <c r="G264" s="77" t="s">
        <v>17274</v>
      </c>
      <c r="H264" s="77" t="s">
        <v>17372</v>
      </c>
      <c r="I264" s="77" t="s">
        <v>15802</v>
      </c>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8"/>
      <c r="B265" s="39" t="s">
        <v>13064</v>
      </c>
      <c r="C265" s="165" t="s">
        <v>404</v>
      </c>
      <c r="D265" s="51" t="s">
        <v>15074</v>
      </c>
      <c r="E265" s="51" t="s">
        <v>15075</v>
      </c>
      <c r="F265" s="80">
        <v>0.6875</v>
      </c>
      <c r="G265" s="81" t="s">
        <v>17274</v>
      </c>
      <c r="H265" s="81" t="s">
        <v>17373</v>
      </c>
      <c r="I265" s="81" t="s">
        <v>13699</v>
      </c>
      <c r="J265" s="27" t="s">
        <v>17374</v>
      </c>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44"/>
      <c r="B266" s="39" t="s">
        <v>13064</v>
      </c>
      <c r="C266" s="182" t="s">
        <v>404</v>
      </c>
      <c r="D266" s="47" t="s">
        <v>13884</v>
      </c>
      <c r="E266" s="47" t="s">
        <v>13885</v>
      </c>
      <c r="F266" s="89" t="s">
        <v>497</v>
      </c>
      <c r="G266" s="77" t="s">
        <v>17274</v>
      </c>
      <c r="H266" s="77" t="s">
        <v>17375</v>
      </c>
      <c r="I266" s="47" t="s">
        <v>13887</v>
      </c>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4" t="s">
        <v>17361</v>
      </c>
      <c r="B267" s="135">
        <v>44566.0</v>
      </c>
      <c r="C267" s="154"/>
      <c r="D267" s="27"/>
      <c r="E267" s="27"/>
      <c r="F267" s="74"/>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8"/>
      <c r="B268" s="39"/>
      <c r="C268" s="154"/>
      <c r="D268" s="27"/>
      <c r="E268" s="27"/>
      <c r="F268" s="74"/>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8"/>
      <c r="B269" s="39" t="s">
        <v>13064</v>
      </c>
      <c r="C269" s="154"/>
      <c r="D269" s="27"/>
      <c r="E269" s="27"/>
      <c r="F269" s="78"/>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8"/>
      <c r="B270" s="39" t="s">
        <v>13064</v>
      </c>
      <c r="C270" s="182" t="s">
        <v>100</v>
      </c>
      <c r="D270" s="36" t="s">
        <v>15239</v>
      </c>
      <c r="E270" s="36" t="s">
        <v>15240</v>
      </c>
      <c r="F270" s="76">
        <v>0.5208333333333334</v>
      </c>
      <c r="G270" s="77" t="s">
        <v>17362</v>
      </c>
      <c r="H270" s="77" t="s">
        <v>17376</v>
      </c>
      <c r="I270" s="47" t="s">
        <v>15242</v>
      </c>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8"/>
      <c r="B271" s="39" t="s">
        <v>13064</v>
      </c>
      <c r="C271" s="165" t="s">
        <v>100</v>
      </c>
      <c r="D271" s="31" t="s">
        <v>14925</v>
      </c>
      <c r="E271" s="31" t="s">
        <v>14926</v>
      </c>
      <c r="F271" s="80">
        <v>0.5833333333333334</v>
      </c>
      <c r="G271" s="81" t="s">
        <v>17362</v>
      </c>
      <c r="H271" s="81" t="s">
        <v>17377</v>
      </c>
      <c r="I271" s="51" t="s">
        <v>14928</v>
      </c>
      <c r="J271" s="27" t="s">
        <v>17378</v>
      </c>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8"/>
      <c r="B272" s="39" t="s">
        <v>13064</v>
      </c>
      <c r="C272" s="165" t="s">
        <v>100</v>
      </c>
      <c r="D272" s="31" t="s">
        <v>16142</v>
      </c>
      <c r="E272" s="31" t="s">
        <v>16143</v>
      </c>
      <c r="F272" s="80">
        <v>0.6458333333333334</v>
      </c>
      <c r="G272" s="81" t="s">
        <v>17362</v>
      </c>
      <c r="H272" s="81" t="s">
        <v>17379</v>
      </c>
      <c r="I272" s="51" t="s">
        <v>16063</v>
      </c>
      <c r="J272" s="27" t="s">
        <v>17380</v>
      </c>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44"/>
      <c r="B273" s="39" t="s">
        <v>13064</v>
      </c>
      <c r="C273" s="182" t="s">
        <v>100</v>
      </c>
      <c r="D273" s="36" t="s">
        <v>15131</v>
      </c>
      <c r="E273" s="36" t="s">
        <v>15132</v>
      </c>
      <c r="F273" s="76">
        <v>0.7083333333333334</v>
      </c>
      <c r="G273" s="77" t="s">
        <v>17362</v>
      </c>
      <c r="H273" s="97" t="s">
        <v>15135</v>
      </c>
      <c r="I273" s="47" t="s">
        <v>15134</v>
      </c>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53"/>
      <c r="B274" s="39"/>
      <c r="C274" s="154"/>
      <c r="D274" s="66"/>
      <c r="E274" s="66"/>
      <c r="F274" s="78"/>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4" t="s">
        <v>17361</v>
      </c>
      <c r="B275" s="135">
        <v>44567.0</v>
      </c>
      <c r="C275" s="154"/>
      <c r="D275" s="27"/>
      <c r="E275" s="27"/>
      <c r="F275" s="74"/>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8"/>
      <c r="B276" s="39"/>
      <c r="C276" s="154"/>
      <c r="D276" s="27"/>
      <c r="E276" s="27"/>
      <c r="F276" s="74"/>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8"/>
      <c r="B277" s="39" t="s">
        <v>13064</v>
      </c>
      <c r="C277" s="154"/>
      <c r="D277" s="27"/>
      <c r="E277" s="27"/>
      <c r="F277" s="78"/>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8"/>
      <c r="B278" s="39" t="s">
        <v>13064</v>
      </c>
      <c r="C278" s="165" t="s">
        <v>100</v>
      </c>
      <c r="D278" s="31" t="s">
        <v>13960</v>
      </c>
      <c r="E278" s="31" t="s">
        <v>13961</v>
      </c>
      <c r="F278" s="80">
        <v>0.5208333333333334</v>
      </c>
      <c r="G278" s="81" t="s">
        <v>17362</v>
      </c>
      <c r="H278" s="81" t="s">
        <v>17381</v>
      </c>
      <c r="I278" s="31" t="s">
        <v>13823</v>
      </c>
      <c r="J278" s="27" t="s">
        <v>17382</v>
      </c>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8"/>
      <c r="B279" s="39" t="s">
        <v>13064</v>
      </c>
      <c r="C279" s="43" t="s">
        <v>167</v>
      </c>
      <c r="D279" s="47" t="s">
        <v>14958</v>
      </c>
      <c r="E279" s="47" t="s">
        <v>14959</v>
      </c>
      <c r="F279" s="76">
        <v>0.6041666666666666</v>
      </c>
      <c r="G279" s="77" t="s">
        <v>17362</v>
      </c>
      <c r="H279" s="77" t="s">
        <v>17383</v>
      </c>
      <c r="I279" s="47" t="s">
        <v>17384</v>
      </c>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8"/>
      <c r="B280" s="39" t="s">
        <v>13064</v>
      </c>
      <c r="C280" s="34" t="s">
        <v>167</v>
      </c>
      <c r="D280" s="31" t="s">
        <v>13643</v>
      </c>
      <c r="E280" s="31" t="s">
        <v>13644</v>
      </c>
      <c r="F280" s="80">
        <v>0.6458333333333334</v>
      </c>
      <c r="G280" s="81" t="s">
        <v>17362</v>
      </c>
      <c r="H280" s="81" t="s">
        <v>17365</v>
      </c>
      <c r="I280" s="31" t="s">
        <v>13646</v>
      </c>
      <c r="J280" s="27" t="s">
        <v>17385</v>
      </c>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8"/>
      <c r="B281" s="39" t="s">
        <v>13064</v>
      </c>
      <c r="C281" s="34" t="s">
        <v>167</v>
      </c>
      <c r="D281" s="51" t="s">
        <v>15985</v>
      </c>
      <c r="E281" s="51" t="s">
        <v>15986</v>
      </c>
      <c r="F281" s="80">
        <v>0.6875</v>
      </c>
      <c r="G281" s="81" t="s">
        <v>17362</v>
      </c>
      <c r="H281" s="81" t="s">
        <v>17386</v>
      </c>
      <c r="I281" s="51" t="s">
        <v>15988</v>
      </c>
      <c r="J281" s="27" t="s">
        <v>17387</v>
      </c>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44"/>
      <c r="B282" s="39" t="s">
        <v>13064</v>
      </c>
      <c r="C282" s="154"/>
      <c r="D282" s="27"/>
      <c r="E282" s="27"/>
      <c r="F282" s="78"/>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4" t="s">
        <v>17361</v>
      </c>
      <c r="B283" s="135">
        <v>44568.0</v>
      </c>
      <c r="C283" s="154"/>
      <c r="D283" s="27"/>
      <c r="E283" s="27"/>
      <c r="F283" s="74"/>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8"/>
      <c r="B284" s="39"/>
      <c r="C284" s="154"/>
      <c r="D284" s="27"/>
      <c r="E284" s="27"/>
      <c r="F284" s="74"/>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8"/>
      <c r="B285" s="39" t="s">
        <v>13064</v>
      </c>
      <c r="C285" s="154"/>
      <c r="D285" s="27"/>
      <c r="E285" s="27"/>
      <c r="F285" s="74"/>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8"/>
      <c r="B286" s="39" t="s">
        <v>13064</v>
      </c>
      <c r="C286" s="91" t="s">
        <v>156</v>
      </c>
      <c r="D286" s="51" t="s">
        <v>15464</v>
      </c>
      <c r="E286" s="51" t="s">
        <v>15465</v>
      </c>
      <c r="F286" s="91" t="s">
        <v>298</v>
      </c>
      <c r="G286" s="81" t="s">
        <v>17274</v>
      </c>
      <c r="H286" s="81" t="s">
        <v>17388</v>
      </c>
      <c r="I286" s="81" t="s">
        <v>15466</v>
      </c>
      <c r="J286" s="27" t="s">
        <v>17389</v>
      </c>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8"/>
      <c r="B287" s="39" t="s">
        <v>13064</v>
      </c>
      <c r="C287" s="91" t="s">
        <v>156</v>
      </c>
      <c r="D287" s="51" t="s">
        <v>15074</v>
      </c>
      <c r="E287" s="51" t="s">
        <v>15075</v>
      </c>
      <c r="F287" s="91" t="s">
        <v>352</v>
      </c>
      <c r="G287" s="81" t="s">
        <v>17274</v>
      </c>
      <c r="H287" s="81" t="s">
        <v>17373</v>
      </c>
      <c r="I287" s="81" t="s">
        <v>13699</v>
      </c>
      <c r="J287" s="27" t="s">
        <v>1236</v>
      </c>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8"/>
      <c r="B288" s="39" t="s">
        <v>13064</v>
      </c>
      <c r="C288" s="89" t="s">
        <v>156</v>
      </c>
      <c r="D288" s="47" t="s">
        <v>14672</v>
      </c>
      <c r="E288" s="47" t="s">
        <v>14673</v>
      </c>
      <c r="F288" s="89" t="s">
        <v>372</v>
      </c>
      <c r="G288" s="77" t="s">
        <v>17274</v>
      </c>
      <c r="H288" s="77" t="s">
        <v>17390</v>
      </c>
      <c r="I288" s="77" t="s">
        <v>14354</v>
      </c>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44"/>
      <c r="B289" s="39" t="s">
        <v>13064</v>
      </c>
      <c r="C289" s="165" t="s">
        <v>106</v>
      </c>
      <c r="D289" s="31" t="s">
        <v>14342</v>
      </c>
      <c r="E289" s="51" t="s">
        <v>14343</v>
      </c>
      <c r="F289" s="80">
        <v>0.75</v>
      </c>
      <c r="G289" s="51" t="s">
        <v>17391</v>
      </c>
      <c r="H289" s="31" t="s">
        <v>17392</v>
      </c>
      <c r="I289" s="51" t="s">
        <v>14345</v>
      </c>
      <c r="J289" s="27" t="s">
        <v>489</v>
      </c>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7"/>
      <c r="C290" s="154"/>
      <c r="D290" s="27"/>
      <c r="E290" s="27"/>
      <c r="F290" s="74"/>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4" t="s">
        <v>17361</v>
      </c>
      <c r="B291" s="135">
        <v>44571.0</v>
      </c>
      <c r="C291" s="154"/>
      <c r="D291" s="27"/>
      <c r="E291" s="27"/>
      <c r="F291" s="74"/>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8"/>
      <c r="B292" s="39" t="s">
        <v>13064</v>
      </c>
      <c r="C292" s="154"/>
      <c r="D292" s="197" t="s">
        <v>1297</v>
      </c>
      <c r="E292" s="111"/>
      <c r="F292" s="74"/>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8"/>
      <c r="B293" s="39" t="s">
        <v>13064</v>
      </c>
      <c r="C293" s="154"/>
      <c r="D293" s="112"/>
      <c r="E293" s="113"/>
      <c r="F293" s="74"/>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8"/>
      <c r="B294" s="39" t="s">
        <v>13064</v>
      </c>
      <c r="C294" s="154"/>
      <c r="D294" s="114"/>
      <c r="E294" s="115"/>
      <c r="F294" s="74"/>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8"/>
      <c r="B295" s="39" t="s">
        <v>13064</v>
      </c>
      <c r="C295" s="154"/>
      <c r="D295" s="27"/>
      <c r="E295" s="95"/>
      <c r="F295" s="74"/>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8"/>
      <c r="B296" s="39" t="s">
        <v>13064</v>
      </c>
      <c r="C296" s="154"/>
      <c r="D296" s="27"/>
      <c r="E296" s="27"/>
      <c r="F296" s="74"/>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44"/>
      <c r="C297" s="154"/>
      <c r="D297" s="90" t="s">
        <v>17393</v>
      </c>
      <c r="E297" s="23"/>
      <c r="F297" s="74"/>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4" t="s">
        <v>17361</v>
      </c>
      <c r="B298" s="135">
        <v>44572.0</v>
      </c>
      <c r="C298" s="154"/>
      <c r="D298" s="543" t="s">
        <v>17394</v>
      </c>
      <c r="E298" s="22"/>
      <c r="F298" s="23"/>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8"/>
      <c r="B299" s="39" t="s">
        <v>13064</v>
      </c>
      <c r="C299" s="154"/>
      <c r="D299" s="27"/>
      <c r="E299" s="519" t="s">
        <v>17395</v>
      </c>
      <c r="F299" s="22"/>
      <c r="G299" s="22"/>
      <c r="H299" s="23"/>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8"/>
      <c r="B300" s="39" t="s">
        <v>13064</v>
      </c>
      <c r="C300" s="154"/>
      <c r="D300" s="27"/>
      <c r="E300" s="27"/>
      <c r="F300" s="74"/>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8"/>
      <c r="B301" s="39" t="s">
        <v>13064</v>
      </c>
      <c r="C301" s="91" t="s">
        <v>156</v>
      </c>
      <c r="D301" s="51" t="s">
        <v>15235</v>
      </c>
      <c r="E301" s="51" t="s">
        <v>15236</v>
      </c>
      <c r="F301" s="91" t="s">
        <v>352</v>
      </c>
      <c r="G301" s="81" t="s">
        <v>17149</v>
      </c>
      <c r="H301" s="81" t="s">
        <v>17396</v>
      </c>
      <c r="I301" s="81" t="s">
        <v>15238</v>
      </c>
      <c r="J301" s="27" t="s">
        <v>17397</v>
      </c>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8"/>
      <c r="B302" s="39" t="s">
        <v>13064</v>
      </c>
      <c r="C302" s="91" t="s">
        <v>156</v>
      </c>
      <c r="D302" s="51" t="s">
        <v>15150</v>
      </c>
      <c r="E302" s="51" t="s">
        <v>15151</v>
      </c>
      <c r="F302" s="91" t="s">
        <v>372</v>
      </c>
      <c r="G302" s="81" t="s">
        <v>17149</v>
      </c>
      <c r="H302" s="81" t="s">
        <v>17398</v>
      </c>
      <c r="I302" s="81" t="s">
        <v>15153</v>
      </c>
      <c r="J302" s="27" t="s">
        <v>17399</v>
      </c>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8"/>
      <c r="B303" s="39" t="s">
        <v>13064</v>
      </c>
      <c r="C303" s="91" t="s">
        <v>156</v>
      </c>
      <c r="D303" s="51" t="s">
        <v>16706</v>
      </c>
      <c r="E303" s="51" t="s">
        <v>16707</v>
      </c>
      <c r="F303" s="91" t="s">
        <v>375</v>
      </c>
      <c r="G303" s="81" t="s">
        <v>17149</v>
      </c>
      <c r="H303" s="81" t="s">
        <v>17400</v>
      </c>
      <c r="I303" s="81" t="s">
        <v>16709</v>
      </c>
      <c r="J303" s="27" t="s">
        <v>17401</v>
      </c>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8"/>
      <c r="B304" s="39" t="s">
        <v>13064</v>
      </c>
      <c r="C304" s="91" t="s">
        <v>156</v>
      </c>
      <c r="D304" s="51" t="s">
        <v>15107</v>
      </c>
      <c r="E304" s="51" t="s">
        <v>15108</v>
      </c>
      <c r="F304" s="91" t="s">
        <v>497</v>
      </c>
      <c r="G304" s="81" t="s">
        <v>17149</v>
      </c>
      <c r="H304" s="81" t="s">
        <v>17402</v>
      </c>
      <c r="I304" s="81" t="s">
        <v>15110</v>
      </c>
      <c r="J304" s="27" t="s">
        <v>468</v>
      </c>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44"/>
      <c r="C305" s="154"/>
      <c r="D305" s="90" t="s">
        <v>17393</v>
      </c>
      <c r="E305" s="23"/>
      <c r="F305" s="74"/>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4" t="s">
        <v>17361</v>
      </c>
      <c r="B306" s="135">
        <v>44573.0</v>
      </c>
      <c r="C306" s="154"/>
      <c r="D306" s="27"/>
      <c r="E306" s="27"/>
      <c r="F306" s="74"/>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8"/>
      <c r="B307" s="39" t="s">
        <v>17403</v>
      </c>
      <c r="C307" s="91" t="s">
        <v>156</v>
      </c>
      <c r="D307" s="51" t="s">
        <v>16077</v>
      </c>
      <c r="E307" s="51" t="s">
        <v>16078</v>
      </c>
      <c r="F307" s="91" t="s">
        <v>626</v>
      </c>
      <c r="G307" s="81" t="s">
        <v>17246</v>
      </c>
      <c r="H307" s="81" t="s">
        <v>17404</v>
      </c>
      <c r="I307" s="81" t="s">
        <v>16080</v>
      </c>
      <c r="J307" s="27" t="s">
        <v>17405</v>
      </c>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8"/>
      <c r="B308" s="39" t="s">
        <v>13064</v>
      </c>
      <c r="C308" s="91" t="s">
        <v>156</v>
      </c>
      <c r="D308" s="51" t="s">
        <v>16154</v>
      </c>
      <c r="E308" s="51" t="s">
        <v>16155</v>
      </c>
      <c r="F308" s="91" t="s">
        <v>626</v>
      </c>
      <c r="G308" s="81" t="s">
        <v>17246</v>
      </c>
      <c r="H308" s="81" t="s">
        <v>17404</v>
      </c>
      <c r="I308" s="81" t="s">
        <v>16080</v>
      </c>
      <c r="J308" s="27" t="s">
        <v>17405</v>
      </c>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8"/>
      <c r="B309" s="39" t="s">
        <v>13064</v>
      </c>
      <c r="C309" s="91" t="s">
        <v>156</v>
      </c>
      <c r="D309" s="51" t="s">
        <v>14953</v>
      </c>
      <c r="E309" s="51" t="s">
        <v>14954</v>
      </c>
      <c r="F309" s="91" t="s">
        <v>131</v>
      </c>
      <c r="G309" s="81" t="s">
        <v>17246</v>
      </c>
      <c r="H309" s="81" t="s">
        <v>17406</v>
      </c>
      <c r="I309" s="81" t="s">
        <v>14956</v>
      </c>
      <c r="J309" s="27" t="s">
        <v>17407</v>
      </c>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8"/>
      <c r="B310" s="39" t="s">
        <v>13064</v>
      </c>
      <c r="C310" s="91" t="s">
        <v>156</v>
      </c>
      <c r="D310" s="51" t="s">
        <v>14810</v>
      </c>
      <c r="E310" s="51" t="s">
        <v>14811</v>
      </c>
      <c r="F310" s="91" t="s">
        <v>136</v>
      </c>
      <c r="G310" s="81" t="s">
        <v>17246</v>
      </c>
      <c r="H310" s="81" t="s">
        <v>17408</v>
      </c>
      <c r="I310" s="81" t="s">
        <v>14813</v>
      </c>
      <c r="J310" s="27" t="s">
        <v>17409</v>
      </c>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8"/>
      <c r="B311" s="39" t="s">
        <v>13064</v>
      </c>
      <c r="C311" s="154"/>
      <c r="D311" s="27"/>
      <c r="E311" s="27"/>
      <c r="F311" s="74"/>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44"/>
      <c r="C312" s="154"/>
      <c r="D312" s="27"/>
      <c r="E312" s="27"/>
      <c r="F312" s="74"/>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4" t="s">
        <v>17361</v>
      </c>
      <c r="B313" s="135">
        <v>44574.0</v>
      </c>
      <c r="C313" s="154"/>
      <c r="D313" s="197" t="s">
        <v>1297</v>
      </c>
      <c r="E313" s="111"/>
      <c r="F313" s="74"/>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8"/>
      <c r="B314" s="39" t="s">
        <v>13064</v>
      </c>
      <c r="C314" s="154"/>
      <c r="D314" s="112"/>
      <c r="E314" s="113"/>
      <c r="F314" s="74"/>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8"/>
      <c r="B315" s="39" t="s">
        <v>13064</v>
      </c>
      <c r="C315" s="154"/>
      <c r="D315" s="114"/>
      <c r="E315" s="115"/>
      <c r="F315" s="74"/>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28"/>
      <c r="B316" s="39" t="s">
        <v>13064</v>
      </c>
      <c r="C316" s="154"/>
      <c r="D316" s="27"/>
      <c r="E316" s="27"/>
      <c r="F316" s="74"/>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28"/>
      <c r="B317" s="39" t="s">
        <v>13064</v>
      </c>
      <c r="C317" s="154"/>
      <c r="D317" s="27"/>
      <c r="E317" s="27"/>
      <c r="F317" s="74"/>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28"/>
      <c r="B318" s="39" t="s">
        <v>13064</v>
      </c>
      <c r="C318" s="154"/>
      <c r="D318" s="27"/>
      <c r="E318" s="27"/>
      <c r="F318" s="74"/>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44"/>
      <c r="C319" s="154"/>
      <c r="D319" s="27"/>
      <c r="E319" s="27"/>
      <c r="F319" s="74"/>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4" t="s">
        <v>17361</v>
      </c>
      <c r="B320" s="135">
        <v>44575.0</v>
      </c>
      <c r="C320" s="154"/>
      <c r="D320" s="197" t="s">
        <v>1297</v>
      </c>
      <c r="E320" s="111"/>
      <c r="F320" s="74"/>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8"/>
      <c r="B321" s="39" t="s">
        <v>13064</v>
      </c>
      <c r="C321" s="154"/>
      <c r="D321" s="112"/>
      <c r="E321" s="113"/>
      <c r="F321" s="74"/>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28"/>
      <c r="B322" s="39" t="s">
        <v>13064</v>
      </c>
      <c r="C322" s="154"/>
      <c r="D322" s="114"/>
      <c r="E322" s="115"/>
      <c r="F322" s="74"/>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28"/>
      <c r="B323" s="39" t="s">
        <v>13064</v>
      </c>
      <c r="C323" s="154"/>
      <c r="D323" s="27"/>
      <c r="E323" s="27"/>
      <c r="F323" s="74"/>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28"/>
      <c r="B324" s="39" t="s">
        <v>13064</v>
      </c>
      <c r="C324" s="154"/>
      <c r="D324" s="27"/>
      <c r="E324" s="27"/>
      <c r="F324" s="74"/>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8"/>
      <c r="B325" s="39" t="s">
        <v>13064</v>
      </c>
      <c r="C325" s="154"/>
      <c r="D325" s="27"/>
      <c r="E325" s="27"/>
      <c r="F325" s="74"/>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44"/>
      <c r="B326" s="27"/>
      <c r="C326" s="154"/>
      <c r="D326" s="27"/>
      <c r="E326" s="27"/>
      <c r="F326" s="74"/>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24" t="s">
        <v>17361</v>
      </c>
      <c r="B327" s="135">
        <v>44578.0</v>
      </c>
      <c r="C327" s="154"/>
      <c r="D327" s="27"/>
      <c r="E327" s="90" t="s">
        <v>17410</v>
      </c>
      <c r="F327" s="22"/>
      <c r="G327" s="22"/>
      <c r="H327" s="23"/>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28"/>
      <c r="B328" s="39" t="s">
        <v>13064</v>
      </c>
      <c r="C328" s="154"/>
      <c r="D328" s="90" t="s">
        <v>17393</v>
      </c>
      <c r="E328" s="23"/>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28"/>
      <c r="B329" s="39" t="s">
        <v>13064</v>
      </c>
      <c r="C329" s="91" t="s">
        <v>156</v>
      </c>
      <c r="D329" s="51" t="s">
        <v>16077</v>
      </c>
      <c r="E329" s="51" t="s">
        <v>16078</v>
      </c>
      <c r="F329" s="91" t="s">
        <v>626</v>
      </c>
      <c r="G329" s="81" t="s">
        <v>17246</v>
      </c>
      <c r="H329" s="81" t="s">
        <v>17411</v>
      </c>
      <c r="I329" s="81" t="s">
        <v>16080</v>
      </c>
      <c r="J329" s="27" t="s">
        <v>17412</v>
      </c>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8"/>
      <c r="B330" s="39" t="s">
        <v>13064</v>
      </c>
      <c r="C330" s="91" t="s">
        <v>156</v>
      </c>
      <c r="D330" s="51" t="s">
        <v>16154</v>
      </c>
      <c r="E330" s="51" t="s">
        <v>16155</v>
      </c>
      <c r="F330" s="91" t="s">
        <v>626</v>
      </c>
      <c r="G330" s="81" t="s">
        <v>17246</v>
      </c>
      <c r="H330" s="81" t="s">
        <v>17404</v>
      </c>
      <c r="I330" s="81" t="s">
        <v>16080</v>
      </c>
      <c r="J330" s="27" t="s">
        <v>17413</v>
      </c>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8"/>
      <c r="B331" s="39" t="s">
        <v>13064</v>
      </c>
      <c r="C331" s="91" t="s">
        <v>156</v>
      </c>
      <c r="D331" s="51" t="s">
        <v>14953</v>
      </c>
      <c r="E331" s="51" t="s">
        <v>14954</v>
      </c>
      <c r="F331" s="91" t="s">
        <v>131</v>
      </c>
      <c r="G331" s="81" t="s">
        <v>17246</v>
      </c>
      <c r="H331" s="81" t="s">
        <v>17406</v>
      </c>
      <c r="I331" s="81" t="s">
        <v>14956</v>
      </c>
      <c r="J331" s="27" t="s">
        <v>17414</v>
      </c>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8"/>
      <c r="B332" s="39" t="s">
        <v>13064</v>
      </c>
      <c r="C332" s="91" t="s">
        <v>156</v>
      </c>
      <c r="D332" s="51" t="s">
        <v>14408</v>
      </c>
      <c r="E332" s="51" t="s">
        <v>14409</v>
      </c>
      <c r="F332" s="91" t="s">
        <v>136</v>
      </c>
      <c r="G332" s="81" t="s">
        <v>17246</v>
      </c>
      <c r="H332" s="81" t="s">
        <v>17415</v>
      </c>
      <c r="I332" s="81" t="s">
        <v>14410</v>
      </c>
      <c r="J332" s="27" t="s">
        <v>17414</v>
      </c>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28"/>
      <c r="B333" s="39" t="s">
        <v>13064</v>
      </c>
      <c r="C333" s="27"/>
      <c r="D333" s="27"/>
      <c r="E333" s="27"/>
      <c r="F333" s="74"/>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28"/>
      <c r="B334" s="39" t="s">
        <v>13064</v>
      </c>
      <c r="C334" s="27"/>
      <c r="D334" s="27"/>
      <c r="E334" s="27"/>
      <c r="F334" s="74"/>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44"/>
      <c r="B335" s="39" t="s">
        <v>13064</v>
      </c>
      <c r="C335" s="27"/>
      <c r="D335" s="27"/>
      <c r="E335" s="27"/>
      <c r="F335" s="74"/>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4" t="s">
        <v>17361</v>
      </c>
      <c r="B336" s="135">
        <v>44579.0</v>
      </c>
      <c r="C336" s="27"/>
      <c r="D336" s="90" t="s">
        <v>17416</v>
      </c>
      <c r="E336" s="22"/>
      <c r="F336" s="22"/>
      <c r="G336" s="22"/>
      <c r="H336" s="23"/>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8"/>
      <c r="B337" s="39" t="s">
        <v>13064</v>
      </c>
      <c r="C337" s="74"/>
      <c r="D337" s="90" t="s">
        <v>17393</v>
      </c>
      <c r="E337" s="23"/>
      <c r="F337" s="74"/>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8"/>
      <c r="B338" s="39" t="s">
        <v>13064</v>
      </c>
      <c r="C338" s="91" t="s">
        <v>156</v>
      </c>
      <c r="D338" s="51" t="s">
        <v>15235</v>
      </c>
      <c r="E338" s="51" t="s">
        <v>15236</v>
      </c>
      <c r="F338" s="91" t="s">
        <v>626</v>
      </c>
      <c r="G338" s="81" t="s">
        <v>17149</v>
      </c>
      <c r="H338" s="81" t="s">
        <v>17417</v>
      </c>
      <c r="I338" s="81" t="s">
        <v>15238</v>
      </c>
      <c r="J338" s="27" t="s">
        <v>17418</v>
      </c>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28"/>
      <c r="B339" s="39" t="s">
        <v>13064</v>
      </c>
      <c r="C339" s="91" t="s">
        <v>156</v>
      </c>
      <c r="D339" s="51" t="s">
        <v>14679</v>
      </c>
      <c r="E339" s="51" t="s">
        <v>14680</v>
      </c>
      <c r="F339" s="91" t="s">
        <v>4399</v>
      </c>
      <c r="G339" s="81" t="s">
        <v>17149</v>
      </c>
      <c r="H339" s="81" t="s">
        <v>17419</v>
      </c>
      <c r="I339" s="81" t="s">
        <v>14682</v>
      </c>
      <c r="J339" s="27" t="s">
        <v>17418</v>
      </c>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28"/>
      <c r="B340" s="39" t="s">
        <v>13064</v>
      </c>
      <c r="C340" s="91" t="s">
        <v>156</v>
      </c>
      <c r="D340" s="51" t="s">
        <v>13751</v>
      </c>
      <c r="E340" s="51" t="s">
        <v>13752</v>
      </c>
      <c r="F340" s="91" t="s">
        <v>136</v>
      </c>
      <c r="G340" s="81" t="s">
        <v>17149</v>
      </c>
      <c r="H340" s="81" t="s">
        <v>17420</v>
      </c>
      <c r="I340" s="81" t="s">
        <v>13754</v>
      </c>
      <c r="J340" s="27" t="s">
        <v>17418</v>
      </c>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28"/>
      <c r="B341" s="39" t="s">
        <v>13064</v>
      </c>
      <c r="C341" s="91" t="s">
        <v>156</v>
      </c>
      <c r="D341" s="51" t="s">
        <v>15150</v>
      </c>
      <c r="E341" s="51" t="s">
        <v>15151</v>
      </c>
      <c r="F341" s="91" t="s">
        <v>372</v>
      </c>
      <c r="G341" s="81" t="s">
        <v>17149</v>
      </c>
      <c r="H341" s="81" t="s">
        <v>17398</v>
      </c>
      <c r="I341" s="81" t="s">
        <v>15153</v>
      </c>
      <c r="J341" s="27" t="s">
        <v>17418</v>
      </c>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8"/>
      <c r="B342" s="39" t="s">
        <v>13064</v>
      </c>
      <c r="C342" s="91" t="s">
        <v>156</v>
      </c>
      <c r="D342" s="51" t="s">
        <v>16706</v>
      </c>
      <c r="E342" s="51" t="s">
        <v>16707</v>
      </c>
      <c r="F342" s="91" t="s">
        <v>375</v>
      </c>
      <c r="G342" s="81" t="s">
        <v>17149</v>
      </c>
      <c r="H342" s="81" t="s">
        <v>17421</v>
      </c>
      <c r="I342" s="81" t="s">
        <v>16709</v>
      </c>
      <c r="J342" s="27" t="s">
        <v>17418</v>
      </c>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8"/>
      <c r="B343" s="39" t="s">
        <v>13064</v>
      </c>
      <c r="C343" s="91" t="s">
        <v>156</v>
      </c>
      <c r="D343" s="51" t="s">
        <v>15107</v>
      </c>
      <c r="E343" s="51" t="s">
        <v>15108</v>
      </c>
      <c r="F343" s="91" t="s">
        <v>497</v>
      </c>
      <c r="G343" s="81" t="s">
        <v>17149</v>
      </c>
      <c r="H343" s="81" t="s">
        <v>17402</v>
      </c>
      <c r="I343" s="81" t="s">
        <v>15110</v>
      </c>
      <c r="J343" s="27" t="s">
        <v>17422</v>
      </c>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44"/>
      <c r="B344" s="39" t="s">
        <v>13064</v>
      </c>
      <c r="C344" s="27"/>
      <c r="D344" s="27"/>
      <c r="E344" s="27"/>
      <c r="F344" s="74"/>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4" t="s">
        <v>17361</v>
      </c>
      <c r="B345" s="135">
        <v>44580.0</v>
      </c>
      <c r="C345" s="154"/>
      <c r="D345" s="27"/>
      <c r="E345" s="27"/>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28"/>
      <c r="B346" s="39" t="s">
        <v>13064</v>
      </c>
      <c r="C346" s="154"/>
      <c r="D346" s="27"/>
      <c r="E346" s="27"/>
      <c r="F346" s="74"/>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28"/>
      <c r="B347" s="39" t="s">
        <v>13064</v>
      </c>
      <c r="C347" s="154"/>
      <c r="D347" s="90" t="s">
        <v>17393</v>
      </c>
      <c r="E347" s="23"/>
      <c r="F347" s="74"/>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28"/>
      <c r="B348" s="39" t="s">
        <v>13064</v>
      </c>
      <c r="C348" s="165" t="s">
        <v>404</v>
      </c>
      <c r="D348" s="51" t="s">
        <v>14697</v>
      </c>
      <c r="E348" s="51" t="s">
        <v>14698</v>
      </c>
      <c r="F348" s="80">
        <v>0.4583333333333333</v>
      </c>
      <c r="G348" s="81" t="s">
        <v>17096</v>
      </c>
      <c r="H348" s="81" t="s">
        <v>17423</v>
      </c>
      <c r="I348" s="51" t="s">
        <v>14700</v>
      </c>
      <c r="J348" s="27" t="s">
        <v>17424</v>
      </c>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8"/>
      <c r="B349" s="39" t="s">
        <v>13064</v>
      </c>
      <c r="C349" s="87" t="s">
        <v>7256</v>
      </c>
      <c r="D349" s="47" t="s">
        <v>14355</v>
      </c>
      <c r="E349" s="47" t="s">
        <v>14356</v>
      </c>
      <c r="F349" s="76">
        <v>0.5208333333333334</v>
      </c>
      <c r="G349" s="77" t="s">
        <v>17425</v>
      </c>
      <c r="H349" s="77" t="s">
        <v>17426</v>
      </c>
      <c r="I349" s="47" t="s">
        <v>14358</v>
      </c>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8"/>
      <c r="B350" s="39" t="s">
        <v>13064</v>
      </c>
      <c r="C350" s="165" t="s">
        <v>404</v>
      </c>
      <c r="D350" s="51" t="s">
        <v>14367</v>
      </c>
      <c r="E350" s="51" t="s">
        <v>14368</v>
      </c>
      <c r="F350" s="80">
        <v>0.5208333333333334</v>
      </c>
      <c r="G350" s="81" t="s">
        <v>17427</v>
      </c>
      <c r="H350" s="51" t="s">
        <v>17426</v>
      </c>
      <c r="I350" s="51" t="s">
        <v>14358</v>
      </c>
      <c r="J350" s="27" t="s">
        <v>17428</v>
      </c>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8"/>
      <c r="B351" s="39" t="s">
        <v>13064</v>
      </c>
      <c r="C351" s="182" t="s">
        <v>100</v>
      </c>
      <c r="D351" s="47" t="s">
        <v>14337</v>
      </c>
      <c r="E351" s="47" t="s">
        <v>14338</v>
      </c>
      <c r="F351" s="76">
        <v>0.5833333333333334</v>
      </c>
      <c r="G351" s="77" t="s">
        <v>17429</v>
      </c>
      <c r="H351" s="77" t="s">
        <v>17430</v>
      </c>
      <c r="I351" s="47" t="s">
        <v>14340</v>
      </c>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28"/>
      <c r="B352" s="39" t="s">
        <v>13064</v>
      </c>
      <c r="C352" s="182" t="s">
        <v>404</v>
      </c>
      <c r="D352" s="47" t="s">
        <v>16355</v>
      </c>
      <c r="E352" s="47" t="s">
        <v>16356</v>
      </c>
      <c r="F352" s="76">
        <v>0.6458333333333334</v>
      </c>
      <c r="G352" s="77" t="s">
        <v>17214</v>
      </c>
      <c r="H352" s="77" t="s">
        <v>17431</v>
      </c>
      <c r="I352" s="77" t="s">
        <v>16358</v>
      </c>
      <c r="J352" s="7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28"/>
      <c r="B353" s="39" t="s">
        <v>13064</v>
      </c>
      <c r="C353" s="154"/>
      <c r="D353" s="27"/>
      <c r="E353" s="27"/>
      <c r="F353" s="74"/>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28"/>
      <c r="B354" s="39" t="s">
        <v>13064</v>
      </c>
      <c r="C354" s="154"/>
      <c r="D354" s="27"/>
      <c r="E354" s="27"/>
      <c r="F354" s="74"/>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44"/>
      <c r="B355" s="39" t="s">
        <v>13064</v>
      </c>
      <c r="C355" s="154"/>
      <c r="D355" s="27"/>
      <c r="E355" s="27"/>
      <c r="F355" s="74"/>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24" t="s">
        <v>17361</v>
      </c>
      <c r="B356" s="135">
        <v>44581.0</v>
      </c>
      <c r="C356" s="154"/>
      <c r="D356" s="27"/>
      <c r="E356" s="27"/>
      <c r="F356" s="74"/>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28"/>
      <c r="B357" s="39" t="s">
        <v>13064</v>
      </c>
      <c r="C357" s="154"/>
      <c r="D357" s="90" t="s">
        <v>17393</v>
      </c>
      <c r="E357" s="23"/>
      <c r="F357" s="74"/>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28"/>
      <c r="B358" s="39" t="s">
        <v>13064</v>
      </c>
      <c r="C358" s="154"/>
      <c r="D358" s="27"/>
      <c r="E358" s="27"/>
      <c r="F358" s="74"/>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28"/>
      <c r="B359" s="39" t="s">
        <v>13064</v>
      </c>
      <c r="C359" s="154"/>
      <c r="D359" s="27"/>
      <c r="E359" s="27"/>
      <c r="F359" s="74"/>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28"/>
      <c r="B360" s="39" t="s">
        <v>13064</v>
      </c>
      <c r="C360" s="154"/>
      <c r="D360" s="27"/>
      <c r="E360" s="27"/>
      <c r="F360" s="74"/>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28"/>
      <c r="B361" s="39" t="s">
        <v>13064</v>
      </c>
      <c r="C361" s="91" t="s">
        <v>156</v>
      </c>
      <c r="D361" s="51" t="s">
        <v>14408</v>
      </c>
      <c r="E361" s="51" t="s">
        <v>14409</v>
      </c>
      <c r="F361" s="91" t="s">
        <v>136</v>
      </c>
      <c r="G361" s="81" t="s">
        <v>17246</v>
      </c>
      <c r="H361" s="81" t="s">
        <v>17415</v>
      </c>
      <c r="I361" s="81" t="s">
        <v>14410</v>
      </c>
      <c r="J361" s="27" t="s">
        <v>17432</v>
      </c>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28"/>
      <c r="B362" s="39" t="s">
        <v>13064</v>
      </c>
      <c r="C362" s="89" t="s">
        <v>156</v>
      </c>
      <c r="D362" s="47" t="s">
        <v>16717</v>
      </c>
      <c r="E362" s="47" t="s">
        <v>16718</v>
      </c>
      <c r="F362" s="544" t="s">
        <v>372</v>
      </c>
      <c r="G362" s="77" t="s">
        <v>17246</v>
      </c>
      <c r="H362" s="77" t="s">
        <v>17433</v>
      </c>
      <c r="I362" s="77" t="s">
        <v>16720</v>
      </c>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28"/>
      <c r="B363" s="39" t="s">
        <v>13064</v>
      </c>
      <c r="C363" s="91" t="s">
        <v>156</v>
      </c>
      <c r="D363" s="51" t="s">
        <v>15311</v>
      </c>
      <c r="E363" s="51" t="s">
        <v>15312</v>
      </c>
      <c r="F363" s="91" t="s">
        <v>375</v>
      </c>
      <c r="G363" s="81" t="s">
        <v>17246</v>
      </c>
      <c r="H363" s="81" t="s">
        <v>17434</v>
      </c>
      <c r="I363" s="81" t="s">
        <v>15314</v>
      </c>
      <c r="J363" s="27" t="s">
        <v>9683</v>
      </c>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ht="15.75" customHeight="1">
      <c r="A364" s="44"/>
      <c r="B364" s="39" t="s">
        <v>13064</v>
      </c>
      <c r="C364" s="60" t="s">
        <v>156</v>
      </c>
      <c r="D364" s="437" t="s">
        <v>14953</v>
      </c>
      <c r="E364" s="412" t="s">
        <v>14954</v>
      </c>
      <c r="F364" s="545" t="s">
        <v>4452</v>
      </c>
      <c r="G364" s="84" t="s">
        <v>17246</v>
      </c>
      <c r="H364" s="84" t="s">
        <v>17406</v>
      </c>
      <c r="I364" s="84" t="s">
        <v>14956</v>
      </c>
      <c r="J364" s="27" t="s">
        <v>17435</v>
      </c>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442" t="s">
        <v>17361</v>
      </c>
      <c r="B365" s="135">
        <v>44582.0</v>
      </c>
      <c r="C365" s="154"/>
      <c r="D365" s="27"/>
      <c r="E365" s="27"/>
      <c r="F365" s="74"/>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ht="15.75" customHeight="1">
      <c r="A366" s="28"/>
      <c r="B366" s="39" t="s">
        <v>13064</v>
      </c>
      <c r="C366" s="154"/>
      <c r="D366" s="90" t="s">
        <v>17393</v>
      </c>
      <c r="E366" s="23"/>
      <c r="F366" s="74"/>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28"/>
      <c r="B367" s="39" t="s">
        <v>13064</v>
      </c>
      <c r="C367" s="89" t="s">
        <v>156</v>
      </c>
      <c r="D367" s="47" t="s">
        <v>15235</v>
      </c>
      <c r="E367" s="47" t="s">
        <v>15236</v>
      </c>
      <c r="F367" s="89" t="s">
        <v>626</v>
      </c>
      <c r="G367" s="77" t="s">
        <v>17149</v>
      </c>
      <c r="H367" s="77" t="s">
        <v>17417</v>
      </c>
      <c r="I367" s="77" t="s">
        <v>15238</v>
      </c>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28"/>
      <c r="B368" s="39" t="s">
        <v>13064</v>
      </c>
      <c r="C368" s="89" t="s">
        <v>156</v>
      </c>
      <c r="D368" s="47" t="s">
        <v>14679</v>
      </c>
      <c r="E368" s="47" t="s">
        <v>14680</v>
      </c>
      <c r="F368" s="89" t="s">
        <v>352</v>
      </c>
      <c r="G368" s="77" t="s">
        <v>17149</v>
      </c>
      <c r="H368" s="77" t="s">
        <v>17419</v>
      </c>
      <c r="I368" s="77" t="s">
        <v>14682</v>
      </c>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ht="15.75" customHeight="1">
      <c r="A369" s="28"/>
      <c r="B369" s="39" t="s">
        <v>13064</v>
      </c>
      <c r="C369" s="89" t="s">
        <v>156</v>
      </c>
      <c r="D369" s="47" t="s">
        <v>13751</v>
      </c>
      <c r="E369" s="47" t="s">
        <v>13752</v>
      </c>
      <c r="F369" s="89" t="s">
        <v>136</v>
      </c>
      <c r="G369" s="77" t="s">
        <v>17149</v>
      </c>
      <c r="H369" s="77" t="s">
        <v>17420</v>
      </c>
      <c r="I369" s="77" t="s">
        <v>13754</v>
      </c>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ht="15.75" customHeight="1">
      <c r="A370" s="28"/>
      <c r="B370" s="39" t="s">
        <v>13064</v>
      </c>
      <c r="C370" s="97" t="s">
        <v>73</v>
      </c>
      <c r="D370" s="47" t="s">
        <v>15150</v>
      </c>
      <c r="E370" s="47" t="s">
        <v>15151</v>
      </c>
      <c r="F370" s="89" t="s">
        <v>372</v>
      </c>
      <c r="G370" s="77" t="s">
        <v>17149</v>
      </c>
      <c r="H370" s="77" t="s">
        <v>17398</v>
      </c>
      <c r="I370" s="77" t="s">
        <v>15153</v>
      </c>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28"/>
      <c r="B371" s="39" t="s">
        <v>13064</v>
      </c>
      <c r="C371" s="97" t="s">
        <v>73</v>
      </c>
      <c r="D371" s="47" t="s">
        <v>16706</v>
      </c>
      <c r="E371" s="47" t="s">
        <v>16707</v>
      </c>
      <c r="F371" s="89" t="s">
        <v>375</v>
      </c>
      <c r="G371" s="77" t="s">
        <v>17149</v>
      </c>
      <c r="H371" s="77" t="s">
        <v>17436</v>
      </c>
      <c r="I371" s="77" t="s">
        <v>16709</v>
      </c>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ht="15.75" customHeight="1">
      <c r="A372" s="44"/>
      <c r="B372" s="39" t="s">
        <v>13064</v>
      </c>
      <c r="C372" s="154"/>
      <c r="D372" s="27"/>
      <c r="E372" s="27"/>
      <c r="F372" s="74"/>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442" t="s">
        <v>17361</v>
      </c>
      <c r="B373" s="135">
        <v>44585.0</v>
      </c>
      <c r="C373" s="154"/>
      <c r="D373" s="27"/>
      <c r="E373" s="27"/>
      <c r="F373" s="74"/>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28"/>
      <c r="B374" s="39" t="s">
        <v>13064</v>
      </c>
      <c r="C374" s="154"/>
      <c r="D374" s="27"/>
      <c r="E374" s="27"/>
      <c r="F374" s="74"/>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28"/>
      <c r="B375" s="39" t="s">
        <v>13064</v>
      </c>
      <c r="C375" s="378"/>
      <c r="D375" s="56"/>
      <c r="E375" s="56"/>
      <c r="F375" s="78"/>
      <c r="G375" s="27"/>
      <c r="H375" s="27"/>
      <c r="I375" s="56"/>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ht="15.75" customHeight="1">
      <c r="A376" s="28"/>
      <c r="B376" s="39" t="s">
        <v>13064</v>
      </c>
      <c r="C376" s="89" t="s">
        <v>156</v>
      </c>
      <c r="D376" s="36" t="s">
        <v>15311</v>
      </c>
      <c r="E376" s="36" t="s">
        <v>15312</v>
      </c>
      <c r="F376" s="89" t="s">
        <v>352</v>
      </c>
      <c r="G376" s="77" t="s">
        <v>17246</v>
      </c>
      <c r="H376" s="77" t="s">
        <v>17434</v>
      </c>
      <c r="I376" s="77" t="s">
        <v>15314</v>
      </c>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ht="15.75" customHeight="1">
      <c r="A377" s="28"/>
      <c r="B377" s="39" t="s">
        <v>13064</v>
      </c>
      <c r="C377" s="91" t="s">
        <v>156</v>
      </c>
      <c r="D377" s="31" t="s">
        <v>14408</v>
      </c>
      <c r="E377" s="31" t="s">
        <v>14409</v>
      </c>
      <c r="F377" s="91" t="s">
        <v>136</v>
      </c>
      <c r="G377" s="81" t="s">
        <v>17246</v>
      </c>
      <c r="H377" s="81" t="s">
        <v>17415</v>
      </c>
      <c r="I377" s="81" t="s">
        <v>14410</v>
      </c>
      <c r="J377" s="27" t="s">
        <v>1236</v>
      </c>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ht="15.75" customHeight="1">
      <c r="A378" s="28"/>
      <c r="B378" s="39" t="s">
        <v>13064</v>
      </c>
      <c r="C378" s="68" t="s">
        <v>66</v>
      </c>
      <c r="D378" s="47" t="s">
        <v>13792</v>
      </c>
      <c r="E378" s="47" t="s">
        <v>13793</v>
      </c>
      <c r="F378" s="48">
        <v>0.7083333333333334</v>
      </c>
      <c r="G378" s="49" t="s">
        <v>17246</v>
      </c>
      <c r="H378" s="49" t="s">
        <v>17437</v>
      </c>
      <c r="I378" s="47" t="s">
        <v>13794</v>
      </c>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ht="15.75" customHeight="1">
      <c r="A379" s="28"/>
      <c r="B379" s="39" t="s">
        <v>13064</v>
      </c>
      <c r="C379" s="60" t="s">
        <v>156</v>
      </c>
      <c r="D379" s="62" t="s">
        <v>14953</v>
      </c>
      <c r="E379" s="62" t="s">
        <v>14954</v>
      </c>
      <c r="F379" s="545" t="s">
        <v>3399</v>
      </c>
      <c r="G379" s="84" t="s">
        <v>17246</v>
      </c>
      <c r="H379" s="84" t="s">
        <v>17406</v>
      </c>
      <c r="I379" s="84" t="s">
        <v>14956</v>
      </c>
      <c r="J379" s="27" t="s">
        <v>532</v>
      </c>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ht="15.75" customHeight="1">
      <c r="A380" s="28"/>
      <c r="B380" s="39" t="s">
        <v>13064</v>
      </c>
      <c r="C380" s="154"/>
      <c r="D380" s="27"/>
      <c r="E380" s="27"/>
      <c r="F380" s="74"/>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ht="15.75" customHeight="1">
      <c r="A381" s="44"/>
      <c r="B381" s="39" t="s">
        <v>13064</v>
      </c>
      <c r="C381" s="154"/>
      <c r="D381" s="90" t="s">
        <v>17438</v>
      </c>
      <c r="E381" s="23"/>
      <c r="F381" s="74"/>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ht="15.75" customHeight="1">
      <c r="A382" s="442" t="s">
        <v>17361</v>
      </c>
      <c r="B382" s="135">
        <v>44586.0</v>
      </c>
      <c r="C382" s="154"/>
      <c r="D382" s="546" t="s">
        <v>17439</v>
      </c>
      <c r="E382" s="23"/>
      <c r="F382" s="74"/>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ht="15.75" customHeight="1">
      <c r="A383" s="28"/>
      <c r="B383" s="39" t="s">
        <v>13064</v>
      </c>
      <c r="C383" s="154"/>
      <c r="D383" s="27"/>
      <c r="E383" s="27"/>
      <c r="F383" s="78"/>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row>
    <row r="384" ht="15.75" customHeight="1">
      <c r="A384" s="28"/>
      <c r="B384" s="39" t="s">
        <v>13064</v>
      </c>
      <c r="C384" s="34" t="s">
        <v>167</v>
      </c>
      <c r="D384" s="31" t="s">
        <v>14041</v>
      </c>
      <c r="E384" s="31" t="s">
        <v>14042</v>
      </c>
      <c r="F384" s="80">
        <v>0.5</v>
      </c>
      <c r="G384" s="81" t="s">
        <v>17440</v>
      </c>
      <c r="H384" s="81" t="s">
        <v>17441</v>
      </c>
      <c r="I384" s="31" t="s">
        <v>14044</v>
      </c>
      <c r="J384" s="27" t="s">
        <v>17442</v>
      </c>
      <c r="K384" s="27"/>
      <c r="L384" s="27"/>
      <c r="M384" s="27"/>
      <c r="N384" s="27"/>
      <c r="O384" s="27"/>
      <c r="P384" s="27"/>
      <c r="Q384" s="27"/>
      <c r="R384" s="27"/>
      <c r="S384" s="27"/>
      <c r="T384" s="27"/>
      <c r="U384" s="27"/>
      <c r="V384" s="27"/>
      <c r="W384" s="27"/>
      <c r="X384" s="27"/>
      <c r="Y384" s="27"/>
      <c r="Z384" s="27"/>
      <c r="AA384" s="27"/>
      <c r="AB384" s="27"/>
      <c r="AC384" s="27"/>
      <c r="AD384" s="27"/>
      <c r="AE384" s="27"/>
      <c r="AF384" s="27"/>
    </row>
    <row r="385" ht="15.75" customHeight="1">
      <c r="A385" s="28"/>
      <c r="B385" s="39" t="s">
        <v>13064</v>
      </c>
      <c r="C385" s="43" t="s">
        <v>167</v>
      </c>
      <c r="D385" s="36" t="s">
        <v>14966</v>
      </c>
      <c r="E385" s="36" t="s">
        <v>14967</v>
      </c>
      <c r="F385" s="76">
        <v>0.5416666666666666</v>
      </c>
      <c r="G385" s="77" t="s">
        <v>17443</v>
      </c>
      <c r="H385" s="77" t="s">
        <v>17444</v>
      </c>
      <c r="I385" s="36" t="s">
        <v>14969</v>
      </c>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row>
    <row r="386" ht="15.75" customHeight="1">
      <c r="A386" s="28"/>
      <c r="B386" s="39" t="s">
        <v>13064</v>
      </c>
      <c r="C386" s="43" t="s">
        <v>167</v>
      </c>
      <c r="D386" s="36" t="s">
        <v>13592</v>
      </c>
      <c r="E386" s="36" t="s">
        <v>13593</v>
      </c>
      <c r="F386" s="76">
        <v>0.6041666666666666</v>
      </c>
      <c r="G386" s="77" t="s">
        <v>17445</v>
      </c>
      <c r="H386" s="77" t="s">
        <v>17446</v>
      </c>
      <c r="I386" s="36" t="s">
        <v>13597</v>
      </c>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row>
    <row r="387" ht="15.75" customHeight="1">
      <c r="A387" s="28"/>
      <c r="B387" s="39" t="s">
        <v>13064</v>
      </c>
      <c r="C387" s="43" t="s">
        <v>167</v>
      </c>
      <c r="D387" s="36" t="s">
        <v>16056</v>
      </c>
      <c r="E387" s="36" t="s">
        <v>16057</v>
      </c>
      <c r="F387" s="76">
        <v>0.6666666666666666</v>
      </c>
      <c r="G387" s="77" t="s">
        <v>17447</v>
      </c>
      <c r="H387" s="77" t="s">
        <v>17448</v>
      </c>
      <c r="I387" s="36" t="s">
        <v>16059</v>
      </c>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row>
    <row r="388" ht="15.75" customHeight="1">
      <c r="A388" s="28"/>
      <c r="B388" s="39" t="s">
        <v>13064</v>
      </c>
      <c r="C388" s="34" t="s">
        <v>167</v>
      </c>
      <c r="D388" s="31" t="s">
        <v>14549</v>
      </c>
      <c r="E388" s="31" t="s">
        <v>14550</v>
      </c>
      <c r="F388" s="80">
        <v>0.7291666666666666</v>
      </c>
      <c r="G388" s="81" t="s">
        <v>17440</v>
      </c>
      <c r="H388" s="81" t="s">
        <v>17449</v>
      </c>
      <c r="I388" s="31" t="s">
        <v>14552</v>
      </c>
      <c r="J388" s="27" t="s">
        <v>17450</v>
      </c>
      <c r="K388" s="27"/>
      <c r="L388" s="27"/>
      <c r="M388" s="27"/>
      <c r="N388" s="27"/>
      <c r="O388" s="27"/>
      <c r="P388" s="27"/>
      <c r="Q388" s="27"/>
      <c r="R388" s="27"/>
      <c r="S388" s="27"/>
      <c r="T388" s="27"/>
      <c r="U388" s="27"/>
      <c r="V388" s="27"/>
      <c r="W388" s="27"/>
      <c r="X388" s="27"/>
      <c r="Y388" s="27"/>
      <c r="Z388" s="27"/>
      <c r="AA388" s="27"/>
      <c r="AB388" s="27"/>
      <c r="AC388" s="27"/>
      <c r="AD388" s="27"/>
      <c r="AE388" s="27"/>
      <c r="AF388" s="27"/>
    </row>
    <row r="389" ht="15.75" customHeight="1">
      <c r="A389" s="44"/>
      <c r="B389" s="39" t="s">
        <v>13064</v>
      </c>
      <c r="C389" s="154"/>
      <c r="D389" s="27"/>
      <c r="E389" s="27"/>
      <c r="F389" s="74"/>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row>
    <row r="390" ht="15.75" customHeight="1">
      <c r="A390" s="442" t="s">
        <v>17361</v>
      </c>
      <c r="B390" s="135">
        <v>44587.0</v>
      </c>
      <c r="C390" s="154"/>
      <c r="D390" s="90" t="s">
        <v>17438</v>
      </c>
      <c r="E390" s="23"/>
      <c r="F390" s="74"/>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row>
    <row r="391" ht="15.75" customHeight="1">
      <c r="A391" s="28"/>
      <c r="B391" s="39" t="s">
        <v>13064</v>
      </c>
      <c r="C391" s="154"/>
      <c r="D391" s="546" t="s">
        <v>17451</v>
      </c>
      <c r="E391" s="23"/>
      <c r="F391" s="74"/>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row>
    <row r="392" ht="15.75" customHeight="1">
      <c r="A392" s="28"/>
      <c r="B392" s="39" t="s">
        <v>13064</v>
      </c>
      <c r="C392" s="165" t="s">
        <v>404</v>
      </c>
      <c r="D392" s="51" t="s">
        <v>15786</v>
      </c>
      <c r="E392" s="51" t="s">
        <v>15787</v>
      </c>
      <c r="F392" s="80">
        <v>0.4375</v>
      </c>
      <c r="G392" s="81" t="s">
        <v>17452</v>
      </c>
      <c r="H392" s="81" t="s">
        <v>17453</v>
      </c>
      <c r="I392" s="81" t="s">
        <v>15789</v>
      </c>
      <c r="J392" s="27" t="s">
        <v>17454</v>
      </c>
      <c r="K392" s="27"/>
      <c r="L392" s="27"/>
      <c r="M392" s="27"/>
      <c r="N392" s="27"/>
      <c r="O392" s="27"/>
      <c r="P392" s="27"/>
      <c r="Q392" s="27"/>
      <c r="R392" s="27"/>
      <c r="S392" s="27"/>
      <c r="T392" s="27"/>
      <c r="U392" s="27"/>
      <c r="V392" s="27"/>
      <c r="W392" s="27"/>
      <c r="X392" s="27"/>
      <c r="Y392" s="27"/>
      <c r="Z392" s="27"/>
      <c r="AA392" s="27"/>
      <c r="AB392" s="27"/>
      <c r="AC392" s="27"/>
      <c r="AD392" s="27"/>
      <c r="AE392" s="27"/>
      <c r="AF392" s="27"/>
    </row>
    <row r="393" ht="15.75" customHeight="1">
      <c r="A393" s="28"/>
      <c r="B393" s="39" t="s">
        <v>13064</v>
      </c>
      <c r="C393" s="182" t="s">
        <v>66</v>
      </c>
      <c r="D393" s="36" t="s">
        <v>15060</v>
      </c>
      <c r="E393" s="36" t="s">
        <v>15061</v>
      </c>
      <c r="F393" s="76">
        <v>0.5833333333333334</v>
      </c>
      <c r="G393" s="77" t="s">
        <v>17455</v>
      </c>
      <c r="H393" s="77" t="s">
        <v>17456</v>
      </c>
      <c r="I393" s="77" t="s">
        <v>15063</v>
      </c>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row>
    <row r="394" ht="15.75" customHeight="1">
      <c r="A394" s="28"/>
      <c r="B394" s="39" t="s">
        <v>13064</v>
      </c>
      <c r="C394" s="182" t="s">
        <v>100</v>
      </c>
      <c r="D394" s="36" t="s">
        <v>15478</v>
      </c>
      <c r="E394" s="36" t="s">
        <v>15479</v>
      </c>
      <c r="F394" s="76">
        <v>0.6458333333333334</v>
      </c>
      <c r="G394" s="77" t="s">
        <v>17457</v>
      </c>
      <c r="H394" s="77" t="s">
        <v>17458</v>
      </c>
      <c r="I394" s="36" t="s">
        <v>15481</v>
      </c>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row>
    <row r="395" ht="15.75" customHeight="1">
      <c r="A395" s="28"/>
      <c r="B395" s="39" t="s">
        <v>13064</v>
      </c>
      <c r="C395" s="182" t="s">
        <v>100</v>
      </c>
      <c r="D395" s="36" t="s">
        <v>16772</v>
      </c>
      <c r="E395" s="36" t="s">
        <v>16773</v>
      </c>
      <c r="F395" s="76">
        <v>0.7083333333333334</v>
      </c>
      <c r="G395" s="77" t="s">
        <v>17459</v>
      </c>
      <c r="H395" s="77" t="s">
        <v>17460</v>
      </c>
      <c r="I395" s="36" t="s">
        <v>16775</v>
      </c>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row>
    <row r="396" ht="15.75" customHeight="1">
      <c r="A396" s="28"/>
      <c r="B396" s="39" t="s">
        <v>13064</v>
      </c>
      <c r="C396" s="182" t="s">
        <v>404</v>
      </c>
      <c r="D396" s="47" t="s">
        <v>14616</v>
      </c>
      <c r="E396" s="47" t="s">
        <v>14617</v>
      </c>
      <c r="F396" s="76">
        <v>0.7708333333333334</v>
      </c>
      <c r="G396" s="77" t="s">
        <v>17083</v>
      </c>
      <c r="H396" s="77" t="s">
        <v>17461</v>
      </c>
      <c r="I396" s="77" t="s">
        <v>14619</v>
      </c>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row>
    <row r="397" ht="15.75" customHeight="1">
      <c r="A397" s="28"/>
      <c r="B397" s="39" t="s">
        <v>13064</v>
      </c>
      <c r="C397" s="154"/>
      <c r="D397" s="27"/>
      <c r="E397" s="27"/>
      <c r="F397" s="74"/>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row>
    <row r="398" ht="15.75" customHeight="1">
      <c r="A398" s="44"/>
      <c r="B398" s="39" t="s">
        <v>13064</v>
      </c>
      <c r="C398" s="154"/>
      <c r="D398" s="27"/>
      <c r="E398" s="27"/>
      <c r="F398" s="74"/>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row>
    <row r="399" ht="15.75" customHeight="1">
      <c r="A399" s="442" t="s">
        <v>17361</v>
      </c>
      <c r="B399" s="135">
        <v>44588.0</v>
      </c>
      <c r="C399" s="154"/>
      <c r="D399" s="150"/>
      <c r="E399" s="23"/>
      <c r="F399" s="74"/>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row>
    <row r="400" ht="15.75" customHeight="1">
      <c r="A400" s="28"/>
      <c r="B400" s="39" t="s">
        <v>13064</v>
      </c>
      <c r="C400" s="154"/>
      <c r="D400" s="39"/>
      <c r="E400" s="27"/>
      <c r="F400" s="78"/>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row>
    <row r="401" ht="15.75" customHeight="1">
      <c r="A401" s="28"/>
      <c r="B401" s="39" t="s">
        <v>13064</v>
      </c>
      <c r="C401" s="154"/>
      <c r="D401" s="56"/>
      <c r="E401" s="56"/>
      <c r="F401" s="78"/>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row>
    <row r="402" ht="15.75" customHeight="1">
      <c r="A402" s="28"/>
      <c r="B402" s="39" t="s">
        <v>13064</v>
      </c>
      <c r="C402" s="182" t="s">
        <v>404</v>
      </c>
      <c r="D402" s="47" t="s">
        <v>15885</v>
      </c>
      <c r="E402" s="47" t="s">
        <v>15886</v>
      </c>
      <c r="F402" s="76">
        <v>0.5625</v>
      </c>
      <c r="G402" s="77" t="s">
        <v>17462</v>
      </c>
      <c r="H402" s="77" t="s">
        <v>17463</v>
      </c>
      <c r="I402" s="77" t="s">
        <v>15888</v>
      </c>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row>
    <row r="403" ht="15.75" customHeight="1">
      <c r="A403" s="28"/>
      <c r="B403" s="39" t="s">
        <v>13064</v>
      </c>
      <c r="C403" s="182" t="s">
        <v>66</v>
      </c>
      <c r="D403" s="47" t="s">
        <v>15770</v>
      </c>
      <c r="E403" s="47" t="s">
        <v>15771</v>
      </c>
      <c r="F403" s="76">
        <v>0.625</v>
      </c>
      <c r="G403" s="77" t="s">
        <v>17462</v>
      </c>
      <c r="H403" s="77" t="s">
        <v>17464</v>
      </c>
      <c r="I403" s="47" t="s">
        <v>17465</v>
      </c>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row>
    <row r="404" ht="15.75" customHeight="1">
      <c r="A404" s="28"/>
      <c r="B404" s="39" t="s">
        <v>13064</v>
      </c>
      <c r="C404" s="165" t="s">
        <v>66</v>
      </c>
      <c r="D404" s="51" t="s">
        <v>15213</v>
      </c>
      <c r="E404" s="51" t="s">
        <v>15214</v>
      </c>
      <c r="F404" s="80">
        <v>0.6875</v>
      </c>
      <c r="G404" s="81" t="s">
        <v>17466</v>
      </c>
      <c r="H404" s="81" t="s">
        <v>17467</v>
      </c>
      <c r="I404" s="51" t="s">
        <v>17468</v>
      </c>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row>
    <row r="405" ht="15.75" customHeight="1">
      <c r="A405" s="28"/>
      <c r="B405" s="39" t="s">
        <v>13064</v>
      </c>
      <c r="C405" s="43" t="s">
        <v>66</v>
      </c>
      <c r="D405" s="47" t="s">
        <v>15140</v>
      </c>
      <c r="E405" s="47" t="s">
        <v>15141</v>
      </c>
      <c r="F405" s="76">
        <v>0.75</v>
      </c>
      <c r="G405" s="77" t="s">
        <v>17466</v>
      </c>
      <c r="H405" s="69" t="s">
        <v>17469</v>
      </c>
      <c r="I405" s="47" t="s">
        <v>15143</v>
      </c>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row>
    <row r="406" ht="15.75" customHeight="1">
      <c r="A406" s="28"/>
      <c r="B406" s="39" t="s">
        <v>13064</v>
      </c>
      <c r="C406" s="154"/>
      <c r="D406" s="27"/>
      <c r="E406" s="27"/>
      <c r="F406" s="74"/>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row>
    <row r="407" ht="15.75" customHeight="1">
      <c r="A407" s="28"/>
      <c r="B407" s="39" t="s">
        <v>13064</v>
      </c>
      <c r="C407" s="154"/>
      <c r="D407" s="27"/>
      <c r="E407" s="27"/>
      <c r="F407" s="74"/>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row>
    <row r="408" ht="15.75" customHeight="1">
      <c r="A408" s="44"/>
      <c r="B408" s="39" t="s">
        <v>13064</v>
      </c>
      <c r="C408" s="154"/>
      <c r="D408" s="27"/>
      <c r="E408" s="27"/>
      <c r="F408" s="74"/>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row>
    <row r="409" ht="15.75" customHeight="1">
      <c r="A409" s="442" t="s">
        <v>17361</v>
      </c>
      <c r="B409" s="135">
        <v>44589.0</v>
      </c>
      <c r="C409" s="154"/>
      <c r="D409" s="150"/>
      <c r="E409" s="23"/>
      <c r="F409" s="74"/>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row>
    <row r="410" ht="15.75" customHeight="1">
      <c r="A410" s="28"/>
      <c r="B410" s="39" t="s">
        <v>13064</v>
      </c>
      <c r="C410" s="154"/>
      <c r="D410" s="27"/>
      <c r="E410" s="27"/>
      <c r="F410" s="74"/>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row>
    <row r="411" ht="15.75" customHeight="1">
      <c r="A411" s="28"/>
      <c r="B411" s="39" t="s">
        <v>13064</v>
      </c>
      <c r="C411" s="154"/>
      <c r="D411" s="27"/>
      <c r="E411" s="27"/>
      <c r="F411" s="74"/>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row>
    <row r="412" ht="15.75" customHeight="1">
      <c r="A412" s="28"/>
      <c r="B412" s="39" t="s">
        <v>13064</v>
      </c>
      <c r="C412" s="182" t="s">
        <v>404</v>
      </c>
      <c r="D412" s="36" t="s">
        <v>15558</v>
      </c>
      <c r="E412" s="36" t="s">
        <v>15559</v>
      </c>
      <c r="F412" s="76">
        <v>0.5833333333333334</v>
      </c>
      <c r="G412" s="77" t="s">
        <v>17010</v>
      </c>
      <c r="H412" s="77" t="s">
        <v>17470</v>
      </c>
      <c r="I412" s="77" t="s">
        <v>15561</v>
      </c>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ht="15.75" customHeight="1">
      <c r="A413" s="28"/>
      <c r="B413" s="39" t="s">
        <v>13064</v>
      </c>
      <c r="C413" s="77" t="s">
        <v>610</v>
      </c>
      <c r="D413" s="36" t="s">
        <v>13844</v>
      </c>
      <c r="E413" s="36" t="s">
        <v>13845</v>
      </c>
      <c r="F413" s="89" t="s">
        <v>372</v>
      </c>
      <c r="G413" s="77" t="s">
        <v>17010</v>
      </c>
      <c r="H413" s="77" t="s">
        <v>17471</v>
      </c>
      <c r="I413" s="77" t="s">
        <v>13848</v>
      </c>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row>
    <row r="414" ht="15.75" customHeight="1">
      <c r="A414" s="28"/>
      <c r="B414" s="39" t="s">
        <v>13064</v>
      </c>
      <c r="C414" s="81" t="s">
        <v>610</v>
      </c>
      <c r="D414" s="31" t="s">
        <v>14279</v>
      </c>
      <c r="E414" s="31" t="s">
        <v>14280</v>
      </c>
      <c r="F414" s="91" t="s">
        <v>375</v>
      </c>
      <c r="G414" s="81" t="s">
        <v>17472</v>
      </c>
      <c r="H414" s="81" t="s">
        <v>17473</v>
      </c>
      <c r="I414" s="31" t="s">
        <v>14281</v>
      </c>
      <c r="J414" s="27" t="s">
        <v>8835</v>
      </c>
      <c r="K414" s="27"/>
      <c r="L414" s="27"/>
      <c r="M414" s="27"/>
      <c r="N414" s="27"/>
      <c r="O414" s="27"/>
      <c r="P414" s="27"/>
      <c r="Q414" s="27"/>
      <c r="R414" s="27"/>
      <c r="S414" s="27"/>
      <c r="T414" s="27"/>
      <c r="U414" s="27"/>
      <c r="V414" s="27"/>
      <c r="W414" s="27"/>
      <c r="X414" s="27"/>
      <c r="Y414" s="27"/>
      <c r="Z414" s="27"/>
      <c r="AA414" s="27"/>
      <c r="AB414" s="27"/>
      <c r="AC414" s="27"/>
      <c r="AD414" s="27"/>
      <c r="AE414" s="27"/>
      <c r="AF414" s="27"/>
    </row>
    <row r="415" ht="15.75" customHeight="1">
      <c r="A415" s="28"/>
      <c r="B415" s="39" t="s">
        <v>13064</v>
      </c>
      <c r="C415" s="43" t="s">
        <v>167</v>
      </c>
      <c r="D415" s="36" t="s">
        <v>14549</v>
      </c>
      <c r="E415" s="36" t="s">
        <v>14550</v>
      </c>
      <c r="F415" s="76">
        <v>0.75</v>
      </c>
      <c r="G415" s="77" t="s">
        <v>17440</v>
      </c>
      <c r="H415" s="77" t="s">
        <v>17449</v>
      </c>
      <c r="I415" s="36" t="s">
        <v>14552</v>
      </c>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row>
    <row r="416" ht="15.75" customHeight="1">
      <c r="A416" s="44"/>
      <c r="B416" s="39" t="s">
        <v>13064</v>
      </c>
      <c r="C416" s="154"/>
      <c r="D416" s="27"/>
      <c r="E416" s="27"/>
      <c r="F416" s="74"/>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row>
    <row r="417" ht="15.75" customHeight="1">
      <c r="A417" s="442" t="s">
        <v>17361</v>
      </c>
      <c r="B417" s="135">
        <v>44592.0</v>
      </c>
      <c r="C417" s="154"/>
      <c r="D417" s="27"/>
      <c r="E417" s="27"/>
      <c r="F417" s="74"/>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row>
    <row r="418" ht="15.75" customHeight="1">
      <c r="A418" s="28"/>
      <c r="B418" s="39" t="s">
        <v>13064</v>
      </c>
      <c r="C418" s="154"/>
      <c r="D418" s="27"/>
      <c r="E418" s="27"/>
      <c r="F418" s="74"/>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row>
    <row r="419" ht="15.75" customHeight="1">
      <c r="A419" s="28"/>
      <c r="B419" s="39" t="s">
        <v>13064</v>
      </c>
      <c r="C419" s="34" t="s">
        <v>128</v>
      </c>
      <c r="D419" s="51" t="s">
        <v>16933</v>
      </c>
      <c r="E419" s="51" t="s">
        <v>16934</v>
      </c>
      <c r="F419" s="80">
        <v>0.4583333333333333</v>
      </c>
      <c r="G419" s="82" t="s">
        <v>17086</v>
      </c>
      <c r="H419" s="81" t="s">
        <v>17474</v>
      </c>
      <c r="I419" s="93" t="s">
        <v>16936</v>
      </c>
      <c r="J419" s="27" t="s">
        <v>1236</v>
      </c>
      <c r="K419" s="27"/>
      <c r="L419" s="27"/>
      <c r="M419" s="27"/>
      <c r="N419" s="27"/>
      <c r="O419" s="27"/>
      <c r="P419" s="27"/>
      <c r="Q419" s="27"/>
      <c r="R419" s="27"/>
      <c r="S419" s="27"/>
      <c r="T419" s="27"/>
      <c r="U419" s="27"/>
      <c r="V419" s="27"/>
      <c r="W419" s="27"/>
      <c r="X419" s="27"/>
      <c r="Y419" s="27"/>
      <c r="Z419" s="27"/>
      <c r="AA419" s="27"/>
      <c r="AB419" s="27"/>
      <c r="AC419" s="27"/>
      <c r="AD419" s="27"/>
      <c r="AE419" s="27"/>
      <c r="AF419" s="27"/>
    </row>
    <row r="420" ht="15.75" customHeight="1">
      <c r="A420" s="28"/>
      <c r="B420" s="39" t="s">
        <v>13064</v>
      </c>
      <c r="C420" s="182" t="s">
        <v>106</v>
      </c>
      <c r="D420" s="36" t="s">
        <v>15544</v>
      </c>
      <c r="E420" s="36" t="s">
        <v>15545</v>
      </c>
      <c r="F420" s="76">
        <v>0.5416666666666666</v>
      </c>
      <c r="G420" s="36" t="s">
        <v>17073</v>
      </c>
      <c r="H420" s="36" t="s">
        <v>17475</v>
      </c>
      <c r="I420" s="36" t="s">
        <v>15547</v>
      </c>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row>
    <row r="421" ht="15.75" customHeight="1">
      <c r="A421" s="28"/>
      <c r="B421" s="39" t="s">
        <v>13064</v>
      </c>
      <c r="C421" s="43" t="s">
        <v>149</v>
      </c>
      <c r="D421" s="47" t="s">
        <v>16912</v>
      </c>
      <c r="E421" s="47" t="s">
        <v>16913</v>
      </c>
      <c r="F421" s="89" t="s">
        <v>372</v>
      </c>
      <c r="G421" s="57" t="s">
        <v>17476</v>
      </c>
      <c r="H421" s="77" t="s">
        <v>17477</v>
      </c>
      <c r="I421" s="58" t="s">
        <v>16916</v>
      </c>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row>
    <row r="422" ht="15.75" customHeight="1">
      <c r="A422" s="28"/>
      <c r="B422" s="39" t="s">
        <v>13064</v>
      </c>
      <c r="C422" s="43" t="s">
        <v>128</v>
      </c>
      <c r="D422" s="36" t="s">
        <v>16364</v>
      </c>
      <c r="E422" s="36" t="s">
        <v>16365</v>
      </c>
      <c r="F422" s="76">
        <v>0.7083333333333334</v>
      </c>
      <c r="G422" s="57" t="s">
        <v>17073</v>
      </c>
      <c r="H422" s="77" t="s">
        <v>17478</v>
      </c>
      <c r="I422" s="58" t="s">
        <v>16367</v>
      </c>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row>
    <row r="423" ht="15.75" customHeight="1">
      <c r="A423" s="28"/>
      <c r="B423" s="39" t="s">
        <v>13064</v>
      </c>
      <c r="C423" s="154"/>
      <c r="D423" s="27"/>
      <c r="E423" s="27"/>
      <c r="F423" s="74"/>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row>
    <row r="424" ht="15.75" customHeight="1">
      <c r="A424" s="44"/>
      <c r="B424" s="39" t="s">
        <v>13064</v>
      </c>
      <c r="C424" s="154"/>
      <c r="D424" s="27"/>
      <c r="E424" s="27"/>
      <c r="F424" s="74"/>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row>
    <row r="425" ht="15.75" customHeight="1">
      <c r="A425" s="442" t="s">
        <v>17361</v>
      </c>
      <c r="B425" s="135">
        <v>44593.0</v>
      </c>
      <c r="C425" s="154"/>
      <c r="D425" s="27"/>
      <c r="E425" s="27"/>
      <c r="F425" s="74"/>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row>
    <row r="426" ht="15.75" customHeight="1">
      <c r="A426" s="28"/>
      <c r="B426" s="39" t="s">
        <v>13064</v>
      </c>
      <c r="C426" s="34" t="s">
        <v>167</v>
      </c>
      <c r="D426" s="31" t="s">
        <v>15136</v>
      </c>
      <c r="E426" s="31" t="s">
        <v>15137</v>
      </c>
      <c r="F426" s="80">
        <v>0.5</v>
      </c>
      <c r="G426" s="81" t="s">
        <v>17479</v>
      </c>
      <c r="H426" s="81" t="s">
        <v>17480</v>
      </c>
      <c r="I426" s="51" t="s">
        <v>15139</v>
      </c>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row>
    <row r="427" ht="15.75" customHeight="1">
      <c r="A427" s="28"/>
      <c r="B427" s="39" t="s">
        <v>13064</v>
      </c>
      <c r="C427" s="43" t="s">
        <v>167</v>
      </c>
      <c r="D427" s="36" t="s">
        <v>14712</v>
      </c>
      <c r="E427" s="36" t="s">
        <v>14713</v>
      </c>
      <c r="F427" s="76">
        <v>0.5</v>
      </c>
      <c r="G427" s="77" t="s">
        <v>17479</v>
      </c>
      <c r="H427" s="77" t="s">
        <v>17481</v>
      </c>
      <c r="I427" s="47" t="s">
        <v>14081</v>
      </c>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row>
    <row r="428" ht="15.75" customHeight="1">
      <c r="A428" s="28"/>
      <c r="B428" s="39" t="s">
        <v>13064</v>
      </c>
      <c r="C428" s="43" t="s">
        <v>167</v>
      </c>
      <c r="D428" s="47" t="s">
        <v>14533</v>
      </c>
      <c r="E428" s="47" t="s">
        <v>14534</v>
      </c>
      <c r="F428" s="76">
        <v>0.5833333333333334</v>
      </c>
      <c r="G428" s="77" t="s">
        <v>17479</v>
      </c>
      <c r="H428" s="77" t="s">
        <v>17482</v>
      </c>
      <c r="I428" s="47" t="s">
        <v>14536</v>
      </c>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row>
    <row r="429" ht="15.75" customHeight="1">
      <c r="A429" s="28"/>
      <c r="B429" s="39" t="s">
        <v>13064</v>
      </c>
      <c r="C429" s="165" t="s">
        <v>66</v>
      </c>
      <c r="D429" s="31" t="s">
        <v>16791</v>
      </c>
      <c r="E429" s="31" t="s">
        <v>16792</v>
      </c>
      <c r="F429" s="80">
        <v>0.625</v>
      </c>
      <c r="G429" s="81" t="s">
        <v>17483</v>
      </c>
      <c r="H429" s="81" t="s">
        <v>17484</v>
      </c>
      <c r="I429" s="81" t="s">
        <v>17485</v>
      </c>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row>
    <row r="430" ht="15.75" customHeight="1">
      <c r="A430" s="28"/>
      <c r="B430" s="39" t="s">
        <v>13064</v>
      </c>
      <c r="C430" s="43" t="s">
        <v>167</v>
      </c>
      <c r="D430" s="36" t="s">
        <v>14069</v>
      </c>
      <c r="E430" s="36" t="s">
        <v>14070</v>
      </c>
      <c r="F430" s="76">
        <v>0.7083333333333334</v>
      </c>
      <c r="G430" s="77" t="s">
        <v>17486</v>
      </c>
      <c r="H430" s="77" t="s">
        <v>17487</v>
      </c>
      <c r="I430" s="47" t="s">
        <v>14072</v>
      </c>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row>
    <row r="431" ht="15.75" customHeight="1">
      <c r="A431" s="28"/>
      <c r="B431" s="39" t="s">
        <v>13064</v>
      </c>
      <c r="C431" s="154"/>
      <c r="D431" s="27"/>
      <c r="E431" s="27"/>
      <c r="F431" s="78"/>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row>
    <row r="432" ht="15.75" customHeight="1">
      <c r="A432" s="28"/>
      <c r="B432" s="39" t="s">
        <v>13064</v>
      </c>
      <c r="C432" s="154"/>
      <c r="D432" s="27"/>
      <c r="E432" s="27"/>
      <c r="F432" s="74"/>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row>
    <row r="433" ht="15.75" customHeight="1">
      <c r="A433" s="44"/>
      <c r="B433" s="39" t="s">
        <v>13064</v>
      </c>
      <c r="C433" s="154"/>
      <c r="D433" s="27"/>
      <c r="E433" s="27"/>
      <c r="F433" s="74"/>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row>
    <row r="434" ht="15.75" customHeight="1">
      <c r="A434" s="442" t="s">
        <v>17361</v>
      </c>
      <c r="B434" s="135">
        <v>44594.0</v>
      </c>
      <c r="C434" s="154"/>
      <c r="D434" s="547" t="s">
        <v>17488</v>
      </c>
      <c r="E434" s="27" t="s">
        <v>17489</v>
      </c>
      <c r="F434" s="78"/>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row>
    <row r="435" ht="15.75" customHeight="1">
      <c r="A435" s="28"/>
      <c r="B435" s="39" t="s">
        <v>13064</v>
      </c>
      <c r="C435" s="154"/>
      <c r="D435" s="27"/>
      <c r="F435" s="78"/>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row>
    <row r="436" ht="15.75" customHeight="1">
      <c r="A436" s="28"/>
      <c r="B436" s="39" t="s">
        <v>13064</v>
      </c>
      <c r="C436" s="109" t="s">
        <v>167</v>
      </c>
      <c r="D436" s="51" t="s">
        <v>15795</v>
      </c>
      <c r="E436" s="51" t="s">
        <v>15796</v>
      </c>
      <c r="F436" s="80">
        <v>0.5833333333333334</v>
      </c>
      <c r="G436" s="81" t="s">
        <v>17490</v>
      </c>
      <c r="H436" s="81" t="s">
        <v>17491</v>
      </c>
      <c r="I436" s="51" t="s">
        <v>15798</v>
      </c>
      <c r="J436" s="27" t="s">
        <v>17492</v>
      </c>
      <c r="K436" s="27"/>
      <c r="L436" s="27"/>
      <c r="M436" s="27"/>
      <c r="N436" s="27"/>
      <c r="O436" s="27"/>
      <c r="P436" s="27"/>
      <c r="Q436" s="27"/>
      <c r="R436" s="27"/>
      <c r="S436" s="27"/>
      <c r="T436" s="27"/>
      <c r="U436" s="27"/>
      <c r="V436" s="27"/>
      <c r="W436" s="27"/>
      <c r="X436" s="27"/>
      <c r="Y436" s="27"/>
      <c r="Z436" s="27"/>
      <c r="AA436" s="27"/>
      <c r="AB436" s="27"/>
      <c r="AC436" s="27"/>
      <c r="AD436" s="27"/>
      <c r="AE436" s="27"/>
      <c r="AF436" s="27"/>
    </row>
    <row r="437" ht="15.75" customHeight="1">
      <c r="A437" s="28"/>
      <c r="B437" s="39" t="s">
        <v>13064</v>
      </c>
      <c r="C437" s="182" t="s">
        <v>106</v>
      </c>
      <c r="D437" s="36" t="s">
        <v>13627</v>
      </c>
      <c r="E437" s="36" t="s">
        <v>13628</v>
      </c>
      <c r="F437" s="76">
        <v>0.625</v>
      </c>
      <c r="G437" s="36" t="s">
        <v>17493</v>
      </c>
      <c r="H437" s="36" t="s">
        <v>17494</v>
      </c>
      <c r="I437" s="36" t="s">
        <v>13631</v>
      </c>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row>
    <row r="438" ht="15.75" customHeight="1">
      <c r="A438" s="28"/>
      <c r="B438" s="39" t="s">
        <v>13064</v>
      </c>
      <c r="C438" s="43" t="s">
        <v>106</v>
      </c>
      <c r="D438" s="47" t="s">
        <v>15262</v>
      </c>
      <c r="E438" s="36" t="s">
        <v>15263</v>
      </c>
      <c r="F438" s="76">
        <v>0.7083333333333334</v>
      </c>
      <c r="G438" s="36" t="s">
        <v>17495</v>
      </c>
      <c r="H438" s="36" t="s">
        <v>17496</v>
      </c>
      <c r="I438" s="36" t="s">
        <v>15266</v>
      </c>
      <c r="J438" s="123" t="s">
        <v>17497</v>
      </c>
      <c r="K438" s="27"/>
      <c r="L438" s="27"/>
      <c r="M438" s="27"/>
      <c r="N438" s="27"/>
      <c r="O438" s="27"/>
      <c r="P438" s="27"/>
      <c r="Q438" s="27"/>
      <c r="R438" s="27"/>
      <c r="S438" s="27"/>
      <c r="T438" s="27"/>
      <c r="U438" s="27"/>
      <c r="V438" s="27"/>
      <c r="W438" s="27"/>
      <c r="X438" s="27"/>
      <c r="Y438" s="27"/>
      <c r="Z438" s="27"/>
      <c r="AA438" s="27"/>
      <c r="AB438" s="27"/>
      <c r="AC438" s="27"/>
      <c r="AD438" s="27"/>
      <c r="AE438" s="27"/>
      <c r="AF438" s="27"/>
    </row>
    <row r="439" ht="15.75" customHeight="1">
      <c r="A439" s="28"/>
      <c r="B439" s="39" t="s">
        <v>13064</v>
      </c>
      <c r="C439" s="154"/>
      <c r="D439" s="27"/>
      <c r="E439" s="27"/>
      <c r="F439" s="74"/>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row>
    <row r="440" ht="15.75" customHeight="1">
      <c r="A440" s="28"/>
      <c r="B440" s="39" t="s">
        <v>13064</v>
      </c>
      <c r="C440" s="154"/>
      <c r="D440" s="27"/>
      <c r="E440" s="27"/>
      <c r="F440" s="74"/>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row>
    <row r="441" ht="15.75" customHeight="1">
      <c r="A441" s="44"/>
      <c r="B441" s="39" t="s">
        <v>13064</v>
      </c>
      <c r="C441" s="154"/>
      <c r="D441" s="27"/>
      <c r="E441" s="27"/>
      <c r="F441" s="74"/>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row>
    <row r="442" ht="15.75" customHeight="1">
      <c r="A442" s="442" t="s">
        <v>17361</v>
      </c>
      <c r="B442" s="135">
        <v>44595.0</v>
      </c>
      <c r="C442" s="154"/>
      <c r="D442" s="27"/>
      <c r="E442" s="27"/>
      <c r="F442" s="74"/>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row>
    <row r="443" ht="15.75" customHeight="1">
      <c r="A443" s="28"/>
      <c r="B443" s="39" t="s">
        <v>13064</v>
      </c>
      <c r="C443" s="154"/>
      <c r="D443" s="547" t="s">
        <v>17488</v>
      </c>
      <c r="E443" s="27" t="s">
        <v>17498</v>
      </c>
      <c r="F443" s="74"/>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row>
    <row r="444" ht="15.75" customHeight="1">
      <c r="A444" s="28"/>
      <c r="B444" s="39" t="s">
        <v>13064</v>
      </c>
      <c r="C444" s="182" t="s">
        <v>106</v>
      </c>
      <c r="D444" s="36" t="s">
        <v>15336</v>
      </c>
      <c r="E444" s="36" t="s">
        <v>15337</v>
      </c>
      <c r="F444" s="76">
        <v>0.5</v>
      </c>
      <c r="G444" s="36" t="s">
        <v>17499</v>
      </c>
      <c r="H444" s="36" t="s">
        <v>17500</v>
      </c>
      <c r="I444" s="36" t="s">
        <v>15339</v>
      </c>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row>
    <row r="445" ht="15.75" customHeight="1">
      <c r="A445" s="28"/>
      <c r="B445" s="39" t="s">
        <v>13064</v>
      </c>
      <c r="C445" s="182" t="s">
        <v>106</v>
      </c>
      <c r="D445" s="36" t="s">
        <v>15253</v>
      </c>
      <c r="E445" s="36" t="s">
        <v>15254</v>
      </c>
      <c r="F445" s="76">
        <v>0.5833333333333334</v>
      </c>
      <c r="G445" s="36" t="s">
        <v>17501</v>
      </c>
      <c r="H445" s="36" t="s">
        <v>17502</v>
      </c>
      <c r="I445" s="36" t="s">
        <v>15256</v>
      </c>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row>
    <row r="446" ht="15.75" customHeight="1">
      <c r="A446" s="28"/>
      <c r="B446" s="39" t="s">
        <v>13064</v>
      </c>
      <c r="C446" s="182" t="s">
        <v>106</v>
      </c>
      <c r="D446" s="36" t="s">
        <v>16033</v>
      </c>
      <c r="E446" s="36" t="s">
        <v>16034</v>
      </c>
      <c r="F446" s="76">
        <v>0.6666666666666666</v>
      </c>
      <c r="G446" s="36" t="s">
        <v>17503</v>
      </c>
      <c r="H446" s="36" t="s">
        <v>17504</v>
      </c>
      <c r="I446" s="47" t="s">
        <v>16035</v>
      </c>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row>
    <row r="447" ht="15.75" customHeight="1">
      <c r="A447" s="28"/>
      <c r="B447" s="39" t="s">
        <v>13064</v>
      </c>
      <c r="C447" s="165" t="s">
        <v>149</v>
      </c>
      <c r="D447" s="31" t="s">
        <v>16546</v>
      </c>
      <c r="E447" s="31" t="s">
        <v>16547</v>
      </c>
      <c r="F447" s="80">
        <v>0.7083333333333334</v>
      </c>
      <c r="G447" s="31" t="s">
        <v>17309</v>
      </c>
      <c r="H447" s="81" t="s">
        <v>17505</v>
      </c>
      <c r="I447" s="51" t="s">
        <v>16549</v>
      </c>
      <c r="J447" s="27" t="s">
        <v>17506</v>
      </c>
      <c r="K447" s="27"/>
      <c r="L447" s="27"/>
      <c r="M447" s="27"/>
      <c r="N447" s="27"/>
      <c r="O447" s="27"/>
      <c r="P447" s="27"/>
      <c r="Q447" s="27"/>
      <c r="R447" s="27"/>
      <c r="S447" s="27"/>
      <c r="T447" s="27"/>
      <c r="U447" s="27"/>
      <c r="V447" s="27"/>
      <c r="W447" s="27"/>
      <c r="X447" s="27"/>
      <c r="Y447" s="27"/>
      <c r="Z447" s="27"/>
      <c r="AA447" s="27"/>
      <c r="AB447" s="27"/>
      <c r="AC447" s="27"/>
      <c r="AD447" s="27"/>
      <c r="AE447" s="27"/>
      <c r="AF447" s="27"/>
    </row>
    <row r="448" ht="15.75" customHeight="1">
      <c r="A448" s="44"/>
      <c r="B448" s="39" t="s">
        <v>13064</v>
      </c>
      <c r="C448" s="165" t="s">
        <v>106</v>
      </c>
      <c r="D448" s="31" t="s">
        <v>14135</v>
      </c>
      <c r="E448" s="31" t="s">
        <v>14136</v>
      </c>
      <c r="F448" s="80">
        <v>0.75</v>
      </c>
      <c r="G448" s="31" t="s">
        <v>17309</v>
      </c>
      <c r="H448" s="31" t="s">
        <v>17507</v>
      </c>
      <c r="I448" s="31" t="s">
        <v>14138</v>
      </c>
      <c r="J448" s="27" t="s">
        <v>17508</v>
      </c>
      <c r="K448" s="27"/>
      <c r="L448" s="27"/>
      <c r="M448" s="27"/>
      <c r="N448" s="27"/>
      <c r="O448" s="27"/>
      <c r="P448" s="27"/>
      <c r="Q448" s="27"/>
      <c r="R448" s="27"/>
      <c r="S448" s="27"/>
      <c r="T448" s="27"/>
      <c r="U448" s="27"/>
      <c r="V448" s="27"/>
      <c r="W448" s="27"/>
      <c r="X448" s="27"/>
      <c r="Y448" s="27"/>
      <c r="Z448" s="27"/>
      <c r="AA448" s="27"/>
      <c r="AB448" s="27"/>
      <c r="AC448" s="27"/>
      <c r="AD448" s="27"/>
      <c r="AE448" s="27"/>
      <c r="AF448" s="27"/>
    </row>
    <row r="449" ht="15.75" customHeight="1">
      <c r="A449" s="442" t="s">
        <v>17361</v>
      </c>
      <c r="B449" s="39" t="s">
        <v>13064</v>
      </c>
      <c r="C449" s="165" t="s">
        <v>106</v>
      </c>
      <c r="D449" s="31" t="s">
        <v>15853</v>
      </c>
      <c r="E449" s="31" t="s">
        <v>15854</v>
      </c>
      <c r="F449" s="80">
        <v>0.75</v>
      </c>
      <c r="G449" s="31" t="s">
        <v>17309</v>
      </c>
      <c r="H449" s="31" t="s">
        <v>17507</v>
      </c>
      <c r="I449" s="51" t="s">
        <v>14138</v>
      </c>
      <c r="J449" s="27" t="s">
        <v>17508</v>
      </c>
      <c r="K449" s="27"/>
      <c r="L449" s="27"/>
      <c r="M449" s="27"/>
      <c r="N449" s="27"/>
      <c r="O449" s="27"/>
      <c r="P449" s="27"/>
      <c r="Q449" s="27"/>
      <c r="R449" s="27"/>
      <c r="S449" s="27"/>
      <c r="T449" s="27"/>
      <c r="U449" s="27"/>
      <c r="V449" s="27"/>
      <c r="W449" s="27"/>
      <c r="X449" s="27"/>
      <c r="Y449" s="27"/>
      <c r="Z449" s="27"/>
      <c r="AA449" s="27"/>
      <c r="AB449" s="27"/>
      <c r="AC449" s="27"/>
      <c r="AD449" s="27"/>
      <c r="AE449" s="27"/>
      <c r="AF449" s="27"/>
    </row>
    <row r="450" ht="15.75" customHeight="1">
      <c r="A450" s="28"/>
      <c r="B450" s="135">
        <v>44596.0</v>
      </c>
      <c r="C450" s="154"/>
      <c r="D450" s="66"/>
      <c r="E450" s="66"/>
      <c r="F450" s="78"/>
      <c r="G450" s="66"/>
      <c r="H450" s="66"/>
      <c r="I450" s="56"/>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row>
    <row r="451" ht="15.75" customHeight="1">
      <c r="A451" s="28"/>
      <c r="B451" s="39" t="s">
        <v>13064</v>
      </c>
      <c r="C451" s="154"/>
      <c r="D451" s="547" t="s">
        <v>17488</v>
      </c>
      <c r="E451" s="75" t="s">
        <v>17509</v>
      </c>
      <c r="F451" s="130"/>
      <c r="G451" s="75"/>
      <c r="H451" s="75"/>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row>
    <row r="452" ht="15.75" customHeight="1">
      <c r="A452" s="28"/>
      <c r="B452" s="39" t="s">
        <v>13064</v>
      </c>
      <c r="C452" s="182" t="s">
        <v>100</v>
      </c>
      <c r="D452" s="47" t="s">
        <v>15539</v>
      </c>
      <c r="E452" s="47" t="s">
        <v>15540</v>
      </c>
      <c r="F452" s="76">
        <v>0.4375</v>
      </c>
      <c r="G452" s="77" t="s">
        <v>17466</v>
      </c>
      <c r="H452" s="77" t="s">
        <v>17510</v>
      </c>
      <c r="I452" s="47" t="s">
        <v>15542</v>
      </c>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row>
    <row r="453" ht="15.75" customHeight="1">
      <c r="A453" s="28"/>
      <c r="B453" s="39" t="s">
        <v>13064</v>
      </c>
      <c r="C453" s="97" t="s">
        <v>167</v>
      </c>
      <c r="D453" s="47" t="s">
        <v>15051</v>
      </c>
      <c r="E453" s="47" t="s">
        <v>15052</v>
      </c>
      <c r="F453" s="76">
        <v>0.5833333333333334</v>
      </c>
      <c r="G453" s="77" t="s">
        <v>17511</v>
      </c>
      <c r="H453" s="77" t="s">
        <v>17512</v>
      </c>
      <c r="I453" s="47" t="s">
        <v>15054</v>
      </c>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row>
    <row r="454" ht="15.75" customHeight="1">
      <c r="A454" s="28"/>
      <c r="B454" s="39" t="s">
        <v>13064</v>
      </c>
      <c r="C454" s="165" t="s">
        <v>100</v>
      </c>
      <c r="D454" s="51" t="s">
        <v>14794</v>
      </c>
      <c r="E454" s="51" t="s">
        <v>14795</v>
      </c>
      <c r="F454" s="80">
        <v>0.625</v>
      </c>
      <c r="G454" s="81" t="s">
        <v>17513</v>
      </c>
      <c r="H454" s="81" t="s">
        <v>17514</v>
      </c>
      <c r="I454" s="31" t="s">
        <v>14798</v>
      </c>
      <c r="J454" s="27" t="s">
        <v>17515</v>
      </c>
      <c r="K454" s="27"/>
      <c r="L454" s="27"/>
      <c r="M454" s="27"/>
      <c r="N454" s="27"/>
      <c r="O454" s="27"/>
      <c r="P454" s="27"/>
      <c r="Q454" s="27"/>
      <c r="R454" s="27"/>
      <c r="S454" s="27"/>
      <c r="T454" s="27"/>
      <c r="U454" s="27"/>
      <c r="V454" s="27"/>
      <c r="W454" s="27"/>
      <c r="X454" s="27"/>
      <c r="Y454" s="27"/>
      <c r="Z454" s="27"/>
      <c r="AA454" s="27"/>
      <c r="AB454" s="27"/>
      <c r="AC454" s="27"/>
      <c r="AD454" s="27"/>
      <c r="AE454" s="27"/>
      <c r="AF454" s="27"/>
    </row>
    <row r="455" ht="15.75" customHeight="1">
      <c r="A455" s="28"/>
      <c r="B455" s="39" t="s">
        <v>13064</v>
      </c>
      <c r="C455" s="165" t="s">
        <v>100</v>
      </c>
      <c r="D455" s="31" t="s">
        <v>15213</v>
      </c>
      <c r="E455" s="31" t="s">
        <v>15214</v>
      </c>
      <c r="F455" s="80">
        <v>0.6875</v>
      </c>
      <c r="G455" s="81" t="s">
        <v>17466</v>
      </c>
      <c r="H455" s="81" t="s">
        <v>17516</v>
      </c>
      <c r="I455" s="31" t="s">
        <v>17468</v>
      </c>
      <c r="J455" s="27" t="s">
        <v>17517</v>
      </c>
      <c r="K455" s="27"/>
      <c r="L455" s="27"/>
      <c r="M455" s="27"/>
      <c r="N455" s="27"/>
      <c r="O455" s="27"/>
      <c r="P455" s="27"/>
      <c r="Q455" s="27"/>
      <c r="R455" s="27"/>
      <c r="S455" s="27"/>
      <c r="T455" s="27"/>
      <c r="U455" s="27"/>
      <c r="V455" s="27"/>
      <c r="W455" s="27"/>
      <c r="X455" s="27"/>
      <c r="Y455" s="27"/>
      <c r="Z455" s="27"/>
      <c r="AA455" s="27"/>
      <c r="AB455" s="27"/>
      <c r="AC455" s="27"/>
      <c r="AD455" s="27"/>
      <c r="AE455" s="27"/>
      <c r="AF455" s="27"/>
    </row>
    <row r="456" ht="15.75" customHeight="1">
      <c r="A456" s="28"/>
      <c r="B456" s="39"/>
      <c r="C456" s="154"/>
      <c r="D456" s="328"/>
      <c r="E456" s="328"/>
      <c r="F456" s="189"/>
      <c r="G456" s="95"/>
      <c r="H456" s="95"/>
      <c r="I456" s="328"/>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row>
    <row r="457" ht="15.75" customHeight="1">
      <c r="A457" s="28"/>
      <c r="B457" s="39" t="s">
        <v>13064</v>
      </c>
      <c r="C457" s="154"/>
      <c r="D457" s="328"/>
      <c r="E457" s="328"/>
      <c r="F457" s="189"/>
      <c r="G457" s="95"/>
      <c r="H457" s="95"/>
      <c r="I457" s="328"/>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row>
    <row r="458" ht="15.75" customHeight="1">
      <c r="A458" s="28"/>
      <c r="B458" s="39" t="s">
        <v>13064</v>
      </c>
      <c r="C458" s="165" t="s">
        <v>106</v>
      </c>
      <c r="D458" s="51" t="s">
        <v>17518</v>
      </c>
      <c r="E458" s="31" t="s">
        <v>17519</v>
      </c>
      <c r="F458" s="80">
        <v>0.5416666666666666</v>
      </c>
      <c r="G458" s="51" t="s">
        <v>17520</v>
      </c>
      <c r="H458" s="31" t="s">
        <v>17521</v>
      </c>
      <c r="I458" s="51" t="s">
        <v>17522</v>
      </c>
      <c r="J458" s="27" t="s">
        <v>17523</v>
      </c>
      <c r="K458" s="27"/>
      <c r="L458" s="27"/>
      <c r="M458" s="27"/>
      <c r="N458" s="27"/>
      <c r="O458" s="27"/>
      <c r="P458" s="27"/>
      <c r="Q458" s="27"/>
      <c r="R458" s="27"/>
      <c r="S458" s="27"/>
      <c r="T458" s="27"/>
      <c r="U458" s="27"/>
      <c r="V458" s="27"/>
      <c r="W458" s="27"/>
      <c r="X458" s="27"/>
      <c r="Y458" s="27"/>
      <c r="Z458" s="27"/>
      <c r="AA458" s="27"/>
      <c r="AB458" s="27"/>
      <c r="AC458" s="27"/>
      <c r="AD458" s="27"/>
      <c r="AE458" s="27"/>
      <c r="AF458" s="27"/>
    </row>
    <row r="459" ht="15.75" customHeight="1">
      <c r="A459" s="28"/>
      <c r="B459" s="39" t="s">
        <v>13064</v>
      </c>
      <c r="C459" s="182" t="s">
        <v>106</v>
      </c>
      <c r="D459" s="36" t="s">
        <v>14135</v>
      </c>
      <c r="E459" s="36" t="s">
        <v>14136</v>
      </c>
      <c r="F459" s="76">
        <v>0.625</v>
      </c>
      <c r="G459" s="36" t="s">
        <v>17309</v>
      </c>
      <c r="H459" s="36" t="s">
        <v>17507</v>
      </c>
      <c r="I459" s="36" t="s">
        <v>14138</v>
      </c>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row>
    <row r="460" ht="15.75" customHeight="1">
      <c r="A460" s="28"/>
      <c r="B460" s="39" t="s">
        <v>13064</v>
      </c>
      <c r="C460" s="182" t="s">
        <v>106</v>
      </c>
      <c r="D460" s="36" t="s">
        <v>15853</v>
      </c>
      <c r="E460" s="36" t="s">
        <v>15854</v>
      </c>
      <c r="F460" s="76">
        <v>0.625</v>
      </c>
      <c r="G460" s="36" t="s">
        <v>17309</v>
      </c>
      <c r="H460" s="36" t="s">
        <v>17507</v>
      </c>
      <c r="I460" s="47" t="s">
        <v>14138</v>
      </c>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row>
    <row r="461" ht="15.75" customHeight="1">
      <c r="A461" s="28"/>
      <c r="B461" s="39" t="s">
        <v>13064</v>
      </c>
      <c r="C461" s="182" t="s">
        <v>149</v>
      </c>
      <c r="D461" s="36" t="s">
        <v>16546</v>
      </c>
      <c r="E461" s="36" t="s">
        <v>16547</v>
      </c>
      <c r="F461" s="76">
        <v>0.7083333333333334</v>
      </c>
      <c r="G461" s="36" t="s">
        <v>17309</v>
      </c>
      <c r="H461" s="77" t="s">
        <v>17505</v>
      </c>
      <c r="I461" s="47" t="s">
        <v>16549</v>
      </c>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row>
    <row r="462" ht="15.75" customHeight="1">
      <c r="A462" s="28"/>
      <c r="B462" s="39" t="s">
        <v>13064</v>
      </c>
      <c r="C462" s="154"/>
      <c r="D462" s="328"/>
      <c r="E462" s="328"/>
      <c r="F462" s="189"/>
      <c r="G462" s="95"/>
      <c r="H462" s="95"/>
      <c r="I462" s="328"/>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row>
    <row r="463" ht="15.75" customHeight="1">
      <c r="A463" s="44"/>
      <c r="B463" s="39" t="s">
        <v>13064</v>
      </c>
      <c r="C463" s="154"/>
      <c r="D463" s="27"/>
      <c r="E463" s="27"/>
      <c r="F463" s="74"/>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row>
    <row r="464" ht="15.75" customHeight="1">
      <c r="A464" s="442" t="s">
        <v>17361</v>
      </c>
      <c r="B464" s="135">
        <v>44599.0</v>
      </c>
      <c r="C464" s="154"/>
      <c r="D464" s="27"/>
      <c r="E464" s="27"/>
      <c r="F464" s="74"/>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row>
    <row r="465" ht="15.75" customHeight="1">
      <c r="A465" s="28"/>
      <c r="B465" s="39" t="s">
        <v>13064</v>
      </c>
      <c r="C465" s="154"/>
      <c r="D465" s="27" t="s">
        <v>6016</v>
      </c>
      <c r="E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row>
    <row r="466" ht="15.75" customHeight="1">
      <c r="A466" s="28"/>
      <c r="B466" s="39" t="s">
        <v>13064</v>
      </c>
      <c r="C466" s="154"/>
      <c r="D466" s="27"/>
      <c r="E466" s="27"/>
      <c r="F466" s="78"/>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row>
    <row r="467" ht="15.75" customHeight="1">
      <c r="A467" s="28"/>
      <c r="B467" s="39" t="s">
        <v>13064</v>
      </c>
      <c r="C467" s="182" t="s">
        <v>106</v>
      </c>
      <c r="D467" s="36" t="s">
        <v>15027</v>
      </c>
      <c r="E467" s="36" t="s">
        <v>15028</v>
      </c>
      <c r="F467" s="76">
        <v>0.5416666666666666</v>
      </c>
      <c r="G467" s="36" t="s">
        <v>17499</v>
      </c>
      <c r="H467" s="36" t="s">
        <v>17524</v>
      </c>
      <c r="I467" s="36" t="s">
        <v>15030</v>
      </c>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row>
    <row r="468" ht="15.75" customHeight="1">
      <c r="A468" s="28"/>
      <c r="B468" s="39" t="s">
        <v>13064</v>
      </c>
      <c r="C468" s="182" t="s">
        <v>106</v>
      </c>
      <c r="D468" s="47" t="s">
        <v>16099</v>
      </c>
      <c r="E468" s="36" t="s">
        <v>16100</v>
      </c>
      <c r="F468" s="76">
        <v>0.625</v>
      </c>
      <c r="G468" s="47" t="s">
        <v>17525</v>
      </c>
      <c r="H468" s="36" t="s">
        <v>17526</v>
      </c>
      <c r="I468" s="47" t="s">
        <v>16103</v>
      </c>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row>
    <row r="469" ht="15.75" customHeight="1">
      <c r="A469" s="28"/>
      <c r="B469" s="39"/>
      <c r="C469" s="182" t="s">
        <v>106</v>
      </c>
      <c r="D469" s="47" t="s">
        <v>16559</v>
      </c>
      <c r="E469" s="47" t="s">
        <v>16560</v>
      </c>
      <c r="F469" s="89" t="s">
        <v>136</v>
      </c>
      <c r="G469" s="47" t="s">
        <v>17525</v>
      </c>
      <c r="H469" s="36" t="s">
        <v>17526</v>
      </c>
      <c r="I469" s="47" t="s">
        <v>16103</v>
      </c>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row>
    <row r="470" ht="15.75" customHeight="1">
      <c r="A470" s="28"/>
      <c r="B470" s="39" t="s">
        <v>13064</v>
      </c>
      <c r="C470" s="182" t="s">
        <v>106</v>
      </c>
      <c r="D470" s="36" t="s">
        <v>16938</v>
      </c>
      <c r="E470" s="47" t="s">
        <v>16939</v>
      </c>
      <c r="F470" s="76">
        <v>0.7083333333333334</v>
      </c>
      <c r="G470" s="36" t="s">
        <v>17527</v>
      </c>
      <c r="H470" s="36" t="s">
        <v>17528</v>
      </c>
      <c r="I470" s="36" t="s">
        <v>16941</v>
      </c>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row>
    <row r="471" ht="15.75" customHeight="1">
      <c r="A471" s="44"/>
      <c r="B471" s="39" t="s">
        <v>13064</v>
      </c>
      <c r="C471" s="165" t="s">
        <v>106</v>
      </c>
      <c r="D471" s="31" t="s">
        <v>16094</v>
      </c>
      <c r="E471" s="31" t="s">
        <v>16095</v>
      </c>
      <c r="F471" s="80">
        <v>0.75</v>
      </c>
      <c r="G471" s="51" t="s">
        <v>17529</v>
      </c>
      <c r="H471" s="31" t="s">
        <v>17530</v>
      </c>
      <c r="I471" s="51" t="s">
        <v>16097</v>
      </c>
      <c r="J471" s="27" t="s">
        <v>17531</v>
      </c>
      <c r="K471" s="27"/>
      <c r="L471" s="27"/>
      <c r="M471" s="27"/>
      <c r="N471" s="27"/>
      <c r="O471" s="27"/>
      <c r="P471" s="27"/>
      <c r="Q471" s="27"/>
      <c r="R471" s="27"/>
      <c r="S471" s="27"/>
      <c r="T471" s="27"/>
      <c r="U471" s="27"/>
      <c r="V471" s="27"/>
      <c r="W471" s="27"/>
      <c r="X471" s="27"/>
      <c r="Y471" s="27"/>
      <c r="Z471" s="27"/>
      <c r="AA471" s="27"/>
      <c r="AB471" s="27"/>
      <c r="AC471" s="27"/>
      <c r="AD471" s="27"/>
      <c r="AE471" s="27"/>
      <c r="AF471" s="27"/>
    </row>
    <row r="472" ht="15.75" customHeight="1">
      <c r="A472" s="548"/>
      <c r="B472" s="39"/>
      <c r="C472" s="154"/>
      <c r="D472" s="27"/>
      <c r="E472" s="27"/>
      <c r="F472" s="74"/>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row>
    <row r="473" ht="15.75" customHeight="1">
      <c r="A473" s="442" t="s">
        <v>17532</v>
      </c>
      <c r="B473" s="39" t="s">
        <v>13853</v>
      </c>
      <c r="C473" s="154"/>
      <c r="D473" s="549" t="s">
        <v>17533</v>
      </c>
      <c r="E473" s="111"/>
      <c r="F473" s="74"/>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row>
    <row r="474" ht="15.75" customHeight="1">
      <c r="A474" s="28"/>
      <c r="B474" s="39" t="s">
        <v>13853</v>
      </c>
      <c r="C474" s="154"/>
      <c r="D474" s="112"/>
      <c r="E474" s="113"/>
      <c r="F474" s="74"/>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row>
    <row r="475" ht="15.75" customHeight="1">
      <c r="A475" s="28"/>
      <c r="B475" s="39" t="s">
        <v>13853</v>
      </c>
      <c r="C475" s="154"/>
      <c r="D475" s="114"/>
      <c r="E475" s="115"/>
      <c r="F475" s="74"/>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row>
    <row r="476" ht="15.75" customHeight="1">
      <c r="A476" s="28"/>
      <c r="B476" s="39" t="s">
        <v>13853</v>
      </c>
      <c r="C476" s="154"/>
      <c r="D476" s="27"/>
      <c r="E476" s="27"/>
      <c r="F476" s="74"/>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row>
    <row r="477" ht="15.75" customHeight="1">
      <c r="A477" s="28"/>
      <c r="B477" s="39" t="s">
        <v>13853</v>
      </c>
      <c r="C477" s="154"/>
      <c r="D477" s="27"/>
      <c r="E477" s="27"/>
      <c r="F477" s="74"/>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row>
    <row r="478" ht="15.75" customHeight="1">
      <c r="A478" s="44"/>
      <c r="B478" s="39" t="s">
        <v>13853</v>
      </c>
      <c r="C478" s="154"/>
      <c r="D478" s="27"/>
      <c r="E478" s="27"/>
      <c r="F478" s="74"/>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row>
    <row r="479" ht="15.75" customHeight="1">
      <c r="A479" s="442" t="s">
        <v>17361</v>
      </c>
      <c r="B479" s="135">
        <v>44600.0</v>
      </c>
      <c r="C479" s="154"/>
      <c r="D479" s="27"/>
      <c r="E479" s="27"/>
      <c r="F479" s="74"/>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row>
    <row r="480" ht="15.75" customHeight="1">
      <c r="A480" s="28"/>
      <c r="B480" s="39" t="s">
        <v>13064</v>
      </c>
      <c r="C480" s="154"/>
      <c r="D480" s="27" t="s">
        <v>6016</v>
      </c>
      <c r="E480" s="27"/>
      <c r="F480" s="74"/>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row>
    <row r="481" ht="15.75" customHeight="1">
      <c r="A481" s="28"/>
      <c r="B481" s="39" t="s">
        <v>13064</v>
      </c>
      <c r="C481" s="182" t="s">
        <v>149</v>
      </c>
      <c r="D481" s="36" t="s">
        <v>15941</v>
      </c>
      <c r="E481" s="36" t="s">
        <v>15942</v>
      </c>
      <c r="F481" s="76">
        <v>0.4583333333333333</v>
      </c>
      <c r="G481" s="77" t="s">
        <v>17520</v>
      </c>
      <c r="H481" s="77" t="s">
        <v>17534</v>
      </c>
      <c r="I481" s="47" t="s">
        <v>15944</v>
      </c>
      <c r="J481" s="27" t="s">
        <v>255</v>
      </c>
      <c r="K481" s="27"/>
      <c r="L481" s="27"/>
      <c r="M481" s="27"/>
      <c r="N481" s="27"/>
      <c r="O481" s="27"/>
      <c r="P481" s="27"/>
      <c r="Q481" s="27"/>
      <c r="R481" s="27"/>
      <c r="S481" s="27"/>
      <c r="T481" s="27"/>
      <c r="U481" s="27"/>
      <c r="V481" s="27"/>
      <c r="W481" s="27"/>
      <c r="X481" s="27"/>
      <c r="Y481" s="27"/>
      <c r="Z481" s="27"/>
      <c r="AA481" s="27"/>
      <c r="AB481" s="27"/>
      <c r="AC481" s="27"/>
      <c r="AD481" s="27"/>
      <c r="AE481" s="27"/>
      <c r="AF481" s="27"/>
    </row>
    <row r="482" ht="15.75" customHeight="1">
      <c r="A482" s="28"/>
      <c r="B482" s="39" t="s">
        <v>13064</v>
      </c>
      <c r="C482" s="43" t="s">
        <v>167</v>
      </c>
      <c r="D482" s="36" t="s">
        <v>15121</v>
      </c>
      <c r="E482" s="36" t="s">
        <v>15122</v>
      </c>
      <c r="F482" s="76">
        <v>0.5416666666666666</v>
      </c>
      <c r="G482" s="77" t="s">
        <v>17535</v>
      </c>
      <c r="H482" s="77" t="s">
        <v>17536</v>
      </c>
      <c r="I482" s="47" t="s">
        <v>15124</v>
      </c>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row>
    <row r="483" ht="15.75" customHeight="1">
      <c r="A483" s="28"/>
      <c r="B483" s="39" t="s">
        <v>13064</v>
      </c>
      <c r="C483" s="182" t="s">
        <v>149</v>
      </c>
      <c r="D483" s="36" t="s">
        <v>14748</v>
      </c>
      <c r="E483" s="36" t="s">
        <v>14749</v>
      </c>
      <c r="F483" s="76">
        <v>0.625</v>
      </c>
      <c r="G483" s="77" t="s">
        <v>17537</v>
      </c>
      <c r="H483" s="77" t="s">
        <v>14753</v>
      </c>
      <c r="I483" s="36" t="s">
        <v>14752</v>
      </c>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row>
    <row r="484" ht="15.75" customHeight="1">
      <c r="A484" s="28"/>
      <c r="B484" s="39" t="s">
        <v>13064</v>
      </c>
      <c r="C484" s="165" t="s">
        <v>106</v>
      </c>
      <c r="D484" s="31" t="s">
        <v>16484</v>
      </c>
      <c r="E484" s="31" t="s">
        <v>16485</v>
      </c>
      <c r="F484" s="80">
        <v>0.7083333333333334</v>
      </c>
      <c r="G484" s="51" t="s">
        <v>17538</v>
      </c>
      <c r="H484" s="31" t="s">
        <v>17539</v>
      </c>
      <c r="I484" s="31" t="s">
        <v>16487</v>
      </c>
      <c r="J484" s="27" t="s">
        <v>17540</v>
      </c>
      <c r="K484" s="27"/>
      <c r="L484" s="27"/>
      <c r="M484" s="27"/>
      <c r="N484" s="27"/>
      <c r="O484" s="27"/>
      <c r="P484" s="27"/>
      <c r="Q484" s="27"/>
      <c r="R484" s="27"/>
      <c r="S484" s="27"/>
      <c r="T484" s="27"/>
      <c r="U484" s="27"/>
      <c r="V484" s="27"/>
      <c r="W484" s="27"/>
      <c r="X484" s="27"/>
      <c r="Y484" s="27"/>
      <c r="Z484" s="27"/>
      <c r="AA484" s="27"/>
      <c r="AB484" s="27"/>
      <c r="AC484" s="27"/>
      <c r="AD484" s="27"/>
      <c r="AE484" s="27"/>
      <c r="AF484" s="27"/>
    </row>
    <row r="485" ht="15.75" customHeight="1">
      <c r="A485" s="44"/>
      <c r="B485" s="39" t="s">
        <v>13064</v>
      </c>
      <c r="C485" s="154"/>
      <c r="D485" s="27"/>
      <c r="E485" s="27"/>
      <c r="F485" s="74"/>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row>
    <row r="486" ht="15.75" customHeight="1">
      <c r="A486" s="548"/>
      <c r="B486" s="39"/>
      <c r="C486" s="154"/>
      <c r="D486" s="27"/>
      <c r="E486" s="27"/>
      <c r="F486" s="74"/>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row>
    <row r="487" ht="15.75" customHeight="1">
      <c r="A487" s="442" t="s">
        <v>17532</v>
      </c>
      <c r="B487" s="39" t="s">
        <v>13853</v>
      </c>
      <c r="C487" s="154"/>
      <c r="D487" s="27"/>
      <c r="E487" s="27"/>
      <c r="F487" s="74"/>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row>
    <row r="488" ht="15.75" customHeight="1">
      <c r="A488" s="28"/>
      <c r="B488" s="39" t="s">
        <v>13853</v>
      </c>
      <c r="C488" s="223"/>
      <c r="D488" s="56"/>
      <c r="E488" s="56"/>
      <c r="F488" s="78"/>
      <c r="G488" s="27"/>
      <c r="H488" s="27"/>
      <c r="I488" s="56"/>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row>
    <row r="489" ht="15.75" customHeight="1">
      <c r="A489" s="28"/>
      <c r="B489" s="39" t="s">
        <v>13853</v>
      </c>
      <c r="C489" s="43" t="s">
        <v>167</v>
      </c>
      <c r="D489" s="36" t="s">
        <v>15495</v>
      </c>
      <c r="E489" s="36" t="s">
        <v>15496</v>
      </c>
      <c r="F489" s="76">
        <v>0.5833333333333334</v>
      </c>
      <c r="G489" s="77" t="s">
        <v>17479</v>
      </c>
      <c r="H489" s="77" t="s">
        <v>17541</v>
      </c>
      <c r="I489" s="47" t="s">
        <v>15498</v>
      </c>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row>
    <row r="490" ht="15.75" customHeight="1">
      <c r="A490" s="28"/>
      <c r="B490" s="39" t="s">
        <v>13853</v>
      </c>
      <c r="C490" s="43" t="s">
        <v>167</v>
      </c>
      <c r="D490" s="36" t="s">
        <v>16448</v>
      </c>
      <c r="E490" s="36" t="s">
        <v>16449</v>
      </c>
      <c r="F490" s="76">
        <v>0.6666666666666666</v>
      </c>
      <c r="G490" s="77" t="s">
        <v>17479</v>
      </c>
      <c r="H490" s="77" t="s">
        <v>17542</v>
      </c>
      <c r="I490" s="47" t="s">
        <v>16450</v>
      </c>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row>
    <row r="491" ht="15.75" customHeight="1">
      <c r="A491" s="28"/>
      <c r="B491" s="39" t="s">
        <v>13853</v>
      </c>
      <c r="C491" s="165" t="s">
        <v>149</v>
      </c>
      <c r="D491" s="31" t="s">
        <v>15529</v>
      </c>
      <c r="E491" s="31" t="s">
        <v>15530</v>
      </c>
      <c r="F491" s="80">
        <v>0.75</v>
      </c>
      <c r="G491" s="138" t="s">
        <v>17479</v>
      </c>
      <c r="H491" s="81" t="s">
        <v>17543</v>
      </c>
      <c r="I491" s="51" t="s">
        <v>15532</v>
      </c>
      <c r="J491" s="27" t="s">
        <v>532</v>
      </c>
      <c r="K491" s="27"/>
      <c r="L491" s="27"/>
      <c r="M491" s="27"/>
      <c r="N491" s="27"/>
      <c r="O491" s="27"/>
      <c r="P491" s="27"/>
      <c r="Q491" s="27"/>
      <c r="R491" s="27"/>
      <c r="S491" s="27"/>
      <c r="T491" s="27"/>
      <c r="U491" s="27"/>
      <c r="V491" s="27"/>
      <c r="W491" s="27"/>
      <c r="X491" s="27"/>
      <c r="Y491" s="27"/>
      <c r="Z491" s="27"/>
      <c r="AA491" s="27"/>
      <c r="AB491" s="27"/>
      <c r="AC491" s="27"/>
      <c r="AD491" s="27"/>
      <c r="AE491" s="27"/>
      <c r="AF491" s="27"/>
    </row>
    <row r="492" ht="15.75" customHeight="1">
      <c r="A492" s="44"/>
      <c r="B492" s="39" t="s">
        <v>13853</v>
      </c>
      <c r="C492" s="165" t="s">
        <v>100</v>
      </c>
      <c r="D492" s="51" t="s">
        <v>16024</v>
      </c>
      <c r="E492" s="51" t="s">
        <v>16025</v>
      </c>
      <c r="F492" s="80">
        <v>0.8125</v>
      </c>
      <c r="G492" s="81" t="s">
        <v>17544</v>
      </c>
      <c r="H492" s="81" t="s">
        <v>17545</v>
      </c>
      <c r="I492" s="51" t="s">
        <v>16027</v>
      </c>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row>
    <row r="493" ht="15.75" customHeight="1">
      <c r="A493" s="442" t="s">
        <v>17361</v>
      </c>
      <c r="B493" s="135">
        <v>44601.0</v>
      </c>
      <c r="C493" s="154"/>
      <c r="D493" s="27"/>
      <c r="E493" s="27"/>
      <c r="F493" s="74"/>
      <c r="G493" s="27"/>
      <c r="H493" s="27"/>
      <c r="I493" s="27"/>
      <c r="J493" s="27" t="s">
        <v>17546</v>
      </c>
      <c r="K493" s="27"/>
      <c r="L493" s="27"/>
      <c r="M493" s="27"/>
      <c r="N493" s="27"/>
      <c r="O493" s="27"/>
      <c r="P493" s="27"/>
      <c r="Q493" s="27"/>
      <c r="R493" s="27"/>
      <c r="S493" s="27"/>
      <c r="T493" s="27"/>
      <c r="U493" s="27"/>
      <c r="V493" s="27"/>
      <c r="W493" s="27"/>
      <c r="X493" s="27"/>
      <c r="Y493" s="27"/>
      <c r="Z493" s="27"/>
      <c r="AA493" s="27"/>
      <c r="AB493" s="27"/>
      <c r="AC493" s="27"/>
      <c r="AD493" s="27"/>
      <c r="AE493" s="27"/>
      <c r="AF493" s="27"/>
    </row>
    <row r="494" ht="15.75" customHeight="1">
      <c r="A494" s="28"/>
      <c r="B494" s="39" t="s">
        <v>13064</v>
      </c>
      <c r="C494" s="81" t="s">
        <v>156</v>
      </c>
      <c r="D494" s="51" t="s">
        <v>16024</v>
      </c>
      <c r="E494" s="51" t="s">
        <v>16025</v>
      </c>
      <c r="F494" s="91" t="s">
        <v>363</v>
      </c>
      <c r="G494" s="81" t="s">
        <v>17544</v>
      </c>
      <c r="H494" s="81" t="s">
        <v>17545</v>
      </c>
      <c r="I494" s="51" t="s">
        <v>16027</v>
      </c>
      <c r="J494" s="27" t="s">
        <v>17547</v>
      </c>
      <c r="K494" s="27"/>
      <c r="L494" s="27"/>
      <c r="M494" s="27"/>
      <c r="N494" s="27"/>
      <c r="O494" s="27"/>
      <c r="P494" s="27"/>
      <c r="Q494" s="27"/>
      <c r="R494" s="27"/>
      <c r="S494" s="27"/>
      <c r="T494" s="27"/>
      <c r="U494" s="27"/>
      <c r="V494" s="27"/>
      <c r="W494" s="27"/>
      <c r="X494" s="27"/>
      <c r="Y494" s="27"/>
      <c r="Z494" s="27"/>
      <c r="AA494" s="27"/>
      <c r="AB494" s="27"/>
      <c r="AC494" s="27"/>
      <c r="AD494" s="27"/>
      <c r="AE494" s="27"/>
      <c r="AF494" s="27"/>
    </row>
    <row r="495" ht="15.75" customHeight="1">
      <c r="A495" s="28"/>
      <c r="B495" s="39" t="s">
        <v>13064</v>
      </c>
      <c r="C495" s="34" t="s">
        <v>167</v>
      </c>
      <c r="D495" s="51" t="s">
        <v>15317</v>
      </c>
      <c r="E495" s="51" t="s">
        <v>15318</v>
      </c>
      <c r="F495" s="80">
        <v>0.5208333333333334</v>
      </c>
      <c r="G495" s="81" t="s">
        <v>17548</v>
      </c>
      <c r="H495" s="81" t="s">
        <v>17549</v>
      </c>
      <c r="I495" s="51" t="s">
        <v>15321</v>
      </c>
      <c r="J495" s="27" t="s">
        <v>17547</v>
      </c>
      <c r="K495" s="27"/>
      <c r="L495" s="27"/>
      <c r="M495" s="27"/>
      <c r="N495" s="27"/>
      <c r="O495" s="27"/>
      <c r="P495" s="27"/>
      <c r="Q495" s="27"/>
      <c r="R495" s="27"/>
      <c r="S495" s="27"/>
      <c r="T495" s="27"/>
      <c r="U495" s="27"/>
      <c r="V495" s="27"/>
      <c r="W495" s="27"/>
      <c r="X495" s="27"/>
      <c r="Y495" s="27"/>
      <c r="Z495" s="27"/>
      <c r="AA495" s="27"/>
      <c r="AB495" s="27"/>
      <c r="AC495" s="27"/>
      <c r="AD495" s="27"/>
      <c r="AE495" s="27"/>
      <c r="AF495" s="27"/>
    </row>
    <row r="496" ht="15.75" customHeight="1">
      <c r="A496" s="28"/>
      <c r="B496" s="39" t="s">
        <v>13064</v>
      </c>
      <c r="C496" s="34" t="s">
        <v>167</v>
      </c>
      <c r="D496" s="51" t="s">
        <v>16028</v>
      </c>
      <c r="E496" s="51" t="s">
        <v>16029</v>
      </c>
      <c r="F496" s="80">
        <v>0.5833333333333334</v>
      </c>
      <c r="G496" s="81" t="s">
        <v>17550</v>
      </c>
      <c r="H496" s="81" t="s">
        <v>17551</v>
      </c>
      <c r="I496" s="51" t="s">
        <v>16031</v>
      </c>
      <c r="J496" s="27" t="s">
        <v>17547</v>
      </c>
      <c r="K496" s="27"/>
      <c r="L496" s="27"/>
      <c r="M496" s="27"/>
      <c r="N496" s="27"/>
      <c r="O496" s="27"/>
      <c r="P496" s="27"/>
      <c r="Q496" s="27"/>
      <c r="R496" s="27"/>
      <c r="S496" s="27"/>
      <c r="T496" s="27"/>
      <c r="U496" s="27"/>
      <c r="V496" s="27"/>
      <c r="W496" s="27"/>
      <c r="X496" s="27"/>
      <c r="Y496" s="27"/>
      <c r="Z496" s="27"/>
      <c r="AA496" s="27"/>
      <c r="AB496" s="27"/>
      <c r="AC496" s="27"/>
      <c r="AD496" s="27"/>
      <c r="AE496" s="27"/>
      <c r="AF496" s="27"/>
    </row>
    <row r="497" ht="15.75" customHeight="1">
      <c r="A497" s="28"/>
      <c r="B497" s="39" t="s">
        <v>13064</v>
      </c>
      <c r="C497" s="43" t="s">
        <v>167</v>
      </c>
      <c r="D497" s="47" t="s">
        <v>15587</v>
      </c>
      <c r="E497" s="47" t="s">
        <v>15588</v>
      </c>
      <c r="F497" s="76">
        <v>0.6666666666666666</v>
      </c>
      <c r="G497" s="77" t="s">
        <v>17552</v>
      </c>
      <c r="H497" s="77" t="s">
        <v>17553</v>
      </c>
      <c r="I497" s="47" t="s">
        <v>15591</v>
      </c>
      <c r="K497" s="27"/>
      <c r="L497" s="27"/>
      <c r="M497" s="27"/>
      <c r="N497" s="27"/>
      <c r="O497" s="27"/>
      <c r="P497" s="27"/>
      <c r="Q497" s="27"/>
      <c r="R497" s="27"/>
      <c r="S497" s="27"/>
      <c r="T497" s="27"/>
      <c r="U497" s="27"/>
      <c r="V497" s="27"/>
      <c r="W497" s="27"/>
      <c r="X497" s="27"/>
      <c r="Y497" s="27"/>
      <c r="Z497" s="27"/>
      <c r="AA497" s="27"/>
      <c r="AB497" s="27"/>
      <c r="AC497" s="27"/>
      <c r="AD497" s="27"/>
      <c r="AE497" s="27"/>
      <c r="AF497" s="27"/>
    </row>
    <row r="498" ht="15.75" customHeight="1">
      <c r="A498" s="28"/>
      <c r="B498" s="39" t="s">
        <v>13064</v>
      </c>
      <c r="C498" s="34" t="s">
        <v>167</v>
      </c>
      <c r="D498" s="51" t="s">
        <v>16240</v>
      </c>
      <c r="E498" s="51" t="s">
        <v>16241</v>
      </c>
      <c r="F498" s="80">
        <v>0.75</v>
      </c>
      <c r="G498" s="81" t="s">
        <v>17554</v>
      </c>
      <c r="H498" s="81" t="s">
        <v>17555</v>
      </c>
      <c r="I498" s="51" t="s">
        <v>16244</v>
      </c>
      <c r="J498" s="27" t="s">
        <v>17556</v>
      </c>
      <c r="K498" s="27"/>
      <c r="L498" s="27"/>
      <c r="M498" s="27"/>
      <c r="N498" s="27"/>
      <c r="O498" s="27"/>
      <c r="P498" s="27"/>
      <c r="Q498" s="27"/>
      <c r="R498" s="27"/>
      <c r="S498" s="27"/>
      <c r="T498" s="27"/>
      <c r="U498" s="27"/>
      <c r="V498" s="27"/>
      <c r="W498" s="27"/>
      <c r="X498" s="27"/>
      <c r="Y498" s="27"/>
      <c r="Z498" s="27"/>
      <c r="AA498" s="27"/>
      <c r="AB498" s="27"/>
      <c r="AC498" s="27"/>
      <c r="AD498" s="27"/>
      <c r="AE498" s="27"/>
      <c r="AF498" s="27"/>
    </row>
    <row r="499" ht="15.75" customHeight="1">
      <c r="A499" s="44"/>
      <c r="B499" s="39" t="s">
        <v>13064</v>
      </c>
      <c r="C499" s="182" t="s">
        <v>66</v>
      </c>
      <c r="D499" s="47" t="s">
        <v>14953</v>
      </c>
      <c r="E499" s="47" t="s">
        <v>14954</v>
      </c>
      <c r="F499" s="89" t="s">
        <v>363</v>
      </c>
      <c r="G499" s="77" t="s">
        <v>17246</v>
      </c>
      <c r="H499" s="77" t="s">
        <v>17406</v>
      </c>
      <c r="I499" s="77" t="s">
        <v>14956</v>
      </c>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row>
    <row r="500" ht="15.75" customHeight="1">
      <c r="A500" s="548"/>
      <c r="B500" s="39"/>
      <c r="C500" s="182" t="s">
        <v>106</v>
      </c>
      <c r="D500" s="36" t="s">
        <v>16484</v>
      </c>
      <c r="E500" s="36" t="s">
        <v>16485</v>
      </c>
      <c r="F500" s="76">
        <v>0.7083333333333334</v>
      </c>
      <c r="G500" s="47" t="s">
        <v>17538</v>
      </c>
      <c r="H500" s="36" t="s">
        <v>17539</v>
      </c>
      <c r="I500" s="36" t="s">
        <v>16487</v>
      </c>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row>
    <row r="501" ht="15.75" customHeight="1">
      <c r="A501" s="442" t="s">
        <v>17532</v>
      </c>
      <c r="B501" s="39" t="s">
        <v>13853</v>
      </c>
      <c r="C501" s="154"/>
      <c r="D501" s="27" t="s">
        <v>6016</v>
      </c>
      <c r="E501" s="27"/>
      <c r="F501" s="74"/>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row>
    <row r="502" ht="15.75" customHeight="1">
      <c r="A502" s="28"/>
      <c r="B502" s="39" t="s">
        <v>13853</v>
      </c>
      <c r="C502" s="182" t="s">
        <v>100</v>
      </c>
      <c r="D502" s="36" t="s">
        <v>14484</v>
      </c>
      <c r="E502" s="36" t="s">
        <v>14485</v>
      </c>
      <c r="F502" s="76">
        <v>0.4583333333333333</v>
      </c>
      <c r="G502" s="77" t="s">
        <v>17479</v>
      </c>
      <c r="H502" s="77" t="s">
        <v>17557</v>
      </c>
      <c r="I502" s="47" t="s">
        <v>17558</v>
      </c>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row>
    <row r="503" ht="15.75" customHeight="1">
      <c r="A503" s="28"/>
      <c r="B503" s="39" t="s">
        <v>13853</v>
      </c>
      <c r="C503" s="165" t="s">
        <v>100</v>
      </c>
      <c r="D503" s="51" t="s">
        <v>13840</v>
      </c>
      <c r="E503" s="51" t="s">
        <v>13841</v>
      </c>
      <c r="F503" s="80">
        <v>0.5416666666666666</v>
      </c>
      <c r="G503" s="81" t="s">
        <v>17544</v>
      </c>
      <c r="H503" s="81" t="s">
        <v>17559</v>
      </c>
      <c r="I503" s="51" t="s">
        <v>13843</v>
      </c>
      <c r="J503" s="27" t="s">
        <v>17560</v>
      </c>
      <c r="K503" s="27"/>
      <c r="L503" s="27"/>
      <c r="M503" s="27"/>
      <c r="N503" s="27"/>
      <c r="O503" s="27"/>
      <c r="P503" s="27"/>
      <c r="Q503" s="27"/>
      <c r="R503" s="27"/>
      <c r="S503" s="27"/>
      <c r="T503" s="27"/>
      <c r="U503" s="27"/>
      <c r="V503" s="27"/>
      <c r="W503" s="27"/>
      <c r="X503" s="27"/>
      <c r="Y503" s="27"/>
      <c r="Z503" s="27"/>
      <c r="AA503" s="27"/>
      <c r="AB503" s="27"/>
      <c r="AC503" s="27"/>
      <c r="AD503" s="27"/>
      <c r="AE503" s="27"/>
      <c r="AF503" s="27"/>
    </row>
    <row r="504" ht="15.75" customHeight="1">
      <c r="A504" s="28"/>
      <c r="B504" s="39" t="s">
        <v>13853</v>
      </c>
      <c r="C504" s="165" t="s">
        <v>100</v>
      </c>
      <c r="D504" s="31" t="s">
        <v>16295</v>
      </c>
      <c r="E504" s="31" t="s">
        <v>16296</v>
      </c>
      <c r="F504" s="80">
        <v>0.625</v>
      </c>
      <c r="G504" s="81" t="s">
        <v>17479</v>
      </c>
      <c r="H504" s="81" t="s">
        <v>17561</v>
      </c>
      <c r="I504" s="51" t="s">
        <v>16298</v>
      </c>
      <c r="J504" s="27" t="s">
        <v>17562</v>
      </c>
      <c r="K504" s="27"/>
      <c r="L504" s="27"/>
      <c r="M504" s="27"/>
      <c r="N504" s="27"/>
      <c r="O504" s="27"/>
      <c r="P504" s="27"/>
      <c r="Q504" s="27"/>
      <c r="R504" s="27"/>
      <c r="S504" s="27"/>
      <c r="T504" s="27"/>
      <c r="U504" s="27"/>
      <c r="V504" s="27"/>
      <c r="W504" s="27"/>
      <c r="X504" s="27"/>
      <c r="Y504" s="27"/>
      <c r="Z504" s="27"/>
      <c r="AA504" s="27"/>
      <c r="AB504" s="27"/>
      <c r="AC504" s="27"/>
      <c r="AD504" s="27"/>
      <c r="AE504" s="27"/>
      <c r="AF504" s="27"/>
    </row>
    <row r="505" ht="15.75" customHeight="1">
      <c r="A505" s="28"/>
      <c r="B505" s="39" t="s">
        <v>13853</v>
      </c>
      <c r="C505" s="182" t="s">
        <v>100</v>
      </c>
      <c r="D505" s="36" t="s">
        <v>15685</v>
      </c>
      <c r="E505" s="36" t="s">
        <v>15686</v>
      </c>
      <c r="F505" s="76">
        <v>0.6875</v>
      </c>
      <c r="G505" s="77" t="s">
        <v>17479</v>
      </c>
      <c r="H505" s="77" t="s">
        <v>17563</v>
      </c>
      <c r="I505" s="47" t="s">
        <v>15688</v>
      </c>
      <c r="J505" s="27" t="s">
        <v>17564</v>
      </c>
      <c r="K505" s="27"/>
      <c r="L505" s="27"/>
      <c r="M505" s="27"/>
      <c r="N505" s="27"/>
      <c r="O505" s="27"/>
      <c r="P505" s="27"/>
      <c r="Q505" s="27"/>
      <c r="R505" s="27"/>
      <c r="S505" s="27"/>
      <c r="T505" s="27"/>
      <c r="U505" s="27"/>
      <c r="V505" s="27"/>
      <c r="W505" s="27"/>
      <c r="X505" s="27"/>
      <c r="Y505" s="27"/>
      <c r="Z505" s="27"/>
      <c r="AA505" s="27"/>
      <c r="AB505" s="27"/>
      <c r="AC505" s="27"/>
      <c r="AD505" s="27"/>
      <c r="AE505" s="27"/>
      <c r="AF505" s="27"/>
    </row>
    <row r="506" ht="15.75" customHeight="1">
      <c r="A506" s="44"/>
      <c r="B506" s="39" t="s">
        <v>13853</v>
      </c>
      <c r="C506" s="160"/>
      <c r="D506" s="317"/>
      <c r="E506" s="317"/>
      <c r="F506" s="522"/>
      <c r="G506" s="126"/>
      <c r="H506" s="317"/>
      <c r="I506" s="31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row>
    <row r="507" ht="15.75" customHeight="1">
      <c r="A507" s="442" t="s">
        <v>17361</v>
      </c>
      <c r="B507" s="135">
        <v>44602.0</v>
      </c>
      <c r="C507" s="154"/>
      <c r="D507" s="27"/>
      <c r="E507" s="27"/>
      <c r="F507" s="74"/>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row>
    <row r="508" ht="15.75" customHeight="1">
      <c r="A508" s="28"/>
      <c r="B508" s="39" t="s">
        <v>13064</v>
      </c>
      <c r="C508" s="43" t="s">
        <v>167</v>
      </c>
      <c r="D508" s="47" t="s">
        <v>15317</v>
      </c>
      <c r="E508" s="47" t="s">
        <v>15318</v>
      </c>
      <c r="F508" s="76">
        <v>0.5208333333333334</v>
      </c>
      <c r="G508" s="77" t="s">
        <v>17548</v>
      </c>
      <c r="H508" s="77" t="s">
        <v>17549</v>
      </c>
      <c r="I508" s="47" t="s">
        <v>15321</v>
      </c>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row>
    <row r="509" ht="15.75" customHeight="1">
      <c r="A509" s="28"/>
      <c r="B509" s="39" t="s">
        <v>13064</v>
      </c>
      <c r="C509" s="43" t="s">
        <v>167</v>
      </c>
      <c r="D509" s="47" t="s">
        <v>16028</v>
      </c>
      <c r="E509" s="47" t="s">
        <v>16029</v>
      </c>
      <c r="F509" s="76">
        <v>0.5833333333333334</v>
      </c>
      <c r="G509" s="77" t="s">
        <v>17550</v>
      </c>
      <c r="H509" s="77" t="s">
        <v>17551</v>
      </c>
      <c r="I509" s="47" t="s">
        <v>16031</v>
      </c>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row>
    <row r="510" ht="15.75" customHeight="1">
      <c r="A510" s="28"/>
      <c r="B510" s="39" t="s">
        <v>13064</v>
      </c>
      <c r="C510" s="182" t="s">
        <v>149</v>
      </c>
      <c r="D510" s="47" t="s">
        <v>16051</v>
      </c>
      <c r="E510" s="47" t="s">
        <v>16052</v>
      </c>
      <c r="F510" s="76">
        <v>0.625</v>
      </c>
      <c r="G510" s="77" t="s">
        <v>17565</v>
      </c>
      <c r="H510" s="77" t="s">
        <v>17566</v>
      </c>
      <c r="I510" s="47" t="s">
        <v>16055</v>
      </c>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row>
    <row r="511" ht="15.75" customHeight="1">
      <c r="A511" s="28"/>
      <c r="B511" s="39" t="s">
        <v>13064</v>
      </c>
      <c r="C511" s="43" t="s">
        <v>167</v>
      </c>
      <c r="D511" s="47" t="s">
        <v>13617</v>
      </c>
      <c r="E511" s="47" t="s">
        <v>13618</v>
      </c>
      <c r="F511" s="86">
        <v>0.6666666666666666</v>
      </c>
      <c r="G511" s="87" t="s">
        <v>17567</v>
      </c>
      <c r="H511" s="87" t="s">
        <v>17568</v>
      </c>
      <c r="I511" s="47" t="s">
        <v>13622</v>
      </c>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row>
    <row r="512" ht="15.75" customHeight="1">
      <c r="A512" s="28"/>
      <c r="B512" s="39" t="s">
        <v>13064</v>
      </c>
      <c r="C512" s="87" t="s">
        <v>571</v>
      </c>
      <c r="D512" s="47" t="s">
        <v>15830</v>
      </c>
      <c r="E512" s="47" t="s">
        <v>15831</v>
      </c>
      <c r="F512" s="86">
        <v>0.75</v>
      </c>
      <c r="G512" s="87" t="s">
        <v>17569</v>
      </c>
      <c r="H512" s="97" t="s">
        <v>15835</v>
      </c>
      <c r="I512" s="47" t="s">
        <v>15834</v>
      </c>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row>
    <row r="513" ht="15.75" customHeight="1">
      <c r="A513" s="44"/>
      <c r="B513" s="39" t="s">
        <v>13064</v>
      </c>
      <c r="C513" s="154"/>
      <c r="D513" s="27"/>
      <c r="E513" s="27"/>
      <c r="F513" s="74"/>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row>
    <row r="514" ht="15.75" customHeight="1">
      <c r="A514" s="548"/>
      <c r="B514" s="39"/>
      <c r="C514" s="154"/>
      <c r="D514" s="27"/>
      <c r="E514" s="27"/>
      <c r="F514" s="74"/>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row>
    <row r="515" ht="15.75" customHeight="1">
      <c r="A515" s="442" t="s">
        <v>17532</v>
      </c>
      <c r="B515" s="39" t="s">
        <v>13853</v>
      </c>
      <c r="C515" s="154"/>
      <c r="D515" s="549" t="s">
        <v>17533</v>
      </c>
      <c r="E515" s="111"/>
      <c r="F515" s="74"/>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row>
    <row r="516" ht="15.75" customHeight="1">
      <c r="A516" s="28"/>
      <c r="B516" s="39" t="s">
        <v>13853</v>
      </c>
      <c r="C516" s="154"/>
      <c r="D516" s="112"/>
      <c r="E516" s="113"/>
      <c r="F516" s="74"/>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row>
    <row r="517" ht="15.75" customHeight="1">
      <c r="A517" s="28"/>
      <c r="B517" s="39" t="s">
        <v>13853</v>
      </c>
      <c r="C517" s="154"/>
      <c r="D517" s="114"/>
      <c r="E517" s="115"/>
      <c r="F517" s="74"/>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row>
    <row r="518" ht="15.75" customHeight="1">
      <c r="A518" s="28"/>
      <c r="B518" s="39" t="s">
        <v>13853</v>
      </c>
      <c r="C518" s="154"/>
      <c r="D518" s="27"/>
      <c r="E518" s="27"/>
      <c r="F518" s="74"/>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row>
    <row r="519" ht="15.75" customHeight="1">
      <c r="A519" s="28"/>
      <c r="B519" s="39" t="s">
        <v>13853</v>
      </c>
      <c r="C519" s="154"/>
      <c r="D519" s="27"/>
      <c r="E519" s="27"/>
      <c r="F519" s="74"/>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row>
    <row r="520" ht="15.75" customHeight="1">
      <c r="A520" s="44"/>
      <c r="B520" s="39" t="s">
        <v>13853</v>
      </c>
      <c r="C520" s="154"/>
      <c r="D520" s="27"/>
      <c r="E520" s="27"/>
      <c r="F520" s="74"/>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row>
    <row r="521" ht="15.75" customHeight="1">
      <c r="A521" s="442" t="s">
        <v>17361</v>
      </c>
      <c r="B521" s="135">
        <v>44603.0</v>
      </c>
      <c r="C521" s="154"/>
      <c r="D521" s="27"/>
      <c r="E521" s="27"/>
      <c r="F521" s="74"/>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row>
    <row r="522" ht="15.75" customHeight="1">
      <c r="A522" s="28"/>
      <c r="B522" s="39" t="s">
        <v>13064</v>
      </c>
      <c r="C522" s="154"/>
      <c r="D522" s="27" t="s">
        <v>6016</v>
      </c>
      <c r="E522" s="27"/>
      <c r="F522" s="74"/>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row>
    <row r="523" ht="15.75" customHeight="1">
      <c r="A523" s="28"/>
      <c r="B523" s="39" t="s">
        <v>13064</v>
      </c>
      <c r="C523" s="154"/>
      <c r="D523" s="27"/>
      <c r="E523" s="27"/>
      <c r="F523" s="74"/>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row>
    <row r="524" ht="15.75" customHeight="1">
      <c r="A524" s="28"/>
      <c r="B524" s="39" t="s">
        <v>13064</v>
      </c>
      <c r="C524" s="154"/>
      <c r="D524" s="27"/>
      <c r="E524" s="27"/>
      <c r="F524" s="78"/>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row>
    <row r="525" ht="15.75" customHeight="1">
      <c r="A525" s="28"/>
      <c r="B525" s="39" t="s">
        <v>13064</v>
      </c>
      <c r="C525" s="165" t="s">
        <v>149</v>
      </c>
      <c r="D525" s="51" t="s">
        <v>14800</v>
      </c>
      <c r="E525" s="51" t="s">
        <v>14801</v>
      </c>
      <c r="F525" s="80">
        <v>0.5416666666666666</v>
      </c>
      <c r="G525" s="81" t="s">
        <v>17570</v>
      </c>
      <c r="H525" s="81" t="s">
        <v>17571</v>
      </c>
      <c r="I525" s="51" t="s">
        <v>14803</v>
      </c>
      <c r="J525" s="27" t="s">
        <v>17572</v>
      </c>
      <c r="K525" s="27"/>
      <c r="L525" s="27"/>
      <c r="M525" s="27"/>
      <c r="N525" s="27"/>
      <c r="O525" s="27"/>
      <c r="P525" s="27"/>
      <c r="Q525" s="27"/>
      <c r="R525" s="27"/>
      <c r="S525" s="27"/>
      <c r="T525" s="27"/>
      <c r="U525" s="27"/>
      <c r="V525" s="27"/>
      <c r="W525" s="27"/>
      <c r="X525" s="27"/>
      <c r="Y525" s="27"/>
      <c r="Z525" s="27"/>
      <c r="AA525" s="27"/>
      <c r="AB525" s="27"/>
      <c r="AC525" s="27"/>
      <c r="AD525" s="27"/>
      <c r="AE525" s="27"/>
      <c r="AF525" s="27"/>
    </row>
    <row r="526" ht="15.75" customHeight="1">
      <c r="A526" s="28"/>
      <c r="B526" s="39" t="s">
        <v>13064</v>
      </c>
      <c r="C526" s="182" t="s">
        <v>149</v>
      </c>
      <c r="D526" s="36" t="s">
        <v>14840</v>
      </c>
      <c r="E526" s="36" t="s">
        <v>14841</v>
      </c>
      <c r="F526" s="76">
        <v>0.625</v>
      </c>
      <c r="G526" s="77" t="s">
        <v>17570</v>
      </c>
      <c r="H526" s="77" t="s">
        <v>17573</v>
      </c>
      <c r="I526" s="47" t="s">
        <v>14843</v>
      </c>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row>
    <row r="527" ht="15.75" customHeight="1">
      <c r="A527" s="44"/>
      <c r="B527" s="39" t="s">
        <v>13064</v>
      </c>
      <c r="C527" s="182" t="s">
        <v>149</v>
      </c>
      <c r="D527" s="36" t="s">
        <v>14073</v>
      </c>
      <c r="E527" s="36" t="s">
        <v>14074</v>
      </c>
      <c r="F527" s="76">
        <v>0.7083333333333334</v>
      </c>
      <c r="G527" s="77" t="s">
        <v>17574</v>
      </c>
      <c r="H527" s="77" t="s">
        <v>17575</v>
      </c>
      <c r="I527" s="47" t="s">
        <v>14077</v>
      </c>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row>
    <row r="528" ht="15.75" customHeight="1">
      <c r="A528" s="548"/>
      <c r="B528" s="39"/>
      <c r="C528" s="182" t="s">
        <v>149</v>
      </c>
      <c r="D528" s="47" t="s">
        <v>16395</v>
      </c>
      <c r="E528" s="47" t="s">
        <v>16396</v>
      </c>
      <c r="F528" s="76">
        <v>0.7708333333333334</v>
      </c>
      <c r="G528" s="77" t="s">
        <v>17574</v>
      </c>
      <c r="H528" s="77" t="s">
        <v>17576</v>
      </c>
      <c r="I528" s="47" t="s">
        <v>16398</v>
      </c>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row>
    <row r="529" ht="15.75" customHeight="1">
      <c r="A529" s="442" t="s">
        <v>17361</v>
      </c>
      <c r="B529" s="39" t="s">
        <v>13064</v>
      </c>
      <c r="C529" s="154"/>
      <c r="D529" s="21"/>
      <c r="E529" s="22"/>
      <c r="F529" s="22"/>
      <c r="G529" s="23"/>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row>
    <row r="530" ht="15.75" customHeight="1">
      <c r="A530" s="28"/>
      <c r="B530" s="39" t="s">
        <v>13064</v>
      </c>
      <c r="C530" s="182" t="s">
        <v>149</v>
      </c>
      <c r="D530" s="36" t="s">
        <v>15782</v>
      </c>
      <c r="E530" s="36" t="s">
        <v>15783</v>
      </c>
      <c r="F530" s="76">
        <v>0.4166666666666667</v>
      </c>
      <c r="G530" s="77" t="s">
        <v>17577</v>
      </c>
      <c r="H530" s="77" t="s">
        <v>17578</v>
      </c>
      <c r="I530" s="36" t="s">
        <v>15785</v>
      </c>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row>
    <row r="531" ht="15.75" customHeight="1">
      <c r="A531" s="28"/>
      <c r="B531" s="39" t="s">
        <v>13064</v>
      </c>
      <c r="C531" s="182" t="s">
        <v>149</v>
      </c>
      <c r="D531" s="36" t="s">
        <v>15872</v>
      </c>
      <c r="E531" s="36" t="s">
        <v>15873</v>
      </c>
      <c r="F531" s="76">
        <v>0.5</v>
      </c>
      <c r="G531" s="77" t="s">
        <v>17577</v>
      </c>
      <c r="H531" s="77" t="s">
        <v>17579</v>
      </c>
      <c r="I531" s="36" t="s">
        <v>15875</v>
      </c>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row>
    <row r="532" ht="15.75" customHeight="1">
      <c r="A532" s="28"/>
      <c r="B532" s="39" t="s">
        <v>13064</v>
      </c>
      <c r="C532" s="182" t="s">
        <v>149</v>
      </c>
      <c r="D532" s="36" t="s">
        <v>16885</v>
      </c>
      <c r="E532" s="36" t="s">
        <v>16886</v>
      </c>
      <c r="F532" s="76">
        <v>0.5833333333333334</v>
      </c>
      <c r="G532" s="77" t="s">
        <v>17577</v>
      </c>
      <c r="H532" s="77" t="s">
        <v>17580</v>
      </c>
      <c r="I532" s="36" t="s">
        <v>16888</v>
      </c>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row>
    <row r="533" ht="15.75" customHeight="1">
      <c r="A533" s="28"/>
      <c r="B533" s="39" t="s">
        <v>13064</v>
      </c>
      <c r="C533" s="182" t="s">
        <v>149</v>
      </c>
      <c r="D533" s="36" t="s">
        <v>16962</v>
      </c>
      <c r="E533" s="36" t="s">
        <v>16963</v>
      </c>
      <c r="F533" s="76">
        <v>0.6666666666666666</v>
      </c>
      <c r="G533" s="77" t="s">
        <v>17577</v>
      </c>
      <c r="H533" s="77" t="s">
        <v>17581</v>
      </c>
      <c r="I533" s="36" t="s">
        <v>16965</v>
      </c>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row>
    <row r="534" ht="15.75" customHeight="1">
      <c r="A534" s="44"/>
      <c r="B534" s="39" t="s">
        <v>13064</v>
      </c>
      <c r="C534" s="97" t="s">
        <v>167</v>
      </c>
      <c r="D534" s="47" t="s">
        <v>15841</v>
      </c>
      <c r="E534" s="47" t="s">
        <v>15842</v>
      </c>
      <c r="F534" s="76">
        <v>0.75</v>
      </c>
      <c r="G534" s="77" t="s">
        <v>17577</v>
      </c>
      <c r="H534" s="77" t="s">
        <v>17582</v>
      </c>
      <c r="I534" s="47" t="s">
        <v>15844</v>
      </c>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row>
    <row r="535" ht="15.75" customHeight="1">
      <c r="A535" s="548"/>
      <c r="B535" s="550"/>
      <c r="C535" s="38" t="s">
        <v>149</v>
      </c>
      <c r="D535" s="446" t="s">
        <v>15937</v>
      </c>
      <c r="E535" s="447" t="s">
        <v>15938</v>
      </c>
      <c r="F535" s="448" t="s">
        <v>363</v>
      </c>
      <c r="G535" s="49" t="s">
        <v>17574</v>
      </c>
      <c r="H535" s="77" t="s">
        <v>17583</v>
      </c>
      <c r="I535" s="47" t="s">
        <v>15940</v>
      </c>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row>
    <row r="536" ht="15.75" customHeight="1">
      <c r="A536" s="442" t="s">
        <v>17361</v>
      </c>
      <c r="B536" s="135">
        <v>44606.0</v>
      </c>
      <c r="C536" s="27"/>
      <c r="D536" s="27"/>
      <c r="E536" s="27"/>
      <c r="F536" s="74"/>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row>
    <row r="537" ht="15.75" customHeight="1">
      <c r="A537" s="28"/>
      <c r="B537" s="39" t="s">
        <v>13064</v>
      </c>
      <c r="C537" s="27"/>
      <c r="D537" s="27" t="s">
        <v>6016</v>
      </c>
      <c r="E537" s="27"/>
      <c r="F537" s="74"/>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row>
    <row r="538" ht="15.75" customHeight="1">
      <c r="A538" s="28"/>
      <c r="B538" s="39" t="s">
        <v>13064</v>
      </c>
      <c r="C538" s="27"/>
      <c r="D538" s="27"/>
      <c r="E538" s="27"/>
      <c r="F538" s="74"/>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row>
    <row r="539" ht="15.75" customHeight="1">
      <c r="A539" s="28"/>
      <c r="B539" s="39" t="s">
        <v>13064</v>
      </c>
      <c r="C539" s="97" t="s">
        <v>404</v>
      </c>
      <c r="D539" s="47" t="s">
        <v>16268</v>
      </c>
      <c r="E539" s="47" t="s">
        <v>16269</v>
      </c>
      <c r="F539" s="76">
        <v>0.4583333333333333</v>
      </c>
      <c r="G539" s="77" t="s">
        <v>17391</v>
      </c>
      <c r="H539" s="77" t="s">
        <v>17584</v>
      </c>
      <c r="I539" s="47" t="s">
        <v>16271</v>
      </c>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row>
    <row r="540" ht="15.75" customHeight="1">
      <c r="A540" s="28"/>
      <c r="B540" s="39" t="s">
        <v>13064</v>
      </c>
      <c r="C540" s="97" t="s">
        <v>404</v>
      </c>
      <c r="D540" s="47" t="s">
        <v>14346</v>
      </c>
      <c r="E540" s="47" t="s">
        <v>14347</v>
      </c>
      <c r="F540" s="76">
        <v>0.5416666666666666</v>
      </c>
      <c r="G540" s="77" t="s">
        <v>17391</v>
      </c>
      <c r="H540" s="77" t="s">
        <v>17585</v>
      </c>
      <c r="I540" s="47" t="s">
        <v>14349</v>
      </c>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row>
    <row r="541" ht="15.75" customHeight="1">
      <c r="A541" s="28"/>
      <c r="B541" s="39" t="s">
        <v>13064</v>
      </c>
      <c r="C541" s="97" t="s">
        <v>100</v>
      </c>
      <c r="D541" s="47" t="s">
        <v>16046</v>
      </c>
      <c r="E541" s="47" t="s">
        <v>16047</v>
      </c>
      <c r="F541" s="76">
        <v>0.6458333333333334</v>
      </c>
      <c r="G541" s="77" t="s">
        <v>17391</v>
      </c>
      <c r="H541" s="77" t="s">
        <v>17586</v>
      </c>
      <c r="I541" s="47" t="s">
        <v>16049</v>
      </c>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row>
    <row r="542" ht="15.75" customHeight="1">
      <c r="A542" s="44"/>
      <c r="B542" s="39" t="s">
        <v>13064</v>
      </c>
      <c r="C542" s="97" t="s">
        <v>404</v>
      </c>
      <c r="D542" s="47" t="s">
        <v>14996</v>
      </c>
      <c r="E542" s="47" t="s">
        <v>14997</v>
      </c>
      <c r="F542" s="76">
        <v>0.7083333333333334</v>
      </c>
      <c r="G542" s="77" t="s">
        <v>17570</v>
      </c>
      <c r="H542" s="77" t="s">
        <v>17587</v>
      </c>
      <c r="I542" s="47" t="s">
        <v>14999</v>
      </c>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row>
    <row r="543" ht="15.75" customHeight="1">
      <c r="A543" s="548"/>
      <c r="B543" s="39"/>
      <c r="C543" s="27"/>
      <c r="D543" s="27"/>
      <c r="E543" s="27"/>
      <c r="F543" s="74"/>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row>
    <row r="544" ht="15.75" customHeight="1">
      <c r="A544" s="442" t="s">
        <v>17532</v>
      </c>
      <c r="B544" s="39" t="s">
        <v>13853</v>
      </c>
      <c r="C544" s="27"/>
      <c r="D544" s="27"/>
      <c r="E544" s="27"/>
      <c r="F544" s="74"/>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row>
    <row r="545" ht="15.75" customHeight="1">
      <c r="A545" s="28"/>
      <c r="B545" s="39" t="s">
        <v>13853</v>
      </c>
      <c r="C545" s="27"/>
      <c r="D545" s="27"/>
      <c r="E545" s="27"/>
      <c r="F545" s="74"/>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row>
    <row r="546" ht="15.75" customHeight="1">
      <c r="A546" s="28"/>
      <c r="B546" s="39" t="s">
        <v>13853</v>
      </c>
      <c r="C546" s="27"/>
      <c r="D546" s="549" t="s">
        <v>17533</v>
      </c>
      <c r="E546" s="111"/>
      <c r="F546" s="74"/>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row>
    <row r="547" ht="15.75" customHeight="1">
      <c r="A547" s="28"/>
      <c r="B547" s="39" t="s">
        <v>13853</v>
      </c>
      <c r="C547" s="27"/>
      <c r="D547" s="112"/>
      <c r="E547" s="113"/>
      <c r="F547" s="74"/>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row>
    <row r="548" ht="15.75" customHeight="1">
      <c r="A548" s="28"/>
      <c r="B548" s="39" t="s">
        <v>13853</v>
      </c>
      <c r="C548" s="27"/>
      <c r="D548" s="114"/>
      <c r="E548" s="115"/>
      <c r="F548" s="74"/>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row>
    <row r="549" ht="15.75" customHeight="1">
      <c r="A549" s="44"/>
      <c r="B549" s="39" t="s">
        <v>13853</v>
      </c>
      <c r="C549" s="27"/>
      <c r="D549" s="27"/>
      <c r="E549" s="27"/>
      <c r="F549" s="74"/>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row>
    <row r="550" ht="15.75" customHeight="1">
      <c r="A550" s="442" t="s">
        <v>17361</v>
      </c>
      <c r="B550" s="135">
        <v>44607.0</v>
      </c>
      <c r="C550" s="27"/>
      <c r="D550" s="90" t="s">
        <v>17588</v>
      </c>
      <c r="E550" s="23"/>
      <c r="F550" s="74"/>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row>
    <row r="551" ht="15.75" customHeight="1">
      <c r="A551" s="28"/>
      <c r="B551" s="39" t="s">
        <v>13064</v>
      </c>
      <c r="C551" s="27"/>
      <c r="D551" s="27"/>
      <c r="E551" s="27"/>
      <c r="F551" s="74"/>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row>
    <row r="552" ht="15.75" customHeight="1">
      <c r="A552" s="28"/>
      <c r="B552" s="39" t="s">
        <v>13064</v>
      </c>
      <c r="C552" s="77" t="s">
        <v>426</v>
      </c>
      <c r="D552" s="36" t="s">
        <v>14037</v>
      </c>
      <c r="E552" s="36" t="s">
        <v>14038</v>
      </c>
      <c r="F552" s="76">
        <v>0.4583333333333333</v>
      </c>
      <c r="G552" s="77" t="s">
        <v>17544</v>
      </c>
      <c r="H552" s="77" t="s">
        <v>17589</v>
      </c>
      <c r="I552" s="36" t="s">
        <v>14040</v>
      </c>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row>
    <row r="553" ht="15.75" customHeight="1">
      <c r="A553" s="28"/>
      <c r="B553" s="39" t="s">
        <v>13064</v>
      </c>
      <c r="C553" s="182" t="s">
        <v>100</v>
      </c>
      <c r="D553" s="36" t="s">
        <v>13840</v>
      </c>
      <c r="E553" s="36" t="s">
        <v>13841</v>
      </c>
      <c r="F553" s="76">
        <v>0.5416666666666666</v>
      </c>
      <c r="G553" s="77" t="s">
        <v>17544</v>
      </c>
      <c r="H553" s="77" t="s">
        <v>17559</v>
      </c>
      <c r="I553" s="36" t="s">
        <v>13843</v>
      </c>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row>
    <row r="554" ht="15.75" customHeight="1">
      <c r="A554" s="28"/>
      <c r="B554" s="39" t="s">
        <v>13064</v>
      </c>
      <c r="C554" s="77" t="s">
        <v>156</v>
      </c>
      <c r="D554" s="36" t="s">
        <v>16024</v>
      </c>
      <c r="E554" s="36" t="s">
        <v>16025</v>
      </c>
      <c r="F554" s="89" t="s">
        <v>403</v>
      </c>
      <c r="G554" s="77" t="s">
        <v>17544</v>
      </c>
      <c r="H554" s="77" t="s">
        <v>17545</v>
      </c>
      <c r="I554" s="36" t="s">
        <v>16027</v>
      </c>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row>
    <row r="555" ht="15.75" customHeight="1">
      <c r="A555" s="28"/>
      <c r="B555" s="39" t="s">
        <v>13064</v>
      </c>
      <c r="C555" s="77" t="s">
        <v>571</v>
      </c>
      <c r="D555" s="47" t="s">
        <v>13781</v>
      </c>
      <c r="E555" s="47" t="s">
        <v>13782</v>
      </c>
      <c r="F555" s="89" t="s">
        <v>363</v>
      </c>
      <c r="G555" s="77" t="s">
        <v>17590</v>
      </c>
      <c r="H555" s="77" t="s">
        <v>17591</v>
      </c>
      <c r="I555" s="47" t="s">
        <v>13785</v>
      </c>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row>
    <row r="556" ht="15.75" customHeight="1">
      <c r="A556" s="44"/>
      <c r="B556" s="39" t="s">
        <v>13064</v>
      </c>
      <c r="C556" s="27"/>
      <c r="D556" s="27"/>
      <c r="E556" s="27"/>
      <c r="F556" s="74"/>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row>
    <row r="557" ht="15.75" customHeight="1">
      <c r="A557" s="548"/>
      <c r="B557" s="39"/>
      <c r="C557" s="27"/>
      <c r="D557" s="27"/>
      <c r="E557" s="27"/>
      <c r="F557" s="74"/>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row>
    <row r="558" ht="15.75" customHeight="1">
      <c r="A558" s="442" t="s">
        <v>17532</v>
      </c>
      <c r="B558" s="39" t="s">
        <v>13853</v>
      </c>
      <c r="C558" s="27"/>
      <c r="D558" s="549" t="s">
        <v>17533</v>
      </c>
      <c r="E558" s="111"/>
      <c r="F558" s="74"/>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row>
    <row r="559" ht="15.75" customHeight="1">
      <c r="A559" s="28"/>
      <c r="B559" s="39" t="s">
        <v>13853</v>
      </c>
      <c r="C559" s="27"/>
      <c r="D559" s="112"/>
      <c r="E559" s="113"/>
      <c r="F559" s="74"/>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row>
    <row r="560" ht="15.75" customHeight="1">
      <c r="A560" s="28"/>
      <c r="B560" s="39" t="s">
        <v>13853</v>
      </c>
      <c r="C560" s="27"/>
      <c r="D560" s="114"/>
      <c r="E560" s="115"/>
      <c r="F560" s="74"/>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row>
    <row r="561" ht="15.75" customHeight="1">
      <c r="A561" s="28"/>
      <c r="B561" s="39" t="s">
        <v>13853</v>
      </c>
      <c r="C561" s="27"/>
      <c r="D561" s="27"/>
      <c r="E561" s="27"/>
      <c r="F561" s="74"/>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row>
    <row r="562" ht="15.75" customHeight="1">
      <c r="A562" s="28"/>
      <c r="B562" s="39" t="s">
        <v>13853</v>
      </c>
      <c r="C562" s="27"/>
      <c r="D562" s="27"/>
      <c r="E562" s="27"/>
      <c r="F562" s="74"/>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row>
    <row r="563" ht="15.75" customHeight="1">
      <c r="A563" s="44"/>
      <c r="B563" s="39" t="s">
        <v>13853</v>
      </c>
      <c r="C563" s="27"/>
      <c r="D563" s="27"/>
      <c r="E563" s="27"/>
      <c r="F563" s="74"/>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row>
    <row r="564" ht="15.75" customHeight="1">
      <c r="A564" s="442" t="s">
        <v>17361</v>
      </c>
      <c r="B564" s="135">
        <v>44608.0</v>
      </c>
      <c r="C564" s="27"/>
      <c r="D564" s="27"/>
      <c r="E564" s="27"/>
      <c r="F564" s="74"/>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row>
    <row r="565" ht="15.75" customHeight="1">
      <c r="A565" s="28"/>
      <c r="B565" s="39" t="s">
        <v>13064</v>
      </c>
      <c r="C565" s="27"/>
      <c r="D565" s="27" t="s">
        <v>6016</v>
      </c>
      <c r="E565" s="27"/>
      <c r="F565" s="74"/>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row>
    <row r="566" ht="15.75" customHeight="1">
      <c r="A566" s="28"/>
      <c r="B566" s="39" t="s">
        <v>13064</v>
      </c>
      <c r="C566" s="81" t="s">
        <v>571</v>
      </c>
      <c r="D566" s="437" t="s">
        <v>14720</v>
      </c>
      <c r="E566" s="437" t="s">
        <v>14721</v>
      </c>
      <c r="F566" s="80">
        <v>0.5625</v>
      </c>
      <c r="G566" s="81" t="s">
        <v>17590</v>
      </c>
      <c r="H566" s="81" t="s">
        <v>17592</v>
      </c>
      <c r="I566" s="437" t="s">
        <v>14723</v>
      </c>
      <c r="J566" s="27" t="s">
        <v>17593</v>
      </c>
      <c r="K566" s="27"/>
      <c r="L566" s="27"/>
      <c r="M566" s="27"/>
      <c r="N566" s="27"/>
      <c r="O566" s="27"/>
      <c r="P566" s="27"/>
      <c r="Q566" s="27"/>
      <c r="R566" s="27"/>
      <c r="S566" s="27"/>
      <c r="T566" s="27"/>
      <c r="U566" s="27"/>
      <c r="V566" s="27"/>
      <c r="W566" s="27"/>
      <c r="X566" s="27"/>
      <c r="Y566" s="27"/>
      <c r="Z566" s="27"/>
      <c r="AA566" s="27"/>
      <c r="AB566" s="27"/>
      <c r="AC566" s="27"/>
      <c r="AD566" s="27"/>
      <c r="AE566" s="27"/>
      <c r="AF566" s="27"/>
    </row>
    <row r="567" ht="15.75" customHeight="1">
      <c r="A567" s="28"/>
      <c r="B567" s="39" t="s">
        <v>13064</v>
      </c>
      <c r="C567" s="77" t="s">
        <v>571</v>
      </c>
      <c r="D567" s="47" t="s">
        <v>16435</v>
      </c>
      <c r="E567" s="47" t="s">
        <v>16436</v>
      </c>
      <c r="F567" s="76">
        <v>0.6875</v>
      </c>
      <c r="G567" s="77" t="s">
        <v>17590</v>
      </c>
      <c r="H567" s="97" t="s">
        <v>16439</v>
      </c>
      <c r="I567" s="47" t="s">
        <v>16438</v>
      </c>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row>
    <row r="568" ht="15.75" customHeight="1">
      <c r="A568" s="28"/>
      <c r="B568" s="39" t="s">
        <v>13064</v>
      </c>
      <c r="C568" s="77" t="s">
        <v>571</v>
      </c>
      <c r="D568" s="403" t="s">
        <v>14606</v>
      </c>
      <c r="E568" s="403" t="s">
        <v>14607</v>
      </c>
      <c r="F568" s="551">
        <v>0.75</v>
      </c>
      <c r="G568" s="403" t="s">
        <v>17594</v>
      </c>
      <c r="H568" s="87" t="s">
        <v>17595</v>
      </c>
      <c r="I568" s="403" t="s">
        <v>14610</v>
      </c>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row>
    <row r="569" ht="15.75" customHeight="1">
      <c r="A569" s="44"/>
      <c r="B569" s="39" t="s">
        <v>13064</v>
      </c>
      <c r="C569" s="81" t="s">
        <v>156</v>
      </c>
      <c r="D569" s="51" t="s">
        <v>16776</v>
      </c>
      <c r="E569" s="51" t="s">
        <v>16777</v>
      </c>
      <c r="F569" s="437" t="s">
        <v>17596</v>
      </c>
      <c r="G569" s="437" t="s">
        <v>17246</v>
      </c>
      <c r="H569" s="437" t="s">
        <v>17597</v>
      </c>
      <c r="I569" s="138" t="s">
        <v>13774</v>
      </c>
      <c r="J569" s="27" t="s">
        <v>17598</v>
      </c>
      <c r="K569" s="27"/>
      <c r="L569" s="27"/>
      <c r="M569" s="27"/>
      <c r="N569" s="27"/>
      <c r="O569" s="27"/>
      <c r="P569" s="27"/>
      <c r="Q569" s="27"/>
      <c r="R569" s="27"/>
      <c r="S569" s="27"/>
      <c r="T569" s="27"/>
      <c r="U569" s="27"/>
      <c r="V569" s="27"/>
      <c r="W569" s="27"/>
      <c r="X569" s="27"/>
      <c r="Y569" s="27"/>
      <c r="Z569" s="27"/>
      <c r="AA569" s="27"/>
      <c r="AB569" s="27"/>
      <c r="AC569" s="27"/>
      <c r="AD569" s="27"/>
      <c r="AE569" s="27"/>
      <c r="AF569" s="27"/>
    </row>
    <row r="570" ht="15.75" customHeight="1">
      <c r="A570" s="548"/>
      <c r="B570" s="39"/>
      <c r="C570" s="27"/>
      <c r="D570" s="27"/>
      <c r="E570" s="27"/>
      <c r="F570" s="74"/>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row>
    <row r="571" ht="15.75" customHeight="1">
      <c r="A571" s="442" t="s">
        <v>17532</v>
      </c>
      <c r="B571" s="39" t="s">
        <v>13853</v>
      </c>
      <c r="C571" s="27"/>
      <c r="D571" s="549" t="s">
        <v>17533</v>
      </c>
      <c r="E571" s="111"/>
      <c r="F571" s="74"/>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row>
    <row r="572" ht="15.75" customHeight="1">
      <c r="A572" s="28"/>
      <c r="B572" s="39" t="s">
        <v>13853</v>
      </c>
      <c r="C572" s="27"/>
      <c r="D572" s="112"/>
      <c r="E572" s="113"/>
      <c r="F572" s="74"/>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row>
    <row r="573" ht="15.75" customHeight="1">
      <c r="A573" s="28"/>
      <c r="B573" s="39" t="s">
        <v>13853</v>
      </c>
      <c r="C573" s="27"/>
      <c r="D573" s="114"/>
      <c r="E573" s="115"/>
      <c r="F573" s="74"/>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row>
    <row r="574" ht="15.75" customHeight="1">
      <c r="A574" s="28"/>
      <c r="B574" s="39" t="s">
        <v>13853</v>
      </c>
      <c r="C574" s="27"/>
      <c r="D574" s="27"/>
      <c r="E574" s="27"/>
      <c r="F574" s="74"/>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row>
    <row r="575" ht="15.75" customHeight="1">
      <c r="A575" s="28"/>
      <c r="B575" s="39" t="s">
        <v>13853</v>
      </c>
      <c r="C575" s="27"/>
      <c r="D575" s="27"/>
      <c r="E575" s="27"/>
      <c r="F575" s="74"/>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row>
    <row r="576" ht="15.75" customHeight="1">
      <c r="A576" s="44"/>
      <c r="B576" s="39" t="s">
        <v>13853</v>
      </c>
      <c r="C576" s="27"/>
      <c r="D576" s="27"/>
      <c r="E576" s="27"/>
      <c r="F576" s="74"/>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row>
    <row r="577" ht="15.75" customHeight="1">
      <c r="A577" s="442" t="s">
        <v>17361</v>
      </c>
      <c r="B577" s="135">
        <v>44609.0</v>
      </c>
      <c r="C577" s="27"/>
      <c r="D577" s="27"/>
      <c r="E577" s="27"/>
      <c r="F577" s="74"/>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row>
    <row r="578" ht="15.75" customHeight="1">
      <c r="A578" s="28"/>
      <c r="B578" s="39" t="s">
        <v>13064</v>
      </c>
      <c r="C578" s="27"/>
      <c r="D578" s="27"/>
      <c r="E578" s="27"/>
      <c r="F578" s="74"/>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row>
    <row r="579" ht="15.75" customHeight="1">
      <c r="A579" s="28"/>
      <c r="B579" s="39" t="s">
        <v>13064</v>
      </c>
      <c r="C579" s="77" t="s">
        <v>156</v>
      </c>
      <c r="D579" s="47" t="s">
        <v>16077</v>
      </c>
      <c r="E579" s="47" t="s">
        <v>16078</v>
      </c>
      <c r="F579" s="89" t="s">
        <v>352</v>
      </c>
      <c r="G579" s="77" t="s">
        <v>17246</v>
      </c>
      <c r="H579" s="77" t="s">
        <v>17404</v>
      </c>
      <c r="I579" s="77" t="s">
        <v>16080</v>
      </c>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row>
    <row r="580" ht="15.75" customHeight="1">
      <c r="A580" s="28"/>
      <c r="B580" s="39" t="s">
        <v>13064</v>
      </c>
      <c r="C580" s="77" t="s">
        <v>156</v>
      </c>
      <c r="D580" s="47" t="s">
        <v>16154</v>
      </c>
      <c r="E580" s="47" t="s">
        <v>16155</v>
      </c>
      <c r="F580" s="89" t="s">
        <v>352</v>
      </c>
      <c r="G580" s="77" t="s">
        <v>17246</v>
      </c>
      <c r="H580" s="77" t="s">
        <v>17404</v>
      </c>
      <c r="I580" s="77" t="s">
        <v>16080</v>
      </c>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row>
    <row r="581" ht="15.75" customHeight="1">
      <c r="A581" s="28"/>
      <c r="B581" s="39" t="s">
        <v>13064</v>
      </c>
      <c r="C581" s="77" t="s">
        <v>156</v>
      </c>
      <c r="D581" s="403" t="s">
        <v>14720</v>
      </c>
      <c r="E581" s="403" t="s">
        <v>14721</v>
      </c>
      <c r="F581" s="89" t="s">
        <v>372</v>
      </c>
      <c r="G581" s="77" t="s">
        <v>17590</v>
      </c>
      <c r="H581" s="77" t="s">
        <v>17592</v>
      </c>
      <c r="I581" s="403" t="s">
        <v>14723</v>
      </c>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row>
    <row r="582" ht="15.75" customHeight="1">
      <c r="A582" s="28"/>
      <c r="B582" s="39" t="s">
        <v>13064</v>
      </c>
      <c r="C582" s="27"/>
      <c r="D582" s="27"/>
      <c r="E582" s="27"/>
      <c r="F582" s="74"/>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row>
    <row r="583" ht="15.75" customHeight="1">
      <c r="A583" s="44"/>
      <c r="B583" s="39" t="s">
        <v>13064</v>
      </c>
      <c r="C583" s="27"/>
      <c r="D583" s="27"/>
      <c r="E583" s="27"/>
      <c r="F583" s="74"/>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row>
    <row r="584" ht="15.75" customHeight="1">
      <c r="A584" s="548"/>
      <c r="B584" s="39"/>
      <c r="C584" s="27"/>
      <c r="D584" s="27"/>
      <c r="E584" s="27"/>
      <c r="F584" s="74"/>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row>
    <row r="585" ht="15.75" customHeight="1">
      <c r="A585" s="442" t="s">
        <v>17532</v>
      </c>
      <c r="B585" s="39" t="s">
        <v>13853</v>
      </c>
      <c r="C585" s="27"/>
      <c r="D585" s="549" t="s">
        <v>17533</v>
      </c>
      <c r="E585" s="111"/>
      <c r="F585" s="74"/>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row>
    <row r="586" ht="15.75" customHeight="1">
      <c r="A586" s="28"/>
      <c r="B586" s="39" t="s">
        <v>13853</v>
      </c>
      <c r="C586" s="27"/>
      <c r="D586" s="112"/>
      <c r="E586" s="113"/>
      <c r="F586" s="74"/>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row>
    <row r="587" ht="15.75" customHeight="1">
      <c r="A587" s="28"/>
      <c r="B587" s="39" t="s">
        <v>13853</v>
      </c>
      <c r="C587" s="27"/>
      <c r="D587" s="114"/>
      <c r="E587" s="115"/>
      <c r="F587" s="74"/>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row>
    <row r="588" ht="15.75" customHeight="1">
      <c r="A588" s="28"/>
      <c r="B588" s="39" t="s">
        <v>13853</v>
      </c>
      <c r="C588" s="27"/>
      <c r="D588" s="27"/>
      <c r="E588" s="27"/>
      <c r="F588" s="74"/>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row>
    <row r="589" ht="15.75" customHeight="1">
      <c r="A589" s="28"/>
      <c r="B589" s="39" t="s">
        <v>13853</v>
      </c>
      <c r="C589" s="27"/>
      <c r="D589" s="27"/>
      <c r="E589" s="27"/>
      <c r="F589" s="74"/>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row>
    <row r="590" ht="15.75" customHeight="1">
      <c r="A590" s="44"/>
      <c r="B590" s="39" t="s">
        <v>13853</v>
      </c>
      <c r="C590" s="27"/>
      <c r="D590" s="27"/>
      <c r="E590" s="27"/>
      <c r="F590" s="74"/>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row>
    <row r="591" ht="15.75" customHeight="1">
      <c r="A591" s="442" t="s">
        <v>17361</v>
      </c>
      <c r="B591" s="135">
        <v>44610.0</v>
      </c>
      <c r="C591" s="27"/>
      <c r="D591" s="27"/>
      <c r="E591" s="27"/>
      <c r="F591" s="74"/>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row>
    <row r="592" ht="15.75" customHeight="1">
      <c r="A592" s="28"/>
      <c r="B592" s="39" t="s">
        <v>13064</v>
      </c>
      <c r="C592" s="27"/>
      <c r="D592" s="27" t="s">
        <v>6016</v>
      </c>
      <c r="E592" s="27"/>
      <c r="F592" s="74"/>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row>
    <row r="593" ht="15.75" customHeight="1">
      <c r="A593" s="28"/>
      <c r="B593" s="39" t="s">
        <v>13064</v>
      </c>
      <c r="C593" s="77" t="s">
        <v>11852</v>
      </c>
      <c r="D593" s="47" t="s">
        <v>15680</v>
      </c>
      <c r="E593" s="47" t="s">
        <v>15681</v>
      </c>
      <c r="F593" s="89" t="s">
        <v>352</v>
      </c>
      <c r="G593" s="77" t="s">
        <v>17288</v>
      </c>
      <c r="H593" s="77" t="s">
        <v>17599</v>
      </c>
      <c r="I593" s="77" t="s">
        <v>15683</v>
      </c>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row>
    <row r="594" ht="15.75" customHeight="1">
      <c r="A594" s="28"/>
      <c r="B594" s="39" t="s">
        <v>13064</v>
      </c>
      <c r="C594" s="77" t="s">
        <v>11852</v>
      </c>
      <c r="D594" s="47" t="s">
        <v>16304</v>
      </c>
      <c r="E594" s="47" t="s">
        <v>16305</v>
      </c>
      <c r="F594" s="89" t="s">
        <v>136</v>
      </c>
      <c r="G594" s="77" t="s">
        <v>17288</v>
      </c>
      <c r="H594" s="77" t="s">
        <v>17600</v>
      </c>
      <c r="I594" s="77" t="s">
        <v>16307</v>
      </c>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row>
    <row r="595" ht="15.75" customHeight="1">
      <c r="A595" s="28"/>
      <c r="B595" s="39" t="s">
        <v>13064</v>
      </c>
      <c r="C595" s="77" t="s">
        <v>11852</v>
      </c>
      <c r="D595" s="47" t="s">
        <v>13910</v>
      </c>
      <c r="E595" s="47" t="s">
        <v>13911</v>
      </c>
      <c r="F595" s="89" t="s">
        <v>375</v>
      </c>
      <c r="G595" s="77" t="s">
        <v>17246</v>
      </c>
      <c r="H595" s="77" t="s">
        <v>17601</v>
      </c>
      <c r="I595" s="77" t="s">
        <v>13913</v>
      </c>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row>
    <row r="596" ht="15.75" customHeight="1">
      <c r="A596" s="28"/>
      <c r="B596" s="39" t="s">
        <v>13064</v>
      </c>
      <c r="C596" s="77" t="s">
        <v>11852</v>
      </c>
      <c r="D596" s="47" t="s">
        <v>14125</v>
      </c>
      <c r="E596" s="47" t="s">
        <v>14126</v>
      </c>
      <c r="F596" s="89" t="s">
        <v>363</v>
      </c>
      <c r="G596" s="77" t="s">
        <v>17288</v>
      </c>
      <c r="H596" s="77" t="s">
        <v>17602</v>
      </c>
      <c r="I596" s="77" t="s">
        <v>14128</v>
      </c>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row>
    <row r="597" ht="15.75" customHeight="1">
      <c r="A597" s="44"/>
      <c r="B597" s="39" t="s">
        <v>13064</v>
      </c>
      <c r="C597" s="27"/>
      <c r="D597" s="27"/>
      <c r="E597" s="27"/>
      <c r="F597" s="74"/>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row>
    <row r="598" ht="15.75" customHeight="1">
      <c r="A598" s="548"/>
      <c r="B598" s="39"/>
      <c r="C598" s="27"/>
      <c r="D598" s="27"/>
      <c r="E598" s="27"/>
      <c r="F598" s="74"/>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row>
    <row r="599" ht="15.75" customHeight="1">
      <c r="A599" s="442" t="s">
        <v>17532</v>
      </c>
      <c r="B599" s="39" t="s">
        <v>13853</v>
      </c>
      <c r="C599" s="27"/>
      <c r="D599" s="549" t="s">
        <v>17533</v>
      </c>
      <c r="E599" s="111"/>
      <c r="F599" s="74"/>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row>
    <row r="600" ht="15.75" customHeight="1">
      <c r="A600" s="28"/>
      <c r="B600" s="39" t="s">
        <v>13853</v>
      </c>
      <c r="C600" s="27"/>
      <c r="D600" s="112"/>
      <c r="E600" s="113"/>
      <c r="F600" s="74"/>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row>
    <row r="601" ht="15.75" customHeight="1">
      <c r="A601" s="28"/>
      <c r="B601" s="39" t="s">
        <v>13853</v>
      </c>
      <c r="C601" s="27"/>
      <c r="D601" s="114"/>
      <c r="E601" s="115"/>
      <c r="F601" s="74"/>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row>
    <row r="602" ht="15.75" customHeight="1">
      <c r="A602" s="28"/>
      <c r="B602" s="39" t="s">
        <v>13853</v>
      </c>
      <c r="C602" s="27"/>
      <c r="D602" s="27"/>
      <c r="E602" s="27"/>
      <c r="F602" s="74"/>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row>
    <row r="603" ht="15.75" customHeight="1">
      <c r="A603" s="28"/>
      <c r="B603" s="39" t="s">
        <v>13853</v>
      </c>
      <c r="C603" s="27"/>
      <c r="D603" s="27"/>
      <c r="E603" s="27"/>
      <c r="F603" s="74"/>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row>
    <row r="604" ht="15.75" customHeight="1">
      <c r="A604" s="44"/>
      <c r="B604" s="39" t="s">
        <v>13853</v>
      </c>
      <c r="C604" s="27"/>
      <c r="D604" s="27"/>
      <c r="E604" s="27"/>
      <c r="F604" s="74"/>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row>
    <row r="605" ht="15.75" customHeight="1">
      <c r="A605" s="442" t="s">
        <v>17361</v>
      </c>
      <c r="B605" s="135">
        <v>44611.0</v>
      </c>
      <c r="C605" s="27"/>
      <c r="D605" s="27"/>
      <c r="E605" s="27"/>
      <c r="F605" s="74"/>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row>
    <row r="606" ht="15.75" customHeight="1">
      <c r="A606" s="28"/>
      <c r="B606" s="39" t="s">
        <v>13064</v>
      </c>
      <c r="C606" s="77" t="s">
        <v>571</v>
      </c>
      <c r="D606" s="47" t="s">
        <v>16246</v>
      </c>
      <c r="E606" s="47" t="s">
        <v>16247</v>
      </c>
      <c r="F606" s="76">
        <v>0.5416666666666666</v>
      </c>
      <c r="G606" s="77" t="s">
        <v>17603</v>
      </c>
      <c r="H606" s="97" t="s">
        <v>16250</v>
      </c>
      <c r="I606" s="47" t="s">
        <v>16249</v>
      </c>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row>
    <row r="607" ht="15.75" customHeight="1">
      <c r="A607" s="28"/>
      <c r="B607" s="39" t="s">
        <v>13064</v>
      </c>
      <c r="C607" s="77" t="s">
        <v>571</v>
      </c>
      <c r="D607" s="47" t="s">
        <v>13801</v>
      </c>
      <c r="E607" s="47" t="s">
        <v>13802</v>
      </c>
      <c r="F607" s="76">
        <v>0.625</v>
      </c>
      <c r="G607" s="77" t="s">
        <v>17603</v>
      </c>
      <c r="H607" s="77" t="s">
        <v>17604</v>
      </c>
      <c r="I607" s="36" t="s">
        <v>13804</v>
      </c>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row>
    <row r="608" ht="15.75" customHeight="1">
      <c r="A608" s="28"/>
      <c r="B608" s="39" t="s">
        <v>13064</v>
      </c>
      <c r="C608" s="77" t="s">
        <v>571</v>
      </c>
      <c r="D608" s="47" t="s">
        <v>15070</v>
      </c>
      <c r="E608" s="47" t="s">
        <v>17605</v>
      </c>
      <c r="F608" s="76">
        <v>0.7083333333333334</v>
      </c>
      <c r="G608" s="77" t="s">
        <v>17603</v>
      </c>
      <c r="H608" s="77" t="s">
        <v>17606</v>
      </c>
      <c r="I608" s="36" t="s">
        <v>17607</v>
      </c>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row>
    <row r="609" ht="15.75" customHeight="1">
      <c r="A609" s="28"/>
      <c r="B609" s="39" t="s">
        <v>13064</v>
      </c>
      <c r="C609" s="77" t="s">
        <v>571</v>
      </c>
      <c r="D609" s="47" t="s">
        <v>15200</v>
      </c>
      <c r="E609" s="47" t="s">
        <v>15201</v>
      </c>
      <c r="F609" s="76">
        <v>0.7708333333333334</v>
      </c>
      <c r="G609" s="77" t="s">
        <v>17603</v>
      </c>
      <c r="H609" s="77" t="s">
        <v>17608</v>
      </c>
      <c r="I609" s="47" t="s">
        <v>15203</v>
      </c>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row>
    <row r="610" ht="15.75" customHeight="1">
      <c r="A610" s="28"/>
      <c r="B610" s="39" t="s">
        <v>13064</v>
      </c>
      <c r="C610" s="77" t="s">
        <v>571</v>
      </c>
      <c r="D610" s="47" t="s">
        <v>15231</v>
      </c>
      <c r="E610" s="47" t="s">
        <v>15232</v>
      </c>
      <c r="F610" s="76">
        <v>0.8333333333333334</v>
      </c>
      <c r="G610" s="77" t="s">
        <v>17603</v>
      </c>
      <c r="H610" s="77" t="s">
        <v>17609</v>
      </c>
      <c r="I610" s="47" t="s">
        <v>15234</v>
      </c>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row>
    <row r="611" ht="15.75" customHeight="1">
      <c r="A611" s="44"/>
      <c r="B611" s="39" t="s">
        <v>13064</v>
      </c>
      <c r="C611" s="77" t="s">
        <v>610</v>
      </c>
      <c r="D611" s="47" t="s">
        <v>13706</v>
      </c>
      <c r="E611" s="47" t="s">
        <v>13707</v>
      </c>
      <c r="F611" s="77" t="s">
        <v>17610</v>
      </c>
      <c r="G611" s="77" t="s">
        <v>17118</v>
      </c>
      <c r="H611" s="77" t="s">
        <v>17611</v>
      </c>
      <c r="I611" s="87" t="s">
        <v>13710</v>
      </c>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row>
    <row r="612" ht="15.75" customHeight="1">
      <c r="A612" s="442" t="s">
        <v>17361</v>
      </c>
      <c r="B612" s="135">
        <v>44613.0</v>
      </c>
      <c r="C612" s="27"/>
      <c r="D612" s="27"/>
      <c r="E612" s="27"/>
      <c r="F612" s="27"/>
      <c r="G612" s="27"/>
      <c r="H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row>
    <row r="613" ht="15.75" customHeight="1">
      <c r="A613" s="28"/>
      <c r="B613" s="39" t="s">
        <v>13064</v>
      </c>
      <c r="C613" s="27" t="s">
        <v>6016</v>
      </c>
      <c r="D613" s="27"/>
      <c r="E613" s="27"/>
      <c r="F613" s="74"/>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row>
    <row r="614" ht="15.75" customHeight="1">
      <c r="A614" s="28"/>
      <c r="B614" s="39" t="s">
        <v>13064</v>
      </c>
      <c r="C614" s="77" t="s">
        <v>571</v>
      </c>
      <c r="D614" s="47" t="s">
        <v>14451</v>
      </c>
      <c r="E614" s="47" t="s">
        <v>14452</v>
      </c>
      <c r="F614" s="76">
        <v>0.4583333333333333</v>
      </c>
      <c r="G614" s="77" t="s">
        <v>17612</v>
      </c>
      <c r="H614" s="77" t="s">
        <v>17613</v>
      </c>
      <c r="I614" s="47" t="s">
        <v>14454</v>
      </c>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row>
    <row r="615" ht="15.75" customHeight="1">
      <c r="A615" s="28"/>
      <c r="B615" s="39" t="s">
        <v>13064</v>
      </c>
      <c r="C615" s="97" t="s">
        <v>100</v>
      </c>
      <c r="D615" s="47" t="s">
        <v>14920</v>
      </c>
      <c r="E615" s="47" t="s">
        <v>14921</v>
      </c>
      <c r="F615" s="76">
        <v>0.5</v>
      </c>
      <c r="G615" s="77" t="s">
        <v>17355</v>
      </c>
      <c r="H615" s="77" t="s">
        <v>17614</v>
      </c>
      <c r="I615" s="47" t="s">
        <v>14923</v>
      </c>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row>
    <row r="616" ht="15.75" customHeight="1">
      <c r="A616" s="28"/>
      <c r="B616" s="39" t="s">
        <v>13064</v>
      </c>
      <c r="C616" s="97" t="s">
        <v>100</v>
      </c>
      <c r="D616" s="47" t="s">
        <v>13805</v>
      </c>
      <c r="E616" s="47" t="s">
        <v>13806</v>
      </c>
      <c r="F616" s="76">
        <v>0.5416666666666666</v>
      </c>
      <c r="G616" s="77" t="s">
        <v>17355</v>
      </c>
      <c r="H616" s="77" t="s">
        <v>17615</v>
      </c>
      <c r="I616" s="47" t="s">
        <v>13809</v>
      </c>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row>
    <row r="617" ht="15.75" customHeight="1">
      <c r="A617" s="28"/>
      <c r="B617" s="39" t="s">
        <v>13064</v>
      </c>
      <c r="C617" s="77" t="s">
        <v>571</v>
      </c>
      <c r="D617" s="47" t="s">
        <v>16218</v>
      </c>
      <c r="E617" s="47" t="s">
        <v>16219</v>
      </c>
      <c r="F617" s="76">
        <v>0.625</v>
      </c>
      <c r="G617" s="77" t="s">
        <v>17616</v>
      </c>
      <c r="H617" s="47" t="s">
        <v>17617</v>
      </c>
      <c r="I617" s="47" t="s">
        <v>17618</v>
      </c>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row>
    <row r="618" ht="15.75" customHeight="1">
      <c r="A618" s="28"/>
      <c r="B618" s="39" t="s">
        <v>13064</v>
      </c>
      <c r="C618" s="81" t="s">
        <v>571</v>
      </c>
      <c r="D618" s="51" t="s">
        <v>15178</v>
      </c>
      <c r="E618" s="51" t="s">
        <v>15179</v>
      </c>
      <c r="F618" s="80">
        <v>0.7083333333333334</v>
      </c>
      <c r="G618" s="81" t="s">
        <v>17619</v>
      </c>
      <c r="H618" s="109" t="s">
        <v>17620</v>
      </c>
      <c r="I618" s="51" t="s">
        <v>15181</v>
      </c>
      <c r="J618" s="27" t="s">
        <v>17621</v>
      </c>
      <c r="K618" s="27"/>
      <c r="L618" s="27"/>
      <c r="M618" s="27"/>
      <c r="N618" s="27"/>
      <c r="O618" s="27"/>
      <c r="P618" s="27"/>
      <c r="Q618" s="27"/>
      <c r="R618" s="27"/>
      <c r="S618" s="27"/>
      <c r="T618" s="27"/>
      <c r="U618" s="27"/>
      <c r="V618" s="27"/>
      <c r="W618" s="27"/>
      <c r="X618" s="27"/>
      <c r="Y618" s="27"/>
      <c r="Z618" s="27"/>
      <c r="AA618" s="27"/>
      <c r="AB618" s="27"/>
      <c r="AC618" s="27"/>
      <c r="AD618" s="27"/>
      <c r="AE618" s="27"/>
      <c r="AF618" s="27"/>
    </row>
    <row r="619" ht="15.75" customHeight="1">
      <c r="A619" s="44"/>
      <c r="B619" s="39" t="s">
        <v>13064</v>
      </c>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row>
    <row r="620" ht="15.75" customHeight="1">
      <c r="A620" s="548"/>
      <c r="B620" s="39"/>
      <c r="C620" s="27"/>
      <c r="D620" s="27"/>
      <c r="E620" s="27"/>
      <c r="F620" s="74"/>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row>
    <row r="621" ht="15.75" customHeight="1">
      <c r="A621" s="442" t="s">
        <v>17532</v>
      </c>
      <c r="B621" s="39" t="s">
        <v>13853</v>
      </c>
      <c r="C621" s="75" t="s">
        <v>17622</v>
      </c>
      <c r="D621" s="27"/>
      <c r="E621" s="27"/>
      <c r="F621" s="74"/>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row>
    <row r="622" ht="15.75" customHeight="1">
      <c r="A622" s="28"/>
      <c r="B622" s="39" t="s">
        <v>13853</v>
      </c>
      <c r="C622" s="27"/>
      <c r="D622" s="75" t="s">
        <v>17623</v>
      </c>
      <c r="E622" s="27"/>
      <c r="F622" s="74"/>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row>
    <row r="623" ht="15.75" customHeight="1">
      <c r="A623" s="28"/>
      <c r="B623" s="39" t="s">
        <v>13853</v>
      </c>
      <c r="C623" s="81" t="s">
        <v>273</v>
      </c>
      <c r="D623" s="51" t="s">
        <v>15855</v>
      </c>
      <c r="E623" s="51" t="s">
        <v>15856</v>
      </c>
      <c r="F623" s="80">
        <v>0.5416666666666666</v>
      </c>
      <c r="G623" s="81" t="s">
        <v>17624</v>
      </c>
      <c r="H623" s="51" t="s">
        <v>17625</v>
      </c>
      <c r="I623" s="51" t="s">
        <v>15858</v>
      </c>
      <c r="J623" s="27" t="s">
        <v>17626</v>
      </c>
      <c r="K623" s="27"/>
      <c r="L623" s="27"/>
      <c r="M623" s="27"/>
      <c r="N623" s="27"/>
      <c r="O623" s="27"/>
      <c r="P623" s="27"/>
      <c r="Q623" s="27"/>
      <c r="R623" s="27"/>
      <c r="S623" s="27"/>
      <c r="T623" s="27"/>
      <c r="U623" s="27"/>
      <c r="V623" s="27"/>
      <c r="W623" s="27"/>
      <c r="X623" s="27"/>
      <c r="Y623" s="27"/>
      <c r="Z623" s="27"/>
      <c r="AA623" s="27"/>
      <c r="AB623" s="27"/>
      <c r="AC623" s="27"/>
      <c r="AD623" s="27"/>
      <c r="AE623" s="27"/>
      <c r="AF623" s="27"/>
    </row>
    <row r="624" ht="15.75" customHeight="1">
      <c r="A624" s="28"/>
      <c r="B624" s="39" t="s">
        <v>13853</v>
      </c>
      <c r="C624" s="77" t="s">
        <v>273</v>
      </c>
      <c r="D624" s="47" t="s">
        <v>14810</v>
      </c>
      <c r="E624" s="47" t="s">
        <v>14811</v>
      </c>
      <c r="F624" s="76">
        <v>0.625</v>
      </c>
      <c r="G624" s="77" t="s">
        <v>17570</v>
      </c>
      <c r="H624" s="47" t="s">
        <v>17627</v>
      </c>
      <c r="I624" s="47" t="s">
        <v>14813</v>
      </c>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row>
    <row r="625" ht="15.75" customHeight="1">
      <c r="A625" s="44"/>
      <c r="B625" s="39" t="s">
        <v>13853</v>
      </c>
      <c r="C625" s="27"/>
      <c r="D625" s="27"/>
      <c r="E625" s="27"/>
      <c r="F625" s="74"/>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row>
    <row r="626" ht="15.75" customHeight="1">
      <c r="A626" s="442" t="s">
        <v>17361</v>
      </c>
      <c r="B626" s="135">
        <v>44614.0</v>
      </c>
      <c r="C626" s="27"/>
      <c r="D626" s="27"/>
      <c r="E626" s="27"/>
      <c r="F626" s="74"/>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row>
    <row r="627" ht="15.75" customHeight="1">
      <c r="A627" s="28"/>
      <c r="B627" s="39" t="s">
        <v>13064</v>
      </c>
      <c r="C627" s="27" t="s">
        <v>6016</v>
      </c>
      <c r="D627" s="27"/>
      <c r="E627" s="27"/>
      <c r="F627" s="74"/>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row>
    <row r="628" ht="15.75" customHeight="1">
      <c r="A628" s="28"/>
      <c r="B628" s="39" t="s">
        <v>13064</v>
      </c>
      <c r="C628" s="77" t="s">
        <v>149</v>
      </c>
      <c r="D628" s="36" t="s">
        <v>14659</v>
      </c>
      <c r="E628" s="36" t="s">
        <v>14660</v>
      </c>
      <c r="F628" s="76">
        <v>0.4583333333333333</v>
      </c>
      <c r="G628" s="77" t="s">
        <v>17628</v>
      </c>
      <c r="H628" s="77" t="s">
        <v>17629</v>
      </c>
      <c r="I628" s="77" t="s">
        <v>17630</v>
      </c>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row>
    <row r="629" ht="15.75" customHeight="1">
      <c r="A629" s="28"/>
      <c r="B629" s="39" t="s">
        <v>13064</v>
      </c>
      <c r="C629" s="77" t="s">
        <v>149</v>
      </c>
      <c r="D629" s="47" t="s">
        <v>16456</v>
      </c>
      <c r="E629" s="47" t="s">
        <v>16457</v>
      </c>
      <c r="F629" s="76">
        <v>0.5416666666666666</v>
      </c>
      <c r="G629" s="77" t="s">
        <v>17631</v>
      </c>
      <c r="H629" s="77" t="s">
        <v>17632</v>
      </c>
      <c r="I629" s="47" t="s">
        <v>16459</v>
      </c>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row>
    <row r="630" ht="15.75" customHeight="1">
      <c r="A630" s="28"/>
      <c r="B630" s="39" t="s">
        <v>13064</v>
      </c>
      <c r="C630" s="77" t="s">
        <v>149</v>
      </c>
      <c r="D630" s="47" t="s">
        <v>15014</v>
      </c>
      <c r="E630" s="47" t="s">
        <v>15015</v>
      </c>
      <c r="F630" s="76">
        <v>0.625</v>
      </c>
      <c r="G630" s="77" t="s">
        <v>17631</v>
      </c>
      <c r="H630" s="77" t="s">
        <v>17633</v>
      </c>
      <c r="I630" s="47" t="s">
        <v>15017</v>
      </c>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row>
    <row r="631" ht="15.75" customHeight="1">
      <c r="A631" s="28"/>
      <c r="B631" s="39" t="s">
        <v>13064</v>
      </c>
      <c r="C631" s="77" t="s">
        <v>149</v>
      </c>
      <c r="D631" s="47" t="s">
        <v>15322</v>
      </c>
      <c r="E631" s="47" t="s">
        <v>15323</v>
      </c>
      <c r="F631" s="76">
        <v>0.7083333333333334</v>
      </c>
      <c r="G631" s="77" t="s">
        <v>17634</v>
      </c>
      <c r="H631" s="77" t="s">
        <v>17635</v>
      </c>
      <c r="I631" s="47" t="s">
        <v>15325</v>
      </c>
      <c r="J631" s="27" t="s">
        <v>255</v>
      </c>
      <c r="K631" s="27"/>
      <c r="L631" s="27"/>
      <c r="M631" s="27"/>
      <c r="N631" s="27"/>
      <c r="O631" s="27"/>
      <c r="P631" s="27"/>
      <c r="Q631" s="27"/>
      <c r="R631" s="27"/>
      <c r="S631" s="27"/>
      <c r="T631" s="27"/>
      <c r="U631" s="27"/>
      <c r="V631" s="27"/>
      <c r="W631" s="27"/>
      <c r="X631" s="27"/>
      <c r="Y631" s="27"/>
      <c r="Z631" s="27"/>
      <c r="AA631" s="27"/>
      <c r="AB631" s="27"/>
      <c r="AC631" s="27"/>
      <c r="AD631" s="27"/>
      <c r="AE631" s="27"/>
      <c r="AF631" s="27"/>
    </row>
    <row r="632" ht="15.75" customHeight="1">
      <c r="A632" s="44"/>
      <c r="B632" s="39" t="s">
        <v>13064</v>
      </c>
      <c r="C632" s="27"/>
      <c r="D632" s="27"/>
      <c r="E632" s="27"/>
      <c r="F632" s="74"/>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row>
    <row r="633" ht="15.75" customHeight="1">
      <c r="A633" s="548"/>
      <c r="B633" s="39"/>
      <c r="C633" s="27"/>
      <c r="D633" s="27"/>
      <c r="E633" s="27"/>
      <c r="F633" s="74"/>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row>
    <row r="634" ht="15.75" customHeight="1">
      <c r="A634" s="442" t="s">
        <v>17532</v>
      </c>
      <c r="B634" s="39" t="s">
        <v>13853</v>
      </c>
      <c r="C634" s="75" t="s">
        <v>17622</v>
      </c>
      <c r="D634" s="27"/>
      <c r="E634" s="27"/>
      <c r="F634" s="74"/>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row>
    <row r="635" ht="15.75" customHeight="1">
      <c r="A635" s="28"/>
      <c r="B635" s="39" t="s">
        <v>13853</v>
      </c>
      <c r="C635" s="81" t="s">
        <v>149</v>
      </c>
      <c r="D635" s="31" t="s">
        <v>15876</v>
      </c>
      <c r="E635" s="31" t="s">
        <v>15877</v>
      </c>
      <c r="F635" s="80">
        <v>0.4583333333333333</v>
      </c>
      <c r="G635" s="81" t="s">
        <v>17636</v>
      </c>
      <c r="H635" s="81" t="s">
        <v>17637</v>
      </c>
      <c r="I635" s="51" t="s">
        <v>15879</v>
      </c>
      <c r="J635" s="27" t="s">
        <v>17638</v>
      </c>
      <c r="K635" s="27"/>
      <c r="L635" s="27"/>
      <c r="M635" s="27"/>
      <c r="N635" s="27"/>
      <c r="O635" s="27"/>
      <c r="P635" s="27"/>
      <c r="Q635" s="27"/>
      <c r="R635" s="27"/>
      <c r="S635" s="27"/>
      <c r="T635" s="27"/>
      <c r="U635" s="27"/>
      <c r="V635" s="27"/>
      <c r="W635" s="27"/>
      <c r="X635" s="27"/>
      <c r="Y635" s="27"/>
      <c r="Z635" s="27"/>
      <c r="AA635" s="27"/>
      <c r="AB635" s="27"/>
      <c r="AC635" s="27"/>
      <c r="AD635" s="27"/>
      <c r="AE635" s="27"/>
      <c r="AF635" s="27"/>
    </row>
    <row r="636" ht="15.75" customHeight="1">
      <c r="A636" s="28"/>
      <c r="B636" s="39" t="s">
        <v>13853</v>
      </c>
      <c r="C636" s="77" t="s">
        <v>149</v>
      </c>
      <c r="D636" s="36" t="s">
        <v>16192</v>
      </c>
      <c r="E636" s="36" t="s">
        <v>16193</v>
      </c>
      <c r="F636" s="76">
        <v>0.5416666666666666</v>
      </c>
      <c r="G636" s="77" t="s">
        <v>17636</v>
      </c>
      <c r="H636" s="77" t="s">
        <v>17639</v>
      </c>
      <c r="I636" s="47" t="s">
        <v>16195</v>
      </c>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row>
    <row r="637" ht="15.75" customHeight="1">
      <c r="A637" s="28"/>
      <c r="B637" s="39" t="s">
        <v>13853</v>
      </c>
      <c r="C637" s="77" t="s">
        <v>149</v>
      </c>
      <c r="D637" s="36" t="s">
        <v>16090</v>
      </c>
      <c r="E637" s="36" t="s">
        <v>16091</v>
      </c>
      <c r="F637" s="76">
        <v>0.625</v>
      </c>
      <c r="G637" s="77" t="s">
        <v>17640</v>
      </c>
      <c r="H637" s="77" t="s">
        <v>17641</v>
      </c>
      <c r="I637" s="47" t="s">
        <v>16093</v>
      </c>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row>
    <row r="638" ht="15.75" customHeight="1">
      <c r="A638" s="28"/>
      <c r="B638" s="39" t="s">
        <v>13853</v>
      </c>
      <c r="C638" s="27"/>
      <c r="D638" s="27"/>
      <c r="E638" s="27"/>
      <c r="F638" s="74"/>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row>
    <row r="639" ht="15.75" customHeight="1">
      <c r="A639" s="44"/>
      <c r="B639" s="39" t="s">
        <v>13853</v>
      </c>
      <c r="C639" s="27"/>
      <c r="D639" s="27"/>
      <c r="E639" s="27"/>
      <c r="F639" s="74"/>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row>
    <row r="640" ht="15.75" customHeight="1">
      <c r="A640" s="442" t="s">
        <v>17361</v>
      </c>
      <c r="B640" s="135">
        <v>44615.0</v>
      </c>
      <c r="C640" s="27"/>
      <c r="D640" s="27"/>
      <c r="E640" s="27"/>
      <c r="F640" s="74"/>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row>
    <row r="641" ht="15.75" customHeight="1">
      <c r="A641" s="28"/>
      <c r="B641" s="39" t="s">
        <v>13064</v>
      </c>
      <c r="C641" s="27" t="s">
        <v>6016</v>
      </c>
      <c r="D641" s="27"/>
      <c r="E641" s="27"/>
      <c r="F641" s="74"/>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row>
    <row r="642" ht="15.75" customHeight="1">
      <c r="A642" s="28"/>
      <c r="B642" s="39" t="s">
        <v>13064</v>
      </c>
      <c r="C642" s="109" t="s">
        <v>167</v>
      </c>
      <c r="D642" s="51" t="s">
        <v>14088</v>
      </c>
      <c r="E642" s="51" t="s">
        <v>14918</v>
      </c>
      <c r="F642" s="80">
        <v>0.5</v>
      </c>
      <c r="G642" s="81" t="s">
        <v>17642</v>
      </c>
      <c r="H642" s="81" t="s">
        <v>17643</v>
      </c>
      <c r="I642" s="51" t="s">
        <v>14091</v>
      </c>
      <c r="J642" s="27" t="s">
        <v>17644</v>
      </c>
      <c r="K642" s="27"/>
      <c r="L642" s="27"/>
      <c r="M642" s="27"/>
      <c r="N642" s="27"/>
      <c r="O642" s="27"/>
      <c r="P642" s="27"/>
      <c r="Q642" s="27"/>
      <c r="R642" s="27"/>
      <c r="S642" s="27"/>
      <c r="T642" s="27"/>
      <c r="U642" s="27"/>
      <c r="V642" s="27"/>
      <c r="W642" s="27"/>
      <c r="X642" s="27"/>
      <c r="Y642" s="27"/>
      <c r="Z642" s="27"/>
      <c r="AA642" s="27"/>
      <c r="AB642" s="27"/>
      <c r="AC642" s="27"/>
      <c r="AD642" s="27"/>
      <c r="AE642" s="27"/>
      <c r="AF642" s="27"/>
    </row>
    <row r="643" ht="15.75" customHeight="1">
      <c r="A643" s="28"/>
      <c r="B643" s="39" t="s">
        <v>13064</v>
      </c>
      <c r="C643" s="109" t="s">
        <v>167</v>
      </c>
      <c r="D643" s="51" t="s">
        <v>14917</v>
      </c>
      <c r="E643" s="51" t="s">
        <v>14918</v>
      </c>
      <c r="F643" s="80">
        <v>0.5833333333333334</v>
      </c>
      <c r="G643" s="81" t="s">
        <v>17645</v>
      </c>
      <c r="H643" s="81" t="s">
        <v>17646</v>
      </c>
      <c r="I643" s="51" t="s">
        <v>14294</v>
      </c>
      <c r="J643" s="27" t="s">
        <v>17647</v>
      </c>
      <c r="K643" s="27"/>
      <c r="L643" s="27"/>
      <c r="M643" s="27"/>
      <c r="N643" s="27"/>
      <c r="O643" s="27"/>
      <c r="P643" s="27"/>
      <c r="Q643" s="27"/>
      <c r="R643" s="27"/>
      <c r="S643" s="27"/>
      <c r="T643" s="27"/>
      <c r="U643" s="27"/>
      <c r="V643" s="27"/>
      <c r="W643" s="27"/>
      <c r="X643" s="27"/>
      <c r="Y643" s="27"/>
      <c r="Z643" s="27"/>
      <c r="AA643" s="27"/>
      <c r="AB643" s="27"/>
      <c r="AC643" s="27"/>
      <c r="AD643" s="27"/>
      <c r="AE643" s="27"/>
      <c r="AF643" s="27"/>
    </row>
    <row r="644" ht="15.75" customHeight="1">
      <c r="A644" s="28"/>
      <c r="B644" s="39" t="s">
        <v>13064</v>
      </c>
      <c r="C644" s="109" t="s">
        <v>167</v>
      </c>
      <c r="D644" s="81" t="s">
        <v>17648</v>
      </c>
      <c r="E644" s="81"/>
      <c r="F644" s="80">
        <v>0.6666666666666666</v>
      </c>
      <c r="G644" s="81" t="s">
        <v>17649</v>
      </c>
      <c r="H644" s="81" t="s">
        <v>17650</v>
      </c>
      <c r="I644" s="51" t="s">
        <v>14327</v>
      </c>
      <c r="J644" s="27" t="s">
        <v>12280</v>
      </c>
      <c r="K644" s="27"/>
      <c r="L644" s="27"/>
      <c r="M644" s="27"/>
      <c r="N644" s="27"/>
      <c r="O644" s="27"/>
      <c r="P644" s="27"/>
      <c r="Q644" s="27"/>
      <c r="R644" s="27"/>
      <c r="S644" s="27"/>
      <c r="T644" s="27"/>
      <c r="U644" s="27"/>
      <c r="V644" s="27"/>
      <c r="W644" s="27"/>
      <c r="X644" s="27"/>
      <c r="Y644" s="27"/>
      <c r="Z644" s="27"/>
      <c r="AA644" s="27"/>
      <c r="AB644" s="27"/>
      <c r="AC644" s="27"/>
      <c r="AD644" s="27"/>
      <c r="AE644" s="27"/>
      <c r="AF644" s="27"/>
    </row>
    <row r="645" ht="15.75" customHeight="1">
      <c r="A645" s="28"/>
      <c r="B645" s="39" t="s">
        <v>13064</v>
      </c>
      <c r="C645" s="97" t="s">
        <v>167</v>
      </c>
      <c r="D645" s="47" t="s">
        <v>15791</v>
      </c>
      <c r="E645" s="47" t="s">
        <v>15792</v>
      </c>
      <c r="F645" s="76">
        <v>0.7291666666666666</v>
      </c>
      <c r="G645" s="77" t="s">
        <v>17651</v>
      </c>
      <c r="H645" s="77" t="s">
        <v>17652</v>
      </c>
      <c r="I645" s="47" t="s">
        <v>15794</v>
      </c>
      <c r="J645" s="27" t="s">
        <v>17653</v>
      </c>
      <c r="K645" s="27"/>
      <c r="L645" s="27"/>
      <c r="M645" s="27"/>
      <c r="N645" s="27"/>
      <c r="O645" s="27"/>
      <c r="P645" s="27"/>
      <c r="Q645" s="27"/>
      <c r="R645" s="27"/>
      <c r="S645" s="27"/>
      <c r="T645" s="27"/>
      <c r="U645" s="27"/>
      <c r="V645" s="27"/>
      <c r="W645" s="27"/>
      <c r="X645" s="27"/>
      <c r="Y645" s="27"/>
      <c r="Z645" s="27"/>
      <c r="AA645" s="27"/>
      <c r="AB645" s="27"/>
      <c r="AC645" s="27"/>
      <c r="AD645" s="27"/>
      <c r="AE645" s="27"/>
      <c r="AF645" s="27"/>
    </row>
    <row r="646" ht="15.75" customHeight="1">
      <c r="A646" s="44"/>
      <c r="B646" s="39" t="s">
        <v>13064</v>
      </c>
      <c r="C646" s="27"/>
      <c r="D646" s="27"/>
      <c r="E646" s="27"/>
      <c r="F646" s="74"/>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row>
    <row r="647" ht="15.75" customHeight="1">
      <c r="A647" s="548"/>
      <c r="B647" s="39"/>
      <c r="C647" s="27"/>
      <c r="D647" s="27"/>
      <c r="E647" s="27"/>
      <c r="F647" s="74"/>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row>
    <row r="648" ht="15.75" customHeight="1">
      <c r="A648" s="442" t="s">
        <v>17532</v>
      </c>
      <c r="B648" s="39" t="s">
        <v>13853</v>
      </c>
      <c r="C648" s="549" t="s">
        <v>17533</v>
      </c>
      <c r="D648" s="111"/>
      <c r="E648" s="27"/>
      <c r="F648" s="74"/>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row>
    <row r="649" ht="15.75" customHeight="1">
      <c r="A649" s="28"/>
      <c r="B649" s="39" t="s">
        <v>13853</v>
      </c>
      <c r="C649" s="112"/>
      <c r="D649" s="113"/>
      <c r="E649" s="27"/>
      <c r="F649" s="74"/>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row>
    <row r="650" ht="15.75" customHeight="1">
      <c r="A650" s="28"/>
      <c r="B650" s="39" t="s">
        <v>13853</v>
      </c>
      <c r="C650" s="114"/>
      <c r="D650" s="115"/>
      <c r="E650" s="27"/>
      <c r="F650" s="74"/>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row>
    <row r="651" ht="15.75" customHeight="1">
      <c r="A651" s="28"/>
      <c r="B651" s="39" t="s">
        <v>13853</v>
      </c>
      <c r="C651" s="27"/>
      <c r="D651" s="27"/>
      <c r="E651" s="27"/>
      <c r="F651" s="74"/>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row>
    <row r="652" ht="15.75" customHeight="1">
      <c r="A652" s="28"/>
      <c r="B652" s="39" t="s">
        <v>13853</v>
      </c>
      <c r="C652" s="27"/>
      <c r="D652" s="27"/>
      <c r="E652" s="27"/>
      <c r="F652" s="74"/>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row>
    <row r="653" ht="15.75" customHeight="1">
      <c r="A653" s="44"/>
      <c r="B653" s="39" t="s">
        <v>13853</v>
      </c>
      <c r="C653" s="27"/>
      <c r="D653" s="27"/>
      <c r="E653" s="27"/>
      <c r="F653" s="74"/>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row>
    <row r="654" ht="15.75" customHeight="1">
      <c r="A654" s="442" t="s">
        <v>17361</v>
      </c>
      <c r="B654" s="135">
        <v>44616.0</v>
      </c>
      <c r="C654" s="27"/>
      <c r="D654" s="27"/>
      <c r="E654" s="27"/>
      <c r="F654" s="74"/>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row>
    <row r="655" ht="15.75" customHeight="1">
      <c r="A655" s="28"/>
      <c r="B655" s="39" t="s">
        <v>13064</v>
      </c>
      <c r="C655" s="27" t="s">
        <v>6016</v>
      </c>
      <c r="D655" s="27"/>
      <c r="E655" s="27"/>
      <c r="F655" s="74"/>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row>
    <row r="656" ht="15.75" customHeight="1">
      <c r="A656" s="28"/>
      <c r="B656" s="39" t="s">
        <v>13064</v>
      </c>
      <c r="C656" s="81" t="s">
        <v>273</v>
      </c>
      <c r="D656" s="51" t="s">
        <v>13905</v>
      </c>
      <c r="E656" s="51" t="s">
        <v>17654</v>
      </c>
      <c r="F656" s="80">
        <v>0.4791666666666667</v>
      </c>
      <c r="G656" s="81" t="s">
        <v>17274</v>
      </c>
      <c r="H656" s="81" t="s">
        <v>17655</v>
      </c>
      <c r="I656" s="51" t="s">
        <v>13908</v>
      </c>
      <c r="J656" s="27" t="s">
        <v>17656</v>
      </c>
      <c r="K656" s="27"/>
      <c r="L656" s="27"/>
      <c r="M656" s="27"/>
      <c r="N656" s="27"/>
      <c r="O656" s="27"/>
      <c r="P656" s="27"/>
      <c r="Q656" s="27"/>
      <c r="R656" s="27"/>
      <c r="S656" s="27"/>
      <c r="T656" s="27"/>
      <c r="U656" s="27"/>
      <c r="V656" s="27"/>
      <c r="W656" s="27"/>
      <c r="X656" s="27"/>
      <c r="Y656" s="27"/>
      <c r="Z656" s="27"/>
      <c r="AA656" s="27"/>
      <c r="AB656" s="27"/>
      <c r="AC656" s="27"/>
      <c r="AD656" s="27"/>
      <c r="AE656" s="27"/>
      <c r="AF656" s="27"/>
    </row>
    <row r="657" ht="15.75" customHeight="1">
      <c r="A657" s="28"/>
      <c r="B657" s="39" t="s">
        <v>13064</v>
      </c>
      <c r="C657" s="81" t="s">
        <v>273</v>
      </c>
      <c r="D657" s="51" t="s">
        <v>16832</v>
      </c>
      <c r="E657" s="51" t="s">
        <v>16833</v>
      </c>
      <c r="F657" s="80">
        <v>0.5416666666666666</v>
      </c>
      <c r="G657" s="81" t="s">
        <v>17274</v>
      </c>
      <c r="H657" s="51" t="s">
        <v>17657</v>
      </c>
      <c r="I657" s="51" t="s">
        <v>14035</v>
      </c>
      <c r="J657" s="27" t="s">
        <v>17658</v>
      </c>
      <c r="K657" s="27"/>
      <c r="L657" s="27"/>
      <c r="M657" s="27"/>
      <c r="N657" s="27"/>
      <c r="O657" s="27"/>
      <c r="P657" s="27"/>
      <c r="Q657" s="27"/>
      <c r="R657" s="27"/>
      <c r="S657" s="27"/>
      <c r="T657" s="27"/>
      <c r="U657" s="27"/>
      <c r="V657" s="27"/>
      <c r="W657" s="27"/>
      <c r="X657" s="27"/>
      <c r="Y657" s="27"/>
      <c r="Z657" s="27"/>
      <c r="AA657" s="27"/>
      <c r="AB657" s="27"/>
      <c r="AC657" s="27"/>
      <c r="AD657" s="27"/>
      <c r="AE657" s="27"/>
      <c r="AF657" s="27"/>
    </row>
    <row r="658" ht="15.75" customHeight="1">
      <c r="A658" s="28"/>
      <c r="B658" s="39" t="s">
        <v>13064</v>
      </c>
      <c r="C658" s="77" t="s">
        <v>273</v>
      </c>
      <c r="D658" s="47" t="s">
        <v>15292</v>
      </c>
      <c r="E658" s="47" t="s">
        <v>15293</v>
      </c>
      <c r="F658" s="76">
        <v>0.625</v>
      </c>
      <c r="G658" s="77" t="s">
        <v>17274</v>
      </c>
      <c r="H658" s="47" t="s">
        <v>17659</v>
      </c>
      <c r="I658" s="47" t="s">
        <v>15295</v>
      </c>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row>
    <row r="659" ht="15.75" customHeight="1">
      <c r="A659" s="28"/>
      <c r="B659" s="39" t="s">
        <v>13064</v>
      </c>
      <c r="C659" s="77" t="s">
        <v>273</v>
      </c>
      <c r="D659" s="47" t="s">
        <v>16676</v>
      </c>
      <c r="E659" s="47" t="s">
        <v>16677</v>
      </c>
      <c r="F659" s="76">
        <v>0.7083333333333334</v>
      </c>
      <c r="G659" s="77" t="s">
        <v>17274</v>
      </c>
      <c r="H659" s="77" t="s">
        <v>17660</v>
      </c>
      <c r="I659" s="47" t="s">
        <v>16679</v>
      </c>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row>
    <row r="660" ht="15.75" customHeight="1">
      <c r="A660" s="44"/>
      <c r="B660" s="39" t="s">
        <v>13064</v>
      </c>
      <c r="C660" s="27"/>
      <c r="D660" s="27"/>
      <c r="E660" s="27"/>
      <c r="F660" s="74"/>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row>
    <row r="661" ht="15.75" customHeight="1">
      <c r="A661" s="548"/>
      <c r="B661" s="39"/>
      <c r="C661" s="27"/>
      <c r="D661" s="27"/>
      <c r="E661" s="27"/>
      <c r="F661" s="74"/>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row>
    <row r="662" ht="15.75" customHeight="1">
      <c r="A662" s="442" t="s">
        <v>17532</v>
      </c>
      <c r="B662" s="39" t="s">
        <v>13853</v>
      </c>
      <c r="C662" s="549" t="s">
        <v>17533</v>
      </c>
      <c r="D662" s="111"/>
      <c r="E662" s="27"/>
      <c r="F662" s="74"/>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row>
    <row r="663" ht="15.75" customHeight="1">
      <c r="A663" s="28"/>
      <c r="B663" s="39" t="s">
        <v>13853</v>
      </c>
      <c r="C663" s="112"/>
      <c r="D663" s="113"/>
      <c r="E663" s="27"/>
      <c r="F663" s="74"/>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row>
    <row r="664" ht="15.75" customHeight="1">
      <c r="A664" s="28"/>
      <c r="B664" s="39" t="s">
        <v>13853</v>
      </c>
      <c r="C664" s="114"/>
      <c r="D664" s="115"/>
      <c r="E664" s="27"/>
      <c r="F664" s="74"/>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row>
    <row r="665" ht="15.75" customHeight="1">
      <c r="A665" s="28"/>
      <c r="B665" s="39" t="s">
        <v>13853</v>
      </c>
      <c r="C665" s="27"/>
      <c r="D665" s="27"/>
      <c r="E665" s="27"/>
      <c r="F665" s="74"/>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row>
    <row r="666" ht="15.75" customHeight="1">
      <c r="A666" s="28"/>
      <c r="B666" s="39" t="s">
        <v>13853</v>
      </c>
      <c r="C666" s="27"/>
      <c r="D666" s="27"/>
      <c r="E666" s="27"/>
      <c r="F666" s="74"/>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row>
    <row r="667" ht="15.75" customHeight="1">
      <c r="A667" s="44"/>
      <c r="B667" s="39" t="s">
        <v>13853</v>
      </c>
      <c r="C667" s="27"/>
      <c r="D667" s="27"/>
      <c r="E667" s="27"/>
      <c r="F667" s="74"/>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row>
    <row r="668" ht="15.75" customHeight="1">
      <c r="A668" s="442" t="s">
        <v>17361</v>
      </c>
      <c r="B668" s="135">
        <v>44617.0</v>
      </c>
      <c r="C668" s="27"/>
      <c r="D668" s="27"/>
      <c r="E668" s="27"/>
      <c r="F668" s="74"/>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row>
    <row r="669" ht="15.75" customHeight="1">
      <c r="A669" s="28"/>
      <c r="B669" s="39" t="s">
        <v>13064</v>
      </c>
      <c r="C669" s="27"/>
      <c r="D669" s="27"/>
      <c r="E669" s="27"/>
      <c r="F669" s="74"/>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row>
    <row r="670" ht="15.75" customHeight="1">
      <c r="A670" s="28"/>
      <c r="B670" s="39" t="s">
        <v>13064</v>
      </c>
      <c r="C670" s="97" t="s">
        <v>167</v>
      </c>
      <c r="D670" s="47" t="s">
        <v>15933</v>
      </c>
      <c r="E670" s="47" t="s">
        <v>15934</v>
      </c>
      <c r="F670" s="76">
        <v>0.5</v>
      </c>
      <c r="G670" s="77" t="s">
        <v>17511</v>
      </c>
      <c r="H670" s="77" t="s">
        <v>17661</v>
      </c>
      <c r="I670" s="47" t="s">
        <v>15936</v>
      </c>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row>
    <row r="671" ht="15.75" customHeight="1">
      <c r="A671" s="28"/>
      <c r="B671" s="39" t="s">
        <v>13064</v>
      </c>
      <c r="C671" s="97" t="s">
        <v>167</v>
      </c>
      <c r="D671" s="47" t="s">
        <v>14494</v>
      </c>
      <c r="E671" s="47" t="s">
        <v>14495</v>
      </c>
      <c r="F671" s="76">
        <v>0.5833333333333334</v>
      </c>
      <c r="G671" s="77" t="s">
        <v>17662</v>
      </c>
      <c r="H671" s="77" t="s">
        <v>17663</v>
      </c>
      <c r="I671" s="47" t="s">
        <v>14497</v>
      </c>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row>
    <row r="672" ht="15.75" customHeight="1">
      <c r="A672" s="28"/>
      <c r="B672" s="39" t="s">
        <v>13064</v>
      </c>
      <c r="C672" s="97" t="s">
        <v>167</v>
      </c>
      <c r="D672" s="47" t="s">
        <v>14384</v>
      </c>
      <c r="E672" s="47" t="s">
        <v>14385</v>
      </c>
      <c r="F672" s="76">
        <v>0.6458333333333334</v>
      </c>
      <c r="G672" s="77" t="s">
        <v>17664</v>
      </c>
      <c r="H672" s="77" t="s">
        <v>17665</v>
      </c>
      <c r="I672" s="47" t="s">
        <v>17666</v>
      </c>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row>
    <row r="673" ht="15.75" customHeight="1">
      <c r="A673" s="28"/>
      <c r="B673" s="39" t="s">
        <v>13064</v>
      </c>
      <c r="C673" s="97" t="s">
        <v>167</v>
      </c>
      <c r="D673" s="47" t="s">
        <v>14706</v>
      </c>
      <c r="E673" s="47" t="s">
        <v>14707</v>
      </c>
      <c r="F673" s="76">
        <v>0.7083333333333334</v>
      </c>
      <c r="G673" s="77" t="s">
        <v>17455</v>
      </c>
      <c r="H673" s="77" t="s">
        <v>17667</v>
      </c>
      <c r="I673" s="47" t="s">
        <v>14710</v>
      </c>
      <c r="J673" s="27" t="s">
        <v>17668</v>
      </c>
      <c r="K673" s="27"/>
      <c r="L673" s="27"/>
      <c r="M673" s="27"/>
      <c r="N673" s="27"/>
      <c r="O673" s="27"/>
      <c r="P673" s="27"/>
      <c r="Q673" s="27"/>
      <c r="R673" s="27"/>
      <c r="S673" s="27"/>
      <c r="T673" s="27"/>
      <c r="U673" s="27"/>
      <c r="V673" s="27"/>
      <c r="W673" s="27"/>
      <c r="X673" s="27"/>
      <c r="Y673" s="27"/>
      <c r="Z673" s="27"/>
      <c r="AA673" s="27"/>
      <c r="AB673" s="27"/>
      <c r="AC673" s="27"/>
      <c r="AD673" s="27"/>
      <c r="AE673" s="27"/>
      <c r="AF673" s="27"/>
    </row>
    <row r="674" ht="15.75" customHeight="1">
      <c r="A674" s="44"/>
      <c r="B674" s="39" t="s">
        <v>13064</v>
      </c>
      <c r="C674" s="77" t="s">
        <v>66</v>
      </c>
      <c r="D674" s="47" t="s">
        <v>15817</v>
      </c>
      <c r="E674" s="47" t="s">
        <v>15818</v>
      </c>
      <c r="F674" s="89" t="s">
        <v>363</v>
      </c>
      <c r="G674" s="77" t="s">
        <v>17662</v>
      </c>
      <c r="H674" s="77" t="s">
        <v>17669</v>
      </c>
      <c r="I674" s="47" t="s">
        <v>15820</v>
      </c>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row>
    <row r="675" ht="15.75" customHeight="1">
      <c r="A675" s="548"/>
      <c r="B675" s="39"/>
      <c r="C675" s="77" t="s">
        <v>66</v>
      </c>
      <c r="D675" s="47" t="s">
        <v>14202</v>
      </c>
      <c r="E675" s="47" t="s">
        <v>14203</v>
      </c>
      <c r="F675" s="89" t="s">
        <v>363</v>
      </c>
      <c r="G675" s="77" t="s">
        <v>17662</v>
      </c>
      <c r="H675" s="77" t="s">
        <v>17670</v>
      </c>
      <c r="I675" s="47" t="s">
        <v>14206</v>
      </c>
      <c r="J675" s="27" t="s">
        <v>255</v>
      </c>
      <c r="K675" s="27"/>
      <c r="L675" s="27"/>
      <c r="M675" s="27"/>
      <c r="N675" s="27"/>
      <c r="O675" s="27"/>
      <c r="P675" s="27"/>
      <c r="Q675" s="27"/>
      <c r="R675" s="27"/>
      <c r="S675" s="27"/>
      <c r="T675" s="27"/>
      <c r="U675" s="27"/>
      <c r="V675" s="27"/>
      <c r="W675" s="27"/>
      <c r="X675" s="27"/>
      <c r="Y675" s="27"/>
      <c r="Z675" s="27"/>
      <c r="AA675" s="27"/>
      <c r="AB675" s="27"/>
      <c r="AC675" s="27"/>
      <c r="AD675" s="27"/>
      <c r="AE675" s="27"/>
      <c r="AF675" s="27"/>
    </row>
    <row r="676" ht="15.75" customHeight="1">
      <c r="A676" s="442" t="s">
        <v>17532</v>
      </c>
      <c r="B676" s="39" t="s">
        <v>13853</v>
      </c>
      <c r="C676" s="549" t="s">
        <v>17533</v>
      </c>
      <c r="D676" s="111"/>
      <c r="E676" s="27"/>
      <c r="F676" s="74"/>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row>
    <row r="677" ht="15.75" customHeight="1">
      <c r="A677" s="28"/>
      <c r="B677" s="39" t="s">
        <v>13853</v>
      </c>
      <c r="C677" s="112"/>
      <c r="D677" s="113"/>
      <c r="E677" s="27"/>
      <c r="F677" s="74"/>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row>
    <row r="678" ht="15.75" customHeight="1">
      <c r="A678" s="28"/>
      <c r="B678" s="39" t="s">
        <v>13853</v>
      </c>
      <c r="C678" s="114"/>
      <c r="D678" s="115"/>
      <c r="E678" s="27"/>
      <c r="F678" s="74"/>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row>
    <row r="679" ht="15.75" customHeight="1">
      <c r="A679" s="28"/>
      <c r="B679" s="39" t="s">
        <v>13853</v>
      </c>
      <c r="C679" s="27"/>
      <c r="D679" s="27"/>
      <c r="E679" s="27"/>
      <c r="F679" s="74"/>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row>
    <row r="680" ht="15.75" customHeight="1">
      <c r="A680" s="28"/>
      <c r="B680" s="39" t="s">
        <v>13853</v>
      </c>
      <c r="C680" s="27"/>
      <c r="D680" s="27"/>
      <c r="E680" s="27"/>
      <c r="F680" s="74"/>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row>
    <row r="681" ht="15.75" customHeight="1">
      <c r="A681" s="44"/>
      <c r="B681" s="39" t="s">
        <v>13853</v>
      </c>
      <c r="C681" s="27"/>
      <c r="D681" s="27"/>
      <c r="E681" s="27"/>
      <c r="F681" s="74"/>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row>
    <row r="682" ht="15.75" customHeight="1">
      <c r="A682" s="442" t="s">
        <v>17361</v>
      </c>
      <c r="B682" s="135">
        <v>44620.0</v>
      </c>
      <c r="C682" s="27"/>
      <c r="D682" s="27"/>
      <c r="E682" s="27"/>
      <c r="F682" s="74"/>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row>
    <row r="683" ht="15.75" customHeight="1">
      <c r="A683" s="28"/>
      <c r="B683" s="39" t="s">
        <v>13064</v>
      </c>
      <c r="C683" s="27"/>
      <c r="D683" s="27" t="s">
        <v>6016</v>
      </c>
      <c r="E683" s="27"/>
      <c r="F683" s="74"/>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row>
    <row r="684" ht="15.75" customHeight="1">
      <c r="A684" s="28"/>
      <c r="B684" s="39" t="s">
        <v>13064</v>
      </c>
      <c r="C684" s="43" t="s">
        <v>128</v>
      </c>
      <c r="D684" s="36" t="s">
        <v>16859</v>
      </c>
      <c r="E684" s="36" t="s">
        <v>16860</v>
      </c>
      <c r="F684" s="89" t="s">
        <v>298</v>
      </c>
      <c r="G684" s="57" t="s">
        <v>17671</v>
      </c>
      <c r="H684" s="77" t="s">
        <v>17672</v>
      </c>
      <c r="I684" s="58" t="s">
        <v>17673</v>
      </c>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row>
    <row r="685" ht="15.75" customHeight="1">
      <c r="A685" s="28"/>
      <c r="B685" s="39" t="s">
        <v>13064</v>
      </c>
      <c r="C685" s="34" t="s">
        <v>128</v>
      </c>
      <c r="D685" s="51" t="s">
        <v>15795</v>
      </c>
      <c r="E685" s="51" t="s">
        <v>15796</v>
      </c>
      <c r="F685" s="91" t="s">
        <v>131</v>
      </c>
      <c r="G685" s="82" t="s">
        <v>17674</v>
      </c>
      <c r="H685" s="81" t="s">
        <v>17675</v>
      </c>
      <c r="I685" s="93" t="s">
        <v>15798</v>
      </c>
      <c r="J685" s="27" t="s">
        <v>17676</v>
      </c>
      <c r="K685" s="27"/>
      <c r="L685" s="27"/>
      <c r="M685" s="27"/>
      <c r="N685" s="27"/>
      <c r="O685" s="27"/>
      <c r="P685" s="27"/>
      <c r="Q685" s="27"/>
      <c r="R685" s="27"/>
      <c r="S685" s="27"/>
      <c r="T685" s="27"/>
      <c r="U685" s="27"/>
      <c r="V685" s="27"/>
      <c r="W685" s="27"/>
      <c r="X685" s="27"/>
      <c r="Y685" s="27"/>
      <c r="Z685" s="27"/>
      <c r="AA685" s="27"/>
      <c r="AB685" s="27"/>
      <c r="AC685" s="27"/>
      <c r="AD685" s="27"/>
      <c r="AE685" s="27"/>
      <c r="AF685" s="27"/>
    </row>
    <row r="686" ht="15.75" customHeight="1">
      <c r="A686" s="28"/>
      <c r="B686" s="39" t="s">
        <v>13064</v>
      </c>
      <c r="C686" s="43" t="s">
        <v>128</v>
      </c>
      <c r="D686" s="36" t="s">
        <v>14421</v>
      </c>
      <c r="E686" s="36" t="s">
        <v>14422</v>
      </c>
      <c r="F686" s="89" t="s">
        <v>352</v>
      </c>
      <c r="G686" s="57" t="s">
        <v>17677</v>
      </c>
      <c r="H686" s="77" t="s">
        <v>17678</v>
      </c>
      <c r="I686" s="58" t="s">
        <v>14424</v>
      </c>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row>
    <row r="687" ht="15.75" customHeight="1">
      <c r="A687" s="28"/>
      <c r="B687" s="39" t="s">
        <v>13064</v>
      </c>
      <c r="C687" s="43" t="s">
        <v>128</v>
      </c>
      <c r="D687" s="47" t="s">
        <v>14041</v>
      </c>
      <c r="E687" s="47" t="s">
        <v>14042</v>
      </c>
      <c r="F687" s="89" t="s">
        <v>372</v>
      </c>
      <c r="G687" s="69" t="s">
        <v>17671</v>
      </c>
      <c r="H687" s="77" t="s">
        <v>17679</v>
      </c>
      <c r="I687" s="96" t="s">
        <v>14044</v>
      </c>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row>
    <row r="688" ht="15.75" customHeight="1">
      <c r="A688" s="28"/>
      <c r="B688" s="39" t="s">
        <v>13064</v>
      </c>
      <c r="C688" s="43" t="s">
        <v>128</v>
      </c>
      <c r="D688" s="47" t="s">
        <v>15786</v>
      </c>
      <c r="E688" s="47" t="s">
        <v>15787</v>
      </c>
      <c r="F688" s="89" t="s">
        <v>1261</v>
      </c>
      <c r="G688" s="69" t="s">
        <v>17019</v>
      </c>
      <c r="H688" s="77" t="s">
        <v>17680</v>
      </c>
      <c r="I688" s="96" t="s">
        <v>15789</v>
      </c>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row>
    <row r="689" ht="15.75" customHeight="1">
      <c r="A689" s="44"/>
      <c r="B689" s="39" t="s">
        <v>13064</v>
      </c>
      <c r="C689" s="27"/>
      <c r="D689" s="27"/>
      <c r="E689" s="27"/>
      <c r="F689" s="74"/>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row>
    <row r="690" ht="15.75" customHeight="1">
      <c r="A690" s="548"/>
      <c r="B690" s="39"/>
      <c r="C690" s="27"/>
      <c r="D690" s="27"/>
      <c r="E690" s="27"/>
      <c r="F690" s="74"/>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row>
    <row r="691" ht="15.75" customHeight="1">
      <c r="A691" s="442" t="s">
        <v>17532</v>
      </c>
      <c r="B691" s="39" t="s">
        <v>13853</v>
      </c>
      <c r="C691" s="27"/>
      <c r="D691" s="27" t="s">
        <v>17681</v>
      </c>
      <c r="E691" s="27"/>
      <c r="F691" s="74"/>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row>
    <row r="692" ht="15.75" customHeight="1">
      <c r="A692" s="28"/>
      <c r="B692" s="39" t="s">
        <v>13853</v>
      </c>
      <c r="C692" s="81" t="s">
        <v>106</v>
      </c>
      <c r="D692" s="51" t="s">
        <v>15208</v>
      </c>
      <c r="E692" s="31" t="s">
        <v>15209</v>
      </c>
      <c r="F692" s="80">
        <v>0.4583333333333333</v>
      </c>
      <c r="G692" s="51" t="s">
        <v>17682</v>
      </c>
      <c r="H692" s="31" t="s">
        <v>17683</v>
      </c>
      <c r="I692" s="51" t="s">
        <v>15211</v>
      </c>
      <c r="J692" s="27" t="s">
        <v>17684</v>
      </c>
      <c r="K692" s="27"/>
      <c r="L692" s="27"/>
      <c r="M692" s="27"/>
      <c r="N692" s="27"/>
      <c r="O692" s="27"/>
      <c r="P692" s="27"/>
      <c r="Q692" s="27"/>
      <c r="R692" s="27"/>
      <c r="S692" s="27"/>
      <c r="T692" s="27"/>
      <c r="U692" s="27"/>
      <c r="V692" s="27"/>
      <c r="W692" s="27"/>
      <c r="X692" s="27"/>
      <c r="Y692" s="27"/>
      <c r="Z692" s="27"/>
      <c r="AA692" s="27"/>
      <c r="AB692" s="27"/>
      <c r="AC692" s="27"/>
      <c r="AD692" s="27"/>
      <c r="AE692" s="27"/>
      <c r="AF692" s="27"/>
    </row>
    <row r="693" ht="15.75" customHeight="1">
      <c r="A693" s="28"/>
      <c r="B693" s="39" t="s">
        <v>13853</v>
      </c>
      <c r="C693" s="81" t="s">
        <v>106</v>
      </c>
      <c r="D693" s="31" t="s">
        <v>15430</v>
      </c>
      <c r="E693" s="51" t="s">
        <v>15431</v>
      </c>
      <c r="F693" s="80">
        <v>0.5416666666666666</v>
      </c>
      <c r="G693" s="31" t="s">
        <v>17682</v>
      </c>
      <c r="H693" s="81" t="s">
        <v>17685</v>
      </c>
      <c r="I693" s="31" t="s">
        <v>15433</v>
      </c>
      <c r="J693" s="27" t="s">
        <v>17686</v>
      </c>
      <c r="K693" s="27"/>
      <c r="L693" s="27"/>
      <c r="M693" s="27"/>
      <c r="N693" s="27"/>
      <c r="O693" s="27"/>
      <c r="P693" s="27"/>
      <c r="Q693" s="27"/>
      <c r="R693" s="27"/>
      <c r="S693" s="27"/>
      <c r="T693" s="27"/>
      <c r="U693" s="27"/>
      <c r="V693" s="27"/>
      <c r="W693" s="27"/>
      <c r="X693" s="27"/>
      <c r="Y693" s="27"/>
      <c r="Z693" s="27"/>
      <c r="AA693" s="27"/>
      <c r="AB693" s="27"/>
      <c r="AC693" s="27"/>
      <c r="AD693" s="27"/>
      <c r="AE693" s="27"/>
      <c r="AF693" s="27"/>
    </row>
    <row r="694" ht="15.75" customHeight="1">
      <c r="A694" s="28"/>
      <c r="B694" s="39" t="s">
        <v>13853</v>
      </c>
      <c r="C694" s="77" t="s">
        <v>106</v>
      </c>
      <c r="D694" s="47" t="s">
        <v>16368</v>
      </c>
      <c r="E694" s="36" t="s">
        <v>16369</v>
      </c>
      <c r="F694" s="76">
        <v>0.625</v>
      </c>
      <c r="G694" s="47" t="s">
        <v>17682</v>
      </c>
      <c r="H694" s="36" t="s">
        <v>17687</v>
      </c>
      <c r="I694" s="47" t="s">
        <v>16370</v>
      </c>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row>
    <row r="695" ht="15.75" customHeight="1">
      <c r="A695" s="28"/>
      <c r="B695" s="39" t="s">
        <v>13853</v>
      </c>
      <c r="C695" s="27"/>
      <c r="D695" s="27"/>
      <c r="E695" s="27"/>
      <c r="F695" s="78"/>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row>
    <row r="696" ht="15.75" customHeight="1">
      <c r="A696" s="44"/>
      <c r="B696" s="39" t="s">
        <v>13853</v>
      </c>
      <c r="C696" s="27"/>
      <c r="D696" s="27"/>
      <c r="E696" s="27"/>
      <c r="F696" s="74"/>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row>
    <row r="697" ht="15.75" customHeight="1">
      <c r="A697" s="442" t="s">
        <v>17361</v>
      </c>
      <c r="B697" s="135">
        <v>44621.0</v>
      </c>
      <c r="C697" s="27"/>
      <c r="D697" s="27"/>
      <c r="E697" s="27"/>
      <c r="F697" s="74"/>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row>
    <row r="698" ht="15.75" customHeight="1">
      <c r="A698" s="28"/>
      <c r="B698" s="39" t="s">
        <v>13064</v>
      </c>
      <c r="C698" s="27"/>
      <c r="D698" s="27"/>
      <c r="E698" s="27"/>
      <c r="F698" s="74"/>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row>
    <row r="699" ht="15.75" customHeight="1">
      <c r="A699" s="28"/>
      <c r="B699" s="39" t="s">
        <v>13064</v>
      </c>
      <c r="C699" s="27"/>
      <c r="D699" s="27"/>
      <c r="E699" s="27"/>
      <c r="F699" s="74"/>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row>
    <row r="700" ht="15.75" customHeight="1">
      <c r="A700" s="28"/>
      <c r="B700" s="39" t="s">
        <v>13064</v>
      </c>
      <c r="C700" s="27"/>
      <c r="D700" s="27"/>
      <c r="E700" s="27"/>
      <c r="F700" s="74"/>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row>
    <row r="701" ht="15.75" customHeight="1">
      <c r="A701" s="28"/>
      <c r="B701" s="39" t="s">
        <v>13064</v>
      </c>
      <c r="C701" s="97" t="s">
        <v>167</v>
      </c>
      <c r="D701" s="47" t="s">
        <v>16868</v>
      </c>
      <c r="E701" s="47" t="s">
        <v>16869</v>
      </c>
      <c r="F701" s="76">
        <v>0.625</v>
      </c>
      <c r="G701" s="77" t="s">
        <v>17440</v>
      </c>
      <c r="H701" s="77" t="s">
        <v>17688</v>
      </c>
      <c r="I701" s="47" t="s">
        <v>16871</v>
      </c>
      <c r="J701" s="27" t="s">
        <v>17689</v>
      </c>
      <c r="K701" s="27"/>
      <c r="L701" s="27"/>
      <c r="M701" s="27"/>
      <c r="N701" s="27"/>
      <c r="O701" s="27"/>
      <c r="P701" s="27"/>
      <c r="Q701" s="27"/>
      <c r="R701" s="27"/>
      <c r="S701" s="27"/>
      <c r="T701" s="27"/>
      <c r="U701" s="27"/>
      <c r="V701" s="27"/>
      <c r="W701" s="27"/>
      <c r="X701" s="27"/>
      <c r="Y701" s="27"/>
      <c r="Z701" s="27"/>
      <c r="AA701" s="27"/>
      <c r="AB701" s="27"/>
      <c r="AC701" s="27"/>
      <c r="AD701" s="27"/>
      <c r="AE701" s="27"/>
      <c r="AF701" s="27"/>
    </row>
    <row r="702" ht="15.75" customHeight="1">
      <c r="A702" s="28"/>
      <c r="B702" s="39" t="s">
        <v>13064</v>
      </c>
      <c r="C702" s="97" t="s">
        <v>167</v>
      </c>
      <c r="D702" s="47" t="s">
        <v>14051</v>
      </c>
      <c r="E702" s="47" t="s">
        <v>14052</v>
      </c>
      <c r="F702" s="76">
        <v>0.7083333333333334</v>
      </c>
      <c r="G702" s="77" t="s">
        <v>17690</v>
      </c>
      <c r="H702" s="77" t="s">
        <v>17691</v>
      </c>
      <c r="I702" s="47" t="s">
        <v>14054</v>
      </c>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row>
    <row r="703" ht="15.75" customHeight="1">
      <c r="A703" s="44"/>
      <c r="B703" s="39" t="s">
        <v>13064</v>
      </c>
      <c r="C703" s="97" t="s">
        <v>167</v>
      </c>
      <c r="D703" s="47" t="s">
        <v>16214</v>
      </c>
      <c r="E703" s="47" t="s">
        <v>16215</v>
      </c>
      <c r="F703" s="76">
        <v>0.7708333333333334</v>
      </c>
      <c r="G703" s="77" t="s">
        <v>17651</v>
      </c>
      <c r="H703" s="77" t="s">
        <v>17692</v>
      </c>
      <c r="I703" s="47" t="s">
        <v>16217</v>
      </c>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row>
    <row r="704" ht="15.75" customHeight="1">
      <c r="A704" s="548"/>
      <c r="B704" s="39"/>
      <c r="C704" s="27"/>
      <c r="D704" s="27"/>
      <c r="E704" s="27"/>
      <c r="F704" s="74"/>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row>
    <row r="705" ht="15.75" customHeight="1">
      <c r="A705" s="442" t="s">
        <v>17532</v>
      </c>
      <c r="B705" s="39" t="s">
        <v>13853</v>
      </c>
      <c r="C705" s="27"/>
      <c r="D705" s="75" t="s">
        <v>17681</v>
      </c>
      <c r="E705" s="27"/>
      <c r="F705" s="74"/>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row>
    <row r="706" ht="15.75" customHeight="1">
      <c r="A706" s="28"/>
      <c r="B706" s="39" t="s">
        <v>13853</v>
      </c>
      <c r="C706" s="27"/>
      <c r="D706" s="27"/>
      <c r="E706" s="27"/>
      <c r="F706" s="78"/>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row>
    <row r="707" ht="15.75" customHeight="1">
      <c r="A707" s="28"/>
      <c r="B707" s="39" t="s">
        <v>13853</v>
      </c>
      <c r="C707" s="81" t="s">
        <v>106</v>
      </c>
      <c r="D707" s="31" t="s">
        <v>13849</v>
      </c>
      <c r="E707" s="51" t="s">
        <v>13850</v>
      </c>
      <c r="F707" s="80">
        <v>0.5</v>
      </c>
      <c r="G707" s="51" t="s">
        <v>17391</v>
      </c>
      <c r="H707" s="31" t="s">
        <v>17693</v>
      </c>
      <c r="I707" s="51" t="s">
        <v>17694</v>
      </c>
      <c r="J707" s="27" t="s">
        <v>17695</v>
      </c>
      <c r="K707" s="27"/>
      <c r="L707" s="27"/>
      <c r="M707" s="27"/>
      <c r="N707" s="27"/>
      <c r="O707" s="27"/>
      <c r="P707" s="27"/>
      <c r="Q707" s="27"/>
      <c r="R707" s="27"/>
      <c r="S707" s="27"/>
      <c r="T707" s="27"/>
      <c r="U707" s="27"/>
      <c r="V707" s="27"/>
      <c r="W707" s="27"/>
      <c r="X707" s="27"/>
      <c r="Y707" s="27"/>
      <c r="Z707" s="27"/>
      <c r="AA707" s="27"/>
      <c r="AB707" s="27"/>
      <c r="AC707" s="27"/>
      <c r="AD707" s="27"/>
      <c r="AE707" s="27"/>
      <c r="AF707" s="27"/>
    </row>
    <row r="708" ht="15.75" customHeight="1">
      <c r="A708" s="28"/>
      <c r="B708" s="39" t="s">
        <v>13853</v>
      </c>
      <c r="C708" s="97" t="s">
        <v>167</v>
      </c>
      <c r="D708" s="47" t="s">
        <v>14683</v>
      </c>
      <c r="E708" s="47" t="s">
        <v>14684</v>
      </c>
      <c r="F708" s="76">
        <v>0.5625</v>
      </c>
      <c r="G708" s="47" t="s">
        <v>17391</v>
      </c>
      <c r="H708" s="77" t="s">
        <v>17696</v>
      </c>
      <c r="I708" s="47" t="s">
        <v>14686</v>
      </c>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row>
    <row r="709" ht="15.75" customHeight="1">
      <c r="A709" s="28"/>
      <c r="B709" s="39" t="s">
        <v>13853</v>
      </c>
      <c r="C709" s="97" t="s">
        <v>167</v>
      </c>
      <c r="D709" s="47" t="s">
        <v>16492</v>
      </c>
      <c r="E709" s="47" t="s">
        <v>16493</v>
      </c>
      <c r="F709" s="76">
        <v>0.625</v>
      </c>
      <c r="G709" s="47" t="s">
        <v>17391</v>
      </c>
      <c r="H709" s="77" t="s">
        <v>17697</v>
      </c>
      <c r="I709" s="47" t="s">
        <v>16495</v>
      </c>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row>
    <row r="710" ht="15.75" customHeight="1">
      <c r="A710" s="44"/>
      <c r="B710" s="39" t="s">
        <v>13853</v>
      </c>
      <c r="C710" s="27"/>
      <c r="D710" s="27"/>
      <c r="E710" s="27"/>
      <c r="F710" s="74"/>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row>
    <row r="711" ht="15.75" customHeight="1">
      <c r="A711" s="442" t="s">
        <v>17361</v>
      </c>
      <c r="B711" s="135">
        <v>44622.0</v>
      </c>
      <c r="C711" s="27"/>
      <c r="D711" s="27"/>
      <c r="E711" s="27"/>
      <c r="F711" s="74"/>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row>
    <row r="712" ht="15.75" customHeight="1">
      <c r="A712" s="28"/>
      <c r="B712" s="39" t="s">
        <v>13064</v>
      </c>
      <c r="C712" s="27"/>
      <c r="D712" s="27"/>
      <c r="E712" s="27"/>
      <c r="F712" s="74"/>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row>
    <row r="713" ht="15.75" customHeight="1">
      <c r="A713" s="28"/>
      <c r="B713" s="39" t="s">
        <v>13064</v>
      </c>
      <c r="C713" s="77" t="s">
        <v>273</v>
      </c>
      <c r="D713" s="47" t="s">
        <v>14800</v>
      </c>
      <c r="E713" s="47" t="s">
        <v>14801</v>
      </c>
      <c r="F713" s="76">
        <v>0.5625</v>
      </c>
      <c r="G713" s="77" t="s">
        <v>17570</v>
      </c>
      <c r="H713" s="77" t="s">
        <v>17698</v>
      </c>
      <c r="I713" s="47" t="s">
        <v>14803</v>
      </c>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row>
    <row r="714" ht="15.75" customHeight="1">
      <c r="A714" s="28"/>
      <c r="B714" s="39" t="s">
        <v>13064</v>
      </c>
      <c r="C714" s="77" t="s">
        <v>273</v>
      </c>
      <c r="D714" s="47" t="s">
        <v>15373</v>
      </c>
      <c r="E714" s="47" t="s">
        <v>15374</v>
      </c>
      <c r="F714" s="76">
        <v>0.6041666666666666</v>
      </c>
      <c r="G714" s="77" t="s">
        <v>17570</v>
      </c>
      <c r="H714" s="77" t="s">
        <v>17699</v>
      </c>
      <c r="I714" s="47" t="s">
        <v>15376</v>
      </c>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row>
    <row r="715" ht="15.75" customHeight="1">
      <c r="A715" s="28"/>
      <c r="B715" s="39" t="s">
        <v>13064</v>
      </c>
      <c r="C715" s="77" t="s">
        <v>273</v>
      </c>
      <c r="D715" s="47" t="s">
        <v>16826</v>
      </c>
      <c r="E715" s="47" t="s">
        <v>16827</v>
      </c>
      <c r="F715" s="76">
        <v>0.6875</v>
      </c>
      <c r="G715" s="77" t="s">
        <v>17700</v>
      </c>
      <c r="H715" s="77" t="s">
        <v>17701</v>
      </c>
      <c r="I715" s="77" t="s">
        <v>16824</v>
      </c>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row>
    <row r="716" ht="15.75" customHeight="1">
      <c r="A716" s="28"/>
      <c r="B716" s="39" t="s">
        <v>13064</v>
      </c>
      <c r="C716" s="77" t="s">
        <v>610</v>
      </c>
      <c r="D716" s="77" t="s">
        <v>17702</v>
      </c>
      <c r="E716" s="77" t="s">
        <v>17703</v>
      </c>
      <c r="F716" s="89" t="s">
        <v>363</v>
      </c>
      <c r="G716" s="77" t="s">
        <v>17700</v>
      </c>
      <c r="H716" s="77" t="s">
        <v>17704</v>
      </c>
      <c r="I716" s="77" t="s">
        <v>17705</v>
      </c>
      <c r="J716" s="27" t="s">
        <v>17706</v>
      </c>
      <c r="K716" s="27"/>
      <c r="L716" s="27"/>
      <c r="M716" s="27"/>
      <c r="N716" s="27"/>
      <c r="O716" s="27"/>
      <c r="P716" s="27"/>
      <c r="Q716" s="27"/>
      <c r="R716" s="27"/>
      <c r="S716" s="27"/>
      <c r="T716" s="27"/>
      <c r="U716" s="27"/>
      <c r="V716" s="27"/>
      <c r="W716" s="27"/>
      <c r="X716" s="27"/>
      <c r="Y716" s="27"/>
      <c r="Z716" s="27"/>
      <c r="AA716" s="27"/>
      <c r="AB716" s="27"/>
      <c r="AC716" s="27"/>
      <c r="AD716" s="27"/>
      <c r="AE716" s="27"/>
      <c r="AF716" s="27"/>
    </row>
    <row r="717" ht="15.75" customHeight="1">
      <c r="A717" s="44"/>
      <c r="B717" s="39" t="s">
        <v>13064</v>
      </c>
      <c r="C717" s="27"/>
      <c r="D717" s="27"/>
      <c r="E717" s="27"/>
      <c r="F717" s="74"/>
      <c r="G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row>
    <row r="718" ht="15.75" customHeight="1">
      <c r="A718" s="548"/>
      <c r="B718" s="39"/>
      <c r="C718" s="27"/>
      <c r="D718" s="27"/>
      <c r="E718" s="27"/>
      <c r="F718" s="74"/>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row>
    <row r="719" ht="15.75" customHeight="1">
      <c r="A719" s="442" t="s">
        <v>17532</v>
      </c>
      <c r="B719" s="39" t="s">
        <v>13853</v>
      </c>
      <c r="C719" s="27"/>
      <c r="D719" s="27"/>
      <c r="E719" s="27"/>
      <c r="F719" s="74"/>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row>
    <row r="720" ht="15.75" customHeight="1">
      <c r="A720" s="28"/>
      <c r="B720" s="39" t="s">
        <v>13853</v>
      </c>
      <c r="C720" s="27"/>
      <c r="D720" s="549" t="s">
        <v>17533</v>
      </c>
      <c r="E720" s="111"/>
      <c r="F720" s="74"/>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row>
    <row r="721" ht="15.75" customHeight="1">
      <c r="A721" s="28"/>
      <c r="B721" s="39" t="s">
        <v>13853</v>
      </c>
      <c r="C721" s="27"/>
      <c r="D721" s="112"/>
      <c r="E721" s="113"/>
      <c r="F721" s="74"/>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row>
    <row r="722" ht="15.75" customHeight="1">
      <c r="A722" s="28"/>
      <c r="B722" s="39" t="s">
        <v>13853</v>
      </c>
      <c r="C722" s="27"/>
      <c r="D722" s="114"/>
      <c r="E722" s="115"/>
      <c r="F722" s="74"/>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row>
    <row r="723" ht="15.75" customHeight="1">
      <c r="A723" s="28"/>
      <c r="B723" s="39" t="s">
        <v>13853</v>
      </c>
      <c r="C723" s="27"/>
      <c r="D723" s="27"/>
      <c r="E723" s="27"/>
      <c r="F723" s="74"/>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row>
    <row r="724" ht="15.75" customHeight="1">
      <c r="A724" s="44"/>
      <c r="B724" s="39" t="s">
        <v>13853</v>
      </c>
      <c r="C724" s="27"/>
      <c r="D724" s="27"/>
      <c r="E724" s="27"/>
      <c r="F724" s="74"/>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row>
    <row r="725" ht="15.75" customHeight="1">
      <c r="A725" s="442" t="s">
        <v>17361</v>
      </c>
      <c r="B725" s="135">
        <v>44623.0</v>
      </c>
      <c r="C725" s="27"/>
      <c r="D725" s="75" t="s">
        <v>17707</v>
      </c>
      <c r="E725" s="75"/>
      <c r="F725" s="74"/>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row>
    <row r="726" ht="15.75" customHeight="1">
      <c r="A726" s="28"/>
      <c r="B726" s="39" t="s">
        <v>13064</v>
      </c>
      <c r="C726" s="27"/>
      <c r="E726" s="27"/>
      <c r="F726" s="74"/>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row>
    <row r="727" ht="15.75" customHeight="1">
      <c r="A727" s="28"/>
      <c r="B727" s="39" t="s">
        <v>13064</v>
      </c>
      <c r="C727" s="27"/>
      <c r="D727" s="27"/>
      <c r="E727" s="27"/>
      <c r="F727" s="74"/>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row>
    <row r="728" ht="15.75" customHeight="1">
      <c r="A728" s="28"/>
      <c r="B728" s="39" t="s">
        <v>13064</v>
      </c>
      <c r="C728" s="97" t="s">
        <v>167</v>
      </c>
      <c r="D728" s="47" t="s">
        <v>16566</v>
      </c>
      <c r="E728" s="47" t="s">
        <v>16567</v>
      </c>
      <c r="F728" s="76">
        <v>0.5833333333333334</v>
      </c>
      <c r="G728" s="77" t="s">
        <v>17708</v>
      </c>
      <c r="H728" s="77" t="s">
        <v>17709</v>
      </c>
      <c r="I728" s="47" t="s">
        <v>16569</v>
      </c>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row>
    <row r="729" ht="15.75" customHeight="1">
      <c r="A729" s="28"/>
      <c r="B729" s="39" t="s">
        <v>13064</v>
      </c>
      <c r="C729" s="97" t="s">
        <v>167</v>
      </c>
      <c r="D729" s="47" t="s">
        <v>15094</v>
      </c>
      <c r="E729" s="47" t="s">
        <v>15095</v>
      </c>
      <c r="F729" s="76">
        <v>0.6666666666666666</v>
      </c>
      <c r="G729" s="77" t="s">
        <v>17642</v>
      </c>
      <c r="H729" s="77" t="s">
        <v>17710</v>
      </c>
      <c r="I729" s="47" t="s">
        <v>15097</v>
      </c>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row>
    <row r="730" ht="15.75" customHeight="1">
      <c r="A730" s="44"/>
      <c r="B730" s="39" t="s">
        <v>13064</v>
      </c>
      <c r="C730" s="97" t="s">
        <v>167</v>
      </c>
      <c r="D730" s="47" t="s">
        <v>16776</v>
      </c>
      <c r="E730" s="47" t="s">
        <v>16777</v>
      </c>
      <c r="F730" s="76">
        <v>0.8125</v>
      </c>
      <c r="G730" s="77" t="s">
        <v>17711</v>
      </c>
      <c r="H730" s="403" t="s">
        <v>17597</v>
      </c>
      <c r="I730" s="87" t="s">
        <v>13774</v>
      </c>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row>
    <row r="731" ht="15.75" customHeight="1">
      <c r="A731" s="548"/>
      <c r="B731" s="39"/>
      <c r="C731" s="97" t="s">
        <v>167</v>
      </c>
      <c r="D731" s="47" t="s">
        <v>13770</v>
      </c>
      <c r="E731" s="47" t="s">
        <v>13771</v>
      </c>
      <c r="F731" s="76">
        <v>0.8125</v>
      </c>
      <c r="G731" s="77" t="s">
        <v>17711</v>
      </c>
      <c r="H731" s="403" t="s">
        <v>17597</v>
      </c>
      <c r="I731" s="87" t="s">
        <v>13774</v>
      </c>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row>
    <row r="732" ht="15.75" customHeight="1">
      <c r="A732" s="548"/>
      <c r="B732" s="39"/>
      <c r="C732" s="87" t="s">
        <v>100</v>
      </c>
      <c r="D732" s="47" t="s">
        <v>16772</v>
      </c>
      <c r="E732" s="47" t="s">
        <v>16773</v>
      </c>
      <c r="F732" s="89" t="s">
        <v>363</v>
      </c>
      <c r="G732" s="77" t="s">
        <v>11034</v>
      </c>
      <c r="H732" s="87" t="s">
        <v>17712</v>
      </c>
      <c r="I732" s="47" t="s">
        <v>16775</v>
      </c>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row>
    <row r="733" ht="15.75" customHeight="1">
      <c r="A733" s="442" t="s">
        <v>17532</v>
      </c>
      <c r="B733" s="39" t="s">
        <v>13853</v>
      </c>
      <c r="C733" s="27"/>
      <c r="D733" s="549" t="s">
        <v>17533</v>
      </c>
      <c r="E733" s="111"/>
      <c r="F733" s="74"/>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row>
    <row r="734" ht="15.75" customHeight="1">
      <c r="A734" s="28"/>
      <c r="B734" s="39" t="s">
        <v>13853</v>
      </c>
      <c r="C734" s="27"/>
      <c r="D734" s="112"/>
      <c r="E734" s="113"/>
      <c r="F734" s="74"/>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row>
    <row r="735" ht="15.75" customHeight="1">
      <c r="A735" s="28"/>
      <c r="B735" s="39" t="s">
        <v>13853</v>
      </c>
      <c r="C735" s="27"/>
      <c r="D735" s="114"/>
      <c r="E735" s="115"/>
      <c r="F735" s="74"/>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row>
    <row r="736" ht="15.75" customHeight="1">
      <c r="A736" s="28"/>
      <c r="B736" s="39" t="s">
        <v>13853</v>
      </c>
      <c r="C736" s="27"/>
      <c r="D736" s="27"/>
      <c r="E736" s="27"/>
      <c r="F736" s="74"/>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row>
    <row r="737" ht="15.75" customHeight="1">
      <c r="A737" s="28"/>
      <c r="B737" s="39" t="s">
        <v>13853</v>
      </c>
      <c r="C737" s="27"/>
      <c r="D737" s="27"/>
      <c r="E737" s="27"/>
      <c r="F737" s="74"/>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row>
    <row r="738" ht="15.75" customHeight="1">
      <c r="A738" s="44"/>
      <c r="B738" s="39" t="s">
        <v>13853</v>
      </c>
      <c r="C738" s="27"/>
      <c r="D738" s="27"/>
      <c r="E738" s="27"/>
      <c r="F738" s="74"/>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row>
    <row r="739" ht="15.75" customHeight="1">
      <c r="A739" s="442" t="s">
        <v>17361</v>
      </c>
      <c r="B739" s="135">
        <v>44624.0</v>
      </c>
      <c r="C739" s="27"/>
      <c r="D739" s="27"/>
      <c r="E739" s="27"/>
      <c r="F739" s="74"/>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row>
    <row r="740" ht="15.75" customHeight="1">
      <c r="A740" s="28"/>
      <c r="B740" s="39" t="s">
        <v>13064</v>
      </c>
      <c r="C740" s="97" t="s">
        <v>167</v>
      </c>
      <c r="D740" s="47" t="s">
        <v>15407</v>
      </c>
      <c r="E740" s="47" t="s">
        <v>15408</v>
      </c>
      <c r="F740" s="76">
        <v>0.4583333333333333</v>
      </c>
      <c r="G740" s="77" t="s">
        <v>17713</v>
      </c>
      <c r="H740" s="77" t="s">
        <v>17714</v>
      </c>
      <c r="I740" s="47" t="s">
        <v>15410</v>
      </c>
      <c r="J740" s="27" t="s">
        <v>17715</v>
      </c>
      <c r="K740" s="27"/>
      <c r="L740" s="27"/>
      <c r="M740" s="27"/>
      <c r="N740" s="27"/>
      <c r="O740" s="27"/>
      <c r="P740" s="27"/>
      <c r="Q740" s="27"/>
      <c r="R740" s="27"/>
      <c r="S740" s="27"/>
      <c r="T740" s="27"/>
      <c r="U740" s="27"/>
      <c r="V740" s="27"/>
      <c r="W740" s="27"/>
      <c r="X740" s="27"/>
      <c r="Y740" s="27"/>
      <c r="Z740" s="27"/>
      <c r="AA740" s="27"/>
      <c r="AB740" s="27"/>
      <c r="AC740" s="27"/>
      <c r="AD740" s="27"/>
      <c r="AE740" s="27"/>
      <c r="AF740" s="27"/>
    </row>
    <row r="741" ht="15.75" customHeight="1">
      <c r="A741" s="28"/>
      <c r="B741" s="39" t="s">
        <v>13064</v>
      </c>
      <c r="C741" s="97" t="s">
        <v>167</v>
      </c>
      <c r="D741" s="36" t="s">
        <v>17716</v>
      </c>
      <c r="E741" s="36" t="s">
        <v>14061</v>
      </c>
      <c r="F741" s="76">
        <v>0.5416666666666666</v>
      </c>
      <c r="G741" s="77" t="s">
        <v>17490</v>
      </c>
      <c r="H741" s="77" t="s">
        <v>17717</v>
      </c>
      <c r="I741" s="36" t="s">
        <v>17718</v>
      </c>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row>
    <row r="742" ht="15.75" customHeight="1">
      <c r="A742" s="28"/>
      <c r="B742" s="39" t="s">
        <v>13064</v>
      </c>
      <c r="C742" s="77" t="s">
        <v>66</v>
      </c>
      <c r="D742" s="36" t="s">
        <v>16506</v>
      </c>
      <c r="E742" s="36" t="s">
        <v>16507</v>
      </c>
      <c r="F742" s="76">
        <v>0.625</v>
      </c>
      <c r="G742" s="77" t="s">
        <v>17719</v>
      </c>
      <c r="H742" s="43" t="s">
        <v>16510</v>
      </c>
      <c r="I742" s="36" t="s">
        <v>16509</v>
      </c>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row>
    <row r="743" ht="15.75" customHeight="1">
      <c r="A743" s="28"/>
      <c r="B743" s="39" t="s">
        <v>13064</v>
      </c>
      <c r="C743" s="109" t="s">
        <v>106</v>
      </c>
      <c r="D743" s="31" t="s">
        <v>16430</v>
      </c>
      <c r="E743" s="31" t="s">
        <v>16431</v>
      </c>
      <c r="F743" s="80">
        <v>0.7083333333333334</v>
      </c>
      <c r="G743" s="81" t="s">
        <v>17720</v>
      </c>
      <c r="H743" s="81" t="s">
        <v>17721</v>
      </c>
      <c r="I743" s="31" t="s">
        <v>16433</v>
      </c>
      <c r="J743" s="27" t="s">
        <v>17722</v>
      </c>
      <c r="K743" s="27"/>
      <c r="L743" s="27"/>
      <c r="M743" s="27"/>
      <c r="N743" s="27"/>
      <c r="O743" s="27"/>
      <c r="P743" s="27"/>
      <c r="Q743" s="27"/>
      <c r="R743" s="27"/>
      <c r="S743" s="27"/>
      <c r="T743" s="27"/>
      <c r="U743" s="27"/>
      <c r="V743" s="27"/>
      <c r="W743" s="27"/>
      <c r="X743" s="27"/>
      <c r="Y743" s="27"/>
      <c r="Z743" s="27"/>
      <c r="AA743" s="27"/>
      <c r="AB743" s="27"/>
      <c r="AC743" s="27"/>
      <c r="AD743" s="27"/>
      <c r="AE743" s="27"/>
      <c r="AF743" s="27"/>
    </row>
    <row r="744" ht="15.75" customHeight="1">
      <c r="A744" s="28"/>
      <c r="B744" s="39" t="s">
        <v>13064</v>
      </c>
      <c r="D744" s="27"/>
      <c r="E744" s="27"/>
      <c r="F744" s="416"/>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row>
    <row r="745" ht="15.75" customHeight="1">
      <c r="A745" s="44"/>
      <c r="B745" s="39" t="s">
        <v>13064</v>
      </c>
      <c r="C745" s="27"/>
      <c r="D745" s="27"/>
      <c r="E745" s="27"/>
      <c r="F745" s="78"/>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row>
    <row r="746" ht="15.75" customHeight="1">
      <c r="A746" s="548"/>
      <c r="B746" s="39"/>
      <c r="C746" s="27"/>
      <c r="D746" s="27"/>
      <c r="E746" s="27"/>
      <c r="F746" s="74"/>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row>
    <row r="747" ht="15.75" customHeight="1">
      <c r="A747" s="442" t="s">
        <v>17532</v>
      </c>
      <c r="B747" s="39" t="s">
        <v>13853</v>
      </c>
      <c r="C747" s="27"/>
      <c r="D747" s="27" t="s">
        <v>17723</v>
      </c>
      <c r="E747" s="27"/>
      <c r="F747" s="78"/>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row>
    <row r="748" ht="15.75" customHeight="1">
      <c r="A748" s="28"/>
      <c r="B748" s="39" t="s">
        <v>13853</v>
      </c>
      <c r="C748" s="97" t="s">
        <v>167</v>
      </c>
      <c r="D748" s="47" t="s">
        <v>15074</v>
      </c>
      <c r="E748" s="47" t="s">
        <v>15075</v>
      </c>
      <c r="F748" s="76">
        <v>0.4166666666666667</v>
      </c>
      <c r="G748" s="77" t="s">
        <v>17479</v>
      </c>
      <c r="H748" s="77" t="s">
        <v>17724</v>
      </c>
      <c r="I748" s="47" t="s">
        <v>13699</v>
      </c>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row>
    <row r="749" ht="15.75" customHeight="1">
      <c r="A749" s="28"/>
      <c r="B749" s="39" t="s">
        <v>13853</v>
      </c>
      <c r="C749" s="97" t="s">
        <v>167</v>
      </c>
      <c r="D749" s="47" t="s">
        <v>13849</v>
      </c>
      <c r="E749" s="47" t="s">
        <v>13850</v>
      </c>
      <c r="F749" s="76">
        <v>0.6041666666666666</v>
      </c>
      <c r="G749" s="77" t="s">
        <v>17479</v>
      </c>
      <c r="H749" s="77" t="s">
        <v>17725</v>
      </c>
      <c r="I749" s="47" t="s">
        <v>13852</v>
      </c>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row>
    <row r="750" ht="15.75" customHeight="1">
      <c r="A750" s="28"/>
      <c r="B750" s="39" t="s">
        <v>13853</v>
      </c>
      <c r="C750" s="109" t="s">
        <v>167</v>
      </c>
      <c r="D750" s="51" t="s">
        <v>16376</v>
      </c>
      <c r="E750" s="51" t="s">
        <v>16377</v>
      </c>
      <c r="F750" s="80">
        <v>0.6666666666666666</v>
      </c>
      <c r="G750" s="81" t="s">
        <v>17479</v>
      </c>
      <c r="H750" s="81" t="s">
        <v>17726</v>
      </c>
      <c r="I750" s="51" t="s">
        <v>16379</v>
      </c>
      <c r="J750" s="27" t="s">
        <v>17727</v>
      </c>
      <c r="K750" s="27"/>
      <c r="L750" s="27"/>
      <c r="M750" s="27"/>
      <c r="N750" s="27"/>
      <c r="O750" s="27"/>
      <c r="P750" s="27"/>
      <c r="Q750" s="27"/>
      <c r="R750" s="27"/>
      <c r="S750" s="27"/>
      <c r="T750" s="27"/>
      <c r="U750" s="27"/>
      <c r="V750" s="27"/>
      <c r="W750" s="27"/>
      <c r="X750" s="27"/>
      <c r="Y750" s="27"/>
      <c r="Z750" s="27"/>
      <c r="AA750" s="27"/>
      <c r="AB750" s="27"/>
      <c r="AC750" s="27"/>
      <c r="AD750" s="27"/>
      <c r="AE750" s="27"/>
      <c r="AF750" s="27"/>
    </row>
    <row r="751" ht="15.75" customHeight="1">
      <c r="A751" s="28"/>
      <c r="B751" s="39" t="s">
        <v>13853</v>
      </c>
      <c r="C751" s="109" t="s">
        <v>167</v>
      </c>
      <c r="D751" s="51" t="s">
        <v>16786</v>
      </c>
      <c r="E751" s="51" t="s">
        <v>16787</v>
      </c>
      <c r="F751" s="80">
        <v>0.7083333333333334</v>
      </c>
      <c r="G751" s="81" t="s">
        <v>17479</v>
      </c>
      <c r="H751" s="81" t="s">
        <v>17728</v>
      </c>
      <c r="I751" s="51" t="s">
        <v>16789</v>
      </c>
      <c r="J751" s="27" t="s">
        <v>17729</v>
      </c>
      <c r="K751" s="27"/>
      <c r="L751" s="27"/>
      <c r="M751" s="27"/>
      <c r="N751" s="27"/>
      <c r="O751" s="27"/>
      <c r="P751" s="27"/>
      <c r="Q751" s="27"/>
      <c r="R751" s="27"/>
      <c r="S751" s="27"/>
      <c r="T751" s="27"/>
      <c r="U751" s="27"/>
      <c r="V751" s="27"/>
      <c r="W751" s="27"/>
      <c r="X751" s="27"/>
      <c r="Y751" s="27"/>
      <c r="Z751" s="27"/>
      <c r="AA751" s="27"/>
      <c r="AB751" s="27"/>
      <c r="AC751" s="27"/>
      <c r="AD751" s="27"/>
      <c r="AE751" s="27"/>
      <c r="AF751" s="27"/>
    </row>
    <row r="752" ht="15.75" customHeight="1">
      <c r="A752" s="44"/>
      <c r="B752" s="39" t="s">
        <v>13853</v>
      </c>
      <c r="C752" s="27"/>
      <c r="D752" s="27"/>
      <c r="E752" s="27"/>
      <c r="F752" s="74"/>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row>
    <row r="753" ht="15.75" customHeight="1">
      <c r="A753" s="442" t="s">
        <v>17361</v>
      </c>
      <c r="B753" s="135">
        <v>44627.0</v>
      </c>
      <c r="C753" s="27"/>
      <c r="D753" s="27"/>
      <c r="E753" s="27"/>
      <c r="F753" s="74"/>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row>
    <row r="754" ht="15.75" customHeight="1">
      <c r="A754" s="28"/>
      <c r="B754" s="39" t="s">
        <v>13064</v>
      </c>
      <c r="C754" s="27"/>
      <c r="D754" s="27" t="s">
        <v>6016</v>
      </c>
      <c r="E754" s="27"/>
      <c r="F754" s="74"/>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row>
    <row r="755" ht="15.75" customHeight="1">
      <c r="A755" s="28"/>
      <c r="B755" s="39" t="s">
        <v>13064</v>
      </c>
      <c r="C755" s="43" t="s">
        <v>167</v>
      </c>
      <c r="D755" s="36" t="s">
        <v>14102</v>
      </c>
      <c r="E755" s="36" t="s">
        <v>14103</v>
      </c>
      <c r="F755" s="76">
        <v>0.5416666666666666</v>
      </c>
      <c r="G755" s="77" t="s">
        <v>17730</v>
      </c>
      <c r="H755" s="77" t="s">
        <v>17731</v>
      </c>
      <c r="I755" s="36" t="s">
        <v>14105</v>
      </c>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row>
    <row r="756" ht="15.75" customHeight="1">
      <c r="A756" s="28"/>
      <c r="B756" s="39" t="s">
        <v>13064</v>
      </c>
      <c r="C756" s="43" t="s">
        <v>167</v>
      </c>
      <c r="D756" s="36" t="s">
        <v>15876</v>
      </c>
      <c r="E756" s="36" t="s">
        <v>15877</v>
      </c>
      <c r="F756" s="76">
        <v>0.625</v>
      </c>
      <c r="G756" s="77" t="s">
        <v>17711</v>
      </c>
      <c r="H756" s="77" t="s">
        <v>17732</v>
      </c>
      <c r="I756" s="36" t="s">
        <v>15879</v>
      </c>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row>
    <row r="757" ht="15.75" customHeight="1">
      <c r="A757" s="28"/>
      <c r="B757" s="39" t="s">
        <v>13064</v>
      </c>
      <c r="C757" s="34" t="s">
        <v>167</v>
      </c>
      <c r="D757" s="31" t="s">
        <v>15449</v>
      </c>
      <c r="E757" s="31" t="s">
        <v>15450</v>
      </c>
      <c r="F757" s="80">
        <v>0.7083333333333334</v>
      </c>
      <c r="G757" s="81" t="s">
        <v>17733</v>
      </c>
      <c r="H757" s="81" t="s">
        <v>17337</v>
      </c>
      <c r="I757" s="31" t="s">
        <v>15452</v>
      </c>
      <c r="J757" s="27" t="s">
        <v>17734</v>
      </c>
      <c r="K757" s="27"/>
      <c r="L757" s="27"/>
      <c r="M757" s="27"/>
      <c r="N757" s="27"/>
      <c r="O757" s="27"/>
      <c r="P757" s="27"/>
      <c r="Q757" s="27"/>
      <c r="R757" s="27"/>
      <c r="S757" s="27"/>
      <c r="T757" s="27"/>
      <c r="U757" s="27"/>
      <c r="V757" s="27"/>
      <c r="W757" s="27"/>
      <c r="X757" s="27"/>
      <c r="Y757" s="27"/>
      <c r="Z757" s="27"/>
      <c r="AA757" s="27"/>
      <c r="AB757" s="27"/>
      <c r="AC757" s="27"/>
      <c r="AD757" s="27"/>
      <c r="AE757" s="27"/>
      <c r="AF757" s="27"/>
    </row>
    <row r="758" ht="15.75" customHeight="1">
      <c r="A758" s="28"/>
      <c r="B758" s="39" t="s">
        <v>13064</v>
      </c>
      <c r="C758" s="34" t="s">
        <v>167</v>
      </c>
      <c r="D758" s="51" t="s">
        <v>15514</v>
      </c>
      <c r="E758" s="51" t="s">
        <v>15515</v>
      </c>
      <c r="F758" s="380">
        <v>0.7708333333333334</v>
      </c>
      <c r="G758" s="81" t="s">
        <v>17711</v>
      </c>
      <c r="H758" s="81" t="s">
        <v>17735</v>
      </c>
      <c r="I758" s="51" t="s">
        <v>17736</v>
      </c>
      <c r="J758" s="27" t="s">
        <v>17737</v>
      </c>
      <c r="K758" s="27"/>
      <c r="L758" s="27"/>
      <c r="M758" s="27"/>
      <c r="N758" s="27"/>
      <c r="O758" s="27"/>
      <c r="P758" s="27"/>
      <c r="Q758" s="27"/>
      <c r="R758" s="27"/>
      <c r="S758" s="27"/>
      <c r="T758" s="27"/>
      <c r="U758" s="27"/>
      <c r="V758" s="27"/>
      <c r="W758" s="27"/>
      <c r="X758" s="27"/>
      <c r="Y758" s="27"/>
      <c r="Z758" s="27"/>
      <c r="AA758" s="27"/>
      <c r="AB758" s="27"/>
      <c r="AC758" s="27"/>
      <c r="AD758" s="27"/>
      <c r="AE758" s="27"/>
      <c r="AF758" s="27"/>
    </row>
    <row r="759" ht="15.75" customHeight="1">
      <c r="A759" s="44"/>
      <c r="B759" s="39" t="s">
        <v>13064</v>
      </c>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row>
    <row r="760" ht="15.75" customHeight="1">
      <c r="A760" s="548"/>
      <c r="B760" s="39"/>
      <c r="C760" s="27"/>
      <c r="D760" s="27"/>
      <c r="E760" s="27"/>
      <c r="F760" s="74"/>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row>
    <row r="761" ht="15.75" customHeight="1">
      <c r="A761" s="442" t="s">
        <v>17532</v>
      </c>
      <c r="B761" s="39" t="s">
        <v>13853</v>
      </c>
      <c r="C761" s="27"/>
      <c r="D761" s="123" t="s">
        <v>17681</v>
      </c>
      <c r="E761" s="27"/>
      <c r="F761" s="74"/>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row>
    <row r="762" ht="15.75" customHeight="1">
      <c r="A762" s="28"/>
      <c r="B762" s="39" t="s">
        <v>13853</v>
      </c>
      <c r="C762" s="34" t="s">
        <v>167</v>
      </c>
      <c r="D762" s="51" t="s">
        <v>14489</v>
      </c>
      <c r="E762" s="51" t="s">
        <v>14490</v>
      </c>
      <c r="F762" s="80">
        <v>0.4583333333333333</v>
      </c>
      <c r="G762" s="81" t="s">
        <v>17738</v>
      </c>
      <c r="H762" s="81" t="s">
        <v>17739</v>
      </c>
      <c r="I762" s="51" t="s">
        <v>14492</v>
      </c>
      <c r="J762" s="27" t="s">
        <v>17740</v>
      </c>
      <c r="K762" s="27"/>
      <c r="L762" s="27"/>
      <c r="M762" s="27"/>
      <c r="N762" s="27"/>
      <c r="O762" s="27"/>
      <c r="P762" s="27"/>
      <c r="Q762" s="27"/>
      <c r="R762" s="27"/>
      <c r="S762" s="27"/>
      <c r="T762" s="27"/>
      <c r="U762" s="27"/>
      <c r="V762" s="27"/>
      <c r="W762" s="27"/>
      <c r="X762" s="27"/>
      <c r="Y762" s="27"/>
      <c r="Z762" s="27"/>
      <c r="AA762" s="27"/>
      <c r="AB762" s="27"/>
      <c r="AC762" s="27"/>
      <c r="AD762" s="27"/>
      <c r="AE762" s="27"/>
      <c r="AF762" s="27"/>
    </row>
    <row r="763" ht="15.75" customHeight="1">
      <c r="A763" s="28"/>
      <c r="B763" s="39" t="s">
        <v>13853</v>
      </c>
      <c r="C763" s="34" t="s">
        <v>167</v>
      </c>
      <c r="D763" s="51" t="s">
        <v>15972</v>
      </c>
      <c r="E763" s="51" t="s">
        <v>15973</v>
      </c>
      <c r="F763" s="80">
        <v>0.5416666666666666</v>
      </c>
      <c r="G763" s="81" t="s">
        <v>17741</v>
      </c>
      <c r="H763" s="81" t="s">
        <v>17742</v>
      </c>
      <c r="I763" s="51" t="s">
        <v>17743</v>
      </c>
      <c r="J763" s="27" t="s">
        <v>17744</v>
      </c>
      <c r="K763" s="27"/>
      <c r="L763" s="27"/>
      <c r="M763" s="27"/>
      <c r="N763" s="27"/>
      <c r="O763" s="27"/>
      <c r="P763" s="27"/>
      <c r="Q763" s="27"/>
      <c r="R763" s="27"/>
      <c r="S763" s="27"/>
      <c r="T763" s="27"/>
      <c r="U763" s="27"/>
      <c r="V763" s="27"/>
      <c r="W763" s="27"/>
      <c r="X763" s="27"/>
      <c r="Y763" s="27"/>
      <c r="Z763" s="27"/>
      <c r="AA763" s="27"/>
      <c r="AB763" s="27"/>
      <c r="AC763" s="27"/>
      <c r="AD763" s="27"/>
      <c r="AE763" s="27"/>
      <c r="AF763" s="27"/>
    </row>
    <row r="764" ht="15.75" customHeight="1">
      <c r="A764" s="28"/>
      <c r="B764" s="39" t="s">
        <v>13853</v>
      </c>
      <c r="C764" s="27"/>
      <c r="D764" s="27"/>
      <c r="E764" s="27"/>
      <c r="F764" s="78">
        <v>0.625</v>
      </c>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row>
    <row r="765" ht="15.75" customHeight="1">
      <c r="A765" s="28"/>
      <c r="B765" s="39" t="s">
        <v>13853</v>
      </c>
      <c r="C765" s="27"/>
      <c r="D765" s="27"/>
      <c r="E765" s="27"/>
      <c r="F765" s="74"/>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row>
    <row r="766" ht="15.75" customHeight="1">
      <c r="A766" s="44"/>
      <c r="B766" s="39" t="s">
        <v>13853</v>
      </c>
      <c r="C766" s="27"/>
      <c r="D766" s="27"/>
      <c r="E766" s="27"/>
      <c r="F766" s="74"/>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row>
    <row r="767" ht="15.75" customHeight="1">
      <c r="A767" s="442" t="s">
        <v>17361</v>
      </c>
      <c r="B767" s="135">
        <v>44628.0</v>
      </c>
      <c r="C767" s="27"/>
      <c r="D767" s="27"/>
      <c r="E767" s="27"/>
      <c r="F767" s="74"/>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row>
    <row r="768" ht="15.75" customHeight="1">
      <c r="A768" s="28"/>
      <c r="B768" s="39" t="s">
        <v>13064</v>
      </c>
      <c r="C768" s="27"/>
      <c r="D768" s="27"/>
      <c r="E768" s="27"/>
      <c r="F768" s="74"/>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row>
    <row r="769" ht="15.75" customHeight="1">
      <c r="A769" s="28"/>
      <c r="B769" s="39" t="s">
        <v>13064</v>
      </c>
      <c r="C769" s="505" t="s">
        <v>167</v>
      </c>
      <c r="D769" s="211" t="s">
        <v>16130</v>
      </c>
      <c r="E769" s="211" t="s">
        <v>16131</v>
      </c>
      <c r="F769" s="78">
        <v>0.4791666666666667</v>
      </c>
      <c r="G769" s="27" t="s">
        <v>17745</v>
      </c>
      <c r="H769" s="27" t="s">
        <v>17746</v>
      </c>
      <c r="I769" s="211" t="s">
        <v>16133</v>
      </c>
      <c r="J769" s="27" t="s">
        <v>17747</v>
      </c>
      <c r="K769" s="27"/>
      <c r="L769" s="27"/>
      <c r="M769" s="27"/>
      <c r="N769" s="27"/>
      <c r="O769" s="27"/>
      <c r="P769" s="27"/>
      <c r="Q769" s="27"/>
      <c r="R769" s="27"/>
      <c r="S769" s="27"/>
      <c r="T769" s="27"/>
      <c r="U769" s="27"/>
      <c r="V769" s="27"/>
      <c r="W769" s="27"/>
      <c r="X769" s="27"/>
      <c r="Y769" s="27"/>
      <c r="Z769" s="27"/>
      <c r="AA769" s="27"/>
      <c r="AB769" s="27"/>
      <c r="AC769" s="27"/>
      <c r="AD769" s="27"/>
      <c r="AE769" s="27"/>
      <c r="AF769" s="27"/>
    </row>
    <row r="770" ht="15.75" customHeight="1">
      <c r="A770" s="28"/>
      <c r="B770" s="39" t="s">
        <v>13064</v>
      </c>
      <c r="C770" s="43" t="s">
        <v>167</v>
      </c>
      <c r="D770" s="147" t="s">
        <v>16231</v>
      </c>
      <c r="E770" s="47" t="s">
        <v>15973</v>
      </c>
      <c r="F770" s="76">
        <v>0.5416666666666666</v>
      </c>
      <c r="G770" s="77" t="s">
        <v>17741</v>
      </c>
      <c r="H770" s="77" t="s">
        <v>17742</v>
      </c>
      <c r="I770" s="47" t="s">
        <v>17743</v>
      </c>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row>
    <row r="771" ht="15.75" customHeight="1">
      <c r="A771" s="28"/>
      <c r="B771" s="39" t="s">
        <v>13064</v>
      </c>
      <c r="C771" s="43" t="s">
        <v>167</v>
      </c>
      <c r="D771" s="147" t="s">
        <v>15845</v>
      </c>
      <c r="E771" s="147" t="s">
        <v>15846</v>
      </c>
      <c r="F771" s="76">
        <v>0.625</v>
      </c>
      <c r="G771" s="77" t="s">
        <v>17711</v>
      </c>
      <c r="H771" s="77" t="s">
        <v>17748</v>
      </c>
      <c r="I771" s="147" t="s">
        <v>15848</v>
      </c>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row>
    <row r="772" ht="15.75" customHeight="1">
      <c r="A772" s="28"/>
      <c r="B772" s="39" t="s">
        <v>13064</v>
      </c>
      <c r="C772" s="34" t="s">
        <v>167</v>
      </c>
      <c r="D772" s="145" t="s">
        <v>16308</v>
      </c>
      <c r="E772" s="145" t="s">
        <v>16309</v>
      </c>
      <c r="F772" s="80">
        <v>0.6666666666666666</v>
      </c>
      <c r="G772" s="81" t="s">
        <v>17711</v>
      </c>
      <c r="H772" s="81" t="s">
        <v>17749</v>
      </c>
      <c r="I772" s="145" t="s">
        <v>16311</v>
      </c>
      <c r="J772" s="27" t="s">
        <v>17750</v>
      </c>
      <c r="K772" s="27"/>
      <c r="L772" s="27"/>
      <c r="M772" s="27"/>
      <c r="N772" s="27"/>
      <c r="O772" s="27"/>
      <c r="P772" s="27"/>
      <c r="Q772" s="27"/>
      <c r="R772" s="27"/>
      <c r="S772" s="27"/>
      <c r="T772" s="27"/>
      <c r="U772" s="27"/>
      <c r="V772" s="27"/>
      <c r="W772" s="27"/>
      <c r="X772" s="27"/>
      <c r="Y772" s="27"/>
      <c r="Z772" s="27"/>
      <c r="AA772" s="27"/>
      <c r="AB772" s="27"/>
      <c r="AC772" s="27"/>
      <c r="AD772" s="27"/>
      <c r="AE772" s="27"/>
      <c r="AF772" s="27"/>
    </row>
    <row r="773" ht="15.75" customHeight="1">
      <c r="A773" s="44"/>
      <c r="B773" s="39" t="s">
        <v>13064</v>
      </c>
      <c r="C773" s="77" t="s">
        <v>681</v>
      </c>
      <c r="D773" s="147" t="s">
        <v>16231</v>
      </c>
      <c r="E773" s="147" t="s">
        <v>16232</v>
      </c>
      <c r="F773" s="89" t="s">
        <v>375</v>
      </c>
      <c r="G773" s="77" t="s">
        <v>17751</v>
      </c>
      <c r="H773" s="77" t="s">
        <v>17752</v>
      </c>
      <c r="I773" s="77" t="s">
        <v>16234</v>
      </c>
      <c r="J773" s="118"/>
      <c r="K773" s="27"/>
      <c r="L773" s="27"/>
      <c r="M773" s="27"/>
      <c r="N773" s="27"/>
      <c r="O773" s="27"/>
      <c r="P773" s="27"/>
      <c r="Q773" s="27"/>
      <c r="R773" s="27"/>
      <c r="S773" s="27"/>
      <c r="T773" s="27"/>
      <c r="U773" s="27"/>
      <c r="V773" s="27"/>
      <c r="W773" s="27"/>
      <c r="X773" s="27"/>
      <c r="Y773" s="27"/>
      <c r="Z773" s="27"/>
      <c r="AA773" s="27"/>
      <c r="AB773" s="27"/>
      <c r="AC773" s="27"/>
      <c r="AD773" s="27"/>
      <c r="AE773" s="27"/>
      <c r="AF773" s="27"/>
    </row>
    <row r="774" ht="15.75" customHeight="1">
      <c r="A774" s="548"/>
      <c r="B774" s="39"/>
      <c r="C774" s="97" t="s">
        <v>167</v>
      </c>
      <c r="D774" s="47" t="s">
        <v>15690</v>
      </c>
      <c r="E774" s="47" t="s">
        <v>15691</v>
      </c>
      <c r="F774" s="76">
        <v>0.75</v>
      </c>
      <c r="G774" s="77" t="s">
        <v>17753</v>
      </c>
      <c r="H774" s="77" t="s">
        <v>17754</v>
      </c>
      <c r="I774" s="47" t="s">
        <v>15693</v>
      </c>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row>
    <row r="775" ht="15.75" customHeight="1">
      <c r="A775" s="442" t="s">
        <v>17532</v>
      </c>
      <c r="B775" s="39" t="s">
        <v>13853</v>
      </c>
      <c r="C775" s="27"/>
      <c r="D775" s="549" t="s">
        <v>17533</v>
      </c>
      <c r="E775" s="111"/>
      <c r="F775" s="74"/>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row>
    <row r="776" ht="15.75" customHeight="1">
      <c r="A776" s="28"/>
      <c r="B776" s="39" t="s">
        <v>13853</v>
      </c>
      <c r="C776" s="27"/>
      <c r="D776" s="112"/>
      <c r="E776" s="113"/>
      <c r="F776" s="74"/>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row>
    <row r="777" ht="15.75" customHeight="1">
      <c r="A777" s="28"/>
      <c r="B777" s="39" t="s">
        <v>13853</v>
      </c>
      <c r="C777" s="27"/>
      <c r="D777" s="114"/>
      <c r="E777" s="115"/>
      <c r="F777" s="74"/>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row>
    <row r="778" ht="15.75" customHeight="1">
      <c r="A778" s="28"/>
      <c r="B778" s="39" t="s">
        <v>13853</v>
      </c>
      <c r="C778" s="27"/>
      <c r="D778" s="27"/>
      <c r="E778" s="27"/>
      <c r="F778" s="74"/>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row>
    <row r="779" ht="15.75" customHeight="1">
      <c r="A779" s="28"/>
      <c r="B779" s="39" t="s">
        <v>13853</v>
      </c>
      <c r="C779" s="27"/>
      <c r="D779" s="27"/>
      <c r="E779" s="27"/>
      <c r="F779" s="74"/>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row>
    <row r="780" ht="15.75" customHeight="1">
      <c r="A780" s="44"/>
      <c r="B780" s="39" t="s">
        <v>13853</v>
      </c>
      <c r="C780" s="27"/>
      <c r="D780" s="27"/>
      <c r="E780" s="27"/>
      <c r="F780" s="74"/>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row>
    <row r="781" ht="15.75" customHeight="1">
      <c r="A781" s="442" t="s">
        <v>17361</v>
      </c>
      <c r="B781" s="135">
        <v>44629.0</v>
      </c>
      <c r="C781" s="27"/>
      <c r="D781" s="27"/>
      <c r="E781" s="27"/>
      <c r="F781" s="74"/>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row>
    <row r="782" ht="15.75" customHeight="1">
      <c r="A782" s="28"/>
      <c r="B782" s="39" t="s">
        <v>13064</v>
      </c>
      <c r="C782" s="43" t="s">
        <v>100</v>
      </c>
      <c r="D782" s="47" t="s">
        <v>15387</v>
      </c>
      <c r="E782" s="47" t="s">
        <v>15388</v>
      </c>
      <c r="F782" s="89" t="s">
        <v>363</v>
      </c>
      <c r="G782" s="77" t="s">
        <v>17751</v>
      </c>
      <c r="H782" s="77" t="s">
        <v>17755</v>
      </c>
      <c r="I782" s="47" t="s">
        <v>15390</v>
      </c>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row>
    <row r="783" ht="15.75" customHeight="1">
      <c r="A783" s="28"/>
      <c r="B783" s="39" t="s">
        <v>13064</v>
      </c>
      <c r="C783" s="43" t="s">
        <v>100</v>
      </c>
      <c r="D783" s="47" t="s">
        <v>16497</v>
      </c>
      <c r="E783" s="47" t="s">
        <v>16498</v>
      </c>
      <c r="F783" s="89" t="s">
        <v>363</v>
      </c>
      <c r="G783" s="77" t="s">
        <v>17756</v>
      </c>
      <c r="H783" s="77" t="s">
        <v>17757</v>
      </c>
      <c r="I783" s="47" t="s">
        <v>16500</v>
      </c>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row>
    <row r="784" ht="15.75" customHeight="1">
      <c r="A784" s="28"/>
      <c r="B784" s="39" t="s">
        <v>13064</v>
      </c>
      <c r="C784" s="34" t="s">
        <v>167</v>
      </c>
      <c r="D784" s="31" t="s">
        <v>14489</v>
      </c>
      <c r="E784" s="31" t="s">
        <v>14490</v>
      </c>
      <c r="F784" s="80">
        <v>0.4583333333333333</v>
      </c>
      <c r="G784" s="81" t="s">
        <v>17738</v>
      </c>
      <c r="H784" s="81" t="s">
        <v>17739</v>
      </c>
      <c r="I784" s="51" t="s">
        <v>14492</v>
      </c>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row>
    <row r="785" ht="15.75" customHeight="1">
      <c r="A785" s="28"/>
      <c r="B785" s="39" t="s">
        <v>13064</v>
      </c>
      <c r="C785" s="34" t="s">
        <v>167</v>
      </c>
      <c r="D785" s="144" t="s">
        <v>15487</v>
      </c>
      <c r="E785" s="144" t="s">
        <v>15488</v>
      </c>
      <c r="F785" s="80">
        <v>0.5416666666666666</v>
      </c>
      <c r="G785" s="81" t="s">
        <v>17758</v>
      </c>
      <c r="H785" s="81" t="s">
        <v>17759</v>
      </c>
      <c r="I785" s="145" t="s">
        <v>15490</v>
      </c>
      <c r="J785" s="27" t="s">
        <v>17737</v>
      </c>
      <c r="K785" s="27"/>
      <c r="L785" s="27"/>
      <c r="M785" s="27"/>
      <c r="N785" s="27"/>
      <c r="O785" s="27"/>
      <c r="P785" s="27"/>
      <c r="Q785" s="27"/>
      <c r="R785" s="27"/>
      <c r="S785" s="27"/>
      <c r="T785" s="27"/>
      <c r="U785" s="27"/>
      <c r="V785" s="27"/>
      <c r="W785" s="27"/>
      <c r="X785" s="27"/>
      <c r="Y785" s="27"/>
      <c r="Z785" s="27"/>
      <c r="AA785" s="27"/>
      <c r="AB785" s="27"/>
      <c r="AC785" s="27"/>
      <c r="AD785" s="27"/>
      <c r="AE785" s="27"/>
      <c r="AF785" s="27"/>
    </row>
    <row r="786" ht="15.75" customHeight="1">
      <c r="A786" s="28"/>
      <c r="B786" s="39" t="s">
        <v>13064</v>
      </c>
      <c r="C786" s="43" t="s">
        <v>167</v>
      </c>
      <c r="D786" s="146" t="s">
        <v>14226</v>
      </c>
      <c r="E786" s="146" t="s">
        <v>14227</v>
      </c>
      <c r="F786" s="76">
        <v>0.625</v>
      </c>
      <c r="G786" s="77" t="s">
        <v>17711</v>
      </c>
      <c r="H786" s="77" t="s">
        <v>17760</v>
      </c>
      <c r="I786" s="147" t="s">
        <v>14229</v>
      </c>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row>
    <row r="787" ht="15.75" customHeight="1">
      <c r="A787" s="28"/>
      <c r="B787" s="39" t="s">
        <v>13064</v>
      </c>
      <c r="C787" s="27"/>
      <c r="D787" s="27"/>
      <c r="E787" s="27"/>
      <c r="F787" s="78"/>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row>
    <row r="788" ht="15.75" customHeight="1">
      <c r="A788" s="44"/>
      <c r="B788" s="39" t="s">
        <v>13064</v>
      </c>
      <c r="C788" s="27"/>
      <c r="D788" s="27"/>
      <c r="E788" s="27"/>
      <c r="F788" s="74"/>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row>
    <row r="789" ht="15.75" customHeight="1">
      <c r="A789" s="548"/>
      <c r="B789" s="39"/>
      <c r="C789" s="27"/>
      <c r="D789" s="27"/>
      <c r="E789" s="27"/>
      <c r="F789" s="74"/>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row>
    <row r="790" ht="15.75" customHeight="1">
      <c r="A790" s="442" t="s">
        <v>17532</v>
      </c>
      <c r="B790" s="39" t="s">
        <v>13853</v>
      </c>
      <c r="C790" s="27"/>
      <c r="D790" s="549" t="s">
        <v>17533</v>
      </c>
      <c r="E790" s="111"/>
      <c r="F790" s="74"/>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row>
    <row r="791" ht="15.75" customHeight="1">
      <c r="A791" s="28"/>
      <c r="B791" s="39" t="s">
        <v>13853</v>
      </c>
      <c r="C791" s="27"/>
      <c r="D791" s="112"/>
      <c r="E791" s="113"/>
      <c r="F791" s="74"/>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row>
    <row r="792" ht="15.75" customHeight="1">
      <c r="A792" s="28"/>
      <c r="B792" s="39" t="s">
        <v>13853</v>
      </c>
      <c r="C792" s="27"/>
      <c r="D792" s="114"/>
      <c r="E792" s="115"/>
      <c r="F792" s="74"/>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row>
    <row r="793" ht="15.75" customHeight="1">
      <c r="A793" s="28"/>
      <c r="B793" s="39" t="s">
        <v>13853</v>
      </c>
      <c r="C793" s="27"/>
      <c r="D793" s="27"/>
      <c r="E793" s="27"/>
      <c r="F793" s="74"/>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row>
    <row r="794" ht="15.75" customHeight="1">
      <c r="A794" s="28"/>
      <c r="B794" s="39" t="s">
        <v>13853</v>
      </c>
      <c r="C794" s="27"/>
      <c r="D794" s="27"/>
      <c r="E794" s="27"/>
      <c r="F794" s="74"/>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row>
    <row r="795" ht="15.75" customHeight="1">
      <c r="A795" s="44"/>
      <c r="B795" s="39" t="s">
        <v>13853</v>
      </c>
      <c r="C795" s="27"/>
      <c r="D795" s="27"/>
      <c r="E795" s="27"/>
      <c r="F795" s="74"/>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row>
    <row r="796" ht="15.75" customHeight="1">
      <c r="A796" s="442" t="s">
        <v>17361</v>
      </c>
      <c r="B796" s="135">
        <v>44630.0</v>
      </c>
      <c r="C796" s="27"/>
      <c r="D796" s="27"/>
      <c r="E796" s="27"/>
      <c r="F796" s="74"/>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row>
    <row r="797" ht="15.75" customHeight="1">
      <c r="A797" s="28"/>
      <c r="B797" s="39" t="s">
        <v>13064</v>
      </c>
      <c r="C797" s="27"/>
      <c r="D797" s="27" t="s">
        <v>6016</v>
      </c>
      <c r="E797" s="27"/>
      <c r="F797" s="74"/>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row>
    <row r="798" ht="15.75" customHeight="1">
      <c r="A798" s="28"/>
      <c r="B798" s="39" t="s">
        <v>13064</v>
      </c>
      <c r="C798" s="27"/>
      <c r="D798" s="75" t="s">
        <v>17761</v>
      </c>
      <c r="E798" s="27"/>
      <c r="F798" s="78"/>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row>
    <row r="799" ht="15.75" customHeight="1">
      <c r="A799" s="28"/>
      <c r="B799" s="39" t="s">
        <v>13064</v>
      </c>
      <c r="C799" s="43" t="s">
        <v>167</v>
      </c>
      <c r="D799" s="147" t="s">
        <v>16308</v>
      </c>
      <c r="E799" s="147" t="s">
        <v>16309</v>
      </c>
      <c r="F799" s="76">
        <v>0.5416666666666666</v>
      </c>
      <c r="G799" s="77" t="s">
        <v>17711</v>
      </c>
      <c r="H799" s="77" t="s">
        <v>17749</v>
      </c>
      <c r="I799" s="147" t="s">
        <v>16311</v>
      </c>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row>
    <row r="800" ht="15.75" customHeight="1">
      <c r="A800" s="28"/>
      <c r="B800" s="39" t="s">
        <v>13064</v>
      </c>
      <c r="C800" s="97" t="s">
        <v>106</v>
      </c>
      <c r="D800" s="147" t="s">
        <v>16828</v>
      </c>
      <c r="E800" s="146" t="s">
        <v>16829</v>
      </c>
      <c r="F800" s="76">
        <v>0.625</v>
      </c>
      <c r="G800" s="147" t="s">
        <v>17210</v>
      </c>
      <c r="H800" s="146" t="s">
        <v>17762</v>
      </c>
      <c r="I800" s="146" t="s">
        <v>16831</v>
      </c>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row>
    <row r="801" ht="15.75" customHeight="1">
      <c r="A801" s="28"/>
      <c r="B801" s="39" t="s">
        <v>13064</v>
      </c>
      <c r="C801" s="34" t="s">
        <v>106</v>
      </c>
      <c r="D801" s="144" t="s">
        <v>15718</v>
      </c>
      <c r="E801" s="145" t="s">
        <v>15719</v>
      </c>
      <c r="F801" s="80">
        <v>0.7083333333333334</v>
      </c>
      <c r="G801" s="144" t="s">
        <v>17763</v>
      </c>
      <c r="H801" s="144" t="s">
        <v>17764</v>
      </c>
      <c r="I801" s="144" t="s">
        <v>15721</v>
      </c>
      <c r="J801" s="27" t="s">
        <v>17765</v>
      </c>
      <c r="K801" s="27"/>
      <c r="L801" s="27"/>
      <c r="M801" s="27"/>
      <c r="N801" s="27"/>
      <c r="O801" s="27"/>
      <c r="P801" s="27"/>
      <c r="Q801" s="27"/>
      <c r="R801" s="27"/>
      <c r="S801" s="27"/>
      <c r="T801" s="27"/>
      <c r="U801" s="27"/>
      <c r="V801" s="27"/>
      <c r="W801" s="27"/>
      <c r="X801" s="27"/>
      <c r="Y801" s="27"/>
      <c r="Z801" s="27"/>
      <c r="AA801" s="27"/>
      <c r="AB801" s="27"/>
      <c r="AC801" s="27"/>
      <c r="AD801" s="27"/>
      <c r="AE801" s="27"/>
      <c r="AF801" s="27"/>
    </row>
    <row r="802" ht="15.75" customHeight="1">
      <c r="A802" s="44"/>
      <c r="B802" s="39" t="s">
        <v>13064</v>
      </c>
      <c r="C802" s="43" t="s">
        <v>106</v>
      </c>
      <c r="D802" s="393" t="s">
        <v>15326</v>
      </c>
      <c r="E802" s="36" t="s">
        <v>15327</v>
      </c>
      <c r="F802" s="76">
        <v>0.7708333333333334</v>
      </c>
      <c r="G802" s="47" t="s">
        <v>17766</v>
      </c>
      <c r="H802" s="58" t="s">
        <v>17767</v>
      </c>
      <c r="I802" s="47" t="s">
        <v>15329</v>
      </c>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row>
    <row r="803" ht="15.75" customHeight="1">
      <c r="A803" s="548"/>
      <c r="B803" s="39"/>
      <c r="C803" s="77" t="s">
        <v>66</v>
      </c>
      <c r="D803" s="47" t="s">
        <v>14724</v>
      </c>
      <c r="E803" s="47" t="s">
        <v>14725</v>
      </c>
      <c r="F803" s="89" t="s">
        <v>363</v>
      </c>
      <c r="G803" s="77" t="s">
        <v>17711</v>
      </c>
      <c r="H803" s="96" t="s">
        <v>14728</v>
      </c>
      <c r="I803" s="47" t="s">
        <v>14727</v>
      </c>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row>
    <row r="804" ht="15.75" customHeight="1">
      <c r="A804" s="442" t="s">
        <v>17532</v>
      </c>
      <c r="B804" s="39" t="s">
        <v>13853</v>
      </c>
      <c r="C804" s="27"/>
      <c r="D804" s="549" t="s">
        <v>17533</v>
      </c>
      <c r="E804" s="111"/>
      <c r="F804" s="74"/>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row>
    <row r="805" ht="15.75" customHeight="1">
      <c r="A805" s="28"/>
      <c r="B805" s="39" t="s">
        <v>13853</v>
      </c>
      <c r="C805" s="27"/>
      <c r="D805" s="112"/>
      <c r="E805" s="113"/>
      <c r="F805" s="74"/>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row>
    <row r="806" ht="15.75" customHeight="1">
      <c r="A806" s="28"/>
      <c r="B806" s="39" t="s">
        <v>13853</v>
      </c>
      <c r="C806" s="27"/>
      <c r="D806" s="114"/>
      <c r="E806" s="115"/>
      <c r="F806" s="74"/>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row>
    <row r="807" ht="15.75" customHeight="1">
      <c r="A807" s="28"/>
      <c r="B807" s="39" t="s">
        <v>13853</v>
      </c>
      <c r="C807" s="27"/>
      <c r="D807" s="27"/>
      <c r="E807" s="27"/>
      <c r="F807" s="74"/>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row>
    <row r="808" ht="15.75" customHeight="1">
      <c r="A808" s="28"/>
      <c r="B808" s="39" t="s">
        <v>13853</v>
      </c>
      <c r="C808" s="27"/>
      <c r="D808" s="27"/>
      <c r="E808" s="27"/>
      <c r="F808" s="74"/>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row>
    <row r="809" ht="15.75" customHeight="1">
      <c r="A809" s="44"/>
      <c r="B809" s="39" t="s">
        <v>13853</v>
      </c>
      <c r="C809" s="27"/>
      <c r="D809" s="27"/>
      <c r="E809" s="27"/>
      <c r="F809" s="74"/>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row>
    <row r="810" ht="15.75" customHeight="1">
      <c r="A810" s="442" t="s">
        <v>17361</v>
      </c>
      <c r="B810" s="135">
        <v>44631.0</v>
      </c>
      <c r="C810" s="27"/>
      <c r="D810" s="27"/>
      <c r="E810" s="27"/>
      <c r="F810" s="74"/>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row>
    <row r="811" ht="15.75" customHeight="1">
      <c r="A811" s="28"/>
      <c r="B811" s="39" t="s">
        <v>13064</v>
      </c>
      <c r="C811" s="27"/>
      <c r="D811" s="27" t="s">
        <v>6016</v>
      </c>
      <c r="E811" s="27"/>
      <c r="F811" s="74"/>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row>
    <row r="812" ht="15.75" customHeight="1">
      <c r="A812" s="28"/>
      <c r="B812" s="39" t="s">
        <v>13064</v>
      </c>
      <c r="C812" s="43" t="s">
        <v>167</v>
      </c>
      <c r="D812" s="47" t="s">
        <v>16990</v>
      </c>
      <c r="E812" s="47" t="s">
        <v>16991</v>
      </c>
      <c r="F812" s="76">
        <v>0.5</v>
      </c>
      <c r="G812" s="77" t="s">
        <v>17768</v>
      </c>
      <c r="H812" s="77" t="s">
        <v>17769</v>
      </c>
      <c r="I812" s="47" t="s">
        <v>16993</v>
      </c>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row>
    <row r="813" ht="15.75" customHeight="1">
      <c r="A813" s="28"/>
      <c r="B813" s="39" t="s">
        <v>13064</v>
      </c>
      <c r="C813" s="34" t="s">
        <v>167</v>
      </c>
      <c r="D813" s="145" t="s">
        <v>15826</v>
      </c>
      <c r="E813" s="145" t="s">
        <v>15827</v>
      </c>
      <c r="F813" s="80">
        <v>0.5833333333333334</v>
      </c>
      <c r="G813" s="81" t="s">
        <v>17535</v>
      </c>
      <c r="H813" s="81" t="s">
        <v>17770</v>
      </c>
      <c r="I813" s="145" t="s">
        <v>15829</v>
      </c>
      <c r="J813" s="27" t="s">
        <v>17771</v>
      </c>
      <c r="K813" s="27"/>
      <c r="L813" s="27"/>
      <c r="M813" s="27"/>
      <c r="N813" s="27"/>
      <c r="O813" s="27"/>
      <c r="P813" s="27"/>
      <c r="Q813" s="27"/>
      <c r="R813" s="27"/>
      <c r="S813" s="27"/>
      <c r="T813" s="27"/>
      <c r="U813" s="27"/>
      <c r="V813" s="27"/>
      <c r="W813" s="27"/>
      <c r="X813" s="27"/>
      <c r="Y813" s="27"/>
      <c r="Z813" s="27"/>
      <c r="AA813" s="27"/>
      <c r="AB813" s="27"/>
      <c r="AC813" s="27"/>
      <c r="AD813" s="27"/>
      <c r="AE813" s="27"/>
      <c r="AF813" s="27"/>
    </row>
    <row r="814" ht="15.75" customHeight="1">
      <c r="A814" s="28"/>
      <c r="B814" s="39" t="s">
        <v>13064</v>
      </c>
      <c r="C814" s="43" t="s">
        <v>167</v>
      </c>
      <c r="D814" s="47" t="s">
        <v>15578</v>
      </c>
      <c r="E814" s="47" t="s">
        <v>15579</v>
      </c>
      <c r="F814" s="76">
        <v>0.6666666666666666</v>
      </c>
      <c r="G814" s="77" t="s">
        <v>17772</v>
      </c>
      <c r="H814" s="77" t="s">
        <v>17773</v>
      </c>
      <c r="I814" s="47" t="s">
        <v>15581</v>
      </c>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row>
    <row r="815" ht="15.75" customHeight="1">
      <c r="A815" s="28"/>
      <c r="B815" s="39" t="s">
        <v>13064</v>
      </c>
      <c r="C815" s="43" t="s">
        <v>167</v>
      </c>
      <c r="D815" s="147" t="s">
        <v>15865</v>
      </c>
      <c r="E815" s="147" t="s">
        <v>15866</v>
      </c>
      <c r="F815" s="76">
        <v>0.75</v>
      </c>
      <c r="G815" s="77" t="s">
        <v>17774</v>
      </c>
      <c r="H815" s="77" t="s">
        <v>17775</v>
      </c>
      <c r="I815" s="147" t="s">
        <v>15868</v>
      </c>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row>
    <row r="816" ht="15.75" customHeight="1">
      <c r="A816" s="44"/>
      <c r="B816" s="39" t="s">
        <v>13064</v>
      </c>
      <c r="C816" s="38" t="s">
        <v>128</v>
      </c>
      <c r="D816" s="98" t="s">
        <v>16859</v>
      </c>
      <c r="E816" s="98" t="s">
        <v>16860</v>
      </c>
      <c r="F816" s="448" t="s">
        <v>363</v>
      </c>
      <c r="G816" s="49" t="s">
        <v>17671</v>
      </c>
      <c r="H816" s="49" t="s">
        <v>17672</v>
      </c>
      <c r="I816" s="552" t="s">
        <v>17673</v>
      </c>
      <c r="J816" s="27" t="s">
        <v>255</v>
      </c>
      <c r="K816" s="27"/>
      <c r="L816" s="27"/>
      <c r="M816" s="27"/>
      <c r="N816" s="27"/>
      <c r="O816" s="27"/>
      <c r="P816" s="27"/>
      <c r="Q816" s="27"/>
      <c r="R816" s="27"/>
      <c r="S816" s="27"/>
      <c r="T816" s="27"/>
      <c r="U816" s="27"/>
      <c r="V816" s="27"/>
      <c r="W816" s="27"/>
      <c r="X816" s="27"/>
      <c r="Y816" s="27"/>
      <c r="Z816" s="27"/>
      <c r="AA816" s="27"/>
      <c r="AB816" s="27"/>
      <c r="AC816" s="27"/>
      <c r="AD816" s="27"/>
      <c r="AE816" s="27"/>
      <c r="AF816" s="27"/>
    </row>
    <row r="817" ht="15.75" customHeight="1">
      <c r="A817" s="548"/>
      <c r="B817" s="39"/>
      <c r="C817" s="27"/>
      <c r="D817" s="27"/>
      <c r="E817" s="27"/>
      <c r="F817" s="74"/>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row>
    <row r="818" ht="15.75" customHeight="1">
      <c r="A818" s="442" t="s">
        <v>17532</v>
      </c>
      <c r="B818" s="39" t="s">
        <v>13853</v>
      </c>
      <c r="C818" s="27"/>
      <c r="D818" s="549" t="s">
        <v>17533</v>
      </c>
      <c r="E818" s="111"/>
      <c r="F818" s="74"/>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row>
    <row r="819" ht="15.75" customHeight="1">
      <c r="A819" s="28"/>
      <c r="B819" s="39" t="s">
        <v>13853</v>
      </c>
      <c r="C819" s="27"/>
      <c r="D819" s="112"/>
      <c r="E819" s="113"/>
      <c r="F819" s="74"/>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row>
    <row r="820" ht="15.75" customHeight="1">
      <c r="A820" s="28"/>
      <c r="B820" s="39" t="s">
        <v>13853</v>
      </c>
      <c r="C820" s="27"/>
      <c r="D820" s="114"/>
      <c r="E820" s="115"/>
      <c r="F820" s="74"/>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row>
    <row r="821" ht="15.75" customHeight="1">
      <c r="A821" s="28"/>
      <c r="B821" s="39" t="s">
        <v>13853</v>
      </c>
      <c r="C821" s="27"/>
      <c r="D821" s="27"/>
      <c r="E821" s="27"/>
      <c r="F821" s="74"/>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row>
    <row r="822" ht="15.75" customHeight="1">
      <c r="A822" s="28"/>
      <c r="B822" s="39" t="s">
        <v>13853</v>
      </c>
      <c r="C822" s="27"/>
      <c r="D822" s="27"/>
      <c r="E822" s="27"/>
      <c r="F822" s="74"/>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row>
    <row r="823" ht="15.75" customHeight="1">
      <c r="A823" s="44"/>
      <c r="B823" s="39" t="s">
        <v>13853</v>
      </c>
      <c r="C823" s="27"/>
      <c r="D823" s="27"/>
      <c r="E823" s="27"/>
      <c r="F823" s="74"/>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row>
    <row r="824" ht="15.75" hidden="1" customHeight="1">
      <c r="A824" s="442" t="s">
        <v>17361</v>
      </c>
      <c r="B824" s="135">
        <v>44649.0</v>
      </c>
      <c r="C824" s="27"/>
      <c r="D824" s="27"/>
      <c r="E824" s="27"/>
      <c r="F824" s="74"/>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row>
    <row r="825" ht="15.75" hidden="1" customHeight="1">
      <c r="A825" s="28"/>
      <c r="B825" s="39" t="s">
        <v>13064</v>
      </c>
      <c r="C825" s="27"/>
      <c r="D825" s="27"/>
      <c r="E825" s="27"/>
      <c r="F825" s="74"/>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row>
    <row r="826" ht="15.75" hidden="1" customHeight="1">
      <c r="A826" s="28"/>
      <c r="B826" s="39" t="s">
        <v>13064</v>
      </c>
      <c r="C826" s="27"/>
      <c r="D826" s="27"/>
      <c r="E826" s="27"/>
      <c r="F826" s="74"/>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row>
    <row r="827" ht="15.75" hidden="1" customHeight="1">
      <c r="A827" s="28"/>
      <c r="B827" s="39" t="s">
        <v>13064</v>
      </c>
      <c r="C827" s="27"/>
      <c r="D827" s="27"/>
      <c r="E827" s="27"/>
      <c r="F827" s="74"/>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row>
    <row r="828" ht="15.75" hidden="1" customHeight="1">
      <c r="A828" s="28"/>
      <c r="B828" s="39" t="s">
        <v>13064</v>
      </c>
      <c r="C828" s="27"/>
      <c r="D828" s="27"/>
      <c r="E828" s="27"/>
      <c r="F828" s="74"/>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row>
    <row r="829" ht="15.75" hidden="1" customHeight="1">
      <c r="A829" s="28"/>
      <c r="B829" s="39" t="s">
        <v>13064</v>
      </c>
      <c r="C829" s="27"/>
      <c r="D829" s="27"/>
      <c r="E829" s="27"/>
      <c r="F829" s="74"/>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row>
    <row r="830" ht="15.75" hidden="1" customHeight="1">
      <c r="A830" s="44"/>
      <c r="B830" s="39" t="s">
        <v>13064</v>
      </c>
      <c r="C830" s="27"/>
      <c r="D830" s="27"/>
      <c r="E830" s="27"/>
      <c r="F830" s="74"/>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row>
    <row r="831" ht="15.75" hidden="1" customHeight="1">
      <c r="A831" s="442" t="s">
        <v>17361</v>
      </c>
      <c r="B831" s="135">
        <v>44650.0</v>
      </c>
      <c r="C831" s="27"/>
      <c r="D831" s="27"/>
      <c r="E831" s="27"/>
      <c r="F831" s="74"/>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row>
    <row r="832" ht="15.75" hidden="1" customHeight="1">
      <c r="A832" s="28"/>
      <c r="B832" s="39" t="s">
        <v>13064</v>
      </c>
      <c r="C832" s="27"/>
      <c r="D832" s="27"/>
      <c r="E832" s="27"/>
      <c r="F832" s="74"/>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row>
    <row r="833" ht="15.75" hidden="1" customHeight="1">
      <c r="A833" s="28"/>
      <c r="B833" s="39" t="s">
        <v>13064</v>
      </c>
      <c r="C833" s="27"/>
      <c r="D833" s="27"/>
      <c r="E833" s="27"/>
      <c r="F833" s="74"/>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row>
    <row r="834" ht="15.75" hidden="1" customHeight="1">
      <c r="A834" s="28"/>
      <c r="B834" s="39" t="s">
        <v>13064</v>
      </c>
      <c r="C834" s="27"/>
      <c r="D834" s="27"/>
      <c r="E834" s="27"/>
      <c r="F834" s="74"/>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row>
    <row r="835" ht="15.75" hidden="1" customHeight="1">
      <c r="A835" s="28"/>
      <c r="B835" s="39" t="s">
        <v>13064</v>
      </c>
      <c r="C835" s="27"/>
      <c r="D835" s="27"/>
      <c r="E835" s="27"/>
      <c r="F835" s="74"/>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row>
    <row r="836" ht="15.75" hidden="1" customHeight="1">
      <c r="A836" s="28"/>
      <c r="B836" s="39" t="s">
        <v>13064</v>
      </c>
      <c r="C836" s="27"/>
      <c r="D836" s="27"/>
      <c r="E836" s="27"/>
      <c r="F836" s="74"/>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row>
    <row r="837" ht="15.75" hidden="1" customHeight="1">
      <c r="A837" s="44"/>
      <c r="B837" s="39" t="s">
        <v>13064</v>
      </c>
      <c r="C837" s="27"/>
      <c r="D837" s="27"/>
      <c r="E837" s="27"/>
      <c r="F837" s="74"/>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row>
    <row r="838" ht="15.75" hidden="1" customHeight="1">
      <c r="A838" s="442" t="s">
        <v>17361</v>
      </c>
      <c r="B838" s="135">
        <v>44651.0</v>
      </c>
      <c r="C838" s="27"/>
      <c r="D838" s="27"/>
      <c r="E838" s="27"/>
      <c r="F838" s="74"/>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row>
    <row r="839" ht="15.75" hidden="1" customHeight="1">
      <c r="A839" s="28"/>
      <c r="B839" s="39" t="s">
        <v>13064</v>
      </c>
      <c r="C839" s="27"/>
      <c r="D839" s="27"/>
      <c r="E839" s="27"/>
      <c r="F839" s="74"/>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row>
    <row r="840" ht="15.75" hidden="1" customHeight="1">
      <c r="A840" s="28"/>
      <c r="B840" s="39" t="s">
        <v>13064</v>
      </c>
      <c r="C840" s="27"/>
      <c r="D840" s="27"/>
      <c r="E840" s="27"/>
      <c r="F840" s="74"/>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row>
    <row r="841" ht="15.75" hidden="1" customHeight="1">
      <c r="A841" s="28"/>
      <c r="B841" s="39" t="s">
        <v>13064</v>
      </c>
      <c r="C841" s="27"/>
      <c r="D841" s="27"/>
      <c r="E841" s="27"/>
      <c r="F841" s="74"/>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row>
    <row r="842" ht="15.75" hidden="1" customHeight="1">
      <c r="A842" s="28"/>
      <c r="B842" s="39" t="s">
        <v>13064</v>
      </c>
      <c r="C842" s="27"/>
      <c r="D842" s="27"/>
      <c r="E842" s="27"/>
      <c r="F842" s="74"/>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row>
    <row r="843" ht="15.75" hidden="1" customHeight="1">
      <c r="A843" s="28"/>
      <c r="B843" s="39" t="s">
        <v>13064</v>
      </c>
      <c r="C843" s="27"/>
      <c r="D843" s="27"/>
      <c r="E843" s="27"/>
      <c r="F843" s="74"/>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row>
    <row r="844" ht="15.75" hidden="1" customHeight="1">
      <c r="A844" s="44"/>
      <c r="B844" s="39" t="s">
        <v>13064</v>
      </c>
      <c r="C844" s="27"/>
      <c r="D844" s="27"/>
      <c r="E844" s="27"/>
      <c r="F844" s="74"/>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row>
    <row r="845" ht="15.75" customHeight="1">
      <c r="A845" s="442" t="s">
        <v>17361</v>
      </c>
      <c r="B845" s="135">
        <v>44649.0</v>
      </c>
      <c r="C845" s="27"/>
      <c r="D845" s="90" t="s">
        <v>17776</v>
      </c>
      <c r="E845" s="22"/>
      <c r="F845" s="22"/>
      <c r="G845" s="23"/>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row>
    <row r="846" ht="15.75" customHeight="1">
      <c r="A846" s="28"/>
      <c r="B846" s="39" t="s">
        <v>13064</v>
      </c>
      <c r="C846" s="27"/>
      <c r="D846" s="27"/>
      <c r="E846" s="27"/>
      <c r="F846" s="74"/>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row>
    <row r="847" ht="15.75" customHeight="1">
      <c r="A847" s="28"/>
      <c r="B847" s="39" t="s">
        <v>13064</v>
      </c>
      <c r="C847" s="109" t="s">
        <v>167</v>
      </c>
      <c r="D847" s="51" t="s">
        <v>15592</v>
      </c>
      <c r="E847" s="51" t="s">
        <v>15593</v>
      </c>
      <c r="F847" s="80">
        <v>0.4583333333333333</v>
      </c>
      <c r="G847" s="81" t="s">
        <v>17777</v>
      </c>
      <c r="H847" s="81" t="s">
        <v>17778</v>
      </c>
      <c r="I847" s="51" t="s">
        <v>15595</v>
      </c>
      <c r="J847" s="27" t="s">
        <v>17779</v>
      </c>
      <c r="K847" s="27"/>
      <c r="L847" s="27"/>
      <c r="M847" s="27"/>
      <c r="N847" s="27"/>
      <c r="O847" s="27"/>
      <c r="P847" s="27"/>
      <c r="Q847" s="27"/>
      <c r="R847" s="27"/>
      <c r="S847" s="27"/>
      <c r="T847" s="27"/>
      <c r="U847" s="27"/>
      <c r="V847" s="27"/>
      <c r="W847" s="27"/>
      <c r="X847" s="27"/>
      <c r="Y847" s="27"/>
      <c r="Z847" s="27"/>
      <c r="AA847" s="27"/>
      <c r="AB847" s="27"/>
      <c r="AC847" s="27"/>
      <c r="AD847" s="27"/>
      <c r="AE847" s="27"/>
      <c r="AF847" s="27"/>
    </row>
    <row r="848" ht="15.75" customHeight="1">
      <c r="A848" s="28"/>
      <c r="B848" s="39" t="s">
        <v>13064</v>
      </c>
      <c r="C848" s="109" t="s">
        <v>167</v>
      </c>
      <c r="D848" s="51" t="s">
        <v>13963</v>
      </c>
      <c r="E848" s="51" t="s">
        <v>13964</v>
      </c>
      <c r="F848" s="80">
        <v>0.5416666666666666</v>
      </c>
      <c r="G848" s="81" t="s">
        <v>17780</v>
      </c>
      <c r="H848" s="81" t="s">
        <v>17781</v>
      </c>
      <c r="I848" s="51" t="s">
        <v>13966</v>
      </c>
      <c r="J848" s="27" t="s">
        <v>17782</v>
      </c>
      <c r="K848" s="27"/>
      <c r="L848" s="27"/>
      <c r="M848" s="27"/>
      <c r="N848" s="27"/>
      <c r="O848" s="27"/>
      <c r="P848" s="27"/>
      <c r="Q848" s="27"/>
      <c r="R848" s="27"/>
      <c r="S848" s="27"/>
      <c r="T848" s="27"/>
      <c r="U848" s="27"/>
      <c r="V848" s="27"/>
      <c r="W848" s="27"/>
      <c r="X848" s="27"/>
      <c r="Y848" s="27"/>
      <c r="Z848" s="27"/>
      <c r="AA848" s="27"/>
      <c r="AB848" s="27"/>
      <c r="AC848" s="27"/>
      <c r="AD848" s="27"/>
      <c r="AE848" s="27"/>
      <c r="AF848" s="27"/>
    </row>
    <row r="849" ht="15.75" customHeight="1">
      <c r="A849" s="28"/>
      <c r="B849" s="39" t="s">
        <v>13064</v>
      </c>
      <c r="C849" s="109" t="s">
        <v>167</v>
      </c>
      <c r="D849" s="145" t="s">
        <v>16308</v>
      </c>
      <c r="E849" s="145" t="s">
        <v>16309</v>
      </c>
      <c r="F849" s="80">
        <v>0.625</v>
      </c>
      <c r="G849" s="81" t="s">
        <v>17711</v>
      </c>
      <c r="H849" s="81" t="s">
        <v>17749</v>
      </c>
      <c r="I849" s="145" t="s">
        <v>16311</v>
      </c>
      <c r="J849" s="27" t="s">
        <v>17783</v>
      </c>
      <c r="K849" s="27"/>
      <c r="L849" s="27"/>
      <c r="M849" s="27"/>
      <c r="N849" s="27"/>
      <c r="O849" s="27"/>
      <c r="P849" s="27"/>
      <c r="Q849" s="27"/>
      <c r="R849" s="27"/>
      <c r="S849" s="27"/>
      <c r="T849" s="27"/>
      <c r="U849" s="27"/>
      <c r="V849" s="27"/>
      <c r="W849" s="27"/>
      <c r="X849" s="27"/>
      <c r="Y849" s="27"/>
      <c r="Z849" s="27"/>
      <c r="AA849" s="27"/>
      <c r="AB849" s="27"/>
      <c r="AC849" s="27"/>
      <c r="AD849" s="27"/>
      <c r="AE849" s="27"/>
      <c r="AF849" s="27"/>
    </row>
    <row r="850" ht="15.75" customHeight="1">
      <c r="A850" s="28"/>
      <c r="B850" s="39" t="s">
        <v>13064</v>
      </c>
      <c r="C850" s="109" t="s">
        <v>167</v>
      </c>
      <c r="D850" s="145" t="s">
        <v>15718</v>
      </c>
      <c r="E850" s="145" t="s">
        <v>15719</v>
      </c>
      <c r="F850" s="80">
        <v>0.7083333333333334</v>
      </c>
      <c r="G850" s="81" t="s">
        <v>17784</v>
      </c>
      <c r="H850" s="81" t="s">
        <v>17785</v>
      </c>
      <c r="I850" s="145" t="s">
        <v>15721</v>
      </c>
      <c r="J850" s="27" t="s">
        <v>17782</v>
      </c>
      <c r="K850" s="27"/>
      <c r="L850" s="27"/>
      <c r="M850" s="27"/>
      <c r="N850" s="27"/>
      <c r="O850" s="27"/>
      <c r="P850" s="27"/>
      <c r="Q850" s="27"/>
      <c r="R850" s="27"/>
      <c r="S850" s="27"/>
      <c r="T850" s="27"/>
      <c r="U850" s="27"/>
      <c r="V850" s="27"/>
      <c r="W850" s="27"/>
      <c r="X850" s="27"/>
      <c r="Y850" s="27"/>
      <c r="Z850" s="27"/>
      <c r="AA850" s="27"/>
      <c r="AB850" s="27"/>
      <c r="AC850" s="27"/>
      <c r="AD850" s="27"/>
      <c r="AE850" s="27"/>
      <c r="AF850" s="27"/>
    </row>
    <row r="851" ht="15.75" customHeight="1">
      <c r="A851" s="44"/>
      <c r="B851" s="39" t="s">
        <v>13064</v>
      </c>
      <c r="C851" s="27"/>
      <c r="D851" s="27"/>
      <c r="E851" s="27"/>
      <c r="F851" s="74"/>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row>
    <row r="852" ht="15.75" customHeight="1">
      <c r="A852" s="548"/>
      <c r="B852" s="39"/>
      <c r="C852" s="27"/>
      <c r="D852" s="27"/>
      <c r="E852" s="27"/>
      <c r="F852" s="74"/>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row>
    <row r="853" ht="15.75" customHeight="1">
      <c r="A853" s="442" t="s">
        <v>17532</v>
      </c>
      <c r="B853" s="39" t="s">
        <v>13853</v>
      </c>
      <c r="C853" s="27"/>
      <c r="D853" s="27"/>
      <c r="E853" s="27"/>
      <c r="F853" s="74"/>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row>
    <row r="854" ht="15.75" customHeight="1">
      <c r="A854" s="28"/>
      <c r="B854" s="39" t="s">
        <v>13853</v>
      </c>
      <c r="C854" s="27"/>
      <c r="D854" s="27"/>
      <c r="E854" s="27"/>
      <c r="F854" s="74"/>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row>
    <row r="855" ht="15.75" customHeight="1">
      <c r="A855" s="28"/>
      <c r="B855" s="39" t="s">
        <v>13853</v>
      </c>
      <c r="C855" s="27"/>
      <c r="D855" s="549" t="s">
        <v>17533</v>
      </c>
      <c r="E855" s="111"/>
      <c r="F855" s="74"/>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row>
    <row r="856" ht="15.75" customHeight="1">
      <c r="A856" s="28"/>
      <c r="B856" s="39" t="s">
        <v>13853</v>
      </c>
      <c r="C856" s="27"/>
      <c r="D856" s="112"/>
      <c r="E856" s="113"/>
      <c r="F856" s="74"/>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row>
    <row r="857" ht="15.75" customHeight="1">
      <c r="A857" s="28"/>
      <c r="B857" s="39" t="s">
        <v>13853</v>
      </c>
      <c r="C857" s="27"/>
      <c r="D857" s="114"/>
      <c r="E857" s="115"/>
      <c r="F857" s="74"/>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row>
    <row r="858" ht="15.75" customHeight="1">
      <c r="A858" s="44"/>
      <c r="B858" s="39" t="s">
        <v>13853</v>
      </c>
      <c r="C858" s="27"/>
      <c r="D858" s="27"/>
      <c r="E858" s="27"/>
      <c r="F858" s="74"/>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row>
    <row r="859" ht="15.75" customHeight="1">
      <c r="A859" s="442" t="s">
        <v>17361</v>
      </c>
      <c r="B859" s="135">
        <v>44652.0</v>
      </c>
      <c r="C859" s="27"/>
      <c r="D859" s="27"/>
      <c r="E859" s="27"/>
      <c r="F859" s="74"/>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row>
    <row r="860" ht="15.75" customHeight="1">
      <c r="A860" s="28"/>
      <c r="B860" s="39" t="s">
        <v>13064</v>
      </c>
      <c r="C860" s="27"/>
      <c r="D860" s="27"/>
      <c r="E860" s="27"/>
      <c r="F860" s="74"/>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row>
    <row r="861" ht="15.75" customHeight="1">
      <c r="A861" s="28"/>
      <c r="B861" s="39" t="s">
        <v>13064</v>
      </c>
      <c r="C861" s="27"/>
      <c r="D861" s="27"/>
      <c r="E861" s="27"/>
      <c r="F861" s="74"/>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row>
    <row r="862" ht="15.75" customHeight="1">
      <c r="A862" s="28"/>
      <c r="B862" s="39" t="s">
        <v>13064</v>
      </c>
      <c r="C862" s="109" t="s">
        <v>167</v>
      </c>
      <c r="D862" s="51" t="s">
        <v>13963</v>
      </c>
      <c r="E862" s="51" t="s">
        <v>13964</v>
      </c>
      <c r="F862" s="80">
        <v>0.5416666666666666</v>
      </c>
      <c r="G862" s="81" t="s">
        <v>17780</v>
      </c>
      <c r="H862" s="81" t="s">
        <v>17781</v>
      </c>
      <c r="I862" s="51" t="s">
        <v>13966</v>
      </c>
      <c r="J862" s="27" t="s">
        <v>532</v>
      </c>
      <c r="K862" s="27"/>
      <c r="L862" s="27"/>
      <c r="M862" s="27"/>
      <c r="N862" s="27"/>
      <c r="O862" s="27"/>
      <c r="P862" s="27"/>
      <c r="Q862" s="27"/>
      <c r="R862" s="27"/>
      <c r="S862" s="27"/>
      <c r="T862" s="27"/>
      <c r="U862" s="27"/>
      <c r="V862" s="27"/>
      <c r="W862" s="27"/>
      <c r="X862" s="27"/>
      <c r="Y862" s="27"/>
      <c r="Z862" s="27"/>
      <c r="AA862" s="27"/>
      <c r="AB862" s="27"/>
      <c r="AC862" s="27"/>
      <c r="AD862" s="27"/>
      <c r="AE862" s="27"/>
      <c r="AF862" s="27"/>
    </row>
    <row r="863" ht="15.75" customHeight="1">
      <c r="A863" s="28"/>
      <c r="B863" s="39" t="s">
        <v>13064</v>
      </c>
      <c r="C863" s="109" t="s">
        <v>167</v>
      </c>
      <c r="D863" s="145" t="s">
        <v>16308</v>
      </c>
      <c r="E863" s="145" t="s">
        <v>16309</v>
      </c>
      <c r="F863" s="80">
        <v>0.625</v>
      </c>
      <c r="G863" s="81" t="s">
        <v>17711</v>
      </c>
      <c r="H863" s="81" t="s">
        <v>17749</v>
      </c>
      <c r="I863" s="145" t="s">
        <v>16311</v>
      </c>
      <c r="J863" s="27" t="s">
        <v>532</v>
      </c>
      <c r="K863" s="27"/>
      <c r="L863" s="27"/>
      <c r="M863" s="27"/>
      <c r="N863" s="27"/>
      <c r="O863" s="27"/>
      <c r="P863" s="27"/>
      <c r="Q863" s="27"/>
      <c r="R863" s="27"/>
      <c r="S863" s="27"/>
      <c r="T863" s="27"/>
      <c r="U863" s="27"/>
      <c r="V863" s="27"/>
      <c r="W863" s="27"/>
      <c r="X863" s="27"/>
      <c r="Y863" s="27"/>
      <c r="Z863" s="27"/>
      <c r="AA863" s="27"/>
      <c r="AB863" s="27"/>
      <c r="AC863" s="27"/>
      <c r="AD863" s="27"/>
      <c r="AE863" s="27"/>
      <c r="AF863" s="27"/>
    </row>
    <row r="864" ht="15.75" customHeight="1">
      <c r="A864" s="28"/>
      <c r="B864" s="39" t="s">
        <v>13064</v>
      </c>
      <c r="C864" s="109" t="s">
        <v>167</v>
      </c>
      <c r="D864" s="145" t="s">
        <v>15718</v>
      </c>
      <c r="E864" s="145" t="s">
        <v>15719</v>
      </c>
      <c r="F864" s="80">
        <v>0.7083333333333334</v>
      </c>
      <c r="G864" s="81" t="s">
        <v>17784</v>
      </c>
      <c r="H864" s="81" t="s">
        <v>17785</v>
      </c>
      <c r="I864" s="145" t="s">
        <v>15721</v>
      </c>
      <c r="J864" s="27" t="s">
        <v>17786</v>
      </c>
      <c r="K864" s="27"/>
      <c r="L864" s="27"/>
      <c r="M864" s="27"/>
      <c r="N864" s="27"/>
      <c r="O864" s="27"/>
      <c r="P864" s="27"/>
      <c r="Q864" s="27"/>
      <c r="R864" s="27"/>
      <c r="S864" s="27"/>
      <c r="T864" s="27"/>
      <c r="U864" s="27"/>
      <c r="V864" s="27"/>
      <c r="W864" s="27"/>
      <c r="X864" s="27"/>
      <c r="Y864" s="27"/>
      <c r="Z864" s="27"/>
      <c r="AA864" s="27"/>
      <c r="AB864" s="27"/>
      <c r="AC864" s="27"/>
      <c r="AD864" s="27"/>
      <c r="AE864" s="27"/>
      <c r="AF864" s="27"/>
    </row>
    <row r="865" ht="15.75" customHeight="1">
      <c r="A865" s="44"/>
      <c r="B865" s="39" t="s">
        <v>13064</v>
      </c>
      <c r="C865" s="27"/>
      <c r="D865" s="27"/>
      <c r="E865" s="27"/>
      <c r="F865" s="78"/>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row>
    <row r="866" ht="15.75" customHeight="1">
      <c r="A866" s="442" t="s">
        <v>17361</v>
      </c>
      <c r="B866" s="135">
        <v>44656.0</v>
      </c>
      <c r="C866" s="27"/>
      <c r="D866" s="27"/>
      <c r="E866" s="27"/>
      <c r="F866" s="74"/>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row>
    <row r="867" ht="15.75" customHeight="1">
      <c r="A867" s="28"/>
      <c r="B867" s="39" t="s">
        <v>13064</v>
      </c>
      <c r="C867" s="553" t="s">
        <v>404</v>
      </c>
      <c r="D867" s="426" t="s">
        <v>15495</v>
      </c>
      <c r="E867" s="426" t="s">
        <v>15496</v>
      </c>
      <c r="F867" s="427">
        <v>0.5</v>
      </c>
      <c r="G867" s="428" t="s">
        <v>17274</v>
      </c>
      <c r="H867" s="428" t="s">
        <v>17787</v>
      </c>
      <c r="I867" s="426" t="s">
        <v>15498</v>
      </c>
      <c r="J867" s="428" t="s">
        <v>299</v>
      </c>
      <c r="K867" s="27" t="s">
        <v>17788</v>
      </c>
      <c r="L867" s="27"/>
      <c r="M867" s="27"/>
      <c r="N867" s="27"/>
      <c r="O867" s="27"/>
      <c r="P867" s="27"/>
      <c r="Q867" s="27"/>
      <c r="R867" s="27"/>
      <c r="S867" s="27"/>
      <c r="T867" s="27"/>
      <c r="U867" s="27"/>
      <c r="V867" s="27"/>
      <c r="W867" s="27"/>
      <c r="X867" s="27"/>
      <c r="Y867" s="27"/>
      <c r="Z867" s="27"/>
      <c r="AA867" s="27"/>
      <c r="AB867" s="27"/>
      <c r="AC867" s="27"/>
      <c r="AD867" s="27"/>
      <c r="AE867" s="27"/>
      <c r="AF867" s="27"/>
    </row>
    <row r="868" ht="15.75" customHeight="1">
      <c r="A868" s="28"/>
      <c r="B868" s="39" t="s">
        <v>13064</v>
      </c>
      <c r="C868" s="109" t="s">
        <v>404</v>
      </c>
      <c r="D868" s="51" t="s">
        <v>13632</v>
      </c>
      <c r="E868" s="51" t="s">
        <v>13633</v>
      </c>
      <c r="F868" s="80">
        <v>0.5625</v>
      </c>
      <c r="G868" s="81" t="s">
        <v>17274</v>
      </c>
      <c r="H868" s="81" t="s">
        <v>17789</v>
      </c>
      <c r="I868" s="51" t="s">
        <v>17790</v>
      </c>
      <c r="J868" s="81" t="s">
        <v>255</v>
      </c>
      <c r="K868" s="27" t="s">
        <v>17791</v>
      </c>
      <c r="L868" s="27"/>
      <c r="M868" s="27"/>
      <c r="N868" s="27"/>
      <c r="O868" s="27"/>
      <c r="P868" s="27"/>
      <c r="Q868" s="27"/>
      <c r="R868" s="27"/>
      <c r="S868" s="27"/>
      <c r="T868" s="27"/>
      <c r="U868" s="27"/>
      <c r="V868" s="27"/>
      <c r="W868" s="27"/>
      <c r="X868" s="27"/>
      <c r="Y868" s="27"/>
      <c r="Z868" s="27"/>
      <c r="AA868" s="27"/>
      <c r="AB868" s="27"/>
      <c r="AC868" s="27"/>
      <c r="AD868" s="27"/>
      <c r="AE868" s="27"/>
      <c r="AF868" s="27"/>
    </row>
    <row r="869" ht="15.75" customHeight="1">
      <c r="A869" s="28"/>
      <c r="B869" s="39" t="s">
        <v>13064</v>
      </c>
      <c r="C869" s="97" t="s">
        <v>404</v>
      </c>
      <c r="D869" s="147" t="s">
        <v>16734</v>
      </c>
      <c r="E869" s="147" t="s">
        <v>16735</v>
      </c>
      <c r="F869" s="76">
        <v>0.625</v>
      </c>
      <c r="G869" s="77" t="s">
        <v>17369</v>
      </c>
      <c r="H869" s="77" t="s">
        <v>17792</v>
      </c>
      <c r="I869" s="77" t="s">
        <v>16737</v>
      </c>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row>
    <row r="870" ht="15.75" customHeight="1">
      <c r="A870" s="28"/>
      <c r="B870" s="39" t="s">
        <v>13064</v>
      </c>
      <c r="C870" s="81" t="s">
        <v>681</v>
      </c>
      <c r="D870" s="51" t="s">
        <v>16355</v>
      </c>
      <c r="E870" s="51" t="s">
        <v>16356</v>
      </c>
      <c r="F870" s="91" t="s">
        <v>1261</v>
      </c>
      <c r="G870" s="81" t="s">
        <v>17214</v>
      </c>
      <c r="H870" s="81" t="s">
        <v>17793</v>
      </c>
      <c r="I870" s="81" t="s">
        <v>16358</v>
      </c>
      <c r="J870" s="27" t="s">
        <v>17794</v>
      </c>
      <c r="K870" s="27"/>
      <c r="L870" s="27"/>
      <c r="M870" s="27"/>
      <c r="N870" s="27"/>
      <c r="O870" s="27"/>
      <c r="P870" s="27"/>
      <c r="Q870" s="27"/>
      <c r="R870" s="27"/>
      <c r="S870" s="27"/>
      <c r="T870" s="27"/>
      <c r="U870" s="27"/>
      <c r="V870" s="27"/>
      <c r="W870" s="27"/>
      <c r="X870" s="27"/>
      <c r="Y870" s="27"/>
      <c r="Z870" s="27"/>
      <c r="AA870" s="27"/>
      <c r="AB870" s="27"/>
      <c r="AC870" s="27"/>
      <c r="AD870" s="27"/>
      <c r="AE870" s="27"/>
      <c r="AF870" s="27"/>
    </row>
    <row r="871" ht="15.75" customHeight="1">
      <c r="A871" s="28"/>
      <c r="B871" s="39" t="s">
        <v>13064</v>
      </c>
      <c r="C871" s="27"/>
      <c r="D871" s="27"/>
      <c r="E871" s="27"/>
      <c r="F871" s="74"/>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row>
    <row r="872" ht="15.75" customHeight="1">
      <c r="A872" s="44"/>
      <c r="B872" s="39" t="s">
        <v>13064</v>
      </c>
      <c r="C872" s="27"/>
      <c r="D872" s="27"/>
      <c r="E872" s="27"/>
      <c r="F872" s="74"/>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row>
    <row r="873" ht="15.75" customHeight="1">
      <c r="A873" s="442" t="s">
        <v>17361</v>
      </c>
      <c r="B873" s="135">
        <v>44657.0</v>
      </c>
      <c r="C873" s="27"/>
      <c r="D873" s="27"/>
      <c r="E873" s="27"/>
      <c r="F873" s="74"/>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row>
    <row r="874" ht="15.75" customHeight="1">
      <c r="A874" s="28"/>
      <c r="B874" s="39" t="s">
        <v>13064</v>
      </c>
      <c r="C874" s="27"/>
      <c r="D874" s="27"/>
      <c r="E874" s="27"/>
      <c r="F874" s="74"/>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row>
    <row r="875" ht="15.75" customHeight="1">
      <c r="A875" s="28"/>
      <c r="B875" s="39" t="s">
        <v>13064</v>
      </c>
      <c r="C875" s="27"/>
      <c r="D875" s="27"/>
      <c r="E875" s="27"/>
      <c r="F875" s="74"/>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row>
    <row r="876" ht="15.75" customHeight="1">
      <c r="A876" s="28"/>
      <c r="B876" s="39" t="s">
        <v>13064</v>
      </c>
      <c r="C876" s="27"/>
      <c r="D876" s="27"/>
      <c r="E876" s="27"/>
      <c r="F876" s="74"/>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row>
    <row r="877" ht="15.75" customHeight="1">
      <c r="A877" s="28"/>
      <c r="B877" s="39" t="s">
        <v>13064</v>
      </c>
      <c r="C877" s="81" t="s">
        <v>681</v>
      </c>
      <c r="D877" s="51" t="s">
        <v>16156</v>
      </c>
      <c r="E877" s="51" t="s">
        <v>16157</v>
      </c>
      <c r="F877" s="91" t="s">
        <v>298</v>
      </c>
      <c r="G877" s="81" t="s">
        <v>17274</v>
      </c>
      <c r="H877" s="81" t="s">
        <v>17795</v>
      </c>
      <c r="I877" s="81" t="s">
        <v>16159</v>
      </c>
      <c r="J877" s="27" t="s">
        <v>17796</v>
      </c>
      <c r="K877" s="27"/>
      <c r="L877" s="27"/>
      <c r="M877" s="27"/>
      <c r="N877" s="27"/>
      <c r="O877" s="27"/>
      <c r="P877" s="27"/>
      <c r="Q877" s="27"/>
      <c r="R877" s="27"/>
      <c r="S877" s="27"/>
      <c r="T877" s="27"/>
      <c r="U877" s="27"/>
      <c r="V877" s="27"/>
      <c r="W877" s="27"/>
      <c r="X877" s="27"/>
      <c r="Y877" s="27"/>
      <c r="Z877" s="27"/>
      <c r="AA877" s="27"/>
      <c r="AB877" s="27"/>
      <c r="AC877" s="27"/>
      <c r="AD877" s="27"/>
      <c r="AE877" s="27"/>
      <c r="AF877" s="27"/>
    </row>
    <row r="878" ht="15.75" customHeight="1">
      <c r="A878" s="28"/>
      <c r="B878" s="39" t="s">
        <v>13064</v>
      </c>
      <c r="C878" s="27"/>
      <c r="D878" s="549" t="s">
        <v>17533</v>
      </c>
      <c r="E878" s="111"/>
      <c r="F878" s="74"/>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row>
    <row r="879" ht="15.75" customHeight="1">
      <c r="A879" s="28"/>
      <c r="B879" s="39" t="s">
        <v>13064</v>
      </c>
      <c r="C879" s="27"/>
      <c r="D879" s="112"/>
      <c r="E879" s="113"/>
      <c r="F879" s="74"/>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row>
    <row r="880" ht="15.75" customHeight="1">
      <c r="A880" s="28"/>
      <c r="B880" s="39" t="s">
        <v>13064</v>
      </c>
      <c r="C880" s="27"/>
      <c r="D880" s="114"/>
      <c r="E880" s="115"/>
      <c r="F880" s="74"/>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row>
    <row r="881" ht="15.75" customHeight="1">
      <c r="A881" s="44"/>
      <c r="B881" s="39" t="s">
        <v>13064</v>
      </c>
      <c r="C881" s="27"/>
      <c r="D881" s="27"/>
      <c r="E881" s="27"/>
      <c r="F881" s="74"/>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row>
    <row r="882" ht="15.75" customHeight="1">
      <c r="A882" s="267" t="s">
        <v>17361</v>
      </c>
      <c r="B882" s="135">
        <v>44659.0</v>
      </c>
      <c r="C882" s="27"/>
      <c r="D882" s="27"/>
      <c r="E882" s="27"/>
      <c r="F882" s="78"/>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row>
    <row r="883" ht="15.75" customHeight="1">
      <c r="A883" s="28"/>
      <c r="B883" s="39" t="s">
        <v>13064</v>
      </c>
      <c r="C883" s="160" t="s">
        <v>100</v>
      </c>
      <c r="D883" s="521" t="s">
        <v>16591</v>
      </c>
      <c r="E883" s="521" t="s">
        <v>16592</v>
      </c>
      <c r="F883" s="522">
        <v>0.5</v>
      </c>
      <c r="G883" s="118" t="s">
        <v>17344</v>
      </c>
      <c r="H883" s="118" t="s">
        <v>17797</v>
      </c>
      <c r="I883" s="521" t="s">
        <v>16594</v>
      </c>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row>
    <row r="884" ht="15.75" customHeight="1">
      <c r="A884" s="28"/>
      <c r="B884" s="39" t="s">
        <v>13064</v>
      </c>
      <c r="C884" s="182" t="s">
        <v>100</v>
      </c>
      <c r="D884" s="146" t="s">
        <v>14155</v>
      </c>
      <c r="E884" s="146" t="s">
        <v>14156</v>
      </c>
      <c r="F884" s="76">
        <v>0.5833333333333334</v>
      </c>
      <c r="G884" s="77" t="s">
        <v>17798</v>
      </c>
      <c r="H884" s="77" t="s">
        <v>17799</v>
      </c>
      <c r="I884" s="146" t="s">
        <v>14158</v>
      </c>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row>
    <row r="885" ht="15.75" customHeight="1">
      <c r="A885" s="28"/>
      <c r="B885" s="39" t="s">
        <v>13064</v>
      </c>
      <c r="C885" s="43" t="s">
        <v>167</v>
      </c>
      <c r="D885" s="146" t="s">
        <v>14644</v>
      </c>
      <c r="E885" s="146" t="s">
        <v>14645</v>
      </c>
      <c r="F885" s="76">
        <v>0.6666666666666666</v>
      </c>
      <c r="G885" s="77" t="s">
        <v>17800</v>
      </c>
      <c r="H885" s="77" t="s">
        <v>17801</v>
      </c>
      <c r="I885" s="146" t="s">
        <v>14647</v>
      </c>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row>
    <row r="886" ht="15.75" customHeight="1">
      <c r="A886" s="28"/>
      <c r="B886" s="39" t="s">
        <v>13064</v>
      </c>
      <c r="C886" s="43" t="s">
        <v>167</v>
      </c>
      <c r="D886" s="36" t="s">
        <v>16400</v>
      </c>
      <c r="E886" s="36" t="s">
        <v>16401</v>
      </c>
      <c r="F886" s="76">
        <v>0.7291666666666666</v>
      </c>
      <c r="G886" s="77" t="s">
        <v>17567</v>
      </c>
      <c r="H886" s="77" t="s">
        <v>17802</v>
      </c>
      <c r="I886" s="36" t="s">
        <v>16403</v>
      </c>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row>
    <row r="887" ht="15.75" customHeight="1">
      <c r="A887" s="28"/>
      <c r="B887" s="39" t="s">
        <v>13064</v>
      </c>
      <c r="C887" s="187"/>
      <c r="D887" s="27"/>
      <c r="E887" s="27"/>
      <c r="F887" s="74"/>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row>
    <row r="888" ht="15.75" customHeight="1">
      <c r="A888" s="44"/>
      <c r="B888" s="39" t="s">
        <v>13064</v>
      </c>
      <c r="C888" s="187"/>
      <c r="D888" s="27"/>
      <c r="E888" s="27"/>
      <c r="F888" s="74"/>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row>
    <row r="889" ht="15.75" customHeight="1">
      <c r="A889" s="267" t="s">
        <v>17361</v>
      </c>
      <c r="B889" s="135">
        <v>44660.0</v>
      </c>
      <c r="C889" s="27"/>
      <c r="D889" s="27"/>
      <c r="E889" s="27"/>
      <c r="F889" s="74"/>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row>
    <row r="890" ht="15.75" customHeight="1">
      <c r="A890" s="28"/>
      <c r="B890" s="39" t="s">
        <v>13064</v>
      </c>
      <c r="C890" s="27"/>
      <c r="D890" s="75" t="s">
        <v>17803</v>
      </c>
      <c r="E890" s="75"/>
      <c r="F890" s="74"/>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row>
    <row r="891" ht="15.75" customHeight="1">
      <c r="A891" s="28"/>
      <c r="B891" s="39" t="s">
        <v>13064</v>
      </c>
      <c r="C891" s="27"/>
      <c r="D891" s="27"/>
      <c r="E891" s="27"/>
      <c r="F891" s="78"/>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row>
    <row r="892" ht="15.75" customHeight="1">
      <c r="A892" s="28"/>
      <c r="B892" s="39" t="s">
        <v>13064</v>
      </c>
      <c r="C892" s="223" t="s">
        <v>167</v>
      </c>
      <c r="D892" s="66" t="s">
        <v>16065</v>
      </c>
      <c r="E892" s="66" t="s">
        <v>16066</v>
      </c>
      <c r="F892" s="78">
        <v>0.5833333333333334</v>
      </c>
      <c r="G892" s="27" t="s">
        <v>17804</v>
      </c>
      <c r="H892" s="27" t="s">
        <v>17319</v>
      </c>
      <c r="I892" s="66" t="s">
        <v>16068</v>
      </c>
      <c r="J892" s="27" t="s">
        <v>17805</v>
      </c>
      <c r="K892" s="27"/>
      <c r="L892" s="27"/>
      <c r="M892" s="27"/>
      <c r="N892" s="27"/>
      <c r="O892" s="27"/>
      <c r="P892" s="27"/>
      <c r="Q892" s="27"/>
      <c r="R892" s="27"/>
      <c r="S892" s="27"/>
      <c r="T892" s="27"/>
      <c r="U892" s="27"/>
      <c r="V892" s="27"/>
      <c r="W892" s="27"/>
      <c r="X892" s="27"/>
      <c r="Y892" s="27"/>
      <c r="Z892" s="27"/>
      <c r="AA892" s="27"/>
      <c r="AB892" s="27"/>
      <c r="AC892" s="27"/>
      <c r="AD892" s="27"/>
      <c r="AE892" s="27"/>
      <c r="AF892" s="27"/>
    </row>
    <row r="893" ht="15.75" customHeight="1">
      <c r="A893" s="28"/>
      <c r="B893" s="39" t="s">
        <v>13064</v>
      </c>
      <c r="C893" s="43" t="s">
        <v>167</v>
      </c>
      <c r="D893" s="146" t="s">
        <v>15491</v>
      </c>
      <c r="E893" s="146" t="s">
        <v>15492</v>
      </c>
      <c r="F893" s="76">
        <v>0.6666666666666666</v>
      </c>
      <c r="G893" s="77" t="s">
        <v>17806</v>
      </c>
      <c r="H893" s="77" t="s">
        <v>17807</v>
      </c>
      <c r="I893" s="146" t="s">
        <v>15494</v>
      </c>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row>
    <row r="894" ht="15.75" customHeight="1">
      <c r="A894" s="28"/>
      <c r="B894" s="39" t="s">
        <v>13064</v>
      </c>
      <c r="C894" s="34" t="s">
        <v>167</v>
      </c>
      <c r="D894" s="144" t="s">
        <v>15713</v>
      </c>
      <c r="E894" s="144" t="s">
        <v>15714</v>
      </c>
      <c r="F894" s="80">
        <v>0.7291666666666666</v>
      </c>
      <c r="G894" s="81" t="s">
        <v>17808</v>
      </c>
      <c r="H894" s="81" t="s">
        <v>17809</v>
      </c>
      <c r="I894" s="144" t="s">
        <v>15716</v>
      </c>
      <c r="J894" s="27" t="s">
        <v>1302</v>
      </c>
      <c r="K894" s="27"/>
      <c r="L894" s="27"/>
      <c r="M894" s="27"/>
      <c r="N894" s="27"/>
      <c r="O894" s="27"/>
      <c r="P894" s="27"/>
      <c r="Q894" s="27"/>
      <c r="R894" s="27"/>
      <c r="S894" s="27"/>
      <c r="T894" s="27"/>
      <c r="U894" s="27"/>
      <c r="V894" s="27"/>
      <c r="W894" s="27"/>
      <c r="X894" s="27"/>
      <c r="Y894" s="27"/>
      <c r="Z894" s="27"/>
      <c r="AA894" s="27"/>
      <c r="AB894" s="27"/>
      <c r="AC894" s="27"/>
      <c r="AD894" s="27"/>
      <c r="AE894" s="27"/>
      <c r="AF894" s="27"/>
    </row>
    <row r="895" ht="15.75" customHeight="1">
      <c r="A895" s="44"/>
      <c r="B895" s="39" t="s">
        <v>13064</v>
      </c>
      <c r="C895" s="34" t="s">
        <v>167</v>
      </c>
      <c r="D895" s="144" t="s">
        <v>14107</v>
      </c>
      <c r="E895" s="144" t="s">
        <v>14108</v>
      </c>
      <c r="F895" s="80">
        <v>0.7916666666666666</v>
      </c>
      <c r="G895" s="81" t="s">
        <v>17804</v>
      </c>
      <c r="H895" s="81" t="s">
        <v>17810</v>
      </c>
      <c r="I895" s="144" t="s">
        <v>14110</v>
      </c>
      <c r="J895" s="27" t="s">
        <v>17811</v>
      </c>
      <c r="K895" s="27"/>
      <c r="L895" s="27"/>
      <c r="M895" s="27"/>
      <c r="N895" s="27"/>
      <c r="O895" s="27"/>
      <c r="P895" s="27"/>
      <c r="Q895" s="27"/>
      <c r="R895" s="27"/>
      <c r="S895" s="27"/>
      <c r="T895" s="27"/>
      <c r="U895" s="27"/>
      <c r="V895" s="27"/>
      <c r="W895" s="27"/>
      <c r="X895" s="27"/>
      <c r="Y895" s="27"/>
      <c r="Z895" s="27"/>
      <c r="AA895" s="27"/>
      <c r="AB895" s="27"/>
      <c r="AC895" s="27"/>
      <c r="AD895" s="27"/>
      <c r="AE895" s="27"/>
      <c r="AF895" s="27"/>
    </row>
    <row r="896" ht="15.75" customHeight="1">
      <c r="A896" s="267" t="s">
        <v>17361</v>
      </c>
      <c r="B896" s="135">
        <v>44664.0</v>
      </c>
      <c r="C896" s="27"/>
      <c r="D896" s="27"/>
      <c r="E896" s="27"/>
      <c r="F896" s="74"/>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row>
    <row r="897" ht="15.75" customHeight="1">
      <c r="A897" s="28"/>
      <c r="B897" s="39" t="s">
        <v>13064</v>
      </c>
      <c r="C897" s="27"/>
      <c r="D897" s="27"/>
      <c r="E897" s="27"/>
      <c r="F897" s="74" t="s">
        <v>626</v>
      </c>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row>
    <row r="898" ht="15.75" customHeight="1">
      <c r="A898" s="28"/>
      <c r="B898" s="39" t="s">
        <v>13064</v>
      </c>
      <c r="C898" s="81" t="s">
        <v>17812</v>
      </c>
      <c r="D898" s="31" t="s">
        <v>15136</v>
      </c>
      <c r="E898" s="31" t="s">
        <v>15137</v>
      </c>
      <c r="F898" s="91" t="s">
        <v>131</v>
      </c>
      <c r="G898" s="59" t="s">
        <v>17391</v>
      </c>
      <c r="H898" s="81" t="s">
        <v>17813</v>
      </c>
      <c r="I898" s="63" t="s">
        <v>15139</v>
      </c>
      <c r="J898" s="27" t="s">
        <v>17814</v>
      </c>
      <c r="K898" s="27"/>
      <c r="L898" s="27"/>
      <c r="M898" s="27"/>
      <c r="N898" s="27"/>
      <c r="O898" s="27"/>
      <c r="P898" s="27"/>
      <c r="Q898" s="27"/>
      <c r="R898" s="27"/>
      <c r="S898" s="27"/>
      <c r="T898" s="27"/>
      <c r="U898" s="27"/>
      <c r="V898" s="27"/>
      <c r="W898" s="27"/>
      <c r="X898" s="27"/>
      <c r="Y898" s="27"/>
      <c r="Z898" s="27"/>
      <c r="AA898" s="27"/>
      <c r="AB898" s="27"/>
      <c r="AC898" s="27"/>
      <c r="AD898" s="27"/>
      <c r="AE898" s="27"/>
      <c r="AF898" s="27"/>
    </row>
    <row r="899" ht="15.75" customHeight="1">
      <c r="A899" s="28"/>
      <c r="B899" s="39" t="s">
        <v>13064</v>
      </c>
      <c r="C899" s="81" t="s">
        <v>17812</v>
      </c>
      <c r="D899" s="144" t="s">
        <v>16819</v>
      </c>
      <c r="E899" s="144" t="s">
        <v>16820</v>
      </c>
      <c r="F899" s="91" t="s">
        <v>136</v>
      </c>
      <c r="G899" s="59" t="s">
        <v>17391</v>
      </c>
      <c r="H899" s="81" t="s">
        <v>17815</v>
      </c>
      <c r="I899" s="63" t="s">
        <v>16076</v>
      </c>
      <c r="J899" s="27" t="s">
        <v>17814</v>
      </c>
      <c r="K899" s="27"/>
      <c r="L899" s="27"/>
      <c r="M899" s="27"/>
      <c r="N899" s="27"/>
      <c r="O899" s="27"/>
      <c r="P899" s="27"/>
      <c r="Q899" s="27"/>
      <c r="R899" s="27"/>
      <c r="S899" s="27"/>
      <c r="T899" s="27"/>
      <c r="U899" s="27"/>
      <c r="V899" s="27"/>
      <c r="W899" s="27"/>
      <c r="X899" s="27"/>
      <c r="Y899" s="27"/>
      <c r="Z899" s="27"/>
      <c r="AA899" s="27"/>
      <c r="AB899" s="27"/>
      <c r="AC899" s="27"/>
      <c r="AD899" s="27"/>
      <c r="AE899" s="27"/>
      <c r="AF899" s="27"/>
    </row>
    <row r="900" ht="15.75" customHeight="1">
      <c r="A900" s="28"/>
      <c r="B900" s="39" t="s">
        <v>13064</v>
      </c>
      <c r="C900" s="27"/>
      <c r="D900" s="27"/>
      <c r="E900" s="27"/>
      <c r="F900" s="74" t="s">
        <v>375</v>
      </c>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row>
    <row r="901" ht="15.75" customHeight="1">
      <c r="A901" s="28"/>
      <c r="B901" s="39" t="s">
        <v>13064</v>
      </c>
      <c r="C901" s="27"/>
      <c r="D901" s="27"/>
      <c r="E901" s="27"/>
      <c r="F901" s="74"/>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row>
    <row r="902" ht="15.75" customHeight="1">
      <c r="A902" s="44"/>
      <c r="B902" s="39" t="s">
        <v>13064</v>
      </c>
      <c r="C902" s="27"/>
      <c r="D902" s="27"/>
      <c r="E902" s="27"/>
      <c r="F902" s="74"/>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row>
    <row r="903" ht="15.75" customHeight="1">
      <c r="A903" s="267" t="s">
        <v>17361</v>
      </c>
      <c r="B903" s="135">
        <v>44665.0</v>
      </c>
      <c r="C903" s="27"/>
      <c r="D903" s="27"/>
      <c r="E903" s="27"/>
      <c r="F903" s="74"/>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row>
    <row r="904" ht="15.75" customHeight="1">
      <c r="A904" s="28"/>
      <c r="B904" s="39" t="s">
        <v>13064</v>
      </c>
      <c r="C904" s="27"/>
      <c r="D904" s="27"/>
      <c r="E904" s="27"/>
      <c r="F904" s="74"/>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row>
    <row r="905" ht="15.75" customHeight="1">
      <c r="A905" s="28"/>
      <c r="B905" s="39" t="s">
        <v>13064</v>
      </c>
      <c r="C905" s="27"/>
      <c r="D905" s="27"/>
      <c r="E905" s="27"/>
      <c r="F905" s="74"/>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row>
    <row r="906" ht="15.75" customHeight="1">
      <c r="A906" s="28"/>
      <c r="B906" s="39" t="s">
        <v>13064</v>
      </c>
      <c r="C906" s="27"/>
      <c r="D906" s="27"/>
      <c r="E906" s="27"/>
      <c r="F906" s="74"/>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row>
    <row r="907" ht="15.75" customHeight="1">
      <c r="A907" s="28"/>
      <c r="B907" s="39" t="s">
        <v>13064</v>
      </c>
      <c r="C907" s="27"/>
      <c r="D907" s="27"/>
      <c r="E907" s="27"/>
      <c r="F907" s="74"/>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row>
    <row r="908" ht="15.75" customHeight="1">
      <c r="A908" s="28"/>
      <c r="B908" s="39" t="s">
        <v>13064</v>
      </c>
      <c r="C908" s="27"/>
      <c r="D908" s="27"/>
      <c r="E908" s="27"/>
      <c r="F908" s="74"/>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row>
    <row r="909" ht="15.75" customHeight="1">
      <c r="A909" s="44"/>
      <c r="B909" s="39" t="s">
        <v>13064</v>
      </c>
      <c r="C909" s="27"/>
      <c r="D909" s="27"/>
      <c r="E909" s="27"/>
      <c r="F909" s="74"/>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row>
    <row r="910" ht="15.75" customHeight="1">
      <c r="A910" s="27"/>
      <c r="B910" s="27"/>
      <c r="C910" s="27"/>
      <c r="D910" s="27"/>
      <c r="E910" s="27"/>
      <c r="F910" s="74"/>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row>
    <row r="911" ht="15.75" customHeight="1">
      <c r="A911" s="27"/>
      <c r="B911" s="27"/>
      <c r="C911" s="27"/>
      <c r="D911" s="27"/>
      <c r="E911" s="27"/>
      <c r="F911" s="74"/>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row>
    <row r="912" ht="15.75" customHeight="1">
      <c r="A912" s="27"/>
      <c r="B912" s="27"/>
      <c r="C912" s="27"/>
      <c r="D912" s="27"/>
      <c r="E912" s="27"/>
      <c r="F912" s="74"/>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row>
    <row r="913" ht="15.75" customHeight="1">
      <c r="A913" s="27"/>
      <c r="B913" s="27"/>
      <c r="C913" s="27"/>
      <c r="D913" s="27"/>
      <c r="E913" s="27"/>
      <c r="F913" s="74"/>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row>
    <row r="914" ht="15.75" customHeight="1">
      <c r="A914" s="27"/>
      <c r="B914" s="27"/>
      <c r="C914" s="27"/>
      <c r="D914" s="27"/>
      <c r="E914" s="27"/>
      <c r="F914" s="74"/>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row>
    <row r="915" ht="15.75" customHeight="1">
      <c r="A915" s="27"/>
      <c r="B915" s="27"/>
      <c r="C915" s="27"/>
      <c r="D915" s="27"/>
      <c r="E915" s="27"/>
      <c r="F915" s="74"/>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row>
    <row r="916" ht="15.75" customHeight="1">
      <c r="A916" s="27"/>
      <c r="B916" s="27"/>
      <c r="C916" s="27"/>
      <c r="D916" s="27"/>
      <c r="E916" s="27"/>
      <c r="F916" s="74"/>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row>
    <row r="917" ht="15.75" customHeight="1">
      <c r="A917" s="27"/>
      <c r="B917" s="27"/>
      <c r="C917" s="27"/>
      <c r="D917" s="27"/>
      <c r="E917" s="27"/>
      <c r="F917" s="74"/>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row>
    <row r="918" ht="15.75" customHeight="1">
      <c r="A918" s="27"/>
      <c r="B918" s="27"/>
      <c r="C918" s="27"/>
      <c r="D918" s="27"/>
      <c r="E918" s="27"/>
      <c r="F918" s="74"/>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row>
    <row r="919" ht="15.75" customHeight="1">
      <c r="A919" s="27"/>
      <c r="B919" s="27"/>
      <c r="C919" s="27"/>
      <c r="D919" s="27"/>
      <c r="E919" s="27"/>
      <c r="F919" s="74"/>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row>
    <row r="920" ht="15.75" customHeight="1">
      <c r="A920" s="27"/>
      <c r="B920" s="27"/>
      <c r="C920" s="27"/>
      <c r="D920" s="27"/>
      <c r="E920" s="27"/>
      <c r="F920" s="74"/>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row>
    <row r="921" ht="15.75" customHeight="1">
      <c r="A921" s="27"/>
      <c r="B921" s="27"/>
      <c r="C921" s="27"/>
      <c r="D921" s="27"/>
      <c r="E921" s="27"/>
      <c r="F921" s="74"/>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row>
    <row r="922" ht="15.75" customHeight="1">
      <c r="A922" s="27"/>
      <c r="B922" s="27"/>
      <c r="C922" s="27"/>
      <c r="D922" s="27"/>
      <c r="E922" s="27"/>
      <c r="F922" s="74"/>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row>
    <row r="923" ht="15.75" customHeight="1">
      <c r="A923" s="27"/>
      <c r="B923" s="27"/>
      <c r="C923" s="27"/>
      <c r="D923" s="27"/>
      <c r="E923" s="27"/>
      <c r="F923" s="74"/>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row>
    <row r="924" ht="15.75" customHeight="1">
      <c r="A924" s="27"/>
      <c r="B924" s="27"/>
      <c r="C924" s="27"/>
      <c r="D924" s="27"/>
      <c r="E924" s="27"/>
      <c r="F924" s="74"/>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row>
    <row r="925" ht="15.75" customHeight="1">
      <c r="A925" s="27"/>
      <c r="B925" s="27"/>
      <c r="C925" s="27"/>
      <c r="D925" s="27"/>
      <c r="E925" s="27"/>
      <c r="F925" s="74"/>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row>
    <row r="926" ht="15.75" customHeight="1">
      <c r="A926" s="27"/>
      <c r="B926" s="27"/>
      <c r="C926" s="27"/>
      <c r="D926" s="27"/>
      <c r="E926" s="27"/>
      <c r="F926" s="74"/>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row>
    <row r="927" ht="15.75" customHeight="1">
      <c r="A927" s="27"/>
      <c r="B927" s="27"/>
      <c r="C927" s="27"/>
      <c r="D927" s="27"/>
      <c r="E927" s="27"/>
      <c r="F927" s="74"/>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row>
    <row r="928" ht="15.75" customHeight="1">
      <c r="A928" s="27"/>
      <c r="B928" s="27"/>
      <c r="C928" s="27"/>
      <c r="D928" s="27"/>
      <c r="E928" s="27"/>
      <c r="F928" s="74"/>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row>
    <row r="929" ht="15.75" customHeight="1">
      <c r="A929" s="27"/>
      <c r="B929" s="27"/>
      <c r="C929" s="27"/>
      <c r="D929" s="27"/>
      <c r="E929" s="27"/>
      <c r="F929" s="74"/>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row>
    <row r="930" ht="15.75" customHeight="1">
      <c r="A930" s="27"/>
      <c r="B930" s="27"/>
      <c r="C930" s="27"/>
      <c r="D930" s="27"/>
      <c r="E930" s="27"/>
      <c r="F930" s="74"/>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row>
    <row r="931" ht="15.75" customHeight="1">
      <c r="A931" s="27"/>
      <c r="B931" s="27"/>
      <c r="C931" s="27"/>
      <c r="D931" s="27"/>
      <c r="E931" s="27"/>
      <c r="F931" s="74"/>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row>
    <row r="932" ht="15.75" customHeight="1">
      <c r="A932" s="27"/>
      <c r="B932" s="27"/>
      <c r="C932" s="27"/>
      <c r="D932" s="27"/>
      <c r="E932" s="27"/>
      <c r="F932" s="74"/>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row>
    <row r="933" ht="15.75" customHeight="1">
      <c r="A933" s="27"/>
      <c r="B933" s="27"/>
      <c r="C933" s="27"/>
      <c r="D933" s="27"/>
      <c r="E933" s="27"/>
      <c r="F933" s="74"/>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row>
    <row r="934" ht="15.75" customHeight="1">
      <c r="A934" s="27"/>
      <c r="B934" s="27"/>
      <c r="C934" s="27"/>
      <c r="D934" s="27"/>
      <c r="E934" s="27"/>
      <c r="F934" s="74"/>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row>
    <row r="935" ht="15.75" customHeight="1">
      <c r="A935" s="27"/>
      <c r="B935" s="27"/>
      <c r="C935" s="27"/>
      <c r="D935" s="27"/>
      <c r="E935" s="27"/>
      <c r="F935" s="74"/>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row>
    <row r="936" ht="15.75" customHeight="1">
      <c r="A936" s="27"/>
      <c r="B936" s="27"/>
      <c r="C936" s="27"/>
      <c r="D936" s="27"/>
      <c r="E936" s="27"/>
      <c r="F936" s="74"/>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row>
    <row r="937" ht="15.75" customHeight="1">
      <c r="A937" s="27"/>
      <c r="B937" s="27"/>
      <c r="C937" s="27"/>
      <c r="D937" s="27"/>
      <c r="E937" s="27"/>
      <c r="F937" s="74"/>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row>
    <row r="938" ht="15.75" customHeight="1">
      <c r="A938" s="27"/>
      <c r="B938" s="27"/>
      <c r="C938" s="27"/>
      <c r="D938" s="27"/>
      <c r="E938" s="27"/>
      <c r="F938" s="74"/>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row>
    <row r="939" ht="15.75" customHeight="1">
      <c r="A939" s="27"/>
      <c r="B939" s="27"/>
      <c r="C939" s="27"/>
      <c r="D939" s="27"/>
      <c r="E939" s="27"/>
      <c r="F939" s="74"/>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row>
    <row r="940" ht="15.75" customHeight="1">
      <c r="A940" s="27"/>
      <c r="B940" s="27"/>
      <c r="C940" s="27"/>
      <c r="D940" s="27"/>
      <c r="E940" s="27"/>
      <c r="F940" s="74"/>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row>
    <row r="941" ht="15.75" customHeight="1">
      <c r="A941" s="27"/>
      <c r="B941" s="27"/>
      <c r="C941" s="27"/>
      <c r="D941" s="27"/>
      <c r="E941" s="27"/>
      <c r="F941" s="74"/>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row>
    <row r="942" ht="15.75" customHeight="1">
      <c r="A942" s="27"/>
      <c r="B942" s="27"/>
      <c r="C942" s="27"/>
      <c r="D942" s="27"/>
      <c r="E942" s="27"/>
      <c r="F942" s="74"/>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row>
    <row r="943" ht="15.75" customHeight="1">
      <c r="A943" s="27"/>
      <c r="B943" s="27"/>
      <c r="C943" s="27"/>
      <c r="D943" s="27"/>
      <c r="E943" s="27"/>
      <c r="F943" s="74"/>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row>
    <row r="944" ht="15.75" customHeight="1">
      <c r="A944" s="27"/>
      <c r="B944" s="27"/>
      <c r="C944" s="27"/>
      <c r="D944" s="27"/>
      <c r="E944" s="27"/>
      <c r="F944" s="74"/>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row>
    <row r="945" ht="15.75" customHeight="1">
      <c r="A945" s="27"/>
      <c r="B945" s="27"/>
      <c r="C945" s="27"/>
      <c r="D945" s="27"/>
      <c r="E945" s="27"/>
      <c r="F945" s="74"/>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row>
    <row r="946" ht="15.75" customHeight="1">
      <c r="A946" s="27"/>
      <c r="B946" s="27"/>
      <c r="C946" s="27"/>
      <c r="D946" s="27"/>
      <c r="E946" s="27"/>
      <c r="F946" s="74"/>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row>
    <row r="947" ht="15.75" customHeight="1">
      <c r="A947" s="27"/>
      <c r="B947" s="27"/>
      <c r="C947" s="27"/>
      <c r="D947" s="27"/>
      <c r="E947" s="27"/>
      <c r="F947" s="74"/>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row>
    <row r="948" ht="15.75" customHeight="1">
      <c r="A948" s="27"/>
      <c r="B948" s="27"/>
      <c r="C948" s="27"/>
      <c r="D948" s="27"/>
      <c r="E948" s="27"/>
      <c r="F948" s="74"/>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row>
    <row r="949" ht="15.75" customHeight="1">
      <c r="A949" s="27"/>
      <c r="B949" s="27"/>
      <c r="C949" s="27"/>
      <c r="D949" s="27"/>
      <c r="E949" s="27"/>
      <c r="F949" s="74"/>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row>
    <row r="950" ht="15.75" customHeight="1">
      <c r="A950" s="27"/>
      <c r="B950" s="27"/>
      <c r="C950" s="27"/>
      <c r="D950" s="27"/>
      <c r="E950" s="27"/>
      <c r="F950" s="74"/>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row>
    <row r="951" ht="15.75" customHeight="1">
      <c r="A951" s="27"/>
      <c r="B951" s="27"/>
      <c r="C951" s="27"/>
      <c r="D951" s="27"/>
      <c r="E951" s="27"/>
      <c r="F951" s="74"/>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row>
    <row r="952" ht="15.75" customHeight="1">
      <c r="A952" s="27"/>
      <c r="B952" s="27"/>
      <c r="C952" s="27"/>
      <c r="D952" s="27"/>
      <c r="E952" s="27"/>
      <c r="F952" s="74"/>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row>
    <row r="953" ht="15.75" customHeight="1">
      <c r="A953" s="27"/>
      <c r="B953" s="27"/>
      <c r="C953" s="27"/>
      <c r="D953" s="27"/>
      <c r="E953" s="27"/>
      <c r="F953" s="74"/>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row>
    <row r="954" ht="15.75" customHeight="1">
      <c r="A954" s="27"/>
      <c r="B954" s="27"/>
      <c r="C954" s="27"/>
      <c r="D954" s="27"/>
      <c r="E954" s="27"/>
      <c r="F954" s="74"/>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row>
    <row r="955" ht="15.75" customHeight="1">
      <c r="A955" s="27"/>
      <c r="B955" s="27"/>
      <c r="C955" s="27"/>
      <c r="D955" s="27"/>
      <c r="E955" s="27"/>
      <c r="F955" s="74"/>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row>
    <row r="956" ht="15.75" customHeight="1">
      <c r="A956" s="27"/>
      <c r="B956" s="27"/>
      <c r="C956" s="27"/>
      <c r="D956" s="27"/>
      <c r="E956" s="27"/>
      <c r="F956" s="74"/>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row>
    <row r="957" ht="15.75" customHeight="1">
      <c r="A957" s="27"/>
      <c r="B957" s="27"/>
      <c r="C957" s="27"/>
      <c r="D957" s="27"/>
      <c r="E957" s="27"/>
      <c r="F957" s="74"/>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row>
    <row r="958" ht="15.75" customHeight="1">
      <c r="A958" s="27"/>
      <c r="B958" s="27"/>
      <c r="C958" s="27"/>
      <c r="D958" s="27"/>
      <c r="E958" s="27"/>
      <c r="F958" s="74"/>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row>
    <row r="959" ht="15.75" customHeight="1">
      <c r="A959" s="27"/>
      <c r="B959" s="27"/>
      <c r="C959" s="27"/>
      <c r="D959" s="27"/>
      <c r="E959" s="27"/>
      <c r="F959" s="74"/>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row>
    <row r="960" ht="15.75" customHeight="1">
      <c r="A960" s="27"/>
      <c r="B960" s="27"/>
      <c r="C960" s="27"/>
      <c r="D960" s="27"/>
      <c r="E960" s="27"/>
      <c r="F960" s="74"/>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row>
    <row r="961" ht="15.75" customHeight="1">
      <c r="A961" s="27"/>
      <c r="B961" s="27"/>
      <c r="C961" s="27"/>
      <c r="D961" s="27"/>
      <c r="E961" s="27"/>
      <c r="F961" s="74"/>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row>
    <row r="962" ht="15.75" customHeight="1">
      <c r="A962" s="27"/>
      <c r="B962" s="27"/>
      <c r="C962" s="27"/>
      <c r="D962" s="27"/>
      <c r="E962" s="27"/>
      <c r="F962" s="74"/>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row>
    <row r="963" ht="15.75" customHeight="1">
      <c r="A963" s="27"/>
      <c r="B963" s="27"/>
      <c r="C963" s="27"/>
      <c r="D963" s="27"/>
      <c r="E963" s="27"/>
      <c r="F963" s="74"/>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row>
    <row r="964" ht="15.75" customHeight="1">
      <c r="A964" s="27"/>
      <c r="B964" s="27"/>
      <c r="C964" s="27"/>
      <c r="D964" s="27"/>
      <c r="E964" s="27"/>
      <c r="F964" s="74"/>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row>
    <row r="965" ht="15.75" customHeight="1">
      <c r="A965" s="27"/>
      <c r="B965" s="27"/>
      <c r="C965" s="27"/>
      <c r="D965" s="27"/>
      <c r="E965" s="27"/>
      <c r="F965" s="74"/>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row>
    <row r="966" ht="15.75" customHeight="1">
      <c r="A966" s="27"/>
      <c r="B966" s="27"/>
      <c r="C966" s="27"/>
      <c r="D966" s="27"/>
      <c r="E966" s="27"/>
      <c r="F966" s="74"/>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row>
    <row r="967" ht="15.75" customHeight="1">
      <c r="A967" s="27"/>
      <c r="B967" s="27"/>
      <c r="C967" s="27"/>
      <c r="D967" s="27"/>
      <c r="E967" s="27"/>
      <c r="F967" s="74"/>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row>
    <row r="968" ht="15.75" customHeight="1">
      <c r="A968" s="27"/>
      <c r="B968" s="27"/>
      <c r="C968" s="27"/>
      <c r="D968" s="27"/>
      <c r="E968" s="27"/>
      <c r="F968" s="74"/>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row>
    <row r="969" ht="15.75" customHeight="1">
      <c r="A969" s="27"/>
      <c r="B969" s="27"/>
      <c r="C969" s="27"/>
      <c r="D969" s="27"/>
      <c r="E969" s="27"/>
      <c r="F969" s="74"/>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row>
    <row r="970" ht="15.75" customHeight="1">
      <c r="A970" s="27"/>
      <c r="B970" s="27"/>
      <c r="C970" s="27"/>
      <c r="D970" s="27"/>
      <c r="E970" s="27"/>
      <c r="F970" s="74"/>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row>
    <row r="971" ht="15.75" customHeight="1">
      <c r="A971" s="27"/>
      <c r="B971" s="27"/>
      <c r="C971" s="27"/>
      <c r="D971" s="27"/>
      <c r="E971" s="27"/>
      <c r="F971" s="74"/>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row>
    <row r="972" ht="15.75" customHeight="1">
      <c r="A972" s="27"/>
      <c r="B972" s="27"/>
      <c r="C972" s="27"/>
      <c r="D972" s="27"/>
      <c r="E972" s="27"/>
      <c r="F972" s="74"/>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row>
    <row r="973" ht="15.75" customHeight="1">
      <c r="A973" s="27"/>
      <c r="B973" s="27"/>
      <c r="C973" s="27"/>
      <c r="D973" s="27"/>
      <c r="E973" s="27"/>
      <c r="F973" s="74"/>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row>
    <row r="974" ht="15.75" customHeight="1">
      <c r="A974" s="27"/>
      <c r="B974" s="27"/>
      <c r="C974" s="27"/>
      <c r="D974" s="27"/>
      <c r="E974" s="27"/>
      <c r="F974" s="74"/>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row>
    <row r="975" ht="15.75" customHeight="1">
      <c r="A975" s="27"/>
      <c r="B975" s="27"/>
      <c r="C975" s="27"/>
      <c r="D975" s="27"/>
      <c r="E975" s="27"/>
      <c r="F975" s="74"/>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row>
    <row r="976" ht="15.75" customHeight="1">
      <c r="A976" s="27"/>
      <c r="B976" s="27"/>
      <c r="C976" s="27"/>
      <c r="D976" s="27"/>
      <c r="E976" s="27"/>
      <c r="F976" s="74"/>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row>
    <row r="977" ht="15.75" customHeight="1">
      <c r="A977" s="27"/>
      <c r="B977" s="27"/>
      <c r="C977" s="27"/>
      <c r="D977" s="27"/>
      <c r="E977" s="27"/>
      <c r="F977" s="74"/>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row>
    <row r="978" ht="15.75" customHeight="1">
      <c r="A978" s="27"/>
      <c r="B978" s="27"/>
      <c r="C978" s="27"/>
      <c r="D978" s="27"/>
      <c r="E978" s="27"/>
      <c r="F978" s="74"/>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row>
    <row r="979" ht="15.75" customHeight="1">
      <c r="A979" s="27"/>
      <c r="B979" s="27"/>
      <c r="C979" s="27"/>
      <c r="D979" s="27"/>
      <c r="E979" s="27"/>
      <c r="F979" s="74"/>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row>
    <row r="980" ht="15.75" customHeight="1">
      <c r="A980" s="27"/>
      <c r="B980" s="27"/>
      <c r="C980" s="27"/>
      <c r="D980" s="27"/>
      <c r="E980" s="27"/>
      <c r="F980" s="74"/>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row>
    <row r="981" ht="15.75" customHeight="1">
      <c r="A981" s="27"/>
      <c r="B981" s="27"/>
      <c r="C981" s="27"/>
      <c r="D981" s="27"/>
      <c r="E981" s="27"/>
      <c r="F981" s="74"/>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row>
    <row r="982" ht="15.75" customHeight="1">
      <c r="A982" s="27"/>
      <c r="B982" s="27"/>
      <c r="C982" s="27"/>
      <c r="D982" s="27"/>
      <c r="E982" s="27"/>
      <c r="F982" s="74"/>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row>
    <row r="983" ht="15.75" customHeight="1">
      <c r="A983" s="27"/>
      <c r="B983" s="27"/>
      <c r="C983" s="27"/>
      <c r="D983" s="27"/>
      <c r="E983" s="27"/>
      <c r="F983" s="74"/>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row>
    <row r="984" ht="15.75" customHeight="1">
      <c r="A984" s="27"/>
      <c r="B984" s="27"/>
      <c r="C984" s="27"/>
      <c r="D984" s="27"/>
      <c r="E984" s="27"/>
      <c r="F984" s="74"/>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row>
    <row r="985" ht="15.75" customHeight="1">
      <c r="A985" s="27"/>
      <c r="B985" s="27"/>
      <c r="C985" s="27"/>
      <c r="D985" s="27"/>
      <c r="E985" s="27"/>
      <c r="F985" s="74"/>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row>
    <row r="986" ht="15.75" customHeight="1">
      <c r="A986" s="27"/>
      <c r="B986" s="27"/>
      <c r="C986" s="27"/>
      <c r="D986" s="27"/>
      <c r="E986" s="27"/>
      <c r="F986" s="74"/>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row>
    <row r="987" ht="15.75" customHeight="1">
      <c r="A987" s="27"/>
      <c r="B987" s="27"/>
      <c r="C987" s="27"/>
      <c r="D987" s="27"/>
      <c r="E987" s="27"/>
      <c r="F987" s="74"/>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row>
    <row r="988" ht="15.75" customHeight="1">
      <c r="A988" s="27"/>
      <c r="B988" s="27"/>
      <c r="C988" s="27"/>
      <c r="D988" s="27"/>
      <c r="E988" s="27"/>
      <c r="F988" s="74"/>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row>
    <row r="989" ht="15.75" customHeight="1">
      <c r="A989" s="27"/>
      <c r="B989" s="27"/>
      <c r="C989" s="27"/>
      <c r="D989" s="27"/>
      <c r="E989" s="27"/>
      <c r="F989" s="74"/>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row>
    <row r="990" ht="15.75" customHeight="1">
      <c r="A990" s="27"/>
      <c r="B990" s="27"/>
      <c r="C990" s="27"/>
      <c r="D990" s="27"/>
      <c r="E990" s="27"/>
      <c r="F990" s="74"/>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row>
    <row r="991" ht="15.75" customHeight="1">
      <c r="A991" s="27"/>
      <c r="B991" s="27"/>
      <c r="C991" s="27"/>
      <c r="D991" s="27"/>
      <c r="E991" s="27"/>
      <c r="F991" s="74"/>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row>
    <row r="992" ht="15.75" customHeight="1">
      <c r="A992" s="27"/>
      <c r="B992" s="27"/>
      <c r="C992" s="27"/>
      <c r="D992" s="27"/>
      <c r="E992" s="27"/>
      <c r="F992" s="74"/>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row>
    <row r="993" ht="15.75" customHeight="1">
      <c r="A993" s="27"/>
      <c r="B993" s="27"/>
      <c r="C993" s="27"/>
      <c r="D993" s="27"/>
      <c r="E993" s="27"/>
      <c r="F993" s="74"/>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row>
  </sheetData>
  <customSheetViews>
    <customSheetView guid="{065C6842-6D87-4E0A-82DC-3CF83A417642}" filter="1" showAutoFilter="1">
      <autoFilter ref="$E$766"/>
      <extLst>
        <ext uri="GoogleSheetsCustomDataVersion1">
          <go:sheetsCustomData xmlns:go="http://customooxmlschemas.google.com/" filterViewId="1589964008"/>
        </ext>
      </extLst>
    </customSheetView>
  </customSheetViews>
  <mergeCells count="173">
    <mergeCell ref="D37:K37"/>
    <mergeCell ref="D44:K44"/>
    <mergeCell ref="D51:K51"/>
    <mergeCell ref="D58:K58"/>
    <mergeCell ref="D61:E63"/>
    <mergeCell ref="D2:K2"/>
    <mergeCell ref="A3:A8"/>
    <mergeCell ref="D9:K9"/>
    <mergeCell ref="A10:A15"/>
    <mergeCell ref="A17:A22"/>
    <mergeCell ref="D23:K23"/>
    <mergeCell ref="D30:K30"/>
    <mergeCell ref="A73:A78"/>
    <mergeCell ref="A80:A85"/>
    <mergeCell ref="A87:A92"/>
    <mergeCell ref="D89:E91"/>
    <mergeCell ref="A24:A29"/>
    <mergeCell ref="A31:A36"/>
    <mergeCell ref="A38:A43"/>
    <mergeCell ref="A45:A50"/>
    <mergeCell ref="A52:A57"/>
    <mergeCell ref="A59:A64"/>
    <mergeCell ref="A66:A71"/>
    <mergeCell ref="A94:A99"/>
    <mergeCell ref="A101:A106"/>
    <mergeCell ref="A109:A114"/>
    <mergeCell ref="A117:A123"/>
    <mergeCell ref="A125:A130"/>
    <mergeCell ref="A133:A138"/>
    <mergeCell ref="A141:A146"/>
    <mergeCell ref="A147:A152"/>
    <mergeCell ref="A155:A159"/>
    <mergeCell ref="A161:A168"/>
    <mergeCell ref="A170:A176"/>
    <mergeCell ref="A178:A184"/>
    <mergeCell ref="A186:A191"/>
    <mergeCell ref="A194:A200"/>
    <mergeCell ref="A201:A208"/>
    <mergeCell ref="A210:A216"/>
    <mergeCell ref="A218:A224"/>
    <mergeCell ref="A225:A231"/>
    <mergeCell ref="A232:A238"/>
    <mergeCell ref="A239:A245"/>
    <mergeCell ref="A246:A252"/>
    <mergeCell ref="D546:E548"/>
    <mergeCell ref="D550:E550"/>
    <mergeCell ref="D558:E560"/>
    <mergeCell ref="D571:E573"/>
    <mergeCell ref="D585:E587"/>
    <mergeCell ref="D599:E601"/>
    <mergeCell ref="C648:D650"/>
    <mergeCell ref="D818:E820"/>
    <mergeCell ref="D845:G845"/>
    <mergeCell ref="D855:E857"/>
    <mergeCell ref="D878:E880"/>
    <mergeCell ref="C662:D664"/>
    <mergeCell ref="C676:D678"/>
    <mergeCell ref="D720:E722"/>
    <mergeCell ref="D733:E735"/>
    <mergeCell ref="D775:E777"/>
    <mergeCell ref="D790:E792"/>
    <mergeCell ref="D804:E806"/>
    <mergeCell ref="A253:A259"/>
    <mergeCell ref="A260:A266"/>
    <mergeCell ref="A267:A273"/>
    <mergeCell ref="A275:A282"/>
    <mergeCell ref="A283:A289"/>
    <mergeCell ref="D292:E294"/>
    <mergeCell ref="D297:E297"/>
    <mergeCell ref="D298:F298"/>
    <mergeCell ref="E299:H299"/>
    <mergeCell ref="D305:E305"/>
    <mergeCell ref="D313:E315"/>
    <mergeCell ref="D320:E322"/>
    <mergeCell ref="E327:H327"/>
    <mergeCell ref="D328:E328"/>
    <mergeCell ref="A291:A297"/>
    <mergeCell ref="A298:A305"/>
    <mergeCell ref="A306:A312"/>
    <mergeCell ref="A313:A319"/>
    <mergeCell ref="A320:A326"/>
    <mergeCell ref="A327:A335"/>
    <mergeCell ref="A336:A344"/>
    <mergeCell ref="D336:H336"/>
    <mergeCell ref="D337:E337"/>
    <mergeCell ref="D347:E347"/>
    <mergeCell ref="D357:E357"/>
    <mergeCell ref="D366:E366"/>
    <mergeCell ref="D381:E381"/>
    <mergeCell ref="D382:E382"/>
    <mergeCell ref="A345:A355"/>
    <mergeCell ref="A356:A364"/>
    <mergeCell ref="A365:A372"/>
    <mergeCell ref="A373:A381"/>
    <mergeCell ref="A382:A389"/>
    <mergeCell ref="A390:A398"/>
    <mergeCell ref="A399:A408"/>
    <mergeCell ref="A409:A416"/>
    <mergeCell ref="A417:A424"/>
    <mergeCell ref="A425:A433"/>
    <mergeCell ref="A434:A441"/>
    <mergeCell ref="A442:A448"/>
    <mergeCell ref="A449:A463"/>
    <mergeCell ref="A464:A471"/>
    <mergeCell ref="D390:E390"/>
    <mergeCell ref="D391:E391"/>
    <mergeCell ref="D399:E399"/>
    <mergeCell ref="D409:E409"/>
    <mergeCell ref="D473:E475"/>
    <mergeCell ref="D515:E517"/>
    <mergeCell ref="D529:G529"/>
    <mergeCell ref="A866:A872"/>
    <mergeCell ref="A873:A881"/>
    <mergeCell ref="A882:A888"/>
    <mergeCell ref="A889:A895"/>
    <mergeCell ref="A896:A902"/>
    <mergeCell ref="A903:A909"/>
    <mergeCell ref="A818:A823"/>
    <mergeCell ref="A824:A830"/>
    <mergeCell ref="A831:A837"/>
    <mergeCell ref="A838:A844"/>
    <mergeCell ref="A845:A851"/>
    <mergeCell ref="A853:A858"/>
    <mergeCell ref="A859:A865"/>
    <mergeCell ref="A473:A478"/>
    <mergeCell ref="A479:A485"/>
    <mergeCell ref="A487:A492"/>
    <mergeCell ref="A493:A499"/>
    <mergeCell ref="A501:A506"/>
    <mergeCell ref="A507:A513"/>
    <mergeCell ref="A515:A520"/>
    <mergeCell ref="A521:A527"/>
    <mergeCell ref="A529:A534"/>
    <mergeCell ref="A536:A542"/>
    <mergeCell ref="A544:A549"/>
    <mergeCell ref="A550:A556"/>
    <mergeCell ref="A558:A563"/>
    <mergeCell ref="A564:A569"/>
    <mergeCell ref="A571:A576"/>
    <mergeCell ref="A577:A583"/>
    <mergeCell ref="A585:A590"/>
    <mergeCell ref="A591:A597"/>
    <mergeCell ref="A599:A604"/>
    <mergeCell ref="A605:A611"/>
    <mergeCell ref="A612:A619"/>
    <mergeCell ref="A621:A625"/>
    <mergeCell ref="A626:A632"/>
    <mergeCell ref="A634:A639"/>
    <mergeCell ref="A640:A646"/>
    <mergeCell ref="A648:A653"/>
    <mergeCell ref="A654:A660"/>
    <mergeCell ref="A662:A667"/>
    <mergeCell ref="A668:A674"/>
    <mergeCell ref="A676:A681"/>
    <mergeCell ref="A682:A689"/>
    <mergeCell ref="A691:A696"/>
    <mergeCell ref="A697:A703"/>
    <mergeCell ref="A705:A710"/>
    <mergeCell ref="A711:A717"/>
    <mergeCell ref="A719:A724"/>
    <mergeCell ref="A725:A730"/>
    <mergeCell ref="A733:A738"/>
    <mergeCell ref="A739:A745"/>
    <mergeCell ref="A747:A752"/>
    <mergeCell ref="A753:A759"/>
    <mergeCell ref="A761:A766"/>
    <mergeCell ref="A767:A773"/>
    <mergeCell ref="A775:A780"/>
    <mergeCell ref="A781:A788"/>
    <mergeCell ref="A790:A795"/>
    <mergeCell ref="A796:A802"/>
    <mergeCell ref="A804:A809"/>
    <mergeCell ref="A810:A816"/>
  </mergeCells>
  <dataValidations>
    <dataValidation type="list" allowBlank="1" showErrorMessage="1" sqref="C4:C8 C11:C29 C31:C36 C38:C43 C45:C50 C52:C57 C59:C64 C66:C71 C74:C77 C81:C85 C95:C99 C102:C107 C110:C160 C162:C199 C201:C210 C212:C224 C233:C235 C237:C248 C250 C253:C255 C257 C260:C278 C282:C285 C289:C300 C305:C306 C311:C328 C345:C348 C350:C360 C364:C366 C372:C375 C378:C383 C389:C404 C406:C412 C416:C418 C420 C423:C425 C429 C431:C435 C437 C439:C452 C454:C481 C483:C487 C491:C493 C499:C507 C510 C513:C533 C553 C883:C884 C887:C888">
      <formula1>'Durum Parametreler'!$H$2:$H$28</formula1>
    </dataValidation>
    <dataValidation type="list" allowBlank="1" showErrorMessage="1" sqref="C249 C251:C252 C256 C258:C259 C279:C281 C370:C371 C384:C388 C405 C415 C419 C421:C422 C426:C428 C430 C436 C438 C453 C482 C488:C490 C495:C498 C508:C509 C511 C534 C539:C542 C615:C616 C642:C645 C670:C673 C684:C688 C701:C703 C708:C709 C728:C731 C740:C741 C743 C748:C751 C755:C758 C762:C763 C769:C772 C774 C782:C786 C799:C802 C812:C813 C847:C850 C862:C864 C867:C869 C885:C886 C892:C895">
      <formula1>'Durum Parametreler'!$L$2:$L$31</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29" t="s">
        <v>1320</v>
      </c>
      <c r="K1" s="199" t="s">
        <v>1321</v>
      </c>
      <c r="L1" s="199" t="s">
        <v>1322</v>
      </c>
      <c r="M1" s="199" t="s">
        <v>1323</v>
      </c>
      <c r="N1" s="199" t="s">
        <v>1324</v>
      </c>
      <c r="O1" s="199" t="s">
        <v>57</v>
      </c>
      <c r="P1" s="199" t="s">
        <v>1325</v>
      </c>
      <c r="Q1" s="199" t="s">
        <v>2136</v>
      </c>
    </row>
    <row r="2" ht="15.75" hidden="1" customHeight="1">
      <c r="A2" s="211" t="s">
        <v>16145</v>
      </c>
      <c r="B2" s="211" t="s">
        <v>16146</v>
      </c>
      <c r="C2" s="212" t="s">
        <v>2897</v>
      </c>
      <c r="D2" s="211" t="s">
        <v>1577</v>
      </c>
      <c r="E2" s="213">
        <v>1052.0</v>
      </c>
      <c r="F2" s="213">
        <v>13.0</v>
      </c>
      <c r="G2" s="213">
        <v>10.0</v>
      </c>
      <c r="H2" s="213">
        <v>14.0</v>
      </c>
      <c r="I2" s="213">
        <v>24.0</v>
      </c>
      <c r="J2" s="214">
        <v>0.42</v>
      </c>
      <c r="K2" s="211" t="s">
        <v>16147</v>
      </c>
      <c r="L2" s="211">
        <v>5.366736003E9</v>
      </c>
      <c r="M2" s="211" t="s">
        <v>11034</v>
      </c>
      <c r="N2" s="211" t="s">
        <v>13808</v>
      </c>
      <c r="O2" s="211" t="s">
        <v>16148</v>
      </c>
      <c r="P2" s="211" t="s">
        <v>2137</v>
      </c>
      <c r="Q2" s="230">
        <f>COUNTIF('Hedef Liste Konya'!A:A,A2)</f>
        <v>1</v>
      </c>
    </row>
    <row r="3" ht="15.75" hidden="1" customHeight="1">
      <c r="A3" s="211" t="s">
        <v>16550</v>
      </c>
      <c r="B3" s="211" t="s">
        <v>16551</v>
      </c>
      <c r="C3" s="212" t="s">
        <v>2897</v>
      </c>
      <c r="D3" s="211" t="s">
        <v>1356</v>
      </c>
      <c r="E3" s="213">
        <v>684.0</v>
      </c>
      <c r="F3" s="213">
        <v>2.0</v>
      </c>
      <c r="G3" s="213">
        <v>0.0</v>
      </c>
      <c r="H3" s="213">
        <v>54.0</v>
      </c>
      <c r="I3" s="213">
        <v>54.0</v>
      </c>
      <c r="J3" s="214">
        <v>0.0</v>
      </c>
      <c r="K3" s="211" t="s">
        <v>16552</v>
      </c>
      <c r="L3" s="211">
        <v>5.555555555E9</v>
      </c>
      <c r="M3" s="211" t="s">
        <v>11034</v>
      </c>
      <c r="N3" s="211" t="s">
        <v>13602</v>
      </c>
      <c r="O3" s="211" t="s">
        <v>16553</v>
      </c>
      <c r="P3" s="211" t="s">
        <v>2137</v>
      </c>
      <c r="Q3" s="230">
        <f>COUNTIF('Hedef Liste Konya'!A:A,A3)</f>
        <v>1</v>
      </c>
    </row>
    <row r="4" ht="15.75" hidden="1" customHeight="1">
      <c r="A4" s="211" t="s">
        <v>16664</v>
      </c>
      <c r="B4" s="211" t="s">
        <v>16665</v>
      </c>
      <c r="C4" s="212" t="s">
        <v>2897</v>
      </c>
      <c r="D4" s="211" t="s">
        <v>1827</v>
      </c>
      <c r="E4" s="213">
        <v>4926.0</v>
      </c>
      <c r="F4" s="213">
        <v>169.0</v>
      </c>
      <c r="G4" s="213">
        <v>0.0</v>
      </c>
      <c r="H4" s="213">
        <v>43.0</v>
      </c>
      <c r="I4" s="213">
        <v>43.0</v>
      </c>
      <c r="J4" s="214">
        <v>0.0</v>
      </c>
      <c r="K4" s="211" t="s">
        <v>16666</v>
      </c>
      <c r="L4" s="211">
        <v>3.322494951E9</v>
      </c>
      <c r="M4" s="211" t="s">
        <v>11034</v>
      </c>
      <c r="N4" s="211" t="s">
        <v>13918</v>
      </c>
      <c r="O4" s="211" t="s">
        <v>16667</v>
      </c>
      <c r="P4" s="211" t="s">
        <v>2137</v>
      </c>
      <c r="Q4" s="230">
        <f>COUNTIF('Hedef Liste Konya'!A:A,A4)</f>
        <v>1</v>
      </c>
    </row>
    <row r="5" ht="15.75" hidden="1" customHeight="1">
      <c r="A5" s="211" t="s">
        <v>13948</v>
      </c>
      <c r="B5" s="211" t="s">
        <v>13949</v>
      </c>
      <c r="C5" s="212" t="s">
        <v>2897</v>
      </c>
      <c r="D5" s="211" t="s">
        <v>1370</v>
      </c>
      <c r="E5" s="213">
        <v>1005.0</v>
      </c>
      <c r="F5" s="211"/>
      <c r="G5" s="213">
        <v>3.0</v>
      </c>
      <c r="H5" s="213">
        <v>23.0</v>
      </c>
      <c r="I5" s="213">
        <v>26.0</v>
      </c>
      <c r="J5" s="214">
        <v>0.12</v>
      </c>
      <c r="K5" s="211" t="s">
        <v>13950</v>
      </c>
      <c r="L5" s="211">
        <v>5.074728929E9</v>
      </c>
      <c r="M5" s="211" t="s">
        <v>11034</v>
      </c>
      <c r="N5" s="211" t="s">
        <v>13773</v>
      </c>
      <c r="O5" s="211" t="s">
        <v>13951</v>
      </c>
      <c r="P5" s="211" t="s">
        <v>2137</v>
      </c>
      <c r="Q5" s="230">
        <f>COUNTIF('Hedef Liste Konya'!A:A,A5)</f>
        <v>1</v>
      </c>
    </row>
    <row r="6" ht="15.75" hidden="1" customHeight="1">
      <c r="A6" s="211" t="s">
        <v>13910</v>
      </c>
      <c r="B6" s="211" t="s">
        <v>13911</v>
      </c>
      <c r="C6" s="212" t="s">
        <v>2897</v>
      </c>
      <c r="D6" s="211" t="s">
        <v>1378</v>
      </c>
      <c r="E6" s="213">
        <v>2654.0</v>
      </c>
      <c r="F6" s="213">
        <v>79.0</v>
      </c>
      <c r="G6" s="213">
        <v>0.0</v>
      </c>
      <c r="H6" s="213">
        <v>38.0</v>
      </c>
      <c r="I6" s="213">
        <v>38.0</v>
      </c>
      <c r="J6" s="214">
        <v>0.0</v>
      </c>
      <c r="K6" s="211" t="s">
        <v>13912</v>
      </c>
      <c r="L6" s="211">
        <v>3.322556022E9</v>
      </c>
      <c r="M6" s="211" t="s">
        <v>11034</v>
      </c>
      <c r="N6" s="211" t="s">
        <v>13773</v>
      </c>
      <c r="O6" s="211" t="s">
        <v>13913</v>
      </c>
      <c r="P6" s="211" t="s">
        <v>2137</v>
      </c>
      <c r="Q6" s="230">
        <f>COUNTIF('Hedef Liste Konya'!A:A,A6)</f>
        <v>1</v>
      </c>
    </row>
    <row r="7" ht="15.75" hidden="1" customHeight="1">
      <c r="A7" s="211" t="s">
        <v>14240</v>
      </c>
      <c r="B7" s="211" t="s">
        <v>14241</v>
      </c>
      <c r="C7" s="212" t="s">
        <v>2897</v>
      </c>
      <c r="D7" s="211" t="s">
        <v>1577</v>
      </c>
      <c r="E7" s="213">
        <v>3766.0</v>
      </c>
      <c r="F7" s="213">
        <v>86.0</v>
      </c>
      <c r="G7" s="213">
        <v>0.0</v>
      </c>
      <c r="H7" s="213">
        <v>50.0</v>
      </c>
      <c r="I7" s="213">
        <v>50.0</v>
      </c>
      <c r="J7" s="214">
        <v>0.0</v>
      </c>
      <c r="K7" s="211" t="s">
        <v>14242</v>
      </c>
      <c r="L7" s="211">
        <v>3.322650943E9</v>
      </c>
      <c r="M7" s="211" t="s">
        <v>11034</v>
      </c>
      <c r="N7" s="211" t="s">
        <v>13930</v>
      </c>
      <c r="O7" s="211" t="s">
        <v>14243</v>
      </c>
      <c r="P7" s="211" t="s">
        <v>2137</v>
      </c>
      <c r="Q7" s="230">
        <f>COUNTIF('Hedef Liste Konya'!A:A,A7)</f>
        <v>1</v>
      </c>
    </row>
    <row r="8" ht="15.75" hidden="1" customHeight="1">
      <c r="A8" s="211" t="s">
        <v>15732</v>
      </c>
      <c r="B8" s="211" t="s">
        <v>15733</v>
      </c>
      <c r="C8" s="212" t="s">
        <v>2897</v>
      </c>
      <c r="D8" s="211" t="s">
        <v>1378</v>
      </c>
      <c r="E8" s="213">
        <v>1537.0</v>
      </c>
      <c r="F8" s="213">
        <v>30.0</v>
      </c>
      <c r="G8" s="213">
        <v>0.0</v>
      </c>
      <c r="H8" s="213">
        <v>43.0</v>
      </c>
      <c r="I8" s="213">
        <v>43.0</v>
      </c>
      <c r="J8" s="214">
        <v>0.0</v>
      </c>
      <c r="K8" s="211" t="s">
        <v>15734</v>
      </c>
      <c r="L8" s="211">
        <v>3.322470093E9</v>
      </c>
      <c r="M8" s="211" t="s">
        <v>11034</v>
      </c>
      <c r="N8" s="211" t="s">
        <v>15475</v>
      </c>
      <c r="O8" s="211" t="s">
        <v>15735</v>
      </c>
      <c r="P8" s="211" t="s">
        <v>2137</v>
      </c>
      <c r="Q8" s="230">
        <f>COUNTIF('Hedef Liste Konya'!A:A,A8)</f>
        <v>1</v>
      </c>
    </row>
    <row r="9" ht="15.75" hidden="1" customHeight="1">
      <c r="A9" s="211" t="s">
        <v>15243</v>
      </c>
      <c r="B9" s="211" t="s">
        <v>15244</v>
      </c>
      <c r="C9" s="212" t="s">
        <v>2909</v>
      </c>
      <c r="D9" s="211" t="s">
        <v>1385</v>
      </c>
      <c r="E9" s="213">
        <v>3.0</v>
      </c>
      <c r="F9" s="211"/>
      <c r="G9" s="213">
        <v>0.0</v>
      </c>
      <c r="H9" s="213">
        <v>28.0</v>
      </c>
      <c r="I9" s="213">
        <v>28.0</v>
      </c>
      <c r="J9" s="214">
        <v>0.0</v>
      </c>
      <c r="K9" s="211" t="s">
        <v>15245</v>
      </c>
      <c r="L9" s="211">
        <v>3.322415141E9</v>
      </c>
      <c r="M9" s="211" t="s">
        <v>11034</v>
      </c>
      <c r="N9" s="211" t="s">
        <v>13602</v>
      </c>
      <c r="O9" s="211" t="s">
        <v>15246</v>
      </c>
      <c r="P9" s="211" t="s">
        <v>2137</v>
      </c>
      <c r="Q9" s="230">
        <f>COUNTIF('Hedef Liste Konya'!A:A,A9)</f>
        <v>1</v>
      </c>
    </row>
    <row r="10" ht="15.75" hidden="1" customHeight="1">
      <c r="A10" s="211" t="s">
        <v>15880</v>
      </c>
      <c r="B10" s="211" t="s">
        <v>15881</v>
      </c>
      <c r="C10" s="212" t="s">
        <v>2897</v>
      </c>
      <c r="D10" s="211" t="s">
        <v>1577</v>
      </c>
      <c r="E10" s="213">
        <v>2621.0</v>
      </c>
      <c r="F10" s="213">
        <v>43.0</v>
      </c>
      <c r="G10" s="213">
        <v>0.0</v>
      </c>
      <c r="H10" s="213">
        <v>38.0</v>
      </c>
      <c r="I10" s="213">
        <v>38.0</v>
      </c>
      <c r="J10" s="214">
        <v>0.0</v>
      </c>
      <c r="K10" s="211" t="s">
        <v>15882</v>
      </c>
      <c r="L10" s="211">
        <v>3.325031588E9</v>
      </c>
      <c r="M10" s="211" t="s">
        <v>11034</v>
      </c>
      <c r="N10" s="211" t="s">
        <v>13602</v>
      </c>
      <c r="O10" s="211" t="s">
        <v>15883</v>
      </c>
      <c r="P10" s="211" t="s">
        <v>2137</v>
      </c>
      <c r="Q10" s="230">
        <f>COUNTIF('Hedef Liste Konya'!A:A,A10)</f>
        <v>1</v>
      </c>
    </row>
    <row r="11" ht="15.75" hidden="1" customHeight="1">
      <c r="A11" s="211" t="s">
        <v>16335</v>
      </c>
      <c r="B11" s="211" t="s">
        <v>16336</v>
      </c>
      <c r="C11" s="212" t="s">
        <v>2897</v>
      </c>
      <c r="D11" s="211" t="s">
        <v>2571</v>
      </c>
      <c r="E11" s="213">
        <v>616.0</v>
      </c>
      <c r="F11" s="213">
        <v>10.0</v>
      </c>
      <c r="G11" s="213">
        <v>0.0</v>
      </c>
      <c r="H11" s="213">
        <v>20.0</v>
      </c>
      <c r="I11" s="213">
        <v>20.0</v>
      </c>
      <c r="J11" s="214">
        <v>0.0</v>
      </c>
      <c r="K11" s="211" t="s">
        <v>16337</v>
      </c>
      <c r="L11" s="211">
        <v>3.322654723E9</v>
      </c>
      <c r="M11" s="211" t="s">
        <v>11034</v>
      </c>
      <c r="N11" s="211" t="s">
        <v>13773</v>
      </c>
      <c r="O11" s="211" t="s">
        <v>16338</v>
      </c>
      <c r="P11" s="211" t="s">
        <v>2137</v>
      </c>
      <c r="Q11" s="230">
        <f>COUNTIF('Hedef Liste Konya'!A:A,A11)</f>
        <v>1</v>
      </c>
    </row>
    <row r="12" ht="15.75" hidden="1" customHeight="1">
      <c r="A12" s="211" t="s">
        <v>14517</v>
      </c>
      <c r="B12" s="211" t="s">
        <v>14518</v>
      </c>
      <c r="C12" s="212" t="s">
        <v>2897</v>
      </c>
      <c r="D12" s="211" t="s">
        <v>1378</v>
      </c>
      <c r="E12" s="213">
        <v>3303.0</v>
      </c>
      <c r="F12" s="213">
        <v>28.0</v>
      </c>
      <c r="G12" s="213">
        <v>10.0</v>
      </c>
      <c r="H12" s="213">
        <v>10.0</v>
      </c>
      <c r="I12" s="213">
        <v>20.0</v>
      </c>
      <c r="J12" s="214">
        <v>0.5</v>
      </c>
      <c r="K12" s="211" t="s">
        <v>14519</v>
      </c>
      <c r="L12" s="211">
        <v>3.325019747E9</v>
      </c>
      <c r="M12" s="211" t="s">
        <v>11034</v>
      </c>
      <c r="N12" s="211" t="s">
        <v>13602</v>
      </c>
      <c r="O12" s="211" t="s">
        <v>14520</v>
      </c>
      <c r="P12" s="211" t="s">
        <v>2137</v>
      </c>
      <c r="Q12" s="230">
        <f>COUNTIF('Hedef Liste Konya'!A:A,A12)</f>
        <v>1</v>
      </c>
    </row>
    <row r="13" ht="15.75" hidden="1" customHeight="1">
      <c r="A13" s="211" t="s">
        <v>14296</v>
      </c>
      <c r="B13" s="211" t="s">
        <v>14297</v>
      </c>
      <c r="C13" s="212" t="s">
        <v>2897</v>
      </c>
      <c r="D13" s="211" t="s">
        <v>1348</v>
      </c>
      <c r="E13" s="213">
        <v>5696.0</v>
      </c>
      <c r="F13" s="213">
        <v>230.0</v>
      </c>
      <c r="G13" s="213">
        <v>1.0</v>
      </c>
      <c r="H13" s="213">
        <v>42.0</v>
      </c>
      <c r="I13" s="213">
        <v>43.0</v>
      </c>
      <c r="J13" s="214">
        <v>0.02</v>
      </c>
      <c r="K13" s="211" t="s">
        <v>14298</v>
      </c>
      <c r="L13" s="211">
        <v>8.503702447E9</v>
      </c>
      <c r="M13" s="211" t="s">
        <v>13595</v>
      </c>
      <c r="N13" s="211" t="s">
        <v>14205</v>
      </c>
      <c r="O13" s="211" t="s">
        <v>14299</v>
      </c>
      <c r="P13" s="211" t="s">
        <v>2137</v>
      </c>
      <c r="Q13" s="230">
        <f>COUNTIF('Hedef Liste Konya'!A:A,A13)</f>
        <v>1</v>
      </c>
    </row>
    <row r="14" ht="15.75" hidden="1" customHeight="1">
      <c r="A14" s="211" t="s">
        <v>13820</v>
      </c>
      <c r="B14" s="211" t="s">
        <v>13821</v>
      </c>
      <c r="C14" s="212" t="s">
        <v>2909</v>
      </c>
      <c r="D14" s="211" t="s">
        <v>1370</v>
      </c>
      <c r="E14" s="213">
        <v>3326.0</v>
      </c>
      <c r="F14" s="211"/>
      <c r="G14" s="213">
        <v>5.0</v>
      </c>
      <c r="H14" s="213">
        <v>22.0</v>
      </c>
      <c r="I14" s="213">
        <v>27.0</v>
      </c>
      <c r="J14" s="214">
        <v>0.19</v>
      </c>
      <c r="K14" s="211" t="s">
        <v>13822</v>
      </c>
      <c r="L14" s="211">
        <v>5.456150588E9</v>
      </c>
      <c r="M14" s="211" t="s">
        <v>11034</v>
      </c>
      <c r="N14" s="211" t="s">
        <v>13602</v>
      </c>
      <c r="O14" s="211" t="s">
        <v>13823</v>
      </c>
      <c r="P14" s="211" t="s">
        <v>2137</v>
      </c>
      <c r="Q14" s="230">
        <f>COUNTIF('Hedef Liste Konya'!A:A,A14)</f>
        <v>1</v>
      </c>
    </row>
    <row r="15" ht="15.75" hidden="1" customHeight="1">
      <c r="A15" s="211" t="s">
        <v>14827</v>
      </c>
      <c r="B15" s="211" t="s">
        <v>14828</v>
      </c>
      <c r="C15" s="212" t="s">
        <v>2897</v>
      </c>
      <c r="D15" s="211" t="s">
        <v>1597</v>
      </c>
      <c r="E15" s="213">
        <v>2410.0</v>
      </c>
      <c r="F15" s="213">
        <v>110.0</v>
      </c>
      <c r="G15" s="213">
        <v>14.0</v>
      </c>
      <c r="H15" s="213">
        <v>4.0</v>
      </c>
      <c r="I15" s="213">
        <v>18.0</v>
      </c>
      <c r="J15" s="214">
        <v>0.78</v>
      </c>
      <c r="K15" s="211" t="s">
        <v>14829</v>
      </c>
      <c r="L15" s="211">
        <v>5.443807205E9</v>
      </c>
      <c r="M15" s="211" t="s">
        <v>11034</v>
      </c>
      <c r="N15" s="211" t="s">
        <v>13602</v>
      </c>
      <c r="O15" s="211" t="s">
        <v>14830</v>
      </c>
      <c r="P15" s="211" t="s">
        <v>2137</v>
      </c>
      <c r="Q15" s="230">
        <f>COUNTIF('Hedef Liste Konya'!A:A,A15)</f>
        <v>1</v>
      </c>
    </row>
    <row r="16" ht="15.75" hidden="1" customHeight="1">
      <c r="A16" s="211" t="s">
        <v>15359</v>
      </c>
      <c r="B16" s="211" t="s">
        <v>17816</v>
      </c>
      <c r="C16" s="212" t="s">
        <v>2897</v>
      </c>
      <c r="D16" s="211" t="s">
        <v>1443</v>
      </c>
      <c r="E16" s="213">
        <v>184.0</v>
      </c>
      <c r="F16" s="213">
        <v>9.0</v>
      </c>
      <c r="G16" s="213">
        <v>0.0</v>
      </c>
      <c r="H16" s="213">
        <v>30.0</v>
      </c>
      <c r="I16" s="213">
        <v>30.0</v>
      </c>
      <c r="J16" s="214">
        <v>0.0</v>
      </c>
      <c r="K16" s="211" t="s">
        <v>17817</v>
      </c>
      <c r="L16" s="211">
        <v>3.323221933E9</v>
      </c>
      <c r="M16" s="211" t="s">
        <v>13595</v>
      </c>
      <c r="N16" s="211" t="s">
        <v>14215</v>
      </c>
      <c r="O16" s="211" t="s">
        <v>15360</v>
      </c>
      <c r="P16" s="211" t="s">
        <v>2137</v>
      </c>
      <c r="Q16" s="230">
        <f>COUNTIF('Hedef Liste Konya'!A:A,A16)</f>
        <v>1</v>
      </c>
    </row>
    <row r="17" ht="15.75" hidden="1" customHeight="1">
      <c r="A17" s="211" t="s">
        <v>15756</v>
      </c>
      <c r="B17" s="211" t="s">
        <v>15757</v>
      </c>
      <c r="C17" s="212" t="s">
        <v>2897</v>
      </c>
      <c r="D17" s="211" t="s">
        <v>1789</v>
      </c>
      <c r="E17" s="213">
        <v>186.0</v>
      </c>
      <c r="F17" s="211"/>
      <c r="G17" s="213">
        <v>9.0</v>
      </c>
      <c r="H17" s="213">
        <v>28.0</v>
      </c>
      <c r="I17" s="213">
        <v>37.0</v>
      </c>
      <c r="J17" s="231">
        <v>0.24</v>
      </c>
      <c r="K17" s="211" t="s">
        <v>15758</v>
      </c>
      <c r="L17" s="211">
        <v>3.323530272E9</v>
      </c>
      <c r="M17" s="211" t="s">
        <v>11034</v>
      </c>
      <c r="N17" s="211" t="s">
        <v>1699</v>
      </c>
      <c r="O17" s="211" t="s">
        <v>15759</v>
      </c>
      <c r="P17" s="211" t="s">
        <v>2137</v>
      </c>
      <c r="Q17" s="230">
        <f>COUNTIF('Hedef Liste Konya'!A:A,A17)</f>
        <v>1</v>
      </c>
    </row>
    <row r="18" ht="15.75" hidden="1" customHeight="1">
      <c r="A18" s="211" t="s">
        <v>16395</v>
      </c>
      <c r="B18" s="211" t="s">
        <v>16396</v>
      </c>
      <c r="C18" s="212" t="s">
        <v>2897</v>
      </c>
      <c r="D18" s="211" t="s">
        <v>1385</v>
      </c>
      <c r="E18" s="213">
        <v>2208.0</v>
      </c>
      <c r="F18" s="213">
        <v>42.0</v>
      </c>
      <c r="G18" s="213">
        <v>25.0</v>
      </c>
      <c r="H18" s="213">
        <v>8.0</v>
      </c>
      <c r="I18" s="213">
        <v>33.0</v>
      </c>
      <c r="J18" s="214">
        <v>0.76</v>
      </c>
      <c r="K18" s="211" t="s">
        <v>16397</v>
      </c>
      <c r="L18" s="211">
        <v>3.322610639E9</v>
      </c>
      <c r="M18" s="211" t="s">
        <v>11034</v>
      </c>
      <c r="N18" s="211" t="s">
        <v>14076</v>
      </c>
      <c r="O18" s="211" t="s">
        <v>16398</v>
      </c>
      <c r="P18" s="211" t="s">
        <v>2137</v>
      </c>
      <c r="Q18" s="230">
        <f>COUNTIF('Hedef Liste Konya'!A:A,A18)</f>
        <v>1</v>
      </c>
    </row>
    <row r="19" ht="15.75" hidden="1" customHeight="1">
      <c r="A19" s="211" t="s">
        <v>14903</v>
      </c>
      <c r="B19" s="211" t="s">
        <v>14904</v>
      </c>
      <c r="C19" s="212" t="s">
        <v>2897</v>
      </c>
      <c r="D19" s="211" t="s">
        <v>1577</v>
      </c>
      <c r="E19" s="213">
        <v>1040.0</v>
      </c>
      <c r="F19" s="213">
        <v>25.0</v>
      </c>
      <c r="G19" s="213">
        <v>22.0</v>
      </c>
      <c r="H19" s="213">
        <v>42.0</v>
      </c>
      <c r="I19" s="213">
        <v>64.0</v>
      </c>
      <c r="J19" s="214">
        <v>0.34</v>
      </c>
      <c r="K19" s="211" t="s">
        <v>14905</v>
      </c>
      <c r="L19" s="211">
        <v>5.443528118E9</v>
      </c>
      <c r="M19" s="211" t="s">
        <v>11034</v>
      </c>
      <c r="N19" s="211" t="s">
        <v>14237</v>
      </c>
      <c r="O19" s="211" t="s">
        <v>14906</v>
      </c>
      <c r="P19" s="211" t="s">
        <v>2137</v>
      </c>
      <c r="Q19" s="230">
        <f>COUNTIF('Hedef Liste Konya'!A:A,A19)</f>
        <v>1</v>
      </c>
    </row>
    <row r="20" ht="15.75" hidden="1" customHeight="1">
      <c r="A20" s="211" t="s">
        <v>15572</v>
      </c>
      <c r="B20" s="211" t="s">
        <v>15573</v>
      </c>
      <c r="C20" s="212" t="s">
        <v>2897</v>
      </c>
      <c r="D20" s="211" t="s">
        <v>1385</v>
      </c>
      <c r="E20" s="213">
        <v>3351.0</v>
      </c>
      <c r="F20" s="213">
        <v>103.0</v>
      </c>
      <c r="G20" s="213">
        <v>0.0</v>
      </c>
      <c r="H20" s="213">
        <v>56.0</v>
      </c>
      <c r="I20" s="213">
        <v>56.0</v>
      </c>
      <c r="J20" s="214">
        <v>0.0</v>
      </c>
      <c r="K20" s="211" t="s">
        <v>15574</v>
      </c>
      <c r="L20" s="211">
        <v>3.323239988E9</v>
      </c>
      <c r="M20" s="211" t="s">
        <v>13595</v>
      </c>
      <c r="N20" s="211" t="s">
        <v>15575</v>
      </c>
      <c r="O20" s="211" t="s">
        <v>15576</v>
      </c>
      <c r="P20" s="211" t="s">
        <v>2137</v>
      </c>
      <c r="Q20" s="230">
        <f>COUNTIF('Hedef Liste Konya'!A:A,A20)</f>
        <v>1</v>
      </c>
    </row>
    <row r="21" ht="15.75" hidden="1" customHeight="1">
      <c r="A21" s="211" t="s">
        <v>14202</v>
      </c>
      <c r="B21" s="211" t="s">
        <v>14203</v>
      </c>
      <c r="C21" s="212" t="s">
        <v>2897</v>
      </c>
      <c r="D21" s="211" t="s">
        <v>2199</v>
      </c>
      <c r="E21" s="213">
        <v>673.0</v>
      </c>
      <c r="F21" s="213">
        <v>42.0</v>
      </c>
      <c r="G21" s="213">
        <v>36.0</v>
      </c>
      <c r="H21" s="213">
        <v>8.0</v>
      </c>
      <c r="I21" s="213">
        <v>44.0</v>
      </c>
      <c r="J21" s="214">
        <v>0.82</v>
      </c>
      <c r="K21" s="211" t="s">
        <v>14204</v>
      </c>
      <c r="L21" s="211">
        <v>5.380423808E9</v>
      </c>
      <c r="M21" s="211" t="s">
        <v>13595</v>
      </c>
      <c r="N21" s="211" t="s">
        <v>14205</v>
      </c>
      <c r="O21" s="211" t="s">
        <v>14206</v>
      </c>
      <c r="P21" s="211" t="s">
        <v>2137</v>
      </c>
      <c r="Q21" s="230">
        <f>COUNTIF('Hedef Liste Konya'!A:A,A21)</f>
        <v>1</v>
      </c>
    </row>
    <row r="22" ht="15.75" hidden="1" customHeight="1">
      <c r="A22" s="211" t="s">
        <v>14875</v>
      </c>
      <c r="B22" s="211" t="s">
        <v>17818</v>
      </c>
      <c r="C22" s="212" t="s">
        <v>2897</v>
      </c>
      <c r="D22" s="211" t="s">
        <v>1348</v>
      </c>
      <c r="E22" s="213">
        <v>2991.0</v>
      </c>
      <c r="F22" s="213">
        <v>171.0</v>
      </c>
      <c r="G22" s="213">
        <v>0.0</v>
      </c>
      <c r="H22" s="213">
        <v>61.0</v>
      </c>
      <c r="I22" s="213">
        <v>61.0</v>
      </c>
      <c r="J22" s="214">
        <v>0.0</v>
      </c>
      <c r="K22" s="211" t="s">
        <v>14877</v>
      </c>
      <c r="L22" s="211">
        <v>3.323513222E9</v>
      </c>
      <c r="M22" s="211" t="s">
        <v>13595</v>
      </c>
      <c r="N22" s="211" t="s">
        <v>14387</v>
      </c>
      <c r="O22" s="211" t="s">
        <v>14878</v>
      </c>
      <c r="P22" s="211" t="s">
        <v>2137</v>
      </c>
      <c r="Q22" s="230">
        <f>COUNTIF('Hedef Liste Konya'!A:A,A22)</f>
        <v>1</v>
      </c>
    </row>
    <row r="23" ht="15.75" hidden="1" customHeight="1">
      <c r="A23" s="211" t="s">
        <v>14499</v>
      </c>
      <c r="B23" s="211" t="s">
        <v>14500</v>
      </c>
      <c r="C23" s="212" t="s">
        <v>2897</v>
      </c>
      <c r="D23" s="211" t="s">
        <v>1789</v>
      </c>
      <c r="E23" s="213">
        <v>1004.0</v>
      </c>
      <c r="F23" s="213">
        <v>79.0</v>
      </c>
      <c r="G23" s="213">
        <v>16.0</v>
      </c>
      <c r="H23" s="213">
        <v>26.0</v>
      </c>
      <c r="I23" s="213">
        <v>42.0</v>
      </c>
      <c r="J23" s="214">
        <v>0.38</v>
      </c>
      <c r="K23" s="211" t="s">
        <v>14501</v>
      </c>
      <c r="L23" s="211">
        <v>5.398568889E9</v>
      </c>
      <c r="M23" s="211" t="s">
        <v>11034</v>
      </c>
      <c r="N23" s="211" t="s">
        <v>13602</v>
      </c>
      <c r="O23" s="211" t="s">
        <v>14502</v>
      </c>
      <c r="P23" s="211" t="s">
        <v>2137</v>
      </c>
      <c r="Q23" s="230">
        <f>COUNTIF('Hedef Liste Konya'!A:A,A23)</f>
        <v>1</v>
      </c>
    </row>
    <row r="24" ht="15.75" hidden="1" customHeight="1">
      <c r="A24" s="211" t="s">
        <v>16764</v>
      </c>
      <c r="B24" s="211" t="s">
        <v>16765</v>
      </c>
      <c r="C24" s="212" t="s">
        <v>2909</v>
      </c>
      <c r="D24" s="211" t="s">
        <v>1378</v>
      </c>
      <c r="E24" s="213">
        <v>3199.0</v>
      </c>
      <c r="F24" s="211"/>
      <c r="G24" s="213">
        <v>0.0</v>
      </c>
      <c r="H24" s="213">
        <v>26.0</v>
      </c>
      <c r="I24" s="213">
        <v>26.0</v>
      </c>
      <c r="J24" s="214">
        <v>0.0</v>
      </c>
      <c r="K24" s="211" t="s">
        <v>16766</v>
      </c>
      <c r="L24" s="211">
        <v>3.32238038E9</v>
      </c>
      <c r="M24" s="211" t="s">
        <v>11034</v>
      </c>
      <c r="N24" s="211" t="s">
        <v>13709</v>
      </c>
      <c r="O24" s="211" t="s">
        <v>16767</v>
      </c>
      <c r="P24" s="211" t="s">
        <v>2137</v>
      </c>
      <c r="Q24" s="230">
        <f>COUNTIF('Hedef Liste Konya'!A:A,A24)</f>
        <v>1</v>
      </c>
    </row>
    <row r="25" ht="15.75" hidden="1" customHeight="1">
      <c r="A25" s="211" t="s">
        <v>13873</v>
      </c>
      <c r="B25" s="211" t="s">
        <v>13874</v>
      </c>
      <c r="C25" s="212" t="s">
        <v>2909</v>
      </c>
      <c r="D25" s="211" t="s">
        <v>1378</v>
      </c>
      <c r="E25" s="213">
        <v>15.0</v>
      </c>
      <c r="F25" s="211"/>
      <c r="G25" s="213">
        <v>0.0</v>
      </c>
      <c r="H25" s="213">
        <v>68.0</v>
      </c>
      <c r="I25" s="213">
        <v>68.0</v>
      </c>
      <c r="J25" s="214">
        <v>0.0</v>
      </c>
      <c r="K25" s="211" t="s">
        <v>13875</v>
      </c>
      <c r="L25" s="211">
        <v>3.322413707E9</v>
      </c>
      <c r="M25" s="211" t="s">
        <v>11034</v>
      </c>
      <c r="N25" s="211" t="s">
        <v>17819</v>
      </c>
      <c r="O25" s="211" t="s">
        <v>13877</v>
      </c>
      <c r="P25" s="211" t="s">
        <v>2137</v>
      </c>
      <c r="Q25" s="230">
        <f>COUNTIF('Hedef Liste Konya'!A:A,A25)</f>
        <v>1</v>
      </c>
    </row>
    <row r="26" ht="15.75" hidden="1" customHeight="1">
      <c r="A26" s="211" t="s">
        <v>14318</v>
      </c>
      <c r="B26" s="211" t="s">
        <v>14319</v>
      </c>
      <c r="C26" s="212" t="s">
        <v>2897</v>
      </c>
      <c r="D26" s="211" t="s">
        <v>1356</v>
      </c>
      <c r="E26" s="213">
        <v>398.0</v>
      </c>
      <c r="F26" s="213">
        <v>19.0</v>
      </c>
      <c r="G26" s="213">
        <v>4.0</v>
      </c>
      <c r="H26" s="213">
        <v>47.0</v>
      </c>
      <c r="I26" s="213">
        <v>51.0</v>
      </c>
      <c r="J26" s="214">
        <v>0.08</v>
      </c>
      <c r="K26" s="211" t="s">
        <v>14320</v>
      </c>
      <c r="L26" s="211">
        <v>3.323123777E9</v>
      </c>
      <c r="M26" s="211" t="s">
        <v>13595</v>
      </c>
      <c r="N26" s="211" t="s">
        <v>14215</v>
      </c>
      <c r="O26" s="211" t="s">
        <v>14321</v>
      </c>
      <c r="P26" s="211" t="s">
        <v>2137</v>
      </c>
      <c r="Q26" s="230">
        <f>COUNTIF('Hedef Liste Konya'!A:A,A26)</f>
        <v>1</v>
      </c>
    </row>
    <row r="27" ht="15.75" hidden="1" customHeight="1">
      <c r="A27" s="211" t="s">
        <v>16106</v>
      </c>
      <c r="B27" s="211" t="s">
        <v>16107</v>
      </c>
      <c r="C27" s="212" t="s">
        <v>2897</v>
      </c>
      <c r="D27" s="211" t="s">
        <v>1577</v>
      </c>
      <c r="E27" s="213">
        <v>1278.0</v>
      </c>
      <c r="F27" s="213">
        <v>14.0</v>
      </c>
      <c r="G27" s="213">
        <v>0.0</v>
      </c>
      <c r="H27" s="213">
        <v>54.0</v>
      </c>
      <c r="I27" s="213">
        <v>54.0</v>
      </c>
      <c r="J27" s="214">
        <v>0.0</v>
      </c>
      <c r="K27" s="211" t="s">
        <v>16108</v>
      </c>
      <c r="L27" s="211">
        <v>3.323504488E9</v>
      </c>
      <c r="M27" s="211" t="s">
        <v>11034</v>
      </c>
      <c r="N27" s="211" t="s">
        <v>1699</v>
      </c>
      <c r="O27" s="211" t="s">
        <v>16109</v>
      </c>
      <c r="P27" s="211" t="s">
        <v>2137</v>
      </c>
      <c r="Q27" s="230">
        <f>COUNTIF('Hedef Liste Konya'!A:A,A27)</f>
        <v>1</v>
      </c>
    </row>
    <row r="28" ht="15.75" hidden="1" customHeight="1">
      <c r="A28" s="211" t="s">
        <v>16028</v>
      </c>
      <c r="B28" s="211" t="s">
        <v>16029</v>
      </c>
      <c r="C28" s="212" t="s">
        <v>2897</v>
      </c>
      <c r="D28" s="211" t="s">
        <v>1378</v>
      </c>
      <c r="E28" s="213">
        <v>2938.0</v>
      </c>
      <c r="F28" s="213">
        <v>137.0</v>
      </c>
      <c r="G28" s="213">
        <v>29.0</v>
      </c>
      <c r="H28" s="213">
        <v>32.0</v>
      </c>
      <c r="I28" s="213">
        <v>61.0</v>
      </c>
      <c r="J28" s="214">
        <v>0.48</v>
      </c>
      <c r="K28" s="211" t="s">
        <v>16012</v>
      </c>
      <c r="L28" s="211">
        <v>3.323420499E9</v>
      </c>
      <c r="M28" s="211" t="s">
        <v>13620</v>
      </c>
      <c r="N28" s="211" t="s">
        <v>16030</v>
      </c>
      <c r="O28" s="211" t="s">
        <v>16031</v>
      </c>
      <c r="P28" s="211" t="s">
        <v>2137</v>
      </c>
      <c r="Q28" s="230">
        <f>COUNTIF('Hedef Liste Konya'!A:A,A28)</f>
        <v>1</v>
      </c>
    </row>
    <row r="29" ht="15.75" hidden="1" customHeight="1">
      <c r="A29" s="211" t="s">
        <v>16033</v>
      </c>
      <c r="B29" s="211" t="s">
        <v>16034</v>
      </c>
      <c r="C29" s="212" t="s">
        <v>2897</v>
      </c>
      <c r="D29" s="211" t="s">
        <v>1370</v>
      </c>
      <c r="E29" s="213">
        <v>1600.0</v>
      </c>
      <c r="F29" s="211"/>
      <c r="G29" s="213">
        <v>25.0</v>
      </c>
      <c r="H29" s="213">
        <v>47.0</v>
      </c>
      <c r="I29" s="213">
        <v>72.0</v>
      </c>
      <c r="J29" s="214">
        <v>0.35</v>
      </c>
      <c r="K29" s="211" t="s">
        <v>16002</v>
      </c>
      <c r="L29" s="211">
        <v>5.541690168E9</v>
      </c>
      <c r="M29" s="211" t="s">
        <v>13620</v>
      </c>
      <c r="N29" s="211" t="s">
        <v>12792</v>
      </c>
      <c r="O29" s="211" t="s">
        <v>16035</v>
      </c>
      <c r="P29" s="211" t="s">
        <v>2137</v>
      </c>
      <c r="Q29" s="230">
        <f>COUNTIF('Hedef Liste Konya'!A:A,A29)</f>
        <v>1</v>
      </c>
    </row>
    <row r="30" ht="15.75" hidden="1" customHeight="1">
      <c r="A30" s="211" t="s">
        <v>16255</v>
      </c>
      <c r="B30" s="211" t="s">
        <v>16256</v>
      </c>
      <c r="C30" s="212" t="s">
        <v>2897</v>
      </c>
      <c r="D30" s="211" t="s">
        <v>1370</v>
      </c>
      <c r="E30" s="213">
        <v>890.0</v>
      </c>
      <c r="F30" s="211"/>
      <c r="G30" s="213">
        <v>0.0</v>
      </c>
      <c r="H30" s="213">
        <v>58.0</v>
      </c>
      <c r="I30" s="213">
        <v>58.0</v>
      </c>
      <c r="J30" s="214">
        <v>0.0</v>
      </c>
      <c r="K30" s="211" t="s">
        <v>16002</v>
      </c>
      <c r="L30" s="211">
        <v>5.418350877E9</v>
      </c>
      <c r="M30" s="211" t="s">
        <v>11034</v>
      </c>
      <c r="N30" s="211" t="s">
        <v>13930</v>
      </c>
      <c r="O30" s="211" t="s">
        <v>16257</v>
      </c>
      <c r="P30" s="211" t="s">
        <v>2137</v>
      </c>
      <c r="Q30" s="230">
        <f>COUNTIF('Hedef Liste Konya'!A:A,A30)</f>
        <v>1</v>
      </c>
    </row>
    <row r="31" ht="15.75" hidden="1" customHeight="1">
      <c r="A31" s="211" t="s">
        <v>15514</v>
      </c>
      <c r="B31" s="211" t="s">
        <v>15515</v>
      </c>
      <c r="C31" s="212" t="s">
        <v>2897</v>
      </c>
      <c r="D31" s="211" t="s">
        <v>1356</v>
      </c>
      <c r="E31" s="213">
        <v>2888.0</v>
      </c>
      <c r="F31" s="213">
        <v>47.0</v>
      </c>
      <c r="G31" s="213">
        <v>0.0</v>
      </c>
      <c r="H31" s="213">
        <v>14.0</v>
      </c>
      <c r="I31" s="213">
        <v>14.0</v>
      </c>
      <c r="J31" s="214">
        <v>0.0</v>
      </c>
      <c r="K31" s="211" t="s">
        <v>15516</v>
      </c>
      <c r="L31" s="211">
        <v>3.325021088E9</v>
      </c>
      <c r="M31" s="211" t="s">
        <v>11034</v>
      </c>
      <c r="N31" s="211" t="s">
        <v>13773</v>
      </c>
      <c r="O31" s="211" t="s">
        <v>15517</v>
      </c>
      <c r="P31" s="211" t="s">
        <v>2137</v>
      </c>
      <c r="Q31" s="230">
        <f>COUNTIF('Hedef Liste Konya'!A:A,A31)</f>
        <v>1</v>
      </c>
    </row>
    <row r="32" ht="15.75" hidden="1" customHeight="1">
      <c r="A32" s="211" t="s">
        <v>15727</v>
      </c>
      <c r="B32" s="211" t="s">
        <v>15728</v>
      </c>
      <c r="C32" s="212" t="s">
        <v>2897</v>
      </c>
      <c r="D32" s="211" t="s">
        <v>1597</v>
      </c>
      <c r="E32" s="213">
        <v>2308.0</v>
      </c>
      <c r="F32" s="213">
        <v>41.0</v>
      </c>
      <c r="G32" s="213">
        <v>0.0</v>
      </c>
      <c r="H32" s="213">
        <v>18.0</v>
      </c>
      <c r="I32" s="213">
        <v>18.0</v>
      </c>
      <c r="J32" s="214">
        <v>0.0</v>
      </c>
      <c r="K32" s="211" t="s">
        <v>15729</v>
      </c>
      <c r="L32" s="211">
        <v>3.323532005E9</v>
      </c>
      <c r="M32" s="211" t="s">
        <v>11034</v>
      </c>
      <c r="N32" s="211" t="s">
        <v>1699</v>
      </c>
      <c r="O32" s="211" t="s">
        <v>15730</v>
      </c>
      <c r="P32" s="211" t="s">
        <v>2137</v>
      </c>
      <c r="Q32" s="230">
        <f>COUNTIF('Hedef Liste Konya'!A:A,A32)</f>
        <v>1</v>
      </c>
    </row>
    <row r="33" ht="15.75" hidden="1" customHeight="1">
      <c r="A33" s="211" t="s">
        <v>17820</v>
      </c>
      <c r="B33" s="211" t="s">
        <v>17821</v>
      </c>
      <c r="C33" s="212" t="s">
        <v>2897</v>
      </c>
      <c r="D33" s="211" t="s">
        <v>1348</v>
      </c>
      <c r="E33" s="213">
        <v>8722.0</v>
      </c>
      <c r="F33" s="213">
        <v>162.0</v>
      </c>
      <c r="G33" s="213">
        <v>90.0</v>
      </c>
      <c r="H33" s="213">
        <v>0.0</v>
      </c>
      <c r="I33" s="213">
        <v>90.0</v>
      </c>
      <c r="J33" s="214">
        <v>1.0</v>
      </c>
      <c r="K33" s="211" t="s">
        <v>3443</v>
      </c>
      <c r="L33" s="211">
        <v>2.123363575E9</v>
      </c>
      <c r="M33" s="211" t="s">
        <v>11034</v>
      </c>
      <c r="N33" s="211" t="s">
        <v>14016</v>
      </c>
      <c r="O33" s="211" t="s">
        <v>17822</v>
      </c>
      <c r="P33" s="211" t="s">
        <v>2165</v>
      </c>
      <c r="Q33" s="230">
        <f>COUNTIF('Hedef Liste Konya'!A:A,A33)</f>
        <v>0</v>
      </c>
    </row>
    <row r="34" ht="15.75" hidden="1" customHeight="1">
      <c r="A34" s="211" t="s">
        <v>15897</v>
      </c>
      <c r="B34" s="211" t="s">
        <v>15898</v>
      </c>
      <c r="C34" s="212" t="s">
        <v>2897</v>
      </c>
      <c r="D34" s="211" t="s">
        <v>1356</v>
      </c>
      <c r="E34" s="213">
        <v>253.0</v>
      </c>
      <c r="F34" s="213">
        <v>1.0</v>
      </c>
      <c r="G34" s="213">
        <v>0.0</v>
      </c>
      <c r="H34" s="213">
        <v>33.0</v>
      </c>
      <c r="I34" s="213">
        <v>33.0</v>
      </c>
      <c r="J34" s="214">
        <v>0.0</v>
      </c>
      <c r="K34" s="211" t="s">
        <v>15899</v>
      </c>
      <c r="L34" s="211">
        <v>5.3094673E9</v>
      </c>
      <c r="M34" s="211" t="s">
        <v>11034</v>
      </c>
      <c r="N34" s="211" t="s">
        <v>13609</v>
      </c>
      <c r="O34" s="211" t="s">
        <v>15900</v>
      </c>
      <c r="P34" s="211" t="s">
        <v>2137</v>
      </c>
      <c r="Q34" s="230">
        <f>COUNTIF('Hedef Liste Konya'!A:A,A34)</f>
        <v>1</v>
      </c>
    </row>
    <row r="35" ht="15.75" hidden="1" customHeight="1">
      <c r="A35" s="211" t="s">
        <v>15301</v>
      </c>
      <c r="B35" s="211" t="s">
        <v>15302</v>
      </c>
      <c r="C35" s="212" t="s">
        <v>2897</v>
      </c>
      <c r="D35" s="211" t="s">
        <v>1378</v>
      </c>
      <c r="E35" s="213">
        <v>596.0</v>
      </c>
      <c r="F35" s="213">
        <v>13.0</v>
      </c>
      <c r="G35" s="213">
        <v>0.0</v>
      </c>
      <c r="H35" s="213">
        <v>42.0</v>
      </c>
      <c r="I35" s="213">
        <v>42.0</v>
      </c>
      <c r="J35" s="214">
        <v>0.0</v>
      </c>
      <c r="K35" s="211" t="s">
        <v>15303</v>
      </c>
      <c r="L35" s="211">
        <v>3.323523308E9</v>
      </c>
      <c r="M35" s="211" t="s">
        <v>13595</v>
      </c>
      <c r="N35" s="211" t="s">
        <v>13901</v>
      </c>
      <c r="O35" s="211" t="s">
        <v>15304</v>
      </c>
      <c r="P35" s="211" t="s">
        <v>2137</v>
      </c>
      <c r="Q35" s="230">
        <f>COUNTIF('Hedef Liste Konya'!A:A,A35)</f>
        <v>1</v>
      </c>
    </row>
    <row r="36" ht="15.75" hidden="1" customHeight="1">
      <c r="A36" s="211" t="s">
        <v>15022</v>
      </c>
      <c r="B36" s="211" t="s">
        <v>15023</v>
      </c>
      <c r="C36" s="212" t="s">
        <v>2897</v>
      </c>
      <c r="D36" s="211" t="s">
        <v>1378</v>
      </c>
      <c r="E36" s="213">
        <v>416.0</v>
      </c>
      <c r="F36" s="211"/>
      <c r="G36" s="213">
        <v>0.0</v>
      </c>
      <c r="H36" s="213">
        <v>20.0</v>
      </c>
      <c r="I36" s="213">
        <v>20.0</v>
      </c>
      <c r="J36" s="214">
        <v>0.0</v>
      </c>
      <c r="K36" s="211" t="s">
        <v>15024</v>
      </c>
      <c r="L36" s="211">
        <v>5.058624259E9</v>
      </c>
      <c r="M36" s="211" t="s">
        <v>11034</v>
      </c>
      <c r="N36" s="211" t="s">
        <v>13784</v>
      </c>
      <c r="O36" s="211" t="s">
        <v>15025</v>
      </c>
      <c r="P36" s="211" t="s">
        <v>2137</v>
      </c>
      <c r="Q36" s="230">
        <f>COUNTIF('Hedef Liste Konya'!A:A,A36)</f>
        <v>1</v>
      </c>
    </row>
    <row r="37" ht="15.75" hidden="1" customHeight="1">
      <c r="A37" s="211" t="s">
        <v>14310</v>
      </c>
      <c r="B37" s="211" t="s">
        <v>14311</v>
      </c>
      <c r="C37" s="212" t="s">
        <v>2897</v>
      </c>
      <c r="D37" s="211" t="s">
        <v>1507</v>
      </c>
      <c r="E37" s="213">
        <v>2250.0</v>
      </c>
      <c r="F37" s="213">
        <v>73.0</v>
      </c>
      <c r="G37" s="213">
        <v>15.0</v>
      </c>
      <c r="H37" s="213">
        <v>16.0</v>
      </c>
      <c r="I37" s="213">
        <v>31.0</v>
      </c>
      <c r="J37" s="214">
        <v>0.48</v>
      </c>
      <c r="K37" s="211" t="s">
        <v>14312</v>
      </c>
      <c r="L37" s="211">
        <v>5.322467826E9</v>
      </c>
      <c r="M37" s="211" t="s">
        <v>11034</v>
      </c>
      <c r="N37" s="211" t="s">
        <v>5707</v>
      </c>
      <c r="O37" s="211" t="s">
        <v>14313</v>
      </c>
      <c r="P37" s="211" t="s">
        <v>2137</v>
      </c>
      <c r="Q37" s="230">
        <f>COUNTIF('Hedef Liste Konya'!A:A,A37)</f>
        <v>1</v>
      </c>
    </row>
    <row r="38" ht="15.75" hidden="1" customHeight="1">
      <c r="A38" s="211" t="s">
        <v>16120</v>
      </c>
      <c r="B38" s="211" t="s">
        <v>16121</v>
      </c>
      <c r="C38" s="212" t="s">
        <v>2897</v>
      </c>
      <c r="D38" s="211" t="s">
        <v>1577</v>
      </c>
      <c r="E38" s="213">
        <v>1623.0</v>
      </c>
      <c r="F38" s="213">
        <v>46.0</v>
      </c>
      <c r="G38" s="213">
        <v>0.0</v>
      </c>
      <c r="H38" s="213">
        <v>56.0</v>
      </c>
      <c r="I38" s="213">
        <v>56.0</v>
      </c>
      <c r="J38" s="214">
        <v>0.0</v>
      </c>
      <c r="K38" s="211" t="s">
        <v>16122</v>
      </c>
      <c r="L38" s="211">
        <v>3.323000001E9</v>
      </c>
      <c r="M38" s="211" t="s">
        <v>13595</v>
      </c>
      <c r="N38" s="211" t="s">
        <v>13945</v>
      </c>
      <c r="O38" s="211" t="s">
        <v>16123</v>
      </c>
      <c r="P38" s="211" t="s">
        <v>2137</v>
      </c>
      <c r="Q38" s="230">
        <f>COUNTIF('Hedef Liste Konya'!A:A,A38)</f>
        <v>1</v>
      </c>
    </row>
    <row r="39" ht="15.75" hidden="1" customHeight="1">
      <c r="A39" s="211" t="s">
        <v>16006</v>
      </c>
      <c r="B39" s="211" t="s">
        <v>16007</v>
      </c>
      <c r="C39" s="212" t="s">
        <v>2897</v>
      </c>
      <c r="D39" s="211" t="s">
        <v>1370</v>
      </c>
      <c r="E39" s="213">
        <v>1681.0</v>
      </c>
      <c r="F39" s="211"/>
      <c r="G39" s="213">
        <v>0.0</v>
      </c>
      <c r="H39" s="213">
        <v>74.0</v>
      </c>
      <c r="I39" s="213">
        <v>74.0</v>
      </c>
      <c r="J39" s="214">
        <v>0.0</v>
      </c>
      <c r="K39" s="211" t="s">
        <v>16002</v>
      </c>
      <c r="L39" s="211">
        <v>5.071210776E9</v>
      </c>
      <c r="M39" s="211" t="s">
        <v>11034</v>
      </c>
      <c r="N39" s="211" t="s">
        <v>13668</v>
      </c>
      <c r="O39" s="211" t="s">
        <v>16008</v>
      </c>
      <c r="P39" s="211" t="s">
        <v>2137</v>
      </c>
      <c r="Q39" s="230">
        <f>COUNTIF('Hedef Liste Konya'!A:A,A39)</f>
        <v>1</v>
      </c>
    </row>
    <row r="40" ht="15.75" hidden="1" customHeight="1">
      <c r="A40" s="211" t="s">
        <v>14545</v>
      </c>
      <c r="B40" s="211" t="s">
        <v>14546</v>
      </c>
      <c r="C40" s="212" t="s">
        <v>2897</v>
      </c>
      <c r="D40" s="211" t="s">
        <v>1507</v>
      </c>
      <c r="E40" s="213">
        <v>2709.0</v>
      </c>
      <c r="F40" s="213">
        <v>76.0</v>
      </c>
      <c r="G40" s="213">
        <v>23.0</v>
      </c>
      <c r="H40" s="213">
        <v>103.0</v>
      </c>
      <c r="I40" s="213">
        <v>126.0</v>
      </c>
      <c r="J40" s="214">
        <v>0.18</v>
      </c>
      <c r="K40" s="211" t="s">
        <v>14547</v>
      </c>
      <c r="L40" s="211">
        <v>3.325021919E9</v>
      </c>
      <c r="M40" s="211" t="s">
        <v>13595</v>
      </c>
      <c r="N40" s="211" t="s">
        <v>14205</v>
      </c>
      <c r="O40" s="211" t="s">
        <v>14548</v>
      </c>
      <c r="P40" s="211" t="s">
        <v>2137</v>
      </c>
      <c r="Q40" s="230">
        <f>COUNTIF('Hedef Liste Konya'!A:A,A40)</f>
        <v>1</v>
      </c>
    </row>
    <row r="41" ht="15.75" hidden="1" customHeight="1">
      <c r="A41" s="211" t="s">
        <v>16803</v>
      </c>
      <c r="B41" s="211" t="s">
        <v>16804</v>
      </c>
      <c r="C41" s="212" t="s">
        <v>2897</v>
      </c>
      <c r="D41" s="211" t="s">
        <v>1348</v>
      </c>
      <c r="E41" s="213">
        <v>2595.0</v>
      </c>
      <c r="F41" s="213">
        <v>23.0</v>
      </c>
      <c r="G41" s="213">
        <v>23.0</v>
      </c>
      <c r="H41" s="213">
        <v>3.0</v>
      </c>
      <c r="I41" s="213">
        <v>26.0</v>
      </c>
      <c r="J41" s="214">
        <v>0.88</v>
      </c>
      <c r="K41" s="211" t="s">
        <v>13466</v>
      </c>
      <c r="L41" s="211">
        <v>5.528703695E9</v>
      </c>
      <c r="M41" s="211" t="s">
        <v>11034</v>
      </c>
      <c r="N41" s="211" t="s">
        <v>13789</v>
      </c>
      <c r="O41" s="211" t="s">
        <v>16805</v>
      </c>
      <c r="P41" s="211" t="s">
        <v>2137</v>
      </c>
      <c r="Q41" s="230">
        <f>COUNTIF('Hedef Liste Konya'!A:A,A41)</f>
        <v>1</v>
      </c>
    </row>
    <row r="42" ht="15.75" hidden="1" customHeight="1">
      <c r="A42" s="211" t="s">
        <v>16616</v>
      </c>
      <c r="B42" s="211" t="s">
        <v>16617</v>
      </c>
      <c r="C42" s="212" t="s">
        <v>2897</v>
      </c>
      <c r="D42" s="211" t="s">
        <v>1385</v>
      </c>
      <c r="E42" s="213">
        <v>330.0</v>
      </c>
      <c r="F42" s="213">
        <v>3.0</v>
      </c>
      <c r="G42" s="213">
        <v>0.0</v>
      </c>
      <c r="H42" s="213">
        <v>9.0</v>
      </c>
      <c r="I42" s="213">
        <v>9.0</v>
      </c>
      <c r="J42" s="214">
        <v>0.0</v>
      </c>
      <c r="K42" s="211" t="s">
        <v>14750</v>
      </c>
      <c r="L42" s="211">
        <v>3.322497472E9</v>
      </c>
      <c r="M42" s="211" t="s">
        <v>11034</v>
      </c>
      <c r="N42" s="211" t="s">
        <v>14609</v>
      </c>
      <c r="O42" s="211" t="s">
        <v>16618</v>
      </c>
      <c r="P42" s="211" t="s">
        <v>2137</v>
      </c>
      <c r="Q42" s="230">
        <f>COUNTIF('Hedef Liste Konya'!A:A,A42)</f>
        <v>1</v>
      </c>
    </row>
    <row r="43" ht="15.75" hidden="1" customHeight="1">
      <c r="A43" s="211" t="s">
        <v>15737</v>
      </c>
      <c r="B43" s="211" t="s">
        <v>15738</v>
      </c>
      <c r="C43" s="212" t="s">
        <v>2897</v>
      </c>
      <c r="D43" s="211" t="s">
        <v>1789</v>
      </c>
      <c r="E43" s="213">
        <v>398.0</v>
      </c>
      <c r="F43" s="213">
        <v>8.0</v>
      </c>
      <c r="G43" s="213">
        <v>27.0</v>
      </c>
      <c r="H43" s="213">
        <v>48.0</v>
      </c>
      <c r="I43" s="213">
        <v>75.0</v>
      </c>
      <c r="J43" s="214">
        <v>0.36</v>
      </c>
      <c r="K43" s="211" t="s">
        <v>15739</v>
      </c>
      <c r="L43" s="211">
        <v>3.323532244E9</v>
      </c>
      <c r="M43" s="211" t="s">
        <v>13620</v>
      </c>
      <c r="N43" s="211" t="s">
        <v>13958</v>
      </c>
      <c r="O43" s="211" t="s">
        <v>15740</v>
      </c>
      <c r="P43" s="211" t="s">
        <v>2137</v>
      </c>
      <c r="Q43" s="230">
        <f>COUNTIF('Hedef Liste Konya'!A:A,A43)</f>
        <v>1</v>
      </c>
    </row>
    <row r="44" ht="15.75" hidden="1" customHeight="1">
      <c r="A44" s="211" t="s">
        <v>15611</v>
      </c>
      <c r="B44" s="211" t="s">
        <v>15612</v>
      </c>
      <c r="C44" s="212" t="s">
        <v>2909</v>
      </c>
      <c r="D44" s="211" t="s">
        <v>1364</v>
      </c>
      <c r="E44" s="213">
        <v>284.0</v>
      </c>
      <c r="F44" s="211"/>
      <c r="G44" s="213">
        <v>13.0</v>
      </c>
      <c r="H44" s="213">
        <v>28.0</v>
      </c>
      <c r="I44" s="213">
        <v>41.0</v>
      </c>
      <c r="J44" s="214">
        <v>0.32</v>
      </c>
      <c r="K44" s="211" t="s">
        <v>15613</v>
      </c>
      <c r="L44" s="211">
        <v>5.449355701E9</v>
      </c>
      <c r="M44" s="211" t="s">
        <v>13595</v>
      </c>
      <c r="N44" s="211" t="s">
        <v>14945</v>
      </c>
      <c r="O44" s="211" t="s">
        <v>15614</v>
      </c>
      <c r="P44" s="211" t="s">
        <v>2137</v>
      </c>
      <c r="Q44" s="230">
        <f>COUNTIF('Hedef Liste Konya'!A:A,A44)</f>
        <v>1</v>
      </c>
    </row>
    <row r="45" ht="15.75" hidden="1" customHeight="1">
      <c r="A45" s="211" t="s">
        <v>16688</v>
      </c>
      <c r="B45" s="211" t="s">
        <v>16689</v>
      </c>
      <c r="C45" s="212" t="s">
        <v>2897</v>
      </c>
      <c r="D45" s="211" t="s">
        <v>1443</v>
      </c>
      <c r="E45" s="213">
        <v>1488.0</v>
      </c>
      <c r="F45" s="213">
        <v>35.0</v>
      </c>
      <c r="G45" s="213">
        <v>0.0</v>
      </c>
      <c r="H45" s="213">
        <v>46.0</v>
      </c>
      <c r="I45" s="213">
        <v>46.0</v>
      </c>
      <c r="J45" s="214">
        <v>0.0</v>
      </c>
      <c r="K45" s="211" t="s">
        <v>13639</v>
      </c>
      <c r="L45" s="211">
        <v>5.353487562E9</v>
      </c>
      <c r="M45" s="211" t="s">
        <v>11034</v>
      </c>
      <c r="N45" s="211" t="s">
        <v>1699</v>
      </c>
      <c r="O45" s="211" t="s">
        <v>13640</v>
      </c>
      <c r="P45" s="211" t="s">
        <v>2137</v>
      </c>
      <c r="Q45" s="230">
        <f>COUNTIF('Hedef Liste Konya'!A:A,A45)</f>
        <v>1</v>
      </c>
    </row>
    <row r="46" ht="15.75" hidden="1" customHeight="1">
      <c r="A46" s="211" t="s">
        <v>17823</v>
      </c>
      <c r="B46" s="211" t="s">
        <v>17824</v>
      </c>
      <c r="C46" s="212" t="s">
        <v>2909</v>
      </c>
      <c r="D46" s="211" t="s">
        <v>1364</v>
      </c>
      <c r="E46" s="213">
        <v>33.0</v>
      </c>
      <c r="F46" s="211"/>
      <c r="G46" s="213">
        <v>8.0</v>
      </c>
      <c r="H46" s="213">
        <v>1.0</v>
      </c>
      <c r="I46" s="213">
        <v>9.0</v>
      </c>
      <c r="J46" s="214">
        <v>0.89</v>
      </c>
      <c r="K46" s="211" t="s">
        <v>17825</v>
      </c>
      <c r="L46" s="211">
        <v>5.078384181E9</v>
      </c>
      <c r="M46" s="211" t="s">
        <v>11034</v>
      </c>
      <c r="N46" s="211" t="s">
        <v>13858</v>
      </c>
      <c r="O46" s="211" t="s">
        <v>17826</v>
      </c>
      <c r="P46" s="211" t="s">
        <v>2137</v>
      </c>
      <c r="Q46" s="230">
        <f>COUNTIF('Hedef Liste Konya'!A:A,A46)</f>
        <v>0</v>
      </c>
    </row>
    <row r="47" ht="15.75" hidden="1" customHeight="1">
      <c r="A47" s="211" t="s">
        <v>14977</v>
      </c>
      <c r="B47" s="211" t="s">
        <v>14978</v>
      </c>
      <c r="C47" s="212" t="s">
        <v>2909</v>
      </c>
      <c r="D47" s="211" t="s">
        <v>1378</v>
      </c>
      <c r="E47" s="213">
        <v>15.0</v>
      </c>
      <c r="F47" s="211"/>
      <c r="G47" s="213">
        <v>0.0</v>
      </c>
      <c r="H47" s="213">
        <v>25.0</v>
      </c>
      <c r="I47" s="213">
        <v>25.0</v>
      </c>
      <c r="J47" s="214">
        <v>0.0</v>
      </c>
      <c r="K47" s="211" t="s">
        <v>14979</v>
      </c>
      <c r="L47" s="211">
        <v>3.325030762E9</v>
      </c>
      <c r="M47" s="211" t="s">
        <v>11034</v>
      </c>
      <c r="N47" s="211" t="s">
        <v>13930</v>
      </c>
      <c r="O47" s="211" t="s">
        <v>14980</v>
      </c>
      <c r="P47" s="211" t="s">
        <v>2137</v>
      </c>
      <c r="Q47" s="230">
        <f>COUNTIF('Hedef Liste Konya'!A:A,A47)</f>
        <v>1</v>
      </c>
    </row>
    <row r="48" ht="15.75" hidden="1" customHeight="1">
      <c r="A48" s="211" t="s">
        <v>14543</v>
      </c>
      <c r="B48" s="211" t="s">
        <v>14544</v>
      </c>
      <c r="C48" s="212" t="s">
        <v>2897</v>
      </c>
      <c r="D48" s="211" t="s">
        <v>1385</v>
      </c>
      <c r="E48" s="213">
        <v>851.0</v>
      </c>
      <c r="F48" s="213">
        <v>16.0</v>
      </c>
      <c r="G48" s="213">
        <v>14.0</v>
      </c>
      <c r="H48" s="213">
        <v>16.0</v>
      </c>
      <c r="I48" s="213">
        <v>30.0</v>
      </c>
      <c r="J48" s="214">
        <v>0.47</v>
      </c>
      <c r="K48" s="211" t="s">
        <v>14539</v>
      </c>
      <c r="L48" s="211">
        <v>3.323532204E9</v>
      </c>
      <c r="M48" s="211" t="s">
        <v>13595</v>
      </c>
      <c r="N48" s="211" t="s">
        <v>14540</v>
      </c>
      <c r="O48" s="211" t="s">
        <v>14541</v>
      </c>
      <c r="P48" s="211" t="s">
        <v>2137</v>
      </c>
      <c r="Q48" s="230">
        <f>COUNTIF('Hedef Liste Konya'!A:A,A48)</f>
        <v>1</v>
      </c>
    </row>
    <row r="49" ht="15.75" hidden="1" customHeight="1">
      <c r="A49" s="211" t="s">
        <v>17827</v>
      </c>
      <c r="B49" s="211" t="s">
        <v>17828</v>
      </c>
      <c r="C49" s="212" t="s">
        <v>2897</v>
      </c>
      <c r="D49" s="211" t="s">
        <v>1364</v>
      </c>
      <c r="E49" s="213">
        <v>188.0</v>
      </c>
      <c r="F49" s="213">
        <v>1.0</v>
      </c>
      <c r="G49" s="213">
        <v>10.0</v>
      </c>
      <c r="H49" s="213">
        <v>17.0</v>
      </c>
      <c r="I49" s="213">
        <v>27.0</v>
      </c>
      <c r="J49" s="214">
        <v>0.37</v>
      </c>
      <c r="K49" s="211" t="s">
        <v>13650</v>
      </c>
      <c r="L49" s="211">
        <v>3.322901617E9</v>
      </c>
      <c r="M49" s="211" t="s">
        <v>11034</v>
      </c>
      <c r="N49" s="211" t="s">
        <v>13602</v>
      </c>
      <c r="O49" s="211" t="s">
        <v>14303</v>
      </c>
      <c r="P49" s="211" t="s">
        <v>2137</v>
      </c>
      <c r="Q49" s="230">
        <f>COUNTIF('Hedef Liste Konya'!A:A,A49)</f>
        <v>0</v>
      </c>
    </row>
    <row r="50" ht="15.75" hidden="1" customHeight="1">
      <c r="A50" s="211" t="s">
        <v>15949</v>
      </c>
      <c r="B50" s="211" t="s">
        <v>15950</v>
      </c>
      <c r="C50" s="212" t="s">
        <v>2909</v>
      </c>
      <c r="D50" s="211" t="s">
        <v>1385</v>
      </c>
      <c r="E50" s="213">
        <v>168.0</v>
      </c>
      <c r="F50" s="211"/>
      <c r="G50" s="213">
        <v>0.0</v>
      </c>
      <c r="H50" s="213">
        <v>33.0</v>
      </c>
      <c r="I50" s="213">
        <v>33.0</v>
      </c>
      <c r="J50" s="214">
        <v>0.0</v>
      </c>
      <c r="K50" s="211" t="s">
        <v>15951</v>
      </c>
      <c r="L50" s="211">
        <v>3.325031099E9</v>
      </c>
      <c r="M50" s="211" t="s">
        <v>11034</v>
      </c>
      <c r="N50" s="211" t="s">
        <v>13609</v>
      </c>
      <c r="O50" s="211" t="s">
        <v>15952</v>
      </c>
      <c r="P50" s="211" t="s">
        <v>2137</v>
      </c>
      <c r="Q50" s="230">
        <f>COUNTIF('Hedef Liste Konya'!A:A,A50)</f>
        <v>1</v>
      </c>
    </row>
    <row r="51" ht="15.75" hidden="1" customHeight="1">
      <c r="A51" s="211" t="s">
        <v>14996</v>
      </c>
      <c r="B51" s="211" t="s">
        <v>14997</v>
      </c>
      <c r="C51" s="212" t="s">
        <v>2897</v>
      </c>
      <c r="D51" s="211" t="s">
        <v>1385</v>
      </c>
      <c r="E51" s="213">
        <v>2512.0</v>
      </c>
      <c r="F51" s="213">
        <v>86.0</v>
      </c>
      <c r="G51" s="213">
        <v>18.0</v>
      </c>
      <c r="H51" s="213">
        <v>7.0</v>
      </c>
      <c r="I51" s="213">
        <v>25.0</v>
      </c>
      <c r="J51" s="214">
        <v>0.72</v>
      </c>
      <c r="K51" s="211" t="s">
        <v>14998</v>
      </c>
      <c r="L51" s="211">
        <v>5.42677056E9</v>
      </c>
      <c r="M51" s="211" t="s">
        <v>11034</v>
      </c>
      <c r="N51" s="211" t="s">
        <v>13773</v>
      </c>
      <c r="O51" s="211" t="s">
        <v>14999</v>
      </c>
      <c r="P51" s="211" t="s">
        <v>2137</v>
      </c>
      <c r="Q51" s="230">
        <f>COUNTIF('Hedef Liste Konya'!A:A,A51)</f>
        <v>1</v>
      </c>
    </row>
    <row r="52" ht="15.75" hidden="1" customHeight="1">
      <c r="A52" s="211" t="s">
        <v>14720</v>
      </c>
      <c r="B52" s="211" t="s">
        <v>17829</v>
      </c>
      <c r="C52" s="212" t="s">
        <v>2897</v>
      </c>
      <c r="D52" s="211" t="s">
        <v>1378</v>
      </c>
      <c r="E52" s="213">
        <v>1065.0</v>
      </c>
      <c r="F52" s="213">
        <v>10.0</v>
      </c>
      <c r="G52" s="213">
        <v>16.0</v>
      </c>
      <c r="H52" s="213">
        <v>9.0</v>
      </c>
      <c r="I52" s="213">
        <v>25.0</v>
      </c>
      <c r="J52" s="214">
        <v>0.64</v>
      </c>
      <c r="K52" s="211" t="s">
        <v>14722</v>
      </c>
      <c r="L52" s="211">
        <v>5.510548157E9</v>
      </c>
      <c r="M52" s="211" t="s">
        <v>11034</v>
      </c>
      <c r="N52" s="211" t="s">
        <v>13896</v>
      </c>
      <c r="O52" s="211" t="s">
        <v>14723</v>
      </c>
      <c r="P52" s="211" t="s">
        <v>2137</v>
      </c>
      <c r="Q52" s="230">
        <f>COUNTIF('Hedef Liste Konya'!A:A,A52)</f>
        <v>1</v>
      </c>
    </row>
    <row r="53" ht="15.75" hidden="1" customHeight="1">
      <c r="A53" s="211" t="s">
        <v>15407</v>
      </c>
      <c r="B53" s="211" t="s">
        <v>15408</v>
      </c>
      <c r="C53" s="212" t="s">
        <v>2897</v>
      </c>
      <c r="D53" s="211" t="s">
        <v>1597</v>
      </c>
      <c r="E53" s="213">
        <v>3644.0</v>
      </c>
      <c r="F53" s="211"/>
      <c r="G53" s="213">
        <v>7.0</v>
      </c>
      <c r="H53" s="213">
        <v>28.0</v>
      </c>
      <c r="I53" s="213">
        <v>35.0</v>
      </c>
      <c r="J53" s="214">
        <v>0.2</v>
      </c>
      <c r="K53" s="211" t="s">
        <v>15409</v>
      </c>
      <c r="L53" s="211">
        <v>3.323500732E9</v>
      </c>
      <c r="M53" s="211" t="s">
        <v>13595</v>
      </c>
      <c r="N53" s="211" t="s">
        <v>14387</v>
      </c>
      <c r="O53" s="211" t="s">
        <v>15410</v>
      </c>
      <c r="P53" s="211" t="s">
        <v>2137</v>
      </c>
      <c r="Q53" s="230">
        <f>COUNTIF('Hedef Liste Konya'!A:A,A53)</f>
        <v>1</v>
      </c>
    </row>
    <row r="54" ht="15.75" hidden="1" customHeight="1">
      <c r="A54" s="211" t="s">
        <v>14880</v>
      </c>
      <c r="B54" s="211" t="s">
        <v>14881</v>
      </c>
      <c r="C54" s="212" t="s">
        <v>2897</v>
      </c>
      <c r="D54" s="211" t="s">
        <v>1443</v>
      </c>
      <c r="E54" s="213">
        <v>1881.0</v>
      </c>
      <c r="F54" s="213">
        <v>56.0</v>
      </c>
      <c r="G54" s="213">
        <v>0.0</v>
      </c>
      <c r="H54" s="213">
        <v>51.0</v>
      </c>
      <c r="I54" s="213">
        <v>51.0</v>
      </c>
      <c r="J54" s="214">
        <v>0.0</v>
      </c>
      <c r="K54" s="211" t="s">
        <v>14882</v>
      </c>
      <c r="L54" s="211">
        <v>5.300794326E9</v>
      </c>
      <c r="M54" s="211" t="s">
        <v>13595</v>
      </c>
      <c r="N54" s="211" t="s">
        <v>13847</v>
      </c>
      <c r="O54" s="211" t="s">
        <v>14883</v>
      </c>
      <c r="P54" s="211" t="s">
        <v>2137</v>
      </c>
      <c r="Q54" s="230">
        <f>COUNTIF('Hedef Liste Konya'!A:A,A54)</f>
        <v>1</v>
      </c>
    </row>
    <row r="55" ht="15.75" hidden="1" customHeight="1">
      <c r="A55" s="211" t="s">
        <v>14885</v>
      </c>
      <c r="B55" s="211" t="s">
        <v>14886</v>
      </c>
      <c r="C55" s="212" t="s">
        <v>2897</v>
      </c>
      <c r="D55" s="211" t="s">
        <v>1385</v>
      </c>
      <c r="E55" s="213">
        <v>2947.0</v>
      </c>
      <c r="F55" s="213">
        <v>78.0</v>
      </c>
      <c r="G55" s="213">
        <v>0.0</v>
      </c>
      <c r="H55" s="213">
        <v>35.0</v>
      </c>
      <c r="I55" s="213">
        <v>35.0</v>
      </c>
      <c r="J55" s="214">
        <v>0.0</v>
      </c>
      <c r="K55" s="211" t="s">
        <v>14887</v>
      </c>
      <c r="L55" s="211">
        <v>3.32261001E9</v>
      </c>
      <c r="M55" s="211" t="s">
        <v>11034</v>
      </c>
      <c r="N55" s="211" t="s">
        <v>13668</v>
      </c>
      <c r="O55" s="211" t="s">
        <v>14888</v>
      </c>
      <c r="P55" s="211" t="s">
        <v>2137</v>
      </c>
      <c r="Q55" s="230">
        <f>COUNTIF('Hedef Liste Konya'!A:A,A55)</f>
        <v>1</v>
      </c>
    </row>
    <row r="56" ht="15.75" hidden="1" customHeight="1">
      <c r="A56" s="211" t="s">
        <v>15326</v>
      </c>
      <c r="B56" s="211" t="s">
        <v>15327</v>
      </c>
      <c r="C56" s="212" t="s">
        <v>2897</v>
      </c>
      <c r="D56" s="211" t="s">
        <v>1385</v>
      </c>
      <c r="E56" s="213">
        <v>553.0</v>
      </c>
      <c r="F56" s="213">
        <v>24.0</v>
      </c>
      <c r="G56" s="213">
        <v>24.0</v>
      </c>
      <c r="H56" s="213">
        <v>5.0</v>
      </c>
      <c r="I56" s="213">
        <v>29.0</v>
      </c>
      <c r="J56" s="214">
        <v>0.83</v>
      </c>
      <c r="K56" s="211" t="s">
        <v>15328</v>
      </c>
      <c r="L56" s="211">
        <v>3.322475267E9</v>
      </c>
      <c r="M56" s="211" t="s">
        <v>11034</v>
      </c>
      <c r="N56" s="211" t="s">
        <v>13609</v>
      </c>
      <c r="O56" s="211" t="s">
        <v>15329</v>
      </c>
      <c r="P56" s="211" t="s">
        <v>2137</v>
      </c>
      <c r="Q56" s="230">
        <f>COUNTIF('Hedef Liste Konya'!A:A,A56)</f>
        <v>1</v>
      </c>
    </row>
    <row r="57" ht="15.75" hidden="1" customHeight="1">
      <c r="A57" s="211" t="s">
        <v>16149</v>
      </c>
      <c r="B57" s="211" t="s">
        <v>16150</v>
      </c>
      <c r="C57" s="212" t="s">
        <v>2897</v>
      </c>
      <c r="D57" s="211" t="s">
        <v>1577</v>
      </c>
      <c r="E57" s="213">
        <v>517.0</v>
      </c>
      <c r="F57" s="213">
        <v>15.0</v>
      </c>
      <c r="G57" s="213">
        <v>0.0</v>
      </c>
      <c r="H57" s="213">
        <v>24.0</v>
      </c>
      <c r="I57" s="213">
        <v>24.0</v>
      </c>
      <c r="J57" s="214">
        <v>0.0</v>
      </c>
      <c r="K57" s="211" t="s">
        <v>16151</v>
      </c>
      <c r="L57" s="211">
        <v>5.31888047E9</v>
      </c>
      <c r="M57" s="211" t="s">
        <v>11034</v>
      </c>
      <c r="N57" s="211" t="s">
        <v>13773</v>
      </c>
      <c r="O57" s="211" t="s">
        <v>16152</v>
      </c>
      <c r="P57" s="211" t="s">
        <v>2137</v>
      </c>
      <c r="Q57" s="230">
        <f>COUNTIF('Hedef Liste Konya'!A:A,A57)</f>
        <v>1</v>
      </c>
    </row>
    <row r="58" ht="15.75" hidden="1" customHeight="1">
      <c r="A58" s="211" t="s">
        <v>14935</v>
      </c>
      <c r="B58" s="211" t="s">
        <v>14936</v>
      </c>
      <c r="C58" s="212" t="s">
        <v>2897</v>
      </c>
      <c r="D58" s="211" t="s">
        <v>1348</v>
      </c>
      <c r="E58" s="213">
        <v>1110.0</v>
      </c>
      <c r="F58" s="213">
        <v>55.0</v>
      </c>
      <c r="G58" s="213">
        <v>21.0</v>
      </c>
      <c r="H58" s="213">
        <v>32.0</v>
      </c>
      <c r="I58" s="213">
        <v>53.0</v>
      </c>
      <c r="J58" s="214">
        <v>0.4</v>
      </c>
      <c r="K58" s="211" t="s">
        <v>14931</v>
      </c>
      <c r="L58" s="211">
        <v>3.323241424E9</v>
      </c>
      <c r="M58" s="211" t="s">
        <v>13595</v>
      </c>
      <c r="N58" s="211" t="s">
        <v>14932</v>
      </c>
      <c r="O58" s="211" t="s">
        <v>14933</v>
      </c>
      <c r="P58" s="211" t="s">
        <v>2137</v>
      </c>
      <c r="Q58" s="230">
        <f>COUNTIF('Hedef Liste Konya'!A:A,A58)</f>
        <v>1</v>
      </c>
    </row>
    <row r="59" ht="15.75" hidden="1" customHeight="1">
      <c r="A59" s="211" t="s">
        <v>15089</v>
      </c>
      <c r="B59" s="211" t="s">
        <v>17830</v>
      </c>
      <c r="C59" s="212" t="s">
        <v>2909</v>
      </c>
      <c r="D59" s="211" t="s">
        <v>1370</v>
      </c>
      <c r="E59" s="213">
        <v>133.0</v>
      </c>
      <c r="F59" s="211"/>
      <c r="G59" s="213">
        <v>0.0</v>
      </c>
      <c r="H59" s="213">
        <v>34.0</v>
      </c>
      <c r="I59" s="213">
        <v>34.0</v>
      </c>
      <c r="J59" s="214">
        <v>0.0</v>
      </c>
      <c r="K59" s="211" t="s">
        <v>15091</v>
      </c>
      <c r="L59" s="211">
        <v>3.323243324E9</v>
      </c>
      <c r="M59" s="211" t="s">
        <v>13595</v>
      </c>
      <c r="N59" s="211" t="s">
        <v>13945</v>
      </c>
      <c r="O59" s="211" t="s">
        <v>15092</v>
      </c>
      <c r="P59" s="211" t="s">
        <v>2137</v>
      </c>
      <c r="Q59" s="230">
        <f>COUNTIF('Hedef Liste Konya'!A:A,A59)</f>
        <v>1</v>
      </c>
    </row>
    <row r="60" ht="15.75" hidden="1" customHeight="1">
      <c r="A60" s="211" t="s">
        <v>16859</v>
      </c>
      <c r="B60" s="211" t="s">
        <v>16860</v>
      </c>
      <c r="C60" s="212" t="s">
        <v>2897</v>
      </c>
      <c r="D60" s="211" t="s">
        <v>1370</v>
      </c>
      <c r="E60" s="213">
        <v>549.0</v>
      </c>
      <c r="F60" s="211"/>
      <c r="G60" s="213">
        <v>21.0</v>
      </c>
      <c r="H60" s="213">
        <v>8.0</v>
      </c>
      <c r="I60" s="213">
        <v>29.0</v>
      </c>
      <c r="J60" s="214">
        <v>0.72</v>
      </c>
      <c r="K60" s="211" t="s">
        <v>16861</v>
      </c>
      <c r="L60" s="211">
        <v>3.323233188E9</v>
      </c>
      <c r="M60" s="211" t="s">
        <v>13595</v>
      </c>
      <c r="N60" s="211" t="s">
        <v>13945</v>
      </c>
      <c r="O60" s="211" t="s">
        <v>17831</v>
      </c>
      <c r="P60" s="211" t="s">
        <v>2137</v>
      </c>
      <c r="Q60" s="230">
        <f>COUNTIF('Hedef Liste Konya'!A:A,A60)</f>
        <v>1</v>
      </c>
    </row>
    <row r="61" ht="15.75" hidden="1" customHeight="1">
      <c r="A61" s="211" t="s">
        <v>14724</v>
      </c>
      <c r="B61" s="211" t="s">
        <v>14725</v>
      </c>
      <c r="C61" s="212" t="s">
        <v>2897</v>
      </c>
      <c r="D61" s="211" t="s">
        <v>1348</v>
      </c>
      <c r="E61" s="213">
        <v>1884.0</v>
      </c>
      <c r="F61" s="213">
        <v>44.0</v>
      </c>
      <c r="G61" s="213">
        <v>32.0</v>
      </c>
      <c r="H61" s="213">
        <v>39.0</v>
      </c>
      <c r="I61" s="213">
        <v>71.0</v>
      </c>
      <c r="J61" s="214">
        <v>0.45</v>
      </c>
      <c r="K61" s="211" t="s">
        <v>14726</v>
      </c>
      <c r="L61" s="211">
        <v>5.354928784E9</v>
      </c>
      <c r="M61" s="211" t="s">
        <v>11034</v>
      </c>
      <c r="N61" s="211" t="s">
        <v>13773</v>
      </c>
      <c r="O61" s="211" t="s">
        <v>14727</v>
      </c>
      <c r="P61" s="211" t="s">
        <v>2137</v>
      </c>
      <c r="Q61" s="230">
        <f>COUNTIF('Hedef Liste Konya'!A:A,A61)</f>
        <v>1</v>
      </c>
    </row>
    <row r="62" ht="15.75" hidden="1" customHeight="1">
      <c r="A62" s="211" t="s">
        <v>16725</v>
      </c>
      <c r="B62" s="211" t="s">
        <v>16726</v>
      </c>
      <c r="C62" s="212" t="s">
        <v>2897</v>
      </c>
      <c r="D62" s="211" t="s">
        <v>1443</v>
      </c>
      <c r="E62" s="213">
        <v>677.0</v>
      </c>
      <c r="F62" s="213">
        <v>18.0</v>
      </c>
      <c r="G62" s="213">
        <v>0.0</v>
      </c>
      <c r="H62" s="213">
        <v>24.0</v>
      </c>
      <c r="I62" s="213">
        <v>24.0</v>
      </c>
      <c r="J62" s="214">
        <v>0.0</v>
      </c>
      <c r="K62" s="211" t="s">
        <v>16727</v>
      </c>
      <c r="L62" s="211">
        <v>3.32245454E9</v>
      </c>
      <c r="M62" s="211" t="s">
        <v>11034</v>
      </c>
      <c r="N62" s="211" t="s">
        <v>13773</v>
      </c>
      <c r="O62" s="211" t="s">
        <v>16728</v>
      </c>
      <c r="P62" s="211" t="s">
        <v>2137</v>
      </c>
      <c r="Q62" s="230">
        <f>COUNTIF('Hedef Liste Konya'!A:A,A62)</f>
        <v>1</v>
      </c>
    </row>
    <row r="63" ht="15.75" hidden="1" customHeight="1">
      <c r="A63" s="211" t="s">
        <v>16010</v>
      </c>
      <c r="B63" s="211" t="s">
        <v>16011</v>
      </c>
      <c r="C63" s="212" t="s">
        <v>2897</v>
      </c>
      <c r="D63" s="211" t="s">
        <v>1370</v>
      </c>
      <c r="E63" s="213">
        <v>2837.0</v>
      </c>
      <c r="F63" s="211"/>
      <c r="G63" s="213">
        <v>0.0</v>
      </c>
      <c r="H63" s="213">
        <v>73.0</v>
      </c>
      <c r="I63" s="213">
        <v>73.0</v>
      </c>
      <c r="J63" s="214">
        <v>0.0</v>
      </c>
      <c r="K63" s="211" t="s">
        <v>16012</v>
      </c>
      <c r="L63" s="211">
        <v>3.3235708E9</v>
      </c>
      <c r="M63" s="211" t="s">
        <v>13595</v>
      </c>
      <c r="N63" s="211" t="s">
        <v>15280</v>
      </c>
      <c r="O63" s="211" t="s">
        <v>16013</v>
      </c>
      <c r="P63" s="211" t="s">
        <v>2137</v>
      </c>
      <c r="Q63" s="230">
        <f>COUNTIF('Hedef Liste Konya'!A:A,A63)</f>
        <v>1</v>
      </c>
    </row>
    <row r="64" ht="15.75" hidden="1" customHeight="1">
      <c r="A64" s="211" t="s">
        <v>14479</v>
      </c>
      <c r="B64" s="211" t="s">
        <v>14480</v>
      </c>
      <c r="C64" s="212" t="s">
        <v>2897</v>
      </c>
      <c r="D64" s="211" t="s">
        <v>1507</v>
      </c>
      <c r="E64" s="213">
        <v>724.0</v>
      </c>
      <c r="F64" s="213">
        <v>10.0</v>
      </c>
      <c r="G64" s="213">
        <v>0.0</v>
      </c>
      <c r="H64" s="213">
        <v>62.0</v>
      </c>
      <c r="I64" s="213">
        <v>62.0</v>
      </c>
      <c r="J64" s="214">
        <v>0.0</v>
      </c>
      <c r="K64" s="211" t="s">
        <v>14481</v>
      </c>
      <c r="L64" s="211">
        <v>3.322570707E9</v>
      </c>
      <c r="M64" s="211" t="s">
        <v>13595</v>
      </c>
      <c r="N64" s="211" t="s">
        <v>14205</v>
      </c>
      <c r="O64" s="211" t="s">
        <v>14482</v>
      </c>
      <c r="P64" s="211" t="s">
        <v>2137</v>
      </c>
      <c r="Q64" s="230">
        <f>COUNTIF('Hedef Liste Konya'!A:A,A64)</f>
        <v>1</v>
      </c>
    </row>
    <row r="65" ht="15.75" hidden="1" customHeight="1">
      <c r="A65" s="211" t="s">
        <v>15282</v>
      </c>
      <c r="B65" s="211" t="s">
        <v>15283</v>
      </c>
      <c r="C65" s="212" t="s">
        <v>2897</v>
      </c>
      <c r="D65" s="211" t="s">
        <v>1832</v>
      </c>
      <c r="E65" s="213">
        <v>515.0</v>
      </c>
      <c r="F65" s="213">
        <v>20.0</v>
      </c>
      <c r="G65" s="213">
        <v>14.0</v>
      </c>
      <c r="H65" s="213">
        <v>11.0</v>
      </c>
      <c r="I65" s="213">
        <v>25.0</v>
      </c>
      <c r="J65" s="214">
        <v>0.56</v>
      </c>
      <c r="K65" s="211" t="s">
        <v>15284</v>
      </c>
      <c r="L65" s="211">
        <v>3.323232525E9</v>
      </c>
      <c r="M65" s="211" t="s">
        <v>13595</v>
      </c>
      <c r="N65" s="211" t="s">
        <v>14632</v>
      </c>
      <c r="O65" s="211" t="s">
        <v>15285</v>
      </c>
      <c r="P65" s="211" t="s">
        <v>2137</v>
      </c>
      <c r="Q65" s="230">
        <f>COUNTIF('Hedef Liste Konya'!A:A,A65)</f>
        <v>1</v>
      </c>
    </row>
    <row r="66" ht="15.75" hidden="1" customHeight="1">
      <c r="A66" s="211" t="s">
        <v>13632</v>
      </c>
      <c r="B66" s="211" t="s">
        <v>13633</v>
      </c>
      <c r="C66" s="212" t="s">
        <v>2897</v>
      </c>
      <c r="D66" s="211" t="s">
        <v>1356</v>
      </c>
      <c r="E66" s="213">
        <v>14524.0</v>
      </c>
      <c r="F66" s="213">
        <v>515.0</v>
      </c>
      <c r="G66" s="213">
        <v>38.0</v>
      </c>
      <c r="H66" s="213">
        <v>72.0</v>
      </c>
      <c r="I66" s="213">
        <v>110.0</v>
      </c>
      <c r="J66" s="214">
        <v>0.35</v>
      </c>
      <c r="K66" s="211" t="s">
        <v>13634</v>
      </c>
      <c r="L66" s="211">
        <v>3.322410005E9</v>
      </c>
      <c r="M66" s="211" t="s">
        <v>11034</v>
      </c>
      <c r="N66" s="211" t="s">
        <v>13602</v>
      </c>
      <c r="O66" s="211" t="s">
        <v>13635</v>
      </c>
      <c r="P66" s="211" t="s">
        <v>2137</v>
      </c>
      <c r="Q66" s="230">
        <f>COUNTIF('Hedef Liste Konya'!A:A,A66)</f>
        <v>1</v>
      </c>
    </row>
    <row r="67" ht="15.75" hidden="1" customHeight="1">
      <c r="A67" s="211" t="s">
        <v>16928</v>
      </c>
      <c r="B67" s="211" t="s">
        <v>16929</v>
      </c>
      <c r="C67" s="212" t="s">
        <v>2897</v>
      </c>
      <c r="D67" s="211" t="s">
        <v>1385</v>
      </c>
      <c r="E67" s="213">
        <v>393.0</v>
      </c>
      <c r="F67" s="211"/>
      <c r="G67" s="213">
        <v>7.0</v>
      </c>
      <c r="H67" s="213">
        <v>7.0</v>
      </c>
      <c r="I67" s="213">
        <v>14.0</v>
      </c>
      <c r="J67" s="214">
        <v>0.5</v>
      </c>
      <c r="K67" s="211" t="s">
        <v>16930</v>
      </c>
      <c r="L67" s="211">
        <v>3.322388485E9</v>
      </c>
      <c r="M67" s="211" t="s">
        <v>11034</v>
      </c>
      <c r="N67" s="211" t="s">
        <v>13709</v>
      </c>
      <c r="O67" s="211" t="s">
        <v>16931</v>
      </c>
      <c r="P67" s="211" t="s">
        <v>2137</v>
      </c>
      <c r="Q67" s="230">
        <f>COUNTIF('Hedef Liste Konya'!A:A,A67)</f>
        <v>1</v>
      </c>
    </row>
    <row r="68" ht="15.75" hidden="1" customHeight="1">
      <c r="A68" s="211" t="s">
        <v>17832</v>
      </c>
      <c r="B68" s="211" t="s">
        <v>17833</v>
      </c>
      <c r="C68" s="212" t="s">
        <v>2897</v>
      </c>
      <c r="D68" s="211" t="s">
        <v>1348</v>
      </c>
      <c r="E68" s="213">
        <v>7783.0</v>
      </c>
      <c r="F68" s="213">
        <v>131.0</v>
      </c>
      <c r="G68" s="213">
        <v>87.0</v>
      </c>
      <c r="H68" s="213">
        <v>0.0</v>
      </c>
      <c r="I68" s="213">
        <v>87.0</v>
      </c>
      <c r="J68" s="214">
        <v>1.0</v>
      </c>
      <c r="K68" s="211" t="s">
        <v>3443</v>
      </c>
      <c r="L68" s="211">
        <v>2.123363575E9</v>
      </c>
      <c r="M68" s="211" t="s">
        <v>11034</v>
      </c>
      <c r="N68" s="211" t="s">
        <v>13896</v>
      </c>
      <c r="O68" s="211" t="s">
        <v>17834</v>
      </c>
      <c r="P68" s="211" t="s">
        <v>2165</v>
      </c>
      <c r="Q68" s="230">
        <f>COUNTIF('Hedef Liste Konya'!A:A,A68)</f>
        <v>0</v>
      </c>
    </row>
    <row r="69" ht="15.75" hidden="1" customHeight="1">
      <c r="A69" s="211" t="s">
        <v>17835</v>
      </c>
      <c r="B69" s="211" t="s">
        <v>17836</v>
      </c>
      <c r="C69" s="212" t="s">
        <v>2909</v>
      </c>
      <c r="D69" s="211" t="s">
        <v>1364</v>
      </c>
      <c r="E69" s="213">
        <v>1014.0</v>
      </c>
      <c r="F69" s="211"/>
      <c r="G69" s="213">
        <v>74.0</v>
      </c>
      <c r="H69" s="213">
        <v>6.0</v>
      </c>
      <c r="I69" s="213">
        <v>80.0</v>
      </c>
      <c r="J69" s="214">
        <v>0.93</v>
      </c>
      <c r="K69" s="211" t="s">
        <v>2216</v>
      </c>
      <c r="L69" s="211">
        <v>5.322231598E9</v>
      </c>
      <c r="M69" s="211" t="s">
        <v>13595</v>
      </c>
      <c r="N69" s="211" t="s">
        <v>14387</v>
      </c>
      <c r="O69" s="211" t="s">
        <v>17837</v>
      </c>
      <c r="P69" s="211" t="s">
        <v>2165</v>
      </c>
      <c r="Q69" s="230">
        <f>COUNTIF('Hedef Liste Konya'!A:A,A69)</f>
        <v>0</v>
      </c>
    </row>
    <row r="70" ht="15.75" hidden="1" customHeight="1">
      <c r="A70" s="211" t="s">
        <v>14245</v>
      </c>
      <c r="B70" s="211" t="s">
        <v>14246</v>
      </c>
      <c r="C70" s="212" t="s">
        <v>2897</v>
      </c>
      <c r="D70" s="211" t="s">
        <v>1364</v>
      </c>
      <c r="E70" s="213">
        <v>1.0</v>
      </c>
      <c r="F70" s="211"/>
      <c r="G70" s="213">
        <v>0.0</v>
      </c>
      <c r="H70" s="213">
        <v>14.0</v>
      </c>
      <c r="I70" s="213">
        <v>14.0</v>
      </c>
      <c r="J70" s="214">
        <v>0.0</v>
      </c>
      <c r="K70" s="211" t="s">
        <v>14247</v>
      </c>
      <c r="L70" s="211">
        <v>5.447454893E9</v>
      </c>
      <c r="M70" s="211" t="s">
        <v>13620</v>
      </c>
      <c r="N70" s="211" t="s">
        <v>15537</v>
      </c>
      <c r="O70" s="211" t="s">
        <v>14248</v>
      </c>
      <c r="P70" s="211" t="s">
        <v>2137</v>
      </c>
      <c r="Q70" s="230">
        <f>COUNTIF('Hedef Liste Konya'!A:A,A70)</f>
        <v>1</v>
      </c>
    </row>
    <row r="71" ht="15.75" hidden="1" customHeight="1">
      <c r="A71" s="211" t="s">
        <v>13737</v>
      </c>
      <c r="B71" s="211" t="s">
        <v>13738</v>
      </c>
      <c r="C71" s="212" t="s">
        <v>2897</v>
      </c>
      <c r="D71" s="211" t="s">
        <v>1364</v>
      </c>
      <c r="E71" s="213">
        <v>55.0</v>
      </c>
      <c r="F71" s="211"/>
      <c r="G71" s="213">
        <v>6.0</v>
      </c>
      <c r="H71" s="213">
        <v>4.0</v>
      </c>
      <c r="I71" s="213">
        <v>10.0</v>
      </c>
      <c r="J71" s="214">
        <v>0.6</v>
      </c>
      <c r="K71" s="211" t="s">
        <v>13739</v>
      </c>
      <c r="L71" s="211">
        <v>5.324368233E9</v>
      </c>
      <c r="M71" s="211" t="s">
        <v>11034</v>
      </c>
      <c r="N71" s="211" t="s">
        <v>13740</v>
      </c>
      <c r="O71" s="211" t="s">
        <v>13741</v>
      </c>
      <c r="P71" s="211" t="s">
        <v>2137</v>
      </c>
      <c r="Q71" s="230">
        <f>COUNTIF('Hedef Liste Konya'!A:A,A71)</f>
        <v>1</v>
      </c>
    </row>
    <row r="72" ht="15.75" hidden="1" customHeight="1">
      <c r="A72" s="211" t="s">
        <v>16561</v>
      </c>
      <c r="B72" s="211" t="s">
        <v>16562</v>
      </c>
      <c r="C72" s="212" t="s">
        <v>2897</v>
      </c>
      <c r="D72" s="211" t="s">
        <v>1364</v>
      </c>
      <c r="E72" s="213">
        <v>105.0</v>
      </c>
      <c r="F72" s="213">
        <v>4.0</v>
      </c>
      <c r="G72" s="213">
        <v>9.0</v>
      </c>
      <c r="H72" s="213">
        <v>12.0</v>
      </c>
      <c r="I72" s="213">
        <v>21.0</v>
      </c>
      <c r="J72" s="214">
        <v>0.43</v>
      </c>
      <c r="K72" s="211" t="s">
        <v>16563</v>
      </c>
      <c r="L72" s="211">
        <v>5.301367996E9</v>
      </c>
      <c r="M72" s="211" t="s">
        <v>11034</v>
      </c>
      <c r="N72" s="211" t="s">
        <v>14268</v>
      </c>
      <c r="O72" s="211" t="s">
        <v>16564</v>
      </c>
      <c r="P72" s="211" t="s">
        <v>2137</v>
      </c>
      <c r="Q72" s="230">
        <f>COUNTIF('Hedef Liste Konya'!A:A,A72)</f>
        <v>1</v>
      </c>
    </row>
    <row r="73" ht="15.75" hidden="1" customHeight="1">
      <c r="A73" s="211" t="s">
        <v>17838</v>
      </c>
      <c r="B73" s="211" t="s">
        <v>17839</v>
      </c>
      <c r="C73" s="212" t="s">
        <v>2897</v>
      </c>
      <c r="D73" s="211" t="s">
        <v>1364</v>
      </c>
      <c r="E73" s="213">
        <v>4246.0</v>
      </c>
      <c r="F73" s="213">
        <v>194.0</v>
      </c>
      <c r="G73" s="213">
        <v>25.0</v>
      </c>
      <c r="H73" s="213">
        <v>2.0</v>
      </c>
      <c r="I73" s="213">
        <v>27.0</v>
      </c>
      <c r="J73" s="214">
        <v>0.93</v>
      </c>
      <c r="K73" s="211" t="s">
        <v>17840</v>
      </c>
      <c r="L73" s="211">
        <v>5.517470242E9</v>
      </c>
      <c r="M73" s="211" t="s">
        <v>11034</v>
      </c>
      <c r="N73" s="211" t="s">
        <v>13602</v>
      </c>
      <c r="O73" s="211" t="s">
        <v>17841</v>
      </c>
      <c r="P73" s="211" t="s">
        <v>2137</v>
      </c>
      <c r="Q73" s="230">
        <f>COUNTIF('Hedef Liste Konya'!A:A,A73)</f>
        <v>0</v>
      </c>
    </row>
    <row r="74" ht="15.75" hidden="1" customHeight="1">
      <c r="A74" s="211" t="s">
        <v>15539</v>
      </c>
      <c r="B74" s="211" t="s">
        <v>15540</v>
      </c>
      <c r="C74" s="212" t="s">
        <v>2897</v>
      </c>
      <c r="D74" s="211" t="s">
        <v>1507</v>
      </c>
      <c r="E74" s="213">
        <v>2554.0</v>
      </c>
      <c r="F74" s="213">
        <v>136.0</v>
      </c>
      <c r="G74" s="213">
        <v>35.0</v>
      </c>
      <c r="H74" s="213">
        <v>2.0</v>
      </c>
      <c r="I74" s="213">
        <v>37.0</v>
      </c>
      <c r="J74" s="214">
        <v>0.95</v>
      </c>
      <c r="K74" s="211" t="s">
        <v>15541</v>
      </c>
      <c r="L74" s="211">
        <v>3.32320206E9</v>
      </c>
      <c r="M74" s="211" t="s">
        <v>13595</v>
      </c>
      <c r="N74" s="211" t="s">
        <v>14215</v>
      </c>
      <c r="O74" s="211" t="s">
        <v>15542</v>
      </c>
      <c r="P74" s="211" t="s">
        <v>2137</v>
      </c>
      <c r="Q74" s="230">
        <f>COUNTIF('Hedef Liste Konya'!A:A,A74)</f>
        <v>1</v>
      </c>
    </row>
    <row r="75" ht="15.75" hidden="1" customHeight="1">
      <c r="A75" s="211" t="s">
        <v>16036</v>
      </c>
      <c r="B75" s="211" t="s">
        <v>16037</v>
      </c>
      <c r="C75" s="212" t="s">
        <v>2897</v>
      </c>
      <c r="D75" s="211" t="s">
        <v>1950</v>
      </c>
      <c r="E75" s="213">
        <v>1373.0</v>
      </c>
      <c r="F75" s="213">
        <v>43.0</v>
      </c>
      <c r="G75" s="213">
        <v>0.0</v>
      </c>
      <c r="H75" s="213">
        <v>75.0</v>
      </c>
      <c r="I75" s="213">
        <v>75.0</v>
      </c>
      <c r="J75" s="214">
        <v>0.0</v>
      </c>
      <c r="K75" s="211" t="s">
        <v>16038</v>
      </c>
      <c r="L75" s="211">
        <v>5.383905556E9</v>
      </c>
      <c r="M75" s="211" t="s">
        <v>13595</v>
      </c>
      <c r="N75" s="211" t="s">
        <v>14387</v>
      </c>
      <c r="O75" s="211" t="s">
        <v>16039</v>
      </c>
      <c r="P75" s="211" t="s">
        <v>2137</v>
      </c>
      <c r="Q75" s="230">
        <f>COUNTIF('Hedef Liste Konya'!A:A,A75)</f>
        <v>1</v>
      </c>
    </row>
    <row r="76" ht="15.75" hidden="1" customHeight="1">
      <c r="A76" s="211" t="s">
        <v>17842</v>
      </c>
      <c r="B76" s="211" t="s">
        <v>17843</v>
      </c>
      <c r="C76" s="212" t="s">
        <v>2897</v>
      </c>
      <c r="D76" s="211" t="s">
        <v>1364</v>
      </c>
      <c r="E76" s="213">
        <v>727.0</v>
      </c>
      <c r="F76" s="213">
        <v>38.0</v>
      </c>
      <c r="G76" s="213">
        <v>53.0</v>
      </c>
      <c r="H76" s="213">
        <v>3.0</v>
      </c>
      <c r="I76" s="213">
        <v>56.0</v>
      </c>
      <c r="J76" s="214">
        <v>0.95</v>
      </c>
      <c r="K76" s="211" t="s">
        <v>2216</v>
      </c>
      <c r="L76" s="211">
        <v>3.323245454E9</v>
      </c>
      <c r="M76" s="211" t="s">
        <v>13595</v>
      </c>
      <c r="N76" s="211" t="s">
        <v>13945</v>
      </c>
      <c r="O76" s="211" t="s">
        <v>17844</v>
      </c>
      <c r="P76" s="211" t="s">
        <v>2165</v>
      </c>
      <c r="Q76" s="230">
        <f>COUNTIF('Hedef Liste Konya'!A:A,A76)</f>
        <v>0</v>
      </c>
    </row>
    <row r="77" ht="15.75" hidden="1" customHeight="1">
      <c r="A77" s="211" t="s">
        <v>17845</v>
      </c>
      <c r="B77" s="211" t="s">
        <v>17846</v>
      </c>
      <c r="C77" s="212" t="s">
        <v>2897</v>
      </c>
      <c r="D77" s="211" t="s">
        <v>1364</v>
      </c>
      <c r="E77" s="213">
        <v>444.0</v>
      </c>
      <c r="F77" s="213">
        <v>19.0</v>
      </c>
      <c r="G77" s="213">
        <v>70.0</v>
      </c>
      <c r="H77" s="213">
        <v>5.0</v>
      </c>
      <c r="I77" s="213">
        <v>75.0</v>
      </c>
      <c r="J77" s="231">
        <v>0.93</v>
      </c>
      <c r="K77" s="211" t="s">
        <v>2216</v>
      </c>
      <c r="L77" s="211">
        <v>5.55695875E9</v>
      </c>
      <c r="M77" s="211" t="s">
        <v>11034</v>
      </c>
      <c r="N77" s="211" t="s">
        <v>14237</v>
      </c>
      <c r="O77" s="211" t="s">
        <v>17847</v>
      </c>
      <c r="P77" s="211" t="s">
        <v>2165</v>
      </c>
      <c r="Q77" s="230">
        <f>COUNTIF('Hedef Liste Konya'!A:A,A77)</f>
        <v>0</v>
      </c>
    </row>
    <row r="78" ht="15.75" hidden="1" customHeight="1">
      <c r="A78" s="211" t="s">
        <v>17848</v>
      </c>
      <c r="B78" s="211" t="s">
        <v>17849</v>
      </c>
      <c r="C78" s="212" t="s">
        <v>2909</v>
      </c>
      <c r="D78" s="211" t="s">
        <v>1364</v>
      </c>
      <c r="E78" s="213">
        <v>564.0</v>
      </c>
      <c r="F78" s="211"/>
      <c r="G78" s="213">
        <v>73.0</v>
      </c>
      <c r="H78" s="213">
        <v>5.0</v>
      </c>
      <c r="I78" s="213">
        <v>78.0</v>
      </c>
      <c r="J78" s="214">
        <v>0.94</v>
      </c>
      <c r="K78" s="211" t="s">
        <v>2216</v>
      </c>
      <c r="L78" s="211">
        <v>5.320532762E9</v>
      </c>
      <c r="M78" s="211" t="s">
        <v>11034</v>
      </c>
      <c r="N78" s="211" t="s">
        <v>13609</v>
      </c>
      <c r="O78" s="211" t="s">
        <v>17850</v>
      </c>
      <c r="P78" s="211" t="s">
        <v>2165</v>
      </c>
      <c r="Q78" s="230">
        <f>COUNTIF('Hedef Liste Konya'!A:A,A78)</f>
        <v>0</v>
      </c>
    </row>
    <row r="79" ht="15.75" hidden="1" customHeight="1">
      <c r="A79" s="211" t="s">
        <v>17851</v>
      </c>
      <c r="B79" s="211" t="s">
        <v>17852</v>
      </c>
      <c r="C79" s="212" t="s">
        <v>2909</v>
      </c>
      <c r="D79" s="211" t="s">
        <v>1364</v>
      </c>
      <c r="E79" s="213">
        <v>1.0</v>
      </c>
      <c r="F79" s="211"/>
      <c r="G79" s="213">
        <v>113.0</v>
      </c>
      <c r="H79" s="213">
        <v>4.0</v>
      </c>
      <c r="I79" s="213">
        <v>117.0</v>
      </c>
      <c r="J79" s="214">
        <v>0.97</v>
      </c>
      <c r="K79" s="211" t="s">
        <v>2216</v>
      </c>
      <c r="L79" s="211">
        <v>5.459345848E9</v>
      </c>
      <c r="M79" s="211" t="s">
        <v>13620</v>
      </c>
      <c r="N79" s="211" t="s">
        <v>14123</v>
      </c>
      <c r="O79" s="211" t="s">
        <v>17853</v>
      </c>
      <c r="P79" s="211" t="s">
        <v>2165</v>
      </c>
      <c r="Q79" s="230">
        <f>COUNTIF('Hedef Liste Konya'!A:A,A79)</f>
        <v>0</v>
      </c>
    </row>
    <row r="80" ht="15.75" hidden="1" customHeight="1">
      <c r="A80" s="211" t="s">
        <v>17854</v>
      </c>
      <c r="B80" s="211" t="s">
        <v>17855</v>
      </c>
      <c r="C80" s="212" t="s">
        <v>2897</v>
      </c>
      <c r="D80" s="211" t="s">
        <v>1364</v>
      </c>
      <c r="E80" s="213">
        <v>1119.0</v>
      </c>
      <c r="F80" s="213">
        <v>27.0</v>
      </c>
      <c r="G80" s="213">
        <v>80.0</v>
      </c>
      <c r="H80" s="213">
        <v>5.0</v>
      </c>
      <c r="I80" s="213">
        <v>85.0</v>
      </c>
      <c r="J80" s="214">
        <v>0.94</v>
      </c>
      <c r="K80" s="211" t="s">
        <v>2216</v>
      </c>
      <c r="L80" s="211">
        <v>5.522951475E9</v>
      </c>
      <c r="M80" s="211" t="s">
        <v>11034</v>
      </c>
      <c r="N80" s="211" t="s">
        <v>13773</v>
      </c>
      <c r="O80" s="211" t="s">
        <v>17856</v>
      </c>
      <c r="P80" s="211" t="s">
        <v>2165</v>
      </c>
      <c r="Q80" s="230">
        <f>COUNTIF('Hedef Liste Konya'!A:A,A80)</f>
        <v>0</v>
      </c>
    </row>
    <row r="81" ht="15.75" hidden="1" customHeight="1">
      <c r="A81" s="211" t="s">
        <v>17857</v>
      </c>
      <c r="B81" s="211" t="s">
        <v>17858</v>
      </c>
      <c r="C81" s="212" t="s">
        <v>2909</v>
      </c>
      <c r="D81" s="211" t="s">
        <v>1364</v>
      </c>
      <c r="E81" s="213">
        <v>1.0</v>
      </c>
      <c r="F81" s="211"/>
      <c r="G81" s="213">
        <v>116.0</v>
      </c>
      <c r="H81" s="213">
        <v>4.0</v>
      </c>
      <c r="I81" s="213">
        <v>120.0</v>
      </c>
      <c r="J81" s="214">
        <v>0.97</v>
      </c>
      <c r="K81" s="211" t="s">
        <v>2216</v>
      </c>
      <c r="L81" s="211">
        <v>5.367762921E9</v>
      </c>
      <c r="M81" s="211" t="s">
        <v>11034</v>
      </c>
      <c r="N81" s="211" t="s">
        <v>14237</v>
      </c>
      <c r="O81" s="211" t="s">
        <v>17859</v>
      </c>
      <c r="P81" s="211" t="s">
        <v>2165</v>
      </c>
      <c r="Q81" s="230">
        <f>COUNTIF('Hedef Liste Konya'!A:A,A81)</f>
        <v>0</v>
      </c>
    </row>
    <row r="82" ht="15.75" hidden="1" customHeight="1">
      <c r="A82" s="211" t="s">
        <v>17860</v>
      </c>
      <c r="B82" s="211" t="s">
        <v>17861</v>
      </c>
      <c r="C82" s="212" t="s">
        <v>2897</v>
      </c>
      <c r="D82" s="211" t="s">
        <v>1364</v>
      </c>
      <c r="E82" s="213">
        <v>1241.0</v>
      </c>
      <c r="F82" s="213">
        <v>32.0</v>
      </c>
      <c r="G82" s="213">
        <v>62.0</v>
      </c>
      <c r="H82" s="213">
        <v>5.0</v>
      </c>
      <c r="I82" s="213">
        <v>67.0</v>
      </c>
      <c r="J82" s="214">
        <v>0.93</v>
      </c>
      <c r="K82" s="211" t="s">
        <v>2216</v>
      </c>
      <c r="L82" s="211">
        <v>5.456428542E9</v>
      </c>
      <c r="M82" s="211" t="s">
        <v>11034</v>
      </c>
      <c r="N82" s="211" t="s">
        <v>13930</v>
      </c>
      <c r="O82" s="211" t="s">
        <v>17862</v>
      </c>
      <c r="P82" s="211" t="s">
        <v>2165</v>
      </c>
      <c r="Q82" s="230">
        <f>COUNTIF('Hedef Liste Konya'!A:A,A82)</f>
        <v>0</v>
      </c>
    </row>
    <row r="83" ht="15.75" hidden="1" customHeight="1">
      <c r="A83" s="211" t="s">
        <v>17863</v>
      </c>
      <c r="B83" s="211" t="s">
        <v>17864</v>
      </c>
      <c r="C83" s="212" t="s">
        <v>2897</v>
      </c>
      <c r="D83" s="211" t="s">
        <v>1364</v>
      </c>
      <c r="E83" s="211"/>
      <c r="F83" s="211"/>
      <c r="G83" s="213">
        <v>116.0</v>
      </c>
      <c r="H83" s="213">
        <v>4.0</v>
      </c>
      <c r="I83" s="213">
        <v>120.0</v>
      </c>
      <c r="J83" s="214">
        <v>0.97</v>
      </c>
      <c r="K83" s="211" t="s">
        <v>2216</v>
      </c>
      <c r="L83" s="211">
        <v>5.379441727E9</v>
      </c>
      <c r="M83" s="211" t="s">
        <v>13620</v>
      </c>
      <c r="N83" s="211" t="s">
        <v>14005</v>
      </c>
      <c r="O83" s="211" t="s">
        <v>17865</v>
      </c>
      <c r="P83" s="211" t="s">
        <v>2165</v>
      </c>
      <c r="Q83" s="230">
        <f>COUNTIF('Hedef Liste Konya'!A:A,A83)</f>
        <v>0</v>
      </c>
    </row>
    <row r="84" ht="15.75" hidden="1" customHeight="1">
      <c r="A84" s="211" t="s">
        <v>17866</v>
      </c>
      <c r="B84" s="211" t="s">
        <v>17867</v>
      </c>
      <c r="C84" s="212" t="s">
        <v>2897</v>
      </c>
      <c r="D84" s="211" t="s">
        <v>1364</v>
      </c>
      <c r="E84" s="213">
        <v>1192.0</v>
      </c>
      <c r="F84" s="213">
        <v>76.0</v>
      </c>
      <c r="G84" s="213">
        <v>67.0</v>
      </c>
      <c r="H84" s="213">
        <v>4.0</v>
      </c>
      <c r="I84" s="213">
        <v>71.0</v>
      </c>
      <c r="J84" s="214">
        <v>0.94</v>
      </c>
      <c r="K84" s="211" t="s">
        <v>2216</v>
      </c>
      <c r="L84" s="211">
        <v>5.43911083E9</v>
      </c>
      <c r="M84" s="211" t="s">
        <v>11034</v>
      </c>
      <c r="N84" s="211" t="s">
        <v>14076</v>
      </c>
      <c r="O84" s="211" t="s">
        <v>17868</v>
      </c>
      <c r="P84" s="211" t="s">
        <v>2165</v>
      </c>
      <c r="Q84" s="230">
        <f>COUNTIF('Hedef Liste Konya'!A:A,A84)</f>
        <v>0</v>
      </c>
    </row>
    <row r="85" ht="15.75" hidden="1" customHeight="1">
      <c r="A85" s="211" t="s">
        <v>17869</v>
      </c>
      <c r="B85" s="211" t="s">
        <v>17870</v>
      </c>
      <c r="C85" s="212" t="s">
        <v>2897</v>
      </c>
      <c r="D85" s="211" t="s">
        <v>1364</v>
      </c>
      <c r="E85" s="213">
        <v>196.0</v>
      </c>
      <c r="F85" s="211"/>
      <c r="G85" s="213">
        <v>47.0</v>
      </c>
      <c r="H85" s="213">
        <v>3.0</v>
      </c>
      <c r="I85" s="213">
        <v>50.0</v>
      </c>
      <c r="J85" s="214">
        <v>0.94</v>
      </c>
      <c r="K85" s="211" t="s">
        <v>2216</v>
      </c>
      <c r="L85" s="211">
        <v>5.417843814E9</v>
      </c>
      <c r="M85" s="211" t="s">
        <v>13620</v>
      </c>
      <c r="N85" s="211" t="s">
        <v>13763</v>
      </c>
      <c r="O85" s="211" t="s">
        <v>17871</v>
      </c>
      <c r="P85" s="211" t="s">
        <v>2165</v>
      </c>
      <c r="Q85" s="230">
        <f>COUNTIF('Hedef Liste Konya'!A:A,A85)</f>
        <v>0</v>
      </c>
    </row>
    <row r="86" ht="15.75" hidden="1" customHeight="1">
      <c r="A86" s="211" t="s">
        <v>17872</v>
      </c>
      <c r="B86" s="211" t="s">
        <v>17873</v>
      </c>
      <c r="C86" s="212" t="s">
        <v>2897</v>
      </c>
      <c r="D86" s="211" t="s">
        <v>1364</v>
      </c>
      <c r="E86" s="213">
        <v>157.0</v>
      </c>
      <c r="F86" s="213">
        <v>33.0</v>
      </c>
      <c r="G86" s="213">
        <v>54.0</v>
      </c>
      <c r="H86" s="213">
        <v>6.0</v>
      </c>
      <c r="I86" s="213">
        <v>60.0</v>
      </c>
      <c r="J86" s="214">
        <v>0.9</v>
      </c>
      <c r="K86" s="211" t="s">
        <v>2216</v>
      </c>
      <c r="L86" s="211">
        <v>5.493404423E9</v>
      </c>
      <c r="M86" s="211" t="s">
        <v>11034</v>
      </c>
      <c r="N86" s="211" t="s">
        <v>5707</v>
      </c>
      <c r="O86" s="211" t="s">
        <v>17874</v>
      </c>
      <c r="P86" s="211" t="s">
        <v>2165</v>
      </c>
      <c r="Q86" s="230">
        <f>COUNTIF('Hedef Liste Konya'!A:A,A86)</f>
        <v>0</v>
      </c>
    </row>
    <row r="87" ht="15.75" hidden="1" customHeight="1">
      <c r="A87" s="211" t="s">
        <v>17875</v>
      </c>
      <c r="B87" s="211" t="s">
        <v>17876</v>
      </c>
      <c r="C87" s="212" t="s">
        <v>2897</v>
      </c>
      <c r="D87" s="211" t="s">
        <v>1364</v>
      </c>
      <c r="E87" s="213">
        <v>1347.0</v>
      </c>
      <c r="F87" s="213">
        <v>47.0</v>
      </c>
      <c r="G87" s="213">
        <v>60.0</v>
      </c>
      <c r="H87" s="213">
        <v>6.0</v>
      </c>
      <c r="I87" s="213">
        <v>66.0</v>
      </c>
      <c r="J87" s="214">
        <v>0.91</v>
      </c>
      <c r="K87" s="211" t="s">
        <v>2216</v>
      </c>
      <c r="L87" s="211">
        <v>5.518650798E9</v>
      </c>
      <c r="M87" s="211" t="s">
        <v>11034</v>
      </c>
      <c r="N87" s="211" t="s">
        <v>13668</v>
      </c>
      <c r="O87" s="211" t="s">
        <v>17877</v>
      </c>
      <c r="P87" s="211" t="s">
        <v>2165</v>
      </c>
      <c r="Q87" s="230">
        <f>COUNTIF('Hedef Liste Konya'!A:A,A87)</f>
        <v>0</v>
      </c>
    </row>
    <row r="88" ht="15.75" hidden="1" customHeight="1">
      <c r="A88" s="211" t="s">
        <v>17878</v>
      </c>
      <c r="B88" s="211" t="s">
        <v>17879</v>
      </c>
      <c r="C88" s="212" t="s">
        <v>2909</v>
      </c>
      <c r="D88" s="211" t="s">
        <v>1364</v>
      </c>
      <c r="E88" s="211"/>
      <c r="F88" s="211"/>
      <c r="G88" s="213">
        <v>116.0</v>
      </c>
      <c r="H88" s="213">
        <v>4.0</v>
      </c>
      <c r="I88" s="213">
        <v>120.0</v>
      </c>
      <c r="J88" s="214">
        <v>0.97</v>
      </c>
      <c r="K88" s="211" t="s">
        <v>2216</v>
      </c>
      <c r="L88" s="211">
        <v>5.423994896E9</v>
      </c>
      <c r="M88" s="211" t="s">
        <v>13679</v>
      </c>
      <c r="N88" s="211" t="s">
        <v>14585</v>
      </c>
      <c r="O88" s="211" t="s">
        <v>17880</v>
      </c>
      <c r="P88" s="211" t="s">
        <v>2165</v>
      </c>
      <c r="Q88" s="230">
        <f>COUNTIF('Hedef Liste Konya'!A:A,A88)</f>
        <v>0</v>
      </c>
    </row>
    <row r="89" ht="15.75" hidden="1" customHeight="1">
      <c r="A89" s="211" t="s">
        <v>17881</v>
      </c>
      <c r="B89" s="211" t="s">
        <v>17882</v>
      </c>
      <c r="C89" s="212" t="s">
        <v>2897</v>
      </c>
      <c r="D89" s="211" t="s">
        <v>1364</v>
      </c>
      <c r="E89" s="213">
        <v>822.0</v>
      </c>
      <c r="F89" s="213">
        <v>31.0</v>
      </c>
      <c r="G89" s="213">
        <v>57.0</v>
      </c>
      <c r="H89" s="213">
        <v>8.0</v>
      </c>
      <c r="I89" s="213">
        <v>65.0</v>
      </c>
      <c r="J89" s="214">
        <v>0.88</v>
      </c>
      <c r="K89" s="211" t="s">
        <v>2216</v>
      </c>
      <c r="L89" s="211">
        <v>5.510091835E9</v>
      </c>
      <c r="M89" s="211" t="s">
        <v>11034</v>
      </c>
      <c r="N89" s="211" t="s">
        <v>12098</v>
      </c>
      <c r="O89" s="211" t="s">
        <v>17883</v>
      </c>
      <c r="P89" s="211" t="s">
        <v>2165</v>
      </c>
      <c r="Q89" s="230">
        <f>COUNTIF('Hedef Liste Konya'!A:A,A89)</f>
        <v>0</v>
      </c>
    </row>
    <row r="90" ht="15.75" hidden="1" customHeight="1">
      <c r="A90" s="211" t="s">
        <v>17884</v>
      </c>
      <c r="B90" s="211" t="s">
        <v>17885</v>
      </c>
      <c r="C90" s="212" t="s">
        <v>2897</v>
      </c>
      <c r="D90" s="211" t="s">
        <v>1364</v>
      </c>
      <c r="E90" s="213">
        <v>443.0</v>
      </c>
      <c r="F90" s="213">
        <v>12.0</v>
      </c>
      <c r="G90" s="213">
        <v>48.0</v>
      </c>
      <c r="H90" s="213">
        <v>3.0</v>
      </c>
      <c r="I90" s="213">
        <v>51.0</v>
      </c>
      <c r="J90" s="214">
        <v>0.94</v>
      </c>
      <c r="K90" s="211" t="s">
        <v>2216</v>
      </c>
      <c r="L90" s="211">
        <v>5.510940091E9</v>
      </c>
      <c r="M90" s="211" t="s">
        <v>11034</v>
      </c>
      <c r="N90" s="211" t="s">
        <v>13609</v>
      </c>
      <c r="O90" s="211" t="s">
        <v>17886</v>
      </c>
      <c r="P90" s="211" t="s">
        <v>2165</v>
      </c>
      <c r="Q90" s="230">
        <f>COUNTIF('Hedef Liste Konya'!A:A,A90)</f>
        <v>0</v>
      </c>
    </row>
    <row r="91" ht="15.75" hidden="1" customHeight="1">
      <c r="A91" s="211" t="s">
        <v>17887</v>
      </c>
      <c r="B91" s="211" t="s">
        <v>17888</v>
      </c>
      <c r="C91" s="212" t="s">
        <v>2909</v>
      </c>
      <c r="D91" s="211" t="s">
        <v>1364</v>
      </c>
      <c r="E91" s="211"/>
      <c r="F91" s="211"/>
      <c r="G91" s="213">
        <v>116.0</v>
      </c>
      <c r="H91" s="213">
        <v>4.0</v>
      </c>
      <c r="I91" s="213">
        <v>120.0</v>
      </c>
      <c r="J91" s="214">
        <v>0.97</v>
      </c>
      <c r="K91" s="211" t="s">
        <v>2216</v>
      </c>
      <c r="L91" s="211">
        <v>5.06971872E9</v>
      </c>
      <c r="M91" s="211" t="s">
        <v>13595</v>
      </c>
      <c r="N91" s="211" t="s">
        <v>14205</v>
      </c>
      <c r="O91" s="211" t="s">
        <v>17889</v>
      </c>
      <c r="P91" s="211" t="s">
        <v>2165</v>
      </c>
      <c r="Q91" s="230">
        <f>COUNTIF('Hedef Liste Konya'!A:A,A91)</f>
        <v>0</v>
      </c>
    </row>
    <row r="92" ht="15.75" hidden="1" customHeight="1">
      <c r="A92" s="211" t="s">
        <v>14161</v>
      </c>
      <c r="B92" s="211" t="s">
        <v>14162</v>
      </c>
      <c r="C92" s="212" t="s">
        <v>2897</v>
      </c>
      <c r="D92" s="211" t="s">
        <v>1507</v>
      </c>
      <c r="E92" s="213">
        <v>141.0</v>
      </c>
      <c r="F92" s="213">
        <v>24.0</v>
      </c>
      <c r="G92" s="213">
        <v>7.0</v>
      </c>
      <c r="H92" s="213">
        <v>7.0</v>
      </c>
      <c r="I92" s="213">
        <v>14.0</v>
      </c>
      <c r="J92" s="214">
        <v>0.5</v>
      </c>
      <c r="K92" s="211" t="s">
        <v>14157</v>
      </c>
      <c r="L92" s="211">
        <v>5.068157618E9</v>
      </c>
      <c r="M92" s="211" t="s">
        <v>11034</v>
      </c>
      <c r="N92" s="211" t="s">
        <v>13773</v>
      </c>
      <c r="O92" s="211" t="s">
        <v>14163</v>
      </c>
      <c r="P92" s="211" t="s">
        <v>2137</v>
      </c>
      <c r="Q92" s="230">
        <f>COUNTIF('Hedef Liste Konya'!A:A,A92)</f>
        <v>1</v>
      </c>
    </row>
    <row r="93" ht="15.75" hidden="1" customHeight="1">
      <c r="A93" s="211" t="s">
        <v>14942</v>
      </c>
      <c r="B93" s="211" t="s">
        <v>14943</v>
      </c>
      <c r="C93" s="212" t="s">
        <v>2897</v>
      </c>
      <c r="D93" s="211" t="s">
        <v>1577</v>
      </c>
      <c r="E93" s="213">
        <v>396.0</v>
      </c>
      <c r="F93" s="213">
        <v>19.0</v>
      </c>
      <c r="G93" s="213">
        <v>69.0</v>
      </c>
      <c r="H93" s="213">
        <v>26.0</v>
      </c>
      <c r="I93" s="213">
        <v>95.0</v>
      </c>
      <c r="J93" s="214">
        <v>0.73</v>
      </c>
      <c r="K93" s="211" t="s">
        <v>14944</v>
      </c>
      <c r="L93" s="211">
        <v>3.323573E9</v>
      </c>
      <c r="M93" s="211" t="s">
        <v>13595</v>
      </c>
      <c r="N93" s="211" t="s">
        <v>14945</v>
      </c>
      <c r="O93" s="211" t="s">
        <v>14946</v>
      </c>
      <c r="P93" s="211" t="s">
        <v>2137</v>
      </c>
      <c r="Q93" s="230">
        <f>COUNTIF('Hedef Liste Konya'!A:A,A93)</f>
        <v>1</v>
      </c>
    </row>
    <row r="94" ht="15.75" hidden="1" customHeight="1">
      <c r="A94" s="211" t="s">
        <v>16000</v>
      </c>
      <c r="B94" s="211" t="s">
        <v>16001</v>
      </c>
      <c r="C94" s="212" t="s">
        <v>2897</v>
      </c>
      <c r="D94" s="211" t="s">
        <v>1370</v>
      </c>
      <c r="E94" s="213">
        <v>515.0</v>
      </c>
      <c r="F94" s="211"/>
      <c r="G94" s="213">
        <v>14.0</v>
      </c>
      <c r="H94" s="213">
        <v>59.0</v>
      </c>
      <c r="I94" s="213">
        <v>73.0</v>
      </c>
      <c r="J94" s="214">
        <v>0.19</v>
      </c>
      <c r="K94" s="211" t="s">
        <v>16002</v>
      </c>
      <c r="L94" s="211">
        <v>5.34718595E9</v>
      </c>
      <c r="M94" s="211" t="s">
        <v>13595</v>
      </c>
      <c r="N94" s="211" t="s">
        <v>16003</v>
      </c>
      <c r="O94" s="211" t="s">
        <v>16004</v>
      </c>
      <c r="P94" s="211" t="s">
        <v>2137</v>
      </c>
      <c r="Q94" s="230">
        <f>COUNTIF('Hedef Liste Konya'!A:A,A94)</f>
        <v>1</v>
      </c>
    </row>
    <row r="95" ht="15.75" hidden="1" customHeight="1">
      <c r="A95" s="211" t="s">
        <v>15464</v>
      </c>
      <c r="B95" s="211" t="s">
        <v>15465</v>
      </c>
      <c r="C95" s="212" t="s">
        <v>2897</v>
      </c>
      <c r="D95" s="211" t="s">
        <v>1507</v>
      </c>
      <c r="E95" s="213">
        <v>841.0</v>
      </c>
      <c r="F95" s="213">
        <v>30.0</v>
      </c>
      <c r="G95" s="213">
        <v>0.0</v>
      </c>
      <c r="H95" s="213">
        <v>16.0</v>
      </c>
      <c r="I95" s="213">
        <v>16.0</v>
      </c>
      <c r="J95" s="214">
        <v>0.0</v>
      </c>
      <c r="K95" s="211" t="s">
        <v>14940</v>
      </c>
      <c r="L95" s="211">
        <v>5.432809489E9</v>
      </c>
      <c r="M95" s="211" t="s">
        <v>11034</v>
      </c>
      <c r="N95" s="211" t="s">
        <v>13602</v>
      </c>
      <c r="O95" s="211" t="s">
        <v>15466</v>
      </c>
      <c r="P95" s="211" t="s">
        <v>2137</v>
      </c>
      <c r="Q95" s="230">
        <f>COUNTIF('Hedef Liste Konya'!A:A,A95)</f>
        <v>1</v>
      </c>
    </row>
    <row r="96" ht="15.75" hidden="1" customHeight="1">
      <c r="A96" s="211" t="s">
        <v>14938</v>
      </c>
      <c r="B96" s="211" t="s">
        <v>14939</v>
      </c>
      <c r="C96" s="212" t="s">
        <v>2897</v>
      </c>
      <c r="D96" s="211" t="s">
        <v>1370</v>
      </c>
      <c r="E96" s="213">
        <v>2374.0</v>
      </c>
      <c r="F96" s="213">
        <v>36.0</v>
      </c>
      <c r="G96" s="213">
        <v>4.0</v>
      </c>
      <c r="H96" s="213">
        <v>6.0</v>
      </c>
      <c r="I96" s="213">
        <v>10.0</v>
      </c>
      <c r="J96" s="214">
        <v>0.4</v>
      </c>
      <c r="K96" s="211" t="s">
        <v>14940</v>
      </c>
      <c r="L96" s="211">
        <v>5.468576383E9</v>
      </c>
      <c r="M96" s="211" t="s">
        <v>11034</v>
      </c>
      <c r="N96" s="211" t="s">
        <v>13602</v>
      </c>
      <c r="O96" s="211" t="s">
        <v>14941</v>
      </c>
      <c r="P96" s="211" t="s">
        <v>2137</v>
      </c>
      <c r="Q96" s="230">
        <f>COUNTIF('Hedef Liste Konya'!A:A,A96)</f>
        <v>1</v>
      </c>
    </row>
    <row r="97" ht="15.75" hidden="1" customHeight="1">
      <c r="A97" s="211" t="s">
        <v>15641</v>
      </c>
      <c r="B97" s="211" t="s">
        <v>15642</v>
      </c>
      <c r="C97" s="212" t="s">
        <v>2897</v>
      </c>
      <c r="D97" s="211" t="s">
        <v>1364</v>
      </c>
      <c r="E97" s="213">
        <v>168.0</v>
      </c>
      <c r="F97" s="211"/>
      <c r="G97" s="213">
        <v>5.0</v>
      </c>
      <c r="H97" s="213">
        <v>19.0</v>
      </c>
      <c r="I97" s="213">
        <v>24.0</v>
      </c>
      <c r="J97" s="214">
        <v>0.21</v>
      </c>
      <c r="K97" s="211" t="s">
        <v>15643</v>
      </c>
      <c r="L97" s="211">
        <v>5.467625726E9</v>
      </c>
      <c r="M97" s="211" t="s">
        <v>11034</v>
      </c>
      <c r="N97" s="211" t="s">
        <v>13930</v>
      </c>
      <c r="O97" s="211" t="s">
        <v>15644</v>
      </c>
      <c r="P97" s="211" t="s">
        <v>2137</v>
      </c>
      <c r="Q97" s="230">
        <f>COUNTIF('Hedef Liste Konya'!A:A,A97)</f>
        <v>1</v>
      </c>
    </row>
    <row r="98" ht="15.75" hidden="1" customHeight="1">
      <c r="A98" s="211" t="s">
        <v>16810</v>
      </c>
      <c r="B98" s="211" t="s">
        <v>16811</v>
      </c>
      <c r="C98" s="212" t="s">
        <v>2897</v>
      </c>
      <c r="D98" s="211" t="s">
        <v>1348</v>
      </c>
      <c r="E98" s="213">
        <v>2437.0</v>
      </c>
      <c r="F98" s="213">
        <v>22.0</v>
      </c>
      <c r="G98" s="213">
        <v>23.0</v>
      </c>
      <c r="H98" s="213">
        <v>3.0</v>
      </c>
      <c r="I98" s="213">
        <v>26.0</v>
      </c>
      <c r="J98" s="214">
        <v>0.88</v>
      </c>
      <c r="K98" s="211" t="s">
        <v>13466</v>
      </c>
      <c r="L98" s="211">
        <v>5.528703695E9</v>
      </c>
      <c r="M98" s="211" t="s">
        <v>11034</v>
      </c>
      <c r="N98" s="211" t="s">
        <v>5707</v>
      </c>
      <c r="O98" s="211" t="s">
        <v>16812</v>
      </c>
      <c r="P98" s="211" t="s">
        <v>2137</v>
      </c>
      <c r="Q98" s="230">
        <f>COUNTIF('Hedef Liste Konya'!A:A,A98)</f>
        <v>1</v>
      </c>
    </row>
    <row r="99" ht="15.75" hidden="1" customHeight="1">
      <c r="A99" s="211" t="s">
        <v>17890</v>
      </c>
      <c r="B99" s="211" t="s">
        <v>17891</v>
      </c>
      <c r="C99" s="212" t="s">
        <v>2897</v>
      </c>
      <c r="D99" s="211" t="s">
        <v>1364</v>
      </c>
      <c r="E99" s="213">
        <v>347.0</v>
      </c>
      <c r="F99" s="213">
        <v>11.0</v>
      </c>
      <c r="G99" s="213">
        <v>53.0</v>
      </c>
      <c r="H99" s="213">
        <v>2.0</v>
      </c>
      <c r="I99" s="213">
        <v>55.0</v>
      </c>
      <c r="J99" s="214">
        <v>0.96</v>
      </c>
      <c r="K99" s="211" t="s">
        <v>2216</v>
      </c>
      <c r="L99" s="211">
        <v>3.327104E9</v>
      </c>
      <c r="M99" s="211" t="s">
        <v>13656</v>
      </c>
      <c r="N99" s="211" t="s">
        <v>13779</v>
      </c>
      <c r="O99" s="211" t="s">
        <v>17892</v>
      </c>
      <c r="P99" s="211" t="s">
        <v>2165</v>
      </c>
      <c r="Q99" s="230">
        <f>COUNTIF('Hedef Liste Konya'!A:A,A99)</f>
        <v>0</v>
      </c>
    </row>
    <row r="100" ht="15.75" hidden="1" customHeight="1">
      <c r="A100" s="211" t="s">
        <v>15905</v>
      </c>
      <c r="B100" s="211" t="s">
        <v>15906</v>
      </c>
      <c r="C100" s="212" t="s">
        <v>2909</v>
      </c>
      <c r="D100" s="211" t="s">
        <v>1378</v>
      </c>
      <c r="E100" s="213">
        <v>622.0</v>
      </c>
      <c r="F100" s="211"/>
      <c r="G100" s="213">
        <v>11.0</v>
      </c>
      <c r="H100" s="213">
        <v>4.0</v>
      </c>
      <c r="I100" s="213">
        <v>15.0</v>
      </c>
      <c r="J100" s="214">
        <v>0.73</v>
      </c>
      <c r="K100" s="211" t="s">
        <v>15907</v>
      </c>
      <c r="L100" s="211">
        <v>3.3232106E9</v>
      </c>
      <c r="M100" s="211" t="s">
        <v>11034</v>
      </c>
      <c r="N100" s="211" t="s">
        <v>14326</v>
      </c>
      <c r="O100" s="211" t="s">
        <v>15908</v>
      </c>
      <c r="P100" s="211" t="s">
        <v>2137</v>
      </c>
      <c r="Q100" s="230">
        <f>COUNTIF('Hedef Liste Konya'!A:A,A100)</f>
        <v>1</v>
      </c>
    </row>
    <row r="101" ht="15.75" hidden="1" customHeight="1">
      <c r="A101" s="211" t="s">
        <v>16115</v>
      </c>
      <c r="B101" s="211" t="s">
        <v>16116</v>
      </c>
      <c r="C101" s="212" t="s">
        <v>2897</v>
      </c>
      <c r="D101" s="211" t="s">
        <v>1577</v>
      </c>
      <c r="E101" s="213">
        <v>696.0</v>
      </c>
      <c r="F101" s="213">
        <v>17.0</v>
      </c>
      <c r="G101" s="213">
        <v>0.0</v>
      </c>
      <c r="H101" s="213">
        <v>58.0</v>
      </c>
      <c r="I101" s="213">
        <v>58.0</v>
      </c>
      <c r="J101" s="214">
        <v>0.0</v>
      </c>
      <c r="K101" s="211" t="s">
        <v>16117</v>
      </c>
      <c r="L101" s="211">
        <v>5.4373242E9</v>
      </c>
      <c r="M101" s="211" t="s">
        <v>13595</v>
      </c>
      <c r="N101" s="211" t="s">
        <v>13847</v>
      </c>
      <c r="O101" s="211" t="s">
        <v>16118</v>
      </c>
      <c r="P101" s="211" t="s">
        <v>2137</v>
      </c>
      <c r="Q101" s="230">
        <f>COUNTIF('Hedef Liste Konya'!A:A,A101)</f>
        <v>1</v>
      </c>
    </row>
    <row r="102" ht="15.75" hidden="1" customHeight="1">
      <c r="A102" s="211" t="s">
        <v>16340</v>
      </c>
      <c r="B102" s="211" t="s">
        <v>16341</v>
      </c>
      <c r="C102" s="212" t="s">
        <v>2909</v>
      </c>
      <c r="D102" s="211" t="s">
        <v>1348</v>
      </c>
      <c r="E102" s="213">
        <v>10.0</v>
      </c>
      <c r="F102" s="211"/>
      <c r="G102" s="213">
        <v>0.0</v>
      </c>
      <c r="H102" s="213">
        <v>26.0</v>
      </c>
      <c r="I102" s="213">
        <v>26.0</v>
      </c>
      <c r="J102" s="214">
        <v>0.0</v>
      </c>
      <c r="K102" s="211" t="s">
        <v>16342</v>
      </c>
      <c r="L102" s="211">
        <v>3.322611717E9</v>
      </c>
      <c r="M102" s="211" t="s">
        <v>11034</v>
      </c>
      <c r="N102" s="211" t="s">
        <v>13773</v>
      </c>
      <c r="O102" s="211" t="s">
        <v>16343</v>
      </c>
      <c r="P102" s="211" t="s">
        <v>2137</v>
      </c>
      <c r="Q102" s="230">
        <f>COUNTIF('Hedef Liste Konya'!A:A,A102)</f>
        <v>1</v>
      </c>
    </row>
    <row r="103" ht="15.75" hidden="1" customHeight="1">
      <c r="A103" s="211" t="s">
        <v>13623</v>
      </c>
      <c r="B103" s="211" t="s">
        <v>13624</v>
      </c>
      <c r="C103" s="212" t="s">
        <v>2897</v>
      </c>
      <c r="D103" s="211" t="s">
        <v>1356</v>
      </c>
      <c r="E103" s="213">
        <v>1896.0</v>
      </c>
      <c r="F103" s="213">
        <v>61.0</v>
      </c>
      <c r="G103" s="213">
        <v>9.0</v>
      </c>
      <c r="H103" s="213">
        <v>15.0</v>
      </c>
      <c r="I103" s="213">
        <v>24.0</v>
      </c>
      <c r="J103" s="214">
        <v>0.38</v>
      </c>
      <c r="K103" s="211" t="s">
        <v>13625</v>
      </c>
      <c r="L103" s="211">
        <v>3.322414224E9</v>
      </c>
      <c r="M103" s="211" t="s">
        <v>11034</v>
      </c>
      <c r="N103" s="211" t="s">
        <v>13602</v>
      </c>
      <c r="O103" s="211" t="s">
        <v>13626</v>
      </c>
      <c r="P103" s="211" t="s">
        <v>2137</v>
      </c>
      <c r="Q103" s="230">
        <f>COUNTIF('Hedef Liste Konya'!A:A,A103)</f>
        <v>1</v>
      </c>
    </row>
    <row r="104" ht="15.75" hidden="1" customHeight="1">
      <c r="A104" s="211" t="s">
        <v>15836</v>
      </c>
      <c r="B104" s="211" t="s">
        <v>15837</v>
      </c>
      <c r="C104" s="212" t="s">
        <v>2897</v>
      </c>
      <c r="D104" s="211" t="s">
        <v>1364</v>
      </c>
      <c r="E104" s="213">
        <v>35.0</v>
      </c>
      <c r="F104" s="211"/>
      <c r="G104" s="213">
        <v>0.0</v>
      </c>
      <c r="H104" s="213">
        <v>17.0</v>
      </c>
      <c r="I104" s="213">
        <v>17.0</v>
      </c>
      <c r="J104" s="214">
        <v>0.0</v>
      </c>
      <c r="K104" s="211" t="s">
        <v>15838</v>
      </c>
      <c r="L104" s="211">
        <v>5.353228372E9</v>
      </c>
      <c r="M104" s="211" t="s">
        <v>11034</v>
      </c>
      <c r="N104" s="211" t="s">
        <v>14016</v>
      </c>
      <c r="O104" s="211" t="s">
        <v>15839</v>
      </c>
      <c r="P104" s="211" t="s">
        <v>2137</v>
      </c>
      <c r="Q104" s="230">
        <f>COUNTIF('Hedef Liste Konya'!A:A,A104)</f>
        <v>1</v>
      </c>
    </row>
    <row r="105" ht="15.75" hidden="1" customHeight="1">
      <c r="A105" s="211" t="s">
        <v>16470</v>
      </c>
      <c r="B105" s="211" t="s">
        <v>16471</v>
      </c>
      <c r="C105" s="212" t="s">
        <v>2897</v>
      </c>
      <c r="D105" s="211" t="s">
        <v>1356</v>
      </c>
      <c r="E105" s="213">
        <v>1088.0</v>
      </c>
      <c r="F105" s="213">
        <v>12.0</v>
      </c>
      <c r="G105" s="213">
        <v>11.0</v>
      </c>
      <c r="H105" s="213">
        <v>19.0</v>
      </c>
      <c r="I105" s="213">
        <v>30.0</v>
      </c>
      <c r="J105" s="214">
        <v>0.37</v>
      </c>
      <c r="K105" s="211" t="s">
        <v>16472</v>
      </c>
      <c r="L105" s="211">
        <v>5.5138659E9</v>
      </c>
      <c r="M105" s="211" t="s">
        <v>11034</v>
      </c>
      <c r="N105" s="211" t="s">
        <v>14585</v>
      </c>
      <c r="O105" s="211" t="s">
        <v>16473</v>
      </c>
      <c r="P105" s="211" t="s">
        <v>2137</v>
      </c>
      <c r="Q105" s="230">
        <f>COUNTIF('Hedef Liste Konya'!A:A,A105)</f>
        <v>1</v>
      </c>
    </row>
    <row r="106" ht="15.75" hidden="1" customHeight="1">
      <c r="A106" s="211" t="s">
        <v>17893</v>
      </c>
      <c r="B106" s="211" t="s">
        <v>17894</v>
      </c>
      <c r="C106" s="212" t="s">
        <v>2897</v>
      </c>
      <c r="D106" s="211" t="s">
        <v>1364</v>
      </c>
      <c r="E106" s="213">
        <v>780.0</v>
      </c>
      <c r="F106" s="213">
        <v>54.0</v>
      </c>
      <c r="G106" s="213">
        <v>60.0</v>
      </c>
      <c r="H106" s="213">
        <v>3.0</v>
      </c>
      <c r="I106" s="213">
        <v>63.0</v>
      </c>
      <c r="J106" s="214">
        <v>0.95</v>
      </c>
      <c r="K106" s="211" t="s">
        <v>2216</v>
      </c>
      <c r="L106" s="211">
        <v>5.384424567E9</v>
      </c>
      <c r="M106" s="211" t="s">
        <v>11034</v>
      </c>
      <c r="N106" s="211" t="s">
        <v>14262</v>
      </c>
      <c r="O106" s="211" t="s">
        <v>17895</v>
      </c>
      <c r="P106" s="211" t="s">
        <v>2165</v>
      </c>
      <c r="Q106" s="230">
        <f>COUNTIF('Hedef Liste Konya'!A:A,A106)</f>
        <v>0</v>
      </c>
    </row>
    <row r="107" ht="15.75" hidden="1" customHeight="1">
      <c r="A107" s="211" t="s">
        <v>17896</v>
      </c>
      <c r="B107" s="211" t="s">
        <v>17897</v>
      </c>
      <c r="C107" s="212" t="s">
        <v>2897</v>
      </c>
      <c r="D107" s="211" t="s">
        <v>1364</v>
      </c>
      <c r="E107" s="213">
        <v>691.0</v>
      </c>
      <c r="F107" s="213">
        <v>18.0</v>
      </c>
      <c r="G107" s="213">
        <v>59.0</v>
      </c>
      <c r="H107" s="213">
        <v>1.0</v>
      </c>
      <c r="I107" s="213">
        <v>60.0</v>
      </c>
      <c r="J107" s="214">
        <v>0.98</v>
      </c>
      <c r="K107" s="211" t="s">
        <v>2216</v>
      </c>
      <c r="L107" s="211">
        <v>5.383002463E9</v>
      </c>
      <c r="M107" s="211" t="s">
        <v>13620</v>
      </c>
      <c r="N107" s="211" t="s">
        <v>15833</v>
      </c>
      <c r="O107" s="211" t="s">
        <v>17898</v>
      </c>
      <c r="P107" s="211" t="s">
        <v>2165</v>
      </c>
      <c r="Q107" s="230">
        <f>COUNTIF('Hedef Liste Konya'!A:A,A107)</f>
        <v>0</v>
      </c>
    </row>
    <row r="108" ht="15.75" hidden="1" customHeight="1">
      <c r="A108" s="211" t="s">
        <v>17899</v>
      </c>
      <c r="B108" s="211" t="s">
        <v>17900</v>
      </c>
      <c r="C108" s="212" t="s">
        <v>2897</v>
      </c>
      <c r="D108" s="211" t="s">
        <v>1364</v>
      </c>
      <c r="E108" s="213">
        <v>467.0</v>
      </c>
      <c r="F108" s="213">
        <v>7.0</v>
      </c>
      <c r="G108" s="213">
        <v>65.0</v>
      </c>
      <c r="H108" s="213">
        <v>2.0</v>
      </c>
      <c r="I108" s="213">
        <v>67.0</v>
      </c>
      <c r="J108" s="214">
        <v>0.97</v>
      </c>
      <c r="K108" s="211" t="s">
        <v>2216</v>
      </c>
      <c r="L108" s="211">
        <v>5.455501922E9</v>
      </c>
      <c r="M108" s="211" t="s">
        <v>11034</v>
      </c>
      <c r="N108" s="211" t="s">
        <v>13858</v>
      </c>
      <c r="O108" s="211" t="s">
        <v>17901</v>
      </c>
      <c r="P108" s="211" t="s">
        <v>2165</v>
      </c>
      <c r="Q108" s="230">
        <f>COUNTIF('Hedef Liste Konya'!A:A,A108)</f>
        <v>0</v>
      </c>
    </row>
    <row r="109" ht="15.75" hidden="1" customHeight="1">
      <c r="A109" s="211" t="s">
        <v>14337</v>
      </c>
      <c r="B109" s="211" t="s">
        <v>14338</v>
      </c>
      <c r="C109" s="212" t="s">
        <v>2897</v>
      </c>
      <c r="D109" s="211" t="s">
        <v>1370</v>
      </c>
      <c r="E109" s="213">
        <v>1727.0</v>
      </c>
      <c r="F109" s="213">
        <v>37.0</v>
      </c>
      <c r="G109" s="213">
        <v>9.0</v>
      </c>
      <c r="H109" s="213">
        <v>12.0</v>
      </c>
      <c r="I109" s="213">
        <v>21.0</v>
      </c>
      <c r="J109" s="214">
        <v>0.43</v>
      </c>
      <c r="K109" s="211" t="s">
        <v>14339</v>
      </c>
      <c r="L109" s="211">
        <v>3.323237295E9</v>
      </c>
      <c r="M109" s="211" t="s">
        <v>11034</v>
      </c>
      <c r="N109" s="211" t="s">
        <v>14237</v>
      </c>
      <c r="O109" s="211" t="s">
        <v>14340</v>
      </c>
      <c r="P109" s="211" t="s">
        <v>2137</v>
      </c>
      <c r="Q109" s="230">
        <f>COUNTIF('Hedef Liste Konya'!A:A,A109)</f>
        <v>1</v>
      </c>
    </row>
    <row r="110" ht="15.75" hidden="1" customHeight="1">
      <c r="A110" s="211" t="s">
        <v>17902</v>
      </c>
      <c r="B110" s="211" t="s">
        <v>17903</v>
      </c>
      <c r="C110" s="212" t="s">
        <v>2897</v>
      </c>
      <c r="D110" s="211" t="s">
        <v>1493</v>
      </c>
      <c r="E110" s="213">
        <v>9121.0</v>
      </c>
      <c r="F110" s="213">
        <v>278.0</v>
      </c>
      <c r="G110" s="213">
        <v>88.0</v>
      </c>
      <c r="H110" s="213">
        <v>1.0</v>
      </c>
      <c r="I110" s="213">
        <v>89.0</v>
      </c>
      <c r="J110" s="214">
        <v>0.99</v>
      </c>
      <c r="K110" s="211" t="s">
        <v>2958</v>
      </c>
      <c r="L110" s="211">
        <v>1.111111111E9</v>
      </c>
      <c r="M110" s="211" t="s">
        <v>11034</v>
      </c>
      <c r="N110" s="211" t="s">
        <v>13896</v>
      </c>
      <c r="O110" s="211" t="s">
        <v>17904</v>
      </c>
      <c r="P110" s="211" t="s">
        <v>2165</v>
      </c>
      <c r="Q110" s="230">
        <f>COUNTIF('Hedef Liste Konya'!A:A,A110)</f>
        <v>0</v>
      </c>
    </row>
    <row r="111" ht="15.75" hidden="1" customHeight="1">
      <c r="A111" s="211" t="s">
        <v>15821</v>
      </c>
      <c r="B111" s="211" t="s">
        <v>15822</v>
      </c>
      <c r="C111" s="212" t="s">
        <v>2897</v>
      </c>
      <c r="D111" s="211" t="s">
        <v>1370</v>
      </c>
      <c r="E111" s="213">
        <v>2016.0</v>
      </c>
      <c r="F111" s="211"/>
      <c r="G111" s="213">
        <v>0.0</v>
      </c>
      <c r="H111" s="213">
        <v>11.0</v>
      </c>
      <c r="I111" s="213">
        <v>11.0</v>
      </c>
      <c r="J111" s="214">
        <v>0.0</v>
      </c>
      <c r="K111" s="211" t="s">
        <v>15823</v>
      </c>
      <c r="L111" s="211">
        <v>3.32233337E9</v>
      </c>
      <c r="M111" s="211" t="s">
        <v>11034</v>
      </c>
      <c r="N111" s="211" t="s">
        <v>14016</v>
      </c>
      <c r="O111" s="211" t="s">
        <v>15824</v>
      </c>
      <c r="P111" s="211" t="s">
        <v>2137</v>
      </c>
      <c r="Q111" s="230">
        <f>COUNTIF('Hedef Liste Konya'!A:A,A111)</f>
        <v>1</v>
      </c>
    </row>
    <row r="112" ht="15.75" hidden="1" customHeight="1">
      <c r="A112" s="211" t="s">
        <v>16376</v>
      </c>
      <c r="B112" s="211" t="s">
        <v>16377</v>
      </c>
      <c r="C112" s="212" t="s">
        <v>2897</v>
      </c>
      <c r="D112" s="211" t="s">
        <v>1378</v>
      </c>
      <c r="E112" s="213">
        <v>655.0</v>
      </c>
      <c r="F112" s="213">
        <v>12.0</v>
      </c>
      <c r="G112" s="213">
        <v>0.0</v>
      </c>
      <c r="H112" s="213">
        <v>31.0</v>
      </c>
      <c r="I112" s="213">
        <v>31.0</v>
      </c>
      <c r="J112" s="214">
        <v>0.0</v>
      </c>
      <c r="K112" s="211" t="s">
        <v>16378</v>
      </c>
      <c r="L112" s="211">
        <v>5.396864646E9</v>
      </c>
      <c r="M112" s="211" t="s">
        <v>11034</v>
      </c>
      <c r="N112" s="211" t="s">
        <v>13602</v>
      </c>
      <c r="O112" s="211" t="s">
        <v>16379</v>
      </c>
      <c r="P112" s="211" t="s">
        <v>2137</v>
      </c>
      <c r="Q112" s="230">
        <f>COUNTIF('Hedef Liste Konya'!A:A,A112)</f>
        <v>1</v>
      </c>
    </row>
    <row r="113" ht="15.75" hidden="1" customHeight="1">
      <c r="A113" s="211" t="s">
        <v>15562</v>
      </c>
      <c r="B113" s="211" t="s">
        <v>17354</v>
      </c>
      <c r="C113" s="212" t="s">
        <v>2909</v>
      </c>
      <c r="D113" s="211" t="s">
        <v>1378</v>
      </c>
      <c r="E113" s="213">
        <v>120.0</v>
      </c>
      <c r="F113" s="211"/>
      <c r="G113" s="213">
        <v>12.0</v>
      </c>
      <c r="H113" s="213">
        <v>29.0</v>
      </c>
      <c r="I113" s="213">
        <v>41.0</v>
      </c>
      <c r="J113" s="214">
        <v>0.29</v>
      </c>
      <c r="K113" s="211" t="s">
        <v>15564</v>
      </c>
      <c r="L113" s="211">
        <v>5.433999229E9</v>
      </c>
      <c r="M113" s="211" t="s">
        <v>11034</v>
      </c>
      <c r="N113" s="211" t="s">
        <v>13808</v>
      </c>
      <c r="O113" s="211" t="s">
        <v>17905</v>
      </c>
      <c r="P113" s="211" t="s">
        <v>2137</v>
      </c>
      <c r="Q113" s="230">
        <f>COUNTIF('Hedef Liste Konya'!A:A,A113)</f>
        <v>1</v>
      </c>
    </row>
    <row r="114" ht="15.75" hidden="1" customHeight="1">
      <c r="A114" s="211" t="s">
        <v>16516</v>
      </c>
      <c r="B114" s="211" t="s">
        <v>16517</v>
      </c>
      <c r="C114" s="212" t="s">
        <v>2909</v>
      </c>
      <c r="D114" s="211" t="s">
        <v>1364</v>
      </c>
      <c r="E114" s="213">
        <v>2.0</v>
      </c>
      <c r="F114" s="211"/>
      <c r="G114" s="213">
        <v>6.0</v>
      </c>
      <c r="H114" s="213">
        <v>5.0</v>
      </c>
      <c r="I114" s="213">
        <v>11.0</v>
      </c>
      <c r="J114" s="214">
        <v>0.55</v>
      </c>
      <c r="K114" s="211" t="s">
        <v>16518</v>
      </c>
      <c r="L114" s="211">
        <v>5.544558769E9</v>
      </c>
      <c r="M114" s="211" t="s">
        <v>11034</v>
      </c>
      <c r="N114" s="211" t="s">
        <v>13924</v>
      </c>
      <c r="O114" s="211" t="s">
        <v>16519</v>
      </c>
      <c r="P114" s="211" t="s">
        <v>2137</v>
      </c>
      <c r="Q114" s="230">
        <f>COUNTIF('Hedef Liste Konya'!A:A,A114)</f>
        <v>1</v>
      </c>
    </row>
    <row r="115" ht="15.75" hidden="1" customHeight="1">
      <c r="A115" s="211" t="s">
        <v>13592</v>
      </c>
      <c r="B115" s="211" t="s">
        <v>13593</v>
      </c>
      <c r="C115" s="212" t="s">
        <v>2897</v>
      </c>
      <c r="D115" s="211" t="s">
        <v>1356</v>
      </c>
      <c r="E115" s="213">
        <v>342.0</v>
      </c>
      <c r="F115" s="211"/>
      <c r="G115" s="213">
        <v>12.0</v>
      </c>
      <c r="H115" s="213">
        <v>1.0</v>
      </c>
      <c r="I115" s="213">
        <v>13.0</v>
      </c>
      <c r="J115" s="214">
        <v>0.92</v>
      </c>
      <c r="K115" s="211" t="s">
        <v>13594</v>
      </c>
      <c r="L115" s="211">
        <v>3.323201173E9</v>
      </c>
      <c r="M115" s="211" t="s">
        <v>13595</v>
      </c>
      <c r="N115" s="211" t="s">
        <v>13596</v>
      </c>
      <c r="O115" s="211" t="s">
        <v>13597</v>
      </c>
      <c r="P115" s="211" t="s">
        <v>2137</v>
      </c>
      <c r="Q115" s="230">
        <f>COUNTIF('Hedef Liste Konya'!A:A,A115)</f>
        <v>1</v>
      </c>
    </row>
    <row r="116" ht="15.75" hidden="1" customHeight="1">
      <c r="A116" s="211" t="s">
        <v>17906</v>
      </c>
      <c r="B116" s="211" t="s">
        <v>17907</v>
      </c>
      <c r="C116" s="212" t="s">
        <v>2897</v>
      </c>
      <c r="D116" s="211" t="s">
        <v>1364</v>
      </c>
      <c r="E116" s="213">
        <v>807.0</v>
      </c>
      <c r="F116" s="213">
        <v>20.0</v>
      </c>
      <c r="G116" s="213">
        <v>80.0</v>
      </c>
      <c r="H116" s="213">
        <v>7.0</v>
      </c>
      <c r="I116" s="213">
        <v>87.0</v>
      </c>
      <c r="J116" s="214">
        <v>0.92</v>
      </c>
      <c r="K116" s="211" t="s">
        <v>2216</v>
      </c>
      <c r="L116" s="211">
        <v>5.522951475E9</v>
      </c>
      <c r="M116" s="211" t="s">
        <v>11034</v>
      </c>
      <c r="N116" s="211" t="s">
        <v>13773</v>
      </c>
      <c r="O116" s="211" t="s">
        <v>17908</v>
      </c>
      <c r="P116" s="211" t="s">
        <v>2165</v>
      </c>
      <c r="Q116" s="230">
        <f>COUNTIF('Hedef Liste Konya'!A:A,A116)</f>
        <v>0</v>
      </c>
    </row>
    <row r="117" ht="15.75" hidden="1" customHeight="1">
      <c r="A117" s="211" t="s">
        <v>17909</v>
      </c>
      <c r="B117" s="211" t="s">
        <v>17910</v>
      </c>
      <c r="C117" s="212" t="s">
        <v>2897</v>
      </c>
      <c r="D117" s="211" t="s">
        <v>1364</v>
      </c>
      <c r="E117" s="213">
        <v>753.0</v>
      </c>
      <c r="F117" s="213">
        <v>45.0</v>
      </c>
      <c r="G117" s="213">
        <v>102.0</v>
      </c>
      <c r="H117" s="213">
        <v>4.0</v>
      </c>
      <c r="I117" s="213">
        <v>106.0</v>
      </c>
      <c r="J117" s="214">
        <v>0.96</v>
      </c>
      <c r="K117" s="211" t="s">
        <v>2216</v>
      </c>
      <c r="L117" s="211">
        <v>5.427688665E9</v>
      </c>
      <c r="M117" s="211" t="s">
        <v>11034</v>
      </c>
      <c r="N117" s="211" t="s">
        <v>13709</v>
      </c>
      <c r="O117" s="211" t="s">
        <v>17911</v>
      </c>
      <c r="P117" s="211" t="s">
        <v>2165</v>
      </c>
      <c r="Q117" s="230">
        <f>COUNTIF('Hedef Liste Konya'!A:A,A117)</f>
        <v>0</v>
      </c>
    </row>
    <row r="118" ht="15.75" hidden="1" customHeight="1">
      <c r="A118" s="211" t="s">
        <v>17912</v>
      </c>
      <c r="B118" s="211" t="s">
        <v>17913</v>
      </c>
      <c r="C118" s="212" t="s">
        <v>2897</v>
      </c>
      <c r="D118" s="211" t="s">
        <v>1364</v>
      </c>
      <c r="E118" s="213">
        <v>510.0</v>
      </c>
      <c r="F118" s="213">
        <v>23.0</v>
      </c>
      <c r="G118" s="213">
        <v>50.0</v>
      </c>
      <c r="H118" s="213">
        <v>1.0</v>
      </c>
      <c r="I118" s="213">
        <v>51.0</v>
      </c>
      <c r="J118" s="214">
        <v>0.98</v>
      </c>
      <c r="K118" s="211" t="s">
        <v>2216</v>
      </c>
      <c r="L118" s="211">
        <v>5.312970914E9</v>
      </c>
      <c r="M118" s="211" t="s">
        <v>11034</v>
      </c>
      <c r="N118" s="211" t="s">
        <v>14076</v>
      </c>
      <c r="O118" s="211" t="s">
        <v>17914</v>
      </c>
      <c r="P118" s="211" t="s">
        <v>2165</v>
      </c>
      <c r="Q118" s="230">
        <f>COUNTIF('Hedef Liste Konya'!A:A,A118)</f>
        <v>0</v>
      </c>
    </row>
    <row r="119" ht="15.75" hidden="1" customHeight="1">
      <c r="A119" s="211" t="s">
        <v>17915</v>
      </c>
      <c r="B119" s="211" t="s">
        <v>17916</v>
      </c>
      <c r="C119" s="212" t="s">
        <v>2897</v>
      </c>
      <c r="D119" s="211" t="s">
        <v>1364</v>
      </c>
      <c r="E119" s="213">
        <v>38.0</v>
      </c>
      <c r="F119" s="213">
        <v>16.0</v>
      </c>
      <c r="G119" s="213">
        <v>74.0</v>
      </c>
      <c r="H119" s="213">
        <v>3.0</v>
      </c>
      <c r="I119" s="213">
        <v>77.0</v>
      </c>
      <c r="J119" s="214">
        <v>0.96</v>
      </c>
      <c r="K119" s="211" t="s">
        <v>2216</v>
      </c>
      <c r="L119" s="211">
        <v>5.385499006E9</v>
      </c>
      <c r="M119" s="211" t="s">
        <v>13620</v>
      </c>
      <c r="N119" s="211" t="s">
        <v>14258</v>
      </c>
      <c r="O119" s="211" t="s">
        <v>17917</v>
      </c>
      <c r="P119" s="211" t="s">
        <v>2165</v>
      </c>
      <c r="Q119" s="230">
        <f>COUNTIF('Hedef Liste Konya'!A:A,A119)</f>
        <v>0</v>
      </c>
    </row>
    <row r="120" ht="15.75" hidden="1" customHeight="1">
      <c r="A120" s="211" t="s">
        <v>17918</v>
      </c>
      <c r="B120" s="211" t="s">
        <v>17919</v>
      </c>
      <c r="C120" s="212" t="s">
        <v>2897</v>
      </c>
      <c r="D120" s="211" t="s">
        <v>1364</v>
      </c>
      <c r="E120" s="213">
        <v>311.0</v>
      </c>
      <c r="F120" s="213">
        <v>6.0</v>
      </c>
      <c r="G120" s="213">
        <v>44.0</v>
      </c>
      <c r="H120" s="213">
        <v>3.0</v>
      </c>
      <c r="I120" s="213">
        <v>47.0</v>
      </c>
      <c r="J120" s="214">
        <v>0.94</v>
      </c>
      <c r="K120" s="211" t="s">
        <v>2216</v>
      </c>
      <c r="L120" s="211">
        <v>5.376908842E9</v>
      </c>
      <c r="M120" s="211" t="s">
        <v>13656</v>
      </c>
      <c r="N120" s="211" t="s">
        <v>17920</v>
      </c>
      <c r="O120" s="211" t="s">
        <v>17921</v>
      </c>
      <c r="P120" s="211" t="s">
        <v>2165</v>
      </c>
      <c r="Q120" s="230">
        <f>COUNTIF('Hedef Liste Konya'!A:A,A120)</f>
        <v>0</v>
      </c>
    </row>
    <row r="121" ht="15.75" hidden="1" customHeight="1">
      <c r="A121" s="211" t="s">
        <v>17922</v>
      </c>
      <c r="B121" s="211" t="s">
        <v>17923</v>
      </c>
      <c r="C121" s="212" t="s">
        <v>2897</v>
      </c>
      <c r="D121" s="211" t="s">
        <v>1364</v>
      </c>
      <c r="E121" s="213">
        <v>1286.0</v>
      </c>
      <c r="F121" s="213">
        <v>33.0</v>
      </c>
      <c r="G121" s="213">
        <v>53.0</v>
      </c>
      <c r="H121" s="213">
        <v>2.0</v>
      </c>
      <c r="I121" s="213">
        <v>55.0</v>
      </c>
      <c r="J121" s="214">
        <v>0.96</v>
      </c>
      <c r="K121" s="211" t="s">
        <v>2216</v>
      </c>
      <c r="L121" s="211">
        <v>3.322352939E9</v>
      </c>
      <c r="M121" s="211" t="s">
        <v>11034</v>
      </c>
      <c r="N121" s="211" t="s">
        <v>1592</v>
      </c>
      <c r="O121" s="211" t="s">
        <v>17924</v>
      </c>
      <c r="P121" s="211" t="s">
        <v>2165</v>
      </c>
      <c r="Q121" s="230">
        <f>COUNTIF('Hedef Liste Konya'!A:A,A121)</f>
        <v>0</v>
      </c>
    </row>
    <row r="122" ht="15.75" hidden="1" customHeight="1">
      <c r="A122" s="211" t="s">
        <v>17925</v>
      </c>
      <c r="B122" s="211" t="s">
        <v>17926</v>
      </c>
      <c r="C122" s="212" t="s">
        <v>2897</v>
      </c>
      <c r="D122" s="211" t="s">
        <v>1364</v>
      </c>
      <c r="E122" s="213">
        <v>99.0</v>
      </c>
      <c r="F122" s="213">
        <v>1.0</v>
      </c>
      <c r="G122" s="213">
        <v>50.0</v>
      </c>
      <c r="H122" s="213">
        <v>2.0</v>
      </c>
      <c r="I122" s="213">
        <v>52.0</v>
      </c>
      <c r="J122" s="214">
        <v>0.96</v>
      </c>
      <c r="K122" s="211" t="s">
        <v>2216</v>
      </c>
      <c r="L122" s="211">
        <v>5.529442621E9</v>
      </c>
      <c r="M122" s="211" t="s">
        <v>13656</v>
      </c>
      <c r="N122" s="211" t="s">
        <v>13779</v>
      </c>
      <c r="O122" s="211" t="s">
        <v>17927</v>
      </c>
      <c r="P122" s="211" t="s">
        <v>2165</v>
      </c>
      <c r="Q122" s="230">
        <f>COUNTIF('Hedef Liste Konya'!A:A,A122)</f>
        <v>0</v>
      </c>
    </row>
    <row r="123" ht="15.75" hidden="1" customHeight="1">
      <c r="A123" s="211" t="s">
        <v>17928</v>
      </c>
      <c r="B123" s="211" t="s">
        <v>17929</v>
      </c>
      <c r="C123" s="212" t="s">
        <v>2897</v>
      </c>
      <c r="D123" s="211" t="s">
        <v>1364</v>
      </c>
      <c r="E123" s="213">
        <v>28.0</v>
      </c>
      <c r="F123" s="211"/>
      <c r="G123" s="213">
        <v>50.0</v>
      </c>
      <c r="H123" s="213">
        <v>2.0</v>
      </c>
      <c r="I123" s="213">
        <v>52.0</v>
      </c>
      <c r="J123" s="214">
        <v>0.96</v>
      </c>
      <c r="K123" s="211" t="s">
        <v>2216</v>
      </c>
      <c r="L123" s="211">
        <v>5.512320503E9</v>
      </c>
      <c r="M123" s="211" t="s">
        <v>13620</v>
      </c>
      <c r="N123" s="211" t="s">
        <v>13621</v>
      </c>
      <c r="O123" s="211" t="s">
        <v>17930</v>
      </c>
      <c r="P123" s="211" t="s">
        <v>2165</v>
      </c>
      <c r="Q123" s="230">
        <f>COUNTIF('Hedef Liste Konya'!A:A,A123)</f>
        <v>0</v>
      </c>
    </row>
    <row r="124" ht="15.75" hidden="1" customHeight="1">
      <c r="A124" s="211" t="s">
        <v>17931</v>
      </c>
      <c r="B124" s="211" t="s">
        <v>17932</v>
      </c>
      <c r="C124" s="212" t="s">
        <v>2897</v>
      </c>
      <c r="D124" s="211" t="s">
        <v>1364</v>
      </c>
      <c r="E124" s="213">
        <v>3851.0</v>
      </c>
      <c r="F124" s="213">
        <v>154.0</v>
      </c>
      <c r="G124" s="213">
        <v>94.0</v>
      </c>
      <c r="H124" s="213">
        <v>8.0</v>
      </c>
      <c r="I124" s="213">
        <v>102.0</v>
      </c>
      <c r="J124" s="214">
        <v>0.92</v>
      </c>
      <c r="K124" s="211" t="s">
        <v>2216</v>
      </c>
      <c r="L124" s="211">
        <v>5.439752947E9</v>
      </c>
      <c r="M124" s="211" t="s">
        <v>11034</v>
      </c>
      <c r="N124" s="211" t="s">
        <v>13876</v>
      </c>
      <c r="O124" s="211" t="s">
        <v>17933</v>
      </c>
      <c r="P124" s="211" t="s">
        <v>2165</v>
      </c>
      <c r="Q124" s="230">
        <f>COUNTIF('Hedef Liste Konya'!A:A,A124)</f>
        <v>0</v>
      </c>
    </row>
    <row r="125" ht="15.75" hidden="1" customHeight="1">
      <c r="A125" s="211" t="s">
        <v>16985</v>
      </c>
      <c r="B125" s="211" t="s">
        <v>16986</v>
      </c>
      <c r="C125" s="212" t="s">
        <v>2909</v>
      </c>
      <c r="D125" s="211" t="s">
        <v>1950</v>
      </c>
      <c r="E125" s="213">
        <v>651.0</v>
      </c>
      <c r="F125" s="211"/>
      <c r="G125" s="213">
        <v>0.0</v>
      </c>
      <c r="H125" s="213">
        <v>45.0</v>
      </c>
      <c r="I125" s="213">
        <v>45.0</v>
      </c>
      <c r="J125" s="214">
        <v>0.0</v>
      </c>
      <c r="K125" s="211" t="s">
        <v>16987</v>
      </c>
      <c r="L125" s="211">
        <v>5.421440042E9</v>
      </c>
      <c r="M125" s="211" t="s">
        <v>11034</v>
      </c>
      <c r="N125" s="211" t="s">
        <v>13773</v>
      </c>
      <c r="O125" s="211" t="s">
        <v>16988</v>
      </c>
      <c r="P125" s="211" t="s">
        <v>2137</v>
      </c>
      <c r="Q125" s="230">
        <f>COUNTIF('Hedef Liste Konya'!A:A,A125)</f>
        <v>1</v>
      </c>
    </row>
    <row r="126" ht="15.75" hidden="1" customHeight="1">
      <c r="A126" s="211" t="s">
        <v>17934</v>
      </c>
      <c r="B126" s="211" t="s">
        <v>17935</v>
      </c>
      <c r="C126" s="212" t="s">
        <v>2897</v>
      </c>
      <c r="D126" s="211" t="s">
        <v>1364</v>
      </c>
      <c r="E126" s="213">
        <v>986.0</v>
      </c>
      <c r="F126" s="213">
        <v>64.0</v>
      </c>
      <c r="G126" s="213">
        <v>81.0</v>
      </c>
      <c r="H126" s="213">
        <v>6.0</v>
      </c>
      <c r="I126" s="213">
        <v>87.0</v>
      </c>
      <c r="J126" s="214">
        <v>0.93</v>
      </c>
      <c r="K126" s="211" t="s">
        <v>2216</v>
      </c>
      <c r="L126" s="211">
        <v>5.52440888E9</v>
      </c>
      <c r="M126" s="211" t="s">
        <v>13595</v>
      </c>
      <c r="N126" s="211" t="s">
        <v>2429</v>
      </c>
      <c r="O126" s="211" t="s">
        <v>17936</v>
      </c>
      <c r="P126" s="211" t="s">
        <v>2165</v>
      </c>
      <c r="Q126" s="230">
        <f>COUNTIF('Hedef Liste Konya'!A:A,A126)</f>
        <v>0</v>
      </c>
    </row>
    <row r="127" ht="15.75" hidden="1" customHeight="1">
      <c r="A127" s="211" t="s">
        <v>14222</v>
      </c>
      <c r="B127" s="211" t="s">
        <v>14223</v>
      </c>
      <c r="C127" s="212" t="s">
        <v>2897</v>
      </c>
      <c r="D127" s="211" t="s">
        <v>1356</v>
      </c>
      <c r="E127" s="213">
        <v>160.0</v>
      </c>
      <c r="F127" s="213">
        <v>8.0</v>
      </c>
      <c r="G127" s="213">
        <v>14.0</v>
      </c>
      <c r="H127" s="213">
        <v>8.0</v>
      </c>
      <c r="I127" s="213">
        <v>22.0</v>
      </c>
      <c r="J127" s="214">
        <v>0.64</v>
      </c>
      <c r="K127" s="211" t="s">
        <v>14224</v>
      </c>
      <c r="L127" s="211">
        <v>3.323239536E9</v>
      </c>
      <c r="M127" s="211" t="s">
        <v>13595</v>
      </c>
      <c r="N127" s="211" t="s">
        <v>13847</v>
      </c>
      <c r="O127" s="211" t="s">
        <v>14225</v>
      </c>
      <c r="P127" s="211" t="s">
        <v>2137</v>
      </c>
      <c r="Q127" s="230">
        <f>COUNTIF('Hedef Liste Konya'!A:A,A127)</f>
        <v>1</v>
      </c>
    </row>
    <row r="128" ht="15.75" hidden="1" customHeight="1">
      <c r="A128" s="211" t="s">
        <v>15425</v>
      </c>
      <c r="B128" s="211" t="s">
        <v>15426</v>
      </c>
      <c r="C128" s="212" t="s">
        <v>2897</v>
      </c>
      <c r="D128" s="211" t="s">
        <v>1356</v>
      </c>
      <c r="E128" s="213">
        <v>681.0</v>
      </c>
      <c r="F128" s="213">
        <v>21.0</v>
      </c>
      <c r="G128" s="213">
        <v>0.0</v>
      </c>
      <c r="H128" s="213">
        <v>18.0</v>
      </c>
      <c r="I128" s="213">
        <v>18.0</v>
      </c>
      <c r="J128" s="214">
        <v>0.0</v>
      </c>
      <c r="K128" s="211" t="s">
        <v>15427</v>
      </c>
      <c r="L128" s="211">
        <v>3.323200772E9</v>
      </c>
      <c r="M128" s="211" t="s">
        <v>11034</v>
      </c>
      <c r="N128" s="211" t="s">
        <v>13709</v>
      </c>
      <c r="O128" s="211" t="s">
        <v>15428</v>
      </c>
      <c r="P128" s="211" t="s">
        <v>2137</v>
      </c>
      <c r="Q128" s="230">
        <f>COUNTIF('Hedef Liste Konya'!A:A,A128)</f>
        <v>1</v>
      </c>
    </row>
    <row r="129" ht="15.75" hidden="1" customHeight="1">
      <c r="A129" s="211" t="s">
        <v>15402</v>
      </c>
      <c r="B129" s="211" t="s">
        <v>17937</v>
      </c>
      <c r="C129" s="212" t="s">
        <v>2897</v>
      </c>
      <c r="D129" s="211" t="s">
        <v>1378</v>
      </c>
      <c r="E129" s="213">
        <v>811.0</v>
      </c>
      <c r="F129" s="211"/>
      <c r="G129" s="213">
        <v>39.0</v>
      </c>
      <c r="H129" s="213">
        <v>24.0</v>
      </c>
      <c r="I129" s="213">
        <v>63.0</v>
      </c>
      <c r="J129" s="214">
        <v>0.62</v>
      </c>
      <c r="K129" s="211" t="s">
        <v>15404</v>
      </c>
      <c r="L129" s="211">
        <v>5.557915633E9</v>
      </c>
      <c r="M129" s="211" t="s">
        <v>11034</v>
      </c>
      <c r="N129" s="211" t="s">
        <v>13668</v>
      </c>
      <c r="O129" s="211" t="s">
        <v>15405</v>
      </c>
      <c r="P129" s="211" t="s">
        <v>2137</v>
      </c>
      <c r="Q129" s="230">
        <f>COUNTIF('Hedef Liste Konya'!A:A,A129)</f>
        <v>1</v>
      </c>
    </row>
    <row r="130" ht="15.75" hidden="1" customHeight="1">
      <c r="A130" s="211" t="s">
        <v>15994</v>
      </c>
      <c r="B130" s="211" t="s">
        <v>17938</v>
      </c>
      <c r="C130" s="212" t="s">
        <v>2897</v>
      </c>
      <c r="D130" s="211" t="s">
        <v>1378</v>
      </c>
      <c r="E130" s="213">
        <v>512.0</v>
      </c>
      <c r="F130" s="213">
        <v>40.0</v>
      </c>
      <c r="G130" s="213">
        <v>0.0</v>
      </c>
      <c r="H130" s="213">
        <v>66.0</v>
      </c>
      <c r="I130" s="213">
        <v>66.0</v>
      </c>
      <c r="J130" s="214">
        <v>0.0</v>
      </c>
      <c r="K130" s="211" t="s">
        <v>15996</v>
      </c>
      <c r="L130" s="211">
        <v>3.323530155E9</v>
      </c>
      <c r="M130" s="211" t="s">
        <v>13620</v>
      </c>
      <c r="N130" s="211" t="s">
        <v>15997</v>
      </c>
      <c r="O130" s="211" t="s">
        <v>15998</v>
      </c>
      <c r="P130" s="211" t="s">
        <v>2137</v>
      </c>
      <c r="Q130" s="230">
        <f>COUNTIF('Hedef Liste Konya'!A:A,A130)</f>
        <v>1</v>
      </c>
    </row>
    <row r="131" ht="15.75" hidden="1" customHeight="1">
      <c r="A131" s="211" t="s">
        <v>16854</v>
      </c>
      <c r="B131" s="211" t="s">
        <v>16855</v>
      </c>
      <c r="C131" s="212" t="s">
        <v>2897</v>
      </c>
      <c r="D131" s="211" t="s">
        <v>1789</v>
      </c>
      <c r="E131" s="213">
        <v>1409.0</v>
      </c>
      <c r="F131" s="213">
        <v>33.0</v>
      </c>
      <c r="G131" s="213">
        <v>0.0</v>
      </c>
      <c r="H131" s="213">
        <v>10.0</v>
      </c>
      <c r="I131" s="213">
        <v>10.0</v>
      </c>
      <c r="J131" s="214">
        <v>0.0</v>
      </c>
      <c r="K131" s="211" t="s">
        <v>16856</v>
      </c>
      <c r="L131" s="211">
        <v>3.323242808E9</v>
      </c>
      <c r="M131" s="211" t="s">
        <v>13595</v>
      </c>
      <c r="N131" s="211" t="s">
        <v>16543</v>
      </c>
      <c r="O131" s="211" t="s">
        <v>16857</v>
      </c>
      <c r="P131" s="211" t="s">
        <v>2137</v>
      </c>
      <c r="Q131" s="230">
        <f>COUNTIF('Hedef Liste Konya'!A:A,A131)</f>
        <v>1</v>
      </c>
    </row>
    <row r="132" ht="15.75" hidden="1" customHeight="1">
      <c r="A132" s="211" t="s">
        <v>14522</v>
      </c>
      <c r="B132" s="211" t="s">
        <v>14523</v>
      </c>
      <c r="C132" s="212" t="s">
        <v>2897</v>
      </c>
      <c r="D132" s="211" t="s">
        <v>1385</v>
      </c>
      <c r="E132" s="213">
        <v>283.0</v>
      </c>
      <c r="F132" s="213">
        <v>3.0</v>
      </c>
      <c r="G132" s="213">
        <v>0.0</v>
      </c>
      <c r="H132" s="213">
        <v>19.0</v>
      </c>
      <c r="I132" s="213">
        <v>19.0</v>
      </c>
      <c r="J132" s="214">
        <v>0.0</v>
      </c>
      <c r="K132" s="211" t="s">
        <v>14524</v>
      </c>
      <c r="L132" s="211">
        <v>3.323253141E9</v>
      </c>
      <c r="M132" s="211" t="s">
        <v>13595</v>
      </c>
      <c r="N132" s="211" t="s">
        <v>17939</v>
      </c>
      <c r="O132" s="211" t="s">
        <v>14526</v>
      </c>
      <c r="P132" s="211" t="s">
        <v>2137</v>
      </c>
      <c r="Q132" s="230">
        <f>COUNTIF('Hedef Liste Konya'!A:A,A132)</f>
        <v>1</v>
      </c>
    </row>
    <row r="133" ht="15.75" hidden="1" customHeight="1">
      <c r="A133" s="211" t="s">
        <v>17940</v>
      </c>
      <c r="B133" s="211" t="s">
        <v>17941</v>
      </c>
      <c r="C133" s="212" t="s">
        <v>2909</v>
      </c>
      <c r="D133" s="211" t="s">
        <v>1507</v>
      </c>
      <c r="F133" s="211"/>
      <c r="G133" s="213">
        <v>0.0</v>
      </c>
      <c r="H133" s="213">
        <v>49.0</v>
      </c>
      <c r="I133" s="213">
        <v>49.0</v>
      </c>
      <c r="J133" s="214">
        <v>0.0</v>
      </c>
      <c r="K133" s="211" t="s">
        <v>17942</v>
      </c>
      <c r="L133" s="211">
        <v>3.322010201E9</v>
      </c>
      <c r="M133" s="211" t="s">
        <v>13595</v>
      </c>
      <c r="N133" s="211" t="s">
        <v>13847</v>
      </c>
      <c r="O133" s="211" t="s">
        <v>17943</v>
      </c>
      <c r="P133" s="211" t="s">
        <v>2992</v>
      </c>
      <c r="Q133" s="230">
        <f>COUNTIF('Hedef Liste Konya'!A:A,A133)</f>
        <v>0</v>
      </c>
    </row>
    <row r="134" ht="15.75" hidden="1" customHeight="1">
      <c r="A134" s="211" t="s">
        <v>16520</v>
      </c>
      <c r="B134" s="211" t="s">
        <v>16521</v>
      </c>
      <c r="C134" s="212" t="s">
        <v>2897</v>
      </c>
      <c r="D134" s="211" t="s">
        <v>1364</v>
      </c>
      <c r="E134" s="213">
        <v>260.0</v>
      </c>
      <c r="F134" s="213">
        <v>6.0</v>
      </c>
      <c r="G134" s="213">
        <v>7.0</v>
      </c>
      <c r="H134" s="213">
        <v>10.0</v>
      </c>
      <c r="I134" s="213">
        <v>17.0</v>
      </c>
      <c r="J134" s="214">
        <v>0.41</v>
      </c>
      <c r="K134" s="211" t="s">
        <v>16522</v>
      </c>
      <c r="L134" s="211">
        <v>5.517117189E9</v>
      </c>
      <c r="M134" s="211" t="s">
        <v>11034</v>
      </c>
      <c r="N134" s="211" t="s">
        <v>13896</v>
      </c>
      <c r="O134" s="211" t="s">
        <v>16523</v>
      </c>
      <c r="P134" s="211" t="s">
        <v>2137</v>
      </c>
      <c r="Q134" s="230">
        <f>COUNTIF('Hedef Liste Konya'!A:A,A134)</f>
        <v>1</v>
      </c>
    </row>
    <row r="135" ht="15.75" hidden="1" customHeight="1">
      <c r="A135" s="211" t="s">
        <v>17944</v>
      </c>
      <c r="B135" s="211" t="s">
        <v>17945</v>
      </c>
      <c r="C135" s="212" t="s">
        <v>2897</v>
      </c>
      <c r="D135" s="211" t="s">
        <v>1577</v>
      </c>
      <c r="E135" s="213">
        <v>2075.0</v>
      </c>
      <c r="F135" s="213">
        <v>78.0</v>
      </c>
      <c r="G135" s="213">
        <v>108.0</v>
      </c>
      <c r="H135" s="213">
        <v>3.0</v>
      </c>
      <c r="I135" s="213">
        <v>111.0</v>
      </c>
      <c r="J135" s="214">
        <v>0.97</v>
      </c>
      <c r="K135" s="211" t="s">
        <v>2311</v>
      </c>
      <c r="L135" s="211">
        <v>3.327103555E9</v>
      </c>
      <c r="M135" s="211" t="s">
        <v>13656</v>
      </c>
      <c r="N135" s="211" t="s">
        <v>1408</v>
      </c>
      <c r="O135" s="211" t="s">
        <v>17946</v>
      </c>
      <c r="P135" s="211" t="s">
        <v>2165</v>
      </c>
      <c r="Q135" s="230">
        <f>COUNTIF('Hedef Liste Konya'!A:A,A135)</f>
        <v>0</v>
      </c>
    </row>
    <row r="136" ht="15.75" hidden="1" customHeight="1">
      <c r="A136" s="211" t="s">
        <v>17947</v>
      </c>
      <c r="B136" s="211" t="s">
        <v>17948</v>
      </c>
      <c r="C136" s="212" t="s">
        <v>2897</v>
      </c>
      <c r="D136" s="211" t="s">
        <v>1364</v>
      </c>
      <c r="E136" s="213">
        <v>434.0</v>
      </c>
      <c r="F136" s="213">
        <v>16.0</v>
      </c>
      <c r="G136" s="213">
        <v>9.0</v>
      </c>
      <c r="H136" s="213">
        <v>21.0</v>
      </c>
      <c r="I136" s="213">
        <v>30.0</v>
      </c>
      <c r="J136" s="214">
        <v>0.3</v>
      </c>
      <c r="K136" s="211" t="s">
        <v>17949</v>
      </c>
      <c r="L136" s="211">
        <v>3.322353576E9</v>
      </c>
      <c r="M136" s="211" t="s">
        <v>11034</v>
      </c>
      <c r="N136" s="211" t="s">
        <v>14016</v>
      </c>
      <c r="O136" s="211" t="s">
        <v>17950</v>
      </c>
      <c r="P136" s="211" t="s">
        <v>2137</v>
      </c>
      <c r="Q136" s="230">
        <f>COUNTIF('Hedef Liste Konya'!A:A,A136)</f>
        <v>0</v>
      </c>
    </row>
    <row r="137" ht="15.75" hidden="1" customHeight="1">
      <c r="A137" s="211" t="s">
        <v>14870</v>
      </c>
      <c r="B137" s="211" t="s">
        <v>14871</v>
      </c>
      <c r="C137" s="212" t="s">
        <v>2897</v>
      </c>
      <c r="D137" s="211" t="s">
        <v>1832</v>
      </c>
      <c r="E137" s="213">
        <v>272.0</v>
      </c>
      <c r="F137" s="213">
        <v>6.0</v>
      </c>
      <c r="G137" s="213">
        <v>10.0</v>
      </c>
      <c r="H137" s="213">
        <v>12.0</v>
      </c>
      <c r="I137" s="213">
        <v>22.0</v>
      </c>
      <c r="J137" s="214">
        <v>0.45</v>
      </c>
      <c r="K137" s="211" t="s">
        <v>14872</v>
      </c>
      <c r="L137" s="211">
        <v>5.346413608E9</v>
      </c>
      <c r="M137" s="211" t="s">
        <v>11034</v>
      </c>
      <c r="N137" s="211" t="s">
        <v>13668</v>
      </c>
      <c r="O137" s="211" t="s">
        <v>14873</v>
      </c>
      <c r="P137" s="211" t="s">
        <v>2137</v>
      </c>
      <c r="Q137" s="230">
        <f>COUNTIF('Hedef Liste Konya'!A:A,A137)</f>
        <v>1</v>
      </c>
    </row>
    <row r="138" ht="15.75" hidden="1" customHeight="1">
      <c r="A138" s="211" t="s">
        <v>16994</v>
      </c>
      <c r="B138" s="211" t="s">
        <v>16995</v>
      </c>
      <c r="C138" s="212" t="s">
        <v>2909</v>
      </c>
      <c r="D138" s="211" t="s">
        <v>1443</v>
      </c>
      <c r="E138" s="213">
        <v>7.0</v>
      </c>
      <c r="F138" s="211"/>
      <c r="G138" s="213">
        <v>0.0</v>
      </c>
      <c r="H138" s="213">
        <v>18.0</v>
      </c>
      <c r="I138" s="213">
        <v>18.0</v>
      </c>
      <c r="J138" s="231">
        <v>0.0</v>
      </c>
      <c r="K138" s="211" t="s">
        <v>16996</v>
      </c>
      <c r="L138" s="211">
        <v>5.527361922E9</v>
      </c>
      <c r="M138" s="211" t="s">
        <v>13595</v>
      </c>
      <c r="N138" s="211" t="s">
        <v>14709</v>
      </c>
      <c r="O138" s="211" t="s">
        <v>16997</v>
      </c>
      <c r="P138" s="211" t="s">
        <v>2137</v>
      </c>
      <c r="Q138" s="230">
        <f>COUNTIF('Hedef Liste Konya'!A:A,A138)</f>
        <v>1</v>
      </c>
    </row>
    <row r="139" ht="15.75" hidden="1" customHeight="1">
      <c r="A139" s="211" t="s">
        <v>16711</v>
      </c>
      <c r="B139" s="211" t="s">
        <v>16712</v>
      </c>
      <c r="C139" s="212" t="s">
        <v>2909</v>
      </c>
      <c r="D139" s="211" t="s">
        <v>17951</v>
      </c>
      <c r="E139" s="213">
        <v>84.0</v>
      </c>
      <c r="F139" s="211"/>
      <c r="G139" s="213">
        <v>0.0</v>
      </c>
      <c r="H139" s="213">
        <v>78.0</v>
      </c>
      <c r="I139" s="213">
        <v>78.0</v>
      </c>
      <c r="J139" s="214">
        <v>0.0</v>
      </c>
      <c r="K139" s="211" t="s">
        <v>16714</v>
      </c>
      <c r="L139" s="211">
        <v>5.433250235E9</v>
      </c>
      <c r="M139" s="211" t="s">
        <v>13595</v>
      </c>
      <c r="N139" s="211" t="s">
        <v>14058</v>
      </c>
      <c r="O139" s="211" t="s">
        <v>16715</v>
      </c>
      <c r="P139" s="211" t="s">
        <v>2137</v>
      </c>
      <c r="Q139" s="230">
        <f>COUNTIF('Hedef Liste Konya'!A:A,A139)</f>
        <v>1</v>
      </c>
    </row>
    <row r="140" ht="15.75" hidden="1" customHeight="1">
      <c r="A140" s="211" t="s">
        <v>16142</v>
      </c>
      <c r="B140" s="211" t="s">
        <v>16143</v>
      </c>
      <c r="C140" s="212" t="s">
        <v>2897</v>
      </c>
      <c r="D140" s="211" t="s">
        <v>1577</v>
      </c>
      <c r="E140" s="213">
        <v>6292.0</v>
      </c>
      <c r="F140" s="213">
        <v>267.0</v>
      </c>
      <c r="G140" s="213">
        <v>0.0</v>
      </c>
      <c r="H140" s="213">
        <v>79.0</v>
      </c>
      <c r="I140" s="213">
        <v>79.0</v>
      </c>
      <c r="J140" s="214">
        <v>0.0</v>
      </c>
      <c r="K140" s="211" t="s">
        <v>16062</v>
      </c>
      <c r="L140" s="211">
        <v>5.398886626E9</v>
      </c>
      <c r="M140" s="211" t="s">
        <v>11034</v>
      </c>
      <c r="N140" s="211" t="s">
        <v>13602</v>
      </c>
      <c r="O140" s="211" t="s">
        <v>16063</v>
      </c>
      <c r="P140" s="211" t="s">
        <v>2137</v>
      </c>
      <c r="Q140" s="230">
        <f>COUNTIF('Hedef Liste Konya'!A:A,A140)</f>
        <v>1</v>
      </c>
    </row>
    <row r="141" ht="15.75" hidden="1" customHeight="1">
      <c r="A141" s="211" t="s">
        <v>16218</v>
      </c>
      <c r="B141" s="211" t="s">
        <v>16219</v>
      </c>
      <c r="C141" s="212" t="s">
        <v>2897</v>
      </c>
      <c r="D141" s="211" t="s">
        <v>1364</v>
      </c>
      <c r="E141" s="213">
        <v>304.0</v>
      </c>
      <c r="F141" s="213">
        <v>29.0</v>
      </c>
      <c r="G141" s="213">
        <v>8.0</v>
      </c>
      <c r="H141" s="213">
        <v>13.0</v>
      </c>
      <c r="I141" s="213">
        <v>21.0</v>
      </c>
      <c r="J141" s="214">
        <v>0.38</v>
      </c>
      <c r="K141" s="211" t="s">
        <v>16220</v>
      </c>
      <c r="L141" s="211">
        <v>5.383952421E9</v>
      </c>
      <c r="M141" s="211" t="s">
        <v>11034</v>
      </c>
      <c r="N141" s="211" t="s">
        <v>15475</v>
      </c>
      <c r="O141" s="211" t="s">
        <v>16221</v>
      </c>
      <c r="P141" s="211" t="s">
        <v>2137</v>
      </c>
      <c r="Q141" s="230">
        <f>COUNTIF('Hedef Liste Konya'!A:A,A141)</f>
        <v>1</v>
      </c>
    </row>
    <row r="142" ht="15.75" hidden="1" customHeight="1">
      <c r="A142" s="211" t="s">
        <v>13742</v>
      </c>
      <c r="B142" s="211" t="s">
        <v>13743</v>
      </c>
      <c r="C142" s="212" t="s">
        <v>2897</v>
      </c>
      <c r="D142" s="211" t="s">
        <v>1364</v>
      </c>
      <c r="E142" s="213">
        <v>462.0</v>
      </c>
      <c r="F142" s="213">
        <v>2.0</v>
      </c>
      <c r="G142" s="213">
        <v>6.0</v>
      </c>
      <c r="H142" s="213">
        <v>22.0</v>
      </c>
      <c r="I142" s="213">
        <v>28.0</v>
      </c>
      <c r="J142" s="214">
        <v>0.21</v>
      </c>
      <c r="K142" s="211" t="s">
        <v>13744</v>
      </c>
      <c r="L142" s="211">
        <v>5.33355608E9</v>
      </c>
      <c r="M142" s="211" t="s">
        <v>11034</v>
      </c>
      <c r="N142" s="211" t="s">
        <v>13609</v>
      </c>
      <c r="O142" s="211" t="s">
        <v>13745</v>
      </c>
      <c r="P142" s="211" t="s">
        <v>2137</v>
      </c>
      <c r="Q142" s="230">
        <f>COUNTIF('Hedef Liste Konya'!A:A,A142)</f>
        <v>1</v>
      </c>
    </row>
    <row r="143" ht="15.75" hidden="1" customHeight="1">
      <c r="A143" s="211" t="s">
        <v>15567</v>
      </c>
      <c r="B143" s="211" t="s">
        <v>15568</v>
      </c>
      <c r="C143" s="212" t="s">
        <v>2909</v>
      </c>
      <c r="D143" s="211" t="s">
        <v>1789</v>
      </c>
      <c r="E143" s="213">
        <v>115.0</v>
      </c>
      <c r="F143" s="211"/>
      <c r="G143" s="213">
        <v>0.0</v>
      </c>
      <c r="H143" s="213">
        <v>58.0</v>
      </c>
      <c r="I143" s="213">
        <v>58.0</v>
      </c>
      <c r="J143" s="214">
        <v>0.0</v>
      </c>
      <c r="K143" s="211" t="s">
        <v>15569</v>
      </c>
      <c r="L143" s="211">
        <v>5.546725985E9</v>
      </c>
      <c r="M143" s="211" t="s">
        <v>11034</v>
      </c>
      <c r="N143" s="211" t="s">
        <v>13808</v>
      </c>
      <c r="O143" s="211" t="s">
        <v>15570</v>
      </c>
      <c r="P143" s="211" t="s">
        <v>2137</v>
      </c>
      <c r="Q143" s="230">
        <f>COUNTIF('Hedef Liste Konya'!A:A,A143)</f>
        <v>1</v>
      </c>
    </row>
    <row r="144" ht="15.75" hidden="1" customHeight="1">
      <c r="A144" s="211" t="s">
        <v>16204</v>
      </c>
      <c r="B144" s="211" t="s">
        <v>16205</v>
      </c>
      <c r="C144" s="212" t="s">
        <v>2909</v>
      </c>
      <c r="D144" s="211" t="s">
        <v>1385</v>
      </c>
      <c r="E144" s="213">
        <v>9.0</v>
      </c>
      <c r="F144" s="211"/>
      <c r="G144" s="213">
        <v>0.0</v>
      </c>
      <c r="H144" s="213">
        <v>8.0</v>
      </c>
      <c r="I144" s="213">
        <v>8.0</v>
      </c>
      <c r="J144" s="214">
        <v>0.0</v>
      </c>
      <c r="K144" s="211" t="s">
        <v>16206</v>
      </c>
      <c r="L144" s="211">
        <v>5.45289766E9</v>
      </c>
      <c r="M144" s="211" t="s">
        <v>11034</v>
      </c>
      <c r="N144" s="211" t="s">
        <v>13789</v>
      </c>
      <c r="O144" s="211" t="s">
        <v>17952</v>
      </c>
      <c r="P144" s="211" t="s">
        <v>2137</v>
      </c>
      <c r="Q144" s="230">
        <f>COUNTIF('Hedef Liste Konya'!A:A,A144)</f>
        <v>1</v>
      </c>
    </row>
    <row r="145" ht="15.75" hidden="1" customHeight="1">
      <c r="A145" s="211" t="s">
        <v>16421</v>
      </c>
      <c r="B145" s="211" t="s">
        <v>16422</v>
      </c>
      <c r="C145" s="212" t="s">
        <v>2909</v>
      </c>
      <c r="D145" s="211" t="s">
        <v>1378</v>
      </c>
      <c r="E145" s="213">
        <v>225.0</v>
      </c>
      <c r="F145" s="211"/>
      <c r="G145" s="213">
        <v>0.0</v>
      </c>
      <c r="H145" s="213">
        <v>19.0</v>
      </c>
      <c r="I145" s="213">
        <v>19.0</v>
      </c>
      <c r="J145" s="214">
        <v>0.0</v>
      </c>
      <c r="K145" s="211" t="s">
        <v>16423</v>
      </c>
      <c r="L145" s="211">
        <v>5.530842645E9</v>
      </c>
      <c r="M145" s="211" t="s">
        <v>13620</v>
      </c>
      <c r="N145" s="211" t="s">
        <v>13958</v>
      </c>
      <c r="O145" s="211" t="s">
        <v>16424</v>
      </c>
      <c r="P145" s="211" t="s">
        <v>2137</v>
      </c>
      <c r="Q145" s="230">
        <f>COUNTIF('Hedef Liste Konya'!A:A,A145)</f>
        <v>1</v>
      </c>
    </row>
    <row r="146" ht="15.75" hidden="1" customHeight="1">
      <c r="A146" s="211" t="s">
        <v>13879</v>
      </c>
      <c r="B146" s="211" t="s">
        <v>17953</v>
      </c>
      <c r="C146" s="212" t="s">
        <v>2897</v>
      </c>
      <c r="D146" s="211" t="s">
        <v>1577</v>
      </c>
      <c r="E146" s="213">
        <v>2342.0</v>
      </c>
      <c r="F146" s="213">
        <v>29.0</v>
      </c>
      <c r="G146" s="213">
        <v>0.0</v>
      </c>
      <c r="H146" s="213">
        <v>78.0</v>
      </c>
      <c r="I146" s="213">
        <v>78.0</v>
      </c>
      <c r="J146" s="214">
        <v>0.0</v>
      </c>
      <c r="K146" s="211" t="s">
        <v>13881</v>
      </c>
      <c r="L146" s="211">
        <v>5.063687866E9</v>
      </c>
      <c r="M146" s="211" t="s">
        <v>13620</v>
      </c>
      <c r="N146" s="211" t="s">
        <v>13621</v>
      </c>
      <c r="O146" s="211" t="s">
        <v>17954</v>
      </c>
      <c r="P146" s="211" t="s">
        <v>2137</v>
      </c>
      <c r="Q146" s="230">
        <f>COUNTIF('Hedef Liste Konya'!A:A,A146)</f>
        <v>1</v>
      </c>
    </row>
    <row r="147" ht="15.75" hidden="1" customHeight="1">
      <c r="A147" s="211" t="s">
        <v>17955</v>
      </c>
      <c r="B147" s="211" t="s">
        <v>17956</v>
      </c>
      <c r="C147" s="212" t="s">
        <v>2897</v>
      </c>
      <c r="D147" s="211" t="s">
        <v>1577</v>
      </c>
      <c r="E147" s="213">
        <v>2144.0</v>
      </c>
      <c r="F147" s="213">
        <v>118.0</v>
      </c>
      <c r="G147" s="213">
        <v>97.0</v>
      </c>
      <c r="H147" s="213">
        <v>3.0</v>
      </c>
      <c r="I147" s="213">
        <v>100.0</v>
      </c>
      <c r="J147" s="214">
        <v>0.97</v>
      </c>
      <c r="K147" s="211" t="s">
        <v>2311</v>
      </c>
      <c r="L147" s="211">
        <v>3.3224144E9</v>
      </c>
      <c r="M147" s="211" t="s">
        <v>11034</v>
      </c>
      <c r="N147" s="211" t="s">
        <v>13918</v>
      </c>
      <c r="O147" s="211" t="s">
        <v>17957</v>
      </c>
      <c r="P147" s="211" t="s">
        <v>2165</v>
      </c>
      <c r="Q147" s="230">
        <f>COUNTIF('Hedef Liste Konya'!A:A,A147)</f>
        <v>0</v>
      </c>
    </row>
    <row r="148" ht="15.75" hidden="1" customHeight="1">
      <c r="A148" s="211" t="s">
        <v>14814</v>
      </c>
      <c r="B148" s="211" t="s">
        <v>14815</v>
      </c>
      <c r="C148" s="212" t="s">
        <v>2897</v>
      </c>
      <c r="D148" s="211" t="s">
        <v>1370</v>
      </c>
      <c r="E148" s="213">
        <v>3180.0</v>
      </c>
      <c r="F148" s="211"/>
      <c r="G148" s="213">
        <v>0.0</v>
      </c>
      <c r="H148" s="213">
        <v>35.0</v>
      </c>
      <c r="I148" s="213">
        <v>35.0</v>
      </c>
      <c r="J148" s="214">
        <v>0.0</v>
      </c>
      <c r="K148" s="211" t="s">
        <v>14816</v>
      </c>
      <c r="L148" s="211">
        <v>3.3232088E9</v>
      </c>
      <c r="M148" s="211" t="s">
        <v>11034</v>
      </c>
      <c r="N148" s="211" t="s">
        <v>1699</v>
      </c>
      <c r="O148" s="211" t="s">
        <v>14817</v>
      </c>
      <c r="P148" s="211" t="s">
        <v>2137</v>
      </c>
      <c r="Q148" s="230">
        <f>COUNTIF('Hedef Liste Konya'!A:A,A148)</f>
        <v>1</v>
      </c>
    </row>
    <row r="149" ht="15.75" hidden="1" customHeight="1">
      <c r="A149" s="211" t="s">
        <v>14503</v>
      </c>
      <c r="B149" s="211" t="s">
        <v>14504</v>
      </c>
      <c r="C149" s="212" t="s">
        <v>2897</v>
      </c>
      <c r="D149" s="211" t="s">
        <v>1577</v>
      </c>
      <c r="E149" s="213">
        <v>3837.0</v>
      </c>
      <c r="F149" s="213">
        <v>69.0</v>
      </c>
      <c r="G149" s="213">
        <v>1.0</v>
      </c>
      <c r="H149" s="213">
        <v>173.0</v>
      </c>
      <c r="I149" s="213">
        <v>174.0</v>
      </c>
      <c r="J149" s="214">
        <v>0.01</v>
      </c>
      <c r="K149" s="211" t="s">
        <v>14505</v>
      </c>
      <c r="L149" s="211">
        <v>3.322518844E9</v>
      </c>
      <c r="M149" s="211" t="s">
        <v>11034</v>
      </c>
      <c r="N149" s="211" t="s">
        <v>1366</v>
      </c>
      <c r="O149" s="211" t="s">
        <v>14506</v>
      </c>
      <c r="P149" s="211" t="s">
        <v>2137</v>
      </c>
      <c r="Q149" s="230">
        <f>COUNTIF('Hedef Liste Konya'!A:A,A149)</f>
        <v>1</v>
      </c>
    </row>
    <row r="150" ht="15.75" hidden="1" customHeight="1">
      <c r="A150" s="211" t="s">
        <v>14508</v>
      </c>
      <c r="B150" s="211" t="s">
        <v>14509</v>
      </c>
      <c r="C150" s="212" t="s">
        <v>2897</v>
      </c>
      <c r="D150" s="211" t="s">
        <v>1577</v>
      </c>
      <c r="E150" s="213">
        <v>1049.0</v>
      </c>
      <c r="F150" s="213">
        <v>12.0</v>
      </c>
      <c r="G150" s="213">
        <v>0.0</v>
      </c>
      <c r="H150" s="213">
        <v>183.0</v>
      </c>
      <c r="I150" s="213">
        <v>183.0</v>
      </c>
      <c r="J150" s="214">
        <v>0.0</v>
      </c>
      <c r="K150" s="211" t="s">
        <v>14505</v>
      </c>
      <c r="L150" s="211">
        <v>3.322480204E9</v>
      </c>
      <c r="M150" s="211" t="s">
        <v>11034</v>
      </c>
      <c r="N150" s="211" t="s">
        <v>13773</v>
      </c>
      <c r="O150" s="211" t="s">
        <v>14510</v>
      </c>
      <c r="P150" s="211" t="s">
        <v>2137</v>
      </c>
      <c r="Q150" s="230">
        <f>COUNTIF('Hedef Liste Konya'!A:A,A150)</f>
        <v>1</v>
      </c>
    </row>
    <row r="151" ht="15.75" hidden="1" customHeight="1">
      <c r="A151" s="211" t="s">
        <v>15248</v>
      </c>
      <c r="B151" s="211" t="s">
        <v>15249</v>
      </c>
      <c r="C151" s="212" t="s">
        <v>2897</v>
      </c>
      <c r="D151" s="211" t="s">
        <v>1832</v>
      </c>
      <c r="E151" s="213">
        <v>422.0</v>
      </c>
      <c r="F151" s="213">
        <v>12.0</v>
      </c>
      <c r="G151" s="213">
        <v>9.0</v>
      </c>
      <c r="H151" s="213">
        <v>13.0</v>
      </c>
      <c r="I151" s="213">
        <v>22.0</v>
      </c>
      <c r="J151" s="214">
        <v>0.41</v>
      </c>
      <c r="K151" s="211" t="s">
        <v>15250</v>
      </c>
      <c r="L151" s="211">
        <v>3.323533998E9</v>
      </c>
      <c r="M151" s="211" t="s">
        <v>11034</v>
      </c>
      <c r="N151" s="211" t="s">
        <v>1699</v>
      </c>
      <c r="O151" s="211" t="s">
        <v>15251</v>
      </c>
      <c r="P151" s="211" t="s">
        <v>2137</v>
      </c>
      <c r="Q151" s="230">
        <f>COUNTIF('Hedef Liste Konya'!A:A,A151)</f>
        <v>1</v>
      </c>
    </row>
    <row r="152" ht="15.75" hidden="1" customHeight="1">
      <c r="A152" s="211" t="s">
        <v>15187</v>
      </c>
      <c r="B152" s="211" t="s">
        <v>15188</v>
      </c>
      <c r="C152" s="212" t="s">
        <v>2909</v>
      </c>
      <c r="D152" s="211" t="s">
        <v>1789</v>
      </c>
      <c r="E152" s="213">
        <v>20.0</v>
      </c>
      <c r="F152" s="211"/>
      <c r="G152" s="213">
        <v>11.0</v>
      </c>
      <c r="H152" s="213">
        <v>3.0</v>
      </c>
      <c r="I152" s="213">
        <v>14.0</v>
      </c>
      <c r="J152" s="214">
        <v>0.79</v>
      </c>
      <c r="K152" s="211" t="s">
        <v>15189</v>
      </c>
      <c r="L152" s="211">
        <v>3.323241322E9</v>
      </c>
      <c r="M152" s="211" t="s">
        <v>13595</v>
      </c>
      <c r="N152" s="211" t="s">
        <v>13945</v>
      </c>
      <c r="O152" s="211" t="s">
        <v>15190</v>
      </c>
      <c r="P152" s="211" t="s">
        <v>2137</v>
      </c>
      <c r="Q152" s="230">
        <f>COUNTIF('Hedef Liste Konya'!A:A,A152)</f>
        <v>1</v>
      </c>
    </row>
    <row r="153" ht="15.75" hidden="1" customHeight="1">
      <c r="A153" s="211" t="s">
        <v>14781</v>
      </c>
      <c r="B153" s="211" t="s">
        <v>14782</v>
      </c>
      <c r="C153" s="212" t="s">
        <v>2909</v>
      </c>
      <c r="D153" s="211" t="s">
        <v>1370</v>
      </c>
      <c r="E153" s="213">
        <v>209.0</v>
      </c>
      <c r="F153" s="211"/>
      <c r="G153" s="213">
        <v>25.0</v>
      </c>
      <c r="H153" s="213">
        <v>16.0</v>
      </c>
      <c r="I153" s="213">
        <v>41.0</v>
      </c>
      <c r="J153" s="214">
        <v>0.61</v>
      </c>
      <c r="K153" s="211" t="s">
        <v>14783</v>
      </c>
      <c r="L153" s="211">
        <v>3.322357314E9</v>
      </c>
      <c r="M153" s="211" t="s">
        <v>11034</v>
      </c>
      <c r="N153" s="211" t="s">
        <v>1592</v>
      </c>
      <c r="O153" s="211" t="s">
        <v>14784</v>
      </c>
      <c r="P153" s="211" t="s">
        <v>2137</v>
      </c>
      <c r="Q153" s="230">
        <f>COUNTIF('Hedef Liste Konya'!A:A,A153)</f>
        <v>1</v>
      </c>
    </row>
    <row r="154" ht="15.75" hidden="1" customHeight="1">
      <c r="A154" s="211" t="s">
        <v>14073</v>
      </c>
      <c r="B154" s="211" t="s">
        <v>14074</v>
      </c>
      <c r="C154" s="212" t="s">
        <v>2897</v>
      </c>
      <c r="D154" s="211" t="s">
        <v>1443</v>
      </c>
      <c r="E154" s="213">
        <v>1291.0</v>
      </c>
      <c r="F154" s="213">
        <v>44.0</v>
      </c>
      <c r="G154" s="213">
        <v>14.0</v>
      </c>
      <c r="H154" s="213">
        <v>4.0</v>
      </c>
      <c r="I154" s="213">
        <v>18.0</v>
      </c>
      <c r="J154" s="214">
        <v>0.78</v>
      </c>
      <c r="K154" s="211" t="s">
        <v>14075</v>
      </c>
      <c r="L154" s="211">
        <v>5.071502913E9</v>
      </c>
      <c r="M154" s="211" t="s">
        <v>11034</v>
      </c>
      <c r="N154" s="211" t="s">
        <v>14076</v>
      </c>
      <c r="O154" s="211" t="s">
        <v>14077</v>
      </c>
      <c r="P154" s="211" t="s">
        <v>2137</v>
      </c>
      <c r="Q154" s="230">
        <f>COUNTIF('Hedef Liste Konya'!A:A,A154)</f>
        <v>1</v>
      </c>
    </row>
    <row r="155" ht="15.75" hidden="1" customHeight="1">
      <c r="A155" s="211" t="s">
        <v>17958</v>
      </c>
      <c r="B155" s="211" t="s">
        <v>17959</v>
      </c>
      <c r="C155" s="212" t="s">
        <v>2897</v>
      </c>
      <c r="D155" s="211" t="s">
        <v>1364</v>
      </c>
      <c r="E155" s="213">
        <v>11.0</v>
      </c>
      <c r="F155" s="213">
        <v>11.0</v>
      </c>
      <c r="G155" s="213">
        <v>57.0</v>
      </c>
      <c r="H155" s="213">
        <v>9.0</v>
      </c>
      <c r="I155" s="213">
        <v>66.0</v>
      </c>
      <c r="J155" s="214">
        <v>0.86</v>
      </c>
      <c r="K155" s="211" t="s">
        <v>2216</v>
      </c>
      <c r="L155" s="211">
        <v>5.519425542E9</v>
      </c>
      <c r="M155" s="211" t="s">
        <v>13620</v>
      </c>
      <c r="N155" s="211" t="s">
        <v>15997</v>
      </c>
      <c r="O155" s="211" t="s">
        <v>17960</v>
      </c>
      <c r="P155" s="211" t="s">
        <v>2165</v>
      </c>
      <c r="Q155" s="230">
        <f>COUNTIF('Hedef Liste Konya'!A:A,A155)</f>
        <v>0</v>
      </c>
    </row>
    <row r="156" ht="15.75" hidden="1" customHeight="1">
      <c r="A156" s="211" t="s">
        <v>17961</v>
      </c>
      <c r="B156" s="211" t="s">
        <v>17962</v>
      </c>
      <c r="C156" s="212" t="s">
        <v>2909</v>
      </c>
      <c r="D156" s="211" t="s">
        <v>1519</v>
      </c>
      <c r="E156" s="213">
        <v>168.0</v>
      </c>
      <c r="F156" s="211"/>
      <c r="G156" s="213">
        <v>67.0</v>
      </c>
      <c r="H156" s="213">
        <v>2.0</v>
      </c>
      <c r="I156" s="213">
        <v>69.0</v>
      </c>
      <c r="J156" s="214">
        <v>0.97</v>
      </c>
      <c r="K156" s="211" t="s">
        <v>2306</v>
      </c>
      <c r="L156" s="211">
        <v>3.325032385E9</v>
      </c>
      <c r="M156" s="211" t="s">
        <v>11034</v>
      </c>
      <c r="N156" s="211" t="s">
        <v>13930</v>
      </c>
      <c r="O156" s="211" t="s">
        <v>17963</v>
      </c>
      <c r="P156" s="211" t="s">
        <v>2165</v>
      </c>
      <c r="Q156" s="230">
        <f>COUNTIF('Hedef Liste Konya'!A:A,A156)</f>
        <v>0</v>
      </c>
    </row>
    <row r="157" ht="15.75" hidden="1" customHeight="1">
      <c r="A157" s="211" t="s">
        <v>16355</v>
      </c>
      <c r="B157" s="211" t="s">
        <v>16356</v>
      </c>
      <c r="C157" s="212" t="s">
        <v>2897</v>
      </c>
      <c r="D157" s="211" t="s">
        <v>1443</v>
      </c>
      <c r="E157" s="213">
        <v>719.0</v>
      </c>
      <c r="F157" s="213">
        <v>73.0</v>
      </c>
      <c r="G157" s="213">
        <v>13.0</v>
      </c>
      <c r="H157" s="213">
        <v>18.0</v>
      </c>
      <c r="I157" s="213">
        <v>31.0</v>
      </c>
      <c r="J157" s="214">
        <v>0.42</v>
      </c>
      <c r="K157" s="211" t="s">
        <v>16357</v>
      </c>
      <c r="L157" s="211">
        <v>5.533100007E9</v>
      </c>
      <c r="M157" s="211" t="s">
        <v>11034</v>
      </c>
      <c r="N157" s="211" t="s">
        <v>13870</v>
      </c>
      <c r="O157" s="211" t="s">
        <v>16358</v>
      </c>
      <c r="P157" s="211" t="s">
        <v>2137</v>
      </c>
      <c r="Q157" s="230">
        <f>COUNTIF('Hedef Liste Konya'!A:A,A157)</f>
        <v>1</v>
      </c>
    </row>
    <row r="158" ht="15.75" hidden="1" customHeight="1">
      <c r="A158" s="211" t="s">
        <v>17964</v>
      </c>
      <c r="B158" s="211" t="s">
        <v>17965</v>
      </c>
      <c r="C158" s="212" t="s">
        <v>2897</v>
      </c>
      <c r="D158" s="211" t="s">
        <v>1364</v>
      </c>
      <c r="E158" s="213">
        <v>56.0</v>
      </c>
      <c r="F158" s="211"/>
      <c r="G158" s="213">
        <v>5.0</v>
      </c>
      <c r="H158" s="213">
        <v>11.0</v>
      </c>
      <c r="I158" s="213">
        <v>16.0</v>
      </c>
      <c r="J158" s="214">
        <v>0.31</v>
      </c>
      <c r="K158" s="211" t="s">
        <v>17966</v>
      </c>
      <c r="L158" s="211">
        <v>5.421083442E9</v>
      </c>
      <c r="M158" s="211" t="s">
        <v>11034</v>
      </c>
      <c r="N158" s="211" t="s">
        <v>14268</v>
      </c>
      <c r="O158" s="211" t="s">
        <v>17967</v>
      </c>
      <c r="P158" s="211" t="s">
        <v>2137</v>
      </c>
      <c r="Q158" s="230">
        <f>COUNTIF('Hedef Liste Konya'!A:A,A158)</f>
        <v>0</v>
      </c>
    </row>
    <row r="159" ht="15.75" hidden="1" customHeight="1">
      <c r="A159" s="211" t="s">
        <v>13828</v>
      </c>
      <c r="B159" s="211" t="s">
        <v>13829</v>
      </c>
      <c r="C159" s="212" t="s">
        <v>2897</v>
      </c>
      <c r="D159" s="211" t="s">
        <v>1370</v>
      </c>
      <c r="E159" s="213">
        <v>19.0</v>
      </c>
      <c r="F159" s="211"/>
      <c r="G159" s="213">
        <v>0.0</v>
      </c>
      <c r="H159" s="213">
        <v>19.0</v>
      </c>
      <c r="I159" s="213">
        <v>19.0</v>
      </c>
      <c r="J159" s="214">
        <v>0.0</v>
      </c>
      <c r="K159" s="211" t="s">
        <v>13830</v>
      </c>
      <c r="L159" s="211">
        <v>5.387385327E9</v>
      </c>
      <c r="M159" s="211" t="s">
        <v>11034</v>
      </c>
      <c r="N159" s="211" t="s">
        <v>13831</v>
      </c>
      <c r="O159" s="211" t="s">
        <v>13832</v>
      </c>
      <c r="P159" s="211" t="s">
        <v>2137</v>
      </c>
      <c r="Q159" s="230">
        <f>COUNTIF('Hedef Liste Konya'!A:A,A159)</f>
        <v>1</v>
      </c>
    </row>
    <row r="160" ht="15.75" hidden="1" customHeight="1">
      <c r="A160" s="211" t="s">
        <v>17968</v>
      </c>
      <c r="B160" s="211" t="s">
        <v>17969</v>
      </c>
      <c r="C160" s="212" t="s">
        <v>2909</v>
      </c>
      <c r="D160" s="211" t="s">
        <v>1364</v>
      </c>
      <c r="E160" s="213">
        <v>218.0</v>
      </c>
      <c r="F160" s="211"/>
      <c r="G160" s="213">
        <v>81.0</v>
      </c>
      <c r="H160" s="213">
        <v>10.0</v>
      </c>
      <c r="I160" s="213">
        <v>91.0</v>
      </c>
      <c r="J160" s="214">
        <v>0.89</v>
      </c>
      <c r="K160" s="211" t="s">
        <v>2216</v>
      </c>
      <c r="L160" s="211">
        <v>5.306629234E9</v>
      </c>
      <c r="M160" s="211" t="s">
        <v>13620</v>
      </c>
      <c r="N160" s="211" t="s">
        <v>14637</v>
      </c>
      <c r="O160" s="211" t="s">
        <v>17970</v>
      </c>
      <c r="P160" s="211" t="s">
        <v>2165</v>
      </c>
      <c r="Q160" s="230">
        <f>COUNTIF('Hedef Liste Konya'!A:A,A160)</f>
        <v>0</v>
      </c>
    </row>
    <row r="161" ht="15.75" hidden="1" customHeight="1">
      <c r="A161" s="211" t="s">
        <v>14305</v>
      </c>
      <c r="B161" s="211" t="s">
        <v>14306</v>
      </c>
      <c r="C161" s="212" t="s">
        <v>2897</v>
      </c>
      <c r="D161" s="211" t="s">
        <v>1443</v>
      </c>
      <c r="E161" s="213">
        <v>841.0</v>
      </c>
      <c r="F161" s="211"/>
      <c r="G161" s="213">
        <v>0.0</v>
      </c>
      <c r="H161" s="213">
        <v>36.0</v>
      </c>
      <c r="I161" s="213">
        <v>36.0</v>
      </c>
      <c r="J161" s="214">
        <v>0.0</v>
      </c>
      <c r="K161" s="211" t="s">
        <v>14307</v>
      </c>
      <c r="L161" s="211">
        <v>5.510680123E9</v>
      </c>
      <c r="M161" s="211" t="s">
        <v>11034</v>
      </c>
      <c r="N161" s="211" t="s">
        <v>13602</v>
      </c>
      <c r="O161" s="211" t="s">
        <v>14308</v>
      </c>
      <c r="P161" s="211" t="s">
        <v>2137</v>
      </c>
      <c r="Q161" s="230">
        <f>COUNTIF('Hedef Liste Konya'!A:A,A161)</f>
        <v>1</v>
      </c>
    </row>
    <row r="162" ht="15.75" hidden="1" customHeight="1">
      <c r="A162" s="211" t="s">
        <v>14611</v>
      </c>
      <c r="B162" s="211" t="s">
        <v>14612</v>
      </c>
      <c r="C162" s="212" t="s">
        <v>2909</v>
      </c>
      <c r="D162" s="211" t="s">
        <v>1507</v>
      </c>
      <c r="E162" s="213">
        <v>634.0</v>
      </c>
      <c r="F162" s="211"/>
      <c r="G162" s="213">
        <v>0.0</v>
      </c>
      <c r="H162" s="213">
        <v>79.0</v>
      </c>
      <c r="I162" s="213">
        <v>79.0</v>
      </c>
      <c r="J162" s="214">
        <v>0.0</v>
      </c>
      <c r="K162" s="211" t="s">
        <v>14613</v>
      </c>
      <c r="L162" s="211">
        <v>3.322331035E9</v>
      </c>
      <c r="M162" s="211" t="s">
        <v>11034</v>
      </c>
      <c r="N162" s="211" t="s">
        <v>14277</v>
      </c>
      <c r="O162" s="211" t="s">
        <v>14614</v>
      </c>
      <c r="P162" s="211" t="s">
        <v>2137</v>
      </c>
      <c r="Q162" s="230">
        <f>COUNTIF('Hedef Liste Konya'!A:A,A162)</f>
        <v>1</v>
      </c>
    </row>
    <row r="163" ht="15.75" hidden="1" customHeight="1">
      <c r="A163" s="211" t="s">
        <v>13665</v>
      </c>
      <c r="B163" s="211" t="s">
        <v>13666</v>
      </c>
      <c r="C163" s="212" t="s">
        <v>2897</v>
      </c>
      <c r="D163" s="211" t="s">
        <v>1443</v>
      </c>
      <c r="E163" s="213">
        <v>3500.0</v>
      </c>
      <c r="F163" s="213">
        <v>95.0</v>
      </c>
      <c r="G163" s="213">
        <v>0.0</v>
      </c>
      <c r="H163" s="213">
        <v>26.0</v>
      </c>
      <c r="I163" s="213">
        <v>26.0</v>
      </c>
      <c r="J163" s="214">
        <v>0.0</v>
      </c>
      <c r="K163" s="211" t="s">
        <v>13667</v>
      </c>
      <c r="L163" s="211">
        <v>5.447314731E9</v>
      </c>
      <c r="M163" s="211" t="s">
        <v>11034</v>
      </c>
      <c r="N163" s="211" t="s">
        <v>13668</v>
      </c>
      <c r="O163" s="211" t="s">
        <v>13669</v>
      </c>
      <c r="P163" s="211" t="s">
        <v>2137</v>
      </c>
      <c r="Q163" s="230">
        <f>COUNTIF('Hedef Liste Konya'!A:A,A163)</f>
        <v>1</v>
      </c>
    </row>
    <row r="164" ht="15.75" hidden="1" customHeight="1">
      <c r="A164" s="211" t="s">
        <v>14174</v>
      </c>
      <c r="B164" s="211" t="s">
        <v>14175</v>
      </c>
      <c r="C164" s="212" t="s">
        <v>2909</v>
      </c>
      <c r="D164" s="211" t="s">
        <v>1443</v>
      </c>
      <c r="E164" s="213">
        <v>128.0</v>
      </c>
      <c r="F164" s="211"/>
      <c r="G164" s="213">
        <v>0.0</v>
      </c>
      <c r="H164" s="213">
        <v>32.0</v>
      </c>
      <c r="I164" s="213">
        <v>32.0</v>
      </c>
      <c r="J164" s="214">
        <v>0.0</v>
      </c>
      <c r="K164" s="211" t="s">
        <v>14176</v>
      </c>
      <c r="L164" s="211">
        <v>5.435900089E9</v>
      </c>
      <c r="M164" s="211" t="s">
        <v>11034</v>
      </c>
      <c r="N164" s="211" t="s">
        <v>1699</v>
      </c>
      <c r="O164" s="211" t="s">
        <v>14177</v>
      </c>
      <c r="P164" s="211" t="s">
        <v>2137</v>
      </c>
      <c r="Q164" s="230">
        <f>COUNTIF('Hedef Liste Konya'!A:A,A164)</f>
        <v>1</v>
      </c>
    </row>
    <row r="165" ht="15.75" hidden="1" customHeight="1">
      <c r="A165" s="211" t="s">
        <v>16676</v>
      </c>
      <c r="B165" s="211" t="s">
        <v>16677</v>
      </c>
      <c r="C165" s="212" t="s">
        <v>2897</v>
      </c>
      <c r="D165" s="211" t="s">
        <v>1493</v>
      </c>
      <c r="E165" s="213">
        <v>1085.0</v>
      </c>
      <c r="F165" s="213">
        <v>40.0</v>
      </c>
      <c r="G165" s="213">
        <v>24.0</v>
      </c>
      <c r="H165" s="213">
        <v>22.0</v>
      </c>
      <c r="I165" s="213">
        <v>46.0</v>
      </c>
      <c r="J165" s="214">
        <v>0.52</v>
      </c>
      <c r="K165" s="211" t="s">
        <v>16678</v>
      </c>
      <c r="L165" s="211">
        <v>3.325030887E9</v>
      </c>
      <c r="M165" s="211" t="s">
        <v>11034</v>
      </c>
      <c r="N165" s="211" t="s">
        <v>13602</v>
      </c>
      <c r="O165" s="211" t="s">
        <v>16679</v>
      </c>
      <c r="P165" s="211" t="s">
        <v>2137</v>
      </c>
      <c r="Q165" s="230">
        <f>COUNTIF('Hedef Liste Konya'!A:A,A165)</f>
        <v>1</v>
      </c>
    </row>
    <row r="166" ht="15.75" hidden="1" customHeight="1">
      <c r="A166" s="211" t="s">
        <v>15909</v>
      </c>
      <c r="B166" s="211" t="s">
        <v>15910</v>
      </c>
      <c r="C166" s="212" t="s">
        <v>2897</v>
      </c>
      <c r="D166" s="211" t="s">
        <v>1370</v>
      </c>
      <c r="E166" s="213">
        <v>9583.0</v>
      </c>
      <c r="F166" s="213">
        <v>303.0</v>
      </c>
      <c r="G166" s="213">
        <v>0.0</v>
      </c>
      <c r="H166" s="213">
        <v>24.0</v>
      </c>
      <c r="I166" s="213">
        <v>24.0</v>
      </c>
      <c r="J166" s="214">
        <v>0.0</v>
      </c>
      <c r="K166" s="211" t="s">
        <v>15911</v>
      </c>
      <c r="L166" s="211">
        <v>3.32503232E9</v>
      </c>
      <c r="M166" s="211" t="s">
        <v>11034</v>
      </c>
      <c r="N166" s="211" t="s">
        <v>13602</v>
      </c>
      <c r="O166" s="211" t="s">
        <v>15912</v>
      </c>
      <c r="P166" s="211" t="s">
        <v>2137</v>
      </c>
      <c r="Q166" s="230">
        <f>COUNTIF('Hedef Liste Konya'!A:A,A166)</f>
        <v>1</v>
      </c>
    </row>
    <row r="167" ht="15.75" hidden="1" customHeight="1">
      <c r="A167" s="211" t="s">
        <v>13701</v>
      </c>
      <c r="B167" s="211" t="s">
        <v>13702</v>
      </c>
      <c r="C167" s="212" t="s">
        <v>2897</v>
      </c>
      <c r="D167" s="211" t="s">
        <v>1364</v>
      </c>
      <c r="E167" s="213">
        <v>2648.0</v>
      </c>
      <c r="F167" s="213">
        <v>80.0</v>
      </c>
      <c r="G167" s="213">
        <v>0.0</v>
      </c>
      <c r="H167" s="213">
        <v>23.0</v>
      </c>
      <c r="I167" s="213">
        <v>23.0</v>
      </c>
      <c r="J167" s="214">
        <v>0.0</v>
      </c>
      <c r="K167" s="211" t="s">
        <v>13703</v>
      </c>
      <c r="L167" s="211">
        <v>5.447314731E9</v>
      </c>
      <c r="M167" s="211" t="s">
        <v>11034</v>
      </c>
      <c r="N167" s="211" t="s">
        <v>13668</v>
      </c>
      <c r="O167" s="211" t="s">
        <v>13704</v>
      </c>
      <c r="P167" s="211" t="s">
        <v>2137</v>
      </c>
      <c r="Q167" s="230">
        <f>COUNTIF('Hedef Liste Konya'!A:A,A167)</f>
        <v>1</v>
      </c>
    </row>
    <row r="168" ht="15.75" hidden="1" customHeight="1">
      <c r="A168" s="211" t="s">
        <v>14212</v>
      </c>
      <c r="B168" s="211" t="s">
        <v>14213</v>
      </c>
      <c r="C168" s="212" t="s">
        <v>2897</v>
      </c>
      <c r="D168" s="211" t="s">
        <v>1577</v>
      </c>
      <c r="E168" s="213">
        <v>292.0</v>
      </c>
      <c r="F168" s="213">
        <v>6.0</v>
      </c>
      <c r="G168" s="213">
        <v>0.0</v>
      </c>
      <c r="H168" s="213">
        <v>52.0</v>
      </c>
      <c r="I168" s="213">
        <v>52.0</v>
      </c>
      <c r="J168" s="214">
        <v>0.0</v>
      </c>
      <c r="K168" s="211" t="s">
        <v>14214</v>
      </c>
      <c r="L168" s="211">
        <v>5.523854332E9</v>
      </c>
      <c r="M168" s="211" t="s">
        <v>13595</v>
      </c>
      <c r="N168" s="211" t="s">
        <v>14215</v>
      </c>
      <c r="O168" s="211" t="s">
        <v>14216</v>
      </c>
      <c r="P168" s="211" t="s">
        <v>2137</v>
      </c>
      <c r="Q168" s="230">
        <f>COUNTIF('Hedef Liste Konya'!A:A,A168)</f>
        <v>1</v>
      </c>
    </row>
    <row r="169" ht="15.75" hidden="1" customHeight="1">
      <c r="A169" s="211" t="s">
        <v>17971</v>
      </c>
      <c r="B169" s="211" t="s">
        <v>17972</v>
      </c>
      <c r="C169" s="212" t="s">
        <v>2897</v>
      </c>
      <c r="D169" s="211" t="s">
        <v>1364</v>
      </c>
      <c r="E169" s="213">
        <v>76.0</v>
      </c>
      <c r="F169" s="211"/>
      <c r="G169" s="213">
        <v>6.0</v>
      </c>
      <c r="H169" s="213">
        <v>7.0</v>
      </c>
      <c r="I169" s="213">
        <v>13.0</v>
      </c>
      <c r="J169" s="214">
        <v>0.46</v>
      </c>
      <c r="K169" s="211" t="s">
        <v>17973</v>
      </c>
      <c r="L169" s="211">
        <v>3.323000099E9</v>
      </c>
      <c r="M169" s="211" t="s">
        <v>11034</v>
      </c>
      <c r="N169" s="211" t="s">
        <v>14585</v>
      </c>
      <c r="O169" s="211" t="s">
        <v>17974</v>
      </c>
      <c r="P169" s="211" t="s">
        <v>2137</v>
      </c>
      <c r="Q169" s="230">
        <f>COUNTIF('Hedef Liste Konya'!A:A,A169)</f>
        <v>0</v>
      </c>
    </row>
    <row r="170" ht="15.75" hidden="1" customHeight="1">
      <c r="A170" s="211" t="s">
        <v>15213</v>
      </c>
      <c r="B170" s="211" t="s">
        <v>15214</v>
      </c>
      <c r="C170" s="212" t="s">
        <v>2897</v>
      </c>
      <c r="D170" s="211" t="s">
        <v>1507</v>
      </c>
      <c r="E170" s="213">
        <v>182.0</v>
      </c>
      <c r="F170" s="213">
        <v>12.0</v>
      </c>
      <c r="G170" s="213">
        <v>0.0</v>
      </c>
      <c r="H170" s="213">
        <v>35.0</v>
      </c>
      <c r="I170" s="213">
        <v>35.0</v>
      </c>
      <c r="J170" s="214">
        <v>0.0</v>
      </c>
      <c r="K170" s="211" t="s">
        <v>15215</v>
      </c>
      <c r="L170" s="211">
        <v>5.323437027E9</v>
      </c>
      <c r="M170" s="211" t="s">
        <v>13595</v>
      </c>
      <c r="N170" s="211" t="s">
        <v>14570</v>
      </c>
      <c r="O170" s="211" t="s">
        <v>15216</v>
      </c>
      <c r="P170" s="211" t="s">
        <v>2137</v>
      </c>
      <c r="Q170" s="230">
        <f>COUNTIF('Hedef Liste Konya'!A:A,A170)</f>
        <v>1</v>
      </c>
    </row>
    <row r="171" ht="15.75" hidden="1" customHeight="1">
      <c r="A171" s="211" t="s">
        <v>14265</v>
      </c>
      <c r="B171" s="211" t="s">
        <v>14266</v>
      </c>
      <c r="C171" s="212" t="s">
        <v>2897</v>
      </c>
      <c r="D171" s="211" t="s">
        <v>1364</v>
      </c>
      <c r="E171" s="213">
        <v>121.0</v>
      </c>
      <c r="F171" s="213">
        <v>4.0</v>
      </c>
      <c r="G171" s="213">
        <v>0.0</v>
      </c>
      <c r="H171" s="213">
        <v>34.0</v>
      </c>
      <c r="I171" s="213">
        <v>34.0</v>
      </c>
      <c r="J171" s="214">
        <v>0.0</v>
      </c>
      <c r="K171" s="211" t="s">
        <v>14267</v>
      </c>
      <c r="L171" s="211">
        <v>5.532588742E9</v>
      </c>
      <c r="M171" s="211" t="s">
        <v>11034</v>
      </c>
      <c r="N171" s="211" t="s">
        <v>14268</v>
      </c>
      <c r="O171" s="211" t="s">
        <v>14269</v>
      </c>
      <c r="P171" s="211" t="s">
        <v>2137</v>
      </c>
      <c r="Q171" s="230">
        <f>COUNTIF('Hedef Liste Konya'!A:A,A171)</f>
        <v>1</v>
      </c>
    </row>
    <row r="172" ht="15.75" hidden="1" customHeight="1">
      <c r="A172" s="211" t="s">
        <v>15000</v>
      </c>
      <c r="B172" s="211" t="s">
        <v>15001</v>
      </c>
      <c r="C172" s="212" t="s">
        <v>2897</v>
      </c>
      <c r="D172" s="211" t="s">
        <v>1356</v>
      </c>
      <c r="E172" s="213">
        <v>285.0</v>
      </c>
      <c r="F172" s="213">
        <v>1.0</v>
      </c>
      <c r="G172" s="213">
        <v>0.0</v>
      </c>
      <c r="H172" s="213">
        <v>20.0</v>
      </c>
      <c r="I172" s="213">
        <v>20.0</v>
      </c>
      <c r="J172" s="214">
        <v>0.0</v>
      </c>
      <c r="K172" s="211" t="s">
        <v>15002</v>
      </c>
      <c r="L172" s="211">
        <v>5.319623105E9</v>
      </c>
      <c r="M172" s="211" t="s">
        <v>11034</v>
      </c>
      <c r="N172" s="211" t="s">
        <v>14076</v>
      </c>
      <c r="O172" s="211" t="s">
        <v>15003</v>
      </c>
      <c r="P172" s="211" t="s">
        <v>2137</v>
      </c>
      <c r="Q172" s="230">
        <f>COUNTIF('Hedef Liste Konya'!A:A,A172)</f>
        <v>1</v>
      </c>
    </row>
    <row r="173" ht="15.75" hidden="1" customHeight="1">
      <c r="A173" s="211" t="s">
        <v>14451</v>
      </c>
      <c r="B173" s="211" t="s">
        <v>14452</v>
      </c>
      <c r="C173" s="212" t="s">
        <v>2897</v>
      </c>
      <c r="D173" s="211" t="s">
        <v>1370</v>
      </c>
      <c r="E173" s="213">
        <v>1071.0</v>
      </c>
      <c r="F173" s="213">
        <v>20.0</v>
      </c>
      <c r="G173" s="213">
        <v>15.0</v>
      </c>
      <c r="H173" s="213">
        <v>3.0</v>
      </c>
      <c r="I173" s="213">
        <v>18.0</v>
      </c>
      <c r="J173" s="231">
        <v>0.83</v>
      </c>
      <c r="K173" s="211" t="s">
        <v>14453</v>
      </c>
      <c r="L173" s="211">
        <v>5.511881996E9</v>
      </c>
      <c r="M173" s="211" t="s">
        <v>11034</v>
      </c>
      <c r="N173" s="211" t="s">
        <v>14277</v>
      </c>
      <c r="O173" s="211" t="s">
        <v>14454</v>
      </c>
      <c r="P173" s="211" t="s">
        <v>2137</v>
      </c>
      <c r="Q173" s="230">
        <f>COUNTIF('Hedef Liste Konya'!A:A,A173)</f>
        <v>1</v>
      </c>
    </row>
    <row r="174" ht="15.75" hidden="1" customHeight="1">
      <c r="A174" s="211" t="s">
        <v>15222</v>
      </c>
      <c r="B174" s="211" t="s">
        <v>15223</v>
      </c>
      <c r="C174" s="212" t="s">
        <v>2897</v>
      </c>
      <c r="D174" s="211" t="s">
        <v>1577</v>
      </c>
      <c r="E174" s="213">
        <v>788.0</v>
      </c>
      <c r="F174" s="213">
        <v>22.0</v>
      </c>
      <c r="G174" s="213">
        <v>0.0</v>
      </c>
      <c r="H174" s="213">
        <v>110.0</v>
      </c>
      <c r="I174" s="213">
        <v>110.0</v>
      </c>
      <c r="J174" s="214">
        <v>0.0</v>
      </c>
      <c r="K174" s="211" t="s">
        <v>15224</v>
      </c>
      <c r="L174" s="211">
        <v>3.323525887E9</v>
      </c>
      <c r="M174" s="211" t="s">
        <v>13595</v>
      </c>
      <c r="N174" s="211" t="s">
        <v>13901</v>
      </c>
      <c r="O174" s="211" t="s">
        <v>15225</v>
      </c>
      <c r="P174" s="211" t="s">
        <v>2137</v>
      </c>
      <c r="Q174" s="230">
        <f>COUNTIF('Hedef Liste Konya'!A:A,A174)</f>
        <v>1</v>
      </c>
    </row>
    <row r="175" ht="15.75" hidden="1" customHeight="1">
      <c r="A175" s="211" t="s">
        <v>17975</v>
      </c>
      <c r="B175" s="211" t="s">
        <v>17976</v>
      </c>
      <c r="C175" s="212" t="s">
        <v>2897</v>
      </c>
      <c r="D175" s="211" t="s">
        <v>1348</v>
      </c>
      <c r="E175" s="213">
        <v>13198.0</v>
      </c>
      <c r="F175" s="213">
        <v>389.0</v>
      </c>
      <c r="G175" s="213">
        <v>167.0</v>
      </c>
      <c r="H175" s="213">
        <v>0.0</v>
      </c>
      <c r="I175" s="213">
        <v>167.0</v>
      </c>
      <c r="J175" s="214">
        <v>1.0</v>
      </c>
      <c r="K175" s="211" t="s">
        <v>2163</v>
      </c>
      <c r="L175" s="211">
        <v>9.999999999E9</v>
      </c>
      <c r="M175" s="211" t="s">
        <v>11034</v>
      </c>
      <c r="N175" s="211" t="s">
        <v>14016</v>
      </c>
      <c r="O175" s="211" t="s">
        <v>17977</v>
      </c>
      <c r="P175" s="211" t="s">
        <v>2165</v>
      </c>
      <c r="Q175" s="230">
        <f>COUNTIF('Hedef Liste Konya'!A:A,A175)</f>
        <v>0</v>
      </c>
    </row>
    <row r="176" ht="15.75" hidden="1" customHeight="1">
      <c r="A176" s="211" t="s">
        <v>13849</v>
      </c>
      <c r="B176" s="211" t="s">
        <v>13850</v>
      </c>
      <c r="C176" s="212" t="s">
        <v>2897</v>
      </c>
      <c r="D176" s="211" t="s">
        <v>1827</v>
      </c>
      <c r="E176" s="213">
        <v>2264.0</v>
      </c>
      <c r="F176" s="213">
        <v>94.0</v>
      </c>
      <c r="G176" s="213">
        <v>12.0</v>
      </c>
      <c r="H176" s="213">
        <v>9.0</v>
      </c>
      <c r="I176" s="213">
        <v>21.0</v>
      </c>
      <c r="J176" s="214">
        <v>0.57</v>
      </c>
      <c r="K176" s="211" t="s">
        <v>13851</v>
      </c>
      <c r="L176" s="211">
        <v>5.459279661E9</v>
      </c>
      <c r="M176" s="211" t="s">
        <v>11034</v>
      </c>
      <c r="N176" s="211" t="s">
        <v>13602</v>
      </c>
      <c r="O176" s="211" t="s">
        <v>13852</v>
      </c>
      <c r="P176" s="211" t="s">
        <v>2137</v>
      </c>
      <c r="Q176" s="230">
        <f>COUNTIF('Hedef Liste Konya'!A:A,A176)</f>
        <v>1</v>
      </c>
    </row>
    <row r="177" ht="15.75" hidden="1" customHeight="1">
      <c r="A177" s="211" t="s">
        <v>17978</v>
      </c>
      <c r="B177" s="211" t="s">
        <v>17979</v>
      </c>
      <c r="C177" s="212" t="s">
        <v>2897</v>
      </c>
      <c r="D177" s="211" t="s">
        <v>1493</v>
      </c>
      <c r="E177" s="213">
        <v>8667.0</v>
      </c>
      <c r="F177" s="213">
        <v>306.0</v>
      </c>
      <c r="G177" s="213">
        <v>101.0</v>
      </c>
      <c r="H177" s="213">
        <v>0.0</v>
      </c>
      <c r="I177" s="213">
        <v>101.0</v>
      </c>
      <c r="J177" s="214">
        <v>1.0</v>
      </c>
      <c r="K177" s="211" t="s">
        <v>2163</v>
      </c>
      <c r="L177" s="211">
        <v>9.999999999E9</v>
      </c>
      <c r="M177" s="211" t="s">
        <v>11034</v>
      </c>
      <c r="N177" s="211" t="s">
        <v>13602</v>
      </c>
      <c r="O177" s="211" t="s">
        <v>17980</v>
      </c>
      <c r="P177" s="211" t="s">
        <v>2165</v>
      </c>
      <c r="Q177" s="230">
        <f>COUNTIF('Hedef Liste Konya'!A:A,A177)</f>
        <v>0</v>
      </c>
    </row>
    <row r="178" ht="15.75" hidden="1" customHeight="1">
      <c r="A178" s="211" t="s">
        <v>16082</v>
      </c>
      <c r="B178" s="211" t="s">
        <v>17981</v>
      </c>
      <c r="C178" s="212" t="s">
        <v>2909</v>
      </c>
      <c r="D178" s="211" t="s">
        <v>1370</v>
      </c>
      <c r="E178" s="213">
        <v>3.0</v>
      </c>
      <c r="F178" s="211"/>
      <c r="G178" s="213">
        <v>4.0</v>
      </c>
      <c r="H178" s="213">
        <v>1.0</v>
      </c>
      <c r="I178" s="213">
        <v>5.0</v>
      </c>
      <c r="J178" s="214">
        <v>0.8</v>
      </c>
      <c r="K178" s="211" t="s">
        <v>16084</v>
      </c>
      <c r="L178" s="211">
        <v>3.323511608E9</v>
      </c>
      <c r="M178" s="211" t="s">
        <v>13595</v>
      </c>
      <c r="N178" s="211" t="s">
        <v>14387</v>
      </c>
      <c r="O178" s="211" t="s">
        <v>16085</v>
      </c>
      <c r="P178" s="211" t="s">
        <v>2137</v>
      </c>
      <c r="Q178" s="230">
        <f>COUNTIF('Hedef Liste Konya'!A:A,A178)</f>
        <v>1</v>
      </c>
    </row>
    <row r="179" ht="15.75" hidden="1" customHeight="1">
      <c r="A179" s="211" t="s">
        <v>17982</v>
      </c>
      <c r="B179" s="211" t="s">
        <v>17983</v>
      </c>
      <c r="C179" s="212" t="s">
        <v>2909</v>
      </c>
      <c r="D179" s="211" t="s">
        <v>1519</v>
      </c>
      <c r="E179" s="213">
        <v>2443.0</v>
      </c>
      <c r="F179" s="211"/>
      <c r="G179" s="213">
        <v>75.0</v>
      </c>
      <c r="H179" s="213">
        <v>2.0</v>
      </c>
      <c r="I179" s="213">
        <v>77.0</v>
      </c>
      <c r="J179" s="214">
        <v>0.97</v>
      </c>
      <c r="K179" s="211" t="s">
        <v>2306</v>
      </c>
      <c r="L179" s="211">
        <v>3.325032392E9</v>
      </c>
      <c r="M179" s="211" t="s">
        <v>11034</v>
      </c>
      <c r="N179" s="211" t="s">
        <v>13896</v>
      </c>
      <c r="O179" s="211" t="s">
        <v>17984</v>
      </c>
      <c r="P179" s="211" t="s">
        <v>2165</v>
      </c>
      <c r="Q179" s="230">
        <f>COUNTIF('Hedef Liste Konya'!A:A,A179)</f>
        <v>0</v>
      </c>
    </row>
    <row r="180" ht="15.75" hidden="1" customHeight="1">
      <c r="A180" s="211" t="s">
        <v>14359</v>
      </c>
      <c r="B180" s="211" t="s">
        <v>14360</v>
      </c>
      <c r="C180" s="212" t="s">
        <v>2897</v>
      </c>
      <c r="D180" s="211" t="s">
        <v>1597</v>
      </c>
      <c r="E180" s="213">
        <v>635.0</v>
      </c>
      <c r="F180" s="211"/>
      <c r="G180" s="213">
        <v>6.0</v>
      </c>
      <c r="H180" s="213">
        <v>1.0</v>
      </c>
      <c r="I180" s="213">
        <v>7.0</v>
      </c>
      <c r="J180" s="214">
        <v>0.86</v>
      </c>
      <c r="K180" s="211" t="s">
        <v>14361</v>
      </c>
      <c r="L180" s="211">
        <v>3.323501353E9</v>
      </c>
      <c r="M180" s="211" t="s">
        <v>13620</v>
      </c>
      <c r="N180" s="211" t="s">
        <v>13958</v>
      </c>
      <c r="O180" s="211" t="s">
        <v>14362</v>
      </c>
      <c r="P180" s="211" t="s">
        <v>2137</v>
      </c>
      <c r="Q180" s="230">
        <f>COUNTIF('Hedef Liste Konya'!A:A,A180)</f>
        <v>1</v>
      </c>
    </row>
    <row r="181" ht="15.75" hidden="1" customHeight="1">
      <c r="A181" s="211" t="s">
        <v>14125</v>
      </c>
      <c r="B181" s="211" t="s">
        <v>14126</v>
      </c>
      <c r="C181" s="212" t="s">
        <v>2897</v>
      </c>
      <c r="D181" s="211" t="s">
        <v>1832</v>
      </c>
      <c r="E181" s="213">
        <v>911.0</v>
      </c>
      <c r="F181" s="213">
        <v>37.0</v>
      </c>
      <c r="G181" s="213">
        <v>33.0</v>
      </c>
      <c r="H181" s="213">
        <v>14.0</v>
      </c>
      <c r="I181" s="213">
        <v>47.0</v>
      </c>
      <c r="J181" s="214">
        <v>0.7</v>
      </c>
      <c r="K181" s="211" t="s">
        <v>14127</v>
      </c>
      <c r="L181" s="211">
        <v>5.550358281E9</v>
      </c>
      <c r="M181" s="211" t="s">
        <v>11034</v>
      </c>
      <c r="N181" s="211" t="s">
        <v>14076</v>
      </c>
      <c r="O181" s="211" t="s">
        <v>14128</v>
      </c>
      <c r="P181" s="211" t="s">
        <v>2137</v>
      </c>
      <c r="Q181" s="230">
        <f>COUNTIF('Hedef Liste Konya'!A:A,A181)</f>
        <v>1</v>
      </c>
    </row>
    <row r="182" ht="15.75" hidden="1" customHeight="1">
      <c r="A182" s="211" t="s">
        <v>14625</v>
      </c>
      <c r="B182" s="211" t="s">
        <v>14626</v>
      </c>
      <c r="C182" s="212" t="s">
        <v>2897</v>
      </c>
      <c r="D182" s="211" t="s">
        <v>1385</v>
      </c>
      <c r="E182" s="213">
        <v>448.0</v>
      </c>
      <c r="F182" s="211"/>
      <c r="G182" s="213">
        <v>9.0</v>
      </c>
      <c r="H182" s="213">
        <v>4.0</v>
      </c>
      <c r="I182" s="213">
        <v>13.0</v>
      </c>
      <c r="J182" s="214">
        <v>0.69</v>
      </c>
      <c r="K182" s="211" t="s">
        <v>14627</v>
      </c>
      <c r="L182" s="211">
        <v>3.322554344E9</v>
      </c>
      <c r="M182" s="211" t="s">
        <v>11034</v>
      </c>
      <c r="N182" s="211" t="s">
        <v>13668</v>
      </c>
      <c r="O182" s="211" t="s">
        <v>14628</v>
      </c>
      <c r="P182" s="211" t="s">
        <v>2137</v>
      </c>
      <c r="Q182" s="230">
        <f>COUNTIF('Hedef Liste Konya'!A:A,A182)</f>
        <v>1</v>
      </c>
    </row>
    <row r="183" ht="15.75" hidden="1" customHeight="1">
      <c r="A183" s="211" t="s">
        <v>15080</v>
      </c>
      <c r="B183" s="211" t="s">
        <v>15081</v>
      </c>
      <c r="C183" s="212" t="s">
        <v>2897</v>
      </c>
      <c r="D183" s="211" t="s">
        <v>1370</v>
      </c>
      <c r="E183" s="213">
        <v>5718.0</v>
      </c>
      <c r="F183" s="213">
        <v>127.0</v>
      </c>
      <c r="G183" s="213">
        <v>4.0</v>
      </c>
      <c r="H183" s="213">
        <v>38.0</v>
      </c>
      <c r="I183" s="213">
        <v>42.0</v>
      </c>
      <c r="J183" s="214">
        <v>0.1</v>
      </c>
      <c r="K183" s="211" t="s">
        <v>15082</v>
      </c>
      <c r="L183" s="211">
        <v>5.411120142E9</v>
      </c>
      <c r="M183" s="211" t="s">
        <v>11034</v>
      </c>
      <c r="N183" s="211" t="s">
        <v>14076</v>
      </c>
      <c r="O183" s="211" t="s">
        <v>15083</v>
      </c>
      <c r="P183" s="211" t="s">
        <v>2137</v>
      </c>
      <c r="Q183" s="230">
        <f>COUNTIF('Hedef Liste Konya'!A:A,A183)</f>
        <v>1</v>
      </c>
    </row>
    <row r="184" ht="15.75" hidden="1" customHeight="1">
      <c r="A184" s="211" t="s">
        <v>16721</v>
      </c>
      <c r="B184" s="211" t="s">
        <v>16722</v>
      </c>
      <c r="C184" s="212" t="s">
        <v>2909</v>
      </c>
      <c r="D184" s="211" t="s">
        <v>1370</v>
      </c>
      <c r="E184" s="213">
        <v>541.0</v>
      </c>
      <c r="F184" s="211"/>
      <c r="G184" s="213">
        <v>9.0</v>
      </c>
      <c r="H184" s="213">
        <v>7.0</v>
      </c>
      <c r="I184" s="213">
        <v>16.0</v>
      </c>
      <c r="J184" s="214">
        <v>0.56</v>
      </c>
      <c r="K184" s="211" t="s">
        <v>16723</v>
      </c>
      <c r="L184" s="211">
        <v>3.325012345E9</v>
      </c>
      <c r="M184" s="211" t="s">
        <v>11034</v>
      </c>
      <c r="N184" s="211" t="s">
        <v>13896</v>
      </c>
      <c r="O184" s="211" t="s">
        <v>16724</v>
      </c>
      <c r="P184" s="211" t="s">
        <v>2137</v>
      </c>
      <c r="Q184" s="230">
        <f>COUNTIF('Hedef Liste Konya'!A:A,A184)</f>
        <v>1</v>
      </c>
    </row>
    <row r="185" ht="15.75" hidden="1" customHeight="1">
      <c r="A185" s="211" t="s">
        <v>15042</v>
      </c>
      <c r="B185" s="211" t="s">
        <v>15043</v>
      </c>
      <c r="C185" s="212" t="s">
        <v>2897</v>
      </c>
      <c r="D185" s="211" t="s">
        <v>1385</v>
      </c>
      <c r="E185" s="213">
        <v>393.0</v>
      </c>
      <c r="F185" s="213">
        <v>3.0</v>
      </c>
      <c r="G185" s="213">
        <v>0.0</v>
      </c>
      <c r="H185" s="213">
        <v>23.0</v>
      </c>
      <c r="I185" s="213">
        <v>23.0</v>
      </c>
      <c r="J185" s="214">
        <v>0.0</v>
      </c>
      <c r="K185" s="211" t="s">
        <v>15038</v>
      </c>
      <c r="L185" s="211">
        <v>5.32175421E9</v>
      </c>
      <c r="M185" s="211" t="s">
        <v>11034</v>
      </c>
      <c r="N185" s="211" t="s">
        <v>13609</v>
      </c>
      <c r="O185" s="211" t="s">
        <v>15044</v>
      </c>
      <c r="P185" s="211" t="s">
        <v>2137</v>
      </c>
      <c r="Q185" s="230">
        <f>COUNTIF('Hedef Liste Konya'!A:A,A185)</f>
        <v>1</v>
      </c>
    </row>
    <row r="186" ht="15.75" hidden="1" customHeight="1">
      <c r="A186" s="211" t="s">
        <v>15830</v>
      </c>
      <c r="B186" s="211" t="s">
        <v>15831</v>
      </c>
      <c r="C186" s="212" t="s">
        <v>2897</v>
      </c>
      <c r="D186" s="211" t="s">
        <v>1364</v>
      </c>
      <c r="E186" s="213">
        <v>250.0</v>
      </c>
      <c r="F186" s="211"/>
      <c r="G186" s="213">
        <v>20.0</v>
      </c>
      <c r="H186" s="213">
        <v>6.0</v>
      </c>
      <c r="I186" s="213">
        <v>26.0</v>
      </c>
      <c r="J186" s="214">
        <v>0.77</v>
      </c>
      <c r="K186" s="211" t="s">
        <v>17985</v>
      </c>
      <c r="L186" s="211">
        <v>5.526432373E9</v>
      </c>
      <c r="M186" s="211" t="s">
        <v>13620</v>
      </c>
      <c r="N186" s="211" t="s">
        <v>1718</v>
      </c>
      <c r="O186" s="211" t="s">
        <v>15834</v>
      </c>
      <c r="P186" s="211" t="s">
        <v>2137</v>
      </c>
      <c r="Q186" s="230">
        <f>COUNTIF('Hedef Liste Konya'!A:A,A186)</f>
        <v>1</v>
      </c>
    </row>
    <row r="187" ht="15.75" hidden="1" customHeight="1">
      <c r="A187" s="211" t="s">
        <v>14455</v>
      </c>
      <c r="B187" s="211" t="s">
        <v>14456</v>
      </c>
      <c r="C187" s="212" t="s">
        <v>2897</v>
      </c>
      <c r="D187" s="211" t="s">
        <v>1370</v>
      </c>
      <c r="E187" s="213">
        <v>231.0</v>
      </c>
      <c r="F187" s="213">
        <v>38.0</v>
      </c>
      <c r="G187" s="213">
        <v>0.0</v>
      </c>
      <c r="H187" s="213">
        <v>7.0</v>
      </c>
      <c r="I187" s="213">
        <v>7.0</v>
      </c>
      <c r="J187" s="214">
        <v>0.0</v>
      </c>
      <c r="K187" s="211" t="s">
        <v>14457</v>
      </c>
      <c r="L187" s="211">
        <v>5.369140028E9</v>
      </c>
      <c r="M187" s="211" t="s">
        <v>13595</v>
      </c>
      <c r="N187" s="211" t="s">
        <v>15265</v>
      </c>
      <c r="O187" s="211" t="s">
        <v>14458</v>
      </c>
      <c r="P187" s="211" t="s">
        <v>2137</v>
      </c>
      <c r="Q187" s="230">
        <f>COUNTIF('Hedef Liste Konya'!A:A,A187)</f>
        <v>1</v>
      </c>
    </row>
    <row r="188" ht="15.75" hidden="1" customHeight="1">
      <c r="A188" s="211" t="s">
        <v>14601</v>
      </c>
      <c r="B188" s="211" t="s">
        <v>14602</v>
      </c>
      <c r="C188" s="212" t="s">
        <v>2909</v>
      </c>
      <c r="D188" s="211" t="s">
        <v>1443</v>
      </c>
      <c r="E188" s="213">
        <v>1.0</v>
      </c>
      <c r="F188" s="211"/>
      <c r="G188" s="213">
        <v>7.0</v>
      </c>
      <c r="H188" s="213">
        <v>4.0</v>
      </c>
      <c r="I188" s="213">
        <v>11.0</v>
      </c>
      <c r="J188" s="214">
        <v>0.64</v>
      </c>
      <c r="K188" s="211" t="s">
        <v>14603</v>
      </c>
      <c r="L188" s="211">
        <v>3.32320424E9</v>
      </c>
      <c r="M188" s="211" t="s">
        <v>11034</v>
      </c>
      <c r="N188" s="211" t="s">
        <v>13709</v>
      </c>
      <c r="O188" s="211" t="s">
        <v>14604</v>
      </c>
      <c r="P188" s="211" t="s">
        <v>2137</v>
      </c>
      <c r="Q188" s="230">
        <f>COUNTIF('Hedef Liste Konya'!A:A,A188)</f>
        <v>1</v>
      </c>
    </row>
    <row r="189" ht="15.75" hidden="1" customHeight="1">
      <c r="A189" s="211" t="s">
        <v>14972</v>
      </c>
      <c r="B189" s="211" t="s">
        <v>14973</v>
      </c>
      <c r="C189" s="212" t="s">
        <v>2897</v>
      </c>
      <c r="D189" s="211" t="s">
        <v>1370</v>
      </c>
      <c r="E189" s="213">
        <v>642.0</v>
      </c>
      <c r="F189" s="213">
        <v>13.0</v>
      </c>
      <c r="G189" s="213">
        <v>0.0</v>
      </c>
      <c r="H189" s="213">
        <v>18.0</v>
      </c>
      <c r="I189" s="213">
        <v>18.0</v>
      </c>
      <c r="J189" s="214">
        <v>0.0</v>
      </c>
      <c r="K189" s="211" t="s">
        <v>14974</v>
      </c>
      <c r="L189" s="211">
        <v>3.3232254E9</v>
      </c>
      <c r="M189" s="211" t="s">
        <v>11034</v>
      </c>
      <c r="N189" s="211" t="s">
        <v>13709</v>
      </c>
      <c r="O189" s="211" t="s">
        <v>14975</v>
      </c>
      <c r="P189" s="211" t="s">
        <v>2137</v>
      </c>
      <c r="Q189" s="230">
        <f>COUNTIF('Hedef Liste Konya'!A:A,A189)</f>
        <v>1</v>
      </c>
    </row>
    <row r="190" ht="15.75" hidden="1" customHeight="1">
      <c r="A190" s="211" t="s">
        <v>17986</v>
      </c>
      <c r="B190" s="211" t="s">
        <v>17987</v>
      </c>
      <c r="C190" s="212" t="s">
        <v>2897</v>
      </c>
      <c r="D190" s="211" t="s">
        <v>1493</v>
      </c>
      <c r="E190" s="213">
        <v>5192.0</v>
      </c>
      <c r="F190" s="213">
        <v>179.0</v>
      </c>
      <c r="G190" s="213">
        <v>101.0</v>
      </c>
      <c r="H190" s="213">
        <v>0.0</v>
      </c>
      <c r="I190" s="213">
        <v>101.0</v>
      </c>
      <c r="J190" s="214">
        <v>1.0</v>
      </c>
      <c r="K190" s="211" t="s">
        <v>2163</v>
      </c>
      <c r="L190" s="211">
        <v>9.999999999E9</v>
      </c>
      <c r="M190" s="211" t="s">
        <v>11034</v>
      </c>
      <c r="N190" s="211" t="s">
        <v>13773</v>
      </c>
      <c r="O190" s="211" t="s">
        <v>17988</v>
      </c>
      <c r="P190" s="211" t="s">
        <v>2165</v>
      </c>
      <c r="Q190" s="230">
        <f>COUNTIF('Hedef Liste Konya'!A:A,A190)</f>
        <v>0</v>
      </c>
    </row>
    <row r="191" ht="15.75" hidden="1" customHeight="1">
      <c r="A191" s="211" t="s">
        <v>14991</v>
      </c>
      <c r="B191" s="211" t="s">
        <v>14992</v>
      </c>
      <c r="C191" s="212" t="s">
        <v>2897</v>
      </c>
      <c r="D191" s="211" t="s">
        <v>1385</v>
      </c>
      <c r="E191" s="213">
        <v>93.0</v>
      </c>
      <c r="F191" s="211"/>
      <c r="G191" s="213">
        <v>0.0</v>
      </c>
      <c r="H191" s="213">
        <v>10.0</v>
      </c>
      <c r="I191" s="213">
        <v>10.0</v>
      </c>
      <c r="J191" s="214">
        <v>0.0</v>
      </c>
      <c r="K191" s="211" t="s">
        <v>14993</v>
      </c>
      <c r="L191" s="211">
        <v>3.325021911E9</v>
      </c>
      <c r="M191" s="211" t="s">
        <v>11034</v>
      </c>
      <c r="N191" s="211" t="s">
        <v>14076</v>
      </c>
      <c r="O191" s="211" t="s">
        <v>14994</v>
      </c>
      <c r="P191" s="211" t="s">
        <v>2137</v>
      </c>
      <c r="Q191" s="230">
        <f>COUNTIF('Hedef Liste Konya'!A:A,A191)</f>
        <v>1</v>
      </c>
    </row>
    <row r="192" ht="15.75" hidden="1" customHeight="1">
      <c r="A192" s="211" t="s">
        <v>17989</v>
      </c>
      <c r="B192" s="211" t="s">
        <v>17990</v>
      </c>
      <c r="C192" s="212" t="s">
        <v>2897</v>
      </c>
      <c r="D192" s="211" t="s">
        <v>1577</v>
      </c>
      <c r="E192" s="213">
        <v>4514.0</v>
      </c>
      <c r="F192" s="213">
        <v>183.0</v>
      </c>
      <c r="G192" s="213">
        <v>75.0</v>
      </c>
      <c r="H192" s="213">
        <v>20.0</v>
      </c>
      <c r="I192" s="213">
        <v>95.0</v>
      </c>
      <c r="J192" s="214">
        <v>0.79</v>
      </c>
      <c r="K192" s="211" t="s">
        <v>2186</v>
      </c>
      <c r="L192" s="211">
        <v>3.323557977E9</v>
      </c>
      <c r="M192" s="211" t="s">
        <v>13620</v>
      </c>
      <c r="N192" s="211" t="s">
        <v>13763</v>
      </c>
      <c r="O192" s="211" t="s">
        <v>17991</v>
      </c>
      <c r="P192" s="211" t="s">
        <v>2165</v>
      </c>
      <c r="Q192" s="230">
        <f>COUNTIF('Hedef Liste Konya'!A:A,A192)</f>
        <v>0</v>
      </c>
    </row>
    <row r="193" ht="15.75" hidden="1" customHeight="1">
      <c r="A193" s="211" t="s">
        <v>17992</v>
      </c>
      <c r="B193" s="211" t="s">
        <v>17993</v>
      </c>
      <c r="C193" s="212" t="s">
        <v>2897</v>
      </c>
      <c r="D193" s="211" t="s">
        <v>1577</v>
      </c>
      <c r="E193" s="213">
        <v>3902.0</v>
      </c>
      <c r="F193" s="213">
        <v>157.0</v>
      </c>
      <c r="G193" s="213">
        <v>73.0</v>
      </c>
      <c r="H193" s="213">
        <v>21.0</v>
      </c>
      <c r="I193" s="213">
        <v>94.0</v>
      </c>
      <c r="J193" s="214">
        <v>0.78</v>
      </c>
      <c r="K193" s="211" t="s">
        <v>2186</v>
      </c>
      <c r="L193" s="211">
        <v>3.3226514E9</v>
      </c>
      <c r="M193" s="211" t="s">
        <v>11034</v>
      </c>
      <c r="N193" s="211" t="s">
        <v>13808</v>
      </c>
      <c r="O193" s="211" t="s">
        <v>17994</v>
      </c>
      <c r="P193" s="211" t="s">
        <v>2165</v>
      </c>
      <c r="Q193" s="230">
        <f>COUNTIF('Hedef Liste Konya'!A:A,A193)</f>
        <v>0</v>
      </c>
    </row>
    <row r="194" ht="15.75" hidden="1" customHeight="1">
      <c r="A194" s="211" t="s">
        <v>16015</v>
      </c>
      <c r="B194" s="211" t="s">
        <v>16016</v>
      </c>
      <c r="C194" s="212" t="s">
        <v>2897</v>
      </c>
      <c r="D194" s="211" t="s">
        <v>1370</v>
      </c>
      <c r="E194" s="213">
        <v>41.0</v>
      </c>
      <c r="F194" s="211"/>
      <c r="G194" s="213">
        <v>0.0</v>
      </c>
      <c r="H194" s="213">
        <v>69.0</v>
      </c>
      <c r="I194" s="213">
        <v>69.0</v>
      </c>
      <c r="J194" s="214">
        <v>0.0</v>
      </c>
      <c r="K194" s="211" t="s">
        <v>16017</v>
      </c>
      <c r="L194" s="211">
        <v>3.322453469E9</v>
      </c>
      <c r="M194" s="211" t="s">
        <v>11034</v>
      </c>
      <c r="N194" s="211" t="s">
        <v>12098</v>
      </c>
      <c r="O194" s="211" t="s">
        <v>16018</v>
      </c>
      <c r="P194" s="211" t="s">
        <v>2137</v>
      </c>
      <c r="Q194" s="230">
        <f>COUNTIF('Hedef Liste Konya'!A:A,A194)</f>
        <v>1</v>
      </c>
    </row>
    <row r="195" ht="15.75" hidden="1" customHeight="1">
      <c r="A195" s="211" t="s">
        <v>16506</v>
      </c>
      <c r="B195" s="211" t="s">
        <v>16507</v>
      </c>
      <c r="C195" s="212" t="s">
        <v>2909</v>
      </c>
      <c r="D195" s="211" t="s">
        <v>1832</v>
      </c>
      <c r="E195" s="213">
        <v>53.0</v>
      </c>
      <c r="F195" s="211"/>
      <c r="G195" s="213">
        <v>15.0</v>
      </c>
      <c r="H195" s="213">
        <v>2.0</v>
      </c>
      <c r="I195" s="213">
        <v>17.0</v>
      </c>
      <c r="J195" s="214">
        <v>0.88</v>
      </c>
      <c r="K195" s="211" t="s">
        <v>16508</v>
      </c>
      <c r="L195" s="211">
        <v>3.323232301E9</v>
      </c>
      <c r="M195" s="211" t="s">
        <v>13595</v>
      </c>
      <c r="N195" s="211" t="s">
        <v>13847</v>
      </c>
      <c r="O195" s="211" t="s">
        <v>16509</v>
      </c>
      <c r="P195" s="211" t="s">
        <v>2137</v>
      </c>
      <c r="Q195" s="230">
        <f>COUNTIF('Hedef Liste Konya'!A:A,A195)</f>
        <v>1</v>
      </c>
    </row>
    <row r="196" ht="15.75" hidden="1" customHeight="1">
      <c r="A196" s="211" t="s">
        <v>15959</v>
      </c>
      <c r="B196" s="211" t="s">
        <v>15960</v>
      </c>
      <c r="C196" s="212" t="s">
        <v>2909</v>
      </c>
      <c r="D196" s="211" t="s">
        <v>1385</v>
      </c>
      <c r="E196" s="213">
        <v>9.0</v>
      </c>
      <c r="F196" s="211"/>
      <c r="G196" s="213">
        <v>0.0</v>
      </c>
      <c r="H196" s="213">
        <v>20.0</v>
      </c>
      <c r="I196" s="213">
        <v>20.0</v>
      </c>
      <c r="J196" s="214">
        <v>0.0</v>
      </c>
      <c r="K196" s="211" t="s">
        <v>15961</v>
      </c>
      <c r="L196" s="211">
        <v>5.530875273E9</v>
      </c>
      <c r="M196" s="211" t="s">
        <v>11034</v>
      </c>
      <c r="N196" s="211" t="s">
        <v>13808</v>
      </c>
      <c r="O196" s="211" t="s">
        <v>15962</v>
      </c>
      <c r="P196" s="211" t="s">
        <v>2137</v>
      </c>
      <c r="Q196" s="230">
        <f>COUNTIF('Hedef Liste Konya'!A:A,A196)</f>
        <v>1</v>
      </c>
    </row>
    <row r="197" ht="15.75" hidden="1" customHeight="1">
      <c r="A197" s="211" t="s">
        <v>13648</v>
      </c>
      <c r="B197" s="211" t="s">
        <v>13649</v>
      </c>
      <c r="C197" s="212" t="s">
        <v>2897</v>
      </c>
      <c r="D197" s="211" t="s">
        <v>2571</v>
      </c>
      <c r="E197" s="213">
        <v>207.0</v>
      </c>
      <c r="F197" s="211"/>
      <c r="G197" s="213">
        <v>0.0</v>
      </c>
      <c r="H197" s="213">
        <v>8.0</v>
      </c>
      <c r="I197" s="213">
        <v>8.0</v>
      </c>
      <c r="J197" s="214">
        <v>0.0</v>
      </c>
      <c r="K197" s="211" t="s">
        <v>13650</v>
      </c>
      <c r="L197" s="211">
        <v>3.322901617E9</v>
      </c>
      <c r="M197" s="211" t="s">
        <v>11034</v>
      </c>
      <c r="N197" s="211" t="s">
        <v>13602</v>
      </c>
      <c r="O197" s="211" t="s">
        <v>13651</v>
      </c>
      <c r="P197" s="211" t="s">
        <v>2137</v>
      </c>
      <c r="Q197" s="230">
        <f>COUNTIF('Hedef Liste Konya'!A:A,A197)</f>
        <v>1</v>
      </c>
    </row>
    <row r="198" ht="15.75" hidden="1" customHeight="1">
      <c r="A198" s="211" t="s">
        <v>17995</v>
      </c>
      <c r="B198" s="211" t="s">
        <v>17996</v>
      </c>
      <c r="C198" s="212" t="s">
        <v>2897</v>
      </c>
      <c r="D198" s="211" t="s">
        <v>1493</v>
      </c>
      <c r="E198" s="213">
        <v>4729.0</v>
      </c>
      <c r="F198" s="213">
        <v>152.0</v>
      </c>
      <c r="G198" s="213">
        <v>113.0</v>
      </c>
      <c r="H198" s="213">
        <v>0.0</v>
      </c>
      <c r="I198" s="213">
        <v>113.0</v>
      </c>
      <c r="J198" s="214">
        <v>1.0</v>
      </c>
      <c r="K198" s="211" t="s">
        <v>2163</v>
      </c>
      <c r="L198" s="211">
        <v>9.999999999E9</v>
      </c>
      <c r="M198" s="211" t="s">
        <v>11034</v>
      </c>
      <c r="N198" s="211" t="s">
        <v>14262</v>
      </c>
      <c r="O198" s="211" t="s">
        <v>17997</v>
      </c>
      <c r="P198" s="211" t="s">
        <v>2165</v>
      </c>
      <c r="Q198" s="230">
        <f>COUNTIF('Hedef Liste Konya'!A:A,A198)</f>
        <v>0</v>
      </c>
    </row>
    <row r="199" ht="15.75" hidden="1" customHeight="1">
      <c r="A199" s="211" t="s">
        <v>14948</v>
      </c>
      <c r="B199" s="211" t="s">
        <v>14949</v>
      </c>
      <c r="C199" s="212" t="s">
        <v>2909</v>
      </c>
      <c r="D199" s="211" t="s">
        <v>1789</v>
      </c>
      <c r="E199" s="213">
        <v>760.0</v>
      </c>
      <c r="F199" s="211"/>
      <c r="G199" s="213">
        <v>0.0</v>
      </c>
      <c r="H199" s="213">
        <v>35.0</v>
      </c>
      <c r="I199" s="213">
        <v>35.0</v>
      </c>
      <c r="J199" s="214">
        <v>0.0</v>
      </c>
      <c r="K199" s="211" t="s">
        <v>14950</v>
      </c>
      <c r="L199" s="211">
        <v>3.32501705E9</v>
      </c>
      <c r="M199" s="211" t="s">
        <v>13595</v>
      </c>
      <c r="N199" s="211" t="s">
        <v>14205</v>
      </c>
      <c r="O199" s="211" t="s">
        <v>14951</v>
      </c>
      <c r="P199" s="211" t="s">
        <v>2137</v>
      </c>
      <c r="Q199" s="230">
        <f>COUNTIF('Hedef Liste Konya'!A:A,A199)</f>
        <v>1</v>
      </c>
    </row>
    <row r="200" ht="15.75" hidden="1" customHeight="1">
      <c r="A200" s="211" t="s">
        <v>15036</v>
      </c>
      <c r="B200" s="211" t="s">
        <v>15037</v>
      </c>
      <c r="C200" s="212" t="s">
        <v>2897</v>
      </c>
      <c r="D200" s="211" t="s">
        <v>1385</v>
      </c>
      <c r="E200" s="213">
        <v>184.0</v>
      </c>
      <c r="F200" s="211"/>
      <c r="G200" s="213">
        <v>0.0</v>
      </c>
      <c r="H200" s="213">
        <v>16.0</v>
      </c>
      <c r="I200" s="213">
        <v>16.0</v>
      </c>
      <c r="J200" s="214">
        <v>0.0</v>
      </c>
      <c r="K200" s="211" t="s">
        <v>15038</v>
      </c>
      <c r="L200" s="211">
        <v>3.323525184E9</v>
      </c>
      <c r="M200" s="211" t="s">
        <v>13620</v>
      </c>
      <c r="N200" s="211" t="s">
        <v>15039</v>
      </c>
      <c r="O200" s="211" t="s">
        <v>15040</v>
      </c>
      <c r="P200" s="211" t="s">
        <v>2137</v>
      </c>
      <c r="Q200" s="230">
        <f>COUNTIF('Hedef Liste Konya'!A:A,A200)</f>
        <v>1</v>
      </c>
    </row>
    <row r="201" ht="15.75" hidden="1" customHeight="1">
      <c r="A201" s="211" t="s">
        <v>15812</v>
      </c>
      <c r="B201" s="211" t="s">
        <v>15813</v>
      </c>
      <c r="C201" s="212" t="s">
        <v>2909</v>
      </c>
      <c r="D201" s="211" t="s">
        <v>1370</v>
      </c>
      <c r="E201" s="213">
        <v>32.0</v>
      </c>
      <c r="F201" s="211"/>
      <c r="G201" s="213">
        <v>0.0</v>
      </c>
      <c r="H201" s="213">
        <v>37.0</v>
      </c>
      <c r="I201" s="213">
        <v>37.0</v>
      </c>
      <c r="J201" s="214">
        <v>0.0</v>
      </c>
      <c r="K201" s="211" t="s">
        <v>15814</v>
      </c>
      <c r="L201" s="211">
        <v>3.325015151E9</v>
      </c>
      <c r="M201" s="211" t="s">
        <v>11034</v>
      </c>
      <c r="N201" s="211" t="s">
        <v>13930</v>
      </c>
      <c r="O201" s="211" t="s">
        <v>15815</v>
      </c>
      <c r="P201" s="211" t="s">
        <v>2137</v>
      </c>
      <c r="Q201" s="230">
        <f>COUNTIF('Hedef Liste Konya'!A:A,A201)</f>
        <v>1</v>
      </c>
    </row>
    <row r="202" ht="15.75" hidden="1" customHeight="1">
      <c r="A202" s="211" t="s">
        <v>17998</v>
      </c>
      <c r="B202" s="211" t="s">
        <v>17999</v>
      </c>
      <c r="C202" s="212" t="s">
        <v>2897</v>
      </c>
      <c r="D202" s="211" t="s">
        <v>1519</v>
      </c>
      <c r="E202" s="213">
        <v>248.0</v>
      </c>
      <c r="F202" s="213">
        <v>11.0</v>
      </c>
      <c r="G202" s="213">
        <v>251.0</v>
      </c>
      <c r="H202" s="213">
        <v>2.0</v>
      </c>
      <c r="I202" s="213">
        <v>253.0</v>
      </c>
      <c r="J202" s="214">
        <v>0.99</v>
      </c>
      <c r="K202" s="211" t="s">
        <v>2209</v>
      </c>
      <c r="L202" s="211">
        <v>5.315526877E9</v>
      </c>
      <c r="M202" s="211" t="s">
        <v>11034</v>
      </c>
      <c r="N202" s="211" t="s">
        <v>14262</v>
      </c>
      <c r="O202" s="211" t="s">
        <v>18000</v>
      </c>
      <c r="P202" s="211" t="s">
        <v>2165</v>
      </c>
      <c r="Q202" s="230">
        <f>COUNTIF('Hedef Liste Konya'!A:A,A202)</f>
        <v>0</v>
      </c>
    </row>
    <row r="203" ht="15.75" hidden="1" customHeight="1">
      <c r="A203" s="211" t="s">
        <v>18001</v>
      </c>
      <c r="B203" s="211" t="s">
        <v>18002</v>
      </c>
      <c r="C203" s="212" t="s">
        <v>2897</v>
      </c>
      <c r="D203" s="211" t="s">
        <v>1348</v>
      </c>
      <c r="E203" s="213">
        <v>5449.0</v>
      </c>
      <c r="F203" s="213">
        <v>201.0</v>
      </c>
      <c r="G203" s="213">
        <v>168.0</v>
      </c>
      <c r="H203" s="213">
        <v>0.0</v>
      </c>
      <c r="I203" s="213">
        <v>168.0</v>
      </c>
      <c r="J203" s="214">
        <v>1.0</v>
      </c>
      <c r="K203" s="211" t="s">
        <v>2163</v>
      </c>
      <c r="L203" s="211">
        <v>9.999999999E9</v>
      </c>
      <c r="M203" s="211" t="s">
        <v>13656</v>
      </c>
      <c r="N203" s="211" t="s">
        <v>1408</v>
      </c>
      <c r="O203" s="211" t="s">
        <v>18003</v>
      </c>
      <c r="P203" s="211" t="s">
        <v>2165</v>
      </c>
      <c r="Q203" s="230">
        <f>COUNTIF('Hedef Liste Konya'!A:A,A203)</f>
        <v>0</v>
      </c>
    </row>
    <row r="204" ht="15.75" hidden="1" customHeight="1">
      <c r="A204" s="211" t="s">
        <v>14093</v>
      </c>
      <c r="B204" s="211" t="s">
        <v>14094</v>
      </c>
      <c r="C204" s="212" t="s">
        <v>2897</v>
      </c>
      <c r="D204" s="211" t="s">
        <v>1378</v>
      </c>
      <c r="E204" s="213">
        <v>554.0</v>
      </c>
      <c r="F204" s="213">
        <v>55.0</v>
      </c>
      <c r="G204" s="213">
        <v>22.0</v>
      </c>
      <c r="H204" s="213">
        <v>41.0</v>
      </c>
      <c r="I204" s="213">
        <v>63.0</v>
      </c>
      <c r="J204" s="214">
        <v>0.35</v>
      </c>
      <c r="K204" s="211" t="s">
        <v>14095</v>
      </c>
      <c r="L204" s="211">
        <v>3.32351116E9</v>
      </c>
      <c r="M204" s="211" t="s">
        <v>13595</v>
      </c>
      <c r="N204" s="211" t="s">
        <v>14709</v>
      </c>
      <c r="O204" s="211" t="s">
        <v>14096</v>
      </c>
      <c r="P204" s="211" t="s">
        <v>2137</v>
      </c>
      <c r="Q204" s="230">
        <f>COUNTIF('Hedef Liste Konya'!A:A,A204)</f>
        <v>1</v>
      </c>
    </row>
    <row r="205" ht="15.75" hidden="1" customHeight="1">
      <c r="A205" s="211" t="s">
        <v>16182</v>
      </c>
      <c r="B205" s="211" t="s">
        <v>16183</v>
      </c>
      <c r="C205" s="212" t="s">
        <v>2909</v>
      </c>
      <c r="D205" s="211" t="s">
        <v>1348</v>
      </c>
      <c r="E205" s="213">
        <v>653.0</v>
      </c>
      <c r="F205" s="211"/>
      <c r="G205" s="213">
        <v>8.0</v>
      </c>
      <c r="H205" s="213">
        <v>3.0</v>
      </c>
      <c r="I205" s="213">
        <v>11.0</v>
      </c>
      <c r="J205" s="214">
        <v>0.73</v>
      </c>
      <c r="K205" s="211" t="s">
        <v>16184</v>
      </c>
      <c r="L205" s="211">
        <v>3.323285288E9</v>
      </c>
      <c r="M205" s="211" t="s">
        <v>13595</v>
      </c>
      <c r="N205" s="211" t="s">
        <v>16185</v>
      </c>
      <c r="O205" s="211" t="s">
        <v>16186</v>
      </c>
      <c r="P205" s="211" t="s">
        <v>2137</v>
      </c>
      <c r="Q205" s="230">
        <f>COUNTIF('Hedef Liste Konya'!A:A,A205)</f>
        <v>1</v>
      </c>
    </row>
    <row r="206" ht="15.75" hidden="1" customHeight="1">
      <c r="A206" s="211" t="s">
        <v>15340</v>
      </c>
      <c r="B206" s="211" t="s">
        <v>15341</v>
      </c>
      <c r="C206" s="212" t="s">
        <v>2897</v>
      </c>
      <c r="D206" s="211" t="s">
        <v>1370</v>
      </c>
      <c r="E206" s="213">
        <v>2004.0</v>
      </c>
      <c r="F206" s="211"/>
      <c r="G206" s="213">
        <v>0.0</v>
      </c>
      <c r="H206" s="213">
        <v>40.0</v>
      </c>
      <c r="I206" s="213">
        <v>40.0</v>
      </c>
      <c r="J206" s="214">
        <v>0.0</v>
      </c>
      <c r="K206" s="211" t="s">
        <v>15342</v>
      </c>
      <c r="L206" s="211">
        <v>3.322411212E9</v>
      </c>
      <c r="M206" s="211" t="s">
        <v>11034</v>
      </c>
      <c r="N206" s="211" t="s">
        <v>13602</v>
      </c>
      <c r="O206" s="211" t="s">
        <v>15343</v>
      </c>
      <c r="P206" s="211" t="s">
        <v>2137</v>
      </c>
      <c r="Q206" s="230">
        <f>COUNTIF('Hedef Liste Konya'!A:A,A206)</f>
        <v>1</v>
      </c>
    </row>
    <row r="207" ht="15.75" hidden="1" customHeight="1">
      <c r="A207" s="211" t="s">
        <v>16138</v>
      </c>
      <c r="B207" s="211" t="s">
        <v>16139</v>
      </c>
      <c r="C207" s="212" t="s">
        <v>2897</v>
      </c>
      <c r="D207" s="211" t="s">
        <v>1577</v>
      </c>
      <c r="E207" s="213">
        <v>1196.0</v>
      </c>
      <c r="F207" s="213">
        <v>27.0</v>
      </c>
      <c r="G207" s="213">
        <v>0.0</v>
      </c>
      <c r="H207" s="213">
        <v>33.0</v>
      </c>
      <c r="I207" s="213">
        <v>33.0</v>
      </c>
      <c r="J207" s="214">
        <v>0.0</v>
      </c>
      <c r="K207" s="211" t="s">
        <v>16140</v>
      </c>
      <c r="L207" s="211">
        <v>3.32410225E9</v>
      </c>
      <c r="M207" s="211" t="s">
        <v>13620</v>
      </c>
      <c r="N207" s="211" t="s">
        <v>13958</v>
      </c>
      <c r="O207" s="211" t="s">
        <v>18004</v>
      </c>
      <c r="P207" s="211" t="s">
        <v>2137</v>
      </c>
      <c r="Q207" s="230">
        <f>COUNTIF('Hedef Liste Konya'!A:A,A207)</f>
        <v>1</v>
      </c>
    </row>
    <row r="208" ht="15.75" hidden="1" customHeight="1">
      <c r="A208" s="211" t="s">
        <v>18005</v>
      </c>
      <c r="B208" s="211" t="s">
        <v>18006</v>
      </c>
      <c r="C208" s="212" t="s">
        <v>2897</v>
      </c>
      <c r="D208" s="211" t="s">
        <v>1364</v>
      </c>
      <c r="E208" s="213">
        <v>169.0</v>
      </c>
      <c r="F208" s="213">
        <v>4.0</v>
      </c>
      <c r="G208" s="213">
        <v>53.0</v>
      </c>
      <c r="H208" s="213">
        <v>7.0</v>
      </c>
      <c r="I208" s="213">
        <v>60.0</v>
      </c>
      <c r="J208" s="214">
        <v>0.88</v>
      </c>
      <c r="K208" s="211" t="s">
        <v>2216</v>
      </c>
      <c r="L208" s="211">
        <v>5.077992131E9</v>
      </c>
      <c r="M208" s="211" t="s">
        <v>11034</v>
      </c>
      <c r="N208" s="211" t="s">
        <v>13864</v>
      </c>
      <c r="O208" s="211" t="s">
        <v>18007</v>
      </c>
      <c r="P208" s="211" t="s">
        <v>2165</v>
      </c>
      <c r="Q208" s="230">
        <f>COUNTIF('Hedef Liste Konya'!A:A,A208)</f>
        <v>0</v>
      </c>
    </row>
    <row r="209" ht="15.75" hidden="1" customHeight="1">
      <c r="A209" s="211" t="s">
        <v>18008</v>
      </c>
      <c r="B209" s="211" t="s">
        <v>18009</v>
      </c>
      <c r="C209" s="212" t="s">
        <v>2897</v>
      </c>
      <c r="D209" s="211" t="s">
        <v>1364</v>
      </c>
      <c r="E209" s="213">
        <v>36.0</v>
      </c>
      <c r="F209" s="213">
        <v>7.0</v>
      </c>
      <c r="G209" s="213">
        <v>56.0</v>
      </c>
      <c r="H209" s="213">
        <v>4.0</v>
      </c>
      <c r="I209" s="213">
        <v>60.0</v>
      </c>
      <c r="J209" s="231">
        <v>0.93</v>
      </c>
      <c r="K209" s="211" t="s">
        <v>2216</v>
      </c>
      <c r="L209" s="211">
        <v>5.071863782E9</v>
      </c>
      <c r="M209" s="211" t="s">
        <v>11034</v>
      </c>
      <c r="N209" s="211" t="s">
        <v>14717</v>
      </c>
      <c r="O209" s="211" t="s">
        <v>18010</v>
      </c>
      <c r="P209" s="211" t="s">
        <v>2165</v>
      </c>
      <c r="Q209" s="230">
        <f>COUNTIF('Hedef Liste Konya'!A:A,A209)</f>
        <v>0</v>
      </c>
    </row>
    <row r="210" ht="15.75" hidden="1" customHeight="1">
      <c r="A210" s="211" t="s">
        <v>16975</v>
      </c>
      <c r="B210" s="211" t="s">
        <v>16976</v>
      </c>
      <c r="C210" s="212" t="s">
        <v>2897</v>
      </c>
      <c r="D210" s="211" t="s">
        <v>1950</v>
      </c>
      <c r="E210" s="213">
        <v>2392.0</v>
      </c>
      <c r="F210" s="213">
        <v>50.0</v>
      </c>
      <c r="G210" s="213">
        <v>0.0</v>
      </c>
      <c r="H210" s="213">
        <v>65.0</v>
      </c>
      <c r="I210" s="213">
        <v>65.0</v>
      </c>
      <c r="J210" s="214">
        <v>0.0</v>
      </c>
      <c r="K210" s="211" t="s">
        <v>16977</v>
      </c>
      <c r="L210" s="211">
        <v>3.323552239E9</v>
      </c>
      <c r="M210" s="211" t="s">
        <v>13620</v>
      </c>
      <c r="N210" s="211" t="s">
        <v>13958</v>
      </c>
      <c r="O210" s="211" t="s">
        <v>16978</v>
      </c>
      <c r="P210" s="211" t="s">
        <v>2137</v>
      </c>
      <c r="Q210" s="230">
        <f>COUNTIF('Hedef Liste Konya'!A:A,A210)</f>
        <v>1</v>
      </c>
    </row>
    <row r="211" ht="15.75" hidden="1" customHeight="1">
      <c r="A211" s="211" t="s">
        <v>18011</v>
      </c>
      <c r="B211" s="211" t="s">
        <v>18012</v>
      </c>
      <c r="C211" s="212" t="s">
        <v>2897</v>
      </c>
      <c r="D211" s="211" t="s">
        <v>1364</v>
      </c>
      <c r="E211" s="213">
        <v>603.0</v>
      </c>
      <c r="F211" s="213">
        <v>7.0</v>
      </c>
      <c r="G211" s="213">
        <v>10.0</v>
      </c>
      <c r="H211" s="213">
        <v>14.0</v>
      </c>
      <c r="I211" s="213">
        <v>24.0</v>
      </c>
      <c r="J211" s="214">
        <v>0.42</v>
      </c>
      <c r="K211" s="211" t="s">
        <v>18013</v>
      </c>
      <c r="L211" s="211">
        <v>5.510207742E9</v>
      </c>
      <c r="M211" s="211" t="s">
        <v>13620</v>
      </c>
      <c r="N211" s="211" t="s">
        <v>13971</v>
      </c>
      <c r="O211" s="211" t="s">
        <v>18014</v>
      </c>
      <c r="P211" s="211" t="s">
        <v>2137</v>
      </c>
      <c r="Q211" s="230">
        <f>COUNTIF('Hedef Liste Konya'!A:A,A211)</f>
        <v>0</v>
      </c>
    </row>
    <row r="212" ht="15.75" hidden="1" customHeight="1">
      <c r="A212" s="211" t="s">
        <v>16659</v>
      </c>
      <c r="B212" s="211" t="s">
        <v>16660</v>
      </c>
      <c r="C212" s="212" t="s">
        <v>2897</v>
      </c>
      <c r="D212" s="211" t="s">
        <v>1827</v>
      </c>
      <c r="E212" s="213">
        <v>2946.0</v>
      </c>
      <c r="F212" s="213">
        <v>149.0</v>
      </c>
      <c r="G212" s="213">
        <v>16.0</v>
      </c>
      <c r="H212" s="213">
        <v>13.0</v>
      </c>
      <c r="I212" s="213">
        <v>29.0</v>
      </c>
      <c r="J212" s="214">
        <v>0.55</v>
      </c>
      <c r="K212" s="211" t="s">
        <v>16661</v>
      </c>
      <c r="L212" s="211">
        <v>3.325032828E9</v>
      </c>
      <c r="M212" s="211" t="s">
        <v>13595</v>
      </c>
      <c r="N212" s="211" t="s">
        <v>13945</v>
      </c>
      <c r="O212" s="211" t="s">
        <v>18015</v>
      </c>
      <c r="P212" s="211" t="s">
        <v>2137</v>
      </c>
      <c r="Q212" s="230">
        <f>COUNTIF('Hedef Liste Konya'!A:A,A212)</f>
        <v>1</v>
      </c>
    </row>
    <row r="213" ht="15.75" hidden="1" customHeight="1">
      <c r="A213" s="211" t="s">
        <v>16497</v>
      </c>
      <c r="B213" s="211" t="s">
        <v>16498</v>
      </c>
      <c r="C213" s="212" t="s">
        <v>2897</v>
      </c>
      <c r="D213" s="211" t="s">
        <v>1507</v>
      </c>
      <c r="E213" s="213">
        <v>1455.0</v>
      </c>
      <c r="F213" s="213">
        <v>50.0</v>
      </c>
      <c r="G213" s="213">
        <v>28.0</v>
      </c>
      <c r="H213" s="213">
        <v>20.0</v>
      </c>
      <c r="I213" s="213">
        <v>48.0</v>
      </c>
      <c r="J213" s="214">
        <v>0.58</v>
      </c>
      <c r="K213" s="211" t="s">
        <v>16499</v>
      </c>
      <c r="L213" s="211">
        <v>3.323220591E9</v>
      </c>
      <c r="M213" s="211" t="s">
        <v>13595</v>
      </c>
      <c r="N213" s="211" t="s">
        <v>14215</v>
      </c>
      <c r="O213" s="211" t="s">
        <v>16500</v>
      </c>
      <c r="P213" s="211" t="s">
        <v>2137</v>
      </c>
      <c r="Q213" s="230">
        <f>COUNTIF('Hedef Liste Konya'!A:A,A213)</f>
        <v>1</v>
      </c>
    </row>
    <row r="214" ht="15.75" hidden="1" customHeight="1">
      <c r="A214" s="211" t="s">
        <v>16912</v>
      </c>
      <c r="B214" s="211" t="s">
        <v>16913</v>
      </c>
      <c r="C214" s="212" t="s">
        <v>2897</v>
      </c>
      <c r="D214" s="211" t="s">
        <v>1385</v>
      </c>
      <c r="E214" s="213">
        <v>977.0</v>
      </c>
      <c r="F214" s="213">
        <v>28.0</v>
      </c>
      <c r="G214" s="213">
        <v>24.0</v>
      </c>
      <c r="H214" s="213">
        <v>13.0</v>
      </c>
      <c r="I214" s="213">
        <v>37.0</v>
      </c>
      <c r="J214" s="214">
        <v>0.65</v>
      </c>
      <c r="K214" s="211" t="s">
        <v>16914</v>
      </c>
      <c r="L214" s="211">
        <v>3.323121444E9</v>
      </c>
      <c r="M214" s="211" t="s">
        <v>13595</v>
      </c>
      <c r="N214" s="211" t="s">
        <v>16915</v>
      </c>
      <c r="O214" s="211" t="s">
        <v>16916</v>
      </c>
      <c r="P214" s="211" t="s">
        <v>2137</v>
      </c>
      <c r="Q214" s="230">
        <f>COUNTIF('Hedef Liste Konya'!A:A,A214)</f>
        <v>1</v>
      </c>
    </row>
    <row r="215" ht="15.75" hidden="1" customHeight="1">
      <c r="A215" s="211" t="s">
        <v>15918</v>
      </c>
      <c r="B215" s="211" t="s">
        <v>15919</v>
      </c>
      <c r="C215" s="212" t="s">
        <v>2897</v>
      </c>
      <c r="D215" s="211" t="s">
        <v>1385</v>
      </c>
      <c r="E215" s="213">
        <v>544.0</v>
      </c>
      <c r="F215" s="213">
        <v>9.0</v>
      </c>
      <c r="G215" s="213">
        <v>4.0</v>
      </c>
      <c r="H215" s="213">
        <v>13.0</v>
      </c>
      <c r="I215" s="213">
        <v>17.0</v>
      </c>
      <c r="J215" s="214">
        <v>0.24</v>
      </c>
      <c r="K215" s="211" t="s">
        <v>15920</v>
      </c>
      <c r="L215" s="211">
        <v>3.323232527E9</v>
      </c>
      <c r="M215" s="211" t="s">
        <v>13595</v>
      </c>
      <c r="N215" s="211" t="s">
        <v>14632</v>
      </c>
      <c r="O215" s="211" t="s">
        <v>15921</v>
      </c>
      <c r="P215" s="211" t="s">
        <v>2137</v>
      </c>
      <c r="Q215" s="230">
        <f>COUNTIF('Hedef Liste Konya'!A:A,A215)</f>
        <v>1</v>
      </c>
    </row>
    <row r="216" ht="15.75" hidden="1" customHeight="1">
      <c r="A216" s="211" t="s">
        <v>16947</v>
      </c>
      <c r="B216" s="211" t="s">
        <v>16948</v>
      </c>
      <c r="C216" s="212" t="s">
        <v>2897</v>
      </c>
      <c r="D216" s="211" t="s">
        <v>1507</v>
      </c>
      <c r="E216" s="213">
        <v>278.0</v>
      </c>
      <c r="F216" s="213">
        <v>19.0</v>
      </c>
      <c r="G216" s="213">
        <v>25.0</v>
      </c>
      <c r="H216" s="213">
        <v>1.0</v>
      </c>
      <c r="I216" s="213">
        <v>26.0</v>
      </c>
      <c r="J216" s="214">
        <v>0.96</v>
      </c>
      <c r="K216" s="211" t="s">
        <v>16944</v>
      </c>
      <c r="L216" s="211">
        <v>5.331701785E9</v>
      </c>
      <c r="M216" s="211" t="s">
        <v>11034</v>
      </c>
      <c r="N216" s="211" t="s">
        <v>1699</v>
      </c>
      <c r="O216" s="211" t="s">
        <v>16949</v>
      </c>
      <c r="P216" s="211" t="s">
        <v>2137</v>
      </c>
      <c r="Q216" s="230">
        <f>COUNTIF('Hedef Liste Konya'!A:A,A216)</f>
        <v>1</v>
      </c>
    </row>
    <row r="217" ht="15.75" hidden="1" customHeight="1">
      <c r="A217" s="211" t="s">
        <v>16942</v>
      </c>
      <c r="B217" s="211" t="s">
        <v>16943</v>
      </c>
      <c r="C217" s="212" t="s">
        <v>2897</v>
      </c>
      <c r="D217" s="211" t="s">
        <v>1507</v>
      </c>
      <c r="E217" s="213">
        <v>517.0</v>
      </c>
      <c r="F217" s="213">
        <v>21.0</v>
      </c>
      <c r="G217" s="213">
        <v>16.0</v>
      </c>
      <c r="H217" s="213">
        <v>1.0</v>
      </c>
      <c r="I217" s="213">
        <v>17.0</v>
      </c>
      <c r="J217" s="231">
        <v>0.94</v>
      </c>
      <c r="K217" s="211" t="s">
        <v>16944</v>
      </c>
      <c r="L217" s="211">
        <v>5.383867289E9</v>
      </c>
      <c r="M217" s="211" t="s">
        <v>11034</v>
      </c>
      <c r="N217" s="211" t="s">
        <v>14016</v>
      </c>
      <c r="O217" s="211" t="s">
        <v>16945</v>
      </c>
      <c r="P217" s="211" t="s">
        <v>2137</v>
      </c>
      <c r="Q217" s="230">
        <f>COUNTIF('Hedef Liste Konya'!A:A,A217)</f>
        <v>1</v>
      </c>
    </row>
    <row r="218" ht="15.75" hidden="1" customHeight="1">
      <c r="A218" s="211" t="s">
        <v>14805</v>
      </c>
      <c r="B218" s="211" t="s">
        <v>14806</v>
      </c>
      <c r="C218" s="212" t="s">
        <v>2897</v>
      </c>
      <c r="D218" s="211" t="s">
        <v>1378</v>
      </c>
      <c r="E218" s="213">
        <v>243.0</v>
      </c>
      <c r="F218" s="211"/>
      <c r="G218" s="213">
        <v>0.0</v>
      </c>
      <c r="H218" s="213">
        <v>23.0</v>
      </c>
      <c r="I218" s="213">
        <v>23.0</v>
      </c>
      <c r="J218" s="214">
        <v>0.0</v>
      </c>
      <c r="K218" s="211" t="s">
        <v>14807</v>
      </c>
      <c r="L218" s="211">
        <v>5.435957439E9</v>
      </c>
      <c r="M218" s="211" t="s">
        <v>11034</v>
      </c>
      <c r="N218" s="211" t="s">
        <v>13918</v>
      </c>
      <c r="O218" s="211" t="s">
        <v>14808</v>
      </c>
      <c r="P218" s="211" t="s">
        <v>2137</v>
      </c>
      <c r="Q218" s="230">
        <f>COUNTIF('Hedef Liste Konya'!A:A,A218)</f>
        <v>1</v>
      </c>
    </row>
    <row r="219" ht="15.75" hidden="1" customHeight="1">
      <c r="A219" s="211" t="s">
        <v>14848</v>
      </c>
      <c r="B219" s="211" t="s">
        <v>14849</v>
      </c>
      <c r="C219" s="212" t="s">
        <v>2897</v>
      </c>
      <c r="D219" s="211" t="s">
        <v>1356</v>
      </c>
      <c r="E219" s="213">
        <v>1275.0</v>
      </c>
      <c r="F219" s="211"/>
      <c r="G219" s="213">
        <v>7.0</v>
      </c>
      <c r="H219" s="213">
        <v>5.0</v>
      </c>
      <c r="I219" s="213">
        <v>12.0</v>
      </c>
      <c r="J219" s="214">
        <v>0.58</v>
      </c>
      <c r="K219" s="211" t="s">
        <v>14850</v>
      </c>
      <c r="L219" s="211">
        <v>5.376922323E9</v>
      </c>
      <c r="M219" s="211" t="s">
        <v>11034</v>
      </c>
      <c r="N219" s="211" t="s">
        <v>13709</v>
      </c>
      <c r="O219" s="211" t="s">
        <v>14851</v>
      </c>
      <c r="P219" s="211" t="s">
        <v>2137</v>
      </c>
      <c r="Q219" s="230">
        <f>COUNTIF('Hedef Liste Konya'!A:A,A219)</f>
        <v>1</v>
      </c>
    </row>
    <row r="220" ht="15.75" hidden="1" customHeight="1">
      <c r="A220" s="211" t="s">
        <v>15311</v>
      </c>
      <c r="B220" s="211" t="s">
        <v>15312</v>
      </c>
      <c r="C220" s="212" t="s">
        <v>2897</v>
      </c>
      <c r="D220" s="211" t="s">
        <v>1385</v>
      </c>
      <c r="E220" s="213">
        <v>489.0</v>
      </c>
      <c r="F220" s="213">
        <v>10.0</v>
      </c>
      <c r="G220" s="213">
        <v>9.0</v>
      </c>
      <c r="H220" s="213">
        <v>2.0</v>
      </c>
      <c r="I220" s="213">
        <v>11.0</v>
      </c>
      <c r="J220" s="214">
        <v>0.82</v>
      </c>
      <c r="K220" s="211" t="s">
        <v>15313</v>
      </c>
      <c r="L220" s="211">
        <v>3.322652991E9</v>
      </c>
      <c r="M220" s="211" t="s">
        <v>11034</v>
      </c>
      <c r="N220" s="211" t="s">
        <v>13773</v>
      </c>
      <c r="O220" s="211" t="s">
        <v>15314</v>
      </c>
      <c r="P220" s="211" t="s">
        <v>2137</v>
      </c>
      <c r="Q220" s="230">
        <f>COUNTIF('Hedef Liste Konya'!A:A,A220)</f>
        <v>1</v>
      </c>
    </row>
    <row r="221" ht="15.75" hidden="1" customHeight="1">
      <c r="A221" s="211" t="s">
        <v>16696</v>
      </c>
      <c r="B221" s="211" t="s">
        <v>16697</v>
      </c>
      <c r="C221" s="212" t="s">
        <v>2897</v>
      </c>
      <c r="D221" s="211" t="s">
        <v>1378</v>
      </c>
      <c r="E221" s="213">
        <v>2241.0</v>
      </c>
      <c r="F221" s="213">
        <v>92.0</v>
      </c>
      <c r="G221" s="213">
        <v>0.0</v>
      </c>
      <c r="H221" s="213">
        <v>33.0</v>
      </c>
      <c r="I221" s="213">
        <v>33.0</v>
      </c>
      <c r="J221" s="214">
        <v>0.0</v>
      </c>
      <c r="K221" s="211" t="s">
        <v>16698</v>
      </c>
      <c r="L221" s="211">
        <v>5.469774433E9</v>
      </c>
      <c r="M221" s="211" t="s">
        <v>13595</v>
      </c>
      <c r="N221" s="211" t="s">
        <v>14058</v>
      </c>
      <c r="O221" s="211" t="s">
        <v>16699</v>
      </c>
      <c r="P221" s="211" t="s">
        <v>2137</v>
      </c>
      <c r="Q221" s="230">
        <f>COUNTIF('Hedef Liste Konya'!A:A,A221)</f>
        <v>1</v>
      </c>
    </row>
    <row r="222" ht="15.75" hidden="1" customHeight="1">
      <c r="A222" s="211" t="s">
        <v>16795</v>
      </c>
      <c r="B222" s="211" t="s">
        <v>16796</v>
      </c>
      <c r="C222" s="212" t="s">
        <v>2897</v>
      </c>
      <c r="D222" s="211" t="s">
        <v>1348</v>
      </c>
      <c r="E222" s="213">
        <v>3022.0</v>
      </c>
      <c r="F222" s="213">
        <v>36.0</v>
      </c>
      <c r="G222" s="213">
        <v>23.0</v>
      </c>
      <c r="H222" s="213">
        <v>3.0</v>
      </c>
      <c r="I222" s="213">
        <v>26.0</v>
      </c>
      <c r="J222" s="214">
        <v>0.88</v>
      </c>
      <c r="K222" s="211" t="s">
        <v>13466</v>
      </c>
      <c r="L222" s="211">
        <v>5.528703695E9</v>
      </c>
      <c r="M222" s="211" t="s">
        <v>13595</v>
      </c>
      <c r="N222" s="211" t="s">
        <v>13596</v>
      </c>
      <c r="O222" s="211" t="s">
        <v>16797</v>
      </c>
      <c r="P222" s="211" t="s">
        <v>2137</v>
      </c>
      <c r="Q222" s="230">
        <f>COUNTIF('Hedef Liste Konya'!A:A,A222)</f>
        <v>1</v>
      </c>
    </row>
    <row r="223" ht="15.75" hidden="1" customHeight="1">
      <c r="A223" s="211" t="s">
        <v>16849</v>
      </c>
      <c r="B223" s="211" t="s">
        <v>16850</v>
      </c>
      <c r="C223" s="212" t="s">
        <v>2897</v>
      </c>
      <c r="D223" s="211" t="s">
        <v>1370</v>
      </c>
      <c r="E223" s="213">
        <v>876.0</v>
      </c>
      <c r="F223" s="211"/>
      <c r="G223" s="213">
        <v>5.0</v>
      </c>
      <c r="H223" s="213">
        <v>5.0</v>
      </c>
      <c r="I223" s="213">
        <v>10.0</v>
      </c>
      <c r="J223" s="214">
        <v>0.5</v>
      </c>
      <c r="K223" s="211" t="s">
        <v>16851</v>
      </c>
      <c r="L223" s="211">
        <v>3.32502255E9</v>
      </c>
      <c r="M223" s="211" t="s">
        <v>13595</v>
      </c>
      <c r="N223" s="211" t="s">
        <v>13596</v>
      </c>
      <c r="O223" s="211" t="s">
        <v>16852</v>
      </c>
      <c r="P223" s="211" t="s">
        <v>2137</v>
      </c>
      <c r="Q223" s="230">
        <f>COUNTIF('Hedef Liste Konya'!A:A,A223)</f>
        <v>1</v>
      </c>
    </row>
    <row r="224" ht="15.75" hidden="1" customHeight="1">
      <c r="A224" s="211" t="s">
        <v>15742</v>
      </c>
      <c r="B224" s="211" t="s">
        <v>15743</v>
      </c>
      <c r="C224" s="212" t="s">
        <v>2909</v>
      </c>
      <c r="D224" s="211" t="s">
        <v>1370</v>
      </c>
      <c r="E224" s="213">
        <v>38.0</v>
      </c>
      <c r="F224" s="211"/>
      <c r="G224" s="213">
        <v>0.0</v>
      </c>
      <c r="H224" s="213">
        <v>9.0</v>
      </c>
      <c r="I224" s="213">
        <v>9.0</v>
      </c>
      <c r="J224" s="214">
        <v>0.0</v>
      </c>
      <c r="K224" s="211" t="s">
        <v>15744</v>
      </c>
      <c r="L224" s="211">
        <v>5.543589704E9</v>
      </c>
      <c r="M224" s="211" t="s">
        <v>11034</v>
      </c>
      <c r="N224" s="211" t="s">
        <v>1699</v>
      </c>
      <c r="O224" s="211" t="s">
        <v>15745</v>
      </c>
      <c r="P224" s="211" t="s">
        <v>2137</v>
      </c>
      <c r="Q224" s="230">
        <f>COUNTIF('Hedef Liste Konya'!A:A,A224)</f>
        <v>1</v>
      </c>
    </row>
    <row r="225" ht="15.75" hidden="1" customHeight="1">
      <c r="A225" s="211" t="s">
        <v>16637</v>
      </c>
      <c r="B225" s="211" t="s">
        <v>16638</v>
      </c>
      <c r="C225" s="212" t="s">
        <v>2897</v>
      </c>
      <c r="D225" s="211" t="s">
        <v>1364</v>
      </c>
      <c r="E225" s="213">
        <v>1423.0</v>
      </c>
      <c r="F225" s="213">
        <v>32.0</v>
      </c>
      <c r="G225" s="213">
        <v>7.0</v>
      </c>
      <c r="H225" s="213">
        <v>17.0</v>
      </c>
      <c r="I225" s="213">
        <v>24.0</v>
      </c>
      <c r="J225" s="231">
        <v>0.29</v>
      </c>
      <c r="K225" s="211" t="s">
        <v>16639</v>
      </c>
      <c r="L225" s="211">
        <v>3.32312445E9</v>
      </c>
      <c r="M225" s="211" t="s">
        <v>13595</v>
      </c>
      <c r="N225" s="211" t="s">
        <v>15280</v>
      </c>
      <c r="O225" s="211" t="s">
        <v>16640</v>
      </c>
      <c r="P225" s="211" t="s">
        <v>2137</v>
      </c>
      <c r="Q225" s="230">
        <f>COUNTIF('Hedef Liste Konya'!A:A,A225)</f>
        <v>1</v>
      </c>
    </row>
    <row r="226" ht="15.75" hidden="1" customHeight="1">
      <c r="A226" s="211" t="s">
        <v>14389</v>
      </c>
      <c r="B226" s="211" t="s">
        <v>14390</v>
      </c>
      <c r="C226" s="212" t="s">
        <v>2909</v>
      </c>
      <c r="D226" s="211" t="s">
        <v>1385</v>
      </c>
      <c r="E226" s="213">
        <v>515.0</v>
      </c>
      <c r="F226" s="211"/>
      <c r="G226" s="213">
        <v>19.0</v>
      </c>
      <c r="H226" s="213">
        <v>9.0</v>
      </c>
      <c r="I226" s="213">
        <v>28.0</v>
      </c>
      <c r="J226" s="214">
        <v>0.68</v>
      </c>
      <c r="K226" s="211" t="s">
        <v>14391</v>
      </c>
      <c r="L226" s="211">
        <v>3.3229026E9</v>
      </c>
      <c r="M226" s="211" t="s">
        <v>13620</v>
      </c>
      <c r="N226" s="211" t="s">
        <v>13958</v>
      </c>
      <c r="O226" s="211" t="s">
        <v>14392</v>
      </c>
      <c r="P226" s="211" t="s">
        <v>2137</v>
      </c>
      <c r="Q226" s="230">
        <f>COUNTIF('Hedef Liste Konya'!A:A,A226)</f>
        <v>1</v>
      </c>
    </row>
    <row r="227" ht="15.75" hidden="1" customHeight="1">
      <c r="A227" s="211" t="s">
        <v>18016</v>
      </c>
      <c r="B227" s="211" t="s">
        <v>18017</v>
      </c>
      <c r="C227" s="212" t="s">
        <v>2897</v>
      </c>
      <c r="D227" s="211" t="s">
        <v>1370</v>
      </c>
      <c r="E227" s="213">
        <v>7840.0</v>
      </c>
      <c r="F227" s="213">
        <v>228.0</v>
      </c>
      <c r="G227" s="213">
        <v>48.0</v>
      </c>
      <c r="H227" s="213">
        <v>7.0</v>
      </c>
      <c r="I227" s="213">
        <v>55.0</v>
      </c>
      <c r="J227" s="214">
        <v>0.87</v>
      </c>
      <c r="K227" s="211" t="s">
        <v>18018</v>
      </c>
      <c r="L227" s="211">
        <v>3.322655565E9</v>
      </c>
      <c r="M227" s="211" t="s">
        <v>11034</v>
      </c>
      <c r="N227" s="211" t="s">
        <v>5707</v>
      </c>
      <c r="O227" s="211" t="s">
        <v>18019</v>
      </c>
      <c r="P227" s="211" t="s">
        <v>2137</v>
      </c>
      <c r="Q227" s="230">
        <f>COUNTIF('Hedef Liste Konya'!A:A,A227)</f>
        <v>0</v>
      </c>
    </row>
    <row r="228" ht="15.75" hidden="1" customHeight="1">
      <c r="A228" s="211" t="s">
        <v>14046</v>
      </c>
      <c r="B228" s="211" t="s">
        <v>14047</v>
      </c>
      <c r="C228" s="212" t="s">
        <v>2897</v>
      </c>
      <c r="D228" s="211" t="s">
        <v>1507</v>
      </c>
      <c r="E228" s="213">
        <v>115.0</v>
      </c>
      <c r="F228" s="213">
        <v>27.0</v>
      </c>
      <c r="G228" s="213">
        <v>9.0</v>
      </c>
      <c r="H228" s="213">
        <v>13.0</v>
      </c>
      <c r="I228" s="213">
        <v>22.0</v>
      </c>
      <c r="J228" s="214">
        <v>0.41</v>
      </c>
      <c r="K228" s="211" t="s">
        <v>14048</v>
      </c>
      <c r="L228" s="211">
        <v>3.323232735E9</v>
      </c>
      <c r="M228" s="211" t="s">
        <v>13595</v>
      </c>
      <c r="N228" s="211" t="s">
        <v>14932</v>
      </c>
      <c r="O228" s="211" t="s">
        <v>14049</v>
      </c>
      <c r="P228" s="211" t="s">
        <v>2137</v>
      </c>
      <c r="Q228" s="230">
        <f>COUNTIF('Hedef Liste Konya'!A:A,A228)</f>
        <v>1</v>
      </c>
    </row>
    <row r="229" ht="15.75" hidden="1" customHeight="1">
      <c r="A229" s="211" t="s">
        <v>15257</v>
      </c>
      <c r="B229" s="211" t="s">
        <v>15258</v>
      </c>
      <c r="C229" s="212" t="s">
        <v>2909</v>
      </c>
      <c r="D229" s="211" t="s">
        <v>1378</v>
      </c>
      <c r="E229" s="213">
        <v>141.0</v>
      </c>
      <c r="F229" s="211"/>
      <c r="G229" s="213">
        <v>0.0</v>
      </c>
      <c r="H229" s="213">
        <v>17.0</v>
      </c>
      <c r="I229" s="213">
        <v>17.0</v>
      </c>
      <c r="J229" s="214">
        <v>0.0</v>
      </c>
      <c r="K229" s="211" t="s">
        <v>15259</v>
      </c>
      <c r="L229" s="211">
        <v>5.528824442E9</v>
      </c>
      <c r="M229" s="211" t="s">
        <v>13595</v>
      </c>
      <c r="N229" s="211" t="s">
        <v>15265</v>
      </c>
      <c r="O229" s="211" t="s">
        <v>15260</v>
      </c>
      <c r="P229" s="211" t="s">
        <v>2137</v>
      </c>
      <c r="Q229" s="230">
        <f>COUNTIF('Hedef Liste Konya'!A:A,A229)</f>
        <v>1</v>
      </c>
    </row>
    <row r="230" ht="15.75" hidden="1" customHeight="1">
      <c r="A230" s="211" t="s">
        <v>16425</v>
      </c>
      <c r="B230" s="211" t="s">
        <v>16426</v>
      </c>
      <c r="C230" s="212" t="s">
        <v>2909</v>
      </c>
      <c r="D230" s="211" t="s">
        <v>1385</v>
      </c>
      <c r="E230" s="213">
        <v>18.0</v>
      </c>
      <c r="F230" s="211"/>
      <c r="G230" s="213">
        <v>0.0</v>
      </c>
      <c r="H230" s="213">
        <v>15.0</v>
      </c>
      <c r="I230" s="213">
        <v>15.0</v>
      </c>
      <c r="J230" s="214">
        <v>0.0</v>
      </c>
      <c r="K230" s="211" t="s">
        <v>16427</v>
      </c>
      <c r="L230" s="211">
        <v>5.444733239E9</v>
      </c>
      <c r="M230" s="211" t="s">
        <v>13595</v>
      </c>
      <c r="N230" s="211" t="s">
        <v>14205</v>
      </c>
      <c r="O230" s="211" t="s">
        <v>16428</v>
      </c>
      <c r="P230" s="211" t="s">
        <v>2137</v>
      </c>
      <c r="Q230" s="230">
        <f>COUNTIF('Hedef Liste Konya'!A:A,A230)</f>
        <v>1</v>
      </c>
    </row>
    <row r="231" ht="15.75" hidden="1" customHeight="1">
      <c r="A231" s="211" t="s">
        <v>14894</v>
      </c>
      <c r="B231" s="211" t="s">
        <v>14895</v>
      </c>
      <c r="C231" s="212" t="s">
        <v>2897</v>
      </c>
      <c r="D231" s="211" t="s">
        <v>1577</v>
      </c>
      <c r="E231" s="213">
        <v>1016.0</v>
      </c>
      <c r="F231" s="213">
        <v>29.0</v>
      </c>
      <c r="G231" s="213">
        <v>0.0</v>
      </c>
      <c r="H231" s="213">
        <v>58.0</v>
      </c>
      <c r="I231" s="213">
        <v>58.0</v>
      </c>
      <c r="J231" s="214">
        <v>0.0</v>
      </c>
      <c r="K231" s="211" t="s">
        <v>14896</v>
      </c>
      <c r="L231" s="211">
        <v>5.4681866E9</v>
      </c>
      <c r="M231" s="211" t="s">
        <v>13595</v>
      </c>
      <c r="N231" s="211" t="s">
        <v>14632</v>
      </c>
      <c r="O231" s="211" t="s">
        <v>14897</v>
      </c>
      <c r="P231" s="211" t="s">
        <v>2137</v>
      </c>
      <c r="Q231" s="230">
        <f>COUNTIF('Hedef Liste Konya'!A:A,A231)</f>
        <v>1</v>
      </c>
    </row>
    <row r="232" ht="15.75" hidden="1" customHeight="1">
      <c r="A232" s="211" t="s">
        <v>18020</v>
      </c>
      <c r="B232" s="211" t="s">
        <v>18021</v>
      </c>
      <c r="C232" s="212" t="s">
        <v>2897</v>
      </c>
      <c r="D232" s="211" t="s">
        <v>1507</v>
      </c>
      <c r="E232" s="213">
        <v>1593.0</v>
      </c>
      <c r="F232" s="213">
        <v>113.0</v>
      </c>
      <c r="G232" s="213">
        <v>67.0</v>
      </c>
      <c r="H232" s="213">
        <v>5.0</v>
      </c>
      <c r="I232" s="213">
        <v>72.0</v>
      </c>
      <c r="J232" s="214">
        <v>0.93</v>
      </c>
      <c r="K232" s="211" t="s">
        <v>18022</v>
      </c>
      <c r="L232" s="211">
        <v>3.32246606E9</v>
      </c>
      <c r="M232" s="211" t="s">
        <v>11034</v>
      </c>
      <c r="N232" s="211" t="s">
        <v>13773</v>
      </c>
      <c r="O232" s="211" t="s">
        <v>18023</v>
      </c>
      <c r="P232" s="211" t="s">
        <v>2137</v>
      </c>
      <c r="Q232" s="230">
        <f>COUNTIF('Hedef Liste Konya'!A:A,A232)</f>
        <v>0</v>
      </c>
    </row>
    <row r="233" ht="15.75" hidden="1" customHeight="1">
      <c r="A233" s="211" t="s">
        <v>16559</v>
      </c>
      <c r="B233" s="211" t="s">
        <v>16560</v>
      </c>
      <c r="C233" s="212" t="s">
        <v>2897</v>
      </c>
      <c r="D233" s="211" t="s">
        <v>1364</v>
      </c>
      <c r="E233" s="213">
        <v>715.0</v>
      </c>
      <c r="F233" s="213">
        <v>31.0</v>
      </c>
      <c r="G233" s="213">
        <v>14.0</v>
      </c>
      <c r="H233" s="213">
        <v>19.0</v>
      </c>
      <c r="I233" s="213">
        <v>33.0</v>
      </c>
      <c r="J233" s="214">
        <v>0.42</v>
      </c>
      <c r="K233" s="211" t="s">
        <v>16101</v>
      </c>
      <c r="L233" s="211">
        <v>5.437285374E9</v>
      </c>
      <c r="M233" s="211" t="s">
        <v>13620</v>
      </c>
      <c r="N233" s="211" t="s">
        <v>16102</v>
      </c>
      <c r="O233" s="211" t="s">
        <v>16103</v>
      </c>
      <c r="P233" s="211" t="s">
        <v>2137</v>
      </c>
      <c r="Q233" s="230">
        <f>COUNTIF('Hedef Liste Konya'!A:A,A233)</f>
        <v>1</v>
      </c>
    </row>
    <row r="234" ht="15.75" hidden="1" customHeight="1">
      <c r="A234" s="211" t="s">
        <v>13682</v>
      </c>
      <c r="B234" s="211" t="s">
        <v>13683</v>
      </c>
      <c r="C234" s="212" t="s">
        <v>2909</v>
      </c>
      <c r="D234" s="211" t="s">
        <v>1378</v>
      </c>
      <c r="E234" s="213">
        <v>60.0</v>
      </c>
      <c r="F234" s="211"/>
      <c r="G234" s="213">
        <v>0.0</v>
      </c>
      <c r="H234" s="213">
        <v>31.0</v>
      </c>
      <c r="I234" s="213">
        <v>31.0</v>
      </c>
      <c r="J234" s="214">
        <v>0.0</v>
      </c>
      <c r="K234" s="211" t="s">
        <v>13684</v>
      </c>
      <c r="L234" s="211">
        <v>5.529347411E9</v>
      </c>
      <c r="M234" s="211" t="s">
        <v>11034</v>
      </c>
      <c r="N234" s="211" t="s">
        <v>1699</v>
      </c>
      <c r="O234" s="211" t="s">
        <v>13685</v>
      </c>
      <c r="P234" s="211" t="s">
        <v>2137</v>
      </c>
      <c r="Q234" s="230">
        <f>COUNTIF('Hedef Liste Konya'!A:A,A234)</f>
        <v>1</v>
      </c>
    </row>
    <row r="235" ht="15.75" hidden="1" customHeight="1">
      <c r="A235" s="211" t="s">
        <v>18024</v>
      </c>
      <c r="B235" s="211" t="s">
        <v>18025</v>
      </c>
      <c r="C235" s="212" t="s">
        <v>2897</v>
      </c>
      <c r="D235" s="211" t="s">
        <v>1577</v>
      </c>
      <c r="E235" s="213">
        <v>1134.0</v>
      </c>
      <c r="F235" s="213">
        <v>71.0</v>
      </c>
      <c r="G235" s="213">
        <v>87.0</v>
      </c>
      <c r="H235" s="213">
        <v>0.0</v>
      </c>
      <c r="I235" s="213">
        <v>87.0</v>
      </c>
      <c r="J235" s="214">
        <v>1.0</v>
      </c>
      <c r="K235" s="211" t="s">
        <v>2163</v>
      </c>
      <c r="L235" s="211">
        <v>9.999999999E9</v>
      </c>
      <c r="M235" s="211" t="s">
        <v>11034</v>
      </c>
      <c r="N235" s="211" t="s">
        <v>13930</v>
      </c>
      <c r="O235" s="211" t="s">
        <v>18026</v>
      </c>
      <c r="P235" s="211" t="s">
        <v>2165</v>
      </c>
      <c r="Q235" s="230">
        <f>COUNTIF('Hedef Liste Konya'!A:A,A235)</f>
        <v>0</v>
      </c>
    </row>
    <row r="236" ht="15.75" hidden="1" customHeight="1">
      <c r="A236" s="211" t="s">
        <v>14083</v>
      </c>
      <c r="B236" s="211" t="s">
        <v>14084</v>
      </c>
      <c r="C236" s="212" t="s">
        <v>2897</v>
      </c>
      <c r="D236" s="211" t="s">
        <v>1370</v>
      </c>
      <c r="E236" s="213">
        <v>3645.0</v>
      </c>
      <c r="F236" s="213">
        <v>293.0</v>
      </c>
      <c r="G236" s="213">
        <v>0.0</v>
      </c>
      <c r="H236" s="213">
        <v>10.0</v>
      </c>
      <c r="I236" s="213">
        <v>10.0</v>
      </c>
      <c r="J236" s="214">
        <v>0.0</v>
      </c>
      <c r="K236" s="211" t="s">
        <v>14085</v>
      </c>
      <c r="L236" s="211">
        <v>3.322418E9</v>
      </c>
      <c r="M236" s="211" t="s">
        <v>11034</v>
      </c>
      <c r="N236" s="211" t="s">
        <v>13602</v>
      </c>
      <c r="O236" s="211" t="s">
        <v>14086</v>
      </c>
      <c r="P236" s="211" t="s">
        <v>2137</v>
      </c>
      <c r="Q236" s="230">
        <f>COUNTIF('Hedef Liste Konya'!A:A,A236)</f>
        <v>1</v>
      </c>
    </row>
    <row r="237" ht="15.75" hidden="1" customHeight="1">
      <c r="A237" s="211" t="s">
        <v>15094</v>
      </c>
      <c r="B237" s="211" t="s">
        <v>15095</v>
      </c>
      <c r="C237" s="212" t="s">
        <v>2897</v>
      </c>
      <c r="D237" s="211" t="s">
        <v>1493</v>
      </c>
      <c r="E237" s="213">
        <v>1292.0</v>
      </c>
      <c r="F237" s="213">
        <v>36.0</v>
      </c>
      <c r="G237" s="213">
        <v>4.0</v>
      </c>
      <c r="H237" s="213">
        <v>2.0</v>
      </c>
      <c r="I237" s="213">
        <v>6.0</v>
      </c>
      <c r="J237" s="214">
        <v>0.67</v>
      </c>
      <c r="K237" s="211" t="s">
        <v>15096</v>
      </c>
      <c r="L237" s="211">
        <v>3.323209596E9</v>
      </c>
      <c r="M237" s="211" t="s">
        <v>11034</v>
      </c>
      <c r="N237" s="211" t="s">
        <v>1699</v>
      </c>
      <c r="O237" s="211" t="s">
        <v>15097</v>
      </c>
      <c r="P237" s="211" t="s">
        <v>2137</v>
      </c>
      <c r="Q237" s="230">
        <f>COUNTIF('Hedef Liste Konya'!A:A,A237)</f>
        <v>1</v>
      </c>
    </row>
    <row r="238" ht="15.75" hidden="1" customHeight="1">
      <c r="A238" s="211" t="s">
        <v>15449</v>
      </c>
      <c r="B238" s="211" t="s">
        <v>15450</v>
      </c>
      <c r="C238" s="212" t="s">
        <v>2897</v>
      </c>
      <c r="D238" s="211" t="s">
        <v>1378</v>
      </c>
      <c r="E238" s="213">
        <v>789.0</v>
      </c>
      <c r="F238" s="211"/>
      <c r="G238" s="213">
        <v>0.0</v>
      </c>
      <c r="H238" s="213">
        <v>31.0</v>
      </c>
      <c r="I238" s="213">
        <v>31.0</v>
      </c>
      <c r="J238" s="214">
        <v>0.0</v>
      </c>
      <c r="K238" s="211" t="s">
        <v>15451</v>
      </c>
      <c r="L238" s="211">
        <v>5.522924202E9</v>
      </c>
      <c r="M238" s="211" t="s">
        <v>11034</v>
      </c>
      <c r="N238" s="211" t="s">
        <v>14076</v>
      </c>
      <c r="O238" s="211" t="s">
        <v>15452</v>
      </c>
      <c r="P238" s="211" t="s">
        <v>2137</v>
      </c>
      <c r="Q238" s="230">
        <f>COUNTIF('Hedef Liste Konya'!A:A,A238)</f>
        <v>1</v>
      </c>
    </row>
    <row r="239" ht="15.75" hidden="1" customHeight="1">
      <c r="A239" s="211" t="s">
        <v>15599</v>
      </c>
      <c r="B239" s="211" t="s">
        <v>15600</v>
      </c>
      <c r="C239" s="212" t="s">
        <v>2897</v>
      </c>
      <c r="D239" s="211" t="s">
        <v>1385</v>
      </c>
      <c r="E239" s="213">
        <v>738.0</v>
      </c>
      <c r="F239" s="213">
        <v>21.0</v>
      </c>
      <c r="G239" s="213">
        <v>15.0</v>
      </c>
      <c r="H239" s="213">
        <v>2.0</v>
      </c>
      <c r="I239" s="213">
        <v>17.0</v>
      </c>
      <c r="J239" s="214">
        <v>0.88</v>
      </c>
      <c r="K239" s="211" t="s">
        <v>15601</v>
      </c>
      <c r="L239" s="211">
        <v>3.322410222E9</v>
      </c>
      <c r="M239" s="211" t="s">
        <v>11034</v>
      </c>
      <c r="N239" s="211" t="s">
        <v>13602</v>
      </c>
      <c r="O239" s="211" t="s">
        <v>15602</v>
      </c>
      <c r="P239" s="211" t="s">
        <v>2137</v>
      </c>
      <c r="Q239" s="230">
        <f>COUNTIF('Hedef Liste Konya'!A:A,A239)</f>
        <v>1</v>
      </c>
    </row>
    <row r="240" ht="15.75" hidden="1" customHeight="1">
      <c r="A240" s="211" t="s">
        <v>15985</v>
      </c>
      <c r="B240" s="211" t="s">
        <v>15986</v>
      </c>
      <c r="C240" s="212" t="s">
        <v>2897</v>
      </c>
      <c r="D240" s="211" t="s">
        <v>1370</v>
      </c>
      <c r="E240" s="213">
        <v>4279.0</v>
      </c>
      <c r="F240" s="213">
        <v>72.0</v>
      </c>
      <c r="G240" s="213">
        <v>2.0</v>
      </c>
      <c r="H240" s="213">
        <v>17.0</v>
      </c>
      <c r="I240" s="213">
        <v>19.0</v>
      </c>
      <c r="J240" s="214">
        <v>0.11</v>
      </c>
      <c r="K240" s="211" t="s">
        <v>15987</v>
      </c>
      <c r="L240" s="211">
        <v>5.530883142E9</v>
      </c>
      <c r="M240" s="211" t="s">
        <v>11034</v>
      </c>
      <c r="N240" s="211" t="s">
        <v>13602</v>
      </c>
      <c r="O240" s="211" t="s">
        <v>15988</v>
      </c>
      <c r="P240" s="211" t="s">
        <v>2137</v>
      </c>
      <c r="Q240" s="230">
        <f>COUNTIF('Hedef Liste Konya'!A:A,A240)</f>
        <v>1</v>
      </c>
    </row>
    <row r="241" ht="15.75" hidden="1" customHeight="1">
      <c r="A241" s="211" t="s">
        <v>18027</v>
      </c>
      <c r="B241" s="211" t="s">
        <v>18028</v>
      </c>
      <c r="C241" s="212" t="s">
        <v>2909</v>
      </c>
      <c r="D241" s="211" t="s">
        <v>1519</v>
      </c>
      <c r="E241" s="213">
        <v>112.0</v>
      </c>
      <c r="F241" s="211"/>
      <c r="G241" s="213">
        <v>15.0</v>
      </c>
      <c r="H241" s="213">
        <v>1.0</v>
      </c>
      <c r="I241" s="213">
        <v>16.0</v>
      </c>
      <c r="J241" s="214">
        <v>0.94</v>
      </c>
      <c r="K241" s="211" t="s">
        <v>18029</v>
      </c>
      <c r="L241" s="211">
        <v>3.32502055E9</v>
      </c>
      <c r="M241" s="211" t="s">
        <v>11034</v>
      </c>
      <c r="N241" s="211" t="s">
        <v>13930</v>
      </c>
      <c r="O241" s="211" t="s">
        <v>18030</v>
      </c>
      <c r="P241" s="211" t="s">
        <v>2137</v>
      </c>
      <c r="Q241" s="230">
        <f>COUNTIF('Hedef Liste Konya'!A:A,A241)</f>
        <v>0</v>
      </c>
    </row>
    <row r="242" ht="15.75" hidden="1" customHeight="1">
      <c r="A242" s="211" t="s">
        <v>16606</v>
      </c>
      <c r="B242" s="211" t="s">
        <v>16607</v>
      </c>
      <c r="C242" s="212" t="s">
        <v>2897</v>
      </c>
      <c r="D242" s="211" t="s">
        <v>1364</v>
      </c>
      <c r="E242" s="213">
        <v>277.0</v>
      </c>
      <c r="F242" s="213">
        <v>2.0</v>
      </c>
      <c r="G242" s="213">
        <v>10.0</v>
      </c>
      <c r="H242" s="213">
        <v>6.0</v>
      </c>
      <c r="I242" s="213">
        <v>16.0</v>
      </c>
      <c r="J242" s="214">
        <v>0.63</v>
      </c>
      <c r="K242" s="211" t="s">
        <v>16608</v>
      </c>
      <c r="L242" s="211">
        <v>5.538591485E9</v>
      </c>
      <c r="M242" s="211" t="s">
        <v>11034</v>
      </c>
      <c r="N242" s="211" t="s">
        <v>13930</v>
      </c>
      <c r="O242" s="211" t="s">
        <v>16609</v>
      </c>
      <c r="P242" s="211" t="s">
        <v>2137</v>
      </c>
      <c r="Q242" s="230">
        <f>COUNTIF('Hedef Liste Konya'!A:A,A242)</f>
        <v>1</v>
      </c>
    </row>
    <row r="243" ht="15.75" hidden="1" customHeight="1">
      <c r="A243" s="211" t="s">
        <v>16086</v>
      </c>
      <c r="B243" s="211" t="s">
        <v>16087</v>
      </c>
      <c r="C243" s="212" t="s">
        <v>2897</v>
      </c>
      <c r="D243" s="211" t="s">
        <v>1356</v>
      </c>
      <c r="E243" s="213">
        <v>422.0</v>
      </c>
      <c r="F243" s="213">
        <v>5.0</v>
      </c>
      <c r="G243" s="213">
        <v>2.0</v>
      </c>
      <c r="H243" s="213">
        <v>3.0</v>
      </c>
      <c r="I243" s="213">
        <v>5.0</v>
      </c>
      <c r="J243" s="214">
        <v>0.4</v>
      </c>
      <c r="K243" s="211" t="s">
        <v>16088</v>
      </c>
      <c r="L243" s="211">
        <v>5.52458234E9</v>
      </c>
      <c r="M243" s="211" t="s">
        <v>11034</v>
      </c>
      <c r="N243" s="211" t="s">
        <v>13709</v>
      </c>
      <c r="O243" s="211" t="s">
        <v>16089</v>
      </c>
      <c r="P243" s="211" t="s">
        <v>2137</v>
      </c>
      <c r="Q243" s="230">
        <f>COUNTIF('Hedef Liste Konya'!A:A,A243)</f>
        <v>1</v>
      </c>
    </row>
    <row r="244" ht="15.75" hidden="1" customHeight="1">
      <c r="A244" s="211" t="s">
        <v>14260</v>
      </c>
      <c r="B244" s="211" t="s">
        <v>14261</v>
      </c>
      <c r="C244" s="212" t="s">
        <v>2897</v>
      </c>
      <c r="D244" s="211" t="s">
        <v>1364</v>
      </c>
      <c r="E244" s="213">
        <v>4.0</v>
      </c>
      <c r="F244" s="211"/>
      <c r="G244" s="213">
        <v>0.0</v>
      </c>
      <c r="H244" s="213">
        <v>8.0</v>
      </c>
      <c r="I244" s="213">
        <v>8.0</v>
      </c>
      <c r="J244" s="214">
        <v>0.0</v>
      </c>
      <c r="K244" s="211" t="s">
        <v>14247</v>
      </c>
      <c r="L244" s="211">
        <v>5.492491985E9</v>
      </c>
      <c r="M244" s="211" t="s">
        <v>11034</v>
      </c>
      <c r="N244" s="211" t="s">
        <v>14262</v>
      </c>
      <c r="O244" s="211" t="s">
        <v>14263</v>
      </c>
      <c r="P244" s="211" t="s">
        <v>2137</v>
      </c>
      <c r="Q244" s="230">
        <f>COUNTIF('Hedef Liste Konya'!A:A,A244)</f>
        <v>1</v>
      </c>
    </row>
    <row r="245" ht="15.75" hidden="1" customHeight="1">
      <c r="A245" s="211" t="s">
        <v>16020</v>
      </c>
      <c r="B245" s="211" t="s">
        <v>16021</v>
      </c>
      <c r="C245" s="212" t="s">
        <v>2897</v>
      </c>
      <c r="D245" s="211" t="s">
        <v>1370</v>
      </c>
      <c r="E245" s="213">
        <v>731.0</v>
      </c>
      <c r="F245" s="211"/>
      <c r="G245" s="213">
        <v>8.0</v>
      </c>
      <c r="H245" s="213">
        <v>3.0</v>
      </c>
      <c r="I245" s="213">
        <v>11.0</v>
      </c>
      <c r="J245" s="214">
        <v>0.73</v>
      </c>
      <c r="K245" s="211" t="s">
        <v>16012</v>
      </c>
      <c r="L245" s="211">
        <v>5.074678988E9</v>
      </c>
      <c r="M245" s="211" t="s">
        <v>11034</v>
      </c>
      <c r="N245" s="211" t="s">
        <v>13609</v>
      </c>
      <c r="O245" s="211" t="s">
        <v>16022</v>
      </c>
      <c r="P245" s="211" t="s">
        <v>2137</v>
      </c>
      <c r="Q245" s="230">
        <f>COUNTIF('Hedef Liste Konya'!A:A,A245)</f>
        <v>1</v>
      </c>
    </row>
    <row r="246" ht="15.75" hidden="1" customHeight="1">
      <c r="A246" s="211" t="s">
        <v>16759</v>
      </c>
      <c r="B246" s="211" t="s">
        <v>16760</v>
      </c>
      <c r="C246" s="212" t="s">
        <v>2897</v>
      </c>
      <c r="D246" s="211" t="s">
        <v>1385</v>
      </c>
      <c r="E246" s="213">
        <v>841.0</v>
      </c>
      <c r="F246" s="213">
        <v>22.0</v>
      </c>
      <c r="G246" s="213">
        <v>0.0</v>
      </c>
      <c r="H246" s="213">
        <v>14.0</v>
      </c>
      <c r="I246" s="213">
        <v>14.0</v>
      </c>
      <c r="J246" s="214">
        <v>0.0</v>
      </c>
      <c r="K246" s="211" t="s">
        <v>16761</v>
      </c>
      <c r="L246" s="211">
        <v>5.365873372E9</v>
      </c>
      <c r="M246" s="211" t="s">
        <v>11034</v>
      </c>
      <c r="N246" s="211" t="s">
        <v>14076</v>
      </c>
      <c r="O246" s="211" t="s">
        <v>16762</v>
      </c>
      <c r="P246" s="211" t="s">
        <v>2137</v>
      </c>
      <c r="Q246" s="230">
        <f>COUNTIF('Hedef Liste Konya'!A:A,A246)</f>
        <v>1</v>
      </c>
    </row>
    <row r="247" ht="15.75" hidden="1" customHeight="1">
      <c r="A247" s="211" t="s">
        <v>16312</v>
      </c>
      <c r="B247" s="211" t="s">
        <v>16313</v>
      </c>
      <c r="C247" s="212" t="s">
        <v>2897</v>
      </c>
      <c r="D247" s="211" t="s">
        <v>1507</v>
      </c>
      <c r="E247" s="213">
        <v>1210.0</v>
      </c>
      <c r="F247" s="213">
        <v>42.0</v>
      </c>
      <c r="G247" s="213">
        <v>13.0</v>
      </c>
      <c r="H247" s="213">
        <v>30.0</v>
      </c>
      <c r="I247" s="213">
        <v>43.0</v>
      </c>
      <c r="J247" s="214">
        <v>0.3</v>
      </c>
      <c r="K247" s="211" t="s">
        <v>16314</v>
      </c>
      <c r="L247" s="211">
        <v>3.325033131E9</v>
      </c>
      <c r="M247" s="211" t="s">
        <v>11034</v>
      </c>
      <c r="N247" s="211" t="s">
        <v>13773</v>
      </c>
      <c r="O247" s="211" t="s">
        <v>16315</v>
      </c>
      <c r="P247" s="211" t="s">
        <v>2137</v>
      </c>
      <c r="Q247" s="230">
        <f>COUNTIF('Hedef Liste Konya'!A:A,A247)</f>
        <v>1</v>
      </c>
    </row>
    <row r="248" ht="15.75" hidden="1" customHeight="1">
      <c r="A248" s="211" t="s">
        <v>13968</v>
      </c>
      <c r="B248" s="211" t="s">
        <v>13969</v>
      </c>
      <c r="C248" s="212" t="s">
        <v>2897</v>
      </c>
      <c r="D248" s="211" t="s">
        <v>1378</v>
      </c>
      <c r="E248" s="213">
        <v>2302.0</v>
      </c>
      <c r="F248" s="213">
        <v>58.0</v>
      </c>
      <c r="G248" s="213">
        <v>13.0</v>
      </c>
      <c r="H248" s="213">
        <v>8.0</v>
      </c>
      <c r="I248" s="213">
        <v>21.0</v>
      </c>
      <c r="J248" s="214">
        <v>0.62</v>
      </c>
      <c r="K248" s="211" t="s">
        <v>13970</v>
      </c>
      <c r="L248" s="211">
        <v>3.322370442E9</v>
      </c>
      <c r="M248" s="211" t="s">
        <v>13620</v>
      </c>
      <c r="N248" s="211" t="s">
        <v>13971</v>
      </c>
      <c r="O248" s="211" t="s">
        <v>13972</v>
      </c>
      <c r="P248" s="211" t="s">
        <v>2137</v>
      </c>
      <c r="Q248" s="230">
        <f>COUNTIF('Hedef Liste Konya'!A:A,A248)</f>
        <v>1</v>
      </c>
    </row>
    <row r="249" ht="15.75" hidden="1" customHeight="1">
      <c r="A249" s="211" t="s">
        <v>14130</v>
      </c>
      <c r="B249" s="211" t="s">
        <v>14131</v>
      </c>
      <c r="C249" s="212" t="s">
        <v>2897</v>
      </c>
      <c r="D249" s="211" t="s">
        <v>1443</v>
      </c>
      <c r="E249" s="213">
        <v>1626.0</v>
      </c>
      <c r="F249" s="213">
        <v>129.0</v>
      </c>
      <c r="G249" s="213">
        <v>0.0</v>
      </c>
      <c r="H249" s="213">
        <v>43.0</v>
      </c>
      <c r="I249" s="213">
        <v>43.0</v>
      </c>
      <c r="J249" s="214">
        <v>0.0</v>
      </c>
      <c r="K249" s="211" t="s">
        <v>14132</v>
      </c>
      <c r="L249" s="211">
        <v>3.322410707E9</v>
      </c>
      <c r="M249" s="211" t="s">
        <v>11034</v>
      </c>
      <c r="N249" s="211" t="s">
        <v>13602</v>
      </c>
      <c r="O249" s="211" t="s">
        <v>14133</v>
      </c>
      <c r="P249" s="211" t="s">
        <v>2137</v>
      </c>
      <c r="Q249" s="230">
        <f>COUNTIF('Hedef Liste Konya'!A:A,A249)</f>
        <v>1</v>
      </c>
    </row>
    <row r="250" ht="15.75" hidden="1" customHeight="1">
      <c r="A250" s="211" t="s">
        <v>14351</v>
      </c>
      <c r="B250" s="211" t="s">
        <v>14352</v>
      </c>
      <c r="C250" s="212" t="s">
        <v>2897</v>
      </c>
      <c r="D250" s="211" t="s">
        <v>1577</v>
      </c>
      <c r="E250" s="213">
        <v>3852.0</v>
      </c>
      <c r="F250" s="213">
        <v>127.0</v>
      </c>
      <c r="G250" s="213">
        <v>4.0</v>
      </c>
      <c r="H250" s="213">
        <v>13.0</v>
      </c>
      <c r="I250" s="213">
        <v>17.0</v>
      </c>
      <c r="J250" s="214">
        <v>0.24</v>
      </c>
      <c r="K250" s="211" t="s">
        <v>14353</v>
      </c>
      <c r="L250" s="211">
        <v>5.43961019E9</v>
      </c>
      <c r="M250" s="211" t="s">
        <v>11034</v>
      </c>
      <c r="N250" s="211" t="s">
        <v>13602</v>
      </c>
      <c r="O250" s="211" t="s">
        <v>14354</v>
      </c>
      <c r="P250" s="211" t="s">
        <v>2137</v>
      </c>
      <c r="Q250" s="230">
        <f>COUNTIF('Hedef Liste Konya'!A:A,A250)</f>
        <v>1</v>
      </c>
    </row>
    <row r="251" ht="15.75" hidden="1" customHeight="1">
      <c r="A251" s="211" t="s">
        <v>15377</v>
      </c>
      <c r="B251" s="211" t="s">
        <v>15378</v>
      </c>
      <c r="C251" s="212" t="s">
        <v>2897</v>
      </c>
      <c r="D251" s="211" t="s">
        <v>1378</v>
      </c>
      <c r="E251" s="213">
        <v>163.0</v>
      </c>
      <c r="F251" s="213">
        <v>21.0</v>
      </c>
      <c r="G251" s="213">
        <v>0.0</v>
      </c>
      <c r="H251" s="213">
        <v>12.0</v>
      </c>
      <c r="I251" s="213">
        <v>12.0</v>
      </c>
      <c r="J251" s="214">
        <v>0.0</v>
      </c>
      <c r="K251" s="211" t="s">
        <v>15379</v>
      </c>
      <c r="L251" s="211">
        <v>3.322353038E9</v>
      </c>
      <c r="M251" s="211" t="s">
        <v>13595</v>
      </c>
      <c r="N251" s="211" t="s">
        <v>3069</v>
      </c>
      <c r="O251" s="211" t="s">
        <v>15380</v>
      </c>
      <c r="P251" s="211" t="s">
        <v>2137</v>
      </c>
      <c r="Q251" s="230">
        <f>COUNTIF('Hedef Liste Konya'!A:A,A251)</f>
        <v>1</v>
      </c>
    </row>
    <row r="252" ht="15.75" hidden="1" customHeight="1">
      <c r="A252" s="211" t="s">
        <v>14333</v>
      </c>
      <c r="B252" s="211" t="s">
        <v>14334</v>
      </c>
      <c r="C252" s="212" t="s">
        <v>2897</v>
      </c>
      <c r="D252" s="211" t="s">
        <v>1577</v>
      </c>
      <c r="E252" s="213">
        <v>3574.0</v>
      </c>
      <c r="F252" s="213">
        <v>24.0</v>
      </c>
      <c r="G252" s="213">
        <v>28.0</v>
      </c>
      <c r="H252" s="213">
        <v>22.0</v>
      </c>
      <c r="I252" s="213">
        <v>50.0</v>
      </c>
      <c r="J252" s="214">
        <v>0.56</v>
      </c>
      <c r="K252" s="211" t="s">
        <v>14335</v>
      </c>
      <c r="L252" s="211">
        <v>3.322380023E9</v>
      </c>
      <c r="M252" s="211" t="s">
        <v>11034</v>
      </c>
      <c r="N252" s="211" t="s">
        <v>14237</v>
      </c>
      <c r="O252" s="211" t="s">
        <v>14336</v>
      </c>
      <c r="P252" s="211" t="s">
        <v>2137</v>
      </c>
      <c r="Q252" s="230">
        <f>COUNTIF('Hedef Liste Konya'!A:A,A252)</f>
        <v>1</v>
      </c>
    </row>
    <row r="253" ht="15.75" hidden="1" customHeight="1">
      <c r="A253" s="211" t="s">
        <v>16611</v>
      </c>
      <c r="B253" s="211" t="s">
        <v>16612</v>
      </c>
      <c r="C253" s="212" t="s">
        <v>2897</v>
      </c>
      <c r="D253" s="211" t="s">
        <v>1507</v>
      </c>
      <c r="E253" s="213">
        <v>334.0</v>
      </c>
      <c r="F253" s="213">
        <v>6.0</v>
      </c>
      <c r="G253" s="213">
        <v>20.0</v>
      </c>
      <c r="H253" s="213">
        <v>2.0</v>
      </c>
      <c r="I253" s="213">
        <v>22.0</v>
      </c>
      <c r="J253" s="214">
        <v>0.91</v>
      </c>
      <c r="K253" s="211" t="s">
        <v>16613</v>
      </c>
      <c r="L253" s="211">
        <v>5.325602929E9</v>
      </c>
      <c r="M253" s="211" t="s">
        <v>13595</v>
      </c>
      <c r="N253" s="211" t="s">
        <v>14387</v>
      </c>
      <c r="O253" s="211" t="s">
        <v>16614</v>
      </c>
      <c r="P253" s="211" t="s">
        <v>2137</v>
      </c>
      <c r="Q253" s="230">
        <f>COUNTIF('Hedef Liste Konya'!A:A,A253)</f>
        <v>1</v>
      </c>
    </row>
    <row r="254" ht="15.75" hidden="1" customHeight="1">
      <c r="A254" s="211" t="s">
        <v>13905</v>
      </c>
      <c r="B254" s="211" t="s">
        <v>13906</v>
      </c>
      <c r="C254" s="212" t="s">
        <v>2897</v>
      </c>
      <c r="D254" s="211" t="s">
        <v>1385</v>
      </c>
      <c r="E254" s="213">
        <v>835.0</v>
      </c>
      <c r="F254" s="211"/>
      <c r="G254" s="213">
        <v>0.0</v>
      </c>
      <c r="H254" s="213">
        <v>41.0</v>
      </c>
      <c r="I254" s="213">
        <v>41.0</v>
      </c>
      <c r="J254" s="214">
        <v>0.0</v>
      </c>
      <c r="K254" s="211" t="s">
        <v>13907</v>
      </c>
      <c r="L254" s="211">
        <v>3.322415648E9</v>
      </c>
      <c r="M254" s="211" t="s">
        <v>11034</v>
      </c>
      <c r="N254" s="211" t="s">
        <v>13602</v>
      </c>
      <c r="O254" s="211" t="s">
        <v>13908</v>
      </c>
      <c r="P254" s="211" t="s">
        <v>2137</v>
      </c>
      <c r="Q254" s="230">
        <f>COUNTIF('Hedef Liste Konya'!A:A,A254)</f>
        <v>1</v>
      </c>
    </row>
    <row r="255" ht="15.75" hidden="1" customHeight="1">
      <c r="A255" s="211" t="s">
        <v>16479</v>
      </c>
      <c r="B255" s="211" t="s">
        <v>16480</v>
      </c>
      <c r="C255" s="212" t="s">
        <v>2909</v>
      </c>
      <c r="D255" s="211" t="s">
        <v>1364</v>
      </c>
      <c r="E255" s="213">
        <v>10.0</v>
      </c>
      <c r="F255" s="211"/>
      <c r="G255" s="213">
        <v>0.0</v>
      </c>
      <c r="H255" s="213">
        <v>21.0</v>
      </c>
      <c r="I255" s="213">
        <v>21.0</v>
      </c>
      <c r="J255" s="214">
        <v>0.0</v>
      </c>
      <c r="K255" s="211" t="s">
        <v>16481</v>
      </c>
      <c r="L255" s="211">
        <v>5.325115081E9</v>
      </c>
      <c r="M255" s="211" t="s">
        <v>11034</v>
      </c>
      <c r="N255" s="211" t="s">
        <v>14237</v>
      </c>
      <c r="O255" s="211" t="s">
        <v>16482</v>
      </c>
      <c r="P255" s="211" t="s">
        <v>2137</v>
      </c>
      <c r="Q255" s="230">
        <f>COUNTIF('Hedef Liste Konya'!A:A,A255)</f>
        <v>1</v>
      </c>
    </row>
    <row r="256" ht="15.75" hidden="1" customHeight="1">
      <c r="A256" s="211" t="s">
        <v>16285</v>
      </c>
      <c r="B256" s="211" t="s">
        <v>16286</v>
      </c>
      <c r="C256" s="212" t="s">
        <v>2897</v>
      </c>
      <c r="D256" s="211" t="s">
        <v>1385</v>
      </c>
      <c r="E256" s="213">
        <v>351.0</v>
      </c>
      <c r="F256" s="213">
        <v>15.0</v>
      </c>
      <c r="G256" s="213">
        <v>0.0</v>
      </c>
      <c r="H256" s="213">
        <v>12.0</v>
      </c>
      <c r="I256" s="213">
        <v>12.0</v>
      </c>
      <c r="J256" s="214">
        <v>0.0</v>
      </c>
      <c r="K256" s="211" t="s">
        <v>16287</v>
      </c>
      <c r="L256" s="211">
        <v>3.322551919E9</v>
      </c>
      <c r="M256" s="211" t="s">
        <v>11034</v>
      </c>
      <c r="N256" s="211" t="s">
        <v>13930</v>
      </c>
      <c r="O256" s="211" t="s">
        <v>16288</v>
      </c>
      <c r="P256" s="211" t="s">
        <v>2137</v>
      </c>
      <c r="Q256" s="230">
        <f>COUNTIF('Hedef Liste Konya'!A:A,A256)</f>
        <v>1</v>
      </c>
    </row>
    <row r="257" ht="15.75" hidden="1" customHeight="1">
      <c r="A257" s="211" t="s">
        <v>14064</v>
      </c>
      <c r="B257" s="211" t="s">
        <v>14065</v>
      </c>
      <c r="C257" s="212" t="s">
        <v>2909</v>
      </c>
      <c r="D257" s="211" t="s">
        <v>1507</v>
      </c>
      <c r="E257" s="213">
        <v>23.0</v>
      </c>
      <c r="F257" s="211"/>
      <c r="G257" s="213">
        <v>0.0</v>
      </c>
      <c r="H257" s="213">
        <v>11.0</v>
      </c>
      <c r="I257" s="213">
        <v>11.0</v>
      </c>
      <c r="J257" s="214">
        <v>0.0</v>
      </c>
      <c r="K257" s="211" t="s">
        <v>14066</v>
      </c>
      <c r="L257" s="211">
        <v>5.462592727E9</v>
      </c>
      <c r="M257" s="211" t="s">
        <v>11034</v>
      </c>
      <c r="N257" s="211" t="s">
        <v>13918</v>
      </c>
      <c r="O257" s="211" t="s">
        <v>14067</v>
      </c>
      <c r="P257" s="211" t="s">
        <v>2137</v>
      </c>
      <c r="Q257" s="230">
        <f>COUNTIF('Hedef Liste Konya'!A:A,A257)</f>
        <v>1</v>
      </c>
    </row>
    <row r="258" ht="15.75" hidden="1" customHeight="1">
      <c r="A258" s="211" t="s">
        <v>16502</v>
      </c>
      <c r="B258" s="211" t="s">
        <v>16503</v>
      </c>
      <c r="C258" s="212" t="s">
        <v>2897</v>
      </c>
      <c r="D258" s="211" t="s">
        <v>1378</v>
      </c>
      <c r="E258" s="213">
        <v>718.0</v>
      </c>
      <c r="F258" s="211"/>
      <c r="G258" s="213">
        <v>0.0</v>
      </c>
      <c r="H258" s="213">
        <v>24.0</v>
      </c>
      <c r="I258" s="213">
        <v>24.0</v>
      </c>
      <c r="J258" s="214">
        <v>0.0</v>
      </c>
      <c r="K258" s="211" t="s">
        <v>16504</v>
      </c>
      <c r="L258" s="211">
        <v>3.327121235E9</v>
      </c>
      <c r="M258" s="211" t="s">
        <v>13656</v>
      </c>
      <c r="N258" s="211" t="s">
        <v>13981</v>
      </c>
      <c r="O258" s="211" t="s">
        <v>16505</v>
      </c>
      <c r="P258" s="211" t="s">
        <v>2137</v>
      </c>
      <c r="Q258" s="230">
        <f>COUNTIF('Hedef Liste Konya'!A:A,A258)</f>
        <v>1</v>
      </c>
    </row>
    <row r="259" ht="15.75" hidden="1" customHeight="1">
      <c r="A259" s="211" t="s">
        <v>18031</v>
      </c>
      <c r="B259" s="211" t="s">
        <v>18032</v>
      </c>
      <c r="C259" s="212" t="s">
        <v>2897</v>
      </c>
      <c r="D259" s="211" t="s">
        <v>1577</v>
      </c>
      <c r="E259" s="213">
        <v>2799.0</v>
      </c>
      <c r="F259" s="213">
        <v>113.0</v>
      </c>
      <c r="G259" s="213">
        <v>76.0</v>
      </c>
      <c r="H259" s="213">
        <v>16.0</v>
      </c>
      <c r="I259" s="213">
        <v>92.0</v>
      </c>
      <c r="J259" s="214">
        <v>0.83</v>
      </c>
      <c r="K259" s="211" t="s">
        <v>2186</v>
      </c>
      <c r="L259" s="211">
        <v>3.323261515E9</v>
      </c>
      <c r="M259" s="211" t="s">
        <v>13656</v>
      </c>
      <c r="N259" s="211" t="s">
        <v>2434</v>
      </c>
      <c r="O259" s="211" t="s">
        <v>18033</v>
      </c>
      <c r="P259" s="211" t="s">
        <v>2165</v>
      </c>
      <c r="Q259" s="230">
        <f>COUNTIF('Hedef Liste Konya'!A:A,A259)</f>
        <v>0</v>
      </c>
    </row>
    <row r="260" ht="15.75" hidden="1" customHeight="1">
      <c r="A260" s="211" t="s">
        <v>18034</v>
      </c>
      <c r="B260" s="211" t="s">
        <v>18035</v>
      </c>
      <c r="C260" s="212" t="s">
        <v>2897</v>
      </c>
      <c r="D260" s="211" t="s">
        <v>1385</v>
      </c>
      <c r="E260" s="213">
        <v>394.0</v>
      </c>
      <c r="F260" s="213">
        <v>24.0</v>
      </c>
      <c r="G260" s="213">
        <v>57.0</v>
      </c>
      <c r="H260" s="213">
        <v>0.0</v>
      </c>
      <c r="I260" s="213">
        <v>57.0</v>
      </c>
      <c r="J260" s="214">
        <v>1.0</v>
      </c>
      <c r="K260" s="211" t="s">
        <v>2163</v>
      </c>
      <c r="L260" s="211">
        <v>9.999999999E9</v>
      </c>
      <c r="M260" s="211" t="s">
        <v>11034</v>
      </c>
      <c r="N260" s="211" t="s">
        <v>13930</v>
      </c>
      <c r="O260" s="211" t="s">
        <v>18036</v>
      </c>
      <c r="P260" s="211" t="s">
        <v>2165</v>
      </c>
      <c r="Q260" s="230">
        <f>COUNTIF('Hedef Liste Konya'!A:A,A260)</f>
        <v>0</v>
      </c>
    </row>
    <row r="261" ht="15.75" hidden="1" customHeight="1">
      <c r="A261" s="211" t="s">
        <v>15990</v>
      </c>
      <c r="B261" s="211" t="s">
        <v>15991</v>
      </c>
      <c r="C261" s="212" t="s">
        <v>2897</v>
      </c>
      <c r="D261" s="211" t="s">
        <v>1507</v>
      </c>
      <c r="E261" s="213">
        <v>981.0</v>
      </c>
      <c r="F261" s="213">
        <v>52.0</v>
      </c>
      <c r="G261" s="213">
        <v>3.0</v>
      </c>
      <c r="H261" s="213">
        <v>36.0</v>
      </c>
      <c r="I261" s="213">
        <v>39.0</v>
      </c>
      <c r="J261" s="214">
        <v>0.08</v>
      </c>
      <c r="K261" s="211" t="s">
        <v>15992</v>
      </c>
      <c r="L261" s="211">
        <v>5.377130813E9</v>
      </c>
      <c r="M261" s="211" t="s">
        <v>13656</v>
      </c>
      <c r="N261" s="211" t="s">
        <v>1408</v>
      </c>
      <c r="O261" s="211" t="s">
        <v>15993</v>
      </c>
      <c r="P261" s="211" t="s">
        <v>2137</v>
      </c>
      <c r="Q261" s="230">
        <f>COUNTIF('Hedef Liste Konya'!A:A,A261)</f>
        <v>1</v>
      </c>
    </row>
    <row r="262" ht="15.75" hidden="1" customHeight="1">
      <c r="A262" s="211" t="s">
        <v>15894</v>
      </c>
      <c r="B262" s="211" t="s">
        <v>15895</v>
      </c>
      <c r="C262" s="212" t="s">
        <v>2897</v>
      </c>
      <c r="D262" s="211" t="s">
        <v>1385</v>
      </c>
      <c r="E262" s="213">
        <v>538.0</v>
      </c>
      <c r="F262" s="213">
        <v>21.0</v>
      </c>
      <c r="G262" s="213">
        <v>5.0</v>
      </c>
      <c r="H262" s="213">
        <v>2.0</v>
      </c>
      <c r="I262" s="213">
        <v>7.0</v>
      </c>
      <c r="J262" s="214">
        <v>0.71</v>
      </c>
      <c r="K262" s="211" t="s">
        <v>15891</v>
      </c>
      <c r="L262" s="211">
        <v>3.322338415E9</v>
      </c>
      <c r="M262" s="211" t="s">
        <v>11034</v>
      </c>
      <c r="N262" s="211" t="s">
        <v>13709</v>
      </c>
      <c r="O262" s="211" t="s">
        <v>15896</v>
      </c>
      <c r="P262" s="211" t="s">
        <v>2137</v>
      </c>
      <c r="Q262" s="230">
        <f>COUNTIF('Hedef Liste Konya'!A:A,A262)</f>
        <v>1</v>
      </c>
    </row>
    <row r="263" ht="15.75" hidden="1" customHeight="1">
      <c r="A263" s="211" t="s">
        <v>16881</v>
      </c>
      <c r="B263" s="211" t="s">
        <v>16882</v>
      </c>
      <c r="C263" s="212" t="s">
        <v>2897</v>
      </c>
      <c r="D263" s="211" t="s">
        <v>1597</v>
      </c>
      <c r="E263" s="213">
        <v>119.0</v>
      </c>
      <c r="F263" s="213">
        <v>13.0</v>
      </c>
      <c r="G263" s="213">
        <v>2.0</v>
      </c>
      <c r="H263" s="213">
        <v>10.0</v>
      </c>
      <c r="I263" s="213">
        <v>12.0</v>
      </c>
      <c r="J263" s="214">
        <v>0.17</v>
      </c>
      <c r="K263" s="211" t="s">
        <v>16883</v>
      </c>
      <c r="L263" s="211">
        <v>5.066641127E9</v>
      </c>
      <c r="M263" s="211" t="s">
        <v>13620</v>
      </c>
      <c r="N263" s="211" t="s">
        <v>14258</v>
      </c>
      <c r="O263" s="211" t="s">
        <v>16884</v>
      </c>
      <c r="P263" s="211" t="s">
        <v>2137</v>
      </c>
      <c r="Q263" s="230">
        <f>COUNTIF('Hedef Liste Konya'!A:A,A263)</f>
        <v>1</v>
      </c>
    </row>
    <row r="264" ht="15.75" hidden="1" customHeight="1">
      <c r="A264" s="211" t="s">
        <v>14489</v>
      </c>
      <c r="B264" s="211" t="s">
        <v>14490</v>
      </c>
      <c r="C264" s="212" t="s">
        <v>2897</v>
      </c>
      <c r="D264" s="211" t="s">
        <v>1356</v>
      </c>
      <c r="E264" s="213">
        <v>21.0</v>
      </c>
      <c r="F264" s="213">
        <v>3.0</v>
      </c>
      <c r="G264" s="213">
        <v>0.0</v>
      </c>
      <c r="H264" s="213">
        <v>33.0</v>
      </c>
      <c r="I264" s="213">
        <v>33.0</v>
      </c>
      <c r="J264" s="231">
        <v>0.0</v>
      </c>
      <c r="K264" s="211" t="s">
        <v>14491</v>
      </c>
      <c r="L264" s="211">
        <v>3.322440542E9</v>
      </c>
      <c r="M264" s="211" t="s">
        <v>11034</v>
      </c>
      <c r="N264" s="211" t="s">
        <v>13918</v>
      </c>
      <c r="O264" s="211" t="s">
        <v>14492</v>
      </c>
      <c r="P264" s="211" t="s">
        <v>2137</v>
      </c>
      <c r="Q264" s="230">
        <f>COUNTIF('Hedef Liste Konya'!A:A,A264)</f>
        <v>1</v>
      </c>
    </row>
    <row r="265" ht="15.75" hidden="1" customHeight="1">
      <c r="A265" s="211" t="s">
        <v>16474</v>
      </c>
      <c r="B265" s="211" t="s">
        <v>16475</v>
      </c>
      <c r="C265" s="212" t="s">
        <v>2897</v>
      </c>
      <c r="D265" s="211" t="s">
        <v>1577</v>
      </c>
      <c r="E265" s="213">
        <v>4.0</v>
      </c>
      <c r="F265" s="211"/>
      <c r="G265" s="213">
        <v>0.0</v>
      </c>
      <c r="H265" s="213">
        <v>65.0</v>
      </c>
      <c r="I265" s="213">
        <v>65.0</v>
      </c>
      <c r="J265" s="214">
        <v>0.0</v>
      </c>
      <c r="K265" s="211" t="s">
        <v>16476</v>
      </c>
      <c r="L265" s="211">
        <v>5.516315154E9</v>
      </c>
      <c r="M265" s="211" t="s">
        <v>11034</v>
      </c>
      <c r="N265" s="211" t="s">
        <v>13773</v>
      </c>
      <c r="O265" s="211" t="s">
        <v>16477</v>
      </c>
      <c r="P265" s="211" t="s">
        <v>2137</v>
      </c>
      <c r="Q265" s="230">
        <f>COUNTIF('Hedef Liste Konya'!A:A,A265)</f>
        <v>1</v>
      </c>
    </row>
    <row r="266" ht="15.75" hidden="1" customHeight="1">
      <c r="A266" s="211" t="s">
        <v>18037</v>
      </c>
      <c r="B266" s="211" t="s">
        <v>18038</v>
      </c>
      <c r="C266" s="212" t="s">
        <v>2897</v>
      </c>
      <c r="D266" s="211" t="s">
        <v>1507</v>
      </c>
      <c r="E266" s="213">
        <v>148.0</v>
      </c>
      <c r="F266" s="211"/>
      <c r="G266" s="213">
        <v>23.0</v>
      </c>
      <c r="H266" s="213">
        <v>11.0</v>
      </c>
      <c r="I266" s="213">
        <v>34.0</v>
      </c>
      <c r="J266" s="214">
        <v>0.68</v>
      </c>
      <c r="K266" s="211" t="s">
        <v>2990</v>
      </c>
      <c r="L266" s="211">
        <v>3.322650169E9</v>
      </c>
      <c r="M266" s="211" t="s">
        <v>11034</v>
      </c>
      <c r="N266" s="211" t="s">
        <v>5707</v>
      </c>
      <c r="O266" s="211" t="s">
        <v>18039</v>
      </c>
      <c r="P266" s="211" t="s">
        <v>2992</v>
      </c>
      <c r="Q266" s="230">
        <f>COUNTIF('Hedef Liste Konya'!A:A,A266)</f>
        <v>0</v>
      </c>
    </row>
    <row r="267" ht="15.75" hidden="1" customHeight="1">
      <c r="A267" s="211" t="s">
        <v>16980</v>
      </c>
      <c r="B267" s="211" t="s">
        <v>16981</v>
      </c>
      <c r="C267" s="212" t="s">
        <v>2897</v>
      </c>
      <c r="D267" s="211" t="s">
        <v>1493</v>
      </c>
      <c r="E267" s="213">
        <v>355.0</v>
      </c>
      <c r="F267" s="211"/>
      <c r="G267" s="213">
        <v>7.0</v>
      </c>
      <c r="H267" s="213">
        <v>44.0</v>
      </c>
      <c r="I267" s="213">
        <v>51.0</v>
      </c>
      <c r="J267" s="214">
        <v>0.14</v>
      </c>
      <c r="K267" s="211" t="s">
        <v>16982</v>
      </c>
      <c r="L267" s="211">
        <v>3.323244374E9</v>
      </c>
      <c r="M267" s="211" t="s">
        <v>13595</v>
      </c>
      <c r="N267" s="211" t="s">
        <v>14058</v>
      </c>
      <c r="O267" s="211" t="s">
        <v>16983</v>
      </c>
      <c r="P267" s="211" t="s">
        <v>2137</v>
      </c>
      <c r="Q267" s="230">
        <f>COUNTIF('Hedef Liste Konya'!A:A,A267)</f>
        <v>1</v>
      </c>
    </row>
    <row r="268" ht="15.75" hidden="1" customHeight="1">
      <c r="A268" s="211" t="s">
        <v>16165</v>
      </c>
      <c r="B268" s="211" t="s">
        <v>16166</v>
      </c>
      <c r="C268" s="212" t="s">
        <v>2897</v>
      </c>
      <c r="D268" s="211" t="s">
        <v>1507</v>
      </c>
      <c r="E268" s="213">
        <v>1085.0</v>
      </c>
      <c r="F268" s="213">
        <v>67.0</v>
      </c>
      <c r="G268" s="213">
        <v>0.0</v>
      </c>
      <c r="H268" s="213">
        <v>43.0</v>
      </c>
      <c r="I268" s="213">
        <v>43.0</v>
      </c>
      <c r="J268" s="214">
        <v>0.0</v>
      </c>
      <c r="K268" s="211" t="s">
        <v>16162</v>
      </c>
      <c r="L268" s="211">
        <v>3.3250313E9</v>
      </c>
      <c r="M268" s="211" t="s">
        <v>11034</v>
      </c>
      <c r="N268" s="211" t="s">
        <v>13896</v>
      </c>
      <c r="O268" s="211" t="s">
        <v>16167</v>
      </c>
      <c r="P268" s="211" t="s">
        <v>2137</v>
      </c>
      <c r="Q268" s="230">
        <f>COUNTIF('Hedef Liste Konya'!A:A,A268)</f>
        <v>1</v>
      </c>
    </row>
    <row r="269" ht="15.75" hidden="1" customHeight="1">
      <c r="A269" s="211" t="s">
        <v>14408</v>
      </c>
      <c r="B269" s="211" t="s">
        <v>14409</v>
      </c>
      <c r="C269" s="212" t="s">
        <v>2897</v>
      </c>
      <c r="D269" s="211" t="s">
        <v>1370</v>
      </c>
      <c r="E269" s="213">
        <v>1342.0</v>
      </c>
      <c r="F269" s="213">
        <v>16.0</v>
      </c>
      <c r="G269" s="213">
        <v>0.0</v>
      </c>
      <c r="H269" s="213">
        <v>8.0</v>
      </c>
      <c r="I269" s="213">
        <v>8.0</v>
      </c>
      <c r="J269" s="214">
        <v>0.0</v>
      </c>
      <c r="K269" s="211" t="s">
        <v>14405</v>
      </c>
      <c r="L269" s="211">
        <v>3.322480404E9</v>
      </c>
      <c r="M269" s="211" t="s">
        <v>11034</v>
      </c>
      <c r="N269" s="211" t="s">
        <v>13773</v>
      </c>
      <c r="O269" s="211" t="s">
        <v>14410</v>
      </c>
      <c r="P269" s="211" t="s">
        <v>2137</v>
      </c>
      <c r="Q269" s="230">
        <f>COUNTIF('Hedef Liste Konya'!A:A,A269)</f>
        <v>1</v>
      </c>
    </row>
    <row r="270" ht="15.75" hidden="1" customHeight="1">
      <c r="A270" s="211" t="s">
        <v>15654</v>
      </c>
      <c r="B270" s="211" t="s">
        <v>15655</v>
      </c>
      <c r="C270" s="212" t="s">
        <v>2897</v>
      </c>
      <c r="D270" s="211" t="s">
        <v>1364</v>
      </c>
      <c r="E270" s="213">
        <v>165.0</v>
      </c>
      <c r="F270" s="211"/>
      <c r="G270" s="213">
        <v>9.0</v>
      </c>
      <c r="H270" s="213">
        <v>17.0</v>
      </c>
      <c r="I270" s="213">
        <v>26.0</v>
      </c>
      <c r="J270" s="214">
        <v>0.35</v>
      </c>
      <c r="K270" s="211" t="s">
        <v>15656</v>
      </c>
      <c r="L270" s="211">
        <v>3.322331016E9</v>
      </c>
      <c r="M270" s="211" t="s">
        <v>11034</v>
      </c>
      <c r="N270" s="211" t="s">
        <v>13709</v>
      </c>
      <c r="O270" s="211" t="s">
        <v>15657</v>
      </c>
      <c r="P270" s="211" t="s">
        <v>2137</v>
      </c>
      <c r="Q270" s="230">
        <f>COUNTIF('Hedef Liste Konya'!A:A,A270)</f>
        <v>1</v>
      </c>
    </row>
    <row r="271" ht="15.75" hidden="1" customHeight="1">
      <c r="A271" s="211" t="s">
        <v>15505</v>
      </c>
      <c r="B271" s="211" t="s">
        <v>15506</v>
      </c>
      <c r="C271" s="212" t="s">
        <v>2897</v>
      </c>
      <c r="D271" s="211" t="s">
        <v>1832</v>
      </c>
      <c r="E271" s="213">
        <v>585.0</v>
      </c>
      <c r="F271" s="213">
        <v>19.0</v>
      </c>
      <c r="G271" s="213">
        <v>0.0</v>
      </c>
      <c r="H271" s="213">
        <v>19.0</v>
      </c>
      <c r="I271" s="213">
        <v>19.0</v>
      </c>
      <c r="J271" s="214">
        <v>0.0</v>
      </c>
      <c r="K271" s="211" t="s">
        <v>15507</v>
      </c>
      <c r="L271" s="211">
        <v>5.511090897E9</v>
      </c>
      <c r="M271" s="211" t="s">
        <v>11034</v>
      </c>
      <c r="N271" s="211" t="s">
        <v>14076</v>
      </c>
      <c r="O271" s="211" t="s">
        <v>15508</v>
      </c>
      <c r="P271" s="211" t="s">
        <v>2137</v>
      </c>
      <c r="Q271" s="230">
        <f>COUNTIF('Hedef Liste Konya'!A:A,A271)</f>
        <v>1</v>
      </c>
    </row>
    <row r="272" ht="15.75" hidden="1" customHeight="1">
      <c r="A272" s="211" t="s">
        <v>15268</v>
      </c>
      <c r="B272" s="211" t="s">
        <v>15269</v>
      </c>
      <c r="C272" s="212" t="s">
        <v>2897</v>
      </c>
      <c r="D272" s="211" t="s">
        <v>1356</v>
      </c>
      <c r="E272" s="213">
        <v>241.0</v>
      </c>
      <c r="F272" s="213">
        <v>6.0</v>
      </c>
      <c r="G272" s="213">
        <v>4.0</v>
      </c>
      <c r="H272" s="213">
        <v>6.0</v>
      </c>
      <c r="I272" s="213">
        <v>10.0</v>
      </c>
      <c r="J272" s="214">
        <v>0.4</v>
      </c>
      <c r="K272" s="211" t="s">
        <v>15270</v>
      </c>
      <c r="L272" s="211">
        <v>3.325020193E9</v>
      </c>
      <c r="M272" s="211" t="s">
        <v>11034</v>
      </c>
      <c r="N272" s="211" t="s">
        <v>13930</v>
      </c>
      <c r="O272" s="211" t="s">
        <v>15271</v>
      </c>
      <c r="P272" s="211" t="s">
        <v>2137</v>
      </c>
      <c r="Q272" s="230">
        <f>COUNTIF('Hedef Liste Konya'!A:A,A272)</f>
        <v>1</v>
      </c>
    </row>
    <row r="273" ht="15.75" hidden="1" customHeight="1">
      <c r="A273" s="211" t="s">
        <v>13706</v>
      </c>
      <c r="B273" s="211" t="s">
        <v>13707</v>
      </c>
      <c r="C273" s="212" t="s">
        <v>2897</v>
      </c>
      <c r="D273" s="211" t="s">
        <v>1364</v>
      </c>
      <c r="E273" s="213">
        <v>816.0</v>
      </c>
      <c r="F273" s="213">
        <v>3.0</v>
      </c>
      <c r="G273" s="213">
        <v>7.0</v>
      </c>
      <c r="H273" s="213">
        <v>21.0</v>
      </c>
      <c r="I273" s="213">
        <v>28.0</v>
      </c>
      <c r="J273" s="214">
        <v>0.25</v>
      </c>
      <c r="K273" s="211" t="s">
        <v>13708</v>
      </c>
      <c r="L273" s="211">
        <v>5.417211721E9</v>
      </c>
      <c r="M273" s="211" t="s">
        <v>11034</v>
      </c>
      <c r="N273" s="211" t="s">
        <v>13709</v>
      </c>
      <c r="O273" s="211" t="s">
        <v>13710</v>
      </c>
      <c r="P273" s="211" t="s">
        <v>2137</v>
      </c>
      <c r="Q273" s="230">
        <f>COUNTIF('Hedef Liste Konya'!A:A,A273)</f>
        <v>1</v>
      </c>
    </row>
    <row r="274" ht="15.75" hidden="1" customHeight="1">
      <c r="A274" s="211" t="s">
        <v>16596</v>
      </c>
      <c r="B274" s="211" t="s">
        <v>16597</v>
      </c>
      <c r="C274" s="212" t="s">
        <v>2909</v>
      </c>
      <c r="D274" s="211" t="s">
        <v>1364</v>
      </c>
      <c r="E274" s="213">
        <v>54.0</v>
      </c>
      <c r="F274" s="211"/>
      <c r="G274" s="213">
        <v>5.0</v>
      </c>
      <c r="H274" s="213">
        <v>5.0</v>
      </c>
      <c r="I274" s="213">
        <v>10.0</v>
      </c>
      <c r="J274" s="214">
        <v>0.5</v>
      </c>
      <c r="K274" s="211" t="s">
        <v>16598</v>
      </c>
      <c r="L274" s="211">
        <v>5.457421721E9</v>
      </c>
      <c r="M274" s="211" t="s">
        <v>13620</v>
      </c>
      <c r="N274" s="211" t="s">
        <v>16243</v>
      </c>
      <c r="O274" s="211" t="s">
        <v>16599</v>
      </c>
      <c r="P274" s="211" t="s">
        <v>2137</v>
      </c>
      <c r="Q274" s="230">
        <f>COUNTIF('Hedef Liste Konya'!A:A,A274)</f>
        <v>1</v>
      </c>
    </row>
    <row r="275" ht="15.75" hidden="1" customHeight="1">
      <c r="A275" s="211" t="s">
        <v>16583</v>
      </c>
      <c r="B275" s="211" t="s">
        <v>16584</v>
      </c>
      <c r="C275" s="212" t="s">
        <v>2909</v>
      </c>
      <c r="D275" s="211" t="s">
        <v>1364</v>
      </c>
      <c r="E275" s="213">
        <v>301.0</v>
      </c>
      <c r="F275" s="211"/>
      <c r="G275" s="213">
        <v>7.0</v>
      </c>
      <c r="H275" s="213">
        <v>5.0</v>
      </c>
      <c r="I275" s="213">
        <v>12.0</v>
      </c>
      <c r="J275" s="214">
        <v>0.58</v>
      </c>
      <c r="K275" s="211" t="s">
        <v>16585</v>
      </c>
      <c r="L275" s="211">
        <v>5.0758993E9</v>
      </c>
      <c r="M275" s="211" t="s">
        <v>13620</v>
      </c>
      <c r="N275" s="211" t="s">
        <v>14005</v>
      </c>
      <c r="O275" s="211" t="s">
        <v>16097</v>
      </c>
      <c r="P275" s="211" t="s">
        <v>2137</v>
      </c>
      <c r="Q275" s="230">
        <f>COUNTIF('Hedef Liste Konya'!A:A,A275)</f>
        <v>1</v>
      </c>
    </row>
    <row r="276" ht="15.75" hidden="1" customHeight="1">
      <c r="A276" s="211" t="s">
        <v>15317</v>
      </c>
      <c r="B276" s="211" t="s">
        <v>15318</v>
      </c>
      <c r="C276" s="212" t="s">
        <v>2897</v>
      </c>
      <c r="D276" s="211" t="s">
        <v>1370</v>
      </c>
      <c r="E276" s="213">
        <v>338.0</v>
      </c>
      <c r="F276" s="211"/>
      <c r="G276" s="213">
        <v>11.0</v>
      </c>
      <c r="H276" s="213">
        <v>3.0</v>
      </c>
      <c r="I276" s="213">
        <v>14.0</v>
      </c>
      <c r="J276" s="214">
        <v>0.79</v>
      </c>
      <c r="K276" s="211" t="s">
        <v>15319</v>
      </c>
      <c r="L276" s="211">
        <v>5.050181762E9</v>
      </c>
      <c r="M276" s="211" t="s">
        <v>13620</v>
      </c>
      <c r="N276" s="211" t="s">
        <v>15320</v>
      </c>
      <c r="O276" s="211" t="s">
        <v>15321</v>
      </c>
      <c r="P276" s="211" t="s">
        <v>2137</v>
      </c>
      <c r="Q276" s="230">
        <f>COUNTIF('Hedef Liste Konya'!A:A,A276)</f>
        <v>1</v>
      </c>
    </row>
    <row r="277" ht="15.75" hidden="1" customHeight="1">
      <c r="A277" s="211" t="s">
        <v>16632</v>
      </c>
      <c r="B277" s="211" t="s">
        <v>16633</v>
      </c>
      <c r="C277" s="212" t="s">
        <v>2897</v>
      </c>
      <c r="D277" s="211" t="s">
        <v>1364</v>
      </c>
      <c r="E277" s="213">
        <v>44.0</v>
      </c>
      <c r="F277" s="213">
        <v>6.0</v>
      </c>
      <c r="G277" s="213">
        <v>8.0</v>
      </c>
      <c r="H277" s="213">
        <v>10.0</v>
      </c>
      <c r="I277" s="213">
        <v>18.0</v>
      </c>
      <c r="J277" s="214">
        <v>0.44</v>
      </c>
      <c r="K277" s="211" t="s">
        <v>16634</v>
      </c>
      <c r="L277" s="211">
        <v>3.223120333E9</v>
      </c>
      <c r="M277" s="211" t="s">
        <v>13595</v>
      </c>
      <c r="N277" s="211" t="s">
        <v>14215</v>
      </c>
      <c r="O277" s="211" t="s">
        <v>16635</v>
      </c>
      <c r="P277" s="211" t="s">
        <v>2137</v>
      </c>
      <c r="Q277" s="230">
        <f>COUNTIF('Hedef Liste Konya'!A:A,A277)</f>
        <v>1</v>
      </c>
    </row>
    <row r="278" ht="15.75" hidden="1" customHeight="1">
      <c r="A278" s="211" t="s">
        <v>15964</v>
      </c>
      <c r="B278" s="211" t="s">
        <v>15965</v>
      </c>
      <c r="C278" s="212" t="s">
        <v>2897</v>
      </c>
      <c r="D278" s="211" t="s">
        <v>1370</v>
      </c>
      <c r="E278" s="213">
        <v>951.0</v>
      </c>
      <c r="F278" s="213">
        <v>44.0</v>
      </c>
      <c r="G278" s="213">
        <v>6.0</v>
      </c>
      <c r="H278" s="213">
        <v>15.0</v>
      </c>
      <c r="I278" s="213">
        <v>21.0</v>
      </c>
      <c r="J278" s="214">
        <v>0.29</v>
      </c>
      <c r="K278" s="211" t="s">
        <v>15966</v>
      </c>
      <c r="L278" s="211">
        <v>5.53468989E9</v>
      </c>
      <c r="M278" s="211" t="s">
        <v>11034</v>
      </c>
      <c r="N278" s="211" t="s">
        <v>13668</v>
      </c>
      <c r="O278" s="211" t="s">
        <v>15967</v>
      </c>
      <c r="P278" s="211" t="s">
        <v>2137</v>
      </c>
      <c r="Q278" s="230">
        <f>COUNTIF('Hedef Liste Konya'!A:A,A278)</f>
        <v>1</v>
      </c>
    </row>
    <row r="279" ht="15.75" hidden="1" customHeight="1">
      <c r="A279" s="211" t="s">
        <v>14620</v>
      </c>
      <c r="B279" s="211" t="s">
        <v>18040</v>
      </c>
      <c r="C279" s="212" t="s">
        <v>2897</v>
      </c>
      <c r="D279" s="211" t="s">
        <v>1577</v>
      </c>
      <c r="E279" s="213">
        <v>81.0</v>
      </c>
      <c r="F279" s="211"/>
      <c r="G279" s="213">
        <v>0.0</v>
      </c>
      <c r="H279" s="213">
        <v>32.0</v>
      </c>
      <c r="I279" s="213">
        <v>32.0</v>
      </c>
      <c r="J279" s="214">
        <v>0.0</v>
      </c>
      <c r="K279" s="211" t="s">
        <v>14622</v>
      </c>
      <c r="L279" s="211">
        <v>3.322368242E9</v>
      </c>
      <c r="M279" s="211" t="s">
        <v>11034</v>
      </c>
      <c r="N279" s="211" t="s">
        <v>14016</v>
      </c>
      <c r="O279" s="211" t="s">
        <v>14623</v>
      </c>
      <c r="P279" s="211" t="s">
        <v>2137</v>
      </c>
      <c r="Q279" s="230">
        <f>COUNTIF('Hedef Liste Konya'!A:A,A279)</f>
        <v>1</v>
      </c>
    </row>
    <row r="280" ht="15.75" hidden="1" customHeight="1">
      <c r="A280" s="211" t="s">
        <v>18041</v>
      </c>
      <c r="B280" s="211" t="s">
        <v>18042</v>
      </c>
      <c r="C280" s="212" t="s">
        <v>2897</v>
      </c>
      <c r="D280" s="211" t="s">
        <v>1507</v>
      </c>
      <c r="E280" s="213">
        <v>37.0</v>
      </c>
      <c r="F280" s="211"/>
      <c r="G280" s="213">
        <v>20.0</v>
      </c>
      <c r="H280" s="213">
        <v>12.0</v>
      </c>
      <c r="I280" s="213">
        <v>32.0</v>
      </c>
      <c r="J280" s="214">
        <v>0.63</v>
      </c>
      <c r="K280" s="211" t="s">
        <v>2990</v>
      </c>
      <c r="L280" s="211">
        <v>5.393825042E9</v>
      </c>
      <c r="M280" s="211" t="s">
        <v>13595</v>
      </c>
      <c r="N280" s="211" t="s">
        <v>16915</v>
      </c>
      <c r="O280" s="211" t="s">
        <v>18043</v>
      </c>
      <c r="P280" s="211" t="s">
        <v>2992</v>
      </c>
      <c r="Q280" s="230">
        <f>COUNTIF('Hedef Liste Konya'!A:A,A280)</f>
        <v>0</v>
      </c>
    </row>
    <row r="281" ht="15.75" hidden="1" customHeight="1">
      <c r="A281" s="211" t="s">
        <v>18044</v>
      </c>
      <c r="B281" s="211" t="s">
        <v>18045</v>
      </c>
      <c r="C281" s="212" t="s">
        <v>2897</v>
      </c>
      <c r="D281" s="211" t="s">
        <v>1364</v>
      </c>
      <c r="E281" s="213">
        <v>193.0</v>
      </c>
      <c r="F281" s="213">
        <v>2.0</v>
      </c>
      <c r="G281" s="213">
        <v>9.0</v>
      </c>
      <c r="H281" s="213">
        <v>1.0</v>
      </c>
      <c r="I281" s="213">
        <v>10.0</v>
      </c>
      <c r="J281" s="214">
        <v>0.9</v>
      </c>
      <c r="K281" s="211" t="s">
        <v>18046</v>
      </c>
      <c r="L281" s="211">
        <v>5.398766897E9</v>
      </c>
      <c r="M281" s="211" t="s">
        <v>13620</v>
      </c>
      <c r="N281" s="211" t="s">
        <v>16054</v>
      </c>
      <c r="O281" s="211" t="s">
        <v>18047</v>
      </c>
      <c r="P281" s="211" t="s">
        <v>2137</v>
      </c>
      <c r="Q281" s="230">
        <f>COUNTIF('Hedef Liste Konya'!A:A,A281)</f>
        <v>0</v>
      </c>
    </row>
    <row r="282" ht="15.75" hidden="1" customHeight="1">
      <c r="A282" s="211" t="s">
        <v>16654</v>
      </c>
      <c r="B282" s="211" t="s">
        <v>16655</v>
      </c>
      <c r="C282" s="212" t="s">
        <v>2897</v>
      </c>
      <c r="D282" s="211" t="s">
        <v>1364</v>
      </c>
      <c r="E282" s="213">
        <v>1228.0</v>
      </c>
      <c r="F282" s="213">
        <v>32.0</v>
      </c>
      <c r="G282" s="213">
        <v>7.0</v>
      </c>
      <c r="H282" s="213">
        <v>18.0</v>
      </c>
      <c r="I282" s="213">
        <v>25.0</v>
      </c>
      <c r="J282" s="214">
        <v>0.28</v>
      </c>
      <c r="K282" s="211" t="s">
        <v>16656</v>
      </c>
      <c r="L282" s="211">
        <v>5.320641989E9</v>
      </c>
      <c r="M282" s="211" t="s">
        <v>11034</v>
      </c>
      <c r="N282" s="211" t="s">
        <v>13773</v>
      </c>
      <c r="O282" s="211" t="s">
        <v>16657</v>
      </c>
      <c r="P282" s="211" t="s">
        <v>2137</v>
      </c>
      <c r="Q282" s="230">
        <f>COUNTIF('Hedef Liste Konya'!A:A,A282)</f>
        <v>1</v>
      </c>
    </row>
    <row r="283" ht="15.75" hidden="1" customHeight="1">
      <c r="A283" s="211" t="s">
        <v>14440</v>
      </c>
      <c r="B283" s="211" t="s">
        <v>14441</v>
      </c>
      <c r="C283" s="212" t="s">
        <v>2897</v>
      </c>
      <c r="D283" s="211" t="s">
        <v>1378</v>
      </c>
      <c r="E283" s="213">
        <v>1084.0</v>
      </c>
      <c r="F283" s="213">
        <v>6.0</v>
      </c>
      <c r="G283" s="213">
        <v>0.0</v>
      </c>
      <c r="H283" s="213">
        <v>5.0</v>
      </c>
      <c r="I283" s="213">
        <v>5.0</v>
      </c>
      <c r="J283" s="214">
        <v>0.0</v>
      </c>
      <c r="K283" s="211" t="s">
        <v>14442</v>
      </c>
      <c r="L283" s="211">
        <v>5.414099102E9</v>
      </c>
      <c r="M283" s="211" t="s">
        <v>11034</v>
      </c>
      <c r="N283" s="211" t="s">
        <v>13609</v>
      </c>
      <c r="O283" s="211" t="s">
        <v>14443</v>
      </c>
      <c r="P283" s="211" t="s">
        <v>2137</v>
      </c>
      <c r="Q283" s="230">
        <f>COUNTIF('Hedef Liste Konya'!A:A,A283)</f>
        <v>1</v>
      </c>
    </row>
    <row r="284" ht="15.75" hidden="1" customHeight="1">
      <c r="A284" s="211" t="s">
        <v>16111</v>
      </c>
      <c r="B284" s="211" t="s">
        <v>16112</v>
      </c>
      <c r="C284" s="212" t="s">
        <v>2909</v>
      </c>
      <c r="D284" s="211" t="s">
        <v>1577</v>
      </c>
      <c r="E284" s="213">
        <v>910.0</v>
      </c>
      <c r="F284" s="211"/>
      <c r="G284" s="213">
        <v>0.0</v>
      </c>
      <c r="H284" s="213">
        <v>43.0</v>
      </c>
      <c r="I284" s="213">
        <v>43.0</v>
      </c>
      <c r="J284" s="214">
        <v>0.0</v>
      </c>
      <c r="K284" s="211" t="s">
        <v>16113</v>
      </c>
      <c r="L284" s="211">
        <v>5.3233604E9</v>
      </c>
      <c r="M284" s="211" t="s">
        <v>11034</v>
      </c>
      <c r="N284" s="211" t="s">
        <v>13602</v>
      </c>
      <c r="O284" s="211" t="s">
        <v>16114</v>
      </c>
      <c r="P284" s="211" t="s">
        <v>2137</v>
      </c>
      <c r="Q284" s="230">
        <f>COUNTIF('Hedef Liste Konya'!A:A,A284)</f>
        <v>1</v>
      </c>
    </row>
    <row r="285" ht="15.75" hidden="1" customHeight="1">
      <c r="A285" s="211" t="s">
        <v>15076</v>
      </c>
      <c r="B285" s="211" t="s">
        <v>15077</v>
      </c>
      <c r="C285" s="212" t="s">
        <v>2897</v>
      </c>
      <c r="D285" s="211" t="s">
        <v>1378</v>
      </c>
      <c r="E285" s="213">
        <v>465.0</v>
      </c>
      <c r="F285" s="213">
        <v>2.0</v>
      </c>
      <c r="G285" s="213">
        <v>9.0</v>
      </c>
      <c r="H285" s="213">
        <v>4.0</v>
      </c>
      <c r="I285" s="213">
        <v>13.0</v>
      </c>
      <c r="J285" s="214">
        <v>0.69</v>
      </c>
      <c r="K285" s="211" t="s">
        <v>15078</v>
      </c>
      <c r="L285" s="211">
        <v>3.32265444E9</v>
      </c>
      <c r="M285" s="211" t="s">
        <v>11034</v>
      </c>
      <c r="N285" s="211" t="s">
        <v>13773</v>
      </c>
      <c r="O285" s="211" t="s">
        <v>15079</v>
      </c>
      <c r="P285" s="211" t="s">
        <v>2137</v>
      </c>
      <c r="Q285" s="230">
        <f>COUNTIF('Hedef Liste Konya'!A:A,A285)</f>
        <v>1</v>
      </c>
    </row>
    <row r="286" ht="15.75" hidden="1" customHeight="1">
      <c r="A286" s="211" t="s">
        <v>15658</v>
      </c>
      <c r="B286" s="211" t="s">
        <v>15659</v>
      </c>
      <c r="C286" s="212" t="s">
        <v>2909</v>
      </c>
      <c r="D286" s="211" t="s">
        <v>1364</v>
      </c>
      <c r="E286" s="213">
        <v>2.0</v>
      </c>
      <c r="F286" s="211"/>
      <c r="G286" s="213">
        <v>1.0</v>
      </c>
      <c r="H286" s="213">
        <v>4.0</v>
      </c>
      <c r="I286" s="213">
        <v>5.0</v>
      </c>
      <c r="J286" s="214">
        <v>0.2</v>
      </c>
      <c r="K286" s="211" t="s">
        <v>15660</v>
      </c>
      <c r="L286" s="211">
        <v>5.059928381E9</v>
      </c>
      <c r="M286" s="211" t="s">
        <v>11034</v>
      </c>
      <c r="N286" s="211" t="s">
        <v>3216</v>
      </c>
      <c r="O286" s="211" t="s">
        <v>15661</v>
      </c>
      <c r="P286" s="211" t="s">
        <v>2137</v>
      </c>
      <c r="Q286" s="230">
        <f>COUNTIF('Hedef Liste Konya'!A:A,A286)</f>
        <v>1</v>
      </c>
    </row>
    <row r="287" ht="15.75" hidden="1" customHeight="1">
      <c r="A287" s="211" t="s">
        <v>18048</v>
      </c>
      <c r="B287" s="211" t="s">
        <v>18049</v>
      </c>
      <c r="C287" s="212" t="s">
        <v>2897</v>
      </c>
      <c r="D287" s="211" t="s">
        <v>1364</v>
      </c>
      <c r="E287" s="213">
        <v>2487.0</v>
      </c>
      <c r="F287" s="213">
        <v>43.0</v>
      </c>
      <c r="G287" s="213">
        <v>68.0</v>
      </c>
      <c r="H287" s="213">
        <v>0.0</v>
      </c>
      <c r="I287" s="213">
        <v>68.0</v>
      </c>
      <c r="J287" s="214">
        <v>1.0</v>
      </c>
      <c r="K287" s="211" t="s">
        <v>18050</v>
      </c>
      <c r="L287" s="211">
        <v>3.323536737E9</v>
      </c>
      <c r="M287" s="211" t="s">
        <v>11034</v>
      </c>
      <c r="N287" s="211" t="s">
        <v>13602</v>
      </c>
      <c r="O287" s="211" t="s">
        <v>18051</v>
      </c>
      <c r="P287" s="211" t="s">
        <v>2165</v>
      </c>
      <c r="Q287" s="230">
        <f>COUNTIF('Hedef Liste Konya'!A:A,A287)</f>
        <v>0</v>
      </c>
    </row>
    <row r="288" ht="15.75" hidden="1" customHeight="1">
      <c r="A288" s="211" t="s">
        <v>18052</v>
      </c>
      <c r="B288" s="211" t="s">
        <v>18053</v>
      </c>
      <c r="C288" s="212" t="s">
        <v>2897</v>
      </c>
      <c r="D288" s="211" t="s">
        <v>1364</v>
      </c>
      <c r="E288" s="213">
        <v>1052.0</v>
      </c>
      <c r="F288" s="213">
        <v>21.0</v>
      </c>
      <c r="G288" s="213">
        <v>63.0</v>
      </c>
      <c r="H288" s="213">
        <v>0.0</v>
      </c>
      <c r="I288" s="213">
        <v>63.0</v>
      </c>
      <c r="J288" s="214">
        <v>1.0</v>
      </c>
      <c r="K288" s="211" t="s">
        <v>18054</v>
      </c>
      <c r="L288" s="211">
        <v>5.444806737E9</v>
      </c>
      <c r="M288" s="211" t="s">
        <v>11034</v>
      </c>
      <c r="N288" s="211" t="s">
        <v>14076</v>
      </c>
      <c r="O288" s="211" t="s">
        <v>18055</v>
      </c>
      <c r="P288" s="211" t="s">
        <v>2165</v>
      </c>
      <c r="Q288" s="230">
        <f>COUNTIF('Hedef Liste Konya'!A:A,A288)</f>
        <v>0</v>
      </c>
    </row>
    <row r="289" ht="15.75" hidden="1" customHeight="1">
      <c r="A289" s="211" t="s">
        <v>18056</v>
      </c>
      <c r="B289" s="211" t="s">
        <v>18057</v>
      </c>
      <c r="C289" s="212" t="s">
        <v>2897</v>
      </c>
      <c r="D289" s="211" t="s">
        <v>1364</v>
      </c>
      <c r="E289" s="213">
        <v>649.0</v>
      </c>
      <c r="F289" s="213">
        <v>23.0</v>
      </c>
      <c r="G289" s="213">
        <v>49.0</v>
      </c>
      <c r="H289" s="213">
        <v>0.0</v>
      </c>
      <c r="I289" s="213">
        <v>49.0</v>
      </c>
      <c r="J289" s="214">
        <v>1.0</v>
      </c>
      <c r="K289" s="211" t="s">
        <v>18058</v>
      </c>
      <c r="L289" s="211">
        <v>3.32265005E9</v>
      </c>
      <c r="M289" s="211" t="s">
        <v>11034</v>
      </c>
      <c r="N289" s="211" t="s">
        <v>13773</v>
      </c>
      <c r="O289" s="211" t="s">
        <v>18059</v>
      </c>
      <c r="P289" s="211" t="s">
        <v>2165</v>
      </c>
      <c r="Q289" s="230">
        <f>COUNTIF('Hedef Liste Konya'!A:A,A289)</f>
        <v>0</v>
      </c>
    </row>
    <row r="290" ht="15.75" hidden="1" customHeight="1">
      <c r="A290" s="211" t="s">
        <v>15345</v>
      </c>
      <c r="B290" s="211" t="s">
        <v>15346</v>
      </c>
      <c r="C290" s="212" t="s">
        <v>2897</v>
      </c>
      <c r="D290" s="211" t="s">
        <v>1378</v>
      </c>
      <c r="E290" s="213">
        <v>434.0</v>
      </c>
      <c r="F290" s="213">
        <v>10.0</v>
      </c>
      <c r="G290" s="213">
        <v>0.0</v>
      </c>
      <c r="H290" s="213">
        <v>16.0</v>
      </c>
      <c r="I290" s="213">
        <v>16.0</v>
      </c>
      <c r="J290" s="214">
        <v>0.0</v>
      </c>
      <c r="K290" s="211" t="s">
        <v>15347</v>
      </c>
      <c r="L290" s="211">
        <v>3.323230054E9</v>
      </c>
      <c r="M290" s="211" t="s">
        <v>13595</v>
      </c>
      <c r="N290" s="211" t="s">
        <v>15575</v>
      </c>
      <c r="O290" s="211" t="s">
        <v>15348</v>
      </c>
      <c r="P290" s="211" t="s">
        <v>2137</v>
      </c>
      <c r="Q290" s="230">
        <f>COUNTIF('Hedef Liste Konya'!A:A,A290)</f>
        <v>1</v>
      </c>
    </row>
    <row r="291" ht="15.75" hidden="1" customHeight="1">
      <c r="A291" s="211" t="s">
        <v>18060</v>
      </c>
      <c r="B291" s="211" t="s">
        <v>18061</v>
      </c>
      <c r="C291" s="212" t="s">
        <v>2897</v>
      </c>
      <c r="D291" s="211" t="s">
        <v>1364</v>
      </c>
      <c r="E291" s="213">
        <v>497.0</v>
      </c>
      <c r="F291" s="211"/>
      <c r="G291" s="213">
        <v>62.0</v>
      </c>
      <c r="H291" s="213">
        <v>2.0</v>
      </c>
      <c r="I291" s="213">
        <v>64.0</v>
      </c>
      <c r="J291" s="214">
        <v>0.97</v>
      </c>
      <c r="K291" s="211" t="s">
        <v>18062</v>
      </c>
      <c r="L291" s="211">
        <v>3.324098182E9</v>
      </c>
      <c r="M291" s="211" t="s">
        <v>11034</v>
      </c>
      <c r="N291" s="211" t="s">
        <v>1699</v>
      </c>
      <c r="O291" s="211" t="s">
        <v>18063</v>
      </c>
      <c r="P291" s="211" t="s">
        <v>2165</v>
      </c>
      <c r="Q291" s="230">
        <f>COUNTIF('Hedef Liste Konya'!A:A,A291)</f>
        <v>0</v>
      </c>
    </row>
    <row r="292" ht="15.75" hidden="1" customHeight="1">
      <c r="A292" s="211" t="s">
        <v>18064</v>
      </c>
      <c r="B292" s="211" t="s">
        <v>18065</v>
      </c>
      <c r="C292" s="212" t="s">
        <v>2897</v>
      </c>
      <c r="D292" s="211" t="s">
        <v>1364</v>
      </c>
      <c r="E292" s="213">
        <v>1317.0</v>
      </c>
      <c r="F292" s="211"/>
      <c r="G292" s="213">
        <v>62.0</v>
      </c>
      <c r="H292" s="213">
        <v>2.0</v>
      </c>
      <c r="I292" s="213">
        <v>64.0</v>
      </c>
      <c r="J292" s="214">
        <v>0.97</v>
      </c>
      <c r="K292" s="211" t="s">
        <v>18066</v>
      </c>
      <c r="L292" s="211">
        <v>5.067884626E9</v>
      </c>
      <c r="M292" s="211" t="s">
        <v>13620</v>
      </c>
      <c r="N292" s="211" t="s">
        <v>13621</v>
      </c>
      <c r="O292" s="211" t="s">
        <v>18067</v>
      </c>
      <c r="P292" s="211" t="s">
        <v>2165</v>
      </c>
      <c r="Q292" s="230">
        <f>COUNTIF('Hedef Liste Konya'!A:A,A292)</f>
        <v>0</v>
      </c>
    </row>
    <row r="293" ht="15.75" hidden="1" customHeight="1">
      <c r="A293" s="211" t="s">
        <v>14771</v>
      </c>
      <c r="B293" s="211" t="s">
        <v>14772</v>
      </c>
      <c r="C293" s="212" t="s">
        <v>2909</v>
      </c>
      <c r="D293" s="211" t="s">
        <v>1370</v>
      </c>
      <c r="E293" s="213">
        <v>695.0</v>
      </c>
      <c r="F293" s="211"/>
      <c r="G293" s="213">
        <v>11.0</v>
      </c>
      <c r="H293" s="213">
        <v>11.0</v>
      </c>
      <c r="I293" s="213">
        <v>22.0</v>
      </c>
      <c r="J293" s="214">
        <v>0.5</v>
      </c>
      <c r="K293" s="211" t="s">
        <v>14773</v>
      </c>
      <c r="L293" s="211">
        <v>3.323500808E9</v>
      </c>
      <c r="M293" s="211" t="s">
        <v>13595</v>
      </c>
      <c r="N293" s="211" t="s">
        <v>14387</v>
      </c>
      <c r="O293" s="211" t="s">
        <v>14774</v>
      </c>
      <c r="P293" s="211" t="s">
        <v>2137</v>
      </c>
      <c r="Q293" s="230">
        <f>COUNTIF('Hedef Liste Konya'!A:A,A293)</f>
        <v>1</v>
      </c>
    </row>
    <row r="294" ht="15.75" hidden="1" customHeight="1">
      <c r="A294" s="211" t="s">
        <v>13776</v>
      </c>
      <c r="B294" s="211" t="s">
        <v>13777</v>
      </c>
      <c r="C294" s="212" t="s">
        <v>2909</v>
      </c>
      <c r="D294" s="211" t="s">
        <v>1364</v>
      </c>
      <c r="E294" s="213">
        <v>75.0</v>
      </c>
      <c r="F294" s="211"/>
      <c r="G294" s="213">
        <v>2.0</v>
      </c>
      <c r="H294" s="213">
        <v>13.0</v>
      </c>
      <c r="I294" s="213">
        <v>15.0</v>
      </c>
      <c r="J294" s="214">
        <v>0.13</v>
      </c>
      <c r="K294" s="211" t="s">
        <v>13778</v>
      </c>
      <c r="L294" s="211">
        <v>5.55146939E9</v>
      </c>
      <c r="M294" s="211" t="s">
        <v>13656</v>
      </c>
      <c r="N294" s="211" t="s">
        <v>13779</v>
      </c>
      <c r="O294" s="211" t="s">
        <v>13780</v>
      </c>
      <c r="P294" s="211" t="s">
        <v>2137</v>
      </c>
      <c r="Q294" s="230">
        <f>COUNTIF('Hedef Liste Konya'!A:A,A294)</f>
        <v>1</v>
      </c>
    </row>
    <row r="295" ht="15.75" hidden="1" customHeight="1">
      <c r="A295" s="211" t="s">
        <v>18068</v>
      </c>
      <c r="B295" s="211" t="s">
        <v>18069</v>
      </c>
      <c r="C295" s="212" t="s">
        <v>2897</v>
      </c>
      <c r="D295" s="211" t="s">
        <v>1370</v>
      </c>
      <c r="E295" s="213">
        <v>897.0</v>
      </c>
      <c r="F295" s="213">
        <v>48.0</v>
      </c>
      <c r="G295" s="213">
        <v>81.0</v>
      </c>
      <c r="H295" s="213">
        <v>0.0</v>
      </c>
      <c r="I295" s="213">
        <v>81.0</v>
      </c>
      <c r="J295" s="214">
        <v>1.0</v>
      </c>
      <c r="K295" s="211" t="s">
        <v>2163</v>
      </c>
      <c r="L295" s="211">
        <v>9.999999999E9</v>
      </c>
      <c r="M295" s="211" t="s">
        <v>11034</v>
      </c>
      <c r="N295" s="211" t="s">
        <v>13930</v>
      </c>
      <c r="O295" s="211" t="s">
        <v>18070</v>
      </c>
      <c r="P295" s="211" t="s">
        <v>2165</v>
      </c>
      <c r="Q295" s="230">
        <f>COUNTIF('Hedef Liste Konya'!A:A,A295)</f>
        <v>0</v>
      </c>
    </row>
    <row r="296" ht="15.75" hidden="1" customHeight="1">
      <c r="A296" s="211" t="s">
        <v>14537</v>
      </c>
      <c r="B296" s="211" t="s">
        <v>14538</v>
      </c>
      <c r="C296" s="212" t="s">
        <v>2897</v>
      </c>
      <c r="D296" s="211" t="s">
        <v>1385</v>
      </c>
      <c r="E296" s="213">
        <v>284.0</v>
      </c>
      <c r="F296" s="213">
        <v>4.0</v>
      </c>
      <c r="G296" s="213">
        <v>0.0</v>
      </c>
      <c r="H296" s="213">
        <v>21.0</v>
      </c>
      <c r="I296" s="213">
        <v>21.0</v>
      </c>
      <c r="J296" s="214">
        <v>0.0</v>
      </c>
      <c r="K296" s="211" t="s">
        <v>14539</v>
      </c>
      <c r="L296" s="211">
        <v>3.323532204E9</v>
      </c>
      <c r="M296" s="211" t="s">
        <v>13595</v>
      </c>
      <c r="N296" s="211" t="s">
        <v>14540</v>
      </c>
      <c r="O296" s="211" t="s">
        <v>14541</v>
      </c>
      <c r="P296" s="211" t="s">
        <v>2137</v>
      </c>
      <c r="Q296" s="230">
        <f>COUNTIF('Hedef Liste Konya'!A:A,A296)</f>
        <v>1</v>
      </c>
    </row>
    <row r="297" ht="15.75" hidden="1" customHeight="1">
      <c r="A297" s="211" t="s">
        <v>15435</v>
      </c>
      <c r="B297" s="211" t="s">
        <v>15436</v>
      </c>
      <c r="C297" s="212" t="s">
        <v>2897</v>
      </c>
      <c r="D297" s="211" t="s">
        <v>1789</v>
      </c>
      <c r="E297" s="213">
        <v>46.0</v>
      </c>
      <c r="F297" s="211"/>
      <c r="G297" s="213">
        <v>0.0</v>
      </c>
      <c r="H297" s="213">
        <v>16.0</v>
      </c>
      <c r="I297" s="213">
        <v>16.0</v>
      </c>
      <c r="J297" s="214">
        <v>0.0</v>
      </c>
      <c r="K297" s="211" t="s">
        <v>15437</v>
      </c>
      <c r="L297" s="211">
        <v>5.055001748E9</v>
      </c>
      <c r="M297" s="211" t="s">
        <v>13620</v>
      </c>
      <c r="N297" s="211" t="s">
        <v>13621</v>
      </c>
      <c r="O297" s="211" t="s">
        <v>15438</v>
      </c>
      <c r="P297" s="211" t="s">
        <v>2137</v>
      </c>
      <c r="Q297" s="230">
        <f>COUNTIF('Hedef Liste Konya'!A:A,A297)</f>
        <v>1</v>
      </c>
    </row>
    <row r="298" ht="15.75" hidden="1" customHeight="1">
      <c r="A298" s="211" t="s">
        <v>18071</v>
      </c>
      <c r="B298" s="211" t="s">
        <v>18072</v>
      </c>
      <c r="C298" s="212" t="s">
        <v>2897</v>
      </c>
      <c r="D298" s="211" t="s">
        <v>1507</v>
      </c>
      <c r="E298" s="213">
        <v>22.0</v>
      </c>
      <c r="F298" s="211"/>
      <c r="G298" s="213">
        <v>27.0</v>
      </c>
      <c r="H298" s="213">
        <v>51.0</v>
      </c>
      <c r="I298" s="213">
        <v>78.0</v>
      </c>
      <c r="J298" s="214">
        <v>0.35</v>
      </c>
      <c r="K298" s="211" t="s">
        <v>2990</v>
      </c>
      <c r="L298" s="211">
        <v>3.32502114E9</v>
      </c>
      <c r="M298" s="211" t="s">
        <v>13620</v>
      </c>
      <c r="N298" s="211" t="s">
        <v>14642</v>
      </c>
      <c r="O298" s="211" t="s">
        <v>18073</v>
      </c>
      <c r="P298" s="211" t="s">
        <v>2992</v>
      </c>
      <c r="Q298" s="230">
        <f>COUNTIF('Hedef Liste Konya'!A:A,A298)</f>
        <v>0</v>
      </c>
    </row>
    <row r="299" ht="15.75" hidden="1" customHeight="1">
      <c r="A299" s="211" t="s">
        <v>13796</v>
      </c>
      <c r="B299" s="211" t="s">
        <v>13797</v>
      </c>
      <c r="C299" s="212" t="s">
        <v>2897</v>
      </c>
      <c r="D299" s="211" t="s">
        <v>1364</v>
      </c>
      <c r="E299" s="213">
        <v>1563.0</v>
      </c>
      <c r="F299" s="213">
        <v>45.0</v>
      </c>
      <c r="G299" s="213">
        <v>0.0</v>
      </c>
      <c r="H299" s="213">
        <v>38.0</v>
      </c>
      <c r="I299" s="213">
        <v>38.0</v>
      </c>
      <c r="J299" s="214">
        <v>0.0</v>
      </c>
      <c r="K299" s="211" t="s">
        <v>13798</v>
      </c>
      <c r="L299" s="211">
        <v>5.372661206E9</v>
      </c>
      <c r="M299" s="211" t="s">
        <v>13679</v>
      </c>
      <c r="N299" s="211" t="s">
        <v>13799</v>
      </c>
      <c r="O299" s="211" t="s">
        <v>13800</v>
      </c>
      <c r="P299" s="211" t="s">
        <v>2137</v>
      </c>
      <c r="Q299" s="230">
        <f>COUNTIF('Hedef Liste Konya'!A:A,A299)</f>
        <v>1</v>
      </c>
    </row>
    <row r="300" ht="15.75" hidden="1" customHeight="1">
      <c r="A300" s="211" t="s">
        <v>16227</v>
      </c>
      <c r="B300" s="211" t="s">
        <v>16224</v>
      </c>
      <c r="C300" s="212" t="s">
        <v>2897</v>
      </c>
      <c r="D300" s="211" t="s">
        <v>1364</v>
      </c>
      <c r="E300" s="213">
        <v>418.0</v>
      </c>
      <c r="F300" s="213">
        <v>3.0</v>
      </c>
      <c r="G300" s="213">
        <v>0.0</v>
      </c>
      <c r="H300" s="213">
        <v>68.0</v>
      </c>
      <c r="I300" s="213">
        <v>68.0</v>
      </c>
      <c r="J300" s="214">
        <v>0.0</v>
      </c>
      <c r="K300" s="211" t="s">
        <v>16228</v>
      </c>
      <c r="L300" s="211">
        <v>5.068782984E9</v>
      </c>
      <c r="M300" s="211" t="s">
        <v>11034</v>
      </c>
      <c r="N300" s="211" t="s">
        <v>13773</v>
      </c>
      <c r="O300" s="211" t="s">
        <v>16229</v>
      </c>
      <c r="P300" s="211" t="s">
        <v>2137</v>
      </c>
      <c r="Q300" s="230">
        <f>COUNTIF('Hedef Liste Konya'!A:A,A300)</f>
        <v>1</v>
      </c>
    </row>
    <row r="301" ht="15.75" hidden="1" customHeight="1">
      <c r="A301" s="211" t="s">
        <v>16540</v>
      </c>
      <c r="B301" s="211" t="s">
        <v>16541</v>
      </c>
      <c r="C301" s="212" t="s">
        <v>2897</v>
      </c>
      <c r="D301" s="211" t="s">
        <v>1348</v>
      </c>
      <c r="E301" s="213">
        <v>720.0</v>
      </c>
      <c r="F301" s="213">
        <v>45.0</v>
      </c>
      <c r="G301" s="213">
        <v>0.0</v>
      </c>
      <c r="H301" s="213">
        <v>33.0</v>
      </c>
      <c r="I301" s="213">
        <v>33.0</v>
      </c>
      <c r="J301" s="214">
        <v>0.0</v>
      </c>
      <c r="K301" s="211" t="s">
        <v>16542</v>
      </c>
      <c r="L301" s="211">
        <v>3.323246038E9</v>
      </c>
      <c r="M301" s="211" t="s">
        <v>13595</v>
      </c>
      <c r="N301" s="211" t="s">
        <v>14058</v>
      </c>
      <c r="O301" s="211" t="s">
        <v>18074</v>
      </c>
      <c r="P301" s="211" t="s">
        <v>2137</v>
      </c>
      <c r="Q301" s="230">
        <f>COUNTIF('Hedef Liste Konya'!A:A,A301)</f>
        <v>1</v>
      </c>
    </row>
    <row r="302" ht="15.75" hidden="1" customHeight="1">
      <c r="A302" s="211" t="s">
        <v>15519</v>
      </c>
      <c r="B302" s="211" t="s">
        <v>15520</v>
      </c>
      <c r="C302" s="212" t="s">
        <v>2897</v>
      </c>
      <c r="D302" s="211" t="s">
        <v>1507</v>
      </c>
      <c r="E302" s="213">
        <v>103.0</v>
      </c>
      <c r="F302" s="213">
        <v>7.0</v>
      </c>
      <c r="G302" s="213">
        <v>0.0</v>
      </c>
      <c r="H302" s="213">
        <v>9.0</v>
      </c>
      <c r="I302" s="213">
        <v>9.0</v>
      </c>
      <c r="J302" s="214">
        <v>0.0</v>
      </c>
      <c r="K302" s="211" t="s">
        <v>15521</v>
      </c>
      <c r="L302" s="211">
        <v>5.321787097E9</v>
      </c>
      <c r="M302" s="211" t="s">
        <v>11034</v>
      </c>
      <c r="N302" s="211" t="s">
        <v>13808</v>
      </c>
      <c r="O302" s="211" t="s">
        <v>15522</v>
      </c>
      <c r="P302" s="211" t="s">
        <v>2137</v>
      </c>
      <c r="Q302" s="230">
        <f>COUNTIF('Hedef Liste Konya'!A:A,A302)</f>
        <v>1</v>
      </c>
    </row>
    <row r="303" ht="15.75" hidden="1" customHeight="1">
      <c r="A303" s="211" t="s">
        <v>15667</v>
      </c>
      <c r="B303" s="211" t="s">
        <v>15668</v>
      </c>
      <c r="C303" s="212" t="s">
        <v>2897</v>
      </c>
      <c r="D303" s="211" t="s">
        <v>1364</v>
      </c>
      <c r="E303" s="213">
        <v>121.0</v>
      </c>
      <c r="F303" s="213">
        <v>5.0</v>
      </c>
      <c r="G303" s="213">
        <v>10.0</v>
      </c>
      <c r="H303" s="213">
        <v>11.0</v>
      </c>
      <c r="I303" s="213">
        <v>21.0</v>
      </c>
      <c r="J303" s="214">
        <v>0.48</v>
      </c>
      <c r="K303" s="211" t="s">
        <v>15669</v>
      </c>
      <c r="L303" s="211">
        <v>5.423733755E9</v>
      </c>
      <c r="M303" s="211" t="s">
        <v>13595</v>
      </c>
      <c r="N303" s="211" t="s">
        <v>13596</v>
      </c>
      <c r="O303" s="211" t="s">
        <v>15670</v>
      </c>
      <c r="P303" s="211" t="s">
        <v>2137</v>
      </c>
      <c r="Q303" s="230">
        <f>COUNTIF('Hedef Liste Konya'!A:A,A303)</f>
        <v>1</v>
      </c>
    </row>
    <row r="304" ht="15.75" hidden="1" customHeight="1">
      <c r="A304" s="211" t="s">
        <v>18075</v>
      </c>
      <c r="B304" s="211" t="s">
        <v>18076</v>
      </c>
      <c r="C304" s="212" t="s">
        <v>2897</v>
      </c>
      <c r="D304" s="211" t="s">
        <v>1364</v>
      </c>
      <c r="E304" s="213">
        <v>576.0</v>
      </c>
      <c r="F304" s="213">
        <v>22.0</v>
      </c>
      <c r="G304" s="213">
        <v>53.0</v>
      </c>
      <c r="H304" s="213">
        <v>4.0</v>
      </c>
      <c r="I304" s="213">
        <v>57.0</v>
      </c>
      <c r="J304" s="214">
        <v>0.93</v>
      </c>
      <c r="K304" s="211" t="s">
        <v>2216</v>
      </c>
      <c r="L304" s="211">
        <v>3.327103E9</v>
      </c>
      <c r="M304" s="211" t="s">
        <v>13656</v>
      </c>
      <c r="N304" s="211" t="s">
        <v>13779</v>
      </c>
      <c r="O304" s="211" t="s">
        <v>18077</v>
      </c>
      <c r="P304" s="211" t="s">
        <v>2165</v>
      </c>
      <c r="Q304" s="230">
        <f>COUNTIF('Hedef Liste Konya'!A:A,A304)</f>
        <v>0</v>
      </c>
    </row>
    <row r="305" ht="15.75" hidden="1" customHeight="1">
      <c r="A305" s="211" t="s">
        <v>15928</v>
      </c>
      <c r="B305" s="211" t="s">
        <v>15929</v>
      </c>
      <c r="C305" s="212" t="s">
        <v>2897</v>
      </c>
      <c r="D305" s="211" t="s">
        <v>2299</v>
      </c>
      <c r="E305" s="213">
        <v>269.0</v>
      </c>
      <c r="F305" s="213">
        <v>1.0</v>
      </c>
      <c r="G305" s="213">
        <v>0.0</v>
      </c>
      <c r="H305" s="213">
        <v>12.0</v>
      </c>
      <c r="I305" s="213">
        <v>12.0</v>
      </c>
      <c r="J305" s="231">
        <v>0.0</v>
      </c>
      <c r="K305" s="211" t="s">
        <v>15930</v>
      </c>
      <c r="L305" s="211">
        <v>5.384886608E9</v>
      </c>
      <c r="M305" s="211" t="s">
        <v>11034</v>
      </c>
      <c r="N305" s="211" t="s">
        <v>13602</v>
      </c>
      <c r="O305" s="211" t="s">
        <v>15931</v>
      </c>
      <c r="P305" s="211" t="s">
        <v>2137</v>
      </c>
      <c r="Q305" s="230">
        <f>COUNTIF('Hedef Liste Konya'!A:A,A305)</f>
        <v>1</v>
      </c>
    </row>
    <row r="306" ht="15.75" hidden="1" customHeight="1">
      <c r="A306" s="211" t="s">
        <v>16331</v>
      </c>
      <c r="B306" s="211" t="s">
        <v>16332</v>
      </c>
      <c r="C306" s="212" t="s">
        <v>2897</v>
      </c>
      <c r="D306" s="211" t="s">
        <v>1356</v>
      </c>
      <c r="E306" s="213">
        <v>1008.0</v>
      </c>
      <c r="F306" s="213">
        <v>23.0</v>
      </c>
      <c r="G306" s="213">
        <v>5.0</v>
      </c>
      <c r="H306" s="213">
        <v>19.0</v>
      </c>
      <c r="I306" s="213">
        <v>24.0</v>
      </c>
      <c r="J306" s="214">
        <v>0.21</v>
      </c>
      <c r="K306" s="211" t="s">
        <v>16333</v>
      </c>
      <c r="L306" s="211">
        <v>8.503720142E9</v>
      </c>
      <c r="M306" s="211" t="s">
        <v>13595</v>
      </c>
      <c r="N306" s="211" t="s">
        <v>15575</v>
      </c>
      <c r="O306" s="211" t="s">
        <v>16334</v>
      </c>
      <c r="P306" s="211" t="s">
        <v>2137</v>
      </c>
      <c r="Q306" s="230">
        <f>COUNTIF('Hedef Liste Konya'!A:A,A306)</f>
        <v>1</v>
      </c>
    </row>
    <row r="307" ht="15.75" hidden="1" customHeight="1">
      <c r="A307" s="211" t="s">
        <v>14145</v>
      </c>
      <c r="B307" s="211" t="s">
        <v>14146</v>
      </c>
      <c r="C307" s="212" t="s">
        <v>2909</v>
      </c>
      <c r="D307" s="211" t="s">
        <v>1364</v>
      </c>
      <c r="E307" s="213">
        <v>6.0</v>
      </c>
      <c r="F307" s="211"/>
      <c r="G307" s="213">
        <v>0.0</v>
      </c>
      <c r="H307" s="213">
        <v>18.0</v>
      </c>
      <c r="I307" s="213">
        <v>18.0</v>
      </c>
      <c r="J307" s="214">
        <v>0.0</v>
      </c>
      <c r="K307" s="211" t="s">
        <v>14147</v>
      </c>
      <c r="L307" s="211">
        <v>5.550264265E9</v>
      </c>
      <c r="M307" s="211" t="s">
        <v>13595</v>
      </c>
      <c r="N307" s="211" t="s">
        <v>14387</v>
      </c>
      <c r="O307" s="211" t="s">
        <v>14148</v>
      </c>
      <c r="P307" s="211" t="s">
        <v>2137</v>
      </c>
      <c r="Q307" s="230">
        <f>COUNTIF('Hedef Liste Konya'!A:A,A307)</f>
        <v>1</v>
      </c>
    </row>
    <row r="308" ht="15.75" hidden="1" customHeight="1">
      <c r="A308" s="211" t="s">
        <v>16749</v>
      </c>
      <c r="B308" s="211" t="s">
        <v>16750</v>
      </c>
      <c r="C308" s="212" t="s">
        <v>2897</v>
      </c>
      <c r="D308" s="211" t="s">
        <v>1385</v>
      </c>
      <c r="E308" s="213">
        <v>2812.0</v>
      </c>
      <c r="F308" s="213">
        <v>111.0</v>
      </c>
      <c r="G308" s="213">
        <v>0.0</v>
      </c>
      <c r="H308" s="213">
        <v>41.0</v>
      </c>
      <c r="I308" s="213">
        <v>41.0</v>
      </c>
      <c r="J308" s="214">
        <v>0.0</v>
      </c>
      <c r="K308" s="211" t="s">
        <v>16751</v>
      </c>
      <c r="L308" s="211">
        <v>5.301784664E9</v>
      </c>
      <c r="M308" s="211" t="s">
        <v>11034</v>
      </c>
      <c r="N308" s="211" t="s">
        <v>13668</v>
      </c>
      <c r="O308" s="211" t="s">
        <v>16752</v>
      </c>
      <c r="P308" s="211" t="s">
        <v>2137</v>
      </c>
      <c r="Q308" s="230">
        <f>COUNTIF('Hedef Liste Konya'!A:A,A308)</f>
        <v>1</v>
      </c>
    </row>
    <row r="309" ht="15.75" hidden="1" customHeight="1">
      <c r="A309" s="211" t="s">
        <v>18078</v>
      </c>
      <c r="B309" s="211" t="s">
        <v>18079</v>
      </c>
      <c r="C309" s="212" t="s">
        <v>2897</v>
      </c>
      <c r="D309" s="211" t="s">
        <v>1364</v>
      </c>
      <c r="E309" s="213">
        <v>248.0</v>
      </c>
      <c r="F309" s="213">
        <v>14.0</v>
      </c>
      <c r="G309" s="213">
        <v>9.0</v>
      </c>
      <c r="H309" s="213">
        <v>2.0</v>
      </c>
      <c r="I309" s="213">
        <v>11.0</v>
      </c>
      <c r="J309" s="214">
        <v>0.82</v>
      </c>
      <c r="K309" s="211" t="s">
        <v>18080</v>
      </c>
      <c r="L309" s="211">
        <v>5.428331231E9</v>
      </c>
      <c r="M309" s="211" t="s">
        <v>13620</v>
      </c>
      <c r="N309" s="211" t="s">
        <v>14123</v>
      </c>
      <c r="O309" s="211" t="s">
        <v>18081</v>
      </c>
      <c r="P309" s="211" t="s">
        <v>2137</v>
      </c>
      <c r="Q309" s="230">
        <f>COUNTIF('Hedef Liste Konya'!A:A,A309)</f>
        <v>0</v>
      </c>
    </row>
    <row r="310" ht="15.75" hidden="1" customHeight="1">
      <c r="A310" s="211" t="s">
        <v>18082</v>
      </c>
      <c r="B310" s="211" t="s">
        <v>18083</v>
      </c>
      <c r="C310" s="212" t="s">
        <v>2897</v>
      </c>
      <c r="D310" s="211" t="s">
        <v>1385</v>
      </c>
      <c r="E310" s="213">
        <v>971.0</v>
      </c>
      <c r="F310" s="213">
        <v>159.0</v>
      </c>
      <c r="G310" s="213">
        <v>48.0</v>
      </c>
      <c r="H310" s="213">
        <v>0.0</v>
      </c>
      <c r="I310" s="213">
        <v>48.0</v>
      </c>
      <c r="J310" s="231">
        <v>1.0</v>
      </c>
      <c r="K310" s="211" t="s">
        <v>2163</v>
      </c>
      <c r="L310" s="211">
        <v>9.999999999E9</v>
      </c>
      <c r="M310" s="211" t="s">
        <v>11034</v>
      </c>
      <c r="N310" s="211" t="s">
        <v>13602</v>
      </c>
      <c r="O310" s="211" t="s">
        <v>18084</v>
      </c>
      <c r="P310" s="211" t="s">
        <v>2165</v>
      </c>
      <c r="Q310" s="230">
        <f>COUNTIF('Hedef Liste Konya'!A:A,A310)</f>
        <v>0</v>
      </c>
    </row>
    <row r="311" ht="15.75" hidden="1" customHeight="1">
      <c r="A311" s="211" t="s">
        <v>13612</v>
      </c>
      <c r="B311" s="211" t="s">
        <v>13613</v>
      </c>
      <c r="C311" s="212" t="s">
        <v>2897</v>
      </c>
      <c r="D311" s="211" t="s">
        <v>1356</v>
      </c>
      <c r="E311" s="213">
        <v>330.0</v>
      </c>
      <c r="F311" s="213">
        <v>35.0</v>
      </c>
      <c r="G311" s="213">
        <v>0.0</v>
      </c>
      <c r="H311" s="213">
        <v>14.0</v>
      </c>
      <c r="I311" s="213">
        <v>14.0</v>
      </c>
      <c r="J311" s="214">
        <v>0.0</v>
      </c>
      <c r="K311" s="211" t="s">
        <v>13594</v>
      </c>
      <c r="L311" s="211">
        <v>3.323463173E9</v>
      </c>
      <c r="M311" s="211" t="s">
        <v>11034</v>
      </c>
      <c r="N311" s="211" t="s">
        <v>13614</v>
      </c>
      <c r="O311" s="211" t="s">
        <v>13615</v>
      </c>
      <c r="P311" s="211" t="s">
        <v>2137</v>
      </c>
      <c r="Q311" s="230">
        <f>COUNTIF('Hedef Liste Konya'!A:A,A311)</f>
        <v>1</v>
      </c>
    </row>
    <row r="312" ht="15.75" hidden="1" customHeight="1">
      <c r="A312" s="211" t="s">
        <v>15150</v>
      </c>
      <c r="B312" s="211" t="s">
        <v>15151</v>
      </c>
      <c r="C312" s="212" t="s">
        <v>2897</v>
      </c>
      <c r="D312" s="211" t="s">
        <v>1385</v>
      </c>
      <c r="E312" s="213">
        <v>1198.0</v>
      </c>
      <c r="F312" s="213">
        <v>53.0</v>
      </c>
      <c r="G312" s="213">
        <v>7.0</v>
      </c>
      <c r="H312" s="213">
        <v>13.0</v>
      </c>
      <c r="I312" s="213">
        <v>20.0</v>
      </c>
      <c r="J312" s="214">
        <v>0.35</v>
      </c>
      <c r="K312" s="211" t="s">
        <v>15152</v>
      </c>
      <c r="L312" s="211">
        <v>5.533576226E9</v>
      </c>
      <c r="M312" s="211" t="s">
        <v>11034</v>
      </c>
      <c r="N312" s="211" t="s">
        <v>13668</v>
      </c>
      <c r="O312" s="211" t="s">
        <v>15153</v>
      </c>
      <c r="P312" s="211" t="s">
        <v>2137</v>
      </c>
      <c r="Q312" s="230">
        <f>COUNTIF('Hedef Liste Konya'!A:A,A312)</f>
        <v>1</v>
      </c>
    </row>
    <row r="313" ht="15.75" hidden="1" customHeight="1">
      <c r="A313" s="211" t="s">
        <v>14549</v>
      </c>
      <c r="B313" s="211" t="s">
        <v>14550</v>
      </c>
      <c r="C313" s="212" t="s">
        <v>2897</v>
      </c>
      <c r="D313" s="211" t="s">
        <v>1364</v>
      </c>
      <c r="E313" s="213">
        <v>367.0</v>
      </c>
      <c r="F313" s="213">
        <v>10.0</v>
      </c>
      <c r="G313" s="213">
        <v>9.0</v>
      </c>
      <c r="H313" s="213">
        <v>2.0</v>
      </c>
      <c r="I313" s="213">
        <v>11.0</v>
      </c>
      <c r="J313" s="214">
        <v>0.82</v>
      </c>
      <c r="K313" s="211" t="s">
        <v>14551</v>
      </c>
      <c r="L313" s="211">
        <v>3.323242426E9</v>
      </c>
      <c r="M313" s="211" t="s">
        <v>13595</v>
      </c>
      <c r="N313" s="211" t="s">
        <v>13945</v>
      </c>
      <c r="O313" s="211" t="s">
        <v>14552</v>
      </c>
      <c r="P313" s="211" t="s">
        <v>2137</v>
      </c>
      <c r="Q313" s="230">
        <f>COUNTIF('Hedef Liste Konya'!A:A,A313)</f>
        <v>1</v>
      </c>
    </row>
    <row r="314" ht="15.75" hidden="1" customHeight="1">
      <c r="A314" s="211" t="s">
        <v>15014</v>
      </c>
      <c r="B314" s="211" t="s">
        <v>15015</v>
      </c>
      <c r="C314" s="212" t="s">
        <v>2897</v>
      </c>
      <c r="D314" s="211" t="s">
        <v>1378</v>
      </c>
      <c r="E314" s="213">
        <v>385.0</v>
      </c>
      <c r="F314" s="213">
        <v>15.0</v>
      </c>
      <c r="G314" s="213">
        <v>9.0</v>
      </c>
      <c r="H314" s="213">
        <v>1.0</v>
      </c>
      <c r="I314" s="213">
        <v>10.0</v>
      </c>
      <c r="J314" s="214">
        <v>0.9</v>
      </c>
      <c r="K314" s="211" t="s">
        <v>15016</v>
      </c>
      <c r="L314" s="211">
        <v>3.322600053E9</v>
      </c>
      <c r="M314" s="211" t="s">
        <v>11034</v>
      </c>
      <c r="N314" s="211" t="s">
        <v>13614</v>
      </c>
      <c r="O314" s="211" t="s">
        <v>15017</v>
      </c>
      <c r="P314" s="211" t="s">
        <v>2137</v>
      </c>
      <c r="Q314" s="230">
        <f>COUNTIF('Hedef Liste Konya'!A:A,A314)</f>
        <v>1</v>
      </c>
    </row>
    <row r="315" ht="15.75" hidden="1" customHeight="1">
      <c r="A315" s="211" t="s">
        <v>15084</v>
      </c>
      <c r="B315" s="211" t="s">
        <v>15085</v>
      </c>
      <c r="C315" s="212" t="s">
        <v>2909</v>
      </c>
      <c r="D315" s="211" t="s">
        <v>1385</v>
      </c>
      <c r="E315" s="213">
        <v>125.0</v>
      </c>
      <c r="F315" s="211"/>
      <c r="G315" s="213">
        <v>0.0</v>
      </c>
      <c r="H315" s="213">
        <v>10.0</v>
      </c>
      <c r="I315" s="213">
        <v>10.0</v>
      </c>
      <c r="J315" s="214">
        <v>0.0</v>
      </c>
      <c r="K315" s="211" t="s">
        <v>15086</v>
      </c>
      <c r="L315" s="211">
        <v>3.323552221E9</v>
      </c>
      <c r="M315" s="211" t="s">
        <v>13620</v>
      </c>
      <c r="N315" s="211" t="s">
        <v>13621</v>
      </c>
      <c r="O315" s="211" t="s">
        <v>15087</v>
      </c>
      <c r="P315" s="211" t="s">
        <v>2137</v>
      </c>
      <c r="Q315" s="230">
        <f>COUNTIF('Hedef Liste Konya'!A:A,A315)</f>
        <v>1</v>
      </c>
    </row>
    <row r="316" ht="15.75" hidden="1" customHeight="1">
      <c r="A316" s="211" t="s">
        <v>18085</v>
      </c>
      <c r="B316" s="211" t="s">
        <v>18086</v>
      </c>
      <c r="C316" s="212" t="s">
        <v>2897</v>
      </c>
      <c r="D316" s="211" t="s">
        <v>1364</v>
      </c>
      <c r="E316" s="213">
        <v>547.0</v>
      </c>
      <c r="F316" s="213">
        <v>24.0</v>
      </c>
      <c r="G316" s="213">
        <v>73.0</v>
      </c>
      <c r="H316" s="213">
        <v>0.0</v>
      </c>
      <c r="I316" s="213">
        <v>73.0</v>
      </c>
      <c r="J316" s="214">
        <v>1.0</v>
      </c>
      <c r="K316" s="211" t="s">
        <v>18087</v>
      </c>
      <c r="L316" s="211">
        <v>5.05610649E9</v>
      </c>
      <c r="M316" s="211" t="s">
        <v>13595</v>
      </c>
      <c r="N316" s="211" t="s">
        <v>16185</v>
      </c>
      <c r="O316" s="211" t="s">
        <v>18088</v>
      </c>
      <c r="P316" s="211" t="s">
        <v>2165</v>
      </c>
      <c r="Q316" s="230">
        <f>COUNTIF('Hedef Liste Konya'!A:A,A316)</f>
        <v>0</v>
      </c>
    </row>
    <row r="317" ht="15.75" hidden="1" customHeight="1">
      <c r="A317" s="211" t="s">
        <v>14494</v>
      </c>
      <c r="B317" s="211" t="s">
        <v>18089</v>
      </c>
      <c r="C317" s="212" t="s">
        <v>2909</v>
      </c>
      <c r="D317" s="211" t="s">
        <v>1378</v>
      </c>
      <c r="E317" s="213">
        <v>275.0</v>
      </c>
      <c r="F317" s="211"/>
      <c r="G317" s="213">
        <v>12.0</v>
      </c>
      <c r="H317" s="213">
        <v>2.0</v>
      </c>
      <c r="I317" s="213">
        <v>14.0</v>
      </c>
      <c r="J317" s="214">
        <v>0.86</v>
      </c>
      <c r="K317" s="211" t="s">
        <v>14496</v>
      </c>
      <c r="L317" s="211">
        <v>3.325010607E9</v>
      </c>
      <c r="M317" s="211" t="s">
        <v>13595</v>
      </c>
      <c r="N317" s="211" t="s">
        <v>14205</v>
      </c>
      <c r="O317" s="211" t="s">
        <v>14497</v>
      </c>
      <c r="P317" s="211" t="s">
        <v>2137</v>
      </c>
      <c r="Q317" s="230">
        <f>COUNTIF('Hedef Liste Konya'!A:A,A317)</f>
        <v>1</v>
      </c>
    </row>
    <row r="318" ht="15.75" hidden="1" customHeight="1">
      <c r="A318" s="211" t="s">
        <v>14291</v>
      </c>
      <c r="B318" s="211" t="s">
        <v>14292</v>
      </c>
      <c r="C318" s="212" t="s">
        <v>2897</v>
      </c>
      <c r="D318" s="211" t="s">
        <v>1364</v>
      </c>
      <c r="E318" s="213">
        <v>148.0</v>
      </c>
      <c r="F318" s="211"/>
      <c r="G318" s="213">
        <v>0.0</v>
      </c>
      <c r="H318" s="213">
        <v>4.0</v>
      </c>
      <c r="I318" s="213">
        <v>4.0</v>
      </c>
      <c r="J318" s="214">
        <v>0.0</v>
      </c>
      <c r="K318" s="211" t="s">
        <v>14293</v>
      </c>
      <c r="L318" s="211">
        <v>5.541614784E9</v>
      </c>
      <c r="M318" s="211" t="s">
        <v>11034</v>
      </c>
      <c r="N318" s="211" t="s">
        <v>14262</v>
      </c>
      <c r="O318" s="211" t="s">
        <v>14294</v>
      </c>
      <c r="P318" s="211" t="s">
        <v>2137</v>
      </c>
      <c r="Q318" s="230">
        <f>COUNTIF('Hedef Liste Konya'!A:A,A318)</f>
        <v>1</v>
      </c>
    </row>
    <row r="319" ht="15.75" hidden="1" customHeight="1">
      <c r="A319" s="211" t="s">
        <v>16680</v>
      </c>
      <c r="B319" s="211" t="s">
        <v>18090</v>
      </c>
      <c r="C319" s="212" t="s">
        <v>2897</v>
      </c>
      <c r="D319" s="211" t="s">
        <v>1493</v>
      </c>
      <c r="E319" s="213">
        <v>1220.0</v>
      </c>
      <c r="F319" s="213">
        <v>2.0</v>
      </c>
      <c r="G319" s="213">
        <v>0.0</v>
      </c>
      <c r="H319" s="213">
        <v>34.0</v>
      </c>
      <c r="I319" s="213">
        <v>34.0</v>
      </c>
      <c r="J319" s="214">
        <v>0.0</v>
      </c>
      <c r="K319" s="211" t="s">
        <v>16682</v>
      </c>
      <c r="L319" s="211">
        <v>3.3235101E9</v>
      </c>
      <c r="M319" s="211" t="s">
        <v>13595</v>
      </c>
      <c r="N319" s="211" t="s">
        <v>14387</v>
      </c>
      <c r="O319" s="211" t="s">
        <v>16683</v>
      </c>
      <c r="P319" s="211" t="s">
        <v>2137</v>
      </c>
      <c r="Q319" s="230">
        <f>COUNTIF('Hedef Liste Konya'!A:A,A319)</f>
        <v>1</v>
      </c>
    </row>
    <row r="320" ht="15.75" hidden="1" customHeight="1">
      <c r="A320" s="211" t="s">
        <v>16863</v>
      </c>
      <c r="B320" s="211" t="s">
        <v>16864</v>
      </c>
      <c r="C320" s="212" t="s">
        <v>2897</v>
      </c>
      <c r="D320" s="211" t="s">
        <v>1378</v>
      </c>
      <c r="E320" s="213">
        <v>873.0</v>
      </c>
      <c r="F320" s="213">
        <v>8.0</v>
      </c>
      <c r="G320" s="213">
        <v>0.0</v>
      </c>
      <c r="H320" s="213">
        <v>17.0</v>
      </c>
      <c r="I320" s="213">
        <v>17.0</v>
      </c>
      <c r="J320" s="214">
        <v>0.0</v>
      </c>
      <c r="K320" s="211" t="s">
        <v>16865</v>
      </c>
      <c r="L320" s="211">
        <v>5.537012336E9</v>
      </c>
      <c r="M320" s="211" t="s">
        <v>13595</v>
      </c>
      <c r="N320" s="211" t="s">
        <v>15575</v>
      </c>
      <c r="O320" s="211" t="s">
        <v>16866</v>
      </c>
      <c r="P320" s="211" t="s">
        <v>2137</v>
      </c>
      <c r="Q320" s="230">
        <f>COUNTIF('Hedef Liste Konya'!A:A,A320)</f>
        <v>1</v>
      </c>
    </row>
    <row r="321" ht="15.75" hidden="1" customHeight="1">
      <c r="A321" s="211" t="s">
        <v>16160</v>
      </c>
      <c r="B321" s="211" t="s">
        <v>16161</v>
      </c>
      <c r="C321" s="212" t="s">
        <v>2897</v>
      </c>
      <c r="D321" s="211" t="s">
        <v>1507</v>
      </c>
      <c r="E321" s="213">
        <v>1100.0</v>
      </c>
      <c r="F321" s="213">
        <v>89.0</v>
      </c>
      <c r="G321" s="213">
        <v>0.0</v>
      </c>
      <c r="H321" s="213">
        <v>44.0</v>
      </c>
      <c r="I321" s="213">
        <v>44.0</v>
      </c>
      <c r="J321" s="214">
        <v>0.0</v>
      </c>
      <c r="K321" s="211" t="s">
        <v>16162</v>
      </c>
      <c r="L321" s="211">
        <v>3.32320909E9</v>
      </c>
      <c r="M321" s="211" t="s">
        <v>13595</v>
      </c>
      <c r="N321" s="211" t="s">
        <v>14205</v>
      </c>
      <c r="O321" s="211" t="s">
        <v>16163</v>
      </c>
      <c r="P321" s="211" t="s">
        <v>2137</v>
      </c>
      <c r="Q321" s="230">
        <f>COUNTIF('Hedef Liste Konya'!A:A,A321)</f>
        <v>1</v>
      </c>
    </row>
    <row r="322" ht="15.75" hidden="1" customHeight="1">
      <c r="A322" s="211" t="s">
        <v>16525</v>
      </c>
      <c r="B322" s="211" t="s">
        <v>16526</v>
      </c>
      <c r="C322" s="212" t="s">
        <v>2897</v>
      </c>
      <c r="D322" s="211" t="s">
        <v>1364</v>
      </c>
      <c r="E322" s="213">
        <v>8.0</v>
      </c>
      <c r="F322" s="211"/>
      <c r="G322" s="213">
        <v>0.0</v>
      </c>
      <c r="H322" s="213">
        <v>7.0</v>
      </c>
      <c r="I322" s="213">
        <v>7.0</v>
      </c>
      <c r="J322" s="214">
        <v>0.0</v>
      </c>
      <c r="K322" s="211" t="s">
        <v>16527</v>
      </c>
      <c r="L322" s="211">
        <v>5.330577742E9</v>
      </c>
      <c r="M322" s="211" t="s">
        <v>11034</v>
      </c>
      <c r="N322" s="211" t="s">
        <v>13789</v>
      </c>
      <c r="O322" s="211" t="s">
        <v>16528</v>
      </c>
      <c r="P322" s="211" t="s">
        <v>2137</v>
      </c>
      <c r="Q322" s="230">
        <f>COUNTIF('Hedef Liste Konya'!A:A,A322)</f>
        <v>1</v>
      </c>
    </row>
    <row r="323" ht="15.75" hidden="1" customHeight="1">
      <c r="A323" s="211" t="s">
        <v>16322</v>
      </c>
      <c r="B323" s="211" t="s">
        <v>18091</v>
      </c>
      <c r="C323" s="212" t="s">
        <v>2897</v>
      </c>
      <c r="D323" s="211" t="s">
        <v>1827</v>
      </c>
      <c r="E323" s="213">
        <v>189.0</v>
      </c>
      <c r="F323" s="213">
        <v>19.0</v>
      </c>
      <c r="G323" s="213">
        <v>8.0</v>
      </c>
      <c r="H323" s="213">
        <v>6.0</v>
      </c>
      <c r="I323" s="213">
        <v>14.0</v>
      </c>
      <c r="J323" s="214">
        <v>0.57</v>
      </c>
      <c r="K323" s="211" t="s">
        <v>16324</v>
      </c>
      <c r="L323" s="211">
        <v>5.326574033E9</v>
      </c>
      <c r="M323" s="211" t="s">
        <v>11034</v>
      </c>
      <c r="N323" s="211" t="s">
        <v>1699</v>
      </c>
      <c r="O323" s="211" t="s">
        <v>16325</v>
      </c>
      <c r="P323" s="211" t="s">
        <v>2137</v>
      </c>
      <c r="Q323" s="230">
        <f>COUNTIF('Hedef Liste Konya'!A:A,A323)</f>
        <v>1</v>
      </c>
    </row>
    <row r="324" ht="15.75" hidden="1" customHeight="1">
      <c r="A324" s="211" t="s">
        <v>15145</v>
      </c>
      <c r="B324" s="211" t="s">
        <v>15146</v>
      </c>
      <c r="C324" s="212" t="s">
        <v>2909</v>
      </c>
      <c r="D324" s="211" t="s">
        <v>1385</v>
      </c>
      <c r="E324" s="213">
        <v>29.0</v>
      </c>
      <c r="F324" s="211"/>
      <c r="G324" s="213">
        <v>0.0</v>
      </c>
      <c r="H324" s="213">
        <v>6.0</v>
      </c>
      <c r="I324" s="213">
        <v>6.0</v>
      </c>
      <c r="J324" s="214">
        <v>0.0</v>
      </c>
      <c r="K324" s="211" t="s">
        <v>15147</v>
      </c>
      <c r="L324" s="211">
        <v>5.539279407E9</v>
      </c>
      <c r="M324" s="211" t="s">
        <v>13620</v>
      </c>
      <c r="N324" s="211" t="s">
        <v>14005</v>
      </c>
      <c r="O324" s="211" t="s">
        <v>15148</v>
      </c>
      <c r="P324" s="211" t="s">
        <v>2137</v>
      </c>
      <c r="Q324" s="230">
        <f>COUNTIF('Hedef Liste Konya'!A:A,A324)</f>
        <v>1</v>
      </c>
    </row>
    <row r="325" ht="15.75" hidden="1" customHeight="1">
      <c r="A325" s="211" t="s">
        <v>18092</v>
      </c>
      <c r="B325" s="211" t="s">
        <v>18093</v>
      </c>
      <c r="C325" s="212" t="s">
        <v>2897</v>
      </c>
      <c r="D325" s="211" t="s">
        <v>1364</v>
      </c>
      <c r="E325" s="213">
        <v>1104.0</v>
      </c>
      <c r="F325" s="213">
        <v>15.0</v>
      </c>
      <c r="G325" s="213">
        <v>57.0</v>
      </c>
      <c r="H325" s="213">
        <v>0.0</v>
      </c>
      <c r="I325" s="213">
        <v>57.0</v>
      </c>
      <c r="J325" s="214">
        <v>1.0</v>
      </c>
      <c r="K325" s="211" t="s">
        <v>18094</v>
      </c>
      <c r="L325" s="211">
        <v>3.322496737E9</v>
      </c>
      <c r="M325" s="211" t="s">
        <v>11034</v>
      </c>
      <c r="N325" s="211" t="s">
        <v>13773</v>
      </c>
      <c r="O325" s="211" t="s">
        <v>18095</v>
      </c>
      <c r="P325" s="211" t="s">
        <v>2165</v>
      </c>
      <c r="Q325" s="230">
        <f>COUNTIF('Hedef Liste Konya'!A:A,A325)</f>
        <v>0</v>
      </c>
    </row>
    <row r="326" ht="15.75" hidden="1" customHeight="1">
      <c r="A326" s="211" t="s">
        <v>18096</v>
      </c>
      <c r="B326" s="211" t="s">
        <v>18097</v>
      </c>
      <c r="C326" s="212" t="s">
        <v>2897</v>
      </c>
      <c r="D326" s="211" t="s">
        <v>1364</v>
      </c>
      <c r="E326" s="213">
        <v>1172.0</v>
      </c>
      <c r="F326" s="213">
        <v>10.0</v>
      </c>
      <c r="G326" s="213">
        <v>75.0</v>
      </c>
      <c r="H326" s="213">
        <v>18.0</v>
      </c>
      <c r="I326" s="213">
        <v>93.0</v>
      </c>
      <c r="J326" s="214">
        <v>0.81</v>
      </c>
      <c r="K326" s="211" t="s">
        <v>18098</v>
      </c>
      <c r="L326" s="211">
        <v>5.348818353E9</v>
      </c>
      <c r="M326" s="211" t="s">
        <v>11034</v>
      </c>
      <c r="N326" s="211" t="s">
        <v>14326</v>
      </c>
      <c r="O326" s="211" t="s">
        <v>18099</v>
      </c>
      <c r="P326" s="211" t="s">
        <v>2165</v>
      </c>
      <c r="Q326" s="230">
        <f>COUNTIF('Hedef Liste Konya'!A:A,A326)</f>
        <v>0</v>
      </c>
    </row>
    <row r="327" ht="15.75" hidden="1" customHeight="1">
      <c r="A327" s="211" t="s">
        <v>13855</v>
      </c>
      <c r="B327" s="211" t="s">
        <v>13856</v>
      </c>
      <c r="C327" s="212" t="s">
        <v>2897</v>
      </c>
      <c r="D327" s="211" t="s">
        <v>1385</v>
      </c>
      <c r="E327" s="213">
        <v>196.0</v>
      </c>
      <c r="F327" s="211"/>
      <c r="G327" s="213">
        <v>4.0</v>
      </c>
      <c r="H327" s="213">
        <v>1.0</v>
      </c>
      <c r="I327" s="213">
        <v>5.0</v>
      </c>
      <c r="J327" s="214">
        <v>0.8</v>
      </c>
      <c r="K327" s="211" t="s">
        <v>13857</v>
      </c>
      <c r="L327" s="211">
        <v>5.321687087E9</v>
      </c>
      <c r="M327" s="211" t="s">
        <v>11034</v>
      </c>
      <c r="N327" s="211" t="s">
        <v>15475</v>
      </c>
      <c r="O327" s="211" t="s">
        <v>13859</v>
      </c>
      <c r="P327" s="211" t="s">
        <v>2137</v>
      </c>
      <c r="Q327" s="230">
        <f>COUNTIF('Hedef Liste Konya'!A:A,A327)</f>
        <v>1</v>
      </c>
    </row>
    <row r="328" ht="15.75" hidden="1" customHeight="1">
      <c r="A328" s="211" t="s">
        <v>16268</v>
      </c>
      <c r="B328" s="211" t="s">
        <v>16269</v>
      </c>
      <c r="C328" s="212" t="s">
        <v>2897</v>
      </c>
      <c r="D328" s="211" t="s">
        <v>1385</v>
      </c>
      <c r="E328" s="213">
        <v>1408.0</v>
      </c>
      <c r="F328" s="213">
        <v>168.0</v>
      </c>
      <c r="G328" s="213">
        <v>23.0</v>
      </c>
      <c r="H328" s="213">
        <v>6.0</v>
      </c>
      <c r="I328" s="213">
        <v>29.0</v>
      </c>
      <c r="J328" s="214">
        <v>0.79</v>
      </c>
      <c r="K328" s="211" t="s">
        <v>16270</v>
      </c>
      <c r="L328" s="211">
        <v>3.325030646E9</v>
      </c>
      <c r="M328" s="211" t="s">
        <v>11034</v>
      </c>
      <c r="N328" s="211" t="s">
        <v>13602</v>
      </c>
      <c r="O328" s="211" t="s">
        <v>16271</v>
      </c>
      <c r="P328" s="211" t="s">
        <v>2137</v>
      </c>
      <c r="Q328" s="230">
        <f>COUNTIF('Hedef Liste Konya'!A:A,A328)</f>
        <v>1</v>
      </c>
    </row>
    <row r="329" ht="15.75" hidden="1" customHeight="1">
      <c r="A329" s="211" t="s">
        <v>13867</v>
      </c>
      <c r="B329" s="211" t="s">
        <v>13868</v>
      </c>
      <c r="C329" s="212" t="s">
        <v>2909</v>
      </c>
      <c r="D329" s="211" t="s">
        <v>1385</v>
      </c>
      <c r="E329" s="213">
        <v>4.0</v>
      </c>
      <c r="F329" s="211"/>
      <c r="G329" s="213">
        <v>7.0</v>
      </c>
      <c r="H329" s="213">
        <v>8.0</v>
      </c>
      <c r="I329" s="213">
        <v>15.0</v>
      </c>
      <c r="J329" s="214">
        <v>0.47</v>
      </c>
      <c r="K329" s="211" t="s">
        <v>13869</v>
      </c>
      <c r="L329" s="211">
        <v>3.322341795E9</v>
      </c>
      <c r="M329" s="211" t="s">
        <v>11034</v>
      </c>
      <c r="N329" s="211" t="s">
        <v>13870</v>
      </c>
      <c r="O329" s="211" t="s">
        <v>13871</v>
      </c>
      <c r="P329" s="211" t="s">
        <v>2137</v>
      </c>
      <c r="Q329" s="230">
        <f>COUNTIF('Hedef Liste Konya'!A:A,A329)</f>
        <v>1</v>
      </c>
    </row>
    <row r="330" ht="15.75" hidden="1" customHeight="1">
      <c r="A330" s="211" t="s">
        <v>15159</v>
      </c>
      <c r="B330" s="211" t="s">
        <v>15160</v>
      </c>
      <c r="C330" s="212" t="s">
        <v>2897</v>
      </c>
      <c r="D330" s="211" t="s">
        <v>1378</v>
      </c>
      <c r="E330" s="213">
        <v>516.0</v>
      </c>
      <c r="F330" s="211"/>
      <c r="G330" s="213">
        <v>0.0</v>
      </c>
      <c r="H330" s="213">
        <v>29.0</v>
      </c>
      <c r="I330" s="213">
        <v>29.0</v>
      </c>
      <c r="J330" s="214">
        <v>0.0</v>
      </c>
      <c r="K330" s="211" t="s">
        <v>15161</v>
      </c>
      <c r="L330" s="211">
        <v>3.323500467E9</v>
      </c>
      <c r="M330" s="211" t="s">
        <v>11034</v>
      </c>
      <c r="N330" s="211" t="s">
        <v>14326</v>
      </c>
      <c r="O330" s="211" t="s">
        <v>15162</v>
      </c>
      <c r="P330" s="211" t="s">
        <v>2137</v>
      </c>
      <c r="Q330" s="230">
        <f>COUNTIF('Hedef Liste Konya'!A:A,A330)</f>
        <v>1</v>
      </c>
    </row>
    <row r="331" ht="15.75" hidden="1" customHeight="1">
      <c r="A331" s="211" t="s">
        <v>16251</v>
      </c>
      <c r="B331" s="211" t="s">
        <v>16252</v>
      </c>
      <c r="C331" s="212" t="s">
        <v>2909</v>
      </c>
      <c r="D331" s="211" t="s">
        <v>1364</v>
      </c>
      <c r="E331" s="213">
        <v>31.0</v>
      </c>
      <c r="F331" s="211"/>
      <c r="G331" s="213">
        <v>0.0</v>
      </c>
      <c r="H331" s="213">
        <v>19.0</v>
      </c>
      <c r="I331" s="213">
        <v>19.0</v>
      </c>
      <c r="J331" s="214">
        <v>0.0</v>
      </c>
      <c r="K331" s="211" t="s">
        <v>16253</v>
      </c>
      <c r="L331" s="211">
        <v>5.528416757E9</v>
      </c>
      <c r="M331" s="211" t="s">
        <v>11034</v>
      </c>
      <c r="N331" s="211" t="s">
        <v>13784</v>
      </c>
      <c r="O331" s="211" t="s">
        <v>16254</v>
      </c>
      <c r="P331" s="211" t="s">
        <v>2137</v>
      </c>
      <c r="Q331" s="230">
        <f>COUNTIF('Hedef Liste Konya'!A:A,A331)</f>
        <v>1</v>
      </c>
    </row>
    <row r="332" ht="15.75" hidden="1" customHeight="1">
      <c r="A332" s="211" t="s">
        <v>15778</v>
      </c>
      <c r="B332" s="211" t="s">
        <v>15779</v>
      </c>
      <c r="C332" s="212" t="s">
        <v>2909</v>
      </c>
      <c r="D332" s="211" t="s">
        <v>1356</v>
      </c>
      <c r="E332" s="213">
        <v>16.0</v>
      </c>
      <c r="F332" s="211"/>
      <c r="G332" s="213">
        <v>0.0</v>
      </c>
      <c r="H332" s="213">
        <v>8.0</v>
      </c>
      <c r="I332" s="213">
        <v>8.0</v>
      </c>
      <c r="J332" s="214">
        <v>0.0</v>
      </c>
      <c r="K332" s="211" t="s">
        <v>15780</v>
      </c>
      <c r="L332" s="211">
        <v>5.436995359E9</v>
      </c>
      <c r="M332" s="211" t="s">
        <v>13656</v>
      </c>
      <c r="N332" s="211" t="s">
        <v>11034</v>
      </c>
      <c r="O332" s="211" t="s">
        <v>15781</v>
      </c>
      <c r="P332" s="211" t="s">
        <v>2137</v>
      </c>
      <c r="Q332" s="230">
        <f>COUNTIF('Hedef Liste Konya'!A:A,A332)</f>
        <v>1</v>
      </c>
    </row>
    <row r="333" ht="15.75" hidden="1" customHeight="1">
      <c r="A333" s="211" t="s">
        <v>18100</v>
      </c>
      <c r="B333" s="211" t="s">
        <v>18101</v>
      </c>
      <c r="C333" s="212" t="s">
        <v>2897</v>
      </c>
      <c r="D333" s="211" t="s">
        <v>1364</v>
      </c>
      <c r="E333" s="213">
        <v>16.0</v>
      </c>
      <c r="F333" s="211"/>
      <c r="G333" s="213">
        <v>13.0</v>
      </c>
      <c r="H333" s="213">
        <v>0.0</v>
      </c>
      <c r="I333" s="213">
        <v>13.0</v>
      </c>
      <c r="J333" s="214">
        <v>1.0</v>
      </c>
      <c r="K333" s="211" t="s">
        <v>18102</v>
      </c>
      <c r="L333" s="211">
        <v>5.550318498E9</v>
      </c>
      <c r="M333" s="211" t="s">
        <v>13620</v>
      </c>
      <c r="N333" s="211" t="s">
        <v>14005</v>
      </c>
      <c r="O333" s="211" t="s">
        <v>18103</v>
      </c>
      <c r="P333" s="211" t="s">
        <v>2165</v>
      </c>
      <c r="Q333" s="230">
        <f>COUNTIF('Hedef Liste Konya'!A:A,A333)</f>
        <v>0</v>
      </c>
    </row>
    <row r="334" ht="15.75" hidden="1" customHeight="1">
      <c r="A334" s="211" t="s">
        <v>18104</v>
      </c>
      <c r="B334" s="211" t="s">
        <v>18105</v>
      </c>
      <c r="C334" s="212" t="s">
        <v>2897</v>
      </c>
      <c r="D334" s="211" t="s">
        <v>1364</v>
      </c>
      <c r="E334" s="213">
        <v>520.0</v>
      </c>
      <c r="F334" s="213">
        <v>1.0</v>
      </c>
      <c r="G334" s="213">
        <v>33.0</v>
      </c>
      <c r="H334" s="213">
        <v>0.0</v>
      </c>
      <c r="I334" s="213">
        <v>33.0</v>
      </c>
      <c r="J334" s="214">
        <v>1.0</v>
      </c>
      <c r="K334" s="211" t="s">
        <v>18106</v>
      </c>
      <c r="L334" s="211">
        <v>5.456356737E9</v>
      </c>
      <c r="M334" s="211" t="s">
        <v>11034</v>
      </c>
      <c r="N334" s="211" t="s">
        <v>13773</v>
      </c>
      <c r="O334" s="211" t="s">
        <v>18107</v>
      </c>
      <c r="P334" s="211" t="s">
        <v>2165</v>
      </c>
      <c r="Q334" s="230">
        <f>COUNTIF('Hedef Liste Konya'!A:A,A334)</f>
        <v>0</v>
      </c>
    </row>
    <row r="335" ht="15.75" hidden="1" customHeight="1">
      <c r="A335" s="211" t="s">
        <v>14445</v>
      </c>
      <c r="B335" s="211" t="s">
        <v>14446</v>
      </c>
      <c r="C335" s="212" t="s">
        <v>2897</v>
      </c>
      <c r="D335" s="211" t="s">
        <v>1507</v>
      </c>
      <c r="E335" s="213">
        <v>6.0</v>
      </c>
      <c r="F335" s="211"/>
      <c r="G335" s="213">
        <v>28.0</v>
      </c>
      <c r="H335" s="213">
        <v>15.0</v>
      </c>
      <c r="I335" s="213">
        <v>43.0</v>
      </c>
      <c r="J335" s="214">
        <v>0.65</v>
      </c>
      <c r="K335" s="211" t="s">
        <v>14447</v>
      </c>
      <c r="L335" s="211">
        <v>3.323505363E9</v>
      </c>
      <c r="M335" s="211" t="s">
        <v>13595</v>
      </c>
      <c r="N335" s="211" t="s">
        <v>14448</v>
      </c>
      <c r="O335" s="211" t="s">
        <v>14449</v>
      </c>
      <c r="P335" s="211" t="s">
        <v>2137</v>
      </c>
      <c r="Q335" s="230">
        <f>COUNTIF('Hedef Liste Konya'!A:A,A335)</f>
        <v>1</v>
      </c>
    </row>
    <row r="336" ht="15.75" hidden="1" customHeight="1">
      <c r="A336" s="211" t="s">
        <v>15253</v>
      </c>
      <c r="B336" s="211" t="s">
        <v>15254</v>
      </c>
      <c r="C336" s="212" t="s">
        <v>2897</v>
      </c>
      <c r="D336" s="211" t="s">
        <v>1370</v>
      </c>
      <c r="E336" s="213">
        <v>871.0</v>
      </c>
      <c r="F336" s="211"/>
      <c r="G336" s="213">
        <v>43.0</v>
      </c>
      <c r="H336" s="213">
        <v>25.0</v>
      </c>
      <c r="I336" s="213">
        <v>68.0</v>
      </c>
      <c r="J336" s="214">
        <v>0.63</v>
      </c>
      <c r="K336" s="211" t="s">
        <v>15255</v>
      </c>
      <c r="L336" s="211">
        <v>5.510743098E9</v>
      </c>
      <c r="M336" s="211" t="s">
        <v>13620</v>
      </c>
      <c r="N336" s="211" t="s">
        <v>14123</v>
      </c>
      <c r="O336" s="211" t="s">
        <v>15256</v>
      </c>
      <c r="P336" s="211" t="s">
        <v>2137</v>
      </c>
      <c r="Q336" s="230">
        <f>COUNTIF('Hedef Liste Konya'!A:A,A336)</f>
        <v>1</v>
      </c>
    </row>
    <row r="337" ht="15.75" hidden="1" customHeight="1">
      <c r="A337" s="211" t="s">
        <v>15262</v>
      </c>
      <c r="B337" s="211" t="s">
        <v>15263</v>
      </c>
      <c r="C337" s="212" t="s">
        <v>2897</v>
      </c>
      <c r="D337" s="211" t="s">
        <v>1832</v>
      </c>
      <c r="E337" s="213">
        <v>70.0</v>
      </c>
      <c r="F337" s="213">
        <v>1.0</v>
      </c>
      <c r="G337" s="213">
        <v>15.0</v>
      </c>
      <c r="H337" s="213">
        <v>33.0</v>
      </c>
      <c r="I337" s="213">
        <v>48.0</v>
      </c>
      <c r="J337" s="214">
        <v>0.31</v>
      </c>
      <c r="K337" s="211" t="s">
        <v>15264</v>
      </c>
      <c r="L337" s="211">
        <v>3.32325253E9</v>
      </c>
      <c r="M337" s="211" t="s">
        <v>13595</v>
      </c>
      <c r="N337" s="211" t="s">
        <v>15265</v>
      </c>
      <c r="O337" s="211" t="s">
        <v>15266</v>
      </c>
      <c r="P337" s="211" t="s">
        <v>2137</v>
      </c>
      <c r="Q337" s="230">
        <f>COUNTIF('Hedef Liste Konya'!A:A,A337)</f>
        <v>1</v>
      </c>
    </row>
    <row r="338" ht="15.75" hidden="1" customHeight="1">
      <c r="A338" s="211" t="s">
        <v>14165</v>
      </c>
      <c r="B338" s="211" t="s">
        <v>14166</v>
      </c>
      <c r="C338" s="212" t="s">
        <v>2909</v>
      </c>
      <c r="D338" s="211" t="s">
        <v>1507</v>
      </c>
      <c r="E338" s="213">
        <v>9.0</v>
      </c>
      <c r="F338" s="211"/>
      <c r="G338" s="213">
        <v>0.0</v>
      </c>
      <c r="H338" s="213">
        <v>5.0</v>
      </c>
      <c r="I338" s="213">
        <v>5.0</v>
      </c>
      <c r="J338" s="214">
        <v>0.0</v>
      </c>
      <c r="K338" s="211" t="s">
        <v>14167</v>
      </c>
      <c r="L338" s="211">
        <v>5.539314038E9</v>
      </c>
      <c r="M338" s="211" t="s">
        <v>13595</v>
      </c>
      <c r="N338" s="211" t="s">
        <v>15622</v>
      </c>
      <c r="O338" s="211" t="s">
        <v>14168</v>
      </c>
      <c r="P338" s="211" t="s">
        <v>2137</v>
      </c>
      <c r="Q338" s="230">
        <f>COUNTIF('Hedef Liste Konya'!A:A,A338)</f>
        <v>1</v>
      </c>
    </row>
    <row r="339" ht="15.75" hidden="1" customHeight="1">
      <c r="A339" s="211" t="s">
        <v>14301</v>
      </c>
      <c r="B339" s="211" t="s">
        <v>14302</v>
      </c>
      <c r="C339" s="212" t="s">
        <v>2897</v>
      </c>
      <c r="D339" s="211" t="s">
        <v>2571</v>
      </c>
      <c r="E339" s="213">
        <v>123.0</v>
      </c>
      <c r="F339" s="211"/>
      <c r="G339" s="213">
        <v>0.0</v>
      </c>
      <c r="H339" s="213">
        <v>6.0</v>
      </c>
      <c r="I339" s="213">
        <v>6.0</v>
      </c>
      <c r="J339" s="214">
        <v>0.0</v>
      </c>
      <c r="K339" s="211" t="s">
        <v>13650</v>
      </c>
      <c r="L339" s="211">
        <v>3.322901617E9</v>
      </c>
      <c r="M339" s="211" t="s">
        <v>11034</v>
      </c>
      <c r="N339" s="211" t="s">
        <v>13602</v>
      </c>
      <c r="O339" s="211" t="s">
        <v>14303</v>
      </c>
      <c r="P339" s="211" t="s">
        <v>2137</v>
      </c>
      <c r="Q339" s="230">
        <f>COUNTIF('Hedef Liste Konya'!A:A,A339)</f>
        <v>1</v>
      </c>
    </row>
    <row r="340" ht="15.75" hidden="1" customHeight="1">
      <c r="A340" s="211" t="s">
        <v>18108</v>
      </c>
      <c r="B340" s="211" t="s">
        <v>18109</v>
      </c>
      <c r="C340" s="212" t="s">
        <v>2909</v>
      </c>
      <c r="D340" s="211" t="s">
        <v>1364</v>
      </c>
      <c r="E340" s="213">
        <v>94.0</v>
      </c>
      <c r="F340" s="211"/>
      <c r="G340" s="213">
        <v>69.0</v>
      </c>
      <c r="H340" s="213">
        <v>5.0</v>
      </c>
      <c r="I340" s="213">
        <v>74.0</v>
      </c>
      <c r="J340" s="214">
        <v>0.93</v>
      </c>
      <c r="K340" s="211" t="s">
        <v>18110</v>
      </c>
      <c r="L340" s="211">
        <v>5.519574344E9</v>
      </c>
      <c r="M340" s="211" t="s">
        <v>13620</v>
      </c>
      <c r="N340" s="211" t="s">
        <v>13621</v>
      </c>
      <c r="O340" s="211" t="s">
        <v>18111</v>
      </c>
      <c r="P340" s="211" t="s">
        <v>2165</v>
      </c>
      <c r="Q340" s="230">
        <f>COUNTIF('Hedef Liste Konya'!A:A,A340)</f>
        <v>0</v>
      </c>
    </row>
    <row r="341" ht="15.75" hidden="1" customHeight="1">
      <c r="A341" s="211" t="s">
        <v>16272</v>
      </c>
      <c r="B341" s="211" t="s">
        <v>16273</v>
      </c>
      <c r="C341" s="212" t="s">
        <v>2909</v>
      </c>
      <c r="D341" s="211" t="s">
        <v>1493</v>
      </c>
      <c r="E341" s="213">
        <v>48.0</v>
      </c>
      <c r="F341" s="211"/>
      <c r="G341" s="213">
        <v>0.0</v>
      </c>
      <c r="H341" s="213">
        <v>46.0</v>
      </c>
      <c r="I341" s="213">
        <v>46.0</v>
      </c>
      <c r="J341" s="214">
        <v>0.0</v>
      </c>
      <c r="K341" s="211" t="s">
        <v>16274</v>
      </c>
      <c r="L341" s="211">
        <v>3.325826005E9</v>
      </c>
      <c r="M341" s="211" t="s">
        <v>14560</v>
      </c>
      <c r="N341" s="211" t="s">
        <v>14561</v>
      </c>
      <c r="O341" s="211" t="s">
        <v>16275</v>
      </c>
      <c r="P341" s="211" t="s">
        <v>2137</v>
      </c>
      <c r="Q341" s="230">
        <f>COUNTIF('Hedef Liste Konya'!A:A,A341)</f>
        <v>1</v>
      </c>
    </row>
    <row r="342" ht="15.75" hidden="1" customHeight="1">
      <c r="A342" s="211" t="s">
        <v>16451</v>
      </c>
      <c r="B342" s="211" t="s">
        <v>16452</v>
      </c>
      <c r="C342" s="212" t="s">
        <v>2897</v>
      </c>
      <c r="D342" s="211" t="s">
        <v>1597</v>
      </c>
      <c r="E342" s="213">
        <v>990.0</v>
      </c>
      <c r="F342" s="213">
        <v>22.0</v>
      </c>
      <c r="G342" s="213">
        <v>0.0</v>
      </c>
      <c r="H342" s="213">
        <v>12.0</v>
      </c>
      <c r="I342" s="213">
        <v>12.0</v>
      </c>
      <c r="J342" s="214">
        <v>0.0</v>
      </c>
      <c r="K342" s="211" t="s">
        <v>16453</v>
      </c>
      <c r="L342" s="211">
        <v>5.46699313E9</v>
      </c>
      <c r="M342" s="211" t="s">
        <v>13679</v>
      </c>
      <c r="N342" s="211" t="s">
        <v>16454</v>
      </c>
      <c r="O342" s="211" t="s">
        <v>16455</v>
      </c>
      <c r="P342" s="211" t="s">
        <v>2137</v>
      </c>
      <c r="Q342" s="230">
        <f>COUNTIF('Hedef Liste Konya'!A:A,A342)</f>
        <v>1</v>
      </c>
    </row>
    <row r="343" ht="15.75" hidden="1" customHeight="1">
      <c r="A343" s="211" t="s">
        <v>15558</v>
      </c>
      <c r="B343" s="211" t="s">
        <v>15559</v>
      </c>
      <c r="C343" s="212" t="s">
        <v>2897</v>
      </c>
      <c r="D343" s="211" t="s">
        <v>1507</v>
      </c>
      <c r="E343" s="213">
        <v>262.0</v>
      </c>
      <c r="F343" s="213">
        <v>11.0</v>
      </c>
      <c r="G343" s="213">
        <v>45.0</v>
      </c>
      <c r="H343" s="213">
        <v>7.0</v>
      </c>
      <c r="I343" s="213">
        <v>52.0</v>
      </c>
      <c r="J343" s="214">
        <v>0.87</v>
      </c>
      <c r="K343" s="211" t="s">
        <v>15560</v>
      </c>
      <c r="L343" s="211">
        <v>3.32323758E9</v>
      </c>
      <c r="M343" s="211" t="s">
        <v>13595</v>
      </c>
      <c r="N343" s="211" t="s">
        <v>13945</v>
      </c>
      <c r="O343" s="211" t="s">
        <v>15561</v>
      </c>
      <c r="P343" s="211" t="s">
        <v>2137</v>
      </c>
      <c r="Q343" s="230">
        <f>COUNTIF('Hedef Liste Konya'!A:A,A343)</f>
        <v>1</v>
      </c>
    </row>
    <row r="344" ht="15.75" hidden="1" customHeight="1">
      <c r="A344" s="211" t="s">
        <v>16276</v>
      </c>
      <c r="B344" s="211" t="s">
        <v>16277</v>
      </c>
      <c r="C344" s="212" t="s">
        <v>2897</v>
      </c>
      <c r="D344" s="211" t="s">
        <v>1507</v>
      </c>
      <c r="E344" s="213">
        <v>438.0</v>
      </c>
      <c r="F344" s="213">
        <v>18.0</v>
      </c>
      <c r="G344" s="213">
        <v>0.0</v>
      </c>
      <c r="H344" s="213">
        <v>30.0</v>
      </c>
      <c r="I344" s="213">
        <v>30.0</v>
      </c>
      <c r="J344" s="214">
        <v>0.0</v>
      </c>
      <c r="K344" s="211" t="s">
        <v>14829</v>
      </c>
      <c r="L344" s="211">
        <v>5.07481117E9</v>
      </c>
      <c r="M344" s="211" t="s">
        <v>13620</v>
      </c>
      <c r="N344" s="211" t="s">
        <v>13958</v>
      </c>
      <c r="O344" s="211" t="s">
        <v>16278</v>
      </c>
      <c r="P344" s="211" t="s">
        <v>2137</v>
      </c>
      <c r="Q344" s="230">
        <f>COUNTIF('Hedef Liste Konya'!A:A,A344)</f>
        <v>1</v>
      </c>
    </row>
    <row r="345" ht="15.75" hidden="1" customHeight="1">
      <c r="A345" s="211" t="s">
        <v>15945</v>
      </c>
      <c r="B345" s="211" t="s">
        <v>15946</v>
      </c>
      <c r="C345" s="212" t="s">
        <v>2897</v>
      </c>
      <c r="D345" s="211" t="s">
        <v>1364</v>
      </c>
      <c r="E345" s="213">
        <v>1478.0</v>
      </c>
      <c r="F345" s="213">
        <v>33.0</v>
      </c>
      <c r="G345" s="213">
        <v>0.0</v>
      </c>
      <c r="H345" s="213">
        <v>58.0</v>
      </c>
      <c r="I345" s="213">
        <v>58.0</v>
      </c>
      <c r="J345" s="214">
        <v>0.0</v>
      </c>
      <c r="K345" s="211" t="s">
        <v>15947</v>
      </c>
      <c r="L345" s="211">
        <v>3.328121302E9</v>
      </c>
      <c r="M345" s="211" t="s">
        <v>13679</v>
      </c>
      <c r="N345" s="211" t="s">
        <v>15299</v>
      </c>
      <c r="O345" s="211" t="s">
        <v>15948</v>
      </c>
      <c r="P345" s="211" t="s">
        <v>2137</v>
      </c>
      <c r="Q345" s="230">
        <f>COUNTIF('Hedef Liste Konya'!A:A,A345)</f>
        <v>1</v>
      </c>
    </row>
    <row r="346" ht="15.75" hidden="1" customHeight="1">
      <c r="A346" s="211" t="s">
        <v>14379</v>
      </c>
      <c r="B346" s="211" t="s">
        <v>14380</v>
      </c>
      <c r="C346" s="212" t="s">
        <v>2897</v>
      </c>
      <c r="D346" s="211" t="s">
        <v>1348</v>
      </c>
      <c r="E346" s="213">
        <v>765.0</v>
      </c>
      <c r="F346" s="213">
        <v>6.0</v>
      </c>
      <c r="G346" s="213">
        <v>5.0</v>
      </c>
      <c r="H346" s="213">
        <v>39.0</v>
      </c>
      <c r="I346" s="213">
        <v>44.0</v>
      </c>
      <c r="J346" s="214">
        <v>0.11</v>
      </c>
      <c r="K346" s="211" t="s">
        <v>14381</v>
      </c>
      <c r="L346" s="211">
        <v>5.459350638E9</v>
      </c>
      <c r="M346" s="211" t="s">
        <v>13715</v>
      </c>
      <c r="N346" s="211" t="s">
        <v>14382</v>
      </c>
      <c r="O346" s="211" t="s">
        <v>14383</v>
      </c>
      <c r="P346" s="211" t="s">
        <v>2137</v>
      </c>
      <c r="Q346" s="230">
        <f>COUNTIF('Hedef Liste Konya'!A:A,A346)</f>
        <v>1</v>
      </c>
    </row>
    <row r="347" ht="15.75" hidden="1" customHeight="1">
      <c r="A347" s="211" t="s">
        <v>15699</v>
      </c>
      <c r="B347" s="211" t="s">
        <v>15700</v>
      </c>
      <c r="C347" s="212" t="s">
        <v>2897</v>
      </c>
      <c r="D347" s="211" t="s">
        <v>1370</v>
      </c>
      <c r="E347" s="213">
        <v>878.0</v>
      </c>
      <c r="F347" s="213">
        <v>21.0</v>
      </c>
      <c r="G347" s="213">
        <v>0.0</v>
      </c>
      <c r="H347" s="213">
        <v>32.0</v>
      </c>
      <c r="I347" s="213">
        <v>32.0</v>
      </c>
      <c r="J347" s="214">
        <v>0.0</v>
      </c>
      <c r="K347" s="211" t="s">
        <v>15701</v>
      </c>
      <c r="L347" s="211">
        <v>5.510632424E9</v>
      </c>
      <c r="M347" s="211" t="s">
        <v>11034</v>
      </c>
      <c r="N347" s="211" t="s">
        <v>14016</v>
      </c>
      <c r="O347" s="211" t="s">
        <v>15702</v>
      </c>
      <c r="P347" s="211" t="s">
        <v>2137</v>
      </c>
      <c r="Q347" s="230">
        <f>COUNTIF('Hedef Liste Konya'!A:A,A347)</f>
        <v>1</v>
      </c>
    </row>
    <row r="348" ht="15.75" hidden="1" customHeight="1">
      <c r="A348" s="211" t="s">
        <v>15065</v>
      </c>
      <c r="B348" s="211" t="s">
        <v>15066</v>
      </c>
      <c r="C348" s="212" t="s">
        <v>2909</v>
      </c>
      <c r="D348" s="211" t="s">
        <v>1378</v>
      </c>
      <c r="E348" s="213">
        <v>1048.0</v>
      </c>
      <c r="F348" s="211"/>
      <c r="G348" s="213">
        <v>0.0</v>
      </c>
      <c r="H348" s="213">
        <v>39.0</v>
      </c>
      <c r="I348" s="213">
        <v>39.0</v>
      </c>
      <c r="J348" s="214">
        <v>0.0</v>
      </c>
      <c r="K348" s="211" t="s">
        <v>15067</v>
      </c>
      <c r="L348" s="211">
        <v>5.067904626E9</v>
      </c>
      <c r="M348" s="211" t="s">
        <v>11034</v>
      </c>
      <c r="N348" s="211" t="s">
        <v>13773</v>
      </c>
      <c r="O348" s="211" t="s">
        <v>15068</v>
      </c>
      <c r="P348" s="211" t="s">
        <v>2137</v>
      </c>
      <c r="Q348" s="230">
        <f>COUNTIF('Hedef Liste Konya'!A:A,A348)</f>
        <v>1</v>
      </c>
    </row>
    <row r="349" ht="15.75" hidden="1" customHeight="1">
      <c r="A349" s="211" t="s">
        <v>18112</v>
      </c>
      <c r="B349" s="211" t="s">
        <v>18113</v>
      </c>
      <c r="C349" s="212" t="s">
        <v>2897</v>
      </c>
      <c r="D349" s="211" t="s">
        <v>1493</v>
      </c>
      <c r="E349" s="213">
        <v>2463.0</v>
      </c>
      <c r="F349" s="213">
        <v>42.0</v>
      </c>
      <c r="G349" s="213">
        <v>111.0</v>
      </c>
      <c r="H349" s="213">
        <v>0.0</v>
      </c>
      <c r="I349" s="213">
        <v>111.0</v>
      </c>
      <c r="J349" s="214">
        <v>1.0</v>
      </c>
      <c r="K349" s="211" t="s">
        <v>2163</v>
      </c>
      <c r="L349" s="211">
        <v>9.999999999E9</v>
      </c>
      <c r="M349" s="211" t="s">
        <v>11034</v>
      </c>
      <c r="N349" s="211" t="s">
        <v>13930</v>
      </c>
      <c r="O349" s="211" t="s">
        <v>18114</v>
      </c>
      <c r="P349" s="211" t="s">
        <v>2165</v>
      </c>
      <c r="Q349" s="230">
        <f>COUNTIF('Hedef Liste Konya'!A:A,A349)</f>
        <v>0</v>
      </c>
    </row>
    <row r="350" ht="15.75" hidden="1" customHeight="1">
      <c r="A350" s="211" t="s">
        <v>16345</v>
      </c>
      <c r="B350" s="211" t="s">
        <v>16346</v>
      </c>
      <c r="C350" s="212" t="s">
        <v>2897</v>
      </c>
      <c r="D350" s="211" t="s">
        <v>1385</v>
      </c>
      <c r="E350" s="213">
        <v>107.0</v>
      </c>
      <c r="F350" s="213">
        <v>1.0</v>
      </c>
      <c r="G350" s="213">
        <v>0.0</v>
      </c>
      <c r="H350" s="213">
        <v>10.0</v>
      </c>
      <c r="I350" s="213">
        <v>10.0</v>
      </c>
      <c r="J350" s="214">
        <v>0.0</v>
      </c>
      <c r="K350" s="211" t="s">
        <v>16347</v>
      </c>
      <c r="L350" s="211">
        <v>3.325018E9</v>
      </c>
      <c r="M350" s="211" t="s">
        <v>11034</v>
      </c>
      <c r="N350" s="211" t="s">
        <v>14076</v>
      </c>
      <c r="O350" s="211" t="s">
        <v>16348</v>
      </c>
      <c r="P350" s="211" t="s">
        <v>2137</v>
      </c>
      <c r="Q350" s="230">
        <f>COUNTIF('Hedef Liste Konya'!A:A,A350)</f>
        <v>1</v>
      </c>
    </row>
    <row r="351" ht="15.75" hidden="1" customHeight="1">
      <c r="A351" s="211" t="s">
        <v>15195</v>
      </c>
      <c r="B351" s="211" t="s">
        <v>15196</v>
      </c>
      <c r="C351" s="212" t="s">
        <v>2897</v>
      </c>
      <c r="D351" s="211" t="s">
        <v>1597</v>
      </c>
      <c r="E351" s="213">
        <v>537.0</v>
      </c>
      <c r="F351" s="213">
        <v>9.0</v>
      </c>
      <c r="G351" s="213">
        <v>4.0</v>
      </c>
      <c r="H351" s="213">
        <v>6.0</v>
      </c>
      <c r="I351" s="213">
        <v>10.0</v>
      </c>
      <c r="J351" s="214">
        <v>0.4</v>
      </c>
      <c r="K351" s="211" t="s">
        <v>15197</v>
      </c>
      <c r="L351" s="211">
        <v>5.525923992E9</v>
      </c>
      <c r="M351" s="211" t="s">
        <v>11034</v>
      </c>
      <c r="N351" s="211" t="s">
        <v>13609</v>
      </c>
      <c r="O351" s="211" t="s">
        <v>15198</v>
      </c>
      <c r="P351" s="211" t="s">
        <v>2137</v>
      </c>
      <c r="Q351" s="230">
        <f>COUNTIF('Hedef Liste Konya'!A:A,A351)</f>
        <v>1</v>
      </c>
    </row>
    <row r="352" ht="15.75" hidden="1" customHeight="1">
      <c r="A352" s="211" t="s">
        <v>16778</v>
      </c>
      <c r="B352" s="211" t="s">
        <v>16779</v>
      </c>
      <c r="C352" s="212" t="s">
        <v>2897</v>
      </c>
      <c r="D352" s="211" t="s">
        <v>1385</v>
      </c>
      <c r="E352" s="213">
        <v>164.0</v>
      </c>
      <c r="F352" s="211"/>
      <c r="G352" s="213">
        <v>5.0</v>
      </c>
      <c r="H352" s="213">
        <v>3.0</v>
      </c>
      <c r="I352" s="213">
        <v>8.0</v>
      </c>
      <c r="J352" s="214">
        <v>0.63</v>
      </c>
      <c r="K352" s="211" t="s">
        <v>14152</v>
      </c>
      <c r="L352" s="211">
        <v>3.322651717E9</v>
      </c>
      <c r="M352" s="211" t="s">
        <v>11034</v>
      </c>
      <c r="N352" s="211" t="s">
        <v>13773</v>
      </c>
      <c r="O352" s="211" t="s">
        <v>16780</v>
      </c>
      <c r="P352" s="211" t="s">
        <v>2137</v>
      </c>
      <c r="Q352" s="230">
        <f>COUNTIF('Hedef Liste Konya'!A:A,A352)</f>
        <v>1</v>
      </c>
    </row>
    <row r="353" ht="15.75" hidden="1" customHeight="1">
      <c r="A353" s="211" t="s">
        <v>16899</v>
      </c>
      <c r="B353" s="211" t="s">
        <v>16900</v>
      </c>
      <c r="C353" s="212" t="s">
        <v>2897</v>
      </c>
      <c r="D353" s="211" t="s">
        <v>1827</v>
      </c>
      <c r="E353" s="213">
        <v>192.0</v>
      </c>
      <c r="F353" s="211"/>
      <c r="G353" s="213">
        <v>0.0</v>
      </c>
      <c r="H353" s="213">
        <v>11.0</v>
      </c>
      <c r="I353" s="213">
        <v>11.0</v>
      </c>
      <c r="J353" s="214">
        <v>0.0</v>
      </c>
      <c r="K353" s="211" t="s">
        <v>16901</v>
      </c>
      <c r="L353" s="211">
        <v>3.325017969E9</v>
      </c>
      <c r="M353" s="211" t="s">
        <v>13620</v>
      </c>
      <c r="N353" s="211" t="s">
        <v>14637</v>
      </c>
      <c r="O353" s="211" t="s">
        <v>16902</v>
      </c>
      <c r="P353" s="211" t="s">
        <v>2137</v>
      </c>
      <c r="Q353" s="230">
        <f>COUNTIF('Hedef Liste Konya'!A:A,A353)</f>
        <v>1</v>
      </c>
    </row>
    <row r="354" ht="15.75" hidden="1" customHeight="1">
      <c r="A354" s="211" t="s">
        <v>18115</v>
      </c>
      <c r="B354" s="211" t="s">
        <v>18116</v>
      </c>
      <c r="C354" s="212" t="s">
        <v>2897</v>
      </c>
      <c r="D354" s="211" t="s">
        <v>1364</v>
      </c>
      <c r="E354" s="213">
        <v>129.0</v>
      </c>
      <c r="F354" s="213">
        <v>35.0</v>
      </c>
      <c r="G354" s="213">
        <v>57.0</v>
      </c>
      <c r="H354" s="213">
        <v>4.0</v>
      </c>
      <c r="I354" s="213">
        <v>61.0</v>
      </c>
      <c r="J354" s="214">
        <v>0.93</v>
      </c>
      <c r="K354" s="211" t="s">
        <v>2216</v>
      </c>
      <c r="L354" s="211">
        <v>5.541239864E9</v>
      </c>
      <c r="M354" s="211" t="s">
        <v>13620</v>
      </c>
      <c r="N354" s="211" t="s">
        <v>18117</v>
      </c>
      <c r="O354" s="211" t="s">
        <v>18118</v>
      </c>
      <c r="P354" s="211" t="s">
        <v>2165</v>
      </c>
      <c r="Q354" s="230">
        <f>COUNTIF('Hedef Liste Konya'!A:A,A354)</f>
        <v>0</v>
      </c>
    </row>
    <row r="355" ht="15.75" hidden="1" customHeight="1">
      <c r="A355" s="211" t="s">
        <v>15615</v>
      </c>
      <c r="B355" s="211" t="s">
        <v>15616</v>
      </c>
      <c r="C355" s="212" t="s">
        <v>2897</v>
      </c>
      <c r="D355" s="211" t="s">
        <v>1364</v>
      </c>
      <c r="E355" s="213">
        <v>43.0</v>
      </c>
      <c r="F355" s="213">
        <v>1.0</v>
      </c>
      <c r="G355" s="213">
        <v>11.0</v>
      </c>
      <c r="H355" s="213">
        <v>7.0</v>
      </c>
      <c r="I355" s="213">
        <v>18.0</v>
      </c>
      <c r="J355" s="214">
        <v>0.61</v>
      </c>
      <c r="K355" s="211" t="s">
        <v>15617</v>
      </c>
      <c r="L355" s="211">
        <v>3.32502403E9</v>
      </c>
      <c r="M355" s="211" t="s">
        <v>11034</v>
      </c>
      <c r="N355" s="211" t="s">
        <v>13784</v>
      </c>
      <c r="O355" s="211" t="s">
        <v>15618</v>
      </c>
      <c r="P355" s="211" t="s">
        <v>2137</v>
      </c>
      <c r="Q355" s="230">
        <f>COUNTIF('Hedef Liste Konya'!A:A,A355)</f>
        <v>1</v>
      </c>
    </row>
    <row r="356" ht="15.75" hidden="1" customHeight="1">
      <c r="A356" s="211" t="s">
        <v>15140</v>
      </c>
      <c r="B356" s="211" t="s">
        <v>15141</v>
      </c>
      <c r="C356" s="212" t="s">
        <v>2897</v>
      </c>
      <c r="D356" s="211" t="s">
        <v>1493</v>
      </c>
      <c r="E356" s="213">
        <v>797.0</v>
      </c>
      <c r="F356" s="213">
        <v>8.0</v>
      </c>
      <c r="G356" s="213">
        <v>4.0</v>
      </c>
      <c r="H356" s="213">
        <v>12.0</v>
      </c>
      <c r="I356" s="213">
        <v>16.0</v>
      </c>
      <c r="J356" s="214">
        <v>0.25</v>
      </c>
      <c r="K356" s="211" t="s">
        <v>15142</v>
      </c>
      <c r="L356" s="211">
        <v>5.516315256E9</v>
      </c>
      <c r="M356" s="211" t="s">
        <v>13595</v>
      </c>
      <c r="N356" s="211" t="s">
        <v>14215</v>
      </c>
      <c r="O356" s="211" t="s">
        <v>15143</v>
      </c>
      <c r="P356" s="211" t="s">
        <v>2137</v>
      </c>
      <c r="Q356" s="230">
        <f>COUNTIF('Hedef Liste Konya'!A:A,A356)</f>
        <v>1</v>
      </c>
    </row>
    <row r="357" ht="15.75" hidden="1" customHeight="1">
      <c r="A357" s="211" t="s">
        <v>16259</v>
      </c>
      <c r="B357" s="211" t="s">
        <v>16260</v>
      </c>
      <c r="C357" s="212" t="s">
        <v>2897</v>
      </c>
      <c r="D357" s="211" t="s">
        <v>1443</v>
      </c>
      <c r="E357" s="213">
        <v>2658.0</v>
      </c>
      <c r="F357" s="211"/>
      <c r="G357" s="213">
        <v>0.0</v>
      </c>
      <c r="H357" s="213">
        <v>45.0</v>
      </c>
      <c r="I357" s="213">
        <v>45.0</v>
      </c>
      <c r="J357" s="214">
        <v>0.0</v>
      </c>
      <c r="K357" s="211" t="s">
        <v>18119</v>
      </c>
      <c r="L357" s="211">
        <v>5.52646025E9</v>
      </c>
      <c r="M357" s="211" t="s">
        <v>13595</v>
      </c>
      <c r="N357" s="211" t="s">
        <v>13945</v>
      </c>
      <c r="O357" s="211" t="s">
        <v>16262</v>
      </c>
      <c r="P357" s="211" t="s">
        <v>2137</v>
      </c>
      <c r="Q357" s="230">
        <f>COUNTIF('Hedef Liste Konya'!A:A,A357)</f>
        <v>1</v>
      </c>
    </row>
    <row r="358" ht="15.75" hidden="1" customHeight="1">
      <c r="A358" s="211" t="s">
        <v>14982</v>
      </c>
      <c r="B358" s="211" t="s">
        <v>14983</v>
      </c>
      <c r="C358" s="212" t="s">
        <v>2909</v>
      </c>
      <c r="D358" s="211" t="s">
        <v>1443</v>
      </c>
      <c r="F358" s="211"/>
      <c r="G358" s="213">
        <v>0.0</v>
      </c>
      <c r="H358" s="213">
        <v>34.0</v>
      </c>
      <c r="I358" s="213">
        <v>34.0</v>
      </c>
      <c r="J358" s="214">
        <v>0.0</v>
      </c>
      <c r="K358" s="211" t="s">
        <v>14984</v>
      </c>
      <c r="L358" s="211">
        <v>5.337398595E9</v>
      </c>
      <c r="M358" s="211" t="s">
        <v>13595</v>
      </c>
      <c r="N358" s="211" t="s">
        <v>13596</v>
      </c>
      <c r="O358" s="211" t="s">
        <v>14985</v>
      </c>
      <c r="P358" s="211" t="s">
        <v>2137</v>
      </c>
      <c r="Q358" s="230">
        <f>COUNTIF('Hedef Liste Konya'!A:A,A358)</f>
        <v>1</v>
      </c>
    </row>
    <row r="359" ht="15.75" hidden="1" customHeight="1">
      <c r="A359" s="211" t="s">
        <v>15663</v>
      </c>
      <c r="B359" s="211" t="s">
        <v>15664</v>
      </c>
      <c r="C359" s="212" t="s">
        <v>2897</v>
      </c>
      <c r="D359" s="211" t="s">
        <v>1364</v>
      </c>
      <c r="E359" s="213">
        <v>249.0</v>
      </c>
      <c r="F359" s="213">
        <v>5.0</v>
      </c>
      <c r="G359" s="213">
        <v>5.0</v>
      </c>
      <c r="H359" s="213">
        <v>40.0</v>
      </c>
      <c r="I359" s="213">
        <v>45.0</v>
      </c>
      <c r="J359" s="214">
        <v>0.11</v>
      </c>
      <c r="K359" s="211" t="s">
        <v>15665</v>
      </c>
      <c r="L359" s="211">
        <v>5.073306886E9</v>
      </c>
      <c r="M359" s="211" t="s">
        <v>13620</v>
      </c>
      <c r="N359" s="211" t="s">
        <v>14637</v>
      </c>
      <c r="O359" s="211" t="s">
        <v>15666</v>
      </c>
      <c r="P359" s="211" t="s">
        <v>2137</v>
      </c>
      <c r="Q359" s="230">
        <f>COUNTIF('Hedef Liste Konya'!A:A,A359)</f>
        <v>1</v>
      </c>
    </row>
    <row r="360" ht="15.75" hidden="1" customHeight="1">
      <c r="A360" s="211" t="s">
        <v>15296</v>
      </c>
      <c r="B360" s="211" t="s">
        <v>15297</v>
      </c>
      <c r="C360" s="212" t="s">
        <v>2897</v>
      </c>
      <c r="D360" s="211" t="s">
        <v>1385</v>
      </c>
      <c r="E360" s="213">
        <v>2519.0</v>
      </c>
      <c r="F360" s="213">
        <v>77.0</v>
      </c>
      <c r="G360" s="213">
        <v>1.0</v>
      </c>
      <c r="H360" s="213">
        <v>67.0</v>
      </c>
      <c r="I360" s="213">
        <v>68.0</v>
      </c>
      <c r="J360" s="214">
        <v>0.01</v>
      </c>
      <c r="K360" s="211" t="s">
        <v>15298</v>
      </c>
      <c r="L360" s="211">
        <v>5.419641952E9</v>
      </c>
      <c r="M360" s="211" t="s">
        <v>13679</v>
      </c>
      <c r="N360" s="211" t="s">
        <v>15299</v>
      </c>
      <c r="O360" s="211" t="s">
        <v>15300</v>
      </c>
      <c r="P360" s="211" t="s">
        <v>2137</v>
      </c>
      <c r="Q360" s="230">
        <f>COUNTIF('Hedef Liste Konya'!A:A,A360)</f>
        <v>1</v>
      </c>
    </row>
    <row r="361" ht="15.75" hidden="1" customHeight="1">
      <c r="A361" s="211" t="s">
        <v>15204</v>
      </c>
      <c r="B361" s="211" t="s">
        <v>15205</v>
      </c>
      <c r="C361" s="212" t="s">
        <v>2897</v>
      </c>
      <c r="D361" s="211" t="s">
        <v>1385</v>
      </c>
      <c r="E361" s="213">
        <v>1458.0</v>
      </c>
      <c r="F361" s="213">
        <v>22.0</v>
      </c>
      <c r="G361" s="213">
        <v>0.0</v>
      </c>
      <c r="H361" s="213">
        <v>13.0</v>
      </c>
      <c r="I361" s="213">
        <v>13.0</v>
      </c>
      <c r="J361" s="214">
        <v>0.0</v>
      </c>
      <c r="K361" s="211" t="s">
        <v>15206</v>
      </c>
      <c r="L361" s="211">
        <v>5.382597897E9</v>
      </c>
      <c r="M361" s="211" t="s">
        <v>13679</v>
      </c>
      <c r="N361" s="211" t="s">
        <v>1754</v>
      </c>
      <c r="O361" s="211" t="s">
        <v>15207</v>
      </c>
      <c r="P361" s="211" t="s">
        <v>2137</v>
      </c>
      <c r="Q361" s="230">
        <f>COUNTIF('Hedef Liste Konya'!A:A,A361)</f>
        <v>1</v>
      </c>
    </row>
    <row r="362" ht="15.75" hidden="1" customHeight="1">
      <c r="A362" s="211" t="s">
        <v>16807</v>
      </c>
      <c r="B362" s="211" t="s">
        <v>16808</v>
      </c>
      <c r="C362" s="212" t="s">
        <v>2897</v>
      </c>
      <c r="D362" s="211" t="s">
        <v>1348</v>
      </c>
      <c r="E362" s="213">
        <v>792.0</v>
      </c>
      <c r="F362" s="213">
        <v>11.0</v>
      </c>
      <c r="G362" s="213">
        <v>23.0</v>
      </c>
      <c r="H362" s="213">
        <v>3.0</v>
      </c>
      <c r="I362" s="213">
        <v>26.0</v>
      </c>
      <c r="J362" s="214">
        <v>0.88</v>
      </c>
      <c r="K362" s="211" t="s">
        <v>13466</v>
      </c>
      <c r="L362" s="211">
        <v>5.528703695E9</v>
      </c>
      <c r="M362" s="211" t="s">
        <v>11034</v>
      </c>
      <c r="N362" s="211" t="s">
        <v>14585</v>
      </c>
      <c r="O362" s="211" t="s">
        <v>16809</v>
      </c>
      <c r="P362" s="211" t="s">
        <v>2137</v>
      </c>
      <c r="Q362" s="230">
        <f>COUNTIF('Hedef Liste Konya'!A:A,A362)</f>
        <v>1</v>
      </c>
    </row>
    <row r="363" ht="15.75" hidden="1" customHeight="1">
      <c r="A363" s="211" t="s">
        <v>16600</v>
      </c>
      <c r="B363" s="211" t="s">
        <v>16601</v>
      </c>
      <c r="C363" s="212" t="s">
        <v>2897</v>
      </c>
      <c r="D363" s="211" t="s">
        <v>1364</v>
      </c>
      <c r="E363" s="213">
        <v>473.0</v>
      </c>
      <c r="F363" s="213">
        <v>34.0</v>
      </c>
      <c r="G363" s="213">
        <v>8.0</v>
      </c>
      <c r="H363" s="213">
        <v>24.0</v>
      </c>
      <c r="I363" s="213">
        <v>32.0</v>
      </c>
      <c r="J363" s="214">
        <v>0.25</v>
      </c>
      <c r="K363" s="211" t="s">
        <v>16602</v>
      </c>
      <c r="L363" s="211">
        <v>5.522431535E9</v>
      </c>
      <c r="M363" s="211" t="s">
        <v>11034</v>
      </c>
      <c r="N363" s="211" t="s">
        <v>16603</v>
      </c>
      <c r="O363" s="211" t="s">
        <v>16604</v>
      </c>
      <c r="P363" s="211" t="s">
        <v>2137</v>
      </c>
      <c r="Q363" s="230">
        <f>COUNTIF('Hedef Liste Konya'!A:A,A363)</f>
        <v>1</v>
      </c>
    </row>
    <row r="364" ht="15.75" hidden="1" customHeight="1">
      <c r="A364" s="211" t="s">
        <v>13751</v>
      </c>
      <c r="B364" s="211" t="s">
        <v>13752</v>
      </c>
      <c r="C364" s="212" t="s">
        <v>2897</v>
      </c>
      <c r="D364" s="211" t="s">
        <v>1364</v>
      </c>
      <c r="E364" s="213">
        <v>176.0</v>
      </c>
      <c r="F364" s="211"/>
      <c r="G364" s="213">
        <v>7.0</v>
      </c>
      <c r="H364" s="213">
        <v>13.0</v>
      </c>
      <c r="I364" s="213">
        <v>20.0</v>
      </c>
      <c r="J364" s="214">
        <v>0.35</v>
      </c>
      <c r="K364" s="211" t="s">
        <v>13753</v>
      </c>
      <c r="L364" s="211">
        <v>5.46625232E9</v>
      </c>
      <c r="M364" s="211" t="s">
        <v>11034</v>
      </c>
      <c r="N364" s="211" t="s">
        <v>13668</v>
      </c>
      <c r="O364" s="211" t="s">
        <v>13754</v>
      </c>
      <c r="P364" s="211" t="s">
        <v>2137</v>
      </c>
      <c r="Q364" s="230">
        <f>COUNTIF('Hedef Liste Konya'!A:A,A364)</f>
        <v>1</v>
      </c>
    </row>
    <row r="365" ht="15.75" hidden="1" customHeight="1">
      <c r="A365" s="211" t="s">
        <v>16280</v>
      </c>
      <c r="B365" s="211" t="s">
        <v>16281</v>
      </c>
      <c r="C365" s="212" t="s">
        <v>2897</v>
      </c>
      <c r="D365" s="211" t="s">
        <v>1507</v>
      </c>
      <c r="E365" s="213">
        <v>378.0</v>
      </c>
      <c r="F365" s="213">
        <v>12.0</v>
      </c>
      <c r="G365" s="213">
        <v>0.0</v>
      </c>
      <c r="H365" s="213">
        <v>13.0</v>
      </c>
      <c r="I365" s="213">
        <v>13.0</v>
      </c>
      <c r="J365" s="214">
        <v>0.0</v>
      </c>
      <c r="K365" s="211" t="s">
        <v>16282</v>
      </c>
      <c r="L365" s="211">
        <v>5.3011564E9</v>
      </c>
      <c r="M365" s="211" t="s">
        <v>11034</v>
      </c>
      <c r="N365" s="211" t="s">
        <v>5707</v>
      </c>
      <c r="O365" s="211" t="s">
        <v>16283</v>
      </c>
      <c r="P365" s="211" t="s">
        <v>2137</v>
      </c>
      <c r="Q365" s="230">
        <f>COUNTIF('Hedef Liste Konya'!A:A,A365)</f>
        <v>1</v>
      </c>
    </row>
    <row r="366" ht="15.75" hidden="1" customHeight="1">
      <c r="A366" s="211" t="s">
        <v>14679</v>
      </c>
      <c r="B366" s="211" t="s">
        <v>14680</v>
      </c>
      <c r="C366" s="212" t="s">
        <v>2897</v>
      </c>
      <c r="D366" s="211" t="s">
        <v>1789</v>
      </c>
      <c r="E366" s="213">
        <v>378.0</v>
      </c>
      <c r="F366" s="213">
        <v>13.0</v>
      </c>
      <c r="G366" s="213">
        <v>16.0</v>
      </c>
      <c r="H366" s="213">
        <v>6.0</v>
      </c>
      <c r="I366" s="213">
        <v>22.0</v>
      </c>
      <c r="J366" s="214">
        <v>0.73</v>
      </c>
      <c r="K366" s="211" t="s">
        <v>14681</v>
      </c>
      <c r="L366" s="211">
        <v>5.459144062E9</v>
      </c>
      <c r="M366" s="211" t="s">
        <v>11034</v>
      </c>
      <c r="N366" s="211" t="s">
        <v>13668</v>
      </c>
      <c r="O366" s="211" t="s">
        <v>14682</v>
      </c>
      <c r="P366" s="211" t="s">
        <v>2137</v>
      </c>
      <c r="Q366" s="230">
        <f>COUNTIF('Hedef Liste Konya'!A:A,A366)</f>
        <v>1</v>
      </c>
    </row>
    <row r="367" ht="15.75" hidden="1" customHeight="1">
      <c r="A367" s="211" t="s">
        <v>15786</v>
      </c>
      <c r="B367" s="211" t="s">
        <v>15787</v>
      </c>
      <c r="C367" s="212" t="s">
        <v>2897</v>
      </c>
      <c r="D367" s="211" t="s">
        <v>1370</v>
      </c>
      <c r="E367" s="213">
        <v>1421.0</v>
      </c>
      <c r="F367" s="213">
        <v>47.0</v>
      </c>
      <c r="G367" s="213">
        <v>7.0</v>
      </c>
      <c r="H367" s="213">
        <v>2.0</v>
      </c>
      <c r="I367" s="213">
        <v>9.0</v>
      </c>
      <c r="J367" s="214">
        <v>0.78</v>
      </c>
      <c r="K367" s="211" t="s">
        <v>15788</v>
      </c>
      <c r="L367" s="211">
        <v>5.436476111E9</v>
      </c>
      <c r="M367" s="211" t="s">
        <v>13595</v>
      </c>
      <c r="N367" s="211" t="s">
        <v>14797</v>
      </c>
      <c r="O367" s="211" t="s">
        <v>15789</v>
      </c>
      <c r="P367" s="211" t="s">
        <v>2137</v>
      </c>
      <c r="Q367" s="230">
        <f>COUNTIF('Hedef Liste Konya'!A:A,A367)</f>
        <v>1</v>
      </c>
    </row>
    <row r="368" ht="15.75" hidden="1" customHeight="1">
      <c r="A368" s="211" t="s">
        <v>16359</v>
      </c>
      <c r="B368" s="211" t="s">
        <v>16360</v>
      </c>
      <c r="C368" s="212" t="s">
        <v>2909</v>
      </c>
      <c r="D368" s="211" t="s">
        <v>1370</v>
      </c>
      <c r="E368" s="211"/>
      <c r="F368" s="211"/>
      <c r="G368" s="213">
        <v>0.0</v>
      </c>
      <c r="H368" s="213">
        <v>6.0</v>
      </c>
      <c r="I368" s="213">
        <v>6.0</v>
      </c>
      <c r="J368" s="214">
        <v>0.0</v>
      </c>
      <c r="K368" s="211" t="s">
        <v>16361</v>
      </c>
      <c r="L368" s="211">
        <v>5.307710242E9</v>
      </c>
      <c r="M368" s="211" t="s">
        <v>11034</v>
      </c>
      <c r="N368" s="211" t="s">
        <v>13808</v>
      </c>
      <c r="O368" s="211" t="s">
        <v>16362</v>
      </c>
      <c r="P368" s="211" t="s">
        <v>2137</v>
      </c>
      <c r="Q368" s="230">
        <f>COUNTIF('Hedef Liste Konya'!A:A,A368)</f>
        <v>1</v>
      </c>
    </row>
    <row r="369" ht="15.75" hidden="1" customHeight="1">
      <c r="A369" s="211" t="s">
        <v>18120</v>
      </c>
      <c r="B369" s="211" t="s">
        <v>18121</v>
      </c>
      <c r="C369" s="212" t="s">
        <v>2897</v>
      </c>
      <c r="D369" s="211" t="s">
        <v>1364</v>
      </c>
      <c r="E369" s="213">
        <v>208.0</v>
      </c>
      <c r="F369" s="213">
        <v>28.0</v>
      </c>
      <c r="G369" s="213">
        <v>53.0</v>
      </c>
      <c r="H369" s="213">
        <v>7.0</v>
      </c>
      <c r="I369" s="213">
        <v>60.0</v>
      </c>
      <c r="J369" s="214">
        <v>0.88</v>
      </c>
      <c r="K369" s="211" t="s">
        <v>2216</v>
      </c>
      <c r="L369" s="211">
        <v>5.534410774E9</v>
      </c>
      <c r="M369" s="211" t="s">
        <v>11034</v>
      </c>
      <c r="N369" s="211" t="s">
        <v>13773</v>
      </c>
      <c r="O369" s="211" t="s">
        <v>18122</v>
      </c>
      <c r="P369" s="211" t="s">
        <v>2165</v>
      </c>
      <c r="Q369" s="230">
        <f>COUNTIF('Hedef Liste Konya'!A:A,A369)</f>
        <v>0</v>
      </c>
    </row>
    <row r="370" ht="15.75" hidden="1" customHeight="1">
      <c r="A370" s="211" t="s">
        <v>14929</v>
      </c>
      <c r="B370" s="211" t="s">
        <v>14930</v>
      </c>
      <c r="C370" s="212" t="s">
        <v>2897</v>
      </c>
      <c r="D370" s="211" t="s">
        <v>1688</v>
      </c>
      <c r="E370" s="213">
        <v>85.0</v>
      </c>
      <c r="F370" s="213">
        <v>3.0</v>
      </c>
      <c r="G370" s="213">
        <v>0.0</v>
      </c>
      <c r="H370" s="213">
        <v>9.0</v>
      </c>
      <c r="I370" s="213">
        <v>9.0</v>
      </c>
      <c r="J370" s="214">
        <v>0.0</v>
      </c>
      <c r="K370" s="211" t="s">
        <v>14931</v>
      </c>
      <c r="L370" s="211">
        <v>3.323241424E9</v>
      </c>
      <c r="M370" s="211" t="s">
        <v>13595</v>
      </c>
      <c r="N370" s="211" t="s">
        <v>14932</v>
      </c>
      <c r="O370" s="211" t="s">
        <v>14933</v>
      </c>
      <c r="P370" s="211" t="s">
        <v>2137</v>
      </c>
      <c r="Q370" s="230">
        <f>COUNTIF('Hedef Liste Konya'!A:A,A370)</f>
        <v>1</v>
      </c>
    </row>
    <row r="371" ht="15.75" hidden="1" customHeight="1">
      <c r="A371" s="211" t="s">
        <v>16650</v>
      </c>
      <c r="B371" s="211" t="s">
        <v>16651</v>
      </c>
      <c r="C371" s="212" t="s">
        <v>2897</v>
      </c>
      <c r="D371" s="211" t="s">
        <v>1364</v>
      </c>
      <c r="E371" s="213">
        <v>82.0</v>
      </c>
      <c r="F371" s="211"/>
      <c r="G371" s="213">
        <v>6.0</v>
      </c>
      <c r="H371" s="213">
        <v>14.0</v>
      </c>
      <c r="I371" s="213">
        <v>20.0</v>
      </c>
      <c r="J371" s="214">
        <v>0.3</v>
      </c>
      <c r="K371" s="211" t="s">
        <v>16652</v>
      </c>
      <c r="L371" s="211">
        <v>5.524389335E9</v>
      </c>
      <c r="M371" s="211" t="s">
        <v>11034</v>
      </c>
      <c r="N371" s="211" t="s">
        <v>13668</v>
      </c>
      <c r="O371" s="211" t="s">
        <v>16653</v>
      </c>
      <c r="P371" s="211" t="s">
        <v>2137</v>
      </c>
      <c r="Q371" s="230">
        <f>COUNTIF('Hedef Liste Konya'!A:A,A371)</f>
        <v>1</v>
      </c>
    </row>
    <row r="372" ht="15.75" hidden="1" customHeight="1">
      <c r="A372" s="211" t="s">
        <v>13792</v>
      </c>
      <c r="B372" s="211" t="s">
        <v>13793</v>
      </c>
      <c r="C372" s="212" t="s">
        <v>2897</v>
      </c>
      <c r="D372" s="211" t="s">
        <v>1364</v>
      </c>
      <c r="E372" s="213">
        <v>81.0</v>
      </c>
      <c r="F372" s="213">
        <v>7.0</v>
      </c>
      <c r="G372" s="213">
        <v>9.0</v>
      </c>
      <c r="H372" s="213">
        <v>9.0</v>
      </c>
      <c r="I372" s="213">
        <v>18.0</v>
      </c>
      <c r="J372" s="214">
        <v>0.5</v>
      </c>
      <c r="K372" s="211" t="s">
        <v>13788</v>
      </c>
      <c r="L372" s="211">
        <v>5.321387802E9</v>
      </c>
      <c r="M372" s="211" t="s">
        <v>11034</v>
      </c>
      <c r="N372" s="211" t="s">
        <v>13773</v>
      </c>
      <c r="O372" s="211" t="s">
        <v>13794</v>
      </c>
      <c r="P372" s="211" t="s">
        <v>2137</v>
      </c>
      <c r="Q372" s="230">
        <f>COUNTIF('Hedef Liste Konya'!A:A,A372)</f>
        <v>1</v>
      </c>
    </row>
    <row r="373" ht="15.75" hidden="1" customHeight="1">
      <c r="A373" s="211" t="s">
        <v>16094</v>
      </c>
      <c r="B373" s="211" t="s">
        <v>16095</v>
      </c>
      <c r="C373" s="212" t="s">
        <v>2897</v>
      </c>
      <c r="D373" s="211" t="s">
        <v>1832</v>
      </c>
      <c r="E373" s="213">
        <v>48.0</v>
      </c>
      <c r="F373" s="211"/>
      <c r="G373" s="213">
        <v>0.0</v>
      </c>
      <c r="H373" s="213">
        <v>11.0</v>
      </c>
      <c r="I373" s="213">
        <v>11.0</v>
      </c>
      <c r="J373" s="231">
        <v>0.0</v>
      </c>
      <c r="K373" s="211" t="s">
        <v>16096</v>
      </c>
      <c r="L373" s="211">
        <v>5.0758993E9</v>
      </c>
      <c r="M373" s="211" t="s">
        <v>13620</v>
      </c>
      <c r="N373" s="211" t="s">
        <v>14005</v>
      </c>
      <c r="O373" s="211" t="s">
        <v>16097</v>
      </c>
      <c r="P373" s="211" t="s">
        <v>2137</v>
      </c>
      <c r="Q373" s="230">
        <f>COUNTIF('Hedef Liste Konya'!A:A,A373)</f>
        <v>1</v>
      </c>
    </row>
    <row r="374" ht="15.75" hidden="1" customHeight="1">
      <c r="A374" s="211" t="s">
        <v>14069</v>
      </c>
      <c r="B374" s="211" t="s">
        <v>14070</v>
      </c>
      <c r="C374" s="212" t="s">
        <v>2897</v>
      </c>
      <c r="D374" s="211" t="s">
        <v>1443</v>
      </c>
      <c r="E374" s="213">
        <v>376.0</v>
      </c>
      <c r="F374" s="211"/>
      <c r="G374" s="213">
        <v>10.0</v>
      </c>
      <c r="H374" s="213">
        <v>24.0</v>
      </c>
      <c r="I374" s="213">
        <v>34.0</v>
      </c>
      <c r="J374" s="214">
        <v>0.29</v>
      </c>
      <c r="K374" s="211" t="s">
        <v>14071</v>
      </c>
      <c r="L374" s="211">
        <v>3.322611001E9</v>
      </c>
      <c r="M374" s="211" t="s">
        <v>11034</v>
      </c>
      <c r="N374" s="211" t="s">
        <v>13668</v>
      </c>
      <c r="O374" s="211" t="s">
        <v>14072</v>
      </c>
      <c r="P374" s="211" t="s">
        <v>2137</v>
      </c>
      <c r="Q374" s="230">
        <f>COUNTIF('Hedef Liste Konya'!A:A,A374)</f>
        <v>1</v>
      </c>
    </row>
    <row r="375" ht="15.75" hidden="1" customHeight="1">
      <c r="A375" s="211" t="s">
        <v>16730</v>
      </c>
      <c r="B375" s="211" t="s">
        <v>16731</v>
      </c>
      <c r="C375" s="212" t="s">
        <v>2909</v>
      </c>
      <c r="D375" s="211" t="s">
        <v>1443</v>
      </c>
      <c r="E375" s="213">
        <v>329.0</v>
      </c>
      <c r="F375" s="211"/>
      <c r="G375" s="213">
        <v>0.0</v>
      </c>
      <c r="H375" s="213">
        <v>33.0</v>
      </c>
      <c r="I375" s="213">
        <v>33.0</v>
      </c>
      <c r="J375" s="214">
        <v>0.0</v>
      </c>
      <c r="K375" s="211" t="s">
        <v>16732</v>
      </c>
      <c r="L375" s="211">
        <v>3.328132232E9</v>
      </c>
      <c r="M375" s="211" t="s">
        <v>13679</v>
      </c>
      <c r="N375" s="211" t="s">
        <v>18123</v>
      </c>
      <c r="O375" s="211" t="s">
        <v>16733</v>
      </c>
      <c r="P375" s="211" t="s">
        <v>2137</v>
      </c>
      <c r="Q375" s="230">
        <f>COUNTIF('Hedef Liste Konya'!A:A,A375)</f>
        <v>1</v>
      </c>
    </row>
    <row r="376" ht="15.75" hidden="1" customHeight="1">
      <c r="A376" s="211" t="s">
        <v>18124</v>
      </c>
      <c r="B376" s="211" t="s">
        <v>18125</v>
      </c>
      <c r="C376" s="212" t="s">
        <v>2897</v>
      </c>
      <c r="D376" s="211" t="s">
        <v>1364</v>
      </c>
      <c r="E376" s="213">
        <v>512.0</v>
      </c>
      <c r="F376" s="213">
        <v>25.0</v>
      </c>
      <c r="G376" s="213">
        <v>70.0</v>
      </c>
      <c r="H376" s="213">
        <v>6.0</v>
      </c>
      <c r="I376" s="213">
        <v>76.0</v>
      </c>
      <c r="J376" s="214">
        <v>0.92</v>
      </c>
      <c r="K376" s="211" t="s">
        <v>2216</v>
      </c>
      <c r="L376" s="211">
        <v>3.322363136E9</v>
      </c>
      <c r="M376" s="211" t="s">
        <v>11034</v>
      </c>
      <c r="N376" s="211" t="s">
        <v>14277</v>
      </c>
      <c r="O376" s="211" t="s">
        <v>18126</v>
      </c>
      <c r="P376" s="211" t="s">
        <v>2165</v>
      </c>
      <c r="Q376" s="230">
        <f>COUNTIF('Hedef Liste Konya'!A:A,A376)</f>
        <v>0</v>
      </c>
    </row>
    <row r="377" ht="15.75" hidden="1" customHeight="1">
      <c r="A377" s="211" t="s">
        <v>15440</v>
      </c>
      <c r="B377" s="211" t="s">
        <v>15441</v>
      </c>
      <c r="C377" s="212" t="s">
        <v>2897</v>
      </c>
      <c r="D377" s="211" t="s">
        <v>1370</v>
      </c>
      <c r="E377" s="213">
        <v>1230.0</v>
      </c>
      <c r="F377" s="211"/>
      <c r="G377" s="213">
        <v>0.0</v>
      </c>
      <c r="H377" s="213">
        <v>77.0</v>
      </c>
      <c r="I377" s="213">
        <v>77.0</v>
      </c>
      <c r="J377" s="214">
        <v>0.0</v>
      </c>
      <c r="K377" s="211" t="s">
        <v>15442</v>
      </c>
      <c r="L377" s="211">
        <v>5.060974043E9</v>
      </c>
      <c r="M377" s="211" t="s">
        <v>11034</v>
      </c>
      <c r="N377" s="211" t="s">
        <v>14326</v>
      </c>
      <c r="O377" s="211" t="s">
        <v>15443</v>
      </c>
      <c r="P377" s="211" t="s">
        <v>2137</v>
      </c>
      <c r="Q377" s="230">
        <f>COUNTIF('Hedef Liste Konya'!A:A,A377)</f>
        <v>1</v>
      </c>
    </row>
    <row r="378" ht="15.75" hidden="1" customHeight="1">
      <c r="A378" s="211" t="s">
        <v>18127</v>
      </c>
      <c r="B378" s="211" t="s">
        <v>18128</v>
      </c>
      <c r="C378" s="212" t="s">
        <v>2897</v>
      </c>
      <c r="D378" s="211" t="s">
        <v>1364</v>
      </c>
      <c r="E378" s="213">
        <v>1033.0</v>
      </c>
      <c r="F378" s="213">
        <v>43.0</v>
      </c>
      <c r="G378" s="213">
        <v>35.0</v>
      </c>
      <c r="H378" s="213">
        <v>3.0</v>
      </c>
      <c r="I378" s="213">
        <v>38.0</v>
      </c>
      <c r="J378" s="214">
        <v>0.92</v>
      </c>
      <c r="K378" s="211" t="s">
        <v>2216</v>
      </c>
      <c r="L378" s="211">
        <v>5.427830792E9</v>
      </c>
      <c r="M378" s="211" t="s">
        <v>11034</v>
      </c>
      <c r="N378" s="211" t="s">
        <v>13668</v>
      </c>
      <c r="O378" s="211" t="s">
        <v>18129</v>
      </c>
      <c r="P378" s="211" t="s">
        <v>2165</v>
      </c>
      <c r="Q378" s="230">
        <f>COUNTIF('Hedef Liste Konya'!A:A,A378)</f>
        <v>0</v>
      </c>
    </row>
    <row r="379" ht="15.75" hidden="1" customHeight="1">
      <c r="A379" s="211" t="s">
        <v>15889</v>
      </c>
      <c r="B379" s="211" t="s">
        <v>15890</v>
      </c>
      <c r="C379" s="212" t="s">
        <v>2897</v>
      </c>
      <c r="D379" s="211" t="s">
        <v>1385</v>
      </c>
      <c r="E379" s="213">
        <v>114.0</v>
      </c>
      <c r="F379" s="213">
        <v>2.0</v>
      </c>
      <c r="G379" s="213">
        <v>0.0</v>
      </c>
      <c r="H379" s="213">
        <v>7.0</v>
      </c>
      <c r="I379" s="213">
        <v>7.0</v>
      </c>
      <c r="J379" s="214">
        <v>0.0</v>
      </c>
      <c r="K379" s="211" t="s">
        <v>15891</v>
      </c>
      <c r="L379" s="211">
        <v>3.32238787E9</v>
      </c>
      <c r="M379" s="211" t="s">
        <v>11034</v>
      </c>
      <c r="N379" s="211" t="s">
        <v>14277</v>
      </c>
      <c r="O379" s="211" t="s">
        <v>15892</v>
      </c>
      <c r="P379" s="211" t="s">
        <v>2137</v>
      </c>
      <c r="Q379" s="230">
        <f>COUNTIF('Hedef Liste Konya'!A:A,A379)</f>
        <v>1</v>
      </c>
    </row>
    <row r="380" ht="15.75" hidden="1" customHeight="1">
      <c r="A380" s="211" t="s">
        <v>13786</v>
      </c>
      <c r="B380" s="211" t="s">
        <v>13787</v>
      </c>
      <c r="C380" s="212" t="s">
        <v>2909</v>
      </c>
      <c r="D380" s="211" t="s">
        <v>1364</v>
      </c>
      <c r="E380" s="211"/>
      <c r="F380" s="211"/>
      <c r="G380" s="213">
        <v>0.0</v>
      </c>
      <c r="H380" s="213">
        <v>11.0</v>
      </c>
      <c r="I380" s="213">
        <v>11.0</v>
      </c>
      <c r="J380" s="214">
        <v>0.0</v>
      </c>
      <c r="K380" s="211" t="s">
        <v>13788</v>
      </c>
      <c r="L380" s="211">
        <v>5.321387802E9</v>
      </c>
      <c r="M380" s="211" t="s">
        <v>11034</v>
      </c>
      <c r="N380" s="211" t="s">
        <v>13789</v>
      </c>
      <c r="O380" s="211" t="s">
        <v>13790</v>
      </c>
      <c r="P380" s="211" t="s">
        <v>2137</v>
      </c>
      <c r="Q380" s="230">
        <f>COUNTIF('Hedef Liste Konya'!A:A,A380)</f>
        <v>1</v>
      </c>
    </row>
    <row r="381" ht="15.75" hidden="1" customHeight="1">
      <c r="A381" s="211" t="s">
        <v>15628</v>
      </c>
      <c r="B381" s="211" t="s">
        <v>15629</v>
      </c>
      <c r="C381" s="212" t="s">
        <v>2897</v>
      </c>
      <c r="D381" s="211" t="s">
        <v>1364</v>
      </c>
      <c r="E381" s="213">
        <v>346.0</v>
      </c>
      <c r="F381" s="213">
        <v>15.0</v>
      </c>
      <c r="G381" s="213">
        <v>10.0</v>
      </c>
      <c r="H381" s="213">
        <v>8.0</v>
      </c>
      <c r="I381" s="213">
        <v>18.0</v>
      </c>
      <c r="J381" s="214">
        <v>0.56</v>
      </c>
      <c r="K381" s="211" t="s">
        <v>15630</v>
      </c>
      <c r="L381" s="211">
        <v>5.525037051E9</v>
      </c>
      <c r="M381" s="211" t="s">
        <v>13595</v>
      </c>
      <c r="N381" s="211" t="s">
        <v>15575</v>
      </c>
      <c r="O381" s="211" t="s">
        <v>15631</v>
      </c>
      <c r="P381" s="211" t="s">
        <v>2137</v>
      </c>
      <c r="Q381" s="230">
        <f>COUNTIF('Hedef Liste Konya'!A:A,A381)</f>
        <v>1</v>
      </c>
    </row>
    <row r="382" ht="15.75" hidden="1" customHeight="1">
      <c r="A382" s="211" t="s">
        <v>16408</v>
      </c>
      <c r="B382" s="211" t="s">
        <v>16409</v>
      </c>
      <c r="C382" s="212" t="s">
        <v>2909</v>
      </c>
      <c r="D382" s="211" t="s">
        <v>1443</v>
      </c>
      <c r="E382" s="213">
        <v>1495.0</v>
      </c>
      <c r="F382" s="211"/>
      <c r="G382" s="213">
        <v>7.0</v>
      </c>
      <c r="H382" s="213">
        <v>24.0</v>
      </c>
      <c r="I382" s="213">
        <v>31.0</v>
      </c>
      <c r="J382" s="214">
        <v>0.23</v>
      </c>
      <c r="K382" s="211" t="s">
        <v>16410</v>
      </c>
      <c r="L382" s="211">
        <v>5.51555805E9</v>
      </c>
      <c r="M382" s="211" t="s">
        <v>11034</v>
      </c>
      <c r="N382" s="211" t="s">
        <v>13602</v>
      </c>
      <c r="O382" s="211" t="s">
        <v>16411</v>
      </c>
      <c r="P382" s="211" t="s">
        <v>2137</v>
      </c>
      <c r="Q382" s="230">
        <f>COUNTIF('Hedef Liste Konya'!A:A,A382)</f>
        <v>1</v>
      </c>
    </row>
    <row r="383" ht="15.75" hidden="1" customHeight="1">
      <c r="A383" s="211" t="s">
        <v>16951</v>
      </c>
      <c r="B383" s="211" t="s">
        <v>16952</v>
      </c>
      <c r="C383" s="212" t="s">
        <v>2897</v>
      </c>
      <c r="D383" s="211" t="s">
        <v>1507</v>
      </c>
      <c r="E383" s="213">
        <v>420.0</v>
      </c>
      <c r="F383" s="213">
        <v>27.0</v>
      </c>
      <c r="G383" s="213">
        <v>17.0</v>
      </c>
      <c r="H383" s="213">
        <v>5.0</v>
      </c>
      <c r="I383" s="213">
        <v>22.0</v>
      </c>
      <c r="J383" s="214">
        <v>0.77</v>
      </c>
      <c r="K383" s="211" t="s">
        <v>16944</v>
      </c>
      <c r="L383" s="211">
        <v>5.383867289E9</v>
      </c>
      <c r="M383" s="211" t="s">
        <v>11034</v>
      </c>
      <c r="N383" s="211" t="s">
        <v>13773</v>
      </c>
      <c r="O383" s="211" t="s">
        <v>16953</v>
      </c>
      <c r="P383" s="211" t="s">
        <v>2137</v>
      </c>
      <c r="Q383" s="230">
        <f>COUNTIF('Hedef Liste Konya'!A:A,A383)</f>
        <v>1</v>
      </c>
    </row>
    <row r="384" ht="15.75" hidden="1" customHeight="1">
      <c r="A384" s="211" t="s">
        <v>15770</v>
      </c>
      <c r="B384" s="211" t="s">
        <v>18130</v>
      </c>
      <c r="C384" s="212" t="s">
        <v>2897</v>
      </c>
      <c r="D384" s="211" t="s">
        <v>1364</v>
      </c>
      <c r="E384" s="213">
        <v>123.0</v>
      </c>
      <c r="F384" s="211"/>
      <c r="G384" s="213">
        <v>16.0</v>
      </c>
      <c r="H384" s="213">
        <v>8.0</v>
      </c>
      <c r="I384" s="213">
        <v>24.0</v>
      </c>
      <c r="J384" s="214">
        <v>0.67</v>
      </c>
      <c r="K384" s="211" t="s">
        <v>15772</v>
      </c>
      <c r="L384" s="211">
        <v>5.451324242E9</v>
      </c>
      <c r="M384" s="211" t="s">
        <v>13620</v>
      </c>
      <c r="N384" s="211" t="s">
        <v>18131</v>
      </c>
      <c r="O384" s="211" t="s">
        <v>18132</v>
      </c>
      <c r="P384" s="211" t="s">
        <v>2137</v>
      </c>
      <c r="Q384" s="230">
        <f>COUNTIF('Hedef Liste Konya'!A:A,A384)</f>
        <v>1</v>
      </c>
    </row>
    <row r="385" ht="15.75" hidden="1" customHeight="1">
      <c r="A385" s="211" t="s">
        <v>14557</v>
      </c>
      <c r="B385" s="211" t="s">
        <v>14558</v>
      </c>
      <c r="C385" s="212" t="s">
        <v>2909</v>
      </c>
      <c r="D385" s="211" t="s">
        <v>1364</v>
      </c>
      <c r="E385" s="211"/>
      <c r="F385" s="211"/>
      <c r="G385" s="213">
        <v>0.0</v>
      </c>
      <c r="H385" s="213">
        <v>34.0</v>
      </c>
      <c r="I385" s="213">
        <v>34.0</v>
      </c>
      <c r="J385" s="214">
        <v>0.0</v>
      </c>
      <c r="K385" s="211" t="s">
        <v>14559</v>
      </c>
      <c r="L385" s="211">
        <v>3.325829799E9</v>
      </c>
      <c r="M385" s="211" t="s">
        <v>14560</v>
      </c>
      <c r="N385" s="211" t="s">
        <v>14561</v>
      </c>
      <c r="O385" s="211" t="s">
        <v>14562</v>
      </c>
      <c r="P385" s="211" t="s">
        <v>2137</v>
      </c>
      <c r="Q385" s="230">
        <f>COUNTIF('Hedef Liste Konya'!A:A,A385)</f>
        <v>1</v>
      </c>
    </row>
    <row r="386" ht="15.75" hidden="1" customHeight="1">
      <c r="A386" s="211" t="s">
        <v>16832</v>
      </c>
      <c r="B386" s="211" t="s">
        <v>16833</v>
      </c>
      <c r="C386" s="212" t="s">
        <v>2897</v>
      </c>
      <c r="D386" s="211" t="s">
        <v>1348</v>
      </c>
      <c r="E386" s="213">
        <v>93.0</v>
      </c>
      <c r="F386" s="213">
        <v>2.0</v>
      </c>
      <c r="G386" s="213">
        <v>8.0</v>
      </c>
      <c r="H386" s="213">
        <v>48.0</v>
      </c>
      <c r="I386" s="213">
        <v>56.0</v>
      </c>
      <c r="J386" s="214">
        <v>0.14</v>
      </c>
      <c r="K386" s="211" t="s">
        <v>16834</v>
      </c>
      <c r="L386" s="211">
        <v>3.325022025E9</v>
      </c>
      <c r="M386" s="211" t="s">
        <v>11034</v>
      </c>
      <c r="N386" s="211" t="s">
        <v>13602</v>
      </c>
      <c r="O386" s="211" t="s">
        <v>14035</v>
      </c>
      <c r="P386" s="211" t="s">
        <v>2137</v>
      </c>
      <c r="Q386" s="230">
        <f>COUNTIF('Hedef Liste Konya'!A:A,A386)</f>
        <v>1</v>
      </c>
    </row>
    <row r="387" ht="15.75" hidden="1" customHeight="1">
      <c r="A387" s="211" t="s">
        <v>13998</v>
      </c>
      <c r="B387" s="211" t="s">
        <v>13999</v>
      </c>
      <c r="C387" s="212" t="s">
        <v>2897</v>
      </c>
      <c r="D387" s="211" t="s">
        <v>1507</v>
      </c>
      <c r="E387" s="213">
        <v>620.0</v>
      </c>
      <c r="F387" s="213">
        <v>23.0</v>
      </c>
      <c r="G387" s="213">
        <v>4.0</v>
      </c>
      <c r="H387" s="213">
        <v>50.0</v>
      </c>
      <c r="I387" s="213">
        <v>54.0</v>
      </c>
      <c r="J387" s="214">
        <v>0.07</v>
      </c>
      <c r="K387" s="211" t="s">
        <v>14000</v>
      </c>
      <c r="L387" s="211">
        <v>5.550055319E9</v>
      </c>
      <c r="M387" s="211" t="s">
        <v>13656</v>
      </c>
      <c r="N387" s="211" t="s">
        <v>13981</v>
      </c>
      <c r="O387" s="211" t="s">
        <v>14001</v>
      </c>
      <c r="P387" s="211" t="s">
        <v>2137</v>
      </c>
      <c r="Q387" s="230">
        <f>COUNTIF('Hedef Liste Konya'!A:A,A387)</f>
        <v>1</v>
      </c>
    </row>
    <row r="388" ht="15.75" hidden="1" customHeight="1">
      <c r="A388" s="211" t="s">
        <v>16570</v>
      </c>
      <c r="B388" s="211" t="s">
        <v>16571</v>
      </c>
      <c r="C388" s="212" t="s">
        <v>2897</v>
      </c>
      <c r="D388" s="211" t="s">
        <v>1364</v>
      </c>
      <c r="E388" s="213">
        <v>29.0</v>
      </c>
      <c r="F388" s="213">
        <v>3.0</v>
      </c>
      <c r="G388" s="213">
        <v>7.0</v>
      </c>
      <c r="H388" s="213">
        <v>11.0</v>
      </c>
      <c r="I388" s="213">
        <v>18.0</v>
      </c>
      <c r="J388" s="214">
        <v>0.39</v>
      </c>
      <c r="K388" s="211" t="s">
        <v>16572</v>
      </c>
      <c r="L388" s="211">
        <v>5.421950042E9</v>
      </c>
      <c r="M388" s="211" t="s">
        <v>13679</v>
      </c>
      <c r="N388" s="211" t="s">
        <v>2520</v>
      </c>
      <c r="O388" s="211" t="s">
        <v>16573</v>
      </c>
      <c r="P388" s="211" t="s">
        <v>2137</v>
      </c>
      <c r="Q388" s="230">
        <f>COUNTIF('Hedef Liste Konya'!A:A,A388)</f>
        <v>1</v>
      </c>
    </row>
    <row r="389" ht="15.75" hidden="1" customHeight="1">
      <c r="A389" s="211" t="s">
        <v>18133</v>
      </c>
      <c r="B389" s="211" t="s">
        <v>18134</v>
      </c>
      <c r="C389" s="212" t="s">
        <v>2897</v>
      </c>
      <c r="D389" s="211" t="s">
        <v>1364</v>
      </c>
      <c r="E389" s="213">
        <v>31.0</v>
      </c>
      <c r="F389" s="211"/>
      <c r="G389" s="213">
        <v>9.0</v>
      </c>
      <c r="H389" s="213">
        <v>0.0</v>
      </c>
      <c r="I389" s="213">
        <v>9.0</v>
      </c>
      <c r="J389" s="214">
        <v>1.0</v>
      </c>
      <c r="K389" s="211" t="s">
        <v>18135</v>
      </c>
      <c r="L389" s="211">
        <v>5.447231997E9</v>
      </c>
      <c r="M389" s="211" t="s">
        <v>13595</v>
      </c>
      <c r="N389" s="211" t="s">
        <v>14945</v>
      </c>
      <c r="O389" s="211" t="s">
        <v>18136</v>
      </c>
      <c r="P389" s="211" t="s">
        <v>2137</v>
      </c>
      <c r="Q389" s="230">
        <f>COUNTIF('Hedef Liste Konya'!A:A,A389)</f>
        <v>0</v>
      </c>
    </row>
    <row r="390" ht="15.75" hidden="1" customHeight="1">
      <c r="A390" s="211" t="s">
        <v>14763</v>
      </c>
      <c r="B390" s="211" t="s">
        <v>18137</v>
      </c>
      <c r="C390" s="212" t="s">
        <v>2897</v>
      </c>
      <c r="D390" s="211" t="s">
        <v>1370</v>
      </c>
      <c r="E390" s="213">
        <v>9.0</v>
      </c>
      <c r="F390" s="211"/>
      <c r="G390" s="213">
        <v>17.0</v>
      </c>
      <c r="H390" s="213">
        <v>6.0</v>
      </c>
      <c r="I390" s="213">
        <v>23.0</v>
      </c>
      <c r="J390" s="214">
        <v>0.74</v>
      </c>
      <c r="K390" s="211" t="s">
        <v>14765</v>
      </c>
      <c r="L390" s="211">
        <v>3.32345409E9</v>
      </c>
      <c r="M390" s="211" t="s">
        <v>13620</v>
      </c>
      <c r="N390" s="211" t="s">
        <v>14642</v>
      </c>
      <c r="O390" s="211" t="s">
        <v>14766</v>
      </c>
      <c r="P390" s="211" t="s">
        <v>2137</v>
      </c>
      <c r="Q390" s="230">
        <f>COUNTIF('Hedef Liste Konya'!A:A,A390)</f>
        <v>1</v>
      </c>
    </row>
    <row r="391" ht="15.75" hidden="1" customHeight="1">
      <c r="A391" s="211" t="s">
        <v>16154</v>
      </c>
      <c r="B391" s="211" t="s">
        <v>16155</v>
      </c>
      <c r="C391" s="212" t="s">
        <v>2897</v>
      </c>
      <c r="D391" s="211" t="s">
        <v>1577</v>
      </c>
      <c r="E391" s="213">
        <v>2671.0</v>
      </c>
      <c r="F391" s="213">
        <v>139.0</v>
      </c>
      <c r="G391" s="213">
        <v>75.0</v>
      </c>
      <c r="H391" s="213">
        <v>34.0</v>
      </c>
      <c r="I391" s="213">
        <v>109.0</v>
      </c>
      <c r="J391" s="214">
        <v>0.69</v>
      </c>
      <c r="K391" s="211" t="s">
        <v>16079</v>
      </c>
      <c r="L391" s="211">
        <v>5.456303399E9</v>
      </c>
      <c r="M391" s="211" t="s">
        <v>11034</v>
      </c>
      <c r="N391" s="211" t="s">
        <v>13773</v>
      </c>
      <c r="O391" s="211" t="s">
        <v>16080</v>
      </c>
      <c r="P391" s="211" t="s">
        <v>2137</v>
      </c>
      <c r="Q391" s="230">
        <f>COUNTIF('Hedef Liste Konya'!A:A,A391)</f>
        <v>1</v>
      </c>
    </row>
    <row r="392" ht="15.75" hidden="1" customHeight="1">
      <c r="A392" s="211" t="s">
        <v>16317</v>
      </c>
      <c r="B392" s="211" t="s">
        <v>16318</v>
      </c>
      <c r="C392" s="212" t="s">
        <v>2909</v>
      </c>
      <c r="D392" s="211" t="s">
        <v>1443</v>
      </c>
      <c r="E392" s="213">
        <v>4.0</v>
      </c>
      <c r="F392" s="211"/>
      <c r="G392" s="213">
        <v>0.0</v>
      </c>
      <c r="H392" s="213">
        <v>21.0</v>
      </c>
      <c r="I392" s="213">
        <v>21.0</v>
      </c>
      <c r="J392" s="214">
        <v>0.0</v>
      </c>
      <c r="K392" s="211" t="s">
        <v>16319</v>
      </c>
      <c r="L392" s="211">
        <v>5.347323775E9</v>
      </c>
      <c r="M392" s="211" t="s">
        <v>11034</v>
      </c>
      <c r="N392" s="211" t="s">
        <v>13602</v>
      </c>
      <c r="O392" s="211" t="s">
        <v>16320</v>
      </c>
      <c r="P392" s="211" t="s">
        <v>2137</v>
      </c>
      <c r="Q392" s="230">
        <f>COUNTIF('Hedef Liste Konya'!A:A,A392)</f>
        <v>1</v>
      </c>
    </row>
    <row r="393" ht="15.75" hidden="1" customHeight="1">
      <c r="A393" s="211" t="s">
        <v>18138</v>
      </c>
      <c r="B393" s="211" t="s">
        <v>18139</v>
      </c>
      <c r="C393" s="212" t="s">
        <v>2897</v>
      </c>
      <c r="D393" s="211" t="s">
        <v>1364</v>
      </c>
      <c r="E393" s="213">
        <v>229.0</v>
      </c>
      <c r="F393" s="213">
        <v>8.0</v>
      </c>
      <c r="G393" s="213">
        <v>39.0</v>
      </c>
      <c r="H393" s="213">
        <v>3.0</v>
      </c>
      <c r="I393" s="213">
        <v>42.0</v>
      </c>
      <c r="J393" s="214">
        <v>0.93</v>
      </c>
      <c r="K393" s="211" t="s">
        <v>2216</v>
      </c>
      <c r="L393" s="211">
        <v>5.342090249E9</v>
      </c>
      <c r="M393" s="211" t="s">
        <v>13656</v>
      </c>
      <c r="N393" s="211" t="s">
        <v>18140</v>
      </c>
      <c r="O393" s="211" t="s">
        <v>18141</v>
      </c>
      <c r="P393" s="211" t="s">
        <v>2165</v>
      </c>
      <c r="Q393" s="230">
        <f>COUNTIF('Hedef Liste Konya'!A:A,A393)</f>
        <v>0</v>
      </c>
    </row>
    <row r="394" ht="15.75" hidden="1" customHeight="1">
      <c r="A394" s="211" t="s">
        <v>16885</v>
      </c>
      <c r="B394" s="211" t="s">
        <v>16886</v>
      </c>
      <c r="C394" s="212" t="s">
        <v>2897</v>
      </c>
      <c r="D394" s="211" t="s">
        <v>1385</v>
      </c>
      <c r="E394" s="213">
        <v>1.0</v>
      </c>
      <c r="F394" s="213">
        <v>1.0</v>
      </c>
      <c r="G394" s="213">
        <v>7.0</v>
      </c>
      <c r="H394" s="213">
        <v>5.0</v>
      </c>
      <c r="I394" s="213">
        <v>12.0</v>
      </c>
      <c r="J394" s="214">
        <v>0.58</v>
      </c>
      <c r="K394" s="211" t="s">
        <v>16887</v>
      </c>
      <c r="L394" s="211">
        <v>5.525600239E9</v>
      </c>
      <c r="M394" s="211" t="s">
        <v>11034</v>
      </c>
      <c r="N394" s="211" t="s">
        <v>14237</v>
      </c>
      <c r="O394" s="211" t="s">
        <v>16888</v>
      </c>
      <c r="P394" s="211" t="s">
        <v>2137</v>
      </c>
      <c r="Q394" s="230">
        <f>COUNTIF('Hedef Liste Konya'!A:A,A394)</f>
        <v>1</v>
      </c>
    </row>
    <row r="395" ht="15.75" hidden="1" customHeight="1">
      <c r="A395" s="211" t="s">
        <v>15860</v>
      </c>
      <c r="B395" s="211" t="s">
        <v>15861</v>
      </c>
      <c r="C395" s="212" t="s">
        <v>2897</v>
      </c>
      <c r="D395" s="211" t="s">
        <v>1364</v>
      </c>
      <c r="E395" s="213">
        <v>69.0</v>
      </c>
      <c r="F395" s="211"/>
      <c r="G395" s="213">
        <v>0.0</v>
      </c>
      <c r="H395" s="213">
        <v>16.0</v>
      </c>
      <c r="I395" s="213">
        <v>16.0</v>
      </c>
      <c r="J395" s="214">
        <v>0.0</v>
      </c>
      <c r="K395" s="211" t="s">
        <v>15862</v>
      </c>
      <c r="L395" s="211">
        <v>5.347213687E9</v>
      </c>
      <c r="M395" s="211" t="s">
        <v>11034</v>
      </c>
      <c r="N395" s="211" t="s">
        <v>13789</v>
      </c>
      <c r="O395" s="211" t="s">
        <v>15863</v>
      </c>
      <c r="P395" s="211" t="s">
        <v>2137</v>
      </c>
      <c r="Q395" s="230">
        <f>COUNTIF('Hedef Liste Konya'!A:A,A395)</f>
        <v>1</v>
      </c>
    </row>
    <row r="396" ht="15.75" hidden="1" customHeight="1">
      <c r="A396" s="211" t="s">
        <v>16933</v>
      </c>
      <c r="B396" s="211" t="s">
        <v>16934</v>
      </c>
      <c r="C396" s="212" t="s">
        <v>2897</v>
      </c>
      <c r="D396" s="211" t="s">
        <v>1385</v>
      </c>
      <c r="E396" s="213">
        <v>41.0</v>
      </c>
      <c r="F396" s="213">
        <v>1.0</v>
      </c>
      <c r="G396" s="213">
        <v>0.0</v>
      </c>
      <c r="H396" s="213">
        <v>11.0</v>
      </c>
      <c r="I396" s="213">
        <v>11.0</v>
      </c>
      <c r="J396" s="214">
        <v>0.0</v>
      </c>
      <c r="K396" s="211" t="s">
        <v>16935</v>
      </c>
      <c r="L396" s="211">
        <v>5.077234883E9</v>
      </c>
      <c r="M396" s="211" t="s">
        <v>13595</v>
      </c>
      <c r="N396" s="211" t="s">
        <v>14570</v>
      </c>
      <c r="O396" s="211" t="s">
        <v>16936</v>
      </c>
      <c r="P396" s="211" t="s">
        <v>2137</v>
      </c>
      <c r="Q396" s="230">
        <f>COUNTIF('Hedef Liste Konya'!A:A,A396)</f>
        <v>1</v>
      </c>
    </row>
    <row r="397" ht="15.75" hidden="1" customHeight="1">
      <c r="A397" s="211" t="s">
        <v>15954</v>
      </c>
      <c r="B397" s="211" t="s">
        <v>15955</v>
      </c>
      <c r="C397" s="212" t="s">
        <v>2897</v>
      </c>
      <c r="D397" s="211" t="s">
        <v>1356</v>
      </c>
      <c r="E397" s="213">
        <v>178.0</v>
      </c>
      <c r="F397" s="213">
        <v>17.0</v>
      </c>
      <c r="G397" s="213">
        <v>0.0</v>
      </c>
      <c r="H397" s="213">
        <v>31.0</v>
      </c>
      <c r="I397" s="213">
        <v>31.0</v>
      </c>
      <c r="J397" s="214">
        <v>0.0</v>
      </c>
      <c r="K397" s="211" t="s">
        <v>15956</v>
      </c>
      <c r="L397" s="211">
        <v>3.325010482E9</v>
      </c>
      <c r="M397" s="211" t="s">
        <v>11034</v>
      </c>
      <c r="N397" s="211" t="s">
        <v>14262</v>
      </c>
      <c r="O397" s="211" t="s">
        <v>15957</v>
      </c>
      <c r="P397" s="211" t="s">
        <v>2137</v>
      </c>
      <c r="Q397" s="230">
        <f>COUNTIF('Hedef Liste Konya'!A:A,A397)</f>
        <v>1</v>
      </c>
    </row>
    <row r="398" ht="15.75" hidden="1" customHeight="1">
      <c r="A398" s="211" t="s">
        <v>16841</v>
      </c>
      <c r="B398" s="211" t="s">
        <v>16842</v>
      </c>
      <c r="C398" s="212" t="s">
        <v>2897</v>
      </c>
      <c r="D398" s="211" t="s">
        <v>1443</v>
      </c>
      <c r="E398" s="213">
        <v>785.0</v>
      </c>
      <c r="F398" s="213">
        <v>27.0</v>
      </c>
      <c r="G398" s="213">
        <v>8.0</v>
      </c>
      <c r="H398" s="213">
        <v>5.0</v>
      </c>
      <c r="I398" s="213">
        <v>13.0</v>
      </c>
      <c r="J398" s="214">
        <v>0.62</v>
      </c>
      <c r="K398" s="211" t="s">
        <v>16843</v>
      </c>
      <c r="L398" s="211">
        <v>5.42364754E9</v>
      </c>
      <c r="M398" s="211" t="s">
        <v>11034</v>
      </c>
      <c r="N398" s="211" t="s">
        <v>13876</v>
      </c>
      <c r="O398" s="211" t="s">
        <v>16844</v>
      </c>
      <c r="P398" s="211" t="s">
        <v>2137</v>
      </c>
      <c r="Q398" s="230">
        <f>COUNTIF('Hedef Liste Konya'!A:A,A398)</f>
        <v>1</v>
      </c>
    </row>
    <row r="399" ht="15.75" hidden="1" customHeight="1">
      <c r="A399" s="211" t="s">
        <v>18142</v>
      </c>
      <c r="B399" s="211" t="s">
        <v>18143</v>
      </c>
      <c r="C399" s="212" t="s">
        <v>2897</v>
      </c>
      <c r="D399" s="211" t="s">
        <v>1364</v>
      </c>
      <c r="E399" s="213">
        <v>180.0</v>
      </c>
      <c r="F399" s="213">
        <v>3.0</v>
      </c>
      <c r="G399" s="213">
        <v>71.0</v>
      </c>
      <c r="H399" s="213">
        <v>7.0</v>
      </c>
      <c r="I399" s="213">
        <v>78.0</v>
      </c>
      <c r="J399" s="214">
        <v>0.91</v>
      </c>
      <c r="K399" s="211" t="s">
        <v>2216</v>
      </c>
      <c r="L399" s="211">
        <v>5.33162421E9</v>
      </c>
      <c r="M399" s="211" t="s">
        <v>11034</v>
      </c>
      <c r="N399" s="211" t="s">
        <v>13773</v>
      </c>
      <c r="O399" s="211" t="s">
        <v>18144</v>
      </c>
      <c r="P399" s="211" t="s">
        <v>2165</v>
      </c>
      <c r="Q399" s="230">
        <f>COUNTIF('Hedef Liste Konya'!A:A,A399)</f>
        <v>0</v>
      </c>
    </row>
    <row r="400" ht="15.75" hidden="1" customHeight="1">
      <c r="A400" s="211" t="s">
        <v>13834</v>
      </c>
      <c r="B400" s="211" t="s">
        <v>13835</v>
      </c>
      <c r="C400" s="212" t="s">
        <v>2897</v>
      </c>
      <c r="D400" s="211" t="s">
        <v>1385</v>
      </c>
      <c r="E400" s="213">
        <v>500.0</v>
      </c>
      <c r="F400" s="213">
        <v>19.0</v>
      </c>
      <c r="G400" s="213">
        <v>1.0</v>
      </c>
      <c r="H400" s="213">
        <v>10.0</v>
      </c>
      <c r="I400" s="213">
        <v>11.0</v>
      </c>
      <c r="J400" s="214">
        <v>0.09</v>
      </c>
      <c r="K400" s="211" t="s">
        <v>13836</v>
      </c>
      <c r="L400" s="211">
        <v>3.322363888E9</v>
      </c>
      <c r="M400" s="211" t="s">
        <v>13620</v>
      </c>
      <c r="N400" s="211" t="s">
        <v>13837</v>
      </c>
      <c r="O400" s="211" t="s">
        <v>13838</v>
      </c>
      <c r="P400" s="211" t="s">
        <v>2137</v>
      </c>
      <c r="Q400" s="230">
        <f>COUNTIF('Hedef Liste Konya'!A:A,A400)</f>
        <v>1</v>
      </c>
    </row>
    <row r="401" ht="15.75" hidden="1" customHeight="1">
      <c r="A401" s="211" t="s">
        <v>16786</v>
      </c>
      <c r="B401" s="211" t="s">
        <v>16787</v>
      </c>
      <c r="C401" s="212" t="s">
        <v>2897</v>
      </c>
      <c r="D401" s="211" t="s">
        <v>1364</v>
      </c>
      <c r="E401" s="213">
        <v>1007.0</v>
      </c>
      <c r="F401" s="213">
        <v>30.0</v>
      </c>
      <c r="G401" s="213">
        <v>0.0</v>
      </c>
      <c r="H401" s="213">
        <v>7.0</v>
      </c>
      <c r="I401" s="213">
        <v>7.0</v>
      </c>
      <c r="J401" s="214">
        <v>0.0</v>
      </c>
      <c r="K401" s="211" t="s">
        <v>16788</v>
      </c>
      <c r="L401" s="211">
        <v>5.526470242E9</v>
      </c>
      <c r="M401" s="211" t="s">
        <v>11034</v>
      </c>
      <c r="N401" s="211" t="s">
        <v>13602</v>
      </c>
      <c r="O401" s="211" t="s">
        <v>16789</v>
      </c>
      <c r="P401" s="211" t="s">
        <v>2137</v>
      </c>
      <c r="Q401" s="230">
        <f>COUNTIF('Hedef Liste Konya'!A:A,A401)</f>
        <v>1</v>
      </c>
    </row>
    <row r="402" ht="15.75" hidden="1" customHeight="1">
      <c r="A402" s="211" t="s">
        <v>13627</v>
      </c>
      <c r="B402" s="211" t="s">
        <v>13628</v>
      </c>
      <c r="C402" s="212" t="s">
        <v>2897</v>
      </c>
      <c r="D402" s="211" t="s">
        <v>1443</v>
      </c>
      <c r="E402" s="213">
        <v>3225.0</v>
      </c>
      <c r="F402" s="213">
        <v>142.0</v>
      </c>
      <c r="G402" s="213">
        <v>34.0</v>
      </c>
      <c r="H402" s="213">
        <v>59.0</v>
      </c>
      <c r="I402" s="213">
        <v>93.0</v>
      </c>
      <c r="J402" s="214">
        <v>0.37</v>
      </c>
      <c r="K402" s="211" t="s">
        <v>13629</v>
      </c>
      <c r="L402" s="211">
        <v>5.424429842E9</v>
      </c>
      <c r="M402" s="211" t="s">
        <v>13595</v>
      </c>
      <c r="N402" s="211" t="s">
        <v>15265</v>
      </c>
      <c r="O402" s="211" t="s">
        <v>13631</v>
      </c>
      <c r="P402" s="211" t="s">
        <v>2137</v>
      </c>
      <c r="Q402" s="230">
        <f>COUNTIF('Hedef Liste Konya'!A:A,A402)</f>
        <v>1</v>
      </c>
    </row>
    <row r="403" ht="15.75" hidden="1" customHeight="1">
      <c r="A403" s="211" t="s">
        <v>14925</v>
      </c>
      <c r="B403" s="211" t="s">
        <v>14926</v>
      </c>
      <c r="C403" s="212" t="s">
        <v>2897</v>
      </c>
      <c r="D403" s="211" t="s">
        <v>1789</v>
      </c>
      <c r="E403" s="213">
        <v>56.0</v>
      </c>
      <c r="F403" s="211"/>
      <c r="G403" s="213">
        <v>0.0</v>
      </c>
      <c r="H403" s="213">
        <v>34.0</v>
      </c>
      <c r="I403" s="213">
        <v>34.0</v>
      </c>
      <c r="J403" s="214">
        <v>0.0</v>
      </c>
      <c r="K403" s="211" t="s">
        <v>14927</v>
      </c>
      <c r="L403" s="211">
        <v>3.325025511E9</v>
      </c>
      <c r="M403" s="211" t="s">
        <v>11034</v>
      </c>
      <c r="N403" s="211" t="s">
        <v>13602</v>
      </c>
      <c r="O403" s="211" t="s">
        <v>14928</v>
      </c>
      <c r="P403" s="211" t="s">
        <v>2137</v>
      </c>
      <c r="Q403" s="230">
        <f>COUNTIF('Hedef Liste Konya'!A:A,A403)</f>
        <v>1</v>
      </c>
    </row>
    <row r="404" ht="15.75" hidden="1" customHeight="1">
      <c r="A404" s="211" t="s">
        <v>18145</v>
      </c>
      <c r="B404" s="211" t="s">
        <v>18146</v>
      </c>
      <c r="C404" s="212" t="s">
        <v>2909</v>
      </c>
      <c r="D404" s="211" t="s">
        <v>1364</v>
      </c>
      <c r="E404" s="211"/>
      <c r="F404" s="211"/>
      <c r="G404" s="213">
        <v>9.0</v>
      </c>
      <c r="H404" s="213">
        <v>1.0</v>
      </c>
      <c r="I404" s="213">
        <v>10.0</v>
      </c>
      <c r="J404" s="214">
        <v>0.9</v>
      </c>
      <c r="K404" s="211" t="s">
        <v>18147</v>
      </c>
      <c r="L404" s="211">
        <v>5.330908391E9</v>
      </c>
      <c r="M404" s="211" t="s">
        <v>13620</v>
      </c>
      <c r="N404" s="211" t="s">
        <v>13763</v>
      </c>
      <c r="O404" s="211" t="s">
        <v>18148</v>
      </c>
      <c r="P404" s="211" t="s">
        <v>2165</v>
      </c>
      <c r="Q404" s="230">
        <f>COUNTIF('Hedef Liste Konya'!A:A,A404)</f>
        <v>0</v>
      </c>
    </row>
    <row r="405" ht="15.75" hidden="1" customHeight="1">
      <c r="A405" s="211" t="s">
        <v>14567</v>
      </c>
      <c r="B405" s="211" t="s">
        <v>14568</v>
      </c>
      <c r="C405" s="212" t="s">
        <v>2897</v>
      </c>
      <c r="D405" s="211" t="s">
        <v>1364</v>
      </c>
      <c r="E405" s="213">
        <v>39.0</v>
      </c>
      <c r="F405" s="211"/>
      <c r="G405" s="213">
        <v>17.0</v>
      </c>
      <c r="H405" s="213">
        <v>2.0</v>
      </c>
      <c r="I405" s="213">
        <v>19.0</v>
      </c>
      <c r="J405" s="214">
        <v>0.89</v>
      </c>
      <c r="K405" s="211" t="s">
        <v>14569</v>
      </c>
      <c r="L405" s="211">
        <v>3.323204746E9</v>
      </c>
      <c r="M405" s="211" t="s">
        <v>13595</v>
      </c>
      <c r="N405" s="211" t="s">
        <v>14570</v>
      </c>
      <c r="O405" s="211" t="s">
        <v>14571</v>
      </c>
      <c r="P405" s="211" t="s">
        <v>2165</v>
      </c>
      <c r="Q405" s="230">
        <f>COUNTIF('Hedef Liste Konya'!A:A,A405)</f>
        <v>1</v>
      </c>
    </row>
    <row r="406" ht="15.75" hidden="1" customHeight="1">
      <c r="A406" s="211" t="s">
        <v>14578</v>
      </c>
      <c r="B406" s="211" t="s">
        <v>14579</v>
      </c>
      <c r="C406" s="212" t="s">
        <v>2897</v>
      </c>
      <c r="D406" s="211" t="s">
        <v>1364</v>
      </c>
      <c r="E406" s="213">
        <v>533.0</v>
      </c>
      <c r="F406" s="213">
        <v>38.0</v>
      </c>
      <c r="G406" s="213">
        <v>16.0</v>
      </c>
      <c r="H406" s="213">
        <v>2.0</v>
      </c>
      <c r="I406" s="213">
        <v>18.0</v>
      </c>
      <c r="J406" s="214">
        <v>0.89</v>
      </c>
      <c r="K406" s="211" t="s">
        <v>14580</v>
      </c>
      <c r="L406" s="211">
        <v>3.322331414E9</v>
      </c>
      <c r="M406" s="211" t="s">
        <v>11034</v>
      </c>
      <c r="N406" s="211" t="s">
        <v>14326</v>
      </c>
      <c r="O406" s="211" t="s">
        <v>14581</v>
      </c>
      <c r="P406" s="211" t="s">
        <v>2165</v>
      </c>
      <c r="Q406" s="230">
        <f>COUNTIF('Hedef Liste Konya'!A:A,A406)</f>
        <v>1</v>
      </c>
    </row>
    <row r="407" ht="15.75" hidden="1" customHeight="1">
      <c r="A407" s="211" t="s">
        <v>14582</v>
      </c>
      <c r="B407" s="211" t="s">
        <v>14583</v>
      </c>
      <c r="C407" s="212" t="s">
        <v>2909</v>
      </c>
      <c r="D407" s="211" t="s">
        <v>1364</v>
      </c>
      <c r="E407" s="213">
        <v>7.0</v>
      </c>
      <c r="F407" s="211"/>
      <c r="G407" s="213">
        <v>50.0</v>
      </c>
      <c r="H407" s="213">
        <v>15.0</v>
      </c>
      <c r="I407" s="213">
        <v>65.0</v>
      </c>
      <c r="J407" s="214">
        <v>0.77</v>
      </c>
      <c r="K407" s="211" t="s">
        <v>14584</v>
      </c>
      <c r="L407" s="211">
        <v>5.053899902E9</v>
      </c>
      <c r="M407" s="211" t="s">
        <v>11034</v>
      </c>
      <c r="N407" s="211" t="s">
        <v>14585</v>
      </c>
      <c r="O407" s="211" t="s">
        <v>14586</v>
      </c>
      <c r="P407" s="211" t="s">
        <v>2165</v>
      </c>
      <c r="Q407" s="230">
        <f>COUNTIF('Hedef Liste Konya'!A:A,A407)</f>
        <v>1</v>
      </c>
    </row>
    <row r="408" ht="15.75" hidden="1" customHeight="1">
      <c r="A408" s="211" t="s">
        <v>15107</v>
      </c>
      <c r="B408" s="211" t="s">
        <v>15108</v>
      </c>
      <c r="C408" s="212" t="s">
        <v>2897</v>
      </c>
      <c r="D408" s="211" t="s">
        <v>1378</v>
      </c>
      <c r="E408" s="213">
        <v>716.0</v>
      </c>
      <c r="F408" s="213">
        <v>27.0</v>
      </c>
      <c r="G408" s="213">
        <v>0.0</v>
      </c>
      <c r="H408" s="213">
        <v>14.0</v>
      </c>
      <c r="I408" s="213">
        <v>14.0</v>
      </c>
      <c r="J408" s="214">
        <v>0.0</v>
      </c>
      <c r="K408" s="211" t="s">
        <v>15109</v>
      </c>
      <c r="L408" s="211">
        <v>3.325031465E9</v>
      </c>
      <c r="M408" s="211" t="s">
        <v>11034</v>
      </c>
      <c r="N408" s="211" t="s">
        <v>13668</v>
      </c>
      <c r="O408" s="211" t="s">
        <v>15110</v>
      </c>
      <c r="P408" s="211" t="s">
        <v>2137</v>
      </c>
      <c r="Q408" s="230">
        <f>COUNTIF('Hedef Liste Konya'!A:A,A408)</f>
        <v>1</v>
      </c>
    </row>
    <row r="409" ht="15.75" hidden="1" customHeight="1">
      <c r="A409" s="211" t="s">
        <v>13686</v>
      </c>
      <c r="B409" s="211" t="s">
        <v>13687</v>
      </c>
      <c r="C409" s="212" t="s">
        <v>2897</v>
      </c>
      <c r="D409" s="211" t="s">
        <v>1443</v>
      </c>
      <c r="E409" s="213">
        <v>170.0</v>
      </c>
      <c r="F409" s="211"/>
      <c r="G409" s="213">
        <v>0.0</v>
      </c>
      <c r="H409" s="213">
        <v>32.0</v>
      </c>
      <c r="I409" s="213">
        <v>32.0</v>
      </c>
      <c r="J409" s="214">
        <v>0.0</v>
      </c>
      <c r="K409" s="211" t="s">
        <v>13688</v>
      </c>
      <c r="L409" s="211">
        <v>5.331957205E9</v>
      </c>
      <c r="M409" s="211" t="s">
        <v>11034</v>
      </c>
      <c r="N409" s="211" t="s">
        <v>13602</v>
      </c>
      <c r="O409" s="211" t="s">
        <v>13689</v>
      </c>
      <c r="P409" s="211" t="s">
        <v>2137</v>
      </c>
      <c r="Q409" s="230">
        <f>COUNTIF('Hedef Liste Konya'!A:A,A409)</f>
        <v>1</v>
      </c>
    </row>
    <row r="410" ht="15.75" hidden="1" customHeight="1">
      <c r="A410" s="211" t="s">
        <v>15008</v>
      </c>
      <c r="B410" s="211" t="s">
        <v>15009</v>
      </c>
      <c r="C410" s="212" t="s">
        <v>2897</v>
      </c>
      <c r="D410" s="211" t="s">
        <v>1385</v>
      </c>
      <c r="E410" s="213">
        <v>87.0</v>
      </c>
      <c r="F410" s="213">
        <v>1.0</v>
      </c>
      <c r="G410" s="213">
        <v>0.0</v>
      </c>
      <c r="H410" s="213">
        <v>11.0</v>
      </c>
      <c r="I410" s="213">
        <v>11.0</v>
      </c>
      <c r="J410" s="214">
        <v>0.0</v>
      </c>
      <c r="K410" s="211" t="s">
        <v>15010</v>
      </c>
      <c r="L410" s="211">
        <v>5.067449298E9</v>
      </c>
      <c r="M410" s="211" t="s">
        <v>15011</v>
      </c>
      <c r="N410" s="211" t="s">
        <v>1592</v>
      </c>
      <c r="O410" s="211" t="s">
        <v>15013</v>
      </c>
      <c r="P410" s="211" t="s">
        <v>2137</v>
      </c>
      <c r="Q410" s="230">
        <f>COUNTIF('Hedef Liste Konya'!A:A,A410)</f>
        <v>1</v>
      </c>
    </row>
    <row r="411" ht="15.75" hidden="1" customHeight="1">
      <c r="A411" s="211" t="s">
        <v>18149</v>
      </c>
      <c r="B411" s="211" t="s">
        <v>18150</v>
      </c>
      <c r="C411" s="212" t="s">
        <v>2897</v>
      </c>
      <c r="D411" s="211" t="s">
        <v>1364</v>
      </c>
      <c r="E411" s="213">
        <v>378.0</v>
      </c>
      <c r="F411" s="213">
        <v>30.0</v>
      </c>
      <c r="G411" s="213">
        <v>85.0</v>
      </c>
      <c r="H411" s="213">
        <v>5.0</v>
      </c>
      <c r="I411" s="213">
        <v>90.0</v>
      </c>
      <c r="J411" s="214">
        <v>0.94</v>
      </c>
      <c r="K411" s="211" t="s">
        <v>2216</v>
      </c>
      <c r="L411" s="211">
        <v>5.423667706E9</v>
      </c>
      <c r="M411" s="211" t="s">
        <v>13715</v>
      </c>
      <c r="N411" s="211" t="s">
        <v>14868</v>
      </c>
      <c r="O411" s="211" t="s">
        <v>18151</v>
      </c>
      <c r="P411" s="211" t="s">
        <v>2165</v>
      </c>
      <c r="Q411" s="230">
        <f>COUNTIF('Hedef Liste Konya'!A:A,A411)</f>
        <v>0</v>
      </c>
    </row>
    <row r="412" ht="15.75" hidden="1" customHeight="1">
      <c r="A412" s="211" t="s">
        <v>14563</v>
      </c>
      <c r="B412" s="211" t="s">
        <v>14564</v>
      </c>
      <c r="C412" s="212" t="s">
        <v>2897</v>
      </c>
      <c r="D412" s="211" t="s">
        <v>1364</v>
      </c>
      <c r="E412" s="213">
        <v>49.0</v>
      </c>
      <c r="F412" s="213">
        <v>4.0</v>
      </c>
      <c r="G412" s="213">
        <v>12.0</v>
      </c>
      <c r="H412" s="213">
        <v>2.0</v>
      </c>
      <c r="I412" s="213">
        <v>14.0</v>
      </c>
      <c r="J412" s="214">
        <v>0.86</v>
      </c>
      <c r="K412" s="211" t="s">
        <v>14565</v>
      </c>
      <c r="L412" s="211">
        <v>5.530609937E9</v>
      </c>
      <c r="M412" s="211" t="s">
        <v>13620</v>
      </c>
      <c r="N412" s="211" t="s">
        <v>13621</v>
      </c>
      <c r="O412" s="211" t="s">
        <v>14566</v>
      </c>
      <c r="P412" s="211" t="s">
        <v>2165</v>
      </c>
      <c r="Q412" s="230">
        <f>COUNTIF('Hedef Liste Konya'!A:A,A412)</f>
        <v>1</v>
      </c>
    </row>
    <row r="413" ht="15.75" hidden="1" customHeight="1">
      <c r="A413" s="211" t="s">
        <v>15841</v>
      </c>
      <c r="B413" s="211" t="s">
        <v>15842</v>
      </c>
      <c r="C413" s="212" t="s">
        <v>2897</v>
      </c>
      <c r="D413" s="211" t="s">
        <v>1364</v>
      </c>
      <c r="E413" s="213">
        <v>174.0</v>
      </c>
      <c r="F413" s="213">
        <v>1.0</v>
      </c>
      <c r="G413" s="213">
        <v>16.0</v>
      </c>
      <c r="H413" s="213">
        <v>5.0</v>
      </c>
      <c r="I413" s="213">
        <v>21.0</v>
      </c>
      <c r="J413" s="214">
        <v>0.76</v>
      </c>
      <c r="K413" s="211" t="s">
        <v>15843</v>
      </c>
      <c r="L413" s="211">
        <v>3.32410878E9</v>
      </c>
      <c r="M413" s="211" t="s">
        <v>11034</v>
      </c>
      <c r="N413" s="211" t="s">
        <v>14585</v>
      </c>
      <c r="O413" s="211" t="s">
        <v>15844</v>
      </c>
      <c r="P413" s="211" t="s">
        <v>2137</v>
      </c>
      <c r="Q413" s="230">
        <f>COUNTIF('Hedef Liste Konya'!A:A,A413)</f>
        <v>1</v>
      </c>
    </row>
    <row r="414" ht="15.75" hidden="1" customHeight="1">
      <c r="A414" s="211" t="s">
        <v>18152</v>
      </c>
      <c r="B414" s="211" t="s">
        <v>18153</v>
      </c>
      <c r="C414" s="212" t="s">
        <v>2897</v>
      </c>
      <c r="D414" s="211" t="s">
        <v>1519</v>
      </c>
      <c r="E414" s="213">
        <v>391.0</v>
      </c>
      <c r="F414" s="213">
        <v>4.0</v>
      </c>
      <c r="G414" s="213">
        <v>55.0</v>
      </c>
      <c r="H414" s="213">
        <v>26.0</v>
      </c>
      <c r="I414" s="213">
        <v>81.0</v>
      </c>
      <c r="J414" s="214">
        <v>0.68</v>
      </c>
      <c r="K414" s="211" t="s">
        <v>18154</v>
      </c>
      <c r="L414" s="211">
        <v>5.531403814E9</v>
      </c>
      <c r="M414" s="211" t="s">
        <v>13595</v>
      </c>
      <c r="N414" s="211" t="s">
        <v>14373</v>
      </c>
      <c r="O414" s="211" t="s">
        <v>18155</v>
      </c>
      <c r="P414" s="211" t="s">
        <v>2992</v>
      </c>
      <c r="Q414" s="230">
        <f>COUNTIF('Hedef Liste Konya'!A:A,A414)</f>
        <v>0</v>
      </c>
    </row>
    <row r="415" ht="15.75" hidden="1" customHeight="1">
      <c r="A415" s="211" t="s">
        <v>18156</v>
      </c>
      <c r="B415" s="211" t="s">
        <v>18157</v>
      </c>
      <c r="C415" s="212" t="s">
        <v>2897</v>
      </c>
      <c r="D415" s="211" t="s">
        <v>1364</v>
      </c>
      <c r="E415" s="213">
        <v>3834.0</v>
      </c>
      <c r="F415" s="213">
        <v>213.0</v>
      </c>
      <c r="G415" s="213">
        <v>53.0</v>
      </c>
      <c r="H415" s="213">
        <v>3.0</v>
      </c>
      <c r="I415" s="213">
        <v>56.0</v>
      </c>
      <c r="J415" s="214">
        <v>0.95</v>
      </c>
      <c r="K415" s="211" t="s">
        <v>18158</v>
      </c>
      <c r="L415" s="211">
        <v>5.465438256E9</v>
      </c>
      <c r="M415" s="211" t="s">
        <v>11034</v>
      </c>
      <c r="N415" s="211" t="s">
        <v>13602</v>
      </c>
      <c r="O415" s="211" t="s">
        <v>18159</v>
      </c>
      <c r="P415" s="211" t="s">
        <v>2165</v>
      </c>
      <c r="Q415" s="230">
        <f>COUNTIF('Hedef Liste Konya'!A:A,A415)</f>
        <v>0</v>
      </c>
    </row>
    <row r="416" ht="15.75" hidden="1" customHeight="1">
      <c r="A416" s="211" t="s">
        <v>14189</v>
      </c>
      <c r="B416" s="211" t="s">
        <v>14190</v>
      </c>
      <c r="C416" s="212" t="s">
        <v>2897</v>
      </c>
      <c r="D416" s="211" t="s">
        <v>1370</v>
      </c>
      <c r="E416" s="213">
        <v>1844.0</v>
      </c>
      <c r="F416" s="213">
        <v>93.0</v>
      </c>
      <c r="G416" s="213">
        <v>0.0</v>
      </c>
      <c r="H416" s="213">
        <v>13.0</v>
      </c>
      <c r="I416" s="213">
        <v>13.0</v>
      </c>
      <c r="J416" s="214">
        <v>0.0</v>
      </c>
      <c r="K416" s="211" t="s">
        <v>14191</v>
      </c>
      <c r="L416" s="211">
        <v>3.327121266E9</v>
      </c>
      <c r="M416" s="211" t="s">
        <v>13656</v>
      </c>
      <c r="N416" s="211" t="s">
        <v>13981</v>
      </c>
      <c r="O416" s="211" t="s">
        <v>14192</v>
      </c>
      <c r="P416" s="211" t="s">
        <v>2137</v>
      </c>
      <c r="Q416" s="230">
        <f>COUNTIF('Hedef Liste Konya'!A:A,A416)</f>
        <v>1</v>
      </c>
    </row>
    <row r="417" ht="15.75" hidden="1" customHeight="1">
      <c r="A417" s="211" t="s">
        <v>13888</v>
      </c>
      <c r="B417" s="211" t="s">
        <v>13889</v>
      </c>
      <c r="C417" s="212" t="s">
        <v>2897</v>
      </c>
      <c r="D417" s="211" t="s">
        <v>1597</v>
      </c>
      <c r="E417" s="213">
        <v>26.0</v>
      </c>
      <c r="F417" s="211"/>
      <c r="G417" s="213">
        <v>0.0</v>
      </c>
      <c r="H417" s="213">
        <v>25.0</v>
      </c>
      <c r="I417" s="213">
        <v>25.0</v>
      </c>
      <c r="J417" s="214">
        <v>0.0</v>
      </c>
      <c r="K417" s="211" t="s">
        <v>13890</v>
      </c>
      <c r="L417" s="211">
        <v>5.421744744E9</v>
      </c>
      <c r="M417" s="211" t="s">
        <v>11034</v>
      </c>
      <c r="N417" s="211" t="s">
        <v>13789</v>
      </c>
      <c r="O417" s="211" t="s">
        <v>13891</v>
      </c>
      <c r="P417" s="211" t="s">
        <v>2137</v>
      </c>
      <c r="Q417" s="230">
        <f>COUNTIF('Hedef Liste Konya'!A:A,A417)</f>
        <v>1</v>
      </c>
    </row>
    <row r="418" ht="15.75" hidden="1" customHeight="1">
      <c r="A418" s="211" t="s">
        <v>16791</v>
      </c>
      <c r="B418" s="211" t="s">
        <v>16792</v>
      </c>
      <c r="C418" s="212" t="s">
        <v>2897</v>
      </c>
      <c r="D418" s="211" t="s">
        <v>1348</v>
      </c>
      <c r="E418" s="213">
        <v>98.0</v>
      </c>
      <c r="F418" s="213">
        <v>11.0</v>
      </c>
      <c r="G418" s="213">
        <v>0.0</v>
      </c>
      <c r="H418" s="213">
        <v>62.0</v>
      </c>
      <c r="I418" s="213">
        <v>62.0</v>
      </c>
      <c r="J418" s="214">
        <v>0.0</v>
      </c>
      <c r="K418" s="211" t="s">
        <v>13466</v>
      </c>
      <c r="L418" s="211">
        <v>5.528703695E9</v>
      </c>
      <c r="M418" s="211" t="s">
        <v>13595</v>
      </c>
      <c r="N418" s="211" t="s">
        <v>14632</v>
      </c>
      <c r="O418" s="211" t="s">
        <v>16793</v>
      </c>
      <c r="P418" s="211" t="s">
        <v>2137</v>
      </c>
      <c r="Q418" s="230">
        <f>COUNTIF('Hedef Liste Konya'!A:A,A418)</f>
        <v>1</v>
      </c>
    </row>
    <row r="419" ht="15.75" hidden="1" customHeight="1">
      <c r="A419" s="211" t="s">
        <v>18160</v>
      </c>
      <c r="B419" s="211" t="s">
        <v>18161</v>
      </c>
      <c r="C419" s="212" t="s">
        <v>2897</v>
      </c>
      <c r="D419" s="211" t="s">
        <v>1364</v>
      </c>
      <c r="E419" s="213">
        <v>136.0</v>
      </c>
      <c r="F419" s="211"/>
      <c r="G419" s="213">
        <v>17.0</v>
      </c>
      <c r="H419" s="213">
        <v>4.0</v>
      </c>
      <c r="I419" s="213">
        <v>21.0</v>
      </c>
      <c r="J419" s="214">
        <v>0.81</v>
      </c>
      <c r="K419" s="211" t="s">
        <v>18162</v>
      </c>
      <c r="L419" s="211">
        <v>5.07168555E9</v>
      </c>
      <c r="M419" s="211" t="s">
        <v>11034</v>
      </c>
      <c r="N419" s="211" t="s">
        <v>13740</v>
      </c>
      <c r="O419" s="211" t="s">
        <v>18163</v>
      </c>
      <c r="P419" s="211" t="s">
        <v>2137</v>
      </c>
      <c r="Q419" s="230">
        <f>COUNTIF('Hedef Liste Konya'!A:A,A419)</f>
        <v>0</v>
      </c>
    </row>
    <row r="420" ht="15.75" hidden="1" customHeight="1">
      <c r="A420" s="211" t="s">
        <v>13760</v>
      </c>
      <c r="B420" s="211" t="s">
        <v>13761</v>
      </c>
      <c r="C420" s="212" t="s">
        <v>2909</v>
      </c>
      <c r="D420" s="211" t="s">
        <v>1364</v>
      </c>
      <c r="E420" s="213">
        <v>43.0</v>
      </c>
      <c r="F420" s="211"/>
      <c r="G420" s="213">
        <v>0.0</v>
      </c>
      <c r="H420" s="213">
        <v>12.0</v>
      </c>
      <c r="I420" s="213">
        <v>12.0</v>
      </c>
      <c r="J420" s="231">
        <v>0.0</v>
      </c>
      <c r="K420" s="211" t="s">
        <v>13762</v>
      </c>
      <c r="L420" s="211">
        <v>5.550108031E9</v>
      </c>
      <c r="M420" s="211" t="s">
        <v>13620</v>
      </c>
      <c r="N420" s="211" t="s">
        <v>13763</v>
      </c>
      <c r="O420" s="211" t="s">
        <v>13764</v>
      </c>
      <c r="P420" s="211" t="s">
        <v>2137</v>
      </c>
      <c r="Q420" s="230">
        <f>COUNTIF('Hedef Liste Konya'!A:A,A420)</f>
        <v>1</v>
      </c>
    </row>
    <row r="421" ht="15.75" hidden="1" customHeight="1">
      <c r="A421" s="211" t="s">
        <v>15074</v>
      </c>
      <c r="B421" s="211" t="s">
        <v>15075</v>
      </c>
      <c r="C421" s="212" t="s">
        <v>2897</v>
      </c>
      <c r="D421" s="211" t="s">
        <v>1443</v>
      </c>
      <c r="E421" s="213">
        <v>106.0</v>
      </c>
      <c r="F421" s="213">
        <v>10.0</v>
      </c>
      <c r="G421" s="213">
        <v>7.0</v>
      </c>
      <c r="H421" s="213">
        <v>1.0</v>
      </c>
      <c r="I421" s="213">
        <v>8.0</v>
      </c>
      <c r="J421" s="214">
        <v>0.88</v>
      </c>
      <c r="K421" s="211" t="s">
        <v>13698</v>
      </c>
      <c r="L421" s="211">
        <v>5.464500435E9</v>
      </c>
      <c r="M421" s="211" t="s">
        <v>11034</v>
      </c>
      <c r="N421" s="211" t="s">
        <v>13602</v>
      </c>
      <c r="O421" s="211" t="s">
        <v>13699</v>
      </c>
      <c r="P421" s="211" t="s">
        <v>2137</v>
      </c>
      <c r="Q421" s="230">
        <f>COUNTIF('Hedef Liste Konya'!A:A,A421)</f>
        <v>1</v>
      </c>
    </row>
    <row r="422" ht="15.75" hidden="1" customHeight="1">
      <c r="A422" s="211" t="s">
        <v>15051</v>
      </c>
      <c r="B422" s="211" t="s">
        <v>15052</v>
      </c>
      <c r="C422" s="212" t="s">
        <v>2897</v>
      </c>
      <c r="D422" s="211" t="s">
        <v>1348</v>
      </c>
      <c r="E422" s="213">
        <v>313.0</v>
      </c>
      <c r="F422" s="213">
        <v>29.0</v>
      </c>
      <c r="G422" s="213">
        <v>32.0</v>
      </c>
      <c r="H422" s="213">
        <v>7.0</v>
      </c>
      <c r="I422" s="213">
        <v>39.0</v>
      </c>
      <c r="J422" s="214">
        <v>0.82</v>
      </c>
      <c r="K422" s="211" t="s">
        <v>15053</v>
      </c>
      <c r="L422" s="211">
        <v>3.322414871E9</v>
      </c>
      <c r="M422" s="211" t="s">
        <v>13595</v>
      </c>
      <c r="N422" s="211" t="s">
        <v>14932</v>
      </c>
      <c r="O422" s="211" t="s">
        <v>15054</v>
      </c>
      <c r="P422" s="211" t="s">
        <v>2137</v>
      </c>
      <c r="Q422" s="230">
        <f>COUNTIF('Hedef Liste Konya'!A:A,A422)</f>
        <v>1</v>
      </c>
    </row>
    <row r="423" ht="15.75" hidden="1" customHeight="1">
      <c r="A423" s="211" t="s">
        <v>16706</v>
      </c>
      <c r="B423" s="211" t="s">
        <v>16707</v>
      </c>
      <c r="C423" s="212" t="s">
        <v>2897</v>
      </c>
      <c r="D423" s="211" t="s">
        <v>1577</v>
      </c>
      <c r="E423" s="213">
        <v>857.0</v>
      </c>
      <c r="F423" s="213">
        <v>44.0</v>
      </c>
      <c r="G423" s="213">
        <v>71.0</v>
      </c>
      <c r="H423" s="213">
        <v>26.0</v>
      </c>
      <c r="I423" s="213">
        <v>97.0</v>
      </c>
      <c r="J423" s="214">
        <v>0.73</v>
      </c>
      <c r="K423" s="211" t="s">
        <v>16708</v>
      </c>
      <c r="L423" s="211">
        <v>3.322613101E9</v>
      </c>
      <c r="M423" s="211" t="s">
        <v>11034</v>
      </c>
      <c r="N423" s="211" t="s">
        <v>13668</v>
      </c>
      <c r="O423" s="211" t="s">
        <v>16709</v>
      </c>
      <c r="P423" s="211" t="s">
        <v>2137</v>
      </c>
      <c r="Q423" s="230">
        <f>COUNTIF('Hedef Liste Konya'!A:A,A423)</f>
        <v>1</v>
      </c>
    </row>
    <row r="424" ht="15.75" hidden="1" customHeight="1">
      <c r="A424" s="211" t="s">
        <v>18164</v>
      </c>
      <c r="B424" s="211" t="s">
        <v>18165</v>
      </c>
      <c r="C424" s="212" t="s">
        <v>2897</v>
      </c>
      <c r="D424" s="211" t="s">
        <v>1364</v>
      </c>
      <c r="E424" s="211"/>
      <c r="F424" s="211"/>
      <c r="G424" s="213">
        <v>51.0</v>
      </c>
      <c r="H424" s="213">
        <v>21.0</v>
      </c>
      <c r="I424" s="213">
        <v>72.0</v>
      </c>
      <c r="J424" s="214">
        <v>0.71</v>
      </c>
      <c r="K424" s="211" t="s">
        <v>14447</v>
      </c>
      <c r="L424" s="211">
        <v>5.462759395E9</v>
      </c>
      <c r="M424" s="211" t="s">
        <v>13595</v>
      </c>
      <c r="N424" s="211" t="s">
        <v>16915</v>
      </c>
      <c r="O424" s="211" t="s">
        <v>18166</v>
      </c>
      <c r="P424" s="211" t="s">
        <v>2165</v>
      </c>
      <c r="Q424" s="230">
        <f>COUNTIF('Hedef Liste Konya'!A:A,A424)</f>
        <v>0</v>
      </c>
    </row>
    <row r="425" ht="15.75" hidden="1" customHeight="1">
      <c r="A425" s="211" t="s">
        <v>18167</v>
      </c>
      <c r="B425" s="211" t="s">
        <v>18168</v>
      </c>
      <c r="C425" s="212" t="s">
        <v>2897</v>
      </c>
      <c r="D425" s="211" t="s">
        <v>1370</v>
      </c>
      <c r="E425" s="213">
        <v>79.0</v>
      </c>
      <c r="F425" s="213">
        <v>5.0</v>
      </c>
      <c r="G425" s="213">
        <v>41.0</v>
      </c>
      <c r="H425" s="213">
        <v>0.0</v>
      </c>
      <c r="I425" s="213">
        <v>41.0</v>
      </c>
      <c r="J425" s="214">
        <v>1.0</v>
      </c>
      <c r="K425" s="211" t="s">
        <v>18169</v>
      </c>
      <c r="L425" s="211">
        <v>3.325012352E9</v>
      </c>
      <c r="M425" s="211" t="s">
        <v>13595</v>
      </c>
      <c r="N425" s="211" t="s">
        <v>14932</v>
      </c>
      <c r="O425" s="211" t="s">
        <v>18170</v>
      </c>
      <c r="P425" s="211" t="s">
        <v>2165</v>
      </c>
      <c r="Q425" s="230">
        <f>COUNTIF('Hedef Liste Konya'!A:A,A425)</f>
        <v>0</v>
      </c>
    </row>
    <row r="426" ht="15.75" hidden="1" customHeight="1">
      <c r="A426" s="211" t="s">
        <v>18171</v>
      </c>
      <c r="B426" s="211" t="s">
        <v>18172</v>
      </c>
      <c r="C426" s="212" t="s">
        <v>2897</v>
      </c>
      <c r="D426" s="211" t="s">
        <v>1370</v>
      </c>
      <c r="E426" s="213">
        <v>2053.0</v>
      </c>
      <c r="F426" s="213">
        <v>75.0</v>
      </c>
      <c r="G426" s="213">
        <v>6.0</v>
      </c>
      <c r="H426" s="213">
        <v>7.0</v>
      </c>
      <c r="I426" s="213">
        <v>13.0</v>
      </c>
      <c r="J426" s="214">
        <v>0.46</v>
      </c>
      <c r="K426" s="211" t="s">
        <v>14940</v>
      </c>
      <c r="L426" s="211">
        <v>5.533221661E9</v>
      </c>
      <c r="M426" s="211" t="s">
        <v>11034</v>
      </c>
      <c r="N426" s="211" t="s">
        <v>13602</v>
      </c>
      <c r="O426" s="211" t="s">
        <v>18173</v>
      </c>
      <c r="P426" s="211" t="s">
        <v>2137</v>
      </c>
      <c r="Q426" s="230">
        <f>COUNTIF('Hedef Liste Konya'!A:A,A426)</f>
        <v>0</v>
      </c>
    </row>
    <row r="427" ht="15.75" hidden="1" customHeight="1">
      <c r="A427" s="211" t="s">
        <v>14474</v>
      </c>
      <c r="B427" s="211" t="s">
        <v>14475</v>
      </c>
      <c r="C427" s="212" t="s">
        <v>2897</v>
      </c>
      <c r="D427" s="211" t="s">
        <v>1789</v>
      </c>
      <c r="E427" s="213">
        <v>379.0</v>
      </c>
      <c r="F427" s="213">
        <v>32.0</v>
      </c>
      <c r="G427" s="213">
        <v>0.0</v>
      </c>
      <c r="H427" s="213">
        <v>11.0</v>
      </c>
      <c r="I427" s="213">
        <v>11.0</v>
      </c>
      <c r="J427" s="214">
        <v>0.0</v>
      </c>
      <c r="K427" s="211" t="s">
        <v>14476</v>
      </c>
      <c r="L427" s="211">
        <v>3.324474747E9</v>
      </c>
      <c r="M427" s="211" t="s">
        <v>11034</v>
      </c>
      <c r="N427" s="211" t="s">
        <v>13602</v>
      </c>
      <c r="O427" s="211" t="s">
        <v>14477</v>
      </c>
      <c r="P427" s="211" t="s">
        <v>2137</v>
      </c>
      <c r="Q427" s="230">
        <f>COUNTIF('Hedef Liste Konya'!A:A,A427)</f>
        <v>1</v>
      </c>
    </row>
    <row r="428" ht="15.75" hidden="1" customHeight="1">
      <c r="A428" s="211" t="s">
        <v>15368</v>
      </c>
      <c r="B428" s="211" t="s">
        <v>15369</v>
      </c>
      <c r="C428" s="212" t="s">
        <v>2897</v>
      </c>
      <c r="D428" s="211" t="s">
        <v>1378</v>
      </c>
      <c r="E428" s="213">
        <v>143.0</v>
      </c>
      <c r="F428" s="213">
        <v>7.0</v>
      </c>
      <c r="G428" s="213">
        <v>5.0</v>
      </c>
      <c r="H428" s="213">
        <v>19.0</v>
      </c>
      <c r="I428" s="213">
        <v>24.0</v>
      </c>
      <c r="J428" s="214">
        <v>0.21</v>
      </c>
      <c r="K428" s="211" t="s">
        <v>15370</v>
      </c>
      <c r="L428" s="211">
        <v>3.322499989E9</v>
      </c>
      <c r="M428" s="211" t="s">
        <v>11034</v>
      </c>
      <c r="N428" s="211" t="s">
        <v>15371</v>
      </c>
      <c r="O428" s="211" t="s">
        <v>15372</v>
      </c>
      <c r="P428" s="211" t="s">
        <v>2137</v>
      </c>
      <c r="Q428" s="230">
        <f>COUNTIF('Hedef Liste Konya'!A:A,A428)</f>
        <v>1</v>
      </c>
    </row>
    <row r="429" ht="15.75" hidden="1" customHeight="1">
      <c r="A429" s="211" t="s">
        <v>15382</v>
      </c>
      <c r="B429" s="211" t="s">
        <v>15383</v>
      </c>
      <c r="C429" s="212" t="s">
        <v>2909</v>
      </c>
      <c r="D429" s="211" t="s">
        <v>1507</v>
      </c>
      <c r="F429" s="211"/>
      <c r="G429" s="213">
        <v>0.0</v>
      </c>
      <c r="H429" s="213">
        <v>26.0</v>
      </c>
      <c r="I429" s="213">
        <v>26.0</v>
      </c>
      <c r="J429" s="214">
        <v>0.0</v>
      </c>
      <c r="K429" s="211" t="s">
        <v>15384</v>
      </c>
      <c r="L429" s="211">
        <v>3.323231017E9</v>
      </c>
      <c r="M429" s="211" t="s">
        <v>13595</v>
      </c>
      <c r="N429" s="211" t="s">
        <v>13945</v>
      </c>
      <c r="O429" s="211" t="s">
        <v>15385</v>
      </c>
      <c r="P429" s="211" t="s">
        <v>2137</v>
      </c>
      <c r="Q429" s="230">
        <f>COUNTIF('Hedef Liste Konya'!A:A,A429)</f>
        <v>1</v>
      </c>
    </row>
    <row r="430" ht="15.75" hidden="1" customHeight="1">
      <c r="A430" s="211" t="s">
        <v>18174</v>
      </c>
      <c r="B430" s="211" t="s">
        <v>18175</v>
      </c>
      <c r="C430" s="212" t="s">
        <v>2897</v>
      </c>
      <c r="D430" s="211" t="s">
        <v>1364</v>
      </c>
      <c r="E430" s="213">
        <v>361.0</v>
      </c>
      <c r="F430" s="213">
        <v>7.0</v>
      </c>
      <c r="G430" s="213">
        <v>87.0</v>
      </c>
      <c r="H430" s="213">
        <v>4.0</v>
      </c>
      <c r="I430" s="213">
        <v>91.0</v>
      </c>
      <c r="J430" s="214">
        <v>0.96</v>
      </c>
      <c r="K430" s="211" t="s">
        <v>2216</v>
      </c>
      <c r="L430" s="211">
        <v>5.54860382E9</v>
      </c>
      <c r="M430" s="211" t="s">
        <v>13595</v>
      </c>
      <c r="N430" s="211" t="s">
        <v>14654</v>
      </c>
      <c r="O430" s="211" t="s">
        <v>18176</v>
      </c>
      <c r="P430" s="211" t="s">
        <v>2165</v>
      </c>
      <c r="Q430" s="230">
        <f>COUNTIF('Hedef Liste Konya'!A:A,A430)</f>
        <v>0</v>
      </c>
    </row>
    <row r="431" ht="15.75" hidden="1" customHeight="1">
      <c r="A431" s="211" t="s">
        <v>16448</v>
      </c>
      <c r="B431" s="211" t="s">
        <v>16449</v>
      </c>
      <c r="C431" s="212" t="s">
        <v>2909</v>
      </c>
      <c r="D431" s="211" t="s">
        <v>1827</v>
      </c>
      <c r="E431" s="213">
        <v>553.0</v>
      </c>
      <c r="F431" s="211"/>
      <c r="G431" s="213">
        <v>11.0</v>
      </c>
      <c r="H431" s="213">
        <v>1.0</v>
      </c>
      <c r="I431" s="213">
        <v>12.0</v>
      </c>
      <c r="J431" s="214">
        <v>0.92</v>
      </c>
      <c r="K431" s="211" t="s">
        <v>16432</v>
      </c>
      <c r="L431" s="211">
        <v>5.421670567E9</v>
      </c>
      <c r="M431" s="211" t="s">
        <v>11034</v>
      </c>
      <c r="N431" s="211" t="s">
        <v>13602</v>
      </c>
      <c r="O431" s="211" t="s">
        <v>16450</v>
      </c>
      <c r="P431" s="211" t="s">
        <v>2137</v>
      </c>
      <c r="Q431" s="230">
        <f>COUNTIF('Hedef Liste Konya'!A:A,A431)</f>
        <v>1</v>
      </c>
    </row>
    <row r="432" ht="15.75" hidden="1" customHeight="1">
      <c r="A432" s="211" t="s">
        <v>15412</v>
      </c>
      <c r="B432" s="211" t="s">
        <v>15413</v>
      </c>
      <c r="C432" s="212" t="s">
        <v>2897</v>
      </c>
      <c r="D432" s="211" t="s">
        <v>1378</v>
      </c>
      <c r="E432" s="213">
        <v>364.0</v>
      </c>
      <c r="F432" s="213">
        <v>49.0</v>
      </c>
      <c r="G432" s="213">
        <v>1.0</v>
      </c>
      <c r="H432" s="213">
        <v>28.0</v>
      </c>
      <c r="I432" s="213">
        <v>29.0</v>
      </c>
      <c r="J432" s="214">
        <v>0.03</v>
      </c>
      <c r="K432" s="211" t="s">
        <v>15414</v>
      </c>
      <c r="L432" s="211">
        <v>5.52547977E9</v>
      </c>
      <c r="M432" s="211" t="s">
        <v>11034</v>
      </c>
      <c r="N432" s="211" t="s">
        <v>14277</v>
      </c>
      <c r="O432" s="211" t="s">
        <v>15415</v>
      </c>
      <c r="P432" s="211" t="s">
        <v>2137</v>
      </c>
      <c r="Q432" s="230">
        <f>COUNTIF('Hedef Liste Konya'!A:A,A432)</f>
        <v>1</v>
      </c>
    </row>
    <row r="433" ht="15.75" hidden="1" customHeight="1">
      <c r="A433" s="211" t="s">
        <v>18177</v>
      </c>
      <c r="B433" s="211" t="s">
        <v>18178</v>
      </c>
      <c r="C433" s="212" t="s">
        <v>2897</v>
      </c>
      <c r="D433" s="211" t="s">
        <v>1364</v>
      </c>
      <c r="E433" s="213">
        <v>703.0</v>
      </c>
      <c r="F433" s="213">
        <v>28.0</v>
      </c>
      <c r="G433" s="213">
        <v>43.0</v>
      </c>
      <c r="H433" s="213">
        <v>7.0</v>
      </c>
      <c r="I433" s="213">
        <v>50.0</v>
      </c>
      <c r="J433" s="214">
        <v>0.86</v>
      </c>
      <c r="K433" s="211" t="s">
        <v>18179</v>
      </c>
      <c r="L433" s="211">
        <v>3.327135453E9</v>
      </c>
      <c r="M433" s="211" t="s">
        <v>13656</v>
      </c>
      <c r="N433" s="211" t="s">
        <v>13981</v>
      </c>
      <c r="O433" s="211" t="s">
        <v>18180</v>
      </c>
      <c r="P433" s="211" t="s">
        <v>2165</v>
      </c>
      <c r="Q433" s="230">
        <f>COUNTIF('Hedef Liste Konya'!A:A,A433)</f>
        <v>0</v>
      </c>
    </row>
    <row r="434" ht="15.75" hidden="1" customHeight="1">
      <c r="A434" s="211" t="s">
        <v>14573</v>
      </c>
      <c r="B434" s="211" t="s">
        <v>14574</v>
      </c>
      <c r="C434" s="212" t="s">
        <v>2909</v>
      </c>
      <c r="D434" s="211" t="s">
        <v>1364</v>
      </c>
      <c r="E434" s="213">
        <v>462.0</v>
      </c>
      <c r="F434" s="211"/>
      <c r="G434" s="213">
        <v>20.0</v>
      </c>
      <c r="H434" s="213">
        <v>1.0</v>
      </c>
      <c r="I434" s="213">
        <v>21.0</v>
      </c>
      <c r="J434" s="214">
        <v>0.95</v>
      </c>
      <c r="K434" s="211" t="s">
        <v>14575</v>
      </c>
      <c r="L434" s="211">
        <v>5.425498042E9</v>
      </c>
      <c r="M434" s="211" t="s">
        <v>11034</v>
      </c>
      <c r="N434" s="211" t="s">
        <v>13602</v>
      </c>
      <c r="O434" s="211" t="s">
        <v>14576</v>
      </c>
      <c r="P434" s="211" t="s">
        <v>2165</v>
      </c>
      <c r="Q434" s="230">
        <f>COUNTIF('Hedef Liste Konya'!A:A,A434)</f>
        <v>1</v>
      </c>
    </row>
    <row r="435" ht="15.75" hidden="1" customHeight="1">
      <c r="A435" s="211" t="s">
        <v>14588</v>
      </c>
      <c r="B435" s="211" t="s">
        <v>14589</v>
      </c>
      <c r="C435" s="212" t="s">
        <v>2897</v>
      </c>
      <c r="D435" s="211" t="s">
        <v>1364</v>
      </c>
      <c r="E435" s="213">
        <v>832.0</v>
      </c>
      <c r="F435" s="211"/>
      <c r="G435" s="213">
        <v>33.0</v>
      </c>
      <c r="H435" s="213">
        <v>4.0</v>
      </c>
      <c r="I435" s="213">
        <v>37.0</v>
      </c>
      <c r="J435" s="214">
        <v>0.89</v>
      </c>
      <c r="K435" s="211" t="s">
        <v>14590</v>
      </c>
      <c r="L435" s="211">
        <v>5.302911044E9</v>
      </c>
      <c r="M435" s="211" t="s">
        <v>11034</v>
      </c>
      <c r="N435" s="211" t="s">
        <v>13808</v>
      </c>
      <c r="O435" s="211" t="s">
        <v>14591</v>
      </c>
      <c r="P435" s="211" t="s">
        <v>2165</v>
      </c>
      <c r="Q435" s="230">
        <f>COUNTIF('Hedef Liste Konya'!A:A,A435)</f>
        <v>1</v>
      </c>
    </row>
    <row r="436" ht="15.75" hidden="1" customHeight="1">
      <c r="A436" s="211" t="s">
        <v>14810</v>
      </c>
      <c r="B436" s="211" t="s">
        <v>14811</v>
      </c>
      <c r="C436" s="212" t="s">
        <v>2897</v>
      </c>
      <c r="D436" s="211" t="s">
        <v>1370</v>
      </c>
      <c r="E436" s="213">
        <v>383.0</v>
      </c>
      <c r="F436" s="213">
        <v>21.0</v>
      </c>
      <c r="G436" s="213">
        <v>0.0</v>
      </c>
      <c r="H436" s="213">
        <v>28.0</v>
      </c>
      <c r="I436" s="213">
        <v>28.0</v>
      </c>
      <c r="J436" s="214">
        <v>0.0</v>
      </c>
      <c r="K436" s="211" t="s">
        <v>14812</v>
      </c>
      <c r="L436" s="211">
        <v>3.32502001E9</v>
      </c>
      <c r="M436" s="211" t="s">
        <v>11034</v>
      </c>
      <c r="N436" s="211" t="s">
        <v>13773</v>
      </c>
      <c r="O436" s="211" t="s">
        <v>14813</v>
      </c>
      <c r="P436" s="211" t="s">
        <v>2137</v>
      </c>
      <c r="Q436" s="230">
        <f>COUNTIF('Hedef Liste Konya'!A:A,A436)</f>
        <v>1</v>
      </c>
    </row>
    <row r="437" ht="15.75" hidden="1" customHeight="1">
      <c r="A437" s="211" t="s">
        <v>15155</v>
      </c>
      <c r="B437" s="211" t="s">
        <v>15156</v>
      </c>
      <c r="C437" s="212" t="s">
        <v>2897</v>
      </c>
      <c r="D437" s="211" t="s">
        <v>1385</v>
      </c>
      <c r="E437" s="213">
        <v>53.0</v>
      </c>
      <c r="F437" s="213">
        <v>1.0</v>
      </c>
      <c r="G437" s="213">
        <v>4.0</v>
      </c>
      <c r="H437" s="213">
        <v>3.0</v>
      </c>
      <c r="I437" s="213">
        <v>7.0</v>
      </c>
      <c r="J437" s="214">
        <v>0.57</v>
      </c>
      <c r="K437" s="211" t="s">
        <v>15157</v>
      </c>
      <c r="L437" s="211">
        <v>5.451554442E9</v>
      </c>
      <c r="M437" s="211" t="s">
        <v>11034</v>
      </c>
      <c r="N437" s="211" t="s">
        <v>14237</v>
      </c>
      <c r="O437" s="211" t="s">
        <v>15158</v>
      </c>
      <c r="P437" s="211" t="s">
        <v>2137</v>
      </c>
      <c r="Q437" s="230">
        <f>COUNTIF('Hedef Liste Konya'!A:A,A437)</f>
        <v>1</v>
      </c>
    </row>
    <row r="438" ht="15.75" hidden="1" customHeight="1">
      <c r="A438" s="211" t="s">
        <v>16669</v>
      </c>
      <c r="B438" s="211" t="s">
        <v>18181</v>
      </c>
      <c r="C438" s="212" t="s">
        <v>2897</v>
      </c>
      <c r="D438" s="211" t="s">
        <v>1348</v>
      </c>
      <c r="E438" s="213">
        <v>230.0</v>
      </c>
      <c r="F438" s="213">
        <v>1.0</v>
      </c>
      <c r="G438" s="213">
        <v>0.0</v>
      </c>
      <c r="H438" s="213">
        <v>38.0</v>
      </c>
      <c r="I438" s="213">
        <v>38.0</v>
      </c>
      <c r="J438" s="214">
        <v>0.0</v>
      </c>
      <c r="K438" s="211" t="s">
        <v>14505</v>
      </c>
      <c r="L438" s="211">
        <v>3.322518844E9</v>
      </c>
      <c r="M438" s="211" t="s">
        <v>11034</v>
      </c>
      <c r="N438" s="211" t="s">
        <v>1366</v>
      </c>
      <c r="O438" s="211" t="s">
        <v>14506</v>
      </c>
      <c r="P438" s="211" t="s">
        <v>2137</v>
      </c>
      <c r="Q438" s="230">
        <f>COUNTIF('Hedef Liste Konya'!A:A,A438)</f>
        <v>1</v>
      </c>
    </row>
    <row r="439" ht="15.75" hidden="1" customHeight="1">
      <c r="A439" s="211" t="s">
        <v>14469</v>
      </c>
      <c r="B439" s="211" t="s">
        <v>14470</v>
      </c>
      <c r="C439" s="212" t="s">
        <v>2897</v>
      </c>
      <c r="D439" s="211" t="s">
        <v>1789</v>
      </c>
      <c r="E439" s="213">
        <v>54.0</v>
      </c>
      <c r="F439" s="211"/>
      <c r="G439" s="213">
        <v>0.0</v>
      </c>
      <c r="H439" s="213">
        <v>10.0</v>
      </c>
      <c r="I439" s="213">
        <v>10.0</v>
      </c>
      <c r="J439" s="214">
        <v>0.0</v>
      </c>
      <c r="K439" s="211" t="s">
        <v>14471</v>
      </c>
      <c r="L439" s="211">
        <v>3.323121881E9</v>
      </c>
      <c r="M439" s="211" t="s">
        <v>13620</v>
      </c>
      <c r="N439" s="211" t="s">
        <v>13958</v>
      </c>
      <c r="O439" s="211" t="s">
        <v>14472</v>
      </c>
      <c r="P439" s="211" t="s">
        <v>2137</v>
      </c>
      <c r="Q439" s="230">
        <f>COUNTIF('Hedef Liste Konya'!A:A,A439)</f>
        <v>1</v>
      </c>
    </row>
    <row r="440" ht="15.75" hidden="1" customHeight="1">
      <c r="A440" s="211" t="s">
        <v>16769</v>
      </c>
      <c r="B440" s="211" t="s">
        <v>16770</v>
      </c>
      <c r="C440" s="212" t="s">
        <v>2897</v>
      </c>
      <c r="D440" s="211" t="s">
        <v>1507</v>
      </c>
      <c r="E440" s="213">
        <v>242.0</v>
      </c>
      <c r="F440" s="213">
        <v>17.0</v>
      </c>
      <c r="G440" s="213">
        <v>19.0</v>
      </c>
      <c r="H440" s="213">
        <v>1.0</v>
      </c>
      <c r="I440" s="213">
        <v>20.0</v>
      </c>
      <c r="J440" s="214">
        <v>0.95</v>
      </c>
      <c r="K440" s="211" t="s">
        <v>14119</v>
      </c>
      <c r="L440" s="211">
        <v>5.322246406E9</v>
      </c>
      <c r="M440" s="211" t="s">
        <v>13620</v>
      </c>
      <c r="N440" s="211" t="s">
        <v>13763</v>
      </c>
      <c r="O440" s="211" t="s">
        <v>16771</v>
      </c>
      <c r="P440" s="211" t="s">
        <v>2137</v>
      </c>
      <c r="Q440" s="230">
        <f>COUNTIF('Hedef Liste Konya'!A:A,A440)</f>
        <v>1</v>
      </c>
    </row>
    <row r="441" ht="15.75" hidden="1" customHeight="1">
      <c r="A441" s="211" t="s">
        <v>15454</v>
      </c>
      <c r="B441" s="211" t="s">
        <v>15455</v>
      </c>
      <c r="C441" s="212" t="s">
        <v>2897</v>
      </c>
      <c r="D441" s="211" t="s">
        <v>1370</v>
      </c>
      <c r="E441" s="213">
        <v>237.0</v>
      </c>
      <c r="F441" s="213">
        <v>16.0</v>
      </c>
      <c r="G441" s="213">
        <v>0.0</v>
      </c>
      <c r="H441" s="213">
        <v>6.0</v>
      </c>
      <c r="I441" s="213">
        <v>6.0</v>
      </c>
      <c r="J441" s="214">
        <v>0.0</v>
      </c>
      <c r="K441" s="211" t="s">
        <v>15456</v>
      </c>
      <c r="L441" s="211">
        <v>5.538054497E9</v>
      </c>
      <c r="M441" s="211" t="s">
        <v>11034</v>
      </c>
      <c r="N441" s="211" t="s">
        <v>13668</v>
      </c>
      <c r="O441" s="211" t="s">
        <v>15457</v>
      </c>
      <c r="P441" s="211" t="s">
        <v>2137</v>
      </c>
      <c r="Q441" s="230">
        <f>COUNTIF('Hedef Liste Konya'!A:A,A441)</f>
        <v>1</v>
      </c>
    </row>
    <row r="442" ht="15.75" hidden="1" customHeight="1">
      <c r="A442" s="211" t="s">
        <v>18182</v>
      </c>
      <c r="B442" s="211" t="s">
        <v>18183</v>
      </c>
      <c r="C442" s="212" t="s">
        <v>2897</v>
      </c>
      <c r="D442" s="211" t="s">
        <v>1364</v>
      </c>
      <c r="E442" s="213">
        <v>1513.0</v>
      </c>
      <c r="F442" s="213">
        <v>108.0</v>
      </c>
      <c r="G442" s="213">
        <v>57.0</v>
      </c>
      <c r="H442" s="213">
        <v>0.0</v>
      </c>
      <c r="I442" s="213">
        <v>57.0</v>
      </c>
      <c r="J442" s="214">
        <v>1.0</v>
      </c>
      <c r="K442" s="211" t="s">
        <v>15551</v>
      </c>
      <c r="L442" s="211">
        <v>3.32502568E9</v>
      </c>
      <c r="M442" s="211" t="s">
        <v>11034</v>
      </c>
      <c r="N442" s="211" t="s">
        <v>13602</v>
      </c>
      <c r="O442" s="211" t="s">
        <v>18184</v>
      </c>
      <c r="P442" s="211" t="s">
        <v>2165</v>
      </c>
      <c r="Q442" s="230">
        <f>COUNTIF('Hedef Liste Konya'!A:A,A442)</f>
        <v>0</v>
      </c>
    </row>
    <row r="443" ht="15.75" hidden="1" customHeight="1">
      <c r="A443" s="211" t="s">
        <v>13815</v>
      </c>
      <c r="B443" s="211" t="s">
        <v>13816</v>
      </c>
      <c r="C443" s="212" t="s">
        <v>2897</v>
      </c>
      <c r="D443" s="211" t="s">
        <v>1443</v>
      </c>
      <c r="E443" s="213">
        <v>611.0</v>
      </c>
      <c r="F443" s="211"/>
      <c r="G443" s="213">
        <v>8.0</v>
      </c>
      <c r="H443" s="213">
        <v>17.0</v>
      </c>
      <c r="I443" s="213">
        <v>25.0</v>
      </c>
      <c r="J443" s="231">
        <v>0.32</v>
      </c>
      <c r="K443" s="211" t="s">
        <v>13817</v>
      </c>
      <c r="L443" s="211">
        <v>5.074160071E9</v>
      </c>
      <c r="M443" s="211" t="s">
        <v>11034</v>
      </c>
      <c r="N443" s="211" t="s">
        <v>13602</v>
      </c>
      <c r="O443" s="211" t="s">
        <v>13818</v>
      </c>
      <c r="P443" s="211" t="s">
        <v>2137</v>
      </c>
      <c r="Q443" s="230">
        <f>COUNTIF('Hedef Liste Konya'!A:A,A443)</f>
        <v>1</v>
      </c>
    </row>
    <row r="444" ht="15.75" hidden="1" customHeight="1">
      <c r="A444" s="211" t="s">
        <v>15853</v>
      </c>
      <c r="B444" s="211" t="s">
        <v>15854</v>
      </c>
      <c r="C444" s="212" t="s">
        <v>2897</v>
      </c>
      <c r="D444" s="211" t="s">
        <v>1364</v>
      </c>
      <c r="E444" s="213">
        <v>125.0</v>
      </c>
      <c r="F444" s="213">
        <v>6.0</v>
      </c>
      <c r="G444" s="213">
        <v>19.0</v>
      </c>
      <c r="H444" s="213">
        <v>1.0</v>
      </c>
      <c r="I444" s="213">
        <v>20.0</v>
      </c>
      <c r="J444" s="214">
        <v>0.95</v>
      </c>
      <c r="K444" s="211" t="s">
        <v>14137</v>
      </c>
      <c r="L444" s="211">
        <v>5.338168859E9</v>
      </c>
      <c r="M444" s="211" t="s">
        <v>13620</v>
      </c>
      <c r="N444" s="211" t="s">
        <v>13958</v>
      </c>
      <c r="O444" s="211" t="s">
        <v>14138</v>
      </c>
      <c r="P444" s="211" t="s">
        <v>2137</v>
      </c>
      <c r="Q444" s="230">
        <f>COUNTIF('Hedef Liste Konya'!A:A,A444)</f>
        <v>1</v>
      </c>
    </row>
    <row r="445" ht="15.75" hidden="1" customHeight="1">
      <c r="A445" s="211" t="s">
        <v>15544</v>
      </c>
      <c r="B445" s="211" t="s">
        <v>15545</v>
      </c>
      <c r="C445" s="212" t="s">
        <v>2897</v>
      </c>
      <c r="D445" s="211" t="s">
        <v>1348</v>
      </c>
      <c r="E445" s="213">
        <v>154.0</v>
      </c>
      <c r="F445" s="213">
        <v>24.0</v>
      </c>
      <c r="G445" s="213">
        <v>14.0</v>
      </c>
      <c r="H445" s="213">
        <v>0.0</v>
      </c>
      <c r="I445" s="213">
        <v>14.0</v>
      </c>
      <c r="J445" s="214">
        <v>1.0</v>
      </c>
      <c r="K445" s="211" t="s">
        <v>15546</v>
      </c>
      <c r="L445" s="211">
        <v>5.423120775E9</v>
      </c>
      <c r="M445" s="211" t="s">
        <v>13595</v>
      </c>
      <c r="N445" s="211" t="s">
        <v>5353</v>
      </c>
      <c r="O445" s="211" t="s">
        <v>15547</v>
      </c>
      <c r="P445" s="211" t="s">
        <v>2137</v>
      </c>
      <c r="Q445" s="230">
        <f>COUNTIF('Hedef Liste Konya'!A:A,A445)</f>
        <v>1</v>
      </c>
    </row>
    <row r="446" ht="15.75" hidden="1" customHeight="1">
      <c r="A446" s="211" t="s">
        <v>18185</v>
      </c>
      <c r="B446" s="211" t="s">
        <v>18186</v>
      </c>
      <c r="C446" s="212" t="s">
        <v>2897</v>
      </c>
      <c r="D446" s="211" t="s">
        <v>1577</v>
      </c>
      <c r="E446" s="213">
        <v>1176.0</v>
      </c>
      <c r="F446" s="213">
        <v>66.0</v>
      </c>
      <c r="G446" s="213">
        <v>89.0</v>
      </c>
      <c r="H446" s="213">
        <v>18.0</v>
      </c>
      <c r="I446" s="213">
        <v>107.0</v>
      </c>
      <c r="J446" s="214">
        <v>0.83</v>
      </c>
      <c r="K446" s="211" t="s">
        <v>18187</v>
      </c>
      <c r="L446" s="211">
        <v>5.42813809E9</v>
      </c>
      <c r="M446" s="211" t="s">
        <v>13679</v>
      </c>
      <c r="N446" s="211" t="s">
        <v>13680</v>
      </c>
      <c r="O446" s="211" t="s">
        <v>18188</v>
      </c>
      <c r="P446" s="211" t="s">
        <v>2137</v>
      </c>
      <c r="Q446" s="230">
        <f>COUNTIF('Hedef Liste Konya'!A:A,A446)</f>
        <v>0</v>
      </c>
    </row>
    <row r="447" ht="15.75" hidden="1" customHeight="1">
      <c r="A447" s="211" t="s">
        <v>15775</v>
      </c>
      <c r="B447" s="211" t="s">
        <v>15776</v>
      </c>
      <c r="C447" s="212" t="s">
        <v>2897</v>
      </c>
      <c r="D447" s="211" t="s">
        <v>1507</v>
      </c>
      <c r="F447" s="211"/>
      <c r="G447" s="213">
        <v>0.0</v>
      </c>
      <c r="H447" s="213">
        <v>6.0</v>
      </c>
      <c r="I447" s="213">
        <v>6.0</v>
      </c>
      <c r="J447" s="214">
        <v>0.0</v>
      </c>
      <c r="K447" s="211" t="s">
        <v>14676</v>
      </c>
      <c r="L447" s="211">
        <v>3.32323341E9</v>
      </c>
      <c r="M447" s="211" t="s">
        <v>13595</v>
      </c>
      <c r="N447" s="211" t="s">
        <v>14932</v>
      </c>
      <c r="O447" s="211" t="s">
        <v>14677</v>
      </c>
      <c r="P447" s="211" t="s">
        <v>2137</v>
      </c>
      <c r="Q447" s="230">
        <f>COUNTIF('Hedef Liste Konya'!A:A,A447)</f>
        <v>1</v>
      </c>
    </row>
    <row r="448" ht="15.75" hidden="1" customHeight="1">
      <c r="A448" s="211" t="s">
        <v>14287</v>
      </c>
      <c r="B448" s="211" t="s">
        <v>14288</v>
      </c>
      <c r="C448" s="212" t="s">
        <v>2897</v>
      </c>
      <c r="D448" s="211" t="s">
        <v>1364</v>
      </c>
      <c r="E448" s="213">
        <v>75.0</v>
      </c>
      <c r="F448" s="213">
        <v>9.0</v>
      </c>
      <c r="G448" s="213">
        <v>0.0</v>
      </c>
      <c r="H448" s="213">
        <v>18.0</v>
      </c>
      <c r="I448" s="213">
        <v>18.0</v>
      </c>
      <c r="J448" s="214">
        <v>0.0</v>
      </c>
      <c r="K448" s="211" t="s">
        <v>14247</v>
      </c>
      <c r="L448" s="211">
        <v>5.324859854E9</v>
      </c>
      <c r="M448" s="211" t="s">
        <v>11034</v>
      </c>
      <c r="N448" s="211" t="s">
        <v>14237</v>
      </c>
      <c r="O448" s="211" t="s">
        <v>14289</v>
      </c>
      <c r="P448" s="211" t="s">
        <v>2137</v>
      </c>
      <c r="Q448" s="230">
        <f>COUNTIF('Hedef Liste Konya'!A:A,A448)</f>
        <v>1</v>
      </c>
    </row>
    <row r="449" ht="15.75" hidden="1" customHeight="1">
      <c r="A449" s="211" t="s">
        <v>14355</v>
      </c>
      <c r="B449" s="211" t="s">
        <v>14356</v>
      </c>
      <c r="C449" s="212" t="s">
        <v>2897</v>
      </c>
      <c r="D449" s="211" t="s">
        <v>1385</v>
      </c>
      <c r="E449" s="213">
        <v>154.0</v>
      </c>
      <c r="F449" s="213">
        <v>2.0</v>
      </c>
      <c r="G449" s="213">
        <v>3.0</v>
      </c>
      <c r="H449" s="213">
        <v>15.0</v>
      </c>
      <c r="I449" s="213">
        <v>18.0</v>
      </c>
      <c r="J449" s="214">
        <v>0.17</v>
      </c>
      <c r="K449" s="211" t="s">
        <v>14357</v>
      </c>
      <c r="L449" s="211">
        <v>3.322371504E9</v>
      </c>
      <c r="M449" s="211" t="s">
        <v>11034</v>
      </c>
      <c r="N449" s="211" t="s">
        <v>14016</v>
      </c>
      <c r="O449" s="211" t="s">
        <v>14358</v>
      </c>
      <c r="P449" s="211" t="s">
        <v>2137</v>
      </c>
      <c r="Q449" s="230">
        <f>COUNTIF('Hedef Liste Konya'!A:A,A449)</f>
        <v>1</v>
      </c>
    </row>
    <row r="450" ht="15.75" hidden="1" customHeight="1">
      <c r="A450" s="211" t="s">
        <v>18189</v>
      </c>
      <c r="B450" s="211" t="s">
        <v>18190</v>
      </c>
      <c r="C450" s="212" t="s">
        <v>2897</v>
      </c>
      <c r="D450" s="211" t="s">
        <v>1364</v>
      </c>
      <c r="E450" s="213">
        <v>109.0</v>
      </c>
      <c r="F450" s="213">
        <v>9.0</v>
      </c>
      <c r="G450" s="213">
        <v>63.0</v>
      </c>
      <c r="H450" s="213">
        <v>3.0</v>
      </c>
      <c r="I450" s="213">
        <v>66.0</v>
      </c>
      <c r="J450" s="214">
        <v>0.95</v>
      </c>
      <c r="K450" s="211" t="s">
        <v>2216</v>
      </c>
      <c r="L450" s="211">
        <v>3.325124241E9</v>
      </c>
      <c r="M450" s="211" t="s">
        <v>13715</v>
      </c>
      <c r="N450" s="211" t="s">
        <v>2434</v>
      </c>
      <c r="O450" s="211" t="s">
        <v>18191</v>
      </c>
      <c r="P450" s="211" t="s">
        <v>2165</v>
      </c>
      <c r="Q450" s="230">
        <f>COUNTIF('Hedef Liste Konya'!A:A,A450)</f>
        <v>0</v>
      </c>
    </row>
    <row r="451" ht="15.75" hidden="1" customHeight="1">
      <c r="A451" s="211" t="s">
        <v>16187</v>
      </c>
      <c r="B451" s="211" t="s">
        <v>16188</v>
      </c>
      <c r="C451" s="212" t="s">
        <v>2897</v>
      </c>
      <c r="D451" s="211" t="s">
        <v>1356</v>
      </c>
      <c r="E451" s="213">
        <v>964.0</v>
      </c>
      <c r="F451" s="213">
        <v>19.0</v>
      </c>
      <c r="G451" s="213">
        <v>9.0</v>
      </c>
      <c r="H451" s="213">
        <v>10.0</v>
      </c>
      <c r="I451" s="213">
        <v>19.0</v>
      </c>
      <c r="J451" s="214">
        <v>0.47</v>
      </c>
      <c r="K451" s="211" t="s">
        <v>16189</v>
      </c>
      <c r="L451" s="211">
        <v>3.322200008E9</v>
      </c>
      <c r="M451" s="211" t="s">
        <v>11034</v>
      </c>
      <c r="N451" s="211" t="s">
        <v>13870</v>
      </c>
      <c r="O451" s="211" t="s">
        <v>16190</v>
      </c>
      <c r="P451" s="211" t="s">
        <v>2137</v>
      </c>
      <c r="Q451" s="230">
        <f>COUNTIF('Hedef Liste Konya'!A:A,A451)</f>
        <v>1</v>
      </c>
    </row>
    <row r="452" ht="15.75" hidden="1" customHeight="1">
      <c r="A452" s="211" t="s">
        <v>13933</v>
      </c>
      <c r="B452" s="211" t="s">
        <v>13934</v>
      </c>
      <c r="C452" s="212" t="s">
        <v>2897</v>
      </c>
      <c r="D452" s="211" t="s">
        <v>1356</v>
      </c>
      <c r="E452" s="213">
        <v>454.0</v>
      </c>
      <c r="F452" s="213">
        <v>23.0</v>
      </c>
      <c r="G452" s="213">
        <v>0.0</v>
      </c>
      <c r="H452" s="213">
        <v>6.0</v>
      </c>
      <c r="I452" s="213">
        <v>6.0</v>
      </c>
      <c r="J452" s="214">
        <v>0.0</v>
      </c>
      <c r="K452" s="211" t="s">
        <v>13935</v>
      </c>
      <c r="L452" s="211">
        <v>5.453937109E9</v>
      </c>
      <c r="M452" s="211" t="s">
        <v>13656</v>
      </c>
      <c r="N452" s="211" t="s">
        <v>13981</v>
      </c>
      <c r="O452" s="211" t="s">
        <v>13936</v>
      </c>
      <c r="P452" s="211" t="s">
        <v>2137</v>
      </c>
      <c r="Q452" s="230">
        <f>COUNTIF('Hedef Liste Konya'!A:A,A452)</f>
        <v>1</v>
      </c>
    </row>
    <row r="453" ht="15.75" hidden="1" customHeight="1">
      <c r="A453" s="211" t="s">
        <v>16574</v>
      </c>
      <c r="B453" s="211" t="s">
        <v>16575</v>
      </c>
      <c r="C453" s="212" t="s">
        <v>2897</v>
      </c>
      <c r="D453" s="211" t="s">
        <v>1364</v>
      </c>
      <c r="E453" s="213">
        <v>218.0</v>
      </c>
      <c r="F453" s="213">
        <v>9.0</v>
      </c>
      <c r="G453" s="213">
        <v>6.0</v>
      </c>
      <c r="H453" s="213">
        <v>10.0</v>
      </c>
      <c r="I453" s="213">
        <v>16.0</v>
      </c>
      <c r="J453" s="214">
        <v>0.38</v>
      </c>
      <c r="K453" s="211" t="s">
        <v>16576</v>
      </c>
      <c r="L453" s="211">
        <v>5.511548733E9</v>
      </c>
      <c r="M453" s="211" t="s">
        <v>13620</v>
      </c>
      <c r="N453" s="211" t="s">
        <v>13763</v>
      </c>
      <c r="O453" s="211" t="s">
        <v>16577</v>
      </c>
      <c r="P453" s="211" t="s">
        <v>2137</v>
      </c>
      <c r="Q453" s="230">
        <f>COUNTIF('Hedef Liste Konya'!A:A,A453)</f>
        <v>1</v>
      </c>
    </row>
    <row r="454" ht="15.75" hidden="1" customHeight="1">
      <c r="A454" s="211" t="s">
        <v>16691</v>
      </c>
      <c r="B454" s="211" t="s">
        <v>16692</v>
      </c>
      <c r="C454" s="212" t="s">
        <v>2897</v>
      </c>
      <c r="D454" s="211" t="s">
        <v>2034</v>
      </c>
      <c r="E454" s="213">
        <v>366.0</v>
      </c>
      <c r="F454" s="213">
        <v>4.0</v>
      </c>
      <c r="G454" s="213">
        <v>0.0</v>
      </c>
      <c r="H454" s="213">
        <v>25.0</v>
      </c>
      <c r="I454" s="213">
        <v>25.0</v>
      </c>
      <c r="J454" s="214">
        <v>0.0</v>
      </c>
      <c r="K454" s="211" t="s">
        <v>16693</v>
      </c>
      <c r="L454" s="211">
        <v>5.3254523E9</v>
      </c>
      <c r="M454" s="211" t="s">
        <v>13595</v>
      </c>
      <c r="N454" s="211" t="s">
        <v>5353</v>
      </c>
      <c r="O454" s="211" t="s">
        <v>16694</v>
      </c>
      <c r="P454" s="211" t="s">
        <v>2137</v>
      </c>
      <c r="Q454" s="230">
        <f>COUNTIF('Hedef Liste Konya'!A:A,A454)</f>
        <v>1</v>
      </c>
    </row>
    <row r="455" ht="15.75" hidden="1" customHeight="1">
      <c r="A455" s="211" t="s">
        <v>18192</v>
      </c>
      <c r="B455" s="211" t="s">
        <v>18193</v>
      </c>
      <c r="C455" s="212" t="s">
        <v>2897</v>
      </c>
      <c r="D455" s="211" t="s">
        <v>1519</v>
      </c>
      <c r="E455" s="213">
        <v>80.0</v>
      </c>
      <c r="F455" s="213">
        <v>7.0</v>
      </c>
      <c r="G455" s="213">
        <v>7.0</v>
      </c>
      <c r="H455" s="213">
        <v>10.0</v>
      </c>
      <c r="I455" s="213">
        <v>17.0</v>
      </c>
      <c r="J455" s="214">
        <v>0.41</v>
      </c>
      <c r="K455" s="211" t="s">
        <v>18194</v>
      </c>
      <c r="L455" s="211">
        <v>5.419039742E9</v>
      </c>
      <c r="M455" s="211" t="s">
        <v>11034</v>
      </c>
      <c r="N455" s="211" t="s">
        <v>13602</v>
      </c>
      <c r="O455" s="211" t="s">
        <v>14035</v>
      </c>
      <c r="P455" s="211" t="s">
        <v>2137</v>
      </c>
      <c r="Q455" s="230">
        <f>COUNTIF('Hedef Liste Konya'!A:A,A455)</f>
        <v>0</v>
      </c>
    </row>
    <row r="456" ht="15.75" hidden="1" customHeight="1">
      <c r="A456" s="211" t="s">
        <v>16685</v>
      </c>
      <c r="B456" s="211" t="s">
        <v>16686</v>
      </c>
      <c r="C456" s="212" t="s">
        <v>2897</v>
      </c>
      <c r="D456" s="211" t="s">
        <v>1493</v>
      </c>
      <c r="E456" s="213">
        <v>1272.0</v>
      </c>
      <c r="F456" s="211"/>
      <c r="G456" s="213">
        <v>0.0</v>
      </c>
      <c r="H456" s="213">
        <v>10.0</v>
      </c>
      <c r="I456" s="213">
        <v>10.0</v>
      </c>
      <c r="J456" s="214">
        <v>0.0</v>
      </c>
      <c r="K456" s="211" t="s">
        <v>16687</v>
      </c>
      <c r="L456" s="211">
        <v>3.327103494E9</v>
      </c>
      <c r="M456" s="211" t="s">
        <v>13656</v>
      </c>
      <c r="N456" s="211" t="s">
        <v>13779</v>
      </c>
      <c r="O456" s="211" t="s">
        <v>15353</v>
      </c>
      <c r="P456" s="211" t="s">
        <v>2137</v>
      </c>
      <c r="Q456" s="230">
        <f>COUNTIF('Hedef Liste Konya'!A:A,A456)</f>
        <v>1</v>
      </c>
    </row>
    <row r="457" ht="15.75" hidden="1" customHeight="1">
      <c r="A457" s="211" t="s">
        <v>16051</v>
      </c>
      <c r="B457" s="211" t="s">
        <v>16052</v>
      </c>
      <c r="C457" s="212" t="s">
        <v>2897</v>
      </c>
      <c r="D457" s="211" t="s">
        <v>1385</v>
      </c>
      <c r="E457" s="213">
        <v>832.0</v>
      </c>
      <c r="F457" s="213">
        <v>13.0</v>
      </c>
      <c r="G457" s="213">
        <v>16.0</v>
      </c>
      <c r="H457" s="213">
        <v>6.0</v>
      </c>
      <c r="I457" s="213">
        <v>22.0</v>
      </c>
      <c r="J457" s="214">
        <v>0.73</v>
      </c>
      <c r="K457" s="211" t="s">
        <v>16053</v>
      </c>
      <c r="L457" s="211">
        <v>5.445701744E9</v>
      </c>
      <c r="M457" s="211" t="s">
        <v>13620</v>
      </c>
      <c r="N457" s="211" t="s">
        <v>16054</v>
      </c>
      <c r="O457" s="211" t="s">
        <v>16055</v>
      </c>
      <c r="P457" s="211" t="s">
        <v>2137</v>
      </c>
      <c r="Q457" s="230">
        <f>COUNTIF('Hedef Liste Konya'!A:A,A457)</f>
        <v>1</v>
      </c>
    </row>
    <row r="458" ht="15.75" hidden="1" customHeight="1">
      <c r="A458" s="211" t="s">
        <v>15459</v>
      </c>
      <c r="B458" s="211" t="s">
        <v>15460</v>
      </c>
      <c r="C458" s="212" t="s">
        <v>2909</v>
      </c>
      <c r="D458" s="211" t="s">
        <v>1832</v>
      </c>
      <c r="F458" s="211"/>
      <c r="G458" s="213">
        <v>0.0</v>
      </c>
      <c r="H458" s="213">
        <v>14.0</v>
      </c>
      <c r="I458" s="213">
        <v>14.0</v>
      </c>
      <c r="J458" s="214">
        <v>0.0</v>
      </c>
      <c r="K458" s="211" t="s">
        <v>15461</v>
      </c>
      <c r="L458" s="211">
        <v>3.322332487E9</v>
      </c>
      <c r="M458" s="211" t="s">
        <v>11034</v>
      </c>
      <c r="N458" s="211" t="s">
        <v>1592</v>
      </c>
      <c r="O458" s="211" t="s">
        <v>15462</v>
      </c>
      <c r="P458" s="211" t="s">
        <v>2137</v>
      </c>
      <c r="Q458" s="230">
        <f>COUNTIF('Hedef Liste Konya'!A:A,A458)</f>
        <v>1</v>
      </c>
    </row>
    <row r="459" ht="15.75" hidden="1" customHeight="1">
      <c r="A459" s="211" t="s">
        <v>16435</v>
      </c>
      <c r="B459" s="211" t="s">
        <v>16436</v>
      </c>
      <c r="C459" s="212" t="s">
        <v>2897</v>
      </c>
      <c r="D459" s="211" t="s">
        <v>1827</v>
      </c>
      <c r="E459" s="213">
        <v>881.0</v>
      </c>
      <c r="F459" s="213">
        <v>39.0</v>
      </c>
      <c r="G459" s="213">
        <v>27.0</v>
      </c>
      <c r="H459" s="213">
        <v>1.0</v>
      </c>
      <c r="I459" s="213">
        <v>28.0</v>
      </c>
      <c r="J459" s="214">
        <v>0.96</v>
      </c>
      <c r="K459" s="211" t="s">
        <v>16437</v>
      </c>
      <c r="L459" s="211">
        <v>3.325012345E9</v>
      </c>
      <c r="M459" s="211" t="s">
        <v>11034</v>
      </c>
      <c r="N459" s="211" t="s">
        <v>13896</v>
      </c>
      <c r="O459" s="211" t="s">
        <v>16438</v>
      </c>
      <c r="P459" s="211" t="s">
        <v>2137</v>
      </c>
      <c r="Q459" s="230">
        <f>COUNTIF('Hedef Liste Konya'!A:A,A459)</f>
        <v>1</v>
      </c>
    </row>
    <row r="460" ht="15.75" hidden="1" customHeight="1">
      <c r="A460" s="211" t="s">
        <v>15554</v>
      </c>
      <c r="B460" s="211" t="s">
        <v>15555</v>
      </c>
      <c r="C460" s="212" t="s">
        <v>2897</v>
      </c>
      <c r="D460" s="211" t="s">
        <v>1597</v>
      </c>
      <c r="E460" s="213">
        <v>2078.0</v>
      </c>
      <c r="F460" s="213">
        <v>96.0</v>
      </c>
      <c r="G460" s="213">
        <v>0.0</v>
      </c>
      <c r="H460" s="213">
        <v>80.0</v>
      </c>
      <c r="I460" s="213">
        <v>80.0</v>
      </c>
      <c r="J460" s="214">
        <v>0.0</v>
      </c>
      <c r="K460" s="211" t="s">
        <v>15556</v>
      </c>
      <c r="L460" s="211">
        <v>3.323130085E9</v>
      </c>
      <c r="M460" s="211" t="s">
        <v>13679</v>
      </c>
      <c r="N460" s="211" t="s">
        <v>1754</v>
      </c>
      <c r="O460" s="211" t="s">
        <v>15557</v>
      </c>
      <c r="P460" s="211" t="s">
        <v>2137</v>
      </c>
      <c r="Q460" s="230">
        <f>COUNTIF('Hedef Liste Konya'!A:A,A460)</f>
        <v>1</v>
      </c>
    </row>
    <row r="461" ht="15.75" hidden="1" customHeight="1">
      <c r="A461" s="211" t="s">
        <v>16223</v>
      </c>
      <c r="B461" s="211" t="s">
        <v>16224</v>
      </c>
      <c r="C461" s="212" t="s">
        <v>2909</v>
      </c>
      <c r="D461" s="211" t="s">
        <v>1364</v>
      </c>
      <c r="E461" s="213">
        <v>1.0</v>
      </c>
      <c r="F461" s="211"/>
      <c r="G461" s="213">
        <v>0.0</v>
      </c>
      <c r="H461" s="213">
        <v>7.0</v>
      </c>
      <c r="I461" s="213">
        <v>7.0</v>
      </c>
      <c r="J461" s="214">
        <v>0.0</v>
      </c>
      <c r="K461" s="211" t="s">
        <v>16225</v>
      </c>
      <c r="L461" s="211">
        <v>5.510940077E9</v>
      </c>
      <c r="M461" s="211" t="s">
        <v>11034</v>
      </c>
      <c r="N461" s="211" t="s">
        <v>14076</v>
      </c>
      <c r="O461" s="211" t="s">
        <v>16226</v>
      </c>
      <c r="P461" s="211" t="s">
        <v>2137</v>
      </c>
      <c r="Q461" s="230">
        <f>COUNTIF('Hedef Liste Konya'!A:A,A461)</f>
        <v>1</v>
      </c>
    </row>
    <row r="462" ht="15.75" hidden="1" customHeight="1">
      <c r="A462" s="211" t="s">
        <v>15192</v>
      </c>
      <c r="B462" s="211" t="s">
        <v>18195</v>
      </c>
      <c r="C462" s="212" t="s">
        <v>2897</v>
      </c>
      <c r="D462" s="211" t="s">
        <v>1597</v>
      </c>
      <c r="E462" s="213">
        <v>549.0</v>
      </c>
      <c r="F462" s="213">
        <v>37.0</v>
      </c>
      <c r="G462" s="213">
        <v>0.0</v>
      </c>
      <c r="H462" s="213">
        <v>9.0</v>
      </c>
      <c r="I462" s="213">
        <v>9.0</v>
      </c>
      <c r="J462" s="214">
        <v>0.0</v>
      </c>
      <c r="K462" s="211" t="s">
        <v>14829</v>
      </c>
      <c r="L462" s="211">
        <v>5.443807205E9</v>
      </c>
      <c r="M462" s="211" t="s">
        <v>11034</v>
      </c>
      <c r="N462" s="211" t="s">
        <v>13602</v>
      </c>
      <c r="O462" s="211" t="s">
        <v>14830</v>
      </c>
      <c r="P462" s="211" t="s">
        <v>2137</v>
      </c>
      <c r="Q462" s="230">
        <f>COUNTIF('Hedef Liste Konya'!A:A,A462)</f>
        <v>1</v>
      </c>
    </row>
    <row r="463" ht="15.75" hidden="1" customHeight="1">
      <c r="A463" s="211" t="s">
        <v>13659</v>
      </c>
      <c r="B463" s="211" t="s">
        <v>13660</v>
      </c>
      <c r="C463" s="212" t="s">
        <v>2897</v>
      </c>
      <c r="D463" s="211" t="s">
        <v>1385</v>
      </c>
      <c r="E463" s="213">
        <v>5.0</v>
      </c>
      <c r="F463" s="211"/>
      <c r="G463" s="213">
        <v>0.0</v>
      </c>
      <c r="H463" s="213">
        <v>15.0</v>
      </c>
      <c r="I463" s="213">
        <v>15.0</v>
      </c>
      <c r="J463" s="214">
        <v>0.0</v>
      </c>
      <c r="K463" s="211" t="s">
        <v>13661</v>
      </c>
      <c r="L463" s="211">
        <v>5.077236522E9</v>
      </c>
      <c r="M463" s="211" t="s">
        <v>13620</v>
      </c>
      <c r="N463" s="211" t="s">
        <v>13662</v>
      </c>
      <c r="O463" s="211" t="s">
        <v>13663</v>
      </c>
      <c r="P463" s="211" t="s">
        <v>2137</v>
      </c>
      <c r="Q463" s="230">
        <f>COUNTIF('Hedef Liste Konya'!A:A,A463)</f>
        <v>1</v>
      </c>
    </row>
    <row r="464" ht="15.75" hidden="1" customHeight="1">
      <c r="A464" s="211" t="s">
        <v>15430</v>
      </c>
      <c r="B464" s="211" t="s">
        <v>15431</v>
      </c>
      <c r="C464" s="212" t="s">
        <v>2897</v>
      </c>
      <c r="D464" s="211" t="s">
        <v>1789</v>
      </c>
      <c r="E464" s="211"/>
      <c r="F464" s="211"/>
      <c r="G464" s="213">
        <v>0.0</v>
      </c>
      <c r="H464" s="213">
        <v>20.0</v>
      </c>
      <c r="I464" s="213">
        <v>20.0</v>
      </c>
      <c r="J464" s="231">
        <v>0.0</v>
      </c>
      <c r="K464" s="211" t="s">
        <v>15432</v>
      </c>
      <c r="L464" s="211">
        <v>5.462908674E9</v>
      </c>
      <c r="M464" s="211" t="s">
        <v>11034</v>
      </c>
      <c r="N464" s="211" t="s">
        <v>13930</v>
      </c>
      <c r="O464" s="211" t="s">
        <v>15433</v>
      </c>
      <c r="P464" s="211" t="s">
        <v>2137</v>
      </c>
      <c r="Q464" s="230">
        <f>COUNTIF('Hedef Liste Konya'!A:A,A464)</f>
        <v>1</v>
      </c>
    </row>
    <row r="465" ht="15.75" hidden="1" customHeight="1">
      <c r="A465" s="211" t="s">
        <v>14135</v>
      </c>
      <c r="B465" s="211" t="s">
        <v>14136</v>
      </c>
      <c r="C465" s="212" t="s">
        <v>2897</v>
      </c>
      <c r="D465" s="211" t="s">
        <v>1443</v>
      </c>
      <c r="E465" s="213">
        <v>320.0</v>
      </c>
      <c r="F465" s="213">
        <v>15.0</v>
      </c>
      <c r="G465" s="213">
        <v>12.0</v>
      </c>
      <c r="H465" s="213">
        <v>0.0</v>
      </c>
      <c r="I465" s="213">
        <v>12.0</v>
      </c>
      <c r="J465" s="214">
        <v>1.0</v>
      </c>
      <c r="K465" s="211" t="s">
        <v>14137</v>
      </c>
      <c r="L465" s="211">
        <v>5.338168859E9</v>
      </c>
      <c r="M465" s="211" t="s">
        <v>13620</v>
      </c>
      <c r="N465" s="211" t="s">
        <v>13958</v>
      </c>
      <c r="O465" s="211" t="s">
        <v>14138</v>
      </c>
      <c r="P465" s="211" t="s">
        <v>2137</v>
      </c>
      <c r="Q465" s="230">
        <f>COUNTIF('Hedef Liste Konya'!A:A,A465)</f>
        <v>1</v>
      </c>
    </row>
    <row r="466" ht="15.75" hidden="1" customHeight="1">
      <c r="A466" s="211" t="s">
        <v>18196</v>
      </c>
      <c r="B466" s="211" t="s">
        <v>18197</v>
      </c>
      <c r="C466" s="212" t="s">
        <v>2897</v>
      </c>
      <c r="D466" s="211" t="s">
        <v>1364</v>
      </c>
      <c r="E466" s="213">
        <v>575.0</v>
      </c>
      <c r="F466" s="213">
        <v>27.0</v>
      </c>
      <c r="G466" s="213">
        <v>65.0</v>
      </c>
      <c r="H466" s="213">
        <v>0.0</v>
      </c>
      <c r="I466" s="213">
        <v>65.0</v>
      </c>
      <c r="J466" s="214">
        <v>1.0</v>
      </c>
      <c r="K466" s="211" t="s">
        <v>18198</v>
      </c>
      <c r="L466" s="211">
        <v>5.380396142E9</v>
      </c>
      <c r="M466" s="211" t="s">
        <v>11034</v>
      </c>
      <c r="N466" s="211" t="s">
        <v>13918</v>
      </c>
      <c r="O466" s="211" t="s">
        <v>18199</v>
      </c>
      <c r="P466" s="211" t="s">
        <v>2165</v>
      </c>
      <c r="Q466" s="230">
        <f>COUNTIF('Hedef Liste Konya'!A:A,A466)</f>
        <v>0</v>
      </c>
    </row>
    <row r="467" ht="15.75" hidden="1" customHeight="1">
      <c r="A467" s="211" t="s">
        <v>18200</v>
      </c>
      <c r="B467" s="211" t="s">
        <v>18201</v>
      </c>
      <c r="C467" s="212" t="s">
        <v>2897</v>
      </c>
      <c r="D467" s="211" t="s">
        <v>1364</v>
      </c>
      <c r="E467" s="213">
        <v>266.0</v>
      </c>
      <c r="F467" s="213">
        <v>16.0</v>
      </c>
      <c r="G467" s="213">
        <v>45.0</v>
      </c>
      <c r="H467" s="213">
        <v>0.0</v>
      </c>
      <c r="I467" s="213">
        <v>45.0</v>
      </c>
      <c r="J467" s="214">
        <v>1.0</v>
      </c>
      <c r="K467" s="211" t="s">
        <v>18202</v>
      </c>
      <c r="L467" s="211">
        <v>5.522385359E9</v>
      </c>
      <c r="M467" s="211" t="s">
        <v>11034</v>
      </c>
      <c r="N467" s="211" t="s">
        <v>14268</v>
      </c>
      <c r="O467" s="211" t="s">
        <v>18203</v>
      </c>
      <c r="P467" s="211" t="s">
        <v>2165</v>
      </c>
      <c r="Q467" s="230">
        <f>COUNTIF('Hedef Liste Konya'!A:A,A467)</f>
        <v>0</v>
      </c>
    </row>
    <row r="468" ht="15.75" hidden="1" customHeight="1">
      <c r="A468" s="211" t="s">
        <v>18204</v>
      </c>
      <c r="B468" s="211" t="s">
        <v>18205</v>
      </c>
      <c r="C468" s="212" t="s">
        <v>2897</v>
      </c>
      <c r="D468" s="211" t="s">
        <v>1364</v>
      </c>
      <c r="E468" s="213">
        <v>1227.0</v>
      </c>
      <c r="F468" s="213">
        <v>28.0</v>
      </c>
      <c r="G468" s="213">
        <v>59.0</v>
      </c>
      <c r="H468" s="213">
        <v>3.0</v>
      </c>
      <c r="I468" s="213">
        <v>62.0</v>
      </c>
      <c r="J468" s="214">
        <v>0.95</v>
      </c>
      <c r="K468" s="211" t="s">
        <v>2216</v>
      </c>
      <c r="L468" s="211">
        <v>5.423228542E9</v>
      </c>
      <c r="M468" s="211" t="s">
        <v>13620</v>
      </c>
      <c r="N468" s="211" t="s">
        <v>15997</v>
      </c>
      <c r="O468" s="211" t="s">
        <v>18206</v>
      </c>
      <c r="P468" s="211" t="s">
        <v>2165</v>
      </c>
      <c r="Q468" s="230">
        <f>COUNTIF('Hedef Liste Konya'!A:A,A468)</f>
        <v>0</v>
      </c>
    </row>
    <row r="469" ht="15.75" hidden="1" customHeight="1">
      <c r="A469" s="211" t="s">
        <v>13960</v>
      </c>
      <c r="B469" s="211" t="s">
        <v>13961</v>
      </c>
      <c r="C469" s="212" t="s">
        <v>2909</v>
      </c>
      <c r="D469" s="211" t="s">
        <v>1370</v>
      </c>
      <c r="E469" s="213">
        <v>568.0</v>
      </c>
      <c r="F469" s="211"/>
      <c r="G469" s="213">
        <v>0.0</v>
      </c>
      <c r="H469" s="213">
        <v>23.0</v>
      </c>
      <c r="I469" s="213">
        <v>23.0</v>
      </c>
      <c r="J469" s="231">
        <v>0.0</v>
      </c>
      <c r="K469" s="211" t="s">
        <v>13822</v>
      </c>
      <c r="L469" s="211">
        <v>5.456150588E9</v>
      </c>
      <c r="M469" s="211" t="s">
        <v>11034</v>
      </c>
      <c r="N469" s="211" t="s">
        <v>13602</v>
      </c>
      <c r="O469" s="211" t="s">
        <v>13823</v>
      </c>
      <c r="P469" s="211" t="s">
        <v>2137</v>
      </c>
      <c r="Q469" s="230">
        <f>COUNTIF('Hedef Liste Konya'!A:A,A469)</f>
        <v>1</v>
      </c>
    </row>
    <row r="470" ht="15.75" hidden="1" customHeight="1">
      <c r="A470" s="211" t="s">
        <v>13805</v>
      </c>
      <c r="B470" s="211" t="s">
        <v>13806</v>
      </c>
      <c r="C470" s="212" t="s">
        <v>2897</v>
      </c>
      <c r="D470" s="211" t="s">
        <v>1364</v>
      </c>
      <c r="E470" s="213">
        <v>293.0</v>
      </c>
      <c r="F470" s="213">
        <v>33.0</v>
      </c>
      <c r="G470" s="213">
        <v>7.0</v>
      </c>
      <c r="H470" s="213">
        <v>0.0</v>
      </c>
      <c r="I470" s="213">
        <v>7.0</v>
      </c>
      <c r="J470" s="214">
        <v>1.0</v>
      </c>
      <c r="K470" s="211" t="s">
        <v>13807</v>
      </c>
      <c r="L470" s="211">
        <v>5.516315171E9</v>
      </c>
      <c r="M470" s="211" t="s">
        <v>11034</v>
      </c>
      <c r="N470" s="211" t="s">
        <v>13808</v>
      </c>
      <c r="O470" s="211" t="s">
        <v>13809</v>
      </c>
      <c r="P470" s="211" t="s">
        <v>2137</v>
      </c>
      <c r="Q470" s="230">
        <f>COUNTIF('Hedef Liste Konya'!A:A,A470)</f>
        <v>1</v>
      </c>
    </row>
    <row r="471" ht="15.75" hidden="1" customHeight="1">
      <c r="A471" s="211" t="s">
        <v>15239</v>
      </c>
      <c r="B471" s="211" t="s">
        <v>15240</v>
      </c>
      <c r="C471" s="212" t="s">
        <v>2897</v>
      </c>
      <c r="D471" s="211" t="s">
        <v>1832</v>
      </c>
      <c r="E471" s="213">
        <v>535.0</v>
      </c>
      <c r="F471" s="213">
        <v>80.0</v>
      </c>
      <c r="G471" s="213">
        <v>8.0</v>
      </c>
      <c r="H471" s="213">
        <v>9.0</v>
      </c>
      <c r="I471" s="213">
        <v>17.0</v>
      </c>
      <c r="J471" s="214">
        <v>0.47</v>
      </c>
      <c r="K471" s="211" t="s">
        <v>15241</v>
      </c>
      <c r="L471" s="211">
        <v>5.350424026E9</v>
      </c>
      <c r="M471" s="211" t="s">
        <v>11034</v>
      </c>
      <c r="N471" s="211" t="s">
        <v>13602</v>
      </c>
      <c r="O471" s="211" t="s">
        <v>15242</v>
      </c>
      <c r="P471" s="211" t="s">
        <v>2137</v>
      </c>
      <c r="Q471" s="230">
        <f>COUNTIF('Hedef Liste Konya'!A:A,A471)</f>
        <v>1</v>
      </c>
    </row>
    <row r="472" ht="15.75" hidden="1" customHeight="1">
      <c r="A472" s="211" t="s">
        <v>14823</v>
      </c>
      <c r="B472" s="211" t="s">
        <v>14824</v>
      </c>
      <c r="C472" s="212" t="s">
        <v>2897</v>
      </c>
      <c r="D472" s="211" t="s">
        <v>1378</v>
      </c>
      <c r="E472" s="213">
        <v>281.0</v>
      </c>
      <c r="F472" s="213">
        <v>19.0</v>
      </c>
      <c r="G472" s="213">
        <v>3.0</v>
      </c>
      <c r="H472" s="213">
        <v>16.0</v>
      </c>
      <c r="I472" s="213">
        <v>19.0</v>
      </c>
      <c r="J472" s="214">
        <v>0.16</v>
      </c>
      <c r="K472" s="211" t="s">
        <v>11698</v>
      </c>
      <c r="L472" s="211">
        <v>5.070706649E9</v>
      </c>
      <c r="M472" s="211" t="s">
        <v>13656</v>
      </c>
      <c r="N472" s="211" t="s">
        <v>14825</v>
      </c>
      <c r="O472" s="211" t="s">
        <v>14826</v>
      </c>
      <c r="P472" s="211" t="s">
        <v>2137</v>
      </c>
      <c r="Q472" s="230">
        <f>COUNTIF('Hedef Liste Konya'!A:A,A472)</f>
        <v>1</v>
      </c>
    </row>
    <row r="473" ht="15.75" hidden="1" customHeight="1">
      <c r="A473" s="211" t="s">
        <v>14758</v>
      </c>
      <c r="B473" s="211" t="s">
        <v>14759</v>
      </c>
      <c r="C473" s="212" t="s">
        <v>2897</v>
      </c>
      <c r="D473" s="211" t="s">
        <v>1370</v>
      </c>
      <c r="E473" s="213">
        <v>1801.0</v>
      </c>
      <c r="F473" s="213">
        <v>44.0</v>
      </c>
      <c r="G473" s="213">
        <v>23.0</v>
      </c>
      <c r="H473" s="213">
        <v>3.0</v>
      </c>
      <c r="I473" s="213">
        <v>26.0</v>
      </c>
      <c r="J473" s="214">
        <v>0.88</v>
      </c>
      <c r="K473" s="211" t="s">
        <v>14760</v>
      </c>
      <c r="L473" s="211">
        <v>5.370658689E9</v>
      </c>
      <c r="M473" s="211" t="s">
        <v>13620</v>
      </c>
      <c r="N473" s="211" t="s">
        <v>13958</v>
      </c>
      <c r="O473" s="211" t="s">
        <v>14761</v>
      </c>
      <c r="P473" s="211" t="s">
        <v>2137</v>
      </c>
      <c r="Q473" s="230">
        <f>COUNTIF('Hedef Liste Konya'!A:A,A473)</f>
        <v>1</v>
      </c>
    </row>
    <row r="474" ht="15.75" hidden="1" customHeight="1">
      <c r="A474" s="211" t="s">
        <v>14275</v>
      </c>
      <c r="B474" s="211" t="s">
        <v>14276</v>
      </c>
      <c r="C474" s="212" t="s">
        <v>2897</v>
      </c>
      <c r="D474" s="211" t="s">
        <v>1364</v>
      </c>
      <c r="E474" s="213">
        <v>271.0</v>
      </c>
      <c r="F474" s="213">
        <v>29.0</v>
      </c>
      <c r="G474" s="213">
        <v>0.0</v>
      </c>
      <c r="H474" s="213">
        <v>16.0</v>
      </c>
      <c r="I474" s="213">
        <v>16.0</v>
      </c>
      <c r="J474" s="214">
        <v>0.0</v>
      </c>
      <c r="K474" s="211" t="s">
        <v>14247</v>
      </c>
      <c r="L474" s="211">
        <v>5.324859854E9</v>
      </c>
      <c r="M474" s="211" t="s">
        <v>11034</v>
      </c>
      <c r="N474" s="211" t="s">
        <v>14277</v>
      </c>
      <c r="O474" s="211" t="s">
        <v>14278</v>
      </c>
      <c r="P474" s="211" t="s">
        <v>2137</v>
      </c>
      <c r="Q474" s="230">
        <f>COUNTIF('Hedef Liste Konya'!A:A,A474)</f>
        <v>1</v>
      </c>
    </row>
    <row r="475" ht="15.75" hidden="1" customHeight="1">
      <c r="A475" s="211" t="s">
        <v>13671</v>
      </c>
      <c r="B475" s="211" t="s">
        <v>18207</v>
      </c>
      <c r="C475" s="212" t="s">
        <v>2909</v>
      </c>
      <c r="D475" s="211" t="s">
        <v>1443</v>
      </c>
      <c r="E475" s="213">
        <v>201.0</v>
      </c>
      <c r="F475" s="211"/>
      <c r="G475" s="213">
        <v>0.0</v>
      </c>
      <c r="H475" s="213">
        <v>9.0</v>
      </c>
      <c r="I475" s="213">
        <v>9.0</v>
      </c>
      <c r="J475" s="214">
        <v>0.0</v>
      </c>
      <c r="K475" s="211" t="s">
        <v>13673</v>
      </c>
      <c r="L475" s="211">
        <v>5.532630871E9</v>
      </c>
      <c r="M475" s="211" t="s">
        <v>11034</v>
      </c>
      <c r="N475" s="211" t="s">
        <v>13602</v>
      </c>
      <c r="O475" s="211" t="s">
        <v>13674</v>
      </c>
      <c r="P475" s="211" t="s">
        <v>2137</v>
      </c>
      <c r="Q475" s="230">
        <f>COUNTIF('Hedef Liste Konya'!A:A,A475)</f>
        <v>1</v>
      </c>
    </row>
    <row r="476" ht="15.75" hidden="1" customHeight="1">
      <c r="A476" s="211" t="s">
        <v>15855</v>
      </c>
      <c r="B476" s="211" t="s">
        <v>15856</v>
      </c>
      <c r="C476" s="212" t="s">
        <v>2909</v>
      </c>
      <c r="D476" s="211" t="s">
        <v>1364</v>
      </c>
      <c r="E476" s="213">
        <v>58.0</v>
      </c>
      <c r="F476" s="211"/>
      <c r="G476" s="213">
        <v>0.0</v>
      </c>
      <c r="H476" s="213">
        <v>13.0</v>
      </c>
      <c r="I476" s="213">
        <v>13.0</v>
      </c>
      <c r="J476" s="214">
        <v>0.0</v>
      </c>
      <c r="K476" s="211" t="s">
        <v>15857</v>
      </c>
      <c r="L476" s="211">
        <v>5.510940184E9</v>
      </c>
      <c r="M476" s="211" t="s">
        <v>11034</v>
      </c>
      <c r="N476" s="211" t="s">
        <v>14609</v>
      </c>
      <c r="O476" s="211" t="s">
        <v>15858</v>
      </c>
      <c r="P476" s="211" t="s">
        <v>2137</v>
      </c>
      <c r="Q476" s="230">
        <f>COUNTIF('Hedef Liste Konya'!A:A,A476)</f>
        <v>1</v>
      </c>
    </row>
    <row r="477" ht="15.75" hidden="1" customHeight="1">
      <c r="A477" s="211" t="s">
        <v>16845</v>
      </c>
      <c r="B477" s="211" t="s">
        <v>16846</v>
      </c>
      <c r="C477" s="212" t="s">
        <v>2897</v>
      </c>
      <c r="D477" s="211" t="s">
        <v>1443</v>
      </c>
      <c r="E477" s="213">
        <v>667.0</v>
      </c>
      <c r="F477" s="213">
        <v>76.0</v>
      </c>
      <c r="G477" s="213">
        <v>0.0</v>
      </c>
      <c r="H477" s="213">
        <v>43.0</v>
      </c>
      <c r="I477" s="213">
        <v>43.0</v>
      </c>
      <c r="J477" s="214">
        <v>0.0</v>
      </c>
      <c r="K477" s="211" t="s">
        <v>16847</v>
      </c>
      <c r="L477" s="211">
        <v>5.4525259E9</v>
      </c>
      <c r="M477" s="211" t="s">
        <v>11034</v>
      </c>
      <c r="N477" s="211" t="s">
        <v>13602</v>
      </c>
      <c r="O477" s="211" t="s">
        <v>16848</v>
      </c>
      <c r="P477" s="211" t="s">
        <v>2137</v>
      </c>
      <c r="Q477" s="230">
        <f>COUNTIF('Hedef Liste Konya'!A:A,A477)</f>
        <v>1</v>
      </c>
    </row>
    <row r="478" ht="15.75" hidden="1" customHeight="1">
      <c r="A478" s="211" t="s">
        <v>13927</v>
      </c>
      <c r="B478" s="211" t="s">
        <v>13928</v>
      </c>
      <c r="C478" s="212" t="s">
        <v>2897</v>
      </c>
      <c r="D478" s="211" t="s">
        <v>1356</v>
      </c>
      <c r="E478" s="213">
        <v>170.0</v>
      </c>
      <c r="F478" s="211"/>
      <c r="G478" s="213">
        <v>0.0</v>
      </c>
      <c r="H478" s="213">
        <v>16.0</v>
      </c>
      <c r="I478" s="213">
        <v>16.0</v>
      </c>
      <c r="J478" s="214">
        <v>0.0</v>
      </c>
      <c r="K478" s="211" t="s">
        <v>13929</v>
      </c>
      <c r="L478" s="211">
        <v>5.422564201E9</v>
      </c>
      <c r="M478" s="211" t="s">
        <v>11034</v>
      </c>
      <c r="N478" s="211" t="s">
        <v>13930</v>
      </c>
      <c r="O478" s="211" t="s">
        <v>13931</v>
      </c>
      <c r="P478" s="211" t="s">
        <v>2137</v>
      </c>
      <c r="Q478" s="230">
        <f>COUNTIF('Hedef Liste Konya'!A:A,A478)</f>
        <v>1</v>
      </c>
    </row>
    <row r="479" ht="15.75" hidden="1" customHeight="1">
      <c r="A479" s="211" t="s">
        <v>18208</v>
      </c>
      <c r="B479" s="211" t="s">
        <v>18209</v>
      </c>
      <c r="C479" s="212" t="s">
        <v>2897</v>
      </c>
      <c r="D479" s="211" t="s">
        <v>1577</v>
      </c>
      <c r="E479" s="213">
        <v>4196.0</v>
      </c>
      <c r="F479" s="213">
        <v>194.0</v>
      </c>
      <c r="G479" s="213">
        <v>73.0</v>
      </c>
      <c r="H479" s="213">
        <v>25.0</v>
      </c>
      <c r="I479" s="213">
        <v>98.0</v>
      </c>
      <c r="J479" s="214">
        <v>0.74</v>
      </c>
      <c r="K479" s="211" t="s">
        <v>2186</v>
      </c>
      <c r="L479" s="211">
        <v>3.323232626E9</v>
      </c>
      <c r="M479" s="211" t="s">
        <v>13595</v>
      </c>
      <c r="N479" s="211" t="s">
        <v>14373</v>
      </c>
      <c r="O479" s="211" t="s">
        <v>18210</v>
      </c>
      <c r="P479" s="211" t="s">
        <v>2165</v>
      </c>
      <c r="Q479" s="230">
        <f>COUNTIF('Hedef Liste Konya'!A:A,A479)</f>
        <v>0</v>
      </c>
    </row>
    <row r="480" ht="15.75" hidden="1" customHeight="1">
      <c r="A480" s="211" t="s">
        <v>16295</v>
      </c>
      <c r="B480" s="211" t="s">
        <v>16296</v>
      </c>
      <c r="C480" s="212" t="s">
        <v>2897</v>
      </c>
      <c r="D480" s="211" t="s">
        <v>1385</v>
      </c>
      <c r="E480" s="213">
        <v>11.0</v>
      </c>
      <c r="F480" s="211"/>
      <c r="G480" s="213">
        <v>0.0</v>
      </c>
      <c r="H480" s="213">
        <v>7.0</v>
      </c>
      <c r="I480" s="213">
        <v>7.0</v>
      </c>
      <c r="J480" s="214">
        <v>0.0</v>
      </c>
      <c r="K480" s="211" t="s">
        <v>16297</v>
      </c>
      <c r="L480" s="211">
        <v>5.541613594E9</v>
      </c>
      <c r="M480" s="211" t="s">
        <v>11034</v>
      </c>
      <c r="N480" s="211" t="s">
        <v>13602</v>
      </c>
      <c r="O480" s="211" t="s">
        <v>16298</v>
      </c>
      <c r="P480" s="211" t="s">
        <v>2137</v>
      </c>
      <c r="Q480" s="230">
        <f>COUNTIF('Hedef Liste Konya'!A:A,A480)</f>
        <v>1</v>
      </c>
    </row>
    <row r="481" ht="15.75" hidden="1" customHeight="1">
      <c r="A481" s="211" t="s">
        <v>14706</v>
      </c>
      <c r="B481" s="211" t="s">
        <v>14707</v>
      </c>
      <c r="C481" s="212" t="s">
        <v>2897</v>
      </c>
      <c r="D481" s="211" t="s">
        <v>1370</v>
      </c>
      <c r="E481" s="211"/>
      <c r="F481" s="211"/>
      <c r="G481" s="213">
        <v>7.0</v>
      </c>
      <c r="H481" s="213">
        <v>0.0</v>
      </c>
      <c r="I481" s="213">
        <v>7.0</v>
      </c>
      <c r="J481" s="214">
        <v>1.0</v>
      </c>
      <c r="K481" s="211" t="s">
        <v>14708</v>
      </c>
      <c r="L481" s="211">
        <v>3.32352327E9</v>
      </c>
      <c r="M481" s="211" t="s">
        <v>13595</v>
      </c>
      <c r="N481" s="211" t="s">
        <v>14709</v>
      </c>
      <c r="O481" s="211" t="s">
        <v>14710</v>
      </c>
      <c r="P481" s="211" t="s">
        <v>2137</v>
      </c>
      <c r="Q481" s="230">
        <f>COUNTIF('Hedef Liste Konya'!A:A,A481)</f>
        <v>1</v>
      </c>
    </row>
    <row r="482" ht="15.75" hidden="1" customHeight="1">
      <c r="A482" s="211" t="s">
        <v>16938</v>
      </c>
      <c r="B482" s="211" t="s">
        <v>16939</v>
      </c>
      <c r="C482" s="212" t="s">
        <v>2897</v>
      </c>
      <c r="D482" s="211" t="s">
        <v>1385</v>
      </c>
      <c r="E482" s="213">
        <v>17.0</v>
      </c>
      <c r="F482" s="213">
        <v>3.0</v>
      </c>
      <c r="G482" s="213">
        <v>12.0</v>
      </c>
      <c r="H482" s="213">
        <v>8.0</v>
      </c>
      <c r="I482" s="213">
        <v>20.0</v>
      </c>
      <c r="J482" s="214">
        <v>0.6</v>
      </c>
      <c r="K482" s="211" t="s">
        <v>16940</v>
      </c>
      <c r="L482" s="211">
        <v>5.050261825E9</v>
      </c>
      <c r="M482" s="211" t="s">
        <v>13620</v>
      </c>
      <c r="N482" s="211" t="s">
        <v>14637</v>
      </c>
      <c r="O482" s="211" t="s">
        <v>16941</v>
      </c>
      <c r="P482" s="211" t="s">
        <v>2137</v>
      </c>
      <c r="Q482" s="230">
        <f>COUNTIF('Hedef Liste Konya'!A:A,A482)</f>
        <v>1</v>
      </c>
    </row>
    <row r="483" ht="15.75" hidden="1" customHeight="1">
      <c r="A483" s="211" t="s">
        <v>15817</v>
      </c>
      <c r="B483" s="211" t="s">
        <v>15818</v>
      </c>
      <c r="C483" s="212" t="s">
        <v>2897</v>
      </c>
      <c r="D483" s="211" t="s">
        <v>1507</v>
      </c>
      <c r="E483" s="213">
        <v>32.0</v>
      </c>
      <c r="F483" s="213">
        <v>13.0</v>
      </c>
      <c r="G483" s="213">
        <v>19.0</v>
      </c>
      <c r="H483" s="213">
        <v>3.0</v>
      </c>
      <c r="I483" s="213">
        <v>22.0</v>
      </c>
      <c r="J483" s="214">
        <v>0.86</v>
      </c>
      <c r="K483" s="211" t="s">
        <v>15819</v>
      </c>
      <c r="L483" s="211">
        <v>3.323239991E9</v>
      </c>
      <c r="M483" s="211" t="s">
        <v>13595</v>
      </c>
      <c r="N483" s="211" t="s">
        <v>13945</v>
      </c>
      <c r="O483" s="211" t="s">
        <v>15820</v>
      </c>
      <c r="P483" s="211" t="s">
        <v>2137</v>
      </c>
      <c r="Q483" s="230">
        <f>COUNTIF('Hedef Liste Konya'!A:A,A483)</f>
        <v>1</v>
      </c>
    </row>
    <row r="484" ht="15.75" hidden="1" customHeight="1">
      <c r="A484" s="211" t="s">
        <v>14800</v>
      </c>
      <c r="B484" s="211" t="s">
        <v>14801</v>
      </c>
      <c r="C484" s="212" t="s">
        <v>2897</v>
      </c>
      <c r="D484" s="211" t="s">
        <v>1443</v>
      </c>
      <c r="E484" s="213">
        <v>3.0</v>
      </c>
      <c r="F484" s="211"/>
      <c r="G484" s="213">
        <v>20.0</v>
      </c>
      <c r="H484" s="213">
        <v>2.0</v>
      </c>
      <c r="I484" s="213">
        <v>22.0</v>
      </c>
      <c r="J484" s="214">
        <v>0.91</v>
      </c>
      <c r="K484" s="211" t="s">
        <v>14802</v>
      </c>
      <c r="L484" s="211">
        <v>3.325010221E9</v>
      </c>
      <c r="M484" s="211" t="s">
        <v>11034</v>
      </c>
      <c r="N484" s="211" t="s">
        <v>13773</v>
      </c>
      <c r="O484" s="211" t="s">
        <v>14803</v>
      </c>
      <c r="P484" s="211" t="s">
        <v>2137</v>
      </c>
      <c r="Q484" s="230">
        <f>COUNTIF('Hedef Liste Konya'!A:A,A484)</f>
        <v>1</v>
      </c>
    </row>
    <row r="485" ht="15.75" hidden="1" customHeight="1">
      <c r="A485" s="211" t="s">
        <v>15624</v>
      </c>
      <c r="B485" s="211" t="s">
        <v>15625</v>
      </c>
      <c r="C485" s="212" t="s">
        <v>2897</v>
      </c>
      <c r="D485" s="211" t="s">
        <v>1364</v>
      </c>
      <c r="E485" s="213">
        <v>317.0</v>
      </c>
      <c r="F485" s="213">
        <v>22.0</v>
      </c>
      <c r="G485" s="213">
        <v>8.0</v>
      </c>
      <c r="H485" s="213">
        <v>5.0</v>
      </c>
      <c r="I485" s="213">
        <v>13.0</v>
      </c>
      <c r="J485" s="214">
        <v>0.62</v>
      </c>
      <c r="K485" s="211" t="s">
        <v>15626</v>
      </c>
      <c r="L485" s="211">
        <v>5.354902653E9</v>
      </c>
      <c r="M485" s="211" t="s">
        <v>13656</v>
      </c>
      <c r="N485" s="211" t="s">
        <v>15395</v>
      </c>
      <c r="O485" s="211" t="s">
        <v>15627</v>
      </c>
      <c r="P485" s="211" t="s">
        <v>2137</v>
      </c>
      <c r="Q485" s="230">
        <f>COUNTIF('Hedef Liste Konya'!A:A,A485)</f>
        <v>1</v>
      </c>
    </row>
    <row r="486" ht="15.75" hidden="1" customHeight="1">
      <c r="A486" s="211" t="s">
        <v>13637</v>
      </c>
      <c r="B486" s="211" t="s">
        <v>13638</v>
      </c>
      <c r="C486" s="212" t="s">
        <v>2897</v>
      </c>
      <c r="D486" s="211" t="s">
        <v>1378</v>
      </c>
      <c r="E486" s="213">
        <v>845.0</v>
      </c>
      <c r="F486" s="213">
        <v>8.0</v>
      </c>
      <c r="G486" s="213">
        <v>0.0</v>
      </c>
      <c r="H486" s="213">
        <v>14.0</v>
      </c>
      <c r="I486" s="213">
        <v>14.0</v>
      </c>
      <c r="J486" s="214">
        <v>0.0</v>
      </c>
      <c r="K486" s="211" t="s">
        <v>13639</v>
      </c>
      <c r="L486" s="211">
        <v>5.353487562E9</v>
      </c>
      <c r="M486" s="211" t="s">
        <v>11034</v>
      </c>
      <c r="N486" s="211" t="s">
        <v>1699</v>
      </c>
      <c r="O486" s="211" t="s">
        <v>13640</v>
      </c>
      <c r="P486" s="211" t="s">
        <v>2137</v>
      </c>
      <c r="Q486" s="230">
        <f>COUNTIF('Hedef Liste Konya'!A:A,A486)</f>
        <v>1</v>
      </c>
    </row>
    <row r="487" ht="15.75" hidden="1" customHeight="1">
      <c r="A487" s="211" t="s">
        <v>15231</v>
      </c>
      <c r="B487" s="211" t="s">
        <v>15232</v>
      </c>
      <c r="C487" s="212" t="s">
        <v>2897</v>
      </c>
      <c r="D487" s="211" t="s">
        <v>1493</v>
      </c>
      <c r="E487" s="213">
        <v>786.0</v>
      </c>
      <c r="F487" s="213">
        <v>15.0</v>
      </c>
      <c r="G487" s="213">
        <v>7.0</v>
      </c>
      <c r="H487" s="213">
        <v>1.0</v>
      </c>
      <c r="I487" s="213">
        <v>8.0</v>
      </c>
      <c r="J487" s="214">
        <v>0.88</v>
      </c>
      <c r="K487" s="211" t="s">
        <v>15233</v>
      </c>
      <c r="L487" s="211">
        <v>5.417211721E9</v>
      </c>
      <c r="M487" s="211" t="s">
        <v>11034</v>
      </c>
      <c r="N487" s="211" t="s">
        <v>13709</v>
      </c>
      <c r="O487" s="211" t="s">
        <v>15234</v>
      </c>
      <c r="P487" s="211" t="s">
        <v>2137</v>
      </c>
      <c r="Q487" s="230">
        <f>COUNTIF('Hedef Liste Konya'!A:A,A487)</f>
        <v>1</v>
      </c>
    </row>
    <row r="488" ht="15.75" hidden="1" customHeight="1">
      <c r="A488" s="211" t="s">
        <v>16511</v>
      </c>
      <c r="B488" s="211" t="s">
        <v>16512</v>
      </c>
      <c r="C488" s="212" t="s">
        <v>2909</v>
      </c>
      <c r="D488" s="211" t="s">
        <v>1378</v>
      </c>
      <c r="E488" s="211"/>
      <c r="F488" s="211"/>
      <c r="G488" s="213">
        <v>0.0</v>
      </c>
      <c r="H488" s="213">
        <v>7.0</v>
      </c>
      <c r="I488" s="213">
        <v>7.0</v>
      </c>
      <c r="J488" s="231">
        <v>0.0</v>
      </c>
      <c r="K488" s="211" t="s">
        <v>16513</v>
      </c>
      <c r="L488" s="211">
        <v>5.551439143E9</v>
      </c>
      <c r="M488" s="211" t="s">
        <v>13620</v>
      </c>
      <c r="N488" s="211" t="s">
        <v>13958</v>
      </c>
      <c r="O488" s="211" t="s">
        <v>16514</v>
      </c>
      <c r="P488" s="211" t="s">
        <v>2137</v>
      </c>
      <c r="Q488" s="230">
        <f>COUNTIF('Hedef Liste Konya'!A:A,A488)</f>
        <v>1</v>
      </c>
    </row>
    <row r="489" ht="15.75" hidden="1" customHeight="1">
      <c r="A489" s="211" t="s">
        <v>15694</v>
      </c>
      <c r="B489" s="211" t="s">
        <v>15695</v>
      </c>
      <c r="C489" s="212" t="s">
        <v>2909</v>
      </c>
      <c r="D489" s="211" t="s">
        <v>1385</v>
      </c>
      <c r="E489" s="213">
        <v>13.0</v>
      </c>
      <c r="F489" s="211"/>
      <c r="G489" s="213">
        <v>0.0</v>
      </c>
      <c r="H489" s="213">
        <v>15.0</v>
      </c>
      <c r="I489" s="213">
        <v>15.0</v>
      </c>
      <c r="J489" s="214">
        <v>0.0</v>
      </c>
      <c r="K489" s="211" t="s">
        <v>15696</v>
      </c>
      <c r="L489" s="211">
        <v>3.324097172E9</v>
      </c>
      <c r="M489" s="211" t="s">
        <v>11034</v>
      </c>
      <c r="N489" s="211" t="s">
        <v>13668</v>
      </c>
      <c r="O489" s="211" t="s">
        <v>15697</v>
      </c>
      <c r="P489" s="211" t="s">
        <v>2137</v>
      </c>
      <c r="Q489" s="230">
        <f>COUNTIF('Hedef Liste Konya'!A:A,A489)</f>
        <v>1</v>
      </c>
    </row>
    <row r="490" ht="15.75" hidden="1" customHeight="1">
      <c r="A490" s="211" t="s">
        <v>13861</v>
      </c>
      <c r="B490" s="211" t="s">
        <v>13862</v>
      </c>
      <c r="C490" s="212" t="s">
        <v>2897</v>
      </c>
      <c r="D490" s="211" t="s">
        <v>1597</v>
      </c>
      <c r="E490" s="213">
        <v>94.0</v>
      </c>
      <c r="F490" s="213">
        <v>1.0</v>
      </c>
      <c r="G490" s="213">
        <v>0.0</v>
      </c>
      <c r="H490" s="213">
        <v>9.0</v>
      </c>
      <c r="I490" s="213">
        <v>9.0</v>
      </c>
      <c r="J490" s="214">
        <v>0.0</v>
      </c>
      <c r="K490" s="211" t="s">
        <v>13863</v>
      </c>
      <c r="L490" s="211">
        <v>5.515988188E9</v>
      </c>
      <c r="M490" s="211" t="s">
        <v>11034</v>
      </c>
      <c r="N490" s="211" t="s">
        <v>13864</v>
      </c>
      <c r="O490" s="211" t="s">
        <v>13865</v>
      </c>
      <c r="P490" s="211" t="s">
        <v>2137</v>
      </c>
      <c r="Q490" s="230">
        <f>COUNTIF('Hedef Liste Konya'!A:A,A490)</f>
        <v>1</v>
      </c>
    </row>
    <row r="491" ht="15.75" hidden="1" customHeight="1">
      <c r="A491" s="211" t="s">
        <v>16799</v>
      </c>
      <c r="B491" s="211" t="s">
        <v>16800</v>
      </c>
      <c r="C491" s="212" t="s">
        <v>2897</v>
      </c>
      <c r="D491" s="211" t="s">
        <v>1348</v>
      </c>
      <c r="E491" s="213">
        <v>909.0</v>
      </c>
      <c r="F491" s="211"/>
      <c r="G491" s="213">
        <v>9.0</v>
      </c>
      <c r="H491" s="213">
        <v>4.0</v>
      </c>
      <c r="I491" s="213">
        <v>13.0</v>
      </c>
      <c r="J491" s="214">
        <v>0.69</v>
      </c>
      <c r="K491" s="211" t="s">
        <v>13466</v>
      </c>
      <c r="L491" s="211">
        <v>5.528703695E9</v>
      </c>
      <c r="M491" s="211" t="s">
        <v>11034</v>
      </c>
      <c r="N491" s="211" t="s">
        <v>13602</v>
      </c>
      <c r="O491" s="211" t="s">
        <v>16801</v>
      </c>
      <c r="P491" s="211" t="s">
        <v>2137</v>
      </c>
      <c r="Q491" s="230">
        <f>COUNTIF('Hedef Liste Konya'!A:A,A491)</f>
        <v>1</v>
      </c>
    </row>
    <row r="492" ht="15.75" hidden="1" customHeight="1">
      <c r="A492" s="211" t="s">
        <v>16364</v>
      </c>
      <c r="B492" s="211" t="s">
        <v>16365</v>
      </c>
      <c r="C492" s="212" t="s">
        <v>2897</v>
      </c>
      <c r="D492" s="211" t="s">
        <v>1370</v>
      </c>
      <c r="E492" s="213">
        <v>1052.0</v>
      </c>
      <c r="F492" s="213">
        <v>43.0</v>
      </c>
      <c r="G492" s="213">
        <v>7.0</v>
      </c>
      <c r="H492" s="213">
        <v>0.0</v>
      </c>
      <c r="I492" s="213">
        <v>7.0</v>
      </c>
      <c r="J492" s="214">
        <v>1.0</v>
      </c>
      <c r="K492" s="211" t="s">
        <v>16366</v>
      </c>
      <c r="L492" s="211">
        <v>3.32502209E9</v>
      </c>
      <c r="M492" s="211" t="s">
        <v>13595</v>
      </c>
      <c r="N492" s="211" t="s">
        <v>16185</v>
      </c>
      <c r="O492" s="211" t="s">
        <v>16367</v>
      </c>
      <c r="P492" s="211" t="s">
        <v>2137</v>
      </c>
      <c r="Q492" s="230">
        <f>COUNTIF('Hedef Liste Konya'!A:A,A492)</f>
        <v>1</v>
      </c>
    </row>
    <row r="493" ht="15.75" hidden="1" customHeight="1">
      <c r="A493" s="211" t="s">
        <v>14592</v>
      </c>
      <c r="B493" s="211" t="s">
        <v>18211</v>
      </c>
      <c r="C493" s="212" t="s">
        <v>2897</v>
      </c>
      <c r="D493" s="211" t="s">
        <v>1364</v>
      </c>
      <c r="E493" s="213">
        <v>173.0</v>
      </c>
      <c r="F493" s="213">
        <v>12.0</v>
      </c>
      <c r="G493" s="213">
        <v>4.0</v>
      </c>
      <c r="H493" s="213">
        <v>60.0</v>
      </c>
      <c r="I493" s="213">
        <v>64.0</v>
      </c>
      <c r="J493" s="214">
        <v>0.06</v>
      </c>
      <c r="K493" s="211" t="s">
        <v>14594</v>
      </c>
      <c r="L493" s="211">
        <v>5.052298012E9</v>
      </c>
      <c r="M493" s="211" t="s">
        <v>11034</v>
      </c>
      <c r="N493" s="211" t="s">
        <v>3216</v>
      </c>
      <c r="O493" s="211" t="s">
        <v>14595</v>
      </c>
      <c r="P493" s="211" t="s">
        <v>2137</v>
      </c>
      <c r="Q493" s="230">
        <f>COUNTIF('Hedef Liste Konya'!A:A,A493)</f>
        <v>1</v>
      </c>
    </row>
    <row r="494" ht="15.75" hidden="1" customHeight="1">
      <c r="A494" s="211" t="s">
        <v>14953</v>
      </c>
      <c r="B494" s="211" t="s">
        <v>14954</v>
      </c>
      <c r="C494" s="212" t="s">
        <v>2897</v>
      </c>
      <c r="D494" s="211" t="s">
        <v>1443</v>
      </c>
      <c r="E494" s="213">
        <v>426.0</v>
      </c>
      <c r="F494" s="211"/>
      <c r="G494" s="213">
        <v>18.0</v>
      </c>
      <c r="H494" s="213">
        <v>69.0</v>
      </c>
      <c r="I494" s="213">
        <v>87.0</v>
      </c>
      <c r="J494" s="214">
        <v>0.21</v>
      </c>
      <c r="K494" s="211" t="s">
        <v>14955</v>
      </c>
      <c r="L494" s="211">
        <v>3.322551911E9</v>
      </c>
      <c r="M494" s="211" t="s">
        <v>11034</v>
      </c>
      <c r="N494" s="211" t="s">
        <v>13773</v>
      </c>
      <c r="O494" s="211" t="s">
        <v>14956</v>
      </c>
      <c r="P494" s="211" t="s">
        <v>2137</v>
      </c>
      <c r="Q494" s="230">
        <f>COUNTIF('Hedef Liste Konya'!A:A,A494)</f>
        <v>1</v>
      </c>
    </row>
    <row r="495" ht="15.75" hidden="1" customHeight="1">
      <c r="A495" s="211" t="s">
        <v>14840</v>
      </c>
      <c r="B495" s="211" t="s">
        <v>14841</v>
      </c>
      <c r="C495" s="212" t="s">
        <v>2897</v>
      </c>
      <c r="D495" s="211" t="s">
        <v>1789</v>
      </c>
      <c r="E495" s="213">
        <v>40.0</v>
      </c>
      <c r="F495" s="211"/>
      <c r="G495" s="213">
        <v>13.0</v>
      </c>
      <c r="H495" s="213">
        <v>1.0</v>
      </c>
      <c r="I495" s="213">
        <v>14.0</v>
      </c>
      <c r="J495" s="214">
        <v>0.93</v>
      </c>
      <c r="K495" s="211" t="s">
        <v>14842</v>
      </c>
      <c r="L495" s="211">
        <v>5.075522749E9</v>
      </c>
      <c r="M495" s="211" t="s">
        <v>11034</v>
      </c>
      <c r="N495" s="211" t="s">
        <v>13773</v>
      </c>
      <c r="O495" s="211" t="s">
        <v>14843</v>
      </c>
      <c r="P495" s="211" t="s">
        <v>2137</v>
      </c>
      <c r="Q495" s="230">
        <f>COUNTIF('Hedef Liste Konya'!A:A,A495)</f>
        <v>1</v>
      </c>
    </row>
    <row r="496" ht="15.75" hidden="1" customHeight="1">
      <c r="A496" s="211" t="s">
        <v>14007</v>
      </c>
      <c r="B496" s="211" t="s">
        <v>14008</v>
      </c>
      <c r="C496" s="212" t="s">
        <v>2897</v>
      </c>
      <c r="D496" s="211" t="s">
        <v>1364</v>
      </c>
      <c r="E496" s="211"/>
      <c r="F496" s="211"/>
      <c r="G496" s="213">
        <v>0.0</v>
      </c>
      <c r="H496" s="213">
        <v>4.0</v>
      </c>
      <c r="I496" s="213">
        <v>4.0</v>
      </c>
      <c r="J496" s="214">
        <v>0.0</v>
      </c>
      <c r="K496" s="211" t="s">
        <v>14009</v>
      </c>
      <c r="L496" s="211">
        <v>5.536111908E9</v>
      </c>
      <c r="M496" s="211" t="s">
        <v>13620</v>
      </c>
      <c r="N496" s="211" t="s">
        <v>14010</v>
      </c>
      <c r="O496" s="211" t="s">
        <v>14011</v>
      </c>
      <c r="P496" s="211" t="s">
        <v>2137</v>
      </c>
      <c r="Q496" s="230">
        <f>COUNTIF('Hedef Liste Konya'!A:A,A496)</f>
        <v>1</v>
      </c>
    </row>
    <row r="497" ht="15.75" hidden="1" customHeight="1">
      <c r="A497" s="211" t="s">
        <v>14844</v>
      </c>
      <c r="B497" s="211" t="s">
        <v>14845</v>
      </c>
      <c r="C497" s="212" t="s">
        <v>2897</v>
      </c>
      <c r="D497" s="211" t="s">
        <v>1385</v>
      </c>
      <c r="E497" s="213">
        <v>28.0</v>
      </c>
      <c r="F497" s="211"/>
      <c r="G497" s="213">
        <v>9.0</v>
      </c>
      <c r="H497" s="213">
        <v>11.0</v>
      </c>
      <c r="I497" s="213">
        <v>20.0</v>
      </c>
      <c r="J497" s="214">
        <v>0.45</v>
      </c>
      <c r="K497" s="211" t="s">
        <v>14846</v>
      </c>
      <c r="L497" s="211">
        <v>5.324002075E9</v>
      </c>
      <c r="M497" s="211" t="s">
        <v>11034</v>
      </c>
      <c r="N497" s="211" t="s">
        <v>13858</v>
      </c>
      <c r="O497" s="211" t="s">
        <v>14847</v>
      </c>
      <c r="P497" s="211" t="s">
        <v>2137</v>
      </c>
      <c r="Q497" s="230">
        <f>COUNTIF('Hedef Liste Konya'!A:A,A497)</f>
        <v>1</v>
      </c>
    </row>
    <row r="498" ht="15.75" hidden="1" customHeight="1">
      <c r="A498" s="211" t="s">
        <v>16918</v>
      </c>
      <c r="B498" s="211" t="s">
        <v>18212</v>
      </c>
      <c r="C498" s="212" t="s">
        <v>2909</v>
      </c>
      <c r="D498" s="211" t="s">
        <v>1370</v>
      </c>
      <c r="E498" s="211"/>
      <c r="F498" s="211"/>
      <c r="G498" s="213">
        <v>0.0</v>
      </c>
      <c r="H498" s="213">
        <v>12.0</v>
      </c>
      <c r="I498" s="213">
        <v>12.0</v>
      </c>
      <c r="J498" s="214">
        <v>0.0</v>
      </c>
      <c r="K498" s="211" t="s">
        <v>16920</v>
      </c>
      <c r="L498" s="211">
        <v>5.073982744E9</v>
      </c>
      <c r="M498" s="211" t="s">
        <v>11034</v>
      </c>
      <c r="N498" s="211" t="s">
        <v>13773</v>
      </c>
      <c r="O498" s="211" t="s">
        <v>16921</v>
      </c>
      <c r="P498" s="211" t="s">
        <v>2137</v>
      </c>
      <c r="Q498" s="230">
        <f>COUNTIF('Hedef Liste Konya'!A:A,A498)</f>
        <v>1</v>
      </c>
    </row>
    <row r="499" ht="15.75" hidden="1" customHeight="1">
      <c r="A499" s="211" t="s">
        <v>18213</v>
      </c>
      <c r="B499" s="211" t="s">
        <v>18214</v>
      </c>
      <c r="C499" s="212" t="s">
        <v>2897</v>
      </c>
      <c r="D499" s="211" t="s">
        <v>1364</v>
      </c>
      <c r="E499" s="213">
        <v>314.0</v>
      </c>
      <c r="F499" s="213">
        <v>2.0</v>
      </c>
      <c r="G499" s="213">
        <v>14.0</v>
      </c>
      <c r="H499" s="213">
        <v>0.0</v>
      </c>
      <c r="I499" s="213">
        <v>14.0</v>
      </c>
      <c r="J499" s="214">
        <v>1.0</v>
      </c>
      <c r="K499" s="211" t="s">
        <v>18215</v>
      </c>
      <c r="L499" s="211">
        <v>5.445314442E9</v>
      </c>
      <c r="M499" s="211" t="s">
        <v>13595</v>
      </c>
      <c r="N499" s="211" t="s">
        <v>13847</v>
      </c>
      <c r="O499" s="211" t="s">
        <v>18216</v>
      </c>
      <c r="P499" s="211" t="s">
        <v>2165</v>
      </c>
      <c r="Q499" s="230">
        <f>COUNTIF('Hedef Liste Konya'!A:A,A499)</f>
        <v>0</v>
      </c>
    </row>
    <row r="500" ht="15.75" hidden="1" customHeight="1">
      <c r="A500" s="211" t="s">
        <v>16134</v>
      </c>
      <c r="B500" s="211" t="s">
        <v>16135</v>
      </c>
      <c r="C500" s="212" t="s">
        <v>2897</v>
      </c>
      <c r="D500" s="211" t="s">
        <v>1577</v>
      </c>
      <c r="E500" s="213">
        <v>346.0</v>
      </c>
      <c r="F500" s="213">
        <v>33.0</v>
      </c>
      <c r="G500" s="213">
        <v>0.0</v>
      </c>
      <c r="H500" s="213">
        <v>75.0</v>
      </c>
      <c r="I500" s="213">
        <v>75.0</v>
      </c>
      <c r="J500" s="214">
        <v>0.0</v>
      </c>
      <c r="K500" s="211" t="s">
        <v>4727</v>
      </c>
      <c r="L500" s="211">
        <v>3.325031848E9</v>
      </c>
      <c r="M500" s="211" t="s">
        <v>11034</v>
      </c>
      <c r="N500" s="211" t="s">
        <v>13602</v>
      </c>
      <c r="O500" s="211" t="s">
        <v>16136</v>
      </c>
      <c r="P500" s="211" t="s">
        <v>2137</v>
      </c>
      <c r="Q500" s="230">
        <f>COUNTIF('Hedef Liste Konya'!A:A,A500)</f>
        <v>1</v>
      </c>
    </row>
    <row r="501" ht="15.75" hidden="1" customHeight="1">
      <c r="A501" s="211" t="s">
        <v>18217</v>
      </c>
      <c r="B501" s="211" t="s">
        <v>18218</v>
      </c>
      <c r="C501" s="212" t="s">
        <v>2897</v>
      </c>
      <c r="D501" s="211" t="s">
        <v>1364</v>
      </c>
      <c r="E501" s="213">
        <v>672.0</v>
      </c>
      <c r="F501" s="213">
        <v>74.0</v>
      </c>
      <c r="G501" s="213">
        <v>28.0</v>
      </c>
      <c r="H501" s="213">
        <v>5.0</v>
      </c>
      <c r="I501" s="213">
        <v>33.0</v>
      </c>
      <c r="J501" s="214">
        <v>0.85</v>
      </c>
      <c r="K501" s="211" t="s">
        <v>18219</v>
      </c>
      <c r="L501" s="211">
        <v>5.343925499E9</v>
      </c>
      <c r="M501" s="211" t="s">
        <v>11034</v>
      </c>
      <c r="N501" s="211" t="s">
        <v>13896</v>
      </c>
      <c r="O501" s="211" t="s">
        <v>18220</v>
      </c>
      <c r="P501" s="211" t="s">
        <v>2165</v>
      </c>
      <c r="Q501" s="230">
        <f>COUNTIF('Hedef Liste Konya'!A:A,A501)</f>
        <v>0</v>
      </c>
    </row>
    <row r="502" ht="15.75" hidden="1" customHeight="1">
      <c r="A502" s="211" t="s">
        <v>15607</v>
      </c>
      <c r="B502" s="211" t="s">
        <v>15608</v>
      </c>
      <c r="C502" s="212" t="s">
        <v>2897</v>
      </c>
      <c r="D502" s="211" t="s">
        <v>1364</v>
      </c>
      <c r="E502" s="213">
        <v>27.0</v>
      </c>
      <c r="F502" s="213">
        <v>1.0</v>
      </c>
      <c r="G502" s="213">
        <v>0.0</v>
      </c>
      <c r="H502" s="213">
        <v>11.0</v>
      </c>
      <c r="I502" s="213">
        <v>11.0</v>
      </c>
      <c r="J502" s="214">
        <v>0.0</v>
      </c>
      <c r="K502" s="211" t="s">
        <v>15609</v>
      </c>
      <c r="L502" s="211">
        <v>5.510475796E9</v>
      </c>
      <c r="M502" s="211" t="s">
        <v>11034</v>
      </c>
      <c r="N502" s="211" t="s">
        <v>13930</v>
      </c>
      <c r="O502" s="211" t="s">
        <v>15610</v>
      </c>
      <c r="P502" s="211" t="s">
        <v>2137</v>
      </c>
      <c r="Q502" s="230">
        <f>COUNTIF('Hedef Liste Konya'!A:A,A502)</f>
        <v>1</v>
      </c>
    </row>
    <row r="503" ht="15.75" hidden="1" customHeight="1">
      <c r="A503" s="211" t="s">
        <v>14078</v>
      </c>
      <c r="B503" s="211" t="s">
        <v>14079</v>
      </c>
      <c r="C503" s="212" t="s">
        <v>2897</v>
      </c>
      <c r="D503" s="211" t="s">
        <v>1577</v>
      </c>
      <c r="E503" s="213">
        <v>16.0</v>
      </c>
      <c r="F503" s="211"/>
      <c r="G503" s="213">
        <v>0.0</v>
      </c>
      <c r="H503" s="213">
        <v>16.0</v>
      </c>
      <c r="I503" s="213">
        <v>16.0</v>
      </c>
      <c r="J503" s="214">
        <v>0.0</v>
      </c>
      <c r="K503" s="211" t="s">
        <v>14080</v>
      </c>
      <c r="L503" s="211">
        <v>5.533706499E9</v>
      </c>
      <c r="M503" s="211" t="s">
        <v>11034</v>
      </c>
      <c r="N503" s="211" t="s">
        <v>13602</v>
      </c>
      <c r="O503" s="211" t="s">
        <v>14081</v>
      </c>
      <c r="P503" s="211" t="s">
        <v>2137</v>
      </c>
      <c r="Q503" s="230">
        <f>COUNTIF('Hedef Liste Konya'!A:A,A503)</f>
        <v>1</v>
      </c>
    </row>
    <row r="504" ht="15.75" hidden="1" customHeight="1">
      <c r="A504" s="211" t="s">
        <v>15070</v>
      </c>
      <c r="B504" s="211" t="s">
        <v>18221</v>
      </c>
      <c r="C504" s="212" t="s">
        <v>2897</v>
      </c>
      <c r="D504" s="211" t="s">
        <v>1443</v>
      </c>
      <c r="E504" s="213">
        <v>298.0</v>
      </c>
      <c r="F504" s="213">
        <v>63.0</v>
      </c>
      <c r="G504" s="213">
        <v>18.0</v>
      </c>
      <c r="H504" s="213">
        <v>43.0</v>
      </c>
      <c r="I504" s="213">
        <v>61.0</v>
      </c>
      <c r="J504" s="214">
        <v>0.3</v>
      </c>
      <c r="K504" s="211" t="s">
        <v>15072</v>
      </c>
      <c r="L504" s="211">
        <v>5.541500042E9</v>
      </c>
      <c r="M504" s="211" t="s">
        <v>11034</v>
      </c>
      <c r="N504" s="211" t="s">
        <v>13709</v>
      </c>
      <c r="O504" s="211" t="s">
        <v>18222</v>
      </c>
      <c r="P504" s="211" t="s">
        <v>2137</v>
      </c>
      <c r="Q504" s="230">
        <f>COUNTIF('Hedef Liste Konya'!A:A,A504)</f>
        <v>1</v>
      </c>
    </row>
    <row r="505" ht="15.75" hidden="1" customHeight="1">
      <c r="A505" s="211" t="s">
        <v>15761</v>
      </c>
      <c r="B505" s="211" t="s">
        <v>15762</v>
      </c>
      <c r="C505" s="212" t="s">
        <v>2897</v>
      </c>
      <c r="D505" s="211" t="s">
        <v>1370</v>
      </c>
      <c r="E505" s="213">
        <v>1050.0</v>
      </c>
      <c r="F505" s="213">
        <v>74.0</v>
      </c>
      <c r="G505" s="213">
        <v>0.0</v>
      </c>
      <c r="H505" s="213">
        <v>16.0</v>
      </c>
      <c r="I505" s="213">
        <v>16.0</v>
      </c>
      <c r="J505" s="214">
        <v>0.0</v>
      </c>
      <c r="K505" s="211" t="s">
        <v>15763</v>
      </c>
      <c r="L505" s="211">
        <v>3.323517997E9</v>
      </c>
      <c r="M505" s="211" t="s">
        <v>13595</v>
      </c>
      <c r="N505" s="211" t="s">
        <v>14387</v>
      </c>
      <c r="O505" s="211" t="s">
        <v>15764</v>
      </c>
      <c r="P505" s="211" t="s">
        <v>2137</v>
      </c>
      <c r="Q505" s="230">
        <f>COUNTIF('Hedef Liste Konya'!A:A,A505)</f>
        <v>1</v>
      </c>
    </row>
    <row r="506" ht="15.75" hidden="1" customHeight="1">
      <c r="A506" s="211" t="s">
        <v>15529</v>
      </c>
      <c r="B506" s="211" t="s">
        <v>15530</v>
      </c>
      <c r="C506" s="212" t="s">
        <v>2897</v>
      </c>
      <c r="D506" s="211" t="s">
        <v>1443</v>
      </c>
      <c r="E506" s="213">
        <v>240.0</v>
      </c>
      <c r="F506" s="213">
        <v>3.0</v>
      </c>
      <c r="G506" s="213">
        <v>0.0</v>
      </c>
      <c r="H506" s="213">
        <v>35.0</v>
      </c>
      <c r="I506" s="213">
        <v>35.0</v>
      </c>
      <c r="J506" s="214">
        <v>0.0</v>
      </c>
      <c r="K506" s="211" t="s">
        <v>15531</v>
      </c>
      <c r="L506" s="211">
        <v>5.416127167E9</v>
      </c>
      <c r="M506" s="211" t="s">
        <v>11034</v>
      </c>
      <c r="N506" s="211" t="s">
        <v>13602</v>
      </c>
      <c r="O506" s="211" t="s">
        <v>15532</v>
      </c>
      <c r="P506" s="211" t="s">
        <v>2137</v>
      </c>
      <c r="Q506" s="230">
        <f>COUNTIF('Hedef Liste Konya'!A:A,A506)</f>
        <v>1</v>
      </c>
    </row>
    <row r="507" ht="15.75" hidden="1" customHeight="1">
      <c r="A507" s="211" t="s">
        <v>16350</v>
      </c>
      <c r="B507" s="211" t="s">
        <v>16351</v>
      </c>
      <c r="C507" s="212" t="s">
        <v>2897</v>
      </c>
      <c r="D507" s="211" t="s">
        <v>1378</v>
      </c>
      <c r="E507" s="213">
        <v>83.0</v>
      </c>
      <c r="F507" s="211"/>
      <c r="G507" s="213">
        <v>0.0</v>
      </c>
      <c r="H507" s="213">
        <v>17.0</v>
      </c>
      <c r="I507" s="213">
        <v>17.0</v>
      </c>
      <c r="J507" s="214">
        <v>0.0</v>
      </c>
      <c r="K507" s="211" t="s">
        <v>16352</v>
      </c>
      <c r="L507" s="211">
        <v>5.313422804E9</v>
      </c>
      <c r="M507" s="211" t="s">
        <v>11034</v>
      </c>
      <c r="N507" s="211" t="s">
        <v>13789</v>
      </c>
      <c r="O507" s="211" t="s">
        <v>16353</v>
      </c>
      <c r="P507" s="211" t="s">
        <v>2137</v>
      </c>
      <c r="Q507" s="230">
        <f>COUNTIF('Hedef Liste Konya'!A:A,A507)</f>
        <v>1</v>
      </c>
    </row>
    <row r="508" ht="15.75" hidden="1" customHeight="1">
      <c r="A508" s="211" t="s">
        <v>15587</v>
      </c>
      <c r="B508" s="211" t="s">
        <v>15588</v>
      </c>
      <c r="C508" s="212" t="s">
        <v>2897</v>
      </c>
      <c r="D508" s="211" t="s">
        <v>1385</v>
      </c>
      <c r="E508" s="213">
        <v>63.0</v>
      </c>
      <c r="F508" s="211"/>
      <c r="G508" s="213">
        <v>5.0</v>
      </c>
      <c r="H508" s="213">
        <v>2.0</v>
      </c>
      <c r="I508" s="213">
        <v>7.0</v>
      </c>
      <c r="J508" s="214">
        <v>0.71</v>
      </c>
      <c r="K508" s="211" t="s">
        <v>15589</v>
      </c>
      <c r="L508" s="211">
        <v>5.453749702E9</v>
      </c>
      <c r="M508" s="211" t="s">
        <v>13620</v>
      </c>
      <c r="N508" s="211" t="s">
        <v>15590</v>
      </c>
      <c r="O508" s="211" t="s">
        <v>15591</v>
      </c>
      <c r="P508" s="211" t="s">
        <v>2137</v>
      </c>
      <c r="Q508" s="230">
        <f>COUNTIF('Hedef Liste Konya'!A:A,A508)</f>
        <v>1</v>
      </c>
    </row>
    <row r="509" ht="15.75" hidden="1" customHeight="1">
      <c r="A509" s="211" t="s">
        <v>16889</v>
      </c>
      <c r="B509" s="211" t="s">
        <v>16890</v>
      </c>
      <c r="C509" s="212" t="s">
        <v>2897</v>
      </c>
      <c r="D509" s="211" t="s">
        <v>1507</v>
      </c>
      <c r="F509" s="211"/>
      <c r="G509" s="213">
        <v>0.0</v>
      </c>
      <c r="H509" s="213">
        <v>34.0</v>
      </c>
      <c r="I509" s="213">
        <v>34.0</v>
      </c>
      <c r="J509" s="214">
        <v>0.0</v>
      </c>
      <c r="K509" s="211" t="s">
        <v>16891</v>
      </c>
      <c r="L509" s="211">
        <v>3.323232006E9</v>
      </c>
      <c r="M509" s="211" t="s">
        <v>13595</v>
      </c>
      <c r="N509" s="211" t="s">
        <v>13945</v>
      </c>
      <c r="O509" s="211" t="s">
        <v>16892</v>
      </c>
      <c r="P509" s="211" t="s">
        <v>2137</v>
      </c>
      <c r="Q509" s="230">
        <f>COUNTIF('Hedef Liste Konya'!A:A,A509)</f>
        <v>1</v>
      </c>
    </row>
    <row r="510" ht="15.75" hidden="1" customHeight="1">
      <c r="A510" s="211" t="s">
        <v>18223</v>
      </c>
      <c r="B510" s="211" t="s">
        <v>18224</v>
      </c>
      <c r="C510" s="212" t="s">
        <v>2897</v>
      </c>
      <c r="D510" s="211" t="s">
        <v>1493</v>
      </c>
      <c r="E510" s="213">
        <v>1290.0</v>
      </c>
      <c r="F510" s="213">
        <v>499.0</v>
      </c>
      <c r="G510" s="213">
        <v>88.0</v>
      </c>
      <c r="H510" s="213">
        <v>1.0</v>
      </c>
      <c r="I510" s="213">
        <v>89.0</v>
      </c>
      <c r="J510" s="214">
        <v>0.99</v>
      </c>
      <c r="K510" s="211" t="s">
        <v>2958</v>
      </c>
      <c r="L510" s="211">
        <v>1.111111111E9</v>
      </c>
      <c r="M510" s="211" t="s">
        <v>13595</v>
      </c>
      <c r="N510" s="211" t="s">
        <v>14932</v>
      </c>
      <c r="O510" s="211" t="s">
        <v>18225</v>
      </c>
      <c r="P510" s="211" t="s">
        <v>2165</v>
      </c>
      <c r="Q510" s="230">
        <f>COUNTIF('Hedef Liste Konya'!A:A,A510)</f>
        <v>0</v>
      </c>
    </row>
    <row r="511" ht="15.75" hidden="1" customHeight="1">
      <c r="A511" s="211" t="s">
        <v>16046</v>
      </c>
      <c r="B511" s="211" t="s">
        <v>16047</v>
      </c>
      <c r="C511" s="212" t="s">
        <v>2897</v>
      </c>
      <c r="D511" s="211" t="s">
        <v>1370</v>
      </c>
      <c r="E511" s="213">
        <v>1718.0</v>
      </c>
      <c r="F511" s="213">
        <v>237.0</v>
      </c>
      <c r="G511" s="213">
        <v>10.0</v>
      </c>
      <c r="H511" s="213">
        <v>6.0</v>
      </c>
      <c r="I511" s="213">
        <v>16.0</v>
      </c>
      <c r="J511" s="214">
        <v>0.63</v>
      </c>
      <c r="K511" s="211" t="s">
        <v>16048</v>
      </c>
      <c r="L511" s="211">
        <v>5.523993142E9</v>
      </c>
      <c r="M511" s="211" t="s">
        <v>11034</v>
      </c>
      <c r="N511" s="211" t="s">
        <v>13602</v>
      </c>
      <c r="O511" s="211" t="s">
        <v>16049</v>
      </c>
      <c r="P511" s="211" t="s">
        <v>2137</v>
      </c>
      <c r="Q511" s="230">
        <f>COUNTIF('Hedef Liste Konya'!A:A,A511)</f>
        <v>1</v>
      </c>
    </row>
    <row r="512" ht="15.75" hidden="1" customHeight="1">
      <c r="A512" s="211" t="s">
        <v>13617</v>
      </c>
      <c r="B512" s="211" t="s">
        <v>13618</v>
      </c>
      <c r="C512" s="212" t="s">
        <v>2897</v>
      </c>
      <c r="D512" s="211" t="s">
        <v>1356</v>
      </c>
      <c r="E512" s="213">
        <v>678.0</v>
      </c>
      <c r="F512" s="213">
        <v>5.0</v>
      </c>
      <c r="G512" s="213">
        <v>6.0</v>
      </c>
      <c r="H512" s="213">
        <v>3.0</v>
      </c>
      <c r="I512" s="213">
        <v>9.0</v>
      </c>
      <c r="J512" s="214">
        <v>0.67</v>
      </c>
      <c r="K512" s="211" t="s">
        <v>13619</v>
      </c>
      <c r="L512" s="211">
        <v>5.413560908E9</v>
      </c>
      <c r="M512" s="211" t="s">
        <v>13620</v>
      </c>
      <c r="N512" s="211" t="s">
        <v>13621</v>
      </c>
      <c r="O512" s="211" t="s">
        <v>13622</v>
      </c>
      <c r="P512" s="211" t="s">
        <v>2137</v>
      </c>
      <c r="Q512" s="230">
        <f>COUNTIF('Hedef Liste Konya'!A:A,A512)</f>
        <v>1</v>
      </c>
    </row>
    <row r="513" ht="15.75" hidden="1" customHeight="1">
      <c r="A513" s="211" t="s">
        <v>14403</v>
      </c>
      <c r="B513" s="211" t="s">
        <v>14404</v>
      </c>
      <c r="C513" s="212" t="s">
        <v>2897</v>
      </c>
      <c r="D513" s="211" t="s">
        <v>1370</v>
      </c>
      <c r="E513" s="213">
        <v>83.0</v>
      </c>
      <c r="F513" s="213">
        <v>28.0</v>
      </c>
      <c r="G513" s="213">
        <v>0.0</v>
      </c>
      <c r="H513" s="213">
        <v>4.0</v>
      </c>
      <c r="I513" s="213">
        <v>4.0</v>
      </c>
      <c r="J513" s="214">
        <v>0.0</v>
      </c>
      <c r="K513" s="211" t="s">
        <v>14405</v>
      </c>
      <c r="L513" s="211">
        <v>5.059845425E9</v>
      </c>
      <c r="M513" s="211" t="s">
        <v>11034</v>
      </c>
      <c r="N513" s="211" t="s">
        <v>1366</v>
      </c>
      <c r="O513" s="211" t="s">
        <v>14406</v>
      </c>
      <c r="P513" s="211" t="s">
        <v>2137</v>
      </c>
      <c r="Q513" s="230">
        <f>COUNTIF('Hedef Liste Konya'!A:A,A513)</f>
        <v>1</v>
      </c>
    </row>
    <row r="514" ht="15.75" hidden="1" customHeight="1">
      <c r="A514" s="211" t="s">
        <v>14037</v>
      </c>
      <c r="B514" s="211" t="s">
        <v>14038</v>
      </c>
      <c r="C514" s="212" t="s">
        <v>2897</v>
      </c>
      <c r="D514" s="211" t="s">
        <v>1507</v>
      </c>
      <c r="E514" s="213">
        <v>68.0</v>
      </c>
      <c r="F514" s="213">
        <v>18.0</v>
      </c>
      <c r="G514" s="213">
        <v>32.0</v>
      </c>
      <c r="H514" s="213">
        <v>10.0</v>
      </c>
      <c r="I514" s="213">
        <v>42.0</v>
      </c>
      <c r="J514" s="214">
        <v>0.76</v>
      </c>
      <c r="K514" s="211" t="s">
        <v>14039</v>
      </c>
      <c r="L514" s="211">
        <v>3.325025264E9</v>
      </c>
      <c r="M514" s="211" t="s">
        <v>11034</v>
      </c>
      <c r="N514" s="211" t="s">
        <v>13784</v>
      </c>
      <c r="O514" s="211" t="s">
        <v>14040</v>
      </c>
      <c r="P514" s="211" t="s">
        <v>2137</v>
      </c>
      <c r="Q514" s="230">
        <f>COUNTIF('Hedef Liste Konya'!A:A,A514)</f>
        <v>1</v>
      </c>
    </row>
    <row r="515" ht="15.75" hidden="1" customHeight="1">
      <c r="A515" s="211" t="s">
        <v>15387</v>
      </c>
      <c r="B515" s="211" t="s">
        <v>15388</v>
      </c>
      <c r="C515" s="212" t="s">
        <v>2897</v>
      </c>
      <c r="D515" s="211" t="s">
        <v>1597</v>
      </c>
      <c r="E515" s="213">
        <v>233.0</v>
      </c>
      <c r="F515" s="213">
        <v>3.0</v>
      </c>
      <c r="G515" s="213">
        <v>22.0</v>
      </c>
      <c r="H515" s="213">
        <v>3.0</v>
      </c>
      <c r="I515" s="213">
        <v>25.0</v>
      </c>
      <c r="J515" s="214">
        <v>0.88</v>
      </c>
      <c r="K515" s="211" t="s">
        <v>15389</v>
      </c>
      <c r="L515" s="211">
        <v>3.322483566E9</v>
      </c>
      <c r="M515" s="211" t="s">
        <v>11034</v>
      </c>
      <c r="N515" s="211" t="s">
        <v>13784</v>
      </c>
      <c r="O515" s="211" t="s">
        <v>15390</v>
      </c>
      <c r="P515" s="211" t="s">
        <v>2137</v>
      </c>
      <c r="Q515" s="230">
        <f>COUNTIF('Hedef Liste Konya'!A:A,A515)</f>
        <v>1</v>
      </c>
    </row>
    <row r="516" ht="15.75" hidden="1" customHeight="1">
      <c r="A516" s="211" t="s">
        <v>18226</v>
      </c>
      <c r="B516" s="211" t="s">
        <v>18227</v>
      </c>
      <c r="C516" s="212" t="s">
        <v>2897</v>
      </c>
      <c r="D516" s="211" t="s">
        <v>1577</v>
      </c>
      <c r="E516" s="213">
        <v>3999.0</v>
      </c>
      <c r="F516" s="213">
        <v>114.0</v>
      </c>
      <c r="G516" s="213">
        <v>77.0</v>
      </c>
      <c r="H516" s="213">
        <v>27.0</v>
      </c>
      <c r="I516" s="213">
        <v>104.0</v>
      </c>
      <c r="J516" s="214">
        <v>0.74</v>
      </c>
      <c r="K516" s="211" t="s">
        <v>2186</v>
      </c>
      <c r="L516" s="211">
        <v>3.323211717E9</v>
      </c>
      <c r="M516" s="211" t="s">
        <v>13595</v>
      </c>
      <c r="N516" s="211" t="s">
        <v>15622</v>
      </c>
      <c r="O516" s="211" t="s">
        <v>18228</v>
      </c>
      <c r="P516" s="211" t="s">
        <v>2165</v>
      </c>
      <c r="Q516" s="230">
        <f>COUNTIF('Hedef Liste Konya'!A:A,A516)</f>
        <v>0</v>
      </c>
    </row>
    <row r="517" ht="15.75" hidden="1" customHeight="1">
      <c r="A517" s="211" t="s">
        <v>13696</v>
      </c>
      <c r="B517" s="211" t="s">
        <v>13697</v>
      </c>
      <c r="C517" s="212" t="s">
        <v>2897</v>
      </c>
      <c r="D517" s="211" t="s">
        <v>1364</v>
      </c>
      <c r="E517" s="213">
        <v>78.0</v>
      </c>
      <c r="F517" s="213">
        <v>1.0</v>
      </c>
      <c r="G517" s="213">
        <v>0.0</v>
      </c>
      <c r="H517" s="213">
        <v>10.0</v>
      </c>
      <c r="I517" s="213">
        <v>10.0</v>
      </c>
      <c r="J517" s="214">
        <v>0.0</v>
      </c>
      <c r="K517" s="211" t="s">
        <v>13698</v>
      </c>
      <c r="L517" s="211">
        <v>5.464500435E9</v>
      </c>
      <c r="M517" s="211" t="s">
        <v>11034</v>
      </c>
      <c r="N517" s="211" t="s">
        <v>13602</v>
      </c>
      <c r="O517" s="211" t="s">
        <v>13699</v>
      </c>
      <c r="P517" s="211" t="s">
        <v>2137</v>
      </c>
      <c r="Q517" s="230">
        <f>COUNTIF('Hedef Liste Konya'!A:A,A517)</f>
        <v>1</v>
      </c>
    </row>
    <row r="518" ht="15.75" hidden="1" customHeight="1">
      <c r="A518" s="211" t="s">
        <v>14370</v>
      </c>
      <c r="B518" s="211" t="s">
        <v>14371</v>
      </c>
      <c r="C518" s="212" t="s">
        <v>2897</v>
      </c>
      <c r="D518" s="211" t="s">
        <v>1348</v>
      </c>
      <c r="E518" s="213">
        <v>256.0</v>
      </c>
      <c r="F518" s="213">
        <v>23.0</v>
      </c>
      <c r="G518" s="213">
        <v>24.0</v>
      </c>
      <c r="H518" s="213">
        <v>1.0</v>
      </c>
      <c r="I518" s="213">
        <v>25.0</v>
      </c>
      <c r="J518" s="214">
        <v>0.96</v>
      </c>
      <c r="K518" s="211" t="s">
        <v>14372</v>
      </c>
      <c r="L518" s="211">
        <v>3.326277777E9</v>
      </c>
      <c r="M518" s="211" t="s">
        <v>13595</v>
      </c>
      <c r="N518" s="211" t="s">
        <v>14373</v>
      </c>
      <c r="O518" s="211" t="s">
        <v>14374</v>
      </c>
      <c r="P518" s="211" t="s">
        <v>2137</v>
      </c>
      <c r="Q518" s="230">
        <f>COUNTIF('Hedef Liste Konya'!A:A,A518)</f>
        <v>1</v>
      </c>
    </row>
    <row r="519" ht="15.75" hidden="1" customHeight="1">
      <c r="A519" s="211" t="s">
        <v>16484</v>
      </c>
      <c r="B519" s="211" t="s">
        <v>16485</v>
      </c>
      <c r="C519" s="212" t="s">
        <v>2897</v>
      </c>
      <c r="D519" s="211" t="s">
        <v>1378</v>
      </c>
      <c r="E519" s="213">
        <v>1473.0</v>
      </c>
      <c r="F519" s="213">
        <v>2.0</v>
      </c>
      <c r="G519" s="213">
        <v>2.0</v>
      </c>
      <c r="H519" s="213">
        <v>13.0</v>
      </c>
      <c r="I519" s="213">
        <v>15.0</v>
      </c>
      <c r="J519" s="214">
        <v>0.13</v>
      </c>
      <c r="K519" s="211" t="s">
        <v>16486</v>
      </c>
      <c r="L519" s="211">
        <v>5.524389212E9</v>
      </c>
      <c r="M519" s="211" t="s">
        <v>13620</v>
      </c>
      <c r="N519" s="211" t="s">
        <v>15039</v>
      </c>
      <c r="O519" s="211" t="s">
        <v>16487</v>
      </c>
      <c r="P519" s="211" t="s">
        <v>2137</v>
      </c>
      <c r="Q519" s="230">
        <f>COUNTIF('Hedef Liste Konya'!A:A,A519)</f>
        <v>1</v>
      </c>
    </row>
    <row r="520" ht="15.75" hidden="1" customHeight="1">
      <c r="A520" s="211" t="s">
        <v>18229</v>
      </c>
      <c r="B520" s="211" t="s">
        <v>18230</v>
      </c>
      <c r="C520" s="212" t="s">
        <v>2897</v>
      </c>
      <c r="D520" s="211" t="s">
        <v>1364</v>
      </c>
      <c r="E520" s="213">
        <v>4.0</v>
      </c>
      <c r="F520" s="211"/>
      <c r="G520" s="213">
        <v>67.0</v>
      </c>
      <c r="H520" s="213">
        <v>4.0</v>
      </c>
      <c r="I520" s="213">
        <v>71.0</v>
      </c>
      <c r="J520" s="214">
        <v>0.94</v>
      </c>
      <c r="K520" s="211" t="s">
        <v>2216</v>
      </c>
      <c r="L520" s="211">
        <v>5.469626672E9</v>
      </c>
      <c r="M520" s="211" t="s">
        <v>13715</v>
      </c>
      <c r="N520" s="211" t="s">
        <v>14868</v>
      </c>
      <c r="O520" s="211" t="s">
        <v>18231</v>
      </c>
      <c r="P520" s="211" t="s">
        <v>2165</v>
      </c>
      <c r="Q520" s="230">
        <f>COUNTIF('Hedef Liste Konya'!A:A,A520)</f>
        <v>0</v>
      </c>
    </row>
    <row r="521" ht="15.75" hidden="1" customHeight="1">
      <c r="A521" s="211" t="s">
        <v>18232</v>
      </c>
      <c r="B521" s="211" t="s">
        <v>18233</v>
      </c>
      <c r="C521" s="212" t="s">
        <v>2897</v>
      </c>
      <c r="D521" s="211" t="s">
        <v>1789</v>
      </c>
      <c r="E521" s="213">
        <v>135.0</v>
      </c>
      <c r="F521" s="211"/>
      <c r="G521" s="213">
        <v>16.0</v>
      </c>
      <c r="H521" s="213">
        <v>0.0</v>
      </c>
      <c r="I521" s="213">
        <v>16.0</v>
      </c>
      <c r="J521" s="214">
        <v>1.0</v>
      </c>
      <c r="K521" s="211" t="s">
        <v>18234</v>
      </c>
      <c r="L521" s="211">
        <v>5.4650042E9</v>
      </c>
      <c r="M521" s="211" t="s">
        <v>13620</v>
      </c>
      <c r="N521" s="211" t="s">
        <v>14642</v>
      </c>
      <c r="O521" s="211" t="s">
        <v>18235</v>
      </c>
      <c r="P521" s="211" t="s">
        <v>2165</v>
      </c>
      <c r="Q521" s="230">
        <f>COUNTIF('Hedef Liste Konya'!A:A,A521)</f>
        <v>0</v>
      </c>
    </row>
    <row r="522" ht="15.75" hidden="1" customHeight="1">
      <c r="A522" s="211" t="s">
        <v>14794</v>
      </c>
      <c r="B522" s="211" t="s">
        <v>14795</v>
      </c>
      <c r="C522" s="212" t="s">
        <v>2897</v>
      </c>
      <c r="D522" s="211" t="s">
        <v>1385</v>
      </c>
      <c r="E522" s="213">
        <v>269.0</v>
      </c>
      <c r="F522" s="213">
        <v>10.0</v>
      </c>
      <c r="G522" s="213">
        <v>0.0</v>
      </c>
      <c r="H522" s="213">
        <v>11.0</v>
      </c>
      <c r="I522" s="213">
        <v>11.0</v>
      </c>
      <c r="J522" s="214">
        <v>0.0</v>
      </c>
      <c r="K522" s="211" t="s">
        <v>14796</v>
      </c>
      <c r="L522" s="211">
        <v>5.075256459E9</v>
      </c>
      <c r="M522" s="211" t="s">
        <v>13595</v>
      </c>
      <c r="N522" s="211" t="s">
        <v>11243</v>
      </c>
      <c r="O522" s="211" t="s">
        <v>14798</v>
      </c>
      <c r="P522" s="211" t="s">
        <v>2137</v>
      </c>
      <c r="Q522" s="230">
        <f>COUNTIF('Hedef Liste Konya'!A:A,A522)</f>
        <v>1</v>
      </c>
    </row>
    <row r="523" ht="15.75" hidden="1" customHeight="1">
      <c r="A523" s="211" t="s">
        <v>14734</v>
      </c>
      <c r="B523" s="211" t="s">
        <v>14735</v>
      </c>
      <c r="C523" s="212" t="s">
        <v>2897</v>
      </c>
      <c r="D523" s="211" t="s">
        <v>1597</v>
      </c>
      <c r="E523" s="213">
        <v>559.0</v>
      </c>
      <c r="F523" s="213">
        <v>42.0</v>
      </c>
      <c r="G523" s="213">
        <v>0.0</v>
      </c>
      <c r="H523" s="213">
        <v>24.0</v>
      </c>
      <c r="I523" s="213">
        <v>24.0</v>
      </c>
      <c r="J523" s="214">
        <v>0.0</v>
      </c>
      <c r="K523" s="211" t="s">
        <v>14736</v>
      </c>
      <c r="L523" s="211">
        <v>3.323530555E9</v>
      </c>
      <c r="M523" s="211" t="s">
        <v>13595</v>
      </c>
      <c r="N523" s="211" t="s">
        <v>14205</v>
      </c>
      <c r="O523" s="211" t="s">
        <v>14737</v>
      </c>
      <c r="P523" s="211" t="s">
        <v>2137</v>
      </c>
      <c r="Q523" s="230">
        <f>COUNTIF('Hedef Liste Konya'!A:A,A523)</f>
        <v>1</v>
      </c>
    </row>
    <row r="524" ht="15.75" hidden="1" customHeight="1">
      <c r="A524" s="211" t="s">
        <v>15582</v>
      </c>
      <c r="B524" s="211" t="s">
        <v>15583</v>
      </c>
      <c r="C524" s="212" t="s">
        <v>2897</v>
      </c>
      <c r="D524" s="211" t="s">
        <v>1356</v>
      </c>
      <c r="E524" s="213">
        <v>687.0</v>
      </c>
      <c r="F524" s="213">
        <v>16.0</v>
      </c>
      <c r="G524" s="213">
        <v>5.0</v>
      </c>
      <c r="H524" s="213">
        <v>4.0</v>
      </c>
      <c r="I524" s="213">
        <v>9.0</v>
      </c>
      <c r="J524" s="214">
        <v>0.56</v>
      </c>
      <c r="K524" s="211" t="s">
        <v>15584</v>
      </c>
      <c r="L524" s="211">
        <v>5.549484621E9</v>
      </c>
      <c r="M524" s="211" t="s">
        <v>13595</v>
      </c>
      <c r="N524" s="211" t="s">
        <v>18236</v>
      </c>
      <c r="O524" s="211" t="s">
        <v>15585</v>
      </c>
      <c r="P524" s="211" t="s">
        <v>2137</v>
      </c>
      <c r="Q524" s="230">
        <f>COUNTIF('Hedef Liste Konya'!A:A,A524)</f>
        <v>1</v>
      </c>
    </row>
    <row r="525" ht="15.75" hidden="1" customHeight="1">
      <c r="A525" s="211" t="s">
        <v>16024</v>
      </c>
      <c r="B525" s="211" t="s">
        <v>16025</v>
      </c>
      <c r="C525" s="212" t="s">
        <v>2897</v>
      </c>
      <c r="D525" s="211" t="s">
        <v>1370</v>
      </c>
      <c r="E525" s="213">
        <v>321.0</v>
      </c>
      <c r="F525" s="211"/>
      <c r="G525" s="213">
        <v>22.0</v>
      </c>
      <c r="H525" s="213">
        <v>12.0</v>
      </c>
      <c r="I525" s="213">
        <v>34.0</v>
      </c>
      <c r="J525" s="231">
        <v>0.65</v>
      </c>
      <c r="K525" s="211" t="s">
        <v>16026</v>
      </c>
      <c r="L525" s="211">
        <v>5.458534694E9</v>
      </c>
      <c r="M525" s="211" t="s">
        <v>11034</v>
      </c>
      <c r="N525" s="211" t="s">
        <v>13784</v>
      </c>
      <c r="O525" s="211" t="s">
        <v>16027</v>
      </c>
      <c r="P525" s="211" t="s">
        <v>2137</v>
      </c>
      <c r="Q525" s="230">
        <f>COUNTIF('Hedef Liste Konya'!A:A,A525)</f>
        <v>1</v>
      </c>
    </row>
    <row r="526" ht="15.75" hidden="1" customHeight="1">
      <c r="A526" s="211" t="s">
        <v>16717</v>
      </c>
      <c r="B526" s="211" t="s">
        <v>16718</v>
      </c>
      <c r="C526" s="212" t="s">
        <v>2897</v>
      </c>
      <c r="D526" s="211" t="s">
        <v>1370</v>
      </c>
      <c r="E526" s="213">
        <v>185.0</v>
      </c>
      <c r="F526" s="213">
        <v>24.0</v>
      </c>
      <c r="G526" s="213">
        <v>8.0</v>
      </c>
      <c r="H526" s="213">
        <v>11.0</v>
      </c>
      <c r="I526" s="213">
        <v>19.0</v>
      </c>
      <c r="J526" s="214">
        <v>0.42</v>
      </c>
      <c r="K526" s="211" t="s">
        <v>16719</v>
      </c>
      <c r="L526" s="211">
        <v>5.375252543E9</v>
      </c>
      <c r="M526" s="211" t="s">
        <v>11034</v>
      </c>
      <c r="N526" s="211" t="s">
        <v>13773</v>
      </c>
      <c r="O526" s="211" t="s">
        <v>16720</v>
      </c>
      <c r="P526" s="211" t="s">
        <v>2137</v>
      </c>
      <c r="Q526" s="230">
        <f>COUNTIF('Hedef Liste Konya'!A:A,A526)</f>
        <v>1</v>
      </c>
    </row>
    <row r="527" ht="15.75" hidden="1" customHeight="1">
      <c r="A527" s="211" t="s">
        <v>18237</v>
      </c>
      <c r="B527" s="211" t="s">
        <v>18238</v>
      </c>
      <c r="C527" s="212" t="s">
        <v>2897</v>
      </c>
      <c r="D527" s="211" t="s">
        <v>1364</v>
      </c>
      <c r="E527" s="213">
        <v>1.0</v>
      </c>
      <c r="F527" s="211"/>
      <c r="G527" s="213">
        <v>38.0</v>
      </c>
      <c r="H527" s="213">
        <v>1.0</v>
      </c>
      <c r="I527" s="213">
        <v>39.0</v>
      </c>
      <c r="J527" s="214">
        <v>0.97</v>
      </c>
      <c r="K527" s="211" t="s">
        <v>18239</v>
      </c>
      <c r="L527" s="211">
        <v>3.323535161E9</v>
      </c>
      <c r="M527" s="211" t="s">
        <v>11034</v>
      </c>
      <c r="N527" s="211" t="s">
        <v>1699</v>
      </c>
      <c r="O527" s="211" t="s">
        <v>18240</v>
      </c>
      <c r="P527" s="211" t="s">
        <v>2165</v>
      </c>
      <c r="Q527" s="230">
        <f>COUNTIF('Hedef Liste Konya'!A:A,A527)</f>
        <v>0</v>
      </c>
    </row>
    <row r="528" ht="15.75" hidden="1" customHeight="1">
      <c r="A528" s="211" t="s">
        <v>16530</v>
      </c>
      <c r="B528" s="211" t="s">
        <v>16531</v>
      </c>
      <c r="C528" s="212" t="s">
        <v>2909</v>
      </c>
      <c r="D528" s="211" t="s">
        <v>1356</v>
      </c>
      <c r="E528" s="213">
        <v>9.0</v>
      </c>
      <c r="F528" s="211"/>
      <c r="G528" s="213">
        <v>0.0</v>
      </c>
      <c r="H528" s="213">
        <v>29.0</v>
      </c>
      <c r="I528" s="213">
        <v>29.0</v>
      </c>
      <c r="J528" s="214">
        <v>0.0</v>
      </c>
      <c r="K528" s="211" t="s">
        <v>16532</v>
      </c>
      <c r="L528" s="211">
        <v>5.343996069E9</v>
      </c>
      <c r="M528" s="211" t="s">
        <v>11034</v>
      </c>
      <c r="N528" s="211" t="s">
        <v>13602</v>
      </c>
      <c r="O528" s="211" t="s">
        <v>16533</v>
      </c>
      <c r="P528" s="211" t="s">
        <v>2137</v>
      </c>
      <c r="Q528" s="230">
        <f>COUNTIF('Hedef Liste Konya'!A:A,A528)</f>
        <v>1</v>
      </c>
    </row>
    <row r="529" ht="15.75" hidden="1" customHeight="1">
      <c r="A529" s="211" t="s">
        <v>13884</v>
      </c>
      <c r="B529" s="211" t="s">
        <v>13885</v>
      </c>
      <c r="C529" s="212" t="s">
        <v>2897</v>
      </c>
      <c r="D529" s="211" t="s">
        <v>1370</v>
      </c>
      <c r="E529" s="213">
        <v>6211.0</v>
      </c>
      <c r="F529" s="213">
        <v>112.0</v>
      </c>
      <c r="G529" s="213">
        <v>7.0</v>
      </c>
      <c r="H529" s="213">
        <v>8.0</v>
      </c>
      <c r="I529" s="213">
        <v>15.0</v>
      </c>
      <c r="J529" s="214">
        <v>0.47</v>
      </c>
      <c r="K529" s="211" t="s">
        <v>13886</v>
      </c>
      <c r="L529" s="211">
        <v>5.536628787E9</v>
      </c>
      <c r="M529" s="211" t="s">
        <v>11034</v>
      </c>
      <c r="N529" s="211" t="s">
        <v>13602</v>
      </c>
      <c r="O529" s="211" t="s">
        <v>13887</v>
      </c>
      <c r="P529" s="211" t="s">
        <v>2137</v>
      </c>
      <c r="Q529" s="230">
        <f>COUNTIF('Hedef Liste Konya'!A:A,A529)</f>
        <v>1</v>
      </c>
    </row>
    <row r="530" ht="15.75" hidden="1" customHeight="1">
      <c r="A530" s="211" t="s">
        <v>14729</v>
      </c>
      <c r="B530" s="211" t="s">
        <v>14730</v>
      </c>
      <c r="C530" s="212" t="s">
        <v>2897</v>
      </c>
      <c r="D530" s="211" t="s">
        <v>1370</v>
      </c>
      <c r="E530" s="213">
        <v>146.0</v>
      </c>
      <c r="F530" s="213">
        <v>1.0</v>
      </c>
      <c r="G530" s="213">
        <v>0.0</v>
      </c>
      <c r="H530" s="213">
        <v>8.0</v>
      </c>
      <c r="I530" s="213">
        <v>8.0</v>
      </c>
      <c r="J530" s="214">
        <v>0.0</v>
      </c>
      <c r="K530" s="211" t="s">
        <v>14731</v>
      </c>
      <c r="L530" s="211">
        <v>5.366126355E9</v>
      </c>
      <c r="M530" s="211" t="s">
        <v>11034</v>
      </c>
      <c r="N530" s="211" t="s">
        <v>14076</v>
      </c>
      <c r="O530" s="211" t="s">
        <v>14732</v>
      </c>
      <c r="P530" s="211" t="s">
        <v>2137</v>
      </c>
      <c r="Q530" s="230">
        <f>COUNTIF('Hedef Liste Konya'!A:A,A530)</f>
        <v>1</v>
      </c>
    </row>
    <row r="531" ht="15.75" hidden="1" customHeight="1">
      <c r="A531" s="211" t="s">
        <v>16371</v>
      </c>
      <c r="B531" s="211" t="s">
        <v>16372</v>
      </c>
      <c r="C531" s="212" t="s">
        <v>2897</v>
      </c>
      <c r="D531" s="211" t="s">
        <v>1364</v>
      </c>
      <c r="E531" s="213">
        <v>19.0</v>
      </c>
      <c r="F531" s="211"/>
      <c r="G531" s="213">
        <v>0.0</v>
      </c>
      <c r="H531" s="213">
        <v>8.0</v>
      </c>
      <c r="I531" s="213">
        <v>8.0</v>
      </c>
      <c r="J531" s="214">
        <v>0.0</v>
      </c>
      <c r="K531" s="211" t="s">
        <v>16373</v>
      </c>
      <c r="L531" s="211">
        <v>5.37395356E9</v>
      </c>
      <c r="M531" s="211" t="s">
        <v>11034</v>
      </c>
      <c r="N531" s="211" t="s">
        <v>13609</v>
      </c>
      <c r="O531" s="211" t="s">
        <v>16374</v>
      </c>
      <c r="P531" s="211" t="s">
        <v>2137</v>
      </c>
      <c r="Q531" s="230">
        <f>COUNTIF('Hedef Liste Konya'!A:A,A531)</f>
        <v>1</v>
      </c>
    </row>
    <row r="532" ht="15.75" hidden="1" customHeight="1">
      <c r="A532" s="211" t="s">
        <v>18241</v>
      </c>
      <c r="B532" s="211" t="s">
        <v>18242</v>
      </c>
      <c r="C532" s="212" t="s">
        <v>2897</v>
      </c>
      <c r="D532" s="211" t="s">
        <v>1577</v>
      </c>
      <c r="E532" s="213">
        <v>4800.0</v>
      </c>
      <c r="F532" s="213">
        <v>177.0</v>
      </c>
      <c r="G532" s="213">
        <v>77.0</v>
      </c>
      <c r="H532" s="213">
        <v>27.0</v>
      </c>
      <c r="I532" s="213">
        <v>104.0</v>
      </c>
      <c r="J532" s="214">
        <v>0.74</v>
      </c>
      <c r="K532" s="211" t="s">
        <v>2186</v>
      </c>
      <c r="L532" s="211">
        <v>3.322651414E9</v>
      </c>
      <c r="M532" s="211" t="s">
        <v>11034</v>
      </c>
      <c r="N532" s="211" t="s">
        <v>13773</v>
      </c>
      <c r="O532" s="211" t="s">
        <v>18243</v>
      </c>
      <c r="P532" s="211" t="s">
        <v>2165</v>
      </c>
      <c r="Q532" s="230">
        <f>COUNTIF('Hedef Liste Konya'!A:A,A532)</f>
        <v>0</v>
      </c>
    </row>
    <row r="533" ht="15.75" hidden="1" customHeight="1">
      <c r="A533" s="211" t="s">
        <v>15056</v>
      </c>
      <c r="B533" s="211" t="s">
        <v>15057</v>
      </c>
      <c r="C533" s="212" t="s">
        <v>2897</v>
      </c>
      <c r="D533" s="211" t="s">
        <v>1443</v>
      </c>
      <c r="E533" s="213">
        <v>901.0</v>
      </c>
      <c r="F533" s="213">
        <v>64.0</v>
      </c>
      <c r="G533" s="213">
        <v>0.0</v>
      </c>
      <c r="H533" s="213">
        <v>19.0</v>
      </c>
      <c r="I533" s="213">
        <v>19.0</v>
      </c>
      <c r="J533" s="214">
        <v>0.0</v>
      </c>
      <c r="K533" s="211" t="s">
        <v>15058</v>
      </c>
      <c r="L533" s="211">
        <v>5.456191951E9</v>
      </c>
      <c r="M533" s="211" t="s">
        <v>13679</v>
      </c>
      <c r="N533" s="211" t="s">
        <v>2520</v>
      </c>
      <c r="O533" s="211" t="s">
        <v>15059</v>
      </c>
      <c r="P533" s="211" t="s">
        <v>2137</v>
      </c>
      <c r="Q533" s="230">
        <f>COUNTIF('Hedef Liste Konya'!A:A,A533)</f>
        <v>1</v>
      </c>
    </row>
    <row r="534" ht="15.75" hidden="1" customHeight="1">
      <c r="A534" s="211" t="s">
        <v>14966</v>
      </c>
      <c r="B534" s="211" t="s">
        <v>14967</v>
      </c>
      <c r="C534" s="212" t="s">
        <v>2897</v>
      </c>
      <c r="D534" s="211" t="s">
        <v>1507</v>
      </c>
      <c r="E534" s="213">
        <v>7.0</v>
      </c>
      <c r="F534" s="211"/>
      <c r="G534" s="213">
        <v>29.0</v>
      </c>
      <c r="H534" s="213">
        <v>2.0</v>
      </c>
      <c r="I534" s="213">
        <v>31.0</v>
      </c>
      <c r="J534" s="214">
        <v>0.94</v>
      </c>
      <c r="K534" s="211" t="s">
        <v>14968</v>
      </c>
      <c r="L534" s="211">
        <v>3.323534253E9</v>
      </c>
      <c r="M534" s="211" t="s">
        <v>13595</v>
      </c>
      <c r="N534" s="211" t="s">
        <v>14540</v>
      </c>
      <c r="O534" s="211" t="s">
        <v>14969</v>
      </c>
      <c r="P534" s="211" t="s">
        <v>2137</v>
      </c>
      <c r="Q534" s="230">
        <f>COUNTIF('Hedef Liste Konya'!A:A,A534)</f>
        <v>1</v>
      </c>
    </row>
    <row r="535" ht="15.75" hidden="1" customHeight="1">
      <c r="A535" s="211" t="s">
        <v>18244</v>
      </c>
      <c r="B535" s="211" t="s">
        <v>18245</v>
      </c>
      <c r="C535" s="212" t="s">
        <v>2909</v>
      </c>
      <c r="D535" s="211" t="s">
        <v>1370</v>
      </c>
      <c r="E535" s="211"/>
      <c r="F535" s="211"/>
      <c r="G535" s="213">
        <v>0.0</v>
      </c>
      <c r="H535" s="213">
        <v>28.0</v>
      </c>
      <c r="I535" s="213">
        <v>28.0</v>
      </c>
      <c r="J535" s="214">
        <v>0.0</v>
      </c>
      <c r="K535" s="211" t="s">
        <v>18246</v>
      </c>
      <c r="L535" s="211">
        <v>3.324744242E9</v>
      </c>
      <c r="M535" s="211" t="s">
        <v>13595</v>
      </c>
      <c r="N535" s="211" t="s">
        <v>16543</v>
      </c>
      <c r="O535" s="211" t="s">
        <v>18247</v>
      </c>
      <c r="P535" s="211" t="s">
        <v>2137</v>
      </c>
      <c r="Q535" s="230">
        <f>COUNTIF('Hedef Liste Konya'!A:A,A535)</f>
        <v>0</v>
      </c>
    </row>
    <row r="536" ht="15.75" hidden="1" customHeight="1">
      <c r="A536" s="211" t="s">
        <v>16060</v>
      </c>
      <c r="B536" s="211" t="s">
        <v>16061</v>
      </c>
      <c r="C536" s="212" t="s">
        <v>2897</v>
      </c>
      <c r="D536" s="211" t="s">
        <v>1443</v>
      </c>
      <c r="E536" s="213">
        <v>23.0</v>
      </c>
      <c r="F536" s="211"/>
      <c r="G536" s="213">
        <v>0.0</v>
      </c>
      <c r="H536" s="213">
        <v>43.0</v>
      </c>
      <c r="I536" s="213">
        <v>43.0</v>
      </c>
      <c r="J536" s="214">
        <v>0.0</v>
      </c>
      <c r="K536" s="211" t="s">
        <v>16062</v>
      </c>
      <c r="L536" s="211">
        <v>5.510680123E9</v>
      </c>
      <c r="M536" s="211" t="s">
        <v>11034</v>
      </c>
      <c r="N536" s="211" t="s">
        <v>13602</v>
      </c>
      <c r="O536" s="211" t="s">
        <v>16063</v>
      </c>
      <c r="P536" s="211" t="s">
        <v>2137</v>
      </c>
      <c r="Q536" s="230">
        <f>COUNTIF('Hedef Liste Konya'!A:A,A536)</f>
        <v>1</v>
      </c>
    </row>
    <row r="537" ht="15.75" hidden="1" customHeight="1">
      <c r="A537" s="211" t="s">
        <v>14958</v>
      </c>
      <c r="B537" s="211" t="s">
        <v>14959</v>
      </c>
      <c r="C537" s="212" t="s">
        <v>2897</v>
      </c>
      <c r="D537" s="211" t="s">
        <v>1356</v>
      </c>
      <c r="E537" s="213">
        <v>160.0</v>
      </c>
      <c r="F537" s="213">
        <v>24.0</v>
      </c>
      <c r="G537" s="213">
        <v>4.0</v>
      </c>
      <c r="H537" s="213">
        <v>4.0</v>
      </c>
      <c r="I537" s="213">
        <v>8.0</v>
      </c>
      <c r="J537" s="214">
        <v>0.5</v>
      </c>
      <c r="K537" s="211" t="s">
        <v>14960</v>
      </c>
      <c r="L537" s="211">
        <v>5.434844242E9</v>
      </c>
      <c r="M537" s="211" t="s">
        <v>11034</v>
      </c>
      <c r="N537" s="211" t="s">
        <v>13602</v>
      </c>
      <c r="O537" s="211" t="s">
        <v>14961</v>
      </c>
      <c r="P537" s="211" t="s">
        <v>2137</v>
      </c>
      <c r="Q537" s="230">
        <f>COUNTIF('Hedef Liste Konya'!A:A,A537)</f>
        <v>1</v>
      </c>
    </row>
    <row r="538" ht="15.75" hidden="1" customHeight="1">
      <c r="A538" s="211" t="s">
        <v>14150</v>
      </c>
      <c r="B538" s="211" t="s">
        <v>14151</v>
      </c>
      <c r="C538" s="212" t="s">
        <v>2897</v>
      </c>
      <c r="D538" s="211" t="s">
        <v>1385</v>
      </c>
      <c r="E538" s="213">
        <v>59.0</v>
      </c>
      <c r="F538" s="211"/>
      <c r="G538" s="213">
        <v>0.0</v>
      </c>
      <c r="H538" s="213">
        <v>6.0</v>
      </c>
      <c r="I538" s="213">
        <v>6.0</v>
      </c>
      <c r="J538" s="214">
        <v>0.0</v>
      </c>
      <c r="K538" s="211" t="s">
        <v>14152</v>
      </c>
      <c r="L538" s="211">
        <v>3.322375858E9</v>
      </c>
      <c r="M538" s="211" t="s">
        <v>11034</v>
      </c>
      <c r="N538" s="211" t="s">
        <v>13924</v>
      </c>
      <c r="O538" s="211" t="s">
        <v>14153</v>
      </c>
      <c r="P538" s="211" t="s">
        <v>2137</v>
      </c>
      <c r="Q538" s="230">
        <f>COUNTIF('Hedef Liste Konya'!A:A,A538)</f>
        <v>1</v>
      </c>
    </row>
    <row r="539" ht="15.75" hidden="1" customHeight="1">
      <c r="A539" s="211" t="s">
        <v>15922</v>
      </c>
      <c r="B539" s="211" t="s">
        <v>15923</v>
      </c>
      <c r="C539" s="212" t="s">
        <v>2897</v>
      </c>
      <c r="D539" s="211" t="s">
        <v>1370</v>
      </c>
      <c r="E539" s="213">
        <v>53.0</v>
      </c>
      <c r="F539" s="213">
        <v>1.0</v>
      </c>
      <c r="G539" s="213">
        <v>0.0</v>
      </c>
      <c r="H539" s="213">
        <v>6.0</v>
      </c>
      <c r="I539" s="213">
        <v>6.0</v>
      </c>
      <c r="J539" s="214">
        <v>0.0</v>
      </c>
      <c r="K539" s="211" t="s">
        <v>15924</v>
      </c>
      <c r="L539" s="211">
        <v>5.355450052E9</v>
      </c>
      <c r="M539" s="211" t="s">
        <v>15925</v>
      </c>
      <c r="N539" s="211" t="s">
        <v>15926</v>
      </c>
      <c r="O539" s="211" t="s">
        <v>15927</v>
      </c>
      <c r="P539" s="211" t="s">
        <v>2137</v>
      </c>
      <c r="Q539" s="230">
        <f>COUNTIF('Hedef Liste Konya'!A:A,A539)</f>
        <v>1</v>
      </c>
    </row>
    <row r="540" ht="15.75" hidden="1" customHeight="1">
      <c r="A540" s="211" t="s">
        <v>16624</v>
      </c>
      <c r="B540" s="211" t="s">
        <v>16625</v>
      </c>
      <c r="C540" s="212" t="s">
        <v>2897</v>
      </c>
      <c r="D540" s="211" t="s">
        <v>1507</v>
      </c>
      <c r="E540" s="213">
        <v>541.0</v>
      </c>
      <c r="F540" s="213">
        <v>57.0</v>
      </c>
      <c r="G540" s="213">
        <v>17.0</v>
      </c>
      <c r="H540" s="213">
        <v>21.0</v>
      </c>
      <c r="I540" s="213">
        <v>38.0</v>
      </c>
      <c r="J540" s="214">
        <v>0.45</v>
      </c>
      <c r="K540" s="211" t="s">
        <v>16626</v>
      </c>
      <c r="L540" s="211">
        <v>5.302075857E9</v>
      </c>
      <c r="M540" s="211" t="s">
        <v>13595</v>
      </c>
      <c r="N540" s="211" t="s">
        <v>14205</v>
      </c>
      <c r="O540" s="211" t="s">
        <v>16627</v>
      </c>
      <c r="P540" s="211" t="s">
        <v>2137</v>
      </c>
      <c r="Q540" s="230">
        <f>COUNTIF('Hedef Liste Konya'!A:A,A540)</f>
        <v>1</v>
      </c>
    </row>
    <row r="541" ht="15.75" hidden="1" customHeight="1">
      <c r="A541" s="211" t="s">
        <v>14282</v>
      </c>
      <c r="B541" s="211" t="s">
        <v>14283</v>
      </c>
      <c r="C541" s="212" t="s">
        <v>2909</v>
      </c>
      <c r="D541" s="211" t="s">
        <v>1364</v>
      </c>
      <c r="E541" s="213">
        <v>15.0</v>
      </c>
      <c r="F541" s="211"/>
      <c r="G541" s="213">
        <v>0.0</v>
      </c>
      <c r="H541" s="213">
        <v>18.0</v>
      </c>
      <c r="I541" s="213">
        <v>18.0</v>
      </c>
      <c r="J541" s="214">
        <v>0.0</v>
      </c>
      <c r="K541" s="211" t="s">
        <v>14284</v>
      </c>
      <c r="L541" s="211">
        <v>5.46880351E9</v>
      </c>
      <c r="M541" s="211" t="s">
        <v>11034</v>
      </c>
      <c r="N541" s="211" t="s">
        <v>13896</v>
      </c>
      <c r="O541" s="211" t="s">
        <v>14285</v>
      </c>
      <c r="P541" s="211" t="s">
        <v>2137</v>
      </c>
      <c r="Q541" s="230">
        <f>COUNTIF('Hedef Liste Konya'!A:A,A541)</f>
        <v>1</v>
      </c>
    </row>
    <row r="542" ht="15.75" hidden="1" customHeight="1">
      <c r="A542" s="211" t="s">
        <v>15292</v>
      </c>
      <c r="B542" s="211" t="s">
        <v>15293</v>
      </c>
      <c r="C542" s="212" t="s">
        <v>2897</v>
      </c>
      <c r="D542" s="211" t="s">
        <v>1370</v>
      </c>
      <c r="E542" s="213">
        <v>713.0</v>
      </c>
      <c r="F542" s="213">
        <v>18.0</v>
      </c>
      <c r="G542" s="213">
        <v>11.0</v>
      </c>
      <c r="H542" s="213">
        <v>1.0</v>
      </c>
      <c r="I542" s="213">
        <v>12.0</v>
      </c>
      <c r="J542" s="214">
        <v>0.92</v>
      </c>
      <c r="K542" s="211" t="s">
        <v>15294</v>
      </c>
      <c r="L542" s="211">
        <v>3.322410404E9</v>
      </c>
      <c r="M542" s="211" t="s">
        <v>11034</v>
      </c>
      <c r="N542" s="211" t="s">
        <v>13602</v>
      </c>
      <c r="O542" s="211" t="s">
        <v>15295</v>
      </c>
      <c r="P542" s="211" t="s">
        <v>2137</v>
      </c>
      <c r="Q542" s="230">
        <f>COUNTIF('Hedef Liste Konya'!A:A,A542)</f>
        <v>1</v>
      </c>
    </row>
    <row r="543" ht="15.75" hidden="1" customHeight="1">
      <c r="A543" s="211" t="s">
        <v>14460</v>
      </c>
      <c r="B543" s="211" t="s">
        <v>14461</v>
      </c>
      <c r="C543" s="212" t="s">
        <v>2897</v>
      </c>
      <c r="D543" s="211" t="s">
        <v>1370</v>
      </c>
      <c r="E543" s="213">
        <v>226.0</v>
      </c>
      <c r="F543" s="211"/>
      <c r="G543" s="213">
        <v>12.0</v>
      </c>
      <c r="H543" s="213">
        <v>0.0</v>
      </c>
      <c r="I543" s="213">
        <v>12.0</v>
      </c>
      <c r="J543" s="214">
        <v>1.0</v>
      </c>
      <c r="K543" s="211" t="s">
        <v>14462</v>
      </c>
      <c r="L543" s="211">
        <v>5.468242442E9</v>
      </c>
      <c r="M543" s="211" t="s">
        <v>11034</v>
      </c>
      <c r="N543" s="211" t="s">
        <v>13870</v>
      </c>
      <c r="O543" s="211" t="s">
        <v>14463</v>
      </c>
      <c r="P543" s="211" t="s">
        <v>2137</v>
      </c>
      <c r="Q543" s="230">
        <f>COUNTIF('Hedef Liste Konya'!A:A,A543)</f>
        <v>1</v>
      </c>
    </row>
    <row r="544" ht="15.75" hidden="1" customHeight="1">
      <c r="A544" s="211" t="s">
        <v>14484</v>
      </c>
      <c r="B544" s="211" t="s">
        <v>14485</v>
      </c>
      <c r="C544" s="212" t="s">
        <v>2897</v>
      </c>
      <c r="D544" s="211" t="s">
        <v>1370</v>
      </c>
      <c r="E544" s="213">
        <v>3490.0</v>
      </c>
      <c r="F544" s="213">
        <v>358.0</v>
      </c>
      <c r="G544" s="213">
        <v>46.0</v>
      </c>
      <c r="H544" s="213">
        <v>20.0</v>
      </c>
      <c r="I544" s="213">
        <v>66.0</v>
      </c>
      <c r="J544" s="214">
        <v>0.7</v>
      </c>
      <c r="K544" s="211" t="s">
        <v>14486</v>
      </c>
      <c r="L544" s="211">
        <v>3.325025533E9</v>
      </c>
      <c r="M544" s="211" t="s">
        <v>11034</v>
      </c>
      <c r="N544" s="211" t="s">
        <v>13602</v>
      </c>
      <c r="O544" s="211" t="s">
        <v>14487</v>
      </c>
      <c r="P544" s="211" t="s">
        <v>2137</v>
      </c>
      <c r="Q544" s="230">
        <f>COUNTIF('Hedef Liste Konya'!A:A,A544)</f>
        <v>1</v>
      </c>
    </row>
    <row r="545" ht="15.75" hidden="1" customHeight="1">
      <c r="A545" s="211" t="s">
        <v>15782</v>
      </c>
      <c r="B545" s="211" t="s">
        <v>15783</v>
      </c>
      <c r="C545" s="212" t="s">
        <v>2897</v>
      </c>
      <c r="D545" s="211" t="s">
        <v>1370</v>
      </c>
      <c r="E545" s="213">
        <v>1056.0</v>
      </c>
      <c r="F545" s="211"/>
      <c r="G545" s="213">
        <v>18.0</v>
      </c>
      <c r="H545" s="213">
        <v>4.0</v>
      </c>
      <c r="I545" s="213">
        <v>22.0</v>
      </c>
      <c r="J545" s="214">
        <v>0.82</v>
      </c>
      <c r="K545" s="211" t="s">
        <v>15784</v>
      </c>
      <c r="L545" s="211">
        <v>5.326042764E9</v>
      </c>
      <c r="M545" s="211" t="s">
        <v>11034</v>
      </c>
      <c r="N545" s="211" t="s">
        <v>14237</v>
      </c>
      <c r="O545" s="211" t="s">
        <v>15785</v>
      </c>
      <c r="P545" s="211" t="s">
        <v>2137</v>
      </c>
      <c r="Q545" s="230">
        <f>COUNTIF('Hedef Liste Konya'!A:A,A545)</f>
        <v>1</v>
      </c>
    </row>
    <row r="546" ht="15.75" hidden="1" customHeight="1">
      <c r="A546" s="211" t="s">
        <v>15350</v>
      </c>
      <c r="B546" s="211" t="s">
        <v>18248</v>
      </c>
      <c r="C546" s="212" t="s">
        <v>2897</v>
      </c>
      <c r="D546" s="211" t="s">
        <v>1370</v>
      </c>
      <c r="E546" s="213">
        <v>414.0</v>
      </c>
      <c r="F546" s="213">
        <v>17.0</v>
      </c>
      <c r="G546" s="213">
        <v>0.0</v>
      </c>
      <c r="H546" s="213">
        <v>20.0</v>
      </c>
      <c r="I546" s="213">
        <v>20.0</v>
      </c>
      <c r="J546" s="214">
        <v>0.0</v>
      </c>
      <c r="K546" s="211" t="s">
        <v>15352</v>
      </c>
      <c r="L546" s="211">
        <v>5.30882448E9</v>
      </c>
      <c r="M546" s="211" t="s">
        <v>13656</v>
      </c>
      <c r="N546" s="211" t="s">
        <v>13779</v>
      </c>
      <c r="O546" s="211" t="s">
        <v>15353</v>
      </c>
      <c r="P546" s="211" t="s">
        <v>2137</v>
      </c>
      <c r="Q546" s="230">
        <f>COUNTIF('Hedef Liste Konya'!A:A,A546)</f>
        <v>1</v>
      </c>
    </row>
    <row r="547" ht="15.75" hidden="1" customHeight="1">
      <c r="A547" s="211" t="s">
        <v>15597</v>
      </c>
      <c r="B547" s="211" t="s">
        <v>15598</v>
      </c>
      <c r="C547" s="212" t="s">
        <v>2897</v>
      </c>
      <c r="D547" s="211" t="s">
        <v>1370</v>
      </c>
      <c r="E547" s="213">
        <v>322.0</v>
      </c>
      <c r="F547" s="213">
        <v>24.0</v>
      </c>
      <c r="G547" s="213">
        <v>0.0</v>
      </c>
      <c r="H547" s="213">
        <v>28.0</v>
      </c>
      <c r="I547" s="213">
        <v>28.0</v>
      </c>
      <c r="J547" s="214">
        <v>0.0</v>
      </c>
      <c r="K547" s="211" t="s">
        <v>15352</v>
      </c>
      <c r="L547" s="211">
        <v>5.30882448E9</v>
      </c>
      <c r="M547" s="211" t="s">
        <v>13656</v>
      </c>
      <c r="N547" s="211" t="s">
        <v>13779</v>
      </c>
      <c r="O547" s="211" t="s">
        <v>15353</v>
      </c>
      <c r="P547" s="211" t="s">
        <v>2137</v>
      </c>
      <c r="Q547" s="230">
        <f>COUNTIF('Hedef Liste Konya'!A:A,A547)</f>
        <v>1</v>
      </c>
    </row>
    <row r="548" ht="15.75" hidden="1" customHeight="1">
      <c r="A548" s="211" t="s">
        <v>15174</v>
      </c>
      <c r="B548" s="211" t="s">
        <v>15175</v>
      </c>
      <c r="C548" s="212" t="s">
        <v>2897</v>
      </c>
      <c r="D548" s="211" t="s">
        <v>1577</v>
      </c>
      <c r="E548" s="213">
        <v>55.0</v>
      </c>
      <c r="F548" s="213">
        <v>9.0</v>
      </c>
      <c r="G548" s="213">
        <v>0.0</v>
      </c>
      <c r="H548" s="213">
        <v>98.0</v>
      </c>
      <c r="I548" s="213">
        <v>98.0</v>
      </c>
      <c r="J548" s="214">
        <v>0.0</v>
      </c>
      <c r="K548" s="211" t="s">
        <v>15176</v>
      </c>
      <c r="L548" s="211">
        <v>5.360585397E9</v>
      </c>
      <c r="M548" s="211" t="s">
        <v>11034</v>
      </c>
      <c r="N548" s="211" t="s">
        <v>14076</v>
      </c>
      <c r="O548" s="211" t="s">
        <v>15177</v>
      </c>
      <c r="P548" s="211" t="s">
        <v>2137</v>
      </c>
      <c r="Q548" s="230">
        <f>COUNTIF('Hedef Liste Konya'!A:A,A548)</f>
        <v>1</v>
      </c>
    </row>
    <row r="549" ht="15.75" hidden="1" customHeight="1">
      <c r="A549" s="211" t="s">
        <v>16990</v>
      </c>
      <c r="B549" s="211" t="s">
        <v>16991</v>
      </c>
      <c r="C549" s="212" t="s">
        <v>2897</v>
      </c>
      <c r="D549" s="211" t="s">
        <v>1832</v>
      </c>
      <c r="E549" s="213">
        <v>91.0</v>
      </c>
      <c r="F549" s="213">
        <v>2.0</v>
      </c>
      <c r="G549" s="213">
        <v>17.0</v>
      </c>
      <c r="H549" s="213">
        <v>25.0</v>
      </c>
      <c r="I549" s="213">
        <v>42.0</v>
      </c>
      <c r="J549" s="214">
        <v>0.4</v>
      </c>
      <c r="K549" s="211" t="s">
        <v>16992</v>
      </c>
      <c r="L549" s="211">
        <v>5.346671302E9</v>
      </c>
      <c r="M549" s="211" t="s">
        <v>13620</v>
      </c>
      <c r="N549" s="211" t="s">
        <v>13730</v>
      </c>
      <c r="O549" s="211" t="s">
        <v>16993</v>
      </c>
      <c r="P549" s="211" t="s">
        <v>2137</v>
      </c>
      <c r="Q549" s="230">
        <f>COUNTIF('Hedef Liste Konya'!A:A,A549)</f>
        <v>1</v>
      </c>
    </row>
    <row r="550" ht="15.75" hidden="1" customHeight="1">
      <c r="A550" s="211" t="s">
        <v>14692</v>
      </c>
      <c r="B550" s="211" t="s">
        <v>14693</v>
      </c>
      <c r="C550" s="212" t="s">
        <v>2897</v>
      </c>
      <c r="D550" s="211" t="s">
        <v>1370</v>
      </c>
      <c r="E550" s="213">
        <v>440.0</v>
      </c>
      <c r="F550" s="213">
        <v>167.0</v>
      </c>
      <c r="G550" s="213">
        <v>0.0</v>
      </c>
      <c r="H550" s="213">
        <v>16.0</v>
      </c>
      <c r="I550" s="213">
        <v>16.0</v>
      </c>
      <c r="J550" s="214">
        <v>0.0</v>
      </c>
      <c r="K550" s="211" t="s">
        <v>7668</v>
      </c>
      <c r="L550" s="211">
        <v>3.323519279E9</v>
      </c>
      <c r="M550" s="211" t="s">
        <v>11034</v>
      </c>
      <c r="N550" s="211" t="s">
        <v>14326</v>
      </c>
      <c r="O550" s="211" t="s">
        <v>14695</v>
      </c>
      <c r="P550" s="211" t="s">
        <v>2137</v>
      </c>
      <c r="Q550" s="230">
        <f>COUNTIF('Hedef Liste Konya'!A:A,A550)</f>
        <v>1</v>
      </c>
    </row>
    <row r="551" ht="15.75" hidden="1" customHeight="1">
      <c r="A551" s="211" t="s">
        <v>16077</v>
      </c>
      <c r="B551" s="211" t="s">
        <v>16078</v>
      </c>
      <c r="C551" s="212" t="s">
        <v>2897</v>
      </c>
      <c r="D551" s="211" t="s">
        <v>1385</v>
      </c>
      <c r="E551" s="213">
        <v>706.0</v>
      </c>
      <c r="F551" s="213">
        <v>26.0</v>
      </c>
      <c r="G551" s="213">
        <v>14.0</v>
      </c>
      <c r="H551" s="213">
        <v>25.0</v>
      </c>
      <c r="I551" s="213">
        <v>39.0</v>
      </c>
      <c r="J551" s="214">
        <v>0.36</v>
      </c>
      <c r="K551" s="211" t="s">
        <v>16079</v>
      </c>
      <c r="L551" s="211">
        <v>5.456303399E9</v>
      </c>
      <c r="M551" s="211" t="s">
        <v>11034</v>
      </c>
      <c r="N551" s="211" t="s">
        <v>13773</v>
      </c>
      <c r="O551" s="211" t="s">
        <v>16080</v>
      </c>
      <c r="P551" s="211" t="s">
        <v>2137</v>
      </c>
      <c r="Q551" s="230">
        <f>COUNTIF('Hedef Liste Konya'!A:A,A551)</f>
        <v>1</v>
      </c>
    </row>
    <row r="552" ht="15.75" hidden="1" customHeight="1">
      <c r="A552" s="211" t="s">
        <v>18249</v>
      </c>
      <c r="B552" s="211" t="s">
        <v>18250</v>
      </c>
      <c r="C552" s="212" t="s">
        <v>2897</v>
      </c>
      <c r="D552" s="211" t="s">
        <v>1370</v>
      </c>
      <c r="E552" s="213">
        <v>212.0</v>
      </c>
      <c r="F552" s="213">
        <v>77.0</v>
      </c>
      <c r="G552" s="213">
        <v>21.0</v>
      </c>
      <c r="H552" s="213">
        <v>0.0</v>
      </c>
      <c r="I552" s="213">
        <v>21.0</v>
      </c>
      <c r="J552" s="214">
        <v>1.0</v>
      </c>
      <c r="K552" s="211" t="s">
        <v>18251</v>
      </c>
      <c r="L552" s="211">
        <v>3.325020435E9</v>
      </c>
      <c r="M552" s="211" t="s">
        <v>11034</v>
      </c>
      <c r="N552" s="211" t="s">
        <v>13930</v>
      </c>
      <c r="O552" s="211" t="s">
        <v>18252</v>
      </c>
      <c r="P552" s="211" t="s">
        <v>2165</v>
      </c>
      <c r="Q552" s="230">
        <f>COUNTIF('Hedef Liste Konya'!A:A,A552)</f>
        <v>0</v>
      </c>
    </row>
    <row r="553" ht="15.75" hidden="1" customHeight="1">
      <c r="A553" s="211" t="s">
        <v>14111</v>
      </c>
      <c r="B553" s="211" t="s">
        <v>14112</v>
      </c>
      <c r="C553" s="212" t="s">
        <v>2897</v>
      </c>
      <c r="D553" s="211" t="s">
        <v>1385</v>
      </c>
      <c r="E553" s="213">
        <v>31.0</v>
      </c>
      <c r="F553" s="213">
        <v>14.0</v>
      </c>
      <c r="G553" s="213">
        <v>0.0</v>
      </c>
      <c r="H553" s="213">
        <v>11.0</v>
      </c>
      <c r="I553" s="213">
        <v>11.0</v>
      </c>
      <c r="J553" s="214">
        <v>0.0</v>
      </c>
      <c r="K553" s="211" t="s">
        <v>14113</v>
      </c>
      <c r="L553" s="211">
        <v>3.3232048E9</v>
      </c>
      <c r="M553" s="211" t="s">
        <v>13595</v>
      </c>
      <c r="N553" s="211" t="s">
        <v>14114</v>
      </c>
      <c r="O553" s="211" t="s">
        <v>14115</v>
      </c>
      <c r="P553" s="211" t="s">
        <v>2137</v>
      </c>
      <c r="Q553" s="230">
        <f>COUNTIF('Hedef Liste Konya'!A:A,A553)</f>
        <v>1</v>
      </c>
    </row>
    <row r="554" ht="15.75" hidden="1" customHeight="1">
      <c r="A554" s="211" t="s">
        <v>13987</v>
      </c>
      <c r="B554" s="211" t="s">
        <v>13988</v>
      </c>
      <c r="C554" s="212" t="s">
        <v>2897</v>
      </c>
      <c r="D554" s="211" t="s">
        <v>1370</v>
      </c>
      <c r="E554" s="213">
        <v>181.0</v>
      </c>
      <c r="F554" s="213">
        <v>44.0</v>
      </c>
      <c r="G554" s="213">
        <v>0.0</v>
      </c>
      <c r="H554" s="213">
        <v>14.0</v>
      </c>
      <c r="I554" s="213">
        <v>14.0</v>
      </c>
      <c r="J554" s="214">
        <v>0.0</v>
      </c>
      <c r="K554" s="211" t="s">
        <v>13989</v>
      </c>
      <c r="L554" s="211">
        <v>3.32710007E9</v>
      </c>
      <c r="M554" s="211" t="s">
        <v>13656</v>
      </c>
      <c r="N554" s="211" t="s">
        <v>1408</v>
      </c>
      <c r="O554" s="211" t="s">
        <v>13990</v>
      </c>
      <c r="P554" s="211" t="s">
        <v>2137</v>
      </c>
      <c r="Q554" s="230">
        <f>COUNTIF('Hedef Liste Konya'!A:A,A554)</f>
        <v>1</v>
      </c>
    </row>
    <row r="555" ht="15.75" hidden="1" customHeight="1">
      <c r="A555" s="211" t="s">
        <v>14430</v>
      </c>
      <c r="B555" s="211" t="s">
        <v>14431</v>
      </c>
      <c r="C555" s="212" t="s">
        <v>2897</v>
      </c>
      <c r="D555" s="211" t="s">
        <v>1370</v>
      </c>
      <c r="E555" s="213">
        <v>479.0</v>
      </c>
      <c r="F555" s="213">
        <v>95.0</v>
      </c>
      <c r="G555" s="213">
        <v>2.0</v>
      </c>
      <c r="H555" s="213">
        <v>28.0</v>
      </c>
      <c r="I555" s="213">
        <v>30.0</v>
      </c>
      <c r="J555" s="214">
        <v>0.07</v>
      </c>
      <c r="K555" s="211" t="s">
        <v>14432</v>
      </c>
      <c r="L555" s="211">
        <v>3.327121222E9</v>
      </c>
      <c r="M555" s="211" t="s">
        <v>13656</v>
      </c>
      <c r="N555" s="211" t="s">
        <v>14433</v>
      </c>
      <c r="O555" s="211" t="s">
        <v>14434</v>
      </c>
      <c r="P555" s="211" t="s">
        <v>2137</v>
      </c>
      <c r="Q555" s="230">
        <f>COUNTIF('Hedef Liste Konya'!A:A,A555)</f>
        <v>1</v>
      </c>
    </row>
    <row r="556" ht="15.75" hidden="1" customHeight="1">
      <c r="A556" s="211" t="s">
        <v>16734</v>
      </c>
      <c r="B556" s="211" t="s">
        <v>16735</v>
      </c>
      <c r="C556" s="212" t="s">
        <v>2897</v>
      </c>
      <c r="D556" s="211" t="s">
        <v>1443</v>
      </c>
      <c r="E556" s="213">
        <v>50.0</v>
      </c>
      <c r="F556" s="213">
        <v>7.0</v>
      </c>
      <c r="G556" s="213">
        <v>3.0</v>
      </c>
      <c r="H556" s="213">
        <v>37.0</v>
      </c>
      <c r="I556" s="213">
        <v>40.0</v>
      </c>
      <c r="J556" s="214">
        <v>0.08</v>
      </c>
      <c r="K556" s="211" t="s">
        <v>16736</v>
      </c>
      <c r="L556" s="211">
        <v>5.345658677E9</v>
      </c>
      <c r="M556" s="211" t="s">
        <v>11034</v>
      </c>
      <c r="N556" s="211" t="s">
        <v>13602</v>
      </c>
      <c r="O556" s="211" t="s">
        <v>16737</v>
      </c>
      <c r="P556" s="211" t="s">
        <v>2137</v>
      </c>
      <c r="Q556" s="230">
        <f>COUNTIF('Hedef Liste Konya'!A:A,A556)</f>
        <v>1</v>
      </c>
    </row>
    <row r="557" ht="15.75" hidden="1" customHeight="1">
      <c r="A557" s="211" t="s">
        <v>15845</v>
      </c>
      <c r="B557" s="211" t="s">
        <v>15846</v>
      </c>
      <c r="C557" s="212" t="s">
        <v>2897</v>
      </c>
      <c r="D557" s="211" t="s">
        <v>1364</v>
      </c>
      <c r="E557" s="213">
        <v>18.0</v>
      </c>
      <c r="F557" s="213">
        <v>10.0</v>
      </c>
      <c r="G557" s="213">
        <v>24.0</v>
      </c>
      <c r="H557" s="213">
        <v>11.0</v>
      </c>
      <c r="I557" s="213">
        <v>35.0</v>
      </c>
      <c r="J557" s="214">
        <v>0.69</v>
      </c>
      <c r="K557" s="211" t="s">
        <v>15847</v>
      </c>
      <c r="L557" s="211">
        <v>5.549398301E9</v>
      </c>
      <c r="M557" s="211" t="s">
        <v>11034</v>
      </c>
      <c r="N557" s="211" t="s">
        <v>13784</v>
      </c>
      <c r="O557" s="211" t="s">
        <v>15848</v>
      </c>
      <c r="P557" s="211" t="s">
        <v>2137</v>
      </c>
      <c r="Q557" s="230">
        <f>COUNTIF('Hedef Liste Konya'!A:A,A557)</f>
        <v>1</v>
      </c>
    </row>
    <row r="558" ht="15.75" hidden="1" customHeight="1">
      <c r="A558" s="211" t="s">
        <v>14858</v>
      </c>
      <c r="B558" s="211" t="s">
        <v>14859</v>
      </c>
      <c r="C558" s="212" t="s">
        <v>2897</v>
      </c>
      <c r="D558" s="211" t="s">
        <v>1370</v>
      </c>
      <c r="E558" s="211"/>
      <c r="F558" s="211"/>
      <c r="G558" s="213">
        <v>0.0</v>
      </c>
      <c r="H558" s="213">
        <v>23.0</v>
      </c>
      <c r="I558" s="213">
        <v>23.0</v>
      </c>
      <c r="J558" s="214">
        <v>0.0</v>
      </c>
      <c r="K558" s="211" t="s">
        <v>14765</v>
      </c>
      <c r="L558" s="211">
        <v>3.32345409E9</v>
      </c>
      <c r="M558" s="211" t="s">
        <v>13620</v>
      </c>
      <c r="N558" s="211" t="s">
        <v>14642</v>
      </c>
      <c r="O558" s="211" t="s">
        <v>14766</v>
      </c>
      <c r="P558" s="211" t="s">
        <v>2137</v>
      </c>
      <c r="Q558" s="230">
        <f>COUNTIF('Hedef Liste Konya'!A:A,A558)</f>
        <v>1</v>
      </c>
    </row>
    <row r="559" ht="15.75" hidden="1" customHeight="1">
      <c r="A559" s="211" t="s">
        <v>14790</v>
      </c>
      <c r="B559" s="211" t="s">
        <v>14791</v>
      </c>
      <c r="C559" s="212" t="s">
        <v>2909</v>
      </c>
      <c r="D559" s="211" t="s">
        <v>1789</v>
      </c>
      <c r="E559" s="213">
        <v>35.0</v>
      </c>
      <c r="F559" s="211"/>
      <c r="G559" s="213">
        <v>13.0</v>
      </c>
      <c r="H559" s="213">
        <v>4.0</v>
      </c>
      <c r="I559" s="213">
        <v>17.0</v>
      </c>
      <c r="J559" s="214">
        <v>0.76</v>
      </c>
      <c r="K559" s="211" t="s">
        <v>14792</v>
      </c>
      <c r="L559" s="211">
        <v>5.537354153E9</v>
      </c>
      <c r="M559" s="211" t="s">
        <v>11034</v>
      </c>
      <c r="N559" s="211" t="s">
        <v>13709</v>
      </c>
      <c r="O559" s="211" t="s">
        <v>14793</v>
      </c>
      <c r="P559" s="211" t="s">
        <v>2137</v>
      </c>
      <c r="Q559" s="230">
        <f>COUNTIF('Hedef Liste Konya'!A:A,A559)</f>
        <v>1</v>
      </c>
    </row>
    <row r="560" ht="15.75" hidden="1" customHeight="1">
      <c r="A560" s="211" t="s">
        <v>16444</v>
      </c>
      <c r="B560" s="211" t="s">
        <v>16445</v>
      </c>
      <c r="C560" s="212" t="s">
        <v>2897</v>
      </c>
      <c r="D560" s="211" t="s">
        <v>1827</v>
      </c>
      <c r="E560" s="213">
        <v>85.0</v>
      </c>
      <c r="F560" s="211"/>
      <c r="G560" s="213">
        <v>0.0</v>
      </c>
      <c r="H560" s="213">
        <v>10.0</v>
      </c>
      <c r="I560" s="213">
        <v>10.0</v>
      </c>
      <c r="J560" s="214">
        <v>0.0</v>
      </c>
      <c r="K560" s="211" t="s">
        <v>16432</v>
      </c>
      <c r="L560" s="211">
        <v>5.465624211E9</v>
      </c>
      <c r="M560" s="211" t="s">
        <v>13620</v>
      </c>
      <c r="N560" s="211" t="s">
        <v>15039</v>
      </c>
      <c r="O560" s="211" t="s">
        <v>16446</v>
      </c>
      <c r="P560" s="211" t="s">
        <v>2137</v>
      </c>
      <c r="Q560" s="230">
        <f>COUNTIF('Hedef Liste Konya'!A:A,A560)</f>
        <v>1</v>
      </c>
    </row>
    <row r="561" ht="15.75" hidden="1" customHeight="1">
      <c r="A561" s="211" t="s">
        <v>14102</v>
      </c>
      <c r="B561" s="211" t="s">
        <v>14103</v>
      </c>
      <c r="C561" s="212" t="s">
        <v>2897</v>
      </c>
      <c r="D561" s="211" t="s">
        <v>1370</v>
      </c>
      <c r="E561" s="213">
        <v>145.0</v>
      </c>
      <c r="F561" s="211"/>
      <c r="G561" s="213">
        <v>3.0</v>
      </c>
      <c r="H561" s="213">
        <v>1.0</v>
      </c>
      <c r="I561" s="213">
        <v>4.0</v>
      </c>
      <c r="J561" s="214">
        <v>0.75</v>
      </c>
      <c r="K561" s="211" t="s">
        <v>14104</v>
      </c>
      <c r="L561" s="211">
        <v>5.426711428E9</v>
      </c>
      <c r="M561" s="211" t="s">
        <v>11034</v>
      </c>
      <c r="N561" s="211" t="s">
        <v>5707</v>
      </c>
      <c r="O561" s="211" t="s">
        <v>14105</v>
      </c>
      <c r="P561" s="211" t="s">
        <v>2137</v>
      </c>
      <c r="Q561" s="230">
        <f>COUNTIF('Hedef Liste Konya'!A:A,A561)</f>
        <v>1</v>
      </c>
    </row>
    <row r="562" ht="15.75" hidden="1" customHeight="1">
      <c r="A562" s="211" t="s">
        <v>15472</v>
      </c>
      <c r="B562" s="211" t="s">
        <v>18253</v>
      </c>
      <c r="C562" s="212" t="s">
        <v>2897</v>
      </c>
      <c r="D562" s="211" t="s">
        <v>1827</v>
      </c>
      <c r="E562" s="213">
        <v>405.0</v>
      </c>
      <c r="F562" s="213">
        <v>51.0</v>
      </c>
      <c r="G562" s="213">
        <v>0.0</v>
      </c>
      <c r="H562" s="213">
        <v>33.0</v>
      </c>
      <c r="I562" s="213">
        <v>33.0</v>
      </c>
      <c r="J562" s="214">
        <v>0.0</v>
      </c>
      <c r="K562" s="211" t="s">
        <v>15474</v>
      </c>
      <c r="L562" s="211">
        <v>5.012484242E9</v>
      </c>
      <c r="M562" s="211" t="s">
        <v>13595</v>
      </c>
      <c r="N562" s="211" t="s">
        <v>15265</v>
      </c>
      <c r="O562" s="211" t="s">
        <v>18254</v>
      </c>
      <c r="P562" s="211" t="s">
        <v>2137</v>
      </c>
      <c r="Q562" s="230">
        <f>COUNTIF('Hedef Liste Konya'!A:A,A562)</f>
        <v>1</v>
      </c>
    </row>
    <row r="563" ht="15.75" hidden="1" customHeight="1">
      <c r="A563" s="211" t="s">
        <v>15747</v>
      </c>
      <c r="B563" s="211" t="s">
        <v>15748</v>
      </c>
      <c r="C563" s="212" t="s">
        <v>2897</v>
      </c>
      <c r="D563" s="211" t="s">
        <v>1356</v>
      </c>
      <c r="E563" s="213">
        <v>334.0</v>
      </c>
      <c r="F563" s="211"/>
      <c r="G563" s="213">
        <v>0.0</v>
      </c>
      <c r="H563" s="213">
        <v>20.0</v>
      </c>
      <c r="I563" s="213">
        <v>20.0</v>
      </c>
      <c r="J563" s="214">
        <v>0.0</v>
      </c>
      <c r="K563" s="211" t="s">
        <v>15749</v>
      </c>
      <c r="L563" s="211">
        <v>5.510639366E9</v>
      </c>
      <c r="M563" s="211" t="s">
        <v>11034</v>
      </c>
      <c r="N563" s="211" t="s">
        <v>13858</v>
      </c>
      <c r="O563" s="211" t="s">
        <v>15750</v>
      </c>
      <c r="P563" s="211" t="s">
        <v>2137</v>
      </c>
      <c r="Q563" s="230">
        <f>COUNTIF('Hedef Liste Konya'!A:A,A563)</f>
        <v>1</v>
      </c>
    </row>
    <row r="564" ht="15.75" hidden="1" customHeight="1">
      <c r="A564" s="211" t="s">
        <v>14917</v>
      </c>
      <c r="B564" s="211" t="s">
        <v>14918</v>
      </c>
      <c r="C564" s="212" t="s">
        <v>2897</v>
      </c>
      <c r="D564" s="211" t="s">
        <v>1370</v>
      </c>
      <c r="E564" s="213">
        <v>319.0</v>
      </c>
      <c r="F564" s="211"/>
      <c r="G564" s="213">
        <v>0.0</v>
      </c>
      <c r="H564" s="213">
        <v>14.0</v>
      </c>
      <c r="I564" s="213">
        <v>14.0</v>
      </c>
      <c r="J564" s="214">
        <v>0.0</v>
      </c>
      <c r="K564" s="211" t="s">
        <v>14293</v>
      </c>
      <c r="L564" s="211">
        <v>5.541614784E9</v>
      </c>
      <c r="M564" s="211" t="s">
        <v>11034</v>
      </c>
      <c r="N564" s="211" t="s">
        <v>14262</v>
      </c>
      <c r="O564" s="211" t="s">
        <v>14294</v>
      </c>
      <c r="P564" s="211" t="s">
        <v>2137</v>
      </c>
      <c r="Q564" s="230">
        <f>COUNTIF('Hedef Liste Konya'!A:A,A564)</f>
        <v>1</v>
      </c>
    </row>
    <row r="565" ht="15.75" hidden="1" customHeight="1">
      <c r="A565" s="211" t="s">
        <v>16586</v>
      </c>
      <c r="B565" s="211" t="s">
        <v>18255</v>
      </c>
      <c r="C565" s="212" t="s">
        <v>2897</v>
      </c>
      <c r="D565" s="211" t="s">
        <v>1364</v>
      </c>
      <c r="E565" s="213">
        <v>269.0</v>
      </c>
      <c r="F565" s="213">
        <v>1.0</v>
      </c>
      <c r="G565" s="213">
        <v>0.0</v>
      </c>
      <c r="H565" s="213">
        <v>15.0</v>
      </c>
      <c r="I565" s="213">
        <v>15.0</v>
      </c>
      <c r="J565" s="214">
        <v>0.0</v>
      </c>
      <c r="K565" s="211" t="s">
        <v>16588</v>
      </c>
      <c r="L565" s="211">
        <v>5.45817817E9</v>
      </c>
      <c r="M565" s="211" t="s">
        <v>11034</v>
      </c>
      <c r="N565" s="211" t="s">
        <v>13808</v>
      </c>
      <c r="O565" s="211" t="s">
        <v>16589</v>
      </c>
      <c r="P565" s="211" t="s">
        <v>2137</v>
      </c>
      <c r="Q565" s="230">
        <f>COUNTIF('Hedef Liste Konya'!A:A,A565)</f>
        <v>1</v>
      </c>
    </row>
    <row r="566" ht="15.75" hidden="1" customHeight="1">
      <c r="A566" s="211" t="s">
        <v>15495</v>
      </c>
      <c r="B566" s="211" t="s">
        <v>15496</v>
      </c>
      <c r="C566" s="212" t="s">
        <v>2897</v>
      </c>
      <c r="D566" s="211" t="s">
        <v>1832</v>
      </c>
      <c r="E566" s="213">
        <v>187.0</v>
      </c>
      <c r="F566" s="213">
        <v>31.0</v>
      </c>
      <c r="G566" s="213">
        <v>13.0</v>
      </c>
      <c r="H566" s="213">
        <v>46.0</v>
      </c>
      <c r="I566" s="213">
        <v>59.0</v>
      </c>
      <c r="J566" s="214">
        <v>0.22</v>
      </c>
      <c r="K566" s="211" t="s">
        <v>15497</v>
      </c>
      <c r="L566" s="211">
        <v>3.322412565E9</v>
      </c>
      <c r="M566" s="211" t="s">
        <v>11034</v>
      </c>
      <c r="N566" s="211" t="s">
        <v>13602</v>
      </c>
      <c r="O566" s="211" t="s">
        <v>15498</v>
      </c>
      <c r="P566" s="211" t="s">
        <v>2137</v>
      </c>
      <c r="Q566" s="230">
        <f>COUNTIF('Hedef Liste Konya'!A:A,A566)</f>
        <v>1</v>
      </c>
    </row>
    <row r="567" ht="15.75" hidden="1" customHeight="1">
      <c r="A567" s="211" t="s">
        <v>14986</v>
      </c>
      <c r="B567" s="211" t="s">
        <v>14987</v>
      </c>
      <c r="C567" s="212" t="s">
        <v>2897</v>
      </c>
      <c r="D567" s="211" t="s">
        <v>1385</v>
      </c>
      <c r="E567" s="213">
        <v>1651.0</v>
      </c>
      <c r="F567" s="213">
        <v>12.0</v>
      </c>
      <c r="G567" s="213">
        <v>0.0</v>
      </c>
      <c r="H567" s="213">
        <v>6.0</v>
      </c>
      <c r="I567" s="213">
        <v>6.0</v>
      </c>
      <c r="J567" s="214">
        <v>0.0</v>
      </c>
      <c r="K567" s="211" t="s">
        <v>14988</v>
      </c>
      <c r="L567" s="211">
        <v>5.327716152E9</v>
      </c>
      <c r="M567" s="211" t="s">
        <v>11034</v>
      </c>
      <c r="N567" s="211" t="s">
        <v>13602</v>
      </c>
      <c r="O567" s="211" t="s">
        <v>14989</v>
      </c>
      <c r="P567" s="211" t="s">
        <v>2137</v>
      </c>
      <c r="Q567" s="230">
        <f>COUNTIF('Hedef Liste Konya'!A:A,A567)</f>
        <v>1</v>
      </c>
    </row>
    <row r="568" ht="15.75" hidden="1" customHeight="1">
      <c r="A568" s="211" t="s">
        <v>14754</v>
      </c>
      <c r="B568" s="211" t="s">
        <v>14755</v>
      </c>
      <c r="C568" s="212" t="s">
        <v>2897</v>
      </c>
      <c r="D568" s="211" t="s">
        <v>1370</v>
      </c>
      <c r="E568" s="213">
        <v>334.0</v>
      </c>
      <c r="F568" s="213">
        <v>40.0</v>
      </c>
      <c r="G568" s="213">
        <v>15.0</v>
      </c>
      <c r="H568" s="213">
        <v>26.0</v>
      </c>
      <c r="I568" s="213">
        <v>41.0</v>
      </c>
      <c r="J568" s="214">
        <v>0.37</v>
      </c>
      <c r="K568" s="211" t="s">
        <v>14756</v>
      </c>
      <c r="L568" s="211">
        <v>3.327123303E9</v>
      </c>
      <c r="M568" s="211" t="s">
        <v>13656</v>
      </c>
      <c r="N568" s="211" t="s">
        <v>1408</v>
      </c>
      <c r="O568" s="211" t="s">
        <v>14757</v>
      </c>
      <c r="P568" s="211" t="s">
        <v>2137</v>
      </c>
      <c r="Q568" s="230">
        <f>COUNTIF('Hedef Liste Konya'!A:A,A568)</f>
        <v>1</v>
      </c>
    </row>
    <row r="569" ht="15.75" hidden="1" customHeight="1">
      <c r="A569" s="211" t="s">
        <v>14032</v>
      </c>
      <c r="B569" s="211" t="s">
        <v>14033</v>
      </c>
      <c r="C569" s="212" t="s">
        <v>2909</v>
      </c>
      <c r="D569" s="211" t="s">
        <v>1364</v>
      </c>
      <c r="E569" s="213">
        <v>13.0</v>
      </c>
      <c r="F569" s="211"/>
      <c r="G569" s="213">
        <v>12.0</v>
      </c>
      <c r="H569" s="213">
        <v>1.0</v>
      </c>
      <c r="I569" s="213">
        <v>13.0</v>
      </c>
      <c r="J569" s="214">
        <v>0.92</v>
      </c>
      <c r="K569" s="211" t="s">
        <v>14034</v>
      </c>
      <c r="L569" s="211">
        <v>5.345684912E9</v>
      </c>
      <c r="M569" s="211" t="s">
        <v>11034</v>
      </c>
      <c r="N569" s="211" t="s">
        <v>13602</v>
      </c>
      <c r="O569" s="211" t="s">
        <v>14035</v>
      </c>
      <c r="P569" s="211" t="s">
        <v>2137</v>
      </c>
      <c r="Q569" s="230">
        <f>COUNTIF('Hedef Liste Konya'!A:A,A569)</f>
        <v>1</v>
      </c>
    </row>
    <row r="570" ht="15.75" hidden="1" customHeight="1">
      <c r="A570" s="211" t="s">
        <v>16962</v>
      </c>
      <c r="B570" s="211" t="s">
        <v>18256</v>
      </c>
      <c r="C570" s="212" t="s">
        <v>2897</v>
      </c>
      <c r="D570" s="211" t="s">
        <v>1507</v>
      </c>
      <c r="E570" s="213">
        <v>8.0</v>
      </c>
      <c r="F570" s="213">
        <v>1.0</v>
      </c>
      <c r="G570" s="213">
        <v>6.0</v>
      </c>
      <c r="H570" s="213">
        <v>8.0</v>
      </c>
      <c r="I570" s="213">
        <v>14.0</v>
      </c>
      <c r="J570" s="214">
        <v>0.43</v>
      </c>
      <c r="K570" s="211" t="s">
        <v>16964</v>
      </c>
      <c r="L570" s="211">
        <v>5.413101289E9</v>
      </c>
      <c r="M570" s="211" t="s">
        <v>11034</v>
      </c>
      <c r="N570" s="211" t="s">
        <v>13808</v>
      </c>
      <c r="O570" s="211" t="s">
        <v>16965</v>
      </c>
      <c r="P570" s="211" t="s">
        <v>2137</v>
      </c>
      <c r="Q570" s="230">
        <f>COUNTIF('Hedef Liste Konya'!A:A,A570)</f>
        <v>1</v>
      </c>
    </row>
    <row r="571" ht="15.75" hidden="1" customHeight="1">
      <c r="A571" s="211" t="s">
        <v>15060</v>
      </c>
      <c r="B571" s="211" t="s">
        <v>15061</v>
      </c>
      <c r="C571" s="212" t="s">
        <v>2897</v>
      </c>
      <c r="D571" s="211" t="s">
        <v>1507</v>
      </c>
      <c r="E571" s="213">
        <v>114.0</v>
      </c>
      <c r="F571" s="211"/>
      <c r="G571" s="213">
        <v>23.0</v>
      </c>
      <c r="H571" s="213">
        <v>1.0</v>
      </c>
      <c r="I571" s="213">
        <v>24.0</v>
      </c>
      <c r="J571" s="214">
        <v>0.96</v>
      </c>
      <c r="K571" s="211" t="s">
        <v>15062</v>
      </c>
      <c r="L571" s="211">
        <v>5.398315002E9</v>
      </c>
      <c r="M571" s="211" t="s">
        <v>11034</v>
      </c>
      <c r="N571" s="211" t="s">
        <v>1699</v>
      </c>
      <c r="O571" s="211" t="s">
        <v>15063</v>
      </c>
      <c r="P571" s="211" t="s">
        <v>2137</v>
      </c>
      <c r="Q571" s="230">
        <f>COUNTIF('Hedef Liste Konya'!A:A,A571)</f>
        <v>1</v>
      </c>
    </row>
    <row r="572" ht="15.75" hidden="1" customHeight="1">
      <c r="A572" s="211" t="s">
        <v>18257</v>
      </c>
      <c r="B572" s="211" t="s">
        <v>18258</v>
      </c>
      <c r="C572" s="212" t="s">
        <v>2897</v>
      </c>
      <c r="D572" s="211" t="s">
        <v>1789</v>
      </c>
      <c r="E572" s="213">
        <v>142.0</v>
      </c>
      <c r="F572" s="213">
        <v>30.0</v>
      </c>
      <c r="G572" s="213">
        <v>29.0</v>
      </c>
      <c r="H572" s="213">
        <v>4.0</v>
      </c>
      <c r="I572" s="213">
        <v>33.0</v>
      </c>
      <c r="J572" s="214">
        <v>0.88</v>
      </c>
      <c r="K572" s="211" t="s">
        <v>18259</v>
      </c>
      <c r="L572" s="211">
        <v>5.342964628E9</v>
      </c>
      <c r="M572" s="211" t="s">
        <v>13595</v>
      </c>
      <c r="N572" s="211" t="s">
        <v>16185</v>
      </c>
      <c r="O572" s="211" t="s">
        <v>18260</v>
      </c>
      <c r="P572" s="211" t="s">
        <v>2165</v>
      </c>
      <c r="Q572" s="230">
        <f>COUNTIF('Hedef Liste Konya'!A:A,A572)</f>
        <v>0</v>
      </c>
    </row>
    <row r="573" ht="15.75" hidden="1" customHeight="1">
      <c r="A573" s="211" t="s">
        <v>18261</v>
      </c>
      <c r="B573" s="211" t="s">
        <v>18262</v>
      </c>
      <c r="C573" s="212" t="s">
        <v>2897</v>
      </c>
      <c r="D573" s="211" t="s">
        <v>1370</v>
      </c>
      <c r="E573" s="213">
        <v>4456.0</v>
      </c>
      <c r="F573" s="213">
        <v>203.0</v>
      </c>
      <c r="G573" s="213">
        <v>0.0</v>
      </c>
      <c r="H573" s="213">
        <v>6.0</v>
      </c>
      <c r="I573" s="213">
        <v>6.0</v>
      </c>
      <c r="J573" s="214">
        <v>0.0</v>
      </c>
      <c r="K573" s="211" t="s">
        <v>18263</v>
      </c>
      <c r="L573" s="211">
        <v>3.327137172E9</v>
      </c>
      <c r="M573" s="211" t="s">
        <v>13656</v>
      </c>
      <c r="N573" s="211" t="s">
        <v>11034</v>
      </c>
      <c r="O573" s="211" t="s">
        <v>18264</v>
      </c>
      <c r="P573" s="211" t="s">
        <v>2165</v>
      </c>
      <c r="Q573" s="230">
        <f>COUNTIF('Hedef Liste Konya'!A:A,A573)</f>
        <v>0</v>
      </c>
    </row>
    <row r="574" ht="15.75" hidden="1" customHeight="1">
      <c r="A574" s="211" t="s">
        <v>15704</v>
      </c>
      <c r="B574" s="211" t="s">
        <v>15705</v>
      </c>
      <c r="C574" s="212" t="s">
        <v>2897</v>
      </c>
      <c r="D574" s="211" t="s">
        <v>1597</v>
      </c>
      <c r="E574" s="213">
        <v>159.0</v>
      </c>
      <c r="F574" s="213">
        <v>22.0</v>
      </c>
      <c r="G574" s="213">
        <v>15.0</v>
      </c>
      <c r="H574" s="213">
        <v>8.0</v>
      </c>
      <c r="I574" s="213">
        <v>23.0</v>
      </c>
      <c r="J574" s="214">
        <v>0.65</v>
      </c>
      <c r="K574" s="211" t="s">
        <v>15706</v>
      </c>
      <c r="L574" s="211">
        <v>5.307808E9</v>
      </c>
      <c r="M574" s="211" t="s">
        <v>13595</v>
      </c>
      <c r="N574" s="211" t="s">
        <v>13847</v>
      </c>
      <c r="O574" s="211" t="s">
        <v>15707</v>
      </c>
      <c r="P574" s="211" t="s">
        <v>2137</v>
      </c>
      <c r="Q574" s="230">
        <f>COUNTIF('Hedef Liste Konya'!A:A,A574)</f>
        <v>1</v>
      </c>
    </row>
    <row r="575" ht="15.75" hidden="1" customHeight="1">
      <c r="A575" s="211" t="s">
        <v>14528</v>
      </c>
      <c r="B575" s="211" t="s">
        <v>14529</v>
      </c>
      <c r="C575" s="212" t="s">
        <v>2909</v>
      </c>
      <c r="D575" s="211" t="s">
        <v>1385</v>
      </c>
      <c r="E575" s="213">
        <v>173.0</v>
      </c>
      <c r="F575" s="211"/>
      <c r="G575" s="213">
        <v>0.0</v>
      </c>
      <c r="H575" s="213">
        <v>21.0</v>
      </c>
      <c r="I575" s="213">
        <v>21.0</v>
      </c>
      <c r="J575" s="214">
        <v>0.0</v>
      </c>
      <c r="K575" s="211" t="s">
        <v>14530</v>
      </c>
      <c r="L575" s="211">
        <v>5.330684238E9</v>
      </c>
      <c r="M575" s="211" t="s">
        <v>11034</v>
      </c>
      <c r="N575" s="211" t="s">
        <v>14326</v>
      </c>
      <c r="O575" s="211" t="s">
        <v>14531</v>
      </c>
      <c r="P575" s="211" t="s">
        <v>2137</v>
      </c>
      <c r="Q575" s="230">
        <f>COUNTIF('Hedef Liste Konya'!A:A,A575)</f>
        <v>1</v>
      </c>
    </row>
    <row r="576" ht="15.75" hidden="1" customHeight="1">
      <c r="A576" s="211" t="s">
        <v>15799</v>
      </c>
      <c r="B576" s="211" t="s">
        <v>15800</v>
      </c>
      <c r="C576" s="212" t="s">
        <v>2897</v>
      </c>
      <c r="D576" s="211" t="s">
        <v>1364</v>
      </c>
      <c r="E576" s="213">
        <v>390.0</v>
      </c>
      <c r="F576" s="213">
        <v>15.0</v>
      </c>
      <c r="G576" s="213">
        <v>5.0</v>
      </c>
      <c r="H576" s="213">
        <v>10.0</v>
      </c>
      <c r="I576" s="213">
        <v>15.0</v>
      </c>
      <c r="J576" s="214">
        <v>0.33</v>
      </c>
      <c r="K576" s="211" t="s">
        <v>15801</v>
      </c>
      <c r="L576" s="211">
        <v>5.536766369E9</v>
      </c>
      <c r="M576" s="211" t="s">
        <v>11034</v>
      </c>
      <c r="N576" s="211" t="s">
        <v>13602</v>
      </c>
      <c r="O576" s="211" t="s">
        <v>15802</v>
      </c>
      <c r="P576" s="211" t="s">
        <v>2137</v>
      </c>
      <c r="Q576" s="230">
        <f>COUNTIF('Hedef Liste Konya'!A:A,A576)</f>
        <v>1</v>
      </c>
    </row>
    <row r="577" ht="15.75" hidden="1" customHeight="1">
      <c r="A577" s="211" t="s">
        <v>15336</v>
      </c>
      <c r="B577" s="211" t="s">
        <v>15337</v>
      </c>
      <c r="C577" s="212" t="s">
        <v>2897</v>
      </c>
      <c r="D577" s="211" t="s">
        <v>1385</v>
      </c>
      <c r="E577" s="213">
        <v>64.0</v>
      </c>
      <c r="F577" s="211"/>
      <c r="G577" s="213">
        <v>6.0</v>
      </c>
      <c r="H577" s="213">
        <v>10.0</v>
      </c>
      <c r="I577" s="213">
        <v>16.0</v>
      </c>
      <c r="J577" s="214">
        <v>0.38</v>
      </c>
      <c r="K577" s="211" t="s">
        <v>15338</v>
      </c>
      <c r="L577" s="211">
        <v>5.468518847E9</v>
      </c>
      <c r="M577" s="211" t="s">
        <v>13620</v>
      </c>
      <c r="N577" s="211" t="s">
        <v>13621</v>
      </c>
      <c r="O577" s="211" t="s">
        <v>15339</v>
      </c>
      <c r="P577" s="211" t="s">
        <v>2137</v>
      </c>
      <c r="Q577" s="230">
        <f>COUNTIF('Hedef Liste Konya'!A:A,A577)</f>
        <v>1</v>
      </c>
    </row>
    <row r="578" ht="15.75" hidden="1" customHeight="1">
      <c r="A578" s="211" t="s">
        <v>14616</v>
      </c>
      <c r="B578" s="211" t="s">
        <v>14617</v>
      </c>
      <c r="C578" s="212" t="s">
        <v>2897</v>
      </c>
      <c r="D578" s="211" t="s">
        <v>1832</v>
      </c>
      <c r="E578" s="213">
        <v>415.0</v>
      </c>
      <c r="F578" s="213">
        <v>53.0</v>
      </c>
      <c r="G578" s="213">
        <v>10.0</v>
      </c>
      <c r="H578" s="213">
        <v>10.0</v>
      </c>
      <c r="I578" s="213">
        <v>20.0</v>
      </c>
      <c r="J578" s="214">
        <v>0.5</v>
      </c>
      <c r="K578" s="211" t="s">
        <v>14618</v>
      </c>
      <c r="L578" s="211">
        <v>3.323510022E9</v>
      </c>
      <c r="M578" s="211" t="s">
        <v>13595</v>
      </c>
      <c r="N578" s="211" t="s">
        <v>14387</v>
      </c>
      <c r="O578" s="211" t="s">
        <v>14619</v>
      </c>
      <c r="P578" s="211" t="s">
        <v>2137</v>
      </c>
      <c r="Q578" s="230">
        <f>COUNTIF('Hedef Liste Konya'!A:A,A578)</f>
        <v>1</v>
      </c>
    </row>
    <row r="579" ht="15.75" hidden="1" customHeight="1">
      <c r="A579" s="211" t="s">
        <v>18265</v>
      </c>
      <c r="B579" s="211" t="s">
        <v>18266</v>
      </c>
      <c r="C579" s="212" t="s">
        <v>2897</v>
      </c>
      <c r="D579" s="211" t="s">
        <v>1443</v>
      </c>
      <c r="E579" s="213">
        <v>334.0</v>
      </c>
      <c r="F579" s="213">
        <v>50.0</v>
      </c>
      <c r="G579" s="213">
        <v>56.0</v>
      </c>
      <c r="H579" s="213">
        <v>11.0</v>
      </c>
      <c r="I579" s="213">
        <v>67.0</v>
      </c>
      <c r="J579" s="214">
        <v>0.84</v>
      </c>
      <c r="K579" s="211" t="s">
        <v>18267</v>
      </c>
      <c r="L579" s="211">
        <v>3.322414101E9</v>
      </c>
      <c r="M579" s="211" t="s">
        <v>13595</v>
      </c>
      <c r="N579" s="211" t="s">
        <v>16543</v>
      </c>
      <c r="O579" s="211" t="s">
        <v>18268</v>
      </c>
      <c r="P579" s="211" t="s">
        <v>2165</v>
      </c>
      <c r="Q579" s="230">
        <f>COUNTIF('Hedef Liste Konya'!A:A,A579)</f>
        <v>0</v>
      </c>
    </row>
    <row r="580" ht="15.75" hidden="1" customHeight="1">
      <c r="A580" s="211" t="s">
        <v>18269</v>
      </c>
      <c r="B580" s="211" t="s">
        <v>18270</v>
      </c>
      <c r="C580" s="212" t="s">
        <v>2897</v>
      </c>
      <c r="D580" s="211" t="s">
        <v>1364</v>
      </c>
      <c r="E580" s="213">
        <v>132.0</v>
      </c>
      <c r="F580" s="213">
        <v>14.0</v>
      </c>
      <c r="G580" s="213">
        <v>49.0</v>
      </c>
      <c r="H580" s="213">
        <v>7.0</v>
      </c>
      <c r="I580" s="213">
        <v>56.0</v>
      </c>
      <c r="J580" s="214">
        <v>0.88</v>
      </c>
      <c r="K580" s="211" t="s">
        <v>2216</v>
      </c>
      <c r="L580" s="211">
        <v>5.061929393E9</v>
      </c>
      <c r="M580" s="211" t="s">
        <v>11034</v>
      </c>
      <c r="N580" s="211" t="s">
        <v>13668</v>
      </c>
      <c r="O580" s="211" t="s">
        <v>18271</v>
      </c>
      <c r="P580" s="211" t="s">
        <v>2165</v>
      </c>
      <c r="Q580" s="230">
        <f>COUNTIF('Hedef Liste Konya'!A:A,A580)</f>
        <v>0</v>
      </c>
    </row>
    <row r="581" ht="15.75" hidden="1" customHeight="1">
      <c r="A581" s="211" t="s">
        <v>15619</v>
      </c>
      <c r="B581" s="211" t="s">
        <v>15620</v>
      </c>
      <c r="C581" s="212" t="s">
        <v>2897</v>
      </c>
      <c r="D581" s="211" t="s">
        <v>1364</v>
      </c>
      <c r="E581" s="213">
        <v>7.0</v>
      </c>
      <c r="F581" s="213">
        <v>2.0</v>
      </c>
      <c r="G581" s="213">
        <v>8.0</v>
      </c>
      <c r="H581" s="213">
        <v>4.0</v>
      </c>
      <c r="I581" s="213">
        <v>12.0</v>
      </c>
      <c r="J581" s="214">
        <v>0.67</v>
      </c>
      <c r="K581" s="211" t="s">
        <v>15621</v>
      </c>
      <c r="L581" s="211">
        <v>5.449340728E9</v>
      </c>
      <c r="M581" s="211" t="s">
        <v>13595</v>
      </c>
      <c r="N581" s="211" t="s">
        <v>15622</v>
      </c>
      <c r="O581" s="211" t="s">
        <v>15623</v>
      </c>
      <c r="P581" s="211" t="s">
        <v>2137</v>
      </c>
      <c r="Q581" s="230">
        <f>COUNTIF('Hedef Liste Konya'!A:A,A581)</f>
        <v>1</v>
      </c>
    </row>
    <row r="582" ht="15.75" hidden="1" customHeight="1">
      <c r="A582" s="211" t="s">
        <v>18272</v>
      </c>
      <c r="B582" s="211" t="s">
        <v>18273</v>
      </c>
      <c r="C582" s="212" t="s">
        <v>2897</v>
      </c>
      <c r="D582" s="211" t="s">
        <v>1577</v>
      </c>
      <c r="E582" s="213">
        <v>3305.0</v>
      </c>
      <c r="F582" s="213">
        <v>105.0</v>
      </c>
      <c r="G582" s="213">
        <v>77.0</v>
      </c>
      <c r="H582" s="213">
        <v>27.0</v>
      </c>
      <c r="I582" s="213">
        <v>104.0</v>
      </c>
      <c r="J582" s="214">
        <v>0.74</v>
      </c>
      <c r="K582" s="211" t="s">
        <v>2186</v>
      </c>
      <c r="L582" s="211">
        <v>3.322383636E9</v>
      </c>
      <c r="M582" s="211" t="s">
        <v>11034</v>
      </c>
      <c r="N582" s="211" t="s">
        <v>14016</v>
      </c>
      <c r="O582" s="211" t="s">
        <v>18274</v>
      </c>
      <c r="P582" s="211" t="s">
        <v>2165</v>
      </c>
      <c r="Q582" s="230">
        <f>COUNTIF('Hedef Liste Konya'!A:A,A582)</f>
        <v>0</v>
      </c>
    </row>
    <row r="583" ht="15.75" hidden="1" customHeight="1">
      <c r="A583" s="211" t="s">
        <v>16488</v>
      </c>
      <c r="B583" s="211" t="s">
        <v>16489</v>
      </c>
      <c r="C583" s="212" t="s">
        <v>2897</v>
      </c>
      <c r="D583" s="211" t="s">
        <v>1356</v>
      </c>
      <c r="E583" s="213">
        <v>30.0</v>
      </c>
      <c r="F583" s="213">
        <v>1.0</v>
      </c>
      <c r="G583" s="213">
        <v>0.0</v>
      </c>
      <c r="H583" s="213">
        <v>10.0</v>
      </c>
      <c r="I583" s="213">
        <v>10.0</v>
      </c>
      <c r="J583" s="214">
        <v>0.0</v>
      </c>
      <c r="K583" s="211" t="s">
        <v>16490</v>
      </c>
      <c r="L583" s="211">
        <v>3.328131928E9</v>
      </c>
      <c r="M583" s="211" t="s">
        <v>13679</v>
      </c>
      <c r="N583" s="211" t="s">
        <v>2520</v>
      </c>
      <c r="O583" s="211" t="s">
        <v>16491</v>
      </c>
      <c r="P583" s="211" t="s">
        <v>2137</v>
      </c>
      <c r="Q583" s="230">
        <f>COUNTIF('Hedef Liste Konya'!A:A,A583)</f>
        <v>1</v>
      </c>
    </row>
    <row r="584" ht="15.75" hidden="1" customHeight="1">
      <c r="A584" s="211" t="s">
        <v>18275</v>
      </c>
      <c r="B584" s="211" t="s">
        <v>18276</v>
      </c>
      <c r="C584" s="212" t="s">
        <v>2897</v>
      </c>
      <c r="D584" s="211" t="s">
        <v>1364</v>
      </c>
      <c r="E584" s="213">
        <v>40.0</v>
      </c>
      <c r="F584" s="213">
        <v>3.0</v>
      </c>
      <c r="G584" s="213">
        <v>64.0</v>
      </c>
      <c r="H584" s="213">
        <v>0.0</v>
      </c>
      <c r="I584" s="213">
        <v>64.0</v>
      </c>
      <c r="J584" s="214">
        <v>1.0</v>
      </c>
      <c r="K584" s="211" t="s">
        <v>18277</v>
      </c>
      <c r="L584" s="211">
        <v>5.459543049E9</v>
      </c>
      <c r="M584" s="211" t="s">
        <v>13715</v>
      </c>
      <c r="N584" s="211" t="s">
        <v>2520</v>
      </c>
      <c r="O584" s="211" t="s">
        <v>18278</v>
      </c>
      <c r="P584" s="211" t="s">
        <v>2165</v>
      </c>
      <c r="Q584" s="230">
        <f>COUNTIF('Hedef Liste Konya'!A:A,A584)</f>
        <v>0</v>
      </c>
    </row>
    <row r="585" ht="15.75" hidden="1" customHeight="1">
      <c r="A585" s="211" t="s">
        <v>16099</v>
      </c>
      <c r="B585" s="211" t="s">
        <v>16100</v>
      </c>
      <c r="C585" s="212" t="s">
        <v>2897</v>
      </c>
      <c r="D585" s="211" t="s">
        <v>1832</v>
      </c>
      <c r="E585" s="213">
        <v>332.0</v>
      </c>
      <c r="F585" s="213">
        <v>13.0</v>
      </c>
      <c r="G585" s="213">
        <v>4.0</v>
      </c>
      <c r="H585" s="213">
        <v>7.0</v>
      </c>
      <c r="I585" s="213">
        <v>11.0</v>
      </c>
      <c r="J585" s="214">
        <v>0.36</v>
      </c>
      <c r="K585" s="211" t="s">
        <v>16101</v>
      </c>
      <c r="L585" s="211">
        <v>5.437285374E9</v>
      </c>
      <c r="M585" s="211" t="s">
        <v>13620</v>
      </c>
      <c r="N585" s="211" t="s">
        <v>16102</v>
      </c>
      <c r="O585" s="211" t="s">
        <v>16103</v>
      </c>
      <c r="P585" s="211" t="s">
        <v>2137</v>
      </c>
      <c r="Q585" s="230">
        <f>COUNTIF('Hedef Liste Konya'!A:A,A585)</f>
        <v>1</v>
      </c>
    </row>
    <row r="586" ht="15.75" hidden="1" customHeight="1">
      <c r="A586" s="211" t="s">
        <v>16178</v>
      </c>
      <c r="B586" s="211" t="s">
        <v>16179</v>
      </c>
      <c r="C586" s="212" t="s">
        <v>2897</v>
      </c>
      <c r="D586" s="211" t="s">
        <v>1493</v>
      </c>
      <c r="E586" s="213">
        <v>3089.0</v>
      </c>
      <c r="F586" s="213">
        <v>159.0</v>
      </c>
      <c r="G586" s="213">
        <v>2.0</v>
      </c>
      <c r="H586" s="213">
        <v>26.0</v>
      </c>
      <c r="I586" s="213">
        <v>28.0</v>
      </c>
      <c r="J586" s="214">
        <v>0.07</v>
      </c>
      <c r="K586" s="211" t="s">
        <v>12285</v>
      </c>
      <c r="L586" s="211">
        <v>3.327124242E9</v>
      </c>
      <c r="M586" s="211" t="s">
        <v>13656</v>
      </c>
      <c r="N586" s="211" t="s">
        <v>15639</v>
      </c>
      <c r="O586" s="211" t="s">
        <v>16181</v>
      </c>
      <c r="P586" s="211" t="s">
        <v>2137</v>
      </c>
      <c r="Q586" s="230">
        <f>COUNTIF('Hedef Liste Konya'!A:A,A586)</f>
        <v>1</v>
      </c>
    </row>
    <row r="587" ht="15.75" hidden="1" customHeight="1">
      <c r="A587" s="211" t="s">
        <v>14121</v>
      </c>
      <c r="B587" s="211" t="s">
        <v>18279</v>
      </c>
      <c r="C587" s="212" t="s">
        <v>2897</v>
      </c>
      <c r="D587" s="211" t="s">
        <v>1507</v>
      </c>
      <c r="E587" s="213">
        <v>267.0</v>
      </c>
      <c r="F587" s="213">
        <v>25.0</v>
      </c>
      <c r="G587" s="213">
        <v>16.0</v>
      </c>
      <c r="H587" s="213">
        <v>4.0</v>
      </c>
      <c r="I587" s="213">
        <v>20.0</v>
      </c>
      <c r="J587" s="214">
        <v>0.8</v>
      </c>
      <c r="K587" s="211" t="s">
        <v>14119</v>
      </c>
      <c r="L587" s="211">
        <v>5.322246406E9</v>
      </c>
      <c r="M587" s="211" t="s">
        <v>13620</v>
      </c>
      <c r="N587" s="211" t="s">
        <v>14123</v>
      </c>
      <c r="O587" s="211" t="s">
        <v>14124</v>
      </c>
      <c r="P587" s="211" t="s">
        <v>2137</v>
      </c>
      <c r="Q587" s="230">
        <f>COUNTIF('Hedef Liste Konya'!A:A,A587)</f>
        <v>1</v>
      </c>
    </row>
    <row r="588" ht="15.75" hidden="1" customHeight="1">
      <c r="A588" s="211" t="s">
        <v>13756</v>
      </c>
      <c r="B588" s="211" t="s">
        <v>13757</v>
      </c>
      <c r="C588" s="212" t="s">
        <v>2897</v>
      </c>
      <c r="D588" s="211" t="s">
        <v>1364</v>
      </c>
      <c r="E588" s="213">
        <v>182.0</v>
      </c>
      <c r="F588" s="211"/>
      <c r="G588" s="213">
        <v>0.0</v>
      </c>
      <c r="H588" s="213">
        <v>6.0</v>
      </c>
      <c r="I588" s="213">
        <v>6.0</v>
      </c>
      <c r="J588" s="214">
        <v>0.0</v>
      </c>
      <c r="K588" s="211" t="s">
        <v>13758</v>
      </c>
      <c r="L588" s="211">
        <v>5.33546967E9</v>
      </c>
      <c r="M588" s="211" t="s">
        <v>13656</v>
      </c>
      <c r="N588" s="211" t="s">
        <v>14200</v>
      </c>
      <c r="O588" s="211" t="s">
        <v>13759</v>
      </c>
      <c r="P588" s="211" t="s">
        <v>2137</v>
      </c>
      <c r="Q588" s="230">
        <f>COUNTIF('Hedef Liste Konya'!A:A,A588)</f>
        <v>1</v>
      </c>
    </row>
    <row r="589" ht="15.75" hidden="1" customHeight="1">
      <c r="A589" s="211" t="s">
        <v>15121</v>
      </c>
      <c r="B589" s="211" t="s">
        <v>18280</v>
      </c>
      <c r="C589" s="212" t="s">
        <v>2897</v>
      </c>
      <c r="D589" s="211" t="s">
        <v>1370</v>
      </c>
      <c r="E589" s="213">
        <v>58.0</v>
      </c>
      <c r="F589" s="211"/>
      <c r="G589" s="213">
        <v>13.0</v>
      </c>
      <c r="H589" s="213">
        <v>2.0</v>
      </c>
      <c r="I589" s="213">
        <v>15.0</v>
      </c>
      <c r="J589" s="214">
        <v>0.87</v>
      </c>
      <c r="K589" s="211" t="s">
        <v>15123</v>
      </c>
      <c r="L589" s="211">
        <v>5.51648782E9</v>
      </c>
      <c r="M589" s="211" t="s">
        <v>13620</v>
      </c>
      <c r="N589" s="211" t="s">
        <v>13763</v>
      </c>
      <c r="O589" s="211" t="s">
        <v>15124</v>
      </c>
      <c r="P589" s="211" t="s">
        <v>2137</v>
      </c>
      <c r="Q589" s="230">
        <f>COUNTIF('Hedef Liste Konya'!A:A,A589)</f>
        <v>1</v>
      </c>
    </row>
    <row r="590" ht="15.75" hidden="1" customHeight="1">
      <c r="A590" s="211" t="s">
        <v>15491</v>
      </c>
      <c r="B590" s="211" t="s">
        <v>15492</v>
      </c>
      <c r="C590" s="212" t="s">
        <v>2897</v>
      </c>
      <c r="D590" s="211" t="s">
        <v>1348</v>
      </c>
      <c r="E590" s="213">
        <v>28.0</v>
      </c>
      <c r="F590" s="213">
        <v>13.0</v>
      </c>
      <c r="G590" s="213">
        <v>0.0</v>
      </c>
      <c r="H590" s="213">
        <v>8.0</v>
      </c>
      <c r="I590" s="213">
        <v>8.0</v>
      </c>
      <c r="J590" s="214">
        <v>0.0</v>
      </c>
      <c r="K590" s="211" t="s">
        <v>15493</v>
      </c>
      <c r="L590" s="211">
        <v>5.302256536E9</v>
      </c>
      <c r="M590" s="211" t="s">
        <v>11034</v>
      </c>
      <c r="N590" s="211" t="s">
        <v>13870</v>
      </c>
      <c r="O590" s="211" t="s">
        <v>15494</v>
      </c>
      <c r="P590" s="211" t="s">
        <v>2137</v>
      </c>
      <c r="Q590" s="230">
        <f>COUNTIF('Hedef Liste Konya'!A:A,A590)</f>
        <v>1</v>
      </c>
    </row>
    <row r="591" ht="15.75" hidden="1" customHeight="1">
      <c r="A591" s="211" t="s">
        <v>15534</v>
      </c>
      <c r="B591" s="211" t="s">
        <v>15535</v>
      </c>
      <c r="C591" s="212" t="s">
        <v>2897</v>
      </c>
      <c r="D591" s="211" t="s">
        <v>1443</v>
      </c>
      <c r="F591" s="211"/>
      <c r="G591" s="213">
        <v>0.0</v>
      </c>
      <c r="H591" s="213">
        <v>25.0</v>
      </c>
      <c r="I591" s="213">
        <v>25.0</v>
      </c>
      <c r="J591" s="214">
        <v>0.0</v>
      </c>
      <c r="K591" s="211" t="s">
        <v>15536</v>
      </c>
      <c r="L591" s="211">
        <v>3.323559355E9</v>
      </c>
      <c r="M591" s="211" t="s">
        <v>13620</v>
      </c>
      <c r="N591" s="211" t="s">
        <v>15537</v>
      </c>
      <c r="O591" s="211" t="s">
        <v>15538</v>
      </c>
      <c r="P591" s="211" t="s">
        <v>2137</v>
      </c>
      <c r="Q591" s="230">
        <f>COUNTIF('Hedef Liste Konya'!A:A,A591)</f>
        <v>1</v>
      </c>
    </row>
    <row r="592" ht="15.75" hidden="1" customHeight="1">
      <c r="A592" s="211" t="s">
        <v>14597</v>
      </c>
      <c r="B592" s="211" t="s">
        <v>14598</v>
      </c>
      <c r="C592" s="212" t="s">
        <v>2897</v>
      </c>
      <c r="D592" s="211" t="s">
        <v>1597</v>
      </c>
      <c r="E592" s="211"/>
      <c r="F592" s="211"/>
      <c r="G592" s="213">
        <v>0.0</v>
      </c>
      <c r="H592" s="213">
        <v>9.0</v>
      </c>
      <c r="I592" s="213">
        <v>9.0</v>
      </c>
      <c r="J592" s="214">
        <v>0.0</v>
      </c>
      <c r="K592" s="211" t="s">
        <v>14599</v>
      </c>
      <c r="L592" s="211">
        <v>5.428374294E9</v>
      </c>
      <c r="M592" s="211" t="s">
        <v>11034</v>
      </c>
      <c r="N592" s="211" t="s">
        <v>13668</v>
      </c>
      <c r="O592" s="211" t="s">
        <v>14600</v>
      </c>
      <c r="P592" s="211" t="s">
        <v>2137</v>
      </c>
      <c r="Q592" s="230">
        <f>COUNTIF('Hedef Liste Konya'!A:A,A592)</f>
        <v>1</v>
      </c>
    </row>
    <row r="593" ht="15.75" hidden="1" customHeight="1">
      <c r="A593" s="211" t="s">
        <v>15524</v>
      </c>
      <c r="B593" s="211" t="s">
        <v>15525</v>
      </c>
      <c r="C593" s="212" t="s">
        <v>2897</v>
      </c>
      <c r="D593" s="211" t="s">
        <v>1385</v>
      </c>
      <c r="E593" s="213">
        <v>400.0</v>
      </c>
      <c r="F593" s="213">
        <v>17.0</v>
      </c>
      <c r="G593" s="213">
        <v>0.0</v>
      </c>
      <c r="H593" s="213">
        <v>9.0</v>
      </c>
      <c r="I593" s="213">
        <v>9.0</v>
      </c>
      <c r="J593" s="214">
        <v>0.0</v>
      </c>
      <c r="K593" s="211" t="s">
        <v>15526</v>
      </c>
      <c r="L593" s="211">
        <v>3.323221616E9</v>
      </c>
      <c r="M593" s="211" t="s">
        <v>13595</v>
      </c>
      <c r="N593" s="211" t="s">
        <v>14632</v>
      </c>
      <c r="O593" s="211" t="s">
        <v>15527</v>
      </c>
      <c r="P593" s="211" t="s">
        <v>2137</v>
      </c>
      <c r="Q593" s="230">
        <f>COUNTIF('Hedef Liste Konya'!A:A,A593)</f>
        <v>1</v>
      </c>
    </row>
    <row r="594" ht="15.75" hidden="1" customHeight="1">
      <c r="A594" s="211" t="s">
        <v>14098</v>
      </c>
      <c r="B594" s="211" t="s">
        <v>14099</v>
      </c>
      <c r="C594" s="212" t="s">
        <v>2897</v>
      </c>
      <c r="D594" s="211" t="s">
        <v>1356</v>
      </c>
      <c r="E594" s="213">
        <v>4.0</v>
      </c>
      <c r="F594" s="213">
        <v>2.0</v>
      </c>
      <c r="G594" s="213">
        <v>0.0</v>
      </c>
      <c r="H594" s="213">
        <v>18.0</v>
      </c>
      <c r="I594" s="213">
        <v>18.0</v>
      </c>
      <c r="J594" s="214">
        <v>0.0</v>
      </c>
      <c r="K594" s="211" t="s">
        <v>14100</v>
      </c>
      <c r="L594" s="211">
        <v>5.389691574E9</v>
      </c>
      <c r="M594" s="211" t="s">
        <v>13595</v>
      </c>
      <c r="N594" s="211" t="s">
        <v>11243</v>
      </c>
      <c r="O594" s="211" t="s">
        <v>14101</v>
      </c>
      <c r="P594" s="211" t="s">
        <v>2137</v>
      </c>
      <c r="Q594" s="230">
        <f>COUNTIF('Hedef Liste Konya'!A:A,A594)</f>
        <v>1</v>
      </c>
    </row>
    <row r="595" ht="15.75" hidden="1" customHeight="1">
      <c r="A595" s="211" t="s">
        <v>14193</v>
      </c>
      <c r="B595" s="211" t="s">
        <v>14194</v>
      </c>
      <c r="C595" s="212" t="s">
        <v>2897</v>
      </c>
      <c r="D595" s="211" t="s">
        <v>1364</v>
      </c>
      <c r="E595" s="211"/>
      <c r="F595" s="211"/>
      <c r="G595" s="213">
        <v>13.0</v>
      </c>
      <c r="H595" s="213">
        <v>17.0</v>
      </c>
      <c r="I595" s="213">
        <v>30.0</v>
      </c>
      <c r="J595" s="214">
        <v>0.43</v>
      </c>
      <c r="K595" s="211" t="s">
        <v>14195</v>
      </c>
      <c r="L595" s="211">
        <v>5.541375106E9</v>
      </c>
      <c r="M595" s="211" t="s">
        <v>13620</v>
      </c>
      <c r="N595" s="211" t="s">
        <v>14005</v>
      </c>
      <c r="O595" s="211" t="s">
        <v>14196</v>
      </c>
      <c r="P595" s="211" t="s">
        <v>2137</v>
      </c>
      <c r="Q595" s="230">
        <f>COUNTIF('Hedef Liste Konya'!A:A,A595)</f>
        <v>1</v>
      </c>
    </row>
    <row r="596" ht="15.75" hidden="1" customHeight="1">
      <c r="A596" s="211" t="s">
        <v>13653</v>
      </c>
      <c r="B596" s="211" t="s">
        <v>13654</v>
      </c>
      <c r="C596" s="212" t="s">
        <v>2897</v>
      </c>
      <c r="D596" s="211" t="s">
        <v>1577</v>
      </c>
      <c r="E596" s="213">
        <v>34.0</v>
      </c>
      <c r="F596" s="213">
        <v>24.0</v>
      </c>
      <c r="G596" s="213">
        <v>0.0</v>
      </c>
      <c r="H596" s="213">
        <v>76.0</v>
      </c>
      <c r="I596" s="213">
        <v>76.0</v>
      </c>
      <c r="J596" s="214">
        <v>0.0</v>
      </c>
      <c r="K596" s="211" t="s">
        <v>13655</v>
      </c>
      <c r="L596" s="211">
        <v>3.327125353E9</v>
      </c>
      <c r="M596" s="211" t="s">
        <v>13656</v>
      </c>
      <c r="N596" s="211" t="s">
        <v>13657</v>
      </c>
      <c r="O596" s="211" t="s">
        <v>13658</v>
      </c>
      <c r="P596" s="211" t="s">
        <v>2137</v>
      </c>
      <c r="Q596" s="230">
        <f>COUNTIF('Hedef Liste Konya'!A:A,A596)</f>
        <v>1</v>
      </c>
    </row>
    <row r="597" ht="15.75" hidden="1" customHeight="1">
      <c r="A597" s="211" t="s">
        <v>13747</v>
      </c>
      <c r="B597" s="211" t="s">
        <v>13748</v>
      </c>
      <c r="C597" s="212" t="s">
        <v>2897</v>
      </c>
      <c r="D597" s="211" t="s">
        <v>1364</v>
      </c>
      <c r="E597" s="211"/>
      <c r="F597" s="211"/>
      <c r="G597" s="213">
        <v>0.0</v>
      </c>
      <c r="H597" s="213">
        <v>13.0</v>
      </c>
      <c r="I597" s="213">
        <v>13.0</v>
      </c>
      <c r="J597" s="214">
        <v>0.0</v>
      </c>
      <c r="K597" s="211" t="s">
        <v>13749</v>
      </c>
      <c r="L597" s="211">
        <v>5.352754845E9</v>
      </c>
      <c r="M597" s="211" t="s">
        <v>11034</v>
      </c>
      <c r="N597" s="211" t="s">
        <v>3216</v>
      </c>
      <c r="O597" s="211" t="s">
        <v>13750</v>
      </c>
      <c r="P597" s="211" t="s">
        <v>2137</v>
      </c>
      <c r="Q597" s="230">
        <f>COUNTIF('Hedef Liste Konya'!A:A,A597)</f>
        <v>1</v>
      </c>
    </row>
    <row r="598" ht="15.75" hidden="1" customHeight="1">
      <c r="A598" s="211" t="s">
        <v>14170</v>
      </c>
      <c r="B598" s="211" t="s">
        <v>14171</v>
      </c>
      <c r="C598" s="212" t="s">
        <v>2897</v>
      </c>
      <c r="D598" s="211" t="s">
        <v>1507</v>
      </c>
      <c r="F598" s="211"/>
      <c r="G598" s="213">
        <v>0.0</v>
      </c>
      <c r="H598" s="213">
        <v>7.0</v>
      </c>
      <c r="I598" s="213">
        <v>7.0</v>
      </c>
      <c r="J598" s="214">
        <v>0.0</v>
      </c>
      <c r="K598" s="211" t="s">
        <v>14172</v>
      </c>
      <c r="L598" s="211">
        <v>5.465470264E9</v>
      </c>
      <c r="M598" s="211" t="s">
        <v>11034</v>
      </c>
      <c r="N598" s="211" t="s">
        <v>1366</v>
      </c>
      <c r="O598" s="211" t="s">
        <v>14173</v>
      </c>
      <c r="P598" s="211" t="s">
        <v>2137</v>
      </c>
      <c r="Q598" s="230">
        <f>COUNTIF('Hedef Liste Konya'!A:A,A598)</f>
        <v>1</v>
      </c>
    </row>
    <row r="599" ht="15.75" hidden="1" customHeight="1">
      <c r="A599" s="211" t="s">
        <v>16620</v>
      </c>
      <c r="B599" s="211" t="s">
        <v>16621</v>
      </c>
      <c r="C599" s="212" t="s">
        <v>2897</v>
      </c>
      <c r="D599" s="211" t="s">
        <v>1507</v>
      </c>
      <c r="E599" s="213">
        <v>12.0</v>
      </c>
      <c r="F599" s="213">
        <v>12.0</v>
      </c>
      <c r="G599" s="213">
        <v>0.0</v>
      </c>
      <c r="H599" s="213">
        <v>30.0</v>
      </c>
      <c r="I599" s="213">
        <v>30.0</v>
      </c>
      <c r="J599" s="214">
        <v>0.0</v>
      </c>
      <c r="K599" s="211" t="s">
        <v>16622</v>
      </c>
      <c r="L599" s="211">
        <v>5.465753681E9</v>
      </c>
      <c r="M599" s="211" t="s">
        <v>11034</v>
      </c>
      <c r="N599" s="211" t="s">
        <v>13668</v>
      </c>
      <c r="O599" s="211" t="s">
        <v>16623</v>
      </c>
      <c r="P599" s="211" t="s">
        <v>2137</v>
      </c>
      <c r="Q599" s="230">
        <f>COUNTIF('Hedef Liste Konya'!A:A,A599)</f>
        <v>1</v>
      </c>
    </row>
    <row r="600" ht="15.75" hidden="1" customHeight="1">
      <c r="A600" s="211" t="s">
        <v>18281</v>
      </c>
      <c r="B600" s="211" t="s">
        <v>18282</v>
      </c>
      <c r="C600" s="212" t="s">
        <v>2897</v>
      </c>
      <c r="D600" s="211" t="s">
        <v>1493</v>
      </c>
      <c r="E600" s="213">
        <v>37.0</v>
      </c>
      <c r="F600" s="213">
        <v>37.0</v>
      </c>
      <c r="G600" s="213">
        <v>38.0</v>
      </c>
      <c r="H600" s="213">
        <v>0.0</v>
      </c>
      <c r="I600" s="213">
        <v>38.0</v>
      </c>
      <c r="J600" s="214">
        <v>1.0</v>
      </c>
      <c r="K600" s="211" t="s">
        <v>18283</v>
      </c>
      <c r="L600" s="211">
        <v>5.336017056E9</v>
      </c>
      <c r="M600" s="211" t="s">
        <v>13595</v>
      </c>
      <c r="N600" s="211" t="s">
        <v>18284</v>
      </c>
      <c r="O600" s="211" t="s">
        <v>18285</v>
      </c>
      <c r="P600" s="211" t="s">
        <v>2165</v>
      </c>
      <c r="Q600" s="230">
        <f>COUNTIF('Hedef Liste Konya'!A:A,A600)</f>
        <v>0</v>
      </c>
    </row>
    <row r="601" ht="15.75" hidden="1" customHeight="1">
      <c r="A601" s="211" t="s">
        <v>18286</v>
      </c>
      <c r="B601" s="211" t="s">
        <v>18287</v>
      </c>
      <c r="C601" s="212" t="s">
        <v>2897</v>
      </c>
      <c r="D601" s="211" t="s">
        <v>1493</v>
      </c>
      <c r="E601" s="213">
        <v>2498.0</v>
      </c>
      <c r="F601" s="213">
        <v>49.0</v>
      </c>
      <c r="G601" s="213">
        <v>38.0</v>
      </c>
      <c r="H601" s="213">
        <v>0.0</v>
      </c>
      <c r="I601" s="213">
        <v>38.0</v>
      </c>
      <c r="J601" s="214">
        <v>1.0</v>
      </c>
      <c r="K601" s="211" t="s">
        <v>18288</v>
      </c>
      <c r="L601" s="211">
        <v>5.445331042E9</v>
      </c>
      <c r="M601" s="211" t="s">
        <v>13595</v>
      </c>
      <c r="N601" s="211" t="s">
        <v>14387</v>
      </c>
      <c r="O601" s="211" t="s">
        <v>18289</v>
      </c>
      <c r="P601" s="211" t="s">
        <v>2165</v>
      </c>
      <c r="Q601" s="230">
        <f>COUNTIF('Hedef Liste Konya'!A:A,A601)</f>
        <v>0</v>
      </c>
    </row>
    <row r="602" ht="15.75" hidden="1" customHeight="1">
      <c r="A602" s="211" t="s">
        <v>15766</v>
      </c>
      <c r="B602" s="211" t="s">
        <v>15767</v>
      </c>
      <c r="C602" s="212" t="s">
        <v>2897</v>
      </c>
      <c r="D602" s="211" t="s">
        <v>1348</v>
      </c>
      <c r="E602" s="213">
        <v>42.0</v>
      </c>
      <c r="F602" s="213">
        <v>42.0</v>
      </c>
      <c r="G602" s="213">
        <v>0.0</v>
      </c>
      <c r="H602" s="213">
        <v>17.0</v>
      </c>
      <c r="I602" s="213">
        <v>17.0</v>
      </c>
      <c r="J602" s="214">
        <v>0.0</v>
      </c>
      <c r="K602" s="211" t="s">
        <v>15768</v>
      </c>
      <c r="L602" s="211">
        <v>3.325026762E9</v>
      </c>
      <c r="M602" s="211" t="s">
        <v>13656</v>
      </c>
      <c r="N602" s="211" t="s">
        <v>14200</v>
      </c>
      <c r="O602" s="211" t="s">
        <v>15769</v>
      </c>
      <c r="P602" s="211" t="s">
        <v>2137</v>
      </c>
      <c r="Q602" s="230">
        <f>COUNTIF('Hedef Liste Konya'!A:A,A602)</f>
        <v>1</v>
      </c>
    </row>
    <row r="603" ht="15.75" hidden="1" customHeight="1">
      <c r="A603" s="211" t="s">
        <v>13978</v>
      </c>
      <c r="B603" s="211" t="s">
        <v>13979</v>
      </c>
      <c r="C603" s="212" t="s">
        <v>2897</v>
      </c>
      <c r="D603" s="211" t="s">
        <v>1370</v>
      </c>
      <c r="E603" s="213">
        <v>4.0</v>
      </c>
      <c r="F603" s="213">
        <v>4.0</v>
      </c>
      <c r="G603" s="213">
        <v>0.0</v>
      </c>
      <c r="H603" s="213">
        <v>12.0</v>
      </c>
      <c r="I603" s="213">
        <v>12.0</v>
      </c>
      <c r="J603" s="214">
        <v>0.0</v>
      </c>
      <c r="K603" s="211" t="s">
        <v>13980</v>
      </c>
      <c r="L603" s="211">
        <v>3.327101005E9</v>
      </c>
      <c r="M603" s="211" t="s">
        <v>13656</v>
      </c>
      <c r="N603" s="211" t="s">
        <v>13981</v>
      </c>
      <c r="O603" s="211" t="s">
        <v>13982</v>
      </c>
      <c r="P603" s="211" t="s">
        <v>2137</v>
      </c>
      <c r="Q603" s="230">
        <f>COUNTIF('Hedef Liste Konya'!A:A,A603)</f>
        <v>1</v>
      </c>
    </row>
    <row r="604" ht="15.75" hidden="1" customHeight="1">
      <c r="A604" s="211" t="s">
        <v>14002</v>
      </c>
      <c r="B604" s="211" t="s">
        <v>14003</v>
      </c>
      <c r="C604" s="212" t="s">
        <v>2897</v>
      </c>
      <c r="D604" s="211" t="s">
        <v>1364</v>
      </c>
      <c r="E604" s="213">
        <v>1.0</v>
      </c>
      <c r="F604" s="213">
        <v>1.0</v>
      </c>
      <c r="G604" s="213">
        <v>0.0</v>
      </c>
      <c r="H604" s="213">
        <v>11.0</v>
      </c>
      <c r="I604" s="213">
        <v>11.0</v>
      </c>
      <c r="J604" s="214">
        <v>0.0</v>
      </c>
      <c r="K604" s="211" t="s">
        <v>14004</v>
      </c>
      <c r="L604" s="211">
        <v>5.0758993E9</v>
      </c>
      <c r="M604" s="211" t="s">
        <v>13620</v>
      </c>
      <c r="N604" s="211" t="s">
        <v>14005</v>
      </c>
      <c r="O604" s="211" t="s">
        <v>14006</v>
      </c>
      <c r="P604" s="211" t="s">
        <v>2137</v>
      </c>
      <c r="Q604" s="230">
        <f>COUNTIF('Hedef Liste Konya'!A:A,A604)</f>
        <v>1</v>
      </c>
    </row>
    <row r="605" ht="15.75" hidden="1" customHeight="1">
      <c r="A605" s="211" t="s">
        <v>15004</v>
      </c>
      <c r="B605" s="211" t="s">
        <v>15005</v>
      </c>
      <c r="C605" s="212" t="s">
        <v>2897</v>
      </c>
      <c r="D605" s="211" t="s">
        <v>1827</v>
      </c>
      <c r="E605" s="211"/>
      <c r="F605" s="211"/>
      <c r="G605" s="213">
        <v>0.0</v>
      </c>
      <c r="H605" s="213">
        <v>12.0</v>
      </c>
      <c r="I605" s="213">
        <v>12.0</v>
      </c>
      <c r="J605" s="214">
        <v>0.0</v>
      </c>
      <c r="K605" s="211" t="s">
        <v>15006</v>
      </c>
      <c r="L605" s="211">
        <v>5.528334242E9</v>
      </c>
      <c r="M605" s="211" t="s">
        <v>11034</v>
      </c>
      <c r="N605" s="211" t="s">
        <v>13668</v>
      </c>
      <c r="O605" s="211" t="s">
        <v>15007</v>
      </c>
      <c r="P605" s="211" t="s">
        <v>2137</v>
      </c>
      <c r="Q605" s="230">
        <f>COUNTIF('Hedef Liste Konya'!A:A,A605)</f>
        <v>1</v>
      </c>
    </row>
    <row r="606" ht="15.75" hidden="1" customHeight="1">
      <c r="A606" s="211" t="s">
        <v>15227</v>
      </c>
      <c r="B606" s="211" t="s">
        <v>15228</v>
      </c>
      <c r="C606" s="212" t="s">
        <v>2897</v>
      </c>
      <c r="D606" s="211" t="s">
        <v>1356</v>
      </c>
      <c r="F606" s="211"/>
      <c r="G606" s="213">
        <v>0.0</v>
      </c>
      <c r="H606" s="213">
        <v>3.0</v>
      </c>
      <c r="I606" s="213">
        <v>3.0</v>
      </c>
      <c r="J606" s="214">
        <v>0.0</v>
      </c>
      <c r="K606" s="211" t="s">
        <v>15229</v>
      </c>
      <c r="L606" s="211">
        <v>5.063520627E9</v>
      </c>
      <c r="M606" s="211" t="s">
        <v>11034</v>
      </c>
      <c r="N606" s="211" t="s">
        <v>14076</v>
      </c>
      <c r="O606" s="211" t="s">
        <v>15230</v>
      </c>
      <c r="P606" s="211" t="s">
        <v>2137</v>
      </c>
      <c r="Q606" s="230">
        <f>COUNTIF('Hedef Liste Konya'!A:A,A606)</f>
        <v>1</v>
      </c>
    </row>
    <row r="607" ht="15.75" hidden="1" customHeight="1">
      <c r="A607" s="211" t="s">
        <v>14819</v>
      </c>
      <c r="B607" s="211" t="s">
        <v>14820</v>
      </c>
      <c r="C607" s="212" t="s">
        <v>2897</v>
      </c>
      <c r="D607" s="211" t="s">
        <v>1507</v>
      </c>
      <c r="E607" s="213">
        <v>8.0</v>
      </c>
      <c r="F607" s="213">
        <v>8.0</v>
      </c>
      <c r="G607" s="213">
        <v>0.0</v>
      </c>
      <c r="H607" s="213">
        <v>51.0</v>
      </c>
      <c r="I607" s="213">
        <v>51.0</v>
      </c>
      <c r="J607" s="214">
        <v>0.0</v>
      </c>
      <c r="K607" s="211" t="s">
        <v>14821</v>
      </c>
      <c r="L607" s="211">
        <v>3.327346262E9</v>
      </c>
      <c r="M607" s="211" t="s">
        <v>13656</v>
      </c>
      <c r="N607" s="211" t="s">
        <v>1592</v>
      </c>
      <c r="O607" s="211" t="s">
        <v>14822</v>
      </c>
      <c r="P607" s="211" t="s">
        <v>2137</v>
      </c>
      <c r="Q607" s="230">
        <f>COUNTIF('Hedef Liste Konya'!A:A,A607)</f>
        <v>1</v>
      </c>
    </row>
    <row r="608" ht="15.75" hidden="1" customHeight="1">
      <c r="A608" s="211" t="s">
        <v>15306</v>
      </c>
      <c r="B608" s="211" t="s">
        <v>15307</v>
      </c>
      <c r="C608" s="212" t="s">
        <v>2897</v>
      </c>
      <c r="D608" s="211" t="s">
        <v>1827</v>
      </c>
      <c r="E608" s="213">
        <v>391.0</v>
      </c>
      <c r="F608" s="213">
        <v>40.0</v>
      </c>
      <c r="G608" s="213">
        <v>0.0</v>
      </c>
      <c r="H608" s="213">
        <v>25.0</v>
      </c>
      <c r="I608" s="213">
        <v>25.0</v>
      </c>
      <c r="J608" s="214">
        <v>0.0</v>
      </c>
      <c r="K608" s="211" t="s">
        <v>15308</v>
      </c>
      <c r="L608" s="211">
        <v>3.32265408E9</v>
      </c>
      <c r="M608" s="211" t="s">
        <v>11034</v>
      </c>
      <c r="N608" s="211" t="s">
        <v>13773</v>
      </c>
      <c r="O608" s="211" t="s">
        <v>15309</v>
      </c>
      <c r="P608" s="211" t="s">
        <v>2137</v>
      </c>
      <c r="Q608" s="230">
        <f>COUNTIF('Hedef Liste Konya'!A:A,A608)</f>
        <v>1</v>
      </c>
    </row>
    <row r="609" ht="15.75" hidden="1" customHeight="1">
      <c r="A609" s="211" t="s">
        <v>14384</v>
      </c>
      <c r="B609" s="211" t="s">
        <v>14385</v>
      </c>
      <c r="C609" s="212" t="s">
        <v>2897</v>
      </c>
      <c r="D609" s="211" t="s">
        <v>1443</v>
      </c>
      <c r="E609" s="213">
        <v>17.0</v>
      </c>
      <c r="F609" s="211"/>
      <c r="G609" s="213">
        <v>19.0</v>
      </c>
      <c r="H609" s="213">
        <v>24.0</v>
      </c>
      <c r="I609" s="213">
        <v>43.0</v>
      </c>
      <c r="J609" s="214">
        <v>0.44</v>
      </c>
      <c r="K609" s="211" t="s">
        <v>14386</v>
      </c>
      <c r="L609" s="211">
        <v>3.323511117E9</v>
      </c>
      <c r="M609" s="211" t="s">
        <v>13595</v>
      </c>
      <c r="N609" s="211" t="s">
        <v>14387</v>
      </c>
      <c r="O609" s="211" t="s">
        <v>14388</v>
      </c>
      <c r="P609" s="211" t="s">
        <v>2137</v>
      </c>
      <c r="Q609" s="230">
        <f>COUNTIF('Hedef Liste Konya'!A:A,A609)</f>
        <v>1</v>
      </c>
    </row>
    <row r="610" ht="15.75" hidden="1" customHeight="1">
      <c r="A610" s="211" t="s">
        <v>15178</v>
      </c>
      <c r="B610" s="211" t="s">
        <v>15179</v>
      </c>
      <c r="C610" s="212" t="s">
        <v>2897</v>
      </c>
      <c r="D610" s="211" t="s">
        <v>1370</v>
      </c>
      <c r="E610" s="213">
        <v>617.0</v>
      </c>
      <c r="F610" s="211"/>
      <c r="G610" s="213">
        <v>0.0</v>
      </c>
      <c r="H610" s="213">
        <v>13.0</v>
      </c>
      <c r="I610" s="213">
        <v>13.0</v>
      </c>
      <c r="J610" s="214">
        <v>0.0</v>
      </c>
      <c r="K610" s="211" t="s">
        <v>15180</v>
      </c>
      <c r="L610" s="211">
        <v>3.322354363E9</v>
      </c>
      <c r="M610" s="211" t="s">
        <v>11034</v>
      </c>
      <c r="N610" s="211" t="s">
        <v>13924</v>
      </c>
      <c r="O610" s="211" t="s">
        <v>15181</v>
      </c>
      <c r="P610" s="211" t="s">
        <v>2137</v>
      </c>
      <c r="Q610" s="230">
        <f>COUNTIF('Hedef Liste Konya'!A:A,A610)</f>
        <v>1</v>
      </c>
    </row>
    <row r="611" ht="15.75" hidden="1" customHeight="1">
      <c r="A611" s="211" t="s">
        <v>15791</v>
      </c>
      <c r="B611" s="211" t="s">
        <v>15792</v>
      </c>
      <c r="C611" s="212" t="s">
        <v>2897</v>
      </c>
      <c r="D611" s="211" t="s">
        <v>1378</v>
      </c>
      <c r="E611" s="213">
        <v>490.0</v>
      </c>
      <c r="F611" s="213">
        <v>111.0</v>
      </c>
      <c r="G611" s="213">
        <v>33.0</v>
      </c>
      <c r="H611" s="213">
        <v>3.0</v>
      </c>
      <c r="I611" s="213">
        <v>36.0</v>
      </c>
      <c r="J611" s="214">
        <v>0.92</v>
      </c>
      <c r="K611" s="211" t="s">
        <v>15793</v>
      </c>
      <c r="L611" s="211">
        <v>5.443768516E9</v>
      </c>
      <c r="M611" s="211" t="s">
        <v>11034</v>
      </c>
      <c r="N611" s="211" t="s">
        <v>14237</v>
      </c>
      <c r="O611" s="211" t="s">
        <v>15794</v>
      </c>
      <c r="P611" s="211" t="s">
        <v>2137</v>
      </c>
      <c r="Q611" s="230">
        <f>COUNTIF('Hedef Liste Konya'!A:A,A611)</f>
        <v>1</v>
      </c>
    </row>
    <row r="612" ht="15.75" hidden="1" customHeight="1">
      <c r="A612" s="211" t="s">
        <v>13844</v>
      </c>
      <c r="B612" s="211" t="s">
        <v>13845</v>
      </c>
      <c r="C612" s="212" t="s">
        <v>2897</v>
      </c>
      <c r="D612" s="211" t="s">
        <v>1370</v>
      </c>
      <c r="E612" s="213">
        <v>764.0</v>
      </c>
      <c r="F612" s="213">
        <v>99.0</v>
      </c>
      <c r="G612" s="213">
        <v>23.0</v>
      </c>
      <c r="H612" s="213">
        <v>12.0</v>
      </c>
      <c r="I612" s="213">
        <v>35.0</v>
      </c>
      <c r="J612" s="214">
        <v>0.66</v>
      </c>
      <c r="K612" s="211" t="s">
        <v>13846</v>
      </c>
      <c r="L612" s="211">
        <v>3.323244424E9</v>
      </c>
      <c r="M612" s="211" t="s">
        <v>13595</v>
      </c>
      <c r="N612" s="211" t="s">
        <v>13847</v>
      </c>
      <c r="O612" s="211" t="s">
        <v>13848</v>
      </c>
      <c r="P612" s="211" t="s">
        <v>2137</v>
      </c>
      <c r="Q612" s="230">
        <f>COUNTIF('Hedef Liste Konya'!A:A,A612)</f>
        <v>1</v>
      </c>
    </row>
    <row r="613" ht="15.75" hidden="1" customHeight="1">
      <c r="A613" s="211" t="s">
        <v>14323</v>
      </c>
      <c r="B613" s="211" t="s">
        <v>14324</v>
      </c>
      <c r="C613" s="212" t="s">
        <v>2897</v>
      </c>
      <c r="D613" s="211" t="s">
        <v>1348</v>
      </c>
      <c r="E613" s="213">
        <v>168.0</v>
      </c>
      <c r="F613" s="213">
        <v>3.0</v>
      </c>
      <c r="G613" s="213">
        <v>0.0</v>
      </c>
      <c r="H613" s="213">
        <v>27.0</v>
      </c>
      <c r="I613" s="213">
        <v>27.0</v>
      </c>
      <c r="J613" s="214">
        <v>0.0</v>
      </c>
      <c r="K613" s="211" t="s">
        <v>14325</v>
      </c>
      <c r="L613" s="211">
        <v>5.441424578E9</v>
      </c>
      <c r="M613" s="211" t="s">
        <v>11034</v>
      </c>
      <c r="N613" s="211" t="s">
        <v>14326</v>
      </c>
      <c r="O613" s="211" t="s">
        <v>14327</v>
      </c>
      <c r="P613" s="211" t="s">
        <v>2137</v>
      </c>
      <c r="Q613" s="230">
        <f>COUNTIF('Hedef Liste Konya'!A:A,A613)</f>
        <v>1</v>
      </c>
    </row>
    <row r="614" ht="15.75" hidden="1" customHeight="1">
      <c r="A614" s="211" t="s">
        <v>16701</v>
      </c>
      <c r="B614" s="211" t="s">
        <v>16702</v>
      </c>
      <c r="C614" s="212" t="s">
        <v>2897</v>
      </c>
      <c r="D614" s="211" t="s">
        <v>1597</v>
      </c>
      <c r="E614" s="213">
        <v>105.0</v>
      </c>
      <c r="F614" s="213">
        <v>11.0</v>
      </c>
      <c r="G614" s="213">
        <v>0.0</v>
      </c>
      <c r="H614" s="213">
        <v>20.0</v>
      </c>
      <c r="I614" s="213">
        <v>20.0</v>
      </c>
      <c r="J614" s="214">
        <v>0.0</v>
      </c>
      <c r="K614" s="211" t="s">
        <v>16703</v>
      </c>
      <c r="L614" s="211">
        <v>5.530999632E9</v>
      </c>
      <c r="M614" s="211" t="s">
        <v>13595</v>
      </c>
      <c r="N614" s="211" t="s">
        <v>13630</v>
      </c>
      <c r="O614" s="211" t="s">
        <v>16704</v>
      </c>
      <c r="P614" s="211" t="s">
        <v>2137</v>
      </c>
      <c r="Q614" s="230">
        <f>COUNTIF('Hedef Liste Konya'!A:A,A614)</f>
        <v>1</v>
      </c>
    </row>
    <row r="615" ht="15.75" hidden="1" customHeight="1">
      <c r="A615" s="211" t="s">
        <v>14739</v>
      </c>
      <c r="B615" s="211" t="s">
        <v>14740</v>
      </c>
      <c r="C615" s="212" t="s">
        <v>2897</v>
      </c>
      <c r="D615" s="211" t="s">
        <v>1597</v>
      </c>
      <c r="E615" s="213">
        <v>59.0</v>
      </c>
      <c r="F615" s="213">
        <v>10.0</v>
      </c>
      <c r="G615" s="213">
        <v>0.0</v>
      </c>
      <c r="H615" s="213">
        <v>32.0</v>
      </c>
      <c r="I615" s="213">
        <v>32.0</v>
      </c>
      <c r="J615" s="214">
        <v>0.0</v>
      </c>
      <c r="K615" s="211" t="s">
        <v>14741</v>
      </c>
      <c r="L615" s="211">
        <v>5.379786868E9</v>
      </c>
      <c r="M615" s="211" t="s">
        <v>11034</v>
      </c>
      <c r="N615" s="211" t="s">
        <v>13602</v>
      </c>
      <c r="O615" s="211" t="s">
        <v>14742</v>
      </c>
      <c r="P615" s="211" t="s">
        <v>2137</v>
      </c>
      <c r="Q615" s="230">
        <f>COUNTIF('Hedef Liste Konya'!A:A,A615)</f>
        <v>1</v>
      </c>
    </row>
    <row r="616" ht="15.75" hidden="1" customHeight="1">
      <c r="A616" s="211" t="s">
        <v>15722</v>
      </c>
      <c r="B616" s="211" t="s">
        <v>15723</v>
      </c>
      <c r="C616" s="212" t="s">
        <v>2897</v>
      </c>
      <c r="D616" s="211" t="s">
        <v>1597</v>
      </c>
      <c r="E616" s="211"/>
      <c r="F616" s="211"/>
      <c r="G616" s="213">
        <v>0.0</v>
      </c>
      <c r="H616" s="213">
        <v>9.0</v>
      </c>
      <c r="I616" s="213">
        <v>9.0</v>
      </c>
      <c r="J616" s="214">
        <v>0.0</v>
      </c>
      <c r="K616" s="211" t="s">
        <v>15724</v>
      </c>
      <c r="L616" s="211">
        <v>3.327131373E9</v>
      </c>
      <c r="M616" s="211" t="s">
        <v>13656</v>
      </c>
      <c r="N616" s="211" t="s">
        <v>15725</v>
      </c>
      <c r="O616" s="211" t="s">
        <v>15726</v>
      </c>
      <c r="P616" s="211" t="s">
        <v>2137</v>
      </c>
      <c r="Q616" s="230">
        <f>COUNTIF('Hedef Liste Konya'!A:A,A616)</f>
        <v>1</v>
      </c>
    </row>
    <row r="617" ht="15.75" hidden="1" customHeight="1">
      <c r="A617" s="211" t="s">
        <v>15636</v>
      </c>
      <c r="B617" s="211" t="s">
        <v>15637</v>
      </c>
      <c r="C617" s="212" t="s">
        <v>2897</v>
      </c>
      <c r="D617" s="211" t="s">
        <v>1364</v>
      </c>
      <c r="E617" s="213">
        <v>17.0</v>
      </c>
      <c r="F617" s="213">
        <v>2.0</v>
      </c>
      <c r="G617" s="213">
        <v>8.0</v>
      </c>
      <c r="H617" s="213">
        <v>10.0</v>
      </c>
      <c r="I617" s="213">
        <v>18.0</v>
      </c>
      <c r="J617" s="214">
        <v>0.44</v>
      </c>
      <c r="K617" s="211" t="s">
        <v>15638</v>
      </c>
      <c r="L617" s="211">
        <v>5.069360474E9</v>
      </c>
      <c r="M617" s="211" t="s">
        <v>13595</v>
      </c>
      <c r="N617" s="211" t="s">
        <v>15639</v>
      </c>
      <c r="O617" s="211" t="s">
        <v>15640</v>
      </c>
      <c r="P617" s="211" t="s">
        <v>2137</v>
      </c>
      <c r="Q617" s="230">
        <f>COUNTIF('Hedef Liste Konya'!A:A,A617)</f>
        <v>1</v>
      </c>
    </row>
    <row r="618" ht="15.75" hidden="1" customHeight="1">
      <c r="A618" s="211" t="s">
        <v>15941</v>
      </c>
      <c r="B618" s="211" t="s">
        <v>15942</v>
      </c>
      <c r="C618" s="212" t="s">
        <v>2897</v>
      </c>
      <c r="D618" s="211" t="s">
        <v>1507</v>
      </c>
      <c r="E618" s="213">
        <v>197.0</v>
      </c>
      <c r="F618" s="211"/>
      <c r="G618" s="213">
        <v>51.0</v>
      </c>
      <c r="H618" s="213">
        <v>5.0</v>
      </c>
      <c r="I618" s="213">
        <v>56.0</v>
      </c>
      <c r="J618" s="214">
        <v>0.91</v>
      </c>
      <c r="K618" s="211" t="s">
        <v>15943</v>
      </c>
      <c r="L618" s="211">
        <v>5.426801557E9</v>
      </c>
      <c r="M618" s="211" t="s">
        <v>13620</v>
      </c>
      <c r="N618" s="211" t="s">
        <v>13763</v>
      </c>
      <c r="O618" s="211" t="s">
        <v>15944</v>
      </c>
      <c r="P618" s="211" t="s">
        <v>2137</v>
      </c>
      <c r="Q618" s="230">
        <f>COUNTIF('Hedef Liste Konya'!A:A,A618)</f>
        <v>1</v>
      </c>
    </row>
    <row r="619" ht="15.75" hidden="1" customHeight="1">
      <c r="A619" s="211" t="s">
        <v>16246</v>
      </c>
      <c r="B619" s="211" t="s">
        <v>16247</v>
      </c>
      <c r="C619" s="212" t="s">
        <v>2897</v>
      </c>
      <c r="D619" s="211" t="s">
        <v>1364</v>
      </c>
      <c r="E619" s="213">
        <v>57.0</v>
      </c>
      <c r="F619" s="213">
        <v>8.0</v>
      </c>
      <c r="G619" s="213">
        <v>1.0</v>
      </c>
      <c r="H619" s="213">
        <v>11.0</v>
      </c>
      <c r="I619" s="213">
        <v>12.0</v>
      </c>
      <c r="J619" s="214">
        <v>0.08</v>
      </c>
      <c r="K619" s="211" t="s">
        <v>16248</v>
      </c>
      <c r="L619" s="211">
        <v>5.519622945E9</v>
      </c>
      <c r="M619" s="211" t="s">
        <v>11034</v>
      </c>
      <c r="N619" s="211" t="s">
        <v>13709</v>
      </c>
      <c r="O619" s="211" t="s">
        <v>16249</v>
      </c>
      <c r="P619" s="211" t="s">
        <v>2137</v>
      </c>
      <c r="Q619" s="230">
        <f>COUNTIF('Hedef Liste Konya'!A:A,A619)</f>
        <v>1</v>
      </c>
    </row>
    <row r="620" ht="15.75" hidden="1" customHeight="1">
      <c r="A620" s="211" t="s">
        <v>14776</v>
      </c>
      <c r="B620" s="211" t="s">
        <v>14777</v>
      </c>
      <c r="C620" s="212" t="s">
        <v>2897</v>
      </c>
      <c r="D620" s="211" t="s">
        <v>1364</v>
      </c>
      <c r="E620" s="213">
        <v>65.0</v>
      </c>
      <c r="F620" s="211"/>
      <c r="G620" s="213">
        <v>0.0</v>
      </c>
      <c r="H620" s="213">
        <v>8.0</v>
      </c>
      <c r="I620" s="213">
        <v>8.0</v>
      </c>
      <c r="J620" s="214">
        <v>0.0</v>
      </c>
      <c r="K620" s="211" t="s">
        <v>14778</v>
      </c>
      <c r="L620" s="211">
        <v>5.013549154E9</v>
      </c>
      <c r="M620" s="211" t="s">
        <v>11034</v>
      </c>
      <c r="N620" s="211" t="s">
        <v>14237</v>
      </c>
      <c r="O620" s="211" t="s">
        <v>14779</v>
      </c>
      <c r="P620" s="211" t="s">
        <v>2137</v>
      </c>
      <c r="Q620" s="230">
        <f>COUNTIF('Hedef Liste Konya'!A:A,A620)</f>
        <v>1</v>
      </c>
    </row>
    <row r="621" ht="15.75" hidden="1" customHeight="1">
      <c r="A621" s="211" t="s">
        <v>15977</v>
      </c>
      <c r="B621" s="211" t="s">
        <v>15978</v>
      </c>
      <c r="C621" s="212" t="s">
        <v>2897</v>
      </c>
      <c r="D621" s="211" t="s">
        <v>1385</v>
      </c>
      <c r="E621" s="211"/>
      <c r="F621" s="211"/>
      <c r="G621" s="213">
        <v>0.0</v>
      </c>
      <c r="H621" s="213">
        <v>4.0</v>
      </c>
      <c r="I621" s="213">
        <v>4.0</v>
      </c>
      <c r="J621" s="214">
        <v>0.0</v>
      </c>
      <c r="K621" s="211" t="s">
        <v>15979</v>
      </c>
      <c r="L621" s="211">
        <v>5.434502285E9</v>
      </c>
      <c r="M621" s="211" t="s">
        <v>13620</v>
      </c>
      <c r="N621" s="211" t="s">
        <v>14123</v>
      </c>
      <c r="O621" s="211" t="s">
        <v>15980</v>
      </c>
      <c r="P621" s="211" t="s">
        <v>2137</v>
      </c>
      <c r="Q621" s="230">
        <f>COUNTIF('Hedef Liste Konya'!A:A,A621)</f>
        <v>1</v>
      </c>
    </row>
    <row r="622" ht="15.75" hidden="1" customHeight="1">
      <c r="A622" s="211" t="s">
        <v>18290</v>
      </c>
      <c r="B622" s="211" t="s">
        <v>18291</v>
      </c>
      <c r="C622" s="212" t="s">
        <v>2897</v>
      </c>
      <c r="D622" s="211" t="s">
        <v>1364</v>
      </c>
      <c r="E622" s="213">
        <v>168.0</v>
      </c>
      <c r="F622" s="213">
        <v>9.0</v>
      </c>
      <c r="G622" s="213">
        <v>25.0</v>
      </c>
      <c r="H622" s="213">
        <v>6.0</v>
      </c>
      <c r="I622" s="213">
        <v>31.0</v>
      </c>
      <c r="J622" s="214">
        <v>0.81</v>
      </c>
      <c r="K622" s="211" t="s">
        <v>18292</v>
      </c>
      <c r="L622" s="211">
        <v>5.496476479E9</v>
      </c>
      <c r="M622" s="211" t="s">
        <v>11034</v>
      </c>
      <c r="N622" s="211" t="s">
        <v>13808</v>
      </c>
      <c r="O622" s="211" t="s">
        <v>18293</v>
      </c>
      <c r="P622" s="211" t="s">
        <v>2165</v>
      </c>
      <c r="Q622" s="230">
        <f>COUNTIF('Hedef Liste Konya'!A:A,A622)</f>
        <v>0</v>
      </c>
    </row>
    <row r="623" ht="15.75" hidden="1" customHeight="1">
      <c r="A623" s="211" t="s">
        <v>16404</v>
      </c>
      <c r="B623" s="211" t="s">
        <v>16405</v>
      </c>
      <c r="C623" s="212" t="s">
        <v>2897</v>
      </c>
      <c r="D623" s="211" t="s">
        <v>1356</v>
      </c>
      <c r="E623" s="213">
        <v>1173.0</v>
      </c>
      <c r="F623" s="213">
        <v>46.0</v>
      </c>
      <c r="G623" s="213">
        <v>0.0</v>
      </c>
      <c r="H623" s="213">
        <v>16.0</v>
      </c>
      <c r="I623" s="213">
        <v>16.0</v>
      </c>
      <c r="J623" s="214">
        <v>0.0</v>
      </c>
      <c r="K623" s="211" t="s">
        <v>14457</v>
      </c>
      <c r="L623" s="211">
        <v>5.530997229E9</v>
      </c>
      <c r="M623" s="211" t="s">
        <v>11034</v>
      </c>
      <c r="N623" s="211" t="s">
        <v>1699</v>
      </c>
      <c r="O623" s="211" t="s">
        <v>16406</v>
      </c>
      <c r="P623" s="211" t="s">
        <v>2137</v>
      </c>
      <c r="Q623" s="230">
        <f>COUNTIF('Hedef Liste Konya'!A:A,A623)</f>
        <v>1</v>
      </c>
    </row>
    <row r="624" ht="15.75" hidden="1" customHeight="1">
      <c r="A624" s="211" t="s">
        <v>16065</v>
      </c>
      <c r="B624" s="211" t="s">
        <v>16066</v>
      </c>
      <c r="C624" s="212" t="s">
        <v>2897</v>
      </c>
      <c r="D624" s="211" t="s">
        <v>1832</v>
      </c>
      <c r="E624" s="213">
        <v>13.0</v>
      </c>
      <c r="F624" s="213">
        <v>4.0</v>
      </c>
      <c r="G624" s="213">
        <v>0.0</v>
      </c>
      <c r="H624" s="213">
        <v>13.0</v>
      </c>
      <c r="I624" s="213">
        <v>13.0</v>
      </c>
      <c r="J624" s="214">
        <v>0.0</v>
      </c>
      <c r="K624" s="211" t="s">
        <v>16067</v>
      </c>
      <c r="L624" s="211">
        <v>5.557915633E9</v>
      </c>
      <c r="M624" s="211" t="s">
        <v>11034</v>
      </c>
      <c r="N624" s="211" t="s">
        <v>13668</v>
      </c>
      <c r="O624" s="211" t="s">
        <v>16068</v>
      </c>
      <c r="P624" s="211" t="s">
        <v>2137</v>
      </c>
      <c r="Q624" s="230">
        <f>COUNTIF('Hedef Liste Konya'!A:A,A624)</f>
        <v>1</v>
      </c>
    </row>
    <row r="625" ht="15.75" hidden="1" customHeight="1">
      <c r="A625" s="211" t="s">
        <v>15578</v>
      </c>
      <c r="B625" s="211" t="s">
        <v>15579</v>
      </c>
      <c r="C625" s="212" t="s">
        <v>2897</v>
      </c>
      <c r="D625" s="211" t="s">
        <v>1385</v>
      </c>
      <c r="E625" s="213">
        <v>100.0</v>
      </c>
      <c r="F625" s="213">
        <v>29.0</v>
      </c>
      <c r="G625" s="213">
        <v>20.0</v>
      </c>
      <c r="H625" s="213">
        <v>10.0</v>
      </c>
      <c r="I625" s="213">
        <v>30.0</v>
      </c>
      <c r="J625" s="214">
        <v>0.67</v>
      </c>
      <c r="K625" s="211" t="s">
        <v>15580</v>
      </c>
      <c r="L625" s="211">
        <v>3.323504404E9</v>
      </c>
      <c r="M625" s="211" t="s">
        <v>13620</v>
      </c>
      <c r="N625" s="211" t="s">
        <v>15039</v>
      </c>
      <c r="O625" s="211" t="s">
        <v>15581</v>
      </c>
      <c r="P625" s="211" t="s">
        <v>2137</v>
      </c>
      <c r="Q625" s="230">
        <f>COUNTIF('Hedef Liste Konya'!A:A,A625)</f>
        <v>1</v>
      </c>
    </row>
    <row r="626" ht="15.75" hidden="1" customHeight="1">
      <c r="A626" s="211" t="s">
        <v>14744</v>
      </c>
      <c r="B626" s="211" t="s">
        <v>14745</v>
      </c>
      <c r="C626" s="212" t="s">
        <v>2897</v>
      </c>
      <c r="D626" s="211" t="s">
        <v>1507</v>
      </c>
      <c r="E626" s="213">
        <v>38.0</v>
      </c>
      <c r="F626" s="213">
        <v>15.0</v>
      </c>
      <c r="G626" s="213">
        <v>0.0</v>
      </c>
      <c r="H626" s="213">
        <v>49.0</v>
      </c>
      <c r="I626" s="213">
        <v>49.0</v>
      </c>
      <c r="J626" s="214">
        <v>0.0</v>
      </c>
      <c r="K626" s="211" t="s">
        <v>14746</v>
      </c>
      <c r="L626" s="211">
        <v>5.396724227E9</v>
      </c>
      <c r="M626" s="211" t="s">
        <v>13656</v>
      </c>
      <c r="N626" s="211" t="s">
        <v>14200</v>
      </c>
      <c r="O626" s="211" t="s">
        <v>14747</v>
      </c>
      <c r="P626" s="211" t="s">
        <v>2137</v>
      </c>
      <c r="Q626" s="230">
        <f>COUNTIF('Hedef Liste Konya'!A:A,A626)</f>
        <v>1</v>
      </c>
    </row>
    <row r="627" ht="15.75" hidden="1" customHeight="1">
      <c r="A627" s="211" t="s">
        <v>14659</v>
      </c>
      <c r="B627" s="211" t="s">
        <v>14660</v>
      </c>
      <c r="C627" s="212" t="s">
        <v>2897</v>
      </c>
      <c r="D627" s="211" t="s">
        <v>1507</v>
      </c>
      <c r="E627" s="213">
        <v>6.0</v>
      </c>
      <c r="F627" s="213">
        <v>1.0</v>
      </c>
      <c r="G627" s="213">
        <v>15.0</v>
      </c>
      <c r="H627" s="213">
        <v>0.0</v>
      </c>
      <c r="I627" s="213">
        <v>15.0</v>
      </c>
      <c r="J627" s="214">
        <v>1.0</v>
      </c>
      <c r="K627" s="211" t="s">
        <v>14641</v>
      </c>
      <c r="L627" s="211">
        <v>5.326526839E9</v>
      </c>
      <c r="M627" s="211" t="s">
        <v>11034</v>
      </c>
      <c r="N627" s="211" t="s">
        <v>1592</v>
      </c>
      <c r="O627" s="211" t="s">
        <v>14661</v>
      </c>
      <c r="P627" s="211" t="s">
        <v>2137</v>
      </c>
      <c r="Q627" s="230">
        <f>COUNTIF('Hedef Liste Konya'!A:A,A627)</f>
        <v>1</v>
      </c>
    </row>
    <row r="628" ht="15.75" hidden="1" customHeight="1">
      <c r="A628" s="211" t="s">
        <v>15876</v>
      </c>
      <c r="B628" s="211" t="s">
        <v>15877</v>
      </c>
      <c r="C628" s="212" t="s">
        <v>2897</v>
      </c>
      <c r="D628" s="211" t="s">
        <v>1385</v>
      </c>
      <c r="E628" s="213">
        <v>94.0</v>
      </c>
      <c r="F628" s="211"/>
      <c r="G628" s="213">
        <v>7.0</v>
      </c>
      <c r="H628" s="213">
        <v>3.0</v>
      </c>
      <c r="I628" s="213">
        <v>10.0</v>
      </c>
      <c r="J628" s="214">
        <v>0.7</v>
      </c>
      <c r="K628" s="211" t="s">
        <v>15878</v>
      </c>
      <c r="L628" s="211">
        <v>3.322555654E9</v>
      </c>
      <c r="M628" s="211" t="s">
        <v>11034</v>
      </c>
      <c r="N628" s="211" t="s">
        <v>13773</v>
      </c>
      <c r="O628" s="211" t="s">
        <v>15879</v>
      </c>
      <c r="P628" s="211" t="s">
        <v>2137</v>
      </c>
      <c r="Q628" s="230">
        <f>COUNTIF('Hedef Liste Konya'!A:A,A628)</f>
        <v>1</v>
      </c>
    </row>
    <row r="629" ht="15.75" hidden="1" customHeight="1">
      <c r="A629" s="211" t="s">
        <v>18294</v>
      </c>
      <c r="B629" s="211" t="s">
        <v>18295</v>
      </c>
      <c r="C629" s="212" t="s">
        <v>2897</v>
      </c>
      <c r="D629" s="211" t="s">
        <v>1577</v>
      </c>
      <c r="E629" s="213">
        <v>7082.0</v>
      </c>
      <c r="F629" s="213">
        <v>243.0</v>
      </c>
      <c r="G629" s="213">
        <v>77.0</v>
      </c>
      <c r="H629" s="213">
        <v>27.0</v>
      </c>
      <c r="I629" s="213">
        <v>104.0</v>
      </c>
      <c r="J629" s="214">
        <v>0.74</v>
      </c>
      <c r="K629" s="211" t="s">
        <v>2186</v>
      </c>
      <c r="L629" s="211">
        <v>3.325010533E9</v>
      </c>
      <c r="M629" s="211" t="s">
        <v>11034</v>
      </c>
      <c r="N629" s="211" t="s">
        <v>13602</v>
      </c>
      <c r="O629" s="211" t="s">
        <v>18296</v>
      </c>
      <c r="P629" s="211" t="s">
        <v>2165</v>
      </c>
      <c r="Q629" s="230">
        <f>COUNTIF('Hedef Liste Konya'!A:A,A629)</f>
        <v>0</v>
      </c>
    </row>
    <row r="630" ht="15.75" hidden="1" customHeight="1">
      <c r="A630" s="211" t="s">
        <v>16955</v>
      </c>
      <c r="B630" s="211" t="s">
        <v>16956</v>
      </c>
      <c r="C630" s="212" t="s">
        <v>2897</v>
      </c>
      <c r="D630" s="211" t="s">
        <v>1385</v>
      </c>
      <c r="E630" s="213">
        <v>1844.0</v>
      </c>
      <c r="F630" s="213">
        <v>14.0</v>
      </c>
      <c r="G630" s="213">
        <v>5.0</v>
      </c>
      <c r="H630" s="213">
        <v>14.0</v>
      </c>
      <c r="I630" s="213">
        <v>19.0</v>
      </c>
      <c r="J630" s="214">
        <v>0.26</v>
      </c>
      <c r="K630" s="211" t="s">
        <v>14505</v>
      </c>
      <c r="L630" s="211">
        <v>3.322372021E9</v>
      </c>
      <c r="M630" s="211" t="s">
        <v>11034</v>
      </c>
      <c r="N630" s="211" t="s">
        <v>14016</v>
      </c>
      <c r="O630" s="211" t="s">
        <v>16957</v>
      </c>
      <c r="P630" s="211" t="s">
        <v>2137</v>
      </c>
      <c r="Q630" s="230">
        <f>COUNTIF('Hedef Liste Konya'!A:A,A630)</f>
        <v>1</v>
      </c>
    </row>
    <row r="631" ht="15.75" hidden="1" customHeight="1">
      <c r="A631" s="211" t="s">
        <v>18297</v>
      </c>
      <c r="B631" s="211" t="s">
        <v>18298</v>
      </c>
      <c r="C631" s="212" t="s">
        <v>2897</v>
      </c>
      <c r="D631" s="211" t="s">
        <v>1364</v>
      </c>
      <c r="E631" s="211"/>
      <c r="F631" s="211"/>
      <c r="G631" s="213">
        <v>51.0</v>
      </c>
      <c r="H631" s="213">
        <v>21.0</v>
      </c>
      <c r="I631" s="213">
        <v>72.0</v>
      </c>
      <c r="J631" s="214">
        <v>0.71</v>
      </c>
      <c r="K631" s="211" t="s">
        <v>18299</v>
      </c>
      <c r="L631" s="211">
        <v>5.079454747E9</v>
      </c>
      <c r="M631" s="211" t="s">
        <v>13715</v>
      </c>
      <c r="N631" s="211" t="s">
        <v>18300</v>
      </c>
      <c r="O631" s="211" t="s">
        <v>18301</v>
      </c>
      <c r="P631" s="211" t="s">
        <v>2165</v>
      </c>
      <c r="Q631" s="230">
        <f>COUNTIF('Hedef Liste Konya'!A:A,A631)</f>
        <v>0</v>
      </c>
    </row>
    <row r="632" ht="15.75" hidden="1" customHeight="1">
      <c r="A632" s="211" t="s">
        <v>16828</v>
      </c>
      <c r="B632" s="211" t="s">
        <v>16829</v>
      </c>
      <c r="C632" s="212" t="s">
        <v>2897</v>
      </c>
      <c r="D632" s="211" t="s">
        <v>1519</v>
      </c>
      <c r="E632" s="213">
        <v>5.0</v>
      </c>
      <c r="F632" s="213">
        <v>3.0</v>
      </c>
      <c r="G632" s="213">
        <v>8.0</v>
      </c>
      <c r="H632" s="213">
        <v>27.0</v>
      </c>
      <c r="I632" s="213">
        <v>35.0</v>
      </c>
      <c r="J632" s="214">
        <v>0.23</v>
      </c>
      <c r="K632" s="211" t="s">
        <v>16830</v>
      </c>
      <c r="L632" s="211">
        <v>5.324145571E9</v>
      </c>
      <c r="M632" s="211" t="s">
        <v>11034</v>
      </c>
      <c r="N632" s="211" t="s">
        <v>13870</v>
      </c>
      <c r="O632" s="211" t="s">
        <v>16831</v>
      </c>
      <c r="P632" s="211" t="s">
        <v>2137</v>
      </c>
      <c r="Q632" s="230">
        <f>COUNTIF('Hedef Liste Konya'!A:A,A632)</f>
        <v>1</v>
      </c>
    </row>
    <row r="633" ht="15.75" hidden="1" customHeight="1">
      <c r="A633" s="211" t="s">
        <v>14748</v>
      </c>
      <c r="B633" s="211" t="s">
        <v>14749</v>
      </c>
      <c r="C633" s="212" t="s">
        <v>2897</v>
      </c>
      <c r="D633" s="211" t="s">
        <v>1370</v>
      </c>
      <c r="E633" s="213">
        <v>257.0</v>
      </c>
      <c r="F633" s="213">
        <v>11.0</v>
      </c>
      <c r="G633" s="213">
        <v>7.0</v>
      </c>
      <c r="H633" s="213">
        <v>3.0</v>
      </c>
      <c r="I633" s="213">
        <v>10.0</v>
      </c>
      <c r="J633" s="214">
        <v>0.7</v>
      </c>
      <c r="K633" s="211" t="s">
        <v>14750</v>
      </c>
      <c r="L633" s="211">
        <v>3.322497472E9</v>
      </c>
      <c r="M633" s="211" t="s">
        <v>13620</v>
      </c>
      <c r="N633" s="211" t="s">
        <v>14751</v>
      </c>
      <c r="O633" s="211" t="s">
        <v>14752</v>
      </c>
      <c r="P633" s="211" t="s">
        <v>2137</v>
      </c>
      <c r="Q633" s="230">
        <f>COUNTIF('Hedef Liste Konya'!A:A,A633)</f>
        <v>1</v>
      </c>
    </row>
    <row r="634" ht="15.75" hidden="1" customHeight="1">
      <c r="A634" s="211" t="s">
        <v>16628</v>
      </c>
      <c r="B634" s="211" t="s">
        <v>16629</v>
      </c>
      <c r="C634" s="212" t="s">
        <v>2897</v>
      </c>
      <c r="D634" s="211" t="s">
        <v>1364</v>
      </c>
      <c r="E634" s="213">
        <v>74.0</v>
      </c>
      <c r="F634" s="213">
        <v>14.0</v>
      </c>
      <c r="G634" s="213">
        <v>2.0</v>
      </c>
      <c r="H634" s="213">
        <v>37.0</v>
      </c>
      <c r="I634" s="213">
        <v>39.0</v>
      </c>
      <c r="J634" s="214">
        <v>0.05</v>
      </c>
      <c r="K634" s="211" t="s">
        <v>16630</v>
      </c>
      <c r="L634" s="211">
        <v>3.327128282E9</v>
      </c>
      <c r="M634" s="211" t="s">
        <v>13656</v>
      </c>
      <c r="N634" s="211" t="s">
        <v>14433</v>
      </c>
      <c r="O634" s="211" t="s">
        <v>16631</v>
      </c>
      <c r="P634" s="211" t="s">
        <v>2137</v>
      </c>
      <c r="Q634" s="230">
        <f>COUNTIF('Hedef Liste Konya'!A:A,A634)</f>
        <v>1</v>
      </c>
    </row>
    <row r="635" ht="15.75" hidden="1" customHeight="1">
      <c r="A635" s="211" t="s">
        <v>14606</v>
      </c>
      <c r="B635" s="211" t="s">
        <v>14607</v>
      </c>
      <c r="C635" s="212" t="s">
        <v>2897</v>
      </c>
      <c r="D635" s="211" t="s">
        <v>1356</v>
      </c>
      <c r="E635" s="213">
        <v>1166.0</v>
      </c>
      <c r="F635" s="213">
        <v>82.0</v>
      </c>
      <c r="G635" s="213">
        <v>15.0</v>
      </c>
      <c r="H635" s="213">
        <v>9.0</v>
      </c>
      <c r="I635" s="213">
        <v>24.0</v>
      </c>
      <c r="J635" s="214">
        <v>0.63</v>
      </c>
      <c r="K635" s="211" t="s">
        <v>14608</v>
      </c>
      <c r="L635" s="211">
        <v>5.428108102E9</v>
      </c>
      <c r="M635" s="211" t="s">
        <v>11034</v>
      </c>
      <c r="N635" s="211" t="s">
        <v>14609</v>
      </c>
      <c r="O635" s="211" t="s">
        <v>14610</v>
      </c>
      <c r="P635" s="211" t="s">
        <v>2137</v>
      </c>
      <c r="Q635" s="230">
        <f>COUNTIF('Hedef Liste Konya'!A:A,A635)</f>
        <v>1</v>
      </c>
    </row>
    <row r="636" ht="15.75" hidden="1" customHeight="1">
      <c r="A636" s="211" t="s">
        <v>14279</v>
      </c>
      <c r="B636" s="211" t="s">
        <v>14280</v>
      </c>
      <c r="C636" s="212" t="s">
        <v>2897</v>
      </c>
      <c r="D636" s="211" t="s">
        <v>1364</v>
      </c>
      <c r="E636" s="213">
        <v>193.0</v>
      </c>
      <c r="F636" s="213">
        <v>11.0</v>
      </c>
      <c r="G636" s="213">
        <v>0.0</v>
      </c>
      <c r="H636" s="213">
        <v>13.0</v>
      </c>
      <c r="I636" s="213">
        <v>13.0</v>
      </c>
      <c r="J636" s="214">
        <v>0.0</v>
      </c>
      <c r="K636" s="211" t="s">
        <v>14247</v>
      </c>
      <c r="L636" s="211">
        <v>5.31356392E9</v>
      </c>
      <c r="M636" s="211" t="s">
        <v>13595</v>
      </c>
      <c r="N636" s="211" t="s">
        <v>3069</v>
      </c>
      <c r="O636" s="211" t="s">
        <v>14281</v>
      </c>
      <c r="P636" s="211" t="s">
        <v>2137</v>
      </c>
      <c r="Q636" s="230">
        <f>COUNTIF('Hedef Liste Konya'!A:A,A636)</f>
        <v>1</v>
      </c>
    </row>
    <row r="637" ht="15.75" hidden="1" customHeight="1">
      <c r="A637" s="211" t="s">
        <v>14533</v>
      </c>
      <c r="B637" s="211" t="s">
        <v>14534</v>
      </c>
      <c r="C637" s="212" t="s">
        <v>2897</v>
      </c>
      <c r="D637" s="211" t="s">
        <v>1385</v>
      </c>
      <c r="E637" s="213">
        <v>6.0</v>
      </c>
      <c r="F637" s="211"/>
      <c r="G637" s="213">
        <v>3.0</v>
      </c>
      <c r="H637" s="213">
        <v>7.0</v>
      </c>
      <c r="I637" s="213">
        <v>10.0</v>
      </c>
      <c r="J637" s="214">
        <v>0.3</v>
      </c>
      <c r="K637" s="211" t="s">
        <v>14535</v>
      </c>
      <c r="L637" s="211">
        <v>5.067803808E9</v>
      </c>
      <c r="M637" s="211" t="s">
        <v>11034</v>
      </c>
      <c r="N637" s="211" t="s">
        <v>13602</v>
      </c>
      <c r="O637" s="211" t="s">
        <v>14536</v>
      </c>
      <c r="P637" s="211" t="s">
        <v>2137</v>
      </c>
      <c r="Q637" s="230">
        <f>COUNTIF('Hedef Liste Konya'!A:A,A637)</f>
        <v>1</v>
      </c>
    </row>
    <row r="638" ht="15.75" hidden="1" customHeight="1">
      <c r="A638" s="211" t="s">
        <v>14853</v>
      </c>
      <c r="B638" s="211" t="s">
        <v>14854</v>
      </c>
      <c r="C638" s="212" t="s">
        <v>2897</v>
      </c>
      <c r="D638" s="211" t="s">
        <v>1348</v>
      </c>
      <c r="E638" s="213">
        <v>297.0</v>
      </c>
      <c r="F638" s="213">
        <v>19.0</v>
      </c>
      <c r="G638" s="213">
        <v>0.0</v>
      </c>
      <c r="H638" s="213">
        <v>11.0</v>
      </c>
      <c r="I638" s="213">
        <v>11.0</v>
      </c>
      <c r="J638" s="214">
        <v>0.0</v>
      </c>
      <c r="K638" s="211" t="s">
        <v>14855</v>
      </c>
      <c r="L638" s="211">
        <v>3.327134044E9</v>
      </c>
      <c r="M638" s="211" t="s">
        <v>13656</v>
      </c>
      <c r="N638" s="211" t="s">
        <v>14856</v>
      </c>
      <c r="O638" s="211" t="s">
        <v>14857</v>
      </c>
      <c r="P638" s="211" t="s">
        <v>2137</v>
      </c>
      <c r="Q638" s="230">
        <f>COUNTIF('Hedef Liste Konya'!A:A,A638)</f>
        <v>1</v>
      </c>
    </row>
    <row r="639" ht="15.75" hidden="1" customHeight="1">
      <c r="A639" s="211" t="s">
        <v>15795</v>
      </c>
      <c r="B639" s="211" t="s">
        <v>15796</v>
      </c>
      <c r="C639" s="212" t="s">
        <v>2897</v>
      </c>
      <c r="D639" s="211" t="s">
        <v>1364</v>
      </c>
      <c r="E639" s="213">
        <v>75.0</v>
      </c>
      <c r="F639" s="213">
        <v>16.0</v>
      </c>
      <c r="G639" s="213">
        <v>0.0</v>
      </c>
      <c r="H639" s="213">
        <v>29.0</v>
      </c>
      <c r="I639" s="213">
        <v>29.0</v>
      </c>
      <c r="J639" s="214">
        <v>0.0</v>
      </c>
      <c r="K639" s="211" t="s">
        <v>15797</v>
      </c>
      <c r="L639" s="211">
        <v>5.411453999E9</v>
      </c>
      <c r="M639" s="211" t="s">
        <v>13595</v>
      </c>
      <c r="N639" s="211" t="s">
        <v>14632</v>
      </c>
      <c r="O639" s="211" t="s">
        <v>15798</v>
      </c>
      <c r="P639" s="211" t="s">
        <v>2137</v>
      </c>
      <c r="Q639" s="230">
        <f>COUNTIF('Hedef Liste Konya'!A:A,A639)</f>
        <v>1</v>
      </c>
    </row>
    <row r="640" ht="15.75" hidden="1" customHeight="1">
      <c r="A640" s="211" t="s">
        <v>18302</v>
      </c>
      <c r="B640" s="211" t="s">
        <v>18303</v>
      </c>
      <c r="C640" s="212" t="s">
        <v>2897</v>
      </c>
      <c r="D640" s="211" t="s">
        <v>1348</v>
      </c>
      <c r="E640" s="213">
        <v>8719.0</v>
      </c>
      <c r="F640" s="213">
        <v>276.0</v>
      </c>
      <c r="G640" s="213">
        <v>163.0</v>
      </c>
      <c r="H640" s="213">
        <v>0.0</v>
      </c>
      <c r="I640" s="213">
        <v>163.0</v>
      </c>
      <c r="J640" s="214">
        <v>1.0</v>
      </c>
      <c r="K640" s="211" t="s">
        <v>2163</v>
      </c>
      <c r="L640" s="211">
        <v>9.999999999E9</v>
      </c>
      <c r="M640" s="211" t="s">
        <v>11034</v>
      </c>
      <c r="N640" s="211" t="s">
        <v>14262</v>
      </c>
      <c r="O640" s="211" t="s">
        <v>18304</v>
      </c>
      <c r="P640" s="211" t="s">
        <v>2165</v>
      </c>
      <c r="Q640" s="230">
        <f>COUNTIF('Hedef Liste Konya'!A:A,A640)</f>
        <v>0</v>
      </c>
    </row>
    <row r="641" ht="15.75" hidden="1" customHeight="1">
      <c r="A641" s="211" t="s">
        <v>18305</v>
      </c>
      <c r="B641" s="211" t="s">
        <v>18306</v>
      </c>
      <c r="C641" s="212" t="s">
        <v>2897</v>
      </c>
      <c r="D641" s="211" t="s">
        <v>1348</v>
      </c>
      <c r="E641" s="213">
        <v>13162.0</v>
      </c>
      <c r="F641" s="213">
        <v>430.0</v>
      </c>
      <c r="G641" s="213">
        <v>165.0</v>
      </c>
      <c r="H641" s="213">
        <v>0.0</v>
      </c>
      <c r="I641" s="213">
        <v>165.0</v>
      </c>
      <c r="J641" s="214">
        <v>1.0</v>
      </c>
      <c r="K641" s="211" t="s">
        <v>2163</v>
      </c>
      <c r="L641" s="211">
        <v>9.999999999E9</v>
      </c>
      <c r="M641" s="211" t="s">
        <v>11034</v>
      </c>
      <c r="N641" s="211" t="s">
        <v>13602</v>
      </c>
      <c r="O641" s="211" t="s">
        <v>18307</v>
      </c>
      <c r="P641" s="211" t="s">
        <v>2165</v>
      </c>
      <c r="Q641" s="230">
        <f>COUNTIF('Hedef Liste Konya'!A:A,A641)</f>
        <v>0</v>
      </c>
    </row>
    <row r="642" ht="15.75" hidden="1" customHeight="1">
      <c r="A642" s="211" t="s">
        <v>18308</v>
      </c>
      <c r="B642" s="211" t="s">
        <v>18309</v>
      </c>
      <c r="C642" s="212" t="s">
        <v>2897</v>
      </c>
      <c r="D642" s="211" t="s">
        <v>1370</v>
      </c>
      <c r="E642" s="213">
        <v>3092.0</v>
      </c>
      <c r="F642" s="213">
        <v>130.0</v>
      </c>
      <c r="G642" s="213">
        <v>82.0</v>
      </c>
      <c r="H642" s="213">
        <v>0.0</v>
      </c>
      <c r="I642" s="213">
        <v>82.0</v>
      </c>
      <c r="J642" s="214">
        <v>1.0</v>
      </c>
      <c r="K642" s="211" t="s">
        <v>2163</v>
      </c>
      <c r="L642" s="211">
        <v>9.999999999E9</v>
      </c>
      <c r="M642" s="211" t="s">
        <v>11034</v>
      </c>
      <c r="N642" s="211" t="s">
        <v>13773</v>
      </c>
      <c r="O642" s="211" t="s">
        <v>18310</v>
      </c>
      <c r="P642" s="211" t="s">
        <v>2165</v>
      </c>
      <c r="Q642" s="230">
        <f>COUNTIF('Hedef Liste Konya'!A:A,A642)</f>
        <v>0</v>
      </c>
    </row>
    <row r="643" ht="15.75" hidden="1" customHeight="1">
      <c r="A643" s="211" t="s">
        <v>16304</v>
      </c>
      <c r="B643" s="211" t="s">
        <v>16305</v>
      </c>
      <c r="C643" s="212" t="s">
        <v>2897</v>
      </c>
      <c r="D643" s="211" t="s">
        <v>1507</v>
      </c>
      <c r="E643" s="213">
        <v>55.0</v>
      </c>
      <c r="F643" s="213">
        <v>13.0</v>
      </c>
      <c r="G643" s="213">
        <v>3.0</v>
      </c>
      <c r="H643" s="213">
        <v>23.0</v>
      </c>
      <c r="I643" s="213">
        <v>26.0</v>
      </c>
      <c r="J643" s="214">
        <v>0.12</v>
      </c>
      <c r="K643" s="211" t="s">
        <v>16306</v>
      </c>
      <c r="L643" s="211">
        <v>5.547434189E9</v>
      </c>
      <c r="M643" s="211" t="s">
        <v>11034</v>
      </c>
      <c r="N643" s="211" t="s">
        <v>14076</v>
      </c>
      <c r="O643" s="211" t="s">
        <v>16307</v>
      </c>
      <c r="P643" s="211" t="s">
        <v>2137</v>
      </c>
      <c r="Q643" s="230">
        <f>COUNTIF('Hedef Liste Konya'!A:A,A643)</f>
        <v>1</v>
      </c>
    </row>
    <row r="644" ht="15.75" hidden="1" customHeight="1">
      <c r="A644" s="211" t="s">
        <v>16041</v>
      </c>
      <c r="B644" s="211" t="s">
        <v>16042</v>
      </c>
      <c r="C644" s="212" t="s">
        <v>2897</v>
      </c>
      <c r="D644" s="211" t="s">
        <v>1385</v>
      </c>
      <c r="E644" s="213">
        <v>472.0</v>
      </c>
      <c r="F644" s="213">
        <v>40.0</v>
      </c>
      <c r="G644" s="213">
        <v>0.0</v>
      </c>
      <c r="H644" s="213">
        <v>71.0</v>
      </c>
      <c r="I644" s="213">
        <v>71.0</v>
      </c>
      <c r="J644" s="214">
        <v>0.0</v>
      </c>
      <c r="K644" s="211" t="s">
        <v>16043</v>
      </c>
      <c r="L644" s="211">
        <v>3.322415648E9</v>
      </c>
      <c r="M644" s="211" t="s">
        <v>11034</v>
      </c>
      <c r="N644" s="211" t="s">
        <v>13602</v>
      </c>
      <c r="O644" s="211" t="s">
        <v>16044</v>
      </c>
      <c r="P644" s="211" t="s">
        <v>2137</v>
      </c>
      <c r="Q644" s="230">
        <f>COUNTIF('Hedef Liste Konya'!A:A,A644)</f>
        <v>1</v>
      </c>
    </row>
    <row r="645" ht="15.75" hidden="1" customHeight="1">
      <c r="A645" s="211" t="s">
        <v>15112</v>
      </c>
      <c r="B645" s="211" t="s">
        <v>15113</v>
      </c>
      <c r="C645" s="212" t="s">
        <v>2897</v>
      </c>
      <c r="D645" s="211" t="s">
        <v>1356</v>
      </c>
      <c r="E645" s="213">
        <v>4.0</v>
      </c>
      <c r="F645" s="211"/>
      <c r="G645" s="213">
        <v>0.0</v>
      </c>
      <c r="H645" s="213">
        <v>18.0</v>
      </c>
      <c r="I645" s="213">
        <v>18.0</v>
      </c>
      <c r="J645" s="214">
        <v>0.0</v>
      </c>
      <c r="K645" s="211" t="s">
        <v>15114</v>
      </c>
      <c r="L645" s="211">
        <v>3.323215959E9</v>
      </c>
      <c r="M645" s="211" t="s">
        <v>13595</v>
      </c>
      <c r="N645" s="211" t="s">
        <v>13596</v>
      </c>
      <c r="O645" s="211" t="s">
        <v>15115</v>
      </c>
      <c r="P645" s="211" t="s">
        <v>2137</v>
      </c>
      <c r="Q645" s="230">
        <f>COUNTIF('Hedef Liste Konya'!A:A,A645)</f>
        <v>1</v>
      </c>
    </row>
    <row r="646" ht="15.75" hidden="1" customHeight="1">
      <c r="A646" s="211" t="s">
        <v>15718</v>
      </c>
      <c r="B646" s="211" t="s">
        <v>15719</v>
      </c>
      <c r="C646" s="212" t="s">
        <v>2897</v>
      </c>
      <c r="D646" s="211" t="s">
        <v>1370</v>
      </c>
      <c r="E646" s="213">
        <v>35.0</v>
      </c>
      <c r="F646" s="213">
        <v>6.0</v>
      </c>
      <c r="G646" s="213">
        <v>0.0</v>
      </c>
      <c r="H646" s="213">
        <v>12.0</v>
      </c>
      <c r="I646" s="213">
        <v>12.0</v>
      </c>
      <c r="J646" s="214">
        <v>0.0</v>
      </c>
      <c r="K646" s="211" t="s">
        <v>15720</v>
      </c>
      <c r="L646" s="211">
        <v>5.46543667E9</v>
      </c>
      <c r="M646" s="211" t="s">
        <v>11034</v>
      </c>
      <c r="N646" s="211" t="s">
        <v>3216</v>
      </c>
      <c r="O646" s="211" t="s">
        <v>15721</v>
      </c>
      <c r="P646" s="211" t="s">
        <v>2137</v>
      </c>
      <c r="Q646" s="230">
        <f>COUNTIF('Hedef Liste Konya'!A:A,A646)</f>
        <v>1</v>
      </c>
    </row>
    <row r="647" ht="15.75" hidden="1" customHeight="1">
      <c r="A647" s="211" t="s">
        <v>15373</v>
      </c>
      <c r="B647" s="211" t="s">
        <v>15374</v>
      </c>
      <c r="C647" s="212" t="s">
        <v>2897</v>
      </c>
      <c r="D647" s="211" t="s">
        <v>1507</v>
      </c>
      <c r="E647" s="213">
        <v>48.0</v>
      </c>
      <c r="F647" s="213">
        <v>8.0</v>
      </c>
      <c r="G647" s="213">
        <v>16.0</v>
      </c>
      <c r="H647" s="213">
        <v>0.0</v>
      </c>
      <c r="I647" s="213">
        <v>16.0</v>
      </c>
      <c r="J647" s="214">
        <v>1.0</v>
      </c>
      <c r="K647" s="211" t="s">
        <v>15375</v>
      </c>
      <c r="L647" s="211">
        <v>5.057253807E9</v>
      </c>
      <c r="M647" s="211" t="s">
        <v>11034</v>
      </c>
      <c r="N647" s="211" t="s">
        <v>13773</v>
      </c>
      <c r="O647" s="211" t="s">
        <v>15376</v>
      </c>
      <c r="P647" s="211" t="s">
        <v>2137</v>
      </c>
      <c r="Q647" s="230">
        <f>COUNTIF('Hedef Liste Konya'!A:A,A647)</f>
        <v>1</v>
      </c>
    </row>
    <row r="648" ht="15.75" hidden="1" customHeight="1">
      <c r="A648" s="211" t="s">
        <v>14226</v>
      </c>
      <c r="B648" s="211" t="s">
        <v>14227</v>
      </c>
      <c r="C648" s="212" t="s">
        <v>2897</v>
      </c>
      <c r="D648" s="211" t="s">
        <v>1370</v>
      </c>
      <c r="E648" s="213">
        <v>13.0</v>
      </c>
      <c r="F648" s="211"/>
      <c r="G648" s="213">
        <v>26.0</v>
      </c>
      <c r="H648" s="213">
        <v>4.0</v>
      </c>
      <c r="I648" s="213">
        <v>30.0</v>
      </c>
      <c r="J648" s="214">
        <v>0.87</v>
      </c>
      <c r="K648" s="211" t="s">
        <v>14228</v>
      </c>
      <c r="L648" s="211">
        <v>5.423027071E9</v>
      </c>
      <c r="M648" s="211" t="s">
        <v>11034</v>
      </c>
      <c r="N648" s="211" t="s">
        <v>13773</v>
      </c>
      <c r="O648" s="211" t="s">
        <v>14229</v>
      </c>
      <c r="P648" s="211" t="s">
        <v>2137</v>
      </c>
      <c r="Q648" s="230">
        <f>COUNTIF('Hedef Liste Konya'!A:A,A648)</f>
        <v>1</v>
      </c>
    </row>
    <row r="649" ht="15.75" hidden="1" customHeight="1">
      <c r="A649" s="211" t="s">
        <v>14376</v>
      </c>
      <c r="B649" s="211" t="s">
        <v>14377</v>
      </c>
      <c r="C649" s="212" t="s">
        <v>2897</v>
      </c>
      <c r="D649" s="211" t="s">
        <v>1348</v>
      </c>
      <c r="E649" s="213">
        <v>123.0</v>
      </c>
      <c r="F649" s="213">
        <v>42.0</v>
      </c>
      <c r="G649" s="213">
        <v>2.0</v>
      </c>
      <c r="H649" s="213">
        <v>34.0</v>
      </c>
      <c r="I649" s="213">
        <v>36.0</v>
      </c>
      <c r="J649" s="214">
        <v>0.06</v>
      </c>
      <c r="K649" s="211" t="s">
        <v>18311</v>
      </c>
      <c r="L649" s="211">
        <v>5.441424578E9</v>
      </c>
      <c r="M649" s="211" t="s">
        <v>13620</v>
      </c>
      <c r="N649" s="211" t="s">
        <v>13763</v>
      </c>
      <c r="O649" s="211" t="s">
        <v>14378</v>
      </c>
      <c r="P649" s="211" t="s">
        <v>2137</v>
      </c>
      <c r="Q649" s="230">
        <f>COUNTIF('Hedef Liste Konya'!A:A,A649)</f>
        <v>1</v>
      </c>
    </row>
    <row r="650" ht="15.75" hidden="1" customHeight="1">
      <c r="A650" s="211" t="s">
        <v>16966</v>
      </c>
      <c r="B650" s="211" t="s">
        <v>16967</v>
      </c>
      <c r="C650" s="212" t="s">
        <v>2897</v>
      </c>
      <c r="D650" s="211" t="s">
        <v>2299</v>
      </c>
      <c r="E650" s="213">
        <v>12.0</v>
      </c>
      <c r="F650" s="211"/>
      <c r="G650" s="213">
        <v>0.0</v>
      </c>
      <c r="H650" s="213">
        <v>57.0</v>
      </c>
      <c r="I650" s="213">
        <v>57.0</v>
      </c>
      <c r="J650" s="214">
        <v>0.0</v>
      </c>
      <c r="K650" s="211" t="s">
        <v>16968</v>
      </c>
      <c r="L650" s="211">
        <v>5.4538377E9</v>
      </c>
      <c r="M650" s="211" t="s">
        <v>11034</v>
      </c>
      <c r="N650" s="211" t="s">
        <v>13870</v>
      </c>
      <c r="O650" s="211" t="s">
        <v>16969</v>
      </c>
      <c r="P650" s="211" t="s">
        <v>2137</v>
      </c>
      <c r="Q650" s="230">
        <f>COUNTIF('Hedef Liste Konya'!A:A,A650)</f>
        <v>1</v>
      </c>
    </row>
    <row r="651" ht="15.75" hidden="1" customHeight="1">
      <c r="A651" s="211" t="s">
        <v>14435</v>
      </c>
      <c r="B651" s="211" t="s">
        <v>14436</v>
      </c>
      <c r="C651" s="212" t="s">
        <v>2897</v>
      </c>
      <c r="D651" s="211" t="s">
        <v>1348</v>
      </c>
      <c r="E651" s="213">
        <v>8500.0</v>
      </c>
      <c r="F651" s="213">
        <v>667.0</v>
      </c>
      <c r="G651" s="213">
        <v>18.0</v>
      </c>
      <c r="H651" s="213">
        <v>19.0</v>
      </c>
      <c r="I651" s="213">
        <v>37.0</v>
      </c>
      <c r="J651" s="214">
        <v>0.49</v>
      </c>
      <c r="K651" s="211" t="s">
        <v>14437</v>
      </c>
      <c r="L651" s="211">
        <v>5.466466258E9</v>
      </c>
      <c r="M651" s="211" t="s">
        <v>11034</v>
      </c>
      <c r="N651" s="211" t="s">
        <v>13602</v>
      </c>
      <c r="O651" s="211" t="s">
        <v>14438</v>
      </c>
      <c r="P651" s="211" t="s">
        <v>2137</v>
      </c>
      <c r="Q651" s="230">
        <f>COUNTIF('Hedef Liste Konya'!A:A,A651)</f>
        <v>1</v>
      </c>
    </row>
    <row r="652" ht="15.75" hidden="1" customHeight="1">
      <c r="A652" s="211" t="s">
        <v>15031</v>
      </c>
      <c r="B652" s="211" t="s">
        <v>18312</v>
      </c>
      <c r="C652" s="212" t="s">
        <v>2897</v>
      </c>
      <c r="D652" s="211" t="s">
        <v>1370</v>
      </c>
      <c r="E652" s="211"/>
      <c r="F652" s="211"/>
      <c r="G652" s="213">
        <v>0.0</v>
      </c>
      <c r="H652" s="213">
        <v>9.0</v>
      </c>
      <c r="I652" s="213">
        <v>9.0</v>
      </c>
      <c r="J652" s="214">
        <v>0.0</v>
      </c>
      <c r="K652" s="211" t="s">
        <v>15033</v>
      </c>
      <c r="L652" s="211">
        <v>5.35103385E9</v>
      </c>
      <c r="M652" s="211" t="s">
        <v>13620</v>
      </c>
      <c r="N652" s="211" t="s">
        <v>13971</v>
      </c>
      <c r="O652" s="211" t="s">
        <v>15034</v>
      </c>
      <c r="P652" s="211" t="s">
        <v>2137</v>
      </c>
      <c r="Q652" s="230">
        <f>COUNTIF('Hedef Liste Konya'!A:A,A652)</f>
        <v>1</v>
      </c>
    </row>
    <row r="653" ht="15.75" hidden="1" customHeight="1">
      <c r="A653" s="211" t="s">
        <v>14639</v>
      </c>
      <c r="B653" s="211" t="s">
        <v>14640</v>
      </c>
      <c r="C653" s="212" t="s">
        <v>2897</v>
      </c>
      <c r="D653" s="211" t="s">
        <v>1507</v>
      </c>
      <c r="F653" s="211"/>
      <c r="G653" s="213">
        <v>0.0</v>
      </c>
      <c r="H653" s="213">
        <v>14.0</v>
      </c>
      <c r="I653" s="213">
        <v>14.0</v>
      </c>
      <c r="J653" s="214">
        <v>0.0</v>
      </c>
      <c r="K653" s="211" t="s">
        <v>14641</v>
      </c>
      <c r="L653" s="211">
        <v>5.326526839E9</v>
      </c>
      <c r="M653" s="211" t="s">
        <v>13620</v>
      </c>
      <c r="N653" s="211" t="s">
        <v>14642</v>
      </c>
      <c r="O653" s="211" t="s">
        <v>14643</v>
      </c>
      <c r="P653" s="211" t="s">
        <v>2137</v>
      </c>
      <c r="Q653" s="230">
        <f>COUNTIF('Hedef Liste Konya'!A:A,A653)</f>
        <v>1</v>
      </c>
    </row>
    <row r="654" ht="15.75" hidden="1" customHeight="1">
      <c r="A654" s="211" t="s">
        <v>15672</v>
      </c>
      <c r="B654" s="211" t="s">
        <v>15673</v>
      </c>
      <c r="C654" s="212" t="s">
        <v>2897</v>
      </c>
      <c r="D654" s="211" t="s">
        <v>1364</v>
      </c>
      <c r="E654" s="213">
        <v>1.0</v>
      </c>
      <c r="F654" s="213">
        <v>1.0</v>
      </c>
      <c r="G654" s="213">
        <v>0.0</v>
      </c>
      <c r="H654" s="213">
        <v>18.0</v>
      </c>
      <c r="I654" s="213">
        <v>18.0</v>
      </c>
      <c r="J654" s="214">
        <v>0.0</v>
      </c>
      <c r="K654" s="211" t="s">
        <v>15674</v>
      </c>
      <c r="L654" s="211">
        <v>5.545764642E9</v>
      </c>
      <c r="M654" s="211" t="s">
        <v>13620</v>
      </c>
      <c r="N654" s="211" t="s">
        <v>13763</v>
      </c>
      <c r="O654" s="211" t="s">
        <v>15675</v>
      </c>
      <c r="P654" s="211" t="s">
        <v>2137</v>
      </c>
      <c r="Q654" s="230">
        <f>COUNTIF('Hedef Liste Konya'!A:A,A654)</f>
        <v>1</v>
      </c>
    </row>
    <row r="655" ht="15.75" hidden="1" customHeight="1">
      <c r="A655" s="211" t="s">
        <v>14107</v>
      </c>
      <c r="B655" s="211" t="s">
        <v>14108</v>
      </c>
      <c r="C655" s="212" t="s">
        <v>2897</v>
      </c>
      <c r="D655" s="211" t="s">
        <v>1385</v>
      </c>
      <c r="E655" s="213">
        <v>72.0</v>
      </c>
      <c r="F655" s="213">
        <v>22.0</v>
      </c>
      <c r="G655" s="213">
        <v>0.0</v>
      </c>
      <c r="H655" s="213">
        <v>33.0</v>
      </c>
      <c r="I655" s="213">
        <v>33.0</v>
      </c>
      <c r="J655" s="214">
        <v>0.0</v>
      </c>
      <c r="K655" s="211" t="s">
        <v>14109</v>
      </c>
      <c r="L655" s="211">
        <v>5.396462071E9</v>
      </c>
      <c r="M655" s="211" t="s">
        <v>11034</v>
      </c>
      <c r="N655" s="211" t="s">
        <v>13668</v>
      </c>
      <c r="O655" s="211" t="s">
        <v>14110</v>
      </c>
      <c r="P655" s="211" t="s">
        <v>2137</v>
      </c>
      <c r="Q655" s="230">
        <f>COUNTIF('Hedef Liste Konya'!A:A,A655)</f>
        <v>1</v>
      </c>
    </row>
    <row r="656" ht="15.75" hidden="1" customHeight="1">
      <c r="A656" s="211" t="s">
        <v>16782</v>
      </c>
      <c r="B656" s="211" t="s">
        <v>16783</v>
      </c>
      <c r="C656" s="212" t="s">
        <v>2897</v>
      </c>
      <c r="D656" s="211" t="s">
        <v>1378</v>
      </c>
      <c r="E656" s="213">
        <v>13.0</v>
      </c>
      <c r="F656" s="213">
        <v>6.0</v>
      </c>
      <c r="G656" s="213">
        <v>0.0</v>
      </c>
      <c r="H656" s="213">
        <v>18.0</v>
      </c>
      <c r="I656" s="213">
        <v>18.0</v>
      </c>
      <c r="J656" s="214">
        <v>0.0</v>
      </c>
      <c r="K656" s="211" t="s">
        <v>16784</v>
      </c>
      <c r="L656" s="211">
        <v>5.322763181E9</v>
      </c>
      <c r="M656" s="211" t="s">
        <v>13620</v>
      </c>
      <c r="N656" s="211" t="s">
        <v>15997</v>
      </c>
      <c r="O656" s="211" t="s">
        <v>16785</v>
      </c>
      <c r="P656" s="211" t="s">
        <v>2137</v>
      </c>
      <c r="Q656" s="230">
        <f>COUNTIF('Hedef Liste Konya'!A:A,A656)</f>
        <v>1</v>
      </c>
    </row>
    <row r="657" ht="15.75" hidden="1" customHeight="1">
      <c r="A657" s="211" t="s">
        <v>15331</v>
      </c>
      <c r="B657" s="211" t="s">
        <v>15332</v>
      </c>
      <c r="C657" s="212" t="s">
        <v>2897</v>
      </c>
      <c r="D657" s="211" t="s">
        <v>1370</v>
      </c>
      <c r="E657" s="213">
        <v>9.0</v>
      </c>
      <c r="F657" s="213">
        <v>9.0</v>
      </c>
      <c r="G657" s="213">
        <v>0.0</v>
      </c>
      <c r="H657" s="213">
        <v>11.0</v>
      </c>
      <c r="I657" s="213">
        <v>11.0</v>
      </c>
      <c r="J657" s="214">
        <v>0.0</v>
      </c>
      <c r="K657" s="211" t="s">
        <v>15333</v>
      </c>
      <c r="L657" s="211">
        <v>5.449658281E9</v>
      </c>
      <c r="M657" s="211" t="s">
        <v>11034</v>
      </c>
      <c r="N657" s="211" t="s">
        <v>14277</v>
      </c>
      <c r="O657" s="211" t="s">
        <v>15334</v>
      </c>
      <c r="P657" s="211" t="s">
        <v>2137</v>
      </c>
      <c r="Q657" s="230">
        <f>COUNTIF('Hedef Liste Konya'!A:A,A657)</f>
        <v>1</v>
      </c>
    </row>
    <row r="658" ht="15.75" hidden="1" customHeight="1">
      <c r="A658" s="211" t="s">
        <v>16754</v>
      </c>
      <c r="B658" s="211" t="s">
        <v>16755</v>
      </c>
      <c r="C658" s="212" t="s">
        <v>2897</v>
      </c>
      <c r="D658" s="211" t="s">
        <v>1827</v>
      </c>
      <c r="E658" s="213">
        <v>46.0</v>
      </c>
      <c r="F658" s="213">
        <v>22.0</v>
      </c>
      <c r="G658" s="213">
        <v>0.0</v>
      </c>
      <c r="H658" s="213">
        <v>26.0</v>
      </c>
      <c r="I658" s="213">
        <v>26.0</v>
      </c>
      <c r="J658" s="214">
        <v>0.0</v>
      </c>
      <c r="K658" s="211" t="s">
        <v>16756</v>
      </c>
      <c r="L658" s="211">
        <v>5.453326342E9</v>
      </c>
      <c r="M658" s="211" t="s">
        <v>11034</v>
      </c>
      <c r="N658" s="211" t="s">
        <v>13602</v>
      </c>
      <c r="O658" s="211" t="s">
        <v>16757</v>
      </c>
      <c r="P658" s="211" t="s">
        <v>2137</v>
      </c>
      <c r="Q658" s="230">
        <f>COUNTIF('Hedef Liste Konya'!A:A,A658)</f>
        <v>1</v>
      </c>
    </row>
    <row r="659" ht="15.75" hidden="1" customHeight="1">
      <c r="A659" s="211" t="s">
        <v>15713</v>
      </c>
      <c r="B659" s="211" t="s">
        <v>15714</v>
      </c>
      <c r="C659" s="212" t="s">
        <v>2897</v>
      </c>
      <c r="D659" s="211" t="s">
        <v>1364</v>
      </c>
      <c r="E659" s="213">
        <v>4.0</v>
      </c>
      <c r="F659" s="213">
        <v>3.0</v>
      </c>
      <c r="G659" s="213">
        <v>0.0</v>
      </c>
      <c r="H659" s="213">
        <v>10.0</v>
      </c>
      <c r="I659" s="213">
        <v>10.0</v>
      </c>
      <c r="J659" s="214">
        <v>0.0</v>
      </c>
      <c r="K659" s="211" t="s">
        <v>15715</v>
      </c>
      <c r="L659" s="211">
        <v>5.433104936E9</v>
      </c>
      <c r="M659" s="211" t="s">
        <v>11034</v>
      </c>
      <c r="N659" s="211" t="s">
        <v>1592</v>
      </c>
      <c r="O659" s="211" t="s">
        <v>15716</v>
      </c>
      <c r="P659" s="211" t="s">
        <v>2137</v>
      </c>
      <c r="Q659" s="230">
        <f>COUNTIF('Hedef Liste Konya'!A:A,A659)</f>
        <v>1</v>
      </c>
    </row>
    <row r="660" ht="15.75" hidden="1" customHeight="1">
      <c r="A660" s="211" t="s">
        <v>16156</v>
      </c>
      <c r="B660" s="211" t="s">
        <v>16157</v>
      </c>
      <c r="C660" s="212" t="s">
        <v>2897</v>
      </c>
      <c r="D660" s="211" t="s">
        <v>1507</v>
      </c>
      <c r="E660" s="213">
        <v>3.0</v>
      </c>
      <c r="F660" s="211"/>
      <c r="G660" s="213">
        <v>0.0</v>
      </c>
      <c r="H660" s="213">
        <v>49.0</v>
      </c>
      <c r="I660" s="213">
        <v>49.0</v>
      </c>
      <c r="J660" s="214">
        <v>0.0</v>
      </c>
      <c r="K660" s="211" t="s">
        <v>16158</v>
      </c>
      <c r="L660" s="211">
        <v>5.439444193E9</v>
      </c>
      <c r="M660" s="211" t="s">
        <v>11034</v>
      </c>
      <c r="N660" s="211" t="s">
        <v>13602</v>
      </c>
      <c r="O660" s="211" t="s">
        <v>16159</v>
      </c>
      <c r="P660" s="211" t="s">
        <v>2137</v>
      </c>
      <c r="Q660" s="230">
        <f>COUNTIF('Hedef Liste Konya'!A:A,A660)</f>
        <v>1</v>
      </c>
    </row>
    <row r="661" ht="15.75" hidden="1" customHeight="1">
      <c r="A661" s="211" t="s">
        <v>18313</v>
      </c>
      <c r="B661" s="211" t="s">
        <v>18314</v>
      </c>
      <c r="C661" s="212" t="s">
        <v>2897</v>
      </c>
      <c r="D661" s="211" t="s">
        <v>1507</v>
      </c>
      <c r="E661" s="213">
        <v>80.0</v>
      </c>
      <c r="F661" s="213">
        <v>32.0</v>
      </c>
      <c r="G661" s="213">
        <v>19.0</v>
      </c>
      <c r="H661" s="213">
        <v>1.0</v>
      </c>
      <c r="I661" s="213">
        <v>20.0</v>
      </c>
      <c r="J661" s="214">
        <v>0.95</v>
      </c>
      <c r="K661" s="211" t="s">
        <v>16944</v>
      </c>
      <c r="L661" s="211">
        <v>5.331701785E9</v>
      </c>
      <c r="M661" s="211" t="s">
        <v>11034</v>
      </c>
      <c r="N661" s="211" t="s">
        <v>13602</v>
      </c>
      <c r="O661" s="211" t="s">
        <v>18315</v>
      </c>
      <c r="P661" s="211" t="s">
        <v>2137</v>
      </c>
      <c r="Q661" s="230">
        <f>COUNTIF('Hedef Liste Konya'!A:A,A661)</f>
        <v>0</v>
      </c>
    </row>
    <row r="662" ht="15.75" hidden="1" customHeight="1">
      <c r="A662" s="211" t="s">
        <v>16959</v>
      </c>
      <c r="B662" s="211" t="s">
        <v>16956</v>
      </c>
      <c r="C662" s="212" t="s">
        <v>2897</v>
      </c>
      <c r="D662" s="211" t="s">
        <v>1385</v>
      </c>
      <c r="E662" s="211"/>
      <c r="F662" s="211"/>
      <c r="G662" s="213">
        <v>7.0</v>
      </c>
      <c r="H662" s="213">
        <v>32.0</v>
      </c>
      <c r="I662" s="213">
        <v>39.0</v>
      </c>
      <c r="J662" s="214">
        <v>0.18</v>
      </c>
      <c r="K662" s="211" t="s">
        <v>16960</v>
      </c>
      <c r="L662" s="211">
        <v>5.444312009E9</v>
      </c>
      <c r="M662" s="211" t="s">
        <v>11034</v>
      </c>
      <c r="N662" s="211" t="s">
        <v>14016</v>
      </c>
      <c r="O662" s="211" t="s">
        <v>16961</v>
      </c>
      <c r="P662" s="211" t="s">
        <v>2137</v>
      </c>
      <c r="Q662" s="230">
        <f>COUNTIF('Hedef Liste Konya'!A:A,A662)</f>
        <v>1</v>
      </c>
    </row>
    <row r="663" ht="15.75" hidden="1" customHeight="1">
      <c r="A663" s="211" t="s">
        <v>16738</v>
      </c>
      <c r="B663" s="211" t="s">
        <v>16739</v>
      </c>
      <c r="C663" s="212" t="s">
        <v>2897</v>
      </c>
      <c r="D663" s="211" t="s">
        <v>1443</v>
      </c>
      <c r="E663" s="213">
        <v>91.0</v>
      </c>
      <c r="F663" s="213">
        <v>28.0</v>
      </c>
      <c r="G663" s="213">
        <v>0.0</v>
      </c>
      <c r="H663" s="213">
        <v>49.0</v>
      </c>
      <c r="I663" s="213">
        <v>49.0</v>
      </c>
      <c r="J663" s="214">
        <v>0.0</v>
      </c>
      <c r="K663" s="211" t="s">
        <v>16740</v>
      </c>
      <c r="L663" s="211">
        <v>3.322905444E9</v>
      </c>
      <c r="M663" s="211" t="s">
        <v>11034</v>
      </c>
      <c r="N663" s="211" t="s">
        <v>13602</v>
      </c>
      <c r="O663" s="211" t="s">
        <v>16741</v>
      </c>
      <c r="P663" s="211" t="s">
        <v>2137</v>
      </c>
      <c r="Q663" s="230">
        <f>COUNTIF('Hedef Liste Konya'!A:A,A663)</f>
        <v>1</v>
      </c>
    </row>
    <row r="664" ht="15.75" hidden="1" customHeight="1">
      <c r="A664" s="211" t="s">
        <v>16125</v>
      </c>
      <c r="B664" s="211" t="s">
        <v>16126</v>
      </c>
      <c r="C664" s="212" t="s">
        <v>2897</v>
      </c>
      <c r="D664" s="211" t="s">
        <v>1577</v>
      </c>
      <c r="E664" s="213">
        <v>359.0</v>
      </c>
      <c r="F664" s="213">
        <v>167.0</v>
      </c>
      <c r="G664" s="213">
        <v>0.0</v>
      </c>
      <c r="H664" s="213">
        <v>134.0</v>
      </c>
      <c r="I664" s="213">
        <v>134.0</v>
      </c>
      <c r="J664" s="214">
        <v>0.0</v>
      </c>
      <c r="K664" s="211" t="s">
        <v>16127</v>
      </c>
      <c r="L664" s="211">
        <v>3.32241404E9</v>
      </c>
      <c r="M664" s="211" t="s">
        <v>11034</v>
      </c>
      <c r="N664" s="211" t="s">
        <v>13602</v>
      </c>
      <c r="O664" s="211" t="s">
        <v>16128</v>
      </c>
      <c r="P664" s="211" t="s">
        <v>2137</v>
      </c>
      <c r="Q664" s="230">
        <f>COUNTIF('Hedef Liste Konya'!A:A,A664)</f>
        <v>1</v>
      </c>
    </row>
    <row r="665" ht="15.75" hidden="1" customHeight="1">
      <c r="A665" s="211" t="s">
        <v>16173</v>
      </c>
      <c r="B665" s="211" t="s">
        <v>16174</v>
      </c>
      <c r="C665" s="212" t="s">
        <v>2897</v>
      </c>
      <c r="D665" s="211" t="s">
        <v>1378</v>
      </c>
      <c r="E665" s="213">
        <v>25.0</v>
      </c>
      <c r="F665" s="213">
        <v>16.0</v>
      </c>
      <c r="G665" s="213">
        <v>0.0</v>
      </c>
      <c r="H665" s="213">
        <v>26.0</v>
      </c>
      <c r="I665" s="213">
        <v>26.0</v>
      </c>
      <c r="J665" s="214">
        <v>0.0</v>
      </c>
      <c r="K665" s="211" t="s">
        <v>16175</v>
      </c>
      <c r="L665" s="211">
        <v>5.462941521E9</v>
      </c>
      <c r="M665" s="211" t="s">
        <v>13620</v>
      </c>
      <c r="N665" s="211" t="s">
        <v>13763</v>
      </c>
      <c r="O665" s="211" t="s">
        <v>16176</v>
      </c>
      <c r="P665" s="211" t="s">
        <v>2137</v>
      </c>
      <c r="Q665" s="230">
        <f>COUNTIF('Hedef Liste Konya'!A:A,A665)</f>
        <v>1</v>
      </c>
    </row>
    <row r="666" ht="15.75" hidden="1" customHeight="1">
      <c r="A666" s="211" t="s">
        <v>14140</v>
      </c>
      <c r="B666" s="211" t="s">
        <v>14141</v>
      </c>
      <c r="C666" s="212" t="s">
        <v>2897</v>
      </c>
      <c r="D666" s="211" t="s">
        <v>1348</v>
      </c>
      <c r="E666" s="213">
        <v>105.0</v>
      </c>
      <c r="F666" s="213">
        <v>73.0</v>
      </c>
      <c r="G666" s="213">
        <v>0.0</v>
      </c>
      <c r="H666" s="213">
        <v>22.0</v>
      </c>
      <c r="I666" s="213">
        <v>22.0</v>
      </c>
      <c r="J666" s="214">
        <v>0.0</v>
      </c>
      <c r="K666" s="211" t="s">
        <v>14142</v>
      </c>
      <c r="L666" s="211">
        <v>5.417823032E9</v>
      </c>
      <c r="M666" s="211" t="s">
        <v>11034</v>
      </c>
      <c r="N666" s="211" t="s">
        <v>13602</v>
      </c>
      <c r="O666" s="211" t="s">
        <v>14143</v>
      </c>
      <c r="P666" s="211" t="s">
        <v>2137</v>
      </c>
      <c r="Q666" s="230">
        <f>COUNTIF('Hedef Liste Konya'!A:A,A666)</f>
        <v>1</v>
      </c>
    </row>
    <row r="667" ht="15.75" hidden="1" customHeight="1">
      <c r="A667" s="211" t="s">
        <v>14179</v>
      </c>
      <c r="B667" s="211" t="s">
        <v>14180</v>
      </c>
      <c r="C667" s="212" t="s">
        <v>2897</v>
      </c>
      <c r="D667" s="211" t="s">
        <v>1443</v>
      </c>
      <c r="E667" s="213">
        <v>11.0</v>
      </c>
      <c r="F667" s="213">
        <v>3.0</v>
      </c>
      <c r="G667" s="213">
        <v>0.0</v>
      </c>
      <c r="H667" s="213">
        <v>16.0</v>
      </c>
      <c r="I667" s="213">
        <v>16.0</v>
      </c>
      <c r="J667" s="214">
        <v>0.0</v>
      </c>
      <c r="K667" s="211" t="s">
        <v>14181</v>
      </c>
      <c r="L667" s="211">
        <v>5.052112713E9</v>
      </c>
      <c r="M667" s="211" t="s">
        <v>11034</v>
      </c>
      <c r="N667" s="211" t="s">
        <v>13602</v>
      </c>
      <c r="O667" s="211" t="s">
        <v>14182</v>
      </c>
      <c r="P667" s="211" t="s">
        <v>2137</v>
      </c>
      <c r="Q667" s="230">
        <f>COUNTIF('Hedef Liste Konya'!A:A,A667)</f>
        <v>1</v>
      </c>
    </row>
    <row r="668" ht="15.75" hidden="1" customHeight="1">
      <c r="A668" s="211" t="s">
        <v>15417</v>
      </c>
      <c r="B668" s="211" t="s">
        <v>15418</v>
      </c>
      <c r="C668" s="212" t="s">
        <v>2897</v>
      </c>
      <c r="D668" s="211" t="s">
        <v>1597</v>
      </c>
      <c r="E668" s="213">
        <v>151.0</v>
      </c>
      <c r="F668" s="213">
        <v>15.0</v>
      </c>
      <c r="G668" s="213">
        <v>0.0</v>
      </c>
      <c r="H668" s="213">
        <v>50.0</v>
      </c>
      <c r="I668" s="213">
        <v>50.0</v>
      </c>
      <c r="J668" s="214">
        <v>0.0</v>
      </c>
      <c r="K668" s="211" t="s">
        <v>15419</v>
      </c>
      <c r="L668" s="211">
        <v>3.327101333E9</v>
      </c>
      <c r="M668" s="211" t="s">
        <v>13656</v>
      </c>
      <c r="N668" s="211" t="s">
        <v>14200</v>
      </c>
      <c r="O668" s="211" t="s">
        <v>15420</v>
      </c>
      <c r="P668" s="211" t="s">
        <v>2137</v>
      </c>
      <c r="Q668" s="230">
        <f>COUNTIF('Hedef Liste Konya'!A:A,A668)</f>
        <v>1</v>
      </c>
    </row>
    <row r="669" ht="15.75" hidden="1" customHeight="1">
      <c r="A669" s="211" t="s">
        <v>16826</v>
      </c>
      <c r="B669" s="211" t="s">
        <v>16827</v>
      </c>
      <c r="C669" s="212" t="s">
        <v>2897</v>
      </c>
      <c r="D669" s="211" t="s">
        <v>1507</v>
      </c>
      <c r="E669" s="213">
        <v>9.0</v>
      </c>
      <c r="F669" s="211"/>
      <c r="G669" s="213">
        <v>10.0</v>
      </c>
      <c r="H669" s="213">
        <v>6.0</v>
      </c>
      <c r="I669" s="213">
        <v>16.0</v>
      </c>
      <c r="J669" s="214">
        <v>0.63</v>
      </c>
      <c r="K669" s="211" t="s">
        <v>16823</v>
      </c>
      <c r="L669" s="211">
        <v>5.323498816E9</v>
      </c>
      <c r="M669" s="211" t="s">
        <v>11034</v>
      </c>
      <c r="N669" s="211" t="s">
        <v>13602</v>
      </c>
      <c r="O669" s="211" t="s">
        <v>16824</v>
      </c>
      <c r="P669" s="211" t="s">
        <v>2137</v>
      </c>
      <c r="Q669" s="230">
        <f>COUNTIF('Hedef Liste Konya'!A:A,A669)</f>
        <v>1</v>
      </c>
    </row>
    <row r="670" ht="15.75" hidden="1" customHeight="1">
      <c r="A670" s="211" t="s">
        <v>18316</v>
      </c>
      <c r="B670" s="211" t="s">
        <v>18317</v>
      </c>
      <c r="C670" s="212" t="s">
        <v>2897</v>
      </c>
      <c r="D670" s="211" t="s">
        <v>1364</v>
      </c>
      <c r="E670" s="211"/>
      <c r="F670" s="211"/>
      <c r="G670" s="213">
        <v>92.0</v>
      </c>
      <c r="H670" s="213">
        <v>89.0</v>
      </c>
      <c r="I670" s="213">
        <v>181.0</v>
      </c>
      <c r="J670" s="214">
        <v>0.51</v>
      </c>
      <c r="K670" s="211" t="s">
        <v>18318</v>
      </c>
      <c r="L670" s="211">
        <v>5.368378998E9</v>
      </c>
      <c r="M670" s="211" t="s">
        <v>11034</v>
      </c>
      <c r="N670" s="211" t="s">
        <v>17819</v>
      </c>
      <c r="O670" s="211" t="s">
        <v>18319</v>
      </c>
      <c r="P670" s="211" t="s">
        <v>2165</v>
      </c>
      <c r="Q670" s="230">
        <f>COUNTIF('Hedef Liste Konya'!A:A,A670)</f>
        <v>0</v>
      </c>
    </row>
    <row r="671" ht="15.75" hidden="1" customHeight="1">
      <c r="A671" s="211" t="s">
        <v>14652</v>
      </c>
      <c r="B671" s="211" t="s">
        <v>14653</v>
      </c>
      <c r="C671" s="212" t="s">
        <v>2897</v>
      </c>
      <c r="D671" s="211" t="s">
        <v>1507</v>
      </c>
      <c r="F671" s="211"/>
      <c r="G671" s="213">
        <v>0.0</v>
      </c>
      <c r="H671" s="213">
        <v>14.0</v>
      </c>
      <c r="I671" s="213">
        <v>14.0</v>
      </c>
      <c r="J671" s="214">
        <v>0.0</v>
      </c>
      <c r="K671" s="211" t="s">
        <v>14641</v>
      </c>
      <c r="L671" s="211">
        <v>5.326526839E9</v>
      </c>
      <c r="M671" s="211" t="s">
        <v>13595</v>
      </c>
      <c r="N671" s="211" t="s">
        <v>14654</v>
      </c>
      <c r="O671" s="211" t="s">
        <v>14655</v>
      </c>
      <c r="P671" s="211" t="s">
        <v>2137</v>
      </c>
      <c r="Q671" s="230">
        <f>COUNTIF('Hedef Liste Konya'!A:A,A671)</f>
        <v>1</v>
      </c>
    </row>
    <row r="672" ht="15.75" hidden="1" customHeight="1">
      <c r="A672" s="211" t="s">
        <v>14920</v>
      </c>
      <c r="B672" s="211" t="s">
        <v>14921</v>
      </c>
      <c r="C672" s="212" t="s">
        <v>2897</v>
      </c>
      <c r="D672" s="211" t="s">
        <v>1507</v>
      </c>
      <c r="E672" s="213">
        <v>416.0</v>
      </c>
      <c r="F672" s="213">
        <v>135.0</v>
      </c>
      <c r="G672" s="213">
        <v>59.0</v>
      </c>
      <c r="H672" s="213">
        <v>24.0</v>
      </c>
      <c r="I672" s="213">
        <v>83.0</v>
      </c>
      <c r="J672" s="214">
        <v>0.71</v>
      </c>
      <c r="K672" s="211" t="s">
        <v>14922</v>
      </c>
      <c r="L672" s="211">
        <v>5.074814812E9</v>
      </c>
      <c r="M672" s="211" t="s">
        <v>11034</v>
      </c>
      <c r="N672" s="211" t="s">
        <v>13808</v>
      </c>
      <c r="O672" s="211" t="s">
        <v>14923</v>
      </c>
      <c r="P672" s="211" t="s">
        <v>2137</v>
      </c>
      <c r="Q672" s="230">
        <f>COUNTIF('Hedef Liste Konya'!A:A,A672)</f>
        <v>1</v>
      </c>
    </row>
    <row r="673" ht="15.75" hidden="1" customHeight="1">
      <c r="A673" s="211" t="s">
        <v>15103</v>
      </c>
      <c r="B673" s="211" t="s">
        <v>15104</v>
      </c>
      <c r="C673" s="212" t="s">
        <v>2897</v>
      </c>
      <c r="D673" s="211" t="s">
        <v>1507</v>
      </c>
      <c r="E673" s="213">
        <v>130.0</v>
      </c>
      <c r="F673" s="213">
        <v>44.0</v>
      </c>
      <c r="G673" s="213">
        <v>3.0</v>
      </c>
      <c r="H673" s="213">
        <v>18.0</v>
      </c>
      <c r="I673" s="213">
        <v>21.0</v>
      </c>
      <c r="J673" s="214">
        <v>0.14</v>
      </c>
      <c r="K673" s="211" t="s">
        <v>15105</v>
      </c>
      <c r="L673" s="211">
        <v>3.327137076E9</v>
      </c>
      <c r="M673" s="211" t="s">
        <v>13656</v>
      </c>
      <c r="N673" s="211" t="s">
        <v>13779</v>
      </c>
      <c r="O673" s="211" t="s">
        <v>15106</v>
      </c>
      <c r="P673" s="211" t="s">
        <v>2137</v>
      </c>
      <c r="Q673" s="230">
        <f>COUNTIF('Hedef Liste Konya'!A:A,A673)</f>
        <v>1</v>
      </c>
    </row>
    <row r="674" ht="15.75" hidden="1" customHeight="1">
      <c r="A674" s="211" t="s">
        <v>18320</v>
      </c>
      <c r="B674" s="211" t="s">
        <v>18321</v>
      </c>
      <c r="C674" s="212" t="s">
        <v>2897</v>
      </c>
      <c r="D674" s="211" t="s">
        <v>1493</v>
      </c>
      <c r="E674" s="213">
        <v>581.0</v>
      </c>
      <c r="F674" s="213">
        <v>306.0</v>
      </c>
      <c r="G674" s="213">
        <v>92.0</v>
      </c>
      <c r="H674" s="213">
        <v>1.0</v>
      </c>
      <c r="I674" s="213">
        <v>93.0</v>
      </c>
      <c r="J674" s="214">
        <v>0.99</v>
      </c>
      <c r="K674" s="211" t="s">
        <v>2958</v>
      </c>
      <c r="L674" s="211">
        <v>1.111111111E9</v>
      </c>
      <c r="M674" s="211" t="s">
        <v>11034</v>
      </c>
      <c r="N674" s="211" t="s">
        <v>13602</v>
      </c>
      <c r="O674" s="211" t="s">
        <v>18322</v>
      </c>
      <c r="P674" s="211" t="s">
        <v>2165</v>
      </c>
      <c r="Q674" s="230">
        <f>COUNTIF('Hedef Liste Konya'!A:A,A674)</f>
        <v>0</v>
      </c>
    </row>
    <row r="675" ht="15.75" hidden="1" customHeight="1">
      <c r="A675" s="211" t="s">
        <v>16231</v>
      </c>
      <c r="B675" s="211" t="s">
        <v>16232</v>
      </c>
      <c r="C675" s="212" t="s">
        <v>2897</v>
      </c>
      <c r="D675" s="211" t="s">
        <v>1364</v>
      </c>
      <c r="E675" s="211"/>
      <c r="F675" s="211"/>
      <c r="G675" s="213">
        <v>0.0</v>
      </c>
      <c r="H675" s="213">
        <v>11.0</v>
      </c>
      <c r="I675" s="213">
        <v>11.0</v>
      </c>
      <c r="J675" s="214">
        <v>0.0</v>
      </c>
      <c r="K675" s="211" t="s">
        <v>16233</v>
      </c>
      <c r="L675" s="211">
        <v>5.511484146E9</v>
      </c>
      <c r="M675" s="211" t="s">
        <v>11034</v>
      </c>
      <c r="N675" s="211" t="s">
        <v>13784</v>
      </c>
      <c r="O675" s="211" t="s">
        <v>16234</v>
      </c>
      <c r="P675" s="211" t="s">
        <v>2137</v>
      </c>
      <c r="Q675" s="230">
        <f>COUNTIF('Hedef Liste Konya'!A:A,A675)</f>
        <v>1</v>
      </c>
    </row>
    <row r="676" ht="15.75" hidden="1" customHeight="1">
      <c r="A676" s="211" t="s">
        <v>16130</v>
      </c>
      <c r="B676" s="211" t="s">
        <v>16131</v>
      </c>
      <c r="C676" s="212" t="s">
        <v>2897</v>
      </c>
      <c r="D676" s="211" t="s">
        <v>1577</v>
      </c>
      <c r="E676" s="213">
        <v>24.0</v>
      </c>
      <c r="F676" s="213">
        <v>8.0</v>
      </c>
      <c r="G676" s="213">
        <v>0.0</v>
      </c>
      <c r="H676" s="213">
        <v>66.0</v>
      </c>
      <c r="I676" s="213">
        <v>66.0</v>
      </c>
      <c r="J676" s="214">
        <v>0.0</v>
      </c>
      <c r="K676" s="211" t="s">
        <v>16132</v>
      </c>
      <c r="L676" s="211">
        <v>3.325025456E9</v>
      </c>
      <c r="M676" s="211" t="s">
        <v>11034</v>
      </c>
      <c r="N676" s="211" t="s">
        <v>13930</v>
      </c>
      <c r="O676" s="211" t="s">
        <v>16133</v>
      </c>
      <c r="P676" s="211" t="s">
        <v>2137</v>
      </c>
      <c r="Q676" s="230">
        <f>COUNTIF('Hedef Liste Konya'!A:A,A676)</f>
        <v>1</v>
      </c>
    </row>
    <row r="677" ht="15.75" hidden="1" customHeight="1">
      <c r="A677" s="211" t="s">
        <v>18323</v>
      </c>
      <c r="B677" s="211" t="s">
        <v>18324</v>
      </c>
      <c r="C677" s="212" t="s">
        <v>2897</v>
      </c>
      <c r="D677" s="211" t="s">
        <v>1370</v>
      </c>
      <c r="E677" s="213">
        <v>57.0</v>
      </c>
      <c r="F677" s="213">
        <v>57.0</v>
      </c>
      <c r="G677" s="213">
        <v>20.0</v>
      </c>
      <c r="H677" s="213">
        <v>0.0</v>
      </c>
      <c r="I677" s="213">
        <v>20.0</v>
      </c>
      <c r="J677" s="214">
        <v>1.0</v>
      </c>
      <c r="K677" s="211" t="s">
        <v>18251</v>
      </c>
      <c r="L677" s="211">
        <v>3.322652757E9</v>
      </c>
      <c r="M677" s="211" t="s">
        <v>11034</v>
      </c>
      <c r="N677" s="211" t="s">
        <v>13773</v>
      </c>
      <c r="O677" s="211" t="s">
        <v>18325</v>
      </c>
      <c r="P677" s="211" t="s">
        <v>2165</v>
      </c>
      <c r="Q677" s="230">
        <f>COUNTIF('Hedef Liste Konya'!A:A,A677)</f>
        <v>0</v>
      </c>
    </row>
    <row r="678" ht="15.75" hidden="1" customHeight="1">
      <c r="A678" s="211" t="s">
        <v>18326</v>
      </c>
      <c r="B678" s="211" t="s">
        <v>18327</v>
      </c>
      <c r="C678" s="212" t="s">
        <v>2897</v>
      </c>
      <c r="D678" s="211" t="s">
        <v>1370</v>
      </c>
      <c r="E678" s="213">
        <v>298.0</v>
      </c>
      <c r="F678" s="213">
        <v>91.0</v>
      </c>
      <c r="G678" s="213">
        <v>20.0</v>
      </c>
      <c r="H678" s="213">
        <v>0.0</v>
      </c>
      <c r="I678" s="213">
        <v>20.0</v>
      </c>
      <c r="J678" s="214">
        <v>1.0</v>
      </c>
      <c r="K678" s="211" t="s">
        <v>18251</v>
      </c>
      <c r="L678" s="211">
        <v>3.325010494E9</v>
      </c>
      <c r="M678" s="211" t="s">
        <v>11034</v>
      </c>
      <c r="N678" s="211" t="s">
        <v>14262</v>
      </c>
      <c r="O678" s="211" t="s">
        <v>18328</v>
      </c>
      <c r="P678" s="211" t="s">
        <v>2165</v>
      </c>
      <c r="Q678" s="230">
        <f>COUNTIF('Hedef Liste Konya'!A:A,A678)</f>
        <v>0</v>
      </c>
    </row>
    <row r="679" ht="15.75" hidden="1" customHeight="1">
      <c r="A679" s="211" t="s">
        <v>16836</v>
      </c>
      <c r="B679" s="211" t="s">
        <v>16837</v>
      </c>
      <c r="C679" s="212" t="s">
        <v>2897</v>
      </c>
      <c r="D679" s="211" t="s">
        <v>1385</v>
      </c>
      <c r="E679" s="213">
        <v>18.0</v>
      </c>
      <c r="F679" s="213">
        <v>4.0</v>
      </c>
      <c r="G679" s="213">
        <v>0.0</v>
      </c>
      <c r="H679" s="213">
        <v>14.0</v>
      </c>
      <c r="I679" s="213">
        <v>14.0</v>
      </c>
      <c r="J679" s="214">
        <v>0.0</v>
      </c>
      <c r="K679" s="211" t="s">
        <v>16838</v>
      </c>
      <c r="L679" s="211">
        <v>5.530110934E9</v>
      </c>
      <c r="M679" s="211" t="s">
        <v>13620</v>
      </c>
      <c r="N679" s="211" t="s">
        <v>14005</v>
      </c>
      <c r="O679" s="211" t="s">
        <v>16839</v>
      </c>
      <c r="P679" s="211" t="s">
        <v>2137</v>
      </c>
      <c r="Q679" s="230">
        <f>COUNTIF('Hedef Liste Konya'!A:A,A679)</f>
        <v>1</v>
      </c>
    </row>
    <row r="680" ht="15.75" hidden="1" customHeight="1">
      <c r="A680" s="211" t="s">
        <v>15690</v>
      </c>
      <c r="B680" s="211" t="s">
        <v>15691</v>
      </c>
      <c r="C680" s="212" t="s">
        <v>2897</v>
      </c>
      <c r="D680" s="211" t="s">
        <v>1370</v>
      </c>
      <c r="E680" s="213">
        <v>695.0</v>
      </c>
      <c r="F680" s="213">
        <v>155.0</v>
      </c>
      <c r="G680" s="213">
        <v>81.0</v>
      </c>
      <c r="H680" s="213">
        <v>46.0</v>
      </c>
      <c r="I680" s="213">
        <v>127.0</v>
      </c>
      <c r="J680" s="214">
        <v>0.64</v>
      </c>
      <c r="K680" s="211" t="s">
        <v>15692</v>
      </c>
      <c r="L680" s="211">
        <v>5.445655821E9</v>
      </c>
      <c r="M680" s="211" t="s">
        <v>11034</v>
      </c>
      <c r="N680" s="211" t="s">
        <v>13870</v>
      </c>
      <c r="O680" s="211" t="s">
        <v>15693</v>
      </c>
      <c r="P680" s="211" t="s">
        <v>2137</v>
      </c>
      <c r="Q680" s="230">
        <f>COUNTIF('Hedef Liste Konya'!A:A,A680)</f>
        <v>1</v>
      </c>
    </row>
    <row r="681" ht="15.75" hidden="1" customHeight="1">
      <c r="A681" s="211" t="s">
        <v>15807</v>
      </c>
      <c r="B681" s="211" t="s">
        <v>15808</v>
      </c>
      <c r="C681" s="212" t="s">
        <v>2897</v>
      </c>
      <c r="D681" s="211" t="s">
        <v>1507</v>
      </c>
      <c r="E681" s="213">
        <v>8.0</v>
      </c>
      <c r="F681" s="211"/>
      <c r="G681" s="213">
        <v>0.0</v>
      </c>
      <c r="H681" s="213">
        <v>41.0</v>
      </c>
      <c r="I681" s="213">
        <v>41.0</v>
      </c>
      <c r="J681" s="214">
        <v>0.0</v>
      </c>
      <c r="K681" s="211" t="s">
        <v>15809</v>
      </c>
      <c r="L681" s="211">
        <v>5.327671404E9</v>
      </c>
      <c r="M681" s="211" t="s">
        <v>13620</v>
      </c>
      <c r="N681" s="211" t="s">
        <v>13958</v>
      </c>
      <c r="O681" s="211" t="s">
        <v>15810</v>
      </c>
      <c r="P681" s="211" t="s">
        <v>2137</v>
      </c>
      <c r="Q681" s="230">
        <f>COUNTIF('Hedef Liste Konya'!A:A,A681)</f>
        <v>1</v>
      </c>
    </row>
    <row r="682" ht="15.75" hidden="1" customHeight="1">
      <c r="A682" s="211" t="s">
        <v>18329</v>
      </c>
      <c r="B682" s="211" t="s">
        <v>18330</v>
      </c>
      <c r="C682" s="212" t="s">
        <v>2909</v>
      </c>
      <c r="D682" s="211" t="s">
        <v>1519</v>
      </c>
      <c r="E682" s="213">
        <v>270.0</v>
      </c>
      <c r="F682" s="211"/>
      <c r="G682" s="213">
        <v>141.0</v>
      </c>
      <c r="H682" s="213">
        <v>2.0</v>
      </c>
      <c r="I682" s="213">
        <v>143.0</v>
      </c>
      <c r="J682" s="214">
        <v>0.99</v>
      </c>
      <c r="K682" s="211" t="s">
        <v>2306</v>
      </c>
      <c r="L682" s="211">
        <v>3.32501014E9</v>
      </c>
      <c r="M682" s="211" t="s">
        <v>11034</v>
      </c>
      <c r="N682" s="211" t="s">
        <v>14262</v>
      </c>
      <c r="O682" s="211" t="s">
        <v>18331</v>
      </c>
      <c r="P682" s="211" t="s">
        <v>2165</v>
      </c>
      <c r="Q682" s="230">
        <f>COUNTIF('Hedef Liste Konya'!A:A,A682)</f>
        <v>0</v>
      </c>
    </row>
    <row r="683" ht="15.75" hidden="1" customHeight="1">
      <c r="A683" s="211" t="s">
        <v>16555</v>
      </c>
      <c r="B683" s="211" t="s">
        <v>16556</v>
      </c>
      <c r="C683" s="212" t="s">
        <v>2897</v>
      </c>
      <c r="D683" s="211" t="s">
        <v>1364</v>
      </c>
      <c r="E683" s="213">
        <v>43.0</v>
      </c>
      <c r="F683" s="213">
        <v>7.0</v>
      </c>
      <c r="G683" s="213">
        <v>1.0</v>
      </c>
      <c r="H683" s="213">
        <v>13.0</v>
      </c>
      <c r="I683" s="213">
        <v>14.0</v>
      </c>
      <c r="J683" s="214">
        <v>0.07</v>
      </c>
      <c r="K683" s="211" t="s">
        <v>16557</v>
      </c>
      <c r="L683" s="211">
        <v>5.51938819E9</v>
      </c>
      <c r="M683" s="211" t="s">
        <v>13620</v>
      </c>
      <c r="N683" s="211" t="s">
        <v>14123</v>
      </c>
      <c r="O683" s="211" t="s">
        <v>16558</v>
      </c>
      <c r="P683" s="211" t="s">
        <v>2137</v>
      </c>
      <c r="Q683" s="230">
        <f>COUNTIF('Hedef Liste Konya'!A:A,A683)</f>
        <v>1</v>
      </c>
    </row>
    <row r="684" ht="15.75" hidden="1" customHeight="1">
      <c r="A684" s="211" t="s">
        <v>15421</v>
      </c>
      <c r="B684" s="211" t="s">
        <v>15422</v>
      </c>
      <c r="C684" s="212" t="s">
        <v>2897</v>
      </c>
      <c r="D684" s="211" t="s">
        <v>1597</v>
      </c>
      <c r="E684" s="213">
        <v>53.0</v>
      </c>
      <c r="F684" s="213">
        <v>12.0</v>
      </c>
      <c r="G684" s="213">
        <v>0.0</v>
      </c>
      <c r="H684" s="213">
        <v>27.0</v>
      </c>
      <c r="I684" s="213">
        <v>27.0</v>
      </c>
      <c r="J684" s="214">
        <v>0.0</v>
      </c>
      <c r="K684" s="211" t="s">
        <v>15423</v>
      </c>
      <c r="L684" s="211">
        <v>5.42789428E9</v>
      </c>
      <c r="M684" s="211" t="s">
        <v>13656</v>
      </c>
      <c r="N684" s="211" t="s">
        <v>1408</v>
      </c>
      <c r="O684" s="211" t="s">
        <v>15424</v>
      </c>
      <c r="P684" s="211" t="s">
        <v>2137</v>
      </c>
      <c r="Q684" s="230">
        <f>COUNTIF('Hedef Liste Konya'!A:A,A684)</f>
        <v>1</v>
      </c>
    </row>
    <row r="685" ht="15.75" hidden="1" customHeight="1">
      <c r="A685" s="211" t="s">
        <v>15126</v>
      </c>
      <c r="B685" s="211" t="s">
        <v>15127</v>
      </c>
      <c r="C685" s="212" t="s">
        <v>2897</v>
      </c>
      <c r="D685" s="211" t="s">
        <v>1378</v>
      </c>
      <c r="E685" s="211"/>
      <c r="F685" s="211"/>
      <c r="G685" s="213">
        <v>0.0</v>
      </c>
      <c r="H685" s="213">
        <v>10.0</v>
      </c>
      <c r="I685" s="213">
        <v>10.0</v>
      </c>
      <c r="J685" s="214">
        <v>0.0</v>
      </c>
      <c r="K685" s="211" t="s">
        <v>15128</v>
      </c>
      <c r="L685" s="211">
        <v>3.323273434E9</v>
      </c>
      <c r="M685" s="211" t="s">
        <v>13595</v>
      </c>
      <c r="N685" s="211" t="s">
        <v>15129</v>
      </c>
      <c r="O685" s="211" t="s">
        <v>15130</v>
      </c>
      <c r="P685" s="211" t="s">
        <v>2137</v>
      </c>
      <c r="Q685" s="230">
        <f>COUNTIF('Hedef Liste Konya'!A:A,A685)</f>
        <v>1</v>
      </c>
    </row>
    <row r="686" ht="15.75" hidden="1" customHeight="1">
      <c r="A686" s="211" t="s">
        <v>15322</v>
      </c>
      <c r="B686" s="211" t="s">
        <v>15323</v>
      </c>
      <c r="C686" s="212" t="s">
        <v>2897</v>
      </c>
      <c r="D686" s="211" t="s">
        <v>1370</v>
      </c>
      <c r="E686" s="213">
        <v>733.0</v>
      </c>
      <c r="F686" s="213">
        <v>24.0</v>
      </c>
      <c r="G686" s="213">
        <v>19.0</v>
      </c>
      <c r="H686" s="213">
        <v>2.0</v>
      </c>
      <c r="I686" s="213">
        <v>21.0</v>
      </c>
      <c r="J686" s="214">
        <v>0.9</v>
      </c>
      <c r="K686" s="211" t="s">
        <v>15324</v>
      </c>
      <c r="L686" s="211">
        <v>5.519559281E9</v>
      </c>
      <c r="M686" s="211" t="s">
        <v>11034</v>
      </c>
      <c r="N686" s="211" t="s">
        <v>5707</v>
      </c>
      <c r="O686" s="211" t="s">
        <v>15325</v>
      </c>
      <c r="P686" s="211" t="s">
        <v>2137</v>
      </c>
      <c r="Q686" s="230">
        <f>COUNTIF('Hedef Liste Konya'!A:A,A686)</f>
        <v>1</v>
      </c>
    </row>
    <row r="687" ht="15.75" hidden="1" customHeight="1">
      <c r="A687" s="211" t="s">
        <v>13599</v>
      </c>
      <c r="B687" s="211" t="s">
        <v>13600</v>
      </c>
      <c r="C687" s="212" t="s">
        <v>2897</v>
      </c>
      <c r="D687" s="211" t="s">
        <v>1356</v>
      </c>
      <c r="E687" s="213">
        <v>1752.0</v>
      </c>
      <c r="F687" s="213">
        <v>67.0</v>
      </c>
      <c r="G687" s="213">
        <v>0.0</v>
      </c>
      <c r="H687" s="213">
        <v>24.0</v>
      </c>
      <c r="I687" s="213">
        <v>24.0</v>
      </c>
      <c r="J687" s="214">
        <v>0.0</v>
      </c>
      <c r="K687" s="211" t="s">
        <v>13601</v>
      </c>
      <c r="L687" s="211">
        <v>3.325012173E9</v>
      </c>
      <c r="M687" s="211" t="s">
        <v>11034</v>
      </c>
      <c r="N687" s="211" t="s">
        <v>13602</v>
      </c>
      <c r="O687" s="211" t="s">
        <v>13603</v>
      </c>
      <c r="P687" s="211" t="s">
        <v>2137</v>
      </c>
      <c r="Q687" s="230">
        <f>COUNTIF('Hedef Liste Konya'!A:A,A687)</f>
        <v>1</v>
      </c>
    </row>
    <row r="688" ht="15.75" hidden="1" customHeight="1">
      <c r="A688" s="211" t="s">
        <v>18332</v>
      </c>
      <c r="B688" s="211" t="s">
        <v>18333</v>
      </c>
      <c r="C688" s="212" t="s">
        <v>2897</v>
      </c>
      <c r="D688" s="211" t="s">
        <v>1577</v>
      </c>
      <c r="E688" s="213">
        <v>1070.0</v>
      </c>
      <c r="F688" s="211"/>
      <c r="G688" s="213">
        <v>137.0</v>
      </c>
      <c r="H688" s="213">
        <v>16.0</v>
      </c>
      <c r="I688" s="213">
        <v>153.0</v>
      </c>
      <c r="J688" s="214">
        <v>0.9</v>
      </c>
      <c r="K688" s="211" t="s">
        <v>2291</v>
      </c>
      <c r="L688" s="211">
        <v>3.325021042E9</v>
      </c>
      <c r="M688" s="211" t="s">
        <v>11034</v>
      </c>
      <c r="N688" s="211" t="s">
        <v>13602</v>
      </c>
      <c r="O688" s="211" t="s">
        <v>18334</v>
      </c>
      <c r="P688" s="211" t="s">
        <v>2165</v>
      </c>
      <c r="Q688" s="230">
        <f>COUNTIF('Hedef Liste Konya'!A:A,A688)</f>
        <v>0</v>
      </c>
    </row>
    <row r="689" ht="15.75" hidden="1" customHeight="1">
      <c r="A689" s="211" t="s">
        <v>16591</v>
      </c>
      <c r="B689" s="211" t="s">
        <v>16592</v>
      </c>
      <c r="C689" s="212" t="s">
        <v>2897</v>
      </c>
      <c r="D689" s="211" t="s">
        <v>1364</v>
      </c>
      <c r="E689" s="211"/>
      <c r="F689" s="211"/>
      <c r="G689" s="213">
        <v>0.0</v>
      </c>
      <c r="H689" s="213">
        <v>15.0</v>
      </c>
      <c r="I689" s="213">
        <v>15.0</v>
      </c>
      <c r="J689" s="214">
        <v>0.0</v>
      </c>
      <c r="K689" s="211" t="s">
        <v>16593</v>
      </c>
      <c r="L689" s="211">
        <v>5.454414042E9</v>
      </c>
      <c r="M689" s="211" t="s">
        <v>13620</v>
      </c>
      <c r="N689" s="211" t="s">
        <v>13971</v>
      </c>
      <c r="O689" s="211" t="s">
        <v>16594</v>
      </c>
      <c r="P689" s="211" t="s">
        <v>2137</v>
      </c>
      <c r="Q689" s="230">
        <f>COUNTIF('Hedef Liste Konya'!A:A,A689)</f>
        <v>1</v>
      </c>
    </row>
    <row r="690" ht="15.75" hidden="1" customHeight="1">
      <c r="A690" s="211" t="s">
        <v>13991</v>
      </c>
      <c r="B690" s="211" t="s">
        <v>13992</v>
      </c>
      <c r="C690" s="212" t="s">
        <v>2897</v>
      </c>
      <c r="D690" s="211" t="s">
        <v>1370</v>
      </c>
      <c r="E690" s="213">
        <v>99.0</v>
      </c>
      <c r="F690" s="213">
        <v>35.0</v>
      </c>
      <c r="G690" s="213">
        <v>0.0</v>
      </c>
      <c r="H690" s="213">
        <v>16.0</v>
      </c>
      <c r="I690" s="213">
        <v>16.0</v>
      </c>
      <c r="J690" s="214">
        <v>0.0</v>
      </c>
      <c r="K690" s="211" t="s">
        <v>13993</v>
      </c>
      <c r="L690" s="211">
        <v>3.325024585E9</v>
      </c>
      <c r="M690" s="211" t="s">
        <v>11034</v>
      </c>
      <c r="N690" s="211" t="s">
        <v>13602</v>
      </c>
      <c r="O690" s="211" t="s">
        <v>13994</v>
      </c>
      <c r="P690" s="211" t="s">
        <v>2137</v>
      </c>
      <c r="Q690" s="230">
        <f>COUNTIF('Hedef Liste Konya'!A:A,A690)</f>
        <v>1</v>
      </c>
    </row>
    <row r="691" ht="15.75" hidden="1" customHeight="1">
      <c r="A691" s="211" t="s">
        <v>14021</v>
      </c>
      <c r="B691" s="211" t="s">
        <v>14022</v>
      </c>
      <c r="C691" s="212" t="s">
        <v>2897</v>
      </c>
      <c r="D691" s="211" t="s">
        <v>1507</v>
      </c>
      <c r="E691" s="213">
        <v>27.0</v>
      </c>
      <c r="F691" s="213">
        <v>19.0</v>
      </c>
      <c r="G691" s="213">
        <v>0.0</v>
      </c>
      <c r="H691" s="213">
        <v>67.0</v>
      </c>
      <c r="I691" s="213">
        <v>67.0</v>
      </c>
      <c r="J691" s="214">
        <v>0.0</v>
      </c>
      <c r="K691" s="211" t="s">
        <v>14023</v>
      </c>
      <c r="L691" s="211">
        <v>5.383138027E9</v>
      </c>
      <c r="M691" s="211" t="s">
        <v>13620</v>
      </c>
      <c r="N691" s="211" t="s">
        <v>14024</v>
      </c>
      <c r="O691" s="211" t="s">
        <v>14025</v>
      </c>
      <c r="P691" s="211" t="s">
        <v>2137</v>
      </c>
      <c r="Q691" s="230">
        <f>COUNTIF('Hedef Liste Konya'!A:A,A691)</f>
        <v>1</v>
      </c>
    </row>
    <row r="692" ht="15.75" hidden="1" customHeight="1">
      <c r="A692" s="211" t="s">
        <v>15500</v>
      </c>
      <c r="B692" s="211" t="s">
        <v>15501</v>
      </c>
      <c r="C692" s="212" t="s">
        <v>2897</v>
      </c>
      <c r="D692" s="211" t="s">
        <v>1364</v>
      </c>
      <c r="E692" s="213">
        <v>471.0</v>
      </c>
      <c r="F692" s="213">
        <v>9.0</v>
      </c>
      <c r="G692" s="213">
        <v>0.0</v>
      </c>
      <c r="H692" s="213">
        <v>19.0</v>
      </c>
      <c r="I692" s="213">
        <v>19.0</v>
      </c>
      <c r="J692" s="214">
        <v>0.0</v>
      </c>
      <c r="K692" s="211" t="s">
        <v>15502</v>
      </c>
      <c r="L692" s="211">
        <v>5.528428099E9</v>
      </c>
      <c r="M692" s="211" t="s">
        <v>11034</v>
      </c>
      <c r="N692" s="211" t="s">
        <v>13602</v>
      </c>
      <c r="O692" s="211" t="s">
        <v>15503</v>
      </c>
      <c r="P692" s="211" t="s">
        <v>2137</v>
      </c>
      <c r="Q692" s="230">
        <f>COUNTIF('Hedef Liste Konya'!A:A,A692)</f>
        <v>1</v>
      </c>
    </row>
    <row r="693" ht="15.75" hidden="1" customHeight="1">
      <c r="A693" s="211" t="s">
        <v>16381</v>
      </c>
      <c r="B693" s="211" t="s">
        <v>16382</v>
      </c>
      <c r="C693" s="212" t="s">
        <v>2897</v>
      </c>
      <c r="D693" s="211" t="s">
        <v>1370</v>
      </c>
      <c r="E693" s="213">
        <v>4.0</v>
      </c>
      <c r="F693" s="213">
        <v>4.0</v>
      </c>
      <c r="G693" s="213">
        <v>0.0</v>
      </c>
      <c r="H693" s="213">
        <v>49.0</v>
      </c>
      <c r="I693" s="213">
        <v>49.0</v>
      </c>
      <c r="J693" s="214">
        <v>0.0</v>
      </c>
      <c r="K693" s="211" t="s">
        <v>16383</v>
      </c>
      <c r="L693" s="211">
        <v>5.075946314E9</v>
      </c>
      <c r="M693" s="211" t="s">
        <v>13595</v>
      </c>
      <c r="N693" s="211" t="s">
        <v>14632</v>
      </c>
      <c r="O693" s="211" t="s">
        <v>16384</v>
      </c>
      <c r="P693" s="211" t="s">
        <v>2137</v>
      </c>
      <c r="Q693" s="230">
        <f>COUNTIF('Hedef Liste Konya'!A:A,A693)</f>
        <v>1</v>
      </c>
    </row>
    <row r="694" ht="15.75" hidden="1" customHeight="1">
      <c r="A694" s="211" t="s">
        <v>14836</v>
      </c>
      <c r="B694" s="211" t="s">
        <v>14837</v>
      </c>
      <c r="C694" s="212" t="s">
        <v>2897</v>
      </c>
      <c r="D694" s="211" t="s">
        <v>1507</v>
      </c>
      <c r="E694" s="213">
        <v>11.0</v>
      </c>
      <c r="F694" s="213">
        <v>11.0</v>
      </c>
      <c r="G694" s="213">
        <v>0.0</v>
      </c>
      <c r="H694" s="213">
        <v>102.0</v>
      </c>
      <c r="I694" s="213">
        <v>102.0</v>
      </c>
      <c r="J694" s="214">
        <v>0.0</v>
      </c>
      <c r="K694" s="211" t="s">
        <v>14838</v>
      </c>
      <c r="L694" s="211">
        <v>5.445503939E9</v>
      </c>
      <c r="M694" s="211" t="s">
        <v>11034</v>
      </c>
      <c r="N694" s="211" t="s">
        <v>14268</v>
      </c>
      <c r="O694" s="211" t="s">
        <v>14839</v>
      </c>
      <c r="P694" s="211" t="s">
        <v>2137</v>
      </c>
      <c r="Q694" s="230">
        <f>COUNTIF('Hedef Liste Konya'!A:A,A694)</f>
        <v>1</v>
      </c>
    </row>
    <row r="695" ht="15.75" hidden="1" customHeight="1">
      <c r="A695" s="211" t="s">
        <v>16872</v>
      </c>
      <c r="B695" s="211" t="s">
        <v>16873</v>
      </c>
      <c r="C695" s="212" t="s">
        <v>2897</v>
      </c>
      <c r="D695" s="211" t="s">
        <v>1370</v>
      </c>
      <c r="E695" s="213">
        <v>15.0</v>
      </c>
      <c r="F695" s="213">
        <v>15.0</v>
      </c>
      <c r="G695" s="213">
        <v>0.0</v>
      </c>
      <c r="H695" s="213">
        <v>11.0</v>
      </c>
      <c r="I695" s="213">
        <v>11.0</v>
      </c>
      <c r="J695" s="214">
        <v>0.0</v>
      </c>
      <c r="K695" s="211" t="s">
        <v>16874</v>
      </c>
      <c r="L695" s="211">
        <v>5.416358625E9</v>
      </c>
      <c r="M695" s="211" t="s">
        <v>13595</v>
      </c>
      <c r="N695" s="211" t="s">
        <v>15575</v>
      </c>
      <c r="O695" s="211" t="s">
        <v>16875</v>
      </c>
      <c r="P695" s="211" t="s">
        <v>2137</v>
      </c>
      <c r="Q695" s="230">
        <f>COUNTIF('Hedef Liste Konya'!A:A,A695)</f>
        <v>1</v>
      </c>
    </row>
    <row r="696" ht="15.75" hidden="1" customHeight="1">
      <c r="A696" s="211" t="s">
        <v>16904</v>
      </c>
      <c r="B696" s="211" t="s">
        <v>16905</v>
      </c>
      <c r="C696" s="212" t="s">
        <v>2897</v>
      </c>
      <c r="D696" s="211" t="s">
        <v>1443</v>
      </c>
      <c r="E696" s="213">
        <v>1.0</v>
      </c>
      <c r="F696" s="213">
        <v>1.0</v>
      </c>
      <c r="G696" s="213">
        <v>0.0</v>
      </c>
      <c r="H696" s="213">
        <v>30.0</v>
      </c>
      <c r="I696" s="213">
        <v>30.0</v>
      </c>
      <c r="J696" s="231">
        <v>0.0</v>
      </c>
      <c r="K696" s="211" t="s">
        <v>16906</v>
      </c>
      <c r="L696" s="211">
        <v>5.528884238E9</v>
      </c>
      <c r="M696" s="211" t="s">
        <v>13620</v>
      </c>
      <c r="N696" s="211" t="s">
        <v>13958</v>
      </c>
      <c r="O696" s="211" t="s">
        <v>16907</v>
      </c>
      <c r="P696" s="211" t="s">
        <v>2137</v>
      </c>
      <c r="Q696" s="230">
        <f>COUNTIF('Hedef Liste Konya'!A:A,A696)</f>
        <v>1</v>
      </c>
    </row>
    <row r="697" ht="15.75" hidden="1" customHeight="1">
      <c r="A697" s="211" t="s">
        <v>18335</v>
      </c>
      <c r="B697" s="211" t="s">
        <v>18336</v>
      </c>
      <c r="C697" s="212" t="s">
        <v>2897</v>
      </c>
      <c r="D697" s="211" t="s">
        <v>1493</v>
      </c>
      <c r="E697" s="213">
        <v>2120.0</v>
      </c>
      <c r="F697" s="213">
        <v>42.0</v>
      </c>
      <c r="G697" s="213">
        <v>38.0</v>
      </c>
      <c r="H697" s="213">
        <v>0.0</v>
      </c>
      <c r="I697" s="213">
        <v>38.0</v>
      </c>
      <c r="J697" s="214">
        <v>1.0</v>
      </c>
      <c r="K697" s="211" t="s">
        <v>18337</v>
      </c>
      <c r="L697" s="211">
        <v>5.531966687E9</v>
      </c>
      <c r="M697" s="211" t="s">
        <v>11034</v>
      </c>
      <c r="N697" s="211" t="s">
        <v>14016</v>
      </c>
      <c r="O697" s="211" t="s">
        <v>18338</v>
      </c>
      <c r="P697" s="211" t="s">
        <v>2165</v>
      </c>
      <c r="Q697" s="230">
        <f>COUNTIF('Hedef Liste Konya'!A:A,A697)</f>
        <v>0</v>
      </c>
    </row>
    <row r="698" ht="15.75" hidden="1" customHeight="1">
      <c r="A698" s="211" t="s">
        <v>15468</v>
      </c>
      <c r="B698" s="211" t="s">
        <v>15469</v>
      </c>
      <c r="C698" s="212" t="s">
        <v>2897</v>
      </c>
      <c r="D698" s="211" t="s">
        <v>1507</v>
      </c>
      <c r="E698" s="213">
        <v>3.0</v>
      </c>
      <c r="F698" s="213">
        <v>3.0</v>
      </c>
      <c r="G698" s="213">
        <v>0.0</v>
      </c>
      <c r="H698" s="213">
        <v>48.0</v>
      </c>
      <c r="I698" s="213">
        <v>48.0</v>
      </c>
      <c r="J698" s="214">
        <v>0.0</v>
      </c>
      <c r="K698" s="211" t="s">
        <v>15470</v>
      </c>
      <c r="L698" s="211">
        <v>5.32604495E9</v>
      </c>
      <c r="M698" s="211" t="s">
        <v>11034</v>
      </c>
      <c r="N698" s="211" t="s">
        <v>14076</v>
      </c>
      <c r="O698" s="211" t="s">
        <v>15471</v>
      </c>
      <c r="P698" s="211" t="s">
        <v>2137</v>
      </c>
      <c r="Q698" s="230">
        <f>COUNTIF('Hedef Liste Konya'!A:A,A698)</f>
        <v>1</v>
      </c>
    </row>
    <row r="699" ht="15.75" hidden="1" customHeight="1">
      <c r="A699" s="211" t="s">
        <v>16169</v>
      </c>
      <c r="B699" s="211" t="s">
        <v>16170</v>
      </c>
      <c r="C699" s="212" t="s">
        <v>2897</v>
      </c>
      <c r="D699" s="211" t="s">
        <v>1507</v>
      </c>
      <c r="E699" s="213">
        <v>2.0</v>
      </c>
      <c r="F699" s="213">
        <v>2.0</v>
      </c>
      <c r="G699" s="213">
        <v>0.0</v>
      </c>
      <c r="H699" s="213">
        <v>42.0</v>
      </c>
      <c r="I699" s="213">
        <v>42.0</v>
      </c>
      <c r="J699" s="214">
        <v>0.0</v>
      </c>
      <c r="K699" s="211" t="s">
        <v>16171</v>
      </c>
      <c r="L699" s="211">
        <v>5.073303122E9</v>
      </c>
      <c r="M699" s="211" t="s">
        <v>11034</v>
      </c>
      <c r="N699" s="211" t="s">
        <v>13784</v>
      </c>
      <c r="O699" s="211" t="s">
        <v>16172</v>
      </c>
      <c r="P699" s="211" t="s">
        <v>2137</v>
      </c>
      <c r="Q699" s="230">
        <f>COUNTIF('Hedef Liste Konya'!A:A,A699)</f>
        <v>1</v>
      </c>
    </row>
    <row r="700" ht="15.75" hidden="1" customHeight="1">
      <c r="A700" s="211" t="s">
        <v>13893</v>
      </c>
      <c r="B700" s="211" t="s">
        <v>13894</v>
      </c>
      <c r="C700" s="212" t="s">
        <v>2897</v>
      </c>
      <c r="D700" s="211" t="s">
        <v>1507</v>
      </c>
      <c r="E700" s="213">
        <v>7.0</v>
      </c>
      <c r="F700" s="213">
        <v>7.0</v>
      </c>
      <c r="G700" s="213">
        <v>0.0</v>
      </c>
      <c r="H700" s="213">
        <v>38.0</v>
      </c>
      <c r="I700" s="213">
        <v>38.0</v>
      </c>
      <c r="J700" s="214">
        <v>0.0</v>
      </c>
      <c r="K700" s="211" t="s">
        <v>13895</v>
      </c>
      <c r="L700" s="211">
        <v>5.528503232E9</v>
      </c>
      <c r="M700" s="211" t="s">
        <v>11034</v>
      </c>
      <c r="N700" s="211" t="s">
        <v>13896</v>
      </c>
      <c r="O700" s="211" t="s">
        <v>13897</v>
      </c>
      <c r="P700" s="211" t="s">
        <v>2137</v>
      </c>
      <c r="Q700" s="230">
        <f>COUNTIF('Hedef Liste Konya'!A:A,A700)</f>
        <v>1</v>
      </c>
    </row>
    <row r="701" ht="15.75" hidden="1" customHeight="1">
      <c r="A701" s="211" t="s">
        <v>14634</v>
      </c>
      <c r="B701" s="211" t="s">
        <v>14635</v>
      </c>
      <c r="C701" s="212" t="s">
        <v>2897</v>
      </c>
      <c r="D701" s="211" t="s">
        <v>1507</v>
      </c>
      <c r="F701" s="211"/>
      <c r="G701" s="213">
        <v>0.0</v>
      </c>
      <c r="H701" s="213">
        <v>21.0</v>
      </c>
      <c r="I701" s="213">
        <v>21.0</v>
      </c>
      <c r="J701" s="214">
        <v>0.0</v>
      </c>
      <c r="K701" s="211" t="s">
        <v>14636</v>
      </c>
      <c r="L701" s="211">
        <v>5.077532862E9</v>
      </c>
      <c r="M701" s="211" t="s">
        <v>13620</v>
      </c>
      <c r="N701" s="211" t="s">
        <v>14637</v>
      </c>
      <c r="O701" s="211" t="s">
        <v>14638</v>
      </c>
      <c r="P701" s="211" t="s">
        <v>2137</v>
      </c>
      <c r="Q701" s="230">
        <f>COUNTIF('Hedef Liste Konya'!A:A,A701)</f>
        <v>1</v>
      </c>
    </row>
    <row r="702" ht="15.75" hidden="1" customHeight="1">
      <c r="A702" s="211" t="s">
        <v>15968</v>
      </c>
      <c r="B702" s="211" t="s">
        <v>15969</v>
      </c>
      <c r="C702" s="212" t="s">
        <v>2897</v>
      </c>
      <c r="D702" s="211" t="s">
        <v>1385</v>
      </c>
      <c r="E702" s="211"/>
      <c r="F702" s="211"/>
      <c r="G702" s="213">
        <v>0.0</v>
      </c>
      <c r="H702" s="213">
        <v>13.0</v>
      </c>
      <c r="I702" s="213">
        <v>13.0</v>
      </c>
      <c r="J702" s="214">
        <v>0.0</v>
      </c>
      <c r="K702" s="211" t="s">
        <v>15970</v>
      </c>
      <c r="L702" s="211">
        <v>3.322550709E9</v>
      </c>
      <c r="M702" s="211" t="s">
        <v>11034</v>
      </c>
      <c r="N702" s="211" t="s">
        <v>13773</v>
      </c>
      <c r="O702" s="211" t="s">
        <v>15971</v>
      </c>
      <c r="P702" s="211" t="s">
        <v>2137</v>
      </c>
      <c r="Q702" s="230">
        <f>COUNTIF('Hedef Liste Konya'!A:A,A702)</f>
        <v>1</v>
      </c>
    </row>
    <row r="703" ht="15.75" hidden="1" customHeight="1">
      <c r="A703" s="211" t="s">
        <v>16819</v>
      </c>
      <c r="B703" s="211" t="s">
        <v>16820</v>
      </c>
      <c r="C703" s="212" t="s">
        <v>2897</v>
      </c>
      <c r="D703" s="211" t="s">
        <v>1577</v>
      </c>
      <c r="E703" s="213">
        <v>197.0</v>
      </c>
      <c r="F703" s="213">
        <v>197.0</v>
      </c>
      <c r="G703" s="213">
        <v>0.0</v>
      </c>
      <c r="H703" s="213">
        <v>121.0</v>
      </c>
      <c r="I703" s="213">
        <v>121.0</v>
      </c>
      <c r="J703" s="214">
        <v>0.0</v>
      </c>
      <c r="K703" s="211" t="s">
        <v>16075</v>
      </c>
      <c r="L703" s="211">
        <v>5.439481234E9</v>
      </c>
      <c r="M703" s="211" t="s">
        <v>11034</v>
      </c>
      <c r="N703" s="211" t="s">
        <v>13602</v>
      </c>
      <c r="O703" s="211" t="s">
        <v>16076</v>
      </c>
      <c r="P703" s="211" t="s">
        <v>2137</v>
      </c>
      <c r="Q703" s="230">
        <f>COUNTIF('Hedef Liste Konya'!A:A,A703)</f>
        <v>1</v>
      </c>
    </row>
    <row r="704" ht="15.75" hidden="1" customHeight="1">
      <c r="A704" s="211" t="s">
        <v>15445</v>
      </c>
      <c r="B704" s="211" t="s">
        <v>15446</v>
      </c>
      <c r="C704" s="212" t="s">
        <v>2897</v>
      </c>
      <c r="D704" s="211" t="s">
        <v>1370</v>
      </c>
      <c r="E704" s="213">
        <v>166.0</v>
      </c>
      <c r="F704" s="213">
        <v>166.0</v>
      </c>
      <c r="G704" s="213">
        <v>0.0</v>
      </c>
      <c r="H704" s="213">
        <v>16.0</v>
      </c>
      <c r="I704" s="213">
        <v>16.0</v>
      </c>
      <c r="J704" s="214">
        <v>0.0</v>
      </c>
      <c r="K704" s="211" t="s">
        <v>15447</v>
      </c>
      <c r="L704" s="211">
        <v>3.322411212E9</v>
      </c>
      <c r="M704" s="211" t="s">
        <v>11034</v>
      </c>
      <c r="N704" s="211" t="s">
        <v>13602</v>
      </c>
      <c r="O704" s="211" t="s">
        <v>15448</v>
      </c>
      <c r="P704" s="211" t="s">
        <v>2137</v>
      </c>
      <c r="Q704" s="230">
        <f>COUNTIF('Hedef Liste Konya'!A:A,A704)</f>
        <v>1</v>
      </c>
    </row>
    <row r="705" ht="15.75" hidden="1" customHeight="1">
      <c r="A705" s="211" t="s">
        <v>14465</v>
      </c>
      <c r="B705" s="211" t="s">
        <v>14466</v>
      </c>
      <c r="C705" s="212" t="s">
        <v>2897</v>
      </c>
      <c r="D705" s="211" t="s">
        <v>1789</v>
      </c>
      <c r="E705" s="211"/>
      <c r="F705" s="211"/>
      <c r="G705" s="213">
        <v>0.0</v>
      </c>
      <c r="H705" s="213">
        <v>24.0</v>
      </c>
      <c r="I705" s="213">
        <v>24.0</v>
      </c>
      <c r="J705" s="214">
        <v>0.0</v>
      </c>
      <c r="K705" s="211" t="s">
        <v>14467</v>
      </c>
      <c r="L705" s="211">
        <v>5.322771815E9</v>
      </c>
      <c r="M705" s="211" t="s">
        <v>13656</v>
      </c>
      <c r="N705" s="211" t="s">
        <v>13779</v>
      </c>
      <c r="O705" s="211" t="s">
        <v>14468</v>
      </c>
      <c r="P705" s="211" t="s">
        <v>2137</v>
      </c>
      <c r="Q705" s="230">
        <f>COUNTIF('Hedef Liste Konya'!A:A,A705)</f>
        <v>1</v>
      </c>
    </row>
    <row r="706" ht="15.75" hidden="1" customHeight="1">
      <c r="A706" s="211" t="s">
        <v>18339</v>
      </c>
      <c r="B706" s="211" t="s">
        <v>18340</v>
      </c>
      <c r="C706" s="212" t="s">
        <v>2897</v>
      </c>
      <c r="D706" s="211" t="s">
        <v>1493</v>
      </c>
      <c r="E706" s="213">
        <v>1599.0</v>
      </c>
      <c r="F706" s="213">
        <v>54.0</v>
      </c>
      <c r="G706" s="213">
        <v>38.0</v>
      </c>
      <c r="H706" s="213">
        <v>0.0</v>
      </c>
      <c r="I706" s="213">
        <v>38.0</v>
      </c>
      <c r="J706" s="214">
        <v>1.0</v>
      </c>
      <c r="K706" s="211" t="s">
        <v>18341</v>
      </c>
      <c r="L706" s="211">
        <v>5.318184266E9</v>
      </c>
      <c r="M706" s="211" t="s">
        <v>11034</v>
      </c>
      <c r="N706" s="211" t="s">
        <v>13930</v>
      </c>
      <c r="O706" s="211" t="s">
        <v>18342</v>
      </c>
      <c r="P706" s="211" t="s">
        <v>2165</v>
      </c>
      <c r="Q706" s="230">
        <f>COUNTIF('Hedef Liste Konya'!A:A,A706)</f>
        <v>0</v>
      </c>
    </row>
    <row r="707" ht="15.75" hidden="1" customHeight="1">
      <c r="A707" s="211" t="s">
        <v>13676</v>
      </c>
      <c r="B707" s="211" t="s">
        <v>13677</v>
      </c>
      <c r="C707" s="212" t="s">
        <v>2897</v>
      </c>
      <c r="D707" s="211" t="s">
        <v>1507</v>
      </c>
      <c r="E707" s="213">
        <v>8.0</v>
      </c>
      <c r="F707" s="213">
        <v>8.0</v>
      </c>
      <c r="G707" s="213">
        <v>0.0</v>
      </c>
      <c r="H707" s="213">
        <v>13.0</v>
      </c>
      <c r="I707" s="213">
        <v>13.0</v>
      </c>
      <c r="J707" s="214">
        <v>0.0</v>
      </c>
      <c r="K707" s="211" t="s">
        <v>13678</v>
      </c>
      <c r="L707" s="211">
        <v>5.052270122E9</v>
      </c>
      <c r="M707" s="211" t="s">
        <v>13679</v>
      </c>
      <c r="N707" s="211" t="s">
        <v>13680</v>
      </c>
      <c r="O707" s="211" t="s">
        <v>13681</v>
      </c>
      <c r="P707" s="211" t="s">
        <v>2137</v>
      </c>
      <c r="Q707" s="230">
        <f>COUNTIF('Hedef Liste Konya'!A:A,A707)</f>
        <v>1</v>
      </c>
    </row>
    <row r="708" ht="15.75" hidden="1" customHeight="1">
      <c r="A708" s="211" t="s">
        <v>14861</v>
      </c>
      <c r="B708" s="211" t="s">
        <v>14862</v>
      </c>
      <c r="C708" s="212" t="s">
        <v>2897</v>
      </c>
      <c r="D708" s="211" t="s">
        <v>1827</v>
      </c>
      <c r="E708" s="211"/>
      <c r="F708" s="211"/>
      <c r="G708" s="213">
        <v>0.0</v>
      </c>
      <c r="H708" s="213">
        <v>5.0</v>
      </c>
      <c r="I708" s="213">
        <v>5.0</v>
      </c>
      <c r="J708" s="214">
        <v>0.0</v>
      </c>
      <c r="K708" s="211" t="s">
        <v>14863</v>
      </c>
      <c r="L708" s="211">
        <v>5.38673726E9</v>
      </c>
      <c r="M708" s="211" t="s">
        <v>11034</v>
      </c>
      <c r="N708" s="211" t="s">
        <v>13773</v>
      </c>
      <c r="O708" s="211" t="s">
        <v>14864</v>
      </c>
      <c r="P708" s="211" t="s">
        <v>2137</v>
      </c>
      <c r="Q708" s="230">
        <f>COUNTIF('Hedef Liste Konya'!A:A,A708)</f>
        <v>1</v>
      </c>
    </row>
    <row r="709" ht="15.75" hidden="1" customHeight="1">
      <c r="A709" s="211" t="s">
        <v>14055</v>
      </c>
      <c r="B709" s="211" t="s">
        <v>14056</v>
      </c>
      <c r="C709" s="212" t="s">
        <v>2897</v>
      </c>
      <c r="D709" s="211" t="s">
        <v>1443</v>
      </c>
      <c r="F709" s="211"/>
      <c r="G709" s="213">
        <v>0.0</v>
      </c>
      <c r="H709" s="213">
        <v>21.0</v>
      </c>
      <c r="I709" s="213">
        <v>21.0</v>
      </c>
      <c r="J709" s="214">
        <v>0.0</v>
      </c>
      <c r="K709" s="211" t="s">
        <v>14057</v>
      </c>
      <c r="L709" s="211">
        <v>3.324108595E9</v>
      </c>
      <c r="M709" s="211" t="s">
        <v>13595</v>
      </c>
      <c r="N709" s="211" t="s">
        <v>14058</v>
      </c>
      <c r="O709" s="211" t="s">
        <v>14059</v>
      </c>
      <c r="P709" s="211" t="s">
        <v>2137</v>
      </c>
      <c r="Q709" s="230">
        <f>COUNTIF('Hedef Liste Konya'!A:A,A709)</f>
        <v>1</v>
      </c>
    </row>
    <row r="710" ht="15.75" hidden="1" customHeight="1">
      <c r="A710" s="211" t="s">
        <v>16646</v>
      </c>
      <c r="B710" s="211" t="s">
        <v>16647</v>
      </c>
      <c r="C710" s="212" t="s">
        <v>2897</v>
      </c>
      <c r="D710" s="211" t="s">
        <v>1364</v>
      </c>
      <c r="E710" s="213">
        <v>4.0</v>
      </c>
      <c r="F710" s="213">
        <v>4.0</v>
      </c>
      <c r="G710" s="213">
        <v>0.0</v>
      </c>
      <c r="H710" s="213">
        <v>29.0</v>
      </c>
      <c r="I710" s="213">
        <v>29.0</v>
      </c>
      <c r="J710" s="214">
        <v>0.0</v>
      </c>
      <c r="K710" s="211" t="s">
        <v>16648</v>
      </c>
      <c r="L710" s="211">
        <v>5.013170442E9</v>
      </c>
      <c r="M710" s="211" t="s">
        <v>11034</v>
      </c>
      <c r="N710" s="211" t="s">
        <v>13602</v>
      </c>
      <c r="O710" s="211" t="s">
        <v>16649</v>
      </c>
      <c r="P710" s="211" t="s">
        <v>2137</v>
      </c>
      <c r="Q710" s="230">
        <f>COUNTIF('Hedef Liste Konya'!A:A,A710)</f>
        <v>1</v>
      </c>
    </row>
    <row r="711" ht="15.75" hidden="1" customHeight="1">
      <c r="A711" s="211" t="s">
        <v>15603</v>
      </c>
      <c r="B711" s="211" t="s">
        <v>15604</v>
      </c>
      <c r="C711" s="212" t="s">
        <v>2897</v>
      </c>
      <c r="D711" s="211" t="s">
        <v>1597</v>
      </c>
      <c r="E711" s="213">
        <v>30.0</v>
      </c>
      <c r="F711" s="213">
        <v>30.0</v>
      </c>
      <c r="G711" s="213">
        <v>0.0</v>
      </c>
      <c r="H711" s="213">
        <v>9.0</v>
      </c>
      <c r="I711" s="213">
        <v>9.0</v>
      </c>
      <c r="J711" s="214">
        <v>0.0</v>
      </c>
      <c r="K711" s="211" t="s">
        <v>15605</v>
      </c>
      <c r="L711" s="211">
        <v>5.536505344E9</v>
      </c>
      <c r="M711" s="211" t="s">
        <v>13620</v>
      </c>
      <c r="N711" s="211" t="s">
        <v>15039</v>
      </c>
      <c r="O711" s="211" t="s">
        <v>15606</v>
      </c>
      <c r="P711" s="211" t="s">
        <v>2137</v>
      </c>
      <c r="Q711" s="230">
        <f>COUNTIF('Hedef Liste Konya'!A:A,A711)</f>
        <v>1</v>
      </c>
    </row>
    <row r="712" ht="15.75" hidden="1" customHeight="1">
      <c r="A712" s="211" t="s">
        <v>18343</v>
      </c>
      <c r="B712" s="211" t="s">
        <v>18344</v>
      </c>
      <c r="C712" s="212" t="s">
        <v>2897</v>
      </c>
      <c r="D712" s="211" t="s">
        <v>1519</v>
      </c>
      <c r="E712" s="213">
        <v>1501.0</v>
      </c>
      <c r="F712" s="213">
        <v>101.0</v>
      </c>
      <c r="G712" s="213">
        <v>72.0</v>
      </c>
      <c r="H712" s="213">
        <v>0.0</v>
      </c>
      <c r="I712" s="213">
        <v>72.0</v>
      </c>
      <c r="J712" s="214">
        <v>1.0</v>
      </c>
      <c r="K712" s="211" t="s">
        <v>2306</v>
      </c>
      <c r="L712" s="211">
        <v>3.325034272E9</v>
      </c>
      <c r="M712" s="211" t="s">
        <v>11034</v>
      </c>
      <c r="N712" s="211" t="s">
        <v>13602</v>
      </c>
      <c r="O712" s="211" t="s">
        <v>18345</v>
      </c>
      <c r="P712" s="211" t="s">
        <v>2165</v>
      </c>
      <c r="Q712" s="230">
        <f>COUNTIF('Hedef Liste Konya'!A:A,A712)</f>
        <v>0</v>
      </c>
    </row>
    <row r="713" ht="15.75" hidden="1" customHeight="1">
      <c r="A713" s="211" t="s">
        <v>18346</v>
      </c>
      <c r="B713" s="211" t="s">
        <v>18347</v>
      </c>
      <c r="C713" s="212" t="s">
        <v>2897</v>
      </c>
      <c r="D713" s="211" t="s">
        <v>1519</v>
      </c>
      <c r="E713" s="213">
        <v>4163.0</v>
      </c>
      <c r="F713" s="213">
        <v>70.0</v>
      </c>
      <c r="G713" s="213">
        <v>59.0</v>
      </c>
      <c r="H713" s="213">
        <v>2.0</v>
      </c>
      <c r="I713" s="213">
        <v>61.0</v>
      </c>
      <c r="J713" s="214">
        <v>0.97</v>
      </c>
      <c r="K713" s="211" t="s">
        <v>2306</v>
      </c>
      <c r="L713" s="211">
        <v>3.322010007E9</v>
      </c>
      <c r="M713" s="211" t="s">
        <v>13595</v>
      </c>
      <c r="N713" s="211" t="s">
        <v>13847</v>
      </c>
      <c r="O713" s="211" t="s">
        <v>18348</v>
      </c>
      <c r="P713" s="211" t="s">
        <v>2165</v>
      </c>
      <c r="Q713" s="230">
        <f>COUNTIF('Hedef Liste Konya'!A:A,A713)</f>
        <v>0</v>
      </c>
    </row>
    <row r="714" ht="15.75" hidden="1" customHeight="1">
      <c r="A714" s="211" t="s">
        <v>15018</v>
      </c>
      <c r="B714" s="211" t="s">
        <v>15019</v>
      </c>
      <c r="C714" s="212" t="s">
        <v>2897</v>
      </c>
      <c r="D714" s="211" t="s">
        <v>1827</v>
      </c>
      <c r="E714" s="213">
        <v>112.0</v>
      </c>
      <c r="F714" s="213">
        <v>56.0</v>
      </c>
      <c r="G714" s="213">
        <v>0.0</v>
      </c>
      <c r="H714" s="213">
        <v>34.0</v>
      </c>
      <c r="I714" s="213">
        <v>34.0</v>
      </c>
      <c r="J714" s="214">
        <v>0.0</v>
      </c>
      <c r="K714" s="211" t="s">
        <v>15020</v>
      </c>
      <c r="L714" s="211">
        <v>3.322650565E9</v>
      </c>
      <c r="M714" s="211" t="s">
        <v>11034</v>
      </c>
      <c r="N714" s="211" t="s">
        <v>13740</v>
      </c>
      <c r="O714" s="211" t="s">
        <v>15021</v>
      </c>
      <c r="P714" s="211" t="s">
        <v>2137</v>
      </c>
      <c r="Q714" s="230">
        <f>COUNTIF('Hedef Liste Konya'!A:A,A714)</f>
        <v>1</v>
      </c>
    </row>
    <row r="715" ht="15.75" hidden="1" customHeight="1">
      <c r="A715" s="211" t="s">
        <v>15510</v>
      </c>
      <c r="B715" s="211" t="s">
        <v>15511</v>
      </c>
      <c r="C715" s="212" t="s">
        <v>2897</v>
      </c>
      <c r="D715" s="211" t="s">
        <v>1370</v>
      </c>
      <c r="E715" s="213">
        <v>156.0</v>
      </c>
      <c r="F715" s="213">
        <v>130.0</v>
      </c>
      <c r="G715" s="213">
        <v>0.0</v>
      </c>
      <c r="H715" s="213">
        <v>8.0</v>
      </c>
      <c r="I715" s="213">
        <v>8.0</v>
      </c>
      <c r="J715" s="214">
        <v>0.0</v>
      </c>
      <c r="K715" s="211" t="s">
        <v>15512</v>
      </c>
      <c r="L715" s="211">
        <v>5.541610142E9</v>
      </c>
      <c r="M715" s="211" t="s">
        <v>11034</v>
      </c>
      <c r="N715" s="211" t="s">
        <v>13602</v>
      </c>
      <c r="O715" s="211" t="s">
        <v>15513</v>
      </c>
      <c r="P715" s="211" t="s">
        <v>2137</v>
      </c>
      <c r="Q715" s="230">
        <f>COUNTIF('Hedef Liste Konya'!A:A,A715)</f>
        <v>1</v>
      </c>
    </row>
    <row r="716" ht="15.75" hidden="1" customHeight="1">
      <c r="A716" s="211" t="s">
        <v>14155</v>
      </c>
      <c r="B716" s="211" t="s">
        <v>14156</v>
      </c>
      <c r="C716" s="212" t="s">
        <v>2897</v>
      </c>
      <c r="D716" s="211" t="s">
        <v>1507</v>
      </c>
      <c r="E716" s="213">
        <v>11.0</v>
      </c>
      <c r="F716" s="213">
        <v>7.0</v>
      </c>
      <c r="G716" s="213">
        <v>0.0</v>
      </c>
      <c r="H716" s="213">
        <v>24.0</v>
      </c>
      <c r="I716" s="213">
        <v>24.0</v>
      </c>
      <c r="J716" s="214">
        <v>0.0</v>
      </c>
      <c r="K716" s="211" t="s">
        <v>14157</v>
      </c>
      <c r="L716" s="211">
        <v>5.068157618E9</v>
      </c>
      <c r="M716" s="211" t="s">
        <v>13620</v>
      </c>
      <c r="N716" s="211" t="s">
        <v>13837</v>
      </c>
      <c r="O716" s="211" t="s">
        <v>14158</v>
      </c>
      <c r="P716" s="211" t="s">
        <v>2137</v>
      </c>
      <c r="Q716" s="230">
        <f>COUNTIF('Hedef Liste Konya'!A:A,A716)</f>
        <v>1</v>
      </c>
    </row>
    <row r="717" ht="15.75" hidden="1" customHeight="1">
      <c r="A717" s="211" t="s">
        <v>18349</v>
      </c>
      <c r="B717" s="211" t="s">
        <v>18350</v>
      </c>
      <c r="C717" s="212" t="s">
        <v>2897</v>
      </c>
      <c r="D717" s="211" t="s">
        <v>1577</v>
      </c>
      <c r="E717" s="213">
        <v>1083.0</v>
      </c>
      <c r="F717" s="213">
        <v>67.0</v>
      </c>
      <c r="G717" s="213">
        <v>137.0</v>
      </c>
      <c r="H717" s="213">
        <v>16.0</v>
      </c>
      <c r="I717" s="213">
        <v>153.0</v>
      </c>
      <c r="J717" s="214">
        <v>0.9</v>
      </c>
      <c r="K717" s="211" t="s">
        <v>2291</v>
      </c>
      <c r="L717" s="211">
        <v>3.322571414E9</v>
      </c>
      <c r="M717" s="211" t="s">
        <v>13595</v>
      </c>
      <c r="N717" s="211" t="s">
        <v>13945</v>
      </c>
      <c r="O717" s="211" t="s">
        <v>18351</v>
      </c>
      <c r="P717" s="211" t="s">
        <v>2165</v>
      </c>
      <c r="Q717" s="230">
        <f>COUNTIF('Hedef Liste Konya'!A:A,A717)</f>
        <v>0</v>
      </c>
    </row>
    <row r="718" ht="15.75" hidden="1" customHeight="1">
      <c r="A718" s="211" t="s">
        <v>18352</v>
      </c>
      <c r="B718" s="211" t="s">
        <v>18353</v>
      </c>
      <c r="C718" s="212" t="s">
        <v>2897</v>
      </c>
      <c r="D718" s="211" t="s">
        <v>1577</v>
      </c>
      <c r="E718" s="213">
        <v>1960.0</v>
      </c>
      <c r="F718" s="213">
        <v>8.0</v>
      </c>
      <c r="G718" s="213">
        <v>137.0</v>
      </c>
      <c r="H718" s="213">
        <v>16.0</v>
      </c>
      <c r="I718" s="213">
        <v>153.0</v>
      </c>
      <c r="J718" s="214">
        <v>0.9</v>
      </c>
      <c r="K718" s="211" t="s">
        <v>2291</v>
      </c>
      <c r="L718" s="211">
        <v>3.323231414E9</v>
      </c>
      <c r="M718" s="211" t="s">
        <v>11034</v>
      </c>
      <c r="N718" s="211" t="s">
        <v>13789</v>
      </c>
      <c r="O718" s="211" t="s">
        <v>18354</v>
      </c>
      <c r="P718" s="211" t="s">
        <v>2165</v>
      </c>
      <c r="Q718" s="230">
        <f>COUNTIF('Hedef Liste Konya'!A:A,A718)</f>
        <v>0</v>
      </c>
    </row>
    <row r="719" ht="15.75" hidden="1" customHeight="1">
      <c r="A719" s="211" t="s">
        <v>16535</v>
      </c>
      <c r="B719" s="211" t="s">
        <v>16536</v>
      </c>
      <c r="C719" s="212" t="s">
        <v>2897</v>
      </c>
      <c r="D719" s="211" t="s">
        <v>16537</v>
      </c>
      <c r="E719" s="213">
        <v>62.0</v>
      </c>
      <c r="F719" s="213">
        <v>42.0</v>
      </c>
      <c r="G719" s="213">
        <v>0.0</v>
      </c>
      <c r="H719" s="213">
        <v>35.0</v>
      </c>
      <c r="I719" s="213">
        <v>35.0</v>
      </c>
      <c r="J719" s="214">
        <v>0.0</v>
      </c>
      <c r="K719" s="211" t="s">
        <v>16538</v>
      </c>
      <c r="L719" s="211">
        <v>3.323551515E9</v>
      </c>
      <c r="M719" s="211" t="s">
        <v>13620</v>
      </c>
      <c r="N719" s="211" t="s">
        <v>15537</v>
      </c>
      <c r="O719" s="211" t="s">
        <v>16539</v>
      </c>
      <c r="P719" s="211" t="s">
        <v>2137</v>
      </c>
      <c r="Q719" s="230">
        <f>COUNTIF('Hedef Liste Konya'!A:A,A719)</f>
        <v>1</v>
      </c>
    </row>
    <row r="720" ht="15.75" hidden="1" customHeight="1">
      <c r="A720" s="211" t="s">
        <v>14767</v>
      </c>
      <c r="B720" s="211" t="s">
        <v>14768</v>
      </c>
      <c r="C720" s="212" t="s">
        <v>2897</v>
      </c>
      <c r="D720" s="211" t="s">
        <v>1370</v>
      </c>
      <c r="E720" s="213">
        <v>29.0</v>
      </c>
      <c r="F720" s="213">
        <v>26.0</v>
      </c>
      <c r="G720" s="213">
        <v>14.0</v>
      </c>
      <c r="H720" s="213">
        <v>19.0</v>
      </c>
      <c r="I720" s="213">
        <v>33.0</v>
      </c>
      <c r="J720" s="214">
        <v>0.42</v>
      </c>
      <c r="K720" s="211" t="s">
        <v>14769</v>
      </c>
      <c r="L720" s="211">
        <v>3.323429999E9</v>
      </c>
      <c r="M720" s="211" t="s">
        <v>13620</v>
      </c>
      <c r="N720" s="211" t="s">
        <v>14642</v>
      </c>
      <c r="O720" s="211" t="s">
        <v>14770</v>
      </c>
      <c r="P720" s="211" t="s">
        <v>2137</v>
      </c>
      <c r="Q720" s="230">
        <f>COUNTIF('Hedef Liste Konya'!A:A,A720)</f>
        <v>1</v>
      </c>
    </row>
    <row r="721" ht="15.75" hidden="1" customHeight="1">
      <c r="A721" s="211" t="s">
        <v>14235</v>
      </c>
      <c r="B721" s="211" t="s">
        <v>14236</v>
      </c>
      <c r="C721" s="212" t="s">
        <v>2897</v>
      </c>
      <c r="D721" s="211" t="s">
        <v>1827</v>
      </c>
      <c r="E721" s="211"/>
      <c r="F721" s="211"/>
      <c r="G721" s="213">
        <v>0.0</v>
      </c>
      <c r="H721" s="213">
        <v>16.0</v>
      </c>
      <c r="I721" s="213">
        <v>16.0</v>
      </c>
      <c r="J721" s="214">
        <v>0.0</v>
      </c>
      <c r="K721" s="211" t="s">
        <v>14232</v>
      </c>
      <c r="L721" s="211">
        <v>5.461464212E9</v>
      </c>
      <c r="M721" s="211" t="s">
        <v>11034</v>
      </c>
      <c r="N721" s="211" t="s">
        <v>14237</v>
      </c>
      <c r="O721" s="211" t="s">
        <v>14238</v>
      </c>
      <c r="P721" s="211" t="s">
        <v>2137</v>
      </c>
      <c r="Q721" s="230">
        <f>COUNTIF('Hedef Liste Konya'!A:A,A721)</f>
        <v>1</v>
      </c>
    </row>
    <row r="722" ht="15.75" hidden="1" customHeight="1">
      <c r="A722" s="211" t="s">
        <v>15169</v>
      </c>
      <c r="B722" s="211" t="s">
        <v>15170</v>
      </c>
      <c r="C722" s="212" t="s">
        <v>2897</v>
      </c>
      <c r="D722" s="211" t="s">
        <v>1577</v>
      </c>
      <c r="E722" s="213">
        <v>62.0</v>
      </c>
      <c r="F722" s="213">
        <v>49.0</v>
      </c>
      <c r="G722" s="213">
        <v>0.0</v>
      </c>
      <c r="H722" s="213">
        <v>78.0</v>
      </c>
      <c r="I722" s="213">
        <v>78.0</v>
      </c>
      <c r="J722" s="214">
        <v>0.0</v>
      </c>
      <c r="K722" s="211" t="s">
        <v>15171</v>
      </c>
      <c r="L722" s="211">
        <v>5.449282571E9</v>
      </c>
      <c r="M722" s="211" t="s">
        <v>11034</v>
      </c>
      <c r="N722" s="211" t="s">
        <v>13602</v>
      </c>
      <c r="O722" s="211" t="s">
        <v>15172</v>
      </c>
      <c r="P722" s="211" t="s">
        <v>2137</v>
      </c>
      <c r="Q722" s="230">
        <f>COUNTIF('Hedef Liste Konya'!A:A,A722)</f>
        <v>1</v>
      </c>
    </row>
    <row r="723" ht="15.75" hidden="1" customHeight="1">
      <c r="A723" s="211" t="s">
        <v>14899</v>
      </c>
      <c r="B723" s="211" t="s">
        <v>14900</v>
      </c>
      <c r="C723" s="212" t="s">
        <v>2897</v>
      </c>
      <c r="D723" s="211" t="s">
        <v>1577</v>
      </c>
      <c r="E723" s="213">
        <v>4.0</v>
      </c>
      <c r="F723" s="213">
        <v>4.0</v>
      </c>
      <c r="G723" s="213">
        <v>0.0</v>
      </c>
      <c r="H723" s="213">
        <v>61.0</v>
      </c>
      <c r="I723" s="213">
        <v>61.0</v>
      </c>
      <c r="J723" s="214">
        <v>0.0</v>
      </c>
      <c r="K723" s="211" t="s">
        <v>14901</v>
      </c>
      <c r="L723" s="211">
        <v>5.062338002E9</v>
      </c>
      <c r="M723" s="211" t="s">
        <v>11034</v>
      </c>
      <c r="N723" s="211" t="s">
        <v>1699</v>
      </c>
      <c r="O723" s="211" t="s">
        <v>14902</v>
      </c>
      <c r="P723" s="211" t="s">
        <v>2137</v>
      </c>
      <c r="Q723" s="230">
        <f>COUNTIF('Hedef Liste Konya'!A:A,A723)</f>
        <v>1</v>
      </c>
    </row>
    <row r="724" ht="15.75" hidden="1" customHeight="1">
      <c r="A724" s="211" t="s">
        <v>14250</v>
      </c>
      <c r="B724" s="211" t="s">
        <v>14251</v>
      </c>
      <c r="C724" s="212" t="s">
        <v>2897</v>
      </c>
      <c r="D724" s="211" t="s">
        <v>1364</v>
      </c>
      <c r="E724" s="213">
        <v>31.0</v>
      </c>
      <c r="F724" s="213">
        <v>5.0</v>
      </c>
      <c r="G724" s="213">
        <v>4.0</v>
      </c>
      <c r="H724" s="213">
        <v>14.0</v>
      </c>
      <c r="I724" s="213">
        <v>18.0</v>
      </c>
      <c r="J724" s="214">
        <v>0.22</v>
      </c>
      <c r="K724" s="211" t="s">
        <v>14252</v>
      </c>
      <c r="L724" s="211">
        <v>5.522661898E9</v>
      </c>
      <c r="M724" s="211" t="s">
        <v>13620</v>
      </c>
      <c r="N724" s="211" t="s">
        <v>14030</v>
      </c>
      <c r="O724" s="211" t="s">
        <v>14253</v>
      </c>
      <c r="P724" s="211" t="s">
        <v>2137</v>
      </c>
      <c r="Q724" s="230">
        <f>COUNTIF('Hedef Liste Konya'!A:A,A724)</f>
        <v>1</v>
      </c>
    </row>
    <row r="725" ht="15.75" hidden="1" customHeight="1">
      <c r="A725" s="211" t="s">
        <v>15273</v>
      </c>
      <c r="B725" s="211" t="s">
        <v>15274</v>
      </c>
      <c r="C725" s="212" t="s">
        <v>2897</v>
      </c>
      <c r="D725" s="211" t="s">
        <v>1370</v>
      </c>
      <c r="E725" s="211"/>
      <c r="F725" s="211"/>
      <c r="G725" s="213">
        <v>0.0</v>
      </c>
      <c r="H725" s="213">
        <v>21.0</v>
      </c>
      <c r="I725" s="213">
        <v>21.0</v>
      </c>
      <c r="J725" s="214">
        <v>0.0</v>
      </c>
      <c r="K725" s="211" t="s">
        <v>15275</v>
      </c>
      <c r="L725" s="211">
        <v>5.378456403E9</v>
      </c>
      <c r="M725" s="211" t="s">
        <v>11034</v>
      </c>
      <c r="N725" s="211" t="s">
        <v>13709</v>
      </c>
      <c r="O725" s="211" t="s">
        <v>15276</v>
      </c>
      <c r="P725" s="211" t="s">
        <v>2137</v>
      </c>
      <c r="Q725" s="230">
        <f>COUNTIF('Hedef Liste Konya'!A:A,A725)</f>
        <v>1</v>
      </c>
    </row>
    <row r="726" ht="15.75" hidden="1" customHeight="1">
      <c r="A726" s="211" t="s">
        <v>18355</v>
      </c>
      <c r="B726" s="211" t="s">
        <v>18356</v>
      </c>
      <c r="C726" s="212" t="s">
        <v>2909</v>
      </c>
      <c r="D726" s="211" t="s">
        <v>1577</v>
      </c>
      <c r="E726" s="211"/>
      <c r="F726" s="211"/>
      <c r="G726" s="213">
        <v>82.0</v>
      </c>
      <c r="H726" s="213">
        <v>18.0</v>
      </c>
      <c r="I726" s="213">
        <v>100.0</v>
      </c>
      <c r="J726" s="214">
        <v>0.82</v>
      </c>
      <c r="K726" s="211" t="s">
        <v>2958</v>
      </c>
      <c r="L726" s="211">
        <v>8.50214904E9</v>
      </c>
      <c r="M726" s="211" t="s">
        <v>11034</v>
      </c>
      <c r="N726" s="211" t="s">
        <v>13602</v>
      </c>
      <c r="O726" s="211" t="s">
        <v>18357</v>
      </c>
      <c r="P726" s="211" t="s">
        <v>2165</v>
      </c>
      <c r="Q726" s="230">
        <f>COUNTIF('Hedef Liste Konya'!A:A,A726)</f>
        <v>0</v>
      </c>
    </row>
    <row r="727" ht="15.75" hidden="1" customHeight="1">
      <c r="A727" s="211" t="s">
        <v>13606</v>
      </c>
      <c r="B727" s="211" t="s">
        <v>13607</v>
      </c>
      <c r="C727" s="212" t="s">
        <v>2897</v>
      </c>
      <c r="D727" s="211" t="s">
        <v>1356</v>
      </c>
      <c r="E727" s="213">
        <v>875.0</v>
      </c>
      <c r="F727" s="213">
        <v>26.0</v>
      </c>
      <c r="G727" s="213">
        <v>0.0</v>
      </c>
      <c r="H727" s="213">
        <v>12.0</v>
      </c>
      <c r="I727" s="213">
        <v>12.0</v>
      </c>
      <c r="J727" s="214">
        <v>0.0</v>
      </c>
      <c r="K727" s="211" t="s">
        <v>13608</v>
      </c>
      <c r="L727" s="211">
        <v>5.331910173E9</v>
      </c>
      <c r="M727" s="211" t="s">
        <v>11034</v>
      </c>
      <c r="N727" s="211" t="s">
        <v>13609</v>
      </c>
      <c r="O727" s="211" t="s">
        <v>13610</v>
      </c>
      <c r="P727" s="211" t="s">
        <v>2137</v>
      </c>
      <c r="Q727" s="230">
        <f>COUNTIF('Hedef Liste Konya'!A:A,A727)</f>
        <v>1</v>
      </c>
    </row>
    <row r="728" ht="15.75" hidden="1" customHeight="1">
      <c r="A728" s="211" t="s">
        <v>15708</v>
      </c>
      <c r="B728" s="211" t="s">
        <v>15709</v>
      </c>
      <c r="C728" s="212" t="s">
        <v>2909</v>
      </c>
      <c r="D728" s="211" t="s">
        <v>1597</v>
      </c>
      <c r="E728" s="213">
        <v>178.0</v>
      </c>
      <c r="F728" s="211"/>
      <c r="G728" s="213">
        <v>0.0</v>
      </c>
      <c r="H728" s="213">
        <v>10.0</v>
      </c>
      <c r="I728" s="213">
        <v>10.0</v>
      </c>
      <c r="J728" s="214">
        <v>0.0</v>
      </c>
      <c r="K728" s="211" t="s">
        <v>15710</v>
      </c>
      <c r="L728" s="211">
        <v>5.307064048E9</v>
      </c>
      <c r="M728" s="211" t="s">
        <v>13595</v>
      </c>
      <c r="N728" s="211" t="s">
        <v>13901</v>
      </c>
      <c r="O728" s="211" t="s">
        <v>15711</v>
      </c>
      <c r="P728" s="211" t="s">
        <v>2137</v>
      </c>
      <c r="Q728" s="230">
        <f>COUNTIF('Hedef Liste Konya'!A:A,A728)</f>
        <v>1</v>
      </c>
    </row>
    <row r="729" ht="15.75" hidden="1" customHeight="1">
      <c r="A729" s="211" t="s">
        <v>14207</v>
      </c>
      <c r="B729" s="211" t="s">
        <v>14208</v>
      </c>
      <c r="C729" s="212" t="s">
        <v>2897</v>
      </c>
      <c r="D729" s="211" t="s">
        <v>1507</v>
      </c>
      <c r="E729" s="213">
        <v>53.0</v>
      </c>
      <c r="F729" s="211"/>
      <c r="G729" s="213">
        <v>0.0</v>
      </c>
      <c r="H729" s="213">
        <v>33.0</v>
      </c>
      <c r="I729" s="213">
        <v>33.0</v>
      </c>
      <c r="J729" s="214">
        <v>0.0</v>
      </c>
      <c r="K729" s="211" t="s">
        <v>14209</v>
      </c>
      <c r="L729" s="211">
        <v>5.347478541E9</v>
      </c>
      <c r="M729" s="211" t="s">
        <v>13595</v>
      </c>
      <c r="N729" s="211" t="s">
        <v>3069</v>
      </c>
      <c r="O729" s="211" t="s">
        <v>14210</v>
      </c>
      <c r="P729" s="211" t="s">
        <v>2137</v>
      </c>
      <c r="Q729" s="230">
        <f>COUNTIF('Hedef Liste Konya'!A:A,A729)</f>
        <v>1</v>
      </c>
    </row>
    <row r="730" ht="15.75" hidden="1" customHeight="1">
      <c r="A730" s="211" t="s">
        <v>16073</v>
      </c>
      <c r="B730" s="211" t="s">
        <v>16074</v>
      </c>
      <c r="C730" s="212" t="s">
        <v>2897</v>
      </c>
      <c r="D730" s="211" t="s">
        <v>1385</v>
      </c>
      <c r="E730" s="213">
        <v>10.0</v>
      </c>
      <c r="F730" s="213">
        <v>10.0</v>
      </c>
      <c r="G730" s="213">
        <v>0.0</v>
      </c>
      <c r="H730" s="213">
        <v>23.0</v>
      </c>
      <c r="I730" s="213">
        <v>23.0</v>
      </c>
      <c r="J730" s="214">
        <v>0.0</v>
      </c>
      <c r="K730" s="211" t="s">
        <v>16075</v>
      </c>
      <c r="L730" s="211">
        <v>5.439481234E9</v>
      </c>
      <c r="M730" s="211" t="s">
        <v>11034</v>
      </c>
      <c r="N730" s="211" t="s">
        <v>13602</v>
      </c>
      <c r="O730" s="211" t="s">
        <v>16076</v>
      </c>
      <c r="P730" s="211" t="s">
        <v>2137</v>
      </c>
      <c r="Q730" s="230">
        <f>COUNTIF('Hedef Liste Konya'!A:A,A730)</f>
        <v>1</v>
      </c>
    </row>
    <row r="731" ht="15.75" hidden="1" customHeight="1">
      <c r="A731" s="211" t="s">
        <v>15937</v>
      </c>
      <c r="B731" s="211" t="s">
        <v>15938</v>
      </c>
      <c r="C731" s="212" t="s">
        <v>2897</v>
      </c>
      <c r="D731" s="211" t="s">
        <v>1385</v>
      </c>
      <c r="E731" s="213">
        <v>2126.0</v>
      </c>
      <c r="F731" s="213">
        <v>52.0</v>
      </c>
      <c r="G731" s="213">
        <v>12.0</v>
      </c>
      <c r="H731" s="213">
        <v>21.0</v>
      </c>
      <c r="I731" s="213">
        <v>33.0</v>
      </c>
      <c r="J731" s="214">
        <v>0.36</v>
      </c>
      <c r="K731" s="211" t="s">
        <v>15939</v>
      </c>
      <c r="L731" s="211">
        <v>5.418872844E9</v>
      </c>
      <c r="M731" s="211" t="s">
        <v>11034</v>
      </c>
      <c r="N731" s="211" t="s">
        <v>14076</v>
      </c>
      <c r="O731" s="211" t="s">
        <v>15940</v>
      </c>
      <c r="P731" s="211" t="s">
        <v>2137</v>
      </c>
      <c r="Q731" s="230">
        <f>COUNTIF('Hedef Liste Konya'!A:A,A731)</f>
        <v>1</v>
      </c>
    </row>
    <row r="732" ht="15.75" hidden="1" customHeight="1">
      <c r="A732" s="211" t="s">
        <v>13691</v>
      </c>
      <c r="B732" s="211" t="s">
        <v>13692</v>
      </c>
      <c r="C732" s="212" t="s">
        <v>2897</v>
      </c>
      <c r="D732" s="211" t="s">
        <v>1364</v>
      </c>
      <c r="E732" s="213">
        <v>298.0</v>
      </c>
      <c r="F732" s="213">
        <v>16.0</v>
      </c>
      <c r="G732" s="213">
        <v>2.0</v>
      </c>
      <c r="H732" s="213">
        <v>12.0</v>
      </c>
      <c r="I732" s="213">
        <v>14.0</v>
      </c>
      <c r="J732" s="214">
        <v>0.14</v>
      </c>
      <c r="K732" s="211" t="s">
        <v>13693</v>
      </c>
      <c r="L732" s="211">
        <v>5.330732826E9</v>
      </c>
      <c r="M732" s="211" t="s">
        <v>13620</v>
      </c>
      <c r="N732" s="211" t="s">
        <v>13621</v>
      </c>
      <c r="O732" s="211" t="s">
        <v>13694</v>
      </c>
      <c r="P732" s="211" t="s">
        <v>2137</v>
      </c>
      <c r="Q732" s="230">
        <f>COUNTIF('Hedef Liste Konya'!A:A,A732)</f>
        <v>1</v>
      </c>
    </row>
    <row r="733" ht="15.75" hidden="1" customHeight="1">
      <c r="A733" s="211" t="s">
        <v>18358</v>
      </c>
      <c r="B733" s="211" t="s">
        <v>18359</v>
      </c>
      <c r="C733" s="212" t="s">
        <v>2897</v>
      </c>
      <c r="D733" s="211" t="s">
        <v>1519</v>
      </c>
      <c r="E733" s="213">
        <v>1423.0</v>
      </c>
      <c r="F733" s="213">
        <v>108.0</v>
      </c>
      <c r="G733" s="213">
        <v>85.0</v>
      </c>
      <c r="H733" s="213">
        <v>1.0</v>
      </c>
      <c r="I733" s="213">
        <v>86.0</v>
      </c>
      <c r="J733" s="214">
        <v>0.99</v>
      </c>
      <c r="K733" s="211" t="s">
        <v>2306</v>
      </c>
      <c r="L733" s="211">
        <v>3.32235103E9</v>
      </c>
      <c r="M733" s="211" t="s">
        <v>11034</v>
      </c>
      <c r="N733" s="211" t="s">
        <v>14016</v>
      </c>
      <c r="O733" s="211" t="s">
        <v>18360</v>
      </c>
      <c r="P733" s="211" t="s">
        <v>2165</v>
      </c>
      <c r="Q733" s="230">
        <f>COUNTIF('Hedef Liste Konya'!A:A,A733)</f>
        <v>0</v>
      </c>
    </row>
    <row r="734" ht="15.75" hidden="1" customHeight="1">
      <c r="A734" s="211" t="s">
        <v>15901</v>
      </c>
      <c r="B734" s="211" t="s">
        <v>15902</v>
      </c>
      <c r="C734" s="212" t="s">
        <v>2897</v>
      </c>
      <c r="D734" s="211" t="s">
        <v>1597</v>
      </c>
      <c r="E734" s="213">
        <v>1.0</v>
      </c>
      <c r="F734" s="213">
        <v>1.0</v>
      </c>
      <c r="G734" s="213">
        <v>0.0</v>
      </c>
      <c r="H734" s="213">
        <v>8.0</v>
      </c>
      <c r="I734" s="213">
        <v>8.0</v>
      </c>
      <c r="J734" s="214">
        <v>0.0</v>
      </c>
      <c r="K734" s="211" t="s">
        <v>15903</v>
      </c>
      <c r="L734" s="211">
        <v>5.325414867E9</v>
      </c>
      <c r="M734" s="211" t="s">
        <v>13595</v>
      </c>
      <c r="N734" s="211" t="s">
        <v>14570</v>
      </c>
      <c r="O734" s="211" t="s">
        <v>15904</v>
      </c>
      <c r="P734" s="211" t="s">
        <v>2137</v>
      </c>
      <c r="Q734" s="230">
        <f>COUNTIF('Hedef Liste Konya'!A:A,A734)</f>
        <v>1</v>
      </c>
    </row>
    <row r="735" ht="15.75" hidden="1" customHeight="1">
      <c r="A735" s="211" t="s">
        <v>18361</v>
      </c>
      <c r="B735" s="211" t="s">
        <v>18362</v>
      </c>
      <c r="C735" s="212" t="s">
        <v>2897</v>
      </c>
      <c r="D735" s="211" t="s">
        <v>1370</v>
      </c>
      <c r="E735" s="213">
        <v>1547.0</v>
      </c>
      <c r="F735" s="213">
        <v>218.0</v>
      </c>
      <c r="G735" s="213">
        <v>0.0</v>
      </c>
      <c r="H735" s="213">
        <v>17.0</v>
      </c>
      <c r="I735" s="213">
        <v>17.0</v>
      </c>
      <c r="J735" s="214">
        <v>0.0</v>
      </c>
      <c r="K735" s="211" t="s">
        <v>18363</v>
      </c>
      <c r="L735" s="211">
        <v>3.322417171E9</v>
      </c>
      <c r="M735" s="211" t="s">
        <v>11034</v>
      </c>
      <c r="N735" s="211" t="s">
        <v>13602</v>
      </c>
      <c r="O735" s="211" t="s">
        <v>13635</v>
      </c>
      <c r="P735" s="211" t="s">
        <v>2165</v>
      </c>
      <c r="Q735" s="230">
        <f>COUNTIF('Hedef Liste Konya'!A:A,A735)</f>
        <v>0</v>
      </c>
    </row>
    <row r="736" ht="15.75" hidden="1" customHeight="1">
      <c r="A736" s="211" t="s">
        <v>16672</v>
      </c>
      <c r="B736" s="211" t="s">
        <v>16673</v>
      </c>
      <c r="C736" s="212" t="s">
        <v>2897</v>
      </c>
      <c r="D736" s="211" t="s">
        <v>1493</v>
      </c>
      <c r="E736" s="213">
        <v>149.0</v>
      </c>
      <c r="F736" s="213">
        <v>42.0</v>
      </c>
      <c r="G736" s="213">
        <v>0.0</v>
      </c>
      <c r="H736" s="213">
        <v>19.0</v>
      </c>
      <c r="I736" s="213">
        <v>19.0</v>
      </c>
      <c r="J736" s="214">
        <v>0.0</v>
      </c>
      <c r="K736" s="211" t="s">
        <v>16674</v>
      </c>
      <c r="L736" s="211">
        <v>3.322653596E9</v>
      </c>
      <c r="M736" s="211" t="s">
        <v>11034</v>
      </c>
      <c r="N736" s="211" t="s">
        <v>13773</v>
      </c>
      <c r="O736" s="211" t="s">
        <v>16675</v>
      </c>
      <c r="P736" s="211" t="s">
        <v>2137</v>
      </c>
      <c r="Q736" s="230">
        <f>COUNTIF('Hedef Liste Konya'!A:A,A736)</f>
        <v>1</v>
      </c>
    </row>
    <row r="737" ht="15.75" hidden="1" customHeight="1">
      <c r="A737" s="211" t="s">
        <v>16104</v>
      </c>
      <c r="B737" s="211" t="s">
        <v>16105</v>
      </c>
      <c r="C737" s="212" t="s">
        <v>2897</v>
      </c>
      <c r="D737" s="211" t="s">
        <v>1832</v>
      </c>
      <c r="E737" s="213">
        <v>11.0</v>
      </c>
      <c r="F737" s="213">
        <v>11.0</v>
      </c>
      <c r="G737" s="213">
        <v>0.0</v>
      </c>
      <c r="H737" s="213">
        <v>8.0</v>
      </c>
      <c r="I737" s="213">
        <v>8.0</v>
      </c>
      <c r="J737" s="214">
        <v>0.0</v>
      </c>
      <c r="K737" s="211" t="s">
        <v>15634</v>
      </c>
      <c r="L737" s="211">
        <v>3.323208666E9</v>
      </c>
      <c r="M737" s="211" t="s">
        <v>13595</v>
      </c>
      <c r="N737" s="211" t="s">
        <v>14215</v>
      </c>
      <c r="O737" s="211" t="s">
        <v>15635</v>
      </c>
      <c r="P737" s="211" t="s">
        <v>2137</v>
      </c>
      <c r="Q737" s="230">
        <f>COUNTIF('Hedef Liste Konya'!A:A,A737)</f>
        <v>1</v>
      </c>
    </row>
    <row r="738" ht="15.75" hidden="1" customHeight="1">
      <c r="A738" s="211" t="s">
        <v>14702</v>
      </c>
      <c r="B738" s="211" t="s">
        <v>14703</v>
      </c>
      <c r="C738" s="212" t="s">
        <v>2897</v>
      </c>
      <c r="D738" s="211" t="s">
        <v>1370</v>
      </c>
      <c r="E738" s="211"/>
      <c r="F738" s="211"/>
      <c r="G738" s="213">
        <v>0.0</v>
      </c>
      <c r="H738" s="213">
        <v>14.0</v>
      </c>
      <c r="I738" s="213">
        <v>14.0</v>
      </c>
      <c r="J738" s="214">
        <v>0.0</v>
      </c>
      <c r="K738" s="211" t="s">
        <v>14704</v>
      </c>
      <c r="L738" s="211">
        <v>3.327139313E9</v>
      </c>
      <c r="M738" s="211" t="s">
        <v>13656</v>
      </c>
      <c r="N738" s="211" t="s">
        <v>11034</v>
      </c>
      <c r="O738" s="211" t="s">
        <v>14705</v>
      </c>
      <c r="P738" s="211" t="s">
        <v>2137</v>
      </c>
      <c r="Q738" s="230">
        <f>COUNTIF('Hedef Liste Konya'!A:A,A738)</f>
        <v>1</v>
      </c>
    </row>
    <row r="739" ht="15.75" hidden="1" customHeight="1">
      <c r="A739" s="211" t="s">
        <v>18364</v>
      </c>
      <c r="B739" s="211" t="s">
        <v>18365</v>
      </c>
      <c r="C739" s="212" t="s">
        <v>2897</v>
      </c>
      <c r="D739" s="211" t="s">
        <v>1348</v>
      </c>
      <c r="E739" s="213">
        <v>13569.0</v>
      </c>
      <c r="F739" s="213">
        <v>438.0</v>
      </c>
      <c r="G739" s="213">
        <v>167.0</v>
      </c>
      <c r="H739" s="213">
        <v>0.0</v>
      </c>
      <c r="I739" s="213">
        <v>167.0</v>
      </c>
      <c r="J739" s="214">
        <v>1.0</v>
      </c>
      <c r="K739" s="211" t="s">
        <v>2163</v>
      </c>
      <c r="L739" s="211">
        <v>9.999999999E9</v>
      </c>
      <c r="M739" s="211" t="s">
        <v>11034</v>
      </c>
      <c r="N739" s="211" t="s">
        <v>13773</v>
      </c>
      <c r="O739" s="211" t="s">
        <v>18366</v>
      </c>
      <c r="P739" s="211" t="s">
        <v>2165</v>
      </c>
      <c r="Q739" s="230">
        <f>COUNTIF('Hedef Liste Konya'!A:A,A739)</f>
        <v>0</v>
      </c>
    </row>
    <row r="740" ht="15.75" hidden="1" customHeight="1">
      <c r="A740" s="211" t="s">
        <v>18367</v>
      </c>
      <c r="B740" s="211" t="s">
        <v>18368</v>
      </c>
      <c r="C740" s="212" t="s">
        <v>2897</v>
      </c>
      <c r="D740" s="211" t="s">
        <v>1370</v>
      </c>
      <c r="E740" s="213">
        <v>1848.0</v>
      </c>
      <c r="F740" s="213">
        <v>79.0</v>
      </c>
      <c r="G740" s="213">
        <v>80.0</v>
      </c>
      <c r="H740" s="213">
        <v>0.0</v>
      </c>
      <c r="I740" s="213">
        <v>80.0</v>
      </c>
      <c r="J740" s="214">
        <v>1.0</v>
      </c>
      <c r="K740" s="211" t="s">
        <v>2163</v>
      </c>
      <c r="L740" s="211">
        <v>9.999999999E9</v>
      </c>
      <c r="M740" s="211" t="s">
        <v>11034</v>
      </c>
      <c r="N740" s="211" t="s">
        <v>14262</v>
      </c>
      <c r="O740" s="211" t="s">
        <v>18369</v>
      </c>
      <c r="P740" s="211" t="s">
        <v>2165</v>
      </c>
      <c r="Q740" s="230">
        <f>COUNTIF('Hedef Liste Konya'!A:A,A740)</f>
        <v>0</v>
      </c>
    </row>
    <row r="741" ht="15.75" hidden="1" customHeight="1">
      <c r="A741" s="211" t="s">
        <v>18370</v>
      </c>
      <c r="B741" s="211" t="s">
        <v>18371</v>
      </c>
      <c r="C741" s="212" t="s">
        <v>2897</v>
      </c>
      <c r="D741" s="211" t="s">
        <v>1370</v>
      </c>
      <c r="E741" s="213">
        <v>3954.0</v>
      </c>
      <c r="F741" s="213">
        <v>242.0</v>
      </c>
      <c r="G741" s="213">
        <v>80.0</v>
      </c>
      <c r="H741" s="213">
        <v>0.0</v>
      </c>
      <c r="I741" s="213">
        <v>80.0</v>
      </c>
      <c r="J741" s="214">
        <v>1.0</v>
      </c>
      <c r="K741" s="211" t="s">
        <v>2163</v>
      </c>
      <c r="L741" s="211">
        <v>9.999999999E9</v>
      </c>
      <c r="M741" s="211" t="s">
        <v>11034</v>
      </c>
      <c r="N741" s="211" t="s">
        <v>13602</v>
      </c>
      <c r="O741" s="211" t="s">
        <v>18372</v>
      </c>
      <c r="P741" s="211" t="s">
        <v>2165</v>
      </c>
      <c r="Q741" s="230">
        <f>COUNTIF('Hedef Liste Konya'!A:A,A741)</f>
        <v>0</v>
      </c>
    </row>
    <row r="742" ht="15.75" hidden="1" customHeight="1">
      <c r="A742" s="211" t="s">
        <v>18373</v>
      </c>
      <c r="B742" s="211" t="s">
        <v>18374</v>
      </c>
      <c r="C742" s="212" t="s">
        <v>2897</v>
      </c>
      <c r="D742" s="211" t="s">
        <v>1364</v>
      </c>
      <c r="E742" s="213">
        <v>139.0</v>
      </c>
      <c r="F742" s="213">
        <v>5.0</v>
      </c>
      <c r="G742" s="213">
        <v>62.0</v>
      </c>
      <c r="H742" s="213">
        <v>4.0</v>
      </c>
      <c r="I742" s="213">
        <v>66.0</v>
      </c>
      <c r="J742" s="214">
        <v>0.94</v>
      </c>
      <c r="K742" s="211" t="s">
        <v>2216</v>
      </c>
      <c r="L742" s="211">
        <v>5.362535737E9</v>
      </c>
      <c r="M742" s="211" t="s">
        <v>11034</v>
      </c>
      <c r="N742" s="211" t="s">
        <v>14016</v>
      </c>
      <c r="O742" s="211" t="s">
        <v>18375</v>
      </c>
      <c r="P742" s="211" t="s">
        <v>2165</v>
      </c>
      <c r="Q742" s="230">
        <f>COUNTIF('Hedef Liste Konya'!A:A,A742)</f>
        <v>0</v>
      </c>
    </row>
    <row r="743" ht="15.75" hidden="1" customHeight="1">
      <c r="A743" s="211" t="s">
        <v>14314</v>
      </c>
      <c r="B743" s="211" t="s">
        <v>14315</v>
      </c>
      <c r="C743" s="212" t="s">
        <v>2897</v>
      </c>
      <c r="D743" s="211" t="s">
        <v>1832</v>
      </c>
      <c r="E743" s="213">
        <v>7.0</v>
      </c>
      <c r="F743" s="213">
        <v>4.0</v>
      </c>
      <c r="G743" s="213">
        <v>0.0</v>
      </c>
      <c r="H743" s="213">
        <v>15.0</v>
      </c>
      <c r="I743" s="213">
        <v>15.0</v>
      </c>
      <c r="J743" s="214">
        <v>0.0</v>
      </c>
      <c r="K743" s="211" t="s">
        <v>14316</v>
      </c>
      <c r="L743" s="211">
        <v>5.055367919E9</v>
      </c>
      <c r="M743" s="211" t="s">
        <v>13656</v>
      </c>
      <c r="N743" s="211" t="s">
        <v>5546</v>
      </c>
      <c r="O743" s="211" t="s">
        <v>14317</v>
      </c>
      <c r="P743" s="211" t="s">
        <v>2137</v>
      </c>
      <c r="Q743" s="230">
        <f>COUNTIF('Hedef Liste Konya'!A:A,A743)</f>
        <v>1</v>
      </c>
    </row>
    <row r="744" ht="15.75" hidden="1" customHeight="1">
      <c r="A744" s="211" t="s">
        <v>14656</v>
      </c>
      <c r="B744" s="211" t="s">
        <v>14657</v>
      </c>
      <c r="C744" s="212" t="s">
        <v>2897</v>
      </c>
      <c r="D744" s="211" t="s">
        <v>1507</v>
      </c>
      <c r="E744" s="213">
        <v>3.0</v>
      </c>
      <c r="F744" s="213">
        <v>1.0</v>
      </c>
      <c r="G744" s="213">
        <v>0.0</v>
      </c>
      <c r="H744" s="213">
        <v>14.0</v>
      </c>
      <c r="I744" s="213">
        <v>14.0</v>
      </c>
      <c r="J744" s="214">
        <v>0.0</v>
      </c>
      <c r="K744" s="211" t="s">
        <v>14641</v>
      </c>
      <c r="L744" s="211">
        <v>5.326526839E9</v>
      </c>
      <c r="M744" s="211" t="s">
        <v>11034</v>
      </c>
      <c r="N744" s="211" t="s">
        <v>13789</v>
      </c>
      <c r="O744" s="211" t="s">
        <v>14658</v>
      </c>
      <c r="P744" s="211" t="s">
        <v>2137</v>
      </c>
      <c r="Q744" s="230">
        <f>COUNTIF('Hedef Liste Konya'!A:A,A744)</f>
        <v>1</v>
      </c>
    </row>
    <row r="745" ht="15.75" hidden="1" customHeight="1">
      <c r="A745" s="211" t="s">
        <v>18376</v>
      </c>
      <c r="B745" s="211" t="s">
        <v>18377</v>
      </c>
      <c r="C745" s="212" t="s">
        <v>2909</v>
      </c>
      <c r="D745" s="211" t="s">
        <v>1507</v>
      </c>
      <c r="F745" s="211"/>
      <c r="G745" s="213">
        <v>0.0</v>
      </c>
      <c r="H745" s="213">
        <v>29.0</v>
      </c>
      <c r="I745" s="213">
        <v>29.0</v>
      </c>
      <c r="J745" s="214">
        <v>0.0</v>
      </c>
      <c r="K745" s="211" t="s">
        <v>14838</v>
      </c>
      <c r="L745" s="211">
        <v>5.445503939E9</v>
      </c>
      <c r="M745" s="211" t="s">
        <v>11034</v>
      </c>
      <c r="N745" s="211" t="s">
        <v>14268</v>
      </c>
      <c r="O745" s="211" t="s">
        <v>14839</v>
      </c>
      <c r="P745" s="211" t="s">
        <v>2137</v>
      </c>
      <c r="Q745" s="230">
        <f>COUNTIF('Hedef Liste Konya'!A:A,A745)</f>
        <v>0</v>
      </c>
    </row>
    <row r="746" ht="15.75" hidden="1" customHeight="1">
      <c r="A746" s="211" t="s">
        <v>14197</v>
      </c>
      <c r="B746" s="211" t="s">
        <v>14198</v>
      </c>
      <c r="C746" s="212" t="s">
        <v>2897</v>
      </c>
      <c r="D746" s="211" t="s">
        <v>1364</v>
      </c>
      <c r="E746" s="213">
        <v>26.0</v>
      </c>
      <c r="F746" s="213">
        <v>14.0</v>
      </c>
      <c r="G746" s="213">
        <v>6.0</v>
      </c>
      <c r="H746" s="213">
        <v>12.0</v>
      </c>
      <c r="I746" s="213">
        <v>18.0</v>
      </c>
      <c r="J746" s="214">
        <v>0.33</v>
      </c>
      <c r="K746" s="211" t="s">
        <v>14199</v>
      </c>
      <c r="L746" s="211">
        <v>5.534749155E9</v>
      </c>
      <c r="M746" s="211" t="s">
        <v>13656</v>
      </c>
      <c r="N746" s="211" t="s">
        <v>14200</v>
      </c>
      <c r="O746" s="211" t="s">
        <v>14201</v>
      </c>
      <c r="P746" s="211" t="s">
        <v>2137</v>
      </c>
      <c r="Q746" s="230">
        <f>COUNTIF('Hedef Liste Konya'!A:A,A746)</f>
        <v>1</v>
      </c>
    </row>
    <row r="747" ht="15.75" hidden="1" customHeight="1">
      <c r="A747" s="211" t="s">
        <v>14342</v>
      </c>
      <c r="B747" s="211" t="s">
        <v>14343</v>
      </c>
      <c r="C747" s="212" t="s">
        <v>2897</v>
      </c>
      <c r="D747" s="211" t="s">
        <v>1378</v>
      </c>
      <c r="E747" s="213">
        <v>487.0</v>
      </c>
      <c r="F747" s="213">
        <v>26.0</v>
      </c>
      <c r="G747" s="213">
        <v>0.0</v>
      </c>
      <c r="H747" s="213">
        <v>49.0</v>
      </c>
      <c r="I747" s="213">
        <v>49.0</v>
      </c>
      <c r="J747" s="214">
        <v>0.0</v>
      </c>
      <c r="K747" s="211" t="s">
        <v>14344</v>
      </c>
      <c r="L747" s="211">
        <v>5.468911911E9</v>
      </c>
      <c r="M747" s="211" t="s">
        <v>11034</v>
      </c>
      <c r="N747" s="211" t="s">
        <v>13602</v>
      </c>
      <c r="O747" s="211" t="s">
        <v>14345</v>
      </c>
      <c r="P747" s="211" t="s">
        <v>2137</v>
      </c>
      <c r="Q747" s="230">
        <f>COUNTIF('Hedef Liste Konya'!A:A,A747)</f>
        <v>1</v>
      </c>
    </row>
    <row r="748" ht="15.75" hidden="1" customHeight="1">
      <c r="A748" s="211" t="s">
        <v>18378</v>
      </c>
      <c r="B748" s="211" t="s">
        <v>18379</v>
      </c>
      <c r="C748" s="212" t="s">
        <v>2897</v>
      </c>
      <c r="D748" s="211" t="s">
        <v>1519</v>
      </c>
      <c r="E748" s="213">
        <v>437.0</v>
      </c>
      <c r="F748" s="213">
        <v>49.0</v>
      </c>
      <c r="G748" s="213">
        <v>85.0</v>
      </c>
      <c r="H748" s="213">
        <v>2.0</v>
      </c>
      <c r="I748" s="213">
        <v>87.0</v>
      </c>
      <c r="J748" s="214">
        <v>0.98</v>
      </c>
      <c r="K748" s="211" t="s">
        <v>2306</v>
      </c>
      <c r="L748" s="211">
        <v>8.509696048E9</v>
      </c>
      <c r="M748" s="211" t="s">
        <v>11034</v>
      </c>
      <c r="N748" s="211" t="s">
        <v>13773</v>
      </c>
      <c r="O748" s="211" t="s">
        <v>18380</v>
      </c>
      <c r="P748" s="211" t="s">
        <v>2165</v>
      </c>
      <c r="Q748" s="230">
        <f>COUNTIF('Hedef Liste Konya'!A:A,A748)</f>
        <v>0</v>
      </c>
    </row>
    <row r="749" ht="15.75" hidden="1" customHeight="1">
      <c r="A749" s="211" t="s">
        <v>18381</v>
      </c>
      <c r="B749" s="211" t="s">
        <v>18382</v>
      </c>
      <c r="C749" s="212" t="s">
        <v>2897</v>
      </c>
      <c r="D749" s="211" t="s">
        <v>1348</v>
      </c>
      <c r="E749" s="213">
        <v>2219.0</v>
      </c>
      <c r="F749" s="213">
        <v>89.0</v>
      </c>
      <c r="G749" s="213">
        <v>102.0</v>
      </c>
      <c r="H749" s="213">
        <v>0.0</v>
      </c>
      <c r="I749" s="213">
        <v>102.0</v>
      </c>
      <c r="J749" s="214">
        <v>1.0</v>
      </c>
      <c r="K749" s="211" t="s">
        <v>2163</v>
      </c>
      <c r="L749" s="211">
        <v>9.999999999E9</v>
      </c>
      <c r="M749" s="211" t="s">
        <v>11034</v>
      </c>
      <c r="N749" s="211" t="s">
        <v>14262</v>
      </c>
      <c r="O749" s="211" t="s">
        <v>18383</v>
      </c>
      <c r="P749" s="211" t="s">
        <v>2165</v>
      </c>
      <c r="Q749" s="230">
        <f>COUNTIF('Hedef Liste Konya'!A:A,A749)</f>
        <v>0</v>
      </c>
    </row>
    <row r="750" ht="15.75" hidden="1" customHeight="1">
      <c r="A750" s="211" t="s">
        <v>18384</v>
      </c>
      <c r="B750" s="211" t="s">
        <v>18385</v>
      </c>
      <c r="C750" s="212" t="s">
        <v>2897</v>
      </c>
      <c r="D750" s="211" t="s">
        <v>1348</v>
      </c>
      <c r="E750" s="213">
        <v>7033.0</v>
      </c>
      <c r="F750" s="213">
        <v>165.0</v>
      </c>
      <c r="G750" s="213">
        <v>161.0</v>
      </c>
      <c r="H750" s="213">
        <v>0.0</v>
      </c>
      <c r="I750" s="213">
        <v>161.0</v>
      </c>
      <c r="J750" s="214">
        <v>1.0</v>
      </c>
      <c r="K750" s="211" t="s">
        <v>2163</v>
      </c>
      <c r="L750" s="211">
        <v>9.999999999E9</v>
      </c>
      <c r="M750" s="211" t="s">
        <v>11034</v>
      </c>
      <c r="N750" s="211" t="s">
        <v>13930</v>
      </c>
      <c r="O750" s="211" t="s">
        <v>18386</v>
      </c>
      <c r="P750" s="211" t="s">
        <v>2165</v>
      </c>
      <c r="Q750" s="230">
        <f>COUNTIF('Hedef Liste Konya'!A:A,A750)</f>
        <v>0</v>
      </c>
    </row>
    <row r="751" ht="15.75" hidden="1" customHeight="1">
      <c r="A751" s="211" t="s">
        <v>16772</v>
      </c>
      <c r="B751" s="211" t="s">
        <v>16773</v>
      </c>
      <c r="C751" s="212" t="s">
        <v>2897</v>
      </c>
      <c r="D751" s="211" t="s">
        <v>1507</v>
      </c>
      <c r="E751" s="213">
        <v>211.0</v>
      </c>
      <c r="F751" s="213">
        <v>44.0</v>
      </c>
      <c r="G751" s="213">
        <v>17.0</v>
      </c>
      <c r="H751" s="213">
        <v>7.0</v>
      </c>
      <c r="I751" s="213">
        <v>24.0</v>
      </c>
      <c r="J751" s="214">
        <v>0.71</v>
      </c>
      <c r="K751" s="211" t="s">
        <v>16774</v>
      </c>
      <c r="L751" s="211">
        <v>5.523996342E9</v>
      </c>
      <c r="M751" s="211" t="s">
        <v>11034</v>
      </c>
      <c r="N751" s="211" t="s">
        <v>13709</v>
      </c>
      <c r="O751" s="211" t="s">
        <v>16775</v>
      </c>
      <c r="P751" s="211" t="s">
        <v>2137</v>
      </c>
      <c r="Q751" s="230">
        <f>COUNTIF('Hedef Liste Konya'!A:A,A751)</f>
        <v>1</v>
      </c>
    </row>
    <row r="752" ht="15.75" hidden="1" customHeight="1">
      <c r="A752" s="211" t="s">
        <v>15632</v>
      </c>
      <c r="B752" s="211" t="s">
        <v>15633</v>
      </c>
      <c r="C752" s="212" t="s">
        <v>2897</v>
      </c>
      <c r="D752" s="211" t="s">
        <v>1364</v>
      </c>
      <c r="E752" s="213">
        <v>338.0</v>
      </c>
      <c r="F752" s="213">
        <v>32.0</v>
      </c>
      <c r="G752" s="213">
        <v>12.0</v>
      </c>
      <c r="H752" s="213">
        <v>17.0</v>
      </c>
      <c r="I752" s="213">
        <v>29.0</v>
      </c>
      <c r="J752" s="214">
        <v>0.41</v>
      </c>
      <c r="K752" s="211" t="s">
        <v>15634</v>
      </c>
      <c r="L752" s="211">
        <v>3.323208666E9</v>
      </c>
      <c r="M752" s="211" t="s">
        <v>13595</v>
      </c>
      <c r="N752" s="211" t="s">
        <v>14215</v>
      </c>
      <c r="O752" s="211" t="s">
        <v>15635</v>
      </c>
      <c r="P752" s="211" t="s">
        <v>2137</v>
      </c>
      <c r="Q752" s="230">
        <f>COUNTIF('Hedef Liste Konya'!A:A,A752)</f>
        <v>1</v>
      </c>
    </row>
    <row r="753" ht="15.75" hidden="1" customHeight="1">
      <c r="A753" s="211" t="s">
        <v>15235</v>
      </c>
      <c r="B753" s="211" t="s">
        <v>15236</v>
      </c>
      <c r="C753" s="212" t="s">
        <v>2897</v>
      </c>
      <c r="D753" s="211" t="s">
        <v>1443</v>
      </c>
      <c r="E753" s="213">
        <v>715.0</v>
      </c>
      <c r="F753" s="213">
        <v>102.0</v>
      </c>
      <c r="G753" s="213">
        <v>24.0</v>
      </c>
      <c r="H753" s="213">
        <v>9.0</v>
      </c>
      <c r="I753" s="213">
        <v>33.0</v>
      </c>
      <c r="J753" s="214">
        <v>0.73</v>
      </c>
      <c r="K753" s="211" t="s">
        <v>15237</v>
      </c>
      <c r="L753" s="211">
        <v>5.372260296E9</v>
      </c>
      <c r="M753" s="211" t="s">
        <v>11034</v>
      </c>
      <c r="N753" s="211" t="s">
        <v>13668</v>
      </c>
      <c r="O753" s="211" t="s">
        <v>18387</v>
      </c>
      <c r="P753" s="211" t="s">
        <v>2137</v>
      </c>
      <c r="Q753" s="230">
        <f>COUNTIF('Hedef Liste Konya'!A:A,A753)</f>
        <v>1</v>
      </c>
    </row>
    <row r="754" ht="15.75" hidden="1" customHeight="1">
      <c r="A754" s="211" t="s">
        <v>14013</v>
      </c>
      <c r="B754" s="211" t="s">
        <v>14014</v>
      </c>
      <c r="C754" s="212" t="s">
        <v>2897</v>
      </c>
      <c r="D754" s="211" t="s">
        <v>1832</v>
      </c>
      <c r="E754" s="213">
        <v>367.0</v>
      </c>
      <c r="F754" s="213">
        <v>85.0</v>
      </c>
      <c r="G754" s="213">
        <v>0.0</v>
      </c>
      <c r="H754" s="213">
        <v>34.0</v>
      </c>
      <c r="I754" s="213">
        <v>34.0</v>
      </c>
      <c r="J754" s="214">
        <v>0.0</v>
      </c>
      <c r="K754" s="211" t="s">
        <v>14015</v>
      </c>
      <c r="L754" s="211">
        <v>3.322374747E9</v>
      </c>
      <c r="M754" s="211" t="s">
        <v>11034</v>
      </c>
      <c r="N754" s="211" t="s">
        <v>14016</v>
      </c>
      <c r="O754" s="211" t="s">
        <v>14017</v>
      </c>
      <c r="P754" s="211" t="s">
        <v>2137</v>
      </c>
      <c r="Q754" s="230">
        <f>COUNTIF('Hedef Liste Konya'!A:A,A754)</f>
        <v>1</v>
      </c>
    </row>
    <row r="755" ht="15.75" hidden="1" customHeight="1">
      <c r="A755" s="211" t="s">
        <v>16056</v>
      </c>
      <c r="B755" s="211" t="s">
        <v>16057</v>
      </c>
      <c r="C755" s="212" t="s">
        <v>2897</v>
      </c>
      <c r="D755" s="211" t="s">
        <v>1507</v>
      </c>
      <c r="E755" s="213">
        <v>37.0</v>
      </c>
      <c r="F755" s="211"/>
      <c r="G755" s="213">
        <v>11.0</v>
      </c>
      <c r="H755" s="213">
        <v>0.0</v>
      </c>
      <c r="I755" s="213">
        <v>11.0</v>
      </c>
      <c r="J755" s="214">
        <v>1.0</v>
      </c>
      <c r="K755" s="211" t="s">
        <v>16058</v>
      </c>
      <c r="L755" s="211">
        <v>3.325015333E9</v>
      </c>
      <c r="M755" s="211" t="s">
        <v>13595</v>
      </c>
      <c r="N755" s="211" t="s">
        <v>5353</v>
      </c>
      <c r="O755" s="211" t="s">
        <v>16059</v>
      </c>
      <c r="P755" s="211" t="s">
        <v>2137</v>
      </c>
      <c r="Q755" s="230">
        <f>COUNTIF('Hedef Liste Konya'!A:A,A755)</f>
        <v>1</v>
      </c>
    </row>
    <row r="756" ht="15.75" hidden="1" customHeight="1">
      <c r="A756" s="211" t="s">
        <v>15933</v>
      </c>
      <c r="B756" s="211" t="s">
        <v>15934</v>
      </c>
      <c r="C756" s="212" t="s">
        <v>2897</v>
      </c>
      <c r="D756" s="211" t="s">
        <v>1385</v>
      </c>
      <c r="E756" s="213">
        <v>116.0</v>
      </c>
      <c r="F756" s="213">
        <v>7.0</v>
      </c>
      <c r="G756" s="213">
        <v>16.0</v>
      </c>
      <c r="H756" s="213">
        <v>0.0</v>
      </c>
      <c r="I756" s="213">
        <v>16.0</v>
      </c>
      <c r="J756" s="214">
        <v>1.0</v>
      </c>
      <c r="K756" s="211" t="s">
        <v>15935</v>
      </c>
      <c r="L756" s="211">
        <v>5.376148419E9</v>
      </c>
      <c r="M756" s="211" t="s">
        <v>13595</v>
      </c>
      <c r="N756" s="211" t="s">
        <v>13945</v>
      </c>
      <c r="O756" s="211" t="s">
        <v>15936</v>
      </c>
      <c r="P756" s="211" t="s">
        <v>2137</v>
      </c>
      <c r="Q756" s="230">
        <f>COUNTIF('Hedef Liste Konya'!A:A,A756)</f>
        <v>1</v>
      </c>
    </row>
    <row r="757" ht="15.75" hidden="1" customHeight="1">
      <c r="A757" s="211" t="s">
        <v>18388</v>
      </c>
      <c r="B757" s="211" t="s">
        <v>18389</v>
      </c>
      <c r="C757" s="212" t="s">
        <v>2897</v>
      </c>
      <c r="D757" s="211" t="s">
        <v>1364</v>
      </c>
      <c r="E757" s="213">
        <v>9.0</v>
      </c>
      <c r="F757" s="213">
        <v>2.0</v>
      </c>
      <c r="G757" s="213">
        <v>6.0</v>
      </c>
      <c r="H757" s="213">
        <v>17.0</v>
      </c>
      <c r="I757" s="213">
        <v>23.0</v>
      </c>
      <c r="J757" s="214">
        <v>0.26</v>
      </c>
      <c r="K757" s="211" t="s">
        <v>18390</v>
      </c>
      <c r="L757" s="211">
        <v>5.340723263E9</v>
      </c>
      <c r="M757" s="211" t="s">
        <v>13595</v>
      </c>
      <c r="N757" s="211" t="s">
        <v>15622</v>
      </c>
      <c r="O757" s="211" t="s">
        <v>14168</v>
      </c>
      <c r="P757" s="211" t="s">
        <v>2137</v>
      </c>
      <c r="Q757" s="230">
        <f>COUNTIF('Hedef Liste Konya'!A:A,A757)</f>
        <v>0</v>
      </c>
    </row>
    <row r="758" ht="15.75" hidden="1" customHeight="1">
      <c r="A758" s="211" t="s">
        <v>14421</v>
      </c>
      <c r="B758" s="211" t="s">
        <v>14422</v>
      </c>
      <c r="C758" s="212" t="s">
        <v>2897</v>
      </c>
      <c r="D758" s="211" t="s">
        <v>1370</v>
      </c>
      <c r="E758" s="213">
        <v>256.0</v>
      </c>
      <c r="F758" s="213">
        <v>84.0</v>
      </c>
      <c r="G758" s="213">
        <v>15.0</v>
      </c>
      <c r="H758" s="213">
        <v>0.0</v>
      </c>
      <c r="I758" s="213">
        <v>15.0</v>
      </c>
      <c r="J758" s="214">
        <v>1.0</v>
      </c>
      <c r="K758" s="211" t="s">
        <v>14423</v>
      </c>
      <c r="L758" s="211">
        <v>5.526789789E9</v>
      </c>
      <c r="M758" s="211" t="s">
        <v>13595</v>
      </c>
      <c r="N758" s="211" t="s">
        <v>14387</v>
      </c>
      <c r="O758" s="211" t="s">
        <v>14424</v>
      </c>
      <c r="P758" s="211" t="s">
        <v>2137</v>
      </c>
      <c r="Q758" s="230">
        <f>COUNTIF('Hedef Liste Konya'!A:A,A758)</f>
        <v>1</v>
      </c>
    </row>
    <row r="759" ht="15.75" hidden="1" customHeight="1">
      <c r="A759" s="211" t="s">
        <v>15208</v>
      </c>
      <c r="B759" s="211" t="s">
        <v>15209</v>
      </c>
      <c r="C759" s="212" t="s">
        <v>2897</v>
      </c>
      <c r="D759" s="211" t="s">
        <v>1789</v>
      </c>
      <c r="E759" s="213">
        <v>11.0</v>
      </c>
      <c r="F759" s="213">
        <v>5.0</v>
      </c>
      <c r="G759" s="213">
        <v>0.0</v>
      </c>
      <c r="H759" s="213">
        <v>25.0</v>
      </c>
      <c r="I759" s="213">
        <v>25.0</v>
      </c>
      <c r="J759" s="214">
        <v>0.0</v>
      </c>
      <c r="K759" s="211" t="s">
        <v>15210</v>
      </c>
      <c r="L759" s="211">
        <v>5.546548191E9</v>
      </c>
      <c r="M759" s="211" t="s">
        <v>11034</v>
      </c>
      <c r="N759" s="211" t="s">
        <v>13930</v>
      </c>
      <c r="O759" s="211" t="s">
        <v>15211</v>
      </c>
      <c r="P759" s="211" t="s">
        <v>2137</v>
      </c>
      <c r="Q759" s="230">
        <f>COUNTIF('Hedef Liste Konya'!A:A,A759)</f>
        <v>1</v>
      </c>
    </row>
    <row r="760" ht="15.75" hidden="1" customHeight="1">
      <c r="A760" s="211" t="s">
        <v>16430</v>
      </c>
      <c r="B760" s="211" t="s">
        <v>16431</v>
      </c>
      <c r="C760" s="212" t="s">
        <v>2897</v>
      </c>
      <c r="D760" s="211" t="s">
        <v>1827</v>
      </c>
      <c r="E760" s="213">
        <v>69.0</v>
      </c>
      <c r="F760" s="213">
        <v>13.0</v>
      </c>
      <c r="G760" s="213">
        <v>6.0</v>
      </c>
      <c r="H760" s="213">
        <v>23.0</v>
      </c>
      <c r="I760" s="213">
        <v>29.0</v>
      </c>
      <c r="J760" s="214">
        <v>0.21</v>
      </c>
      <c r="K760" s="211" t="s">
        <v>16432</v>
      </c>
      <c r="L760" s="211">
        <v>5.537013136E9</v>
      </c>
      <c r="M760" s="211" t="s">
        <v>13595</v>
      </c>
      <c r="N760" s="211" t="s">
        <v>15622</v>
      </c>
      <c r="O760" s="211" t="s">
        <v>16433</v>
      </c>
      <c r="P760" s="211" t="s">
        <v>2137</v>
      </c>
      <c r="Q760" s="230">
        <f>COUNTIF('Hedef Liste Konya'!A:A,A760)</f>
        <v>1</v>
      </c>
    </row>
    <row r="761" ht="15.75" hidden="1" customHeight="1">
      <c r="A761" s="211" t="s">
        <v>18391</v>
      </c>
      <c r="B761" s="211" t="s">
        <v>18392</v>
      </c>
      <c r="C761" s="212" t="s">
        <v>2897</v>
      </c>
      <c r="D761" s="211" t="s">
        <v>1364</v>
      </c>
      <c r="E761" s="213">
        <v>24.0</v>
      </c>
      <c r="F761" s="213">
        <v>5.0</v>
      </c>
      <c r="G761" s="213">
        <v>62.0</v>
      </c>
      <c r="H761" s="213">
        <v>7.0</v>
      </c>
      <c r="I761" s="213">
        <v>69.0</v>
      </c>
      <c r="J761" s="214">
        <v>0.9</v>
      </c>
      <c r="K761" s="211" t="s">
        <v>2216</v>
      </c>
      <c r="L761" s="211">
        <v>5.074708974E9</v>
      </c>
      <c r="M761" s="211" t="s">
        <v>11034</v>
      </c>
      <c r="N761" s="211" t="s">
        <v>1592</v>
      </c>
      <c r="O761" s="211" t="s">
        <v>18393</v>
      </c>
      <c r="P761" s="211" t="s">
        <v>2165</v>
      </c>
      <c r="Q761" s="230">
        <f>COUNTIF('Hedef Liste Konya'!A:A,A761)</f>
        <v>0</v>
      </c>
    </row>
    <row r="762" ht="15.75" hidden="1" customHeight="1">
      <c r="A762" s="211" t="s">
        <v>16868</v>
      </c>
      <c r="B762" s="211" t="s">
        <v>16869</v>
      </c>
      <c r="C762" s="212" t="s">
        <v>2897</v>
      </c>
      <c r="D762" s="211" t="s">
        <v>1385</v>
      </c>
      <c r="E762" s="213">
        <v>154.0</v>
      </c>
      <c r="F762" s="213">
        <v>33.0</v>
      </c>
      <c r="G762" s="213">
        <v>8.0</v>
      </c>
      <c r="H762" s="213">
        <v>4.0</v>
      </c>
      <c r="I762" s="213">
        <v>12.0</v>
      </c>
      <c r="J762" s="214">
        <v>0.67</v>
      </c>
      <c r="K762" s="211" t="s">
        <v>16870</v>
      </c>
      <c r="L762" s="211">
        <v>3.323244068E9</v>
      </c>
      <c r="M762" s="211" t="s">
        <v>13595</v>
      </c>
      <c r="N762" s="211" t="s">
        <v>13945</v>
      </c>
      <c r="O762" s="211" t="s">
        <v>16871</v>
      </c>
      <c r="P762" s="211" t="s">
        <v>2137</v>
      </c>
      <c r="Q762" s="230">
        <f>COUNTIF('Hedef Liste Konya'!A:A,A762)</f>
        <v>1</v>
      </c>
    </row>
    <row r="763" ht="15.75" hidden="1" customHeight="1">
      <c r="A763" s="211" t="s">
        <v>18394</v>
      </c>
      <c r="B763" s="211" t="s">
        <v>17176</v>
      </c>
      <c r="C763" s="212" t="s">
        <v>2897</v>
      </c>
      <c r="D763" s="211" t="s">
        <v>1356</v>
      </c>
      <c r="E763" s="213">
        <v>769.0</v>
      </c>
      <c r="F763" s="211"/>
      <c r="G763" s="213">
        <v>8.0</v>
      </c>
      <c r="H763" s="213">
        <v>0.0</v>
      </c>
      <c r="I763" s="213">
        <v>8.0</v>
      </c>
      <c r="J763" s="214">
        <v>1.0</v>
      </c>
      <c r="K763" s="211" t="s">
        <v>18395</v>
      </c>
      <c r="L763" s="211">
        <v>3.323510141E9</v>
      </c>
      <c r="M763" s="211" t="s">
        <v>11034</v>
      </c>
      <c r="N763" s="211" t="s">
        <v>14326</v>
      </c>
      <c r="O763" s="211" t="s">
        <v>18396</v>
      </c>
      <c r="P763" s="211" t="s">
        <v>2137</v>
      </c>
      <c r="Q763" s="230">
        <f>COUNTIF('Hedef Liste Konya'!A:A,A763)</f>
        <v>0</v>
      </c>
    </row>
    <row r="764" ht="15.75" hidden="1" customHeight="1">
      <c r="A764" s="211" t="s">
        <v>15478</v>
      </c>
      <c r="B764" s="211" t="s">
        <v>15479</v>
      </c>
      <c r="C764" s="212" t="s">
        <v>2897</v>
      </c>
      <c r="D764" s="211" t="s">
        <v>1827</v>
      </c>
      <c r="E764" s="213">
        <v>1488.0</v>
      </c>
      <c r="F764" s="213">
        <v>60.0</v>
      </c>
      <c r="G764" s="213">
        <v>4.0</v>
      </c>
      <c r="H764" s="213">
        <v>8.0</v>
      </c>
      <c r="I764" s="213">
        <v>12.0</v>
      </c>
      <c r="J764" s="214">
        <v>0.33</v>
      </c>
      <c r="K764" s="211" t="s">
        <v>15480</v>
      </c>
      <c r="L764" s="211">
        <v>5.368347077E9</v>
      </c>
      <c r="M764" s="211" t="s">
        <v>11034</v>
      </c>
      <c r="N764" s="211" t="s">
        <v>1699</v>
      </c>
      <c r="O764" s="211" t="s">
        <v>15481</v>
      </c>
      <c r="P764" s="211" t="s">
        <v>2137</v>
      </c>
      <c r="Q764" s="230">
        <f>COUNTIF('Hedef Liste Konya'!A:A,A764)</f>
        <v>1</v>
      </c>
    </row>
    <row r="765" ht="15.75" hidden="1" customHeight="1">
      <c r="A765" s="211" t="s">
        <v>13921</v>
      </c>
      <c r="B765" s="211" t="s">
        <v>13922</v>
      </c>
      <c r="C765" s="212" t="s">
        <v>2897</v>
      </c>
      <c r="D765" s="211" t="s">
        <v>1385</v>
      </c>
      <c r="E765" s="213">
        <v>237.0</v>
      </c>
      <c r="F765" s="213">
        <v>1.0</v>
      </c>
      <c r="G765" s="213">
        <v>0.0</v>
      </c>
      <c r="H765" s="213">
        <v>10.0</v>
      </c>
      <c r="I765" s="213">
        <v>10.0</v>
      </c>
      <c r="J765" s="231">
        <v>0.0</v>
      </c>
      <c r="K765" s="211" t="s">
        <v>13923</v>
      </c>
      <c r="L765" s="211">
        <v>5.510117172E9</v>
      </c>
      <c r="M765" s="211" t="s">
        <v>11034</v>
      </c>
      <c r="N765" s="211" t="s">
        <v>13924</v>
      </c>
      <c r="O765" s="211" t="s">
        <v>13925</v>
      </c>
      <c r="P765" s="211" t="s">
        <v>2137</v>
      </c>
      <c r="Q765" s="230">
        <f>COUNTIF('Hedef Liste Konya'!A:A,A765)</f>
        <v>1</v>
      </c>
    </row>
    <row r="766" ht="15.75" hidden="1" customHeight="1">
      <c r="A766" s="211" t="s">
        <v>13643</v>
      </c>
      <c r="B766" s="211" t="s">
        <v>13644</v>
      </c>
      <c r="C766" s="212" t="s">
        <v>2897</v>
      </c>
      <c r="D766" s="211" t="s">
        <v>1597</v>
      </c>
      <c r="E766" s="213">
        <v>446.0</v>
      </c>
      <c r="F766" s="213">
        <v>13.0</v>
      </c>
      <c r="G766" s="213">
        <v>0.0</v>
      </c>
      <c r="H766" s="213">
        <v>13.0</v>
      </c>
      <c r="I766" s="213">
        <v>13.0</v>
      </c>
      <c r="J766" s="231">
        <v>0.0</v>
      </c>
      <c r="K766" s="211" t="s">
        <v>13645</v>
      </c>
      <c r="L766" s="211">
        <v>5.367178006E9</v>
      </c>
      <c r="M766" s="211" t="s">
        <v>11034</v>
      </c>
      <c r="N766" s="211" t="s">
        <v>13602</v>
      </c>
      <c r="O766" s="211" t="s">
        <v>13646</v>
      </c>
      <c r="P766" s="211" t="s">
        <v>2137</v>
      </c>
      <c r="Q766" s="230">
        <f>COUNTIF('Hedef Liste Konya'!A:A,A766)</f>
        <v>1</v>
      </c>
    </row>
    <row r="767" ht="15.75" hidden="1" customHeight="1">
      <c r="A767" s="211" t="s">
        <v>14712</v>
      </c>
      <c r="B767" s="211" t="s">
        <v>14713</v>
      </c>
      <c r="C767" s="212" t="s">
        <v>2897</v>
      </c>
      <c r="D767" s="211" t="s">
        <v>1385</v>
      </c>
      <c r="E767" s="213">
        <v>14.0</v>
      </c>
      <c r="F767" s="211"/>
      <c r="G767" s="213">
        <v>7.0</v>
      </c>
      <c r="H767" s="213">
        <v>1.0</v>
      </c>
      <c r="I767" s="213">
        <v>8.0</v>
      </c>
      <c r="J767" s="231">
        <v>0.88</v>
      </c>
      <c r="K767" s="211" t="s">
        <v>14080</v>
      </c>
      <c r="L767" s="211">
        <v>5.533706499E9</v>
      </c>
      <c r="M767" s="211" t="s">
        <v>11034</v>
      </c>
      <c r="N767" s="211" t="s">
        <v>13602</v>
      </c>
      <c r="O767" s="211" t="s">
        <v>14081</v>
      </c>
      <c r="P767" s="211" t="s">
        <v>2137</v>
      </c>
      <c r="Q767" s="230">
        <f>COUNTIF('Hedef Liste Konya'!A:A,A767)</f>
        <v>1</v>
      </c>
    </row>
    <row r="768" ht="15.75" hidden="1" customHeight="1">
      <c r="A768" s="211" t="s">
        <v>14425</v>
      </c>
      <c r="B768" s="211" t="s">
        <v>14426</v>
      </c>
      <c r="C768" s="212" t="s">
        <v>2909</v>
      </c>
      <c r="D768" s="211" t="s">
        <v>1370</v>
      </c>
      <c r="E768" s="211"/>
      <c r="F768" s="211"/>
      <c r="G768" s="213">
        <v>0.0</v>
      </c>
      <c r="H768" s="213">
        <v>9.0</v>
      </c>
      <c r="I768" s="213">
        <v>9.0</v>
      </c>
      <c r="J768" s="214">
        <v>0.0</v>
      </c>
      <c r="K768" s="211" t="s">
        <v>14427</v>
      </c>
      <c r="L768" s="211">
        <v>5.316790517E9</v>
      </c>
      <c r="M768" s="211" t="s">
        <v>13595</v>
      </c>
      <c r="N768" s="211" t="s">
        <v>3069</v>
      </c>
      <c r="O768" s="211" t="s">
        <v>14428</v>
      </c>
      <c r="P768" s="211" t="s">
        <v>2137</v>
      </c>
      <c r="Q768" s="230">
        <f>COUNTIF('Hedef Liste Konya'!A:A,A768)</f>
        <v>1</v>
      </c>
    </row>
    <row r="769" ht="15.75" hidden="1" customHeight="1">
      <c r="A769" s="211" t="s">
        <v>14088</v>
      </c>
      <c r="B769" s="211" t="s">
        <v>14089</v>
      </c>
      <c r="C769" s="212" t="s">
        <v>2897</v>
      </c>
      <c r="D769" s="211" t="s">
        <v>1378</v>
      </c>
      <c r="E769" s="213">
        <v>12.0</v>
      </c>
      <c r="F769" s="213">
        <v>6.0</v>
      </c>
      <c r="G769" s="213">
        <v>0.0</v>
      </c>
      <c r="H769" s="213">
        <v>26.0</v>
      </c>
      <c r="I769" s="213">
        <v>26.0</v>
      </c>
      <c r="J769" s="214">
        <v>0.0</v>
      </c>
      <c r="K769" s="211" t="s">
        <v>14090</v>
      </c>
      <c r="L769" s="211">
        <v>5.52787963E9</v>
      </c>
      <c r="M769" s="211" t="s">
        <v>11034</v>
      </c>
      <c r="N769" s="211" t="s">
        <v>1699</v>
      </c>
      <c r="O769" s="211" t="s">
        <v>14091</v>
      </c>
      <c r="P769" s="211" t="s">
        <v>2137</v>
      </c>
      <c r="Q769" s="230">
        <f>COUNTIF('Hedef Liste Konya'!A:A,A769)</f>
        <v>1</v>
      </c>
    </row>
    <row r="770" ht="15.75" hidden="1" customHeight="1">
      <c r="A770" s="211" t="s">
        <v>15685</v>
      </c>
      <c r="B770" s="211" t="s">
        <v>15686</v>
      </c>
      <c r="C770" s="212" t="s">
        <v>2897</v>
      </c>
      <c r="D770" s="211" t="s">
        <v>1364</v>
      </c>
      <c r="E770" s="213">
        <v>345.0</v>
      </c>
      <c r="F770" s="213">
        <v>14.0</v>
      </c>
      <c r="G770" s="213">
        <v>25.0</v>
      </c>
      <c r="H770" s="213">
        <v>2.0</v>
      </c>
      <c r="I770" s="213">
        <v>27.0</v>
      </c>
      <c r="J770" s="214">
        <v>0.93</v>
      </c>
      <c r="K770" s="211" t="s">
        <v>15687</v>
      </c>
      <c r="L770" s="211">
        <v>5.467221815E9</v>
      </c>
      <c r="M770" s="211" t="s">
        <v>11034</v>
      </c>
      <c r="N770" s="211" t="s">
        <v>13602</v>
      </c>
      <c r="O770" s="211" t="s">
        <v>15688</v>
      </c>
      <c r="P770" s="211" t="s">
        <v>2137</v>
      </c>
      <c r="Q770" s="230">
        <f>COUNTIF('Hedef Liste Konya'!A:A,A770)</f>
        <v>1</v>
      </c>
    </row>
    <row r="771" ht="15.75" hidden="1" customHeight="1">
      <c r="A771" s="211" t="s">
        <v>16368</v>
      </c>
      <c r="B771" s="211" t="s">
        <v>16369</v>
      </c>
      <c r="C771" s="212" t="s">
        <v>2897</v>
      </c>
      <c r="D771" s="211" t="s">
        <v>1370</v>
      </c>
      <c r="E771" s="213">
        <v>1611.0</v>
      </c>
      <c r="F771" s="213">
        <v>56.0</v>
      </c>
      <c r="G771" s="213">
        <v>8.0</v>
      </c>
      <c r="H771" s="213">
        <v>2.0</v>
      </c>
      <c r="I771" s="213">
        <v>10.0</v>
      </c>
      <c r="J771" s="214">
        <v>0.8</v>
      </c>
      <c r="K771" s="211" t="s">
        <v>16366</v>
      </c>
      <c r="L771" s="211">
        <v>3.325022091E9</v>
      </c>
      <c r="M771" s="211" t="s">
        <v>11034</v>
      </c>
      <c r="N771" s="211" t="s">
        <v>13930</v>
      </c>
      <c r="O771" s="211" t="s">
        <v>16370</v>
      </c>
      <c r="P771" s="211" t="s">
        <v>2137</v>
      </c>
      <c r="Q771" s="230">
        <f>COUNTIF('Hedef Liste Konya'!A:A,A771)</f>
        <v>1</v>
      </c>
    </row>
    <row r="772" ht="15.75" hidden="1" customHeight="1">
      <c r="A772" s="211" t="s">
        <v>14393</v>
      </c>
      <c r="B772" s="211" t="s">
        <v>14394</v>
      </c>
      <c r="C772" s="212" t="s">
        <v>2897</v>
      </c>
      <c r="D772" s="211" t="s">
        <v>1577</v>
      </c>
      <c r="E772" s="213">
        <v>219.0</v>
      </c>
      <c r="F772" s="213">
        <v>2.0</v>
      </c>
      <c r="G772" s="213">
        <v>0.0</v>
      </c>
      <c r="H772" s="213">
        <v>10.0</v>
      </c>
      <c r="I772" s="213">
        <v>10.0</v>
      </c>
      <c r="J772" s="214">
        <v>0.0</v>
      </c>
      <c r="K772" s="211" t="s">
        <v>14395</v>
      </c>
      <c r="L772" s="211">
        <v>3.325017324E9</v>
      </c>
      <c r="M772" s="211" t="s">
        <v>11034</v>
      </c>
      <c r="N772" s="211" t="s">
        <v>13773</v>
      </c>
      <c r="O772" s="211" t="s">
        <v>14396</v>
      </c>
      <c r="P772" s="211" t="s">
        <v>2137</v>
      </c>
      <c r="Q772" s="230">
        <f>COUNTIF('Hedef Liste Konya'!A:A,A772)</f>
        <v>1</v>
      </c>
    </row>
    <row r="773" ht="15.75" hidden="1" customHeight="1">
      <c r="A773" s="211" t="s">
        <v>16814</v>
      </c>
      <c r="B773" s="211" t="s">
        <v>16815</v>
      </c>
      <c r="C773" s="212" t="s">
        <v>2897</v>
      </c>
      <c r="D773" s="211" t="s">
        <v>1385</v>
      </c>
      <c r="E773" s="213">
        <v>589.0</v>
      </c>
      <c r="F773" s="213">
        <v>14.0</v>
      </c>
      <c r="G773" s="213">
        <v>0.0</v>
      </c>
      <c r="H773" s="213">
        <v>33.0</v>
      </c>
      <c r="I773" s="213">
        <v>33.0</v>
      </c>
      <c r="J773" s="214">
        <v>0.0</v>
      </c>
      <c r="K773" s="211" t="s">
        <v>16816</v>
      </c>
      <c r="L773" s="211">
        <v>3.323557767E9</v>
      </c>
      <c r="M773" s="211" t="s">
        <v>13620</v>
      </c>
      <c r="N773" s="211" t="s">
        <v>13662</v>
      </c>
      <c r="O773" s="211" t="s">
        <v>16817</v>
      </c>
      <c r="P773" s="211" t="s">
        <v>2137</v>
      </c>
      <c r="Q773" s="230">
        <f>COUNTIF('Hedef Liste Konya'!A:A,A773)</f>
        <v>1</v>
      </c>
    </row>
    <row r="774" ht="15.75" hidden="1" customHeight="1">
      <c r="A774" s="211" t="s">
        <v>16776</v>
      </c>
      <c r="B774" s="211" t="s">
        <v>16777</v>
      </c>
      <c r="C774" s="212" t="s">
        <v>2897</v>
      </c>
      <c r="D774" s="211" t="s">
        <v>1356</v>
      </c>
      <c r="E774" s="213">
        <v>12.0</v>
      </c>
      <c r="F774" s="211"/>
      <c r="G774" s="213">
        <v>9.0</v>
      </c>
      <c r="H774" s="213">
        <v>1.0</v>
      </c>
      <c r="I774" s="213">
        <v>10.0</v>
      </c>
      <c r="J774" s="214">
        <v>0.9</v>
      </c>
      <c r="K774" s="211" t="s">
        <v>13772</v>
      </c>
      <c r="L774" s="211">
        <v>3.322650102E9</v>
      </c>
      <c r="M774" s="211" t="s">
        <v>11034</v>
      </c>
      <c r="N774" s="211" t="s">
        <v>13773</v>
      </c>
      <c r="O774" s="211" t="s">
        <v>13774</v>
      </c>
      <c r="P774" s="211" t="s">
        <v>2137</v>
      </c>
      <c r="Q774" s="230">
        <f>COUNTIF('Hedef Liste Konya'!A:A,A774)</f>
        <v>1</v>
      </c>
    </row>
    <row r="775" ht="15.75" hidden="1" customHeight="1">
      <c r="A775" s="211" t="s">
        <v>15869</v>
      </c>
      <c r="B775" s="211" t="s">
        <v>15870</v>
      </c>
      <c r="C775" s="212" t="s">
        <v>2897</v>
      </c>
      <c r="D775" s="211" t="s">
        <v>1356</v>
      </c>
      <c r="E775" s="213">
        <v>275.0</v>
      </c>
      <c r="F775" s="213">
        <v>56.0</v>
      </c>
      <c r="G775" s="213">
        <v>0.0</v>
      </c>
      <c r="H775" s="213">
        <v>21.0</v>
      </c>
      <c r="I775" s="213">
        <v>21.0</v>
      </c>
      <c r="J775" s="214">
        <v>0.0</v>
      </c>
      <c r="K775" s="211" t="s">
        <v>13352</v>
      </c>
      <c r="L775" s="211">
        <v>5.46404049E9</v>
      </c>
      <c r="M775" s="211" t="s">
        <v>11034</v>
      </c>
      <c r="N775" s="211" t="s">
        <v>13602</v>
      </c>
      <c r="O775" s="211" t="s">
        <v>15871</v>
      </c>
      <c r="P775" s="211" t="s">
        <v>2137</v>
      </c>
      <c r="Q775" s="230">
        <f>COUNTIF('Hedef Liste Konya'!A:A,A775)</f>
        <v>1</v>
      </c>
    </row>
    <row r="776" ht="15.75" hidden="1" customHeight="1">
      <c r="A776" s="211" t="s">
        <v>14714</v>
      </c>
      <c r="B776" s="211" t="s">
        <v>14715</v>
      </c>
      <c r="C776" s="212" t="s">
        <v>2897</v>
      </c>
      <c r="D776" s="211" t="s">
        <v>1364</v>
      </c>
      <c r="E776" s="213">
        <v>811.0</v>
      </c>
      <c r="F776" s="213">
        <v>5.0</v>
      </c>
      <c r="G776" s="213">
        <v>3.0</v>
      </c>
      <c r="H776" s="213">
        <v>5.0</v>
      </c>
      <c r="I776" s="213">
        <v>8.0</v>
      </c>
      <c r="J776" s="214">
        <v>0.38</v>
      </c>
      <c r="K776" s="211" t="s">
        <v>14716</v>
      </c>
      <c r="L776" s="211">
        <v>5.469731568E9</v>
      </c>
      <c r="M776" s="211" t="s">
        <v>11034</v>
      </c>
      <c r="N776" s="211" t="s">
        <v>15475</v>
      </c>
      <c r="O776" s="211" t="s">
        <v>14718</v>
      </c>
      <c r="P776" s="211" t="s">
        <v>2137</v>
      </c>
      <c r="Q776" s="230">
        <f>COUNTIF('Hedef Liste Konya'!A:A,A776)</f>
        <v>1</v>
      </c>
    </row>
    <row r="777" ht="15.75" hidden="1" customHeight="1">
      <c r="A777" s="211" t="s">
        <v>16546</v>
      </c>
      <c r="B777" s="211" t="s">
        <v>16547</v>
      </c>
      <c r="C777" s="212" t="s">
        <v>2897</v>
      </c>
      <c r="D777" s="211" t="s">
        <v>1378</v>
      </c>
      <c r="E777" s="213">
        <v>2150.0</v>
      </c>
      <c r="F777" s="211"/>
      <c r="G777" s="213">
        <v>0.0</v>
      </c>
      <c r="H777" s="213">
        <v>1.0</v>
      </c>
      <c r="I777" s="213">
        <v>1.0</v>
      </c>
      <c r="J777" s="214">
        <v>0.0</v>
      </c>
      <c r="K777" s="211" t="s">
        <v>16548</v>
      </c>
      <c r="L777" s="211">
        <v>3.325033666E9</v>
      </c>
      <c r="M777" s="211" t="s">
        <v>13620</v>
      </c>
      <c r="N777" s="211" t="s">
        <v>13958</v>
      </c>
      <c r="O777" s="211" t="s">
        <v>16549</v>
      </c>
      <c r="P777" s="211" t="s">
        <v>2137</v>
      </c>
      <c r="Q777" s="230">
        <f>COUNTIF('Hedef Liste Konya'!A:A,A777)</f>
        <v>1</v>
      </c>
    </row>
    <row r="778" ht="15.75" hidden="1" customHeight="1">
      <c r="A778" s="211" t="s">
        <v>18397</v>
      </c>
      <c r="B778" s="211" t="s">
        <v>18398</v>
      </c>
      <c r="C778" s="212" t="s">
        <v>2897</v>
      </c>
      <c r="D778" s="211" t="s">
        <v>1385</v>
      </c>
      <c r="E778" s="213">
        <v>64.0</v>
      </c>
      <c r="F778" s="213">
        <v>52.0</v>
      </c>
      <c r="G778" s="213">
        <v>23.0</v>
      </c>
      <c r="H778" s="213">
        <v>0.0</v>
      </c>
      <c r="I778" s="213">
        <v>23.0</v>
      </c>
      <c r="J778" s="214">
        <v>1.0</v>
      </c>
      <c r="K778" s="211" t="s">
        <v>3037</v>
      </c>
      <c r="L778" s="211">
        <v>3.325030481E9</v>
      </c>
      <c r="M778" s="211" t="s">
        <v>11034</v>
      </c>
      <c r="N778" s="211" t="s">
        <v>14262</v>
      </c>
      <c r="O778" s="211" t="s">
        <v>18399</v>
      </c>
      <c r="P778" s="211" t="s">
        <v>2165</v>
      </c>
      <c r="Q778" s="230">
        <f>COUNTIF('Hedef Liste Konya'!A:A,A778)</f>
        <v>0</v>
      </c>
    </row>
    <row r="779" ht="15.75" hidden="1" customHeight="1">
      <c r="A779" s="211" t="s">
        <v>16385</v>
      </c>
      <c r="B779" s="211" t="s">
        <v>16386</v>
      </c>
      <c r="C779" s="212" t="s">
        <v>2897</v>
      </c>
      <c r="D779" s="211" t="s">
        <v>1385</v>
      </c>
      <c r="E779" s="213">
        <v>471.0</v>
      </c>
      <c r="F779" s="213">
        <v>9.0</v>
      </c>
      <c r="G779" s="213">
        <v>1.0</v>
      </c>
      <c r="H779" s="213">
        <v>18.0</v>
      </c>
      <c r="I779" s="213">
        <v>19.0</v>
      </c>
      <c r="J779" s="214">
        <v>0.05</v>
      </c>
      <c r="K779" s="211" t="s">
        <v>16387</v>
      </c>
      <c r="L779" s="211">
        <v>5.370536591E9</v>
      </c>
      <c r="M779" s="211" t="s">
        <v>11034</v>
      </c>
      <c r="N779" s="211" t="s">
        <v>13784</v>
      </c>
      <c r="O779" s="211" t="s">
        <v>16388</v>
      </c>
      <c r="P779" s="211" t="s">
        <v>2137</v>
      </c>
      <c r="Q779" s="230">
        <f>COUNTIF('Hedef Liste Konya'!A:A,A779)</f>
        <v>1</v>
      </c>
    </row>
    <row r="780" ht="15.75" hidden="1" customHeight="1">
      <c r="A780" s="211" t="s">
        <v>18400</v>
      </c>
      <c r="B780" s="211" t="s">
        <v>18401</v>
      </c>
      <c r="C780" s="212" t="s">
        <v>2897</v>
      </c>
      <c r="D780" s="211" t="s">
        <v>1385</v>
      </c>
      <c r="E780" s="213">
        <v>112.0</v>
      </c>
      <c r="F780" s="213">
        <v>104.0</v>
      </c>
      <c r="G780" s="213">
        <v>23.0</v>
      </c>
      <c r="H780" s="213">
        <v>0.0</v>
      </c>
      <c r="I780" s="213">
        <v>23.0</v>
      </c>
      <c r="J780" s="231">
        <v>1.0</v>
      </c>
      <c r="K780" s="211" t="s">
        <v>3037</v>
      </c>
      <c r="L780" s="211">
        <v>3.322655704E9</v>
      </c>
      <c r="M780" s="211" t="s">
        <v>11034</v>
      </c>
      <c r="N780" s="211" t="s">
        <v>13773</v>
      </c>
      <c r="O780" s="211" t="s">
        <v>18402</v>
      </c>
      <c r="P780" s="211" t="s">
        <v>2165</v>
      </c>
      <c r="Q780" s="230">
        <f>COUNTIF('Hedef Liste Konya'!A:A,A780)</f>
        <v>0</v>
      </c>
    </row>
    <row r="781" ht="15.75" hidden="1" customHeight="1">
      <c r="A781" s="211" t="s">
        <v>14962</v>
      </c>
      <c r="B781" s="211" t="s">
        <v>14963</v>
      </c>
      <c r="C781" s="212" t="s">
        <v>2897</v>
      </c>
      <c r="D781" s="211" t="s">
        <v>1507</v>
      </c>
      <c r="E781" s="213">
        <v>6.0</v>
      </c>
      <c r="F781" s="213">
        <v>6.0</v>
      </c>
      <c r="G781" s="213">
        <v>0.0</v>
      </c>
      <c r="H781" s="213">
        <v>16.0</v>
      </c>
      <c r="I781" s="213">
        <v>16.0</v>
      </c>
      <c r="J781" s="231">
        <v>0.0</v>
      </c>
      <c r="K781" s="211" t="s">
        <v>14964</v>
      </c>
      <c r="L781" s="211">
        <v>5.427702147E9</v>
      </c>
      <c r="M781" s="211" t="s">
        <v>11034</v>
      </c>
      <c r="N781" s="211" t="s">
        <v>14016</v>
      </c>
      <c r="O781" s="211" t="s">
        <v>14965</v>
      </c>
      <c r="P781" s="211" t="s">
        <v>2137</v>
      </c>
      <c r="Q781" s="230">
        <f>COUNTIF('Hedef Liste Konya'!A:A,A781)</f>
        <v>1</v>
      </c>
    </row>
    <row r="782" ht="15.75" hidden="1" customHeight="1">
      <c r="A782" s="211" t="s">
        <v>14669</v>
      </c>
      <c r="B782" s="211" t="s">
        <v>14670</v>
      </c>
      <c r="C782" s="212" t="s">
        <v>2897</v>
      </c>
      <c r="D782" s="211" t="s">
        <v>1507</v>
      </c>
      <c r="E782" s="213">
        <v>2.0</v>
      </c>
      <c r="F782" s="213">
        <v>1.0</v>
      </c>
      <c r="G782" s="213">
        <v>0.0</v>
      </c>
      <c r="H782" s="213">
        <v>15.0</v>
      </c>
      <c r="I782" s="213">
        <v>15.0</v>
      </c>
      <c r="J782" s="231">
        <v>0.0</v>
      </c>
      <c r="K782" s="211" t="s">
        <v>14641</v>
      </c>
      <c r="L782" s="211">
        <v>5.326526839E9</v>
      </c>
      <c r="M782" s="211" t="s">
        <v>11034</v>
      </c>
      <c r="N782" s="211" t="s">
        <v>5707</v>
      </c>
      <c r="O782" s="211" t="s">
        <v>14671</v>
      </c>
      <c r="P782" s="211" t="s">
        <v>2137</v>
      </c>
      <c r="Q782" s="230">
        <f>COUNTIF('Hedef Liste Konya'!A:A,A782)</f>
        <v>1</v>
      </c>
    </row>
    <row r="783" ht="15.75" hidden="1" customHeight="1">
      <c r="A783" s="211" t="s">
        <v>15885</v>
      </c>
      <c r="B783" s="211" t="s">
        <v>15886</v>
      </c>
      <c r="C783" s="212" t="s">
        <v>2897</v>
      </c>
      <c r="D783" s="211" t="s">
        <v>1507</v>
      </c>
      <c r="E783" s="213">
        <v>441.0</v>
      </c>
      <c r="F783" s="213">
        <v>21.0</v>
      </c>
      <c r="G783" s="213">
        <v>0.0</v>
      </c>
      <c r="H783" s="213">
        <v>11.0</v>
      </c>
      <c r="I783" s="213">
        <v>11.0</v>
      </c>
      <c r="J783" s="231">
        <v>0.0</v>
      </c>
      <c r="K783" s="211" t="s">
        <v>15887</v>
      </c>
      <c r="L783" s="211">
        <v>5.549648061E9</v>
      </c>
      <c r="M783" s="211" t="s">
        <v>13595</v>
      </c>
      <c r="N783" s="211" t="s">
        <v>13847</v>
      </c>
      <c r="O783" s="211" t="s">
        <v>15888</v>
      </c>
      <c r="P783" s="211" t="s">
        <v>2137</v>
      </c>
      <c r="Q783" s="230">
        <f>COUNTIF('Hedef Liste Konya'!A:A,A783)</f>
        <v>1</v>
      </c>
    </row>
    <row r="784" ht="15.75" hidden="1" customHeight="1">
      <c r="A784" s="211" t="s">
        <v>15914</v>
      </c>
      <c r="B784" s="211" t="s">
        <v>15915</v>
      </c>
      <c r="C784" s="212" t="s">
        <v>2897</v>
      </c>
      <c r="D784" s="211" t="s">
        <v>1519</v>
      </c>
      <c r="E784" s="213">
        <v>6.0</v>
      </c>
      <c r="F784" s="213">
        <v>6.0</v>
      </c>
      <c r="G784" s="213">
        <v>0.0</v>
      </c>
      <c r="H784" s="213">
        <v>40.0</v>
      </c>
      <c r="I784" s="213">
        <v>40.0</v>
      </c>
      <c r="J784" s="214">
        <v>0.0</v>
      </c>
      <c r="K784" s="211" t="s">
        <v>15916</v>
      </c>
      <c r="L784" s="211">
        <v>3.323246851E9</v>
      </c>
      <c r="M784" s="211" t="s">
        <v>13595</v>
      </c>
      <c r="N784" s="211" t="s">
        <v>14932</v>
      </c>
      <c r="O784" s="211" t="s">
        <v>15917</v>
      </c>
      <c r="P784" s="211" t="s">
        <v>2137</v>
      </c>
      <c r="Q784" s="230">
        <f>COUNTIF('Hedef Liste Konya'!A:A,A784)</f>
        <v>1</v>
      </c>
    </row>
    <row r="785" ht="15.75" hidden="1" customHeight="1">
      <c r="A785" s="211" t="s">
        <v>13942</v>
      </c>
      <c r="B785" s="211" t="s">
        <v>13943</v>
      </c>
      <c r="C785" s="212" t="s">
        <v>2897</v>
      </c>
      <c r="D785" s="211" t="s">
        <v>1378</v>
      </c>
      <c r="E785" s="213">
        <v>1244.0</v>
      </c>
      <c r="F785" s="213">
        <v>21.0</v>
      </c>
      <c r="G785" s="213">
        <v>0.0</v>
      </c>
      <c r="H785" s="213">
        <v>10.0</v>
      </c>
      <c r="I785" s="213">
        <v>10.0</v>
      </c>
      <c r="J785" s="214">
        <v>0.0</v>
      </c>
      <c r="K785" s="211" t="s">
        <v>13944</v>
      </c>
      <c r="L785" s="211">
        <v>3.323241124E9</v>
      </c>
      <c r="M785" s="211" t="s">
        <v>13595</v>
      </c>
      <c r="N785" s="211" t="s">
        <v>15575</v>
      </c>
      <c r="O785" s="211" t="s">
        <v>13946</v>
      </c>
      <c r="P785" s="211" t="s">
        <v>2137</v>
      </c>
      <c r="Q785" s="230">
        <f>COUNTIF('Hedef Liste Konya'!A:A,A785)</f>
        <v>1</v>
      </c>
    </row>
    <row r="786" ht="15.75" hidden="1" customHeight="1">
      <c r="A786" s="211" t="s">
        <v>16326</v>
      </c>
      <c r="B786" s="211" t="s">
        <v>16327</v>
      </c>
      <c r="C786" s="212" t="s">
        <v>2897</v>
      </c>
      <c r="D786" s="211" t="s">
        <v>1385</v>
      </c>
      <c r="E786" s="213">
        <v>97.0</v>
      </c>
      <c r="F786" s="213">
        <v>31.0</v>
      </c>
      <c r="G786" s="213">
        <v>0.0</v>
      </c>
      <c r="H786" s="213">
        <v>7.0</v>
      </c>
      <c r="I786" s="213">
        <v>7.0</v>
      </c>
      <c r="J786" s="214">
        <v>0.0</v>
      </c>
      <c r="K786" s="211" t="s">
        <v>16328</v>
      </c>
      <c r="L786" s="211">
        <v>3.323221727E9</v>
      </c>
      <c r="M786" s="211" t="s">
        <v>11034</v>
      </c>
      <c r="N786" s="211" t="s">
        <v>14717</v>
      </c>
      <c r="O786" s="211" t="s">
        <v>16329</v>
      </c>
      <c r="P786" s="211" t="s">
        <v>2137</v>
      </c>
      <c r="Q786" s="230">
        <f>COUNTIF('Hedef Liste Konya'!A:A,A786)</f>
        <v>1</v>
      </c>
    </row>
    <row r="787" ht="15.75" hidden="1" customHeight="1">
      <c r="A787" s="211" t="s">
        <v>14027</v>
      </c>
      <c r="B787" s="211" t="s">
        <v>18403</v>
      </c>
      <c r="C787" s="212" t="s">
        <v>2897</v>
      </c>
      <c r="D787" s="211" t="s">
        <v>1507</v>
      </c>
      <c r="E787" s="213">
        <v>51.0</v>
      </c>
      <c r="F787" s="213">
        <v>5.0</v>
      </c>
      <c r="G787" s="213">
        <v>25.0</v>
      </c>
      <c r="H787" s="213">
        <v>9.0</v>
      </c>
      <c r="I787" s="213">
        <v>34.0</v>
      </c>
      <c r="J787" s="214">
        <v>0.74</v>
      </c>
      <c r="K787" s="211" t="s">
        <v>14029</v>
      </c>
      <c r="L787" s="211">
        <v>5.427395075E9</v>
      </c>
      <c r="M787" s="211" t="s">
        <v>13620</v>
      </c>
      <c r="N787" s="211" t="s">
        <v>14030</v>
      </c>
      <c r="O787" s="211" t="s">
        <v>14031</v>
      </c>
      <c r="P787" s="211" t="s">
        <v>2137</v>
      </c>
      <c r="Q787" s="230">
        <f>COUNTIF('Hedef Liste Konya'!A:A,A787)</f>
        <v>1</v>
      </c>
    </row>
    <row r="788" ht="15.75" hidden="1" customHeight="1">
      <c r="A788" s="211" t="s">
        <v>13983</v>
      </c>
      <c r="B788" s="211" t="s">
        <v>13984</v>
      </c>
      <c r="C788" s="212" t="s">
        <v>2897</v>
      </c>
      <c r="D788" s="211" t="s">
        <v>1443</v>
      </c>
      <c r="E788" s="213">
        <v>32.0</v>
      </c>
      <c r="F788" s="213">
        <v>5.0</v>
      </c>
      <c r="G788" s="213">
        <v>0.0</v>
      </c>
      <c r="H788" s="213">
        <v>20.0</v>
      </c>
      <c r="I788" s="213">
        <v>20.0</v>
      </c>
      <c r="J788" s="214">
        <v>0.0</v>
      </c>
      <c r="K788" s="211" t="s">
        <v>13985</v>
      </c>
      <c r="L788" s="211">
        <v>5.413657946E9</v>
      </c>
      <c r="M788" s="211" t="s">
        <v>13679</v>
      </c>
      <c r="N788" s="211" t="s">
        <v>2520</v>
      </c>
      <c r="O788" s="211" t="s">
        <v>13986</v>
      </c>
      <c r="P788" s="211" t="s">
        <v>2137</v>
      </c>
      <c r="Q788" s="230">
        <f>COUNTIF('Hedef Liste Konya'!A:A,A788)</f>
        <v>1</v>
      </c>
    </row>
    <row r="789" ht="15.75" hidden="1" customHeight="1">
      <c r="A789" s="211" t="s">
        <v>15164</v>
      </c>
      <c r="B789" s="211" t="s">
        <v>15165</v>
      </c>
      <c r="C789" s="212" t="s">
        <v>2897</v>
      </c>
      <c r="D789" s="211" t="s">
        <v>1597</v>
      </c>
      <c r="E789" s="213">
        <v>55.0</v>
      </c>
      <c r="F789" s="213">
        <v>39.0</v>
      </c>
      <c r="G789" s="213">
        <v>0.0</v>
      </c>
      <c r="H789" s="213">
        <v>17.0</v>
      </c>
      <c r="I789" s="213">
        <v>17.0</v>
      </c>
      <c r="J789" s="214">
        <v>0.0</v>
      </c>
      <c r="K789" s="211" t="s">
        <v>15166</v>
      </c>
      <c r="L789" s="211">
        <v>5.388680767E9</v>
      </c>
      <c r="M789" s="211" t="s">
        <v>13715</v>
      </c>
      <c r="N789" s="211" t="s">
        <v>15167</v>
      </c>
      <c r="O789" s="211" t="s">
        <v>15168</v>
      </c>
      <c r="P789" s="211" t="s">
        <v>2137</v>
      </c>
      <c r="Q789" s="230">
        <f>COUNTIF('Hedef Liste Konya'!A:A,A789)</f>
        <v>1</v>
      </c>
    </row>
    <row r="790" ht="15.75" hidden="1" customHeight="1">
      <c r="A790" s="211" t="s">
        <v>14060</v>
      </c>
      <c r="B790" s="211" t="s">
        <v>14061</v>
      </c>
      <c r="C790" s="212" t="s">
        <v>2897</v>
      </c>
      <c r="D790" s="211" t="s">
        <v>1370</v>
      </c>
      <c r="E790" s="213">
        <v>35.0</v>
      </c>
      <c r="F790" s="213">
        <v>19.0</v>
      </c>
      <c r="G790" s="213">
        <v>0.0</v>
      </c>
      <c r="H790" s="213">
        <v>15.0</v>
      </c>
      <c r="I790" s="213">
        <v>15.0</v>
      </c>
      <c r="J790" s="214">
        <v>0.0</v>
      </c>
      <c r="K790" s="211" t="s">
        <v>14062</v>
      </c>
      <c r="L790" s="211">
        <v>3.323242153E9</v>
      </c>
      <c r="M790" s="211" t="s">
        <v>13595</v>
      </c>
      <c r="N790" s="211" t="s">
        <v>13847</v>
      </c>
      <c r="O790" s="211" t="s">
        <v>14063</v>
      </c>
      <c r="P790" s="211" t="s">
        <v>2137</v>
      </c>
      <c r="Q790" s="230">
        <f>COUNTIF('Hedef Liste Konya'!A:A,A790)</f>
        <v>1</v>
      </c>
    </row>
    <row r="791" ht="15.75" hidden="1" customHeight="1">
      <c r="A791" s="211" t="s">
        <v>18404</v>
      </c>
      <c r="B791" s="211" t="s">
        <v>18405</v>
      </c>
      <c r="C791" s="212" t="s">
        <v>2897</v>
      </c>
      <c r="D791" s="211" t="s">
        <v>1519</v>
      </c>
      <c r="E791" s="213">
        <v>154.0</v>
      </c>
      <c r="F791" s="213">
        <v>39.0</v>
      </c>
      <c r="G791" s="213">
        <v>9.0</v>
      </c>
      <c r="H791" s="213">
        <v>2.0</v>
      </c>
      <c r="I791" s="213">
        <v>11.0</v>
      </c>
      <c r="J791" s="214">
        <v>0.82</v>
      </c>
      <c r="K791" s="211" t="s">
        <v>18406</v>
      </c>
      <c r="L791" s="211">
        <v>5.070055996E9</v>
      </c>
      <c r="M791" s="211" t="s">
        <v>13595</v>
      </c>
      <c r="N791" s="211" t="s">
        <v>14932</v>
      </c>
      <c r="O791" s="211" t="s">
        <v>18407</v>
      </c>
      <c r="P791" s="211" t="s">
        <v>2137</v>
      </c>
      <c r="Q791" s="230">
        <f>COUNTIF('Hedef Liste Konya'!A:A,A791)</f>
        <v>0</v>
      </c>
    </row>
    <row r="792" ht="15.75" hidden="1" customHeight="1">
      <c r="A792" s="211" t="s">
        <v>16642</v>
      </c>
      <c r="B792" s="211" t="s">
        <v>16643</v>
      </c>
      <c r="C792" s="212" t="s">
        <v>2909</v>
      </c>
      <c r="D792" s="211" t="s">
        <v>1364</v>
      </c>
      <c r="E792" s="213">
        <v>38.0</v>
      </c>
      <c r="F792" s="211"/>
      <c r="G792" s="213">
        <v>7.0</v>
      </c>
      <c r="H792" s="213">
        <v>2.0</v>
      </c>
      <c r="I792" s="213">
        <v>9.0</v>
      </c>
      <c r="J792" s="214">
        <v>0.78</v>
      </c>
      <c r="K792" s="211" t="s">
        <v>16644</v>
      </c>
      <c r="L792" s="211">
        <v>5.527994235E9</v>
      </c>
      <c r="M792" s="211" t="s">
        <v>11034</v>
      </c>
      <c r="N792" s="211" t="s">
        <v>14076</v>
      </c>
      <c r="O792" s="211" t="s">
        <v>16645</v>
      </c>
      <c r="P792" s="211" t="s">
        <v>2137</v>
      </c>
      <c r="Q792" s="230">
        <f>COUNTIF('Hedef Liste Konya'!A:A,A792)</f>
        <v>1</v>
      </c>
    </row>
    <row r="793" ht="15.75" hidden="1" customHeight="1">
      <c r="A793" s="211" t="s">
        <v>16290</v>
      </c>
      <c r="B793" s="211" t="s">
        <v>16291</v>
      </c>
      <c r="C793" s="212" t="s">
        <v>2897</v>
      </c>
      <c r="D793" s="211" t="s">
        <v>1493</v>
      </c>
      <c r="E793" s="211"/>
      <c r="F793" s="211"/>
      <c r="G793" s="213">
        <v>0.0</v>
      </c>
      <c r="H793" s="213">
        <v>8.0</v>
      </c>
      <c r="I793" s="213">
        <v>8.0</v>
      </c>
      <c r="J793" s="231">
        <v>0.0</v>
      </c>
      <c r="K793" s="211" t="s">
        <v>16292</v>
      </c>
      <c r="L793" s="211">
        <v>5.421223042E9</v>
      </c>
      <c r="M793" s="211" t="s">
        <v>11034</v>
      </c>
      <c r="N793" s="211" t="s">
        <v>13602</v>
      </c>
      <c r="O793" s="211" t="s">
        <v>16293</v>
      </c>
      <c r="P793" s="211" t="s">
        <v>2137</v>
      </c>
      <c r="Q793" s="230">
        <f>COUNTIF('Hedef Liste Konya'!A:A,A793)</f>
        <v>1</v>
      </c>
    </row>
    <row r="794" ht="15.75" hidden="1" customHeight="1">
      <c r="A794" s="211" t="s">
        <v>14512</v>
      </c>
      <c r="B794" s="211" t="s">
        <v>14513</v>
      </c>
      <c r="C794" s="212" t="s">
        <v>2897</v>
      </c>
      <c r="D794" s="211" t="s">
        <v>1597</v>
      </c>
      <c r="E794" s="213">
        <v>3.0</v>
      </c>
      <c r="F794" s="211"/>
      <c r="G794" s="213">
        <v>0.0</v>
      </c>
      <c r="H794" s="213">
        <v>11.0</v>
      </c>
      <c r="I794" s="213">
        <v>11.0</v>
      </c>
      <c r="J794" s="231">
        <v>0.0</v>
      </c>
      <c r="K794" s="211" t="s">
        <v>14514</v>
      </c>
      <c r="L794" s="211">
        <v>5.467354242E9</v>
      </c>
      <c r="M794" s="211" t="s">
        <v>11034</v>
      </c>
      <c r="N794" s="211" t="s">
        <v>13896</v>
      </c>
      <c r="O794" s="211" t="s">
        <v>14515</v>
      </c>
      <c r="P794" s="211" t="s">
        <v>2137</v>
      </c>
      <c r="Q794" s="230">
        <f>COUNTIF('Hedef Liste Konya'!A:A,A794)</f>
        <v>1</v>
      </c>
    </row>
    <row r="795" ht="15.75" hidden="1" customHeight="1">
      <c r="A795" s="211" t="s">
        <v>14367</v>
      </c>
      <c r="B795" s="211" t="s">
        <v>14368</v>
      </c>
      <c r="C795" s="212" t="s">
        <v>2897</v>
      </c>
      <c r="D795" s="211" t="s">
        <v>1348</v>
      </c>
      <c r="E795" s="213">
        <v>54.0</v>
      </c>
      <c r="F795" s="213">
        <v>1.0</v>
      </c>
      <c r="G795" s="213">
        <v>0.0</v>
      </c>
      <c r="H795" s="213">
        <v>6.0</v>
      </c>
      <c r="I795" s="213">
        <v>6.0</v>
      </c>
      <c r="J795" s="231">
        <v>0.0</v>
      </c>
      <c r="K795" s="211" t="s">
        <v>14357</v>
      </c>
      <c r="L795" s="211">
        <v>3.322371504E9</v>
      </c>
      <c r="M795" s="211" t="s">
        <v>11034</v>
      </c>
      <c r="N795" s="211" t="s">
        <v>14016</v>
      </c>
      <c r="O795" s="211" t="s">
        <v>14358</v>
      </c>
      <c r="P795" s="211" t="s">
        <v>2137</v>
      </c>
      <c r="Q795" s="230">
        <f>COUNTIF('Hedef Liste Konya'!A:A,A795)</f>
        <v>1</v>
      </c>
    </row>
    <row r="796" ht="15.75" hidden="1" customHeight="1">
      <c r="A796" s="211" t="s">
        <v>14051</v>
      </c>
      <c r="B796" s="211" t="s">
        <v>14052</v>
      </c>
      <c r="C796" s="212" t="s">
        <v>2897</v>
      </c>
      <c r="D796" s="211" t="s">
        <v>1385</v>
      </c>
      <c r="E796" s="213">
        <v>62.0</v>
      </c>
      <c r="F796" s="213">
        <v>18.0</v>
      </c>
      <c r="G796" s="213">
        <v>17.0</v>
      </c>
      <c r="H796" s="213">
        <v>4.0</v>
      </c>
      <c r="I796" s="213">
        <v>21.0</v>
      </c>
      <c r="J796" s="231">
        <v>0.81</v>
      </c>
      <c r="K796" s="211" t="s">
        <v>14053</v>
      </c>
      <c r="L796" s="211">
        <v>3.322571808E9</v>
      </c>
      <c r="M796" s="211" t="s">
        <v>11034</v>
      </c>
      <c r="N796" s="211" t="s">
        <v>13808</v>
      </c>
      <c r="O796" s="211" t="s">
        <v>14054</v>
      </c>
      <c r="P796" s="211" t="s">
        <v>2137</v>
      </c>
      <c r="Q796" s="230">
        <f>COUNTIF('Hedef Liste Konya'!A:A,A796)</f>
        <v>1</v>
      </c>
    </row>
    <row r="797" ht="15.75" hidden="1" customHeight="1">
      <c r="A797" s="211" t="s">
        <v>16417</v>
      </c>
      <c r="B797" s="211" t="s">
        <v>16418</v>
      </c>
      <c r="C797" s="212" t="s">
        <v>2897</v>
      </c>
      <c r="D797" s="211" t="s">
        <v>1356</v>
      </c>
      <c r="E797" s="213">
        <v>27.0</v>
      </c>
      <c r="F797" s="213">
        <v>3.0</v>
      </c>
      <c r="G797" s="213">
        <v>0.0</v>
      </c>
      <c r="H797" s="213">
        <v>10.0</v>
      </c>
      <c r="I797" s="213">
        <v>10.0</v>
      </c>
      <c r="J797" s="214">
        <v>0.0</v>
      </c>
      <c r="K797" s="211" t="s">
        <v>16419</v>
      </c>
      <c r="L797" s="211">
        <v>5.444600446E9</v>
      </c>
      <c r="M797" s="211" t="s">
        <v>13656</v>
      </c>
      <c r="N797" s="211" t="s">
        <v>1408</v>
      </c>
      <c r="O797" s="211" t="s">
        <v>16420</v>
      </c>
      <c r="P797" s="211" t="s">
        <v>2137</v>
      </c>
      <c r="Q797" s="230">
        <f>COUNTIF('Hedef Liste Konya'!A:A,A797)</f>
        <v>1</v>
      </c>
    </row>
    <row r="798" ht="15.75" hidden="1" customHeight="1">
      <c r="A798" s="211" t="s">
        <v>15487</v>
      </c>
      <c r="B798" s="211" t="s">
        <v>15488</v>
      </c>
      <c r="C798" s="212" t="s">
        <v>2897</v>
      </c>
      <c r="D798" s="211" t="s">
        <v>1378</v>
      </c>
      <c r="E798" s="213">
        <v>43.0</v>
      </c>
      <c r="F798" s="213">
        <v>12.0</v>
      </c>
      <c r="G798" s="213">
        <v>0.0</v>
      </c>
      <c r="H798" s="213">
        <v>21.0</v>
      </c>
      <c r="I798" s="213">
        <v>21.0</v>
      </c>
      <c r="J798" s="214">
        <v>0.0</v>
      </c>
      <c r="K798" s="211" t="s">
        <v>15489</v>
      </c>
      <c r="L798" s="211">
        <v>5.30770933E9</v>
      </c>
      <c r="M798" s="211" t="s">
        <v>11034</v>
      </c>
      <c r="N798" s="211" t="s">
        <v>14585</v>
      </c>
      <c r="O798" s="211" t="s">
        <v>15490</v>
      </c>
      <c r="P798" s="211" t="s">
        <v>2137</v>
      </c>
      <c r="Q798" s="230">
        <f>COUNTIF('Hedef Liste Konya'!A:A,A798)</f>
        <v>1</v>
      </c>
    </row>
    <row r="799" ht="15.75" hidden="1" customHeight="1">
      <c r="A799" s="211" t="s">
        <v>15865</v>
      </c>
      <c r="B799" s="211" t="s">
        <v>15866</v>
      </c>
      <c r="C799" s="212" t="s">
        <v>2897</v>
      </c>
      <c r="D799" s="211" t="s">
        <v>1378</v>
      </c>
      <c r="E799" s="213">
        <v>7.0</v>
      </c>
      <c r="F799" s="211"/>
      <c r="G799" s="213">
        <v>8.0</v>
      </c>
      <c r="H799" s="213">
        <v>3.0</v>
      </c>
      <c r="I799" s="213">
        <v>11.0</v>
      </c>
      <c r="J799" s="214">
        <v>0.73</v>
      </c>
      <c r="K799" s="211" t="s">
        <v>15867</v>
      </c>
      <c r="L799" s="211">
        <v>5.339390976E9</v>
      </c>
      <c r="M799" s="211" t="s">
        <v>13620</v>
      </c>
      <c r="N799" s="211" t="s">
        <v>5546</v>
      </c>
      <c r="O799" s="211" t="s">
        <v>15868</v>
      </c>
      <c r="P799" s="211" t="s">
        <v>2137</v>
      </c>
      <c r="Q799" s="230">
        <f>COUNTIF('Hedef Liste Konya'!A:A,A799)</f>
        <v>1</v>
      </c>
    </row>
    <row r="800" ht="15.75" hidden="1" customHeight="1">
      <c r="A800" s="211" t="s">
        <v>13722</v>
      </c>
      <c r="B800" s="211" t="s">
        <v>13723</v>
      </c>
      <c r="C800" s="212" t="s">
        <v>2897</v>
      </c>
      <c r="D800" s="211" t="s">
        <v>1364</v>
      </c>
      <c r="E800" s="213">
        <v>492.0</v>
      </c>
      <c r="F800" s="213">
        <v>5.0</v>
      </c>
      <c r="G800" s="213">
        <v>0.0</v>
      </c>
      <c r="H800" s="213">
        <v>12.0</v>
      </c>
      <c r="I800" s="213">
        <v>12.0</v>
      </c>
      <c r="J800" s="214">
        <v>0.0</v>
      </c>
      <c r="K800" s="211" t="s">
        <v>13724</v>
      </c>
      <c r="L800" s="211">
        <v>5.058907825E9</v>
      </c>
      <c r="M800" s="211" t="s">
        <v>13656</v>
      </c>
      <c r="N800" s="211" t="s">
        <v>13981</v>
      </c>
      <c r="O800" s="211" t="s">
        <v>13726</v>
      </c>
      <c r="P800" s="211" t="s">
        <v>2137</v>
      </c>
      <c r="Q800" s="230">
        <f>COUNTIF('Hedef Liste Konya'!A:A,A800)</f>
        <v>1</v>
      </c>
    </row>
    <row r="801" ht="15.75" hidden="1" customHeight="1">
      <c r="A801" s="211" t="s">
        <v>14687</v>
      </c>
      <c r="B801" s="211" t="s">
        <v>14688</v>
      </c>
      <c r="C801" s="212" t="s">
        <v>2909</v>
      </c>
      <c r="D801" s="211" t="s">
        <v>1370</v>
      </c>
      <c r="E801" s="213">
        <v>66.0</v>
      </c>
      <c r="F801" s="211"/>
      <c r="G801" s="213">
        <v>0.0</v>
      </c>
      <c r="H801" s="213">
        <v>13.0</v>
      </c>
      <c r="I801" s="213">
        <v>13.0</v>
      </c>
      <c r="J801" s="214">
        <v>0.0</v>
      </c>
      <c r="K801" s="211" t="s">
        <v>14689</v>
      </c>
      <c r="L801" s="211">
        <v>5.347617547E9</v>
      </c>
      <c r="M801" s="211" t="s">
        <v>11034</v>
      </c>
      <c r="N801" s="211" t="s">
        <v>13602</v>
      </c>
      <c r="O801" s="211" t="s">
        <v>14690</v>
      </c>
      <c r="P801" s="211" t="s">
        <v>2137</v>
      </c>
      <c r="Q801" s="230">
        <f>COUNTIF('Hedef Liste Konya'!A:A,A801)</f>
        <v>1</v>
      </c>
    </row>
    <row r="802" ht="15.75" hidden="1" customHeight="1">
      <c r="A802" s="211" t="s">
        <v>14865</v>
      </c>
      <c r="B802" s="211" t="s">
        <v>14866</v>
      </c>
      <c r="C802" s="212" t="s">
        <v>2897</v>
      </c>
      <c r="D802" s="211" t="s">
        <v>1832</v>
      </c>
      <c r="E802" s="213">
        <v>107.0</v>
      </c>
      <c r="F802" s="213">
        <v>10.0</v>
      </c>
      <c r="G802" s="213">
        <v>0.0</v>
      </c>
      <c r="H802" s="213">
        <v>14.0</v>
      </c>
      <c r="I802" s="213">
        <v>14.0</v>
      </c>
      <c r="J802" s="214">
        <v>0.0</v>
      </c>
      <c r="K802" s="211" t="s">
        <v>14867</v>
      </c>
      <c r="L802" s="211">
        <v>5.30175308E9</v>
      </c>
      <c r="M802" s="211" t="s">
        <v>13715</v>
      </c>
      <c r="N802" s="211" t="s">
        <v>14868</v>
      </c>
      <c r="O802" s="211" t="s">
        <v>14869</v>
      </c>
      <c r="P802" s="211" t="s">
        <v>2137</v>
      </c>
      <c r="Q802" s="230">
        <f>COUNTIF('Hedef Liste Konya'!A:A,A802)</f>
        <v>1</v>
      </c>
    </row>
    <row r="803" ht="15.75" hidden="1" customHeight="1">
      <c r="A803" s="211" t="s">
        <v>13801</v>
      </c>
      <c r="B803" s="211" t="s">
        <v>13802</v>
      </c>
      <c r="C803" s="212" t="s">
        <v>2897</v>
      </c>
      <c r="D803" s="211" t="s">
        <v>1364</v>
      </c>
      <c r="E803" s="213">
        <v>15.0</v>
      </c>
      <c r="F803" s="213">
        <v>3.0</v>
      </c>
      <c r="G803" s="213">
        <v>2.0</v>
      </c>
      <c r="H803" s="213">
        <v>4.0</v>
      </c>
      <c r="I803" s="213">
        <v>6.0</v>
      </c>
      <c r="J803" s="214">
        <v>0.33</v>
      </c>
      <c r="K803" s="211" t="s">
        <v>13803</v>
      </c>
      <c r="L803" s="211">
        <v>5.445911915E9</v>
      </c>
      <c r="M803" s="211" t="s">
        <v>11034</v>
      </c>
      <c r="N803" s="211" t="s">
        <v>13709</v>
      </c>
      <c r="O803" s="211" t="s">
        <v>13804</v>
      </c>
      <c r="P803" s="211" t="s">
        <v>2137</v>
      </c>
      <c r="Q803" s="230">
        <f>COUNTIF('Hedef Liste Konya'!A:A,A803)</f>
        <v>1</v>
      </c>
    </row>
    <row r="804" ht="15.75" hidden="1" customHeight="1">
      <c r="A804" s="211" t="s">
        <v>15200</v>
      </c>
      <c r="B804" s="211" t="s">
        <v>15201</v>
      </c>
      <c r="C804" s="212" t="s">
        <v>2897</v>
      </c>
      <c r="D804" s="211" t="s">
        <v>1364</v>
      </c>
      <c r="E804" s="213">
        <v>34.0</v>
      </c>
      <c r="F804" s="213">
        <v>3.0</v>
      </c>
      <c r="G804" s="213">
        <v>6.0</v>
      </c>
      <c r="H804" s="213">
        <v>0.0</v>
      </c>
      <c r="I804" s="213">
        <v>6.0</v>
      </c>
      <c r="J804" s="214">
        <v>1.0</v>
      </c>
      <c r="K804" s="211" t="s">
        <v>15202</v>
      </c>
      <c r="L804" s="211">
        <v>5.345261451E9</v>
      </c>
      <c r="M804" s="211" t="s">
        <v>11034</v>
      </c>
      <c r="N804" s="211" t="s">
        <v>13709</v>
      </c>
      <c r="O804" s="211" t="s">
        <v>15203</v>
      </c>
      <c r="P804" s="211" t="s">
        <v>2137</v>
      </c>
      <c r="Q804" s="230">
        <f>COUNTIF('Hedef Liste Konya'!A:A,A804)</f>
        <v>1</v>
      </c>
    </row>
    <row r="805" ht="15.75" hidden="1" customHeight="1">
      <c r="A805" s="211" t="s">
        <v>15354</v>
      </c>
      <c r="B805" s="211" t="s">
        <v>15355</v>
      </c>
      <c r="C805" s="212" t="s">
        <v>2897</v>
      </c>
      <c r="D805" s="211" t="s">
        <v>1370</v>
      </c>
      <c r="E805" s="213">
        <v>10.0</v>
      </c>
      <c r="F805" s="211"/>
      <c r="G805" s="213">
        <v>0.0</v>
      </c>
      <c r="H805" s="213">
        <v>16.0</v>
      </c>
      <c r="I805" s="213">
        <v>16.0</v>
      </c>
      <c r="J805" s="214">
        <v>0.0</v>
      </c>
      <c r="K805" s="211" t="s">
        <v>15356</v>
      </c>
      <c r="L805" s="211">
        <v>5.445936824E9</v>
      </c>
      <c r="M805" s="211" t="s">
        <v>11034</v>
      </c>
      <c r="N805" s="211" t="s">
        <v>13602</v>
      </c>
      <c r="O805" s="211" t="s">
        <v>15357</v>
      </c>
      <c r="P805" s="211" t="s">
        <v>2137</v>
      </c>
      <c r="Q805" s="230">
        <f>COUNTIF('Hedef Liste Konya'!A:A,A805)</f>
        <v>1</v>
      </c>
    </row>
    <row r="806" ht="15.75" hidden="1" customHeight="1">
      <c r="A806" s="211" t="s">
        <v>13811</v>
      </c>
      <c r="B806" s="211" t="s">
        <v>13812</v>
      </c>
      <c r="C806" s="212" t="s">
        <v>2897</v>
      </c>
      <c r="D806" s="211" t="s">
        <v>1364</v>
      </c>
      <c r="E806" s="213">
        <v>68.0</v>
      </c>
      <c r="F806" s="213">
        <v>15.0</v>
      </c>
      <c r="G806" s="213">
        <v>7.0</v>
      </c>
      <c r="H806" s="213">
        <v>3.0</v>
      </c>
      <c r="I806" s="213">
        <v>10.0</v>
      </c>
      <c r="J806" s="214">
        <v>0.7</v>
      </c>
      <c r="K806" s="211" t="s">
        <v>13813</v>
      </c>
      <c r="L806" s="211">
        <v>5.519392297E9</v>
      </c>
      <c r="M806" s="211" t="s">
        <v>13656</v>
      </c>
      <c r="N806" s="211" t="s">
        <v>13735</v>
      </c>
      <c r="O806" s="211" t="s">
        <v>13814</v>
      </c>
      <c r="P806" s="211" t="s">
        <v>2137</v>
      </c>
      <c r="Q806" s="230">
        <f>COUNTIF('Hedef Liste Konya'!A:A,A806)</f>
        <v>1</v>
      </c>
    </row>
    <row r="807" ht="15.75" hidden="1" customHeight="1">
      <c r="A807" s="211" t="s">
        <v>16743</v>
      </c>
      <c r="B807" s="211" t="s">
        <v>16744</v>
      </c>
      <c r="C807" s="212" t="s">
        <v>2897</v>
      </c>
      <c r="D807" s="211" t="s">
        <v>1507</v>
      </c>
      <c r="F807" s="211"/>
      <c r="G807" s="213">
        <v>0.0</v>
      </c>
      <c r="H807" s="213">
        <v>39.0</v>
      </c>
      <c r="I807" s="213">
        <v>39.0</v>
      </c>
      <c r="J807" s="231">
        <v>0.0</v>
      </c>
      <c r="K807" s="211" t="s">
        <v>16745</v>
      </c>
      <c r="L807" s="211">
        <v>5.437737561E9</v>
      </c>
      <c r="M807" s="211" t="s">
        <v>13620</v>
      </c>
      <c r="N807" s="211" t="s">
        <v>16746</v>
      </c>
      <c r="O807" s="211" t="s">
        <v>16747</v>
      </c>
      <c r="P807" s="211" t="s">
        <v>2137</v>
      </c>
      <c r="Q807" s="230">
        <f>COUNTIF('Hedef Liste Konya'!A:A,A807)</f>
        <v>1</v>
      </c>
    </row>
    <row r="808" ht="15.75" hidden="1" customHeight="1">
      <c r="A808" s="211" t="s">
        <v>14890</v>
      </c>
      <c r="B808" s="211" t="s">
        <v>14891</v>
      </c>
      <c r="C808" s="212" t="s">
        <v>2897</v>
      </c>
      <c r="D808" s="211" t="s">
        <v>1507</v>
      </c>
      <c r="F808" s="211"/>
      <c r="G808" s="213">
        <v>0.0</v>
      </c>
      <c r="H808" s="213">
        <v>10.0</v>
      </c>
      <c r="I808" s="213">
        <v>10.0</v>
      </c>
      <c r="J808" s="214">
        <v>0.0</v>
      </c>
      <c r="K808" s="211" t="s">
        <v>14892</v>
      </c>
      <c r="L808" s="211">
        <v>5.54735497E9</v>
      </c>
      <c r="M808" s="211" t="s">
        <v>13620</v>
      </c>
      <c r="N808" s="211" t="s">
        <v>13837</v>
      </c>
      <c r="O808" s="211" t="s">
        <v>14893</v>
      </c>
      <c r="P808" s="211" t="s">
        <v>2137</v>
      </c>
      <c r="Q808" s="230">
        <f>COUNTIF('Hedef Liste Konya'!A:A,A808)</f>
        <v>1</v>
      </c>
    </row>
    <row r="809" ht="15.75" hidden="1" customHeight="1">
      <c r="A809" s="211" t="s">
        <v>14648</v>
      </c>
      <c r="B809" s="211" t="s">
        <v>14649</v>
      </c>
      <c r="C809" s="212" t="s">
        <v>2897</v>
      </c>
      <c r="D809" s="211" t="s">
        <v>1507</v>
      </c>
      <c r="E809" s="213">
        <v>9.0</v>
      </c>
      <c r="F809" s="213">
        <v>4.0</v>
      </c>
      <c r="G809" s="213">
        <v>0.0</v>
      </c>
      <c r="H809" s="213">
        <v>14.0</v>
      </c>
      <c r="I809" s="213">
        <v>14.0</v>
      </c>
      <c r="J809" s="231">
        <v>0.0</v>
      </c>
      <c r="K809" s="211" t="s">
        <v>14641</v>
      </c>
      <c r="L809" s="211">
        <v>5.326526839E9</v>
      </c>
      <c r="M809" s="211" t="s">
        <v>13620</v>
      </c>
      <c r="N809" s="211" t="s">
        <v>14005</v>
      </c>
      <c r="O809" s="211" t="s">
        <v>14650</v>
      </c>
      <c r="P809" s="211" t="s">
        <v>2137</v>
      </c>
      <c r="Q809" s="230">
        <f>COUNTIF('Hedef Liste Konya'!A:A,A809)</f>
        <v>1</v>
      </c>
    </row>
    <row r="810" ht="15.75" hidden="1" customHeight="1">
      <c r="A810" s="211" t="s">
        <v>15392</v>
      </c>
      <c r="B810" s="211" t="s">
        <v>15393</v>
      </c>
      <c r="C810" s="212" t="s">
        <v>2897</v>
      </c>
      <c r="D810" s="211" t="s">
        <v>1597</v>
      </c>
      <c r="E810" s="213">
        <v>41.0</v>
      </c>
      <c r="F810" s="213">
        <v>18.0</v>
      </c>
      <c r="G810" s="213">
        <v>0.0</v>
      </c>
      <c r="H810" s="213">
        <v>32.0</v>
      </c>
      <c r="I810" s="213">
        <v>32.0</v>
      </c>
      <c r="J810" s="214">
        <v>0.0</v>
      </c>
      <c r="K810" s="211" t="s">
        <v>15394</v>
      </c>
      <c r="L810" s="211">
        <v>3.327132222E9</v>
      </c>
      <c r="M810" s="211" t="s">
        <v>13656</v>
      </c>
      <c r="N810" s="211" t="s">
        <v>15395</v>
      </c>
      <c r="O810" s="211" t="s">
        <v>15396</v>
      </c>
      <c r="P810" s="211" t="s">
        <v>2137</v>
      </c>
      <c r="Q810" s="230">
        <f>COUNTIF('Hedef Liste Konya'!A:A,A810)</f>
        <v>1</v>
      </c>
    </row>
    <row r="811" ht="15.75" hidden="1" customHeight="1">
      <c r="A811" s="211" t="s">
        <v>15277</v>
      </c>
      <c r="B811" s="211" t="s">
        <v>15278</v>
      </c>
      <c r="C811" s="212" t="s">
        <v>2909</v>
      </c>
      <c r="D811" s="211" t="s">
        <v>1378</v>
      </c>
      <c r="E811" s="213">
        <v>2.0</v>
      </c>
      <c r="F811" s="211"/>
      <c r="G811" s="213">
        <v>0.0</v>
      </c>
      <c r="H811" s="213">
        <v>13.0</v>
      </c>
      <c r="I811" s="213">
        <v>13.0</v>
      </c>
      <c r="J811" s="214">
        <v>0.0</v>
      </c>
      <c r="K811" s="211" t="s">
        <v>15279</v>
      </c>
      <c r="L811" s="211">
        <v>5.452694852E9</v>
      </c>
      <c r="M811" s="211" t="s">
        <v>13595</v>
      </c>
      <c r="N811" s="211" t="s">
        <v>11243</v>
      </c>
      <c r="O811" s="211" t="s">
        <v>15281</v>
      </c>
      <c r="P811" s="211" t="s">
        <v>2137</v>
      </c>
      <c r="Q811" s="230">
        <f>COUNTIF('Hedef Liste Konya'!A:A,A811)</f>
        <v>1</v>
      </c>
    </row>
    <row r="812" ht="15.75" hidden="1" customHeight="1">
      <c r="A812" s="211" t="s">
        <v>14041</v>
      </c>
      <c r="B812" s="211" t="s">
        <v>14042</v>
      </c>
      <c r="C812" s="212" t="s">
        <v>2897</v>
      </c>
      <c r="D812" s="211" t="s">
        <v>1370</v>
      </c>
      <c r="E812" s="213">
        <v>28.0</v>
      </c>
      <c r="F812" s="211"/>
      <c r="G812" s="213">
        <v>4.0</v>
      </c>
      <c r="H812" s="213">
        <v>0.0</v>
      </c>
      <c r="I812" s="213">
        <v>4.0</v>
      </c>
      <c r="J812" s="214">
        <v>1.0</v>
      </c>
      <c r="K812" s="211" t="s">
        <v>14043</v>
      </c>
      <c r="L812" s="211">
        <v>3.32323103E9</v>
      </c>
      <c r="M812" s="211" t="s">
        <v>13595</v>
      </c>
      <c r="N812" s="211" t="s">
        <v>13945</v>
      </c>
      <c r="O812" s="211" t="s">
        <v>14044</v>
      </c>
      <c r="P812" s="211" t="s">
        <v>2137</v>
      </c>
      <c r="Q812" s="230">
        <f>COUNTIF('Hedef Liste Konya'!A:A,A812)</f>
        <v>1</v>
      </c>
    </row>
    <row r="813" ht="15.75" hidden="1" customHeight="1">
      <c r="A813" s="211" t="s">
        <v>14329</v>
      </c>
      <c r="B813" s="211" t="s">
        <v>18408</v>
      </c>
      <c r="C813" s="212" t="s">
        <v>2897</v>
      </c>
      <c r="D813" s="211" t="s">
        <v>1348</v>
      </c>
      <c r="E813" s="213">
        <v>445.0</v>
      </c>
      <c r="F813" s="213">
        <v>14.0</v>
      </c>
      <c r="G813" s="213">
        <v>0.0</v>
      </c>
      <c r="H813" s="213">
        <v>4.0</v>
      </c>
      <c r="I813" s="213">
        <v>4.0</v>
      </c>
      <c r="J813" s="214">
        <v>0.0</v>
      </c>
      <c r="K813" s="211" t="s">
        <v>14331</v>
      </c>
      <c r="L813" s="211">
        <v>5.050770117E9</v>
      </c>
      <c r="M813" s="211" t="s">
        <v>13679</v>
      </c>
      <c r="N813" s="211" t="s">
        <v>14585</v>
      </c>
      <c r="O813" s="211" t="s">
        <v>14332</v>
      </c>
      <c r="P813" s="211" t="s">
        <v>2137</v>
      </c>
      <c r="Q813" s="230">
        <f>COUNTIF('Hedef Liste Konya'!A:A,A813)</f>
        <v>1</v>
      </c>
    </row>
    <row r="814" ht="15.75" hidden="1" customHeight="1">
      <c r="A814" s="211" t="s">
        <v>15287</v>
      </c>
      <c r="B814" s="211" t="s">
        <v>15288</v>
      </c>
      <c r="C814" s="212" t="s">
        <v>2909</v>
      </c>
      <c r="D814" s="211" t="s">
        <v>1385</v>
      </c>
      <c r="E814" s="211"/>
      <c r="F814" s="211"/>
      <c r="G814" s="213">
        <v>0.0</v>
      </c>
      <c r="H814" s="213">
        <v>13.0</v>
      </c>
      <c r="I814" s="213">
        <v>13.0</v>
      </c>
      <c r="J814" s="214">
        <v>0.0</v>
      </c>
      <c r="K814" s="211" t="s">
        <v>15289</v>
      </c>
      <c r="L814" s="211">
        <v>5.427448345E9</v>
      </c>
      <c r="M814" s="211" t="s">
        <v>11034</v>
      </c>
      <c r="N814" s="211" t="s">
        <v>13784</v>
      </c>
      <c r="O814" s="211" t="s">
        <v>15290</v>
      </c>
      <c r="P814" s="211" t="s">
        <v>2137</v>
      </c>
      <c r="Q814" s="230">
        <f>COUNTIF('Hedef Liste Konya'!A:A,A814)</f>
        <v>1</v>
      </c>
    </row>
    <row r="815" ht="15.75" hidden="1" customHeight="1">
      <c r="A815" s="211" t="s">
        <v>14398</v>
      </c>
      <c r="B815" s="211" t="s">
        <v>14399</v>
      </c>
      <c r="C815" s="212" t="s">
        <v>2897</v>
      </c>
      <c r="D815" s="211" t="s">
        <v>1370</v>
      </c>
      <c r="E815" s="213">
        <v>508.0</v>
      </c>
      <c r="F815" s="213">
        <v>37.0</v>
      </c>
      <c r="G815" s="213">
        <v>0.0</v>
      </c>
      <c r="H815" s="213">
        <v>8.0</v>
      </c>
      <c r="I815" s="213">
        <v>8.0</v>
      </c>
      <c r="J815" s="214">
        <v>0.0</v>
      </c>
      <c r="K815" s="211" t="s">
        <v>14400</v>
      </c>
      <c r="L815" s="211">
        <v>5.056219703E9</v>
      </c>
      <c r="M815" s="211" t="s">
        <v>11034</v>
      </c>
      <c r="N815" s="211" t="s">
        <v>13602</v>
      </c>
      <c r="O815" s="211" t="s">
        <v>14401</v>
      </c>
      <c r="P815" s="211" t="s">
        <v>2137</v>
      </c>
      <c r="Q815" s="230">
        <f>COUNTIF('Hedef Liste Konya'!A:A,A815)</f>
        <v>1</v>
      </c>
    </row>
    <row r="816" ht="15.75" hidden="1" customHeight="1">
      <c r="A816" s="211" t="s">
        <v>13974</v>
      </c>
      <c r="B816" s="211" t="s">
        <v>13975</v>
      </c>
      <c r="C816" s="212" t="s">
        <v>2897</v>
      </c>
      <c r="D816" s="211" t="s">
        <v>1443</v>
      </c>
      <c r="F816" s="211"/>
      <c r="G816" s="213">
        <v>0.0</v>
      </c>
      <c r="H816" s="213">
        <v>13.0</v>
      </c>
      <c r="I816" s="213">
        <v>13.0</v>
      </c>
      <c r="J816" s="214">
        <v>0.0</v>
      </c>
      <c r="K816" s="211" t="s">
        <v>13976</v>
      </c>
      <c r="L816" s="211">
        <v>5.537236308E9</v>
      </c>
      <c r="M816" s="211" t="s">
        <v>11034</v>
      </c>
      <c r="N816" s="211" t="s">
        <v>13602</v>
      </c>
      <c r="O816" s="211" t="s">
        <v>13977</v>
      </c>
      <c r="P816" s="211" t="s">
        <v>2137</v>
      </c>
      <c r="Q816" s="230">
        <f>COUNTIF('Hedef Liste Konya'!A:A,A816)</f>
        <v>1</v>
      </c>
    </row>
    <row r="817" ht="15.75" hidden="1" customHeight="1">
      <c r="A817" s="211" t="s">
        <v>16235</v>
      </c>
      <c r="B817" s="211" t="s">
        <v>16236</v>
      </c>
      <c r="C817" s="212" t="s">
        <v>2909</v>
      </c>
      <c r="D817" s="211" t="s">
        <v>1364</v>
      </c>
      <c r="E817" s="213">
        <v>178.0</v>
      </c>
      <c r="F817" s="211"/>
      <c r="G817" s="213">
        <v>0.0</v>
      </c>
      <c r="H817" s="213">
        <v>9.0</v>
      </c>
      <c r="I817" s="213">
        <v>9.0</v>
      </c>
      <c r="J817" s="214">
        <v>0.0</v>
      </c>
      <c r="K817" s="211" t="s">
        <v>16237</v>
      </c>
      <c r="L817" s="211">
        <v>3.322554947E9</v>
      </c>
      <c r="M817" s="211" t="s">
        <v>11034</v>
      </c>
      <c r="N817" s="211" t="s">
        <v>13773</v>
      </c>
      <c r="O817" s="211" t="s">
        <v>16238</v>
      </c>
      <c r="P817" s="211" t="s">
        <v>2137</v>
      </c>
      <c r="Q817" s="230">
        <f>COUNTIF('Hedef Liste Konya'!A:A,A817)</f>
        <v>1</v>
      </c>
    </row>
    <row r="818" ht="15.75" hidden="1" customHeight="1">
      <c r="A818" s="211" t="s">
        <v>14831</v>
      </c>
      <c r="B818" s="211" t="s">
        <v>14832</v>
      </c>
      <c r="C818" s="212" t="s">
        <v>2909</v>
      </c>
      <c r="D818" s="211" t="s">
        <v>1370</v>
      </c>
      <c r="E818" s="213">
        <v>98.0</v>
      </c>
      <c r="F818" s="211"/>
      <c r="G818" s="213">
        <v>0.0</v>
      </c>
      <c r="H818" s="213">
        <v>8.0</v>
      </c>
      <c r="I818" s="213">
        <v>8.0</v>
      </c>
      <c r="J818" s="214">
        <v>0.0</v>
      </c>
      <c r="K818" s="211" t="s">
        <v>14833</v>
      </c>
      <c r="L818" s="211">
        <v>5.073917268E9</v>
      </c>
      <c r="M818" s="211" t="s">
        <v>11034</v>
      </c>
      <c r="N818" s="211" t="s">
        <v>13614</v>
      </c>
      <c r="O818" s="211" t="s">
        <v>14834</v>
      </c>
      <c r="P818" s="211" t="s">
        <v>2137</v>
      </c>
      <c r="Q818" s="230">
        <f>COUNTIF('Hedef Liste Konya'!A:A,A818)</f>
        <v>1</v>
      </c>
    </row>
    <row r="819" ht="15.75" hidden="1" customHeight="1">
      <c r="A819" s="211" t="s">
        <v>18409</v>
      </c>
      <c r="B819" s="211" t="s">
        <v>18410</v>
      </c>
      <c r="C819" s="212" t="s">
        <v>2909</v>
      </c>
      <c r="D819" s="211" t="s">
        <v>1507</v>
      </c>
      <c r="F819" s="211"/>
      <c r="G819" s="213">
        <v>0.0</v>
      </c>
      <c r="H819" s="213">
        <v>16.0</v>
      </c>
      <c r="I819" s="213">
        <v>16.0</v>
      </c>
      <c r="J819" s="214">
        <v>0.0</v>
      </c>
      <c r="K819" s="211" t="s">
        <v>18411</v>
      </c>
      <c r="L819" s="211">
        <v>5.353379344E9</v>
      </c>
      <c r="M819" s="211" t="s">
        <v>13620</v>
      </c>
      <c r="N819" s="211" t="s">
        <v>14637</v>
      </c>
      <c r="O819" s="211" t="s">
        <v>18412</v>
      </c>
      <c r="P819" s="211" t="s">
        <v>2137</v>
      </c>
      <c r="Q819" s="230">
        <f>COUNTIF('Hedef Liste Konya'!A:A,A819)</f>
        <v>0</v>
      </c>
    </row>
    <row r="820" ht="15.75" hidden="1" customHeight="1">
      <c r="A820" s="211" t="s">
        <v>13963</v>
      </c>
      <c r="B820" s="211" t="s">
        <v>13964</v>
      </c>
      <c r="C820" s="212" t="s">
        <v>2897</v>
      </c>
      <c r="D820" s="211" t="s">
        <v>1385</v>
      </c>
      <c r="E820" s="213">
        <v>85.0</v>
      </c>
      <c r="F820" s="213">
        <v>13.0</v>
      </c>
      <c r="G820" s="213">
        <v>0.0</v>
      </c>
      <c r="H820" s="213">
        <v>7.0</v>
      </c>
      <c r="I820" s="213">
        <v>7.0</v>
      </c>
      <c r="J820" s="214">
        <v>0.0</v>
      </c>
      <c r="K820" s="211" t="s">
        <v>13965</v>
      </c>
      <c r="L820" s="211">
        <v>5.320642527E9</v>
      </c>
      <c r="M820" s="211" t="s">
        <v>11034</v>
      </c>
      <c r="N820" s="211" t="s">
        <v>13896</v>
      </c>
      <c r="O820" s="211" t="s">
        <v>13966</v>
      </c>
      <c r="P820" s="211" t="s">
        <v>2137</v>
      </c>
      <c r="Q820" s="230">
        <f>COUNTIF('Hedef Liste Konya'!A:A,A820)</f>
        <v>1</v>
      </c>
    </row>
    <row r="821" ht="15.75" hidden="1" customHeight="1">
      <c r="A821" s="211" t="s">
        <v>14629</v>
      </c>
      <c r="B821" s="211" t="s">
        <v>14630</v>
      </c>
      <c r="C821" s="212" t="s">
        <v>2897</v>
      </c>
      <c r="D821" s="211" t="s">
        <v>1827</v>
      </c>
      <c r="E821" s="213">
        <v>19.0</v>
      </c>
      <c r="F821" s="213">
        <v>11.0</v>
      </c>
      <c r="G821" s="213">
        <v>0.0</v>
      </c>
      <c r="H821" s="213">
        <v>16.0</v>
      </c>
      <c r="I821" s="213">
        <v>16.0</v>
      </c>
      <c r="J821" s="214">
        <v>0.0</v>
      </c>
      <c r="K821" s="211" t="s">
        <v>14631</v>
      </c>
      <c r="L821" s="211">
        <v>3.323241121E9</v>
      </c>
      <c r="M821" s="211" t="s">
        <v>13595</v>
      </c>
      <c r="N821" s="211" t="s">
        <v>14632</v>
      </c>
      <c r="O821" s="211" t="s">
        <v>14633</v>
      </c>
      <c r="P821" s="211" t="s">
        <v>2137</v>
      </c>
      <c r="Q821" s="230">
        <f>COUNTIF('Hedef Liste Konya'!A:A,A821)</f>
        <v>1</v>
      </c>
    </row>
    <row r="822" ht="15.75" hidden="1" customHeight="1">
      <c r="A822" s="211" t="s">
        <v>16200</v>
      </c>
      <c r="B822" s="211" t="s">
        <v>16201</v>
      </c>
      <c r="C822" s="212" t="s">
        <v>2897</v>
      </c>
      <c r="D822" s="211" t="s">
        <v>1385</v>
      </c>
      <c r="E822" s="211"/>
      <c r="F822" s="211"/>
      <c r="G822" s="213">
        <v>0.0</v>
      </c>
      <c r="H822" s="213">
        <v>9.0</v>
      </c>
      <c r="I822" s="213">
        <v>9.0</v>
      </c>
      <c r="J822" s="231">
        <v>0.0</v>
      </c>
      <c r="K822" s="211" t="s">
        <v>16202</v>
      </c>
      <c r="L822" s="211">
        <v>5.434868002E9</v>
      </c>
      <c r="M822" s="211" t="s">
        <v>11034</v>
      </c>
      <c r="N822" s="211" t="s">
        <v>13896</v>
      </c>
      <c r="O822" s="211" t="s">
        <v>16203</v>
      </c>
      <c r="P822" s="211" t="s">
        <v>2137</v>
      </c>
      <c r="Q822" s="230">
        <f>COUNTIF('Hedef Liste Konya'!A:A,A822)</f>
        <v>1</v>
      </c>
    </row>
    <row r="823" ht="15.75" hidden="1" customHeight="1">
      <c r="A823" s="211" t="s">
        <v>13712</v>
      </c>
      <c r="B823" s="211" t="s">
        <v>13713</v>
      </c>
      <c r="C823" s="212" t="s">
        <v>2897</v>
      </c>
      <c r="D823" s="211" t="s">
        <v>1364</v>
      </c>
      <c r="E823" s="213">
        <v>13.0</v>
      </c>
      <c r="F823" s="213">
        <v>13.0</v>
      </c>
      <c r="G823" s="213">
        <v>0.0</v>
      </c>
      <c r="H823" s="213">
        <v>15.0</v>
      </c>
      <c r="I823" s="213">
        <v>15.0</v>
      </c>
      <c r="J823" s="231">
        <v>0.0</v>
      </c>
      <c r="K823" s="211" t="s">
        <v>13714</v>
      </c>
      <c r="L823" s="211">
        <v>5.418566673E9</v>
      </c>
      <c r="M823" s="211" t="s">
        <v>13715</v>
      </c>
      <c r="N823" s="211" t="s">
        <v>2520</v>
      </c>
      <c r="O823" s="211" t="s">
        <v>13716</v>
      </c>
      <c r="P823" s="211" t="s">
        <v>2137</v>
      </c>
      <c r="Q823" s="230">
        <f>COUNTIF('Hedef Liste Konya'!A:A,A823)</f>
        <v>1</v>
      </c>
    </row>
    <row r="824" ht="15.75" hidden="1" customHeight="1">
      <c r="A824" s="211" t="s">
        <v>14184</v>
      </c>
      <c r="B824" s="211" t="s">
        <v>14185</v>
      </c>
      <c r="C824" s="212" t="s">
        <v>2897</v>
      </c>
      <c r="D824" s="211" t="s">
        <v>1385</v>
      </c>
      <c r="E824" s="211"/>
      <c r="F824" s="211"/>
      <c r="G824" s="213">
        <v>0.0</v>
      </c>
      <c r="H824" s="213">
        <v>18.0</v>
      </c>
      <c r="I824" s="213">
        <v>18.0</v>
      </c>
      <c r="J824" s="214">
        <v>0.0</v>
      </c>
      <c r="K824" s="211" t="s">
        <v>14186</v>
      </c>
      <c r="L824" s="211">
        <v>3.327127828E9</v>
      </c>
      <c r="M824" s="211" t="s">
        <v>13656</v>
      </c>
      <c r="N824" s="211" t="s">
        <v>14187</v>
      </c>
      <c r="O824" s="211" t="s">
        <v>14188</v>
      </c>
      <c r="P824" s="211" t="s">
        <v>2137</v>
      </c>
      <c r="Q824" s="230">
        <f>COUNTIF('Hedef Liste Konya'!A:A,A824)</f>
        <v>1</v>
      </c>
    </row>
    <row r="825" ht="15.75" hidden="1" customHeight="1">
      <c r="A825" s="211" t="s">
        <v>18413</v>
      </c>
      <c r="B825" s="211" t="s">
        <v>18414</v>
      </c>
      <c r="C825" s="212" t="s">
        <v>2897</v>
      </c>
      <c r="D825" s="211" t="s">
        <v>1519</v>
      </c>
      <c r="E825" s="213">
        <v>245.0</v>
      </c>
      <c r="F825" s="213">
        <v>62.0</v>
      </c>
      <c r="G825" s="213">
        <v>9.0</v>
      </c>
      <c r="H825" s="213">
        <v>2.0</v>
      </c>
      <c r="I825" s="213">
        <v>11.0</v>
      </c>
      <c r="J825" s="214">
        <v>0.82</v>
      </c>
      <c r="K825" s="211" t="s">
        <v>18406</v>
      </c>
      <c r="L825" s="211">
        <v>5.070055996E9</v>
      </c>
      <c r="M825" s="211" t="s">
        <v>11034</v>
      </c>
      <c r="N825" s="211" t="s">
        <v>13602</v>
      </c>
      <c r="O825" s="211" t="s">
        <v>18415</v>
      </c>
      <c r="P825" s="211" t="s">
        <v>2137</v>
      </c>
      <c r="Q825" s="230">
        <f>COUNTIF('Hedef Liste Konya'!A:A,A825)</f>
        <v>0</v>
      </c>
    </row>
    <row r="826" ht="15.75" hidden="1" customHeight="1">
      <c r="A826" s="211" t="s">
        <v>15649</v>
      </c>
      <c r="B826" s="211" t="s">
        <v>15650</v>
      </c>
      <c r="C826" s="212" t="s">
        <v>2897</v>
      </c>
      <c r="D826" s="211" t="s">
        <v>1364</v>
      </c>
      <c r="E826" s="213">
        <v>3.0</v>
      </c>
      <c r="F826" s="213">
        <v>2.0</v>
      </c>
      <c r="G826" s="213">
        <v>5.0</v>
      </c>
      <c r="H826" s="213">
        <v>10.0</v>
      </c>
      <c r="I826" s="213">
        <v>15.0</v>
      </c>
      <c r="J826" s="214">
        <v>0.33</v>
      </c>
      <c r="K826" s="211" t="s">
        <v>15651</v>
      </c>
      <c r="L826" s="211">
        <v>5.058921986E9</v>
      </c>
      <c r="M826" s="211" t="s">
        <v>11034</v>
      </c>
      <c r="N826" s="211" t="s">
        <v>13773</v>
      </c>
      <c r="O826" s="211" t="s">
        <v>15652</v>
      </c>
      <c r="P826" s="211" t="s">
        <v>2137</v>
      </c>
      <c r="Q826" s="230">
        <f>COUNTIF('Hedef Liste Konya'!A:A,A826)</f>
        <v>1</v>
      </c>
    </row>
    <row r="827" ht="15.75" hidden="1" customHeight="1">
      <c r="A827" s="211" t="s">
        <v>15982</v>
      </c>
      <c r="B827" s="211" t="s">
        <v>15983</v>
      </c>
      <c r="C827" s="212" t="s">
        <v>2897</v>
      </c>
      <c r="D827" s="211" t="s">
        <v>1370</v>
      </c>
      <c r="E827" s="213">
        <v>8.0</v>
      </c>
      <c r="F827" s="213">
        <v>8.0</v>
      </c>
      <c r="G827" s="213">
        <v>0.0</v>
      </c>
      <c r="H827" s="213">
        <v>15.0</v>
      </c>
      <c r="I827" s="213">
        <v>15.0</v>
      </c>
      <c r="J827" s="214">
        <v>0.0</v>
      </c>
      <c r="K827" s="211" t="s">
        <v>15333</v>
      </c>
      <c r="L827" s="211">
        <v>5.449658281E9</v>
      </c>
      <c r="M827" s="211" t="s">
        <v>11034</v>
      </c>
      <c r="N827" s="211" t="s">
        <v>14277</v>
      </c>
      <c r="O827" s="211" t="s">
        <v>15984</v>
      </c>
      <c r="P827" s="211" t="s">
        <v>2137</v>
      </c>
      <c r="Q827" s="230">
        <f>COUNTIF('Hedef Liste Konya'!A:A,A827)</f>
        <v>1</v>
      </c>
    </row>
    <row r="828" ht="15.75" hidden="1" customHeight="1">
      <c r="A828" s="211" t="s">
        <v>16413</v>
      </c>
      <c r="B828" s="211" t="s">
        <v>16414</v>
      </c>
      <c r="C828" s="212" t="s">
        <v>2897</v>
      </c>
      <c r="D828" s="211" t="s">
        <v>1688</v>
      </c>
      <c r="E828" s="211"/>
      <c r="F828" s="211"/>
      <c r="G828" s="213">
        <v>0.0</v>
      </c>
      <c r="H828" s="213">
        <v>58.0</v>
      </c>
      <c r="I828" s="213">
        <v>58.0</v>
      </c>
      <c r="J828" s="214">
        <v>0.0</v>
      </c>
      <c r="K828" s="211" t="s">
        <v>16415</v>
      </c>
      <c r="L828" s="211">
        <v>3.323420342E9</v>
      </c>
      <c r="M828" s="211" t="s">
        <v>11034</v>
      </c>
      <c r="N828" s="211" t="s">
        <v>13668</v>
      </c>
      <c r="O828" s="211" t="s">
        <v>16416</v>
      </c>
      <c r="P828" s="211" t="s">
        <v>2137</v>
      </c>
      <c r="Q828" s="230">
        <f>COUNTIF('Hedef Liste Konya'!A:A,A828)</f>
        <v>1</v>
      </c>
    </row>
    <row r="829" ht="15.75" hidden="1" customHeight="1">
      <c r="A829" s="211" t="s">
        <v>15099</v>
      </c>
      <c r="B829" s="211" t="s">
        <v>15100</v>
      </c>
      <c r="C829" s="212" t="s">
        <v>2897</v>
      </c>
      <c r="D829" s="211" t="s">
        <v>1370</v>
      </c>
      <c r="E829" s="213">
        <v>9.0</v>
      </c>
      <c r="F829" s="213">
        <v>9.0</v>
      </c>
      <c r="G829" s="213">
        <v>0.0</v>
      </c>
      <c r="H829" s="213">
        <v>31.0</v>
      </c>
      <c r="I829" s="213">
        <v>31.0</v>
      </c>
      <c r="J829" s="214">
        <v>0.0</v>
      </c>
      <c r="K829" s="211" t="s">
        <v>15101</v>
      </c>
      <c r="L829" s="211">
        <v>3.327120103E9</v>
      </c>
      <c r="M829" s="211" t="s">
        <v>13656</v>
      </c>
      <c r="N829" s="211" t="s">
        <v>11034</v>
      </c>
      <c r="O829" s="211" t="s">
        <v>15102</v>
      </c>
      <c r="P829" s="211" t="s">
        <v>2137</v>
      </c>
      <c r="Q829" s="230">
        <f>COUNTIF('Hedef Liste Konya'!A:A,A829)</f>
        <v>1</v>
      </c>
    </row>
    <row r="830" ht="15.75" hidden="1" customHeight="1">
      <c r="A830" s="211" t="s">
        <v>14417</v>
      </c>
      <c r="B830" s="211" t="s">
        <v>14418</v>
      </c>
      <c r="C830" s="212" t="s">
        <v>2897</v>
      </c>
      <c r="D830" s="211" t="s">
        <v>1370</v>
      </c>
      <c r="E830" s="213">
        <v>155.0</v>
      </c>
      <c r="F830" s="213">
        <v>46.0</v>
      </c>
      <c r="G830" s="213">
        <v>0.0</v>
      </c>
      <c r="H830" s="213">
        <v>4.0</v>
      </c>
      <c r="I830" s="213">
        <v>4.0</v>
      </c>
      <c r="J830" s="231">
        <v>0.0</v>
      </c>
      <c r="K830" s="211" t="s">
        <v>14419</v>
      </c>
      <c r="L830" s="211">
        <v>3.325032022E9</v>
      </c>
      <c r="M830" s="211" t="s">
        <v>11034</v>
      </c>
      <c r="N830" s="211" t="s">
        <v>14262</v>
      </c>
      <c r="O830" s="211" t="s">
        <v>14420</v>
      </c>
      <c r="P830" s="211" t="s">
        <v>2137</v>
      </c>
      <c r="Q830" s="230">
        <f>COUNTIF('Hedef Liste Konya'!A:A,A830)</f>
        <v>1</v>
      </c>
    </row>
    <row r="831" ht="15.75" hidden="1" customHeight="1">
      <c r="A831" s="211" t="s">
        <v>15136</v>
      </c>
      <c r="B831" s="211" t="s">
        <v>18416</v>
      </c>
      <c r="C831" s="212" t="s">
        <v>2897</v>
      </c>
      <c r="D831" s="211" t="s">
        <v>1443</v>
      </c>
      <c r="E831" s="213">
        <v>758.0</v>
      </c>
      <c r="F831" s="213">
        <v>132.0</v>
      </c>
      <c r="G831" s="213">
        <v>0.0</v>
      </c>
      <c r="H831" s="213">
        <v>20.0</v>
      </c>
      <c r="I831" s="213">
        <v>20.0</v>
      </c>
      <c r="J831" s="214">
        <v>0.0</v>
      </c>
      <c r="K831" s="211" t="s">
        <v>15138</v>
      </c>
      <c r="L831" s="211">
        <v>5.393164253E9</v>
      </c>
      <c r="M831" s="211" t="s">
        <v>11034</v>
      </c>
      <c r="N831" s="211" t="s">
        <v>13602</v>
      </c>
      <c r="O831" s="211" t="s">
        <v>15139</v>
      </c>
      <c r="P831" s="211" t="s">
        <v>2137</v>
      </c>
      <c r="Q831" s="230">
        <f>COUNTIF('Hedef Liste Konya'!A:A,A831)</f>
        <v>1</v>
      </c>
    </row>
    <row r="832" ht="15.75" hidden="1" customHeight="1">
      <c r="A832" s="211" t="s">
        <v>15872</v>
      </c>
      <c r="B832" s="211" t="s">
        <v>15873</v>
      </c>
      <c r="C832" s="212" t="s">
        <v>2897</v>
      </c>
      <c r="D832" s="211" t="s">
        <v>1370</v>
      </c>
      <c r="E832" s="213">
        <v>6.0</v>
      </c>
      <c r="F832" s="211"/>
      <c r="G832" s="213">
        <v>7.0</v>
      </c>
      <c r="H832" s="213">
        <v>3.0</v>
      </c>
      <c r="I832" s="213">
        <v>10.0</v>
      </c>
      <c r="J832" s="214">
        <v>0.7</v>
      </c>
      <c r="K832" s="211" t="s">
        <v>15874</v>
      </c>
      <c r="L832" s="211">
        <v>3.323236509E9</v>
      </c>
      <c r="M832" s="211" t="s">
        <v>11034</v>
      </c>
      <c r="N832" s="211" t="s">
        <v>14237</v>
      </c>
      <c r="O832" s="211" t="s">
        <v>15875</v>
      </c>
      <c r="P832" s="211" t="s">
        <v>2137</v>
      </c>
      <c r="Q832" s="230">
        <f>COUNTIF('Hedef Liste Konya'!A:A,A832)</f>
        <v>1</v>
      </c>
    </row>
    <row r="833" ht="15.75" hidden="1" customHeight="1">
      <c r="A833" s="211" t="s">
        <v>13840</v>
      </c>
      <c r="B833" s="211" t="s">
        <v>13841</v>
      </c>
      <c r="C833" s="212" t="s">
        <v>2897</v>
      </c>
      <c r="D833" s="211" t="s">
        <v>1370</v>
      </c>
      <c r="E833" s="213">
        <v>85.0</v>
      </c>
      <c r="F833" s="213">
        <v>25.0</v>
      </c>
      <c r="G833" s="213">
        <v>13.0</v>
      </c>
      <c r="H833" s="213">
        <v>7.0</v>
      </c>
      <c r="I833" s="213">
        <v>20.0</v>
      </c>
      <c r="J833" s="231">
        <v>0.65</v>
      </c>
      <c r="K833" s="211" t="s">
        <v>13842</v>
      </c>
      <c r="L833" s="211">
        <v>5.530892977E9</v>
      </c>
      <c r="M833" s="211" t="s">
        <v>11034</v>
      </c>
      <c r="N833" s="211" t="s">
        <v>13784</v>
      </c>
      <c r="O833" s="211" t="s">
        <v>13843</v>
      </c>
      <c r="P833" s="211" t="s">
        <v>2137</v>
      </c>
      <c r="Q833" s="230">
        <f>COUNTIF('Hedef Liste Konya'!A:A,A833)</f>
        <v>1</v>
      </c>
    </row>
    <row r="834" ht="15.75" hidden="1" customHeight="1">
      <c r="A834" s="211" t="s">
        <v>15680</v>
      </c>
      <c r="B834" s="211" t="s">
        <v>15681</v>
      </c>
      <c r="C834" s="212" t="s">
        <v>2897</v>
      </c>
      <c r="D834" s="211" t="s">
        <v>1364</v>
      </c>
      <c r="E834" s="213">
        <v>42.0</v>
      </c>
      <c r="F834" s="213">
        <v>17.0</v>
      </c>
      <c r="G834" s="213">
        <v>4.0</v>
      </c>
      <c r="H834" s="213">
        <v>17.0</v>
      </c>
      <c r="I834" s="213">
        <v>21.0</v>
      </c>
      <c r="J834" s="214">
        <v>0.19</v>
      </c>
      <c r="K834" s="211" t="s">
        <v>15682</v>
      </c>
      <c r="L834" s="211">
        <v>5.516493133E9</v>
      </c>
      <c r="M834" s="211" t="s">
        <v>11034</v>
      </c>
      <c r="N834" s="211" t="s">
        <v>14076</v>
      </c>
      <c r="O834" s="211" t="s">
        <v>15683</v>
      </c>
      <c r="P834" s="211" t="s">
        <v>2137</v>
      </c>
      <c r="Q834" s="230">
        <f>COUNTIF('Hedef Liste Konya'!A:A,A834)</f>
        <v>1</v>
      </c>
    </row>
    <row r="835" ht="15.75" hidden="1" customHeight="1">
      <c r="A835" s="211" t="s">
        <v>16566</v>
      </c>
      <c r="B835" s="211" t="s">
        <v>16567</v>
      </c>
      <c r="C835" s="212" t="s">
        <v>2897</v>
      </c>
      <c r="D835" s="211" t="s">
        <v>1364</v>
      </c>
      <c r="E835" s="213">
        <v>3.0</v>
      </c>
      <c r="F835" s="211"/>
      <c r="G835" s="213">
        <v>8.0</v>
      </c>
      <c r="H835" s="213">
        <v>3.0</v>
      </c>
      <c r="I835" s="213">
        <v>11.0</v>
      </c>
      <c r="J835" s="231">
        <v>0.73</v>
      </c>
      <c r="K835" s="211" t="s">
        <v>16568</v>
      </c>
      <c r="L835" s="211">
        <v>5.534472395E9</v>
      </c>
      <c r="M835" s="211" t="s">
        <v>11034</v>
      </c>
      <c r="N835" s="211" t="s">
        <v>13709</v>
      </c>
      <c r="O835" s="211" t="s">
        <v>16569</v>
      </c>
      <c r="P835" s="211" t="s">
        <v>2137</v>
      </c>
      <c r="Q835" s="230">
        <f>COUNTIF('Hedef Liste Konya'!A:A,A835)</f>
        <v>1</v>
      </c>
    </row>
    <row r="836" ht="15.75" hidden="1" customHeight="1">
      <c r="A836" s="211" t="s">
        <v>15482</v>
      </c>
      <c r="B836" s="211" t="s">
        <v>15483</v>
      </c>
      <c r="C836" s="212" t="s">
        <v>2897</v>
      </c>
      <c r="D836" s="211" t="s">
        <v>1385</v>
      </c>
      <c r="E836" s="213">
        <v>4.0</v>
      </c>
      <c r="F836" s="211"/>
      <c r="G836" s="213">
        <v>0.0</v>
      </c>
      <c r="H836" s="213">
        <v>10.0</v>
      </c>
      <c r="I836" s="213">
        <v>10.0</v>
      </c>
      <c r="J836" s="214">
        <v>0.0</v>
      </c>
      <c r="K836" s="211" t="s">
        <v>15484</v>
      </c>
      <c r="L836" s="211">
        <v>3.323270706E9</v>
      </c>
      <c r="M836" s="211" t="s">
        <v>13595</v>
      </c>
      <c r="N836" s="211" t="s">
        <v>15485</v>
      </c>
      <c r="O836" s="211" t="s">
        <v>15486</v>
      </c>
      <c r="P836" s="211" t="s">
        <v>2137</v>
      </c>
      <c r="Q836" s="230">
        <f>COUNTIF('Hedef Liste Konya'!A:A,A836)</f>
        <v>1</v>
      </c>
    </row>
    <row r="837" ht="15.75" hidden="1" customHeight="1">
      <c r="A837" s="211" t="s">
        <v>16308</v>
      </c>
      <c r="B837" s="211" t="s">
        <v>16309</v>
      </c>
      <c r="C837" s="212" t="s">
        <v>2897</v>
      </c>
      <c r="D837" s="211" t="s">
        <v>1507</v>
      </c>
      <c r="E837" s="213">
        <v>7.0</v>
      </c>
      <c r="F837" s="213">
        <v>6.0</v>
      </c>
      <c r="G837" s="213">
        <v>7.0</v>
      </c>
      <c r="H837" s="213">
        <v>5.0</v>
      </c>
      <c r="I837" s="213">
        <v>12.0</v>
      </c>
      <c r="J837" s="214">
        <v>0.58</v>
      </c>
      <c r="K837" s="211" t="s">
        <v>16310</v>
      </c>
      <c r="L837" s="211">
        <v>5.467291113E9</v>
      </c>
      <c r="M837" s="211" t="s">
        <v>11034</v>
      </c>
      <c r="N837" s="211" t="s">
        <v>13773</v>
      </c>
      <c r="O837" s="211" t="s">
        <v>16311</v>
      </c>
      <c r="P837" s="211" t="s">
        <v>2137</v>
      </c>
      <c r="Q837" s="230">
        <f>COUNTIF('Hedef Liste Konya'!A:A,A837)</f>
        <v>1</v>
      </c>
    </row>
    <row r="838" ht="15.75" hidden="1" customHeight="1">
      <c r="A838" s="211" t="s">
        <v>14663</v>
      </c>
      <c r="B838" s="211" t="s">
        <v>14664</v>
      </c>
      <c r="C838" s="212" t="s">
        <v>2897</v>
      </c>
      <c r="D838" s="211" t="s">
        <v>1507</v>
      </c>
      <c r="E838" s="213">
        <v>4.0</v>
      </c>
      <c r="F838" s="211"/>
      <c r="G838" s="213">
        <v>0.0</v>
      </c>
      <c r="H838" s="213">
        <v>15.0</v>
      </c>
      <c r="I838" s="213">
        <v>15.0</v>
      </c>
      <c r="J838" s="214">
        <v>0.0</v>
      </c>
      <c r="K838" s="211" t="s">
        <v>14641</v>
      </c>
      <c r="L838" s="211">
        <v>5.326526839E9</v>
      </c>
      <c r="M838" s="211" t="s">
        <v>11034</v>
      </c>
      <c r="N838" s="211" t="s">
        <v>13668</v>
      </c>
      <c r="O838" s="211" t="s">
        <v>14665</v>
      </c>
      <c r="P838" s="211" t="s">
        <v>2137</v>
      </c>
      <c r="Q838" s="230">
        <f>COUNTIF('Hedef Liste Konya'!A:A,A838)</f>
        <v>1</v>
      </c>
    </row>
    <row r="839" ht="15.75" hidden="1" customHeight="1">
      <c r="A839" s="211" t="s">
        <v>16264</v>
      </c>
      <c r="B839" s="211" t="s">
        <v>16265</v>
      </c>
      <c r="C839" s="212" t="s">
        <v>2897</v>
      </c>
      <c r="D839" s="211" t="s">
        <v>1370</v>
      </c>
      <c r="E839" s="213">
        <v>2.0</v>
      </c>
      <c r="F839" s="211"/>
      <c r="G839" s="213">
        <v>0.0</v>
      </c>
      <c r="H839" s="213">
        <v>5.0</v>
      </c>
      <c r="I839" s="213">
        <v>5.0</v>
      </c>
      <c r="J839" s="214">
        <v>0.0</v>
      </c>
      <c r="K839" s="211" t="s">
        <v>16266</v>
      </c>
      <c r="L839" s="211">
        <v>5.304951102E9</v>
      </c>
      <c r="M839" s="211" t="s">
        <v>13620</v>
      </c>
      <c r="N839" s="211" t="s">
        <v>13958</v>
      </c>
      <c r="O839" s="211" t="s">
        <v>16267</v>
      </c>
      <c r="P839" s="211" t="s">
        <v>2137</v>
      </c>
      <c r="Q839" s="230">
        <f>COUNTIF('Hedef Liste Konya'!A:A,A839)</f>
        <v>1</v>
      </c>
    </row>
    <row r="840" ht="15.75" hidden="1" customHeight="1">
      <c r="A840" s="211" t="s">
        <v>16461</v>
      </c>
      <c r="B840" s="211" t="s">
        <v>16462</v>
      </c>
      <c r="C840" s="212" t="s">
        <v>2897</v>
      </c>
      <c r="D840" s="211" t="s">
        <v>1507</v>
      </c>
      <c r="F840" s="211"/>
      <c r="G840" s="213">
        <v>0.0</v>
      </c>
      <c r="H840" s="213">
        <v>17.0</v>
      </c>
      <c r="I840" s="213">
        <v>17.0</v>
      </c>
      <c r="J840" s="214">
        <v>0.0</v>
      </c>
      <c r="K840" s="211" t="s">
        <v>16463</v>
      </c>
      <c r="L840" s="211">
        <v>5.070286861E9</v>
      </c>
      <c r="M840" s="211" t="s">
        <v>13620</v>
      </c>
      <c r="N840" s="211" t="s">
        <v>13958</v>
      </c>
      <c r="O840" s="211" t="s">
        <v>16464</v>
      </c>
      <c r="P840" s="211" t="s">
        <v>2137</v>
      </c>
      <c r="Q840" s="230">
        <f>COUNTIF('Hedef Liste Konya'!A:A,A840)</f>
        <v>1</v>
      </c>
    </row>
    <row r="841" ht="15.75" hidden="1" customHeight="1">
      <c r="A841" s="211" t="s">
        <v>18417</v>
      </c>
      <c r="B841" s="211" t="s">
        <v>18418</v>
      </c>
      <c r="C841" s="212" t="s">
        <v>2909</v>
      </c>
      <c r="D841" s="211" t="s">
        <v>1370</v>
      </c>
      <c r="E841" s="211"/>
      <c r="F841" s="211"/>
      <c r="G841" s="213">
        <v>0.0</v>
      </c>
      <c r="H841" s="213">
        <v>12.0</v>
      </c>
      <c r="I841" s="213">
        <v>12.0</v>
      </c>
      <c r="J841" s="214">
        <v>0.0</v>
      </c>
      <c r="K841" s="211" t="s">
        <v>18419</v>
      </c>
      <c r="L841" s="211">
        <v>5.434279215E9</v>
      </c>
      <c r="M841" s="211" t="s">
        <v>11034</v>
      </c>
      <c r="N841" s="211" t="s">
        <v>13773</v>
      </c>
      <c r="O841" s="211" t="s">
        <v>18420</v>
      </c>
      <c r="P841" s="211" t="s">
        <v>2137</v>
      </c>
      <c r="Q841" s="230">
        <f>COUNTIF('Hedef Liste Konya'!A:A,A841)</f>
        <v>0</v>
      </c>
    </row>
    <row r="842" ht="15.75" hidden="1" customHeight="1">
      <c r="A842" s="211" t="s">
        <v>14913</v>
      </c>
      <c r="B842" s="211" t="s">
        <v>14914</v>
      </c>
      <c r="C842" s="212" t="s">
        <v>2909</v>
      </c>
      <c r="D842" s="211" t="s">
        <v>1443</v>
      </c>
      <c r="F842" s="211"/>
      <c r="G842" s="213">
        <v>0.0</v>
      </c>
      <c r="H842" s="213">
        <v>12.0</v>
      </c>
      <c r="I842" s="213">
        <v>12.0</v>
      </c>
      <c r="J842" s="231">
        <v>0.0</v>
      </c>
      <c r="K842" s="211" t="s">
        <v>14915</v>
      </c>
      <c r="L842" s="211">
        <v>5.425222956E9</v>
      </c>
      <c r="M842" s="211" t="s">
        <v>11034</v>
      </c>
      <c r="N842" s="211" t="s">
        <v>1592</v>
      </c>
      <c r="O842" s="211" t="s">
        <v>14916</v>
      </c>
      <c r="P842" s="211" t="s">
        <v>2137</v>
      </c>
      <c r="Q842" s="230">
        <f>COUNTIF('Hedef Liste Konya'!A:A,A842)</f>
        <v>1</v>
      </c>
    </row>
    <row r="843" ht="15.75" hidden="1" customHeight="1">
      <c r="A843" s="211" t="s">
        <v>18421</v>
      </c>
      <c r="B843" s="211" t="s">
        <v>18422</v>
      </c>
      <c r="C843" s="212" t="s">
        <v>2897</v>
      </c>
      <c r="D843" s="211" t="s">
        <v>1364</v>
      </c>
      <c r="E843" s="213">
        <v>77.0</v>
      </c>
      <c r="F843" s="213">
        <v>14.0</v>
      </c>
      <c r="G843" s="213">
        <v>13.0</v>
      </c>
      <c r="H843" s="213">
        <v>1.0</v>
      </c>
      <c r="I843" s="213">
        <v>14.0</v>
      </c>
      <c r="J843" s="214">
        <v>0.93</v>
      </c>
      <c r="K843" s="211" t="s">
        <v>18423</v>
      </c>
      <c r="L843" s="211">
        <v>5.445128951E9</v>
      </c>
      <c r="M843" s="211" t="s">
        <v>13595</v>
      </c>
      <c r="N843" s="211" t="s">
        <v>14945</v>
      </c>
      <c r="O843" s="211" t="s">
        <v>18424</v>
      </c>
      <c r="P843" s="211" t="s">
        <v>2165</v>
      </c>
      <c r="Q843" s="230">
        <f>COUNTIF('Hedef Liste Konya'!A:A,A843)</f>
        <v>0</v>
      </c>
    </row>
    <row r="844" ht="15.75" hidden="1" customHeight="1">
      <c r="A844" s="211" t="s">
        <v>16492</v>
      </c>
      <c r="B844" s="211" t="s">
        <v>16493</v>
      </c>
      <c r="C844" s="212" t="s">
        <v>2897</v>
      </c>
      <c r="D844" s="211" t="s">
        <v>1385</v>
      </c>
      <c r="E844" s="213">
        <v>58.0</v>
      </c>
      <c r="F844" s="213">
        <v>1.0</v>
      </c>
      <c r="G844" s="213">
        <v>4.0</v>
      </c>
      <c r="H844" s="213">
        <v>3.0</v>
      </c>
      <c r="I844" s="213">
        <v>7.0</v>
      </c>
      <c r="J844" s="214">
        <v>0.57</v>
      </c>
      <c r="K844" s="211" t="s">
        <v>16494</v>
      </c>
      <c r="L844" s="211">
        <v>5.421422142E9</v>
      </c>
      <c r="M844" s="211" t="s">
        <v>11034</v>
      </c>
      <c r="N844" s="211" t="s">
        <v>13602</v>
      </c>
      <c r="O844" s="211" t="s">
        <v>16495</v>
      </c>
      <c r="P844" s="211" t="s">
        <v>2137</v>
      </c>
      <c r="Q844" s="230">
        <f>COUNTIF('Hedef Liste Konya'!A:A,A844)</f>
        <v>1</v>
      </c>
    </row>
    <row r="845" ht="15.75" hidden="1" customHeight="1">
      <c r="A845" s="211" t="s">
        <v>14117</v>
      </c>
      <c r="B845" s="211" t="s">
        <v>14118</v>
      </c>
      <c r="C845" s="212" t="s">
        <v>2897</v>
      </c>
      <c r="D845" s="211" t="s">
        <v>1507</v>
      </c>
      <c r="E845" s="213">
        <v>171.0</v>
      </c>
      <c r="F845" s="213">
        <v>2.0</v>
      </c>
      <c r="G845" s="213">
        <v>14.0</v>
      </c>
      <c r="H845" s="213">
        <v>6.0</v>
      </c>
      <c r="I845" s="213">
        <v>20.0</v>
      </c>
      <c r="J845" s="214">
        <v>0.7</v>
      </c>
      <c r="K845" s="211" t="s">
        <v>14119</v>
      </c>
      <c r="L845" s="211">
        <v>5.322246406E9</v>
      </c>
      <c r="M845" s="211" t="s">
        <v>13620</v>
      </c>
      <c r="N845" s="211" t="s">
        <v>13662</v>
      </c>
      <c r="O845" s="211" t="s">
        <v>14120</v>
      </c>
      <c r="P845" s="211" t="s">
        <v>2137</v>
      </c>
      <c r="Q845" s="230">
        <f>COUNTIF('Hedef Liste Konya'!A:A,A845)</f>
        <v>1</v>
      </c>
    </row>
    <row r="846" ht="15.75" hidden="1" customHeight="1">
      <c r="A846" s="211" t="s">
        <v>14271</v>
      </c>
      <c r="B846" s="211" t="s">
        <v>14272</v>
      </c>
      <c r="C846" s="212" t="s">
        <v>2897</v>
      </c>
      <c r="D846" s="211" t="s">
        <v>1364</v>
      </c>
      <c r="E846" s="213">
        <v>95.0</v>
      </c>
      <c r="F846" s="213">
        <v>8.0</v>
      </c>
      <c r="G846" s="213">
        <v>0.0</v>
      </c>
      <c r="H846" s="213">
        <v>13.0</v>
      </c>
      <c r="I846" s="213">
        <v>13.0</v>
      </c>
      <c r="J846" s="214">
        <v>0.0</v>
      </c>
      <c r="K846" s="211" t="s">
        <v>14247</v>
      </c>
      <c r="L846" s="211">
        <v>5.324859854E9</v>
      </c>
      <c r="M846" s="211" t="s">
        <v>11034</v>
      </c>
      <c r="N846" s="211" t="s">
        <v>13808</v>
      </c>
      <c r="O846" s="211" t="s">
        <v>14273</v>
      </c>
      <c r="P846" s="211" t="s">
        <v>2137</v>
      </c>
      <c r="Q846" s="230">
        <f>COUNTIF('Hedef Liste Konya'!A:A,A846)</f>
        <v>1</v>
      </c>
    </row>
    <row r="847" ht="15.75" hidden="1" customHeight="1">
      <c r="A847" s="211" t="s">
        <v>13727</v>
      </c>
      <c r="B847" s="211" t="s">
        <v>13728</v>
      </c>
      <c r="C847" s="212" t="s">
        <v>2897</v>
      </c>
      <c r="D847" s="211" t="s">
        <v>1364</v>
      </c>
      <c r="E847" s="211"/>
      <c r="F847" s="211"/>
      <c r="G847" s="213">
        <v>0.0</v>
      </c>
      <c r="H847" s="213">
        <v>22.0</v>
      </c>
      <c r="I847" s="213">
        <v>22.0</v>
      </c>
      <c r="J847" s="214">
        <v>0.0</v>
      </c>
      <c r="K847" s="211" t="s">
        <v>13729</v>
      </c>
      <c r="L847" s="211">
        <v>5.388193797E9</v>
      </c>
      <c r="M847" s="211" t="s">
        <v>13620</v>
      </c>
      <c r="N847" s="211" t="s">
        <v>13730</v>
      </c>
      <c r="O847" s="211" t="s">
        <v>13731</v>
      </c>
      <c r="P847" s="211" t="s">
        <v>2137</v>
      </c>
      <c r="Q847" s="230">
        <f>COUNTIF('Hedef Liste Konya'!A:A,A847)</f>
        <v>1</v>
      </c>
    </row>
    <row r="848" ht="15.75" hidden="1" customHeight="1">
      <c r="A848" s="211" t="s">
        <v>16400</v>
      </c>
      <c r="B848" s="211" t="s">
        <v>16401</v>
      </c>
      <c r="C848" s="212" t="s">
        <v>2897</v>
      </c>
      <c r="D848" s="211" t="s">
        <v>1507</v>
      </c>
      <c r="E848" s="213">
        <v>33.0</v>
      </c>
      <c r="F848" s="213">
        <v>2.0</v>
      </c>
      <c r="G848" s="213">
        <v>0.0</v>
      </c>
      <c r="H848" s="213">
        <v>23.0</v>
      </c>
      <c r="I848" s="213">
        <v>23.0</v>
      </c>
      <c r="J848" s="214">
        <v>0.0</v>
      </c>
      <c r="K848" s="211" t="s">
        <v>16402</v>
      </c>
      <c r="L848" s="211">
        <v>5.434526245E9</v>
      </c>
      <c r="M848" s="211" t="s">
        <v>13620</v>
      </c>
      <c r="N848" s="211" t="s">
        <v>13958</v>
      </c>
      <c r="O848" s="211" t="s">
        <v>16403</v>
      </c>
      <c r="P848" s="211" t="s">
        <v>2137</v>
      </c>
      <c r="Q848" s="230">
        <f>COUNTIF('Hedef Liste Konya'!A:A,A848)</f>
        <v>1</v>
      </c>
    </row>
    <row r="849" ht="15.75" hidden="1" customHeight="1">
      <c r="A849" s="211" t="s">
        <v>16300</v>
      </c>
      <c r="B849" s="211" t="s">
        <v>16301</v>
      </c>
      <c r="C849" s="212" t="s">
        <v>2897</v>
      </c>
      <c r="D849" s="211" t="s">
        <v>1507</v>
      </c>
      <c r="E849" s="213">
        <v>100.0</v>
      </c>
      <c r="F849" s="213">
        <v>15.0</v>
      </c>
      <c r="G849" s="213">
        <v>0.0</v>
      </c>
      <c r="H849" s="213">
        <v>13.0</v>
      </c>
      <c r="I849" s="213">
        <v>13.0</v>
      </c>
      <c r="J849" s="214">
        <v>0.0</v>
      </c>
      <c r="K849" s="211" t="s">
        <v>16302</v>
      </c>
      <c r="L849" s="211">
        <v>5.466158711E9</v>
      </c>
      <c r="M849" s="211" t="s">
        <v>13595</v>
      </c>
      <c r="N849" s="211" t="s">
        <v>14945</v>
      </c>
      <c r="O849" s="211" t="s">
        <v>18425</v>
      </c>
      <c r="P849" s="211" t="s">
        <v>2137</v>
      </c>
      <c r="Q849" s="230">
        <f>COUNTIF('Hedef Liste Konya'!A:A,A849)</f>
        <v>1</v>
      </c>
    </row>
    <row r="850" ht="15.75" hidden="1" customHeight="1">
      <c r="A850" s="211" t="s">
        <v>15592</v>
      </c>
      <c r="B850" s="211" t="s">
        <v>15593</v>
      </c>
      <c r="C850" s="212" t="s">
        <v>2897</v>
      </c>
      <c r="D850" s="211" t="s">
        <v>1356</v>
      </c>
      <c r="E850" s="213">
        <v>565.0</v>
      </c>
      <c r="F850" s="213">
        <v>13.0</v>
      </c>
      <c r="G850" s="213">
        <v>0.0</v>
      </c>
      <c r="H850" s="213">
        <v>9.0</v>
      </c>
      <c r="I850" s="213">
        <v>9.0</v>
      </c>
      <c r="J850" s="231">
        <v>0.0</v>
      </c>
      <c r="K850" s="211" t="s">
        <v>15594</v>
      </c>
      <c r="L850" s="211">
        <v>3.323511405E9</v>
      </c>
      <c r="M850" s="211" t="s">
        <v>11034</v>
      </c>
      <c r="N850" s="211" t="s">
        <v>1699</v>
      </c>
      <c r="O850" s="211" t="s">
        <v>15595</v>
      </c>
      <c r="P850" s="211" t="s">
        <v>2137</v>
      </c>
      <c r="Q850" s="230">
        <f>COUNTIF('Hedef Liste Konya'!A:A,A850)</f>
        <v>1</v>
      </c>
    </row>
    <row r="851" ht="15.75" hidden="1" customHeight="1">
      <c r="A851" s="211" t="s">
        <v>15803</v>
      </c>
      <c r="B851" s="211" t="s">
        <v>15804</v>
      </c>
      <c r="C851" s="212" t="s">
        <v>2897</v>
      </c>
      <c r="D851" s="211" t="s">
        <v>1364</v>
      </c>
      <c r="E851" s="213">
        <v>34.0</v>
      </c>
      <c r="F851" s="213">
        <v>11.0</v>
      </c>
      <c r="G851" s="213">
        <v>0.0</v>
      </c>
      <c r="H851" s="213">
        <v>13.0</v>
      </c>
      <c r="I851" s="213">
        <v>13.0</v>
      </c>
      <c r="J851" s="214">
        <v>0.0</v>
      </c>
      <c r="K851" s="211" t="s">
        <v>15805</v>
      </c>
      <c r="L851" s="211">
        <v>3.322653509E9</v>
      </c>
      <c r="M851" s="211" t="s">
        <v>11034</v>
      </c>
      <c r="N851" s="211" t="s">
        <v>13773</v>
      </c>
      <c r="O851" s="211" t="s">
        <v>15806</v>
      </c>
      <c r="P851" s="211" t="s">
        <v>2137</v>
      </c>
      <c r="Q851" s="230">
        <f>COUNTIF('Hedef Liste Konya'!A:A,A851)</f>
        <v>1</v>
      </c>
    </row>
    <row r="852" ht="15.75" hidden="1" customHeight="1">
      <c r="A852" s="211" t="s">
        <v>15218</v>
      </c>
      <c r="B852" s="211" t="s">
        <v>15219</v>
      </c>
      <c r="C852" s="212" t="s">
        <v>2897</v>
      </c>
      <c r="D852" s="211" t="s">
        <v>1370</v>
      </c>
      <c r="E852" s="213">
        <v>335.0</v>
      </c>
      <c r="F852" s="213">
        <v>42.0</v>
      </c>
      <c r="G852" s="213">
        <v>0.0</v>
      </c>
      <c r="H852" s="213">
        <v>11.0</v>
      </c>
      <c r="I852" s="213">
        <v>11.0</v>
      </c>
      <c r="J852" s="214">
        <v>0.0</v>
      </c>
      <c r="K852" s="211" t="s">
        <v>15220</v>
      </c>
      <c r="L852" s="211">
        <v>5.396909626E9</v>
      </c>
      <c r="M852" s="211" t="s">
        <v>13679</v>
      </c>
      <c r="N852" s="211" t="s">
        <v>14585</v>
      </c>
      <c r="O852" s="211" t="s">
        <v>15221</v>
      </c>
      <c r="P852" s="211" t="s">
        <v>2137</v>
      </c>
      <c r="Q852" s="230">
        <f>COUNTIF('Hedef Liste Konya'!A:A,A852)</f>
        <v>1</v>
      </c>
    </row>
    <row r="853" ht="15.75" hidden="1" customHeight="1">
      <c r="A853" s="211" t="s">
        <v>14674</v>
      </c>
      <c r="B853" s="211" t="s">
        <v>18426</v>
      </c>
      <c r="C853" s="212" t="s">
        <v>2897</v>
      </c>
      <c r="D853" s="211" t="s">
        <v>1507</v>
      </c>
      <c r="E853" s="213">
        <v>64.0</v>
      </c>
      <c r="F853" s="213">
        <v>10.0</v>
      </c>
      <c r="G853" s="213">
        <v>0.0</v>
      </c>
      <c r="H853" s="213">
        <v>8.0</v>
      </c>
      <c r="I853" s="213">
        <v>8.0</v>
      </c>
      <c r="J853" s="214">
        <v>0.0</v>
      </c>
      <c r="K853" s="211" t="s">
        <v>14676</v>
      </c>
      <c r="L853" s="211">
        <v>3.32323341E9</v>
      </c>
      <c r="M853" s="211" t="s">
        <v>11034</v>
      </c>
      <c r="N853" s="211" t="s">
        <v>15475</v>
      </c>
      <c r="O853" s="211" t="s">
        <v>18427</v>
      </c>
      <c r="P853" s="211" t="s">
        <v>2137</v>
      </c>
      <c r="Q853" s="230">
        <f>COUNTIF('Hedef Liste Konya'!A:A,A853)</f>
        <v>1</v>
      </c>
    </row>
    <row r="854" ht="15.75" hidden="1" customHeight="1">
      <c r="A854" s="211" t="s">
        <v>16971</v>
      </c>
      <c r="B854" s="211" t="s">
        <v>18428</v>
      </c>
      <c r="C854" s="212" t="s">
        <v>2897</v>
      </c>
      <c r="D854" s="211" t="s">
        <v>1364</v>
      </c>
      <c r="E854" s="213">
        <v>34.0</v>
      </c>
      <c r="F854" s="213">
        <v>7.0</v>
      </c>
      <c r="G854" s="213">
        <v>13.0</v>
      </c>
      <c r="H854" s="213">
        <v>1.0</v>
      </c>
      <c r="I854" s="213">
        <v>14.0</v>
      </c>
      <c r="J854" s="214">
        <v>0.93</v>
      </c>
      <c r="K854" s="211" t="s">
        <v>16973</v>
      </c>
      <c r="L854" s="211">
        <v>5.395096567E9</v>
      </c>
      <c r="M854" s="211" t="s">
        <v>11034</v>
      </c>
      <c r="N854" s="211" t="s">
        <v>13808</v>
      </c>
      <c r="O854" s="211" t="s">
        <v>16974</v>
      </c>
      <c r="P854" s="211" t="s">
        <v>2137</v>
      </c>
      <c r="Q854" s="230">
        <f>COUNTIF('Hedef Liste Konya'!A:A,A854)</f>
        <v>1</v>
      </c>
    </row>
    <row r="855" ht="15.75" hidden="1" customHeight="1">
      <c r="A855" s="211" t="s">
        <v>13955</v>
      </c>
      <c r="B855" s="211" t="s">
        <v>13956</v>
      </c>
      <c r="C855" s="212" t="s">
        <v>2897</v>
      </c>
      <c r="D855" s="211" t="s">
        <v>1364</v>
      </c>
      <c r="E855" s="211"/>
      <c r="F855" s="211"/>
      <c r="G855" s="213">
        <v>0.0</v>
      </c>
      <c r="H855" s="213">
        <v>15.0</v>
      </c>
      <c r="I855" s="213">
        <v>15.0</v>
      </c>
      <c r="J855" s="214">
        <v>0.0</v>
      </c>
      <c r="K855" s="211" t="s">
        <v>13957</v>
      </c>
      <c r="L855" s="211">
        <v>5.520745167E9</v>
      </c>
      <c r="M855" s="211" t="s">
        <v>13620</v>
      </c>
      <c r="N855" s="211" t="s">
        <v>13958</v>
      </c>
      <c r="O855" s="211" t="s">
        <v>13959</v>
      </c>
      <c r="P855" s="211" t="s">
        <v>2137</v>
      </c>
      <c r="Q855" s="230">
        <f>COUNTIF('Hedef Liste Konya'!A:A,A855)</f>
        <v>1</v>
      </c>
    </row>
    <row r="856" ht="15.75" hidden="1" customHeight="1">
      <c r="A856" s="211" t="s">
        <v>14412</v>
      </c>
      <c r="B856" s="211" t="s">
        <v>14413</v>
      </c>
      <c r="C856" s="212" t="s">
        <v>2897</v>
      </c>
      <c r="D856" s="211" t="s">
        <v>1385</v>
      </c>
      <c r="E856" s="213">
        <v>106.0</v>
      </c>
      <c r="F856" s="213">
        <v>20.0</v>
      </c>
      <c r="G856" s="213">
        <v>0.0</v>
      </c>
      <c r="H856" s="213">
        <v>20.0</v>
      </c>
      <c r="I856" s="213">
        <v>20.0</v>
      </c>
      <c r="J856" s="214">
        <v>0.0</v>
      </c>
      <c r="K856" s="211" t="s">
        <v>14414</v>
      </c>
      <c r="L856" s="211">
        <v>3.322353424E9</v>
      </c>
      <c r="M856" s="211" t="s">
        <v>11034</v>
      </c>
      <c r="N856" s="211" t="s">
        <v>13870</v>
      </c>
      <c r="O856" s="211" t="s">
        <v>14415</v>
      </c>
      <c r="P856" s="211" t="s">
        <v>2137</v>
      </c>
      <c r="Q856" s="230">
        <f>COUNTIF('Hedef Liste Konya'!A:A,A856)</f>
        <v>1</v>
      </c>
    </row>
    <row r="857" ht="15.75" hidden="1" customHeight="1">
      <c r="A857" s="211" t="s">
        <v>16821</v>
      </c>
      <c r="B857" s="211" t="s">
        <v>16822</v>
      </c>
      <c r="C857" s="212" t="s">
        <v>2897</v>
      </c>
      <c r="D857" s="211" t="s">
        <v>1356</v>
      </c>
      <c r="E857" s="213">
        <v>84.0</v>
      </c>
      <c r="F857" s="211"/>
      <c r="G857" s="213">
        <v>0.0</v>
      </c>
      <c r="H857" s="213">
        <v>6.0</v>
      </c>
      <c r="I857" s="213">
        <v>6.0</v>
      </c>
      <c r="J857" s="231">
        <v>0.0</v>
      </c>
      <c r="K857" s="211" t="s">
        <v>16823</v>
      </c>
      <c r="L857" s="211">
        <v>5.323498816E9</v>
      </c>
      <c r="M857" s="211" t="s">
        <v>11034</v>
      </c>
      <c r="N857" s="211" t="s">
        <v>13602</v>
      </c>
      <c r="O857" s="211" t="s">
        <v>16824</v>
      </c>
      <c r="P857" s="211" t="s">
        <v>2137</v>
      </c>
      <c r="Q857" s="230">
        <f>COUNTIF('Hedef Liste Konya'!A:A,A857)</f>
        <v>1</v>
      </c>
    </row>
    <row r="858" ht="15.75" hidden="1" customHeight="1">
      <c r="A858" s="211" t="s">
        <v>15676</v>
      </c>
      <c r="B858" s="211" t="s">
        <v>15677</v>
      </c>
      <c r="C858" s="212" t="s">
        <v>2897</v>
      </c>
      <c r="D858" s="211" t="s">
        <v>1364</v>
      </c>
      <c r="E858" s="213">
        <v>2.0</v>
      </c>
      <c r="F858" s="213">
        <v>1.0</v>
      </c>
      <c r="G858" s="213">
        <v>0.0</v>
      </c>
      <c r="H858" s="213">
        <v>9.0</v>
      </c>
      <c r="I858" s="213">
        <v>9.0</v>
      </c>
      <c r="J858" s="214">
        <v>0.0</v>
      </c>
      <c r="K858" s="211" t="s">
        <v>15678</v>
      </c>
      <c r="L858" s="211">
        <v>5.551962168E9</v>
      </c>
      <c r="M858" s="211" t="s">
        <v>13620</v>
      </c>
      <c r="N858" s="211" t="s">
        <v>14030</v>
      </c>
      <c r="O858" s="211" t="s">
        <v>15679</v>
      </c>
      <c r="P858" s="211" t="s">
        <v>2137</v>
      </c>
      <c r="Q858" s="230">
        <f>COUNTIF('Hedef Liste Konya'!A:A,A858)</f>
        <v>1</v>
      </c>
    </row>
    <row r="859" ht="15.75" hidden="1" customHeight="1">
      <c r="A859" s="211" t="s">
        <v>15046</v>
      </c>
      <c r="B859" s="211" t="s">
        <v>15047</v>
      </c>
      <c r="C859" s="212" t="s">
        <v>2897</v>
      </c>
      <c r="D859" s="211" t="s">
        <v>1507</v>
      </c>
      <c r="E859" s="213">
        <v>1.0</v>
      </c>
      <c r="F859" s="211"/>
      <c r="G859" s="213">
        <v>0.0</v>
      </c>
      <c r="H859" s="213">
        <v>8.0</v>
      </c>
      <c r="I859" s="213">
        <v>8.0</v>
      </c>
      <c r="J859" s="214">
        <v>0.0</v>
      </c>
      <c r="K859" s="211" t="s">
        <v>15048</v>
      </c>
      <c r="L859" s="211">
        <v>5.307917337E9</v>
      </c>
      <c r="M859" s="211" t="s">
        <v>11034</v>
      </c>
      <c r="N859" s="211" t="s">
        <v>14585</v>
      </c>
      <c r="O859" s="211" t="s">
        <v>15049</v>
      </c>
      <c r="P859" s="211" t="s">
        <v>2137</v>
      </c>
      <c r="Q859" s="230">
        <f>COUNTIF('Hedef Liste Konya'!A:A,A859)</f>
        <v>1</v>
      </c>
    </row>
    <row r="860" ht="15.75" hidden="1" customHeight="1">
      <c r="A860" s="211" t="s">
        <v>14218</v>
      </c>
      <c r="B860" s="211" t="s">
        <v>14219</v>
      </c>
      <c r="C860" s="212" t="s">
        <v>2897</v>
      </c>
      <c r="D860" s="211" t="s">
        <v>1370</v>
      </c>
      <c r="E860" s="211"/>
      <c r="F860" s="211"/>
      <c r="G860" s="213">
        <v>0.0</v>
      </c>
      <c r="H860" s="213">
        <v>8.0</v>
      </c>
      <c r="I860" s="213">
        <v>8.0</v>
      </c>
      <c r="J860" s="214">
        <v>0.0</v>
      </c>
      <c r="K860" s="211" t="s">
        <v>14220</v>
      </c>
      <c r="L860" s="211">
        <v>5.462555407E9</v>
      </c>
      <c r="M860" s="211" t="s">
        <v>11034</v>
      </c>
      <c r="N860" s="211" t="s">
        <v>13709</v>
      </c>
      <c r="O860" s="211" t="s">
        <v>14221</v>
      </c>
      <c r="P860" s="211" t="s">
        <v>2137</v>
      </c>
      <c r="Q860" s="230">
        <f>COUNTIF('Hedef Liste Konya'!A:A,A860)</f>
        <v>1</v>
      </c>
    </row>
    <row r="861" ht="15.75" hidden="1" customHeight="1">
      <c r="A861" s="211" t="s">
        <v>13770</v>
      </c>
      <c r="B861" s="211" t="s">
        <v>13771</v>
      </c>
      <c r="C861" s="212" t="s">
        <v>2897</v>
      </c>
      <c r="D861" s="211" t="s">
        <v>1364</v>
      </c>
      <c r="E861" s="213">
        <v>2.0</v>
      </c>
      <c r="F861" s="211"/>
      <c r="G861" s="213">
        <v>10.0</v>
      </c>
      <c r="H861" s="213">
        <v>2.0</v>
      </c>
      <c r="I861" s="213">
        <v>12.0</v>
      </c>
      <c r="J861" s="231">
        <v>0.83</v>
      </c>
      <c r="K861" s="211" t="s">
        <v>13772</v>
      </c>
      <c r="L861" s="211">
        <v>3.322650102E9</v>
      </c>
      <c r="M861" s="211" t="s">
        <v>11034</v>
      </c>
      <c r="N861" s="211" t="s">
        <v>13773</v>
      </c>
      <c r="O861" s="211" t="s">
        <v>13774</v>
      </c>
      <c r="P861" s="211" t="s">
        <v>2137</v>
      </c>
      <c r="Q861" s="230">
        <f>COUNTIF('Hedef Liste Konya'!A:A,A861)</f>
        <v>1</v>
      </c>
    </row>
    <row r="862" ht="15.75" hidden="1" customHeight="1">
      <c r="A862" s="211" t="s">
        <v>14672</v>
      </c>
      <c r="B862" s="211" t="s">
        <v>14673</v>
      </c>
      <c r="C862" s="212" t="s">
        <v>2897</v>
      </c>
      <c r="D862" s="211" t="s">
        <v>1827</v>
      </c>
      <c r="E862" s="213">
        <v>581.0</v>
      </c>
      <c r="F862" s="213">
        <v>122.0</v>
      </c>
      <c r="G862" s="213">
        <v>4.0</v>
      </c>
      <c r="H862" s="213">
        <v>2.0</v>
      </c>
      <c r="I862" s="213">
        <v>6.0</v>
      </c>
      <c r="J862" s="214">
        <v>0.67</v>
      </c>
      <c r="K862" s="211" t="s">
        <v>14353</v>
      </c>
      <c r="L862" s="211">
        <v>5.43961019E9</v>
      </c>
      <c r="M862" s="211" t="s">
        <v>11034</v>
      </c>
      <c r="N862" s="211" t="s">
        <v>13602</v>
      </c>
      <c r="O862" s="211" t="s">
        <v>14354</v>
      </c>
      <c r="P862" s="211" t="s">
        <v>2137</v>
      </c>
      <c r="Q862" s="230">
        <f>COUNTIF('Hedef Liste Konya'!A:A,A862)</f>
        <v>1</v>
      </c>
    </row>
    <row r="863" ht="15.75" hidden="1" customHeight="1">
      <c r="A863" s="211" t="s">
        <v>15363</v>
      </c>
      <c r="B863" s="211" t="s">
        <v>15364</v>
      </c>
      <c r="C863" s="212" t="s">
        <v>2897</v>
      </c>
      <c r="D863" s="211" t="s">
        <v>1443</v>
      </c>
      <c r="E863" s="213">
        <v>3.0</v>
      </c>
      <c r="F863" s="211"/>
      <c r="G863" s="213">
        <v>0.0</v>
      </c>
      <c r="H863" s="213">
        <v>4.0</v>
      </c>
      <c r="I863" s="213">
        <v>4.0</v>
      </c>
      <c r="J863" s="214">
        <v>0.0</v>
      </c>
      <c r="K863" s="211" t="s">
        <v>15365</v>
      </c>
      <c r="L863" s="211">
        <v>5.346415023E9</v>
      </c>
      <c r="M863" s="211" t="s">
        <v>11034</v>
      </c>
      <c r="N863" s="211" t="s">
        <v>3216</v>
      </c>
      <c r="O863" s="211" t="s">
        <v>15366</v>
      </c>
      <c r="P863" s="211" t="s">
        <v>2137</v>
      </c>
      <c r="Q863" s="230">
        <f>COUNTIF('Hedef Liste Konya'!A:A,A863)</f>
        <v>1</v>
      </c>
    </row>
    <row r="864" ht="15.75" hidden="1" customHeight="1">
      <c r="A864" s="211" t="s">
        <v>14553</v>
      </c>
      <c r="B864" s="211" t="s">
        <v>14554</v>
      </c>
      <c r="C864" s="212" t="s">
        <v>2897</v>
      </c>
      <c r="D864" s="211" t="s">
        <v>1364</v>
      </c>
      <c r="E864" s="213">
        <v>145.0</v>
      </c>
      <c r="F864" s="213">
        <v>24.0</v>
      </c>
      <c r="G864" s="213">
        <v>0.0</v>
      </c>
      <c r="H864" s="213">
        <v>12.0</v>
      </c>
      <c r="I864" s="213">
        <v>12.0</v>
      </c>
      <c r="J864" s="214">
        <v>0.0</v>
      </c>
      <c r="K864" s="211" t="s">
        <v>14555</v>
      </c>
      <c r="L864" s="211">
        <v>5.523619337E9</v>
      </c>
      <c r="M864" s="211" t="s">
        <v>13656</v>
      </c>
      <c r="N864" s="211" t="s">
        <v>14200</v>
      </c>
      <c r="O864" s="211" t="s">
        <v>14556</v>
      </c>
      <c r="P864" s="211" t="s">
        <v>2137</v>
      </c>
      <c r="Q864" s="230">
        <f>COUNTIF('Hedef Liste Konya'!A:A,A864)</f>
        <v>1</v>
      </c>
    </row>
    <row r="865" ht="15.75" hidden="1" customHeight="1">
      <c r="A865" s="211" t="s">
        <v>14662</v>
      </c>
      <c r="B865" s="211" t="s">
        <v>14666</v>
      </c>
      <c r="C865" s="212" t="s">
        <v>2897</v>
      </c>
      <c r="D865" s="211" t="s">
        <v>1507</v>
      </c>
      <c r="E865" s="213">
        <v>1.0</v>
      </c>
      <c r="F865" s="213">
        <v>1.0</v>
      </c>
      <c r="G865" s="213">
        <v>0.0</v>
      </c>
      <c r="H865" s="213">
        <v>15.0</v>
      </c>
      <c r="I865" s="213">
        <v>15.0</v>
      </c>
      <c r="J865" s="214">
        <v>0.0</v>
      </c>
      <c r="K865" s="211" t="s">
        <v>14641</v>
      </c>
      <c r="L865" s="211">
        <v>5.326526839E9</v>
      </c>
      <c r="M865" s="211" t="s">
        <v>11034</v>
      </c>
      <c r="N865" s="211" t="s">
        <v>5707</v>
      </c>
      <c r="O865" s="211" t="s">
        <v>14667</v>
      </c>
      <c r="P865" s="211" t="s">
        <v>2137</v>
      </c>
      <c r="Q865" s="230">
        <f>COUNTIF('Hedef Liste Konya'!A:A,A865)</f>
        <v>1</v>
      </c>
    </row>
    <row r="866" ht="15.75" hidden="1" customHeight="1">
      <c r="A866" s="211" t="s">
        <v>16908</v>
      </c>
      <c r="B866" s="211" t="s">
        <v>16909</v>
      </c>
      <c r="C866" s="212" t="s">
        <v>2897</v>
      </c>
      <c r="D866" s="211" t="s">
        <v>1370</v>
      </c>
      <c r="E866" s="213">
        <v>62.0</v>
      </c>
      <c r="F866" s="213">
        <v>30.0</v>
      </c>
      <c r="G866" s="213">
        <v>0.0</v>
      </c>
      <c r="H866" s="213">
        <v>8.0</v>
      </c>
      <c r="I866" s="213">
        <v>8.0</v>
      </c>
      <c r="J866" s="214">
        <v>0.0</v>
      </c>
      <c r="K866" s="211" t="s">
        <v>16910</v>
      </c>
      <c r="L866" s="211">
        <v>5.052072013E9</v>
      </c>
      <c r="M866" s="211" t="s">
        <v>13595</v>
      </c>
      <c r="N866" s="211" t="s">
        <v>16185</v>
      </c>
      <c r="O866" s="211" t="s">
        <v>16911</v>
      </c>
      <c r="P866" s="211" t="s">
        <v>2137</v>
      </c>
      <c r="Q866" s="230">
        <f>COUNTIF('Hedef Liste Konya'!A:A,A866)</f>
        <v>1</v>
      </c>
    </row>
    <row r="867" ht="15.75" hidden="1" customHeight="1">
      <c r="A867" s="211" t="s">
        <v>16196</v>
      </c>
      <c r="B867" s="211" t="s">
        <v>16197</v>
      </c>
      <c r="C867" s="212" t="s">
        <v>2897</v>
      </c>
      <c r="D867" s="211" t="s">
        <v>1348</v>
      </c>
      <c r="E867" s="213">
        <v>5.0</v>
      </c>
      <c r="F867" s="213">
        <v>5.0</v>
      </c>
      <c r="G867" s="213">
        <v>2.0</v>
      </c>
      <c r="H867" s="213">
        <v>13.0</v>
      </c>
      <c r="I867" s="213">
        <v>15.0</v>
      </c>
      <c r="J867" s="231">
        <v>0.13</v>
      </c>
      <c r="K867" s="211" t="s">
        <v>16198</v>
      </c>
      <c r="L867" s="211">
        <v>3.325027634E9</v>
      </c>
      <c r="M867" s="211" t="s">
        <v>11034</v>
      </c>
      <c r="N867" s="211" t="s">
        <v>13602</v>
      </c>
      <c r="O867" s="211" t="s">
        <v>16199</v>
      </c>
      <c r="P867" s="211" t="s">
        <v>2137</v>
      </c>
      <c r="Q867" s="230">
        <f>COUNTIF('Hedef Liste Konya'!A:A,A867)</f>
        <v>1</v>
      </c>
    </row>
    <row r="868" ht="15.75" hidden="1" customHeight="1">
      <c r="A868" s="211" t="s">
        <v>14644</v>
      </c>
      <c r="B868" s="211" t="s">
        <v>14645</v>
      </c>
      <c r="C868" s="212" t="s">
        <v>2897</v>
      </c>
      <c r="D868" s="211" t="s">
        <v>1507</v>
      </c>
      <c r="F868" s="211"/>
      <c r="G868" s="213">
        <v>0.0</v>
      </c>
      <c r="H868" s="213">
        <v>14.0</v>
      </c>
      <c r="I868" s="213">
        <v>14.0</v>
      </c>
      <c r="J868" s="214">
        <v>0.0</v>
      </c>
      <c r="K868" s="211" t="s">
        <v>14641</v>
      </c>
      <c r="L868" s="211">
        <v>5.326526839E9</v>
      </c>
      <c r="M868" s="211" t="s">
        <v>13620</v>
      </c>
      <c r="N868" s="211" t="s">
        <v>14646</v>
      </c>
      <c r="O868" s="211" t="s">
        <v>14647</v>
      </c>
      <c r="P868" s="211" t="s">
        <v>2137</v>
      </c>
      <c r="Q868" s="230">
        <f>COUNTIF('Hedef Liste Konya'!A:A,A868)</f>
        <v>1</v>
      </c>
    </row>
    <row r="869" ht="15.75" hidden="1" customHeight="1">
      <c r="A869" s="211" t="s">
        <v>18429</v>
      </c>
      <c r="B869" s="211" t="s">
        <v>18430</v>
      </c>
      <c r="C869" s="212" t="s">
        <v>2909</v>
      </c>
      <c r="D869" s="211" t="s">
        <v>1827</v>
      </c>
      <c r="E869" s="211"/>
      <c r="F869" s="211"/>
      <c r="G869" s="213">
        <v>0.0</v>
      </c>
      <c r="H869" s="213">
        <v>7.0</v>
      </c>
      <c r="I869" s="213">
        <v>7.0</v>
      </c>
      <c r="J869" s="214">
        <v>0.0</v>
      </c>
      <c r="K869" s="211" t="s">
        <v>15882</v>
      </c>
      <c r="L869" s="211">
        <v>3.325031588E9</v>
      </c>
      <c r="M869" s="211" t="s">
        <v>11034</v>
      </c>
      <c r="N869" s="211" t="s">
        <v>13602</v>
      </c>
      <c r="O869" s="211" t="s">
        <v>15883</v>
      </c>
      <c r="P869" s="211" t="s">
        <v>2137</v>
      </c>
      <c r="Q869" s="230">
        <f>COUNTIF('Hedef Liste Konya'!A:A,A869)</f>
        <v>0</v>
      </c>
    </row>
    <row r="870" ht="15.75" hidden="1" customHeight="1">
      <c r="A870" s="211" t="s">
        <v>13996</v>
      </c>
      <c r="B870" s="211" t="s">
        <v>13997</v>
      </c>
      <c r="C870" s="212" t="s">
        <v>2909</v>
      </c>
      <c r="D870" s="211" t="s">
        <v>1507</v>
      </c>
      <c r="F870" s="211"/>
      <c r="G870" s="213">
        <v>0.0</v>
      </c>
      <c r="H870" s="213">
        <v>7.0</v>
      </c>
      <c r="I870" s="213">
        <v>7.0</v>
      </c>
      <c r="J870" s="214">
        <v>0.0</v>
      </c>
      <c r="K870" s="211" t="s">
        <v>13939</v>
      </c>
      <c r="L870" s="211">
        <v>5.530950194E9</v>
      </c>
      <c r="M870" s="211" t="s">
        <v>11034</v>
      </c>
      <c r="N870" s="211" t="s">
        <v>13602</v>
      </c>
      <c r="O870" s="211" t="s">
        <v>13940</v>
      </c>
      <c r="P870" s="211" t="s">
        <v>2137</v>
      </c>
      <c r="Q870" s="230">
        <f>COUNTIF('Hedef Liste Konya'!A:A,A870)</f>
        <v>1</v>
      </c>
    </row>
    <row r="871" ht="15.75" hidden="1" customHeight="1">
      <c r="A871" s="211" t="s">
        <v>16440</v>
      </c>
      <c r="B871" s="211" t="s">
        <v>16441</v>
      </c>
      <c r="C871" s="212" t="s">
        <v>2897</v>
      </c>
      <c r="D871" s="211" t="s">
        <v>1827</v>
      </c>
      <c r="E871" s="213">
        <v>53.0</v>
      </c>
      <c r="F871" s="213">
        <v>19.0</v>
      </c>
      <c r="G871" s="213">
        <v>3.0</v>
      </c>
      <c r="H871" s="213">
        <v>1.0</v>
      </c>
      <c r="I871" s="213">
        <v>4.0</v>
      </c>
      <c r="J871" s="214">
        <v>0.75</v>
      </c>
      <c r="K871" s="211" t="s">
        <v>16442</v>
      </c>
      <c r="L871" s="211">
        <v>5.30136422E9</v>
      </c>
      <c r="M871" s="211" t="s">
        <v>13620</v>
      </c>
      <c r="N871" s="211" t="s">
        <v>13763</v>
      </c>
      <c r="O871" s="211" t="s">
        <v>16443</v>
      </c>
      <c r="P871" s="211" t="s">
        <v>2137</v>
      </c>
      <c r="Q871" s="230">
        <f>COUNTIF('Hedef Liste Konya'!A:A,A871)</f>
        <v>1</v>
      </c>
    </row>
    <row r="872" ht="15.75" hidden="1" customHeight="1">
      <c r="A872" s="211" t="s">
        <v>13732</v>
      </c>
      <c r="B872" s="211" t="s">
        <v>13733</v>
      </c>
      <c r="C872" s="212" t="s">
        <v>2897</v>
      </c>
      <c r="D872" s="211" t="s">
        <v>1364</v>
      </c>
      <c r="E872" s="213">
        <v>3.0</v>
      </c>
      <c r="F872" s="213">
        <v>3.0</v>
      </c>
      <c r="G872" s="213">
        <v>0.0</v>
      </c>
      <c r="H872" s="213">
        <v>10.0</v>
      </c>
      <c r="I872" s="213">
        <v>10.0</v>
      </c>
      <c r="J872" s="214">
        <v>0.0</v>
      </c>
      <c r="K872" s="211" t="s">
        <v>13734</v>
      </c>
      <c r="L872" s="211">
        <v>5.423850969E9</v>
      </c>
      <c r="M872" s="211" t="s">
        <v>13656</v>
      </c>
      <c r="N872" s="211" t="s">
        <v>13735</v>
      </c>
      <c r="O872" s="211" t="s">
        <v>13736</v>
      </c>
      <c r="P872" s="211" t="s">
        <v>2137</v>
      </c>
      <c r="Q872" s="230">
        <f>COUNTIF('Hedef Liste Konya'!A:A,A872)</f>
        <v>1</v>
      </c>
    </row>
    <row r="873" ht="15.75" hidden="1" customHeight="1">
      <c r="A873" s="211" t="s">
        <v>14363</v>
      </c>
      <c r="B873" s="211" t="s">
        <v>14364</v>
      </c>
      <c r="C873" s="212" t="s">
        <v>2897</v>
      </c>
      <c r="D873" s="211" t="s">
        <v>1597</v>
      </c>
      <c r="E873" s="211"/>
      <c r="F873" s="211"/>
      <c r="G873" s="213">
        <v>0.0</v>
      </c>
      <c r="H873" s="213">
        <v>5.0</v>
      </c>
      <c r="I873" s="213">
        <v>5.0</v>
      </c>
      <c r="J873" s="214">
        <v>0.0</v>
      </c>
      <c r="K873" s="211" t="s">
        <v>14365</v>
      </c>
      <c r="L873" s="211">
        <v>5.426318806E9</v>
      </c>
      <c r="M873" s="211" t="s">
        <v>13620</v>
      </c>
      <c r="N873" s="211" t="s">
        <v>13837</v>
      </c>
      <c r="O873" s="211" t="s">
        <v>14366</v>
      </c>
      <c r="P873" s="211" t="s">
        <v>2137</v>
      </c>
      <c r="Q873" s="230">
        <f>COUNTIF('Hedef Liste Konya'!A:A,A873)</f>
        <v>1</v>
      </c>
    </row>
    <row r="874" ht="15.75" hidden="1" customHeight="1">
      <c r="A874" s="211" t="s">
        <v>15826</v>
      </c>
      <c r="B874" s="211" t="s">
        <v>15827</v>
      </c>
      <c r="C874" s="212" t="s">
        <v>2897</v>
      </c>
      <c r="D874" s="211" t="s">
        <v>1364</v>
      </c>
      <c r="E874" s="213">
        <v>12.0</v>
      </c>
      <c r="F874" s="213">
        <v>6.0</v>
      </c>
      <c r="G874" s="213">
        <v>0.0</v>
      </c>
      <c r="H874" s="213">
        <v>8.0</v>
      </c>
      <c r="I874" s="213">
        <v>8.0</v>
      </c>
      <c r="J874" s="214">
        <v>0.0</v>
      </c>
      <c r="K874" s="211" t="s">
        <v>15828</v>
      </c>
      <c r="L874" s="211">
        <v>5.539214924E9</v>
      </c>
      <c r="M874" s="211" t="s">
        <v>13620</v>
      </c>
      <c r="N874" s="211" t="s">
        <v>13662</v>
      </c>
      <c r="O874" s="211" t="s">
        <v>15829</v>
      </c>
      <c r="P874" s="211" t="s">
        <v>2137</v>
      </c>
      <c r="Q874" s="230">
        <f>COUNTIF('Hedef Liste Konya'!A:A,A874)</f>
        <v>1</v>
      </c>
    </row>
    <row r="875" ht="15.75" hidden="1" customHeight="1">
      <c r="A875" s="211" t="s">
        <v>16090</v>
      </c>
      <c r="B875" s="211" t="s">
        <v>16091</v>
      </c>
      <c r="C875" s="212" t="s">
        <v>2897</v>
      </c>
      <c r="D875" s="211" t="s">
        <v>1832</v>
      </c>
      <c r="E875" s="213">
        <v>325.0</v>
      </c>
      <c r="F875" s="213">
        <v>67.0</v>
      </c>
      <c r="G875" s="213">
        <v>8.0</v>
      </c>
      <c r="H875" s="213">
        <v>6.0</v>
      </c>
      <c r="I875" s="213">
        <v>14.0</v>
      </c>
      <c r="J875" s="214">
        <v>0.57</v>
      </c>
      <c r="K875" s="211" t="s">
        <v>16092</v>
      </c>
      <c r="L875" s="211">
        <v>5.345261319E9</v>
      </c>
      <c r="M875" s="211" t="s">
        <v>11034</v>
      </c>
      <c r="N875" s="211" t="s">
        <v>14076</v>
      </c>
      <c r="O875" s="211" t="s">
        <v>16093</v>
      </c>
      <c r="P875" s="211" t="s">
        <v>2137</v>
      </c>
      <c r="Q875" s="230">
        <f>COUNTIF('Hedef Liste Konya'!A:A,A875)</f>
        <v>1</v>
      </c>
    </row>
    <row r="876" ht="15.75" hidden="1" customHeight="1">
      <c r="A876" s="211" t="s">
        <v>16456</v>
      </c>
      <c r="B876" s="211" t="s">
        <v>16457</v>
      </c>
      <c r="C876" s="212" t="s">
        <v>2897</v>
      </c>
      <c r="D876" s="211" t="s">
        <v>1832</v>
      </c>
      <c r="E876" s="213">
        <v>3.0</v>
      </c>
      <c r="F876" s="211"/>
      <c r="G876" s="213">
        <v>7.0</v>
      </c>
      <c r="H876" s="213">
        <v>2.0</v>
      </c>
      <c r="I876" s="213">
        <v>9.0</v>
      </c>
      <c r="J876" s="214">
        <v>0.78</v>
      </c>
      <c r="K876" s="211" t="s">
        <v>16458</v>
      </c>
      <c r="L876" s="211">
        <v>3.322481415E9</v>
      </c>
      <c r="M876" s="211" t="s">
        <v>11034</v>
      </c>
      <c r="N876" s="211" t="s">
        <v>13614</v>
      </c>
      <c r="O876" s="211" t="s">
        <v>16459</v>
      </c>
      <c r="P876" s="211" t="s">
        <v>2137</v>
      </c>
      <c r="Q876" s="230">
        <f>COUNTIF('Hedef Liste Konya'!A:A,A876)</f>
        <v>1</v>
      </c>
    </row>
    <row r="877" ht="15.75" hidden="1" customHeight="1">
      <c r="A877" s="211" t="s">
        <v>16876</v>
      </c>
      <c r="B877" s="211" t="s">
        <v>16877</v>
      </c>
      <c r="C877" s="212" t="s">
        <v>2897</v>
      </c>
      <c r="D877" s="211" t="s">
        <v>1370</v>
      </c>
      <c r="E877" s="213">
        <v>1021.0</v>
      </c>
      <c r="F877" s="213">
        <v>11.0</v>
      </c>
      <c r="G877" s="213">
        <v>0.0</v>
      </c>
      <c r="H877" s="213">
        <v>5.0</v>
      </c>
      <c r="I877" s="213">
        <v>5.0</v>
      </c>
      <c r="J877" s="214">
        <v>0.0</v>
      </c>
      <c r="K877" s="211" t="s">
        <v>16878</v>
      </c>
      <c r="L877" s="211">
        <v>5.554525478E9</v>
      </c>
      <c r="M877" s="211" t="s">
        <v>11034</v>
      </c>
      <c r="N877" s="211" t="s">
        <v>5707</v>
      </c>
      <c r="O877" s="211" t="s">
        <v>16879</v>
      </c>
      <c r="P877" s="211" t="s">
        <v>2137</v>
      </c>
      <c r="Q877" s="230">
        <f>COUNTIF('Hedef Liste Konya'!A:A,A877)</f>
        <v>1</v>
      </c>
    </row>
    <row r="878" ht="15.75" hidden="1" customHeight="1">
      <c r="A878" s="211" t="s">
        <v>14908</v>
      </c>
      <c r="B878" s="211" t="s">
        <v>14909</v>
      </c>
      <c r="C878" s="212" t="s">
        <v>2909</v>
      </c>
      <c r="D878" s="211" t="s">
        <v>1385</v>
      </c>
      <c r="E878" s="213">
        <v>36.0</v>
      </c>
      <c r="F878" s="211"/>
      <c r="G878" s="213">
        <v>0.0</v>
      </c>
      <c r="H878" s="213">
        <v>9.0</v>
      </c>
      <c r="I878" s="213">
        <v>9.0</v>
      </c>
      <c r="J878" s="214">
        <v>0.0</v>
      </c>
      <c r="K878" s="211" t="s">
        <v>14910</v>
      </c>
      <c r="L878" s="211">
        <v>3.323423004E9</v>
      </c>
      <c r="M878" s="211" t="s">
        <v>13620</v>
      </c>
      <c r="N878" s="211" t="s">
        <v>14642</v>
      </c>
      <c r="O878" s="211" t="s">
        <v>14911</v>
      </c>
      <c r="P878" s="211" t="s">
        <v>2137</v>
      </c>
      <c r="Q878" s="230">
        <f>COUNTIF('Hedef Liste Konya'!A:A,A878)</f>
        <v>1</v>
      </c>
    </row>
    <row r="879" ht="15.75" hidden="1" customHeight="1">
      <c r="A879" s="211" t="s">
        <v>18431</v>
      </c>
      <c r="B879" s="211" t="s">
        <v>18432</v>
      </c>
      <c r="C879" s="212" t="s">
        <v>2897</v>
      </c>
      <c r="D879" s="211" t="s">
        <v>1364</v>
      </c>
      <c r="E879" s="213">
        <v>69.0</v>
      </c>
      <c r="F879" s="213">
        <v>4.0</v>
      </c>
      <c r="G879" s="213">
        <v>11.0</v>
      </c>
      <c r="H879" s="213">
        <v>3.0</v>
      </c>
      <c r="I879" s="213">
        <v>14.0</v>
      </c>
      <c r="J879" s="214">
        <v>0.79</v>
      </c>
      <c r="K879" s="211" t="s">
        <v>18433</v>
      </c>
      <c r="L879" s="211">
        <v>5.075721717E9</v>
      </c>
      <c r="M879" s="211" t="s">
        <v>13620</v>
      </c>
      <c r="N879" s="211" t="s">
        <v>1718</v>
      </c>
      <c r="O879" s="211" t="s">
        <v>18434</v>
      </c>
      <c r="P879" s="211" t="s">
        <v>2137</v>
      </c>
      <c r="Q879" s="230">
        <f>COUNTIF('Hedef Liste Konya'!A:A,A879)</f>
        <v>0</v>
      </c>
    </row>
    <row r="880" ht="15.75" hidden="1" customHeight="1">
      <c r="A880" s="211" t="s">
        <v>14786</v>
      </c>
      <c r="B880" s="211" t="s">
        <v>14787</v>
      </c>
      <c r="C880" s="212" t="s">
        <v>2897</v>
      </c>
      <c r="D880" s="211" t="s">
        <v>1832</v>
      </c>
      <c r="F880" s="211"/>
      <c r="G880" s="213">
        <v>0.0</v>
      </c>
      <c r="H880" s="213">
        <v>8.0</v>
      </c>
      <c r="I880" s="213">
        <v>8.0</v>
      </c>
      <c r="J880" s="214">
        <v>0.0</v>
      </c>
      <c r="K880" s="211" t="s">
        <v>14788</v>
      </c>
      <c r="L880" s="211">
        <v>5.012964242E9</v>
      </c>
      <c r="M880" s="211" t="s">
        <v>11034</v>
      </c>
      <c r="N880" s="211" t="s">
        <v>13602</v>
      </c>
      <c r="O880" s="211" t="s">
        <v>14789</v>
      </c>
      <c r="P880" s="211" t="s">
        <v>2137</v>
      </c>
      <c r="Q880" s="230">
        <f>COUNTIF('Hedef Liste Konya'!A:A,A880)</f>
        <v>1</v>
      </c>
    </row>
    <row r="881" ht="15.75" hidden="1" customHeight="1">
      <c r="A881" s="211" t="s">
        <v>16070</v>
      </c>
      <c r="B881" s="211" t="s">
        <v>16071</v>
      </c>
      <c r="C881" s="212" t="s">
        <v>2897</v>
      </c>
      <c r="D881" s="211" t="s">
        <v>1385</v>
      </c>
      <c r="E881" s="213">
        <v>67.0</v>
      </c>
      <c r="F881" s="213">
        <v>5.0</v>
      </c>
      <c r="G881" s="213">
        <v>0.0</v>
      </c>
      <c r="H881" s="213">
        <v>12.0</v>
      </c>
      <c r="I881" s="213">
        <v>12.0</v>
      </c>
      <c r="J881" s="214">
        <v>0.0</v>
      </c>
      <c r="K881" s="211" t="s">
        <v>14400</v>
      </c>
      <c r="L881" s="211">
        <v>5.056219703E9</v>
      </c>
      <c r="M881" s="211" t="s">
        <v>11034</v>
      </c>
      <c r="N881" s="211" t="s">
        <v>13602</v>
      </c>
      <c r="O881" s="211" t="s">
        <v>14401</v>
      </c>
      <c r="P881" s="211" t="s">
        <v>2137</v>
      </c>
      <c r="Q881" s="230">
        <f>COUNTIF('Hedef Liste Konya'!A:A,A881)</f>
        <v>1</v>
      </c>
    </row>
    <row r="882" ht="15.75" hidden="1" customHeight="1">
      <c r="A882" s="211" t="s">
        <v>16192</v>
      </c>
      <c r="B882" s="211" t="s">
        <v>16193</v>
      </c>
      <c r="C882" s="212" t="s">
        <v>2897</v>
      </c>
      <c r="D882" s="211" t="s">
        <v>1789</v>
      </c>
      <c r="E882" s="213">
        <v>84.0</v>
      </c>
      <c r="F882" s="213">
        <v>20.0</v>
      </c>
      <c r="G882" s="213">
        <v>8.0</v>
      </c>
      <c r="H882" s="213">
        <v>0.0</v>
      </c>
      <c r="I882" s="213">
        <v>8.0</v>
      </c>
      <c r="J882" s="214">
        <v>1.0</v>
      </c>
      <c r="K882" s="211" t="s">
        <v>16194</v>
      </c>
      <c r="L882" s="211">
        <v>5.529359842E9</v>
      </c>
      <c r="M882" s="211" t="s">
        <v>11034</v>
      </c>
      <c r="N882" s="211" t="s">
        <v>13773</v>
      </c>
      <c r="O882" s="211" t="s">
        <v>16195</v>
      </c>
      <c r="P882" s="211" t="s">
        <v>2137</v>
      </c>
      <c r="Q882" s="230">
        <f>COUNTIF('Hedef Liste Konya'!A:A,A882)</f>
        <v>1</v>
      </c>
    </row>
    <row r="883" ht="15.75" hidden="1" customHeight="1">
      <c r="A883" s="211" t="s">
        <v>13717</v>
      </c>
      <c r="B883" s="211" t="s">
        <v>13718</v>
      </c>
      <c r="C883" s="212" t="s">
        <v>2897</v>
      </c>
      <c r="D883" s="211" t="s">
        <v>1364</v>
      </c>
      <c r="E883" s="213">
        <v>9.0</v>
      </c>
      <c r="F883" s="211"/>
      <c r="G883" s="213">
        <v>0.0</v>
      </c>
      <c r="H883" s="213">
        <v>6.0</v>
      </c>
      <c r="I883" s="213">
        <v>6.0</v>
      </c>
      <c r="J883" s="214">
        <v>0.0</v>
      </c>
      <c r="K883" s="211" t="s">
        <v>13719</v>
      </c>
      <c r="L883" s="211">
        <v>5.434093876E9</v>
      </c>
      <c r="M883" s="211" t="s">
        <v>13656</v>
      </c>
      <c r="N883" s="211" t="s">
        <v>13720</v>
      </c>
      <c r="O883" s="211" t="s">
        <v>13721</v>
      </c>
      <c r="P883" s="211" t="s">
        <v>2137</v>
      </c>
      <c r="Q883" s="230">
        <f>COUNTIF('Hedef Liste Konya'!A:A,A883)</f>
        <v>1</v>
      </c>
    </row>
    <row r="884" ht="15.75" hidden="1" customHeight="1">
      <c r="A884" s="211" t="s">
        <v>15027</v>
      </c>
      <c r="B884" s="211" t="s">
        <v>15028</v>
      </c>
      <c r="C884" s="212" t="s">
        <v>2909</v>
      </c>
      <c r="D884" s="211" t="s">
        <v>1385</v>
      </c>
      <c r="E884" s="213">
        <v>35.0</v>
      </c>
      <c r="F884" s="211"/>
      <c r="G884" s="213">
        <v>7.0</v>
      </c>
      <c r="H884" s="213">
        <v>3.0</v>
      </c>
      <c r="I884" s="213">
        <v>10.0</v>
      </c>
      <c r="J884" s="214">
        <v>0.7</v>
      </c>
      <c r="K884" s="211" t="s">
        <v>15029</v>
      </c>
      <c r="L884" s="211">
        <v>3.32355506E9</v>
      </c>
      <c r="M884" s="211" t="s">
        <v>13620</v>
      </c>
      <c r="N884" s="211" t="s">
        <v>13621</v>
      </c>
      <c r="O884" s="211" t="s">
        <v>15030</v>
      </c>
      <c r="P884" s="211" t="s">
        <v>2137</v>
      </c>
      <c r="Q884" s="230">
        <f>COUNTIF('Hedef Liste Konya'!A:A,A884)</f>
        <v>1</v>
      </c>
    </row>
    <row r="885" ht="15.75" hidden="1" customHeight="1">
      <c r="A885" s="211" t="s">
        <v>14683</v>
      </c>
      <c r="B885" s="211" t="s">
        <v>14684</v>
      </c>
      <c r="C885" s="212" t="s">
        <v>2897</v>
      </c>
      <c r="D885" s="211" t="s">
        <v>1370</v>
      </c>
      <c r="E885" s="213">
        <v>173.0</v>
      </c>
      <c r="F885" s="211"/>
      <c r="G885" s="213">
        <v>6.0</v>
      </c>
      <c r="H885" s="213">
        <v>3.0</v>
      </c>
      <c r="I885" s="213">
        <v>9.0</v>
      </c>
      <c r="J885" s="214">
        <v>0.67</v>
      </c>
      <c r="K885" s="211" t="s">
        <v>14685</v>
      </c>
      <c r="L885" s="211">
        <v>3.325026695E9</v>
      </c>
      <c r="M885" s="211" t="s">
        <v>11034</v>
      </c>
      <c r="N885" s="211" t="s">
        <v>13602</v>
      </c>
      <c r="O885" s="211" t="s">
        <v>14686</v>
      </c>
      <c r="P885" s="211" t="s">
        <v>2137</v>
      </c>
      <c r="Q885" s="230">
        <f>COUNTIF('Hedef Liste Konya'!A:A,A885)</f>
        <v>1</v>
      </c>
    </row>
    <row r="886" ht="15.75" hidden="1" customHeight="1">
      <c r="A886" s="211" t="s">
        <v>13781</v>
      </c>
      <c r="B886" s="211" t="s">
        <v>13782</v>
      </c>
      <c r="C886" s="212" t="s">
        <v>2897</v>
      </c>
      <c r="D886" s="211" t="s">
        <v>1364</v>
      </c>
      <c r="E886" s="213">
        <v>24.0</v>
      </c>
      <c r="F886" s="213">
        <v>4.0</v>
      </c>
      <c r="G886" s="213">
        <v>9.0</v>
      </c>
      <c r="H886" s="213">
        <v>0.0</v>
      </c>
      <c r="I886" s="213">
        <v>9.0</v>
      </c>
      <c r="J886" s="214">
        <v>1.0</v>
      </c>
      <c r="K886" s="211" t="s">
        <v>13783</v>
      </c>
      <c r="L886" s="211">
        <v>5.414134984E9</v>
      </c>
      <c r="M886" s="211" t="s">
        <v>11034</v>
      </c>
      <c r="N886" s="211" t="s">
        <v>13784</v>
      </c>
      <c r="O886" s="211" t="s">
        <v>13785</v>
      </c>
      <c r="P886" s="211" t="s">
        <v>2137</v>
      </c>
      <c r="Q886" s="230">
        <f>COUNTIF('Hedef Liste Konya'!A:A,A886)</f>
        <v>1</v>
      </c>
    </row>
    <row r="887" ht="15.75" hidden="1" customHeight="1">
      <c r="A887" s="211" t="s">
        <v>15645</v>
      </c>
      <c r="B887" s="211" t="s">
        <v>15646</v>
      </c>
      <c r="C887" s="212" t="s">
        <v>2897</v>
      </c>
      <c r="D887" s="211" t="s">
        <v>1364</v>
      </c>
      <c r="E887" s="213">
        <v>4.0</v>
      </c>
      <c r="F887" s="213">
        <v>1.0</v>
      </c>
      <c r="G887" s="213">
        <v>8.0</v>
      </c>
      <c r="H887" s="213">
        <v>9.0</v>
      </c>
      <c r="I887" s="213">
        <v>17.0</v>
      </c>
      <c r="J887" s="214">
        <v>0.47</v>
      </c>
      <c r="K887" s="211" t="s">
        <v>15647</v>
      </c>
      <c r="L887" s="211">
        <v>5.395091022E9</v>
      </c>
      <c r="M887" s="211" t="s">
        <v>11034</v>
      </c>
      <c r="N887" s="211" t="s">
        <v>14585</v>
      </c>
      <c r="O887" s="211" t="s">
        <v>15648</v>
      </c>
      <c r="P887" s="211" t="s">
        <v>2137</v>
      </c>
      <c r="Q887" s="230">
        <f>COUNTIF('Hedef Liste Konya'!A:A,A887)</f>
        <v>1</v>
      </c>
    </row>
    <row r="888" ht="15.75" hidden="1" customHeight="1">
      <c r="A888" s="211" t="s">
        <v>13915</v>
      </c>
      <c r="B888" s="211" t="s">
        <v>13916</v>
      </c>
      <c r="C888" s="212" t="s">
        <v>2897</v>
      </c>
      <c r="D888" s="211" t="s">
        <v>1827</v>
      </c>
      <c r="E888" s="213">
        <v>4.0</v>
      </c>
      <c r="F888" s="211"/>
      <c r="G888" s="213">
        <v>0.0</v>
      </c>
      <c r="H888" s="213">
        <v>12.0</v>
      </c>
      <c r="I888" s="213">
        <v>12.0</v>
      </c>
      <c r="J888" s="214">
        <v>0.0</v>
      </c>
      <c r="K888" s="211" t="s">
        <v>13917</v>
      </c>
      <c r="L888" s="211">
        <v>5.423724414E9</v>
      </c>
      <c r="M888" s="211" t="s">
        <v>11034</v>
      </c>
      <c r="N888" s="211" t="s">
        <v>13918</v>
      </c>
      <c r="O888" s="211" t="s">
        <v>13919</v>
      </c>
      <c r="P888" s="211" t="s">
        <v>2137</v>
      </c>
      <c r="Q888" s="230">
        <f>COUNTIF('Hedef Liste Konya'!A:A,A888)</f>
        <v>1</v>
      </c>
    </row>
    <row r="889" ht="15.75" hidden="1" customHeight="1">
      <c r="A889" s="211" t="s">
        <v>14019</v>
      </c>
      <c r="B889" s="211" t="s">
        <v>14020</v>
      </c>
      <c r="C889" s="212" t="s">
        <v>2897</v>
      </c>
      <c r="D889" s="211" t="s">
        <v>1597</v>
      </c>
      <c r="E889" s="211"/>
      <c r="F889" s="211"/>
      <c r="G889" s="213">
        <v>0.0</v>
      </c>
      <c r="H889" s="213">
        <v>3.0</v>
      </c>
      <c r="I889" s="213">
        <v>3.0</v>
      </c>
      <c r="J889" s="231">
        <v>0.0</v>
      </c>
      <c r="K889" s="211" t="s">
        <v>14015</v>
      </c>
      <c r="L889" s="211">
        <v>3.322374747E9</v>
      </c>
      <c r="M889" s="211" t="s">
        <v>11034</v>
      </c>
      <c r="N889" s="211" t="s">
        <v>14016</v>
      </c>
      <c r="O889" s="211" t="s">
        <v>14017</v>
      </c>
      <c r="P889" s="211" t="s">
        <v>2137</v>
      </c>
      <c r="Q889" s="230">
        <f>COUNTIF('Hedef Liste Konya'!A:A,A889)</f>
        <v>1</v>
      </c>
    </row>
    <row r="890" ht="15.75" hidden="1" customHeight="1">
      <c r="A890" s="211" t="s">
        <v>14346</v>
      </c>
      <c r="B890" s="211" t="s">
        <v>14347</v>
      </c>
      <c r="C890" s="212" t="s">
        <v>2897</v>
      </c>
      <c r="D890" s="211" t="s">
        <v>1356</v>
      </c>
      <c r="E890" s="213">
        <v>359.0</v>
      </c>
      <c r="F890" s="213">
        <v>5.0</v>
      </c>
      <c r="G890" s="213">
        <v>5.0</v>
      </c>
      <c r="H890" s="213">
        <v>3.0</v>
      </c>
      <c r="I890" s="213">
        <v>8.0</v>
      </c>
      <c r="J890" s="231">
        <v>0.63</v>
      </c>
      <c r="K890" s="211" t="s">
        <v>14348</v>
      </c>
      <c r="L890" s="211">
        <v>5.425732299E9</v>
      </c>
      <c r="M890" s="211" t="s">
        <v>11034</v>
      </c>
      <c r="N890" s="211" t="s">
        <v>13602</v>
      </c>
      <c r="O890" s="211" t="s">
        <v>14349</v>
      </c>
      <c r="P890" s="211" t="s">
        <v>2137</v>
      </c>
      <c r="Q890" s="230">
        <f>COUNTIF('Hedef Liste Konya'!A:A,A890)</f>
        <v>1</v>
      </c>
    </row>
    <row r="891" ht="15.75" hidden="1" customHeight="1">
      <c r="A891" s="211" t="s">
        <v>13898</v>
      </c>
      <c r="B891" s="211" t="s">
        <v>13899</v>
      </c>
      <c r="C891" s="212" t="s">
        <v>2897</v>
      </c>
      <c r="D891" s="211" t="s">
        <v>1370</v>
      </c>
      <c r="E891" s="213">
        <v>1999.0</v>
      </c>
      <c r="F891" s="213">
        <v>16.0</v>
      </c>
      <c r="G891" s="213">
        <v>0.0</v>
      </c>
      <c r="H891" s="213">
        <v>6.0</v>
      </c>
      <c r="I891" s="213">
        <v>6.0</v>
      </c>
      <c r="J891" s="214">
        <v>0.0</v>
      </c>
      <c r="K891" s="211" t="s">
        <v>13900</v>
      </c>
      <c r="L891" s="211">
        <v>3.323532002E9</v>
      </c>
      <c r="M891" s="211" t="s">
        <v>13595</v>
      </c>
      <c r="N891" s="211" t="s">
        <v>13901</v>
      </c>
      <c r="O891" s="211" t="s">
        <v>13902</v>
      </c>
      <c r="P891" s="211" t="s">
        <v>2137</v>
      </c>
      <c r="Q891" s="230">
        <f>COUNTIF('Hedef Liste Konya'!A:A,A891)</f>
        <v>1</v>
      </c>
    </row>
    <row r="892" ht="15.75" hidden="1" customHeight="1">
      <c r="A892" s="211" t="s">
        <v>16209</v>
      </c>
      <c r="B892" s="211" t="s">
        <v>16210</v>
      </c>
      <c r="C892" s="212" t="s">
        <v>2909</v>
      </c>
      <c r="D892" s="211" t="s">
        <v>1385</v>
      </c>
      <c r="E892" s="213">
        <v>18.0</v>
      </c>
      <c r="F892" s="211"/>
      <c r="G892" s="213">
        <v>0.0</v>
      </c>
      <c r="H892" s="213">
        <v>12.0</v>
      </c>
      <c r="I892" s="213">
        <v>12.0</v>
      </c>
      <c r="J892" s="214">
        <v>0.0</v>
      </c>
      <c r="K892" s="211" t="s">
        <v>16211</v>
      </c>
      <c r="L892" s="211">
        <v>5.424300867E9</v>
      </c>
      <c r="M892" s="211" t="s">
        <v>11034</v>
      </c>
      <c r="N892" s="211" t="s">
        <v>13602</v>
      </c>
      <c r="O892" s="211" t="s">
        <v>16212</v>
      </c>
      <c r="P892" s="211" t="s">
        <v>2137</v>
      </c>
      <c r="Q892" s="230">
        <f>COUNTIF('Hedef Liste Konya'!A:A,A892)</f>
        <v>1</v>
      </c>
    </row>
    <row r="893" ht="15.75" hidden="1" customHeight="1">
      <c r="A893" s="211" t="s">
        <v>15972</v>
      </c>
      <c r="B893" s="211" t="s">
        <v>15973</v>
      </c>
      <c r="C893" s="212" t="s">
        <v>2897</v>
      </c>
      <c r="D893" s="211" t="s">
        <v>1385</v>
      </c>
      <c r="E893" s="213">
        <v>342.0</v>
      </c>
      <c r="F893" s="211"/>
      <c r="G893" s="213">
        <v>3.0</v>
      </c>
      <c r="H893" s="213">
        <v>3.0</v>
      </c>
      <c r="I893" s="213">
        <v>6.0</v>
      </c>
      <c r="J893" s="214">
        <v>0.5</v>
      </c>
      <c r="K893" s="211" t="s">
        <v>15974</v>
      </c>
      <c r="L893" s="211">
        <v>3.322489889E9</v>
      </c>
      <c r="M893" s="211" t="s">
        <v>11034</v>
      </c>
      <c r="N893" s="211" t="s">
        <v>13740</v>
      </c>
      <c r="O893" s="211" t="s">
        <v>15975</v>
      </c>
      <c r="P893" s="211" t="s">
        <v>2137</v>
      </c>
      <c r="Q893" s="230">
        <f>COUNTIF('Hedef Liste Konya'!A:A,A893)</f>
        <v>1</v>
      </c>
    </row>
    <row r="894" ht="15.75" hidden="1" customHeight="1">
      <c r="A894" s="211" t="s">
        <v>16214</v>
      </c>
      <c r="B894" s="211" t="s">
        <v>16215</v>
      </c>
      <c r="C894" s="212" t="s">
        <v>2897</v>
      </c>
      <c r="D894" s="211" t="s">
        <v>1370</v>
      </c>
      <c r="E894" s="213">
        <v>20.0</v>
      </c>
      <c r="F894" s="211"/>
      <c r="G894" s="213">
        <v>4.0</v>
      </c>
      <c r="H894" s="213">
        <v>1.0</v>
      </c>
      <c r="I894" s="213">
        <v>5.0</v>
      </c>
      <c r="J894" s="214">
        <v>0.8</v>
      </c>
      <c r="K894" s="211" t="s">
        <v>16216</v>
      </c>
      <c r="L894" s="211">
        <v>5.526931242E9</v>
      </c>
      <c r="M894" s="211" t="s">
        <v>11034</v>
      </c>
      <c r="N894" s="211" t="s">
        <v>14585</v>
      </c>
      <c r="O894" s="211" t="s">
        <v>16217</v>
      </c>
      <c r="P894" s="211" t="s">
        <v>2137</v>
      </c>
      <c r="Q894" s="230">
        <f>COUNTIF('Hedef Liste Konya'!A:A,A894)</f>
        <v>1</v>
      </c>
    </row>
    <row r="895" ht="15.75" hidden="1" customHeight="1">
      <c r="A895" s="211" t="s">
        <v>15849</v>
      </c>
      <c r="B895" s="211" t="s">
        <v>15850</v>
      </c>
      <c r="C895" s="212" t="s">
        <v>2897</v>
      </c>
      <c r="D895" s="211" t="s">
        <v>1364</v>
      </c>
      <c r="E895" s="211"/>
      <c r="F895" s="211"/>
      <c r="G895" s="213">
        <v>0.0</v>
      </c>
      <c r="H895" s="213">
        <v>5.0</v>
      </c>
      <c r="I895" s="213">
        <v>5.0</v>
      </c>
      <c r="J895" s="214">
        <v>0.0</v>
      </c>
      <c r="K895" s="211" t="s">
        <v>15851</v>
      </c>
      <c r="L895" s="211">
        <v>5.372497155E9</v>
      </c>
      <c r="M895" s="211" t="s">
        <v>11034</v>
      </c>
      <c r="N895" s="211" t="s">
        <v>13773</v>
      </c>
      <c r="O895" s="211" t="s">
        <v>15852</v>
      </c>
      <c r="P895" s="211" t="s">
        <v>2137</v>
      </c>
      <c r="Q895" s="230">
        <f>COUNTIF('Hedef Liste Konya'!A:A,A895)</f>
        <v>1</v>
      </c>
    </row>
    <row r="896" ht="15.75" hidden="1" customHeight="1">
      <c r="A896" s="211" t="s">
        <v>13952</v>
      </c>
      <c r="B896" s="211" t="s">
        <v>13953</v>
      </c>
      <c r="C896" s="212" t="s">
        <v>2897</v>
      </c>
      <c r="D896" s="211" t="s">
        <v>1370</v>
      </c>
      <c r="E896" s="213">
        <v>52.0</v>
      </c>
      <c r="F896" s="213">
        <v>21.0</v>
      </c>
      <c r="G896" s="213">
        <v>0.0</v>
      </c>
      <c r="H896" s="213">
        <v>10.0</v>
      </c>
      <c r="I896" s="213">
        <v>10.0</v>
      </c>
      <c r="J896" s="214">
        <v>0.0</v>
      </c>
      <c r="K896" s="211" t="s">
        <v>13639</v>
      </c>
      <c r="L896" s="211">
        <v>5.353487562E9</v>
      </c>
      <c r="M896" s="211" t="s">
        <v>11034</v>
      </c>
      <c r="N896" s="211" t="s">
        <v>1699</v>
      </c>
      <c r="O896" s="211" t="s">
        <v>13640</v>
      </c>
      <c r="P896" s="211" t="s">
        <v>2137</v>
      </c>
      <c r="Q896" s="230">
        <f>COUNTIF('Hedef Liste Konya'!A:A,A896)</f>
        <v>1</v>
      </c>
    </row>
    <row r="897" ht="15.75" hidden="1" customHeight="1">
      <c r="A897" s="211" t="s">
        <v>13937</v>
      </c>
      <c r="B897" s="211" t="s">
        <v>13938</v>
      </c>
      <c r="C897" s="212" t="s">
        <v>2909</v>
      </c>
      <c r="D897" s="211" t="s">
        <v>1507</v>
      </c>
      <c r="E897" s="213">
        <v>1.0</v>
      </c>
      <c r="F897" s="211"/>
      <c r="G897" s="213">
        <v>0.0</v>
      </c>
      <c r="H897" s="213">
        <v>6.0</v>
      </c>
      <c r="I897" s="213">
        <v>6.0</v>
      </c>
      <c r="J897" s="214">
        <v>0.0</v>
      </c>
      <c r="K897" s="211" t="s">
        <v>13939</v>
      </c>
      <c r="L897" s="211">
        <v>5.425498042E9</v>
      </c>
      <c r="M897" s="211" t="s">
        <v>11034</v>
      </c>
      <c r="N897" s="211" t="s">
        <v>13602</v>
      </c>
      <c r="O897" s="211" t="s">
        <v>13940</v>
      </c>
      <c r="P897" s="211" t="s">
        <v>2137</v>
      </c>
      <c r="Q897" s="230">
        <f>COUNTIF('Hedef Liste Konya'!A:A,A897)</f>
        <v>1</v>
      </c>
    </row>
    <row r="898" ht="15.75" hidden="1" customHeight="1">
      <c r="A898" s="211" t="s">
        <v>16240</v>
      </c>
      <c r="B898" s="211" t="s">
        <v>16241</v>
      </c>
      <c r="C898" s="212" t="s">
        <v>2897</v>
      </c>
      <c r="D898" s="211" t="s">
        <v>1364</v>
      </c>
      <c r="E898" s="213">
        <v>186.0</v>
      </c>
      <c r="F898" s="213">
        <v>5.0</v>
      </c>
      <c r="G898" s="213">
        <v>0.0</v>
      </c>
      <c r="H898" s="213">
        <v>13.0</v>
      </c>
      <c r="I898" s="213">
        <v>13.0</v>
      </c>
      <c r="J898" s="214">
        <v>0.0</v>
      </c>
      <c r="K898" s="211" t="s">
        <v>16242</v>
      </c>
      <c r="L898" s="211">
        <v>5.539892635E9</v>
      </c>
      <c r="M898" s="211" t="s">
        <v>13620</v>
      </c>
      <c r="N898" s="211" t="s">
        <v>16243</v>
      </c>
      <c r="O898" s="211" t="s">
        <v>16244</v>
      </c>
      <c r="P898" s="211" t="s">
        <v>2137</v>
      </c>
      <c r="Q898" s="230">
        <f>COUNTIF('Hedef Liste Konya'!A:A,A898)</f>
        <v>1</v>
      </c>
    </row>
    <row r="899" ht="15.75" hidden="1" customHeight="1">
      <c r="A899" s="211" t="s">
        <v>14230</v>
      </c>
      <c r="B899" s="211" t="s">
        <v>14231</v>
      </c>
      <c r="C899" s="212" t="s">
        <v>2897</v>
      </c>
      <c r="D899" s="211" t="s">
        <v>1827</v>
      </c>
      <c r="E899" s="211"/>
      <c r="F899" s="211"/>
      <c r="G899" s="213">
        <v>0.0</v>
      </c>
      <c r="H899" s="213">
        <v>15.0</v>
      </c>
      <c r="I899" s="213">
        <v>15.0</v>
      </c>
      <c r="J899" s="214">
        <v>0.0</v>
      </c>
      <c r="K899" s="211" t="s">
        <v>14232</v>
      </c>
      <c r="L899" s="211">
        <v>5.461464265E9</v>
      </c>
      <c r="M899" s="211" t="s">
        <v>13620</v>
      </c>
      <c r="N899" s="211" t="s">
        <v>11227</v>
      </c>
      <c r="O899" s="211" t="s">
        <v>14233</v>
      </c>
      <c r="P899" s="211" t="s">
        <v>2137</v>
      </c>
      <c r="Q899" s="230">
        <f>COUNTIF('Hedef Liste Konya'!A:A,A899)</f>
        <v>1</v>
      </c>
    </row>
    <row r="900" ht="15.75" hidden="1" customHeight="1">
      <c r="A900" s="211" t="s">
        <v>16579</v>
      </c>
      <c r="B900" s="211" t="s">
        <v>18435</v>
      </c>
      <c r="C900" s="212" t="s">
        <v>2897</v>
      </c>
      <c r="D900" s="211" t="s">
        <v>1364</v>
      </c>
      <c r="E900" s="213">
        <v>1.0</v>
      </c>
      <c r="F900" s="213">
        <v>1.0</v>
      </c>
      <c r="G900" s="213">
        <v>0.0</v>
      </c>
      <c r="H900" s="213">
        <v>5.0</v>
      </c>
      <c r="I900" s="213">
        <v>5.0</v>
      </c>
      <c r="J900" s="214">
        <v>0.0</v>
      </c>
      <c r="K900" s="211" t="s">
        <v>16581</v>
      </c>
      <c r="L900" s="211">
        <v>5.543155523E9</v>
      </c>
      <c r="M900" s="211" t="s">
        <v>13620</v>
      </c>
      <c r="N900" s="211" t="s">
        <v>13763</v>
      </c>
      <c r="O900" s="211" t="s">
        <v>18436</v>
      </c>
      <c r="P900" s="211" t="s">
        <v>2137</v>
      </c>
      <c r="Q900" s="230">
        <f>COUNTIF('Hedef Liste Konya'!A:A,A900)</f>
        <v>1</v>
      </c>
    </row>
    <row r="901" ht="15.75" hidden="1" customHeight="1">
      <c r="A901" s="211" t="s">
        <v>14697</v>
      </c>
      <c r="B901" s="211" t="s">
        <v>14698</v>
      </c>
      <c r="C901" s="212" t="s">
        <v>2897</v>
      </c>
      <c r="D901" s="211" t="s">
        <v>1385</v>
      </c>
      <c r="E901" s="213">
        <v>14.0</v>
      </c>
      <c r="F901" s="211"/>
      <c r="G901" s="213">
        <v>0.0</v>
      </c>
      <c r="H901" s="213">
        <v>4.0</v>
      </c>
      <c r="I901" s="213">
        <v>4.0</v>
      </c>
      <c r="J901" s="231">
        <v>0.0</v>
      </c>
      <c r="K901" s="211" t="s">
        <v>14699</v>
      </c>
      <c r="L901" s="211">
        <v>3.323513831E9</v>
      </c>
      <c r="M901" s="211" t="s">
        <v>11034</v>
      </c>
      <c r="N901" s="211" t="s">
        <v>14326</v>
      </c>
      <c r="O901" s="211" t="s">
        <v>14700</v>
      </c>
      <c r="P901" s="211" t="s">
        <v>2137</v>
      </c>
      <c r="Q901" s="230">
        <f>COUNTIF('Hedef Liste Konya'!A:A,A901)</f>
        <v>1</v>
      </c>
    </row>
    <row r="902" ht="15.75" hidden="1" customHeight="1">
      <c r="A902" s="211" t="s">
        <v>15117</v>
      </c>
      <c r="B902" s="211" t="s">
        <v>15118</v>
      </c>
      <c r="C902" s="212" t="s">
        <v>2897</v>
      </c>
      <c r="D902" s="211" t="s">
        <v>1356</v>
      </c>
      <c r="E902" s="213">
        <v>16.0</v>
      </c>
      <c r="F902" s="211"/>
      <c r="G902" s="213">
        <v>0.0</v>
      </c>
      <c r="H902" s="213">
        <v>1.0</v>
      </c>
      <c r="I902" s="213">
        <v>1.0</v>
      </c>
      <c r="J902" s="214">
        <v>0.0</v>
      </c>
      <c r="K902" s="211" t="s">
        <v>15119</v>
      </c>
      <c r="L902" s="211">
        <v>5.32765582E9</v>
      </c>
      <c r="M902" s="211" t="s">
        <v>13595</v>
      </c>
      <c r="N902" s="211" t="s">
        <v>13596</v>
      </c>
      <c r="O902" s="211" t="s">
        <v>15120</v>
      </c>
      <c r="P902" s="211" t="s">
        <v>2137</v>
      </c>
      <c r="Q902" s="230">
        <f>COUNTIF('Hedef Liste Konya'!A:A,A902)</f>
        <v>1</v>
      </c>
    </row>
    <row r="903" ht="15.75" hidden="1" customHeight="1">
      <c r="A903" s="211" t="s">
        <v>13824</v>
      </c>
      <c r="B903" s="211" t="s">
        <v>13825</v>
      </c>
      <c r="C903" s="212" t="s">
        <v>2897</v>
      </c>
      <c r="D903" s="211" t="s">
        <v>1378</v>
      </c>
      <c r="E903" s="211"/>
      <c r="F903" s="211"/>
      <c r="G903" s="213">
        <v>0.0</v>
      </c>
      <c r="H903" s="213">
        <v>9.0</v>
      </c>
      <c r="I903" s="213">
        <v>9.0</v>
      </c>
      <c r="J903" s="231">
        <v>0.0</v>
      </c>
      <c r="K903" s="211" t="s">
        <v>13826</v>
      </c>
      <c r="L903" s="211">
        <v>3.3232084E9</v>
      </c>
      <c r="M903" s="211" t="s">
        <v>11034</v>
      </c>
      <c r="N903" s="211" t="s">
        <v>13709</v>
      </c>
      <c r="O903" s="211" t="s">
        <v>13827</v>
      </c>
      <c r="P903" s="211" t="s">
        <v>2137</v>
      </c>
      <c r="Q903" s="230">
        <f>COUNTIF('Hedef Liste Konya'!A:A,A903)</f>
        <v>1</v>
      </c>
    </row>
    <row r="904" ht="15.75" hidden="1" customHeight="1">
      <c r="A904" s="211" t="s">
        <v>16466</v>
      </c>
      <c r="B904" s="211" t="s">
        <v>16467</v>
      </c>
      <c r="C904" s="212" t="s">
        <v>2909</v>
      </c>
      <c r="D904" s="211" t="s">
        <v>1385</v>
      </c>
      <c r="E904" s="211"/>
      <c r="F904" s="211"/>
      <c r="G904" s="213">
        <v>0.0</v>
      </c>
      <c r="H904" s="213">
        <v>6.0</v>
      </c>
      <c r="I904" s="213">
        <v>6.0</v>
      </c>
      <c r="J904" s="214">
        <v>0.0</v>
      </c>
      <c r="K904" s="211" t="s">
        <v>16468</v>
      </c>
      <c r="L904" s="211">
        <v>3.325122223E9</v>
      </c>
      <c r="M904" s="211" t="s">
        <v>13715</v>
      </c>
      <c r="N904" s="211" t="s">
        <v>3764</v>
      </c>
      <c r="O904" s="211" t="s">
        <v>16469</v>
      </c>
      <c r="P904" s="211" t="s">
        <v>2137</v>
      </c>
      <c r="Q904" s="230">
        <f>COUNTIF('Hedef Liste Konya'!A:A,A904)</f>
        <v>1</v>
      </c>
    </row>
    <row r="905" ht="15.75" hidden="1" customHeight="1">
      <c r="A905" s="211" t="s">
        <v>15397</v>
      </c>
      <c r="B905" s="211" t="s">
        <v>15398</v>
      </c>
      <c r="C905" s="212" t="s">
        <v>2909</v>
      </c>
      <c r="D905" s="211" t="s">
        <v>1597</v>
      </c>
      <c r="E905" s="213">
        <v>20.0</v>
      </c>
      <c r="F905" s="211"/>
      <c r="G905" s="213">
        <v>0.0</v>
      </c>
      <c r="H905" s="213">
        <v>8.0</v>
      </c>
      <c r="I905" s="213">
        <v>8.0</v>
      </c>
      <c r="J905" s="214">
        <v>0.0</v>
      </c>
      <c r="K905" s="211" t="s">
        <v>15399</v>
      </c>
      <c r="L905" s="211">
        <v>5.313350401E9</v>
      </c>
      <c r="M905" s="211" t="s">
        <v>11034</v>
      </c>
      <c r="N905" s="211" t="s">
        <v>13602</v>
      </c>
      <c r="O905" s="211" t="s">
        <v>15400</v>
      </c>
      <c r="P905" s="211" t="s">
        <v>2137</v>
      </c>
      <c r="Q905" s="230">
        <f>COUNTIF('Hedef Liste Konya'!A:A,A905)</f>
        <v>1</v>
      </c>
    </row>
    <row r="906" ht="15.75" hidden="1" customHeight="1">
      <c r="A906" s="211" t="s">
        <v>15752</v>
      </c>
      <c r="B906" s="211" t="s">
        <v>15753</v>
      </c>
      <c r="C906" s="212" t="s">
        <v>2897</v>
      </c>
      <c r="D906" s="211" t="s">
        <v>1356</v>
      </c>
      <c r="E906" s="213">
        <v>28.0</v>
      </c>
      <c r="F906" s="213">
        <v>5.0</v>
      </c>
      <c r="G906" s="213">
        <v>0.0</v>
      </c>
      <c r="H906" s="213">
        <v>5.0</v>
      </c>
      <c r="I906" s="213">
        <v>5.0</v>
      </c>
      <c r="J906" s="214">
        <v>0.0</v>
      </c>
      <c r="K906" s="211" t="s">
        <v>15754</v>
      </c>
      <c r="L906" s="211">
        <v>5.4464731E9</v>
      </c>
      <c r="M906" s="211" t="s">
        <v>13656</v>
      </c>
      <c r="N906" s="211" t="s">
        <v>11034</v>
      </c>
      <c r="O906" s="211" t="s">
        <v>15755</v>
      </c>
      <c r="P906" s="211" t="s">
        <v>2137</v>
      </c>
      <c r="Q906" s="230">
        <f>COUNTIF('Hedef Liste Konya'!A:A,A906)</f>
        <v>1</v>
      </c>
    </row>
    <row r="907" ht="15.75" hidden="1" customHeight="1">
      <c r="A907" s="211" t="s">
        <v>15131</v>
      </c>
      <c r="B907" s="211" t="s">
        <v>15132</v>
      </c>
      <c r="C907" s="212" t="s">
        <v>2897</v>
      </c>
      <c r="D907" s="211" t="s">
        <v>1507</v>
      </c>
      <c r="E907" s="213">
        <v>544.0</v>
      </c>
      <c r="F907" s="213">
        <v>59.0</v>
      </c>
      <c r="G907" s="213">
        <v>7.0</v>
      </c>
      <c r="H907" s="213">
        <v>0.0</v>
      </c>
      <c r="I907" s="213">
        <v>7.0</v>
      </c>
      <c r="J907" s="214">
        <v>1.0</v>
      </c>
      <c r="K907" s="211" t="s">
        <v>15133</v>
      </c>
      <c r="L907" s="211">
        <v>5.362684872E9</v>
      </c>
      <c r="M907" s="211" t="s">
        <v>11034</v>
      </c>
      <c r="N907" s="211" t="s">
        <v>13602</v>
      </c>
      <c r="O907" s="211" t="s">
        <v>15134</v>
      </c>
      <c r="P907" s="211" t="s">
        <v>2137</v>
      </c>
      <c r="Q907" s="230">
        <f>COUNTIF('Hedef Liste Konya'!A:A,A907)</f>
        <v>1</v>
      </c>
    </row>
    <row r="908" ht="15.75" hidden="1" customHeight="1">
      <c r="A908" s="211" t="s">
        <v>15183</v>
      </c>
      <c r="B908" s="211" t="s">
        <v>15184</v>
      </c>
      <c r="C908" s="212" t="s">
        <v>2897</v>
      </c>
      <c r="D908" s="211" t="s">
        <v>1385</v>
      </c>
      <c r="E908" s="213">
        <v>4.0</v>
      </c>
      <c r="F908" s="211"/>
      <c r="G908" s="213">
        <v>0.0</v>
      </c>
      <c r="H908" s="213">
        <v>6.0</v>
      </c>
      <c r="I908" s="213">
        <v>6.0</v>
      </c>
      <c r="J908" s="214">
        <v>0.0</v>
      </c>
      <c r="K908" s="211" t="s">
        <v>15185</v>
      </c>
      <c r="L908" s="211">
        <v>3.322552708E9</v>
      </c>
      <c r="M908" s="211" t="s">
        <v>11034</v>
      </c>
      <c r="N908" s="211" t="s">
        <v>13930</v>
      </c>
      <c r="O908" s="211" t="s">
        <v>15186</v>
      </c>
      <c r="P908" s="211" t="s">
        <v>2137</v>
      </c>
      <c r="Q908" s="230">
        <f>COUNTIF('Hedef Liste Konya'!A:A,A908)</f>
        <v>1</v>
      </c>
    </row>
    <row r="909" ht="15.75" hidden="1" customHeight="1">
      <c r="A909" s="211" t="s">
        <v>14255</v>
      </c>
      <c r="B909" s="211" t="s">
        <v>14256</v>
      </c>
      <c r="C909" s="212" t="s">
        <v>2897</v>
      </c>
      <c r="D909" s="211" t="s">
        <v>1364</v>
      </c>
      <c r="E909" s="213">
        <v>3.0</v>
      </c>
      <c r="F909" s="213">
        <v>2.0</v>
      </c>
      <c r="G909" s="213">
        <v>0.0</v>
      </c>
      <c r="H909" s="213">
        <v>6.0</v>
      </c>
      <c r="I909" s="213">
        <v>6.0</v>
      </c>
      <c r="J909" s="214">
        <v>0.0</v>
      </c>
      <c r="K909" s="211" t="s">
        <v>14257</v>
      </c>
      <c r="L909" s="211">
        <v>5.425134223E9</v>
      </c>
      <c r="M909" s="211" t="s">
        <v>13620</v>
      </c>
      <c r="N909" s="211" t="s">
        <v>14258</v>
      </c>
      <c r="O909" s="211" t="s">
        <v>14259</v>
      </c>
      <c r="P909" s="211" t="s">
        <v>2137</v>
      </c>
      <c r="Q909" s="230">
        <f>COUNTIF('Hedef Liste Konya'!A:A,A909)</f>
        <v>1</v>
      </c>
    </row>
    <row r="910" ht="15.75" hidden="1" customHeight="1">
      <c r="A910" s="211" t="s">
        <v>13765</v>
      </c>
      <c r="B910" s="211" t="s">
        <v>13766</v>
      </c>
      <c r="C910" s="212" t="s">
        <v>2909</v>
      </c>
      <c r="D910" s="211" t="s">
        <v>1364</v>
      </c>
      <c r="E910" s="213">
        <v>31.0</v>
      </c>
      <c r="F910" s="211"/>
      <c r="G910" s="213">
        <v>0.0</v>
      </c>
      <c r="H910" s="213">
        <v>4.0</v>
      </c>
      <c r="I910" s="213">
        <v>4.0</v>
      </c>
      <c r="J910" s="214">
        <v>0.0</v>
      </c>
      <c r="K910" s="211" t="s">
        <v>13767</v>
      </c>
      <c r="L910" s="211">
        <v>5.30737557E9</v>
      </c>
      <c r="M910" s="211" t="s">
        <v>13620</v>
      </c>
      <c r="N910" s="211" t="s">
        <v>13662</v>
      </c>
      <c r="O910" s="211" t="s">
        <v>13768</v>
      </c>
      <c r="P910" s="211" t="s">
        <v>2137</v>
      </c>
      <c r="Q910" s="230">
        <f>COUNTIF('Hedef Liste Konya'!A:A,A910)</f>
        <v>1</v>
      </c>
    </row>
    <row r="911" ht="15.75" hidden="1" customHeight="1">
      <c r="A911" s="211" t="s">
        <v>15549</v>
      </c>
      <c r="B911" s="211" t="s">
        <v>15550</v>
      </c>
      <c r="C911" s="212" t="s">
        <v>2897</v>
      </c>
      <c r="D911" s="211" t="s">
        <v>1832</v>
      </c>
      <c r="E911" s="213">
        <v>39.0</v>
      </c>
      <c r="F911" s="211"/>
      <c r="G911" s="213">
        <v>0.0</v>
      </c>
      <c r="H911" s="213">
        <v>4.0</v>
      </c>
      <c r="I911" s="213">
        <v>4.0</v>
      </c>
      <c r="J911" s="214">
        <v>0.0</v>
      </c>
      <c r="K911" s="211" t="s">
        <v>15551</v>
      </c>
      <c r="L911" s="211">
        <v>5.331555672E9</v>
      </c>
      <c r="M911" s="211" t="s">
        <v>11034</v>
      </c>
      <c r="N911" s="211" t="s">
        <v>13602</v>
      </c>
      <c r="O911" s="211" t="s">
        <v>15552</v>
      </c>
      <c r="P911" s="211" t="s">
        <v>2137</v>
      </c>
      <c r="Q911" s="230">
        <f>COUNTIF('Hedef Liste Konya'!A:A,A911)</f>
        <v>1</v>
      </c>
    </row>
    <row r="912" ht="15.75" hidden="1" customHeight="1">
      <c r="A912" s="211" t="s">
        <v>16923</v>
      </c>
      <c r="B912" s="211" t="s">
        <v>16924</v>
      </c>
      <c r="C912" s="212" t="s">
        <v>2897</v>
      </c>
      <c r="D912" s="211" t="s">
        <v>1688</v>
      </c>
      <c r="E912" s="213">
        <v>16.0</v>
      </c>
      <c r="F912" s="211"/>
      <c r="G912" s="213">
        <v>0.0</v>
      </c>
      <c r="H912" s="213">
        <v>1.0</v>
      </c>
      <c r="I912" s="213">
        <v>1.0</v>
      </c>
      <c r="J912" s="214">
        <v>0.0</v>
      </c>
      <c r="K912" s="211" t="s">
        <v>16925</v>
      </c>
      <c r="L912" s="211">
        <v>3.324103353E9</v>
      </c>
      <c r="M912" s="211" t="s">
        <v>13595</v>
      </c>
      <c r="N912" s="211" t="s">
        <v>14058</v>
      </c>
      <c r="O912" s="211" t="s">
        <v>16926</v>
      </c>
      <c r="P912" s="211" t="s">
        <v>2137</v>
      </c>
      <c r="Q912" s="230">
        <f>COUNTIF('Hedef Liste Konya'!A:A,A912)</f>
        <v>1</v>
      </c>
    </row>
    <row r="913" ht="15.75" hidden="1" customHeight="1">
      <c r="A913" s="211" t="s">
        <v>14970</v>
      </c>
      <c r="B913" s="211" t="s">
        <v>14971</v>
      </c>
      <c r="C913" s="212" t="s">
        <v>2897</v>
      </c>
      <c r="D913" s="211" t="s">
        <v>1832</v>
      </c>
      <c r="F913" s="211"/>
      <c r="G913" s="213">
        <v>0.0</v>
      </c>
      <c r="H913" s="213">
        <v>7.0</v>
      </c>
      <c r="I913" s="213">
        <v>7.0</v>
      </c>
      <c r="J913" s="214">
        <v>0.0</v>
      </c>
      <c r="K913" s="211" t="s">
        <v>14004</v>
      </c>
      <c r="L913" s="211">
        <v>5.0758993E9</v>
      </c>
      <c r="M913" s="211" t="s">
        <v>13620</v>
      </c>
      <c r="N913" s="211" t="s">
        <v>14005</v>
      </c>
      <c r="O913" s="211" t="s">
        <v>14006</v>
      </c>
      <c r="P913" s="211" t="s">
        <v>2137</v>
      </c>
      <c r="Q913" s="230">
        <f>COUNTIF('Hedef Liste Konya'!A:A,A913)</f>
        <v>1</v>
      </c>
    </row>
    <row r="914" ht="15.75" hidden="1" customHeight="1">
      <c r="A914" s="211" t="s">
        <v>16390</v>
      </c>
      <c r="B914" s="211" t="s">
        <v>16391</v>
      </c>
      <c r="C914" s="212" t="s">
        <v>2909</v>
      </c>
      <c r="D914" s="211" t="s">
        <v>1597</v>
      </c>
      <c r="E914" s="213">
        <v>53.0</v>
      </c>
      <c r="F914" s="211"/>
      <c r="G914" s="213">
        <v>0.0</v>
      </c>
      <c r="H914" s="213">
        <v>1.0</v>
      </c>
      <c r="I914" s="213">
        <v>1.0</v>
      </c>
      <c r="J914" s="214">
        <v>0.0</v>
      </c>
      <c r="K914" s="211" t="s">
        <v>16392</v>
      </c>
      <c r="L914" s="211">
        <v>3.322511516E9</v>
      </c>
      <c r="M914" s="211" t="s">
        <v>11034</v>
      </c>
      <c r="N914" s="211" t="s">
        <v>13773</v>
      </c>
      <c r="O914" s="211" t="s">
        <v>16393</v>
      </c>
      <c r="P914" s="211" t="s">
        <v>2137</v>
      </c>
      <c r="Q914" s="230">
        <f>COUNTIF('Hedef Liste Konya'!A:A,A914)</f>
        <v>1</v>
      </c>
    </row>
    <row r="915" ht="15.75" hidden="1" customHeight="1">
      <c r="A915" s="211" t="s">
        <v>16894</v>
      </c>
      <c r="B915" s="211" t="s">
        <v>16895</v>
      </c>
      <c r="C915" s="212" t="s">
        <v>2909</v>
      </c>
      <c r="D915" s="211" t="s">
        <v>1789</v>
      </c>
      <c r="E915" s="213">
        <v>27.0</v>
      </c>
      <c r="F915" s="211"/>
      <c r="G915" s="213">
        <v>0.0</v>
      </c>
      <c r="H915" s="213">
        <v>1.0</v>
      </c>
      <c r="I915" s="213">
        <v>1.0</v>
      </c>
      <c r="J915" s="214">
        <v>0.0</v>
      </c>
      <c r="K915" s="211" t="s">
        <v>16896</v>
      </c>
      <c r="L915" s="211">
        <v>5.331689989E9</v>
      </c>
      <c r="M915" s="211" t="s">
        <v>11034</v>
      </c>
      <c r="N915" s="211" t="s">
        <v>1667</v>
      </c>
      <c r="O915" s="211" t="s">
        <v>16897</v>
      </c>
      <c r="P915" s="211" t="s">
        <v>2137</v>
      </c>
      <c r="Q915" s="230">
        <f>COUNTIF('Hedef Liste Konya'!A:A,A915)</f>
        <v>1</v>
      </c>
    </row>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915">
    <filterColumn colId="9">
      <filters>
        <filter val="47%"/>
        <filter val="35%"/>
        <filter val="23%"/>
        <filter val="99%"/>
        <filter val="11%"/>
        <filter val="75%"/>
        <filter val="63%"/>
        <filter val="51%"/>
        <filter val="9%"/>
        <filter val="91%"/>
        <filter val="1%"/>
        <filter val="100.00%"/>
        <filter val="48%"/>
        <filter val="36%"/>
        <filter val="24%"/>
        <filter val="12%"/>
        <filter val="88%"/>
        <filter val="76%"/>
        <filter val="64%"/>
        <filter val="52%"/>
        <filter val="40%"/>
        <filter val="92%"/>
        <filter val="80%"/>
        <filter val="2%"/>
        <filter val="24.00%"/>
        <filter val="49%"/>
        <filter val="25%"/>
        <filter val="13%"/>
        <filter val="89%"/>
        <filter val="77%"/>
        <filter val="65%"/>
        <filter val="65.00%"/>
        <filter val="3%"/>
        <filter val="38%"/>
        <filter val="14%"/>
        <filter val="78%"/>
        <filter val="66%"/>
        <filter val="94%"/>
        <filter val="70%"/>
        <filter val="29.00%"/>
        <filter val="93.00%"/>
        <filter val="63.00%"/>
        <filter val="39%"/>
        <filter val="67%"/>
        <filter val="55%"/>
        <filter val="43%"/>
        <filter val="71%"/>
        <filter val="88.00%"/>
        <filter val="5%"/>
        <filter val="28%"/>
        <filter val="16%"/>
        <filter val="68%"/>
        <filter val="56%"/>
        <filter val="44%"/>
        <filter val="32%"/>
        <filter val="20%"/>
        <filter val="96%"/>
        <filter val="84%"/>
        <filter val="72%"/>
        <filter val="60%"/>
        <filter val="73.00%"/>
        <filter val="6%"/>
        <filter val="29%"/>
        <filter val="17%"/>
        <filter val="83.00%"/>
        <filter val="69%"/>
        <filter val="57%"/>
        <filter val="45%"/>
        <filter val="33%"/>
        <filter val="21%"/>
        <filter val="97%"/>
        <filter val="85%"/>
        <filter val="73%"/>
        <filter val="61%"/>
        <filter val="32.00%"/>
        <filter val="7%"/>
        <filter val="13.00%"/>
        <filter val="0.00%"/>
        <filter val="18%"/>
        <filter val="58%"/>
        <filter val="34%"/>
        <filter val="94.00%"/>
        <filter val="22%"/>
        <filter val="98%"/>
        <filter val="10%"/>
        <filter val="86%"/>
        <filter val="81.00%"/>
        <filter val="74%"/>
        <filter val="62%"/>
        <filter val="50%"/>
        <filter val="8%"/>
        <filter val="0%"/>
        <filter val="19%"/>
      </filters>
    </filterColumn>
    <filterColumn colId="2">
      <filters>
        <filter val="DOĞRU"/>
      </filters>
    </filterColumn>
    <filterColumn colId="15">
      <filters>
        <filter val="Geleneksel"/>
      </filters>
    </filterColumn>
    <filterColumn colId="16">
      <filters>
        <filter val="0"/>
      </filters>
    </filterColumn>
  </autoFilter>
  <customSheetViews>
    <customSheetView guid="{45F909B1-E7B7-4B26-9F7D-EEF87089A162}" filter="1" showAutoFilter="1">
      <autoFilter ref="$A$1:$P$774">
        <filterColumn colId="12">
          <filters>
            <filter val="Seydişehir"/>
            <filter val="Çumra"/>
            <filter val="Ilgın"/>
            <filter val="Meram"/>
            <filter val="Karatay"/>
            <filter val="Beyşehir"/>
            <filter val="Selçuklu"/>
            <filter val="Akşehir"/>
          </filters>
        </filterColumn>
      </autoFilter>
      <extLst>
        <ext uri="GoogleSheetsCustomDataVersion1">
          <go:sheetsCustomData xmlns:go="http://customooxmlschemas.google.com/" filterViewId="1034385836"/>
        </ext>
      </extLst>
    </customSheetView>
    <customSheetView guid="{2963A8EE-9132-40B9-8ED3-A616DC53539A}" filter="1" showAutoFilter="1">
      <autoFilter ref="$A$1:$Q$915">
        <filterColumn colId="16">
          <filters>
            <filter val="0"/>
          </filters>
        </filterColumn>
        <filterColumn colId="15">
          <filters>
            <filter val="Geleneksel"/>
          </filters>
        </filterColumn>
        <filterColumn colId="9">
          <filters>
            <filter val="47%"/>
            <filter val="35%"/>
            <filter val="23%"/>
            <filter val="99%"/>
            <filter val="11%"/>
            <filter val="87%"/>
            <filter val="51%"/>
            <filter val="9%"/>
            <filter val="1%"/>
            <filter val="100.00%"/>
            <filter val="48%"/>
            <filter val="36%"/>
            <filter val="24%"/>
            <filter val="12%"/>
            <filter val="76%"/>
            <filter val="64%"/>
            <filter val="52%"/>
            <filter val="40%"/>
            <filter val="92%"/>
            <filter val="80%"/>
            <filter val="2%"/>
            <filter val="24.00%"/>
            <filter val="49%"/>
            <filter val="13%"/>
            <filter val="65%"/>
            <filter val="41%"/>
            <filter val="65.00%"/>
            <filter val="3%"/>
            <filter val="38%"/>
            <filter val="26%"/>
            <filter val="14%"/>
            <filter val="78%"/>
            <filter val="66%"/>
            <filter val="82%"/>
            <filter val="70%"/>
            <filter val="29.00%"/>
            <filter val="93.00%"/>
            <filter val="63.00%"/>
            <filter val="39%"/>
            <filter val="67%"/>
            <filter val="55%"/>
            <filter val="95%"/>
            <filter val="71%"/>
            <filter val="88.00%"/>
            <filter val="5%"/>
            <filter val="28%"/>
            <filter val="16%"/>
            <filter val="68%"/>
            <filter val="56%"/>
            <filter val="32%"/>
            <filter val="96%"/>
            <filter val="84%"/>
            <filter val="72%"/>
            <filter val="60%"/>
            <filter val="73.00%"/>
            <filter val="6%"/>
            <filter val="29%"/>
            <filter val="17%"/>
            <filter val="83.00%"/>
            <filter val="69%"/>
            <filter val="57%"/>
            <filter val="33%"/>
            <filter val="97%"/>
            <filter val="85%"/>
            <filter val="73%"/>
            <filter val="61%"/>
            <filter val="32.00%"/>
            <filter val="7%"/>
            <filter val="13.00%"/>
            <filter val="0.00%"/>
            <filter val="18%"/>
            <filter val="58%"/>
            <filter val="46%"/>
            <filter val="34%"/>
            <filter val="94.00%"/>
            <filter val="22%"/>
            <filter val="98%"/>
            <filter val="10%"/>
            <filter val="86%"/>
            <filter val="81.00%"/>
            <filter val="74%"/>
            <filter val="62%"/>
            <filter val="8%"/>
            <filter val="0%"/>
            <filter val="19%"/>
          </filters>
        </filterColumn>
      </autoFilter>
      <extLst>
        <ext uri="GoogleSheetsCustomDataVersion1">
          <go:sheetsCustomData xmlns:go="http://customooxmlschemas.google.com/" filterViewId="1288927884"/>
        </ext>
      </extLst>
    </customSheetView>
    <customSheetView guid="{95AFC9D1-54E4-4E75-906B-5B1A1154F9A6}" filter="1" showAutoFilter="1">
      <autoFilter ref="$A$1:$P$194">
        <filterColumn colId="12">
          <filters>
            <filter val="Meram"/>
            <filter val="Karatay"/>
            <filter val="Selçuklu"/>
            <filter val="Akşehir"/>
          </filters>
        </filterColumn>
      </autoFilter>
      <extLst>
        <ext uri="GoogleSheetsCustomDataVersion1">
          <go:sheetsCustomData xmlns:go="http://customooxmlschemas.google.com/" filterViewId="1394156642"/>
        </ext>
      </extLst>
    </customSheetView>
    <customSheetView guid="{94E2DE0B-6F63-4554-81CA-2872ADC08205}" filter="1" showAutoFilter="1">
      <autoFilter ref="$A$1:$P$783">
        <filterColumn colId="12">
          <filters>
            <filter val="Seydişehir"/>
            <filter val="Çumra"/>
            <filter val="Ilgın"/>
            <filter val="Meram"/>
            <filter val="Karatay"/>
            <filter val="Beyşehir"/>
            <filter val="Selçuklu"/>
            <filter val="Akşehir"/>
          </filters>
        </filterColumn>
      </autoFilter>
      <extLst>
        <ext uri="GoogleSheetsCustomDataVersion1">
          <go:sheetsCustomData xmlns:go="http://customooxmlschemas.google.com/" filterViewId="1852056325"/>
        </ext>
      </extLst>
    </customSheetView>
    <customSheetView guid="{065C6842-6D87-4E0A-82DC-3CF83A417642}" filter="1" showAutoFilter="1">
      <autoFilter ref="$A$1:$P$680">
        <filterColumn colId="12">
          <filters>
            <filter val="Seydişehir"/>
            <filter val="Çumra"/>
            <filter val="Ilgın"/>
            <filter val="Meram"/>
            <filter val="Karatay"/>
            <filter val="Beyşehir"/>
            <filter val="Selçuklu"/>
            <filter val="Akşehir"/>
          </filters>
        </filterColumn>
      </autoFilter>
      <extLst>
        <ext uri="GoogleSheetsCustomDataVersion1">
          <go:sheetsCustomData xmlns:go="http://customooxmlschemas.google.com/" filterViewId="910572309"/>
        </ext>
      </extLst>
    </customSheetView>
  </customSheetViews>
  <mergeCells count="24">
    <mergeCell ref="D133:E133"/>
    <mergeCell ref="D358:E358"/>
    <mergeCell ref="D429:E429"/>
    <mergeCell ref="D447:E447"/>
    <mergeCell ref="D458:E458"/>
    <mergeCell ref="D509:E509"/>
    <mergeCell ref="D591:E591"/>
    <mergeCell ref="D598:E598"/>
    <mergeCell ref="D606:E606"/>
    <mergeCell ref="D653:E653"/>
    <mergeCell ref="D671:E671"/>
    <mergeCell ref="D701:E701"/>
    <mergeCell ref="D709:E709"/>
    <mergeCell ref="D745:E745"/>
    <mergeCell ref="D870:E870"/>
    <mergeCell ref="D880:E880"/>
    <mergeCell ref="D913:E913"/>
    <mergeCell ref="D807:E807"/>
    <mergeCell ref="D808:E808"/>
    <mergeCell ref="D816:E816"/>
    <mergeCell ref="D819:E819"/>
    <mergeCell ref="D840:E840"/>
    <mergeCell ref="D842:E842"/>
    <mergeCell ref="D868:E868"/>
  </mergeCells>
  <conditionalFormatting sqref="C1:C915">
    <cfRule type="cellIs" dxfId="0" priority="1" operator="equal">
      <formula>"TRUE"</formula>
    </cfRule>
  </conditionalFormatting>
  <conditionalFormatting sqref="C1:C915">
    <cfRule type="cellIs" dxfId="1" priority="2" operator="equal">
      <formula>"FALSE"</formula>
    </cfRule>
  </conditionalFormatting>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18.25"/>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211" t="s">
        <v>18437</v>
      </c>
      <c r="B2" s="211" t="s">
        <v>18438</v>
      </c>
      <c r="C2" s="196" t="str">
        <f>VLOOKUP(A2,'import Bartın-Çankırı-Kastamonu'!A:Q,3,0)</f>
        <v>DOĞRU</v>
      </c>
      <c r="D2" s="211" t="s">
        <v>1370</v>
      </c>
      <c r="E2" s="196" t="str">
        <f>VLOOKUP(A2,'import Bartın-Çankırı-Kastamonu'!A:Q,5,0)</f>
        <v/>
      </c>
      <c r="F2" s="196" t="str">
        <f>VLOOKUP(A2,'import Bartın-Çankırı-Kastamonu'!A:Q,6,0)</f>
        <v/>
      </c>
      <c r="G2" s="196">
        <f>VLOOKUP(A2,'import Bartın-Çankırı-Kastamonu'!A:Q,7,0)</f>
        <v>0</v>
      </c>
      <c r="H2" s="196">
        <f>VLOOKUP(A2,'import Bartın-Çankırı-Kastamonu'!A:Q,8,0)</f>
        <v>82</v>
      </c>
      <c r="I2" s="196">
        <f>VLOOKUP(A2,'import Bartın-Çankırı-Kastamonu'!A:Q,9,0)</f>
        <v>82</v>
      </c>
      <c r="J2" s="205">
        <f>VLOOKUP(A2,'import Bartın-Çankırı-Kastamonu'!A:Q,10,0)</f>
        <v>0</v>
      </c>
      <c r="K2" s="211" t="s">
        <v>18439</v>
      </c>
      <c r="L2" s="211">
        <v>5.442279395E9</v>
      </c>
      <c r="M2" s="211" t="s">
        <v>1350</v>
      </c>
      <c r="N2" s="211" t="s">
        <v>3943</v>
      </c>
      <c r="O2" s="211" t="s">
        <v>18440</v>
      </c>
      <c r="P2" s="206" t="str">
        <f>VLOOKUP(A2,'import Bartın-Çankırı-Kastamonu'!A:Q,16,0)</f>
        <v>Geleneksel</v>
      </c>
      <c r="Q2" s="1" t="b">
        <v>0</v>
      </c>
      <c r="R2" s="1"/>
      <c r="S2" s="1"/>
      <c r="T2" s="207"/>
      <c r="V2" s="208"/>
      <c r="W2" s="208"/>
      <c r="X2" s="1"/>
      <c r="Y2" s="1"/>
      <c r="Z2" s="208"/>
      <c r="AA2" s="1"/>
      <c r="AB2" s="208"/>
      <c r="AC2" s="1"/>
      <c r="AD2" s="208"/>
      <c r="AE2" s="1"/>
      <c r="AF2" s="208"/>
      <c r="AG2" s="1"/>
      <c r="AH2" s="208"/>
      <c r="AI2" s="1"/>
      <c r="AJ2" s="1"/>
      <c r="AK2" s="1"/>
      <c r="AL2" s="1"/>
      <c r="AM2" s="1"/>
    </row>
    <row r="3" ht="15.75" customHeight="1">
      <c r="A3" s="196" t="s">
        <v>18441</v>
      </c>
      <c r="B3" s="196" t="s">
        <v>18442</v>
      </c>
      <c r="C3" s="196" t="str">
        <f>VLOOKUP(A3,'import Bartın-Çankırı-Kastamonu'!A:Q,3,0)</f>
        <v>DOĞRU</v>
      </c>
      <c r="D3" s="196" t="s">
        <v>1370</v>
      </c>
      <c r="E3" s="196">
        <f>VLOOKUP(A3,'import Bartın-Çankırı-Kastamonu'!A:Q,5,0)</f>
        <v>1816</v>
      </c>
      <c r="F3" s="196">
        <f>VLOOKUP(A3,'import Bartın-Çankırı-Kastamonu'!A:Q,6,0)</f>
        <v>65</v>
      </c>
      <c r="G3" s="196">
        <f>VLOOKUP(A3,'import Bartın-Çankırı-Kastamonu'!A:Q,7,0)</f>
        <v>0</v>
      </c>
      <c r="H3" s="196">
        <f>VLOOKUP(A3,'import Bartın-Çankırı-Kastamonu'!A:Q,8,0)</f>
        <v>61</v>
      </c>
      <c r="I3" s="196">
        <f>VLOOKUP(A3,'import Bartın-Çankırı-Kastamonu'!A:Q,9,0)</f>
        <v>61</v>
      </c>
      <c r="J3" s="205">
        <f>VLOOKUP(A3,'import Bartın-Çankırı-Kastamonu'!A:Q,10,0)</f>
        <v>0</v>
      </c>
      <c r="K3" s="196" t="s">
        <v>18443</v>
      </c>
      <c r="L3" s="196">
        <v>3.66220088E9</v>
      </c>
      <c r="M3" s="196" t="s">
        <v>1350</v>
      </c>
      <c r="N3" s="196" t="s">
        <v>3943</v>
      </c>
      <c r="O3" s="196" t="s">
        <v>18444</v>
      </c>
      <c r="P3" s="206" t="str">
        <f>VLOOKUP(A3,'import Bartın-Çankırı-Kastamonu'!A:Q,16,0)</f>
        <v>Geleneksel</v>
      </c>
      <c r="Q3" s="1" t="b">
        <v>0</v>
      </c>
      <c r="R3" s="1"/>
      <c r="S3" s="1"/>
      <c r="T3" s="27"/>
      <c r="V3" s="208"/>
      <c r="W3" s="208"/>
      <c r="X3" s="1"/>
      <c r="Y3" s="1"/>
      <c r="Z3" s="208"/>
      <c r="AA3" s="1"/>
      <c r="AB3" s="208"/>
      <c r="AC3" s="1"/>
      <c r="AD3" s="208"/>
      <c r="AE3" s="1"/>
      <c r="AF3" s="208"/>
      <c r="AG3" s="1"/>
      <c r="AH3" s="208"/>
      <c r="AI3" s="1"/>
      <c r="AJ3" s="1"/>
      <c r="AK3" s="1"/>
      <c r="AL3" s="1"/>
      <c r="AM3" s="1"/>
    </row>
    <row r="4" ht="15.75" customHeight="1">
      <c r="A4" s="196" t="s">
        <v>18445</v>
      </c>
      <c r="B4" s="196" t="s">
        <v>18446</v>
      </c>
      <c r="C4" s="196" t="str">
        <f>VLOOKUP(A4,'import Bartın-Çankırı-Kastamonu'!A:Q,3,0)</f>
        <v>DOĞRU</v>
      </c>
      <c r="D4" s="196" t="s">
        <v>1688</v>
      </c>
      <c r="E4" s="196">
        <f>VLOOKUP(A4,'import Bartın-Çankırı-Kastamonu'!A:Q,5,0)</f>
        <v>4912</v>
      </c>
      <c r="F4" s="196">
        <f>VLOOKUP(A4,'import Bartın-Çankırı-Kastamonu'!A:Q,6,0)</f>
        <v>475</v>
      </c>
      <c r="G4" s="196">
        <f>VLOOKUP(A4,'import Bartın-Çankırı-Kastamonu'!A:Q,7,0)</f>
        <v>0</v>
      </c>
      <c r="H4" s="196">
        <f>VLOOKUP(A4,'import Bartın-Çankırı-Kastamonu'!A:Q,8,0)</f>
        <v>62</v>
      </c>
      <c r="I4" s="196">
        <f>VLOOKUP(A4,'import Bartın-Çankırı-Kastamonu'!A:Q,9,0)</f>
        <v>62</v>
      </c>
      <c r="J4" s="205">
        <f>VLOOKUP(A4,'import Bartın-Çankırı-Kastamonu'!A:Q,10,0)</f>
        <v>0</v>
      </c>
      <c r="K4" s="196" t="s">
        <v>18447</v>
      </c>
      <c r="L4" s="196">
        <v>3.662158555E9</v>
      </c>
      <c r="M4" s="196" t="s">
        <v>1350</v>
      </c>
      <c r="N4" s="196" t="s">
        <v>3943</v>
      </c>
      <c r="O4" s="196" t="s">
        <v>18448</v>
      </c>
      <c r="P4" s="206" t="str">
        <f>VLOOKUP(A4,'import Bartın-Çankırı-Kastamonu'!A:Q,16,0)</f>
        <v>Geleneksel</v>
      </c>
      <c r="Q4" s="1" t="b">
        <v>0</v>
      </c>
      <c r="R4" s="1"/>
      <c r="S4" s="1"/>
      <c r="T4" s="29"/>
      <c r="V4" s="208"/>
      <c r="W4" s="208"/>
      <c r="X4" s="1"/>
      <c r="Y4" s="1"/>
      <c r="Z4" s="208"/>
      <c r="AA4" s="1"/>
      <c r="AB4" s="208"/>
      <c r="AC4" s="1"/>
      <c r="AD4" s="208"/>
      <c r="AE4" s="1"/>
      <c r="AF4" s="208"/>
      <c r="AG4" s="1"/>
      <c r="AH4" s="208"/>
      <c r="AI4" s="1"/>
      <c r="AJ4" s="1"/>
      <c r="AK4" s="1"/>
      <c r="AL4" s="1"/>
      <c r="AM4" s="1"/>
    </row>
    <row r="5" ht="15.75" customHeight="1">
      <c r="A5" s="211" t="s">
        <v>18445</v>
      </c>
      <c r="B5" s="211" t="s">
        <v>18446</v>
      </c>
      <c r="C5" s="196" t="str">
        <f>VLOOKUP(A5,'import Bartın-Çankırı-Kastamonu'!A:Q,3,0)</f>
        <v>DOĞRU</v>
      </c>
      <c r="D5" s="211" t="s">
        <v>1688</v>
      </c>
      <c r="E5" s="196">
        <f>VLOOKUP(A5,'import Bartın-Çankırı-Kastamonu'!A:Q,5,0)</f>
        <v>4912</v>
      </c>
      <c r="F5" s="196">
        <f>VLOOKUP(A5,'import Bartın-Çankırı-Kastamonu'!A:Q,6,0)</f>
        <v>475</v>
      </c>
      <c r="G5" s="196">
        <f>VLOOKUP(A5,'import Bartın-Çankırı-Kastamonu'!A:Q,7,0)</f>
        <v>0</v>
      </c>
      <c r="H5" s="196">
        <f>VLOOKUP(A5,'import Bartın-Çankırı-Kastamonu'!A:Q,8,0)</f>
        <v>62</v>
      </c>
      <c r="I5" s="196">
        <f>VLOOKUP(A5,'import Bartın-Çankırı-Kastamonu'!A:Q,9,0)</f>
        <v>62</v>
      </c>
      <c r="J5" s="205">
        <f>VLOOKUP(A5,'import Bartın-Çankırı-Kastamonu'!A:Q,10,0)</f>
        <v>0</v>
      </c>
      <c r="K5" s="211" t="s">
        <v>18447</v>
      </c>
      <c r="L5" s="211">
        <v>3.662158555E9</v>
      </c>
      <c r="M5" s="211" t="s">
        <v>1350</v>
      </c>
      <c r="N5" s="211" t="s">
        <v>3943</v>
      </c>
      <c r="O5" s="211" t="s">
        <v>18448</v>
      </c>
      <c r="P5" s="206" t="str">
        <f>VLOOKUP(A5,'import Bartın-Çankırı-Kastamonu'!A:Q,16,0)</f>
        <v>Geleneksel</v>
      </c>
      <c r="Q5" s="1" t="b">
        <v>0</v>
      </c>
      <c r="R5" s="1"/>
      <c r="S5" s="1"/>
      <c r="T5" s="29"/>
      <c r="V5" s="208"/>
      <c r="W5" s="208"/>
      <c r="X5" s="1"/>
      <c r="Y5" s="1"/>
      <c r="Z5" s="208"/>
      <c r="AA5" s="1"/>
      <c r="AB5" s="208"/>
      <c r="AC5" s="1"/>
      <c r="AD5" s="208"/>
      <c r="AE5" s="1"/>
      <c r="AF5" s="208"/>
      <c r="AG5" s="1"/>
      <c r="AH5" s="208"/>
      <c r="AI5" s="1"/>
      <c r="AJ5" s="1"/>
      <c r="AK5" s="1"/>
      <c r="AL5" s="1"/>
      <c r="AM5" s="1"/>
    </row>
    <row r="6" ht="15.75" customHeight="1">
      <c r="A6" s="196" t="s">
        <v>3885</v>
      </c>
      <c r="B6" s="196" t="s">
        <v>3886</v>
      </c>
      <c r="C6" s="196" t="str">
        <f>VLOOKUP(A6,'import Bartın-Çankırı-Kastamonu'!A:Q,3,0)</f>
        <v>DOĞRU</v>
      </c>
      <c r="D6" s="196" t="s">
        <v>1364</v>
      </c>
      <c r="E6" s="196">
        <f>VLOOKUP(A6,'import Bartın-Çankırı-Kastamonu'!A:Q,5,0)</f>
        <v>1620</v>
      </c>
      <c r="F6" s="196">
        <f>VLOOKUP(A6,'import Bartın-Çankırı-Kastamonu'!A:Q,6,0)</f>
        <v>80</v>
      </c>
      <c r="G6" s="196">
        <f>VLOOKUP(A6,'import Bartın-Çankırı-Kastamonu'!A:Q,7,0)</f>
        <v>0</v>
      </c>
      <c r="H6" s="196">
        <f>VLOOKUP(A6,'import Bartın-Çankırı-Kastamonu'!A:Q,8,0)</f>
        <v>9</v>
      </c>
      <c r="I6" s="196">
        <f>VLOOKUP(A6,'import Bartın-Çankırı-Kastamonu'!A:Q,9,0)</f>
        <v>9</v>
      </c>
      <c r="J6" s="205">
        <f>VLOOKUP(A6,'import Bartın-Çankırı-Kastamonu'!A:Q,10,0)</f>
        <v>0</v>
      </c>
      <c r="K6" s="196" t="s">
        <v>18449</v>
      </c>
      <c r="L6" s="196">
        <v>3.662142E9</v>
      </c>
      <c r="M6" s="196" t="s">
        <v>1350</v>
      </c>
      <c r="N6" s="196" t="s">
        <v>3888</v>
      </c>
      <c r="O6" s="196" t="s">
        <v>3889</v>
      </c>
      <c r="P6" s="206" t="str">
        <f>VLOOKUP(A6,'import Bartın-Çankırı-Kastamonu'!A:Q,16,0)</f>
        <v>Geleneksel</v>
      </c>
      <c r="Q6" s="1" t="b">
        <v>0</v>
      </c>
      <c r="R6" s="1"/>
      <c r="S6" s="1"/>
      <c r="T6" s="207"/>
      <c r="V6" s="208"/>
      <c r="W6" s="208"/>
      <c r="X6" s="1"/>
      <c r="Y6" s="1"/>
      <c r="Z6" s="208"/>
      <c r="AA6" s="1"/>
      <c r="AB6" s="208"/>
      <c r="AC6" s="1"/>
      <c r="AD6" s="208"/>
      <c r="AE6" s="1"/>
      <c r="AF6" s="208"/>
      <c r="AG6" s="1"/>
      <c r="AH6" s="208"/>
      <c r="AI6" s="1"/>
      <c r="AJ6" s="1"/>
      <c r="AK6" s="1"/>
      <c r="AL6" s="1"/>
      <c r="AM6" s="1"/>
    </row>
    <row r="7" ht="15.75" customHeight="1">
      <c r="A7" s="211" t="s">
        <v>18450</v>
      </c>
      <c r="B7" s="211" t="s">
        <v>18451</v>
      </c>
      <c r="C7" s="196" t="str">
        <f>VLOOKUP(A7,'import Bartın-Çankırı-Kastamonu'!A:Q,3,0)</f>
        <v>DOĞRU</v>
      </c>
      <c r="D7" s="211" t="s">
        <v>1370</v>
      </c>
      <c r="E7" s="196">
        <f>VLOOKUP(A7,'import Bartın-Çankırı-Kastamonu'!A:Q,5,0)</f>
        <v>15</v>
      </c>
      <c r="F7" s="196">
        <f>VLOOKUP(A7,'import Bartın-Çankırı-Kastamonu'!A:Q,6,0)</f>
        <v>4</v>
      </c>
      <c r="G7" s="196">
        <f>VLOOKUP(A7,'import Bartın-Çankırı-Kastamonu'!A:Q,7,0)</f>
        <v>0</v>
      </c>
      <c r="H7" s="196">
        <f>VLOOKUP(A7,'import Bartın-Çankırı-Kastamonu'!A:Q,8,0)</f>
        <v>19</v>
      </c>
      <c r="I7" s="196">
        <f>VLOOKUP(A7,'import Bartın-Çankırı-Kastamonu'!A:Q,9,0)</f>
        <v>19</v>
      </c>
      <c r="J7" s="205">
        <f>VLOOKUP(A7,'import Bartın-Çankırı-Kastamonu'!A:Q,10,0)</f>
        <v>0</v>
      </c>
      <c r="K7" s="211" t="s">
        <v>18452</v>
      </c>
      <c r="L7" s="211">
        <v>3.665025E9</v>
      </c>
      <c r="M7" s="211" t="s">
        <v>1350</v>
      </c>
      <c r="N7" s="211" t="s">
        <v>18453</v>
      </c>
      <c r="O7" s="211" t="s">
        <v>18454</v>
      </c>
      <c r="P7" s="206" t="str">
        <f>VLOOKUP(A7,'import Bartın-Çankırı-Kastamonu'!A:Q,16,0)</f>
        <v>Geleneksel</v>
      </c>
      <c r="Q7" s="1" t="b">
        <v>0</v>
      </c>
      <c r="R7" s="1"/>
      <c r="S7" s="1"/>
      <c r="T7" s="207"/>
      <c r="V7" s="208"/>
      <c r="W7" s="208"/>
      <c r="X7" s="1"/>
      <c r="Y7" s="1"/>
      <c r="Z7" s="208"/>
      <c r="AA7" s="1"/>
      <c r="AB7" s="208"/>
      <c r="AC7" s="1"/>
      <c r="AD7" s="208"/>
      <c r="AE7" s="1"/>
      <c r="AF7" s="208"/>
      <c r="AG7" s="1"/>
      <c r="AH7" s="208"/>
      <c r="AI7" s="1"/>
      <c r="AJ7" s="1"/>
      <c r="AK7" s="1"/>
      <c r="AL7" s="1"/>
      <c r="AM7" s="1"/>
    </row>
    <row r="8" ht="15.75" customHeight="1">
      <c r="A8" s="196" t="s">
        <v>18455</v>
      </c>
      <c r="B8" s="196" t="s">
        <v>18456</v>
      </c>
      <c r="C8" s="196" t="str">
        <f>VLOOKUP(A8,'import Bartın-Çankırı-Kastamonu'!A:Q,3,0)</f>
        <v>DOĞRU</v>
      </c>
      <c r="D8" s="196" t="s">
        <v>1443</v>
      </c>
      <c r="E8" s="196">
        <f>VLOOKUP(A8,'import Bartın-Çankırı-Kastamonu'!A:Q,5,0)</f>
        <v>762</v>
      </c>
      <c r="F8" s="196">
        <f>VLOOKUP(A8,'import Bartın-Çankırı-Kastamonu'!A:Q,6,0)</f>
        <v>20</v>
      </c>
      <c r="G8" s="196">
        <f>VLOOKUP(A8,'import Bartın-Çankırı-Kastamonu'!A:Q,7,0)</f>
        <v>0</v>
      </c>
      <c r="H8" s="196">
        <f>VLOOKUP(A8,'import Bartın-Çankırı-Kastamonu'!A:Q,8,0)</f>
        <v>37</v>
      </c>
      <c r="I8" s="196">
        <f>VLOOKUP(A8,'import Bartın-Çankırı-Kastamonu'!A:Q,9,0)</f>
        <v>37</v>
      </c>
      <c r="J8" s="205">
        <f>VLOOKUP(A8,'import Bartın-Çankırı-Kastamonu'!A:Q,10,0)</f>
        <v>0</v>
      </c>
      <c r="K8" s="196" t="s">
        <v>18457</v>
      </c>
      <c r="L8" s="196">
        <v>5.422470437E9</v>
      </c>
      <c r="M8" s="196" t="s">
        <v>1350</v>
      </c>
      <c r="N8" s="196" t="s">
        <v>3943</v>
      </c>
      <c r="O8" s="196" t="s">
        <v>18458</v>
      </c>
      <c r="P8" s="206" t="str">
        <f>VLOOKUP(A8,'import Bartın-Çankırı-Kastamonu'!A:Q,16,0)</f>
        <v>Geleneksel</v>
      </c>
      <c r="Q8" s="1" t="b">
        <v>0</v>
      </c>
      <c r="R8" s="1"/>
      <c r="S8" s="1"/>
      <c r="T8" s="207"/>
      <c r="V8" s="208"/>
      <c r="W8" s="208"/>
      <c r="X8" s="1"/>
      <c r="Y8" s="1"/>
      <c r="Z8" s="208"/>
      <c r="AA8" s="1"/>
      <c r="AB8" s="208"/>
      <c r="AC8" s="1"/>
      <c r="AD8" s="208"/>
      <c r="AE8" s="1"/>
      <c r="AF8" s="208"/>
      <c r="AG8" s="1"/>
      <c r="AH8" s="208"/>
      <c r="AI8" s="1"/>
      <c r="AJ8" s="1"/>
      <c r="AK8" s="1"/>
      <c r="AL8" s="1"/>
      <c r="AM8" s="1"/>
    </row>
    <row r="9" ht="15.75" customHeight="1">
      <c r="A9" s="211" t="s">
        <v>18455</v>
      </c>
      <c r="B9" s="211" t="s">
        <v>18456</v>
      </c>
      <c r="C9" s="196" t="str">
        <f>VLOOKUP(A9,'import Bartın-Çankırı-Kastamonu'!A:Q,3,0)</f>
        <v>DOĞRU</v>
      </c>
      <c r="D9" s="211" t="s">
        <v>1443</v>
      </c>
      <c r="E9" s="196">
        <f>VLOOKUP(A9,'import Bartın-Çankırı-Kastamonu'!A:Q,5,0)</f>
        <v>762</v>
      </c>
      <c r="F9" s="196">
        <f>VLOOKUP(A9,'import Bartın-Çankırı-Kastamonu'!A:Q,6,0)</f>
        <v>20</v>
      </c>
      <c r="G9" s="196">
        <f>VLOOKUP(A9,'import Bartın-Çankırı-Kastamonu'!A:Q,7,0)</f>
        <v>0</v>
      </c>
      <c r="H9" s="196">
        <f>VLOOKUP(A9,'import Bartın-Çankırı-Kastamonu'!A:Q,8,0)</f>
        <v>37</v>
      </c>
      <c r="I9" s="196">
        <f>VLOOKUP(A9,'import Bartın-Çankırı-Kastamonu'!A:Q,9,0)</f>
        <v>37</v>
      </c>
      <c r="J9" s="205">
        <f>VLOOKUP(A9,'import Bartın-Çankırı-Kastamonu'!A:Q,10,0)</f>
        <v>0</v>
      </c>
      <c r="K9" s="211" t="s">
        <v>18457</v>
      </c>
      <c r="L9" s="211">
        <v>5.422470437E9</v>
      </c>
      <c r="M9" s="211" t="s">
        <v>1350</v>
      </c>
      <c r="N9" s="211" t="s">
        <v>18459</v>
      </c>
      <c r="O9" s="211" t="s">
        <v>18458</v>
      </c>
      <c r="P9" s="206" t="str">
        <f>VLOOKUP(A9,'import Bartın-Çankırı-Kastamonu'!A:Q,16,0)</f>
        <v>Geleneksel</v>
      </c>
      <c r="Q9" s="1" t="b">
        <v>0</v>
      </c>
      <c r="R9" s="1"/>
      <c r="S9" s="1"/>
      <c r="T9" s="207"/>
      <c r="U9" s="27"/>
      <c r="V9" s="208"/>
      <c r="W9" s="208"/>
      <c r="X9" s="1"/>
      <c r="Y9" s="1"/>
      <c r="Z9" s="208"/>
      <c r="AA9" s="1"/>
      <c r="AB9" s="208"/>
      <c r="AC9" s="1"/>
      <c r="AD9" s="208"/>
      <c r="AE9" s="1"/>
      <c r="AF9" s="208"/>
      <c r="AG9" s="1"/>
      <c r="AH9" s="208"/>
      <c r="AI9" s="1"/>
      <c r="AJ9" s="1"/>
      <c r="AK9" s="1"/>
      <c r="AL9" s="1"/>
      <c r="AM9" s="1"/>
    </row>
    <row r="10" ht="15.75" customHeight="1">
      <c r="A10" s="211" t="s">
        <v>18460</v>
      </c>
      <c r="B10" s="211" t="s">
        <v>18461</v>
      </c>
      <c r="C10" s="196" t="str">
        <f>VLOOKUP(A10,'import Bartın-Çankırı-Kastamonu'!A:Q,3,0)</f>
        <v>DOĞRU</v>
      </c>
      <c r="D10" s="211" t="s">
        <v>1364</v>
      </c>
      <c r="E10" s="196" t="str">
        <f>VLOOKUP(A10,'import Bartın-Çankırı-Kastamonu'!A:Q,5,0)</f>
        <v/>
      </c>
      <c r="F10" s="196" t="str">
        <f>VLOOKUP(A10,'import Bartın-Çankırı-Kastamonu'!A:Q,6,0)</f>
        <v/>
      </c>
      <c r="G10" s="196">
        <f>VLOOKUP(A10,'import Bartın-Çankırı-Kastamonu'!A:Q,7,0)</f>
        <v>0</v>
      </c>
      <c r="H10" s="196">
        <f>VLOOKUP(A10,'import Bartın-Çankırı-Kastamonu'!A:Q,8,0)</f>
        <v>8</v>
      </c>
      <c r="I10" s="196">
        <f>VLOOKUP(A10,'import Bartın-Çankırı-Kastamonu'!A:Q,9,0)</f>
        <v>8</v>
      </c>
      <c r="J10" s="205">
        <f>VLOOKUP(A10,'import Bartın-Çankırı-Kastamonu'!A:Q,10,0)</f>
        <v>0</v>
      </c>
      <c r="K10" s="211" t="s">
        <v>18462</v>
      </c>
      <c r="L10" s="211">
        <v>5.445431927E9</v>
      </c>
      <c r="M10" s="211" t="s">
        <v>1350</v>
      </c>
      <c r="N10" s="211" t="s">
        <v>18453</v>
      </c>
      <c r="O10" s="211" t="s">
        <v>18463</v>
      </c>
      <c r="P10" s="206" t="str">
        <f>VLOOKUP(A10,'import Bartın-Çankırı-Kastamonu'!A:Q,16,0)</f>
        <v>Geleneksel</v>
      </c>
      <c r="Q10" s="1" t="b">
        <v>0</v>
      </c>
      <c r="R10" s="1"/>
      <c r="S10" s="1"/>
      <c r="T10" s="207"/>
      <c r="V10" s="208"/>
      <c r="W10" s="208"/>
      <c r="X10" s="1"/>
      <c r="Y10" s="1"/>
      <c r="Z10" s="208"/>
      <c r="AA10" s="1"/>
      <c r="AB10" s="208"/>
      <c r="AC10" s="1"/>
      <c r="AD10" s="208"/>
      <c r="AE10" s="1"/>
      <c r="AF10" s="208"/>
      <c r="AG10" s="1"/>
      <c r="AH10" s="208"/>
      <c r="AI10" s="1"/>
      <c r="AJ10" s="1"/>
      <c r="AK10" s="1"/>
      <c r="AL10" s="1"/>
      <c r="AM10" s="1"/>
    </row>
    <row r="11" ht="15.75" customHeight="1">
      <c r="A11" s="196" t="s">
        <v>18464</v>
      </c>
      <c r="B11" s="196" t="s">
        <v>18465</v>
      </c>
      <c r="C11" s="196" t="str">
        <f>VLOOKUP(A11,'import Bartın-Çankırı-Kastamonu'!A:Q,3,0)</f>
        <v>DOĞRU</v>
      </c>
      <c r="D11" s="196" t="s">
        <v>1507</v>
      </c>
      <c r="E11" s="196">
        <f>VLOOKUP(A11,'import Bartın-Çankırı-Kastamonu'!A:Q,5,0)</f>
        <v>472</v>
      </c>
      <c r="F11" s="196">
        <f>VLOOKUP(A11,'import Bartın-Çankırı-Kastamonu'!A:Q,6,0)</f>
        <v>49</v>
      </c>
      <c r="G11" s="196">
        <f>VLOOKUP(A11,'import Bartın-Çankırı-Kastamonu'!A:Q,7,0)</f>
        <v>5</v>
      </c>
      <c r="H11" s="196">
        <f>VLOOKUP(A11,'import Bartın-Çankırı-Kastamonu'!A:Q,8,0)</f>
        <v>4</v>
      </c>
      <c r="I11" s="196">
        <f>VLOOKUP(A11,'import Bartın-Çankırı-Kastamonu'!A:Q,9,0)</f>
        <v>9</v>
      </c>
      <c r="J11" s="205">
        <f>VLOOKUP(A11,'import Bartın-Çankırı-Kastamonu'!A:Q,10,0)</f>
        <v>0.56</v>
      </c>
      <c r="K11" s="196" t="s">
        <v>18466</v>
      </c>
      <c r="L11" s="196">
        <v>5.39735349E9</v>
      </c>
      <c r="M11" s="196" t="s">
        <v>1350</v>
      </c>
      <c r="N11" s="196" t="s">
        <v>3943</v>
      </c>
      <c r="O11" s="196" t="s">
        <v>18467</v>
      </c>
      <c r="P11" s="206" t="str">
        <f>VLOOKUP(A11,'import Bartın-Çankırı-Kastamonu'!A:Q,16,0)</f>
        <v>Geleneksel</v>
      </c>
      <c r="Q11" s="1" t="b">
        <v>0</v>
      </c>
      <c r="R11" s="1"/>
      <c r="S11" s="1"/>
      <c r="T11" s="207"/>
      <c r="V11" s="208"/>
      <c r="W11" s="208"/>
      <c r="X11" s="1"/>
      <c r="Y11" s="1"/>
      <c r="Z11" s="208"/>
      <c r="AA11" s="1"/>
      <c r="AB11" s="208"/>
      <c r="AC11" s="1"/>
      <c r="AD11" s="208"/>
      <c r="AE11" s="1"/>
      <c r="AF11" s="208"/>
      <c r="AG11" s="1"/>
      <c r="AH11" s="208"/>
      <c r="AI11" s="1"/>
      <c r="AJ11" s="1"/>
      <c r="AK11" s="1"/>
      <c r="AL11" s="1"/>
      <c r="AM11" s="1"/>
    </row>
    <row r="12" ht="15.75" customHeight="1">
      <c r="A12" s="211" t="s">
        <v>18468</v>
      </c>
      <c r="B12" s="211" t="s">
        <v>18469</v>
      </c>
      <c r="C12" s="196" t="str">
        <f>VLOOKUP(A12,'import Bartın-Çankırı-Kastamonu'!A:Q,3,0)</f>
        <v>DOĞRU</v>
      </c>
      <c r="D12" s="211" t="s">
        <v>1577</v>
      </c>
      <c r="E12" s="196">
        <f>VLOOKUP(A12,'import Bartın-Çankırı-Kastamonu'!A:Q,5,0)</f>
        <v>18</v>
      </c>
      <c r="F12" s="196">
        <f>VLOOKUP(A12,'import Bartın-Çankırı-Kastamonu'!A:Q,6,0)</f>
        <v>18</v>
      </c>
      <c r="G12" s="196">
        <f>VLOOKUP(A12,'import Bartın-Çankırı-Kastamonu'!A:Q,7,0)</f>
        <v>0</v>
      </c>
      <c r="H12" s="196">
        <f>VLOOKUP(A12,'import Bartın-Çankırı-Kastamonu'!A:Q,8,0)</f>
        <v>38</v>
      </c>
      <c r="I12" s="196">
        <f>VLOOKUP(A12,'import Bartın-Çankırı-Kastamonu'!A:Q,9,0)</f>
        <v>38</v>
      </c>
      <c r="J12" s="205">
        <f>VLOOKUP(A12,'import Bartın-Çankırı-Kastamonu'!A:Q,10,0)</f>
        <v>0</v>
      </c>
      <c r="K12" s="211" t="s">
        <v>18470</v>
      </c>
      <c r="L12" s="211">
        <v>5.452204416E9</v>
      </c>
      <c r="M12" s="211" t="s">
        <v>1350</v>
      </c>
      <c r="N12" s="211" t="s">
        <v>3943</v>
      </c>
      <c r="O12" s="211" t="s">
        <v>18471</v>
      </c>
      <c r="P12" s="206" t="str">
        <f>VLOOKUP(A12,'import Bartın-Çankırı-Kastamonu'!A:Q,16,0)</f>
        <v>Geleneksel</v>
      </c>
      <c r="Q12" s="1" t="b">
        <v>0</v>
      </c>
      <c r="R12" s="1"/>
      <c r="S12" s="1"/>
      <c r="T12" s="207"/>
      <c r="V12" s="208"/>
      <c r="W12" s="208"/>
      <c r="X12" s="1"/>
      <c r="Y12" s="1"/>
      <c r="Z12" s="208"/>
      <c r="AA12" s="1"/>
      <c r="AB12" s="208"/>
      <c r="AC12" s="1"/>
      <c r="AD12" s="208"/>
      <c r="AE12" s="1"/>
      <c r="AF12" s="208"/>
      <c r="AG12" s="1"/>
      <c r="AH12" s="208"/>
      <c r="AI12" s="1"/>
      <c r="AJ12" s="1"/>
      <c r="AK12" s="1"/>
      <c r="AL12" s="1"/>
      <c r="AM12" s="1"/>
    </row>
    <row r="13" ht="15.75" customHeight="1">
      <c r="A13" s="196" t="s">
        <v>18472</v>
      </c>
      <c r="B13" s="196" t="s">
        <v>18473</v>
      </c>
      <c r="C13" s="196" t="str">
        <f>VLOOKUP(A13,'import Bartın-Çankırı-Kastamonu'!A:Q,3,0)</f>
        <v>DOĞRU</v>
      </c>
      <c r="D13" s="196" t="s">
        <v>1370</v>
      </c>
      <c r="E13" s="196">
        <f>VLOOKUP(A13,'import Bartın-Çankırı-Kastamonu'!A:Q,5,0)</f>
        <v>437</v>
      </c>
      <c r="F13" s="196">
        <f>VLOOKUP(A13,'import Bartın-Çankırı-Kastamonu'!A:Q,6,0)</f>
        <v>25</v>
      </c>
      <c r="G13" s="196">
        <f>VLOOKUP(A13,'import Bartın-Çankırı-Kastamonu'!A:Q,7,0)</f>
        <v>0</v>
      </c>
      <c r="H13" s="196">
        <f>VLOOKUP(A13,'import Bartın-Çankırı-Kastamonu'!A:Q,8,0)</f>
        <v>24</v>
      </c>
      <c r="I13" s="196">
        <f>VLOOKUP(A13,'import Bartın-Çankırı-Kastamonu'!A:Q,9,0)</f>
        <v>24</v>
      </c>
      <c r="J13" s="205">
        <f>VLOOKUP(A13,'import Bartın-Çankırı-Kastamonu'!A:Q,10,0)</f>
        <v>0</v>
      </c>
      <c r="K13" s="196" t="s">
        <v>18474</v>
      </c>
      <c r="L13" s="196">
        <v>3.66214033E9</v>
      </c>
      <c r="M13" s="196" t="s">
        <v>1350</v>
      </c>
      <c r="N13" s="196" t="s">
        <v>3888</v>
      </c>
      <c r="O13" s="196" t="s">
        <v>18475</v>
      </c>
      <c r="P13" s="206" t="str">
        <f>VLOOKUP(A13,'import Bartın-Çankırı-Kastamonu'!A:Q,16,0)</f>
        <v>Geleneksel</v>
      </c>
      <c r="Q13" s="1" t="b">
        <v>0</v>
      </c>
      <c r="R13" s="1"/>
      <c r="S13" s="1"/>
      <c r="T13" s="1"/>
      <c r="V13" s="208"/>
      <c r="W13" s="208"/>
      <c r="X13" s="1"/>
      <c r="Y13" s="1"/>
      <c r="Z13" s="208"/>
      <c r="AA13" s="1"/>
      <c r="AB13" s="208"/>
      <c r="AC13" s="1"/>
      <c r="AD13" s="208"/>
      <c r="AE13" s="1"/>
      <c r="AF13" s="208"/>
      <c r="AG13" s="1"/>
      <c r="AH13" s="208"/>
      <c r="AI13" s="1"/>
      <c r="AJ13" s="1"/>
      <c r="AK13" s="1"/>
      <c r="AL13" s="1"/>
      <c r="AM13" s="1"/>
    </row>
    <row r="14" ht="15.75" customHeight="1">
      <c r="A14" s="211" t="s">
        <v>18472</v>
      </c>
      <c r="B14" s="211" t="s">
        <v>18473</v>
      </c>
      <c r="C14" s="196" t="str">
        <f>VLOOKUP(A14,'import Bartın-Çankırı-Kastamonu'!A:Q,3,0)</f>
        <v>DOĞRU</v>
      </c>
      <c r="D14" s="211" t="s">
        <v>1370</v>
      </c>
      <c r="E14" s="196">
        <f>VLOOKUP(A14,'import Bartın-Çankırı-Kastamonu'!A:Q,5,0)</f>
        <v>437</v>
      </c>
      <c r="F14" s="196">
        <f>VLOOKUP(A14,'import Bartın-Çankırı-Kastamonu'!A:Q,6,0)</f>
        <v>25</v>
      </c>
      <c r="G14" s="196">
        <f>VLOOKUP(A14,'import Bartın-Çankırı-Kastamonu'!A:Q,7,0)</f>
        <v>0</v>
      </c>
      <c r="H14" s="196">
        <f>VLOOKUP(A14,'import Bartın-Çankırı-Kastamonu'!A:Q,8,0)</f>
        <v>24</v>
      </c>
      <c r="I14" s="196">
        <f>VLOOKUP(A14,'import Bartın-Çankırı-Kastamonu'!A:Q,9,0)</f>
        <v>24</v>
      </c>
      <c r="J14" s="205">
        <f>VLOOKUP(A14,'import Bartın-Çankırı-Kastamonu'!A:Q,10,0)</f>
        <v>0</v>
      </c>
      <c r="K14" s="211" t="s">
        <v>18474</v>
      </c>
      <c r="L14" s="211">
        <v>3.66214033E9</v>
      </c>
      <c r="M14" s="211" t="s">
        <v>1350</v>
      </c>
      <c r="N14" s="211" t="s">
        <v>3888</v>
      </c>
      <c r="O14" s="211" t="s">
        <v>18475</v>
      </c>
      <c r="P14" s="206" t="str">
        <f>VLOOKUP(A14,'import Bartın-Çankırı-Kastamonu'!A:Q,16,0)</f>
        <v>Geleneksel</v>
      </c>
      <c r="Q14" s="1" t="b">
        <v>0</v>
      </c>
      <c r="R14" s="1"/>
      <c r="S14" s="1"/>
      <c r="T14" s="207"/>
      <c r="V14" s="208"/>
      <c r="W14" s="208"/>
      <c r="X14" s="1"/>
      <c r="Y14" s="1"/>
      <c r="Z14" s="208"/>
      <c r="AA14" s="1"/>
      <c r="AB14" s="208"/>
      <c r="AC14" s="1"/>
      <c r="AD14" s="208"/>
      <c r="AE14" s="1"/>
      <c r="AF14" s="208"/>
      <c r="AG14" s="1"/>
      <c r="AH14" s="208"/>
      <c r="AI14" s="1"/>
      <c r="AJ14" s="1"/>
      <c r="AK14" s="1"/>
      <c r="AL14" s="1"/>
      <c r="AM14" s="1"/>
    </row>
    <row r="15" ht="15.75" customHeight="1">
      <c r="A15" s="196" t="s">
        <v>18476</v>
      </c>
      <c r="B15" s="196" t="s">
        <v>18477</v>
      </c>
      <c r="C15" s="196" t="str">
        <f>VLOOKUP(A15,'import Bartın-Çankırı-Kastamonu'!A:Q,3,0)</f>
        <v>DOĞRU</v>
      </c>
      <c r="D15" s="196" t="s">
        <v>1370</v>
      </c>
      <c r="E15" s="196">
        <f>VLOOKUP(A15,'import Bartın-Çankırı-Kastamonu'!A:Q,5,0)</f>
        <v>801</v>
      </c>
      <c r="F15" s="196">
        <f>VLOOKUP(A15,'import Bartın-Çankırı-Kastamonu'!A:Q,6,0)</f>
        <v>18</v>
      </c>
      <c r="G15" s="196">
        <f>VLOOKUP(A15,'import Bartın-Çankırı-Kastamonu'!A:Q,7,0)</f>
        <v>0</v>
      </c>
      <c r="H15" s="196">
        <f>VLOOKUP(A15,'import Bartın-Çankırı-Kastamonu'!A:Q,8,0)</f>
        <v>33</v>
      </c>
      <c r="I15" s="196">
        <f>VLOOKUP(A15,'import Bartın-Çankırı-Kastamonu'!A:Q,9,0)</f>
        <v>33</v>
      </c>
      <c r="J15" s="205">
        <f>VLOOKUP(A15,'import Bartın-Çankırı-Kastamonu'!A:Q,10,0)</f>
        <v>0</v>
      </c>
      <c r="K15" s="196" t="s">
        <v>18478</v>
      </c>
      <c r="L15" s="196">
        <v>3.662124123E9</v>
      </c>
      <c r="M15" s="196" t="s">
        <v>1350</v>
      </c>
      <c r="N15" s="196" t="s">
        <v>4038</v>
      </c>
      <c r="O15" s="196" t="s">
        <v>18479</v>
      </c>
      <c r="P15" s="206" t="str">
        <f>VLOOKUP(A15,'import Bartın-Çankırı-Kastamonu'!A:Q,16,0)</f>
        <v>Geleneksel</v>
      </c>
      <c r="Q15" s="1" t="b">
        <v>0</v>
      </c>
      <c r="R15" s="1"/>
      <c r="S15" s="1"/>
      <c r="T15" s="207"/>
      <c r="V15" s="208"/>
      <c r="W15" s="208"/>
      <c r="X15" s="1"/>
      <c r="Y15" s="1"/>
      <c r="Z15" s="208"/>
      <c r="AA15" s="1"/>
      <c r="AB15" s="208"/>
      <c r="AC15" s="1"/>
      <c r="AD15" s="208"/>
      <c r="AE15" s="1"/>
      <c r="AF15" s="208"/>
      <c r="AG15" s="1"/>
      <c r="AH15" s="208"/>
      <c r="AI15" s="1"/>
      <c r="AJ15" s="1"/>
      <c r="AK15" s="1"/>
      <c r="AL15" s="1"/>
      <c r="AM15" s="1"/>
    </row>
    <row r="16" ht="15.75" customHeight="1">
      <c r="A16" s="211" t="s">
        <v>18476</v>
      </c>
      <c r="B16" s="211" t="s">
        <v>18477</v>
      </c>
      <c r="C16" s="196" t="str">
        <f>VLOOKUP(A16,'import Bartın-Çankırı-Kastamonu'!A:Q,3,0)</f>
        <v>DOĞRU</v>
      </c>
      <c r="D16" s="211" t="s">
        <v>1370</v>
      </c>
      <c r="E16" s="196">
        <f>VLOOKUP(A16,'import Bartın-Çankırı-Kastamonu'!A:Q,5,0)</f>
        <v>801</v>
      </c>
      <c r="F16" s="196">
        <f>VLOOKUP(A16,'import Bartın-Çankırı-Kastamonu'!A:Q,6,0)</f>
        <v>18</v>
      </c>
      <c r="G16" s="196">
        <f>VLOOKUP(A16,'import Bartın-Çankırı-Kastamonu'!A:Q,7,0)</f>
        <v>0</v>
      </c>
      <c r="H16" s="196">
        <f>VLOOKUP(A16,'import Bartın-Çankırı-Kastamonu'!A:Q,8,0)</f>
        <v>33</v>
      </c>
      <c r="I16" s="196">
        <f>VLOOKUP(A16,'import Bartın-Çankırı-Kastamonu'!A:Q,9,0)</f>
        <v>33</v>
      </c>
      <c r="J16" s="205">
        <f>VLOOKUP(A16,'import Bartın-Çankırı-Kastamonu'!A:Q,10,0)</f>
        <v>0</v>
      </c>
      <c r="K16" s="211" t="s">
        <v>18478</v>
      </c>
      <c r="L16" s="211">
        <v>3.662124123E9</v>
      </c>
      <c r="M16" s="211" t="s">
        <v>1350</v>
      </c>
      <c r="N16" s="211" t="s">
        <v>4038</v>
      </c>
      <c r="O16" s="211" t="s">
        <v>18479</v>
      </c>
      <c r="P16" s="206" t="str">
        <f>VLOOKUP(A16,'import Bartın-Çankırı-Kastamonu'!A:Q,16,0)</f>
        <v>Geleneksel</v>
      </c>
      <c r="Q16" s="1" t="b">
        <v>0</v>
      </c>
      <c r="R16" s="1"/>
      <c r="S16" s="1"/>
      <c r="T16" s="207"/>
      <c r="V16" s="208"/>
      <c r="W16" s="208"/>
      <c r="X16" s="1"/>
      <c r="Y16" s="1"/>
      <c r="Z16" s="208"/>
      <c r="AA16" s="1"/>
      <c r="AB16" s="208"/>
      <c r="AC16" s="1"/>
      <c r="AD16" s="208"/>
      <c r="AE16" s="1"/>
      <c r="AF16" s="208"/>
      <c r="AG16" s="1"/>
      <c r="AH16" s="208"/>
      <c r="AI16" s="1"/>
      <c r="AJ16" s="1"/>
      <c r="AK16" s="1"/>
      <c r="AL16" s="1"/>
      <c r="AM16" s="1"/>
    </row>
    <row r="17" ht="15.75" customHeight="1">
      <c r="A17" s="196" t="s">
        <v>18480</v>
      </c>
      <c r="B17" s="196" t="s">
        <v>18481</v>
      </c>
      <c r="C17" s="196" t="str">
        <f>VLOOKUP(A17,'import Bartın-Çankırı-Kastamonu'!A:Q,3,0)</f>
        <v>DOĞRU</v>
      </c>
      <c r="D17" s="196" t="s">
        <v>1385</v>
      </c>
      <c r="E17" s="196">
        <f>VLOOKUP(A17,'import Bartın-Çankırı-Kastamonu'!A:Q,5,0)</f>
        <v>1341</v>
      </c>
      <c r="F17" s="196">
        <f>VLOOKUP(A17,'import Bartın-Çankırı-Kastamonu'!A:Q,6,0)</f>
        <v>85</v>
      </c>
      <c r="G17" s="196">
        <f>VLOOKUP(A17,'import Bartın-Çankırı-Kastamonu'!A:Q,7,0)</f>
        <v>0</v>
      </c>
      <c r="H17" s="196">
        <f>VLOOKUP(A17,'import Bartın-Çankırı-Kastamonu'!A:Q,8,0)</f>
        <v>43</v>
      </c>
      <c r="I17" s="196">
        <f>VLOOKUP(A17,'import Bartın-Çankırı-Kastamonu'!A:Q,9,0)</f>
        <v>43</v>
      </c>
      <c r="J17" s="205">
        <f>VLOOKUP(A17,'import Bartın-Çankırı-Kastamonu'!A:Q,10,0)</f>
        <v>0</v>
      </c>
      <c r="K17" s="196" t="s">
        <v>18482</v>
      </c>
      <c r="L17" s="196">
        <v>3.662152282E9</v>
      </c>
      <c r="M17" s="196" t="s">
        <v>1350</v>
      </c>
      <c r="N17" s="196" t="s">
        <v>18453</v>
      </c>
      <c r="O17" s="196" t="s">
        <v>18483</v>
      </c>
      <c r="P17" s="206" t="str">
        <f>VLOOKUP(A17,'import Bartın-Çankırı-Kastamonu'!A:Q,16,0)</f>
        <v>Geleneksel</v>
      </c>
      <c r="Q17" s="1" t="b">
        <v>0</v>
      </c>
      <c r="R17" s="1"/>
      <c r="S17" s="1"/>
      <c r="T17" s="207"/>
      <c r="V17" s="208"/>
      <c r="W17" s="208"/>
      <c r="X17" s="1"/>
      <c r="Y17" s="1"/>
      <c r="Z17" s="208"/>
      <c r="AA17" s="1"/>
      <c r="AB17" s="208"/>
      <c r="AC17" s="1"/>
      <c r="AD17" s="208"/>
      <c r="AE17" s="1"/>
      <c r="AF17" s="208"/>
      <c r="AG17" s="1"/>
      <c r="AH17" s="208"/>
      <c r="AI17" s="1"/>
      <c r="AJ17" s="1"/>
      <c r="AK17" s="1"/>
      <c r="AL17" s="1"/>
      <c r="AM17" s="1"/>
    </row>
    <row r="18" ht="15.75" customHeight="1">
      <c r="A18" s="211" t="s">
        <v>18480</v>
      </c>
      <c r="B18" s="211" t="s">
        <v>18481</v>
      </c>
      <c r="C18" s="196" t="str">
        <f>VLOOKUP(A18,'import Bartın-Çankırı-Kastamonu'!A:Q,3,0)</f>
        <v>DOĞRU</v>
      </c>
      <c r="D18" s="211" t="s">
        <v>1385</v>
      </c>
      <c r="E18" s="196">
        <f>VLOOKUP(A18,'import Bartın-Çankırı-Kastamonu'!A:Q,5,0)</f>
        <v>1341</v>
      </c>
      <c r="F18" s="196">
        <f>VLOOKUP(A18,'import Bartın-Çankırı-Kastamonu'!A:Q,6,0)</f>
        <v>85</v>
      </c>
      <c r="G18" s="196">
        <f>VLOOKUP(A18,'import Bartın-Çankırı-Kastamonu'!A:Q,7,0)</f>
        <v>0</v>
      </c>
      <c r="H18" s="196">
        <f>VLOOKUP(A18,'import Bartın-Çankırı-Kastamonu'!A:Q,8,0)</f>
        <v>43</v>
      </c>
      <c r="I18" s="196">
        <f>VLOOKUP(A18,'import Bartın-Çankırı-Kastamonu'!A:Q,9,0)</f>
        <v>43</v>
      </c>
      <c r="J18" s="205">
        <f>VLOOKUP(A18,'import Bartın-Çankırı-Kastamonu'!A:Q,10,0)</f>
        <v>0</v>
      </c>
      <c r="K18" s="211" t="s">
        <v>18482</v>
      </c>
      <c r="L18" s="211">
        <v>3.662152282E9</v>
      </c>
      <c r="M18" s="211" t="s">
        <v>1350</v>
      </c>
      <c r="N18" s="211" t="s">
        <v>18453</v>
      </c>
      <c r="O18" s="211" t="s">
        <v>18483</v>
      </c>
      <c r="P18" s="206" t="str">
        <f>VLOOKUP(A18,'import Bartın-Çankırı-Kastamonu'!A:Q,16,0)</f>
        <v>Geleneksel</v>
      </c>
      <c r="Q18" s="1" t="b">
        <v>0</v>
      </c>
      <c r="R18" s="1"/>
      <c r="S18" s="1"/>
      <c r="T18" s="207"/>
      <c r="V18" s="208"/>
      <c r="W18" s="208"/>
      <c r="X18" s="1"/>
      <c r="Y18" s="1"/>
      <c r="Z18" s="208"/>
      <c r="AA18" s="1"/>
      <c r="AB18" s="208"/>
      <c r="AC18" s="1"/>
      <c r="AD18" s="208"/>
      <c r="AE18" s="1"/>
      <c r="AF18" s="208"/>
      <c r="AG18" s="1"/>
      <c r="AH18" s="208"/>
      <c r="AI18" s="1"/>
      <c r="AJ18" s="1"/>
      <c r="AK18" s="1"/>
      <c r="AL18" s="1"/>
      <c r="AM18" s="1"/>
    </row>
    <row r="19" ht="15.75" customHeight="1">
      <c r="A19" s="196" t="s">
        <v>3940</v>
      </c>
      <c r="B19" s="196" t="s">
        <v>3941</v>
      </c>
      <c r="C19" s="196" t="str">
        <f>VLOOKUP(A19,'import Bartın-Çankırı-Kastamonu'!A:Q,3,0)</f>
        <v>DOĞRU</v>
      </c>
      <c r="D19" s="196" t="s">
        <v>1378</v>
      </c>
      <c r="E19" s="196">
        <f>VLOOKUP(A19,'import Bartın-Çankırı-Kastamonu'!A:Q,5,0)</f>
        <v>2862</v>
      </c>
      <c r="F19" s="196">
        <f>VLOOKUP(A19,'import Bartın-Çankırı-Kastamonu'!A:Q,6,0)</f>
        <v>91</v>
      </c>
      <c r="G19" s="196">
        <f>VLOOKUP(A19,'import Bartın-Çankırı-Kastamonu'!A:Q,7,0)</f>
        <v>0</v>
      </c>
      <c r="H19" s="196">
        <f>VLOOKUP(A19,'import Bartın-Çankırı-Kastamonu'!A:Q,8,0)</f>
        <v>54</v>
      </c>
      <c r="I19" s="196">
        <f>VLOOKUP(A19,'import Bartın-Çankırı-Kastamonu'!A:Q,9,0)</f>
        <v>54</v>
      </c>
      <c r="J19" s="205">
        <f>VLOOKUP(A19,'import Bartın-Çankırı-Kastamonu'!A:Q,10,0)</f>
        <v>0</v>
      </c>
      <c r="K19" s="196" t="s">
        <v>3942</v>
      </c>
      <c r="L19" s="196">
        <v>3.662154414E9</v>
      </c>
      <c r="M19" s="196" t="s">
        <v>1350</v>
      </c>
      <c r="N19" s="196" t="s">
        <v>3943</v>
      </c>
      <c r="O19" s="196" t="s">
        <v>3944</v>
      </c>
      <c r="P19" s="206" t="str">
        <f>VLOOKUP(A19,'import Bartın-Çankırı-Kastamonu'!A:Q,16,0)</f>
        <v>Geleneksel</v>
      </c>
      <c r="Q19" s="1" t="b">
        <v>0</v>
      </c>
      <c r="R19" s="1"/>
      <c r="S19" s="1"/>
      <c r="T19" s="207"/>
      <c r="V19" s="208"/>
      <c r="W19" s="208"/>
      <c r="X19" s="1"/>
      <c r="Y19" s="1"/>
      <c r="Z19" s="208"/>
      <c r="AA19" s="1"/>
      <c r="AB19" s="208"/>
      <c r="AC19" s="1"/>
      <c r="AD19" s="208"/>
      <c r="AE19" s="1"/>
      <c r="AF19" s="208"/>
      <c r="AG19" s="1"/>
      <c r="AH19" s="208"/>
      <c r="AI19" s="1"/>
      <c r="AJ19" s="1"/>
      <c r="AK19" s="1"/>
      <c r="AL19" s="1"/>
      <c r="AM19" s="1"/>
    </row>
    <row r="20" ht="15.75" customHeight="1">
      <c r="A20" s="211" t="s">
        <v>18484</v>
      </c>
      <c r="B20" s="211" t="s">
        <v>18485</v>
      </c>
      <c r="C20" s="196" t="str">
        <f>VLOOKUP(A20,'import Bartın-Çankırı-Kastamonu'!A:Q,3,0)</f>
        <v>DOĞRU</v>
      </c>
      <c r="D20" s="211" t="s">
        <v>1364</v>
      </c>
      <c r="E20" s="196" t="str">
        <f>VLOOKUP(A20,'import Bartın-Çankırı-Kastamonu'!A:Q,5,0)</f>
        <v/>
      </c>
      <c r="F20" s="196" t="str">
        <f>VLOOKUP(A20,'import Bartın-Çankırı-Kastamonu'!A:Q,6,0)</f>
        <v/>
      </c>
      <c r="G20" s="196">
        <f>VLOOKUP(A20,'import Bartın-Çankırı-Kastamonu'!A:Q,7,0)</f>
        <v>0</v>
      </c>
      <c r="H20" s="196">
        <f>VLOOKUP(A20,'import Bartın-Çankırı-Kastamonu'!A:Q,8,0)</f>
        <v>5</v>
      </c>
      <c r="I20" s="196">
        <f>VLOOKUP(A20,'import Bartın-Çankırı-Kastamonu'!A:Q,9,0)</f>
        <v>5</v>
      </c>
      <c r="J20" s="205">
        <f>VLOOKUP(A20,'import Bartın-Çankırı-Kastamonu'!A:Q,10,0)</f>
        <v>0</v>
      </c>
      <c r="K20" s="211" t="s">
        <v>18486</v>
      </c>
      <c r="L20" s="211">
        <v>5.398276207E9</v>
      </c>
      <c r="M20" s="211" t="s">
        <v>1350</v>
      </c>
      <c r="N20" s="211" t="s">
        <v>2322</v>
      </c>
      <c r="O20" s="211" t="s">
        <v>18487</v>
      </c>
      <c r="P20" s="206" t="str">
        <f>VLOOKUP(A20,'import Bartın-Çankırı-Kastamonu'!A:Q,16,0)</f>
        <v>Geleneksel</v>
      </c>
      <c r="Q20" s="1" t="b">
        <v>0</v>
      </c>
      <c r="R20" s="1"/>
      <c r="S20" s="1"/>
      <c r="T20" s="207"/>
      <c r="V20" s="208"/>
      <c r="W20" s="208"/>
      <c r="X20" s="1"/>
      <c r="Y20" s="1"/>
      <c r="Z20" s="208"/>
      <c r="AA20" s="1"/>
      <c r="AB20" s="208"/>
      <c r="AC20" s="1"/>
      <c r="AD20" s="208"/>
      <c r="AE20" s="1"/>
      <c r="AF20" s="208"/>
      <c r="AG20" s="1"/>
      <c r="AH20" s="208"/>
      <c r="AI20" s="1"/>
      <c r="AJ20" s="1"/>
      <c r="AK20" s="1"/>
      <c r="AL20" s="1"/>
      <c r="AM20" s="1"/>
    </row>
    <row r="21" ht="15.75" customHeight="1">
      <c r="A21" s="211" t="s">
        <v>18488</v>
      </c>
      <c r="B21" s="211" t="s">
        <v>18489</v>
      </c>
      <c r="C21" s="196" t="str">
        <f>VLOOKUP(A21,'import Bartın-Çankırı-Kastamonu'!A:Q,3,0)</f>
        <v>DOĞRU</v>
      </c>
      <c r="D21" s="211" t="s">
        <v>1385</v>
      </c>
      <c r="E21" s="196" t="str">
        <f>VLOOKUP(A21,'import Bartın-Çankırı-Kastamonu'!A:Q,5,0)</f>
        <v/>
      </c>
      <c r="F21" s="196" t="str">
        <f>VLOOKUP(A21,'import Bartın-Çankırı-Kastamonu'!A:Q,6,0)</f>
        <v/>
      </c>
      <c r="G21" s="196">
        <f>VLOOKUP(A21,'import Bartın-Çankırı-Kastamonu'!A:Q,7,0)</f>
        <v>0</v>
      </c>
      <c r="H21" s="196">
        <f>VLOOKUP(A21,'import Bartın-Çankırı-Kastamonu'!A:Q,8,0)</f>
        <v>26</v>
      </c>
      <c r="I21" s="196">
        <f>VLOOKUP(A21,'import Bartın-Çankırı-Kastamonu'!A:Q,9,0)</f>
        <v>26</v>
      </c>
      <c r="J21" s="205">
        <f>VLOOKUP(A21,'import Bartın-Çankırı-Kastamonu'!A:Q,10,0)</f>
        <v>0</v>
      </c>
      <c r="K21" s="211" t="s">
        <v>18490</v>
      </c>
      <c r="L21" s="211">
        <v>5.414551898E9</v>
      </c>
      <c r="M21" s="211" t="s">
        <v>1350</v>
      </c>
      <c r="N21" s="211" t="s">
        <v>2322</v>
      </c>
      <c r="O21" s="211" t="s">
        <v>18491</v>
      </c>
      <c r="P21" s="206" t="str">
        <f>VLOOKUP(A21,'import Bartın-Çankırı-Kastamonu'!A:Q,16,0)</f>
        <v>Geleneksel</v>
      </c>
      <c r="Q21" s="1" t="b">
        <v>0</v>
      </c>
      <c r="R21" s="1"/>
      <c r="S21" s="1"/>
      <c r="T21" s="29"/>
      <c r="V21" s="208"/>
      <c r="W21" s="208"/>
      <c r="X21" s="1"/>
      <c r="Y21" s="1"/>
      <c r="Z21" s="208"/>
      <c r="AA21" s="1"/>
      <c r="AB21" s="208"/>
      <c r="AC21" s="1"/>
      <c r="AD21" s="208"/>
      <c r="AE21" s="1"/>
      <c r="AF21" s="208"/>
      <c r="AG21" s="1"/>
      <c r="AH21" s="208"/>
      <c r="AI21" s="1"/>
      <c r="AJ21" s="1"/>
      <c r="AK21" s="1"/>
      <c r="AL21" s="1"/>
      <c r="AM21" s="1"/>
    </row>
    <row r="22" ht="15.75" customHeight="1">
      <c r="A22" s="196" t="s">
        <v>3959</v>
      </c>
      <c r="B22" s="196" t="s">
        <v>3960</v>
      </c>
      <c r="C22" s="196" t="str">
        <f>VLOOKUP(A22,'import Bartın-Çankırı-Kastamonu'!A:Q,3,0)</f>
        <v>DOĞRU</v>
      </c>
      <c r="D22" s="196" t="s">
        <v>1370</v>
      </c>
      <c r="E22" s="196">
        <f>VLOOKUP(A22,'import Bartın-Çankırı-Kastamonu'!A:Q,5,0)</f>
        <v>2566</v>
      </c>
      <c r="F22" s="196">
        <f>VLOOKUP(A22,'import Bartın-Çankırı-Kastamonu'!A:Q,6,0)</f>
        <v>90</v>
      </c>
      <c r="G22" s="196">
        <f>VLOOKUP(A22,'import Bartın-Çankırı-Kastamonu'!A:Q,7,0)</f>
        <v>0</v>
      </c>
      <c r="H22" s="196">
        <f>VLOOKUP(A22,'import Bartın-Çankırı-Kastamonu'!A:Q,8,0)</f>
        <v>63</v>
      </c>
      <c r="I22" s="196">
        <f>VLOOKUP(A22,'import Bartın-Çankırı-Kastamonu'!A:Q,9,0)</f>
        <v>63</v>
      </c>
      <c r="J22" s="205">
        <f>VLOOKUP(A22,'import Bartın-Çankırı-Kastamonu'!A:Q,10,0)</f>
        <v>0</v>
      </c>
      <c r="K22" s="196" t="s">
        <v>3961</v>
      </c>
      <c r="L22" s="196">
        <v>5.417287393E9</v>
      </c>
      <c r="M22" s="196" t="s">
        <v>1350</v>
      </c>
      <c r="N22" s="196" t="s">
        <v>3943</v>
      </c>
      <c r="O22" s="196" t="s">
        <v>3962</v>
      </c>
      <c r="P22" s="206" t="str">
        <f>VLOOKUP(A22,'import Bartın-Çankırı-Kastamonu'!A:Q,16,0)</f>
        <v>Geleneksel</v>
      </c>
      <c r="Q22" s="1" t="b">
        <v>0</v>
      </c>
      <c r="R22" s="1"/>
      <c r="S22" s="1"/>
      <c r="T22" s="29"/>
      <c r="V22" s="208"/>
      <c r="W22" s="208"/>
      <c r="X22" s="1"/>
      <c r="Y22" s="1"/>
      <c r="Z22" s="208"/>
      <c r="AA22" s="1"/>
      <c r="AB22" s="208"/>
      <c r="AC22" s="1"/>
      <c r="AD22" s="208"/>
      <c r="AE22" s="1"/>
      <c r="AF22" s="208"/>
      <c r="AG22" s="1"/>
      <c r="AH22" s="208"/>
      <c r="AI22" s="1"/>
      <c r="AJ22" s="1"/>
      <c r="AK22" s="1"/>
      <c r="AL22" s="1"/>
      <c r="AM22" s="1"/>
    </row>
    <row r="23" ht="15.75" customHeight="1">
      <c r="A23" s="211" t="s">
        <v>3959</v>
      </c>
      <c r="B23" s="211" t="s">
        <v>3960</v>
      </c>
      <c r="C23" s="196" t="str">
        <f>VLOOKUP(A23,'import Bartın-Çankırı-Kastamonu'!A:Q,3,0)</f>
        <v>DOĞRU</v>
      </c>
      <c r="D23" s="211" t="s">
        <v>1370</v>
      </c>
      <c r="E23" s="196">
        <f>VLOOKUP(A23,'import Bartın-Çankırı-Kastamonu'!A:Q,5,0)</f>
        <v>2566</v>
      </c>
      <c r="F23" s="196">
        <f>VLOOKUP(A23,'import Bartın-Çankırı-Kastamonu'!A:Q,6,0)</f>
        <v>90</v>
      </c>
      <c r="G23" s="196">
        <f>VLOOKUP(A23,'import Bartın-Çankırı-Kastamonu'!A:Q,7,0)</f>
        <v>0</v>
      </c>
      <c r="H23" s="196">
        <f>VLOOKUP(A23,'import Bartın-Çankırı-Kastamonu'!A:Q,8,0)</f>
        <v>63</v>
      </c>
      <c r="I23" s="196">
        <f>VLOOKUP(A23,'import Bartın-Çankırı-Kastamonu'!A:Q,9,0)</f>
        <v>63</v>
      </c>
      <c r="J23" s="205">
        <f>VLOOKUP(A23,'import Bartın-Çankırı-Kastamonu'!A:Q,10,0)</f>
        <v>0</v>
      </c>
      <c r="K23" s="211" t="s">
        <v>3961</v>
      </c>
      <c r="L23" s="211">
        <v>3.6621515E9</v>
      </c>
      <c r="M23" s="211" t="s">
        <v>1350</v>
      </c>
      <c r="N23" s="211" t="s">
        <v>3943</v>
      </c>
      <c r="O23" s="211" t="s">
        <v>3962</v>
      </c>
      <c r="P23" s="206" t="str">
        <f>VLOOKUP(A23,'import Bartın-Çankırı-Kastamonu'!A:Q,16,0)</f>
        <v>Geleneksel</v>
      </c>
      <c r="Q23" s="1" t="b">
        <v>0</v>
      </c>
      <c r="R23" s="1"/>
      <c r="S23" s="1"/>
      <c r="T23" s="207"/>
      <c r="V23" s="208"/>
      <c r="W23" s="208"/>
      <c r="X23" s="1"/>
      <c r="Y23" s="1"/>
      <c r="Z23" s="208"/>
      <c r="AA23" s="1"/>
      <c r="AB23" s="208"/>
      <c r="AC23" s="1"/>
      <c r="AD23" s="208"/>
      <c r="AE23" s="1"/>
      <c r="AF23" s="208"/>
      <c r="AG23" s="1"/>
      <c r="AH23" s="208"/>
      <c r="AI23" s="1"/>
      <c r="AJ23" s="1"/>
      <c r="AK23" s="1"/>
      <c r="AL23" s="1"/>
      <c r="AM23" s="1"/>
    </row>
    <row r="24" ht="15.75" customHeight="1">
      <c r="A24" s="211" t="s">
        <v>18492</v>
      </c>
      <c r="B24" s="211" t="s">
        <v>18493</v>
      </c>
      <c r="C24" s="196" t="str">
        <f>VLOOKUP(A24,'import Bartın-Çankırı-Kastamonu'!A:Q,3,0)</f>
        <v>DOĞRU</v>
      </c>
      <c r="D24" s="211" t="s">
        <v>1370</v>
      </c>
      <c r="E24" s="196">
        <f>VLOOKUP(A24,'import Bartın-Çankırı-Kastamonu'!A:Q,5,0)</f>
        <v>45</v>
      </c>
      <c r="F24" s="196">
        <f>VLOOKUP(A24,'import Bartın-Çankırı-Kastamonu'!A:Q,6,0)</f>
        <v>45</v>
      </c>
      <c r="G24" s="196">
        <f>VLOOKUP(A24,'import Bartın-Çankırı-Kastamonu'!A:Q,7,0)</f>
        <v>0</v>
      </c>
      <c r="H24" s="196">
        <f>VLOOKUP(A24,'import Bartın-Çankırı-Kastamonu'!A:Q,8,0)</f>
        <v>11</v>
      </c>
      <c r="I24" s="196">
        <f>VLOOKUP(A24,'import Bartın-Çankırı-Kastamonu'!A:Q,9,0)</f>
        <v>11</v>
      </c>
      <c r="J24" s="205">
        <f>VLOOKUP(A24,'import Bartın-Çankırı-Kastamonu'!A:Q,10,0)</f>
        <v>0</v>
      </c>
      <c r="K24" s="211" t="s">
        <v>18494</v>
      </c>
      <c r="L24" s="211">
        <v>5.447743313E9</v>
      </c>
      <c r="M24" s="211" t="s">
        <v>1350</v>
      </c>
      <c r="N24" s="211" t="s">
        <v>18459</v>
      </c>
      <c r="O24" s="211" t="s">
        <v>18495</v>
      </c>
      <c r="P24" s="206" t="str">
        <f>VLOOKUP(A24,'import Bartın-Çankırı-Kastamonu'!A:Q,16,0)</f>
        <v>Geleneksel</v>
      </c>
      <c r="Q24" s="1" t="b">
        <v>0</v>
      </c>
      <c r="R24" s="1"/>
      <c r="S24" s="1"/>
      <c r="T24" s="29"/>
      <c r="V24" s="208"/>
      <c r="W24" s="208"/>
      <c r="X24" s="1"/>
      <c r="Y24" s="1"/>
      <c r="Z24" s="208"/>
      <c r="AA24" s="1"/>
      <c r="AB24" s="208"/>
      <c r="AC24" s="1"/>
      <c r="AD24" s="208"/>
      <c r="AE24" s="1"/>
      <c r="AF24" s="208"/>
      <c r="AG24" s="1"/>
      <c r="AH24" s="208"/>
      <c r="AI24" s="1"/>
      <c r="AJ24" s="1"/>
      <c r="AK24" s="1"/>
      <c r="AL24" s="1"/>
      <c r="AM24" s="1"/>
    </row>
    <row r="25" ht="15.75" customHeight="1">
      <c r="A25" s="196" t="s">
        <v>3990</v>
      </c>
      <c r="B25" s="196" t="s">
        <v>3991</v>
      </c>
      <c r="C25" s="196" t="str">
        <f>VLOOKUP(A25,'import Bartın-Çankırı-Kastamonu'!A:Q,3,0)</f>
        <v>DOĞRU</v>
      </c>
      <c r="D25" s="196" t="s">
        <v>1370</v>
      </c>
      <c r="E25" s="196">
        <f>VLOOKUP(A25,'import Bartın-Çankırı-Kastamonu'!A:Q,5,0)</f>
        <v>452</v>
      </c>
      <c r="F25" s="196">
        <f>VLOOKUP(A25,'import Bartın-Çankırı-Kastamonu'!A:Q,6,0)</f>
        <v>19</v>
      </c>
      <c r="G25" s="196">
        <f>VLOOKUP(A25,'import Bartın-Çankırı-Kastamonu'!A:Q,7,0)</f>
        <v>0</v>
      </c>
      <c r="H25" s="196">
        <f>VLOOKUP(A25,'import Bartın-Çankırı-Kastamonu'!A:Q,8,0)</f>
        <v>38</v>
      </c>
      <c r="I25" s="196">
        <f>VLOOKUP(A25,'import Bartın-Çankırı-Kastamonu'!A:Q,9,0)</f>
        <v>38</v>
      </c>
      <c r="J25" s="205">
        <f>VLOOKUP(A25,'import Bartın-Çankırı-Kastamonu'!A:Q,10,0)</f>
        <v>0</v>
      </c>
      <c r="K25" s="196" t="s">
        <v>3992</v>
      </c>
      <c r="L25" s="196">
        <v>5.433422473E9</v>
      </c>
      <c r="M25" s="196" t="s">
        <v>1350</v>
      </c>
      <c r="N25" s="196" t="s">
        <v>3888</v>
      </c>
      <c r="O25" s="196" t="s">
        <v>3993</v>
      </c>
      <c r="P25" s="206" t="str">
        <f>VLOOKUP(A25,'import Bartın-Çankırı-Kastamonu'!A:Q,16,0)</f>
        <v>Geleneksel</v>
      </c>
      <c r="Q25" s="1" t="b">
        <v>0</v>
      </c>
      <c r="R25" s="1"/>
      <c r="S25" s="1"/>
      <c r="T25" s="207"/>
      <c r="V25" s="208"/>
      <c r="W25" s="208"/>
      <c r="X25" s="1"/>
      <c r="Y25" s="1"/>
      <c r="Z25" s="208"/>
      <c r="AA25" s="1"/>
      <c r="AB25" s="208"/>
      <c r="AC25" s="1"/>
      <c r="AD25" s="208"/>
      <c r="AE25" s="1"/>
      <c r="AF25" s="208"/>
      <c r="AG25" s="1"/>
      <c r="AH25" s="208"/>
      <c r="AI25" s="1"/>
      <c r="AJ25" s="1"/>
      <c r="AK25" s="1"/>
      <c r="AL25" s="1"/>
      <c r="AM25" s="1"/>
    </row>
    <row r="26" ht="15.75" customHeight="1">
      <c r="A26" s="211" t="s">
        <v>3990</v>
      </c>
      <c r="B26" s="211" t="s">
        <v>3991</v>
      </c>
      <c r="C26" s="196" t="str">
        <f>VLOOKUP(A26,'import Bartın-Çankırı-Kastamonu'!A:Q,3,0)</f>
        <v>DOĞRU</v>
      </c>
      <c r="D26" s="211" t="s">
        <v>1370</v>
      </c>
      <c r="E26" s="196">
        <f>VLOOKUP(A26,'import Bartın-Çankırı-Kastamonu'!A:Q,5,0)</f>
        <v>452</v>
      </c>
      <c r="F26" s="196">
        <f>VLOOKUP(A26,'import Bartın-Çankırı-Kastamonu'!A:Q,6,0)</f>
        <v>19</v>
      </c>
      <c r="G26" s="196">
        <f>VLOOKUP(A26,'import Bartın-Çankırı-Kastamonu'!A:Q,7,0)</f>
        <v>0</v>
      </c>
      <c r="H26" s="196">
        <f>VLOOKUP(A26,'import Bartın-Çankırı-Kastamonu'!A:Q,8,0)</f>
        <v>38</v>
      </c>
      <c r="I26" s="196">
        <f>VLOOKUP(A26,'import Bartın-Çankırı-Kastamonu'!A:Q,9,0)</f>
        <v>38</v>
      </c>
      <c r="J26" s="205">
        <f>VLOOKUP(A26,'import Bartın-Çankırı-Kastamonu'!A:Q,10,0)</f>
        <v>0</v>
      </c>
      <c r="K26" s="211" t="s">
        <v>3992</v>
      </c>
      <c r="L26" s="211">
        <v>5.433422473E9</v>
      </c>
      <c r="M26" s="211" t="s">
        <v>1350</v>
      </c>
      <c r="N26" s="211" t="s">
        <v>3888</v>
      </c>
      <c r="O26" s="211" t="s">
        <v>3993</v>
      </c>
      <c r="P26" s="206" t="str">
        <f>VLOOKUP(A26,'import Bartın-Çankırı-Kastamonu'!A:Q,16,0)</f>
        <v>Geleneksel</v>
      </c>
      <c r="Q26" s="1" t="b">
        <v>0</v>
      </c>
      <c r="R26" s="1"/>
      <c r="S26" s="1"/>
      <c r="T26" s="207"/>
      <c r="V26" s="208"/>
      <c r="W26" s="208"/>
      <c r="X26" s="1"/>
      <c r="Y26" s="1"/>
      <c r="Z26" s="208"/>
      <c r="AA26" s="1"/>
      <c r="AB26" s="208"/>
      <c r="AC26" s="1"/>
      <c r="AD26" s="208"/>
      <c r="AE26" s="1"/>
      <c r="AF26" s="208"/>
      <c r="AG26" s="1"/>
      <c r="AH26" s="208"/>
      <c r="AI26" s="1"/>
      <c r="AJ26" s="1"/>
      <c r="AK26" s="1"/>
      <c r="AL26" s="1"/>
      <c r="AM26" s="1"/>
    </row>
    <row r="27" ht="15.75" customHeight="1">
      <c r="A27" s="196" t="s">
        <v>3996</v>
      </c>
      <c r="B27" s="196" t="s">
        <v>3997</v>
      </c>
      <c r="C27" s="196" t="str">
        <f>VLOOKUP(A27,'import Bartın-Çankırı-Kastamonu'!A:Q,3,0)</f>
        <v>DOĞRU</v>
      </c>
      <c r="D27" s="196" t="s">
        <v>1370</v>
      </c>
      <c r="E27" s="196">
        <f>VLOOKUP(A27,'import Bartın-Çankırı-Kastamonu'!A:Q,5,0)</f>
        <v>565</v>
      </c>
      <c r="F27" s="196" t="str">
        <f>VLOOKUP(A27,'import Bartın-Çankırı-Kastamonu'!A:Q,6,0)</f>
        <v/>
      </c>
      <c r="G27" s="196">
        <f>VLOOKUP(A27,'import Bartın-Çankırı-Kastamonu'!A:Q,7,0)</f>
        <v>0</v>
      </c>
      <c r="H27" s="196">
        <f>VLOOKUP(A27,'import Bartın-Çankırı-Kastamonu'!A:Q,8,0)</f>
        <v>37</v>
      </c>
      <c r="I27" s="196">
        <f>VLOOKUP(A27,'import Bartın-Çankırı-Kastamonu'!A:Q,9,0)</f>
        <v>37</v>
      </c>
      <c r="J27" s="205">
        <f>VLOOKUP(A27,'import Bartın-Çankırı-Kastamonu'!A:Q,10,0)</f>
        <v>0</v>
      </c>
      <c r="K27" s="196" t="s">
        <v>3998</v>
      </c>
      <c r="L27" s="196">
        <v>3.662150099E9</v>
      </c>
      <c r="M27" s="196" t="s">
        <v>1350</v>
      </c>
      <c r="N27" s="196" t="s">
        <v>3943</v>
      </c>
      <c r="O27" s="196" t="s">
        <v>3999</v>
      </c>
      <c r="P27" s="206" t="str">
        <f>VLOOKUP(A27,'import Bartın-Çankırı-Kastamonu'!A:Q,16,0)</f>
        <v>Geleneksel</v>
      </c>
      <c r="Q27" s="1" t="b">
        <v>0</v>
      </c>
      <c r="R27" s="1"/>
      <c r="S27" s="1"/>
      <c r="T27" s="207"/>
      <c r="V27" s="208"/>
      <c r="W27" s="208"/>
      <c r="X27" s="1"/>
      <c r="Y27" s="1"/>
      <c r="Z27" s="208"/>
      <c r="AA27" s="1"/>
      <c r="AB27" s="208"/>
      <c r="AC27" s="1"/>
      <c r="AD27" s="208"/>
      <c r="AE27" s="1"/>
      <c r="AF27" s="208"/>
      <c r="AG27" s="1"/>
      <c r="AH27" s="208"/>
      <c r="AI27" s="1"/>
      <c r="AJ27" s="1"/>
      <c r="AK27" s="1"/>
      <c r="AL27" s="1"/>
      <c r="AM27" s="1"/>
    </row>
    <row r="28" ht="15.75" customHeight="1">
      <c r="A28" s="211" t="s">
        <v>3996</v>
      </c>
      <c r="B28" s="211" t="s">
        <v>3997</v>
      </c>
      <c r="C28" s="196" t="str">
        <f>VLOOKUP(A28,'import Bartın-Çankırı-Kastamonu'!A:Q,3,0)</f>
        <v>DOĞRU</v>
      </c>
      <c r="D28" s="211" t="s">
        <v>1370</v>
      </c>
      <c r="E28" s="196">
        <f>VLOOKUP(A28,'import Bartın-Çankırı-Kastamonu'!A:Q,5,0)</f>
        <v>565</v>
      </c>
      <c r="F28" s="196" t="str">
        <f>VLOOKUP(A28,'import Bartın-Çankırı-Kastamonu'!A:Q,6,0)</f>
        <v/>
      </c>
      <c r="G28" s="196">
        <f>VLOOKUP(A28,'import Bartın-Çankırı-Kastamonu'!A:Q,7,0)</f>
        <v>0</v>
      </c>
      <c r="H28" s="196">
        <f>VLOOKUP(A28,'import Bartın-Çankırı-Kastamonu'!A:Q,8,0)</f>
        <v>37</v>
      </c>
      <c r="I28" s="196">
        <f>VLOOKUP(A28,'import Bartın-Çankırı-Kastamonu'!A:Q,9,0)</f>
        <v>37</v>
      </c>
      <c r="J28" s="205">
        <f>VLOOKUP(A28,'import Bartın-Çankırı-Kastamonu'!A:Q,10,0)</f>
        <v>0</v>
      </c>
      <c r="K28" s="211" t="s">
        <v>3998</v>
      </c>
      <c r="L28" s="211">
        <v>3.662150099E9</v>
      </c>
      <c r="M28" s="211" t="s">
        <v>1350</v>
      </c>
      <c r="N28" s="211" t="s">
        <v>3943</v>
      </c>
      <c r="O28" s="211" t="s">
        <v>3999</v>
      </c>
      <c r="P28" s="206" t="str">
        <f>VLOOKUP(A28,'import Bartın-Çankırı-Kastamonu'!A:Q,16,0)</f>
        <v>Geleneksel</v>
      </c>
      <c r="Q28" s="1" t="b">
        <v>0</v>
      </c>
      <c r="R28" s="1"/>
      <c r="S28" s="1"/>
      <c r="T28" s="207"/>
      <c r="V28" s="208"/>
      <c r="W28" s="208"/>
      <c r="X28" s="1"/>
      <c r="Y28" s="1"/>
      <c r="Z28" s="208"/>
      <c r="AA28" s="1"/>
      <c r="AB28" s="208"/>
      <c r="AC28" s="1"/>
      <c r="AD28" s="208"/>
      <c r="AE28" s="1"/>
      <c r="AF28" s="208"/>
      <c r="AG28" s="1"/>
      <c r="AH28" s="208"/>
      <c r="AI28" s="1"/>
      <c r="AJ28" s="1"/>
      <c r="AK28" s="1"/>
      <c r="AL28" s="1"/>
      <c r="AM28" s="1"/>
    </row>
    <row r="29" ht="15.75" customHeight="1">
      <c r="A29" s="196" t="s">
        <v>18496</v>
      </c>
      <c r="B29" s="196" t="s">
        <v>18497</v>
      </c>
      <c r="C29" s="196" t="str">
        <f>VLOOKUP(A29,'import Bartın-Çankırı-Kastamonu'!A:Q,3,0)</f>
        <v>DOĞRU</v>
      </c>
      <c r="D29" s="196" t="s">
        <v>1507</v>
      </c>
      <c r="E29" s="196">
        <f>VLOOKUP(A29,'import Bartın-Çankırı-Kastamonu'!A:Q,5,0)</f>
        <v>1002</v>
      </c>
      <c r="F29" s="196">
        <f>VLOOKUP(A29,'import Bartın-Çankırı-Kastamonu'!A:Q,6,0)</f>
        <v>37</v>
      </c>
      <c r="G29" s="196">
        <f>VLOOKUP(A29,'import Bartın-Çankırı-Kastamonu'!A:Q,7,0)</f>
        <v>0</v>
      </c>
      <c r="H29" s="196">
        <f>VLOOKUP(A29,'import Bartın-Çankırı-Kastamonu'!A:Q,8,0)</f>
        <v>128</v>
      </c>
      <c r="I29" s="196">
        <f>VLOOKUP(A29,'import Bartın-Çankırı-Kastamonu'!A:Q,9,0)</f>
        <v>128</v>
      </c>
      <c r="J29" s="205">
        <f>VLOOKUP(A29,'import Bartın-Çankırı-Kastamonu'!A:Q,10,0)</f>
        <v>0</v>
      </c>
      <c r="K29" s="196" t="s">
        <v>18498</v>
      </c>
      <c r="L29" s="196">
        <v>3.662120222E9</v>
      </c>
      <c r="M29" s="196" t="s">
        <v>1350</v>
      </c>
      <c r="N29" s="196" t="s">
        <v>18499</v>
      </c>
      <c r="O29" s="196" t="s">
        <v>18500</v>
      </c>
      <c r="P29" s="206" t="str">
        <f>VLOOKUP(A29,'import Bartın-Çankırı-Kastamonu'!A:Q,16,0)</f>
        <v>Geleneksel</v>
      </c>
      <c r="Q29" s="1" t="b">
        <v>0</v>
      </c>
      <c r="R29" s="1"/>
      <c r="S29" s="1"/>
      <c r="T29" s="207"/>
      <c r="V29" s="208"/>
      <c r="W29" s="208"/>
      <c r="X29" s="1"/>
      <c r="Y29" s="1"/>
      <c r="Z29" s="208"/>
      <c r="AA29" s="1"/>
      <c r="AB29" s="208"/>
      <c r="AC29" s="1"/>
      <c r="AD29" s="208"/>
      <c r="AE29" s="1"/>
      <c r="AF29" s="208"/>
      <c r="AG29" s="1"/>
      <c r="AH29" s="208"/>
      <c r="AI29" s="1"/>
      <c r="AJ29" s="1"/>
      <c r="AK29" s="1"/>
      <c r="AL29" s="1"/>
      <c r="AM29" s="1"/>
    </row>
    <row r="30" ht="15.75" customHeight="1">
      <c r="A30" s="211" t="s">
        <v>18496</v>
      </c>
      <c r="B30" s="211" t="s">
        <v>18497</v>
      </c>
      <c r="C30" s="196" t="str">
        <f>VLOOKUP(A30,'import Bartın-Çankırı-Kastamonu'!A:Q,3,0)</f>
        <v>DOĞRU</v>
      </c>
      <c r="D30" s="211" t="s">
        <v>1507</v>
      </c>
      <c r="E30" s="196">
        <f>VLOOKUP(A30,'import Bartın-Çankırı-Kastamonu'!A:Q,5,0)</f>
        <v>1002</v>
      </c>
      <c r="F30" s="196">
        <f>VLOOKUP(A30,'import Bartın-Çankırı-Kastamonu'!A:Q,6,0)</f>
        <v>37</v>
      </c>
      <c r="G30" s="196">
        <f>VLOOKUP(A30,'import Bartın-Çankırı-Kastamonu'!A:Q,7,0)</f>
        <v>0</v>
      </c>
      <c r="H30" s="196">
        <f>VLOOKUP(A30,'import Bartın-Çankırı-Kastamonu'!A:Q,8,0)</f>
        <v>128</v>
      </c>
      <c r="I30" s="196">
        <f>VLOOKUP(A30,'import Bartın-Çankırı-Kastamonu'!A:Q,9,0)</f>
        <v>128</v>
      </c>
      <c r="J30" s="205">
        <f>VLOOKUP(A30,'import Bartın-Çankırı-Kastamonu'!A:Q,10,0)</f>
        <v>0</v>
      </c>
      <c r="K30" s="211" t="s">
        <v>18498</v>
      </c>
      <c r="L30" s="211">
        <v>3.662120222E9</v>
      </c>
      <c r="M30" s="211" t="s">
        <v>1350</v>
      </c>
      <c r="N30" s="211" t="s">
        <v>18499</v>
      </c>
      <c r="O30" s="211" t="s">
        <v>18500</v>
      </c>
      <c r="P30" s="206" t="str">
        <f>VLOOKUP(A30,'import Bartın-Çankırı-Kastamonu'!A:Q,16,0)</f>
        <v>Geleneksel</v>
      </c>
      <c r="Q30" s="1" t="b">
        <v>0</v>
      </c>
      <c r="R30" s="1"/>
      <c r="S30" s="1"/>
      <c r="T30" s="207"/>
      <c r="V30" s="208"/>
      <c r="W30" s="208"/>
      <c r="X30" s="1"/>
      <c r="Y30" s="1"/>
      <c r="Z30" s="208"/>
      <c r="AA30" s="1"/>
      <c r="AB30" s="208"/>
      <c r="AC30" s="1"/>
      <c r="AD30" s="208"/>
      <c r="AE30" s="1"/>
      <c r="AF30" s="208"/>
      <c r="AG30" s="1"/>
      <c r="AH30" s="208"/>
      <c r="AI30" s="1"/>
      <c r="AJ30" s="1"/>
      <c r="AK30" s="1"/>
      <c r="AL30" s="1"/>
      <c r="AM30" s="1"/>
    </row>
    <row r="31" ht="15.75" customHeight="1">
      <c r="A31" s="196" t="s">
        <v>18501</v>
      </c>
      <c r="B31" s="196" t="s">
        <v>18502</v>
      </c>
      <c r="C31" s="196" t="str">
        <f>VLOOKUP(A31,'import Bartın-Çankırı-Kastamonu'!A:Q,3,0)</f>
        <v>DOĞRU</v>
      </c>
      <c r="D31" s="196" t="s">
        <v>1950</v>
      </c>
      <c r="E31" s="196">
        <f>VLOOKUP(A31,'import Bartın-Çankırı-Kastamonu'!A:Q,5,0)</f>
        <v>905</v>
      </c>
      <c r="F31" s="196">
        <f>VLOOKUP(A31,'import Bartın-Çankırı-Kastamonu'!A:Q,6,0)</f>
        <v>65</v>
      </c>
      <c r="G31" s="196">
        <f>VLOOKUP(A31,'import Bartın-Çankırı-Kastamonu'!A:Q,7,0)</f>
        <v>0</v>
      </c>
      <c r="H31" s="196">
        <f>VLOOKUP(A31,'import Bartın-Çankırı-Kastamonu'!A:Q,8,0)</f>
        <v>41</v>
      </c>
      <c r="I31" s="196">
        <f>VLOOKUP(A31,'import Bartın-Çankırı-Kastamonu'!A:Q,9,0)</f>
        <v>41</v>
      </c>
      <c r="J31" s="205">
        <f>VLOOKUP(A31,'import Bartın-Çankırı-Kastamonu'!A:Q,10,0)</f>
        <v>0</v>
      </c>
      <c r="K31" s="196" t="s">
        <v>18498</v>
      </c>
      <c r="L31" s="196">
        <v>3.662120222E9</v>
      </c>
      <c r="M31" s="196" t="s">
        <v>1350</v>
      </c>
      <c r="N31" s="196" t="s">
        <v>18499</v>
      </c>
      <c r="O31" s="196" t="s">
        <v>18500</v>
      </c>
      <c r="P31" s="206" t="str">
        <f>VLOOKUP(A31,'import Bartın-Çankırı-Kastamonu'!A:Q,16,0)</f>
        <v>Geleneksel</v>
      </c>
      <c r="Q31" s="1" t="b">
        <v>0</v>
      </c>
      <c r="R31" s="1"/>
      <c r="S31" s="1"/>
      <c r="T31" s="207"/>
      <c r="V31" s="208"/>
      <c r="W31" s="208"/>
      <c r="X31" s="1"/>
      <c r="Y31" s="1"/>
      <c r="Z31" s="208"/>
      <c r="AA31" s="1"/>
      <c r="AB31" s="208"/>
      <c r="AC31" s="1"/>
      <c r="AD31" s="208"/>
      <c r="AE31" s="1"/>
      <c r="AF31" s="208"/>
      <c r="AG31" s="1"/>
      <c r="AH31" s="208"/>
      <c r="AI31" s="1"/>
      <c r="AJ31" s="1"/>
      <c r="AK31" s="1"/>
      <c r="AL31" s="1"/>
      <c r="AM31" s="1"/>
    </row>
    <row r="32" ht="15.75" customHeight="1">
      <c r="A32" s="211" t="s">
        <v>18503</v>
      </c>
      <c r="B32" s="211" t="s">
        <v>18504</v>
      </c>
      <c r="C32" s="196" t="str">
        <f>VLOOKUP(A32,'import Bartın-Çankırı-Kastamonu'!A:Q,3,0)</f>
        <v>DOĞRU</v>
      </c>
      <c r="D32" s="211" t="s">
        <v>1356</v>
      </c>
      <c r="E32" s="196">
        <f>VLOOKUP(A32,'import Bartın-Çankırı-Kastamonu'!A:Q,5,0)</f>
        <v>21</v>
      </c>
      <c r="F32" s="196">
        <f>VLOOKUP(A32,'import Bartın-Çankırı-Kastamonu'!A:Q,6,0)</f>
        <v>21</v>
      </c>
      <c r="G32" s="196">
        <f>VLOOKUP(A32,'import Bartın-Çankırı-Kastamonu'!A:Q,7,0)</f>
        <v>0</v>
      </c>
      <c r="H32" s="196">
        <f>VLOOKUP(A32,'import Bartın-Çankırı-Kastamonu'!A:Q,8,0)</f>
        <v>26</v>
      </c>
      <c r="I32" s="196">
        <f>VLOOKUP(A32,'import Bartın-Çankırı-Kastamonu'!A:Q,9,0)</f>
        <v>26</v>
      </c>
      <c r="J32" s="205">
        <f>VLOOKUP(A32,'import Bartın-Çankırı-Kastamonu'!A:Q,10,0)</f>
        <v>0</v>
      </c>
      <c r="K32" s="211" t="s">
        <v>18505</v>
      </c>
      <c r="L32" s="211">
        <v>5.523718E9</v>
      </c>
      <c r="M32" s="211" t="s">
        <v>1350</v>
      </c>
      <c r="N32" s="211" t="s">
        <v>18459</v>
      </c>
      <c r="O32" s="211" t="s">
        <v>18506</v>
      </c>
      <c r="P32" s="206" t="str">
        <f>VLOOKUP(A32,'import Bartın-Çankırı-Kastamonu'!A:Q,16,0)</f>
        <v>Geleneksel</v>
      </c>
      <c r="Q32" s="1" t="b">
        <v>0</v>
      </c>
      <c r="R32" s="1"/>
      <c r="S32" s="1"/>
      <c r="T32" s="207"/>
      <c r="V32" s="208"/>
      <c r="W32" s="208"/>
      <c r="X32" s="1"/>
      <c r="Y32" s="1"/>
      <c r="Z32" s="208"/>
      <c r="AA32" s="1"/>
      <c r="AB32" s="208"/>
      <c r="AC32" s="1"/>
      <c r="AD32" s="208"/>
      <c r="AE32" s="1"/>
      <c r="AF32" s="208"/>
      <c r="AG32" s="1"/>
      <c r="AH32" s="208"/>
      <c r="AI32" s="1"/>
      <c r="AJ32" s="1"/>
      <c r="AK32" s="1"/>
      <c r="AL32" s="1"/>
      <c r="AM32" s="1"/>
    </row>
    <row r="33" ht="15.75" customHeight="1">
      <c r="A33" s="211" t="s">
        <v>18507</v>
      </c>
      <c r="B33" s="211" t="s">
        <v>18508</v>
      </c>
      <c r="C33" s="196" t="str">
        <f>VLOOKUP(A33,'import Bartın-Çankırı-Kastamonu'!A:Q,3,0)</f>
        <v>DOĞRU</v>
      </c>
      <c r="D33" s="211" t="s">
        <v>1370</v>
      </c>
      <c r="E33" s="196">
        <f>VLOOKUP(A33,'import Bartın-Çankırı-Kastamonu'!A:Q,5,0)</f>
        <v>204</v>
      </c>
      <c r="F33" s="196">
        <f>VLOOKUP(A33,'import Bartın-Çankırı-Kastamonu'!A:Q,6,0)</f>
        <v>62</v>
      </c>
      <c r="G33" s="196">
        <f>VLOOKUP(A33,'import Bartın-Çankırı-Kastamonu'!A:Q,7,0)</f>
        <v>0</v>
      </c>
      <c r="H33" s="196">
        <f>VLOOKUP(A33,'import Bartın-Çankırı-Kastamonu'!A:Q,8,0)</f>
        <v>57</v>
      </c>
      <c r="I33" s="196">
        <f>VLOOKUP(A33,'import Bartın-Çankırı-Kastamonu'!A:Q,9,0)</f>
        <v>57</v>
      </c>
      <c r="J33" s="205">
        <f>VLOOKUP(A33,'import Bartın-Çankırı-Kastamonu'!A:Q,10,0)</f>
        <v>0</v>
      </c>
      <c r="K33" s="211" t="s">
        <v>18509</v>
      </c>
      <c r="L33" s="211">
        <v>5.383427775E9</v>
      </c>
      <c r="M33" s="211" t="s">
        <v>1350</v>
      </c>
      <c r="N33" s="211" t="s">
        <v>3943</v>
      </c>
      <c r="O33" s="211" t="s">
        <v>18510</v>
      </c>
      <c r="P33" s="206" t="str">
        <f>VLOOKUP(A33,'import Bartın-Çankırı-Kastamonu'!A:Q,16,0)</f>
        <v>Geleneksel</v>
      </c>
      <c r="Q33" s="1" t="b">
        <v>0</v>
      </c>
      <c r="R33" s="1"/>
      <c r="S33" s="1"/>
      <c r="T33" s="207"/>
      <c r="V33" s="208"/>
      <c r="W33" s="208"/>
      <c r="X33" s="1"/>
      <c r="Y33" s="1"/>
      <c r="Z33" s="208"/>
      <c r="AA33" s="1"/>
      <c r="AB33" s="208"/>
      <c r="AC33" s="1"/>
      <c r="AD33" s="208"/>
      <c r="AE33" s="1"/>
      <c r="AF33" s="208"/>
      <c r="AG33" s="1"/>
      <c r="AH33" s="208"/>
      <c r="AI33" s="1"/>
      <c r="AJ33" s="1"/>
      <c r="AK33" s="1"/>
      <c r="AL33" s="1"/>
      <c r="AM33" s="1"/>
    </row>
    <row r="34" ht="15.75" customHeight="1">
      <c r="A34" s="196" t="s">
        <v>18511</v>
      </c>
      <c r="B34" s="196" t="s">
        <v>18512</v>
      </c>
      <c r="C34" s="196" t="str">
        <f>VLOOKUP(A34,'import Bartın-Çankırı-Kastamonu'!A:Q,3,0)</f>
        <v>DOĞRU</v>
      </c>
      <c r="D34" s="196" t="s">
        <v>1370</v>
      </c>
      <c r="E34" s="196">
        <f>VLOOKUP(A34,'import Bartın-Çankırı-Kastamonu'!A:Q,5,0)</f>
        <v>1088</v>
      </c>
      <c r="F34" s="196">
        <f>VLOOKUP(A34,'import Bartın-Çankırı-Kastamonu'!A:Q,6,0)</f>
        <v>49</v>
      </c>
      <c r="G34" s="196">
        <f>VLOOKUP(A34,'import Bartın-Çankırı-Kastamonu'!A:Q,7,0)</f>
        <v>0</v>
      </c>
      <c r="H34" s="196">
        <f>VLOOKUP(A34,'import Bartın-Çankırı-Kastamonu'!A:Q,8,0)</f>
        <v>14</v>
      </c>
      <c r="I34" s="196">
        <f>VLOOKUP(A34,'import Bartın-Çankırı-Kastamonu'!A:Q,9,0)</f>
        <v>14</v>
      </c>
      <c r="J34" s="205">
        <f>VLOOKUP(A34,'import Bartın-Çankırı-Kastamonu'!A:Q,10,0)</f>
        <v>0</v>
      </c>
      <c r="K34" s="196" t="s">
        <v>18513</v>
      </c>
      <c r="L34" s="196">
        <v>5.496490037E9</v>
      </c>
      <c r="M34" s="196" t="s">
        <v>1350</v>
      </c>
      <c r="N34" s="196" t="s">
        <v>18499</v>
      </c>
      <c r="O34" s="196" t="s">
        <v>18514</v>
      </c>
      <c r="P34" s="206" t="str">
        <f>VLOOKUP(A34,'import Bartın-Çankırı-Kastamonu'!A:Q,16,0)</f>
        <v>Geleneksel</v>
      </c>
      <c r="Q34" s="1" t="b">
        <v>0</v>
      </c>
      <c r="R34" s="1"/>
      <c r="S34" s="1"/>
      <c r="T34" s="1"/>
      <c r="V34" s="208"/>
      <c r="W34" s="208"/>
      <c r="X34" s="1"/>
      <c r="Y34" s="1"/>
      <c r="Z34" s="208"/>
      <c r="AA34" s="1"/>
      <c r="AB34" s="208"/>
      <c r="AC34" s="1"/>
      <c r="AD34" s="208"/>
      <c r="AE34" s="1"/>
      <c r="AF34" s="208"/>
      <c r="AG34" s="1"/>
      <c r="AH34" s="208"/>
      <c r="AI34" s="1"/>
      <c r="AJ34" s="1"/>
      <c r="AK34" s="1"/>
      <c r="AL34" s="1"/>
      <c r="AM34" s="1"/>
    </row>
    <row r="35" ht="15.75" customHeight="1">
      <c r="A35" s="211" t="s">
        <v>18511</v>
      </c>
      <c r="B35" s="211" t="s">
        <v>18512</v>
      </c>
      <c r="C35" s="196" t="str">
        <f>VLOOKUP(A35,'import Bartın-Çankırı-Kastamonu'!A:Q,3,0)</f>
        <v>DOĞRU</v>
      </c>
      <c r="D35" s="211" t="s">
        <v>1370</v>
      </c>
      <c r="E35" s="196">
        <f>VLOOKUP(A35,'import Bartın-Çankırı-Kastamonu'!A:Q,5,0)</f>
        <v>1088</v>
      </c>
      <c r="F35" s="196">
        <f>VLOOKUP(A35,'import Bartın-Çankırı-Kastamonu'!A:Q,6,0)</f>
        <v>49</v>
      </c>
      <c r="G35" s="196">
        <f>VLOOKUP(A35,'import Bartın-Çankırı-Kastamonu'!A:Q,7,0)</f>
        <v>0</v>
      </c>
      <c r="H35" s="196">
        <f>VLOOKUP(A35,'import Bartın-Çankırı-Kastamonu'!A:Q,8,0)</f>
        <v>14</v>
      </c>
      <c r="I35" s="196">
        <f>VLOOKUP(A35,'import Bartın-Çankırı-Kastamonu'!A:Q,9,0)</f>
        <v>14</v>
      </c>
      <c r="J35" s="205">
        <f>VLOOKUP(A35,'import Bartın-Çankırı-Kastamonu'!A:Q,10,0)</f>
        <v>0</v>
      </c>
      <c r="K35" s="211" t="s">
        <v>18513</v>
      </c>
      <c r="L35" s="211">
        <v>5.496490037E9</v>
      </c>
      <c r="M35" s="211" t="s">
        <v>1350</v>
      </c>
      <c r="N35" s="211" t="s">
        <v>18499</v>
      </c>
      <c r="O35" s="211" t="s">
        <v>18514</v>
      </c>
      <c r="P35" s="206" t="str">
        <f>VLOOKUP(A35,'import Bartın-Çankırı-Kastamonu'!A:Q,16,0)</f>
        <v>Geleneksel</v>
      </c>
      <c r="Q35" s="1" t="b">
        <v>0</v>
      </c>
      <c r="R35" s="1"/>
      <c r="S35" s="1"/>
      <c r="T35" s="207"/>
      <c r="V35" s="208"/>
      <c r="W35" s="208"/>
      <c r="X35" s="1"/>
      <c r="Y35" s="1"/>
      <c r="Z35" s="208"/>
      <c r="AA35" s="1"/>
      <c r="AB35" s="208"/>
      <c r="AC35" s="1"/>
      <c r="AD35" s="208"/>
      <c r="AE35" s="1"/>
      <c r="AF35" s="208"/>
      <c r="AG35" s="1"/>
      <c r="AH35" s="208"/>
      <c r="AI35" s="1"/>
      <c r="AJ35" s="1"/>
      <c r="AK35" s="1"/>
      <c r="AL35" s="1"/>
      <c r="AM35" s="1"/>
    </row>
    <row r="36" ht="15.75" customHeight="1">
      <c r="A36" s="196" t="s">
        <v>18515</v>
      </c>
      <c r="B36" s="196" t="s">
        <v>18516</v>
      </c>
      <c r="C36" s="196" t="str">
        <f>VLOOKUP(A36,'import Bartın-Çankırı-Kastamonu'!A:Q,3,0)</f>
        <v>DOĞRU</v>
      </c>
      <c r="D36" s="196" t="s">
        <v>1507</v>
      </c>
      <c r="E36" s="196">
        <f>VLOOKUP(A36,'import Bartın-Çankırı-Kastamonu'!A:Q,5,0)</f>
        <v>362</v>
      </c>
      <c r="F36" s="196">
        <f>VLOOKUP(A36,'import Bartın-Çankırı-Kastamonu'!A:Q,6,0)</f>
        <v>11</v>
      </c>
      <c r="G36" s="196">
        <f>VLOOKUP(A36,'import Bartın-Çankırı-Kastamonu'!A:Q,7,0)</f>
        <v>0</v>
      </c>
      <c r="H36" s="196">
        <f>VLOOKUP(A36,'import Bartın-Çankırı-Kastamonu'!A:Q,8,0)</f>
        <v>51</v>
      </c>
      <c r="I36" s="196">
        <f>VLOOKUP(A36,'import Bartın-Çankırı-Kastamonu'!A:Q,9,0)</f>
        <v>51</v>
      </c>
      <c r="J36" s="205">
        <f>VLOOKUP(A36,'import Bartın-Çankırı-Kastamonu'!A:Q,10,0)</f>
        <v>0</v>
      </c>
      <c r="K36" s="196" t="s">
        <v>18517</v>
      </c>
      <c r="L36" s="196">
        <v>3.662149789E9</v>
      </c>
      <c r="M36" s="196" t="s">
        <v>1350</v>
      </c>
      <c r="N36" s="196" t="s">
        <v>3943</v>
      </c>
      <c r="O36" s="196" t="s">
        <v>18518</v>
      </c>
      <c r="P36" s="206" t="str">
        <f>VLOOKUP(A36,'import Bartın-Çankırı-Kastamonu'!A:Q,16,0)</f>
        <v>Geleneksel</v>
      </c>
      <c r="Q36" s="1" t="b">
        <v>0</v>
      </c>
      <c r="R36" s="1"/>
      <c r="S36" s="1"/>
      <c r="T36" s="207"/>
      <c r="V36" s="208"/>
      <c r="W36" s="208"/>
      <c r="X36" s="1"/>
      <c r="Y36" s="1"/>
      <c r="Z36" s="208"/>
      <c r="AA36" s="1"/>
      <c r="AB36" s="208"/>
      <c r="AC36" s="1"/>
      <c r="AD36" s="208"/>
      <c r="AE36" s="1"/>
      <c r="AF36" s="208"/>
      <c r="AG36" s="1"/>
      <c r="AH36" s="208"/>
      <c r="AI36" s="1"/>
      <c r="AJ36" s="1"/>
      <c r="AK36" s="1"/>
      <c r="AL36" s="1"/>
      <c r="AM36" s="1"/>
    </row>
    <row r="37" ht="15.75" customHeight="1">
      <c r="A37" s="211" t="s">
        <v>18515</v>
      </c>
      <c r="B37" s="211" t="s">
        <v>18516</v>
      </c>
      <c r="C37" s="196" t="str">
        <f>VLOOKUP(A37,'import Bartın-Çankırı-Kastamonu'!A:Q,3,0)</f>
        <v>DOĞRU</v>
      </c>
      <c r="D37" s="211" t="s">
        <v>1507</v>
      </c>
      <c r="E37" s="196">
        <f>VLOOKUP(A37,'import Bartın-Çankırı-Kastamonu'!A:Q,5,0)</f>
        <v>362</v>
      </c>
      <c r="F37" s="196">
        <f>VLOOKUP(A37,'import Bartın-Çankırı-Kastamonu'!A:Q,6,0)</f>
        <v>11</v>
      </c>
      <c r="G37" s="196">
        <f>VLOOKUP(A37,'import Bartın-Çankırı-Kastamonu'!A:Q,7,0)</f>
        <v>0</v>
      </c>
      <c r="H37" s="196">
        <f>VLOOKUP(A37,'import Bartın-Çankırı-Kastamonu'!A:Q,8,0)</f>
        <v>51</v>
      </c>
      <c r="I37" s="196">
        <f>VLOOKUP(A37,'import Bartın-Çankırı-Kastamonu'!A:Q,9,0)</f>
        <v>51</v>
      </c>
      <c r="J37" s="205">
        <f>VLOOKUP(A37,'import Bartın-Çankırı-Kastamonu'!A:Q,10,0)</f>
        <v>0</v>
      </c>
      <c r="K37" s="211" t="s">
        <v>18517</v>
      </c>
      <c r="L37" s="211">
        <v>3.662149789E9</v>
      </c>
      <c r="M37" s="211" t="s">
        <v>1350</v>
      </c>
      <c r="N37" s="211" t="s">
        <v>3943</v>
      </c>
      <c r="O37" s="211" t="s">
        <v>18518</v>
      </c>
      <c r="P37" s="206" t="str">
        <f>VLOOKUP(A37,'import Bartın-Çankırı-Kastamonu'!A:Q,16,0)</f>
        <v>Geleneksel</v>
      </c>
      <c r="Q37" s="1" t="b">
        <v>0</v>
      </c>
      <c r="R37" s="1"/>
      <c r="S37" s="1"/>
      <c r="T37" s="207"/>
      <c r="V37" s="208"/>
      <c r="W37" s="208"/>
      <c r="X37" s="1"/>
      <c r="Y37" s="1"/>
      <c r="Z37" s="208"/>
      <c r="AA37" s="1"/>
      <c r="AB37" s="208"/>
      <c r="AC37" s="1"/>
      <c r="AD37" s="208"/>
      <c r="AE37" s="1"/>
      <c r="AF37" s="208"/>
      <c r="AG37" s="1"/>
      <c r="AH37" s="208"/>
      <c r="AI37" s="1"/>
      <c r="AJ37" s="1"/>
      <c r="AK37" s="1"/>
      <c r="AL37" s="1"/>
      <c r="AM37" s="1"/>
    </row>
    <row r="38" ht="15.75" customHeight="1">
      <c r="A38" s="211" t="s">
        <v>18519</v>
      </c>
      <c r="B38" s="211" t="s">
        <v>18520</v>
      </c>
      <c r="C38" s="196" t="str">
        <f>VLOOKUP(A38,'import Bartın-Çankırı-Kastamonu'!A:Q,3,0)</f>
        <v>DOĞRU</v>
      </c>
      <c r="D38" s="211" t="s">
        <v>1641</v>
      </c>
      <c r="E38" s="196">
        <f>VLOOKUP(A38,'import Bartın-Çankırı-Kastamonu'!A:Q,5,0)</f>
        <v>6</v>
      </c>
      <c r="F38" s="196">
        <f>VLOOKUP(A38,'import Bartın-Çankırı-Kastamonu'!A:Q,6,0)</f>
        <v>1</v>
      </c>
      <c r="G38" s="196">
        <f>VLOOKUP(A38,'import Bartın-Çankırı-Kastamonu'!A:Q,7,0)</f>
        <v>0</v>
      </c>
      <c r="H38" s="196">
        <f>VLOOKUP(A38,'import Bartın-Çankırı-Kastamonu'!A:Q,8,0)</f>
        <v>18</v>
      </c>
      <c r="I38" s="196">
        <f>VLOOKUP(A38,'import Bartın-Çankırı-Kastamonu'!A:Q,9,0)</f>
        <v>18</v>
      </c>
      <c r="J38" s="205">
        <f>VLOOKUP(A38,'import Bartın-Çankırı-Kastamonu'!A:Q,10,0)</f>
        <v>0</v>
      </c>
      <c r="K38" s="211" t="s">
        <v>18521</v>
      </c>
      <c r="L38" s="211">
        <v>5.41307003E9</v>
      </c>
      <c r="M38" s="211" t="s">
        <v>1350</v>
      </c>
      <c r="N38" s="211" t="s">
        <v>2322</v>
      </c>
      <c r="O38" s="211" t="s">
        <v>18522</v>
      </c>
      <c r="P38" s="206" t="str">
        <f>VLOOKUP(A38,'import Bartın-Çankırı-Kastamonu'!A:Q,16,0)</f>
        <v>Geleneksel</v>
      </c>
      <c r="Q38" s="1" t="b">
        <v>0</v>
      </c>
      <c r="R38" s="1"/>
      <c r="S38" s="1"/>
      <c r="T38" s="207"/>
      <c r="V38" s="208"/>
      <c r="W38" s="208"/>
      <c r="X38" s="1"/>
      <c r="Y38" s="1"/>
      <c r="Z38" s="208"/>
      <c r="AA38" s="1"/>
      <c r="AB38" s="208"/>
      <c r="AC38" s="1"/>
      <c r="AD38" s="208"/>
      <c r="AE38" s="1"/>
      <c r="AF38" s="208"/>
      <c r="AG38" s="1"/>
      <c r="AH38" s="208"/>
      <c r="AI38" s="1"/>
      <c r="AJ38" s="1"/>
      <c r="AK38" s="1"/>
      <c r="AL38" s="1"/>
      <c r="AM38" s="1"/>
    </row>
    <row r="39" ht="15.75" customHeight="1">
      <c r="A39" s="196" t="s">
        <v>4035</v>
      </c>
      <c r="B39" s="196" t="s">
        <v>4036</v>
      </c>
      <c r="C39" s="196" t="str">
        <f>VLOOKUP(A39,'import Bartın-Çankırı-Kastamonu'!A:Q,3,0)</f>
        <v>DOĞRU</v>
      </c>
      <c r="D39" s="196" t="s">
        <v>1370</v>
      </c>
      <c r="E39" s="196">
        <f>VLOOKUP(A39,'import Bartın-Çankırı-Kastamonu'!A:Q,5,0)</f>
        <v>2270</v>
      </c>
      <c r="F39" s="196" t="str">
        <f>VLOOKUP(A39,'import Bartın-Çankırı-Kastamonu'!A:Q,6,0)</f>
        <v/>
      </c>
      <c r="G39" s="196">
        <f>VLOOKUP(A39,'import Bartın-Çankırı-Kastamonu'!A:Q,7,0)</f>
        <v>0</v>
      </c>
      <c r="H39" s="196">
        <f>VLOOKUP(A39,'import Bartın-Çankırı-Kastamonu'!A:Q,8,0)</f>
        <v>18</v>
      </c>
      <c r="I39" s="196">
        <f>VLOOKUP(A39,'import Bartın-Çankırı-Kastamonu'!A:Q,9,0)</f>
        <v>18</v>
      </c>
      <c r="J39" s="205">
        <f>VLOOKUP(A39,'import Bartın-Çankırı-Kastamonu'!A:Q,10,0)</f>
        <v>0</v>
      </c>
      <c r="K39" s="196" t="s">
        <v>4037</v>
      </c>
      <c r="L39" s="196">
        <v>3.662127171E9</v>
      </c>
      <c r="M39" s="196" t="s">
        <v>1350</v>
      </c>
      <c r="N39" s="196" t="s">
        <v>4038</v>
      </c>
      <c r="O39" s="196" t="s">
        <v>4039</v>
      </c>
      <c r="P39" s="206" t="str">
        <f>VLOOKUP(A39,'import Bartın-Çankırı-Kastamonu'!A:Q,16,0)</f>
        <v>Geleneksel</v>
      </c>
      <c r="Q39" s="1" t="b">
        <v>0</v>
      </c>
      <c r="R39" s="1"/>
      <c r="S39" s="1"/>
      <c r="T39" s="207"/>
      <c r="V39" s="208"/>
      <c r="W39" s="208"/>
      <c r="X39" s="1"/>
      <c r="Y39" s="1"/>
      <c r="Z39" s="208"/>
      <c r="AA39" s="1"/>
      <c r="AB39" s="208"/>
      <c r="AC39" s="1"/>
      <c r="AD39" s="208"/>
      <c r="AE39" s="1"/>
      <c r="AF39" s="208"/>
      <c r="AG39" s="1"/>
      <c r="AH39" s="208"/>
      <c r="AI39" s="1"/>
      <c r="AJ39" s="1"/>
      <c r="AK39" s="1"/>
      <c r="AL39" s="1"/>
      <c r="AM39" s="1"/>
    </row>
    <row r="40" ht="15.75" customHeight="1">
      <c r="A40" s="211" t="s">
        <v>4035</v>
      </c>
      <c r="B40" s="211" t="s">
        <v>4036</v>
      </c>
      <c r="C40" s="196" t="str">
        <f>VLOOKUP(A40,'import Bartın-Çankırı-Kastamonu'!A:Q,3,0)</f>
        <v>DOĞRU</v>
      </c>
      <c r="D40" s="211" t="s">
        <v>1370</v>
      </c>
      <c r="E40" s="196">
        <f>VLOOKUP(A40,'import Bartın-Çankırı-Kastamonu'!A:Q,5,0)</f>
        <v>2270</v>
      </c>
      <c r="F40" s="196" t="str">
        <f>VLOOKUP(A40,'import Bartın-Çankırı-Kastamonu'!A:Q,6,0)</f>
        <v/>
      </c>
      <c r="G40" s="196">
        <f>VLOOKUP(A40,'import Bartın-Çankırı-Kastamonu'!A:Q,7,0)</f>
        <v>0</v>
      </c>
      <c r="H40" s="196">
        <f>VLOOKUP(A40,'import Bartın-Çankırı-Kastamonu'!A:Q,8,0)</f>
        <v>18</v>
      </c>
      <c r="I40" s="196">
        <f>VLOOKUP(A40,'import Bartın-Çankırı-Kastamonu'!A:Q,9,0)</f>
        <v>18</v>
      </c>
      <c r="J40" s="205">
        <f>VLOOKUP(A40,'import Bartın-Çankırı-Kastamonu'!A:Q,10,0)</f>
        <v>0</v>
      </c>
      <c r="K40" s="211" t="s">
        <v>4037</v>
      </c>
      <c r="L40" s="211">
        <v>3.662127171E9</v>
      </c>
      <c r="M40" s="211" t="s">
        <v>1350</v>
      </c>
      <c r="N40" s="211" t="s">
        <v>4038</v>
      </c>
      <c r="O40" s="211" t="s">
        <v>4039</v>
      </c>
      <c r="P40" s="206" t="str">
        <f>VLOOKUP(A40,'import Bartın-Çankırı-Kastamonu'!A:Q,16,0)</f>
        <v>Geleneksel</v>
      </c>
      <c r="Q40" s="1" t="b">
        <v>0</v>
      </c>
      <c r="R40" s="1"/>
      <c r="S40" s="1"/>
      <c r="T40" s="207"/>
      <c r="V40" s="208"/>
      <c r="W40" s="208"/>
      <c r="X40" s="1"/>
      <c r="Y40" s="1"/>
      <c r="Z40" s="208"/>
      <c r="AA40" s="1"/>
      <c r="AB40" s="208"/>
      <c r="AC40" s="1"/>
      <c r="AD40" s="208"/>
      <c r="AE40" s="1"/>
      <c r="AF40" s="208"/>
      <c r="AG40" s="1"/>
      <c r="AH40" s="208"/>
      <c r="AI40" s="1"/>
      <c r="AJ40" s="1"/>
      <c r="AK40" s="1"/>
      <c r="AL40" s="1"/>
      <c r="AM40" s="1"/>
    </row>
    <row r="41" ht="15.75" customHeight="1">
      <c r="A41" s="211" t="s">
        <v>18523</v>
      </c>
      <c r="B41" s="211" t="s">
        <v>18524</v>
      </c>
      <c r="C41" s="196" t="str">
        <f>VLOOKUP(A41,'import Bartın-Çankırı-Kastamonu'!A:Q,3,0)</f>
        <v>DOĞRU</v>
      </c>
      <c r="D41" s="211" t="s">
        <v>1370</v>
      </c>
      <c r="E41" s="196">
        <f>VLOOKUP(A41,'import Bartın-Çankırı-Kastamonu'!A:Q,5,0)</f>
        <v>217</v>
      </c>
      <c r="F41" s="196">
        <f>VLOOKUP(A41,'import Bartın-Çankırı-Kastamonu'!A:Q,6,0)</f>
        <v>44</v>
      </c>
      <c r="G41" s="196">
        <f>VLOOKUP(A41,'import Bartın-Çankırı-Kastamonu'!A:Q,7,0)</f>
        <v>0</v>
      </c>
      <c r="H41" s="196">
        <f>VLOOKUP(A41,'import Bartın-Çankırı-Kastamonu'!A:Q,8,0)</f>
        <v>23</v>
      </c>
      <c r="I41" s="196">
        <f>VLOOKUP(A41,'import Bartın-Çankırı-Kastamonu'!A:Q,9,0)</f>
        <v>23</v>
      </c>
      <c r="J41" s="205">
        <f>VLOOKUP(A41,'import Bartın-Çankırı-Kastamonu'!A:Q,10,0)</f>
        <v>0</v>
      </c>
      <c r="K41" s="211" t="s">
        <v>18525</v>
      </c>
      <c r="L41" s="211">
        <v>5.332462121E9</v>
      </c>
      <c r="M41" s="211" t="s">
        <v>1350</v>
      </c>
      <c r="N41" s="211" t="s">
        <v>3943</v>
      </c>
      <c r="O41" s="211" t="s">
        <v>18526</v>
      </c>
      <c r="P41" s="206" t="str">
        <f>VLOOKUP(A41,'import Bartın-Çankırı-Kastamonu'!A:Q,16,0)</f>
        <v>Geleneksel</v>
      </c>
      <c r="Q41" s="1" t="b">
        <v>0</v>
      </c>
      <c r="R41" s="1"/>
      <c r="S41" s="1"/>
      <c r="T41" s="207"/>
      <c r="V41" s="208"/>
      <c r="W41" s="208"/>
      <c r="X41" s="1"/>
      <c r="Y41" s="1"/>
      <c r="Z41" s="208"/>
      <c r="AA41" s="1"/>
      <c r="AB41" s="208"/>
      <c r="AC41" s="1"/>
      <c r="AD41" s="208"/>
      <c r="AE41" s="1"/>
      <c r="AF41" s="208"/>
      <c r="AG41" s="1"/>
      <c r="AH41" s="208"/>
      <c r="AI41" s="1"/>
      <c r="AJ41" s="1"/>
      <c r="AK41" s="1"/>
      <c r="AL41" s="1"/>
      <c r="AM41" s="1"/>
    </row>
    <row r="42" ht="15.75" customHeight="1">
      <c r="A42" s="196" t="s">
        <v>18527</v>
      </c>
      <c r="B42" s="196" t="s">
        <v>18528</v>
      </c>
      <c r="C42" s="196" t="str">
        <f>VLOOKUP(A42,'import Bartın-Çankırı-Kastamonu'!A:Q,3,0)</f>
        <v>DOĞRU</v>
      </c>
      <c r="D42" s="196" t="s">
        <v>1378</v>
      </c>
      <c r="E42" s="196">
        <f>VLOOKUP(A42,'import Bartın-Çankırı-Kastamonu'!A:Q,5,0)</f>
        <v>3037</v>
      </c>
      <c r="F42" s="196">
        <f>VLOOKUP(A42,'import Bartın-Çankırı-Kastamonu'!A:Q,6,0)</f>
        <v>128</v>
      </c>
      <c r="G42" s="196">
        <f>VLOOKUP(A42,'import Bartın-Çankırı-Kastamonu'!A:Q,7,0)</f>
        <v>0</v>
      </c>
      <c r="H42" s="196">
        <f>VLOOKUP(A42,'import Bartın-Çankırı-Kastamonu'!A:Q,8,0)</f>
        <v>35</v>
      </c>
      <c r="I42" s="196">
        <f>VLOOKUP(A42,'import Bartın-Çankırı-Kastamonu'!A:Q,9,0)</f>
        <v>35</v>
      </c>
      <c r="J42" s="205">
        <f>VLOOKUP(A42,'import Bartın-Çankırı-Kastamonu'!A:Q,10,0)</f>
        <v>0</v>
      </c>
      <c r="K42" s="196" t="s">
        <v>3998</v>
      </c>
      <c r="L42" s="196">
        <v>3.662156667E9</v>
      </c>
      <c r="M42" s="196" t="s">
        <v>1350</v>
      </c>
      <c r="N42" s="196" t="s">
        <v>3943</v>
      </c>
      <c r="O42" s="196" t="s">
        <v>18529</v>
      </c>
      <c r="P42" s="206" t="str">
        <f>VLOOKUP(A42,'import Bartın-Çankırı-Kastamonu'!A:Q,16,0)</f>
        <v>Geleneksel</v>
      </c>
      <c r="Q42" s="1" t="b">
        <v>0</v>
      </c>
      <c r="R42" s="1"/>
      <c r="S42" s="1"/>
      <c r="T42" s="207"/>
      <c r="V42" s="208"/>
      <c r="W42" s="208"/>
      <c r="X42" s="1"/>
      <c r="Y42" s="1"/>
      <c r="Z42" s="208"/>
      <c r="AA42" s="1"/>
      <c r="AB42" s="208"/>
      <c r="AC42" s="1"/>
      <c r="AD42" s="208"/>
      <c r="AE42" s="1"/>
      <c r="AF42" s="208"/>
      <c r="AG42" s="1"/>
      <c r="AH42" s="208"/>
      <c r="AI42" s="1"/>
      <c r="AJ42" s="1"/>
      <c r="AK42" s="1"/>
      <c r="AL42" s="1"/>
      <c r="AM42" s="1"/>
    </row>
    <row r="43" ht="15.75" customHeight="1">
      <c r="A43" s="196" t="s">
        <v>18530</v>
      </c>
      <c r="B43" s="196" t="s">
        <v>18531</v>
      </c>
      <c r="C43" s="196" t="str">
        <f>VLOOKUP(A43,'import Bartın-Çankırı-Kastamonu'!A:Q,3,0)</f>
        <v>DOĞRU</v>
      </c>
      <c r="D43" s="196" t="s">
        <v>1370</v>
      </c>
      <c r="E43" s="196">
        <f>VLOOKUP(A43,'import Bartın-Çankırı-Kastamonu'!A:Q,5,0)</f>
        <v>1604</v>
      </c>
      <c r="F43" s="196">
        <f>VLOOKUP(A43,'import Bartın-Çankırı-Kastamonu'!A:Q,6,0)</f>
        <v>93</v>
      </c>
      <c r="G43" s="196">
        <f>VLOOKUP(A43,'import Bartın-Çankırı-Kastamonu'!A:Q,7,0)</f>
        <v>0</v>
      </c>
      <c r="H43" s="196">
        <f>VLOOKUP(A43,'import Bartın-Çankırı-Kastamonu'!A:Q,8,0)</f>
        <v>30</v>
      </c>
      <c r="I43" s="196">
        <f>VLOOKUP(A43,'import Bartın-Çankırı-Kastamonu'!A:Q,9,0)</f>
        <v>30</v>
      </c>
      <c r="J43" s="205">
        <f>VLOOKUP(A43,'import Bartın-Çankırı-Kastamonu'!A:Q,10,0)</f>
        <v>0</v>
      </c>
      <c r="K43" s="196" t="s">
        <v>18532</v>
      </c>
      <c r="L43" s="196">
        <v>3.662140023E9</v>
      </c>
      <c r="M43" s="196" t="s">
        <v>1350</v>
      </c>
      <c r="N43" s="196" t="s">
        <v>18533</v>
      </c>
      <c r="O43" s="196" t="s">
        <v>18534</v>
      </c>
      <c r="P43" s="206" t="str">
        <f>VLOOKUP(A43,'import Bartın-Çankırı-Kastamonu'!A:Q,16,0)</f>
        <v>Geleneksel</v>
      </c>
      <c r="Q43" s="1" t="b">
        <v>0</v>
      </c>
      <c r="R43" s="1"/>
      <c r="S43" s="1"/>
      <c r="T43" s="207"/>
      <c r="V43" s="208"/>
      <c r="W43" s="208"/>
      <c r="X43" s="1"/>
      <c r="Y43" s="1"/>
      <c r="Z43" s="208"/>
      <c r="AA43" s="1"/>
      <c r="AB43" s="208"/>
      <c r="AC43" s="1"/>
      <c r="AD43" s="208"/>
      <c r="AE43" s="1"/>
      <c r="AF43" s="208"/>
      <c r="AG43" s="1"/>
      <c r="AH43" s="208"/>
      <c r="AI43" s="1"/>
      <c r="AJ43" s="1"/>
      <c r="AK43" s="1"/>
      <c r="AL43" s="1"/>
      <c r="AM43" s="1"/>
    </row>
    <row r="44" ht="15.75" customHeight="1">
      <c r="A44" s="211" t="s">
        <v>18530</v>
      </c>
      <c r="B44" s="211" t="s">
        <v>18531</v>
      </c>
      <c r="C44" s="196" t="str">
        <f>VLOOKUP(A44,'import Bartın-Çankırı-Kastamonu'!A:Q,3,0)</f>
        <v>DOĞRU</v>
      </c>
      <c r="D44" s="211" t="s">
        <v>1370</v>
      </c>
      <c r="E44" s="196">
        <f>VLOOKUP(A44,'import Bartın-Çankırı-Kastamonu'!A:Q,5,0)</f>
        <v>1604</v>
      </c>
      <c r="F44" s="196">
        <f>VLOOKUP(A44,'import Bartın-Çankırı-Kastamonu'!A:Q,6,0)</f>
        <v>93</v>
      </c>
      <c r="G44" s="196">
        <f>VLOOKUP(A44,'import Bartın-Çankırı-Kastamonu'!A:Q,7,0)</f>
        <v>0</v>
      </c>
      <c r="H44" s="196">
        <f>VLOOKUP(A44,'import Bartın-Çankırı-Kastamonu'!A:Q,8,0)</f>
        <v>30</v>
      </c>
      <c r="I44" s="196">
        <f>VLOOKUP(A44,'import Bartın-Çankırı-Kastamonu'!A:Q,9,0)</f>
        <v>30</v>
      </c>
      <c r="J44" s="205">
        <f>VLOOKUP(A44,'import Bartın-Çankırı-Kastamonu'!A:Q,10,0)</f>
        <v>0</v>
      </c>
      <c r="K44" s="211" t="s">
        <v>18532</v>
      </c>
      <c r="L44" s="211">
        <v>3.662140023E9</v>
      </c>
      <c r="M44" s="211" t="s">
        <v>1350</v>
      </c>
      <c r="N44" s="211" t="s">
        <v>18533</v>
      </c>
      <c r="O44" s="211" t="s">
        <v>18534</v>
      </c>
      <c r="P44" s="206" t="str">
        <f>VLOOKUP(A44,'import Bartın-Çankırı-Kastamonu'!A:Q,16,0)</f>
        <v>Geleneksel</v>
      </c>
      <c r="Q44" s="1" t="b">
        <v>0</v>
      </c>
      <c r="R44" s="1"/>
      <c r="S44" s="1"/>
      <c r="T44" s="207"/>
      <c r="V44" s="208"/>
      <c r="W44" s="208"/>
      <c r="X44" s="1"/>
      <c r="Y44" s="1"/>
      <c r="Z44" s="208"/>
      <c r="AA44" s="1"/>
      <c r="AB44" s="208"/>
      <c r="AC44" s="1"/>
      <c r="AD44" s="208"/>
      <c r="AE44" s="1"/>
      <c r="AF44" s="208"/>
      <c r="AG44" s="1"/>
      <c r="AH44" s="208"/>
      <c r="AI44" s="1"/>
      <c r="AJ44" s="1"/>
      <c r="AK44" s="1"/>
      <c r="AL44" s="1"/>
      <c r="AM44" s="1"/>
    </row>
    <row r="45" ht="15.75" customHeight="1">
      <c r="A45" s="196" t="s">
        <v>18535</v>
      </c>
      <c r="B45" s="196" t="s">
        <v>18536</v>
      </c>
      <c r="C45" s="196" t="str">
        <f>VLOOKUP(A45,'import Bartın-Çankırı-Kastamonu'!A:Q,3,0)</f>
        <v>DOĞRU</v>
      </c>
      <c r="D45" s="196" t="s">
        <v>1370</v>
      </c>
      <c r="E45" s="196">
        <f>VLOOKUP(A45,'import Bartın-Çankırı-Kastamonu'!A:Q,5,0)</f>
        <v>3834</v>
      </c>
      <c r="F45" s="196">
        <f>VLOOKUP(A45,'import Bartın-Çankırı-Kastamonu'!A:Q,6,0)</f>
        <v>209</v>
      </c>
      <c r="G45" s="196">
        <f>VLOOKUP(A45,'import Bartın-Çankırı-Kastamonu'!A:Q,7,0)</f>
        <v>0</v>
      </c>
      <c r="H45" s="196">
        <f>VLOOKUP(A45,'import Bartın-Çankırı-Kastamonu'!A:Q,8,0)</f>
        <v>28</v>
      </c>
      <c r="I45" s="196">
        <f>VLOOKUP(A45,'import Bartın-Çankırı-Kastamonu'!A:Q,9,0)</f>
        <v>28</v>
      </c>
      <c r="J45" s="205">
        <f>VLOOKUP(A45,'import Bartın-Çankırı-Kastamonu'!A:Q,10,0)</f>
        <v>0</v>
      </c>
      <c r="K45" s="196" t="s">
        <v>18532</v>
      </c>
      <c r="L45" s="196">
        <v>3.662140023E9</v>
      </c>
      <c r="M45" s="196" t="s">
        <v>1350</v>
      </c>
      <c r="N45" s="196" t="s">
        <v>3943</v>
      </c>
      <c r="O45" s="196" t="s">
        <v>18537</v>
      </c>
      <c r="P45" s="206" t="str">
        <f>VLOOKUP(A45,'import Bartın-Çankırı-Kastamonu'!A:Q,16,0)</f>
        <v>Geleneksel</v>
      </c>
      <c r="Q45" s="1" t="b">
        <v>0</v>
      </c>
      <c r="R45" s="1"/>
      <c r="S45" s="1"/>
      <c r="T45" s="207"/>
      <c r="V45" s="208"/>
      <c r="W45" s="208"/>
      <c r="X45" s="1"/>
      <c r="Y45" s="1"/>
      <c r="Z45" s="208"/>
      <c r="AA45" s="1"/>
      <c r="AB45" s="208"/>
      <c r="AC45" s="1"/>
      <c r="AD45" s="208"/>
      <c r="AE45" s="1"/>
      <c r="AF45" s="208"/>
      <c r="AG45" s="1"/>
      <c r="AH45" s="208"/>
      <c r="AI45" s="1"/>
      <c r="AJ45" s="1"/>
      <c r="AK45" s="1"/>
      <c r="AL45" s="1"/>
      <c r="AM45" s="1"/>
    </row>
    <row r="46" ht="15.75" customHeight="1">
      <c r="A46" s="211" t="s">
        <v>18535</v>
      </c>
      <c r="B46" s="211" t="s">
        <v>18536</v>
      </c>
      <c r="C46" s="196" t="str">
        <f>VLOOKUP(A46,'import Bartın-Çankırı-Kastamonu'!A:Q,3,0)</f>
        <v>DOĞRU</v>
      </c>
      <c r="D46" s="211" t="s">
        <v>1370</v>
      </c>
      <c r="E46" s="196">
        <f>VLOOKUP(A46,'import Bartın-Çankırı-Kastamonu'!A:Q,5,0)</f>
        <v>3834</v>
      </c>
      <c r="F46" s="196">
        <f>VLOOKUP(A46,'import Bartın-Çankırı-Kastamonu'!A:Q,6,0)</f>
        <v>209</v>
      </c>
      <c r="G46" s="196">
        <f>VLOOKUP(A46,'import Bartın-Çankırı-Kastamonu'!A:Q,7,0)</f>
        <v>0</v>
      </c>
      <c r="H46" s="196">
        <f>VLOOKUP(A46,'import Bartın-Çankırı-Kastamonu'!A:Q,8,0)</f>
        <v>28</v>
      </c>
      <c r="I46" s="196">
        <f>VLOOKUP(A46,'import Bartın-Çankırı-Kastamonu'!A:Q,9,0)</f>
        <v>28</v>
      </c>
      <c r="J46" s="205">
        <f>VLOOKUP(A46,'import Bartın-Çankırı-Kastamonu'!A:Q,10,0)</f>
        <v>0</v>
      </c>
      <c r="K46" s="211" t="s">
        <v>18532</v>
      </c>
      <c r="L46" s="211">
        <v>5.303793024E9</v>
      </c>
      <c r="M46" s="211" t="s">
        <v>1350</v>
      </c>
      <c r="N46" s="211" t="s">
        <v>18459</v>
      </c>
      <c r="O46" s="211" t="s">
        <v>18537</v>
      </c>
      <c r="P46" s="206" t="str">
        <f>VLOOKUP(A46,'import Bartın-Çankırı-Kastamonu'!A:Q,16,0)</f>
        <v>Geleneksel</v>
      </c>
      <c r="Q46" s="1" t="b">
        <v>0</v>
      </c>
      <c r="R46" s="1"/>
      <c r="S46" s="1"/>
      <c r="T46" s="207"/>
      <c r="V46" s="208"/>
      <c r="W46" s="208"/>
      <c r="X46" s="1"/>
      <c r="Y46" s="1"/>
      <c r="Z46" s="208"/>
      <c r="AA46" s="1"/>
      <c r="AB46" s="208"/>
      <c r="AC46" s="1"/>
      <c r="AD46" s="208"/>
      <c r="AE46" s="1"/>
      <c r="AF46" s="208"/>
      <c r="AG46" s="1"/>
      <c r="AH46" s="208"/>
      <c r="AI46" s="1"/>
      <c r="AJ46" s="1"/>
      <c r="AK46" s="1"/>
      <c r="AL46" s="1"/>
      <c r="AM46" s="1"/>
    </row>
    <row r="47" ht="15.75" customHeight="1">
      <c r="A47" s="196" t="s">
        <v>18538</v>
      </c>
      <c r="B47" s="196" t="s">
        <v>18539</v>
      </c>
      <c r="C47" s="196" t="str">
        <f>VLOOKUP(A47,'import Bartın-Çankırı-Kastamonu'!A:Q,3,0)</f>
        <v>DOĞRU</v>
      </c>
      <c r="D47" s="196" t="s">
        <v>1370</v>
      </c>
      <c r="E47" s="196">
        <f>VLOOKUP(A47,'import Bartın-Çankırı-Kastamonu'!A:Q,5,0)</f>
        <v>2810</v>
      </c>
      <c r="F47" s="196">
        <f>VLOOKUP(A47,'import Bartın-Çankırı-Kastamonu'!A:Q,6,0)</f>
        <v>97</v>
      </c>
      <c r="G47" s="196">
        <f>VLOOKUP(A47,'import Bartın-Çankırı-Kastamonu'!A:Q,7,0)</f>
        <v>0</v>
      </c>
      <c r="H47" s="196">
        <f>VLOOKUP(A47,'import Bartın-Çankırı-Kastamonu'!A:Q,8,0)</f>
        <v>38</v>
      </c>
      <c r="I47" s="196">
        <f>VLOOKUP(A47,'import Bartın-Çankırı-Kastamonu'!A:Q,9,0)</f>
        <v>38</v>
      </c>
      <c r="J47" s="205">
        <f>VLOOKUP(A47,'import Bartın-Çankırı-Kastamonu'!A:Q,10,0)</f>
        <v>0</v>
      </c>
      <c r="K47" s="196" t="s">
        <v>18540</v>
      </c>
      <c r="L47" s="196">
        <v>3.662150101E9</v>
      </c>
      <c r="M47" s="196" t="s">
        <v>1350</v>
      </c>
      <c r="N47" s="196" t="s">
        <v>3943</v>
      </c>
      <c r="O47" s="196" t="s">
        <v>18541</v>
      </c>
      <c r="P47" s="206" t="str">
        <f>VLOOKUP(A47,'import Bartın-Çankırı-Kastamonu'!A:Q,16,0)</f>
        <v>Geleneksel</v>
      </c>
      <c r="Q47" s="1" t="b">
        <v>0</v>
      </c>
      <c r="R47" s="1"/>
      <c r="S47" s="1"/>
      <c r="T47" s="207"/>
      <c r="V47" s="208"/>
      <c r="W47" s="208"/>
      <c r="X47" s="1"/>
      <c r="Y47" s="1"/>
      <c r="Z47" s="208"/>
      <c r="AA47" s="1"/>
      <c r="AB47" s="208"/>
      <c r="AC47" s="1"/>
      <c r="AD47" s="208"/>
      <c r="AE47" s="1"/>
      <c r="AF47" s="208"/>
      <c r="AG47" s="1"/>
      <c r="AH47" s="208"/>
      <c r="AI47" s="1"/>
      <c r="AJ47" s="1"/>
      <c r="AK47" s="1"/>
      <c r="AL47" s="1"/>
      <c r="AM47" s="1"/>
    </row>
    <row r="48" ht="15.75" customHeight="1">
      <c r="A48" s="211" t="s">
        <v>18538</v>
      </c>
      <c r="B48" s="211" t="s">
        <v>18539</v>
      </c>
      <c r="C48" s="196" t="str">
        <f>VLOOKUP(A48,'import Bartın-Çankırı-Kastamonu'!A:Q,3,0)</f>
        <v>DOĞRU</v>
      </c>
      <c r="D48" s="211" t="s">
        <v>1370</v>
      </c>
      <c r="E48" s="196">
        <f>VLOOKUP(A48,'import Bartın-Çankırı-Kastamonu'!A:Q,5,0)</f>
        <v>2810</v>
      </c>
      <c r="F48" s="196">
        <f>VLOOKUP(A48,'import Bartın-Çankırı-Kastamonu'!A:Q,6,0)</f>
        <v>97</v>
      </c>
      <c r="G48" s="196">
        <f>VLOOKUP(A48,'import Bartın-Çankırı-Kastamonu'!A:Q,7,0)</f>
        <v>0</v>
      </c>
      <c r="H48" s="196">
        <f>VLOOKUP(A48,'import Bartın-Çankırı-Kastamonu'!A:Q,8,0)</f>
        <v>38</v>
      </c>
      <c r="I48" s="196">
        <f>VLOOKUP(A48,'import Bartın-Çankırı-Kastamonu'!A:Q,9,0)</f>
        <v>38</v>
      </c>
      <c r="J48" s="205">
        <f>VLOOKUP(A48,'import Bartın-Çankırı-Kastamonu'!A:Q,10,0)</f>
        <v>0</v>
      </c>
      <c r="K48" s="211" t="s">
        <v>18540</v>
      </c>
      <c r="L48" s="211">
        <v>3.662150101E9</v>
      </c>
      <c r="M48" s="211" t="s">
        <v>1350</v>
      </c>
      <c r="N48" s="211" t="s">
        <v>3943</v>
      </c>
      <c r="O48" s="211" t="s">
        <v>18541</v>
      </c>
      <c r="P48" s="206" t="str">
        <f>VLOOKUP(A48,'import Bartın-Çankırı-Kastamonu'!A:Q,16,0)</f>
        <v>Geleneksel</v>
      </c>
      <c r="Q48" s="1" t="b">
        <v>0</v>
      </c>
      <c r="R48" s="1"/>
      <c r="S48" s="1"/>
      <c r="T48" s="207"/>
      <c r="V48" s="208"/>
      <c r="W48" s="208"/>
      <c r="X48" s="1"/>
      <c r="Y48" s="1"/>
      <c r="Z48" s="208"/>
      <c r="AA48" s="1"/>
      <c r="AB48" s="208"/>
      <c r="AC48" s="1"/>
      <c r="AD48" s="208"/>
      <c r="AE48" s="1"/>
      <c r="AF48" s="208"/>
      <c r="AG48" s="1"/>
      <c r="AH48" s="208"/>
      <c r="AI48" s="1"/>
      <c r="AJ48" s="1"/>
      <c r="AK48" s="1"/>
      <c r="AL48" s="1"/>
      <c r="AM48" s="1"/>
    </row>
    <row r="49" ht="15.75" customHeight="1">
      <c r="A49" s="196" t="s">
        <v>18542</v>
      </c>
      <c r="B49" s="196" t="s">
        <v>18543</v>
      </c>
      <c r="C49" s="196" t="str">
        <f>VLOOKUP(A49,'import Bartın-Çankırı-Kastamonu'!A:Q,3,0)</f>
        <v>DOĞRU</v>
      </c>
      <c r="D49" s="196" t="s">
        <v>1688</v>
      </c>
      <c r="E49" s="196">
        <f>VLOOKUP(A49,'import Bartın-Çankırı-Kastamonu'!A:Q,5,0)</f>
        <v>1758</v>
      </c>
      <c r="F49" s="196">
        <f>VLOOKUP(A49,'import Bartın-Çankırı-Kastamonu'!A:Q,6,0)</f>
        <v>73</v>
      </c>
      <c r="G49" s="196">
        <f>VLOOKUP(A49,'import Bartın-Çankırı-Kastamonu'!A:Q,7,0)</f>
        <v>0</v>
      </c>
      <c r="H49" s="196">
        <f>VLOOKUP(A49,'import Bartın-Çankırı-Kastamonu'!A:Q,8,0)</f>
        <v>11</v>
      </c>
      <c r="I49" s="196">
        <f>VLOOKUP(A49,'import Bartın-Çankırı-Kastamonu'!A:Q,9,0)</f>
        <v>11</v>
      </c>
      <c r="J49" s="205">
        <f>VLOOKUP(A49,'import Bartın-Çankırı-Kastamonu'!A:Q,10,0)</f>
        <v>0</v>
      </c>
      <c r="K49" s="196" t="s">
        <v>18544</v>
      </c>
      <c r="L49" s="196">
        <v>3.662156664E9</v>
      </c>
      <c r="M49" s="196" t="s">
        <v>1350</v>
      </c>
      <c r="N49" s="196" t="s">
        <v>3943</v>
      </c>
      <c r="O49" s="196" t="s">
        <v>18545</v>
      </c>
      <c r="P49" s="206" t="str">
        <f>VLOOKUP(A49,'import Bartın-Çankırı-Kastamonu'!A:Q,16,0)</f>
        <v>Geleneksel</v>
      </c>
      <c r="Q49" s="1" t="b">
        <v>0</v>
      </c>
      <c r="R49" s="1"/>
      <c r="S49" s="1"/>
      <c r="T49" s="207"/>
      <c r="V49" s="208"/>
      <c r="W49" s="208"/>
      <c r="X49" s="1"/>
      <c r="Y49" s="1"/>
      <c r="Z49" s="208"/>
      <c r="AA49" s="1"/>
      <c r="AB49" s="208"/>
      <c r="AC49" s="1"/>
      <c r="AD49" s="208"/>
      <c r="AE49" s="1"/>
      <c r="AF49" s="208"/>
      <c r="AG49" s="1"/>
      <c r="AH49" s="208"/>
      <c r="AI49" s="1"/>
      <c r="AJ49" s="1"/>
      <c r="AK49" s="1"/>
      <c r="AL49" s="1"/>
      <c r="AM49" s="1"/>
    </row>
    <row r="50" ht="15.75" customHeight="1">
      <c r="A50" s="196" t="s">
        <v>18546</v>
      </c>
      <c r="B50" s="196" t="s">
        <v>18547</v>
      </c>
      <c r="C50" s="196" t="str">
        <f>VLOOKUP(A50,'import Bartın-Çankırı-Kastamonu'!A:Q,3,0)</f>
        <v>YANLIŞ</v>
      </c>
      <c r="D50" s="196" t="s">
        <v>1370</v>
      </c>
      <c r="E50" s="196">
        <f>VLOOKUP(A50,'import Bartın-Çankırı-Kastamonu'!A:Q,5,0)</f>
        <v>284</v>
      </c>
      <c r="F50" s="196" t="str">
        <f>VLOOKUP(A50,'import Bartın-Çankırı-Kastamonu'!A:Q,6,0)</f>
        <v/>
      </c>
      <c r="G50" s="196">
        <f>VLOOKUP(A50,'import Bartın-Çankırı-Kastamonu'!A:Q,7,0)</f>
        <v>0</v>
      </c>
      <c r="H50" s="196">
        <f>VLOOKUP(A50,'import Bartın-Çankırı-Kastamonu'!A:Q,8,0)</f>
        <v>26</v>
      </c>
      <c r="I50" s="196">
        <f>VLOOKUP(A50,'import Bartın-Çankırı-Kastamonu'!A:Q,9,0)</f>
        <v>26</v>
      </c>
      <c r="J50" s="205">
        <f>VLOOKUP(A50,'import Bartın-Çankırı-Kastamonu'!A:Q,10,0)</f>
        <v>0</v>
      </c>
      <c r="K50" s="196" t="s">
        <v>18548</v>
      </c>
      <c r="L50" s="196">
        <v>3.662150088E9</v>
      </c>
      <c r="M50" s="196" t="s">
        <v>1350</v>
      </c>
      <c r="N50" s="196" t="s">
        <v>3943</v>
      </c>
      <c r="O50" s="196" t="s">
        <v>18549</v>
      </c>
      <c r="P50" s="206" t="str">
        <f>VLOOKUP(A50,'import Bartın-Çankırı-Kastamonu'!A:Q,16,0)</f>
        <v>Geleneksel</v>
      </c>
      <c r="Q50" s="1" t="b">
        <v>0</v>
      </c>
      <c r="R50" s="1"/>
      <c r="S50" s="1"/>
      <c r="T50" s="207"/>
      <c r="V50" s="208"/>
      <c r="W50" s="208"/>
      <c r="X50" s="1"/>
      <c r="Y50" s="1"/>
      <c r="Z50" s="208"/>
      <c r="AA50" s="1"/>
      <c r="AB50" s="208"/>
      <c r="AC50" s="1"/>
      <c r="AD50" s="208"/>
      <c r="AE50" s="1"/>
      <c r="AF50" s="208"/>
      <c r="AG50" s="1"/>
      <c r="AH50" s="208"/>
      <c r="AI50" s="1"/>
      <c r="AJ50" s="1"/>
      <c r="AK50" s="1"/>
      <c r="AL50" s="1"/>
      <c r="AM50" s="1"/>
    </row>
    <row r="51" ht="15.75" customHeight="1">
      <c r="A51" s="196" t="s">
        <v>18550</v>
      </c>
      <c r="B51" s="196" t="s">
        <v>18551</v>
      </c>
      <c r="C51" s="196" t="str">
        <f>VLOOKUP(A51,'import Bartın-Çankırı-Kastamonu'!A:Q,3,0)</f>
        <v>DOĞRU</v>
      </c>
      <c r="D51" s="196" t="s">
        <v>1378</v>
      </c>
      <c r="E51" s="196">
        <f>VLOOKUP(A51,'import Bartın-Çankırı-Kastamonu'!A:Q,5,0)</f>
        <v>2647</v>
      </c>
      <c r="F51" s="196">
        <f>VLOOKUP(A51,'import Bartın-Çankırı-Kastamonu'!A:Q,6,0)</f>
        <v>238</v>
      </c>
      <c r="G51" s="196">
        <f>VLOOKUP(A51,'import Bartın-Çankırı-Kastamonu'!A:Q,7,0)</f>
        <v>0</v>
      </c>
      <c r="H51" s="196">
        <f>VLOOKUP(A51,'import Bartın-Çankırı-Kastamonu'!A:Q,8,0)</f>
        <v>66</v>
      </c>
      <c r="I51" s="196">
        <f>VLOOKUP(A51,'import Bartın-Çankırı-Kastamonu'!A:Q,9,0)</f>
        <v>66</v>
      </c>
      <c r="J51" s="205">
        <f>VLOOKUP(A51,'import Bartın-Çankırı-Kastamonu'!A:Q,10,0)</f>
        <v>0</v>
      </c>
      <c r="K51" s="196" t="s">
        <v>18552</v>
      </c>
      <c r="L51" s="196">
        <v>3.662158215E9</v>
      </c>
      <c r="M51" s="196" t="s">
        <v>1350</v>
      </c>
      <c r="N51" s="196" t="s">
        <v>3943</v>
      </c>
      <c r="O51" s="196" t="s">
        <v>18553</v>
      </c>
      <c r="P51" s="206" t="str">
        <f>VLOOKUP(A51,'import Bartın-Çankırı-Kastamonu'!A:Q,16,0)</f>
        <v>Geleneksel</v>
      </c>
      <c r="Q51" s="1" t="b">
        <v>0</v>
      </c>
      <c r="R51" s="1"/>
      <c r="S51" s="1"/>
      <c r="T51" s="207"/>
      <c r="V51" s="208"/>
      <c r="W51" s="208"/>
      <c r="X51" s="1"/>
      <c r="Y51" s="1"/>
      <c r="Z51" s="208"/>
      <c r="AA51" s="1"/>
      <c r="AB51" s="208"/>
      <c r="AC51" s="1"/>
      <c r="AD51" s="208"/>
      <c r="AE51" s="1"/>
      <c r="AF51" s="208"/>
      <c r="AG51" s="1"/>
      <c r="AH51" s="208"/>
      <c r="AI51" s="1"/>
      <c r="AJ51" s="1"/>
      <c r="AK51" s="1"/>
      <c r="AL51" s="1"/>
      <c r="AM51" s="1"/>
    </row>
    <row r="52" ht="15.75" customHeight="1">
      <c r="A52" s="196" t="s">
        <v>18554</v>
      </c>
      <c r="B52" s="196" t="s">
        <v>18555</v>
      </c>
      <c r="C52" s="196" t="str">
        <f>VLOOKUP(A52,'import Bartın-Çankırı-Kastamonu'!A:Q,3,0)</f>
        <v>DOĞRU</v>
      </c>
      <c r="D52" s="196" t="s">
        <v>1370</v>
      </c>
      <c r="E52" s="196">
        <f>VLOOKUP(A52,'import Bartın-Çankırı-Kastamonu'!A:Q,5,0)</f>
        <v>728</v>
      </c>
      <c r="F52" s="196" t="str">
        <f>VLOOKUP(A52,'import Bartın-Çankırı-Kastamonu'!A:Q,6,0)</f>
        <v/>
      </c>
      <c r="G52" s="196">
        <f>VLOOKUP(A52,'import Bartın-Çankırı-Kastamonu'!A:Q,7,0)</f>
        <v>0</v>
      </c>
      <c r="H52" s="196">
        <f>VLOOKUP(A52,'import Bartın-Çankırı-Kastamonu'!A:Q,8,0)</f>
        <v>47</v>
      </c>
      <c r="I52" s="196">
        <f>VLOOKUP(A52,'import Bartın-Çankırı-Kastamonu'!A:Q,9,0)</f>
        <v>47</v>
      </c>
      <c r="J52" s="205">
        <f>VLOOKUP(A52,'import Bartın-Çankırı-Kastamonu'!A:Q,10,0)</f>
        <v>0</v>
      </c>
      <c r="K52" s="196" t="s">
        <v>18556</v>
      </c>
      <c r="L52" s="196">
        <v>3.662200599E9</v>
      </c>
      <c r="M52" s="196" t="s">
        <v>1350</v>
      </c>
      <c r="N52" s="196" t="s">
        <v>4038</v>
      </c>
      <c r="O52" s="196" t="s">
        <v>18557</v>
      </c>
      <c r="P52" s="206" t="str">
        <f>VLOOKUP(A52,'import Bartın-Çankırı-Kastamonu'!A:Q,16,0)</f>
        <v>Geleneksel</v>
      </c>
      <c r="Q52" s="1" t="b">
        <v>0</v>
      </c>
      <c r="R52" s="1"/>
      <c r="S52" s="1"/>
      <c r="T52" s="207"/>
      <c r="V52" s="208"/>
      <c r="W52" s="208"/>
      <c r="X52" s="1"/>
      <c r="Y52" s="1"/>
      <c r="Z52" s="208"/>
      <c r="AA52" s="1"/>
      <c r="AB52" s="208"/>
      <c r="AC52" s="1"/>
      <c r="AD52" s="208"/>
      <c r="AE52" s="1"/>
      <c r="AF52" s="208"/>
      <c r="AG52" s="1"/>
      <c r="AH52" s="208"/>
      <c r="AI52" s="1"/>
      <c r="AJ52" s="1"/>
      <c r="AK52" s="1"/>
      <c r="AL52" s="1"/>
      <c r="AM52" s="1"/>
    </row>
    <row r="53" ht="15.75" customHeight="1">
      <c r="A53" s="211" t="s">
        <v>18554</v>
      </c>
      <c r="B53" s="211" t="s">
        <v>18555</v>
      </c>
      <c r="C53" s="196" t="str">
        <f>VLOOKUP(A53,'import Bartın-Çankırı-Kastamonu'!A:Q,3,0)</f>
        <v>DOĞRU</v>
      </c>
      <c r="D53" s="211" t="s">
        <v>1370</v>
      </c>
      <c r="E53" s="196">
        <f>VLOOKUP(A53,'import Bartın-Çankırı-Kastamonu'!A:Q,5,0)</f>
        <v>728</v>
      </c>
      <c r="F53" s="196" t="str">
        <f>VLOOKUP(A53,'import Bartın-Çankırı-Kastamonu'!A:Q,6,0)</f>
        <v/>
      </c>
      <c r="G53" s="196">
        <f>VLOOKUP(A53,'import Bartın-Çankırı-Kastamonu'!A:Q,7,0)</f>
        <v>0</v>
      </c>
      <c r="H53" s="196">
        <f>VLOOKUP(A53,'import Bartın-Çankırı-Kastamonu'!A:Q,8,0)</f>
        <v>47</v>
      </c>
      <c r="I53" s="196">
        <f>VLOOKUP(A53,'import Bartın-Çankırı-Kastamonu'!A:Q,9,0)</f>
        <v>47</v>
      </c>
      <c r="J53" s="205">
        <f>VLOOKUP(A53,'import Bartın-Çankırı-Kastamonu'!A:Q,10,0)</f>
        <v>0</v>
      </c>
      <c r="K53" s="211" t="s">
        <v>18556</v>
      </c>
      <c r="L53" s="211">
        <v>3.662200599E9</v>
      </c>
      <c r="M53" s="211" t="s">
        <v>1350</v>
      </c>
      <c r="N53" s="211" t="s">
        <v>4038</v>
      </c>
      <c r="O53" s="211" t="s">
        <v>18557</v>
      </c>
      <c r="P53" s="206" t="str">
        <f>VLOOKUP(A53,'import Bartın-Çankırı-Kastamonu'!A:Q,16,0)</f>
        <v>Geleneksel</v>
      </c>
      <c r="Q53" s="1" t="b">
        <v>0</v>
      </c>
      <c r="R53" s="1"/>
      <c r="S53" s="1"/>
      <c r="T53" s="207"/>
      <c r="V53" s="208"/>
      <c r="W53" s="208"/>
      <c r="X53" s="1"/>
      <c r="Y53" s="1"/>
      <c r="Z53" s="208"/>
      <c r="AA53" s="1"/>
      <c r="AB53" s="208"/>
      <c r="AC53" s="1"/>
      <c r="AD53" s="208"/>
      <c r="AE53" s="1"/>
      <c r="AF53" s="208"/>
      <c r="AG53" s="1"/>
      <c r="AH53" s="208"/>
      <c r="AI53" s="1"/>
      <c r="AJ53" s="1"/>
      <c r="AK53" s="1"/>
      <c r="AL53" s="1"/>
      <c r="AM53" s="1"/>
    </row>
    <row r="54" ht="15.75" customHeight="1">
      <c r="A54" s="211" t="s">
        <v>18558</v>
      </c>
      <c r="B54" s="211" t="s">
        <v>18559</v>
      </c>
      <c r="C54" s="196" t="str">
        <f>VLOOKUP(A54,'import Bartın-Çankırı-Kastamonu'!A:Q,3,0)</f>
        <v>DOĞRU</v>
      </c>
      <c r="D54" s="211" t="s">
        <v>1370</v>
      </c>
      <c r="E54" s="196">
        <f>VLOOKUP(A54,'import Bartın-Çankırı-Kastamonu'!A:Q,5,0)</f>
        <v>63</v>
      </c>
      <c r="F54" s="196">
        <f>VLOOKUP(A54,'import Bartın-Çankırı-Kastamonu'!A:Q,6,0)</f>
        <v>17</v>
      </c>
      <c r="G54" s="196">
        <f>VLOOKUP(A54,'import Bartın-Çankırı-Kastamonu'!A:Q,7,0)</f>
        <v>0</v>
      </c>
      <c r="H54" s="196">
        <f>VLOOKUP(A54,'import Bartın-Çankırı-Kastamonu'!A:Q,8,0)</f>
        <v>20</v>
      </c>
      <c r="I54" s="196">
        <f>VLOOKUP(A54,'import Bartın-Çankırı-Kastamonu'!A:Q,9,0)</f>
        <v>20</v>
      </c>
      <c r="J54" s="205">
        <f>VLOOKUP(A54,'import Bartın-Çankırı-Kastamonu'!A:Q,10,0)</f>
        <v>0</v>
      </c>
      <c r="K54" s="211" t="s">
        <v>18560</v>
      </c>
      <c r="L54" s="211">
        <v>3.662200599E9</v>
      </c>
      <c r="M54" s="211" t="s">
        <v>1350</v>
      </c>
      <c r="N54" s="211" t="s">
        <v>3888</v>
      </c>
      <c r="O54" s="211" t="s">
        <v>18561</v>
      </c>
      <c r="P54" s="206" t="str">
        <f>VLOOKUP(A54,'import Bartın-Çankırı-Kastamonu'!A:Q,16,0)</f>
        <v>Geleneksel</v>
      </c>
      <c r="Q54" s="1" t="b">
        <v>0</v>
      </c>
      <c r="R54" s="1"/>
      <c r="S54" s="1"/>
      <c r="T54" s="207"/>
      <c r="V54" s="208"/>
      <c r="W54" s="208"/>
      <c r="X54" s="1"/>
      <c r="Y54" s="1"/>
      <c r="Z54" s="208"/>
      <c r="AA54" s="1"/>
      <c r="AB54" s="208"/>
      <c r="AC54" s="1"/>
      <c r="AD54" s="208"/>
      <c r="AE54" s="1"/>
      <c r="AF54" s="208"/>
      <c r="AG54" s="1"/>
      <c r="AH54" s="208"/>
      <c r="AI54" s="1"/>
      <c r="AJ54" s="1"/>
      <c r="AK54" s="1"/>
      <c r="AL54" s="1"/>
      <c r="AM54" s="1"/>
    </row>
    <row r="55" ht="15.75" customHeight="1">
      <c r="A55" s="196" t="s">
        <v>18562</v>
      </c>
      <c r="B55" s="196" t="s">
        <v>18563</v>
      </c>
      <c r="C55" s="196" t="str">
        <f>VLOOKUP(A55,'import Bartın-Çankırı-Kastamonu'!A:Q,3,0)</f>
        <v>DOĞRU</v>
      </c>
      <c r="D55" s="196" t="s">
        <v>1378</v>
      </c>
      <c r="E55" s="196">
        <f>VLOOKUP(A55,'import Bartın-Çankırı-Kastamonu'!A:Q,5,0)</f>
        <v>948</v>
      </c>
      <c r="F55" s="196">
        <f>VLOOKUP(A55,'import Bartın-Çankırı-Kastamonu'!A:Q,6,0)</f>
        <v>44</v>
      </c>
      <c r="G55" s="196">
        <f>VLOOKUP(A55,'import Bartın-Çankırı-Kastamonu'!A:Q,7,0)</f>
        <v>0</v>
      </c>
      <c r="H55" s="196">
        <f>VLOOKUP(A55,'import Bartın-Çankırı-Kastamonu'!A:Q,8,0)</f>
        <v>29</v>
      </c>
      <c r="I55" s="196">
        <f>VLOOKUP(A55,'import Bartın-Çankırı-Kastamonu'!A:Q,9,0)</f>
        <v>29</v>
      </c>
      <c r="J55" s="205">
        <f>VLOOKUP(A55,'import Bartın-Çankırı-Kastamonu'!A:Q,10,0)</f>
        <v>0</v>
      </c>
      <c r="K55" s="196" t="s">
        <v>18564</v>
      </c>
      <c r="L55" s="196">
        <v>3.662145E9</v>
      </c>
      <c r="M55" s="196" t="s">
        <v>1350</v>
      </c>
      <c r="N55" s="196" t="s">
        <v>3943</v>
      </c>
      <c r="O55" s="196" t="s">
        <v>18565</v>
      </c>
      <c r="P55" s="206" t="str">
        <f>VLOOKUP(A55,'import Bartın-Çankırı-Kastamonu'!A:Q,16,0)</f>
        <v>Geleneksel</v>
      </c>
      <c r="Q55" s="1" t="b">
        <v>0</v>
      </c>
      <c r="R55" s="1"/>
      <c r="S55" s="1"/>
      <c r="T55" s="1"/>
      <c r="V55" s="208"/>
      <c r="W55" s="208"/>
      <c r="X55" s="1"/>
      <c r="Y55" s="1"/>
      <c r="Z55" s="208"/>
      <c r="AA55" s="1"/>
      <c r="AB55" s="208"/>
      <c r="AC55" s="1"/>
      <c r="AD55" s="208"/>
      <c r="AE55" s="1"/>
      <c r="AF55" s="208"/>
      <c r="AG55" s="1"/>
      <c r="AH55" s="208"/>
      <c r="AI55" s="1"/>
      <c r="AJ55" s="1"/>
      <c r="AK55" s="1"/>
      <c r="AL55" s="1"/>
      <c r="AM55" s="1"/>
    </row>
    <row r="56" ht="15.75" customHeight="1">
      <c r="A56" s="211" t="s">
        <v>18562</v>
      </c>
      <c r="B56" s="211" t="s">
        <v>18563</v>
      </c>
      <c r="C56" s="196" t="str">
        <f>VLOOKUP(A56,'import Bartın-Çankırı-Kastamonu'!A:Q,3,0)</f>
        <v>DOĞRU</v>
      </c>
      <c r="D56" s="211" t="s">
        <v>1378</v>
      </c>
      <c r="E56" s="196">
        <f>VLOOKUP(A56,'import Bartın-Çankırı-Kastamonu'!A:Q,5,0)</f>
        <v>948</v>
      </c>
      <c r="F56" s="196">
        <f>VLOOKUP(A56,'import Bartın-Çankırı-Kastamonu'!A:Q,6,0)</f>
        <v>44</v>
      </c>
      <c r="G56" s="196">
        <f>VLOOKUP(A56,'import Bartın-Çankırı-Kastamonu'!A:Q,7,0)</f>
        <v>0</v>
      </c>
      <c r="H56" s="196">
        <f>VLOOKUP(A56,'import Bartın-Çankırı-Kastamonu'!A:Q,8,0)</f>
        <v>29</v>
      </c>
      <c r="I56" s="196">
        <f>VLOOKUP(A56,'import Bartın-Çankırı-Kastamonu'!A:Q,9,0)</f>
        <v>29</v>
      </c>
      <c r="J56" s="205">
        <f>VLOOKUP(A56,'import Bartın-Çankırı-Kastamonu'!A:Q,10,0)</f>
        <v>0</v>
      </c>
      <c r="K56" s="211" t="s">
        <v>18564</v>
      </c>
      <c r="L56" s="211">
        <v>3.662145E9</v>
      </c>
      <c r="M56" s="211" t="s">
        <v>1350</v>
      </c>
      <c r="N56" s="211" t="s">
        <v>3943</v>
      </c>
      <c r="O56" s="211" t="s">
        <v>18565</v>
      </c>
      <c r="P56" s="206" t="str">
        <f>VLOOKUP(A56,'import Bartın-Çankırı-Kastamonu'!A:Q,16,0)</f>
        <v>Geleneksel</v>
      </c>
      <c r="Q56" s="1" t="b">
        <v>0</v>
      </c>
      <c r="R56" s="1"/>
      <c r="S56" s="1"/>
      <c r="T56" s="207"/>
      <c r="V56" s="208"/>
      <c r="W56" s="208"/>
      <c r="X56" s="1"/>
      <c r="Y56" s="1"/>
      <c r="Z56" s="208"/>
      <c r="AA56" s="1"/>
      <c r="AB56" s="208"/>
      <c r="AC56" s="1"/>
      <c r="AD56" s="208"/>
      <c r="AE56" s="1"/>
      <c r="AF56" s="208"/>
      <c r="AG56" s="1"/>
      <c r="AH56" s="208"/>
      <c r="AI56" s="1"/>
      <c r="AJ56" s="1"/>
      <c r="AK56" s="1"/>
      <c r="AL56" s="1"/>
      <c r="AM56" s="1"/>
    </row>
    <row r="57" ht="15.75" customHeight="1">
      <c r="A57" s="211" t="s">
        <v>18566</v>
      </c>
      <c r="B57" s="211" t="s">
        <v>18567</v>
      </c>
      <c r="C57" s="196" t="str">
        <f>VLOOKUP(A57,'import Bartın-Çankırı-Kastamonu'!A:Q,3,0)</f>
        <v>DOĞRU</v>
      </c>
      <c r="D57" s="211" t="s">
        <v>1356</v>
      </c>
      <c r="E57" s="196">
        <f>VLOOKUP(A57,'import Bartın-Çankırı-Kastamonu'!A:Q,5,0)</f>
        <v>11</v>
      </c>
      <c r="F57" s="196">
        <f>VLOOKUP(A57,'import Bartın-Çankırı-Kastamonu'!A:Q,6,0)</f>
        <v>5</v>
      </c>
      <c r="G57" s="196">
        <f>VLOOKUP(A57,'import Bartın-Çankırı-Kastamonu'!A:Q,7,0)</f>
        <v>0</v>
      </c>
      <c r="H57" s="196">
        <f>VLOOKUP(A57,'import Bartın-Çankırı-Kastamonu'!A:Q,8,0)</f>
        <v>24</v>
      </c>
      <c r="I57" s="196">
        <f>VLOOKUP(A57,'import Bartın-Çankırı-Kastamonu'!A:Q,9,0)</f>
        <v>24</v>
      </c>
      <c r="J57" s="205">
        <f>VLOOKUP(A57,'import Bartın-Çankırı-Kastamonu'!A:Q,10,0)</f>
        <v>0</v>
      </c>
      <c r="K57" s="211" t="s">
        <v>18568</v>
      </c>
      <c r="L57" s="211">
        <v>5.432978585E9</v>
      </c>
      <c r="M57" s="211" t="s">
        <v>1350</v>
      </c>
      <c r="N57" s="211" t="s">
        <v>4038</v>
      </c>
      <c r="O57" s="211" t="s">
        <v>18569</v>
      </c>
      <c r="P57" s="206" t="str">
        <f>VLOOKUP(A57,'import Bartın-Çankırı-Kastamonu'!A:Q,16,0)</f>
        <v>Geleneksel</v>
      </c>
      <c r="Q57" s="1" t="b">
        <v>0</v>
      </c>
      <c r="R57" s="1"/>
      <c r="S57" s="1"/>
      <c r="T57" s="207"/>
      <c r="V57" s="208"/>
      <c r="W57" s="208"/>
      <c r="X57" s="1"/>
      <c r="Y57" s="1"/>
      <c r="Z57" s="208"/>
      <c r="AA57" s="1"/>
      <c r="AB57" s="208"/>
      <c r="AC57" s="1"/>
      <c r="AD57" s="208"/>
      <c r="AE57" s="1"/>
      <c r="AF57" s="208"/>
      <c r="AG57" s="1"/>
      <c r="AH57" s="208"/>
      <c r="AI57" s="1"/>
      <c r="AJ57" s="1"/>
      <c r="AK57" s="1"/>
      <c r="AL57" s="1"/>
      <c r="AM57" s="1"/>
    </row>
    <row r="58" ht="15.75" customHeight="1">
      <c r="A58" s="196" t="s">
        <v>18570</v>
      </c>
      <c r="B58" s="196" t="s">
        <v>18571</v>
      </c>
      <c r="C58" s="196" t="str">
        <f>VLOOKUP(A58,'import Bartın-Çankırı-Kastamonu'!A:Q,3,0)</f>
        <v>YANLIŞ</v>
      </c>
      <c r="D58" s="196" t="s">
        <v>1348</v>
      </c>
      <c r="E58" s="196">
        <f>VLOOKUP(A58,'import Bartın-Çankırı-Kastamonu'!A:Q,5,0)</f>
        <v>61</v>
      </c>
      <c r="F58" s="196" t="str">
        <f>VLOOKUP(A58,'import Bartın-Çankırı-Kastamonu'!A:Q,6,0)</f>
        <v/>
      </c>
      <c r="G58" s="196">
        <f>VLOOKUP(A58,'import Bartın-Çankırı-Kastamonu'!A:Q,7,0)</f>
        <v>0</v>
      </c>
      <c r="H58" s="196">
        <f>VLOOKUP(A58,'import Bartın-Çankırı-Kastamonu'!A:Q,8,0)</f>
        <v>48</v>
      </c>
      <c r="I58" s="196">
        <f>VLOOKUP(A58,'import Bartın-Çankırı-Kastamonu'!A:Q,9,0)</f>
        <v>48</v>
      </c>
      <c r="J58" s="205">
        <f>VLOOKUP(A58,'import Bartın-Çankırı-Kastamonu'!A:Q,10,0)</f>
        <v>0</v>
      </c>
      <c r="K58" s="196" t="s">
        <v>18572</v>
      </c>
      <c r="L58" s="196">
        <v>5.419287504E9</v>
      </c>
      <c r="M58" s="196" t="s">
        <v>1350</v>
      </c>
      <c r="N58" s="196" t="s">
        <v>3943</v>
      </c>
      <c r="O58" s="196" t="s">
        <v>18573</v>
      </c>
      <c r="P58" s="206" t="str">
        <f>VLOOKUP(A58,'import Bartın-Çankırı-Kastamonu'!A:Q,16,0)</f>
        <v>Geleneksel</v>
      </c>
      <c r="Q58" s="1" t="b">
        <v>0</v>
      </c>
      <c r="R58" s="1"/>
      <c r="S58" s="1"/>
      <c r="T58" s="207"/>
      <c r="V58" s="208"/>
      <c r="W58" s="208"/>
      <c r="X58" s="1"/>
      <c r="Y58" s="1"/>
      <c r="Z58" s="208"/>
      <c r="AA58" s="1"/>
      <c r="AB58" s="208"/>
      <c r="AC58" s="1"/>
      <c r="AD58" s="208"/>
      <c r="AE58" s="1"/>
      <c r="AF58" s="208"/>
      <c r="AG58" s="1"/>
      <c r="AH58" s="208"/>
      <c r="AI58" s="1"/>
      <c r="AJ58" s="1"/>
      <c r="AK58" s="1"/>
      <c r="AL58" s="1"/>
      <c r="AM58" s="1"/>
    </row>
    <row r="59" ht="15.75" customHeight="1">
      <c r="A59" s="196" t="s">
        <v>18574</v>
      </c>
      <c r="B59" s="196" t="s">
        <v>18575</v>
      </c>
      <c r="C59" s="196" t="str">
        <f>VLOOKUP(A59,'import Bartın-Çankırı-Kastamonu'!A:Q,3,0)</f>
        <v>DOĞRU</v>
      </c>
      <c r="D59" s="196" t="s">
        <v>1348</v>
      </c>
      <c r="E59" s="196">
        <f>VLOOKUP(A59,'import Bartın-Çankırı-Kastamonu'!A:Q,5,0)</f>
        <v>3374</v>
      </c>
      <c r="F59" s="196">
        <f>VLOOKUP(A59,'import Bartın-Çankırı-Kastamonu'!A:Q,6,0)</f>
        <v>177</v>
      </c>
      <c r="G59" s="196">
        <f>VLOOKUP(A59,'import Bartın-Çankırı-Kastamonu'!A:Q,7,0)</f>
        <v>0</v>
      </c>
      <c r="H59" s="196">
        <f>VLOOKUP(A59,'import Bartın-Çankırı-Kastamonu'!A:Q,8,0)</f>
        <v>60</v>
      </c>
      <c r="I59" s="196">
        <f>VLOOKUP(A59,'import Bartın-Çankırı-Kastamonu'!A:Q,9,0)</f>
        <v>60</v>
      </c>
      <c r="J59" s="205">
        <f>VLOOKUP(A59,'import Bartın-Çankırı-Kastamonu'!A:Q,10,0)</f>
        <v>0</v>
      </c>
      <c r="K59" s="196" t="s">
        <v>18576</v>
      </c>
      <c r="L59" s="196">
        <v>3.662156422E9</v>
      </c>
      <c r="M59" s="196" t="s">
        <v>1350</v>
      </c>
      <c r="N59" s="196" t="s">
        <v>3943</v>
      </c>
      <c r="O59" s="196" t="s">
        <v>18577</v>
      </c>
      <c r="P59" s="206" t="str">
        <f>VLOOKUP(A59,'import Bartın-Çankırı-Kastamonu'!A:Q,16,0)</f>
        <v>Geleneksel</v>
      </c>
      <c r="Q59" s="1" t="b">
        <v>0</v>
      </c>
      <c r="R59" s="1"/>
      <c r="S59" s="1"/>
      <c r="T59" s="1"/>
      <c r="V59" s="208"/>
      <c r="W59" s="208"/>
      <c r="X59" s="1"/>
      <c r="Y59" s="1"/>
      <c r="Z59" s="208"/>
      <c r="AA59" s="1"/>
      <c r="AB59" s="208"/>
      <c r="AC59" s="1"/>
      <c r="AD59" s="208"/>
      <c r="AE59" s="1"/>
      <c r="AF59" s="208"/>
      <c r="AG59" s="1"/>
      <c r="AH59" s="208"/>
      <c r="AI59" s="1"/>
      <c r="AJ59" s="1"/>
      <c r="AK59" s="1"/>
      <c r="AL59" s="1"/>
      <c r="AM59" s="1"/>
    </row>
    <row r="60" ht="15.75" customHeight="1">
      <c r="A60" s="211" t="s">
        <v>18574</v>
      </c>
      <c r="B60" s="211" t="s">
        <v>18575</v>
      </c>
      <c r="C60" s="196" t="str">
        <f>VLOOKUP(A60,'import Bartın-Çankırı-Kastamonu'!A:Q,3,0)</f>
        <v>DOĞRU</v>
      </c>
      <c r="D60" s="211" t="s">
        <v>1348</v>
      </c>
      <c r="E60" s="196">
        <f>VLOOKUP(A60,'import Bartın-Çankırı-Kastamonu'!A:Q,5,0)</f>
        <v>3374</v>
      </c>
      <c r="F60" s="196">
        <f>VLOOKUP(A60,'import Bartın-Çankırı-Kastamonu'!A:Q,6,0)</f>
        <v>177</v>
      </c>
      <c r="G60" s="196">
        <f>VLOOKUP(A60,'import Bartın-Çankırı-Kastamonu'!A:Q,7,0)</f>
        <v>0</v>
      </c>
      <c r="H60" s="196">
        <f>VLOOKUP(A60,'import Bartın-Çankırı-Kastamonu'!A:Q,8,0)</f>
        <v>60</v>
      </c>
      <c r="I60" s="196">
        <f>VLOOKUP(A60,'import Bartın-Çankırı-Kastamonu'!A:Q,9,0)</f>
        <v>60</v>
      </c>
      <c r="J60" s="205">
        <f>VLOOKUP(A60,'import Bartın-Çankırı-Kastamonu'!A:Q,10,0)</f>
        <v>0</v>
      </c>
      <c r="K60" s="211" t="s">
        <v>18576</v>
      </c>
      <c r="L60" s="211">
        <v>3.662156422E9</v>
      </c>
      <c r="M60" s="211" t="s">
        <v>1350</v>
      </c>
      <c r="N60" s="211" t="s">
        <v>3943</v>
      </c>
      <c r="O60" s="211" t="s">
        <v>18577</v>
      </c>
      <c r="P60" s="206" t="str">
        <f>VLOOKUP(A60,'import Bartın-Çankırı-Kastamonu'!A:Q,16,0)</f>
        <v>Geleneksel</v>
      </c>
      <c r="Q60" s="1" t="b">
        <v>0</v>
      </c>
      <c r="R60" s="1"/>
      <c r="S60" s="1"/>
      <c r="T60" s="207"/>
      <c r="V60" s="208"/>
      <c r="W60" s="208"/>
      <c r="X60" s="1"/>
      <c r="Y60" s="1"/>
      <c r="Z60" s="208"/>
      <c r="AA60" s="1"/>
      <c r="AB60" s="208"/>
      <c r="AC60" s="1"/>
      <c r="AD60" s="208"/>
      <c r="AE60" s="1"/>
      <c r="AF60" s="208"/>
      <c r="AG60" s="1"/>
      <c r="AH60" s="208"/>
      <c r="AI60" s="1"/>
      <c r="AJ60" s="1"/>
      <c r="AK60" s="1"/>
      <c r="AL60" s="1"/>
      <c r="AM60" s="1"/>
    </row>
    <row r="61" ht="15.75" customHeight="1">
      <c r="A61" s="196" t="s">
        <v>18578</v>
      </c>
      <c r="B61" s="196" t="s">
        <v>18579</v>
      </c>
      <c r="C61" s="196" t="str">
        <f>VLOOKUP(A61,'import Bartın-Çankırı-Kastamonu'!A:Q,3,0)</f>
        <v>YANLIŞ</v>
      </c>
      <c r="D61" s="196" t="s">
        <v>1378</v>
      </c>
      <c r="E61" s="196">
        <f>VLOOKUP(A61,'import Bartın-Çankırı-Kastamonu'!A:Q,5,0)</f>
        <v>598</v>
      </c>
      <c r="F61" s="196" t="str">
        <f>VLOOKUP(A61,'import Bartın-Çankırı-Kastamonu'!A:Q,6,0)</f>
        <v/>
      </c>
      <c r="G61" s="196">
        <f>VLOOKUP(A61,'import Bartın-Çankırı-Kastamonu'!A:Q,7,0)</f>
        <v>0</v>
      </c>
      <c r="H61" s="196">
        <f>VLOOKUP(A61,'import Bartın-Çankırı-Kastamonu'!A:Q,8,0)</f>
        <v>17</v>
      </c>
      <c r="I61" s="196">
        <f>VLOOKUP(A61,'import Bartın-Çankırı-Kastamonu'!A:Q,9,0)</f>
        <v>17</v>
      </c>
      <c r="J61" s="205">
        <f>VLOOKUP(A61,'import Bartın-Çankırı-Kastamonu'!A:Q,10,0)</f>
        <v>0</v>
      </c>
      <c r="K61" s="196" t="s">
        <v>18580</v>
      </c>
      <c r="L61" s="196">
        <v>5.532708767E9</v>
      </c>
      <c r="M61" s="196" t="s">
        <v>1350</v>
      </c>
      <c r="N61" s="196" t="s">
        <v>3943</v>
      </c>
      <c r="O61" s="196" t="s">
        <v>18581</v>
      </c>
      <c r="P61" s="206" t="str">
        <f>VLOOKUP(A61,'import Bartın-Çankırı-Kastamonu'!A:Q,16,0)</f>
        <v>Geleneksel</v>
      </c>
      <c r="Q61" s="1" t="b">
        <v>0</v>
      </c>
      <c r="R61" s="1"/>
      <c r="S61" s="1"/>
      <c r="T61" s="207"/>
      <c r="V61" s="208"/>
      <c r="W61" s="208"/>
      <c r="X61" s="1"/>
      <c r="Y61" s="1"/>
      <c r="Z61" s="208"/>
      <c r="AA61" s="1"/>
      <c r="AB61" s="208"/>
      <c r="AC61" s="1"/>
      <c r="AD61" s="208"/>
      <c r="AE61" s="1"/>
      <c r="AF61" s="208"/>
      <c r="AG61" s="1"/>
      <c r="AH61" s="208"/>
      <c r="AI61" s="1"/>
      <c r="AJ61" s="1"/>
      <c r="AK61" s="1"/>
      <c r="AL61" s="1"/>
      <c r="AM61" s="1"/>
    </row>
    <row r="62" ht="15.75" customHeight="1">
      <c r="A62" s="196" t="s">
        <v>18582</v>
      </c>
      <c r="B62" s="196" t="s">
        <v>18583</v>
      </c>
      <c r="C62" s="196" t="str">
        <f>VLOOKUP(A62,'import Bartın-Çankırı-Kastamonu'!A:Q,3,0)</f>
        <v>DOĞRU</v>
      </c>
      <c r="D62" s="196" t="s">
        <v>1370</v>
      </c>
      <c r="E62" s="196">
        <f>VLOOKUP(A62,'import Bartın-Çankırı-Kastamonu'!A:Q,5,0)</f>
        <v>2065</v>
      </c>
      <c r="F62" s="196" t="str">
        <f>VLOOKUP(A62,'import Bartın-Çankırı-Kastamonu'!A:Q,6,0)</f>
        <v/>
      </c>
      <c r="G62" s="196">
        <f>VLOOKUP(A62,'import Bartın-Çankırı-Kastamonu'!A:Q,7,0)</f>
        <v>0</v>
      </c>
      <c r="H62" s="196">
        <f>VLOOKUP(A62,'import Bartın-Çankırı-Kastamonu'!A:Q,8,0)</f>
        <v>28</v>
      </c>
      <c r="I62" s="196">
        <f>VLOOKUP(A62,'import Bartın-Çankırı-Kastamonu'!A:Q,9,0)</f>
        <v>28</v>
      </c>
      <c r="J62" s="205">
        <f>VLOOKUP(A62,'import Bartın-Çankırı-Kastamonu'!A:Q,10,0)</f>
        <v>0</v>
      </c>
      <c r="K62" s="196" t="s">
        <v>18584</v>
      </c>
      <c r="L62" s="196">
        <v>3.662140054E9</v>
      </c>
      <c r="M62" s="196" t="s">
        <v>1350</v>
      </c>
      <c r="N62" s="196" t="s">
        <v>3888</v>
      </c>
      <c r="O62" s="196" t="s">
        <v>18585</v>
      </c>
      <c r="P62" s="206" t="str">
        <f>VLOOKUP(A62,'import Bartın-Çankırı-Kastamonu'!A:Q,16,0)</f>
        <v>Geleneksel</v>
      </c>
      <c r="Q62" s="1" t="b">
        <v>0</v>
      </c>
      <c r="R62" s="1"/>
      <c r="S62" s="1"/>
      <c r="T62" s="207"/>
      <c r="V62" s="208"/>
      <c r="W62" s="208"/>
      <c r="X62" s="1"/>
      <c r="Y62" s="1"/>
      <c r="Z62" s="208"/>
      <c r="AA62" s="1"/>
      <c r="AB62" s="208"/>
      <c r="AC62" s="1"/>
      <c r="AD62" s="208"/>
      <c r="AE62" s="1"/>
      <c r="AF62" s="208"/>
      <c r="AG62" s="1"/>
      <c r="AH62" s="208"/>
      <c r="AI62" s="1"/>
      <c r="AJ62" s="1"/>
      <c r="AK62" s="1"/>
      <c r="AL62" s="1"/>
      <c r="AM62" s="1"/>
    </row>
    <row r="63" ht="15.75" customHeight="1">
      <c r="A63" s="211" t="s">
        <v>18582</v>
      </c>
      <c r="B63" s="211" t="s">
        <v>18583</v>
      </c>
      <c r="C63" s="196" t="str">
        <f>VLOOKUP(A63,'import Bartın-Çankırı-Kastamonu'!A:Q,3,0)</f>
        <v>DOĞRU</v>
      </c>
      <c r="D63" s="211" t="s">
        <v>1370</v>
      </c>
      <c r="E63" s="196">
        <f>VLOOKUP(A63,'import Bartın-Çankırı-Kastamonu'!A:Q,5,0)</f>
        <v>2065</v>
      </c>
      <c r="F63" s="196" t="str">
        <f>VLOOKUP(A63,'import Bartın-Çankırı-Kastamonu'!A:Q,6,0)</f>
        <v/>
      </c>
      <c r="G63" s="196">
        <f>VLOOKUP(A63,'import Bartın-Çankırı-Kastamonu'!A:Q,7,0)</f>
        <v>0</v>
      </c>
      <c r="H63" s="196">
        <f>VLOOKUP(A63,'import Bartın-Çankırı-Kastamonu'!A:Q,8,0)</f>
        <v>28</v>
      </c>
      <c r="I63" s="196">
        <f>VLOOKUP(A63,'import Bartın-Çankırı-Kastamonu'!A:Q,9,0)</f>
        <v>28</v>
      </c>
      <c r="J63" s="205">
        <f>VLOOKUP(A63,'import Bartın-Çankırı-Kastamonu'!A:Q,10,0)</f>
        <v>0</v>
      </c>
      <c r="K63" s="211" t="s">
        <v>18584</v>
      </c>
      <c r="L63" s="211">
        <v>3.662140054E9</v>
      </c>
      <c r="M63" s="211" t="s">
        <v>1350</v>
      </c>
      <c r="N63" s="211" t="s">
        <v>3888</v>
      </c>
      <c r="O63" s="211" t="s">
        <v>18585</v>
      </c>
      <c r="P63" s="206" t="str">
        <f>VLOOKUP(A63,'import Bartın-Çankırı-Kastamonu'!A:Q,16,0)</f>
        <v>Geleneksel</v>
      </c>
      <c r="Q63" s="1" t="b">
        <v>0</v>
      </c>
      <c r="R63" s="1"/>
      <c r="S63" s="1"/>
      <c r="T63" s="207"/>
      <c r="V63" s="208"/>
      <c r="W63" s="208"/>
      <c r="X63" s="1"/>
      <c r="Y63" s="1"/>
      <c r="Z63" s="208"/>
      <c r="AA63" s="1"/>
      <c r="AB63" s="208"/>
      <c r="AC63" s="1"/>
      <c r="AD63" s="208"/>
      <c r="AE63" s="1"/>
      <c r="AF63" s="208"/>
      <c r="AG63" s="1"/>
      <c r="AH63" s="208"/>
      <c r="AI63" s="1"/>
      <c r="AJ63" s="1"/>
      <c r="AK63" s="1"/>
      <c r="AL63" s="1"/>
      <c r="AM63" s="1"/>
    </row>
    <row r="64" ht="15.75" customHeight="1">
      <c r="A64" s="196" t="s">
        <v>18586</v>
      </c>
      <c r="B64" s="196" t="s">
        <v>18587</v>
      </c>
      <c r="C64" s="196" t="str">
        <f>VLOOKUP(A64,'import Bartın-Çankırı-Kastamonu'!A:Q,3,0)</f>
        <v>DOĞRU</v>
      </c>
      <c r="D64" s="196" t="s">
        <v>1688</v>
      </c>
      <c r="E64" s="196">
        <f>VLOOKUP(A64,'import Bartın-Çankırı-Kastamonu'!A:Q,5,0)</f>
        <v>244</v>
      </c>
      <c r="F64" s="196">
        <f>VLOOKUP(A64,'import Bartın-Çankırı-Kastamonu'!A:Q,6,0)</f>
        <v>9</v>
      </c>
      <c r="G64" s="196">
        <f>VLOOKUP(A64,'import Bartın-Çankırı-Kastamonu'!A:Q,7,0)</f>
        <v>0</v>
      </c>
      <c r="H64" s="196">
        <f>VLOOKUP(A64,'import Bartın-Çankırı-Kastamonu'!A:Q,8,0)</f>
        <v>23</v>
      </c>
      <c r="I64" s="196">
        <f>VLOOKUP(A64,'import Bartın-Çankırı-Kastamonu'!A:Q,9,0)</f>
        <v>23</v>
      </c>
      <c r="J64" s="205">
        <f>VLOOKUP(A64,'import Bartın-Çankırı-Kastamonu'!A:Q,10,0)</f>
        <v>0</v>
      </c>
      <c r="K64" s="196" t="s">
        <v>18588</v>
      </c>
      <c r="L64" s="196">
        <v>5.462207008E9</v>
      </c>
      <c r="M64" s="196" t="s">
        <v>1350</v>
      </c>
      <c r="N64" s="196" t="s">
        <v>3943</v>
      </c>
      <c r="O64" s="196" t="s">
        <v>18589</v>
      </c>
      <c r="P64" s="206" t="str">
        <f>VLOOKUP(A64,'import Bartın-Çankırı-Kastamonu'!A:Q,16,0)</f>
        <v>Geleneksel</v>
      </c>
      <c r="Q64" s="1" t="b">
        <v>0</v>
      </c>
      <c r="R64" s="1"/>
      <c r="S64" s="1"/>
      <c r="T64" s="207"/>
      <c r="V64" s="208"/>
      <c r="W64" s="208"/>
      <c r="X64" s="1"/>
      <c r="Y64" s="1"/>
      <c r="Z64" s="208"/>
      <c r="AA64" s="1"/>
      <c r="AB64" s="208"/>
      <c r="AC64" s="1"/>
      <c r="AD64" s="208"/>
      <c r="AE64" s="1"/>
      <c r="AF64" s="208"/>
      <c r="AG64" s="1"/>
      <c r="AH64" s="208"/>
      <c r="AI64" s="1"/>
      <c r="AJ64" s="1"/>
      <c r="AK64" s="1"/>
      <c r="AL64" s="1"/>
      <c r="AM64" s="1"/>
    </row>
    <row r="65" ht="15.75" customHeight="1">
      <c r="A65" s="196" t="s">
        <v>4075</v>
      </c>
      <c r="B65" s="196" t="s">
        <v>4076</v>
      </c>
      <c r="C65" s="196" t="str">
        <f>VLOOKUP(A65,'import Bartın-Çankırı-Kastamonu'!A:Q,3,0)</f>
        <v>YANLIŞ</v>
      </c>
      <c r="D65" s="196" t="s">
        <v>1370</v>
      </c>
      <c r="E65" s="196">
        <f>VLOOKUP(A65,'import Bartın-Çankırı-Kastamonu'!A:Q,5,0)</f>
        <v>1242</v>
      </c>
      <c r="F65" s="196" t="str">
        <f>VLOOKUP(A65,'import Bartın-Çankırı-Kastamonu'!A:Q,6,0)</f>
        <v/>
      </c>
      <c r="G65" s="196">
        <f>VLOOKUP(A65,'import Bartın-Çankırı-Kastamonu'!A:Q,7,0)</f>
        <v>0</v>
      </c>
      <c r="H65" s="196">
        <f>VLOOKUP(A65,'import Bartın-Çankırı-Kastamonu'!A:Q,8,0)</f>
        <v>29</v>
      </c>
      <c r="I65" s="196">
        <f>VLOOKUP(A65,'import Bartın-Çankırı-Kastamonu'!A:Q,9,0)</f>
        <v>29</v>
      </c>
      <c r="J65" s="205">
        <f>VLOOKUP(A65,'import Bartın-Çankırı-Kastamonu'!A:Q,10,0)</f>
        <v>0</v>
      </c>
      <c r="K65" s="196" t="s">
        <v>4077</v>
      </c>
      <c r="L65" s="196">
        <v>5.426779244E9</v>
      </c>
      <c r="M65" s="196" t="s">
        <v>1350</v>
      </c>
      <c r="N65" s="196" t="s">
        <v>3943</v>
      </c>
      <c r="O65" s="196" t="s">
        <v>4078</v>
      </c>
      <c r="P65" s="206" t="str">
        <f>VLOOKUP(A65,'import Bartın-Çankırı-Kastamonu'!A:Q,16,0)</f>
        <v>Geleneksel</v>
      </c>
      <c r="Q65" s="1" t="b">
        <v>0</v>
      </c>
      <c r="R65" s="1"/>
      <c r="S65" s="1"/>
      <c r="T65" s="207"/>
      <c r="V65" s="208"/>
      <c r="W65" s="208"/>
      <c r="X65" s="1"/>
      <c r="Y65" s="1"/>
      <c r="Z65" s="208"/>
      <c r="AA65" s="1"/>
      <c r="AB65" s="208"/>
      <c r="AC65" s="1"/>
      <c r="AD65" s="208"/>
      <c r="AE65" s="1"/>
      <c r="AF65" s="208"/>
      <c r="AG65" s="1"/>
      <c r="AH65" s="208"/>
      <c r="AI65" s="1"/>
      <c r="AJ65" s="1"/>
      <c r="AK65" s="1"/>
      <c r="AL65" s="1"/>
      <c r="AM65" s="1"/>
    </row>
    <row r="66" ht="15.75" customHeight="1">
      <c r="A66" s="196" t="s">
        <v>18590</v>
      </c>
      <c r="B66" s="196" t="s">
        <v>18591</v>
      </c>
      <c r="C66" s="196" t="str">
        <f>VLOOKUP(A66,'import Bartın-Çankırı-Kastamonu'!A:Q,3,0)</f>
        <v>DOĞRU</v>
      </c>
      <c r="D66" s="196" t="s">
        <v>1385</v>
      </c>
      <c r="E66" s="196">
        <f>VLOOKUP(A66,'import Bartın-Çankırı-Kastamonu'!A:Q,5,0)</f>
        <v>1511</v>
      </c>
      <c r="F66" s="196">
        <f>VLOOKUP(A66,'import Bartın-Çankırı-Kastamonu'!A:Q,6,0)</f>
        <v>33</v>
      </c>
      <c r="G66" s="196">
        <f>VLOOKUP(A66,'import Bartın-Çankırı-Kastamonu'!A:Q,7,0)</f>
        <v>0</v>
      </c>
      <c r="H66" s="196">
        <f>VLOOKUP(A66,'import Bartın-Çankırı-Kastamonu'!A:Q,8,0)</f>
        <v>56</v>
      </c>
      <c r="I66" s="196">
        <f>VLOOKUP(A66,'import Bartın-Çankırı-Kastamonu'!A:Q,9,0)</f>
        <v>56</v>
      </c>
      <c r="J66" s="205">
        <f>VLOOKUP(A66,'import Bartın-Çankırı-Kastamonu'!A:Q,10,0)</f>
        <v>0</v>
      </c>
      <c r="K66" s="196" t="s">
        <v>18521</v>
      </c>
      <c r="L66" s="196">
        <v>3.662130303E9</v>
      </c>
      <c r="M66" s="196" t="s">
        <v>1350</v>
      </c>
      <c r="N66" s="196" t="s">
        <v>2322</v>
      </c>
      <c r="O66" s="196" t="s">
        <v>18522</v>
      </c>
      <c r="P66" s="206" t="str">
        <f>VLOOKUP(A66,'import Bartın-Çankırı-Kastamonu'!A:Q,16,0)</f>
        <v>Geleneksel</v>
      </c>
      <c r="Q66" s="1" t="b">
        <v>0</v>
      </c>
      <c r="R66" s="1"/>
      <c r="S66" s="1"/>
      <c r="T66" s="207"/>
      <c r="V66" s="208"/>
      <c r="W66" s="208"/>
      <c r="X66" s="1"/>
      <c r="Y66" s="1"/>
      <c r="Z66" s="208"/>
      <c r="AA66" s="1"/>
      <c r="AB66" s="208"/>
      <c r="AC66" s="1"/>
      <c r="AD66" s="208"/>
      <c r="AE66" s="1"/>
      <c r="AF66" s="208"/>
      <c r="AG66" s="1"/>
      <c r="AH66" s="208"/>
      <c r="AI66" s="1"/>
      <c r="AJ66" s="1"/>
      <c r="AK66" s="1"/>
      <c r="AL66" s="1"/>
      <c r="AM66" s="1"/>
    </row>
    <row r="67" ht="15.75" customHeight="1">
      <c r="A67" s="211" t="s">
        <v>18590</v>
      </c>
      <c r="B67" s="211" t="s">
        <v>18591</v>
      </c>
      <c r="C67" s="196" t="str">
        <f>VLOOKUP(A67,'import Bartın-Çankırı-Kastamonu'!A:Q,3,0)</f>
        <v>DOĞRU</v>
      </c>
      <c r="D67" s="211" t="s">
        <v>1385</v>
      </c>
      <c r="E67" s="196">
        <f>VLOOKUP(A67,'import Bartın-Çankırı-Kastamonu'!A:Q,5,0)</f>
        <v>1511</v>
      </c>
      <c r="F67" s="196">
        <f>VLOOKUP(A67,'import Bartın-Çankırı-Kastamonu'!A:Q,6,0)</f>
        <v>33</v>
      </c>
      <c r="G67" s="196">
        <f>VLOOKUP(A67,'import Bartın-Çankırı-Kastamonu'!A:Q,7,0)</f>
        <v>0</v>
      </c>
      <c r="H67" s="196">
        <f>VLOOKUP(A67,'import Bartın-Çankırı-Kastamonu'!A:Q,8,0)</f>
        <v>56</v>
      </c>
      <c r="I67" s="196">
        <f>VLOOKUP(A67,'import Bartın-Çankırı-Kastamonu'!A:Q,9,0)</f>
        <v>56</v>
      </c>
      <c r="J67" s="205">
        <f>VLOOKUP(A67,'import Bartın-Çankırı-Kastamonu'!A:Q,10,0)</f>
        <v>0</v>
      </c>
      <c r="K67" s="211" t="s">
        <v>18521</v>
      </c>
      <c r="L67" s="211">
        <v>3.662130303E9</v>
      </c>
      <c r="M67" s="211" t="s">
        <v>1350</v>
      </c>
      <c r="N67" s="211" t="s">
        <v>2322</v>
      </c>
      <c r="O67" s="211" t="s">
        <v>18522</v>
      </c>
      <c r="P67" s="206" t="str">
        <f>VLOOKUP(A67,'import Bartın-Çankırı-Kastamonu'!A:Q,16,0)</f>
        <v>Geleneksel</v>
      </c>
      <c r="Q67" s="1" t="b">
        <v>0</v>
      </c>
      <c r="R67" s="1"/>
      <c r="S67" s="1"/>
      <c r="T67" s="207"/>
      <c r="V67" s="208"/>
      <c r="W67" s="208"/>
      <c r="X67" s="1"/>
      <c r="Y67" s="1"/>
      <c r="Z67" s="208"/>
      <c r="AA67" s="1"/>
      <c r="AB67" s="208"/>
      <c r="AC67" s="1"/>
      <c r="AD67" s="208"/>
      <c r="AE67" s="1"/>
      <c r="AF67" s="208"/>
      <c r="AG67" s="1"/>
      <c r="AH67" s="208"/>
      <c r="AI67" s="1"/>
      <c r="AJ67" s="1"/>
      <c r="AK67" s="1"/>
      <c r="AL67" s="1"/>
      <c r="AM67" s="1"/>
    </row>
    <row r="68" ht="15.75" customHeight="1">
      <c r="A68" s="211" t="s">
        <v>18592</v>
      </c>
      <c r="B68" s="211" t="s">
        <v>18593</v>
      </c>
      <c r="C68" s="196" t="str">
        <f>VLOOKUP(A68,'import Bartın-Çankırı-Kastamonu'!A:Q,3,0)</f>
        <v>DOĞRU</v>
      </c>
      <c r="D68" s="211" t="s">
        <v>1507</v>
      </c>
      <c r="E68" s="196">
        <f>VLOOKUP(A68,'import Bartın-Çankırı-Kastamonu'!A:Q,5,0)</f>
        <v>11</v>
      </c>
      <c r="F68" s="196">
        <f>VLOOKUP(A68,'import Bartın-Çankırı-Kastamonu'!A:Q,6,0)</f>
        <v>11</v>
      </c>
      <c r="G68" s="196">
        <f>VLOOKUP(A68,'import Bartın-Çankırı-Kastamonu'!A:Q,7,0)</f>
        <v>0</v>
      </c>
      <c r="H68" s="196">
        <f>VLOOKUP(A68,'import Bartın-Çankırı-Kastamonu'!A:Q,8,0)</f>
        <v>67</v>
      </c>
      <c r="I68" s="196">
        <f>VLOOKUP(A68,'import Bartın-Çankırı-Kastamonu'!A:Q,9,0)</f>
        <v>67</v>
      </c>
      <c r="J68" s="205">
        <f>VLOOKUP(A68,'import Bartın-Çankırı-Kastamonu'!A:Q,10,0)</f>
        <v>0</v>
      </c>
      <c r="K68" s="211" t="s">
        <v>18594</v>
      </c>
      <c r="L68" s="211">
        <v>5.514561108E9</v>
      </c>
      <c r="M68" s="211" t="s">
        <v>1350</v>
      </c>
      <c r="N68" s="211" t="s">
        <v>2322</v>
      </c>
      <c r="O68" s="211" t="s">
        <v>18595</v>
      </c>
      <c r="P68" s="206" t="str">
        <f>VLOOKUP(A68,'import Bartın-Çankırı-Kastamonu'!A:Q,16,0)</f>
        <v>Geleneksel</v>
      </c>
      <c r="Q68" s="1" t="b">
        <v>0</v>
      </c>
      <c r="R68" s="1"/>
      <c r="S68" s="1"/>
      <c r="T68" s="207"/>
      <c r="V68" s="208"/>
      <c r="W68" s="208"/>
      <c r="X68" s="1"/>
      <c r="Y68" s="1"/>
      <c r="Z68" s="208"/>
      <c r="AA68" s="1"/>
      <c r="AB68" s="208"/>
      <c r="AC68" s="1"/>
      <c r="AD68" s="208"/>
      <c r="AE68" s="1"/>
      <c r="AF68" s="208"/>
      <c r="AG68" s="1"/>
      <c r="AH68" s="208"/>
      <c r="AI68" s="1"/>
      <c r="AJ68" s="1"/>
      <c r="AK68" s="1"/>
      <c r="AL68" s="1"/>
      <c r="AM68" s="1"/>
    </row>
    <row r="69" ht="15.75" customHeight="1">
      <c r="A69" s="196" t="s">
        <v>4091</v>
      </c>
      <c r="B69" s="196" t="s">
        <v>4092</v>
      </c>
      <c r="C69" s="196" t="str">
        <f>VLOOKUP(A69,'import Bartın-Çankırı-Kastamonu'!A:Q,3,0)</f>
        <v>DOĞRU</v>
      </c>
      <c r="D69" s="196" t="s">
        <v>1385</v>
      </c>
      <c r="E69" s="196">
        <f>VLOOKUP(A69,'import Bartın-Çankırı-Kastamonu'!A:Q,5,0)</f>
        <v>285</v>
      </c>
      <c r="F69" s="196">
        <f>VLOOKUP(A69,'import Bartın-Çankırı-Kastamonu'!A:Q,6,0)</f>
        <v>39</v>
      </c>
      <c r="G69" s="196">
        <f>VLOOKUP(A69,'import Bartın-Çankırı-Kastamonu'!A:Q,7,0)</f>
        <v>0</v>
      </c>
      <c r="H69" s="196">
        <f>VLOOKUP(A69,'import Bartın-Çankırı-Kastamonu'!A:Q,8,0)</f>
        <v>83</v>
      </c>
      <c r="I69" s="196">
        <f>VLOOKUP(A69,'import Bartın-Çankırı-Kastamonu'!A:Q,9,0)</f>
        <v>83</v>
      </c>
      <c r="J69" s="205">
        <f>VLOOKUP(A69,'import Bartın-Çankırı-Kastamonu'!A:Q,10,0)</f>
        <v>0</v>
      </c>
      <c r="K69" s="196" t="s">
        <v>4093</v>
      </c>
      <c r="L69" s="196">
        <v>3.662222594E9</v>
      </c>
      <c r="M69" s="196" t="s">
        <v>1350</v>
      </c>
      <c r="N69" s="196" t="s">
        <v>4094</v>
      </c>
      <c r="O69" s="196" t="s">
        <v>4095</v>
      </c>
      <c r="P69" s="206" t="str">
        <f>VLOOKUP(A69,'import Bartın-Çankırı-Kastamonu'!A:Q,16,0)</f>
        <v>Geleneksel</v>
      </c>
      <c r="Q69" s="1" t="b">
        <v>0</v>
      </c>
      <c r="R69" s="1"/>
      <c r="S69" s="1"/>
      <c r="T69" s="207"/>
      <c r="V69" s="208"/>
      <c r="W69" s="208"/>
      <c r="X69" s="1"/>
      <c r="Y69" s="1"/>
      <c r="Z69" s="208"/>
      <c r="AA69" s="1"/>
      <c r="AB69" s="208"/>
      <c r="AC69" s="1"/>
      <c r="AD69" s="208"/>
      <c r="AE69" s="1"/>
      <c r="AF69" s="208"/>
      <c r="AG69" s="1"/>
      <c r="AH69" s="208"/>
      <c r="AI69" s="1"/>
      <c r="AJ69" s="1"/>
      <c r="AK69" s="1"/>
      <c r="AL69" s="1"/>
      <c r="AM69" s="1"/>
    </row>
    <row r="70" ht="15.75" customHeight="1">
      <c r="A70" s="211" t="s">
        <v>4091</v>
      </c>
      <c r="B70" s="211" t="s">
        <v>4092</v>
      </c>
      <c r="C70" s="196" t="str">
        <f>VLOOKUP(A70,'import Bartın-Çankırı-Kastamonu'!A:Q,3,0)</f>
        <v>DOĞRU</v>
      </c>
      <c r="D70" s="211" t="s">
        <v>1385</v>
      </c>
      <c r="E70" s="196">
        <f>VLOOKUP(A70,'import Bartın-Çankırı-Kastamonu'!A:Q,5,0)</f>
        <v>285</v>
      </c>
      <c r="F70" s="196">
        <f>VLOOKUP(A70,'import Bartın-Çankırı-Kastamonu'!A:Q,6,0)</f>
        <v>39</v>
      </c>
      <c r="G70" s="196">
        <f>VLOOKUP(A70,'import Bartın-Çankırı-Kastamonu'!A:Q,7,0)</f>
        <v>0</v>
      </c>
      <c r="H70" s="196">
        <f>VLOOKUP(A70,'import Bartın-Çankırı-Kastamonu'!A:Q,8,0)</f>
        <v>83</v>
      </c>
      <c r="I70" s="196">
        <f>VLOOKUP(A70,'import Bartın-Çankırı-Kastamonu'!A:Q,9,0)</f>
        <v>83</v>
      </c>
      <c r="J70" s="205">
        <f>VLOOKUP(A70,'import Bartın-Çankırı-Kastamonu'!A:Q,10,0)</f>
        <v>0</v>
      </c>
      <c r="K70" s="211" t="s">
        <v>4093</v>
      </c>
      <c r="L70" s="211">
        <v>3.662222594E9</v>
      </c>
      <c r="M70" s="211" t="s">
        <v>1350</v>
      </c>
      <c r="N70" s="211" t="s">
        <v>4094</v>
      </c>
      <c r="O70" s="211" t="s">
        <v>4095</v>
      </c>
      <c r="P70" s="206" t="str">
        <f>VLOOKUP(A70,'import Bartın-Çankırı-Kastamonu'!A:Q,16,0)</f>
        <v>Geleneksel</v>
      </c>
      <c r="Q70" s="1" t="b">
        <v>0</v>
      </c>
      <c r="R70" s="1"/>
      <c r="S70" s="1"/>
      <c r="T70" s="207"/>
      <c r="V70" s="208"/>
      <c r="W70" s="208"/>
      <c r="X70" s="1"/>
      <c r="Y70" s="1"/>
      <c r="Z70" s="208"/>
      <c r="AA70" s="1"/>
      <c r="AB70" s="208"/>
      <c r="AC70" s="1"/>
      <c r="AD70" s="208"/>
      <c r="AE70" s="1"/>
      <c r="AF70" s="208"/>
      <c r="AG70" s="1"/>
      <c r="AH70" s="208"/>
      <c r="AI70" s="1"/>
      <c r="AJ70" s="1"/>
      <c r="AK70" s="1"/>
      <c r="AL70" s="1"/>
      <c r="AM70" s="1"/>
    </row>
    <row r="71" ht="15.75" customHeight="1">
      <c r="A71" s="196" t="s">
        <v>18596</v>
      </c>
      <c r="B71" s="196" t="s">
        <v>18597</v>
      </c>
      <c r="C71" s="196" t="str">
        <f>VLOOKUP(A71,'import Bartın-Çankırı-Kastamonu'!A:Q,3,0)</f>
        <v>DOĞRU</v>
      </c>
      <c r="D71" s="196" t="s">
        <v>1378</v>
      </c>
      <c r="E71" s="196">
        <f>VLOOKUP(A71,'import Bartın-Çankırı-Kastamonu'!A:Q,5,0)</f>
        <v>405</v>
      </c>
      <c r="F71" s="196">
        <f>VLOOKUP(A71,'import Bartın-Çankırı-Kastamonu'!A:Q,6,0)</f>
        <v>22</v>
      </c>
      <c r="G71" s="196">
        <f>VLOOKUP(A71,'import Bartın-Çankırı-Kastamonu'!A:Q,7,0)</f>
        <v>0</v>
      </c>
      <c r="H71" s="196">
        <f>VLOOKUP(A71,'import Bartın-Çankırı-Kastamonu'!A:Q,8,0)</f>
        <v>31</v>
      </c>
      <c r="I71" s="196">
        <f>VLOOKUP(A71,'import Bartın-Çankırı-Kastamonu'!A:Q,9,0)</f>
        <v>31</v>
      </c>
      <c r="J71" s="205">
        <f>VLOOKUP(A71,'import Bartın-Çankırı-Kastamonu'!A:Q,10,0)</f>
        <v>0</v>
      </c>
      <c r="K71" s="196" t="s">
        <v>18598</v>
      </c>
      <c r="L71" s="196">
        <v>5.062862595E9</v>
      </c>
      <c r="M71" s="196" t="s">
        <v>1350</v>
      </c>
      <c r="N71" s="196" t="s">
        <v>18599</v>
      </c>
      <c r="O71" s="196" t="s">
        <v>18600</v>
      </c>
      <c r="P71" s="206" t="str">
        <f>VLOOKUP(A71,'import Bartın-Çankırı-Kastamonu'!A:Q,16,0)</f>
        <v>Geleneksel</v>
      </c>
      <c r="Q71" s="1" t="b">
        <v>0</v>
      </c>
      <c r="R71" s="1"/>
      <c r="S71" s="1"/>
      <c r="T71" s="207"/>
      <c r="V71" s="208"/>
      <c r="W71" s="208"/>
      <c r="X71" s="1"/>
      <c r="Y71" s="1"/>
      <c r="Z71" s="208"/>
      <c r="AA71" s="1"/>
      <c r="AB71" s="208"/>
      <c r="AC71" s="1"/>
      <c r="AD71" s="208"/>
      <c r="AE71" s="1"/>
      <c r="AF71" s="208"/>
      <c r="AG71" s="1"/>
      <c r="AH71" s="208"/>
      <c r="AI71" s="1"/>
      <c r="AJ71" s="1"/>
      <c r="AK71" s="1"/>
      <c r="AL71" s="1"/>
      <c r="AM71" s="1"/>
    </row>
    <row r="72" ht="15.75" customHeight="1">
      <c r="A72" s="211" t="s">
        <v>18596</v>
      </c>
      <c r="B72" s="211" t="s">
        <v>18597</v>
      </c>
      <c r="C72" s="196" t="str">
        <f>VLOOKUP(A72,'import Bartın-Çankırı-Kastamonu'!A:Q,3,0)</f>
        <v>DOĞRU</v>
      </c>
      <c r="D72" s="211" t="s">
        <v>1378</v>
      </c>
      <c r="E72" s="196">
        <f>VLOOKUP(A72,'import Bartın-Çankırı-Kastamonu'!A:Q,5,0)</f>
        <v>405</v>
      </c>
      <c r="F72" s="196">
        <f>VLOOKUP(A72,'import Bartın-Çankırı-Kastamonu'!A:Q,6,0)</f>
        <v>22</v>
      </c>
      <c r="G72" s="196">
        <f>VLOOKUP(A72,'import Bartın-Çankırı-Kastamonu'!A:Q,7,0)</f>
        <v>0</v>
      </c>
      <c r="H72" s="196">
        <f>VLOOKUP(A72,'import Bartın-Çankırı-Kastamonu'!A:Q,8,0)</f>
        <v>31</v>
      </c>
      <c r="I72" s="196">
        <f>VLOOKUP(A72,'import Bartın-Çankırı-Kastamonu'!A:Q,9,0)</f>
        <v>31</v>
      </c>
      <c r="J72" s="205">
        <f>VLOOKUP(A72,'import Bartın-Çankırı-Kastamonu'!A:Q,10,0)</f>
        <v>0</v>
      </c>
      <c r="K72" s="211" t="s">
        <v>18598</v>
      </c>
      <c r="L72" s="211">
        <v>5.062862595E9</v>
      </c>
      <c r="M72" s="211" t="s">
        <v>1350</v>
      </c>
      <c r="N72" s="211" t="s">
        <v>18599</v>
      </c>
      <c r="O72" s="211" t="s">
        <v>18600</v>
      </c>
      <c r="P72" s="206" t="str">
        <f>VLOOKUP(A72,'import Bartın-Çankırı-Kastamonu'!A:Q,16,0)</f>
        <v>Geleneksel</v>
      </c>
      <c r="Q72" s="1" t="b">
        <v>0</v>
      </c>
      <c r="R72" s="1"/>
      <c r="S72" s="1"/>
      <c r="T72" s="207"/>
      <c r="V72" s="208"/>
      <c r="W72" s="208"/>
      <c r="X72" s="1"/>
      <c r="Y72" s="1"/>
      <c r="Z72" s="208"/>
      <c r="AA72" s="1"/>
      <c r="AB72" s="208"/>
      <c r="AC72" s="1"/>
      <c r="AD72" s="208"/>
      <c r="AE72" s="1"/>
      <c r="AF72" s="208"/>
      <c r="AG72" s="1"/>
      <c r="AH72" s="208"/>
      <c r="AI72" s="1"/>
      <c r="AJ72" s="1"/>
      <c r="AK72" s="1"/>
      <c r="AL72" s="1"/>
      <c r="AM72" s="1"/>
    </row>
    <row r="73" ht="15.75" customHeight="1">
      <c r="A73" s="196" t="s">
        <v>18601</v>
      </c>
      <c r="B73" s="196" t="s">
        <v>18602</v>
      </c>
      <c r="C73" s="196" t="str">
        <f>VLOOKUP(A73,'import Bartın-Çankırı-Kastamonu'!A:Q,3,0)</f>
        <v>DOĞRU</v>
      </c>
      <c r="D73" s="196" t="s">
        <v>1370</v>
      </c>
      <c r="E73" s="196">
        <f>VLOOKUP(A73,'import Bartın-Çankırı-Kastamonu'!A:Q,5,0)</f>
        <v>2200</v>
      </c>
      <c r="F73" s="196">
        <f>VLOOKUP(A73,'import Bartın-Çankırı-Kastamonu'!A:Q,6,0)</f>
        <v>321</v>
      </c>
      <c r="G73" s="196">
        <f>VLOOKUP(A73,'import Bartın-Çankırı-Kastamonu'!A:Q,7,0)</f>
        <v>0</v>
      </c>
      <c r="H73" s="196">
        <f>VLOOKUP(A73,'import Bartın-Çankırı-Kastamonu'!A:Q,8,0)</f>
        <v>20</v>
      </c>
      <c r="I73" s="196">
        <f>VLOOKUP(A73,'import Bartın-Çankırı-Kastamonu'!A:Q,9,0)</f>
        <v>20</v>
      </c>
      <c r="J73" s="205">
        <f>VLOOKUP(A73,'import Bartın-Çankırı-Kastamonu'!A:Q,10,0)</f>
        <v>0</v>
      </c>
      <c r="K73" s="196" t="s">
        <v>18603</v>
      </c>
      <c r="L73" s="196">
        <v>3.662143731E9</v>
      </c>
      <c r="M73" s="196" t="s">
        <v>1350</v>
      </c>
      <c r="N73" s="196" t="s">
        <v>3943</v>
      </c>
      <c r="O73" s="196" t="s">
        <v>18604</v>
      </c>
      <c r="P73" s="206" t="str">
        <f>VLOOKUP(A73,'import Bartın-Çankırı-Kastamonu'!A:Q,16,0)</f>
        <v>Geleneksel</v>
      </c>
      <c r="Q73" s="1" t="b">
        <v>0</v>
      </c>
      <c r="R73" s="1"/>
      <c r="S73" s="1"/>
      <c r="T73" s="207"/>
      <c r="V73" s="208"/>
      <c r="W73" s="208"/>
      <c r="X73" s="1"/>
      <c r="Y73" s="1"/>
      <c r="Z73" s="208"/>
      <c r="AA73" s="1"/>
      <c r="AB73" s="208"/>
      <c r="AC73" s="1"/>
      <c r="AD73" s="208"/>
      <c r="AE73" s="1"/>
      <c r="AF73" s="208"/>
      <c r="AG73" s="1"/>
      <c r="AH73" s="208"/>
      <c r="AI73" s="1"/>
      <c r="AJ73" s="1"/>
      <c r="AK73" s="1"/>
      <c r="AL73" s="1"/>
      <c r="AM73" s="1"/>
    </row>
    <row r="74" ht="15.75" customHeight="1">
      <c r="A74" s="196" t="s">
        <v>18605</v>
      </c>
      <c r="B74" s="196" t="s">
        <v>18606</v>
      </c>
      <c r="C74" s="196" t="str">
        <f>VLOOKUP(A74,'import Bartın-Çankırı-Kastamonu'!A:Q,3,0)</f>
        <v>DOĞRU</v>
      </c>
      <c r="D74" s="196" t="s">
        <v>1356</v>
      </c>
      <c r="E74" s="196">
        <f>VLOOKUP(A74,'import Bartın-Çankırı-Kastamonu'!A:Q,5,0)</f>
        <v>2970</v>
      </c>
      <c r="F74" s="196">
        <f>VLOOKUP(A74,'import Bartın-Çankırı-Kastamonu'!A:Q,6,0)</f>
        <v>122</v>
      </c>
      <c r="G74" s="196">
        <f>VLOOKUP(A74,'import Bartın-Çankırı-Kastamonu'!A:Q,7,0)</f>
        <v>0</v>
      </c>
      <c r="H74" s="196">
        <f>VLOOKUP(A74,'import Bartın-Çankırı-Kastamonu'!A:Q,8,0)</f>
        <v>80</v>
      </c>
      <c r="I74" s="196">
        <f>VLOOKUP(A74,'import Bartın-Çankırı-Kastamonu'!A:Q,9,0)</f>
        <v>80</v>
      </c>
      <c r="J74" s="205">
        <f>VLOOKUP(A74,'import Bartın-Çankırı-Kastamonu'!A:Q,10,0)</f>
        <v>0</v>
      </c>
      <c r="K74" s="196" t="s">
        <v>18607</v>
      </c>
      <c r="L74" s="196">
        <v>3.662222572E9</v>
      </c>
      <c r="M74" s="196" t="s">
        <v>1350</v>
      </c>
      <c r="N74" s="196" t="s">
        <v>2322</v>
      </c>
      <c r="O74" s="196" t="s">
        <v>18608</v>
      </c>
      <c r="P74" s="206" t="str">
        <f>VLOOKUP(A74,'import Bartın-Çankırı-Kastamonu'!A:Q,16,0)</f>
        <v>Geleneksel</v>
      </c>
      <c r="Q74" s="1" t="b">
        <v>0</v>
      </c>
      <c r="R74" s="1"/>
      <c r="S74" s="1"/>
      <c r="T74" s="207"/>
      <c r="V74" s="208"/>
      <c r="W74" s="208"/>
      <c r="X74" s="1"/>
      <c r="Y74" s="1"/>
      <c r="Z74" s="208"/>
      <c r="AA74" s="1"/>
      <c r="AB74" s="208"/>
      <c r="AC74" s="1"/>
      <c r="AD74" s="208"/>
      <c r="AE74" s="1"/>
      <c r="AF74" s="208"/>
      <c r="AG74" s="1"/>
      <c r="AH74" s="208"/>
      <c r="AI74" s="1"/>
      <c r="AJ74" s="1"/>
      <c r="AK74" s="1"/>
      <c r="AL74" s="1"/>
      <c r="AM74" s="1"/>
    </row>
    <row r="75" ht="15.75" customHeight="1">
      <c r="A75" s="196" t="s">
        <v>18609</v>
      </c>
      <c r="B75" s="196" t="s">
        <v>18610</v>
      </c>
      <c r="C75" s="196" t="str">
        <f>VLOOKUP(A75,'import Bartın-Çankırı-Kastamonu'!A:Q,3,0)</f>
        <v>DOĞRU</v>
      </c>
      <c r="D75" s="196" t="s">
        <v>1378</v>
      </c>
      <c r="E75" s="196">
        <f>VLOOKUP(A75,'import Bartın-Çankırı-Kastamonu'!A:Q,5,0)</f>
        <v>1323</v>
      </c>
      <c r="F75" s="196">
        <f>VLOOKUP(A75,'import Bartın-Çankırı-Kastamonu'!A:Q,6,0)</f>
        <v>35</v>
      </c>
      <c r="G75" s="196">
        <f>VLOOKUP(A75,'import Bartın-Çankırı-Kastamonu'!A:Q,7,0)</f>
        <v>0</v>
      </c>
      <c r="H75" s="196">
        <f>VLOOKUP(A75,'import Bartın-Çankırı-Kastamonu'!A:Q,8,0)</f>
        <v>10</v>
      </c>
      <c r="I75" s="196">
        <f>VLOOKUP(A75,'import Bartın-Çankırı-Kastamonu'!A:Q,9,0)</f>
        <v>10</v>
      </c>
      <c r="J75" s="205">
        <f>VLOOKUP(A75,'import Bartın-Çankırı-Kastamonu'!A:Q,10,0)</f>
        <v>0</v>
      </c>
      <c r="K75" s="196" t="s">
        <v>18611</v>
      </c>
      <c r="L75" s="196">
        <v>5.452523737E9</v>
      </c>
      <c r="M75" s="196" t="s">
        <v>1350</v>
      </c>
      <c r="N75" s="196" t="s">
        <v>18599</v>
      </c>
      <c r="O75" s="196" t="s">
        <v>18612</v>
      </c>
      <c r="P75" s="206" t="str">
        <f>VLOOKUP(A75,'import Bartın-Çankırı-Kastamonu'!A:Q,16,0)</f>
        <v>Geleneksel</v>
      </c>
      <c r="Q75" s="1" t="b">
        <v>0</v>
      </c>
      <c r="R75" s="1"/>
      <c r="S75" s="1"/>
      <c r="T75" s="1"/>
      <c r="V75" s="208"/>
      <c r="W75" s="208"/>
      <c r="X75" s="1"/>
      <c r="Y75" s="1"/>
      <c r="Z75" s="208"/>
      <c r="AA75" s="1"/>
      <c r="AB75" s="208"/>
      <c r="AC75" s="1"/>
      <c r="AD75" s="208"/>
      <c r="AE75" s="1"/>
      <c r="AF75" s="208"/>
      <c r="AG75" s="1"/>
      <c r="AH75" s="208"/>
      <c r="AI75" s="1"/>
      <c r="AJ75" s="1"/>
      <c r="AK75" s="1"/>
      <c r="AL75" s="1"/>
      <c r="AM75" s="1"/>
    </row>
    <row r="76" ht="15.75" customHeight="1">
      <c r="A76" s="211" t="s">
        <v>18609</v>
      </c>
      <c r="B76" s="211" t="s">
        <v>18610</v>
      </c>
      <c r="C76" s="196" t="str">
        <f>VLOOKUP(A76,'import Bartın-Çankırı-Kastamonu'!A:Q,3,0)</f>
        <v>DOĞRU</v>
      </c>
      <c r="D76" s="211" t="s">
        <v>1378</v>
      </c>
      <c r="E76" s="196">
        <f>VLOOKUP(A76,'import Bartın-Çankırı-Kastamonu'!A:Q,5,0)</f>
        <v>1323</v>
      </c>
      <c r="F76" s="196">
        <f>VLOOKUP(A76,'import Bartın-Çankırı-Kastamonu'!A:Q,6,0)</f>
        <v>35</v>
      </c>
      <c r="G76" s="196">
        <f>VLOOKUP(A76,'import Bartın-Çankırı-Kastamonu'!A:Q,7,0)</f>
        <v>0</v>
      </c>
      <c r="H76" s="196">
        <f>VLOOKUP(A76,'import Bartın-Çankırı-Kastamonu'!A:Q,8,0)</f>
        <v>10</v>
      </c>
      <c r="I76" s="196">
        <f>VLOOKUP(A76,'import Bartın-Çankırı-Kastamonu'!A:Q,9,0)</f>
        <v>10</v>
      </c>
      <c r="J76" s="205">
        <f>VLOOKUP(A76,'import Bartın-Çankırı-Kastamonu'!A:Q,10,0)</f>
        <v>0</v>
      </c>
      <c r="K76" s="211" t="s">
        <v>18611</v>
      </c>
      <c r="L76" s="211">
        <v>5.452523737E9</v>
      </c>
      <c r="M76" s="211" t="s">
        <v>1350</v>
      </c>
      <c r="N76" s="211" t="s">
        <v>18599</v>
      </c>
      <c r="O76" s="211" t="s">
        <v>18612</v>
      </c>
      <c r="P76" s="206" t="str">
        <f>VLOOKUP(A76,'import Bartın-Çankırı-Kastamonu'!A:Q,16,0)</f>
        <v>Geleneksel</v>
      </c>
      <c r="Q76" s="1" t="b">
        <v>0</v>
      </c>
      <c r="R76" s="1"/>
      <c r="S76" s="1"/>
      <c r="T76" s="207"/>
      <c r="V76" s="208"/>
      <c r="W76" s="208"/>
      <c r="X76" s="1"/>
      <c r="Y76" s="1"/>
      <c r="Z76" s="208"/>
      <c r="AA76" s="1"/>
      <c r="AB76" s="208"/>
      <c r="AC76" s="1"/>
      <c r="AD76" s="208"/>
      <c r="AE76" s="1"/>
      <c r="AF76" s="208"/>
      <c r="AG76" s="1"/>
      <c r="AH76" s="208"/>
      <c r="AI76" s="1"/>
      <c r="AJ76" s="1"/>
      <c r="AK76" s="1"/>
      <c r="AL76" s="1"/>
      <c r="AM76" s="1"/>
    </row>
    <row r="77" ht="15.75" customHeight="1">
      <c r="A77" s="196" t="s">
        <v>18613</v>
      </c>
      <c r="B77" s="196" t="s">
        <v>18614</v>
      </c>
      <c r="C77" s="196" t="str">
        <f>VLOOKUP(A77,'import Bartın-Çankırı-Kastamonu'!A:Q,3,0)</f>
        <v>DOĞRU</v>
      </c>
      <c r="D77" s="196" t="s">
        <v>1356</v>
      </c>
      <c r="E77" s="196">
        <f>VLOOKUP(A77,'import Bartın-Çankırı-Kastamonu'!A:Q,5,0)</f>
        <v>1787</v>
      </c>
      <c r="F77" s="196">
        <f>VLOOKUP(A77,'import Bartın-Çankırı-Kastamonu'!A:Q,6,0)</f>
        <v>27</v>
      </c>
      <c r="G77" s="196">
        <f>VLOOKUP(A77,'import Bartın-Çankırı-Kastamonu'!A:Q,7,0)</f>
        <v>0</v>
      </c>
      <c r="H77" s="196">
        <f>VLOOKUP(A77,'import Bartın-Çankırı-Kastamonu'!A:Q,8,0)</f>
        <v>19</v>
      </c>
      <c r="I77" s="196">
        <f>VLOOKUP(A77,'import Bartın-Çankırı-Kastamonu'!A:Q,9,0)</f>
        <v>19</v>
      </c>
      <c r="J77" s="205">
        <f>VLOOKUP(A77,'import Bartın-Çankırı-Kastamonu'!A:Q,10,0)</f>
        <v>0</v>
      </c>
      <c r="K77" s="196" t="s">
        <v>18615</v>
      </c>
      <c r="L77" s="196">
        <v>3.6621555E9</v>
      </c>
      <c r="M77" s="196" t="s">
        <v>1350</v>
      </c>
      <c r="N77" s="196" t="s">
        <v>3943</v>
      </c>
      <c r="O77" s="196" t="s">
        <v>18616</v>
      </c>
      <c r="P77" s="206" t="str">
        <f>VLOOKUP(A77,'import Bartın-Çankırı-Kastamonu'!A:Q,16,0)</f>
        <v>Geleneksel</v>
      </c>
      <c r="Q77" s="1" t="b">
        <v>0</v>
      </c>
      <c r="R77" s="1"/>
      <c r="S77" s="1"/>
      <c r="T77" s="207"/>
      <c r="V77" s="208"/>
      <c r="W77" s="208"/>
      <c r="X77" s="1"/>
      <c r="Y77" s="1"/>
      <c r="Z77" s="208"/>
      <c r="AA77" s="1"/>
      <c r="AB77" s="208"/>
      <c r="AC77" s="1"/>
      <c r="AD77" s="208"/>
      <c r="AE77" s="1"/>
      <c r="AF77" s="208"/>
      <c r="AG77" s="1"/>
      <c r="AH77" s="208"/>
      <c r="AI77" s="1"/>
      <c r="AJ77" s="1"/>
      <c r="AK77" s="1"/>
      <c r="AL77" s="1"/>
      <c r="AM77" s="1"/>
    </row>
    <row r="78" ht="15.75" customHeight="1">
      <c r="A78" s="196" t="s">
        <v>18617</v>
      </c>
      <c r="B78" s="196" t="s">
        <v>18618</v>
      </c>
      <c r="C78" s="196" t="str">
        <f>VLOOKUP(A78,'import Bartın-Çankırı-Kastamonu'!A:Q,3,0)</f>
        <v>DOĞRU</v>
      </c>
      <c r="D78" s="196" t="s">
        <v>1385</v>
      </c>
      <c r="E78" s="196">
        <f>VLOOKUP(A78,'import Bartın-Çankırı-Kastamonu'!A:Q,5,0)</f>
        <v>311</v>
      </c>
      <c r="F78" s="196" t="str">
        <f>VLOOKUP(A78,'import Bartın-Çankırı-Kastamonu'!A:Q,6,0)</f>
        <v/>
      </c>
      <c r="G78" s="196">
        <f>VLOOKUP(A78,'import Bartın-Çankırı-Kastamonu'!A:Q,7,0)</f>
        <v>0</v>
      </c>
      <c r="H78" s="196">
        <f>VLOOKUP(A78,'import Bartın-Çankırı-Kastamonu'!A:Q,8,0)</f>
        <v>12</v>
      </c>
      <c r="I78" s="196">
        <f>VLOOKUP(A78,'import Bartın-Çankırı-Kastamonu'!A:Q,9,0)</f>
        <v>12</v>
      </c>
      <c r="J78" s="205">
        <f>VLOOKUP(A78,'import Bartın-Çankırı-Kastamonu'!A:Q,10,0)</f>
        <v>0</v>
      </c>
      <c r="K78" s="196" t="s">
        <v>18619</v>
      </c>
      <c r="L78" s="196">
        <v>3.662142336E9</v>
      </c>
      <c r="M78" s="196" t="s">
        <v>1350</v>
      </c>
      <c r="N78" s="196" t="s">
        <v>18599</v>
      </c>
      <c r="O78" s="196" t="s">
        <v>18620</v>
      </c>
      <c r="P78" s="206" t="str">
        <f>VLOOKUP(A78,'import Bartın-Çankırı-Kastamonu'!A:Q,16,0)</f>
        <v>Geleneksel</v>
      </c>
      <c r="Q78" s="1" t="b">
        <v>0</v>
      </c>
      <c r="R78" s="1"/>
      <c r="S78" s="1"/>
      <c r="T78" s="207"/>
      <c r="V78" s="208"/>
      <c r="W78" s="208"/>
      <c r="X78" s="1"/>
      <c r="Y78" s="1"/>
      <c r="Z78" s="208"/>
      <c r="AA78" s="1"/>
      <c r="AB78" s="208"/>
      <c r="AC78" s="1"/>
      <c r="AD78" s="208"/>
      <c r="AE78" s="1"/>
      <c r="AF78" s="208"/>
      <c r="AG78" s="1"/>
      <c r="AH78" s="208"/>
      <c r="AI78" s="1"/>
      <c r="AJ78" s="1"/>
      <c r="AK78" s="1"/>
      <c r="AL78" s="1"/>
      <c r="AM78" s="1"/>
    </row>
    <row r="79" ht="15.75" customHeight="1">
      <c r="A79" s="211" t="s">
        <v>18617</v>
      </c>
      <c r="B79" s="211" t="s">
        <v>18618</v>
      </c>
      <c r="C79" s="196" t="str">
        <f>VLOOKUP(A79,'import Bartın-Çankırı-Kastamonu'!A:Q,3,0)</f>
        <v>DOĞRU</v>
      </c>
      <c r="D79" s="211" t="s">
        <v>1385</v>
      </c>
      <c r="E79" s="196">
        <f>VLOOKUP(A79,'import Bartın-Çankırı-Kastamonu'!A:Q,5,0)</f>
        <v>311</v>
      </c>
      <c r="F79" s="196" t="str">
        <f>VLOOKUP(A79,'import Bartın-Çankırı-Kastamonu'!A:Q,6,0)</f>
        <v/>
      </c>
      <c r="G79" s="196">
        <f>VLOOKUP(A79,'import Bartın-Çankırı-Kastamonu'!A:Q,7,0)</f>
        <v>0</v>
      </c>
      <c r="H79" s="196">
        <f>VLOOKUP(A79,'import Bartın-Çankırı-Kastamonu'!A:Q,8,0)</f>
        <v>12</v>
      </c>
      <c r="I79" s="196">
        <f>VLOOKUP(A79,'import Bartın-Çankırı-Kastamonu'!A:Q,9,0)</f>
        <v>12</v>
      </c>
      <c r="J79" s="205">
        <f>VLOOKUP(A79,'import Bartın-Çankırı-Kastamonu'!A:Q,10,0)</f>
        <v>0</v>
      </c>
      <c r="K79" s="211" t="s">
        <v>18619</v>
      </c>
      <c r="L79" s="211">
        <v>3.662142336E9</v>
      </c>
      <c r="M79" s="211" t="s">
        <v>1350</v>
      </c>
      <c r="N79" s="211" t="s">
        <v>18599</v>
      </c>
      <c r="O79" s="211" t="s">
        <v>18620</v>
      </c>
      <c r="P79" s="206" t="str">
        <f>VLOOKUP(A79,'import Bartın-Çankırı-Kastamonu'!A:Q,16,0)</f>
        <v>Geleneksel</v>
      </c>
      <c r="Q79" s="1" t="b">
        <v>0</v>
      </c>
      <c r="R79" s="1"/>
      <c r="S79" s="1"/>
      <c r="T79" s="207"/>
      <c r="V79" s="208"/>
      <c r="W79" s="208"/>
      <c r="X79" s="1"/>
      <c r="Y79" s="1"/>
      <c r="Z79" s="208"/>
      <c r="AA79" s="1"/>
      <c r="AB79" s="208"/>
      <c r="AC79" s="1"/>
      <c r="AD79" s="208"/>
      <c r="AE79" s="1"/>
      <c r="AF79" s="208"/>
      <c r="AG79" s="1"/>
      <c r="AH79" s="208"/>
      <c r="AI79" s="1"/>
      <c r="AJ79" s="1"/>
      <c r="AK79" s="1"/>
      <c r="AL79" s="1"/>
      <c r="AM79" s="1"/>
    </row>
    <row r="80" ht="15.75" customHeight="1">
      <c r="A80" s="196" t="s">
        <v>18621</v>
      </c>
      <c r="B80" s="196" t="s">
        <v>18622</v>
      </c>
      <c r="C80" s="196" t="str">
        <f>VLOOKUP(A80,'import Bartın-Çankırı-Kastamonu'!A:Q,3,0)</f>
        <v>DOĞRU</v>
      </c>
      <c r="D80" s="196" t="s">
        <v>1378</v>
      </c>
      <c r="E80" s="196">
        <f>VLOOKUP(A80,'import Bartın-Çankırı-Kastamonu'!A:Q,5,0)</f>
        <v>424</v>
      </c>
      <c r="F80" s="196">
        <f>VLOOKUP(A80,'import Bartın-Çankırı-Kastamonu'!A:Q,6,0)</f>
        <v>60</v>
      </c>
      <c r="G80" s="196">
        <f>VLOOKUP(A80,'import Bartın-Çankırı-Kastamonu'!A:Q,7,0)</f>
        <v>0</v>
      </c>
      <c r="H80" s="196">
        <f>VLOOKUP(A80,'import Bartın-Çankırı-Kastamonu'!A:Q,8,0)</f>
        <v>26</v>
      </c>
      <c r="I80" s="196">
        <f>VLOOKUP(A80,'import Bartın-Çankırı-Kastamonu'!A:Q,9,0)</f>
        <v>26</v>
      </c>
      <c r="J80" s="205">
        <f>VLOOKUP(A80,'import Bartın-Çankırı-Kastamonu'!A:Q,10,0)</f>
        <v>0</v>
      </c>
      <c r="K80" s="196" t="s">
        <v>18623</v>
      </c>
      <c r="L80" s="196">
        <v>3.662150241E9</v>
      </c>
      <c r="M80" s="196" t="s">
        <v>1350</v>
      </c>
      <c r="N80" s="196" t="s">
        <v>3943</v>
      </c>
      <c r="O80" s="196" t="s">
        <v>18624</v>
      </c>
      <c r="P80" s="206" t="str">
        <f>VLOOKUP(A80,'import Bartın-Çankırı-Kastamonu'!A:Q,16,0)</f>
        <v>Geleneksel</v>
      </c>
      <c r="Q80" s="1" t="b">
        <v>0</v>
      </c>
      <c r="R80" s="1"/>
      <c r="S80" s="1"/>
      <c r="T80" s="207"/>
      <c r="V80" s="208"/>
      <c r="W80" s="208"/>
      <c r="X80" s="1"/>
      <c r="Y80" s="1"/>
      <c r="Z80" s="208"/>
      <c r="AA80" s="1"/>
      <c r="AB80" s="208"/>
      <c r="AC80" s="1"/>
      <c r="AD80" s="208"/>
      <c r="AE80" s="1"/>
      <c r="AF80" s="208"/>
      <c r="AG80" s="1"/>
      <c r="AH80" s="208"/>
      <c r="AI80" s="1"/>
      <c r="AJ80" s="1"/>
      <c r="AK80" s="1"/>
      <c r="AL80" s="1"/>
      <c r="AM80" s="1"/>
    </row>
    <row r="81" ht="15.75" customHeight="1">
      <c r="A81" s="211" t="s">
        <v>18621</v>
      </c>
      <c r="B81" s="211" t="s">
        <v>18622</v>
      </c>
      <c r="C81" s="196" t="str">
        <f>VLOOKUP(A81,'import Bartın-Çankırı-Kastamonu'!A:Q,3,0)</f>
        <v>DOĞRU</v>
      </c>
      <c r="D81" s="211" t="s">
        <v>1378</v>
      </c>
      <c r="E81" s="196">
        <f>VLOOKUP(A81,'import Bartın-Çankırı-Kastamonu'!A:Q,5,0)</f>
        <v>424</v>
      </c>
      <c r="F81" s="196">
        <f>VLOOKUP(A81,'import Bartın-Çankırı-Kastamonu'!A:Q,6,0)</f>
        <v>60</v>
      </c>
      <c r="G81" s="196">
        <f>VLOOKUP(A81,'import Bartın-Çankırı-Kastamonu'!A:Q,7,0)</f>
        <v>0</v>
      </c>
      <c r="H81" s="196">
        <f>VLOOKUP(A81,'import Bartın-Çankırı-Kastamonu'!A:Q,8,0)</f>
        <v>26</v>
      </c>
      <c r="I81" s="196">
        <f>VLOOKUP(A81,'import Bartın-Çankırı-Kastamonu'!A:Q,9,0)</f>
        <v>26</v>
      </c>
      <c r="J81" s="205">
        <f>VLOOKUP(A81,'import Bartın-Çankırı-Kastamonu'!A:Q,10,0)</f>
        <v>0</v>
      </c>
      <c r="K81" s="211" t="s">
        <v>18623</v>
      </c>
      <c r="L81" s="211">
        <v>3.662150241E9</v>
      </c>
      <c r="M81" s="211" t="s">
        <v>1350</v>
      </c>
      <c r="N81" s="211" t="s">
        <v>3943</v>
      </c>
      <c r="O81" s="211" t="s">
        <v>18624</v>
      </c>
      <c r="P81" s="206" t="str">
        <f>VLOOKUP(A81,'import Bartın-Çankırı-Kastamonu'!A:Q,16,0)</f>
        <v>Geleneksel</v>
      </c>
      <c r="Q81" s="1" t="b">
        <v>0</v>
      </c>
      <c r="R81" s="1"/>
      <c r="S81" s="1"/>
      <c r="T81" s="207"/>
      <c r="V81" s="208"/>
      <c r="W81" s="208"/>
      <c r="X81" s="1"/>
      <c r="Y81" s="1"/>
      <c r="Z81" s="208"/>
      <c r="AA81" s="1"/>
      <c r="AB81" s="208"/>
      <c r="AC81" s="1"/>
      <c r="AD81" s="208"/>
      <c r="AE81" s="1"/>
      <c r="AF81" s="208"/>
      <c r="AG81" s="1"/>
      <c r="AH81" s="208"/>
      <c r="AI81" s="1"/>
      <c r="AJ81" s="1"/>
      <c r="AK81" s="1"/>
      <c r="AL81" s="1"/>
      <c r="AM81" s="1"/>
    </row>
    <row r="82" ht="15.75" customHeight="1">
      <c r="A82" s="196" t="s">
        <v>4106</v>
      </c>
      <c r="B82" s="196" t="s">
        <v>4107</v>
      </c>
      <c r="C82" s="196" t="str">
        <f>VLOOKUP(A82,'import Bartın-Çankırı-Kastamonu'!A:Q,3,0)</f>
        <v>DOĞRU</v>
      </c>
      <c r="D82" s="196" t="s">
        <v>1688</v>
      </c>
      <c r="E82" s="196">
        <f>VLOOKUP(A82,'import Bartın-Çankırı-Kastamonu'!A:Q,5,0)</f>
        <v>89</v>
      </c>
      <c r="F82" s="196">
        <f>VLOOKUP(A82,'import Bartın-Çankırı-Kastamonu'!A:Q,6,0)</f>
        <v>29</v>
      </c>
      <c r="G82" s="196">
        <f>VLOOKUP(A82,'import Bartın-Çankırı-Kastamonu'!A:Q,7,0)</f>
        <v>0</v>
      </c>
      <c r="H82" s="196">
        <f>VLOOKUP(A82,'import Bartın-Çankırı-Kastamonu'!A:Q,8,0)</f>
        <v>13</v>
      </c>
      <c r="I82" s="196">
        <f>VLOOKUP(A82,'import Bartın-Çankırı-Kastamonu'!A:Q,9,0)</f>
        <v>13</v>
      </c>
      <c r="J82" s="205">
        <f>VLOOKUP(A82,'import Bartın-Çankırı-Kastamonu'!A:Q,10,0)</f>
        <v>0</v>
      </c>
      <c r="K82" s="196" t="s">
        <v>4108</v>
      </c>
      <c r="L82" s="196">
        <v>5.42551733E9</v>
      </c>
      <c r="M82" s="196" t="s">
        <v>1350</v>
      </c>
      <c r="N82" s="196" t="s">
        <v>3943</v>
      </c>
      <c r="O82" s="196" t="s">
        <v>4109</v>
      </c>
      <c r="P82" s="206" t="str">
        <f>VLOOKUP(A82,'import Bartın-Çankırı-Kastamonu'!A:Q,16,0)</f>
        <v>Geleneksel</v>
      </c>
      <c r="Q82" s="1" t="b">
        <v>0</v>
      </c>
      <c r="R82" s="1"/>
      <c r="S82" s="1"/>
      <c r="T82" s="207"/>
      <c r="V82" s="208"/>
      <c r="W82" s="208"/>
      <c r="X82" s="1"/>
      <c r="Y82" s="1"/>
      <c r="Z82" s="208"/>
      <c r="AA82" s="1"/>
      <c r="AB82" s="208"/>
      <c r="AC82" s="1"/>
      <c r="AD82" s="208"/>
      <c r="AE82" s="1"/>
      <c r="AF82" s="208"/>
      <c r="AG82" s="1"/>
      <c r="AH82" s="208"/>
      <c r="AI82" s="1"/>
      <c r="AJ82" s="1"/>
      <c r="AK82" s="1"/>
      <c r="AL82" s="1"/>
      <c r="AM82" s="1"/>
    </row>
    <row r="83" ht="15.75" customHeight="1">
      <c r="A83" s="211" t="s">
        <v>4106</v>
      </c>
      <c r="B83" s="211" t="s">
        <v>4107</v>
      </c>
      <c r="C83" s="196" t="str">
        <f>VLOOKUP(A83,'import Bartın-Çankırı-Kastamonu'!A:Q,3,0)</f>
        <v>DOĞRU</v>
      </c>
      <c r="D83" s="211" t="s">
        <v>1688</v>
      </c>
      <c r="E83" s="196">
        <f>VLOOKUP(A83,'import Bartın-Çankırı-Kastamonu'!A:Q,5,0)</f>
        <v>89</v>
      </c>
      <c r="F83" s="196">
        <f>VLOOKUP(A83,'import Bartın-Çankırı-Kastamonu'!A:Q,6,0)</f>
        <v>29</v>
      </c>
      <c r="G83" s="196">
        <f>VLOOKUP(A83,'import Bartın-Çankırı-Kastamonu'!A:Q,7,0)</f>
        <v>0</v>
      </c>
      <c r="H83" s="196">
        <f>VLOOKUP(A83,'import Bartın-Çankırı-Kastamonu'!A:Q,8,0)</f>
        <v>13</v>
      </c>
      <c r="I83" s="196">
        <f>VLOOKUP(A83,'import Bartın-Çankırı-Kastamonu'!A:Q,9,0)</f>
        <v>13</v>
      </c>
      <c r="J83" s="205">
        <f>VLOOKUP(A83,'import Bartın-Çankırı-Kastamonu'!A:Q,10,0)</f>
        <v>0</v>
      </c>
      <c r="K83" s="211" t="s">
        <v>4108</v>
      </c>
      <c r="L83" s="211">
        <v>5.42551733E9</v>
      </c>
      <c r="M83" s="211" t="s">
        <v>1350</v>
      </c>
      <c r="N83" s="211" t="s">
        <v>3943</v>
      </c>
      <c r="O83" s="211" t="s">
        <v>4109</v>
      </c>
      <c r="P83" s="206" t="str">
        <f>VLOOKUP(A83,'import Bartın-Çankırı-Kastamonu'!A:Q,16,0)</f>
        <v>Geleneksel</v>
      </c>
      <c r="Q83" s="1" t="b">
        <v>0</v>
      </c>
      <c r="R83" s="1"/>
      <c r="S83" s="1"/>
      <c r="T83" s="207"/>
      <c r="V83" s="208"/>
      <c r="W83" s="208"/>
      <c r="X83" s="1"/>
      <c r="Y83" s="1"/>
      <c r="Z83" s="208"/>
      <c r="AA83" s="1"/>
      <c r="AB83" s="208"/>
      <c r="AC83" s="1"/>
      <c r="AD83" s="208"/>
      <c r="AE83" s="1"/>
      <c r="AF83" s="208"/>
      <c r="AG83" s="1"/>
      <c r="AH83" s="208"/>
      <c r="AI83" s="1"/>
      <c r="AJ83" s="1"/>
      <c r="AK83" s="1"/>
      <c r="AL83" s="1"/>
      <c r="AM83" s="1"/>
    </row>
    <row r="84" ht="15.75" customHeight="1">
      <c r="A84" s="196" t="s">
        <v>18625</v>
      </c>
      <c r="B84" s="196" t="s">
        <v>18626</v>
      </c>
      <c r="C84" s="196" t="str">
        <f>VLOOKUP(A84,'import Bartın-Çankırı-Kastamonu'!A:Q,3,0)</f>
        <v>DOĞRU</v>
      </c>
      <c r="D84" s="196" t="s">
        <v>1378</v>
      </c>
      <c r="E84" s="196">
        <f>VLOOKUP(A84,'import Bartın-Çankırı-Kastamonu'!A:Q,5,0)</f>
        <v>605</v>
      </c>
      <c r="F84" s="196" t="str">
        <f>VLOOKUP(A84,'import Bartın-Çankırı-Kastamonu'!A:Q,6,0)</f>
        <v/>
      </c>
      <c r="G84" s="196">
        <f>VLOOKUP(A84,'import Bartın-Çankırı-Kastamonu'!A:Q,7,0)</f>
        <v>0</v>
      </c>
      <c r="H84" s="196">
        <f>VLOOKUP(A84,'import Bartın-Çankırı-Kastamonu'!A:Q,8,0)</f>
        <v>13</v>
      </c>
      <c r="I84" s="196">
        <f>VLOOKUP(A84,'import Bartın-Çankırı-Kastamonu'!A:Q,9,0)</f>
        <v>13</v>
      </c>
      <c r="J84" s="205">
        <f>VLOOKUP(A84,'import Bartın-Çankırı-Kastamonu'!A:Q,10,0)</f>
        <v>0</v>
      </c>
      <c r="K84" s="196" t="s">
        <v>18627</v>
      </c>
      <c r="L84" s="196">
        <v>5.52947257E9</v>
      </c>
      <c r="M84" s="196" t="s">
        <v>1350</v>
      </c>
      <c r="N84" s="196" t="s">
        <v>4038</v>
      </c>
      <c r="O84" s="196" t="s">
        <v>18628</v>
      </c>
      <c r="P84" s="206" t="str">
        <f>VLOOKUP(A84,'import Bartın-Çankırı-Kastamonu'!A:Q,16,0)</f>
        <v>Geleneksel</v>
      </c>
      <c r="Q84" s="1" t="b">
        <v>0</v>
      </c>
      <c r="R84" s="1"/>
      <c r="S84" s="1"/>
      <c r="T84" s="207"/>
      <c r="V84" s="208"/>
      <c r="W84" s="208"/>
      <c r="X84" s="1"/>
      <c r="Y84" s="1"/>
      <c r="Z84" s="208"/>
      <c r="AA84" s="1"/>
      <c r="AB84" s="208"/>
      <c r="AC84" s="1"/>
      <c r="AD84" s="208"/>
      <c r="AE84" s="1"/>
      <c r="AF84" s="208"/>
      <c r="AG84" s="1"/>
      <c r="AH84" s="208"/>
      <c r="AI84" s="1"/>
      <c r="AJ84" s="1"/>
      <c r="AK84" s="1"/>
      <c r="AL84" s="1"/>
      <c r="AM84" s="1"/>
    </row>
    <row r="85" ht="15.75" customHeight="1">
      <c r="A85" s="211" t="s">
        <v>18629</v>
      </c>
      <c r="B85" s="211" t="s">
        <v>18630</v>
      </c>
      <c r="C85" s="196" t="str">
        <f>VLOOKUP(A85,'import Bartın-Çankırı-Kastamonu'!A:Q,3,0)</f>
        <v>DOĞRU</v>
      </c>
      <c r="D85" s="211" t="s">
        <v>1370</v>
      </c>
      <c r="E85" s="196">
        <f>VLOOKUP(A85,'import Bartın-Çankırı-Kastamonu'!A:Q,5,0)</f>
        <v>26</v>
      </c>
      <c r="F85" s="196">
        <f>VLOOKUP(A85,'import Bartın-Çankırı-Kastamonu'!A:Q,6,0)</f>
        <v>26</v>
      </c>
      <c r="G85" s="196">
        <f>VLOOKUP(A85,'import Bartın-Çankırı-Kastamonu'!A:Q,7,0)</f>
        <v>0</v>
      </c>
      <c r="H85" s="196">
        <f>VLOOKUP(A85,'import Bartın-Çankırı-Kastamonu'!A:Q,8,0)</f>
        <v>53</v>
      </c>
      <c r="I85" s="196">
        <f>VLOOKUP(A85,'import Bartın-Çankırı-Kastamonu'!A:Q,9,0)</f>
        <v>53</v>
      </c>
      <c r="J85" s="205">
        <f>VLOOKUP(A85,'import Bartın-Çankırı-Kastamonu'!A:Q,10,0)</f>
        <v>0</v>
      </c>
      <c r="K85" s="211" t="s">
        <v>18631</v>
      </c>
      <c r="L85" s="211">
        <v>5.444392587E9</v>
      </c>
      <c r="M85" s="211" t="s">
        <v>1350</v>
      </c>
      <c r="N85" s="211" t="s">
        <v>3943</v>
      </c>
      <c r="O85" s="211" t="s">
        <v>18632</v>
      </c>
      <c r="P85" s="206" t="str">
        <f>VLOOKUP(A85,'import Bartın-Çankırı-Kastamonu'!A:Q,16,0)</f>
        <v>Geleneksel</v>
      </c>
      <c r="Q85" s="1" t="b">
        <v>0</v>
      </c>
      <c r="R85" s="1"/>
      <c r="S85" s="1"/>
      <c r="T85" s="207"/>
      <c r="V85" s="208"/>
      <c r="W85" s="208"/>
      <c r="X85" s="1"/>
      <c r="Y85" s="1"/>
      <c r="Z85" s="208"/>
      <c r="AA85" s="1"/>
      <c r="AB85" s="208"/>
      <c r="AC85" s="1"/>
      <c r="AD85" s="208"/>
      <c r="AE85" s="1"/>
      <c r="AF85" s="208"/>
      <c r="AG85" s="1"/>
      <c r="AH85" s="208"/>
      <c r="AI85" s="1"/>
      <c r="AJ85" s="1"/>
      <c r="AK85" s="1"/>
      <c r="AL85" s="1"/>
      <c r="AM85" s="1"/>
    </row>
    <row r="86" ht="15.75" customHeight="1">
      <c r="A86" s="196" t="s">
        <v>18633</v>
      </c>
      <c r="B86" s="196" t="s">
        <v>18634</v>
      </c>
      <c r="C86" s="196" t="str">
        <f>VLOOKUP(A86,'import Bartın-Çankırı-Kastamonu'!A:Q,3,0)</f>
        <v>DOĞRU</v>
      </c>
      <c r="D86" s="196" t="s">
        <v>1385</v>
      </c>
      <c r="E86" s="196" t="str">
        <f>VLOOKUP(A86,'import Bartın-Çankırı-Kastamonu'!A:Q,5,0)</f>
        <v/>
      </c>
      <c r="F86" s="196" t="str">
        <f>VLOOKUP(A86,'import Bartın-Çankırı-Kastamonu'!A:Q,6,0)</f>
        <v/>
      </c>
      <c r="G86" s="196">
        <f>VLOOKUP(A86,'import Bartın-Çankırı-Kastamonu'!A:Q,7,0)</f>
        <v>0</v>
      </c>
      <c r="H86" s="196">
        <f>VLOOKUP(A86,'import Bartın-Çankırı-Kastamonu'!A:Q,8,0)</f>
        <v>18</v>
      </c>
      <c r="I86" s="196">
        <f>VLOOKUP(A86,'import Bartın-Çankırı-Kastamonu'!A:Q,9,0)</f>
        <v>18</v>
      </c>
      <c r="J86" s="205">
        <f>VLOOKUP(A86,'import Bartın-Çankırı-Kastamonu'!A:Q,10,0)</f>
        <v>0</v>
      </c>
      <c r="K86" s="196" t="s">
        <v>18635</v>
      </c>
      <c r="L86" s="196">
        <v>3.6621567E9</v>
      </c>
      <c r="M86" s="196" t="s">
        <v>1350</v>
      </c>
      <c r="N86" s="196" t="s">
        <v>3943</v>
      </c>
      <c r="O86" s="196" t="s">
        <v>18636</v>
      </c>
      <c r="P86" s="206" t="str">
        <f>VLOOKUP(A86,'import Bartın-Çankırı-Kastamonu'!A:Q,16,0)</f>
        <v>Geleneksel</v>
      </c>
      <c r="Q86" s="1" t="b">
        <v>0</v>
      </c>
      <c r="R86" s="1"/>
      <c r="S86" s="1"/>
      <c r="T86" s="207"/>
      <c r="V86" s="208"/>
      <c r="W86" s="208"/>
      <c r="X86" s="1"/>
      <c r="Y86" s="1"/>
      <c r="Z86" s="208"/>
      <c r="AA86" s="1"/>
      <c r="AB86" s="208"/>
      <c r="AC86" s="1"/>
      <c r="AD86" s="208"/>
      <c r="AE86" s="1"/>
      <c r="AF86" s="208"/>
      <c r="AG86" s="1"/>
      <c r="AH86" s="208"/>
      <c r="AI86" s="1"/>
      <c r="AJ86" s="1"/>
      <c r="AK86" s="1"/>
      <c r="AL86" s="1"/>
      <c r="AM86" s="1"/>
    </row>
    <row r="87" ht="15.75" customHeight="1">
      <c r="A87" s="211" t="s">
        <v>18633</v>
      </c>
      <c r="B87" s="211" t="s">
        <v>18634</v>
      </c>
      <c r="C87" s="196" t="str">
        <f>VLOOKUP(A87,'import Bartın-Çankırı-Kastamonu'!A:Q,3,0)</f>
        <v>DOĞRU</v>
      </c>
      <c r="D87" s="211" t="s">
        <v>1385</v>
      </c>
      <c r="E87" s="196" t="str">
        <f>VLOOKUP(A87,'import Bartın-Çankırı-Kastamonu'!A:Q,5,0)</f>
        <v/>
      </c>
      <c r="F87" s="196" t="str">
        <f>VLOOKUP(A87,'import Bartın-Çankırı-Kastamonu'!A:Q,6,0)</f>
        <v/>
      </c>
      <c r="G87" s="196">
        <f>VLOOKUP(A87,'import Bartın-Çankırı-Kastamonu'!A:Q,7,0)</f>
        <v>0</v>
      </c>
      <c r="H87" s="196">
        <f>VLOOKUP(A87,'import Bartın-Çankırı-Kastamonu'!A:Q,8,0)</f>
        <v>18</v>
      </c>
      <c r="I87" s="196">
        <f>VLOOKUP(A87,'import Bartın-Çankırı-Kastamonu'!A:Q,9,0)</f>
        <v>18</v>
      </c>
      <c r="J87" s="205">
        <f>VLOOKUP(A87,'import Bartın-Çankırı-Kastamonu'!A:Q,10,0)</f>
        <v>0</v>
      </c>
      <c r="K87" s="211" t="s">
        <v>18635</v>
      </c>
      <c r="L87" s="211">
        <v>3.6621567E9</v>
      </c>
      <c r="M87" s="211" t="s">
        <v>1350</v>
      </c>
      <c r="N87" s="211" t="s">
        <v>3943</v>
      </c>
      <c r="O87" s="211" t="s">
        <v>18636</v>
      </c>
      <c r="P87" s="206" t="str">
        <f>VLOOKUP(A87,'import Bartın-Çankırı-Kastamonu'!A:Q,16,0)</f>
        <v>Geleneksel</v>
      </c>
      <c r="Q87" s="1" t="b">
        <v>0</v>
      </c>
      <c r="R87" s="1"/>
      <c r="S87" s="1"/>
      <c r="T87" s="207"/>
      <c r="V87" s="208"/>
      <c r="W87" s="208"/>
      <c r="X87" s="1"/>
      <c r="Y87" s="1"/>
      <c r="Z87" s="208"/>
      <c r="AA87" s="1"/>
      <c r="AB87" s="208"/>
      <c r="AC87" s="1"/>
      <c r="AD87" s="208"/>
      <c r="AE87" s="1"/>
      <c r="AF87" s="208"/>
      <c r="AG87" s="1"/>
      <c r="AH87" s="208"/>
      <c r="AI87" s="1"/>
      <c r="AJ87" s="1"/>
      <c r="AK87" s="1"/>
      <c r="AL87" s="1"/>
      <c r="AM87" s="1"/>
    </row>
    <row r="88" ht="15.75" customHeight="1">
      <c r="A88" s="196" t="s">
        <v>18637</v>
      </c>
      <c r="B88" s="196" t="s">
        <v>18638</v>
      </c>
      <c r="C88" s="196" t="str">
        <f>VLOOKUP(A88,'import Bartın-Çankırı-Kastamonu'!A:Q,3,0)</f>
        <v>DOĞRU</v>
      </c>
      <c r="D88" s="196" t="s">
        <v>1370</v>
      </c>
      <c r="E88" s="196">
        <f>VLOOKUP(A88,'import Bartın-Çankırı-Kastamonu'!A:Q,5,0)</f>
        <v>1878</v>
      </c>
      <c r="F88" s="196">
        <f>VLOOKUP(A88,'import Bartın-Çankırı-Kastamonu'!A:Q,6,0)</f>
        <v>73</v>
      </c>
      <c r="G88" s="196">
        <f>VLOOKUP(A88,'import Bartın-Çankırı-Kastamonu'!A:Q,7,0)</f>
        <v>0</v>
      </c>
      <c r="H88" s="196">
        <f>VLOOKUP(A88,'import Bartın-Çankırı-Kastamonu'!A:Q,8,0)</f>
        <v>40</v>
      </c>
      <c r="I88" s="196">
        <f>VLOOKUP(A88,'import Bartın-Çankırı-Kastamonu'!A:Q,9,0)</f>
        <v>40</v>
      </c>
      <c r="J88" s="205">
        <f>VLOOKUP(A88,'import Bartın-Çankırı-Kastamonu'!A:Q,10,0)</f>
        <v>0</v>
      </c>
      <c r="K88" s="196" t="s">
        <v>18639</v>
      </c>
      <c r="L88" s="196">
        <v>3.66220042E9</v>
      </c>
      <c r="M88" s="196" t="s">
        <v>1350</v>
      </c>
      <c r="N88" s="196" t="s">
        <v>3943</v>
      </c>
      <c r="O88" s="196" t="s">
        <v>18640</v>
      </c>
      <c r="P88" s="206" t="str">
        <f>VLOOKUP(A88,'import Bartın-Çankırı-Kastamonu'!A:Q,16,0)</f>
        <v>Geleneksel</v>
      </c>
      <c r="Q88" s="1" t="b">
        <v>0</v>
      </c>
      <c r="R88" s="1"/>
      <c r="S88" s="1"/>
      <c r="T88" s="207"/>
      <c r="V88" s="208"/>
      <c r="W88" s="208"/>
      <c r="X88" s="1"/>
      <c r="Y88" s="1"/>
      <c r="Z88" s="208"/>
      <c r="AA88" s="1"/>
      <c r="AB88" s="208"/>
      <c r="AC88" s="1"/>
      <c r="AD88" s="208"/>
      <c r="AE88" s="1"/>
      <c r="AF88" s="208"/>
      <c r="AG88" s="1"/>
      <c r="AH88" s="208"/>
      <c r="AI88" s="1"/>
      <c r="AJ88" s="1"/>
      <c r="AK88" s="1"/>
      <c r="AL88" s="1"/>
      <c r="AM88" s="1"/>
    </row>
    <row r="89" ht="15.75" customHeight="1">
      <c r="A89" s="211" t="s">
        <v>18637</v>
      </c>
      <c r="B89" s="211" t="s">
        <v>18638</v>
      </c>
      <c r="C89" s="196" t="str">
        <f>VLOOKUP(A89,'import Bartın-Çankırı-Kastamonu'!A:Q,3,0)</f>
        <v>DOĞRU</v>
      </c>
      <c r="D89" s="211" t="s">
        <v>1370</v>
      </c>
      <c r="E89" s="196">
        <f>VLOOKUP(A89,'import Bartın-Çankırı-Kastamonu'!A:Q,5,0)</f>
        <v>1878</v>
      </c>
      <c r="F89" s="196">
        <f>VLOOKUP(A89,'import Bartın-Çankırı-Kastamonu'!A:Q,6,0)</f>
        <v>73</v>
      </c>
      <c r="G89" s="196">
        <f>VLOOKUP(A89,'import Bartın-Çankırı-Kastamonu'!A:Q,7,0)</f>
        <v>0</v>
      </c>
      <c r="H89" s="196">
        <f>VLOOKUP(A89,'import Bartın-Çankırı-Kastamonu'!A:Q,8,0)</f>
        <v>40</v>
      </c>
      <c r="I89" s="196">
        <f>VLOOKUP(A89,'import Bartın-Çankırı-Kastamonu'!A:Q,9,0)</f>
        <v>40</v>
      </c>
      <c r="J89" s="205">
        <f>VLOOKUP(A89,'import Bartın-Çankırı-Kastamonu'!A:Q,10,0)</f>
        <v>0</v>
      </c>
      <c r="K89" s="211" t="s">
        <v>18639</v>
      </c>
      <c r="L89" s="211">
        <v>3.66220042E9</v>
      </c>
      <c r="M89" s="211" t="s">
        <v>1350</v>
      </c>
      <c r="N89" s="211" t="s">
        <v>3943</v>
      </c>
      <c r="O89" s="211" t="s">
        <v>18640</v>
      </c>
      <c r="P89" s="206" t="str">
        <f>VLOOKUP(A89,'import Bartın-Çankırı-Kastamonu'!A:Q,16,0)</f>
        <v>Geleneksel</v>
      </c>
      <c r="Q89" s="1" t="b">
        <v>0</v>
      </c>
      <c r="R89" s="1"/>
      <c r="S89" s="1"/>
      <c r="T89" s="207"/>
      <c r="V89" s="208"/>
      <c r="W89" s="208"/>
      <c r="X89" s="1"/>
      <c r="Y89" s="1"/>
      <c r="Z89" s="208"/>
      <c r="AA89" s="1"/>
      <c r="AB89" s="208"/>
      <c r="AC89" s="1"/>
      <c r="AD89" s="208"/>
      <c r="AE89" s="1"/>
      <c r="AF89" s="208"/>
      <c r="AG89" s="1"/>
      <c r="AH89" s="208"/>
      <c r="AI89" s="1"/>
      <c r="AJ89" s="1"/>
      <c r="AK89" s="1"/>
      <c r="AL89" s="1"/>
      <c r="AM89" s="1"/>
    </row>
    <row r="90" ht="15.75" customHeight="1">
      <c r="A90" s="196" t="s">
        <v>18641</v>
      </c>
      <c r="B90" s="196" t="s">
        <v>18642</v>
      </c>
      <c r="C90" s="196" t="str">
        <f>VLOOKUP(A90,'import Bartın-Çankırı-Kastamonu'!A:Q,3,0)</f>
        <v>DOĞRU</v>
      </c>
      <c r="D90" s="196" t="s">
        <v>1356</v>
      </c>
      <c r="E90" s="196">
        <f>VLOOKUP(A90,'import Bartın-Çankırı-Kastamonu'!A:Q,5,0)</f>
        <v>428</v>
      </c>
      <c r="F90" s="196">
        <f>VLOOKUP(A90,'import Bartın-Çankırı-Kastamonu'!A:Q,6,0)</f>
        <v>19</v>
      </c>
      <c r="G90" s="196">
        <f>VLOOKUP(A90,'import Bartın-Çankırı-Kastamonu'!A:Q,7,0)</f>
        <v>0</v>
      </c>
      <c r="H90" s="196">
        <f>VLOOKUP(A90,'import Bartın-Çankırı-Kastamonu'!A:Q,8,0)</f>
        <v>25</v>
      </c>
      <c r="I90" s="196">
        <f>VLOOKUP(A90,'import Bartın-Çankırı-Kastamonu'!A:Q,9,0)</f>
        <v>25</v>
      </c>
      <c r="J90" s="205">
        <f>VLOOKUP(A90,'import Bartın-Çankırı-Kastamonu'!A:Q,10,0)</f>
        <v>0</v>
      </c>
      <c r="K90" s="196" t="s">
        <v>18521</v>
      </c>
      <c r="L90" s="196">
        <v>3.662130303E9</v>
      </c>
      <c r="M90" s="196" t="s">
        <v>1350</v>
      </c>
      <c r="N90" s="196" t="s">
        <v>4094</v>
      </c>
      <c r="O90" s="196" t="s">
        <v>18522</v>
      </c>
      <c r="P90" s="206" t="str">
        <f>VLOOKUP(A90,'import Bartın-Çankırı-Kastamonu'!A:Q,16,0)</f>
        <v>Geleneksel</v>
      </c>
      <c r="Q90" s="1" t="b">
        <v>0</v>
      </c>
      <c r="R90" s="1"/>
      <c r="S90" s="1"/>
      <c r="T90" s="207"/>
      <c r="V90" s="208"/>
      <c r="W90" s="208"/>
      <c r="X90" s="1"/>
      <c r="Y90" s="1"/>
      <c r="Z90" s="208"/>
      <c r="AA90" s="1"/>
      <c r="AB90" s="208"/>
      <c r="AC90" s="1"/>
      <c r="AD90" s="208"/>
      <c r="AE90" s="1"/>
      <c r="AF90" s="208"/>
      <c r="AG90" s="1"/>
      <c r="AH90" s="208"/>
      <c r="AI90" s="1"/>
      <c r="AJ90" s="1"/>
      <c r="AK90" s="1"/>
      <c r="AL90" s="1"/>
      <c r="AM90" s="1"/>
    </row>
    <row r="91" ht="15.75" customHeight="1">
      <c r="A91" s="211" t="s">
        <v>18641</v>
      </c>
      <c r="B91" s="211" t="s">
        <v>18642</v>
      </c>
      <c r="C91" s="196" t="str">
        <f>VLOOKUP(A91,'import Bartın-Çankırı-Kastamonu'!A:Q,3,0)</f>
        <v>DOĞRU</v>
      </c>
      <c r="D91" s="211" t="s">
        <v>1356</v>
      </c>
      <c r="E91" s="196">
        <f>VLOOKUP(A91,'import Bartın-Çankırı-Kastamonu'!A:Q,5,0)</f>
        <v>428</v>
      </c>
      <c r="F91" s="196">
        <f>VLOOKUP(A91,'import Bartın-Çankırı-Kastamonu'!A:Q,6,0)</f>
        <v>19</v>
      </c>
      <c r="G91" s="196">
        <f>VLOOKUP(A91,'import Bartın-Çankırı-Kastamonu'!A:Q,7,0)</f>
        <v>0</v>
      </c>
      <c r="H91" s="196">
        <f>VLOOKUP(A91,'import Bartın-Çankırı-Kastamonu'!A:Q,8,0)</f>
        <v>25</v>
      </c>
      <c r="I91" s="196">
        <f>VLOOKUP(A91,'import Bartın-Çankırı-Kastamonu'!A:Q,9,0)</f>
        <v>25</v>
      </c>
      <c r="J91" s="205">
        <f>VLOOKUP(A91,'import Bartın-Çankırı-Kastamonu'!A:Q,10,0)</f>
        <v>0</v>
      </c>
      <c r="K91" s="211" t="s">
        <v>18521</v>
      </c>
      <c r="L91" s="211">
        <v>3.662130303E9</v>
      </c>
      <c r="M91" s="211" t="s">
        <v>1350</v>
      </c>
      <c r="N91" s="211" t="s">
        <v>4094</v>
      </c>
      <c r="O91" s="211" t="s">
        <v>18522</v>
      </c>
      <c r="P91" s="206" t="str">
        <f>VLOOKUP(A91,'import Bartın-Çankırı-Kastamonu'!A:Q,16,0)</f>
        <v>Geleneksel</v>
      </c>
      <c r="Q91" s="1" t="b">
        <v>0</v>
      </c>
      <c r="R91" s="1"/>
      <c r="S91" s="1"/>
      <c r="T91" s="207"/>
      <c r="V91" s="208"/>
      <c r="W91" s="208"/>
      <c r="X91" s="1"/>
      <c r="Y91" s="1"/>
      <c r="Z91" s="208"/>
      <c r="AA91" s="1"/>
      <c r="AB91" s="208"/>
      <c r="AC91" s="1"/>
      <c r="AD91" s="208"/>
      <c r="AE91" s="1"/>
      <c r="AF91" s="208"/>
      <c r="AG91" s="1"/>
      <c r="AH91" s="208"/>
      <c r="AI91" s="1"/>
      <c r="AJ91" s="1"/>
      <c r="AK91" s="1"/>
      <c r="AL91" s="1"/>
      <c r="AM91" s="1"/>
    </row>
    <row r="92" ht="15.75" customHeight="1">
      <c r="A92" s="196" t="s">
        <v>18643</v>
      </c>
      <c r="B92" s="196" t="s">
        <v>18644</v>
      </c>
      <c r="C92" s="196" t="str">
        <f>VLOOKUP(A92,'import Bartın-Çankırı-Kastamonu'!A:Q,3,0)</f>
        <v>YANLIŞ</v>
      </c>
      <c r="D92" s="196" t="s">
        <v>1364</v>
      </c>
      <c r="E92" s="196">
        <f>VLOOKUP(A92,'import Bartın-Çankırı-Kastamonu'!A:Q,5,0)</f>
        <v>198</v>
      </c>
      <c r="F92" s="196" t="str">
        <f>VLOOKUP(A92,'import Bartın-Çankırı-Kastamonu'!A:Q,6,0)</f>
        <v/>
      </c>
      <c r="G92" s="196">
        <f>VLOOKUP(A92,'import Bartın-Çankırı-Kastamonu'!A:Q,7,0)</f>
        <v>0</v>
      </c>
      <c r="H92" s="196">
        <f>VLOOKUP(A92,'import Bartın-Çankırı-Kastamonu'!A:Q,8,0)</f>
        <v>14</v>
      </c>
      <c r="I92" s="196">
        <f>VLOOKUP(A92,'import Bartın-Çankırı-Kastamonu'!A:Q,9,0)</f>
        <v>14</v>
      </c>
      <c r="J92" s="205">
        <f>VLOOKUP(A92,'import Bartın-Çankırı-Kastamonu'!A:Q,10,0)</f>
        <v>0</v>
      </c>
      <c r="K92" s="196" t="s">
        <v>18645</v>
      </c>
      <c r="L92" s="196">
        <v>5.427645596E9</v>
      </c>
      <c r="M92" s="196" t="s">
        <v>1350</v>
      </c>
      <c r="N92" s="196" t="s">
        <v>2322</v>
      </c>
      <c r="O92" s="196" t="s">
        <v>18646</v>
      </c>
      <c r="P92" s="206" t="str">
        <f>VLOOKUP(A92,'import Bartın-Çankırı-Kastamonu'!A:Q,16,0)</f>
        <v>Geleneksel</v>
      </c>
      <c r="Q92" s="1" t="b">
        <v>0</v>
      </c>
      <c r="R92" s="1"/>
      <c r="S92" s="1"/>
      <c r="T92" s="1"/>
      <c r="V92" s="208"/>
      <c r="W92" s="208"/>
      <c r="X92" s="1"/>
      <c r="Y92" s="1"/>
      <c r="Z92" s="208"/>
      <c r="AA92" s="1"/>
      <c r="AB92" s="208"/>
      <c r="AC92" s="1"/>
      <c r="AD92" s="208"/>
      <c r="AE92" s="1"/>
      <c r="AF92" s="208"/>
      <c r="AG92" s="1"/>
      <c r="AH92" s="208"/>
      <c r="AI92" s="1"/>
      <c r="AJ92" s="1"/>
      <c r="AK92" s="1"/>
      <c r="AL92" s="1"/>
      <c r="AM92" s="1"/>
    </row>
    <row r="93" ht="15.75" customHeight="1">
      <c r="A93" s="196" t="s">
        <v>18647</v>
      </c>
      <c r="B93" s="196" t="s">
        <v>18648</v>
      </c>
      <c r="C93" s="196" t="str">
        <f>VLOOKUP(A93,'import Bartın-Çankırı-Kastamonu'!A:Q,3,0)</f>
        <v>DOĞRU</v>
      </c>
      <c r="D93" s="196" t="s">
        <v>1348</v>
      </c>
      <c r="E93" s="196">
        <f>VLOOKUP(A93,'import Bartın-Çankırı-Kastamonu'!A:Q,5,0)</f>
        <v>1836</v>
      </c>
      <c r="F93" s="196">
        <f>VLOOKUP(A93,'import Bartın-Çankırı-Kastamonu'!A:Q,6,0)</f>
        <v>53</v>
      </c>
      <c r="G93" s="196">
        <f>VLOOKUP(A93,'import Bartın-Çankırı-Kastamonu'!A:Q,7,0)</f>
        <v>0</v>
      </c>
      <c r="H93" s="196">
        <f>VLOOKUP(A93,'import Bartın-Çankırı-Kastamonu'!A:Q,8,0)</f>
        <v>123</v>
      </c>
      <c r="I93" s="196">
        <f>VLOOKUP(A93,'import Bartın-Çankırı-Kastamonu'!A:Q,9,0)</f>
        <v>123</v>
      </c>
      <c r="J93" s="205">
        <f>VLOOKUP(A93,'import Bartın-Çankırı-Kastamonu'!A:Q,10,0)</f>
        <v>0</v>
      </c>
      <c r="K93" s="196" t="s">
        <v>18649</v>
      </c>
      <c r="L93" s="196">
        <v>5.426878265E9</v>
      </c>
      <c r="M93" s="196" t="s">
        <v>1350</v>
      </c>
      <c r="N93" s="196" t="s">
        <v>18499</v>
      </c>
      <c r="O93" s="196" t="s">
        <v>18650</v>
      </c>
      <c r="P93" s="206" t="str">
        <f>VLOOKUP(A93,'import Bartın-Çankırı-Kastamonu'!A:Q,16,0)</f>
        <v>Geleneksel</v>
      </c>
      <c r="Q93" s="1" t="b">
        <v>0</v>
      </c>
      <c r="R93" s="1"/>
      <c r="S93" s="1"/>
      <c r="T93" s="207"/>
      <c r="V93" s="208"/>
      <c r="W93" s="208"/>
      <c r="X93" s="1"/>
      <c r="Y93" s="1"/>
      <c r="Z93" s="208"/>
      <c r="AA93" s="1"/>
      <c r="AB93" s="208"/>
      <c r="AC93" s="1"/>
      <c r="AD93" s="208"/>
      <c r="AE93" s="1"/>
      <c r="AF93" s="208"/>
      <c r="AG93" s="1"/>
      <c r="AH93" s="208"/>
      <c r="AI93" s="1"/>
      <c r="AJ93" s="1"/>
      <c r="AK93" s="1"/>
      <c r="AL93" s="1"/>
      <c r="AM93" s="1"/>
    </row>
    <row r="94" ht="15.75" customHeight="1">
      <c r="A94" s="211" t="s">
        <v>18647</v>
      </c>
      <c r="B94" s="211" t="s">
        <v>18648</v>
      </c>
      <c r="C94" s="196" t="str">
        <f>VLOOKUP(A94,'import Bartın-Çankırı-Kastamonu'!A:Q,3,0)</f>
        <v>DOĞRU</v>
      </c>
      <c r="D94" s="211" t="s">
        <v>1348</v>
      </c>
      <c r="E94" s="196">
        <f>VLOOKUP(A94,'import Bartın-Çankırı-Kastamonu'!A:Q,5,0)</f>
        <v>1836</v>
      </c>
      <c r="F94" s="196">
        <f>VLOOKUP(A94,'import Bartın-Çankırı-Kastamonu'!A:Q,6,0)</f>
        <v>53</v>
      </c>
      <c r="G94" s="196">
        <f>VLOOKUP(A94,'import Bartın-Çankırı-Kastamonu'!A:Q,7,0)</f>
        <v>0</v>
      </c>
      <c r="H94" s="196">
        <f>VLOOKUP(A94,'import Bartın-Çankırı-Kastamonu'!A:Q,8,0)</f>
        <v>123</v>
      </c>
      <c r="I94" s="196">
        <f>VLOOKUP(A94,'import Bartın-Çankırı-Kastamonu'!A:Q,9,0)</f>
        <v>123</v>
      </c>
      <c r="J94" s="205">
        <f>VLOOKUP(A94,'import Bartın-Çankırı-Kastamonu'!A:Q,10,0)</f>
        <v>0</v>
      </c>
      <c r="K94" s="211" t="s">
        <v>18649</v>
      </c>
      <c r="L94" s="211">
        <v>5.426878265E9</v>
      </c>
      <c r="M94" s="211" t="s">
        <v>1350</v>
      </c>
      <c r="N94" s="211" t="s">
        <v>18651</v>
      </c>
      <c r="O94" s="211" t="s">
        <v>18650</v>
      </c>
      <c r="P94" s="206" t="str">
        <f>VLOOKUP(A94,'import Bartın-Çankırı-Kastamonu'!A:Q,16,0)</f>
        <v>Geleneksel</v>
      </c>
      <c r="Q94" s="1" t="b">
        <v>0</v>
      </c>
      <c r="R94" s="1"/>
      <c r="S94" s="1"/>
      <c r="T94" s="207"/>
      <c r="V94" s="208"/>
      <c r="W94" s="208"/>
      <c r="X94" s="1"/>
      <c r="Y94" s="1"/>
      <c r="Z94" s="208"/>
      <c r="AA94" s="1"/>
      <c r="AB94" s="208"/>
      <c r="AC94" s="1"/>
      <c r="AD94" s="208"/>
      <c r="AE94" s="1"/>
      <c r="AF94" s="208"/>
      <c r="AG94" s="1"/>
      <c r="AH94" s="208"/>
      <c r="AI94" s="1"/>
      <c r="AJ94" s="1"/>
      <c r="AK94" s="1"/>
      <c r="AL94" s="1"/>
      <c r="AM94" s="1"/>
    </row>
    <row r="95" ht="15.75" customHeight="1">
      <c r="A95" s="196" t="s">
        <v>18652</v>
      </c>
      <c r="B95" s="196" t="s">
        <v>18653</v>
      </c>
      <c r="C95" s="196" t="str">
        <f>VLOOKUP(A95,'import Bartın-Çankırı-Kastamonu'!A:Q,3,0)</f>
        <v>DOĞRU</v>
      </c>
      <c r="D95" s="196" t="s">
        <v>1577</v>
      </c>
      <c r="E95" s="196">
        <f>VLOOKUP(A95,'import Bartın-Çankırı-Kastamonu'!A:Q,5,0)</f>
        <v>2939</v>
      </c>
      <c r="F95" s="196">
        <f>VLOOKUP(A95,'import Bartın-Çankırı-Kastamonu'!A:Q,6,0)</f>
        <v>297</v>
      </c>
      <c r="G95" s="196">
        <f>VLOOKUP(A95,'import Bartın-Çankırı-Kastamonu'!A:Q,7,0)</f>
        <v>1</v>
      </c>
      <c r="H95" s="196">
        <f>VLOOKUP(A95,'import Bartın-Çankırı-Kastamonu'!A:Q,8,0)</f>
        <v>43</v>
      </c>
      <c r="I95" s="196">
        <f>VLOOKUP(A95,'import Bartın-Çankırı-Kastamonu'!A:Q,9,0)</f>
        <v>44</v>
      </c>
      <c r="J95" s="205">
        <f>VLOOKUP(A95,'import Bartın-Çankırı-Kastamonu'!A:Q,10,0)</f>
        <v>0.02</v>
      </c>
      <c r="K95" s="196" t="s">
        <v>18654</v>
      </c>
      <c r="L95" s="196">
        <v>3.662154637E9</v>
      </c>
      <c r="M95" s="196" t="s">
        <v>1350</v>
      </c>
      <c r="N95" s="196" t="s">
        <v>4094</v>
      </c>
      <c r="O95" s="196" t="s">
        <v>18655</v>
      </c>
      <c r="P95" s="206" t="str">
        <f>VLOOKUP(A95,'import Bartın-Çankırı-Kastamonu'!A:Q,16,0)</f>
        <v>Geleneksel</v>
      </c>
      <c r="Q95" s="1" t="b">
        <v>0</v>
      </c>
      <c r="R95" s="1"/>
      <c r="S95" s="1"/>
      <c r="T95" s="207"/>
      <c r="V95" s="208"/>
      <c r="W95" s="208"/>
      <c r="X95" s="1"/>
      <c r="Y95" s="1"/>
      <c r="Z95" s="208"/>
      <c r="AA95" s="1"/>
      <c r="AB95" s="208"/>
      <c r="AC95" s="1"/>
      <c r="AD95" s="208"/>
      <c r="AE95" s="1"/>
      <c r="AF95" s="208"/>
      <c r="AG95" s="1"/>
      <c r="AH95" s="208"/>
      <c r="AI95" s="1"/>
      <c r="AJ95" s="1"/>
      <c r="AK95" s="1"/>
      <c r="AL95" s="1"/>
      <c r="AM95" s="1"/>
    </row>
    <row r="96" ht="15.75" customHeight="1">
      <c r="A96" s="196" t="s">
        <v>4198</v>
      </c>
      <c r="B96" s="196" t="s">
        <v>4199</v>
      </c>
      <c r="C96" s="196" t="str">
        <f>VLOOKUP(A96,'import Bartın-Çankırı-Kastamonu'!A:Q,3,0)</f>
        <v>DOĞRU</v>
      </c>
      <c r="D96" s="196" t="s">
        <v>1950</v>
      </c>
      <c r="E96" s="196">
        <f>VLOOKUP(A96,'import Bartın-Çankırı-Kastamonu'!A:Q,5,0)</f>
        <v>512</v>
      </c>
      <c r="F96" s="196">
        <f>VLOOKUP(A96,'import Bartın-Çankırı-Kastamonu'!A:Q,6,0)</f>
        <v>33</v>
      </c>
      <c r="G96" s="196">
        <f>VLOOKUP(A96,'import Bartın-Çankırı-Kastamonu'!A:Q,7,0)</f>
        <v>0</v>
      </c>
      <c r="H96" s="196">
        <f>VLOOKUP(A96,'import Bartın-Çankırı-Kastamonu'!A:Q,8,0)</f>
        <v>78</v>
      </c>
      <c r="I96" s="196">
        <f>VLOOKUP(A96,'import Bartın-Çankırı-Kastamonu'!A:Q,9,0)</f>
        <v>78</v>
      </c>
      <c r="J96" s="205">
        <f>VLOOKUP(A96,'import Bartın-Çankırı-Kastamonu'!A:Q,10,0)</f>
        <v>0</v>
      </c>
      <c r="K96" s="196" t="s">
        <v>4200</v>
      </c>
      <c r="L96" s="196">
        <v>3.662142828E9</v>
      </c>
      <c r="M96" s="196" t="s">
        <v>1350</v>
      </c>
      <c r="N96" s="196" t="s">
        <v>3943</v>
      </c>
      <c r="O96" s="196" t="s">
        <v>4201</v>
      </c>
      <c r="P96" s="206" t="str">
        <f>VLOOKUP(A96,'import Bartın-Çankırı-Kastamonu'!A:Q,16,0)</f>
        <v>Geleneksel</v>
      </c>
      <c r="Q96" s="1" t="b">
        <v>0</v>
      </c>
      <c r="R96" s="1"/>
      <c r="S96" s="1"/>
      <c r="T96" s="207"/>
      <c r="V96" s="208"/>
      <c r="W96" s="208"/>
      <c r="X96" s="1"/>
      <c r="Y96" s="1"/>
      <c r="Z96" s="208"/>
      <c r="AA96" s="1"/>
      <c r="AB96" s="208"/>
      <c r="AC96" s="1"/>
      <c r="AD96" s="208"/>
      <c r="AE96" s="1"/>
      <c r="AF96" s="208"/>
      <c r="AG96" s="1"/>
      <c r="AH96" s="208"/>
      <c r="AI96" s="1"/>
      <c r="AJ96" s="1"/>
      <c r="AK96" s="1"/>
      <c r="AL96" s="1"/>
      <c r="AM96" s="1"/>
    </row>
    <row r="97" ht="15.75" customHeight="1">
      <c r="A97" s="211" t="s">
        <v>4198</v>
      </c>
      <c r="B97" s="211" t="s">
        <v>4199</v>
      </c>
      <c r="C97" s="196" t="str">
        <f>VLOOKUP(A97,'import Bartın-Çankırı-Kastamonu'!A:Q,3,0)</f>
        <v>DOĞRU</v>
      </c>
      <c r="D97" s="211" t="s">
        <v>1950</v>
      </c>
      <c r="E97" s="196">
        <f>VLOOKUP(A97,'import Bartın-Çankırı-Kastamonu'!A:Q,5,0)</f>
        <v>512</v>
      </c>
      <c r="F97" s="196">
        <f>VLOOKUP(A97,'import Bartın-Çankırı-Kastamonu'!A:Q,6,0)</f>
        <v>33</v>
      </c>
      <c r="G97" s="196">
        <f>VLOOKUP(A97,'import Bartın-Çankırı-Kastamonu'!A:Q,7,0)</f>
        <v>0</v>
      </c>
      <c r="H97" s="196">
        <f>VLOOKUP(A97,'import Bartın-Çankırı-Kastamonu'!A:Q,8,0)</f>
        <v>78</v>
      </c>
      <c r="I97" s="196">
        <f>VLOOKUP(A97,'import Bartın-Çankırı-Kastamonu'!A:Q,9,0)</f>
        <v>78</v>
      </c>
      <c r="J97" s="205">
        <f>VLOOKUP(A97,'import Bartın-Çankırı-Kastamonu'!A:Q,10,0)</f>
        <v>0</v>
      </c>
      <c r="K97" s="211" t="s">
        <v>4200</v>
      </c>
      <c r="L97" s="211">
        <v>3.662142828E9</v>
      </c>
      <c r="M97" s="211" t="s">
        <v>1350</v>
      </c>
      <c r="N97" s="211" t="s">
        <v>3943</v>
      </c>
      <c r="O97" s="211" t="s">
        <v>4201</v>
      </c>
      <c r="P97" s="206" t="str">
        <f>VLOOKUP(A97,'import Bartın-Çankırı-Kastamonu'!A:Q,16,0)</f>
        <v>Geleneksel</v>
      </c>
      <c r="Q97" s="1" t="b">
        <v>0</v>
      </c>
      <c r="R97" s="1"/>
      <c r="S97" s="1"/>
      <c r="T97" s="207"/>
      <c r="V97" s="208"/>
      <c r="W97" s="208"/>
      <c r="X97" s="1"/>
      <c r="Y97" s="1"/>
      <c r="Z97" s="208"/>
      <c r="AA97" s="1"/>
      <c r="AB97" s="208"/>
      <c r="AC97" s="1"/>
      <c r="AD97" s="208"/>
      <c r="AE97" s="1"/>
      <c r="AF97" s="208"/>
      <c r="AG97" s="1"/>
      <c r="AH97" s="208"/>
      <c r="AI97" s="1"/>
      <c r="AJ97" s="1"/>
      <c r="AK97" s="1"/>
      <c r="AL97" s="1"/>
      <c r="AM97" s="1"/>
    </row>
    <row r="98" ht="15.75" customHeight="1">
      <c r="A98" s="196" t="s">
        <v>18656</v>
      </c>
      <c r="B98" s="196" t="s">
        <v>18657</v>
      </c>
      <c r="C98" s="196" t="str">
        <f>VLOOKUP(A98,'import Bartın-Çankırı-Kastamonu'!A:Q,3,0)</f>
        <v>DOĞRU</v>
      </c>
      <c r="D98" s="196" t="s">
        <v>1356</v>
      </c>
      <c r="E98" s="196">
        <f>VLOOKUP(A98,'import Bartın-Çankırı-Kastamonu'!A:Q,5,0)</f>
        <v>1142</v>
      </c>
      <c r="F98" s="196">
        <f>VLOOKUP(A98,'import Bartın-Çankırı-Kastamonu'!A:Q,6,0)</f>
        <v>108</v>
      </c>
      <c r="G98" s="196">
        <f>VLOOKUP(A98,'import Bartın-Çankırı-Kastamonu'!A:Q,7,0)</f>
        <v>0</v>
      </c>
      <c r="H98" s="196">
        <f>VLOOKUP(A98,'import Bartın-Çankırı-Kastamonu'!A:Q,8,0)</f>
        <v>20</v>
      </c>
      <c r="I98" s="196">
        <f>VLOOKUP(A98,'import Bartın-Çankırı-Kastamonu'!A:Q,9,0)</f>
        <v>20</v>
      </c>
      <c r="J98" s="205">
        <f>VLOOKUP(A98,'import Bartın-Çankırı-Kastamonu'!A:Q,10,0)</f>
        <v>0</v>
      </c>
      <c r="K98" s="196" t="s">
        <v>18658</v>
      </c>
      <c r="L98" s="196">
        <v>5.322096061E9</v>
      </c>
      <c r="M98" s="196" t="s">
        <v>1350</v>
      </c>
      <c r="N98" s="196" t="s">
        <v>3888</v>
      </c>
      <c r="O98" s="196" t="s">
        <v>18659</v>
      </c>
      <c r="P98" s="206" t="str">
        <f>VLOOKUP(A98,'import Bartın-Çankırı-Kastamonu'!A:Q,16,0)</f>
        <v>Geleneksel</v>
      </c>
      <c r="Q98" s="1" t="b">
        <v>0</v>
      </c>
      <c r="R98" s="1"/>
      <c r="S98" s="1"/>
      <c r="T98" s="207"/>
      <c r="V98" s="208"/>
      <c r="W98" s="208"/>
      <c r="X98" s="1"/>
      <c r="Y98" s="1"/>
      <c r="Z98" s="208"/>
      <c r="AA98" s="1"/>
      <c r="AB98" s="208"/>
      <c r="AC98" s="1"/>
      <c r="AD98" s="208"/>
      <c r="AE98" s="1"/>
      <c r="AF98" s="208"/>
      <c r="AG98" s="1"/>
      <c r="AH98" s="208"/>
      <c r="AI98" s="1"/>
      <c r="AJ98" s="1"/>
      <c r="AK98" s="1"/>
      <c r="AL98" s="1"/>
      <c r="AM98" s="1"/>
    </row>
    <row r="99" ht="15.75" customHeight="1">
      <c r="A99" s="196" t="s">
        <v>18660</v>
      </c>
      <c r="B99" s="196" t="s">
        <v>18661</v>
      </c>
      <c r="C99" s="196" t="str">
        <f>VLOOKUP(A99,'import Bartın-Çankırı-Kastamonu'!A:Q,3,0)</f>
        <v>DOĞRU</v>
      </c>
      <c r="D99" s="196" t="s">
        <v>1356</v>
      </c>
      <c r="E99" s="196">
        <f>VLOOKUP(A99,'import Bartın-Çankırı-Kastamonu'!A:Q,5,0)</f>
        <v>3</v>
      </c>
      <c r="F99" s="196" t="str">
        <f>VLOOKUP(A99,'import Bartın-Çankırı-Kastamonu'!A:Q,6,0)</f>
        <v/>
      </c>
      <c r="G99" s="196">
        <f>VLOOKUP(A99,'import Bartın-Çankırı-Kastamonu'!A:Q,7,0)</f>
        <v>0</v>
      </c>
      <c r="H99" s="196">
        <f>VLOOKUP(A99,'import Bartın-Çankırı-Kastamonu'!A:Q,8,0)</f>
        <v>1</v>
      </c>
      <c r="I99" s="196">
        <f>VLOOKUP(A99,'import Bartın-Çankırı-Kastamonu'!A:Q,9,0)</f>
        <v>1</v>
      </c>
      <c r="J99" s="205">
        <f>VLOOKUP(A99,'import Bartın-Çankırı-Kastamonu'!A:Q,10,0)</f>
        <v>0</v>
      </c>
      <c r="K99" s="196" t="s">
        <v>18662</v>
      </c>
      <c r="L99" s="196">
        <v>5.013653702E9</v>
      </c>
      <c r="M99" s="196" t="s">
        <v>1350</v>
      </c>
      <c r="N99" s="196" t="s">
        <v>3888</v>
      </c>
      <c r="O99" s="196" t="s">
        <v>18663</v>
      </c>
      <c r="P99" s="206" t="str">
        <f>VLOOKUP(A99,'import Bartın-Çankırı-Kastamonu'!A:Q,16,0)</f>
        <v>Geleneksel</v>
      </c>
      <c r="Q99" s="1" t="b">
        <v>0</v>
      </c>
      <c r="R99" s="1"/>
      <c r="S99" s="1"/>
      <c r="T99" s="207"/>
      <c r="V99" s="208"/>
      <c r="W99" s="208"/>
      <c r="X99" s="1"/>
      <c r="Y99" s="1"/>
      <c r="Z99" s="208"/>
      <c r="AA99" s="1"/>
      <c r="AB99" s="208"/>
      <c r="AC99" s="1"/>
      <c r="AD99" s="208"/>
      <c r="AE99" s="1"/>
      <c r="AF99" s="208"/>
      <c r="AG99" s="1"/>
      <c r="AH99" s="208"/>
      <c r="AI99" s="1"/>
      <c r="AJ99" s="1"/>
      <c r="AK99" s="1"/>
      <c r="AL99" s="1"/>
      <c r="AM99" s="1"/>
    </row>
    <row r="100" ht="15.75" customHeight="1">
      <c r="A100" s="196" t="s">
        <v>18664</v>
      </c>
      <c r="B100" s="196" t="s">
        <v>18665</v>
      </c>
      <c r="C100" s="196" t="str">
        <f>VLOOKUP(A100,'import Bartın-Çankırı-Kastamonu'!A:Q,3,0)</f>
        <v>DOĞRU</v>
      </c>
      <c r="D100" s="196" t="s">
        <v>1356</v>
      </c>
      <c r="E100" s="196">
        <f>VLOOKUP(A100,'import Bartın-Çankırı-Kastamonu'!A:Q,5,0)</f>
        <v>106</v>
      </c>
      <c r="F100" s="196">
        <f>VLOOKUP(A100,'import Bartın-Çankırı-Kastamonu'!A:Q,6,0)</f>
        <v>10</v>
      </c>
      <c r="G100" s="196">
        <f>VLOOKUP(A100,'import Bartın-Çankırı-Kastamonu'!A:Q,7,0)</f>
        <v>0</v>
      </c>
      <c r="H100" s="196">
        <f>VLOOKUP(A100,'import Bartın-Çankırı-Kastamonu'!A:Q,8,0)</f>
        <v>5</v>
      </c>
      <c r="I100" s="196">
        <f>VLOOKUP(A100,'import Bartın-Çankırı-Kastamonu'!A:Q,9,0)</f>
        <v>5</v>
      </c>
      <c r="J100" s="205">
        <f>VLOOKUP(A100,'import Bartın-Çankırı-Kastamonu'!A:Q,10,0)</f>
        <v>0</v>
      </c>
      <c r="K100" s="196" t="s">
        <v>18666</v>
      </c>
      <c r="L100" s="196">
        <v>3.662151616E9</v>
      </c>
      <c r="M100" s="196" t="s">
        <v>1350</v>
      </c>
      <c r="N100" s="196" t="s">
        <v>3943</v>
      </c>
      <c r="O100" s="196" t="s">
        <v>18624</v>
      </c>
      <c r="P100" s="206" t="str">
        <f>VLOOKUP(A100,'import Bartın-Çankırı-Kastamonu'!A:Q,16,0)</f>
        <v>Geleneksel</v>
      </c>
      <c r="Q100" s="1" t="b">
        <v>0</v>
      </c>
      <c r="R100" s="1"/>
      <c r="S100" s="1"/>
      <c r="T100" s="207"/>
      <c r="V100" s="208"/>
      <c r="W100" s="208"/>
      <c r="X100" s="1"/>
      <c r="Y100" s="1"/>
      <c r="Z100" s="208"/>
      <c r="AA100" s="1"/>
      <c r="AB100" s="208"/>
      <c r="AC100" s="1"/>
      <c r="AD100" s="208"/>
      <c r="AE100" s="1"/>
      <c r="AF100" s="208"/>
      <c r="AG100" s="1"/>
      <c r="AH100" s="208"/>
      <c r="AI100" s="1"/>
      <c r="AJ100" s="1"/>
      <c r="AK100" s="1"/>
      <c r="AL100" s="1"/>
      <c r="AM100" s="1"/>
    </row>
    <row r="101" ht="15.75" customHeight="1">
      <c r="A101" s="211" t="s">
        <v>18667</v>
      </c>
      <c r="B101" s="211" t="s">
        <v>18668</v>
      </c>
      <c r="C101" s="196" t="str">
        <f>VLOOKUP(A101,'import Bartın-Çankırı-Kastamonu'!A:Q,3,0)</f>
        <v>DOĞRU</v>
      </c>
      <c r="D101" s="211" t="s">
        <v>1832</v>
      </c>
      <c r="E101" s="196">
        <f>VLOOKUP(A101,'import Bartın-Çankırı-Kastamonu'!A:Q,5,0)</f>
        <v>148</v>
      </c>
      <c r="F101" s="196">
        <f>VLOOKUP(A101,'import Bartın-Çankırı-Kastamonu'!A:Q,6,0)</f>
        <v>79</v>
      </c>
      <c r="G101" s="196">
        <f>VLOOKUP(A101,'import Bartın-Çankırı-Kastamonu'!A:Q,7,0)</f>
        <v>0</v>
      </c>
      <c r="H101" s="196">
        <f>VLOOKUP(A101,'import Bartın-Çankırı-Kastamonu'!A:Q,8,0)</f>
        <v>24</v>
      </c>
      <c r="I101" s="196">
        <f>VLOOKUP(A101,'import Bartın-Çankırı-Kastamonu'!A:Q,9,0)</f>
        <v>24</v>
      </c>
      <c r="J101" s="205">
        <f>VLOOKUP(A101,'import Bartın-Çankırı-Kastamonu'!A:Q,10,0)</f>
        <v>0</v>
      </c>
      <c r="K101" s="211" t="s">
        <v>18669</v>
      </c>
      <c r="L101" s="211">
        <v>5.32156721E9</v>
      </c>
      <c r="M101" s="211" t="s">
        <v>1350</v>
      </c>
      <c r="N101" s="211" t="s">
        <v>3943</v>
      </c>
      <c r="O101" s="211" t="s">
        <v>18670</v>
      </c>
      <c r="P101" s="206" t="str">
        <f>VLOOKUP(A101,'import Bartın-Çankırı-Kastamonu'!A:Q,16,0)</f>
        <v>Geleneksel</v>
      </c>
      <c r="Q101" s="1" t="b">
        <v>0</v>
      </c>
      <c r="R101" s="1"/>
      <c r="S101" s="1"/>
      <c r="T101" s="207"/>
      <c r="V101" s="208"/>
      <c r="W101" s="208"/>
      <c r="X101" s="1"/>
      <c r="Y101" s="1"/>
      <c r="Z101" s="208"/>
      <c r="AA101" s="1"/>
      <c r="AB101" s="208"/>
      <c r="AC101" s="1"/>
      <c r="AD101" s="208"/>
      <c r="AE101" s="1"/>
      <c r="AF101" s="208"/>
      <c r="AG101" s="1"/>
      <c r="AH101" s="208"/>
      <c r="AI101" s="1"/>
      <c r="AJ101" s="1"/>
      <c r="AK101" s="1"/>
      <c r="AL101" s="1"/>
      <c r="AM101" s="1"/>
    </row>
    <row r="102" ht="15.75" customHeight="1">
      <c r="A102" s="196" t="s">
        <v>18671</v>
      </c>
      <c r="B102" s="196" t="s">
        <v>18672</v>
      </c>
      <c r="C102" s="196" t="str">
        <f>VLOOKUP(A102,'import Bartın-Çankırı-Kastamonu'!A:Q,3,0)</f>
        <v>DOĞRU</v>
      </c>
      <c r="D102" s="196" t="s">
        <v>1370</v>
      </c>
      <c r="E102" s="196">
        <f>VLOOKUP(A102,'import Bartın-Çankırı-Kastamonu'!A:Q,5,0)</f>
        <v>765</v>
      </c>
      <c r="F102" s="196">
        <f>VLOOKUP(A102,'import Bartın-Çankırı-Kastamonu'!A:Q,6,0)</f>
        <v>53</v>
      </c>
      <c r="G102" s="196">
        <f>VLOOKUP(A102,'import Bartın-Çankırı-Kastamonu'!A:Q,7,0)</f>
        <v>0</v>
      </c>
      <c r="H102" s="196">
        <f>VLOOKUP(A102,'import Bartın-Çankırı-Kastamonu'!A:Q,8,0)</f>
        <v>51</v>
      </c>
      <c r="I102" s="196">
        <f>VLOOKUP(A102,'import Bartın-Çankırı-Kastamonu'!A:Q,9,0)</f>
        <v>51</v>
      </c>
      <c r="J102" s="205">
        <f>VLOOKUP(A102,'import Bartın-Çankırı-Kastamonu'!A:Q,10,0)</f>
        <v>0</v>
      </c>
      <c r="K102" s="196" t="s">
        <v>18673</v>
      </c>
      <c r="L102" s="196">
        <v>3.662126002E9</v>
      </c>
      <c r="M102" s="196" t="s">
        <v>1350</v>
      </c>
      <c r="N102" s="196" t="s">
        <v>4038</v>
      </c>
      <c r="O102" s="196" t="s">
        <v>18674</v>
      </c>
      <c r="P102" s="206" t="str">
        <f>VLOOKUP(A102,'import Bartın-Çankırı-Kastamonu'!A:Q,16,0)</f>
        <v>Geleneksel</v>
      </c>
      <c r="Q102" s="1" t="b">
        <v>0</v>
      </c>
      <c r="R102" s="1"/>
      <c r="S102" s="1"/>
      <c r="T102" s="207"/>
      <c r="V102" s="208"/>
      <c r="W102" s="208"/>
      <c r="X102" s="1"/>
      <c r="Y102" s="1"/>
      <c r="Z102" s="208"/>
      <c r="AA102" s="1"/>
      <c r="AB102" s="208"/>
      <c r="AC102" s="1"/>
      <c r="AD102" s="208"/>
      <c r="AE102" s="1"/>
      <c r="AF102" s="208"/>
      <c r="AG102" s="1"/>
      <c r="AH102" s="208"/>
      <c r="AI102" s="1"/>
      <c r="AJ102" s="1"/>
      <c r="AK102" s="1"/>
      <c r="AL102" s="1"/>
      <c r="AM102" s="1"/>
    </row>
    <row r="103" ht="15.75" customHeight="1">
      <c r="A103" s="211" t="s">
        <v>18671</v>
      </c>
      <c r="B103" s="211" t="s">
        <v>18672</v>
      </c>
      <c r="C103" s="196" t="str">
        <f>VLOOKUP(A103,'import Bartın-Çankırı-Kastamonu'!A:Q,3,0)</f>
        <v>DOĞRU</v>
      </c>
      <c r="D103" s="211" t="s">
        <v>1370</v>
      </c>
      <c r="E103" s="196">
        <f>VLOOKUP(A103,'import Bartın-Çankırı-Kastamonu'!A:Q,5,0)</f>
        <v>765</v>
      </c>
      <c r="F103" s="196">
        <f>VLOOKUP(A103,'import Bartın-Çankırı-Kastamonu'!A:Q,6,0)</f>
        <v>53</v>
      </c>
      <c r="G103" s="196">
        <f>VLOOKUP(A103,'import Bartın-Çankırı-Kastamonu'!A:Q,7,0)</f>
        <v>0</v>
      </c>
      <c r="H103" s="196">
        <f>VLOOKUP(A103,'import Bartın-Çankırı-Kastamonu'!A:Q,8,0)</f>
        <v>51</v>
      </c>
      <c r="I103" s="196">
        <f>VLOOKUP(A103,'import Bartın-Çankırı-Kastamonu'!A:Q,9,0)</f>
        <v>51</v>
      </c>
      <c r="J103" s="205">
        <f>VLOOKUP(A103,'import Bartın-Çankırı-Kastamonu'!A:Q,10,0)</f>
        <v>0</v>
      </c>
      <c r="K103" s="211" t="s">
        <v>18673</v>
      </c>
      <c r="L103" s="211">
        <v>3.662126002E9</v>
      </c>
      <c r="M103" s="211" t="s">
        <v>1350</v>
      </c>
      <c r="N103" s="211" t="s">
        <v>4038</v>
      </c>
      <c r="O103" s="211" t="s">
        <v>18674</v>
      </c>
      <c r="P103" s="206" t="str">
        <f>VLOOKUP(A103,'import Bartın-Çankırı-Kastamonu'!A:Q,16,0)</f>
        <v>Geleneksel</v>
      </c>
      <c r="Q103" s="1" t="b">
        <v>0</v>
      </c>
      <c r="R103" s="1"/>
      <c r="S103" s="1"/>
      <c r="T103" s="207"/>
      <c r="V103" s="208"/>
      <c r="W103" s="208"/>
      <c r="X103" s="1"/>
      <c r="Y103" s="1"/>
      <c r="Z103" s="208"/>
      <c r="AA103" s="1"/>
      <c r="AB103" s="208"/>
      <c r="AC103" s="1"/>
      <c r="AD103" s="208"/>
      <c r="AE103" s="1"/>
      <c r="AF103" s="208"/>
      <c r="AG103" s="1"/>
      <c r="AH103" s="208"/>
      <c r="AI103" s="1"/>
      <c r="AJ103" s="1"/>
      <c r="AK103" s="1"/>
      <c r="AL103" s="1"/>
      <c r="AM103" s="1"/>
    </row>
    <row r="104" ht="15.75" customHeight="1">
      <c r="A104" s="196" t="s">
        <v>18675</v>
      </c>
      <c r="B104" s="196" t="s">
        <v>18676</v>
      </c>
      <c r="C104" s="196" t="str">
        <f>VLOOKUP(A104,'import Bartın-Çankırı-Kastamonu'!A:Q,3,0)</f>
        <v>DOĞRU</v>
      </c>
      <c r="D104" s="196" t="s">
        <v>1348</v>
      </c>
      <c r="E104" s="196">
        <f>VLOOKUP(A104,'import Bartın-Çankırı-Kastamonu'!A:Q,5,0)</f>
        <v>1061</v>
      </c>
      <c r="F104" s="196">
        <f>VLOOKUP(A104,'import Bartın-Çankırı-Kastamonu'!A:Q,6,0)</f>
        <v>81</v>
      </c>
      <c r="G104" s="196">
        <f>VLOOKUP(A104,'import Bartın-Çankırı-Kastamonu'!A:Q,7,0)</f>
        <v>0</v>
      </c>
      <c r="H104" s="196">
        <f>VLOOKUP(A104,'import Bartın-Çankırı-Kastamonu'!A:Q,8,0)</f>
        <v>148</v>
      </c>
      <c r="I104" s="196">
        <f>VLOOKUP(A104,'import Bartın-Çankırı-Kastamonu'!A:Q,9,0)</f>
        <v>148</v>
      </c>
      <c r="J104" s="205">
        <f>VLOOKUP(A104,'import Bartın-Çankırı-Kastamonu'!A:Q,10,0)</f>
        <v>0</v>
      </c>
      <c r="K104" s="196" t="s">
        <v>18677</v>
      </c>
      <c r="L104" s="196">
        <v>3.66215552E9</v>
      </c>
      <c r="M104" s="196" t="s">
        <v>1350</v>
      </c>
      <c r="N104" s="196" t="s">
        <v>3943</v>
      </c>
      <c r="O104" s="196" t="s">
        <v>18678</v>
      </c>
      <c r="P104" s="206" t="str">
        <f>VLOOKUP(A104,'import Bartın-Çankırı-Kastamonu'!A:Q,16,0)</f>
        <v>Geleneksel</v>
      </c>
      <c r="Q104" s="1" t="b">
        <v>0</v>
      </c>
      <c r="R104" s="1"/>
      <c r="S104" s="1"/>
      <c r="T104" s="207"/>
      <c r="V104" s="208"/>
      <c r="W104" s="208"/>
      <c r="X104" s="1"/>
      <c r="Y104" s="1"/>
      <c r="Z104" s="208"/>
      <c r="AA104" s="1"/>
      <c r="AB104" s="208"/>
      <c r="AC104" s="1"/>
      <c r="AD104" s="208"/>
      <c r="AE104" s="1"/>
      <c r="AF104" s="208"/>
      <c r="AG104" s="1"/>
      <c r="AH104" s="208"/>
      <c r="AI104" s="1"/>
      <c r="AJ104" s="1"/>
      <c r="AK104" s="1"/>
      <c r="AL104" s="1"/>
      <c r="AM104" s="1"/>
    </row>
    <row r="105" ht="15.75" customHeight="1">
      <c r="A105" s="211" t="s">
        <v>18675</v>
      </c>
      <c r="B105" s="211" t="s">
        <v>18676</v>
      </c>
      <c r="C105" s="196" t="str">
        <f>VLOOKUP(A105,'import Bartın-Çankırı-Kastamonu'!A:Q,3,0)</f>
        <v>DOĞRU</v>
      </c>
      <c r="D105" s="211" t="s">
        <v>1348</v>
      </c>
      <c r="E105" s="196">
        <f>VLOOKUP(A105,'import Bartın-Çankırı-Kastamonu'!A:Q,5,0)</f>
        <v>1061</v>
      </c>
      <c r="F105" s="196">
        <f>VLOOKUP(A105,'import Bartın-Çankırı-Kastamonu'!A:Q,6,0)</f>
        <v>81</v>
      </c>
      <c r="G105" s="196">
        <f>VLOOKUP(A105,'import Bartın-Çankırı-Kastamonu'!A:Q,7,0)</f>
        <v>0</v>
      </c>
      <c r="H105" s="196">
        <f>VLOOKUP(A105,'import Bartın-Çankırı-Kastamonu'!A:Q,8,0)</f>
        <v>148</v>
      </c>
      <c r="I105" s="196">
        <f>VLOOKUP(A105,'import Bartın-Çankırı-Kastamonu'!A:Q,9,0)</f>
        <v>148</v>
      </c>
      <c r="J105" s="205">
        <f>VLOOKUP(A105,'import Bartın-Çankırı-Kastamonu'!A:Q,10,0)</f>
        <v>0</v>
      </c>
      <c r="K105" s="211" t="s">
        <v>18677</v>
      </c>
      <c r="L105" s="211">
        <v>3.66215552E9</v>
      </c>
      <c r="M105" s="211" t="s">
        <v>1350</v>
      </c>
      <c r="N105" s="211" t="s">
        <v>3943</v>
      </c>
      <c r="O105" s="211" t="s">
        <v>18678</v>
      </c>
      <c r="P105" s="206" t="str">
        <f>VLOOKUP(A105,'import Bartın-Çankırı-Kastamonu'!A:Q,16,0)</f>
        <v>Geleneksel</v>
      </c>
      <c r="Q105" s="1" t="b">
        <v>0</v>
      </c>
      <c r="R105" s="1"/>
      <c r="S105" s="1"/>
      <c r="T105" s="207"/>
      <c r="V105" s="208"/>
      <c r="W105" s="208"/>
      <c r="X105" s="1"/>
      <c r="Y105" s="1"/>
      <c r="Z105" s="208"/>
      <c r="AA105" s="1"/>
      <c r="AB105" s="208"/>
      <c r="AC105" s="1"/>
      <c r="AD105" s="208"/>
      <c r="AE105" s="1"/>
      <c r="AF105" s="208"/>
      <c r="AG105" s="1"/>
      <c r="AH105" s="208"/>
      <c r="AI105" s="1"/>
      <c r="AJ105" s="1"/>
      <c r="AK105" s="1"/>
      <c r="AL105" s="1"/>
      <c r="AM105" s="1"/>
    </row>
    <row r="106" ht="15.75" customHeight="1">
      <c r="A106" s="196" t="s">
        <v>18679</v>
      </c>
      <c r="B106" s="196" t="s">
        <v>18680</v>
      </c>
      <c r="C106" s="196" t="str">
        <f>VLOOKUP(A106,'import Bartın-Çankırı-Kastamonu'!A:Q,3,0)</f>
        <v>DOĞRU</v>
      </c>
      <c r="D106" s="196" t="s">
        <v>1443</v>
      </c>
      <c r="E106" s="196">
        <f>VLOOKUP(A106,'import Bartın-Çankırı-Kastamonu'!A:Q,5,0)</f>
        <v>611</v>
      </c>
      <c r="F106" s="196">
        <f>VLOOKUP(A106,'import Bartın-Çankırı-Kastamonu'!A:Q,6,0)</f>
        <v>53</v>
      </c>
      <c r="G106" s="196">
        <f>VLOOKUP(A106,'import Bartın-Çankırı-Kastamonu'!A:Q,7,0)</f>
        <v>0</v>
      </c>
      <c r="H106" s="196">
        <f>VLOOKUP(A106,'import Bartın-Çankırı-Kastamonu'!A:Q,8,0)</f>
        <v>51</v>
      </c>
      <c r="I106" s="196">
        <f>VLOOKUP(A106,'import Bartın-Çankırı-Kastamonu'!A:Q,9,0)</f>
        <v>51</v>
      </c>
      <c r="J106" s="205">
        <f>VLOOKUP(A106,'import Bartın-Çankırı-Kastamonu'!A:Q,10,0)</f>
        <v>0</v>
      </c>
      <c r="K106" s="196" t="s">
        <v>18681</v>
      </c>
      <c r="L106" s="196">
        <v>5.526990737E9</v>
      </c>
      <c r="M106" s="196" t="s">
        <v>1350</v>
      </c>
      <c r="N106" s="196" t="s">
        <v>18682</v>
      </c>
      <c r="O106" s="196" t="s">
        <v>18683</v>
      </c>
      <c r="P106" s="206" t="str">
        <f>VLOOKUP(A106,'import Bartın-Çankırı-Kastamonu'!A:Q,16,0)</f>
        <v>Geleneksel</v>
      </c>
      <c r="Q106" s="1" t="b">
        <v>0</v>
      </c>
      <c r="R106" s="1"/>
      <c r="S106" s="1"/>
      <c r="T106" s="1"/>
      <c r="V106" s="208"/>
      <c r="W106" s="208"/>
      <c r="X106" s="1"/>
      <c r="Y106" s="1"/>
      <c r="Z106" s="208"/>
      <c r="AA106" s="1"/>
      <c r="AB106" s="208"/>
      <c r="AC106" s="1"/>
      <c r="AD106" s="208"/>
      <c r="AE106" s="1"/>
      <c r="AF106" s="208"/>
      <c r="AG106" s="1"/>
      <c r="AH106" s="208"/>
      <c r="AI106" s="1"/>
      <c r="AJ106" s="1"/>
      <c r="AK106" s="1"/>
      <c r="AL106" s="1"/>
      <c r="AM106" s="1"/>
    </row>
    <row r="107" ht="15.75" customHeight="1">
      <c r="A107" s="211" t="s">
        <v>18679</v>
      </c>
      <c r="B107" s="211" t="s">
        <v>18680</v>
      </c>
      <c r="C107" s="196" t="str">
        <f>VLOOKUP(A107,'import Bartın-Çankırı-Kastamonu'!A:Q,3,0)</f>
        <v>DOĞRU</v>
      </c>
      <c r="D107" s="211" t="s">
        <v>1443</v>
      </c>
      <c r="E107" s="196">
        <f>VLOOKUP(A107,'import Bartın-Çankırı-Kastamonu'!A:Q,5,0)</f>
        <v>611</v>
      </c>
      <c r="F107" s="196">
        <f>VLOOKUP(A107,'import Bartın-Çankırı-Kastamonu'!A:Q,6,0)</f>
        <v>53</v>
      </c>
      <c r="G107" s="196">
        <f>VLOOKUP(A107,'import Bartın-Çankırı-Kastamonu'!A:Q,7,0)</f>
        <v>0</v>
      </c>
      <c r="H107" s="196">
        <f>VLOOKUP(A107,'import Bartın-Çankırı-Kastamonu'!A:Q,8,0)</f>
        <v>51</v>
      </c>
      <c r="I107" s="196">
        <f>VLOOKUP(A107,'import Bartın-Çankırı-Kastamonu'!A:Q,9,0)</f>
        <v>51</v>
      </c>
      <c r="J107" s="205">
        <f>VLOOKUP(A107,'import Bartın-Çankırı-Kastamonu'!A:Q,10,0)</f>
        <v>0</v>
      </c>
      <c r="K107" s="211" t="s">
        <v>18681</v>
      </c>
      <c r="L107" s="211">
        <v>5.526990737E9</v>
      </c>
      <c r="M107" s="211" t="s">
        <v>1350</v>
      </c>
      <c r="N107" s="211" t="s">
        <v>18459</v>
      </c>
      <c r="O107" s="211" t="s">
        <v>18683</v>
      </c>
      <c r="P107" s="206" t="str">
        <f>VLOOKUP(A107,'import Bartın-Çankırı-Kastamonu'!A:Q,16,0)</f>
        <v>Geleneksel</v>
      </c>
      <c r="Q107" s="1" t="b">
        <v>0</v>
      </c>
      <c r="R107" s="1"/>
      <c r="S107" s="1"/>
      <c r="T107" s="207"/>
      <c r="V107" s="208"/>
      <c r="W107" s="208"/>
      <c r="X107" s="1"/>
      <c r="Y107" s="1"/>
      <c r="Z107" s="208"/>
      <c r="AA107" s="1"/>
      <c r="AB107" s="208"/>
      <c r="AC107" s="1"/>
      <c r="AD107" s="208"/>
      <c r="AE107" s="1"/>
      <c r="AF107" s="208"/>
      <c r="AG107" s="1"/>
      <c r="AH107" s="208"/>
      <c r="AI107" s="1"/>
      <c r="AJ107" s="1"/>
      <c r="AK107" s="1"/>
      <c r="AL107" s="1"/>
      <c r="AM107" s="1"/>
    </row>
    <row r="108" ht="15.75" customHeight="1">
      <c r="A108" s="196" t="s">
        <v>18684</v>
      </c>
      <c r="B108" s="196" t="s">
        <v>18685</v>
      </c>
      <c r="C108" s="196" t="str">
        <f>VLOOKUP(A108,'import Bartın-Çankırı-Kastamonu'!A:Q,3,0)</f>
        <v>DOĞRU</v>
      </c>
      <c r="D108" s="196" t="s">
        <v>1348</v>
      </c>
      <c r="E108" s="196">
        <f>VLOOKUP(A108,'import Bartın-Çankırı-Kastamonu'!A:Q,5,0)</f>
        <v>178</v>
      </c>
      <c r="F108" s="196">
        <f>VLOOKUP(A108,'import Bartın-Çankırı-Kastamonu'!A:Q,6,0)</f>
        <v>15</v>
      </c>
      <c r="G108" s="196">
        <f>VLOOKUP(A108,'import Bartın-Çankırı-Kastamonu'!A:Q,7,0)</f>
        <v>0</v>
      </c>
      <c r="H108" s="196">
        <f>VLOOKUP(A108,'import Bartın-Çankırı-Kastamonu'!A:Q,8,0)</f>
        <v>32</v>
      </c>
      <c r="I108" s="196">
        <f>VLOOKUP(A108,'import Bartın-Çankırı-Kastamonu'!A:Q,9,0)</f>
        <v>32</v>
      </c>
      <c r="J108" s="205">
        <f>VLOOKUP(A108,'import Bartın-Çankırı-Kastamonu'!A:Q,10,0)</f>
        <v>0</v>
      </c>
      <c r="K108" s="196" t="s">
        <v>18639</v>
      </c>
      <c r="L108" s="196">
        <v>3.66220042E9</v>
      </c>
      <c r="M108" s="196" t="s">
        <v>1350</v>
      </c>
      <c r="N108" s="196" t="s">
        <v>3943</v>
      </c>
      <c r="O108" s="196" t="s">
        <v>18686</v>
      </c>
      <c r="P108" s="206" t="str">
        <f>VLOOKUP(A108,'import Bartın-Çankırı-Kastamonu'!A:Q,16,0)</f>
        <v>Geleneksel</v>
      </c>
      <c r="Q108" s="1" t="b">
        <v>0</v>
      </c>
      <c r="R108" s="1"/>
      <c r="S108" s="1"/>
      <c r="T108" s="207"/>
      <c r="V108" s="208"/>
      <c r="W108" s="208"/>
      <c r="X108" s="1"/>
      <c r="Y108" s="1"/>
      <c r="Z108" s="208"/>
      <c r="AA108" s="1"/>
      <c r="AB108" s="208"/>
      <c r="AC108" s="1"/>
      <c r="AD108" s="208"/>
      <c r="AE108" s="1"/>
      <c r="AF108" s="208"/>
      <c r="AG108" s="1"/>
      <c r="AH108" s="208"/>
      <c r="AI108" s="1"/>
      <c r="AJ108" s="1"/>
      <c r="AK108" s="1"/>
      <c r="AL108" s="1"/>
      <c r="AM108" s="1"/>
    </row>
    <row r="109" ht="15.75" customHeight="1">
      <c r="A109" s="196" t="s">
        <v>18687</v>
      </c>
      <c r="B109" s="196" t="s">
        <v>18688</v>
      </c>
      <c r="C109" s="196" t="str">
        <f>VLOOKUP(A109,'import Bartın-Çankırı-Kastamonu'!A:Q,3,0)</f>
        <v>DOĞRU</v>
      </c>
      <c r="D109" s="196" t="s">
        <v>1507</v>
      </c>
      <c r="E109" s="196">
        <f>VLOOKUP(A109,'import Bartın-Çankırı-Kastamonu'!A:Q,5,0)</f>
        <v>262</v>
      </c>
      <c r="F109" s="196">
        <f>VLOOKUP(A109,'import Bartın-Çankırı-Kastamonu'!A:Q,6,0)</f>
        <v>12</v>
      </c>
      <c r="G109" s="196">
        <f>VLOOKUP(A109,'import Bartın-Çankırı-Kastamonu'!A:Q,7,0)</f>
        <v>0</v>
      </c>
      <c r="H109" s="196">
        <f>VLOOKUP(A109,'import Bartın-Çankırı-Kastamonu'!A:Q,8,0)</f>
        <v>43</v>
      </c>
      <c r="I109" s="196">
        <f>VLOOKUP(A109,'import Bartın-Çankırı-Kastamonu'!A:Q,9,0)</f>
        <v>43</v>
      </c>
      <c r="J109" s="205">
        <f>VLOOKUP(A109,'import Bartın-Çankırı-Kastamonu'!A:Q,10,0)</f>
        <v>0</v>
      </c>
      <c r="K109" s="196" t="s">
        <v>18689</v>
      </c>
      <c r="L109" s="196">
        <v>3.662141188E9</v>
      </c>
      <c r="M109" s="196" t="s">
        <v>1350</v>
      </c>
      <c r="N109" s="196" t="s">
        <v>18690</v>
      </c>
      <c r="O109" s="196" t="s">
        <v>18691</v>
      </c>
      <c r="P109" s="206" t="str">
        <f>VLOOKUP(A109,'import Bartın-Çankırı-Kastamonu'!A:Q,16,0)</f>
        <v>Geleneksel</v>
      </c>
      <c r="Q109" s="1" t="b">
        <v>0</v>
      </c>
      <c r="R109" s="1"/>
      <c r="S109" s="1"/>
      <c r="T109" s="207"/>
      <c r="V109" s="208"/>
      <c r="W109" s="208"/>
      <c r="X109" s="1"/>
      <c r="Y109" s="1"/>
      <c r="Z109" s="208"/>
      <c r="AA109" s="1"/>
      <c r="AB109" s="208"/>
      <c r="AC109" s="1"/>
      <c r="AD109" s="208"/>
      <c r="AE109" s="1"/>
      <c r="AF109" s="208"/>
      <c r="AG109" s="1"/>
      <c r="AH109" s="208"/>
      <c r="AI109" s="1"/>
      <c r="AJ109" s="1"/>
      <c r="AK109" s="1"/>
      <c r="AL109" s="1"/>
      <c r="AM109" s="1"/>
    </row>
    <row r="110" ht="15.75" customHeight="1">
      <c r="A110" s="211" t="s">
        <v>18687</v>
      </c>
      <c r="B110" s="211" t="s">
        <v>18688</v>
      </c>
      <c r="C110" s="196" t="str">
        <f>VLOOKUP(A110,'import Bartın-Çankırı-Kastamonu'!A:Q,3,0)</f>
        <v>DOĞRU</v>
      </c>
      <c r="D110" s="211" t="s">
        <v>1507</v>
      </c>
      <c r="E110" s="196">
        <f>VLOOKUP(A110,'import Bartın-Çankırı-Kastamonu'!A:Q,5,0)</f>
        <v>262</v>
      </c>
      <c r="F110" s="196">
        <f>VLOOKUP(A110,'import Bartın-Çankırı-Kastamonu'!A:Q,6,0)</f>
        <v>12</v>
      </c>
      <c r="G110" s="196">
        <f>VLOOKUP(A110,'import Bartın-Çankırı-Kastamonu'!A:Q,7,0)</f>
        <v>0</v>
      </c>
      <c r="H110" s="196">
        <f>VLOOKUP(A110,'import Bartın-Çankırı-Kastamonu'!A:Q,8,0)</f>
        <v>43</v>
      </c>
      <c r="I110" s="196">
        <f>VLOOKUP(A110,'import Bartın-Çankırı-Kastamonu'!A:Q,9,0)</f>
        <v>43</v>
      </c>
      <c r="J110" s="205">
        <f>VLOOKUP(A110,'import Bartın-Çankırı-Kastamonu'!A:Q,10,0)</f>
        <v>0</v>
      </c>
      <c r="K110" s="211" t="s">
        <v>18689</v>
      </c>
      <c r="L110" s="211">
        <v>3.662141188E9</v>
      </c>
      <c r="M110" s="211" t="s">
        <v>1350</v>
      </c>
      <c r="N110" s="211" t="s">
        <v>18690</v>
      </c>
      <c r="O110" s="211" t="s">
        <v>18691</v>
      </c>
      <c r="P110" s="206" t="str">
        <f>VLOOKUP(A110,'import Bartın-Çankırı-Kastamonu'!A:Q,16,0)</f>
        <v>Geleneksel</v>
      </c>
      <c r="Q110" s="1" t="b">
        <v>0</v>
      </c>
      <c r="R110" s="1"/>
      <c r="S110" s="1"/>
      <c r="T110" s="207"/>
      <c r="V110" s="208"/>
      <c r="W110" s="208"/>
      <c r="X110" s="1"/>
      <c r="Y110" s="1"/>
      <c r="Z110" s="208"/>
      <c r="AA110" s="1"/>
      <c r="AB110" s="208"/>
      <c r="AC110" s="1"/>
      <c r="AD110" s="208"/>
      <c r="AE110" s="1"/>
      <c r="AF110" s="208"/>
      <c r="AG110" s="1"/>
      <c r="AH110" s="208"/>
      <c r="AI110" s="1"/>
      <c r="AJ110" s="1"/>
      <c r="AK110" s="1"/>
      <c r="AL110" s="1"/>
      <c r="AM110" s="1"/>
    </row>
    <row r="111" ht="15.75" customHeight="1">
      <c r="A111" s="211" t="s">
        <v>18692</v>
      </c>
      <c r="B111" s="211" t="s">
        <v>18693</v>
      </c>
      <c r="C111" s="196" t="str">
        <f>VLOOKUP(A111,'import Bartın-Çankırı-Kastamonu'!A:Q,3,0)</f>
        <v>DOĞRU</v>
      </c>
      <c r="D111" s="211" t="s">
        <v>1348</v>
      </c>
      <c r="E111" s="196" t="str">
        <f>VLOOKUP(A111,'import Bartın-Çankırı-Kastamonu'!A:Q,5,0)</f>
        <v/>
      </c>
      <c r="F111" s="196" t="str">
        <f>VLOOKUP(A111,'import Bartın-Çankırı-Kastamonu'!A:Q,6,0)</f>
        <v/>
      </c>
      <c r="G111" s="196">
        <f>VLOOKUP(A111,'import Bartın-Çankırı-Kastamonu'!A:Q,7,0)</f>
        <v>0</v>
      </c>
      <c r="H111" s="196">
        <f>VLOOKUP(A111,'import Bartın-Çankırı-Kastamonu'!A:Q,8,0)</f>
        <v>16</v>
      </c>
      <c r="I111" s="196">
        <f>VLOOKUP(A111,'import Bartın-Çankırı-Kastamonu'!A:Q,9,0)</f>
        <v>16</v>
      </c>
      <c r="J111" s="205">
        <f>VLOOKUP(A111,'import Bartın-Çankırı-Kastamonu'!A:Q,10,0)</f>
        <v>0</v>
      </c>
      <c r="K111" s="211" t="s">
        <v>18607</v>
      </c>
      <c r="L111" s="211">
        <v>5.326374331E9</v>
      </c>
      <c r="M111" s="211" t="s">
        <v>1350</v>
      </c>
      <c r="N111" s="211" t="s">
        <v>2322</v>
      </c>
      <c r="O111" s="211" t="s">
        <v>18694</v>
      </c>
      <c r="P111" s="206" t="str">
        <f>VLOOKUP(A111,'import Bartın-Çankırı-Kastamonu'!A:Q,16,0)</f>
        <v>Geleneksel</v>
      </c>
      <c r="Q111" s="1" t="b">
        <v>0</v>
      </c>
      <c r="R111" s="1"/>
      <c r="S111" s="1"/>
      <c r="T111" s="207"/>
      <c r="V111" s="208"/>
      <c r="W111" s="208"/>
      <c r="X111" s="1"/>
      <c r="Y111" s="1"/>
      <c r="Z111" s="208"/>
      <c r="AA111" s="1"/>
      <c r="AB111" s="208"/>
      <c r="AC111" s="1"/>
      <c r="AD111" s="208"/>
      <c r="AE111" s="1"/>
      <c r="AF111" s="208"/>
      <c r="AG111" s="1"/>
      <c r="AH111" s="208"/>
      <c r="AI111" s="1"/>
      <c r="AJ111" s="1"/>
      <c r="AK111" s="1"/>
      <c r="AL111" s="1"/>
      <c r="AM111" s="1"/>
    </row>
    <row r="112" ht="15.75" customHeight="1">
      <c r="A112" s="196" t="s">
        <v>4273</v>
      </c>
      <c r="B112" s="196" t="s">
        <v>4274</v>
      </c>
      <c r="C112" s="196" t="str">
        <f>VLOOKUP(A112,'import Bartın-Çankırı-Kastamonu'!A:Q,3,0)</f>
        <v>DOĞRU</v>
      </c>
      <c r="D112" s="196" t="s">
        <v>1356</v>
      </c>
      <c r="E112" s="196">
        <f>VLOOKUP(A112,'import Bartın-Çankırı-Kastamonu'!A:Q,5,0)</f>
        <v>1443</v>
      </c>
      <c r="F112" s="196">
        <f>VLOOKUP(A112,'import Bartın-Çankırı-Kastamonu'!A:Q,6,0)</f>
        <v>69</v>
      </c>
      <c r="G112" s="196">
        <f>VLOOKUP(A112,'import Bartın-Çankırı-Kastamonu'!A:Q,7,0)</f>
        <v>0</v>
      </c>
      <c r="H112" s="196">
        <f>VLOOKUP(A112,'import Bartın-Çankırı-Kastamonu'!A:Q,8,0)</f>
        <v>63</v>
      </c>
      <c r="I112" s="196">
        <f>VLOOKUP(A112,'import Bartın-Çankırı-Kastamonu'!A:Q,9,0)</f>
        <v>63</v>
      </c>
      <c r="J112" s="205">
        <f>VLOOKUP(A112,'import Bartın-Çankırı-Kastamonu'!A:Q,10,0)</f>
        <v>0</v>
      </c>
      <c r="K112" s="196" t="s">
        <v>4275</v>
      </c>
      <c r="L112" s="196">
        <v>3.665023537E9</v>
      </c>
      <c r="M112" s="196" t="s">
        <v>1350</v>
      </c>
      <c r="N112" s="196" t="s">
        <v>3943</v>
      </c>
      <c r="O112" s="196" t="s">
        <v>4276</v>
      </c>
      <c r="P112" s="206" t="str">
        <f>VLOOKUP(A112,'import Bartın-Çankırı-Kastamonu'!A:Q,16,0)</f>
        <v>Geleneksel</v>
      </c>
      <c r="Q112" s="1" t="b">
        <v>0</v>
      </c>
      <c r="R112" s="1"/>
      <c r="S112" s="1"/>
      <c r="T112" s="207"/>
      <c r="V112" s="208"/>
      <c r="W112" s="208"/>
      <c r="X112" s="1"/>
      <c r="Y112" s="1"/>
      <c r="Z112" s="208"/>
      <c r="AA112" s="1"/>
      <c r="AB112" s="208"/>
      <c r="AC112" s="1"/>
      <c r="AD112" s="208"/>
      <c r="AE112" s="1"/>
      <c r="AF112" s="208"/>
      <c r="AG112" s="1"/>
      <c r="AH112" s="208"/>
      <c r="AI112" s="1"/>
      <c r="AJ112" s="1"/>
      <c r="AK112" s="1"/>
      <c r="AL112" s="1"/>
      <c r="AM112" s="1"/>
    </row>
    <row r="113" ht="15.75" customHeight="1">
      <c r="A113" s="196" t="s">
        <v>18695</v>
      </c>
      <c r="B113" s="196" t="s">
        <v>18696</v>
      </c>
      <c r="C113" s="196" t="str">
        <f>VLOOKUP(A113,'import Bartın-Çankırı-Kastamonu'!A:Q,3,0)</f>
        <v>YANLIŞ</v>
      </c>
      <c r="D113" s="196" t="s">
        <v>1507</v>
      </c>
      <c r="E113" s="196">
        <f>VLOOKUP(A113,'import Bartın-Çankırı-Kastamonu'!A:Q,5,0)</f>
        <v>112</v>
      </c>
      <c r="F113" s="196" t="str">
        <f>VLOOKUP(A113,'import Bartın-Çankırı-Kastamonu'!A:Q,6,0)</f>
        <v/>
      </c>
      <c r="G113" s="196">
        <f>VLOOKUP(A113,'import Bartın-Çankırı-Kastamonu'!A:Q,7,0)</f>
        <v>0</v>
      </c>
      <c r="H113" s="196">
        <f>VLOOKUP(A113,'import Bartın-Çankırı-Kastamonu'!A:Q,8,0)</f>
        <v>11</v>
      </c>
      <c r="I113" s="196">
        <f>VLOOKUP(A113,'import Bartın-Çankırı-Kastamonu'!A:Q,9,0)</f>
        <v>11</v>
      </c>
      <c r="J113" s="205">
        <f>VLOOKUP(A113,'import Bartın-Çankırı-Kastamonu'!A:Q,10,0)</f>
        <v>0</v>
      </c>
      <c r="K113" s="196" t="s">
        <v>18697</v>
      </c>
      <c r="L113" s="196">
        <v>5.541774567E9</v>
      </c>
      <c r="M113" s="196" t="s">
        <v>1350</v>
      </c>
      <c r="N113" s="196" t="s">
        <v>18499</v>
      </c>
      <c r="O113" s="196" t="s">
        <v>18698</v>
      </c>
      <c r="P113" s="206" t="str">
        <f>VLOOKUP(A113,'import Bartın-Çankırı-Kastamonu'!A:Q,16,0)</f>
        <v>Geleneksel</v>
      </c>
      <c r="Q113" s="1" t="b">
        <v>0</v>
      </c>
      <c r="R113" s="1"/>
      <c r="S113" s="1"/>
      <c r="T113" s="207"/>
      <c r="V113" s="208"/>
      <c r="W113" s="208"/>
      <c r="X113" s="1"/>
      <c r="Y113" s="1"/>
      <c r="Z113" s="208"/>
      <c r="AA113" s="1"/>
      <c r="AB113" s="208"/>
      <c r="AC113" s="1"/>
      <c r="AD113" s="208"/>
      <c r="AE113" s="1"/>
      <c r="AF113" s="208"/>
      <c r="AG113" s="1"/>
      <c r="AH113" s="208"/>
      <c r="AI113" s="1"/>
      <c r="AJ113" s="1"/>
      <c r="AK113" s="1"/>
      <c r="AL113" s="1"/>
      <c r="AM113" s="1"/>
    </row>
    <row r="114" ht="15.75" customHeight="1">
      <c r="A114" s="196" t="s">
        <v>18699</v>
      </c>
      <c r="B114" s="196" t="s">
        <v>18700</v>
      </c>
      <c r="C114" s="196" t="str">
        <f>VLOOKUP(A114,'import Bartın-Çankırı-Kastamonu'!A:Q,3,0)</f>
        <v>DOĞRU</v>
      </c>
      <c r="D114" s="196" t="s">
        <v>1356</v>
      </c>
      <c r="E114" s="196">
        <f>VLOOKUP(A114,'import Bartın-Çankırı-Kastamonu'!A:Q,5,0)</f>
        <v>1701</v>
      </c>
      <c r="F114" s="196">
        <f>VLOOKUP(A114,'import Bartın-Çankırı-Kastamonu'!A:Q,6,0)</f>
        <v>207</v>
      </c>
      <c r="G114" s="196">
        <f>VLOOKUP(A114,'import Bartın-Çankırı-Kastamonu'!A:Q,7,0)</f>
        <v>0</v>
      </c>
      <c r="H114" s="196">
        <f>VLOOKUP(A114,'import Bartın-Çankırı-Kastamonu'!A:Q,8,0)</f>
        <v>16</v>
      </c>
      <c r="I114" s="196">
        <f>VLOOKUP(A114,'import Bartın-Çankırı-Kastamonu'!A:Q,9,0)</f>
        <v>16</v>
      </c>
      <c r="J114" s="205">
        <f>VLOOKUP(A114,'import Bartın-Çankırı-Kastamonu'!A:Q,10,0)</f>
        <v>0</v>
      </c>
      <c r="K114" s="196" t="s">
        <v>18701</v>
      </c>
      <c r="L114" s="196">
        <v>3.662140335E9</v>
      </c>
      <c r="M114" s="196" t="s">
        <v>1350</v>
      </c>
      <c r="N114" s="196" t="s">
        <v>2322</v>
      </c>
      <c r="O114" s="196" t="s">
        <v>18702</v>
      </c>
      <c r="P114" s="206" t="str">
        <f>VLOOKUP(A114,'import Bartın-Çankırı-Kastamonu'!A:Q,16,0)</f>
        <v>Geleneksel</v>
      </c>
      <c r="Q114" s="1" t="b">
        <v>0</v>
      </c>
      <c r="R114" s="1"/>
      <c r="S114" s="1"/>
      <c r="T114" s="207"/>
      <c r="V114" s="208"/>
      <c r="W114" s="208"/>
      <c r="X114" s="1"/>
      <c r="Y114" s="1"/>
      <c r="Z114" s="208"/>
      <c r="AA114" s="1"/>
      <c r="AB114" s="208"/>
      <c r="AC114" s="1"/>
      <c r="AD114" s="208"/>
      <c r="AE114" s="1"/>
      <c r="AF114" s="208"/>
      <c r="AG114" s="1"/>
      <c r="AH114" s="208"/>
      <c r="AI114" s="1"/>
      <c r="AJ114" s="1"/>
      <c r="AK114" s="1"/>
      <c r="AL114" s="1"/>
      <c r="AM114" s="1"/>
    </row>
    <row r="115" ht="15.75" customHeight="1">
      <c r="A115" s="211" t="s">
        <v>18699</v>
      </c>
      <c r="B115" s="211" t="s">
        <v>18700</v>
      </c>
      <c r="C115" s="196" t="str">
        <f>VLOOKUP(A115,'import Bartın-Çankırı-Kastamonu'!A:Q,3,0)</f>
        <v>DOĞRU</v>
      </c>
      <c r="D115" s="211" t="s">
        <v>1356</v>
      </c>
      <c r="E115" s="196">
        <f>VLOOKUP(A115,'import Bartın-Çankırı-Kastamonu'!A:Q,5,0)</f>
        <v>1701</v>
      </c>
      <c r="F115" s="196">
        <f>VLOOKUP(A115,'import Bartın-Çankırı-Kastamonu'!A:Q,6,0)</f>
        <v>207</v>
      </c>
      <c r="G115" s="196">
        <f>VLOOKUP(A115,'import Bartın-Çankırı-Kastamonu'!A:Q,7,0)</f>
        <v>0</v>
      </c>
      <c r="H115" s="196">
        <f>VLOOKUP(A115,'import Bartın-Çankırı-Kastamonu'!A:Q,8,0)</f>
        <v>16</v>
      </c>
      <c r="I115" s="196">
        <f>VLOOKUP(A115,'import Bartın-Çankırı-Kastamonu'!A:Q,9,0)</f>
        <v>16</v>
      </c>
      <c r="J115" s="205">
        <f>VLOOKUP(A115,'import Bartın-Çankırı-Kastamonu'!A:Q,10,0)</f>
        <v>0</v>
      </c>
      <c r="K115" s="211" t="s">
        <v>18701</v>
      </c>
      <c r="L115" s="211">
        <v>3.662140335E9</v>
      </c>
      <c r="M115" s="211" t="s">
        <v>1350</v>
      </c>
      <c r="N115" s="211" t="s">
        <v>2322</v>
      </c>
      <c r="O115" s="211" t="s">
        <v>18702</v>
      </c>
      <c r="P115" s="206" t="str">
        <f>VLOOKUP(A115,'import Bartın-Çankırı-Kastamonu'!A:Q,16,0)</f>
        <v>Geleneksel</v>
      </c>
      <c r="Q115" s="1" t="b">
        <v>0</v>
      </c>
      <c r="R115" s="1"/>
      <c r="S115" s="1"/>
      <c r="T115" s="207"/>
      <c r="V115" s="208"/>
      <c r="W115" s="208"/>
      <c r="X115" s="1"/>
      <c r="Y115" s="1"/>
      <c r="Z115" s="208"/>
      <c r="AA115" s="1"/>
      <c r="AB115" s="208"/>
      <c r="AC115" s="1"/>
      <c r="AD115" s="208"/>
      <c r="AE115" s="1"/>
      <c r="AF115" s="208"/>
      <c r="AG115" s="1"/>
      <c r="AH115" s="208"/>
      <c r="AI115" s="1"/>
      <c r="AJ115" s="1"/>
      <c r="AK115" s="1"/>
      <c r="AL115" s="1"/>
      <c r="AM115" s="1"/>
    </row>
    <row r="116" ht="15.75" customHeight="1">
      <c r="A116" s="196" t="s">
        <v>18703</v>
      </c>
      <c r="B116" s="196" t="s">
        <v>18704</v>
      </c>
      <c r="C116" s="196" t="str">
        <f>VLOOKUP(A116,'import Bartın-Çankırı-Kastamonu'!A:Q,3,0)</f>
        <v>DOĞRU</v>
      </c>
      <c r="D116" s="196" t="s">
        <v>1385</v>
      </c>
      <c r="E116" s="196">
        <f>VLOOKUP(A116,'import Bartın-Çankırı-Kastamonu'!A:Q,5,0)</f>
        <v>1169</v>
      </c>
      <c r="F116" s="196">
        <f>VLOOKUP(A116,'import Bartın-Çankırı-Kastamonu'!A:Q,6,0)</f>
        <v>78</v>
      </c>
      <c r="G116" s="196">
        <f>VLOOKUP(A116,'import Bartın-Çankırı-Kastamonu'!A:Q,7,0)</f>
        <v>0</v>
      </c>
      <c r="H116" s="196">
        <f>VLOOKUP(A116,'import Bartın-Çankırı-Kastamonu'!A:Q,8,0)</f>
        <v>13</v>
      </c>
      <c r="I116" s="196">
        <f>VLOOKUP(A116,'import Bartın-Çankırı-Kastamonu'!A:Q,9,0)</f>
        <v>13</v>
      </c>
      <c r="J116" s="205">
        <f>VLOOKUP(A116,'import Bartın-Çankırı-Kastamonu'!A:Q,10,0)</f>
        <v>0</v>
      </c>
      <c r="K116" s="196" t="s">
        <v>18705</v>
      </c>
      <c r="L116" s="196">
        <v>5.452125005E9</v>
      </c>
      <c r="M116" s="196" t="s">
        <v>1350</v>
      </c>
      <c r="N116" s="196" t="s">
        <v>18453</v>
      </c>
      <c r="O116" s="196" t="s">
        <v>18706</v>
      </c>
      <c r="P116" s="206" t="str">
        <f>VLOOKUP(A116,'import Bartın-Çankırı-Kastamonu'!A:Q,16,0)</f>
        <v>Geleneksel</v>
      </c>
      <c r="Q116" s="1" t="b">
        <v>0</v>
      </c>
      <c r="R116" s="1"/>
      <c r="S116" s="1"/>
      <c r="T116" s="207"/>
      <c r="V116" s="208"/>
      <c r="W116" s="208"/>
      <c r="X116" s="1"/>
      <c r="Y116" s="1"/>
      <c r="Z116" s="208"/>
      <c r="AA116" s="1"/>
      <c r="AB116" s="208"/>
      <c r="AC116" s="1"/>
      <c r="AD116" s="208"/>
      <c r="AE116" s="1"/>
      <c r="AF116" s="208"/>
      <c r="AG116" s="1"/>
      <c r="AH116" s="208"/>
      <c r="AI116" s="1"/>
      <c r="AJ116" s="1"/>
      <c r="AK116" s="1"/>
      <c r="AL116" s="1"/>
      <c r="AM116" s="1"/>
    </row>
    <row r="117" ht="15.75" customHeight="1">
      <c r="A117" s="211" t="s">
        <v>18703</v>
      </c>
      <c r="B117" s="211" t="s">
        <v>18704</v>
      </c>
      <c r="C117" s="196" t="str">
        <f>VLOOKUP(A117,'import Bartın-Çankırı-Kastamonu'!A:Q,3,0)</f>
        <v>DOĞRU</v>
      </c>
      <c r="D117" s="211" t="s">
        <v>1385</v>
      </c>
      <c r="E117" s="196">
        <f>VLOOKUP(A117,'import Bartın-Çankırı-Kastamonu'!A:Q,5,0)</f>
        <v>1169</v>
      </c>
      <c r="F117" s="196">
        <f>VLOOKUP(A117,'import Bartın-Çankırı-Kastamonu'!A:Q,6,0)</f>
        <v>78</v>
      </c>
      <c r="G117" s="196">
        <f>VLOOKUP(A117,'import Bartın-Çankırı-Kastamonu'!A:Q,7,0)</f>
        <v>0</v>
      </c>
      <c r="H117" s="196">
        <f>VLOOKUP(A117,'import Bartın-Çankırı-Kastamonu'!A:Q,8,0)</f>
        <v>13</v>
      </c>
      <c r="I117" s="196">
        <f>VLOOKUP(A117,'import Bartın-Çankırı-Kastamonu'!A:Q,9,0)</f>
        <v>13</v>
      </c>
      <c r="J117" s="205">
        <f>VLOOKUP(A117,'import Bartın-Çankırı-Kastamonu'!A:Q,10,0)</f>
        <v>0</v>
      </c>
      <c r="K117" s="211" t="s">
        <v>18705</v>
      </c>
      <c r="L117" s="211">
        <v>5.452125005E9</v>
      </c>
      <c r="M117" s="211" t="s">
        <v>1350</v>
      </c>
      <c r="N117" s="211" t="s">
        <v>18453</v>
      </c>
      <c r="O117" s="211" t="s">
        <v>18706</v>
      </c>
      <c r="P117" s="206" t="str">
        <f>VLOOKUP(A117,'import Bartın-Çankırı-Kastamonu'!A:Q,16,0)</f>
        <v>Geleneksel</v>
      </c>
      <c r="Q117" s="1" t="b">
        <v>0</v>
      </c>
      <c r="R117" s="1"/>
      <c r="S117" s="1"/>
      <c r="T117" s="207"/>
      <c r="V117" s="208"/>
      <c r="W117" s="208"/>
      <c r="X117" s="1"/>
      <c r="Y117" s="1"/>
      <c r="Z117" s="208"/>
      <c r="AA117" s="1"/>
      <c r="AB117" s="208"/>
      <c r="AC117" s="1"/>
      <c r="AD117" s="208"/>
      <c r="AE117" s="1"/>
      <c r="AF117" s="208"/>
      <c r="AG117" s="1"/>
      <c r="AH117" s="208"/>
      <c r="AI117" s="1"/>
      <c r="AJ117" s="1"/>
      <c r="AK117" s="1"/>
      <c r="AL117" s="1"/>
      <c r="AM117" s="1"/>
    </row>
    <row r="118" ht="15.75" customHeight="1">
      <c r="A118" s="196" t="s">
        <v>18707</v>
      </c>
      <c r="B118" s="196" t="s">
        <v>18708</v>
      </c>
      <c r="C118" s="196" t="str">
        <f>VLOOKUP(A118,'import Bartın-Çankırı-Kastamonu'!A:Q,3,0)</f>
        <v>DOĞRU</v>
      </c>
      <c r="D118" s="196" t="s">
        <v>2299</v>
      </c>
      <c r="E118" s="196" t="str">
        <f>VLOOKUP(A118,'import Bartın-Çankırı-Kastamonu'!A:Q,5,0)</f>
        <v/>
      </c>
      <c r="F118" s="196" t="str">
        <f>VLOOKUP(A118,'import Bartın-Çankırı-Kastamonu'!A:Q,6,0)</f>
        <v/>
      </c>
      <c r="G118" s="196">
        <f>VLOOKUP(A118,'import Bartın-Çankırı-Kastamonu'!A:Q,7,0)</f>
        <v>0</v>
      </c>
      <c r="H118" s="196">
        <f>VLOOKUP(A118,'import Bartın-Çankırı-Kastamonu'!A:Q,8,0)</f>
        <v>38</v>
      </c>
      <c r="I118" s="196">
        <f>VLOOKUP(A118,'import Bartın-Çankırı-Kastamonu'!A:Q,9,0)</f>
        <v>38</v>
      </c>
      <c r="J118" s="205">
        <f>VLOOKUP(A118,'import Bartın-Çankırı-Kastamonu'!A:Q,10,0)</f>
        <v>0</v>
      </c>
      <c r="K118" s="196" t="s">
        <v>18709</v>
      </c>
      <c r="L118" s="196">
        <v>5.3217293E9</v>
      </c>
      <c r="M118" s="196" t="s">
        <v>1350</v>
      </c>
      <c r="N118" s="196" t="s">
        <v>3888</v>
      </c>
      <c r="O118" s="196" t="s">
        <v>18710</v>
      </c>
      <c r="P118" s="206" t="str">
        <f>VLOOKUP(A118,'import Bartın-Çankırı-Kastamonu'!A:Q,16,0)</f>
        <v>Geleneksel</v>
      </c>
      <c r="Q118" s="1" t="b">
        <v>0</v>
      </c>
      <c r="R118" s="1"/>
      <c r="S118" s="1"/>
      <c r="T118" s="207"/>
      <c r="V118" s="208"/>
      <c r="W118" s="208"/>
      <c r="X118" s="1"/>
      <c r="Y118" s="1"/>
      <c r="Z118" s="208"/>
      <c r="AA118" s="1"/>
      <c r="AB118" s="208"/>
      <c r="AC118" s="1"/>
      <c r="AD118" s="208"/>
      <c r="AE118" s="1"/>
      <c r="AF118" s="208"/>
      <c r="AG118" s="1"/>
      <c r="AH118" s="208"/>
      <c r="AI118" s="1"/>
      <c r="AJ118" s="1"/>
      <c r="AK118" s="1"/>
      <c r="AL118" s="1"/>
      <c r="AM118" s="1"/>
    </row>
    <row r="119" ht="15.75" customHeight="1">
      <c r="A119" s="211" t="s">
        <v>18707</v>
      </c>
      <c r="B119" s="211" t="s">
        <v>18708</v>
      </c>
      <c r="C119" s="196" t="str">
        <f>VLOOKUP(A119,'import Bartın-Çankırı-Kastamonu'!A:Q,3,0)</f>
        <v>DOĞRU</v>
      </c>
      <c r="D119" s="211" t="s">
        <v>2299</v>
      </c>
      <c r="E119" s="196" t="str">
        <f>VLOOKUP(A119,'import Bartın-Çankırı-Kastamonu'!A:Q,5,0)</f>
        <v/>
      </c>
      <c r="F119" s="196" t="str">
        <f>VLOOKUP(A119,'import Bartın-Çankırı-Kastamonu'!A:Q,6,0)</f>
        <v/>
      </c>
      <c r="G119" s="196">
        <f>VLOOKUP(A119,'import Bartın-Çankırı-Kastamonu'!A:Q,7,0)</f>
        <v>0</v>
      </c>
      <c r="H119" s="196">
        <f>VLOOKUP(A119,'import Bartın-Çankırı-Kastamonu'!A:Q,8,0)</f>
        <v>38</v>
      </c>
      <c r="I119" s="196">
        <f>VLOOKUP(A119,'import Bartın-Çankırı-Kastamonu'!A:Q,9,0)</f>
        <v>38</v>
      </c>
      <c r="J119" s="205">
        <f>VLOOKUP(A119,'import Bartın-Çankırı-Kastamonu'!A:Q,10,0)</f>
        <v>0</v>
      </c>
      <c r="K119" s="211" t="s">
        <v>18709</v>
      </c>
      <c r="L119" s="211">
        <v>5.3217293E9</v>
      </c>
      <c r="M119" s="211" t="s">
        <v>1350</v>
      </c>
      <c r="N119" s="211" t="s">
        <v>3888</v>
      </c>
      <c r="O119" s="211" t="s">
        <v>18710</v>
      </c>
      <c r="P119" s="206" t="str">
        <f>VLOOKUP(A119,'import Bartın-Çankırı-Kastamonu'!A:Q,16,0)</f>
        <v>Geleneksel</v>
      </c>
      <c r="Q119" s="1" t="b">
        <v>0</v>
      </c>
      <c r="R119" s="1"/>
      <c r="S119" s="1"/>
      <c r="T119" s="207"/>
      <c r="V119" s="208"/>
      <c r="W119" s="208"/>
      <c r="X119" s="1"/>
      <c r="Y119" s="1"/>
      <c r="Z119" s="208"/>
      <c r="AA119" s="1"/>
      <c r="AB119" s="208"/>
      <c r="AC119" s="1"/>
      <c r="AD119" s="208"/>
      <c r="AE119" s="1"/>
      <c r="AF119" s="208"/>
      <c r="AG119" s="1"/>
      <c r="AH119" s="208"/>
      <c r="AI119" s="1"/>
      <c r="AJ119" s="1"/>
      <c r="AK119" s="1"/>
      <c r="AL119" s="1"/>
      <c r="AM119" s="1"/>
    </row>
    <row r="120" ht="15.75" customHeight="1">
      <c r="A120" s="196" t="s">
        <v>18711</v>
      </c>
      <c r="B120" s="196" t="s">
        <v>18712</v>
      </c>
      <c r="C120" s="196" t="str">
        <f>VLOOKUP(A120,'import Bartın-Çankırı-Kastamonu'!A:Q,3,0)</f>
        <v>DOĞRU</v>
      </c>
      <c r="D120" s="196" t="s">
        <v>1507</v>
      </c>
      <c r="E120" s="196">
        <f>VLOOKUP(A120,'import Bartın-Çankırı-Kastamonu'!A:Q,5,0)</f>
        <v>365</v>
      </c>
      <c r="F120" s="196">
        <f>VLOOKUP(A120,'import Bartın-Çankırı-Kastamonu'!A:Q,6,0)</f>
        <v>48</v>
      </c>
      <c r="G120" s="196">
        <f>VLOOKUP(A120,'import Bartın-Çankırı-Kastamonu'!A:Q,7,0)</f>
        <v>0</v>
      </c>
      <c r="H120" s="196">
        <f>VLOOKUP(A120,'import Bartın-Çankırı-Kastamonu'!A:Q,8,0)</f>
        <v>86</v>
      </c>
      <c r="I120" s="196">
        <f>VLOOKUP(A120,'import Bartın-Çankırı-Kastamonu'!A:Q,9,0)</f>
        <v>86</v>
      </c>
      <c r="J120" s="205">
        <f>VLOOKUP(A120,'import Bartın-Çankırı-Kastamonu'!A:Q,10,0)</f>
        <v>0</v>
      </c>
      <c r="K120" s="196" t="s">
        <v>18713</v>
      </c>
      <c r="L120" s="196">
        <v>3.665021546E9</v>
      </c>
      <c r="M120" s="196" t="s">
        <v>1350</v>
      </c>
      <c r="N120" s="196" t="s">
        <v>3943</v>
      </c>
      <c r="O120" s="196" t="s">
        <v>18714</v>
      </c>
      <c r="P120" s="206" t="str">
        <f>VLOOKUP(A120,'import Bartın-Çankırı-Kastamonu'!A:Q,16,0)</f>
        <v>Geleneksel</v>
      </c>
      <c r="Q120" s="1" t="b">
        <v>0</v>
      </c>
      <c r="R120" s="1"/>
      <c r="S120" s="1"/>
      <c r="T120" s="207"/>
      <c r="V120" s="208"/>
      <c r="W120" s="208"/>
      <c r="X120" s="1"/>
      <c r="Y120" s="1"/>
      <c r="Z120" s="208"/>
      <c r="AA120" s="1"/>
      <c r="AB120" s="208"/>
      <c r="AC120" s="1"/>
      <c r="AD120" s="208"/>
      <c r="AE120" s="1"/>
      <c r="AF120" s="208"/>
      <c r="AG120" s="1"/>
      <c r="AH120" s="208"/>
      <c r="AI120" s="1"/>
      <c r="AJ120" s="1"/>
      <c r="AK120" s="1"/>
      <c r="AL120" s="1"/>
      <c r="AM120" s="1"/>
    </row>
    <row r="121" ht="15.75" customHeight="1">
      <c r="A121" s="211" t="s">
        <v>18711</v>
      </c>
      <c r="B121" s="211" t="s">
        <v>18712</v>
      </c>
      <c r="C121" s="196" t="str">
        <f>VLOOKUP(A121,'import Bartın-Çankırı-Kastamonu'!A:Q,3,0)</f>
        <v>DOĞRU</v>
      </c>
      <c r="D121" s="211" t="s">
        <v>1507</v>
      </c>
      <c r="E121" s="196">
        <f>VLOOKUP(A121,'import Bartın-Çankırı-Kastamonu'!A:Q,5,0)</f>
        <v>365</v>
      </c>
      <c r="F121" s="196">
        <f>VLOOKUP(A121,'import Bartın-Çankırı-Kastamonu'!A:Q,6,0)</f>
        <v>48</v>
      </c>
      <c r="G121" s="196">
        <f>VLOOKUP(A121,'import Bartın-Çankırı-Kastamonu'!A:Q,7,0)</f>
        <v>0</v>
      </c>
      <c r="H121" s="196">
        <f>VLOOKUP(A121,'import Bartın-Çankırı-Kastamonu'!A:Q,8,0)</f>
        <v>86</v>
      </c>
      <c r="I121" s="196">
        <f>VLOOKUP(A121,'import Bartın-Çankırı-Kastamonu'!A:Q,9,0)</f>
        <v>86</v>
      </c>
      <c r="J121" s="205">
        <f>VLOOKUP(A121,'import Bartın-Çankırı-Kastamonu'!A:Q,10,0)</f>
        <v>0</v>
      </c>
      <c r="K121" s="211" t="s">
        <v>18713</v>
      </c>
      <c r="L121" s="211">
        <v>3.665021546E9</v>
      </c>
      <c r="M121" s="211" t="s">
        <v>1350</v>
      </c>
      <c r="N121" s="211" t="s">
        <v>3943</v>
      </c>
      <c r="O121" s="211" t="s">
        <v>18714</v>
      </c>
      <c r="P121" s="206" t="str">
        <f>VLOOKUP(A121,'import Bartın-Çankırı-Kastamonu'!A:Q,16,0)</f>
        <v>Geleneksel</v>
      </c>
      <c r="Q121" s="1" t="b">
        <v>0</v>
      </c>
      <c r="R121" s="1"/>
      <c r="S121" s="1"/>
      <c r="T121" s="207"/>
      <c r="V121" s="208"/>
      <c r="W121" s="208"/>
      <c r="X121" s="1"/>
      <c r="Y121" s="1"/>
      <c r="Z121" s="208"/>
      <c r="AA121" s="1"/>
      <c r="AB121" s="208"/>
      <c r="AC121" s="1"/>
      <c r="AD121" s="208"/>
      <c r="AE121" s="1"/>
      <c r="AF121" s="208"/>
      <c r="AG121" s="1"/>
      <c r="AH121" s="208"/>
      <c r="AI121" s="1"/>
      <c r="AJ121" s="1"/>
      <c r="AK121" s="1"/>
      <c r="AL121" s="1"/>
      <c r="AM121" s="1"/>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21">
    <sortState ref="A1:AM121">
      <sortCondition descending="1" ref="C1:C121"/>
      <sortCondition ref="B1:B121"/>
    </sortState>
  </autoFilter>
  <customSheetViews>
    <customSheetView guid="{95AFC9D1-54E4-4E75-906B-5B1A1154F9A6}" filter="1" showAutoFilter="1">
      <autoFilter ref="$A$1:$W$26"/>
      <extLst>
        <ext uri="GoogleSheetsCustomDataVersion1">
          <go:sheetsCustomData xmlns:go="http://customooxmlschemas.google.com/" filterViewId="1467220930"/>
        </ext>
      </extLst>
    </customSheetView>
    <customSheetView guid="{4E283709-B3AB-4124-9678-6D80AE9D1B43}" filter="1" showAutoFilter="1">
      <autoFilter ref="$A$1:$AM$26">
        <sortState ref="A1:AM26">
          <sortCondition ref="W1:W26"/>
        </sortState>
      </autoFilter>
      <extLst>
        <ext uri="GoogleSheetsCustomDataVersion1">
          <go:sheetsCustomData xmlns:go="http://customooxmlschemas.google.com/" filterViewId="190135929"/>
        </ext>
      </extLst>
    </customSheetView>
  </customSheetViews>
  <conditionalFormatting sqref="C1:C121">
    <cfRule type="cellIs" dxfId="0" priority="1" operator="equal">
      <formula>"TRUE"</formula>
    </cfRule>
  </conditionalFormatting>
  <conditionalFormatting sqref="C1:C121">
    <cfRule type="cellIs" dxfId="1" priority="2" operator="equal">
      <formula>"FALSE"</formula>
    </cfRule>
  </conditionalFormatting>
  <conditionalFormatting sqref="J1:J121">
    <cfRule type="colorScale" priority="3">
      <colorScale>
        <cfvo type="min"/>
        <cfvo type="percentile" val="50"/>
        <cfvo type="max"/>
        <color rgb="FFE67C73"/>
        <color rgb="FFFFFFFF"/>
        <color rgb="FF57BB8A"/>
      </colorScale>
    </cfRule>
  </conditionalFormatting>
  <dataValidations>
    <dataValidation type="list" allowBlank="1" showErrorMessage="1" sqref="S2:S121">
      <formula1>'Durum Parametreler'!$L$2:$L$35</formula1>
    </dataValidation>
    <dataValidation type="list" allowBlank="1" showErrorMessage="1" sqref="T3 T13 T34 T55 T59 T75 T92 T106">
      <formula1>'Durum Parametreler'!$F$3:$F$21</formula1>
    </dataValidation>
    <dataValidation type="list" allowBlank="1" showErrorMessage="1" sqref="R2:R121">
      <formula1>'Durum Parametreler'!$C$2:$C$19</formula1>
    </dataValidation>
    <dataValidation type="list" allowBlank="1" showErrorMessage="1" sqref="Y2:Y121 AA2:AA121 AC2:AC121 AE2:AE121 AG2:AG121">
      <formula1>'Durum Parametreler'!$J$2:$J$8</formula1>
    </dataValidation>
    <dataValidation type="list" allowBlank="1" showErrorMessage="1" sqref="AI2:AM121">
      <formula1>'Durum Parametreler'!$L$2:$L$26</formula1>
    </dataValidation>
    <dataValidation type="list" allowBlank="1" showErrorMessage="1" sqref="V2:W121 Z2:Z121 AB2:AB121 AD2:AD121 AF2:AF121 AH2:AH121">
      <formula1>'Durum Parametreler'!$A$1:$A$700</formula1>
    </dataValidation>
    <dataValidation type="list" allowBlank="1" showErrorMessage="1" sqref="X2:X121">
      <formula1>'Durum Parametreler'!$C$22:$C$24</formula1>
    </dataValidation>
  </dataValidation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2" t="s">
        <v>1334</v>
      </c>
      <c r="AA1" s="202" t="s">
        <v>1335</v>
      </c>
      <c r="AB1" s="202" t="s">
        <v>1336</v>
      </c>
      <c r="AC1" s="202" t="s">
        <v>1337</v>
      </c>
      <c r="AD1" s="202" t="s">
        <v>1338</v>
      </c>
      <c r="AE1" s="202" t="s">
        <v>1339</v>
      </c>
      <c r="AF1" s="202" t="s">
        <v>1340</v>
      </c>
      <c r="AG1" s="202" t="s">
        <v>1341</v>
      </c>
      <c r="AH1" s="202" t="s">
        <v>1342</v>
      </c>
      <c r="AI1" s="204" t="s">
        <v>1343</v>
      </c>
      <c r="AJ1" s="204" t="s">
        <v>1344</v>
      </c>
      <c r="AK1" s="204" t="s">
        <v>1345</v>
      </c>
      <c r="AL1" s="204" t="s">
        <v>1346</v>
      </c>
      <c r="AM1" s="204" t="s">
        <v>1347</v>
      </c>
    </row>
    <row r="2" ht="15.75" customHeight="1">
      <c r="A2" s="196" t="s">
        <v>18715</v>
      </c>
      <c r="B2" s="196" t="s">
        <v>18716</v>
      </c>
      <c r="C2" s="196" t="str">
        <f>VLOOKUP(A2,'import Tokat'!A:P,3,0)</f>
        <v>DOĞRU</v>
      </c>
      <c r="D2" s="196" t="s">
        <v>1348</v>
      </c>
      <c r="E2" s="196">
        <f>VLOOKUP(A2,'import Tokat'!A:P,5,0)</f>
        <v>5421</v>
      </c>
      <c r="F2" s="196">
        <f>VLOOKUP(A2,'import Tokat'!A:P,6,0)</f>
        <v>185</v>
      </c>
      <c r="G2" s="196">
        <f>VLOOKUP(A2,'import Tokat'!A:P,7,0)</f>
        <v>0</v>
      </c>
      <c r="H2" s="196">
        <f>VLOOKUP(A2,'import Tokat'!A:P,8,0)</f>
        <v>46</v>
      </c>
      <c r="I2" s="196">
        <f>VLOOKUP(A2,'import Tokat'!A:P,9,0)</f>
        <v>46</v>
      </c>
      <c r="J2" s="216">
        <f>VLOOKUP(A2,'import Tokat'!A:P,10,0)</f>
        <v>0</v>
      </c>
      <c r="K2" s="196" t="s">
        <v>18717</v>
      </c>
      <c r="L2" s="196">
        <v>5.43353006E9</v>
      </c>
      <c r="M2" s="196" t="s">
        <v>1350</v>
      </c>
      <c r="N2" s="196" t="s">
        <v>18718</v>
      </c>
      <c r="O2" s="196" t="s">
        <v>18719</v>
      </c>
      <c r="P2" s="230" t="str">
        <f>VLOOKUP(A2,'import Tokat'!A:P,16,0)</f>
        <v>Geleneksel</v>
      </c>
      <c r="Q2" s="1" t="b">
        <v>0</v>
      </c>
      <c r="R2" s="1" t="s">
        <v>29</v>
      </c>
      <c r="S2" s="1" t="s">
        <v>149</v>
      </c>
      <c r="T2" s="2" t="s">
        <v>18720</v>
      </c>
      <c r="U2" s="1" t="s">
        <v>18721</v>
      </c>
      <c r="V2" s="208">
        <v>44592.0</v>
      </c>
      <c r="W2" s="208">
        <v>44593.0</v>
      </c>
      <c r="X2" s="1"/>
      <c r="Y2" s="1" t="s">
        <v>1353</v>
      </c>
      <c r="Z2" s="208">
        <v>44592.0</v>
      </c>
      <c r="AA2" s="1" t="s">
        <v>1475</v>
      </c>
      <c r="AB2" s="363">
        <v>44600.0</v>
      </c>
      <c r="AC2" s="1" t="s">
        <v>1475</v>
      </c>
      <c r="AD2" s="363">
        <v>44601.0</v>
      </c>
      <c r="AE2" s="1" t="s">
        <v>1353</v>
      </c>
      <c r="AF2" s="363">
        <v>44614.0</v>
      </c>
      <c r="AG2" s="1" t="s">
        <v>1353</v>
      </c>
      <c r="AH2" s="363">
        <v>44615.0</v>
      </c>
      <c r="AI2" s="1" t="s">
        <v>149</v>
      </c>
      <c r="AJ2" s="1" t="s">
        <v>149</v>
      </c>
      <c r="AK2" s="1" t="s">
        <v>128</v>
      </c>
      <c r="AL2" s="1" t="s">
        <v>128</v>
      </c>
      <c r="AM2" s="1" t="s">
        <v>404</v>
      </c>
    </row>
    <row r="3" ht="15.75" customHeight="1">
      <c r="A3" s="211" t="s">
        <v>18722</v>
      </c>
      <c r="B3" s="211" t="s">
        <v>18723</v>
      </c>
      <c r="C3" s="196" t="str">
        <f>VLOOKUP(A3,'import Tokat'!A:P,3,0)</f>
        <v>DOĞRU</v>
      </c>
      <c r="D3" s="211" t="s">
        <v>1364</v>
      </c>
      <c r="E3" s="196">
        <f>VLOOKUP(A3,'import Tokat'!A:P,5,0)</f>
        <v>5</v>
      </c>
      <c r="F3" s="196">
        <f>VLOOKUP(A3,'import Tokat'!A:P,6,0)</f>
        <v>2</v>
      </c>
      <c r="G3" s="196">
        <f>VLOOKUP(A3,'import Tokat'!A:P,7,0)</f>
        <v>0</v>
      </c>
      <c r="H3" s="196">
        <f>VLOOKUP(A3,'import Tokat'!A:P,8,0)</f>
        <v>10</v>
      </c>
      <c r="I3" s="196">
        <f>VLOOKUP(A3,'import Tokat'!A:P,9,0)</f>
        <v>10</v>
      </c>
      <c r="J3" s="216">
        <f>VLOOKUP(A3,'import Tokat'!A:P,10,0)</f>
        <v>0</v>
      </c>
      <c r="K3" s="211" t="s">
        <v>18724</v>
      </c>
      <c r="L3" s="211">
        <v>5.52305086E9</v>
      </c>
      <c r="M3" s="211" t="s">
        <v>18725</v>
      </c>
      <c r="N3" s="211" t="s">
        <v>1667</v>
      </c>
      <c r="O3" s="211" t="s">
        <v>18726</v>
      </c>
      <c r="P3" s="230" t="str">
        <f>VLOOKUP(A3,'import Tokat'!A:P,16,0)</f>
        <v>Geleneksel</v>
      </c>
      <c r="Q3" s="1" t="b">
        <v>0</v>
      </c>
      <c r="R3" s="1"/>
      <c r="S3" s="1"/>
      <c r="T3" s="1"/>
      <c r="V3" s="208"/>
      <c r="W3" s="208"/>
      <c r="X3" s="1"/>
      <c r="Y3" s="1"/>
      <c r="Z3" s="208"/>
      <c r="AA3" s="1"/>
      <c r="AB3" s="1"/>
      <c r="AC3" s="1"/>
      <c r="AD3" s="1"/>
      <c r="AE3" s="1"/>
      <c r="AF3" s="1"/>
      <c r="AG3" s="1"/>
      <c r="AH3" s="1"/>
      <c r="AI3" s="1"/>
      <c r="AJ3" s="1"/>
      <c r="AK3" s="1"/>
      <c r="AL3" s="1"/>
      <c r="AM3" s="1"/>
    </row>
    <row r="4" ht="15.75" customHeight="1">
      <c r="A4" s="196" t="s">
        <v>18727</v>
      </c>
      <c r="B4" s="196" t="s">
        <v>18728</v>
      </c>
      <c r="C4" s="196" t="str">
        <f>VLOOKUP(A4,'import Tokat'!A:P,3,0)</f>
        <v>DOĞRU</v>
      </c>
      <c r="D4" s="196" t="s">
        <v>1364</v>
      </c>
      <c r="E4" s="196">
        <f>VLOOKUP(A4,'import Tokat'!A:P,5,0)</f>
        <v>2502</v>
      </c>
      <c r="F4" s="196">
        <f>VLOOKUP(A4,'import Tokat'!A:P,6,0)</f>
        <v>77</v>
      </c>
      <c r="G4" s="196">
        <f>VLOOKUP(A4,'import Tokat'!A:P,7,0)</f>
        <v>9</v>
      </c>
      <c r="H4" s="196">
        <f>VLOOKUP(A4,'import Tokat'!A:P,8,0)</f>
        <v>4</v>
      </c>
      <c r="I4" s="196">
        <f>VLOOKUP(A4,'import Tokat'!A:P,9,0)</f>
        <v>13</v>
      </c>
      <c r="J4" s="216">
        <f>VLOOKUP(A4,'import Tokat'!A:P,10,0)</f>
        <v>0.69</v>
      </c>
      <c r="K4" s="196" t="s">
        <v>18729</v>
      </c>
      <c r="L4" s="196">
        <v>3.562126363E9</v>
      </c>
      <c r="M4" s="196" t="s">
        <v>1350</v>
      </c>
      <c r="N4" s="196" t="s">
        <v>18718</v>
      </c>
      <c r="O4" s="196" t="s">
        <v>18730</v>
      </c>
      <c r="P4" s="230" t="str">
        <f>VLOOKUP(A4,'import Tokat'!A:P,16,0)</f>
        <v>Geleneksel</v>
      </c>
      <c r="Q4" s="1" t="b">
        <v>0</v>
      </c>
      <c r="R4" s="1" t="s">
        <v>38</v>
      </c>
      <c r="S4" s="1" t="s">
        <v>404</v>
      </c>
      <c r="T4" s="1"/>
      <c r="U4" s="1" t="s">
        <v>18731</v>
      </c>
      <c r="V4" s="208">
        <v>44600.0</v>
      </c>
      <c r="W4" s="208">
        <v>44601.0</v>
      </c>
      <c r="X4" s="1"/>
      <c r="Y4" s="1" t="s">
        <v>1475</v>
      </c>
      <c r="Z4" s="208">
        <v>44342.0</v>
      </c>
      <c r="AA4" s="1" t="s">
        <v>1353</v>
      </c>
      <c r="AB4" s="363">
        <v>44592.0</v>
      </c>
      <c r="AC4" s="1" t="s">
        <v>1353</v>
      </c>
      <c r="AD4" s="363">
        <v>44600.0</v>
      </c>
      <c r="AE4" s="1"/>
      <c r="AF4" s="1"/>
      <c r="AG4" s="1"/>
      <c r="AH4" s="1"/>
      <c r="AI4" s="1"/>
      <c r="AJ4" s="1" t="s">
        <v>149</v>
      </c>
      <c r="AK4" s="1" t="s">
        <v>404</v>
      </c>
      <c r="AL4" s="1"/>
      <c r="AM4" s="1"/>
    </row>
    <row r="5" ht="15.75" customHeight="1">
      <c r="A5" s="211" t="s">
        <v>18732</v>
      </c>
      <c r="B5" s="211" t="s">
        <v>18733</v>
      </c>
      <c r="C5" s="196" t="str">
        <f>VLOOKUP(A5,'import Tokat'!A:P,3,0)</f>
        <v>DOĞRU</v>
      </c>
      <c r="D5" s="211" t="s">
        <v>1364</v>
      </c>
      <c r="E5" s="196">
        <f>VLOOKUP(A5,'import Tokat'!A:P,5,0)</f>
        <v>33</v>
      </c>
      <c r="F5" s="196">
        <f>VLOOKUP(A5,'import Tokat'!A:P,6,0)</f>
        <v>30</v>
      </c>
      <c r="G5" s="196">
        <f>VLOOKUP(A5,'import Tokat'!A:P,7,0)</f>
        <v>0</v>
      </c>
      <c r="H5" s="196">
        <f>VLOOKUP(A5,'import Tokat'!A:P,8,0)</f>
        <v>28</v>
      </c>
      <c r="I5" s="196">
        <f>VLOOKUP(A5,'import Tokat'!A:P,9,0)</f>
        <v>28</v>
      </c>
      <c r="J5" s="216">
        <f>VLOOKUP(A5,'import Tokat'!A:P,10,0)</f>
        <v>0</v>
      </c>
      <c r="K5" s="211" t="s">
        <v>18734</v>
      </c>
      <c r="L5" s="211">
        <v>5.38016086E9</v>
      </c>
      <c r="M5" s="211" t="s">
        <v>1350</v>
      </c>
      <c r="N5" s="211" t="s">
        <v>18735</v>
      </c>
      <c r="O5" s="211" t="s">
        <v>18736</v>
      </c>
      <c r="P5" s="230" t="str">
        <f>VLOOKUP(A5,'import Tokat'!A:P,16,0)</f>
        <v>Geleneksel</v>
      </c>
      <c r="Q5" s="1" t="b">
        <v>0</v>
      </c>
      <c r="R5" s="1"/>
      <c r="S5" s="1"/>
      <c r="T5" s="1"/>
      <c r="V5" s="208"/>
      <c r="W5" s="208"/>
      <c r="X5" s="1"/>
      <c r="Y5" s="1"/>
      <c r="Z5" s="208"/>
      <c r="AA5" s="1"/>
      <c r="AB5" s="1"/>
      <c r="AC5" s="1"/>
      <c r="AD5" s="1"/>
      <c r="AE5" s="1"/>
      <c r="AF5" s="1"/>
      <c r="AG5" s="1"/>
      <c r="AH5" s="1"/>
      <c r="AI5" s="1"/>
      <c r="AJ5" s="1"/>
      <c r="AK5" s="1"/>
      <c r="AL5" s="1"/>
      <c r="AM5" s="1"/>
    </row>
    <row r="6" ht="15.75" customHeight="1">
      <c r="A6" s="211" t="s">
        <v>18737</v>
      </c>
      <c r="B6" s="211" t="s">
        <v>18738</v>
      </c>
      <c r="C6" s="196" t="str">
        <f>VLOOKUP(A6,'import Tokat'!A:P,3,0)</f>
        <v>DOĞRU</v>
      </c>
      <c r="D6" s="211" t="s">
        <v>1364</v>
      </c>
      <c r="E6" s="196">
        <f>VLOOKUP(A6,'import Tokat'!A:P,5,0)</f>
        <v>93</v>
      </c>
      <c r="F6" s="196">
        <f>VLOOKUP(A6,'import Tokat'!A:P,6,0)</f>
        <v>58</v>
      </c>
      <c r="G6" s="196">
        <f>VLOOKUP(A6,'import Tokat'!A:P,7,0)</f>
        <v>0</v>
      </c>
      <c r="H6" s="196">
        <f>VLOOKUP(A6,'import Tokat'!A:P,8,0)</f>
        <v>11</v>
      </c>
      <c r="I6" s="196">
        <f>VLOOKUP(A6,'import Tokat'!A:P,9,0)</f>
        <v>11</v>
      </c>
      <c r="J6" s="216">
        <f>VLOOKUP(A6,'import Tokat'!A:P,10,0)</f>
        <v>0</v>
      </c>
      <c r="K6" s="211" t="s">
        <v>18739</v>
      </c>
      <c r="L6" s="211">
        <v>3.562286363E9</v>
      </c>
      <c r="M6" s="211" t="s">
        <v>1350</v>
      </c>
      <c r="N6" s="211" t="s">
        <v>18740</v>
      </c>
      <c r="O6" s="211" t="s">
        <v>18741</v>
      </c>
      <c r="P6" s="230" t="str">
        <f>VLOOKUP(A6,'import Tokat'!A:P,16,0)</f>
        <v>Geleneksel</v>
      </c>
      <c r="Q6" s="1" t="b">
        <v>0</v>
      </c>
      <c r="R6" s="1"/>
      <c r="S6" s="1"/>
      <c r="T6" s="1"/>
      <c r="V6" s="208"/>
      <c r="W6" s="208"/>
      <c r="X6" s="1"/>
      <c r="Y6" s="1"/>
      <c r="Z6" s="208"/>
      <c r="AA6" s="1"/>
      <c r="AB6" s="1"/>
      <c r="AC6" s="1"/>
      <c r="AD6" s="1"/>
      <c r="AE6" s="1"/>
      <c r="AF6" s="1"/>
      <c r="AG6" s="1"/>
      <c r="AH6" s="1"/>
      <c r="AI6" s="1"/>
      <c r="AJ6" s="1"/>
      <c r="AK6" s="1"/>
      <c r="AL6" s="1"/>
      <c r="AM6" s="1"/>
    </row>
    <row r="7" ht="15.75" customHeight="1">
      <c r="A7" s="196" t="s">
        <v>18742</v>
      </c>
      <c r="B7" s="196" t="s">
        <v>18743</v>
      </c>
      <c r="C7" s="196" t="str">
        <f>VLOOKUP(A7,'import Tokat'!A:P,3,0)</f>
        <v>DOĞRU</v>
      </c>
      <c r="D7" s="196" t="s">
        <v>1364</v>
      </c>
      <c r="E7" s="196">
        <f>VLOOKUP(A7,'import Tokat'!A:P,5,0)</f>
        <v>257</v>
      </c>
      <c r="F7" s="196">
        <f>VLOOKUP(A7,'import Tokat'!A:P,6,0)</f>
        <v>25</v>
      </c>
      <c r="G7" s="196">
        <f>VLOOKUP(A7,'import Tokat'!A:P,7,0)</f>
        <v>11</v>
      </c>
      <c r="H7" s="196">
        <f>VLOOKUP(A7,'import Tokat'!A:P,8,0)</f>
        <v>24</v>
      </c>
      <c r="I7" s="196">
        <f>VLOOKUP(A7,'import Tokat'!A:P,9,0)</f>
        <v>35</v>
      </c>
      <c r="J7" s="216">
        <f>VLOOKUP(A7,'import Tokat'!A:P,10,0)</f>
        <v>0.31</v>
      </c>
      <c r="K7" s="196" t="s">
        <v>18744</v>
      </c>
      <c r="L7" s="196">
        <v>3.562121065E9</v>
      </c>
      <c r="M7" s="196" t="s">
        <v>1350</v>
      </c>
      <c r="N7" s="196" t="s">
        <v>18745</v>
      </c>
      <c r="O7" s="196" t="s">
        <v>18746</v>
      </c>
      <c r="P7" s="230" t="str">
        <f>VLOOKUP(A7,'import Tokat'!A:P,16,0)</f>
        <v>Geleneksel</v>
      </c>
      <c r="Q7" s="1" t="b">
        <v>1</v>
      </c>
      <c r="R7" s="1"/>
      <c r="S7" s="1"/>
      <c r="T7" s="1"/>
      <c r="U7" s="1" t="s">
        <v>18747</v>
      </c>
      <c r="V7" s="208"/>
      <c r="W7" s="208"/>
      <c r="X7" s="1"/>
      <c r="Y7" s="1" t="s">
        <v>1353</v>
      </c>
      <c r="Z7" s="208">
        <v>44592.0</v>
      </c>
      <c r="AA7" s="1"/>
      <c r="AB7" s="1"/>
      <c r="AC7" s="1"/>
      <c r="AD7" s="1"/>
      <c r="AE7" s="1"/>
      <c r="AF7" s="1"/>
      <c r="AG7" s="1"/>
      <c r="AH7" s="1"/>
      <c r="AI7" s="1" t="s">
        <v>149</v>
      </c>
      <c r="AJ7" s="1"/>
      <c r="AK7" s="1"/>
      <c r="AL7" s="1"/>
      <c r="AM7" s="1"/>
    </row>
    <row r="8" ht="15.75" customHeight="1">
      <c r="A8" s="196" t="s">
        <v>18748</v>
      </c>
      <c r="B8" s="196" t="s">
        <v>18749</v>
      </c>
      <c r="C8" s="196" t="str">
        <f>VLOOKUP(A8,'import Tokat'!A:P,3,0)</f>
        <v>DOĞRU</v>
      </c>
      <c r="D8" s="196" t="s">
        <v>1370</v>
      </c>
      <c r="E8" s="196">
        <f>VLOOKUP(A8,'import Tokat'!A:P,5,0)</f>
        <v>1457</v>
      </c>
      <c r="F8" s="196">
        <f>VLOOKUP(A8,'import Tokat'!A:P,6,0)</f>
        <v>49</v>
      </c>
      <c r="G8" s="196">
        <f>VLOOKUP(A8,'import Tokat'!A:P,7,0)</f>
        <v>0</v>
      </c>
      <c r="H8" s="196">
        <f>VLOOKUP(A8,'import Tokat'!A:P,8,0)</f>
        <v>21</v>
      </c>
      <c r="I8" s="196">
        <f>VLOOKUP(A8,'import Tokat'!A:P,9,0)</f>
        <v>21</v>
      </c>
      <c r="J8" s="216">
        <f>VLOOKUP(A8,'import Tokat'!A:P,10,0)</f>
        <v>0</v>
      </c>
      <c r="K8" s="196" t="s">
        <v>6808</v>
      </c>
      <c r="L8" s="196">
        <v>3.56275169E9</v>
      </c>
      <c r="M8" s="196" t="s">
        <v>18725</v>
      </c>
      <c r="N8" s="196" t="s">
        <v>18750</v>
      </c>
      <c r="O8" s="196" t="s">
        <v>18751</v>
      </c>
      <c r="P8" s="230" t="str">
        <f>VLOOKUP(A8,'import Tokat'!A:P,16,0)</f>
        <v>Geleneksel</v>
      </c>
      <c r="Q8" s="1" t="b">
        <v>0</v>
      </c>
      <c r="R8" s="1" t="s">
        <v>29</v>
      </c>
      <c r="S8" s="1"/>
      <c r="T8" s="554"/>
      <c r="V8" s="208"/>
      <c r="W8" s="208"/>
      <c r="X8" s="1"/>
      <c r="Y8" s="1" t="s">
        <v>1353</v>
      </c>
      <c r="Z8" s="208">
        <v>44604.0</v>
      </c>
      <c r="AA8" s="1"/>
      <c r="AB8" s="1"/>
      <c r="AC8" s="1"/>
      <c r="AD8" s="1"/>
      <c r="AE8" s="1"/>
      <c r="AF8" s="1"/>
      <c r="AG8" s="1"/>
      <c r="AH8" s="1"/>
      <c r="AI8" s="1" t="s">
        <v>128</v>
      </c>
      <c r="AJ8" s="1"/>
      <c r="AK8" s="1"/>
      <c r="AL8" s="1"/>
      <c r="AM8" s="1"/>
    </row>
    <row r="9" ht="15.75" customHeight="1">
      <c r="A9" s="196" t="s">
        <v>18752</v>
      </c>
      <c r="B9" s="196" t="s">
        <v>18753</v>
      </c>
      <c r="C9" s="196" t="str">
        <f>VLOOKUP(A9,'import Tokat'!A:P,3,0)</f>
        <v>DOĞRU</v>
      </c>
      <c r="D9" s="196" t="s">
        <v>1378</v>
      </c>
      <c r="E9" s="196">
        <f>VLOOKUP(A9,'import Tokat'!A:P,5,0)</f>
        <v>321</v>
      </c>
      <c r="F9" s="196">
        <f>VLOOKUP(A9,'import Tokat'!A:P,6,0)</f>
        <v>73</v>
      </c>
      <c r="G9" s="196">
        <f>VLOOKUP(A9,'import Tokat'!A:P,7,0)</f>
        <v>13</v>
      </c>
      <c r="H9" s="196">
        <f>VLOOKUP(A9,'import Tokat'!A:P,8,0)</f>
        <v>13</v>
      </c>
      <c r="I9" s="196">
        <f>VLOOKUP(A9,'import Tokat'!A:P,9,0)</f>
        <v>26</v>
      </c>
      <c r="J9" s="216">
        <f>VLOOKUP(A9,'import Tokat'!A:P,10,0)</f>
        <v>0.5</v>
      </c>
      <c r="K9" s="196" t="s">
        <v>18754</v>
      </c>
      <c r="L9" s="196">
        <v>3.5621433E9</v>
      </c>
      <c r="M9" s="196" t="s">
        <v>1350</v>
      </c>
      <c r="N9" s="196" t="s">
        <v>18718</v>
      </c>
      <c r="O9" s="196" t="s">
        <v>18755</v>
      </c>
      <c r="P9" s="230" t="str">
        <f>VLOOKUP(A9,'import Tokat'!A:P,16,0)</f>
        <v>Geleneksel</v>
      </c>
      <c r="Q9" s="1" t="b">
        <v>1</v>
      </c>
      <c r="R9" s="1"/>
      <c r="S9" s="1"/>
      <c r="T9" s="1"/>
      <c r="U9" s="1" t="s">
        <v>18756</v>
      </c>
      <c r="V9" s="208"/>
      <c r="W9" s="208"/>
      <c r="X9" s="1"/>
      <c r="Y9" s="1" t="s">
        <v>1353</v>
      </c>
      <c r="Z9" s="208">
        <v>44592.0</v>
      </c>
      <c r="AA9" s="1"/>
      <c r="AB9" s="1"/>
      <c r="AC9" s="1"/>
      <c r="AD9" s="1"/>
      <c r="AE9" s="1"/>
      <c r="AF9" s="1"/>
      <c r="AG9" s="1"/>
      <c r="AH9" s="1"/>
      <c r="AI9" s="1" t="s">
        <v>106</v>
      </c>
      <c r="AJ9" s="1"/>
      <c r="AK9" s="1"/>
      <c r="AL9" s="1"/>
      <c r="AM9" s="1"/>
    </row>
    <row r="10" ht="15.75" customHeight="1">
      <c r="A10" s="196" t="s">
        <v>18757</v>
      </c>
      <c r="B10" s="196" t="s">
        <v>18758</v>
      </c>
      <c r="C10" s="196" t="str">
        <f>VLOOKUP(A10,'import Tokat'!A:P,3,0)</f>
        <v>DOĞRU</v>
      </c>
      <c r="D10" s="196" t="s">
        <v>1577</v>
      </c>
      <c r="E10" s="196">
        <f>VLOOKUP(A10,'import Tokat'!A:P,5,0)</f>
        <v>1371</v>
      </c>
      <c r="F10" s="196">
        <f>VLOOKUP(A10,'import Tokat'!A:P,6,0)</f>
        <v>74</v>
      </c>
      <c r="G10" s="196">
        <f>VLOOKUP(A10,'import Tokat'!A:P,7,0)</f>
        <v>0</v>
      </c>
      <c r="H10" s="196">
        <f>VLOOKUP(A10,'import Tokat'!A:P,8,0)</f>
        <v>31</v>
      </c>
      <c r="I10" s="196">
        <f>VLOOKUP(A10,'import Tokat'!A:P,9,0)</f>
        <v>31</v>
      </c>
      <c r="J10" s="216">
        <f>VLOOKUP(A10,'import Tokat'!A:P,10,0)</f>
        <v>0</v>
      </c>
      <c r="K10" s="196" t="s">
        <v>18759</v>
      </c>
      <c r="L10" s="196">
        <v>3.562286E9</v>
      </c>
      <c r="M10" s="196" t="s">
        <v>1350</v>
      </c>
      <c r="N10" s="196" t="s">
        <v>1945</v>
      </c>
      <c r="O10" s="196" t="s">
        <v>18760</v>
      </c>
      <c r="P10" s="230" t="str">
        <f>VLOOKUP(A10,'import Tokat'!A:P,16,0)</f>
        <v>Geleneksel</v>
      </c>
      <c r="Q10" s="1" t="b">
        <v>0</v>
      </c>
      <c r="R10" s="1" t="s">
        <v>33</v>
      </c>
      <c r="S10" s="1" t="s">
        <v>404</v>
      </c>
      <c r="T10" s="2" t="s">
        <v>18720</v>
      </c>
      <c r="U10" s="1" t="s">
        <v>18761</v>
      </c>
      <c r="V10" s="208">
        <v>44594.0</v>
      </c>
      <c r="W10" s="208">
        <v>44599.0</v>
      </c>
      <c r="X10" s="1"/>
      <c r="Y10" s="1" t="s">
        <v>1353</v>
      </c>
      <c r="Z10" s="208">
        <v>44340.0</v>
      </c>
      <c r="AA10" s="1" t="s">
        <v>1353</v>
      </c>
      <c r="AB10" s="363">
        <v>44594.0</v>
      </c>
      <c r="AC10" s="1" t="s">
        <v>1353</v>
      </c>
      <c r="AD10" s="363">
        <v>44599.0</v>
      </c>
      <c r="AE10" s="1" t="s">
        <v>1353</v>
      </c>
      <c r="AF10" s="363">
        <v>44600.0</v>
      </c>
      <c r="AG10" s="1" t="s">
        <v>1353</v>
      </c>
      <c r="AH10" s="363">
        <v>44621.0</v>
      </c>
      <c r="AI10" s="1" t="s">
        <v>100</v>
      </c>
      <c r="AJ10" s="1" t="s">
        <v>100</v>
      </c>
      <c r="AK10" s="1" t="s">
        <v>404</v>
      </c>
      <c r="AL10" s="1" t="s">
        <v>404</v>
      </c>
      <c r="AM10" s="1" t="s">
        <v>167</v>
      </c>
    </row>
    <row r="11" ht="15.75" customHeight="1">
      <c r="A11" s="211" t="s">
        <v>18762</v>
      </c>
      <c r="B11" s="211" t="s">
        <v>18763</v>
      </c>
      <c r="C11" s="196" t="str">
        <f>VLOOKUP(A11,'import Tokat'!A:P,3,0)</f>
        <v>DOĞRU</v>
      </c>
      <c r="D11" s="211" t="s">
        <v>1827</v>
      </c>
      <c r="E11" s="196" t="str">
        <f>VLOOKUP(A11,'import Tokat'!A:P,5,0)</f>
        <v/>
      </c>
      <c r="F11" s="196" t="str">
        <f>VLOOKUP(A11,'import Tokat'!A:P,6,0)</f>
        <v/>
      </c>
      <c r="G11" s="196">
        <f>VLOOKUP(A11,'import Tokat'!A:P,7,0)</f>
        <v>0</v>
      </c>
      <c r="H11" s="196">
        <f>VLOOKUP(A11,'import Tokat'!A:P,8,0)</f>
        <v>15</v>
      </c>
      <c r="I11" s="196">
        <f>VLOOKUP(A11,'import Tokat'!A:P,9,0)</f>
        <v>15</v>
      </c>
      <c r="J11" s="216">
        <f>VLOOKUP(A11,'import Tokat'!A:P,10,0)</f>
        <v>0</v>
      </c>
      <c r="K11" s="211" t="s">
        <v>18764</v>
      </c>
      <c r="L11" s="211">
        <v>3.5627633E9</v>
      </c>
      <c r="M11" s="211" t="s">
        <v>18725</v>
      </c>
      <c r="N11" s="211" t="s">
        <v>18750</v>
      </c>
      <c r="O11" s="211" t="s">
        <v>18765</v>
      </c>
      <c r="P11" s="230" t="str">
        <f>VLOOKUP(A11,'import Tokat'!A:P,16,0)</f>
        <v>Geleneksel</v>
      </c>
      <c r="Q11" s="1" t="b">
        <v>0</v>
      </c>
      <c r="R11" s="1"/>
      <c r="S11" s="1"/>
      <c r="T11" s="1"/>
      <c r="V11" s="208"/>
      <c r="W11" s="208"/>
      <c r="X11" s="1"/>
      <c r="Y11" s="1"/>
      <c r="Z11" s="208"/>
      <c r="AA11" s="1"/>
      <c r="AB11" s="1"/>
      <c r="AC11" s="1"/>
      <c r="AD11" s="1"/>
      <c r="AE11" s="1"/>
      <c r="AF11" s="1"/>
      <c r="AG11" s="1"/>
      <c r="AH11" s="1"/>
      <c r="AI11" s="1"/>
      <c r="AJ11" s="1"/>
      <c r="AK11" s="1"/>
      <c r="AL11" s="1"/>
      <c r="AM11" s="1"/>
    </row>
    <row r="12" ht="15.75" customHeight="1">
      <c r="A12" s="196" t="s">
        <v>18766</v>
      </c>
      <c r="B12" s="196" t="s">
        <v>18767</v>
      </c>
      <c r="C12" s="196" t="str">
        <f>VLOOKUP(A12,'import Tokat'!A:P,3,0)</f>
        <v>DOĞRU</v>
      </c>
      <c r="D12" s="196" t="s">
        <v>1378</v>
      </c>
      <c r="E12" s="196">
        <f>VLOOKUP(A12,'import Tokat'!A:P,5,0)</f>
        <v>1386</v>
      </c>
      <c r="F12" s="196">
        <f>VLOOKUP(A12,'import Tokat'!A:P,6,0)</f>
        <v>161</v>
      </c>
      <c r="G12" s="196">
        <f>VLOOKUP(A12,'import Tokat'!A:P,7,0)</f>
        <v>0</v>
      </c>
      <c r="H12" s="196">
        <f>VLOOKUP(A12,'import Tokat'!A:P,8,0)</f>
        <v>45</v>
      </c>
      <c r="I12" s="196">
        <f>VLOOKUP(A12,'import Tokat'!A:P,9,0)</f>
        <v>45</v>
      </c>
      <c r="J12" s="216">
        <f>VLOOKUP(A12,'import Tokat'!A:P,10,0)</f>
        <v>0</v>
      </c>
      <c r="K12" s="196" t="s">
        <v>18764</v>
      </c>
      <c r="L12" s="196">
        <v>3.5627633E9</v>
      </c>
      <c r="M12" s="196" t="s">
        <v>18725</v>
      </c>
      <c r="N12" s="196" t="s">
        <v>4710</v>
      </c>
      <c r="O12" s="196" t="s">
        <v>18768</v>
      </c>
      <c r="P12" s="230" t="str">
        <f>VLOOKUP(A12,'import Tokat'!A:P,16,0)</f>
        <v>Geleneksel</v>
      </c>
      <c r="Q12" s="1" t="b">
        <v>0</v>
      </c>
      <c r="R12" s="1"/>
      <c r="S12" s="1"/>
      <c r="T12" s="555"/>
      <c r="U12" s="1" t="s">
        <v>18769</v>
      </c>
      <c r="V12" s="208"/>
      <c r="W12" s="208"/>
      <c r="X12" s="1"/>
      <c r="Y12" s="1" t="s">
        <v>1506</v>
      </c>
      <c r="Z12" s="208">
        <v>44604.0</v>
      </c>
      <c r="AA12" s="1"/>
      <c r="AB12" s="1"/>
      <c r="AC12" s="1"/>
      <c r="AD12" s="1"/>
      <c r="AE12" s="1"/>
      <c r="AF12" s="1"/>
      <c r="AG12" s="1" t="s">
        <v>1353</v>
      </c>
      <c r="AH12" s="1"/>
      <c r="AI12" s="1" t="s">
        <v>404</v>
      </c>
      <c r="AJ12" s="1"/>
      <c r="AK12" s="1"/>
      <c r="AL12" s="1"/>
      <c r="AM12" s="1"/>
    </row>
    <row r="13" ht="15.75" customHeight="1">
      <c r="A13" s="196" t="s">
        <v>18770</v>
      </c>
      <c r="B13" s="196" t="s">
        <v>18771</v>
      </c>
      <c r="C13" s="196" t="str">
        <f>VLOOKUP(A13,'import Tokat'!A:P,3,0)</f>
        <v>DOĞRU</v>
      </c>
      <c r="D13" s="196" t="s">
        <v>1356</v>
      </c>
      <c r="E13" s="196">
        <f>VLOOKUP(A13,'import Tokat'!A:P,5,0)</f>
        <v>61</v>
      </c>
      <c r="F13" s="196">
        <f>VLOOKUP(A13,'import Tokat'!A:P,6,0)</f>
        <v>13</v>
      </c>
      <c r="G13" s="196">
        <f>VLOOKUP(A13,'import Tokat'!A:P,7,0)</f>
        <v>0</v>
      </c>
      <c r="H13" s="196">
        <f>VLOOKUP(A13,'import Tokat'!A:P,8,0)</f>
        <v>4</v>
      </c>
      <c r="I13" s="196">
        <f>VLOOKUP(A13,'import Tokat'!A:P,9,0)</f>
        <v>4</v>
      </c>
      <c r="J13" s="216">
        <f>VLOOKUP(A13,'import Tokat'!A:P,10,0)</f>
        <v>0</v>
      </c>
      <c r="K13" s="196" t="s">
        <v>18772</v>
      </c>
      <c r="L13" s="196">
        <v>3.562283838E9</v>
      </c>
      <c r="M13" s="196" t="s">
        <v>1350</v>
      </c>
      <c r="N13" s="196" t="s">
        <v>18773</v>
      </c>
      <c r="O13" s="196" t="s">
        <v>18774</v>
      </c>
      <c r="P13" s="230" t="str">
        <f>VLOOKUP(A13,'import Tokat'!A:P,16,0)</f>
        <v>Geleneksel</v>
      </c>
      <c r="Q13" s="1" t="b">
        <v>0</v>
      </c>
      <c r="R13" s="1" t="s">
        <v>29</v>
      </c>
      <c r="S13" s="1"/>
      <c r="T13" s="1"/>
      <c r="V13" s="208"/>
      <c r="W13" s="208"/>
      <c r="X13" s="1"/>
      <c r="Y13" s="1" t="s">
        <v>1353</v>
      </c>
      <c r="Z13" s="208">
        <v>44592.0</v>
      </c>
      <c r="AA13" s="1"/>
      <c r="AB13" s="1"/>
      <c r="AC13" s="1"/>
      <c r="AD13" s="1"/>
      <c r="AE13" s="1"/>
      <c r="AF13" s="1"/>
      <c r="AG13" s="1"/>
      <c r="AH13" s="1"/>
      <c r="AI13" s="1" t="s">
        <v>106</v>
      </c>
      <c r="AJ13" s="1"/>
      <c r="AK13" s="1"/>
      <c r="AL13" s="1"/>
      <c r="AM13" s="1"/>
    </row>
    <row r="14" ht="15.75" customHeight="1">
      <c r="A14" s="211" t="s">
        <v>18775</v>
      </c>
      <c r="B14" s="211" t="s">
        <v>18776</v>
      </c>
      <c r="C14" s="196" t="str">
        <f>VLOOKUP(A14,'import Tokat'!A:P,3,0)</f>
        <v>DOĞRU</v>
      </c>
      <c r="D14" s="211" t="s">
        <v>1370</v>
      </c>
      <c r="E14" s="196">
        <f>VLOOKUP(A14,'import Tokat'!A:P,5,0)</f>
        <v>103</v>
      </c>
      <c r="F14" s="196">
        <f>VLOOKUP(A14,'import Tokat'!A:P,6,0)</f>
        <v>40</v>
      </c>
      <c r="G14" s="196">
        <f>VLOOKUP(A14,'import Tokat'!A:P,7,0)</f>
        <v>0</v>
      </c>
      <c r="H14" s="196">
        <f>VLOOKUP(A14,'import Tokat'!A:P,8,0)</f>
        <v>19</v>
      </c>
      <c r="I14" s="196">
        <f>VLOOKUP(A14,'import Tokat'!A:P,9,0)</f>
        <v>19</v>
      </c>
      <c r="J14" s="216">
        <f>VLOOKUP(A14,'import Tokat'!A:P,10,0)</f>
        <v>0</v>
      </c>
      <c r="K14" s="211" t="s">
        <v>18777</v>
      </c>
      <c r="L14" s="211">
        <v>3.562285005E9</v>
      </c>
      <c r="M14" s="211" t="s">
        <v>1350</v>
      </c>
      <c r="N14" s="211" t="s">
        <v>1945</v>
      </c>
      <c r="O14" s="211" t="s">
        <v>18778</v>
      </c>
      <c r="P14" s="230" t="str">
        <f>VLOOKUP(A14,'import Tokat'!A:P,16,0)</f>
        <v>Geleneksel</v>
      </c>
      <c r="Q14" s="1" t="b">
        <v>0</v>
      </c>
      <c r="R14" s="1"/>
      <c r="S14" s="1"/>
      <c r="T14" s="555"/>
      <c r="V14" s="208"/>
      <c r="W14" s="208"/>
      <c r="X14" s="1"/>
      <c r="Y14" s="1"/>
      <c r="Z14" s="208"/>
      <c r="AA14" s="1"/>
      <c r="AB14" s="1"/>
      <c r="AC14" s="1"/>
      <c r="AD14" s="1"/>
      <c r="AE14" s="1"/>
      <c r="AF14" s="1"/>
      <c r="AG14" s="1"/>
      <c r="AH14" s="1"/>
      <c r="AI14" s="1"/>
      <c r="AJ14" s="1"/>
      <c r="AK14" s="1"/>
      <c r="AL14" s="1"/>
      <c r="AM14" s="1"/>
    </row>
    <row r="15" ht="15.75" customHeight="1">
      <c r="A15" s="196" t="s">
        <v>18779</v>
      </c>
      <c r="B15" s="196" t="s">
        <v>18780</v>
      </c>
      <c r="C15" s="196" t="str">
        <f>VLOOKUP(A15,'import Tokat'!A:P,3,0)</f>
        <v>DOĞRU</v>
      </c>
      <c r="D15" s="196" t="s">
        <v>1348</v>
      </c>
      <c r="E15" s="196">
        <f>VLOOKUP(A15,'import Tokat'!A:P,5,0)</f>
        <v>2473</v>
      </c>
      <c r="F15" s="196">
        <f>VLOOKUP(A15,'import Tokat'!A:P,6,0)</f>
        <v>64</v>
      </c>
      <c r="G15" s="196">
        <f>VLOOKUP(A15,'import Tokat'!A:P,7,0)</f>
        <v>0</v>
      </c>
      <c r="H15" s="196">
        <f>VLOOKUP(A15,'import Tokat'!A:P,8,0)</f>
        <v>33</v>
      </c>
      <c r="I15" s="196">
        <f>VLOOKUP(A15,'import Tokat'!A:P,9,0)</f>
        <v>33</v>
      </c>
      <c r="J15" s="216">
        <f>VLOOKUP(A15,'import Tokat'!A:P,10,0)</f>
        <v>0</v>
      </c>
      <c r="K15" s="196" t="s">
        <v>18772</v>
      </c>
      <c r="L15" s="196">
        <v>3.562283838E9</v>
      </c>
      <c r="M15" s="196" t="s">
        <v>1350</v>
      </c>
      <c r="N15" s="196" t="s">
        <v>18773</v>
      </c>
      <c r="O15" s="196" t="s">
        <v>18781</v>
      </c>
      <c r="P15" s="230" t="str">
        <f>VLOOKUP(A15,'import Tokat'!A:P,16,0)</f>
        <v>Geleneksel</v>
      </c>
      <c r="Q15" s="1" t="b">
        <v>0</v>
      </c>
      <c r="R15" s="1" t="s">
        <v>29</v>
      </c>
      <c r="S15" s="1" t="s">
        <v>984</v>
      </c>
      <c r="T15" s="1" t="s">
        <v>4734</v>
      </c>
      <c r="U15" s="1" t="s">
        <v>18782</v>
      </c>
      <c r="V15" s="208">
        <v>44343.0</v>
      </c>
      <c r="W15" s="208">
        <v>44347.0</v>
      </c>
      <c r="X15" s="1"/>
      <c r="Y15" s="1" t="s">
        <v>1353</v>
      </c>
      <c r="Z15" s="208">
        <v>44343.0</v>
      </c>
      <c r="AA15" s="1" t="s">
        <v>1353</v>
      </c>
      <c r="AB15" s="363">
        <v>44592.0</v>
      </c>
      <c r="AC15" s="1" t="s">
        <v>1353</v>
      </c>
      <c r="AD15" s="363">
        <v>44621.0</v>
      </c>
      <c r="AE15" s="1"/>
      <c r="AF15" s="1"/>
      <c r="AG15" s="1"/>
      <c r="AH15" s="1"/>
      <c r="AI15" s="1"/>
      <c r="AJ15" s="1" t="s">
        <v>106</v>
      </c>
      <c r="AK15" s="1" t="s">
        <v>167</v>
      </c>
      <c r="AL15" s="1"/>
      <c r="AM15" s="1"/>
    </row>
    <row r="16" ht="15.75" customHeight="1">
      <c r="A16" s="196" t="s">
        <v>18783</v>
      </c>
      <c r="B16" s="196" t="s">
        <v>18784</v>
      </c>
      <c r="C16" s="196" t="str">
        <f>VLOOKUP(A16,'import Tokat'!A:P,3,0)</f>
        <v>DOĞRU</v>
      </c>
      <c r="D16" s="196" t="s">
        <v>1443</v>
      </c>
      <c r="E16" s="196">
        <f>VLOOKUP(A16,'import Tokat'!A:P,5,0)</f>
        <v>2804</v>
      </c>
      <c r="F16" s="196">
        <f>VLOOKUP(A16,'import Tokat'!A:P,6,0)</f>
        <v>169</v>
      </c>
      <c r="G16" s="196">
        <f>VLOOKUP(A16,'import Tokat'!A:P,7,0)</f>
        <v>26</v>
      </c>
      <c r="H16" s="196">
        <f>VLOOKUP(A16,'import Tokat'!A:P,8,0)</f>
        <v>40</v>
      </c>
      <c r="I16" s="196">
        <f>VLOOKUP(A16,'import Tokat'!A:P,9,0)</f>
        <v>66</v>
      </c>
      <c r="J16" s="216">
        <f>VLOOKUP(A16,'import Tokat'!A:P,10,0)</f>
        <v>0.39</v>
      </c>
      <c r="K16" s="196" t="s">
        <v>18785</v>
      </c>
      <c r="L16" s="196">
        <v>3.562150007E9</v>
      </c>
      <c r="M16" s="196" t="s">
        <v>1350</v>
      </c>
      <c r="N16" s="196" t="s">
        <v>18718</v>
      </c>
      <c r="O16" s="196" t="s">
        <v>18786</v>
      </c>
      <c r="P16" s="230" t="str">
        <f>VLOOKUP(A16,'import Tokat'!A:P,16,0)</f>
        <v>Geleneksel</v>
      </c>
      <c r="Q16" s="1" t="b">
        <v>1</v>
      </c>
      <c r="R16" s="1"/>
      <c r="S16" s="1"/>
      <c r="T16" s="555"/>
      <c r="U16" s="1" t="s">
        <v>18787</v>
      </c>
      <c r="V16" s="208"/>
      <c r="W16" s="208"/>
      <c r="X16" s="1"/>
      <c r="Y16" s="1" t="s">
        <v>43</v>
      </c>
      <c r="Z16" s="208">
        <v>44592.0</v>
      </c>
      <c r="AA16" s="1" t="s">
        <v>1353</v>
      </c>
      <c r="AB16" s="363">
        <v>44593.0</v>
      </c>
      <c r="AC16" s="1"/>
      <c r="AD16" s="1"/>
      <c r="AE16" s="1"/>
      <c r="AF16" s="1"/>
      <c r="AG16" s="1"/>
      <c r="AH16" s="1"/>
      <c r="AI16" s="1" t="s">
        <v>149</v>
      </c>
      <c r="AJ16" s="1" t="s">
        <v>149</v>
      </c>
      <c r="AK16" s="1"/>
      <c r="AL16" s="1"/>
      <c r="AM16" s="1"/>
    </row>
    <row r="17" ht="15.75" customHeight="1">
      <c r="A17" s="211" t="s">
        <v>18788</v>
      </c>
      <c r="B17" s="211" t="s">
        <v>18789</v>
      </c>
      <c r="C17" s="196" t="str">
        <f>VLOOKUP(A17,'import Tokat'!A:P,3,0)</f>
        <v>DOĞRU</v>
      </c>
      <c r="D17" s="211" t="s">
        <v>1507</v>
      </c>
      <c r="E17" s="196">
        <f>VLOOKUP(A17,'import Tokat'!A:P,5,0)</f>
        <v>12</v>
      </c>
      <c r="F17" s="196">
        <f>VLOOKUP(A17,'import Tokat'!A:P,6,0)</f>
        <v>9</v>
      </c>
      <c r="G17" s="196">
        <f>VLOOKUP(A17,'import Tokat'!A:P,7,0)</f>
        <v>0</v>
      </c>
      <c r="H17" s="196">
        <f>VLOOKUP(A17,'import Tokat'!A:P,8,0)</f>
        <v>21</v>
      </c>
      <c r="I17" s="196">
        <f>VLOOKUP(A17,'import Tokat'!A:P,9,0)</f>
        <v>21</v>
      </c>
      <c r="J17" s="216">
        <f>VLOOKUP(A17,'import Tokat'!A:P,10,0)</f>
        <v>0</v>
      </c>
      <c r="K17" s="211" t="s">
        <v>18790</v>
      </c>
      <c r="L17" s="211">
        <v>5.469516E9</v>
      </c>
      <c r="M17" s="211" t="s">
        <v>1350</v>
      </c>
      <c r="N17" s="211" t="s">
        <v>1945</v>
      </c>
      <c r="O17" s="211" t="s">
        <v>18791</v>
      </c>
      <c r="P17" s="230" t="str">
        <f>VLOOKUP(A17,'import Tokat'!A:P,16,0)</f>
        <v>Geleneksel</v>
      </c>
      <c r="Q17" s="1" t="b">
        <v>0</v>
      </c>
      <c r="R17" s="1"/>
      <c r="S17" s="1"/>
      <c r="T17" s="555"/>
      <c r="V17" s="208"/>
      <c r="W17" s="208"/>
      <c r="X17" s="1"/>
      <c r="Y17" s="1"/>
      <c r="Z17" s="208"/>
      <c r="AA17" s="1"/>
      <c r="AB17" s="1"/>
      <c r="AC17" s="1"/>
      <c r="AD17" s="1"/>
      <c r="AE17" s="1"/>
      <c r="AF17" s="1"/>
      <c r="AG17" s="1"/>
      <c r="AH17" s="1"/>
      <c r="AI17" s="1"/>
      <c r="AJ17" s="1"/>
      <c r="AK17" s="1"/>
      <c r="AL17" s="1"/>
      <c r="AM17" s="1"/>
    </row>
    <row r="18" ht="15.75" customHeight="1">
      <c r="A18" s="196" t="s">
        <v>18792</v>
      </c>
      <c r="B18" s="196" t="s">
        <v>18793</v>
      </c>
      <c r="C18" s="196" t="str">
        <f>VLOOKUP(A18,'import Tokat'!A:P,3,0)</f>
        <v>DOĞRU</v>
      </c>
      <c r="D18" s="196" t="s">
        <v>1364</v>
      </c>
      <c r="E18" s="196">
        <f>VLOOKUP(A18,'import Tokat'!A:P,5,0)</f>
        <v>180</v>
      </c>
      <c r="F18" s="196">
        <f>VLOOKUP(A18,'import Tokat'!A:P,6,0)</f>
        <v>1</v>
      </c>
      <c r="G18" s="196">
        <f>VLOOKUP(A18,'import Tokat'!A:P,7,0)</f>
        <v>7</v>
      </c>
      <c r="H18" s="196">
        <f>VLOOKUP(A18,'import Tokat'!A:P,8,0)</f>
        <v>11</v>
      </c>
      <c r="I18" s="196">
        <f>VLOOKUP(A18,'import Tokat'!A:P,9,0)</f>
        <v>18</v>
      </c>
      <c r="J18" s="216">
        <f>VLOOKUP(A18,'import Tokat'!A:P,10,0)</f>
        <v>0.39</v>
      </c>
      <c r="K18" s="196" t="s">
        <v>18794</v>
      </c>
      <c r="L18" s="196">
        <v>5.069876769E9</v>
      </c>
      <c r="M18" s="196" t="s">
        <v>1350</v>
      </c>
      <c r="N18" s="196" t="s">
        <v>1945</v>
      </c>
      <c r="O18" s="196" t="s">
        <v>18795</v>
      </c>
      <c r="P18" s="230" t="str">
        <f>VLOOKUP(A18,'import Tokat'!A:P,16,0)</f>
        <v>Geleneksel</v>
      </c>
      <c r="Q18" s="1" t="b">
        <v>0</v>
      </c>
      <c r="R18" s="1" t="s">
        <v>38</v>
      </c>
      <c r="S18" s="1" t="s">
        <v>4838</v>
      </c>
      <c r="T18" s="1" t="s">
        <v>18796</v>
      </c>
      <c r="V18" s="208">
        <v>44340.0</v>
      </c>
      <c r="W18" s="208">
        <v>44343.0</v>
      </c>
      <c r="X18" s="1"/>
      <c r="Y18" s="1" t="s">
        <v>1353</v>
      </c>
      <c r="Z18" s="208">
        <v>44340.0</v>
      </c>
      <c r="AA18" s="1"/>
      <c r="AB18" s="1"/>
      <c r="AC18" s="1"/>
      <c r="AD18" s="1"/>
      <c r="AE18" s="1"/>
      <c r="AF18" s="1"/>
      <c r="AG18" s="1"/>
      <c r="AH18" s="1"/>
      <c r="AI18" s="1"/>
      <c r="AJ18" s="1"/>
      <c r="AK18" s="1"/>
      <c r="AL18" s="1"/>
      <c r="AM18" s="1"/>
    </row>
    <row r="19" ht="15.75" customHeight="1">
      <c r="A19" s="211" t="s">
        <v>18797</v>
      </c>
      <c r="B19" s="211" t="s">
        <v>18798</v>
      </c>
      <c r="C19" s="196" t="str">
        <f>VLOOKUP(A19,'import Tokat'!A:P,3,0)</f>
        <v>DOĞRU</v>
      </c>
      <c r="D19" s="211" t="s">
        <v>1507</v>
      </c>
      <c r="E19" s="196">
        <f>VLOOKUP(A19,'import Tokat'!A:P,5,0)</f>
        <v>75</v>
      </c>
      <c r="F19" s="196">
        <f>VLOOKUP(A19,'import Tokat'!A:P,6,0)</f>
        <v>73</v>
      </c>
      <c r="G19" s="196">
        <f>VLOOKUP(A19,'import Tokat'!A:P,7,0)</f>
        <v>0</v>
      </c>
      <c r="H19" s="196">
        <f>VLOOKUP(A19,'import Tokat'!A:P,8,0)</f>
        <v>51</v>
      </c>
      <c r="I19" s="196">
        <f>VLOOKUP(A19,'import Tokat'!A:P,9,0)</f>
        <v>51</v>
      </c>
      <c r="J19" s="216">
        <f>VLOOKUP(A19,'import Tokat'!A:P,10,0)</f>
        <v>0</v>
      </c>
      <c r="K19" s="211" t="s">
        <v>18799</v>
      </c>
      <c r="L19" s="211">
        <v>3.562142233E9</v>
      </c>
      <c r="M19" s="211" t="s">
        <v>1350</v>
      </c>
      <c r="N19" s="211" t="s">
        <v>18800</v>
      </c>
      <c r="O19" s="211" t="s">
        <v>18801</v>
      </c>
      <c r="P19" s="230" t="str">
        <f>VLOOKUP(A19,'import Tokat'!A:P,16,0)</f>
        <v>Geleneksel</v>
      </c>
      <c r="Q19" s="1" t="b">
        <v>0</v>
      </c>
      <c r="R19" s="1"/>
      <c r="S19" s="1"/>
      <c r="T19" s="1"/>
      <c r="V19" s="208"/>
      <c r="W19" s="208"/>
      <c r="X19" s="1"/>
      <c r="Y19" s="1"/>
      <c r="Z19" s="208"/>
      <c r="AA19" s="1"/>
      <c r="AB19" s="1"/>
      <c r="AC19" s="1"/>
      <c r="AD19" s="1"/>
      <c r="AE19" s="1"/>
      <c r="AF19" s="1"/>
      <c r="AG19" s="1"/>
      <c r="AH19" s="1"/>
      <c r="AI19" s="1"/>
      <c r="AJ19" s="1"/>
      <c r="AK19" s="1"/>
      <c r="AL19" s="1"/>
      <c r="AM19" s="1"/>
    </row>
    <row r="20" ht="15.75" customHeight="1">
      <c r="A20" s="196" t="s">
        <v>18802</v>
      </c>
      <c r="B20" s="196" t="s">
        <v>18803</v>
      </c>
      <c r="C20" s="196" t="str">
        <f>VLOOKUP(A20,'import Tokat'!A:P,3,0)</f>
        <v>DOĞRU</v>
      </c>
      <c r="D20" s="196" t="s">
        <v>1370</v>
      </c>
      <c r="E20" s="196">
        <f>VLOOKUP(A20,'import Tokat'!A:P,5,0)</f>
        <v>370</v>
      </c>
      <c r="F20" s="196" t="str">
        <f>VLOOKUP(A20,'import Tokat'!A:P,6,0)</f>
        <v/>
      </c>
      <c r="G20" s="196">
        <f>VLOOKUP(A20,'import Tokat'!A:P,7,0)</f>
        <v>0</v>
      </c>
      <c r="H20" s="196">
        <f>VLOOKUP(A20,'import Tokat'!A:P,8,0)</f>
        <v>23</v>
      </c>
      <c r="I20" s="196">
        <f>VLOOKUP(A20,'import Tokat'!A:P,9,0)</f>
        <v>23</v>
      </c>
      <c r="J20" s="216">
        <f>VLOOKUP(A20,'import Tokat'!A:P,10,0)</f>
        <v>0</v>
      </c>
      <c r="K20" s="196" t="s">
        <v>18804</v>
      </c>
      <c r="L20" s="196">
        <v>3.56229102E9</v>
      </c>
      <c r="M20" s="196" t="s">
        <v>1350</v>
      </c>
      <c r="N20" s="196" t="s">
        <v>1945</v>
      </c>
      <c r="O20" s="196" t="s">
        <v>18805</v>
      </c>
      <c r="P20" s="230" t="str">
        <f>VLOOKUP(A20,'import Tokat'!A:P,16,0)</f>
        <v>Geleneksel</v>
      </c>
      <c r="Q20" s="1" t="b">
        <v>0</v>
      </c>
      <c r="R20" s="1" t="s">
        <v>28</v>
      </c>
      <c r="S20" s="1" t="s">
        <v>404</v>
      </c>
      <c r="T20" s="2" t="s">
        <v>18720</v>
      </c>
      <c r="U20" s="1" t="s">
        <v>18806</v>
      </c>
      <c r="V20" s="208">
        <v>44611.0</v>
      </c>
      <c r="W20" s="208">
        <v>44615.0</v>
      </c>
      <c r="X20" s="1"/>
      <c r="Y20" s="1" t="s">
        <v>1506</v>
      </c>
      <c r="Z20" s="208">
        <v>44590.0</v>
      </c>
      <c r="AA20" s="1" t="s">
        <v>1353</v>
      </c>
      <c r="AB20" s="363">
        <v>44593.0</v>
      </c>
      <c r="AC20" s="1" t="s">
        <v>1353</v>
      </c>
      <c r="AD20" s="363">
        <v>44595.0</v>
      </c>
      <c r="AE20" s="1" t="s">
        <v>1353</v>
      </c>
      <c r="AF20" s="363">
        <v>44599.0</v>
      </c>
      <c r="AG20" s="1" t="s">
        <v>1353</v>
      </c>
      <c r="AH20" s="363">
        <v>44611.0</v>
      </c>
      <c r="AI20" s="1" t="s">
        <v>100</v>
      </c>
      <c r="AJ20" s="1" t="s">
        <v>149</v>
      </c>
      <c r="AK20" s="1" t="s">
        <v>610</v>
      </c>
      <c r="AL20" s="1" t="s">
        <v>149</v>
      </c>
      <c r="AM20" s="1" t="s">
        <v>100</v>
      </c>
    </row>
    <row r="21" ht="15.75" customHeight="1">
      <c r="A21" s="196" t="s">
        <v>18807</v>
      </c>
      <c r="B21" s="196" t="s">
        <v>18808</v>
      </c>
      <c r="C21" s="196" t="str">
        <f>VLOOKUP(A21,'import Tokat'!A:P,3,0)</f>
        <v>DOĞRU</v>
      </c>
      <c r="D21" s="196" t="s">
        <v>1507</v>
      </c>
      <c r="E21" s="196">
        <f>VLOOKUP(A21,'import Tokat'!A:P,5,0)</f>
        <v>108</v>
      </c>
      <c r="F21" s="196" t="str">
        <f>VLOOKUP(A21,'import Tokat'!A:P,6,0)</f>
        <v/>
      </c>
      <c r="G21" s="196">
        <f>VLOOKUP(A21,'import Tokat'!A:P,7,0)</f>
        <v>14</v>
      </c>
      <c r="H21" s="196">
        <f>VLOOKUP(A21,'import Tokat'!A:P,8,0)</f>
        <v>0</v>
      </c>
      <c r="I21" s="196">
        <f>VLOOKUP(A21,'import Tokat'!A:P,9,0)</f>
        <v>14</v>
      </c>
      <c r="J21" s="216">
        <f>VLOOKUP(A21,'import Tokat'!A:P,10,0)</f>
        <v>1</v>
      </c>
      <c r="K21" s="196" t="s">
        <v>18809</v>
      </c>
      <c r="L21" s="196">
        <v>5.395014943E9</v>
      </c>
      <c r="M21" s="196" t="s">
        <v>1350</v>
      </c>
      <c r="N21" s="196" t="s">
        <v>18718</v>
      </c>
      <c r="O21" s="196" t="s">
        <v>18810</v>
      </c>
      <c r="P21" s="230" t="str">
        <f>VLOOKUP(A21,'import Tokat'!A:P,16,0)</f>
        <v>Geleneksel</v>
      </c>
      <c r="Q21" s="1" t="b">
        <v>0</v>
      </c>
      <c r="R21" s="1" t="s">
        <v>32</v>
      </c>
      <c r="S21" s="1"/>
      <c r="T21" s="1"/>
      <c r="V21" s="208"/>
      <c r="W21" s="208"/>
      <c r="X21" s="1"/>
      <c r="Y21" s="1"/>
      <c r="Z21" s="208"/>
      <c r="AA21" s="1"/>
      <c r="AB21" s="1"/>
      <c r="AC21" s="1"/>
      <c r="AD21" s="1"/>
      <c r="AE21" s="1"/>
      <c r="AF21" s="1"/>
      <c r="AG21" s="1"/>
      <c r="AH21" s="1"/>
      <c r="AI21" s="1"/>
      <c r="AJ21" s="1"/>
      <c r="AK21" s="1"/>
      <c r="AL21" s="1"/>
      <c r="AM21" s="1"/>
    </row>
    <row r="22" ht="15.75" customHeight="1">
      <c r="A22" s="196" t="s">
        <v>18811</v>
      </c>
      <c r="B22" s="196" t="s">
        <v>18812</v>
      </c>
      <c r="C22" s="196" t="str">
        <f>VLOOKUP(A22,'import Tokat'!A:P,3,0)</f>
        <v>DOĞRU</v>
      </c>
      <c r="D22" s="196" t="s">
        <v>1385</v>
      </c>
      <c r="E22" s="196">
        <f>VLOOKUP(A22,'import Tokat'!A:P,5,0)</f>
        <v>3039</v>
      </c>
      <c r="F22" s="196">
        <f>VLOOKUP(A22,'import Tokat'!A:P,6,0)</f>
        <v>83</v>
      </c>
      <c r="G22" s="196">
        <f>VLOOKUP(A22,'import Tokat'!A:P,7,0)</f>
        <v>7</v>
      </c>
      <c r="H22" s="196">
        <f>VLOOKUP(A22,'import Tokat'!A:P,8,0)</f>
        <v>23</v>
      </c>
      <c r="I22" s="196">
        <f>VLOOKUP(A22,'import Tokat'!A:P,9,0)</f>
        <v>30</v>
      </c>
      <c r="J22" s="216">
        <f>VLOOKUP(A22,'import Tokat'!A:P,10,0)</f>
        <v>0.23</v>
      </c>
      <c r="K22" s="196" t="s">
        <v>18813</v>
      </c>
      <c r="L22" s="196">
        <v>5.44850047E9</v>
      </c>
      <c r="M22" s="196" t="s">
        <v>1350</v>
      </c>
      <c r="N22" s="196" t="s">
        <v>18718</v>
      </c>
      <c r="O22" s="196" t="s">
        <v>18814</v>
      </c>
      <c r="P22" s="230" t="str">
        <f>VLOOKUP(A22,'import Tokat'!A:P,16,0)</f>
        <v>Geleneksel</v>
      </c>
      <c r="Q22" s="1" t="b">
        <v>0</v>
      </c>
      <c r="R22" s="1" t="s">
        <v>38</v>
      </c>
      <c r="S22" s="1" t="s">
        <v>149</v>
      </c>
      <c r="T22" s="2" t="s">
        <v>18720</v>
      </c>
      <c r="V22" s="208">
        <v>44602.0</v>
      </c>
      <c r="W22" s="208">
        <v>44608.0</v>
      </c>
      <c r="X22" s="1"/>
      <c r="Y22" s="1" t="s">
        <v>1353</v>
      </c>
      <c r="Z22" s="208">
        <v>44342.0</v>
      </c>
      <c r="AA22" s="1" t="s">
        <v>1353</v>
      </c>
      <c r="AB22" s="363">
        <v>44597.0</v>
      </c>
      <c r="AC22" s="1" t="s">
        <v>1353</v>
      </c>
      <c r="AD22" s="363">
        <v>44600.0</v>
      </c>
      <c r="AE22" s="1" t="s">
        <v>1353</v>
      </c>
      <c r="AF22" s="363">
        <v>44602.0</v>
      </c>
      <c r="AG22" s="1"/>
      <c r="AH22" s="1"/>
      <c r="AI22" s="1"/>
      <c r="AJ22" s="1" t="s">
        <v>149</v>
      </c>
      <c r="AK22" s="1" t="s">
        <v>149</v>
      </c>
      <c r="AL22" s="1" t="s">
        <v>149</v>
      </c>
      <c r="AM22" s="1"/>
    </row>
    <row r="23" ht="15.75" customHeight="1">
      <c r="A23" s="211" t="s">
        <v>18815</v>
      </c>
      <c r="B23" s="211" t="s">
        <v>18816</v>
      </c>
      <c r="C23" s="196" t="str">
        <f>VLOOKUP(A23,'import Tokat'!A:P,3,0)</f>
        <v>DOĞRU</v>
      </c>
      <c r="D23" s="211" t="s">
        <v>1789</v>
      </c>
      <c r="E23" s="196">
        <f>VLOOKUP(A23,'import Tokat'!A:P,5,0)</f>
        <v>10</v>
      </c>
      <c r="F23" s="196">
        <f>VLOOKUP(A23,'import Tokat'!A:P,6,0)</f>
        <v>10</v>
      </c>
      <c r="G23" s="196">
        <f>VLOOKUP(A23,'import Tokat'!A:P,7,0)</f>
        <v>0</v>
      </c>
      <c r="H23" s="196">
        <f>VLOOKUP(A23,'import Tokat'!A:P,8,0)</f>
        <v>6</v>
      </c>
      <c r="I23" s="196">
        <f>VLOOKUP(A23,'import Tokat'!A:P,9,0)</f>
        <v>6</v>
      </c>
      <c r="J23" s="216">
        <f>VLOOKUP(A23,'import Tokat'!A:P,10,0)</f>
        <v>0</v>
      </c>
      <c r="K23" s="211" t="s">
        <v>18817</v>
      </c>
      <c r="L23" s="211">
        <v>5.423566097E9</v>
      </c>
      <c r="M23" s="211" t="s">
        <v>1350</v>
      </c>
      <c r="N23" s="211" t="s">
        <v>1945</v>
      </c>
      <c r="O23" s="211" t="s">
        <v>18805</v>
      </c>
      <c r="P23" s="230" t="str">
        <f>VLOOKUP(A23,'import Tokat'!A:P,16,0)</f>
        <v>Geleneksel</v>
      </c>
      <c r="Q23" s="1" t="b">
        <v>0</v>
      </c>
      <c r="R23" s="1"/>
      <c r="S23" s="1"/>
      <c r="T23" s="1"/>
      <c r="V23" s="208"/>
      <c r="W23" s="208"/>
      <c r="X23" s="1"/>
      <c r="Y23" s="1"/>
      <c r="Z23" s="208"/>
      <c r="AA23" s="1"/>
      <c r="AB23" s="1"/>
      <c r="AC23" s="1"/>
      <c r="AD23" s="1"/>
      <c r="AE23" s="1"/>
      <c r="AF23" s="1"/>
      <c r="AG23" s="1"/>
      <c r="AH23" s="1"/>
      <c r="AI23" s="1"/>
      <c r="AJ23" s="1"/>
      <c r="AK23" s="1"/>
      <c r="AL23" s="1"/>
      <c r="AM23" s="1"/>
    </row>
    <row r="24" ht="15.75" customHeight="1">
      <c r="A24" s="196" t="s">
        <v>18818</v>
      </c>
      <c r="B24" s="196" t="s">
        <v>18819</v>
      </c>
      <c r="C24" s="196" t="str">
        <f>VLOOKUP(A24,'import Tokat'!A:P,3,0)</f>
        <v>DOĞRU</v>
      </c>
      <c r="D24" s="196" t="s">
        <v>1378</v>
      </c>
      <c r="E24" s="196">
        <f>VLOOKUP(A24,'import Tokat'!A:P,5,0)</f>
        <v>9050</v>
      </c>
      <c r="F24" s="196">
        <f>VLOOKUP(A24,'import Tokat'!A:P,6,0)</f>
        <v>370</v>
      </c>
      <c r="G24" s="196">
        <f>VLOOKUP(A24,'import Tokat'!A:P,7,0)</f>
        <v>1</v>
      </c>
      <c r="H24" s="196">
        <f>VLOOKUP(A24,'import Tokat'!A:P,8,0)</f>
        <v>26</v>
      </c>
      <c r="I24" s="196">
        <f>VLOOKUP(A24,'import Tokat'!A:P,9,0)</f>
        <v>27</v>
      </c>
      <c r="J24" s="216">
        <f>VLOOKUP(A24,'import Tokat'!A:P,10,0)</f>
        <v>0.04</v>
      </c>
      <c r="K24" s="196" t="s">
        <v>18820</v>
      </c>
      <c r="L24" s="196">
        <v>3.562144205E9</v>
      </c>
      <c r="M24" s="196" t="s">
        <v>1350</v>
      </c>
      <c r="N24" s="196" t="s">
        <v>18735</v>
      </c>
      <c r="O24" s="196" t="s">
        <v>18821</v>
      </c>
      <c r="P24" s="230" t="str">
        <f>VLOOKUP(A24,'import Tokat'!A:P,16,0)</f>
        <v>Geleneksel</v>
      </c>
      <c r="Q24" s="1" t="b">
        <v>0</v>
      </c>
      <c r="R24" s="1" t="s">
        <v>38</v>
      </c>
      <c r="S24" s="1" t="s">
        <v>167</v>
      </c>
      <c r="T24" s="207" t="s">
        <v>18720</v>
      </c>
      <c r="V24" s="208">
        <v>44614.0</v>
      </c>
      <c r="W24" s="208">
        <v>44617.0</v>
      </c>
      <c r="X24" s="1"/>
      <c r="Y24" s="1" t="s">
        <v>1353</v>
      </c>
      <c r="Z24" s="208">
        <v>44342.0</v>
      </c>
      <c r="AA24" s="1" t="s">
        <v>1353</v>
      </c>
      <c r="AB24" s="363">
        <v>44600.0</v>
      </c>
      <c r="AC24" s="1" t="s">
        <v>1353</v>
      </c>
      <c r="AD24" s="363">
        <v>44614.0</v>
      </c>
      <c r="AE24" s="1"/>
      <c r="AF24" s="1"/>
      <c r="AG24" s="1"/>
      <c r="AH24" s="1"/>
      <c r="AI24" s="1" t="s">
        <v>404</v>
      </c>
      <c r="AJ24" s="1" t="s">
        <v>167</v>
      </c>
      <c r="AK24" s="1"/>
      <c r="AL24" s="1"/>
      <c r="AM24" s="1"/>
    </row>
    <row r="25" ht="15.75" customHeight="1">
      <c r="A25" s="196" t="s">
        <v>18822</v>
      </c>
      <c r="B25" s="196" t="s">
        <v>18823</v>
      </c>
      <c r="C25" s="196" t="str">
        <f>VLOOKUP(A25,'import Tokat'!A:P,3,0)</f>
        <v>DOĞRU</v>
      </c>
      <c r="D25" s="196" t="s">
        <v>1348</v>
      </c>
      <c r="E25" s="196">
        <f>VLOOKUP(A25,'import Tokat'!A:P,5,0)</f>
        <v>5068</v>
      </c>
      <c r="F25" s="196">
        <f>VLOOKUP(A25,'import Tokat'!A:P,6,0)</f>
        <v>365</v>
      </c>
      <c r="G25" s="196">
        <f>VLOOKUP(A25,'import Tokat'!A:P,7,0)</f>
        <v>30</v>
      </c>
      <c r="H25" s="196">
        <f>VLOOKUP(A25,'import Tokat'!A:P,8,0)</f>
        <v>9</v>
      </c>
      <c r="I25" s="196">
        <f>VLOOKUP(A25,'import Tokat'!A:P,9,0)</f>
        <v>39</v>
      </c>
      <c r="J25" s="216">
        <f>VLOOKUP(A25,'import Tokat'!A:P,10,0)</f>
        <v>0.77</v>
      </c>
      <c r="K25" s="196" t="s">
        <v>18824</v>
      </c>
      <c r="L25" s="196">
        <v>3.567770011E9</v>
      </c>
      <c r="M25" s="196" t="s">
        <v>18825</v>
      </c>
      <c r="N25" s="196" t="s">
        <v>1667</v>
      </c>
      <c r="O25" s="196" t="s">
        <v>18826</v>
      </c>
      <c r="P25" s="230" t="str">
        <f>VLOOKUP(A25,'import Tokat'!A:P,16,0)</f>
        <v>Geleneksel</v>
      </c>
      <c r="Q25" s="1" t="b">
        <v>0</v>
      </c>
      <c r="R25" s="1"/>
      <c r="S25" s="1"/>
      <c r="T25" s="1"/>
      <c r="V25" s="208"/>
      <c r="W25" s="208"/>
      <c r="X25" s="1"/>
      <c r="Y25" s="1"/>
      <c r="Z25" s="208"/>
      <c r="AA25" s="1"/>
      <c r="AB25" s="1"/>
      <c r="AC25" s="1"/>
      <c r="AD25" s="1"/>
      <c r="AE25" s="1"/>
      <c r="AF25" s="1"/>
      <c r="AG25" s="1"/>
      <c r="AH25" s="1"/>
      <c r="AI25" s="1"/>
      <c r="AJ25" s="1"/>
      <c r="AK25" s="1"/>
      <c r="AL25" s="1"/>
      <c r="AM25" s="1"/>
    </row>
    <row r="26" ht="15.75" customHeight="1">
      <c r="A26" s="196" t="s">
        <v>18827</v>
      </c>
      <c r="B26" s="196" t="s">
        <v>18828</v>
      </c>
      <c r="C26" s="196" t="str">
        <f>VLOOKUP(A26,'import Tokat'!A:P,3,0)</f>
        <v>DOĞRU</v>
      </c>
      <c r="D26" s="196" t="s">
        <v>1348</v>
      </c>
      <c r="E26" s="196">
        <f>VLOOKUP(A26,'import Tokat'!A:P,5,0)</f>
        <v>234</v>
      </c>
      <c r="F26" s="196" t="str">
        <f>VLOOKUP(A26,'import Tokat'!A:P,6,0)</f>
        <v/>
      </c>
      <c r="G26" s="196">
        <f>VLOOKUP(A26,'import Tokat'!A:P,7,0)</f>
        <v>0</v>
      </c>
      <c r="H26" s="196">
        <f>VLOOKUP(A26,'import Tokat'!A:P,8,0)</f>
        <v>19</v>
      </c>
      <c r="I26" s="196">
        <f>VLOOKUP(A26,'import Tokat'!A:P,9,0)</f>
        <v>19</v>
      </c>
      <c r="J26" s="216">
        <f>VLOOKUP(A26,'import Tokat'!A:P,10,0)</f>
        <v>0</v>
      </c>
      <c r="K26" s="196" t="s">
        <v>18829</v>
      </c>
      <c r="L26" s="196">
        <v>5.307753077E9</v>
      </c>
      <c r="M26" s="196" t="s">
        <v>1350</v>
      </c>
      <c r="N26" s="196" t="s">
        <v>18718</v>
      </c>
      <c r="O26" s="196" t="s">
        <v>18830</v>
      </c>
      <c r="P26" s="230" t="str">
        <f>VLOOKUP(A26,'import Tokat'!A:P,16,0)</f>
        <v>Geleneksel</v>
      </c>
      <c r="Q26" s="1" t="b">
        <v>0</v>
      </c>
      <c r="R26" s="1" t="s">
        <v>33</v>
      </c>
      <c r="S26" s="1" t="s">
        <v>149</v>
      </c>
      <c r="T26" s="2" t="s">
        <v>18720</v>
      </c>
      <c r="U26" s="1" t="s">
        <v>18831</v>
      </c>
      <c r="V26" s="208">
        <v>44593.0</v>
      </c>
      <c r="W26" s="208">
        <v>44597.0</v>
      </c>
      <c r="X26" s="1"/>
      <c r="Y26" s="1" t="s">
        <v>1353</v>
      </c>
      <c r="Z26" s="208">
        <v>44592.0</v>
      </c>
      <c r="AA26" s="1" t="s">
        <v>1353</v>
      </c>
      <c r="AB26" s="363">
        <v>44593.0</v>
      </c>
      <c r="AC26" s="1" t="s">
        <v>1475</v>
      </c>
      <c r="AD26" s="363">
        <v>44600.0</v>
      </c>
      <c r="AE26" s="1" t="s">
        <v>1475</v>
      </c>
      <c r="AF26" s="363">
        <v>44601.0</v>
      </c>
      <c r="AG26" s="1"/>
      <c r="AH26" s="1"/>
      <c r="AI26" s="1" t="s">
        <v>149</v>
      </c>
      <c r="AJ26" s="1" t="s">
        <v>149</v>
      </c>
      <c r="AK26" s="1" t="s">
        <v>149</v>
      </c>
      <c r="AL26" s="1" t="s">
        <v>128</v>
      </c>
      <c r="AM26" s="1"/>
    </row>
    <row r="27" ht="15.75" customHeight="1">
      <c r="A27" s="211" t="s">
        <v>18832</v>
      </c>
      <c r="B27" s="211" t="s">
        <v>18833</v>
      </c>
      <c r="C27" s="196" t="str">
        <f>VLOOKUP(A27,'import Tokat'!A:P,3,0)</f>
        <v>DOĞRU</v>
      </c>
      <c r="D27" s="211" t="s">
        <v>1370</v>
      </c>
      <c r="E27" s="196">
        <f>VLOOKUP(A27,'import Tokat'!A:P,5,0)</f>
        <v>24</v>
      </c>
      <c r="F27" s="196" t="str">
        <f>VLOOKUP(A27,'import Tokat'!A:P,6,0)</f>
        <v/>
      </c>
      <c r="G27" s="196">
        <f>VLOOKUP(A27,'import Tokat'!A:P,7,0)</f>
        <v>0</v>
      </c>
      <c r="H27" s="196">
        <f>VLOOKUP(A27,'import Tokat'!A:P,8,0)</f>
        <v>12</v>
      </c>
      <c r="I27" s="196">
        <f>VLOOKUP(A27,'import Tokat'!A:P,9,0)</f>
        <v>12</v>
      </c>
      <c r="J27" s="216">
        <f>VLOOKUP(A27,'import Tokat'!A:P,10,0)</f>
        <v>0</v>
      </c>
      <c r="K27" s="211" t="s">
        <v>18834</v>
      </c>
      <c r="L27" s="211">
        <v>3.562130303E9</v>
      </c>
      <c r="M27" s="211" t="s">
        <v>1350</v>
      </c>
      <c r="N27" s="211" t="s">
        <v>18800</v>
      </c>
      <c r="O27" s="211" t="s">
        <v>18835</v>
      </c>
      <c r="P27" s="230" t="str">
        <f>VLOOKUP(A27,'import Tokat'!A:P,16,0)</f>
        <v>Geleneksel</v>
      </c>
      <c r="Q27" s="1" t="b">
        <v>0</v>
      </c>
      <c r="R27" s="1"/>
      <c r="S27" s="1"/>
      <c r="T27" s="1"/>
      <c r="V27" s="208"/>
      <c r="W27" s="208"/>
      <c r="X27" s="1"/>
      <c r="Y27" s="1"/>
      <c r="Z27" s="208"/>
      <c r="AA27" s="1"/>
      <c r="AB27" s="1"/>
      <c r="AC27" s="1"/>
      <c r="AD27" s="1"/>
      <c r="AE27" s="1"/>
      <c r="AF27" s="1"/>
      <c r="AG27" s="1"/>
      <c r="AH27" s="1"/>
      <c r="AI27" s="1"/>
      <c r="AJ27" s="1"/>
      <c r="AK27" s="1"/>
      <c r="AL27" s="1"/>
      <c r="AM27" s="1"/>
    </row>
    <row r="28" ht="15.75" customHeight="1">
      <c r="A28" s="211" t="s">
        <v>18836</v>
      </c>
      <c r="B28" s="211" t="s">
        <v>18837</v>
      </c>
      <c r="C28" s="196" t="str">
        <f>VLOOKUP(A28,'import Tokat'!A:P,3,0)</f>
        <v>DOĞRU</v>
      </c>
      <c r="D28" s="211" t="s">
        <v>1688</v>
      </c>
      <c r="E28" s="196">
        <f>VLOOKUP(A28,'import Tokat'!A:P,5,0)</f>
        <v>146</v>
      </c>
      <c r="F28" s="196">
        <f>VLOOKUP(A28,'import Tokat'!A:P,6,0)</f>
        <v>79</v>
      </c>
      <c r="G28" s="196">
        <f>VLOOKUP(A28,'import Tokat'!A:P,7,0)</f>
        <v>0</v>
      </c>
      <c r="H28" s="196">
        <f>VLOOKUP(A28,'import Tokat'!A:P,8,0)</f>
        <v>139</v>
      </c>
      <c r="I28" s="196">
        <f>VLOOKUP(A28,'import Tokat'!A:P,9,0)</f>
        <v>139</v>
      </c>
      <c r="J28" s="216">
        <f>VLOOKUP(A28,'import Tokat'!A:P,10,0)</f>
        <v>0</v>
      </c>
      <c r="K28" s="211" t="s">
        <v>18838</v>
      </c>
      <c r="L28" s="211">
        <v>3.562146667E9</v>
      </c>
      <c r="M28" s="211" t="s">
        <v>1350</v>
      </c>
      <c r="N28" s="211" t="s">
        <v>18718</v>
      </c>
      <c r="O28" s="211" t="s">
        <v>18839</v>
      </c>
      <c r="P28" s="230" t="str">
        <f>VLOOKUP(A28,'import Tokat'!A:P,16,0)</f>
        <v>Geleneksel</v>
      </c>
      <c r="Q28" s="1" t="b">
        <v>0</v>
      </c>
      <c r="R28" s="1"/>
      <c r="S28" s="1"/>
      <c r="T28" s="555"/>
      <c r="V28" s="208"/>
      <c r="W28" s="208"/>
      <c r="X28" s="1"/>
      <c r="Y28" s="1"/>
      <c r="Z28" s="208"/>
      <c r="AA28" s="1"/>
      <c r="AB28" s="1"/>
      <c r="AC28" s="1"/>
      <c r="AD28" s="1"/>
      <c r="AE28" s="1"/>
      <c r="AF28" s="1"/>
      <c r="AG28" s="1"/>
      <c r="AH28" s="1"/>
      <c r="AI28" s="1"/>
      <c r="AJ28" s="1"/>
      <c r="AK28" s="1"/>
      <c r="AL28" s="1"/>
      <c r="AM28" s="1"/>
    </row>
    <row r="29" ht="15.75" customHeight="1">
      <c r="A29" s="196" t="s">
        <v>18840</v>
      </c>
      <c r="B29" s="196" t="s">
        <v>18841</v>
      </c>
      <c r="C29" s="196" t="str">
        <f>VLOOKUP(A29,'import Tokat'!A:P,3,0)</f>
        <v>DOĞRU</v>
      </c>
      <c r="D29" s="196" t="s">
        <v>1385</v>
      </c>
      <c r="E29" s="196">
        <f>VLOOKUP(A29,'import Tokat'!A:P,5,0)</f>
        <v>136</v>
      </c>
      <c r="F29" s="196">
        <f>VLOOKUP(A29,'import Tokat'!A:P,6,0)</f>
        <v>6</v>
      </c>
      <c r="G29" s="196">
        <f>VLOOKUP(A29,'import Tokat'!A:P,7,0)</f>
        <v>0</v>
      </c>
      <c r="H29" s="196">
        <f>VLOOKUP(A29,'import Tokat'!A:P,8,0)</f>
        <v>43</v>
      </c>
      <c r="I29" s="196">
        <f>VLOOKUP(A29,'import Tokat'!A:P,9,0)</f>
        <v>43</v>
      </c>
      <c r="J29" s="216">
        <f>VLOOKUP(A29,'import Tokat'!A:P,10,0)</f>
        <v>0</v>
      </c>
      <c r="K29" s="196" t="s">
        <v>18842</v>
      </c>
      <c r="L29" s="196">
        <v>3.56317808E9</v>
      </c>
      <c r="M29" s="196" t="s">
        <v>18843</v>
      </c>
      <c r="N29" s="196" t="s">
        <v>18844</v>
      </c>
      <c r="O29" s="196" t="s">
        <v>18845</v>
      </c>
      <c r="P29" s="230" t="str">
        <f>VLOOKUP(A29,'import Tokat'!A:P,16,0)</f>
        <v>Geleneksel</v>
      </c>
      <c r="Q29" s="1" t="b">
        <v>0</v>
      </c>
      <c r="R29" s="1"/>
      <c r="S29" s="1"/>
      <c r="T29" s="1"/>
      <c r="V29" s="208"/>
      <c r="W29" s="208"/>
      <c r="X29" s="1"/>
      <c r="Y29" s="1"/>
      <c r="Z29" s="208"/>
      <c r="AA29" s="1"/>
      <c r="AB29" s="1"/>
      <c r="AC29" s="1"/>
      <c r="AD29" s="1"/>
      <c r="AE29" s="1"/>
      <c r="AF29" s="1"/>
      <c r="AG29" s="1"/>
      <c r="AH29" s="1"/>
      <c r="AI29" s="1"/>
      <c r="AJ29" s="1"/>
      <c r="AK29" s="1"/>
      <c r="AL29" s="1"/>
      <c r="AM29" s="1"/>
    </row>
    <row r="30" ht="15.75" customHeight="1">
      <c r="A30" s="196" t="s">
        <v>18846</v>
      </c>
      <c r="B30" s="196" t="s">
        <v>18847</v>
      </c>
      <c r="C30" s="196" t="str">
        <f>VLOOKUP(A30,'import Tokat'!A:P,3,0)</f>
        <v>DOĞRU</v>
      </c>
      <c r="D30" s="196" t="s">
        <v>1378</v>
      </c>
      <c r="E30" s="196">
        <f>VLOOKUP(A30,'import Tokat'!A:P,5,0)</f>
        <v>6718</v>
      </c>
      <c r="F30" s="196">
        <f>VLOOKUP(A30,'import Tokat'!A:P,6,0)</f>
        <v>120</v>
      </c>
      <c r="G30" s="196">
        <f>VLOOKUP(A30,'import Tokat'!A:P,7,0)</f>
        <v>0</v>
      </c>
      <c r="H30" s="196">
        <f>VLOOKUP(A30,'import Tokat'!A:P,8,0)</f>
        <v>31</v>
      </c>
      <c r="I30" s="196">
        <f>VLOOKUP(A30,'import Tokat'!A:P,9,0)</f>
        <v>31</v>
      </c>
      <c r="J30" s="216">
        <f>VLOOKUP(A30,'import Tokat'!A:P,10,0)</f>
        <v>0</v>
      </c>
      <c r="K30" s="196" t="s">
        <v>18848</v>
      </c>
      <c r="L30" s="196">
        <v>3.562128858E9</v>
      </c>
      <c r="M30" s="196" t="s">
        <v>1350</v>
      </c>
      <c r="N30" s="196" t="s">
        <v>18849</v>
      </c>
      <c r="O30" s="196" t="s">
        <v>18850</v>
      </c>
      <c r="P30" s="230" t="str">
        <f>VLOOKUP(A30,'import Tokat'!A:P,16,0)</f>
        <v>Geleneksel</v>
      </c>
      <c r="Q30" s="1" t="b">
        <v>0</v>
      </c>
      <c r="R30" s="1" t="s">
        <v>38</v>
      </c>
      <c r="S30" s="1" t="s">
        <v>610</v>
      </c>
      <c r="T30" s="207" t="s">
        <v>18720</v>
      </c>
      <c r="U30" s="1" t="s">
        <v>18851</v>
      </c>
      <c r="V30" s="208">
        <v>44615.0</v>
      </c>
      <c r="W30" s="208">
        <v>44616.0</v>
      </c>
      <c r="X30" s="1"/>
      <c r="Y30" s="1" t="s">
        <v>43</v>
      </c>
      <c r="Z30" s="208">
        <v>44343.0</v>
      </c>
      <c r="AA30" s="1" t="s">
        <v>1475</v>
      </c>
      <c r="AB30" s="363">
        <v>44594.0</v>
      </c>
      <c r="AC30" s="1" t="s">
        <v>1353</v>
      </c>
      <c r="AD30" s="208">
        <v>44615.0</v>
      </c>
      <c r="AE30" s="1"/>
      <c r="AF30" s="1"/>
      <c r="AG30" s="1"/>
      <c r="AH30" s="1"/>
      <c r="AI30" s="1" t="s">
        <v>100</v>
      </c>
      <c r="AJ30" s="1" t="s">
        <v>404</v>
      </c>
      <c r="AK30" s="1" t="s">
        <v>610</v>
      </c>
      <c r="AL30" s="1"/>
      <c r="AM30" s="1"/>
    </row>
    <row r="31" ht="15.75" customHeight="1">
      <c r="A31" s="211" t="s">
        <v>18852</v>
      </c>
      <c r="B31" s="211" t="s">
        <v>18853</v>
      </c>
      <c r="C31" s="196" t="str">
        <f>VLOOKUP(A31,'import Tokat'!A:P,3,0)</f>
        <v>DOĞRU</v>
      </c>
      <c r="D31" s="211" t="s">
        <v>1789</v>
      </c>
      <c r="E31" s="196">
        <f>VLOOKUP(A31,'import Tokat'!A:P,5,0)</f>
        <v>27</v>
      </c>
      <c r="F31" s="196">
        <f>VLOOKUP(A31,'import Tokat'!A:P,6,0)</f>
        <v>27</v>
      </c>
      <c r="G31" s="196">
        <f>VLOOKUP(A31,'import Tokat'!A:P,7,0)</f>
        <v>0</v>
      </c>
      <c r="H31" s="196">
        <f>VLOOKUP(A31,'import Tokat'!A:P,8,0)</f>
        <v>21</v>
      </c>
      <c r="I31" s="196">
        <f>VLOOKUP(A31,'import Tokat'!A:P,9,0)</f>
        <v>21</v>
      </c>
      <c r="J31" s="216">
        <f>VLOOKUP(A31,'import Tokat'!A:P,10,0)</f>
        <v>0</v>
      </c>
      <c r="K31" s="211" t="s">
        <v>18854</v>
      </c>
      <c r="L31" s="211">
        <v>3.562144433E9</v>
      </c>
      <c r="M31" s="211" t="s">
        <v>1350</v>
      </c>
      <c r="N31" s="211" t="s">
        <v>18735</v>
      </c>
      <c r="O31" s="211" t="s">
        <v>18855</v>
      </c>
      <c r="P31" s="230" t="str">
        <f>VLOOKUP(A31,'import Tokat'!A:P,16,0)</f>
        <v>Geleneksel</v>
      </c>
      <c r="Q31" s="1" t="b">
        <v>0</v>
      </c>
      <c r="R31" s="1"/>
      <c r="S31" s="1"/>
      <c r="T31" s="1"/>
      <c r="V31" s="208"/>
      <c r="W31" s="208"/>
      <c r="X31" s="1"/>
      <c r="Y31" s="1"/>
      <c r="Z31" s="208"/>
      <c r="AA31" s="1"/>
      <c r="AB31" s="1"/>
      <c r="AC31" s="1"/>
      <c r="AD31" s="1"/>
      <c r="AE31" s="1"/>
      <c r="AF31" s="1"/>
      <c r="AG31" s="1"/>
      <c r="AH31" s="1"/>
      <c r="AI31" s="1"/>
      <c r="AJ31" s="1"/>
      <c r="AK31" s="1"/>
      <c r="AL31" s="1"/>
      <c r="AM31" s="1"/>
    </row>
    <row r="32" ht="15.75" customHeight="1">
      <c r="A32" s="196" t="s">
        <v>18856</v>
      </c>
      <c r="B32" s="196" t="s">
        <v>18857</v>
      </c>
      <c r="C32" s="196" t="str">
        <f>VLOOKUP(A32,'import Tokat'!A:P,3,0)</f>
        <v>DOĞRU</v>
      </c>
      <c r="D32" s="196" t="s">
        <v>1507</v>
      </c>
      <c r="E32" s="196">
        <f>VLOOKUP(A32,'import Tokat'!A:P,5,0)</f>
        <v>1929</v>
      </c>
      <c r="F32" s="196">
        <f>VLOOKUP(A32,'import Tokat'!A:P,6,0)</f>
        <v>57</v>
      </c>
      <c r="G32" s="196">
        <f>VLOOKUP(A32,'import Tokat'!A:P,7,0)</f>
        <v>6</v>
      </c>
      <c r="H32" s="196">
        <f>VLOOKUP(A32,'import Tokat'!A:P,8,0)</f>
        <v>8</v>
      </c>
      <c r="I32" s="196">
        <f>VLOOKUP(A32,'import Tokat'!A:P,9,0)</f>
        <v>14</v>
      </c>
      <c r="J32" s="216">
        <f>VLOOKUP(A32,'import Tokat'!A:P,10,0)</f>
        <v>0.43</v>
      </c>
      <c r="K32" s="196" t="s">
        <v>18858</v>
      </c>
      <c r="L32" s="196">
        <v>5.462946064E9</v>
      </c>
      <c r="M32" s="196" t="s">
        <v>1350</v>
      </c>
      <c r="N32" s="196" t="s">
        <v>18718</v>
      </c>
      <c r="O32" s="196" t="s">
        <v>18859</v>
      </c>
      <c r="P32" s="230" t="str">
        <f>VLOOKUP(A32,'import Tokat'!A:P,16,0)</f>
        <v>Geleneksel</v>
      </c>
      <c r="Q32" s="1" t="b">
        <v>0</v>
      </c>
      <c r="R32" s="1" t="s">
        <v>38</v>
      </c>
      <c r="S32" s="1" t="s">
        <v>610</v>
      </c>
      <c r="T32" s="556" t="s">
        <v>18720</v>
      </c>
      <c r="U32" s="1" t="s">
        <v>18860</v>
      </c>
      <c r="V32" s="208">
        <v>44590.0</v>
      </c>
      <c r="W32" s="208">
        <v>44592.0</v>
      </c>
      <c r="X32" s="1"/>
      <c r="Y32" s="1" t="s">
        <v>1353</v>
      </c>
      <c r="Z32" s="208">
        <v>44590.0</v>
      </c>
      <c r="AA32" s="1" t="s">
        <v>1353</v>
      </c>
      <c r="AB32" s="363">
        <v>44600.0</v>
      </c>
      <c r="AC32" s="1"/>
      <c r="AD32" s="1"/>
      <c r="AE32" s="1"/>
      <c r="AF32" s="1"/>
      <c r="AG32" s="1"/>
      <c r="AH32" s="1"/>
      <c r="AI32" s="1" t="s">
        <v>610</v>
      </c>
      <c r="AJ32" s="1" t="s">
        <v>404</v>
      </c>
      <c r="AK32" s="1"/>
      <c r="AL32" s="1"/>
      <c r="AM32" s="1"/>
    </row>
    <row r="33" ht="15.75" customHeight="1">
      <c r="A33" s="211" t="s">
        <v>18861</v>
      </c>
      <c r="B33" s="211" t="s">
        <v>18862</v>
      </c>
      <c r="C33" s="196" t="str">
        <f>VLOOKUP(A33,'import Tokat'!A:P,3,0)</f>
        <v>DOĞRU</v>
      </c>
      <c r="D33" s="211" t="s">
        <v>1378</v>
      </c>
      <c r="E33" s="196" t="str">
        <f>VLOOKUP(A33,'import Tokat'!A:P,5,0)</f>
        <v/>
      </c>
      <c r="F33" s="196" t="str">
        <f>VLOOKUP(A33,'import Tokat'!A:P,6,0)</f>
        <v/>
      </c>
      <c r="G33" s="196">
        <f>VLOOKUP(A33,'import Tokat'!A:P,7,0)</f>
        <v>0</v>
      </c>
      <c r="H33" s="196">
        <f>VLOOKUP(A33,'import Tokat'!A:P,8,0)</f>
        <v>18</v>
      </c>
      <c r="I33" s="196">
        <f>VLOOKUP(A33,'import Tokat'!A:P,9,0)</f>
        <v>18</v>
      </c>
      <c r="J33" s="216">
        <f>VLOOKUP(A33,'import Tokat'!A:P,10,0)</f>
        <v>0</v>
      </c>
      <c r="K33" s="211" t="s">
        <v>18863</v>
      </c>
      <c r="L33" s="211">
        <v>3.562143393E9</v>
      </c>
      <c r="M33" s="211" t="s">
        <v>1350</v>
      </c>
      <c r="N33" s="211" t="s">
        <v>18718</v>
      </c>
      <c r="O33" s="211" t="s">
        <v>18755</v>
      </c>
      <c r="P33" s="230" t="str">
        <f>VLOOKUP(A33,'import Tokat'!A:P,16,0)</f>
        <v>Geleneksel</v>
      </c>
      <c r="Q33" s="1" t="b">
        <v>0</v>
      </c>
      <c r="R33" s="1"/>
      <c r="S33" s="1"/>
      <c r="T33" s="1"/>
      <c r="V33" s="208"/>
      <c r="W33" s="208"/>
      <c r="X33" s="1"/>
      <c r="Y33" s="1"/>
      <c r="Z33" s="208"/>
      <c r="AA33" s="1"/>
      <c r="AB33" s="1"/>
      <c r="AC33" s="1"/>
      <c r="AD33" s="1"/>
      <c r="AE33" s="1"/>
      <c r="AF33" s="1"/>
      <c r="AG33" s="1"/>
      <c r="AH33" s="1"/>
      <c r="AI33" s="1"/>
      <c r="AJ33" s="1"/>
      <c r="AK33" s="1"/>
      <c r="AL33" s="1"/>
      <c r="AM33" s="1"/>
    </row>
    <row r="34" ht="15.75" customHeight="1">
      <c r="A34" s="196" t="s">
        <v>18864</v>
      </c>
      <c r="B34" s="196" t="s">
        <v>18865</v>
      </c>
      <c r="C34" s="196" t="str">
        <f>VLOOKUP(A34,'import Tokat'!A:P,3,0)</f>
        <v>DOĞRU</v>
      </c>
      <c r="D34" s="196" t="s">
        <v>1370</v>
      </c>
      <c r="E34" s="196">
        <f>VLOOKUP(A34,'import Tokat'!A:P,5,0)</f>
        <v>1531</v>
      </c>
      <c r="F34" s="196">
        <f>VLOOKUP(A34,'import Tokat'!A:P,6,0)</f>
        <v>53</v>
      </c>
      <c r="G34" s="196">
        <f>VLOOKUP(A34,'import Tokat'!A:P,7,0)</f>
        <v>0</v>
      </c>
      <c r="H34" s="196">
        <f>VLOOKUP(A34,'import Tokat'!A:P,8,0)</f>
        <v>35</v>
      </c>
      <c r="I34" s="196">
        <f>VLOOKUP(A34,'import Tokat'!A:P,9,0)</f>
        <v>35</v>
      </c>
      <c r="J34" s="216">
        <f>VLOOKUP(A34,'import Tokat'!A:P,10,0)</f>
        <v>0</v>
      </c>
      <c r="K34" s="196" t="s">
        <v>18866</v>
      </c>
      <c r="L34" s="196">
        <v>3.56715526E9</v>
      </c>
      <c r="M34" s="196" t="s">
        <v>18825</v>
      </c>
      <c r="N34" s="196" t="s">
        <v>1667</v>
      </c>
      <c r="O34" s="196" t="s">
        <v>18867</v>
      </c>
      <c r="P34" s="230" t="str">
        <f>VLOOKUP(A34,'import Tokat'!A:P,16,0)</f>
        <v>Geleneksel</v>
      </c>
      <c r="Q34" s="1" t="b">
        <v>0</v>
      </c>
      <c r="R34" s="1"/>
      <c r="S34" s="1"/>
      <c r="T34" s="555"/>
      <c r="V34" s="208"/>
      <c r="W34" s="208"/>
      <c r="X34" s="1"/>
      <c r="Y34" s="1"/>
      <c r="Z34" s="208"/>
      <c r="AA34" s="1"/>
      <c r="AB34" s="1"/>
      <c r="AC34" s="1"/>
      <c r="AD34" s="1"/>
      <c r="AE34" s="1"/>
      <c r="AF34" s="1"/>
      <c r="AG34" s="1"/>
      <c r="AH34" s="1"/>
      <c r="AI34" s="1"/>
      <c r="AJ34" s="1"/>
      <c r="AK34" s="1"/>
      <c r="AL34" s="1"/>
      <c r="AM34" s="1"/>
    </row>
    <row r="35" ht="15.75" customHeight="1">
      <c r="A35" s="211" t="s">
        <v>18868</v>
      </c>
      <c r="B35" s="211" t="s">
        <v>18869</v>
      </c>
      <c r="C35" s="196" t="str">
        <f>VLOOKUP(A35,'import Tokat'!A:P,3,0)</f>
        <v>DOĞRU</v>
      </c>
      <c r="D35" s="211" t="s">
        <v>1378</v>
      </c>
      <c r="E35" s="196" t="str">
        <f>VLOOKUP(A35,'import Tokat'!A:P,5,0)</f>
        <v/>
      </c>
      <c r="F35" s="196" t="str">
        <f>VLOOKUP(A35,'import Tokat'!A:P,6,0)</f>
        <v/>
      </c>
      <c r="G35" s="196">
        <f>VLOOKUP(A35,'import Tokat'!A:P,7,0)</f>
        <v>0</v>
      </c>
      <c r="H35" s="196">
        <f>VLOOKUP(A35,'import Tokat'!A:P,8,0)</f>
        <v>14</v>
      </c>
      <c r="I35" s="196">
        <f>VLOOKUP(A35,'import Tokat'!A:P,9,0)</f>
        <v>14</v>
      </c>
      <c r="J35" s="216">
        <f>VLOOKUP(A35,'import Tokat'!A:P,10,0)</f>
        <v>0</v>
      </c>
      <c r="K35" s="211" t="s">
        <v>18870</v>
      </c>
      <c r="L35" s="211">
        <v>3.562751935E9</v>
      </c>
      <c r="M35" s="211" t="s">
        <v>1350</v>
      </c>
      <c r="N35" s="211" t="s">
        <v>18849</v>
      </c>
      <c r="O35" s="211" t="s">
        <v>18871</v>
      </c>
      <c r="P35" s="230" t="str">
        <f>VLOOKUP(A35,'import Tokat'!A:P,16,0)</f>
        <v>Geleneksel</v>
      </c>
      <c r="Q35" s="1" t="b">
        <v>0</v>
      </c>
      <c r="R35" s="1"/>
      <c r="S35" s="1"/>
      <c r="T35" s="555"/>
      <c r="V35" s="208"/>
      <c r="W35" s="208"/>
      <c r="X35" s="1"/>
      <c r="Y35" s="1"/>
      <c r="Z35" s="208"/>
      <c r="AA35" s="1"/>
      <c r="AB35" s="1"/>
      <c r="AC35" s="1"/>
      <c r="AD35" s="1"/>
      <c r="AE35" s="1"/>
      <c r="AF35" s="1"/>
      <c r="AG35" s="1"/>
      <c r="AH35" s="1"/>
      <c r="AI35" s="1"/>
      <c r="AJ35" s="1"/>
      <c r="AK35" s="1"/>
      <c r="AL35" s="1"/>
      <c r="AM35" s="1"/>
    </row>
    <row r="36" ht="15.75" customHeight="1">
      <c r="A36" s="196" t="s">
        <v>18872</v>
      </c>
      <c r="B36" s="196" t="s">
        <v>18873</v>
      </c>
      <c r="C36" s="196" t="str">
        <f>VLOOKUP(A36,'import Tokat'!A:P,3,0)</f>
        <v>DOĞRU</v>
      </c>
      <c r="D36" s="196" t="s">
        <v>1378</v>
      </c>
      <c r="E36" s="196">
        <f>VLOOKUP(A36,'import Tokat'!A:P,5,0)</f>
        <v>2807</v>
      </c>
      <c r="F36" s="196" t="str">
        <f>VLOOKUP(A36,'import Tokat'!A:P,6,0)</f>
        <v/>
      </c>
      <c r="G36" s="196">
        <f>VLOOKUP(A36,'import Tokat'!A:P,7,0)</f>
        <v>1</v>
      </c>
      <c r="H36" s="196">
        <f>VLOOKUP(A36,'import Tokat'!A:P,8,0)</f>
        <v>35</v>
      </c>
      <c r="I36" s="196">
        <f>VLOOKUP(A36,'import Tokat'!A:P,9,0)</f>
        <v>36</v>
      </c>
      <c r="J36" s="216">
        <f>VLOOKUP(A36,'import Tokat'!A:P,10,0)</f>
        <v>0.03</v>
      </c>
      <c r="K36" s="196" t="s">
        <v>18874</v>
      </c>
      <c r="L36" s="196">
        <v>5.33331568E9</v>
      </c>
      <c r="M36" s="196" t="s">
        <v>18825</v>
      </c>
      <c r="N36" s="196" t="s">
        <v>1667</v>
      </c>
      <c r="O36" s="196" t="s">
        <v>18875</v>
      </c>
      <c r="P36" s="230" t="str">
        <f>VLOOKUP(A36,'import Tokat'!A:P,16,0)</f>
        <v>Geleneksel</v>
      </c>
      <c r="Q36" s="1" t="b">
        <v>0</v>
      </c>
      <c r="R36" s="1"/>
      <c r="S36" s="1"/>
      <c r="T36" s="1"/>
      <c r="V36" s="208"/>
      <c r="W36" s="208"/>
      <c r="X36" s="1"/>
      <c r="Y36" s="1"/>
      <c r="Z36" s="208"/>
      <c r="AA36" s="1"/>
      <c r="AB36" s="1"/>
      <c r="AC36" s="1"/>
      <c r="AD36" s="1"/>
      <c r="AE36" s="1"/>
      <c r="AF36" s="1"/>
      <c r="AG36" s="1"/>
      <c r="AH36" s="1"/>
      <c r="AI36" s="1"/>
      <c r="AJ36" s="1"/>
      <c r="AK36" s="1"/>
      <c r="AL36" s="1"/>
      <c r="AM36" s="1"/>
    </row>
    <row r="37" ht="15.75" customHeight="1">
      <c r="A37" s="196" t="s">
        <v>18876</v>
      </c>
      <c r="B37" s="196" t="s">
        <v>18877</v>
      </c>
      <c r="C37" s="196" t="str">
        <f>VLOOKUP(A37,'import Tokat'!A:P,3,0)</f>
        <v>DOĞRU</v>
      </c>
      <c r="D37" s="196" t="s">
        <v>1364</v>
      </c>
      <c r="E37" s="196">
        <f>VLOOKUP(A37,'import Tokat'!A:P,5,0)</f>
        <v>3542</v>
      </c>
      <c r="F37" s="196">
        <f>VLOOKUP(A37,'import Tokat'!A:P,6,0)</f>
        <v>131</v>
      </c>
      <c r="G37" s="196">
        <f>VLOOKUP(A37,'import Tokat'!A:P,7,0)</f>
        <v>11</v>
      </c>
      <c r="H37" s="196">
        <f>VLOOKUP(A37,'import Tokat'!A:P,8,0)</f>
        <v>7</v>
      </c>
      <c r="I37" s="196">
        <f>VLOOKUP(A37,'import Tokat'!A:P,9,0)</f>
        <v>18</v>
      </c>
      <c r="J37" s="216">
        <f>VLOOKUP(A37,'import Tokat'!A:P,10,0)</f>
        <v>0.61</v>
      </c>
      <c r="K37" s="196" t="s">
        <v>18878</v>
      </c>
      <c r="L37" s="196">
        <v>3.5627675E9</v>
      </c>
      <c r="M37" s="196" t="s">
        <v>18725</v>
      </c>
      <c r="N37" s="196" t="s">
        <v>18750</v>
      </c>
      <c r="O37" s="196" t="s">
        <v>18879</v>
      </c>
      <c r="P37" s="230" t="str">
        <f>VLOOKUP(A37,'import Tokat'!A:P,16,0)</f>
        <v>Geleneksel</v>
      </c>
      <c r="Q37" s="1" t="b">
        <v>0</v>
      </c>
      <c r="R37" s="1"/>
      <c r="S37" s="1"/>
      <c r="T37" s="1"/>
      <c r="V37" s="208"/>
      <c r="W37" s="208"/>
      <c r="X37" s="1"/>
      <c r="Y37" s="1"/>
      <c r="Z37" s="208"/>
      <c r="AA37" s="1"/>
      <c r="AB37" s="1"/>
      <c r="AC37" s="1"/>
      <c r="AD37" s="1"/>
      <c r="AE37" s="1"/>
      <c r="AF37" s="1"/>
      <c r="AG37" s="1"/>
      <c r="AH37" s="1"/>
      <c r="AI37" s="1"/>
      <c r="AJ37" s="1"/>
      <c r="AK37" s="1"/>
      <c r="AL37" s="1"/>
      <c r="AM37" s="1"/>
    </row>
    <row r="38" ht="15.75" customHeight="1">
      <c r="A38" s="196" t="s">
        <v>18880</v>
      </c>
      <c r="B38" s="196" t="s">
        <v>18881</v>
      </c>
      <c r="C38" s="196" t="str">
        <f>VLOOKUP(A38,'import Tokat'!A:P,3,0)</f>
        <v>DOĞRU</v>
      </c>
      <c r="D38" s="196" t="s">
        <v>1364</v>
      </c>
      <c r="E38" s="196">
        <f>VLOOKUP(A38,'import Tokat'!A:P,5,0)</f>
        <v>494</v>
      </c>
      <c r="F38" s="196">
        <f>VLOOKUP(A38,'import Tokat'!A:P,6,0)</f>
        <v>7</v>
      </c>
      <c r="G38" s="196">
        <f>VLOOKUP(A38,'import Tokat'!A:P,7,0)</f>
        <v>7</v>
      </c>
      <c r="H38" s="196">
        <f>VLOOKUP(A38,'import Tokat'!A:P,8,0)</f>
        <v>10</v>
      </c>
      <c r="I38" s="196">
        <f>VLOOKUP(A38,'import Tokat'!A:P,9,0)</f>
        <v>17</v>
      </c>
      <c r="J38" s="216">
        <f>VLOOKUP(A38,'import Tokat'!A:P,10,0)</f>
        <v>0.41</v>
      </c>
      <c r="K38" s="196" t="s">
        <v>18882</v>
      </c>
      <c r="L38" s="196">
        <v>5.447245344E9</v>
      </c>
      <c r="M38" s="196" t="s">
        <v>18843</v>
      </c>
      <c r="N38" s="196" t="s">
        <v>18883</v>
      </c>
      <c r="O38" s="196" t="s">
        <v>18884</v>
      </c>
      <c r="P38" s="230" t="str">
        <f>VLOOKUP(A38,'import Tokat'!A:P,16,0)</f>
        <v>Geleneksel</v>
      </c>
      <c r="Q38" s="1" t="b">
        <v>0</v>
      </c>
      <c r="R38" s="1"/>
      <c r="S38" s="1"/>
      <c r="T38" s="1"/>
      <c r="V38" s="208"/>
      <c r="W38" s="208"/>
      <c r="X38" s="1"/>
      <c r="Y38" s="1"/>
      <c r="Z38" s="208"/>
      <c r="AA38" s="1"/>
      <c r="AB38" s="1"/>
      <c r="AC38" s="1"/>
      <c r="AD38" s="1"/>
      <c r="AE38" s="1"/>
      <c r="AF38" s="1"/>
      <c r="AG38" s="1"/>
      <c r="AH38" s="1"/>
      <c r="AI38" s="1"/>
      <c r="AJ38" s="1"/>
      <c r="AK38" s="1"/>
      <c r="AL38" s="1"/>
      <c r="AM38" s="1"/>
    </row>
    <row r="39" ht="15.75" customHeight="1">
      <c r="A39" s="196" t="s">
        <v>18885</v>
      </c>
      <c r="B39" s="196" t="s">
        <v>18886</v>
      </c>
      <c r="C39" s="196" t="s">
        <v>2897</v>
      </c>
      <c r="D39" s="196" t="s">
        <v>1832</v>
      </c>
      <c r="E39" s="196">
        <f>VLOOKUP(A39,'import Tokat'!A:P,5,0)</f>
        <v>376</v>
      </c>
      <c r="F39" s="196">
        <f>VLOOKUP(A39,'import Tokat'!A:P,6,0)</f>
        <v>6</v>
      </c>
      <c r="G39" s="196">
        <f>VLOOKUP(A39,'import Tokat'!A:P,7,0)</f>
        <v>0</v>
      </c>
      <c r="H39" s="196">
        <f>VLOOKUP(A39,'import Tokat'!A:P,8,0)</f>
        <v>11</v>
      </c>
      <c r="I39" s="196">
        <f>VLOOKUP(A39,'import Tokat'!A:P,9,0)</f>
        <v>11</v>
      </c>
      <c r="J39" s="216">
        <f>VLOOKUP(A39,'import Tokat'!A:P,10,0)</f>
        <v>0</v>
      </c>
      <c r="K39" s="196" t="s">
        <v>18887</v>
      </c>
      <c r="L39" s="196">
        <v>3.56214402E9</v>
      </c>
      <c r="M39" s="196" t="s">
        <v>1350</v>
      </c>
      <c r="N39" s="196" t="s">
        <v>18718</v>
      </c>
      <c r="O39" s="196" t="s">
        <v>18755</v>
      </c>
      <c r="P39" s="230" t="str">
        <f>VLOOKUP(A39,'import Tokat'!A:P,16,0)</f>
        <v>Geleneksel</v>
      </c>
      <c r="Q39" s="1" t="b">
        <v>0</v>
      </c>
      <c r="R39" s="1"/>
      <c r="S39" s="1"/>
      <c r="T39" s="1"/>
      <c r="V39" s="208"/>
      <c r="W39" s="208"/>
      <c r="X39" s="1"/>
      <c r="Y39" s="1"/>
      <c r="Z39" s="208"/>
      <c r="AA39" s="1"/>
      <c r="AB39" s="1"/>
      <c r="AC39" s="1"/>
      <c r="AD39" s="1"/>
      <c r="AE39" s="1"/>
      <c r="AF39" s="1"/>
      <c r="AG39" s="1"/>
      <c r="AH39" s="1"/>
      <c r="AI39" s="1"/>
      <c r="AJ39" s="1"/>
      <c r="AK39" s="1"/>
      <c r="AL39" s="1"/>
      <c r="AM39" s="1"/>
    </row>
    <row r="40" ht="15.75" customHeight="1">
      <c r="A40" s="196" t="s">
        <v>18888</v>
      </c>
      <c r="B40" s="196" t="s">
        <v>18889</v>
      </c>
      <c r="C40" s="196" t="str">
        <f>VLOOKUP(A40,'import Tokat'!A:P,3,0)</f>
        <v>DOĞRU</v>
      </c>
      <c r="D40" s="196" t="s">
        <v>1348</v>
      </c>
      <c r="E40" s="196">
        <f>VLOOKUP(A40,'import Tokat'!A:P,5,0)</f>
        <v>187</v>
      </c>
      <c r="F40" s="196">
        <f>VLOOKUP(A40,'import Tokat'!A:P,6,0)</f>
        <v>3</v>
      </c>
      <c r="G40" s="196">
        <f>VLOOKUP(A40,'import Tokat'!A:P,7,0)</f>
        <v>0</v>
      </c>
      <c r="H40" s="196">
        <f>VLOOKUP(A40,'import Tokat'!A:P,8,0)</f>
        <v>31</v>
      </c>
      <c r="I40" s="196">
        <f>VLOOKUP(A40,'import Tokat'!A:P,9,0)</f>
        <v>31</v>
      </c>
      <c r="J40" s="216">
        <f>VLOOKUP(A40,'import Tokat'!A:P,10,0)</f>
        <v>0</v>
      </c>
      <c r="K40" s="196" t="s">
        <v>18890</v>
      </c>
      <c r="L40" s="196">
        <v>5.349713015E9</v>
      </c>
      <c r="M40" s="196" t="s">
        <v>1350</v>
      </c>
      <c r="N40" s="196" t="s">
        <v>18773</v>
      </c>
      <c r="O40" s="196" t="s">
        <v>18891</v>
      </c>
      <c r="P40" s="230" t="str">
        <f>VLOOKUP(A40,'import Tokat'!A:P,16,0)</f>
        <v>Geleneksel</v>
      </c>
      <c r="Q40" s="1" t="b">
        <v>0</v>
      </c>
      <c r="R40" s="1" t="s">
        <v>38</v>
      </c>
      <c r="S40" s="1" t="s">
        <v>984</v>
      </c>
      <c r="T40" s="1" t="s">
        <v>4734</v>
      </c>
      <c r="U40" s="1" t="s">
        <v>18892</v>
      </c>
      <c r="V40" s="208">
        <v>44343.0</v>
      </c>
      <c r="W40" s="208">
        <v>44347.0</v>
      </c>
      <c r="X40" s="1"/>
      <c r="Y40" s="1" t="s">
        <v>1353</v>
      </c>
      <c r="Z40" s="208">
        <v>44343.0</v>
      </c>
      <c r="AA40" s="1"/>
      <c r="AB40" s="1"/>
      <c r="AC40" s="1"/>
      <c r="AD40" s="1"/>
      <c r="AE40" s="1"/>
      <c r="AF40" s="1"/>
      <c r="AG40" s="1"/>
      <c r="AH40" s="1"/>
      <c r="AI40" s="1"/>
      <c r="AJ40" s="1"/>
      <c r="AK40" s="1"/>
      <c r="AL40" s="1"/>
      <c r="AM40" s="1"/>
    </row>
    <row r="41" ht="15.75" customHeight="1">
      <c r="A41" s="196" t="s">
        <v>18893</v>
      </c>
      <c r="B41" s="196" t="s">
        <v>18894</v>
      </c>
      <c r="C41" s="196" t="str">
        <f>VLOOKUP(A41,'import Tokat'!A:P,3,0)</f>
        <v>DOĞRU</v>
      </c>
      <c r="D41" s="196" t="s">
        <v>1385</v>
      </c>
      <c r="E41" s="196">
        <f>VLOOKUP(A41,'import Tokat'!A:P,5,0)</f>
        <v>1623</v>
      </c>
      <c r="F41" s="196">
        <f>VLOOKUP(A41,'import Tokat'!A:P,6,0)</f>
        <v>196</v>
      </c>
      <c r="G41" s="196">
        <f>VLOOKUP(A41,'import Tokat'!A:P,7,0)</f>
        <v>8</v>
      </c>
      <c r="H41" s="196">
        <f>VLOOKUP(A41,'import Tokat'!A:P,8,0)</f>
        <v>23</v>
      </c>
      <c r="I41" s="196">
        <f>VLOOKUP(A41,'import Tokat'!A:P,9,0)</f>
        <v>31</v>
      </c>
      <c r="J41" s="216">
        <f>VLOOKUP(A41,'import Tokat'!A:P,10,0)</f>
        <v>0.26</v>
      </c>
      <c r="K41" s="196" t="s">
        <v>18895</v>
      </c>
      <c r="L41" s="196">
        <v>3.56228103E9</v>
      </c>
      <c r="M41" s="196" t="s">
        <v>1350</v>
      </c>
      <c r="N41" s="196" t="s">
        <v>18773</v>
      </c>
      <c r="O41" s="196" t="s">
        <v>18896</v>
      </c>
      <c r="P41" s="230" t="str">
        <f>VLOOKUP(A41,'import Tokat'!A:P,16,0)</f>
        <v>Geleneksel</v>
      </c>
      <c r="Q41" s="1" t="b">
        <v>0</v>
      </c>
      <c r="R41" s="1" t="s">
        <v>38</v>
      </c>
      <c r="S41" s="1" t="s">
        <v>128</v>
      </c>
      <c r="T41" s="207" t="s">
        <v>18720</v>
      </c>
      <c r="U41" s="1" t="s">
        <v>18897</v>
      </c>
      <c r="V41" s="208">
        <v>44601.0</v>
      </c>
      <c r="W41" s="208">
        <v>44602.0</v>
      </c>
      <c r="X41" s="1"/>
      <c r="Y41" s="1" t="s">
        <v>1353</v>
      </c>
      <c r="Z41" s="208">
        <v>44343.0</v>
      </c>
      <c r="AA41" s="1" t="s">
        <v>1353</v>
      </c>
      <c r="AB41" s="363">
        <v>44590.0</v>
      </c>
      <c r="AC41" s="1" t="s">
        <v>1353</v>
      </c>
      <c r="AD41" s="363">
        <v>44594.0</v>
      </c>
      <c r="AE41" s="1" t="s">
        <v>1353</v>
      </c>
      <c r="AF41" s="363">
        <v>44601.0</v>
      </c>
      <c r="AG41" s="1"/>
      <c r="AH41" s="1"/>
      <c r="AI41" s="1" t="s">
        <v>100</v>
      </c>
      <c r="AJ41" s="1" t="s">
        <v>100</v>
      </c>
      <c r="AK41" s="1" t="s">
        <v>404</v>
      </c>
      <c r="AL41" s="1" t="s">
        <v>128</v>
      </c>
      <c r="AM41" s="1"/>
    </row>
    <row r="42" ht="15.75" customHeight="1">
      <c r="A42" s="196" t="s">
        <v>18898</v>
      </c>
      <c r="B42" s="196" t="s">
        <v>18899</v>
      </c>
      <c r="C42" s="196" t="str">
        <f>VLOOKUP(A42,'import Tokat'!A:P,3,0)</f>
        <v>DOĞRU</v>
      </c>
      <c r="D42" s="196" t="s">
        <v>1385</v>
      </c>
      <c r="E42" s="196">
        <f>VLOOKUP(A42,'import Tokat'!A:P,5,0)</f>
        <v>3395</v>
      </c>
      <c r="F42" s="196">
        <f>VLOOKUP(A42,'import Tokat'!A:P,6,0)</f>
        <v>292</v>
      </c>
      <c r="G42" s="196">
        <f>VLOOKUP(A42,'import Tokat'!A:P,7,0)</f>
        <v>0</v>
      </c>
      <c r="H42" s="196">
        <f>VLOOKUP(A42,'import Tokat'!A:P,8,0)</f>
        <v>38</v>
      </c>
      <c r="I42" s="196">
        <f>VLOOKUP(A42,'import Tokat'!A:P,9,0)</f>
        <v>38</v>
      </c>
      <c r="J42" s="216">
        <f>VLOOKUP(A42,'import Tokat'!A:P,10,0)</f>
        <v>0</v>
      </c>
      <c r="K42" s="196" t="s">
        <v>18900</v>
      </c>
      <c r="L42" s="196">
        <v>3.56222E9</v>
      </c>
      <c r="M42" s="196" t="s">
        <v>1350</v>
      </c>
      <c r="N42" s="196" t="s">
        <v>18718</v>
      </c>
      <c r="O42" s="196" t="s">
        <v>18901</v>
      </c>
      <c r="P42" s="230" t="str">
        <f>VLOOKUP(A42,'import Tokat'!A:P,16,0)</f>
        <v>Geleneksel</v>
      </c>
      <c r="Q42" s="1" t="b">
        <v>0</v>
      </c>
      <c r="R42" s="1" t="s">
        <v>39</v>
      </c>
      <c r="S42" s="1" t="s">
        <v>167</v>
      </c>
      <c r="T42" s="2" t="s">
        <v>18720</v>
      </c>
      <c r="U42" s="1" t="s">
        <v>18902</v>
      </c>
      <c r="V42" s="208">
        <v>44621.0</v>
      </c>
      <c r="W42" s="208">
        <v>44622.0</v>
      </c>
      <c r="X42" s="1"/>
      <c r="Y42" s="1" t="s">
        <v>31</v>
      </c>
      <c r="Z42" s="208">
        <v>44592.0</v>
      </c>
      <c r="AA42" s="1" t="s">
        <v>1353</v>
      </c>
      <c r="AB42" s="363">
        <v>44596.0</v>
      </c>
      <c r="AC42" s="1" t="s">
        <v>1353</v>
      </c>
      <c r="AD42" s="363">
        <v>44599.0</v>
      </c>
      <c r="AE42" s="1" t="s">
        <v>1353</v>
      </c>
      <c r="AF42" s="363">
        <v>44600.0</v>
      </c>
      <c r="AG42" s="1" t="s">
        <v>1353</v>
      </c>
      <c r="AH42" s="363">
        <v>44621.0</v>
      </c>
      <c r="AI42" s="1" t="s">
        <v>106</v>
      </c>
      <c r="AJ42" s="1" t="s">
        <v>149</v>
      </c>
      <c r="AK42" s="1" t="s">
        <v>149</v>
      </c>
      <c r="AL42" s="1" t="s">
        <v>149</v>
      </c>
      <c r="AM42" s="1" t="s">
        <v>167</v>
      </c>
    </row>
    <row r="43" ht="15.75" customHeight="1">
      <c r="A43" s="196" t="s">
        <v>18903</v>
      </c>
      <c r="B43" s="196" t="s">
        <v>18904</v>
      </c>
      <c r="C43" s="196" t="str">
        <f>VLOOKUP(A43,'import Tokat'!A:P,3,0)</f>
        <v>DOĞRU</v>
      </c>
      <c r="D43" s="196" t="s">
        <v>1370</v>
      </c>
      <c r="E43" s="196">
        <f>VLOOKUP(A43,'import Tokat'!A:P,5,0)</f>
        <v>1020</v>
      </c>
      <c r="F43" s="196" t="str">
        <f>VLOOKUP(A43,'import Tokat'!A:P,6,0)</f>
        <v/>
      </c>
      <c r="G43" s="196">
        <f>VLOOKUP(A43,'import Tokat'!A:P,7,0)</f>
        <v>0</v>
      </c>
      <c r="H43" s="196">
        <f>VLOOKUP(A43,'import Tokat'!A:P,8,0)</f>
        <v>12</v>
      </c>
      <c r="I43" s="196">
        <f>VLOOKUP(A43,'import Tokat'!A:P,9,0)</f>
        <v>12</v>
      </c>
      <c r="J43" s="216">
        <f>VLOOKUP(A43,'import Tokat'!A:P,10,0)</f>
        <v>0</v>
      </c>
      <c r="K43" s="196" t="s">
        <v>18905</v>
      </c>
      <c r="L43" s="196">
        <v>3.56715808E9</v>
      </c>
      <c r="M43" s="196" t="s">
        <v>18825</v>
      </c>
      <c r="N43" s="196" t="s">
        <v>1667</v>
      </c>
      <c r="O43" s="196" t="s">
        <v>18875</v>
      </c>
      <c r="P43" s="230" t="str">
        <f>VLOOKUP(A43,'import Tokat'!A:P,16,0)</f>
        <v>Geleneksel</v>
      </c>
      <c r="Q43" s="1" t="b">
        <v>0</v>
      </c>
      <c r="R43" s="1"/>
      <c r="S43" s="1"/>
      <c r="T43" s="1"/>
      <c r="V43" s="208"/>
      <c r="W43" s="208"/>
      <c r="X43" s="1"/>
      <c r="Y43" s="1"/>
      <c r="Z43" s="208"/>
      <c r="AA43" s="1"/>
      <c r="AB43" s="1"/>
      <c r="AC43" s="1"/>
      <c r="AD43" s="1"/>
      <c r="AE43" s="1"/>
      <c r="AF43" s="1"/>
      <c r="AG43" s="1"/>
      <c r="AH43" s="1"/>
      <c r="AI43" s="1"/>
      <c r="AJ43" s="1"/>
      <c r="AK43" s="1"/>
      <c r="AL43" s="1"/>
      <c r="AM43" s="1"/>
    </row>
    <row r="44" ht="15.75" customHeight="1">
      <c r="A44" s="196" t="s">
        <v>18906</v>
      </c>
      <c r="B44" s="196" t="s">
        <v>18907</v>
      </c>
      <c r="C44" s="196" t="str">
        <f>VLOOKUP(A44,'import Tokat'!A:P,3,0)</f>
        <v>DOĞRU</v>
      </c>
      <c r="D44" s="196" t="s">
        <v>1370</v>
      </c>
      <c r="E44" s="196">
        <f>VLOOKUP(A44,'import Tokat'!A:P,5,0)</f>
        <v>3219</v>
      </c>
      <c r="F44" s="196">
        <f>VLOOKUP(A44,'import Tokat'!A:P,6,0)</f>
        <v>58</v>
      </c>
      <c r="G44" s="196">
        <f>VLOOKUP(A44,'import Tokat'!A:P,7,0)</f>
        <v>0</v>
      </c>
      <c r="H44" s="196">
        <f>VLOOKUP(A44,'import Tokat'!A:P,8,0)</f>
        <v>7</v>
      </c>
      <c r="I44" s="196">
        <f>VLOOKUP(A44,'import Tokat'!A:P,9,0)</f>
        <v>7</v>
      </c>
      <c r="J44" s="216">
        <f>VLOOKUP(A44,'import Tokat'!A:P,10,0)</f>
        <v>0</v>
      </c>
      <c r="K44" s="196" t="s">
        <v>18905</v>
      </c>
      <c r="L44" s="196">
        <v>3.562600004E9</v>
      </c>
      <c r="M44" s="196" t="s">
        <v>18725</v>
      </c>
      <c r="N44" s="196" t="s">
        <v>18750</v>
      </c>
      <c r="O44" s="196" t="s">
        <v>18908</v>
      </c>
      <c r="P44" s="230" t="str">
        <f>VLOOKUP(A44,'import Tokat'!A:P,16,0)</f>
        <v>Geleneksel</v>
      </c>
      <c r="Q44" s="1" t="b">
        <v>0</v>
      </c>
      <c r="R44" s="1" t="s">
        <v>39</v>
      </c>
      <c r="S44" s="1" t="s">
        <v>610</v>
      </c>
      <c r="T44" s="207" t="s">
        <v>18720</v>
      </c>
      <c r="U44" s="1">
        <v>5.53030082E9</v>
      </c>
      <c r="V44" s="208">
        <v>44607.0</v>
      </c>
      <c r="W44" s="208">
        <v>44608.0</v>
      </c>
      <c r="X44" s="1"/>
      <c r="Y44" s="1" t="s">
        <v>1353</v>
      </c>
      <c r="Z44" s="208">
        <v>44604.0</v>
      </c>
      <c r="AA44" s="1" t="s">
        <v>1353</v>
      </c>
      <c r="AB44" s="363">
        <v>44607.0</v>
      </c>
      <c r="AC44" s="1"/>
      <c r="AD44" s="1"/>
      <c r="AE44" s="1"/>
      <c r="AF44" s="1"/>
      <c r="AG44" s="1"/>
      <c r="AH44" s="1"/>
      <c r="AI44" s="1" t="s">
        <v>149</v>
      </c>
      <c r="AJ44" s="1" t="s">
        <v>610</v>
      </c>
      <c r="AK44" s="1"/>
      <c r="AL44" s="1"/>
      <c r="AM44" s="1"/>
    </row>
    <row r="45" ht="15.75" customHeight="1">
      <c r="A45" s="196" t="s">
        <v>18909</v>
      </c>
      <c r="B45" s="196" t="s">
        <v>18910</v>
      </c>
      <c r="C45" s="196" t="str">
        <f>VLOOKUP(A45,'import Tokat'!A:P,3,0)</f>
        <v>YANLIŞ</v>
      </c>
      <c r="D45" s="196" t="s">
        <v>1370</v>
      </c>
      <c r="E45" s="196">
        <f>VLOOKUP(A45,'import Tokat'!A:P,5,0)</f>
        <v>1439</v>
      </c>
      <c r="F45" s="196" t="str">
        <f>VLOOKUP(A45,'import Tokat'!A:P,6,0)</f>
        <v/>
      </c>
      <c r="G45" s="196">
        <f>VLOOKUP(A45,'import Tokat'!A:P,7,0)</f>
        <v>0</v>
      </c>
      <c r="H45" s="196">
        <f>VLOOKUP(A45,'import Tokat'!A:P,8,0)</f>
        <v>24</v>
      </c>
      <c r="I45" s="196">
        <f>VLOOKUP(A45,'import Tokat'!A:P,9,0)</f>
        <v>24</v>
      </c>
      <c r="J45" s="216">
        <f>VLOOKUP(A45,'import Tokat'!A:P,10,0)</f>
        <v>0</v>
      </c>
      <c r="K45" s="196" t="s">
        <v>18911</v>
      </c>
      <c r="L45" s="196">
        <v>3.562130911E9</v>
      </c>
      <c r="M45" s="196" t="s">
        <v>1350</v>
      </c>
      <c r="N45" s="196" t="s">
        <v>18718</v>
      </c>
      <c r="O45" s="196" t="s">
        <v>18912</v>
      </c>
      <c r="P45" s="230" t="str">
        <f>VLOOKUP(A45,'import Tokat'!A:P,16,0)</f>
        <v>Geleneksel</v>
      </c>
      <c r="Q45" s="1" t="b">
        <v>1</v>
      </c>
      <c r="R45" s="1"/>
      <c r="S45" s="1"/>
      <c r="T45" s="1"/>
      <c r="U45" s="1" t="s">
        <v>10666</v>
      </c>
      <c r="V45" s="208"/>
      <c r="W45" s="208"/>
      <c r="X45" s="1"/>
      <c r="Y45" s="1" t="s">
        <v>1353</v>
      </c>
      <c r="Z45" s="208">
        <v>44340.0</v>
      </c>
      <c r="AA45" s="1"/>
      <c r="AB45" s="1"/>
      <c r="AC45" s="1"/>
      <c r="AD45" s="1"/>
      <c r="AE45" s="1"/>
      <c r="AF45" s="1"/>
      <c r="AG45" s="1"/>
      <c r="AH45" s="1"/>
      <c r="AI45" s="1"/>
      <c r="AJ45" s="1"/>
      <c r="AK45" s="1"/>
      <c r="AL45" s="1"/>
      <c r="AM45" s="1"/>
    </row>
    <row r="46" ht="15.75" customHeight="1">
      <c r="A46" s="196" t="s">
        <v>18913</v>
      </c>
      <c r="B46" s="196" t="s">
        <v>18914</v>
      </c>
      <c r="C46" s="196" t="str">
        <f>VLOOKUP(A46,'import Tokat'!A:P,3,0)</f>
        <v>DOĞRU</v>
      </c>
      <c r="D46" s="196" t="s">
        <v>1370</v>
      </c>
      <c r="E46" s="196">
        <f>VLOOKUP(A46,'import Tokat'!A:P,5,0)</f>
        <v>279</v>
      </c>
      <c r="F46" s="196">
        <f>VLOOKUP(A46,'import Tokat'!A:P,6,0)</f>
        <v>45</v>
      </c>
      <c r="G46" s="196">
        <f>VLOOKUP(A46,'import Tokat'!A:P,7,0)</f>
        <v>0</v>
      </c>
      <c r="H46" s="196">
        <f>VLOOKUP(A46,'import Tokat'!A:P,8,0)</f>
        <v>12</v>
      </c>
      <c r="I46" s="196">
        <f>VLOOKUP(A46,'import Tokat'!A:P,9,0)</f>
        <v>12</v>
      </c>
      <c r="J46" s="216">
        <f>VLOOKUP(A46,'import Tokat'!A:P,10,0)</f>
        <v>0</v>
      </c>
      <c r="K46" s="196" t="s">
        <v>18915</v>
      </c>
      <c r="L46" s="196">
        <v>3.562123333E9</v>
      </c>
      <c r="M46" s="196" t="s">
        <v>1350</v>
      </c>
      <c r="N46" s="196" t="s">
        <v>18800</v>
      </c>
      <c r="O46" s="196" t="s">
        <v>18916</v>
      </c>
      <c r="P46" s="230" t="str">
        <f>VLOOKUP(A46,'import Tokat'!A:P,16,0)</f>
        <v>Geleneksel</v>
      </c>
      <c r="Q46" s="1" t="b">
        <v>0</v>
      </c>
      <c r="R46" s="1"/>
      <c r="S46" s="1"/>
      <c r="T46" s="1"/>
      <c r="U46" s="1" t="s">
        <v>18917</v>
      </c>
      <c r="V46" s="208"/>
      <c r="W46" s="208"/>
      <c r="X46" s="1"/>
      <c r="Y46" s="1" t="s">
        <v>1475</v>
      </c>
      <c r="Z46" s="208">
        <v>44622.0</v>
      </c>
      <c r="AA46" s="1"/>
      <c r="AB46" s="1"/>
      <c r="AC46" s="1"/>
      <c r="AD46" s="1"/>
      <c r="AE46" s="1"/>
      <c r="AF46" s="1"/>
      <c r="AG46" s="1"/>
      <c r="AH46" s="1"/>
      <c r="AI46" s="1" t="s">
        <v>167</v>
      </c>
      <c r="AJ46" s="1"/>
      <c r="AK46" s="1"/>
      <c r="AL46" s="1"/>
      <c r="AM46" s="1"/>
    </row>
    <row r="47" ht="15.75" customHeight="1">
      <c r="A47" s="196" t="s">
        <v>18918</v>
      </c>
      <c r="B47" s="196" t="s">
        <v>18919</v>
      </c>
      <c r="C47" s="196" t="str">
        <f>VLOOKUP(A47,'import Tokat'!A:P,3,0)</f>
        <v>DOĞRU</v>
      </c>
      <c r="D47" s="196" t="s">
        <v>1370</v>
      </c>
      <c r="E47" s="196">
        <f>VLOOKUP(A47,'import Tokat'!A:P,5,0)</f>
        <v>4727</v>
      </c>
      <c r="F47" s="196">
        <f>VLOOKUP(A47,'import Tokat'!A:P,6,0)</f>
        <v>310</v>
      </c>
      <c r="G47" s="196">
        <f>VLOOKUP(A47,'import Tokat'!A:P,7,0)</f>
        <v>1</v>
      </c>
      <c r="H47" s="196">
        <f>VLOOKUP(A47,'import Tokat'!A:P,8,0)</f>
        <v>12</v>
      </c>
      <c r="I47" s="196">
        <f>VLOOKUP(A47,'import Tokat'!A:P,9,0)</f>
        <v>13</v>
      </c>
      <c r="J47" s="216">
        <f>VLOOKUP(A47,'import Tokat'!A:P,10,0)</f>
        <v>0.08</v>
      </c>
      <c r="K47" s="196" t="s">
        <v>18920</v>
      </c>
      <c r="L47" s="196">
        <v>3.562141401E9</v>
      </c>
      <c r="M47" s="196" t="s">
        <v>1350</v>
      </c>
      <c r="N47" s="196" t="s">
        <v>1945</v>
      </c>
      <c r="O47" s="196" t="s">
        <v>18755</v>
      </c>
      <c r="P47" s="230" t="str">
        <f>VLOOKUP(A47,'import Tokat'!A:P,16,0)</f>
        <v>Geleneksel</v>
      </c>
      <c r="Q47" s="1" t="b">
        <v>0</v>
      </c>
      <c r="R47" s="1" t="s">
        <v>38</v>
      </c>
      <c r="S47" s="1" t="s">
        <v>149</v>
      </c>
      <c r="T47" s="2" t="s">
        <v>18720</v>
      </c>
      <c r="U47" s="1" t="s">
        <v>18921</v>
      </c>
      <c r="V47" s="208">
        <v>44593.0</v>
      </c>
      <c r="W47" s="208">
        <v>44594.0</v>
      </c>
      <c r="X47" s="1"/>
      <c r="Y47" s="1" t="s">
        <v>1506</v>
      </c>
      <c r="Z47" s="208">
        <v>44592.0</v>
      </c>
      <c r="AA47" s="1" t="s">
        <v>1353</v>
      </c>
      <c r="AB47" s="363">
        <v>44593.0</v>
      </c>
      <c r="AC47" s="1"/>
      <c r="AD47" s="1"/>
      <c r="AE47" s="1"/>
      <c r="AF47" s="1"/>
      <c r="AG47" s="1"/>
      <c r="AH47" s="1"/>
      <c r="AI47" s="1" t="s">
        <v>106</v>
      </c>
      <c r="AJ47" s="1" t="s">
        <v>149</v>
      </c>
      <c r="AK47" s="1"/>
      <c r="AL47" s="1"/>
      <c r="AM47" s="1"/>
    </row>
    <row r="48" ht="15.75" customHeight="1">
      <c r="A48" s="211" t="s">
        <v>18922</v>
      </c>
      <c r="B48" s="211" t="s">
        <v>18923</v>
      </c>
      <c r="C48" s="196" t="str">
        <f>VLOOKUP(A48,'import Tokat'!A:P,3,0)</f>
        <v>DOĞRU</v>
      </c>
      <c r="D48" s="211" t="s">
        <v>1507</v>
      </c>
      <c r="E48" s="196">
        <f>VLOOKUP(A48,'import Tokat'!A:P,5,0)</f>
        <v>51</v>
      </c>
      <c r="F48" s="196">
        <f>VLOOKUP(A48,'import Tokat'!A:P,6,0)</f>
        <v>34</v>
      </c>
      <c r="G48" s="196">
        <f>VLOOKUP(A48,'import Tokat'!A:P,7,0)</f>
        <v>0</v>
      </c>
      <c r="H48" s="196">
        <f>VLOOKUP(A48,'import Tokat'!A:P,8,0)</f>
        <v>52</v>
      </c>
      <c r="I48" s="196">
        <f>VLOOKUP(A48,'import Tokat'!A:P,9,0)</f>
        <v>52</v>
      </c>
      <c r="J48" s="216">
        <f>VLOOKUP(A48,'import Tokat'!A:P,10,0)</f>
        <v>0</v>
      </c>
      <c r="K48" s="211" t="s">
        <v>18924</v>
      </c>
      <c r="L48" s="211">
        <v>3.562757307E9</v>
      </c>
      <c r="M48" s="211" t="s">
        <v>18725</v>
      </c>
      <c r="N48" s="211" t="s">
        <v>3076</v>
      </c>
      <c r="O48" s="211" t="s">
        <v>18925</v>
      </c>
      <c r="P48" s="230" t="str">
        <f>VLOOKUP(A48,'import Tokat'!A:P,16,0)</f>
        <v>Geleneksel</v>
      </c>
      <c r="Q48" s="1" t="b">
        <v>0</v>
      </c>
      <c r="R48" s="1"/>
      <c r="S48" s="1"/>
      <c r="T48" s="1"/>
      <c r="V48" s="208"/>
      <c r="W48" s="208"/>
      <c r="X48" s="1"/>
      <c r="Y48" s="1"/>
      <c r="Z48" s="208"/>
      <c r="AA48" s="1"/>
      <c r="AB48" s="1"/>
      <c r="AC48" s="1"/>
      <c r="AD48" s="1"/>
      <c r="AE48" s="1"/>
      <c r="AF48" s="1"/>
      <c r="AG48" s="1"/>
      <c r="AH48" s="1"/>
      <c r="AI48" s="1"/>
      <c r="AJ48" s="1"/>
      <c r="AK48" s="1"/>
      <c r="AL48" s="1"/>
      <c r="AM48" s="1"/>
    </row>
    <row r="49" ht="15.75" customHeight="1">
      <c r="A49" s="211" t="s">
        <v>18926</v>
      </c>
      <c r="B49" s="211" t="s">
        <v>18927</v>
      </c>
      <c r="C49" s="196" t="str">
        <f>VLOOKUP(A49,'import Tokat'!A:P,3,0)</f>
        <v>DOĞRU</v>
      </c>
      <c r="D49" s="211" t="s">
        <v>1493</v>
      </c>
      <c r="E49" s="196">
        <f>VLOOKUP(A49,'import Tokat'!A:P,5,0)</f>
        <v>4</v>
      </c>
      <c r="F49" s="196">
        <f>VLOOKUP(A49,'import Tokat'!A:P,6,0)</f>
        <v>3</v>
      </c>
      <c r="G49" s="196">
        <f>VLOOKUP(A49,'import Tokat'!A:P,7,0)</f>
        <v>0</v>
      </c>
      <c r="H49" s="196">
        <f>VLOOKUP(A49,'import Tokat'!A:P,8,0)</f>
        <v>15</v>
      </c>
      <c r="I49" s="196">
        <f>VLOOKUP(A49,'import Tokat'!A:P,9,0)</f>
        <v>15</v>
      </c>
      <c r="J49" s="216">
        <f>VLOOKUP(A49,'import Tokat'!A:P,10,0)</f>
        <v>0</v>
      </c>
      <c r="K49" s="211" t="s">
        <v>18928</v>
      </c>
      <c r="L49" s="211">
        <v>5.45319655E9</v>
      </c>
      <c r="M49" s="211" t="s">
        <v>18825</v>
      </c>
      <c r="N49" s="211" t="s">
        <v>1667</v>
      </c>
      <c r="O49" s="211" t="s">
        <v>18929</v>
      </c>
      <c r="P49" s="230" t="str">
        <f>VLOOKUP(A49,'import Tokat'!A:P,16,0)</f>
        <v>Geleneksel</v>
      </c>
      <c r="Q49" s="1" t="b">
        <v>0</v>
      </c>
      <c r="R49" s="1"/>
      <c r="S49" s="1"/>
      <c r="T49" s="1"/>
      <c r="V49" s="208"/>
      <c r="W49" s="208"/>
      <c r="X49" s="1"/>
      <c r="Y49" s="1"/>
      <c r="Z49" s="208"/>
      <c r="AA49" s="1"/>
      <c r="AB49" s="1"/>
      <c r="AC49" s="1"/>
      <c r="AD49" s="1"/>
      <c r="AE49" s="1"/>
      <c r="AF49" s="1"/>
      <c r="AG49" s="1"/>
      <c r="AH49" s="1"/>
      <c r="AI49" s="1"/>
      <c r="AJ49" s="1"/>
      <c r="AK49" s="1"/>
      <c r="AL49" s="1"/>
      <c r="AM49" s="1"/>
    </row>
    <row r="50" ht="15.75" customHeight="1">
      <c r="A50" s="196" t="s">
        <v>18930</v>
      </c>
      <c r="B50" s="196" t="s">
        <v>18931</v>
      </c>
      <c r="C50" s="196" t="str">
        <f>VLOOKUP(A50,'import Tokat'!A:P,3,0)</f>
        <v>DOĞRU</v>
      </c>
      <c r="D50" s="196" t="s">
        <v>1348</v>
      </c>
      <c r="E50" s="196">
        <f>VLOOKUP(A50,'import Tokat'!A:P,5,0)</f>
        <v>2053</v>
      </c>
      <c r="F50" s="196" t="str">
        <f>VLOOKUP(A50,'import Tokat'!A:P,6,0)</f>
        <v/>
      </c>
      <c r="G50" s="196">
        <f>VLOOKUP(A50,'import Tokat'!A:P,7,0)</f>
        <v>0</v>
      </c>
      <c r="H50" s="196">
        <f>VLOOKUP(A50,'import Tokat'!A:P,8,0)</f>
        <v>20</v>
      </c>
      <c r="I50" s="196">
        <f>VLOOKUP(A50,'import Tokat'!A:P,9,0)</f>
        <v>20</v>
      </c>
      <c r="J50" s="216">
        <f>VLOOKUP(A50,'import Tokat'!A:P,10,0)</f>
        <v>0</v>
      </c>
      <c r="K50" s="196" t="s">
        <v>18874</v>
      </c>
      <c r="L50" s="196">
        <v>3.56715424E9</v>
      </c>
      <c r="M50" s="196" t="s">
        <v>18825</v>
      </c>
      <c r="N50" s="196" t="s">
        <v>1667</v>
      </c>
      <c r="O50" s="196" t="s">
        <v>18875</v>
      </c>
      <c r="P50" s="230" t="str">
        <f>VLOOKUP(A50,'import Tokat'!A:P,16,0)</f>
        <v>Geleneksel</v>
      </c>
      <c r="Q50" s="1" t="b">
        <v>0</v>
      </c>
      <c r="R50" s="1"/>
      <c r="S50" s="1"/>
      <c r="T50" s="1"/>
      <c r="V50" s="208"/>
      <c r="W50" s="208"/>
      <c r="X50" s="1"/>
      <c r="Y50" s="1"/>
      <c r="Z50" s="208"/>
      <c r="AA50" s="1"/>
      <c r="AB50" s="1"/>
      <c r="AC50" s="1"/>
      <c r="AD50" s="1"/>
      <c r="AE50" s="1"/>
      <c r="AF50" s="1"/>
      <c r="AG50" s="1"/>
      <c r="AH50" s="1"/>
      <c r="AI50" s="1"/>
      <c r="AJ50" s="1"/>
      <c r="AK50" s="1"/>
      <c r="AL50" s="1"/>
      <c r="AM50" s="1"/>
    </row>
    <row r="51" ht="15.75" customHeight="1">
      <c r="A51" s="196" t="s">
        <v>18932</v>
      </c>
      <c r="B51" s="196" t="s">
        <v>18933</v>
      </c>
      <c r="C51" s="196" t="str">
        <f>VLOOKUP(A51,'import Tokat'!A:P,3,0)</f>
        <v>DOĞRU</v>
      </c>
      <c r="D51" s="196" t="s">
        <v>1348</v>
      </c>
      <c r="E51" s="196">
        <f>VLOOKUP(A51,'import Tokat'!A:P,5,0)</f>
        <v>977</v>
      </c>
      <c r="F51" s="196">
        <f>VLOOKUP(A51,'import Tokat'!A:P,6,0)</f>
        <v>3</v>
      </c>
      <c r="G51" s="196">
        <f>VLOOKUP(A51,'import Tokat'!A:P,7,0)</f>
        <v>0</v>
      </c>
      <c r="H51" s="196">
        <f>VLOOKUP(A51,'import Tokat'!A:P,8,0)</f>
        <v>60</v>
      </c>
      <c r="I51" s="196">
        <f>VLOOKUP(A51,'import Tokat'!A:P,9,0)</f>
        <v>60</v>
      </c>
      <c r="J51" s="216">
        <f>VLOOKUP(A51,'import Tokat'!A:P,10,0)</f>
        <v>0</v>
      </c>
      <c r="K51" s="196" t="s">
        <v>18934</v>
      </c>
      <c r="L51" s="196">
        <v>3.567151414E9</v>
      </c>
      <c r="M51" s="196" t="s">
        <v>18825</v>
      </c>
      <c r="N51" s="196" t="s">
        <v>1667</v>
      </c>
      <c r="O51" s="196" t="s">
        <v>18875</v>
      </c>
      <c r="P51" s="230" t="str">
        <f>VLOOKUP(A51,'import Tokat'!A:P,16,0)</f>
        <v>Geleneksel</v>
      </c>
      <c r="Q51" s="1" t="b">
        <v>0</v>
      </c>
      <c r="R51" s="1"/>
      <c r="S51" s="1"/>
      <c r="T51" s="555"/>
      <c r="V51" s="208"/>
      <c r="W51" s="208"/>
      <c r="X51" s="1"/>
      <c r="Y51" s="1"/>
      <c r="Z51" s="208"/>
      <c r="AA51" s="1"/>
      <c r="AB51" s="1"/>
      <c r="AC51" s="1"/>
      <c r="AD51" s="1"/>
      <c r="AE51" s="1"/>
      <c r="AF51" s="1"/>
      <c r="AG51" s="1"/>
      <c r="AH51" s="1"/>
      <c r="AI51" s="1"/>
      <c r="AJ51" s="1"/>
      <c r="AK51" s="1"/>
      <c r="AL51" s="1"/>
      <c r="AM51" s="1"/>
    </row>
    <row r="52" ht="15.75" customHeight="1">
      <c r="A52" s="196" t="s">
        <v>18935</v>
      </c>
      <c r="B52" s="196" t="s">
        <v>18936</v>
      </c>
      <c r="C52" s="196" t="str">
        <f>VLOOKUP(A52,'import Tokat'!A:P,3,0)</f>
        <v>DOĞRU</v>
      </c>
      <c r="D52" s="196" t="s">
        <v>1370</v>
      </c>
      <c r="E52" s="196">
        <f>VLOOKUP(A52,'import Tokat'!A:P,5,0)</f>
        <v>7412</v>
      </c>
      <c r="F52" s="196">
        <f>VLOOKUP(A52,'import Tokat'!A:P,6,0)</f>
        <v>181</v>
      </c>
      <c r="G52" s="196">
        <f>VLOOKUP(A52,'import Tokat'!A:P,7,0)</f>
        <v>12</v>
      </c>
      <c r="H52" s="196">
        <f>VLOOKUP(A52,'import Tokat'!A:P,8,0)</f>
        <v>20</v>
      </c>
      <c r="I52" s="196">
        <f>VLOOKUP(A52,'import Tokat'!A:P,9,0)</f>
        <v>32</v>
      </c>
      <c r="J52" s="216">
        <f>VLOOKUP(A52,'import Tokat'!A:P,10,0)</f>
        <v>0.38</v>
      </c>
      <c r="K52" s="196" t="s">
        <v>18937</v>
      </c>
      <c r="L52" s="196">
        <v>3.562121412E9</v>
      </c>
      <c r="M52" s="196" t="s">
        <v>1350</v>
      </c>
      <c r="N52" s="196" t="s">
        <v>18718</v>
      </c>
      <c r="O52" s="196" t="s">
        <v>18938</v>
      </c>
      <c r="P52" s="230" t="str">
        <f>VLOOKUP(A52,'import Tokat'!A:P,16,0)</f>
        <v>Geleneksel</v>
      </c>
      <c r="Q52" s="1" t="b">
        <v>0</v>
      </c>
      <c r="R52" s="1" t="s">
        <v>38</v>
      </c>
      <c r="S52" s="1" t="s">
        <v>149</v>
      </c>
      <c r="T52" s="2" t="s">
        <v>18720</v>
      </c>
      <c r="U52" s="1" t="s">
        <v>18939</v>
      </c>
      <c r="V52" s="208">
        <v>44593.0</v>
      </c>
      <c r="W52" s="208">
        <v>44594.0</v>
      </c>
      <c r="X52" s="1"/>
      <c r="Y52" s="1" t="s">
        <v>1353</v>
      </c>
      <c r="Z52" s="208">
        <v>44340.0</v>
      </c>
      <c r="AA52" s="1" t="s">
        <v>43</v>
      </c>
      <c r="AB52" s="363">
        <v>44593.0</v>
      </c>
      <c r="AC52" s="1" t="s">
        <v>1353</v>
      </c>
      <c r="AD52" s="363">
        <v>44593.0</v>
      </c>
      <c r="AE52" s="1"/>
      <c r="AF52" s="1"/>
      <c r="AG52" s="1"/>
      <c r="AH52" s="1"/>
      <c r="AI52" s="1"/>
      <c r="AJ52" s="1" t="s">
        <v>149</v>
      </c>
      <c r="AK52" s="1" t="s">
        <v>149</v>
      </c>
      <c r="AL52" s="1"/>
      <c r="AM52" s="1"/>
    </row>
    <row r="53" ht="15.75" customHeight="1">
      <c r="A53" s="196" t="s">
        <v>18940</v>
      </c>
      <c r="B53" s="196" t="s">
        <v>18941</v>
      </c>
      <c r="C53" s="196" t="str">
        <f>VLOOKUP(A53,'import Tokat'!A:P,3,0)</f>
        <v>DOĞRU</v>
      </c>
      <c r="D53" s="196" t="s">
        <v>1370</v>
      </c>
      <c r="E53" s="196">
        <f>VLOOKUP(A53,'import Tokat'!A:P,5,0)</f>
        <v>3035</v>
      </c>
      <c r="F53" s="196">
        <f>VLOOKUP(A53,'import Tokat'!A:P,6,0)</f>
        <v>94</v>
      </c>
      <c r="G53" s="196">
        <f>VLOOKUP(A53,'import Tokat'!A:P,7,0)</f>
        <v>0</v>
      </c>
      <c r="H53" s="196">
        <f>VLOOKUP(A53,'import Tokat'!A:P,8,0)</f>
        <v>26</v>
      </c>
      <c r="I53" s="196">
        <f>VLOOKUP(A53,'import Tokat'!A:P,9,0)</f>
        <v>26</v>
      </c>
      <c r="J53" s="216">
        <f>VLOOKUP(A53,'import Tokat'!A:P,10,0)</f>
        <v>0</v>
      </c>
      <c r="K53" s="196" t="s">
        <v>18937</v>
      </c>
      <c r="L53" s="196">
        <v>3.5621301E9</v>
      </c>
      <c r="M53" s="196" t="s">
        <v>1350</v>
      </c>
      <c r="N53" s="196" t="s">
        <v>18800</v>
      </c>
      <c r="O53" s="196" t="s">
        <v>18942</v>
      </c>
      <c r="P53" s="230" t="str">
        <f>VLOOKUP(A53,'import Tokat'!A:P,16,0)</f>
        <v>Geleneksel</v>
      </c>
      <c r="Q53" s="1" t="b">
        <v>0</v>
      </c>
      <c r="R53" s="1" t="s">
        <v>27</v>
      </c>
      <c r="S53" s="1"/>
      <c r="T53" s="1"/>
      <c r="U53" s="1" t="s">
        <v>18943</v>
      </c>
      <c r="V53" s="208"/>
      <c r="W53" s="208"/>
      <c r="X53" s="1"/>
      <c r="Y53" s="1" t="s">
        <v>1506</v>
      </c>
      <c r="Z53" s="208">
        <v>44343.0</v>
      </c>
      <c r="AA53" s="1" t="s">
        <v>1475</v>
      </c>
      <c r="AB53" s="363">
        <v>44592.0</v>
      </c>
      <c r="AC53" s="1" t="s">
        <v>1353</v>
      </c>
      <c r="AD53" s="363">
        <v>44594.0</v>
      </c>
      <c r="AE53" s="1" t="s">
        <v>1353</v>
      </c>
      <c r="AF53" s="363">
        <v>44603.0</v>
      </c>
      <c r="AG53" s="1"/>
      <c r="AH53" s="1"/>
      <c r="AI53" s="1" t="s">
        <v>106</v>
      </c>
      <c r="AJ53" s="1" t="s">
        <v>100</v>
      </c>
      <c r="AK53" s="1" t="s">
        <v>404</v>
      </c>
      <c r="AL53" s="1" t="s">
        <v>106</v>
      </c>
      <c r="AM53" s="1"/>
    </row>
    <row r="54" ht="15.75" customHeight="1">
      <c r="A54" s="196" t="s">
        <v>18944</v>
      </c>
      <c r="B54" s="196" t="s">
        <v>18945</v>
      </c>
      <c r="C54" s="196" t="str">
        <f>VLOOKUP(A54,'import Tokat'!A:P,3,0)</f>
        <v>DOĞRU</v>
      </c>
      <c r="D54" s="196" t="s">
        <v>1370</v>
      </c>
      <c r="E54" s="196">
        <f>VLOOKUP(A54,'import Tokat'!A:P,5,0)</f>
        <v>3485</v>
      </c>
      <c r="F54" s="196">
        <f>VLOOKUP(A54,'import Tokat'!A:P,6,0)</f>
        <v>87</v>
      </c>
      <c r="G54" s="196">
        <f>VLOOKUP(A54,'import Tokat'!A:P,7,0)</f>
        <v>0</v>
      </c>
      <c r="H54" s="196">
        <f>VLOOKUP(A54,'import Tokat'!A:P,8,0)</f>
        <v>16</v>
      </c>
      <c r="I54" s="196">
        <f>VLOOKUP(A54,'import Tokat'!A:P,9,0)</f>
        <v>16</v>
      </c>
      <c r="J54" s="216">
        <f>VLOOKUP(A54,'import Tokat'!A:P,10,0)</f>
        <v>0</v>
      </c>
      <c r="K54" s="196" t="s">
        <v>18937</v>
      </c>
      <c r="L54" s="196">
        <v>3.562755151E9</v>
      </c>
      <c r="M54" s="196" t="s">
        <v>18725</v>
      </c>
      <c r="N54" s="196" t="s">
        <v>3076</v>
      </c>
      <c r="O54" s="196" t="s">
        <v>18946</v>
      </c>
      <c r="P54" s="230" t="str">
        <f>VLOOKUP(A54,'import Tokat'!A:P,16,0)</f>
        <v>Geleneksel</v>
      </c>
      <c r="Q54" s="1" t="b">
        <v>0</v>
      </c>
      <c r="R54" s="1" t="s">
        <v>27</v>
      </c>
      <c r="S54" s="1"/>
      <c r="T54" s="1"/>
      <c r="U54" s="196" t="s">
        <v>18935</v>
      </c>
      <c r="V54" s="208"/>
      <c r="W54" s="208"/>
      <c r="X54" s="1"/>
      <c r="Y54" s="1" t="s">
        <v>1353</v>
      </c>
      <c r="Z54" s="208">
        <v>44603.0</v>
      </c>
      <c r="AA54" s="1"/>
      <c r="AB54" s="1"/>
      <c r="AC54" s="1"/>
      <c r="AD54" s="1"/>
      <c r="AE54" s="1"/>
      <c r="AF54" s="1"/>
      <c r="AG54" s="1"/>
      <c r="AH54" s="1"/>
      <c r="AI54" s="1" t="s">
        <v>106</v>
      </c>
      <c r="AJ54" s="1"/>
      <c r="AK54" s="1"/>
      <c r="AL54" s="1"/>
      <c r="AM54" s="1"/>
    </row>
    <row r="55" ht="15.75" customHeight="1">
      <c r="A55" s="211" t="s">
        <v>18947</v>
      </c>
      <c r="B55" s="211" t="s">
        <v>18948</v>
      </c>
      <c r="C55" s="196" t="str">
        <f>VLOOKUP(A55,'import Tokat'!A:P,3,0)</f>
        <v>DOĞRU</v>
      </c>
      <c r="D55" s="211" t="s">
        <v>1597</v>
      </c>
      <c r="E55" s="196">
        <f>VLOOKUP(A55,'import Tokat'!A:P,5,0)</f>
        <v>57</v>
      </c>
      <c r="F55" s="196">
        <f>VLOOKUP(A55,'import Tokat'!A:P,6,0)</f>
        <v>53</v>
      </c>
      <c r="G55" s="196">
        <f>VLOOKUP(A55,'import Tokat'!A:P,7,0)</f>
        <v>0</v>
      </c>
      <c r="H55" s="196">
        <f>VLOOKUP(A55,'import Tokat'!A:P,8,0)</f>
        <v>26</v>
      </c>
      <c r="I55" s="196">
        <f>VLOOKUP(A55,'import Tokat'!A:P,9,0)</f>
        <v>26</v>
      </c>
      <c r="J55" s="216">
        <f>VLOOKUP(A55,'import Tokat'!A:P,10,0)</f>
        <v>0</v>
      </c>
      <c r="K55" s="211" t="s">
        <v>18734</v>
      </c>
      <c r="L55" s="211">
        <v>5.38016086E9</v>
      </c>
      <c r="M55" s="211" t="s">
        <v>1350</v>
      </c>
      <c r="N55" s="211" t="s">
        <v>18735</v>
      </c>
      <c r="O55" s="211" t="s">
        <v>18736</v>
      </c>
      <c r="P55" s="230" t="str">
        <f>VLOOKUP(A55,'import Tokat'!A:P,16,0)</f>
        <v>Geleneksel</v>
      </c>
      <c r="Q55" s="1" t="b">
        <v>0</v>
      </c>
      <c r="R55" s="1"/>
      <c r="S55" s="1"/>
      <c r="T55" s="1"/>
      <c r="V55" s="208"/>
      <c r="W55" s="208"/>
      <c r="X55" s="1"/>
      <c r="Y55" s="1"/>
      <c r="Z55" s="208"/>
      <c r="AA55" s="1"/>
      <c r="AB55" s="1"/>
      <c r="AC55" s="1"/>
      <c r="AD55" s="1"/>
      <c r="AE55" s="1"/>
      <c r="AF55" s="1"/>
      <c r="AG55" s="1"/>
      <c r="AH55" s="1"/>
      <c r="AI55" s="1"/>
      <c r="AJ55" s="1"/>
      <c r="AK55" s="1"/>
      <c r="AL55" s="1"/>
      <c r="AM55" s="1"/>
    </row>
    <row r="56" ht="15.75" customHeight="1">
      <c r="A56" s="211" t="s">
        <v>18949</v>
      </c>
      <c r="B56" s="211" t="s">
        <v>18950</v>
      </c>
      <c r="C56" s="196" t="str">
        <f>VLOOKUP(A56,'import Tokat'!A:P,3,0)</f>
        <v>DOĞRU</v>
      </c>
      <c r="D56" s="211" t="s">
        <v>1364</v>
      </c>
      <c r="E56" s="196">
        <f>VLOOKUP(A56,'import Tokat'!A:P,5,0)</f>
        <v>6</v>
      </c>
      <c r="F56" s="196">
        <f>VLOOKUP(A56,'import Tokat'!A:P,6,0)</f>
        <v>6</v>
      </c>
      <c r="G56" s="196">
        <f>VLOOKUP(A56,'import Tokat'!A:P,7,0)</f>
        <v>0</v>
      </c>
      <c r="H56" s="196">
        <f>VLOOKUP(A56,'import Tokat'!A:P,8,0)</f>
        <v>10</v>
      </c>
      <c r="I56" s="196">
        <f>VLOOKUP(A56,'import Tokat'!A:P,9,0)</f>
        <v>10</v>
      </c>
      <c r="J56" s="216">
        <f>VLOOKUP(A56,'import Tokat'!A:P,10,0)</f>
        <v>0</v>
      </c>
      <c r="K56" s="211" t="s">
        <v>18817</v>
      </c>
      <c r="L56" s="211">
        <v>5.423566097E9</v>
      </c>
      <c r="M56" s="211" t="s">
        <v>1350</v>
      </c>
      <c r="N56" s="211" t="s">
        <v>1945</v>
      </c>
      <c r="O56" s="211" t="s">
        <v>18805</v>
      </c>
      <c r="P56" s="230" t="str">
        <f>VLOOKUP(A56,'import Tokat'!A:P,16,0)</f>
        <v>Geleneksel</v>
      </c>
      <c r="Q56" s="1" t="b">
        <v>0</v>
      </c>
      <c r="R56" s="1"/>
      <c r="S56" s="1"/>
      <c r="T56" s="1"/>
      <c r="V56" s="208"/>
      <c r="W56" s="208"/>
      <c r="X56" s="1"/>
      <c r="Y56" s="1"/>
      <c r="Z56" s="208"/>
      <c r="AA56" s="1"/>
      <c r="AB56" s="1"/>
      <c r="AC56" s="1"/>
      <c r="AD56" s="1"/>
      <c r="AE56" s="1"/>
      <c r="AF56" s="1"/>
      <c r="AG56" s="1"/>
      <c r="AH56" s="1"/>
      <c r="AI56" s="1"/>
      <c r="AJ56" s="1"/>
      <c r="AK56" s="1"/>
      <c r="AL56" s="1"/>
      <c r="AM56" s="1"/>
    </row>
    <row r="57" ht="15.75" customHeight="1">
      <c r="A57" s="211" t="s">
        <v>18951</v>
      </c>
      <c r="B57" s="211" t="s">
        <v>18952</v>
      </c>
      <c r="C57" s="196" t="str">
        <f>VLOOKUP(A57,'import Tokat'!A:P,3,0)</f>
        <v>DOĞRU</v>
      </c>
      <c r="D57" s="211" t="s">
        <v>1378</v>
      </c>
      <c r="E57" s="196">
        <f>VLOOKUP(A57,'import Tokat'!A:P,5,0)</f>
        <v>211</v>
      </c>
      <c r="F57" s="196">
        <f>VLOOKUP(A57,'import Tokat'!A:P,6,0)</f>
        <v>89</v>
      </c>
      <c r="G57" s="196">
        <f>VLOOKUP(A57,'import Tokat'!A:P,7,0)</f>
        <v>0</v>
      </c>
      <c r="H57" s="196">
        <f>VLOOKUP(A57,'import Tokat'!A:P,8,0)</f>
        <v>131</v>
      </c>
      <c r="I57" s="196">
        <f>VLOOKUP(A57,'import Tokat'!A:P,9,0)</f>
        <v>131</v>
      </c>
      <c r="J57" s="216">
        <f>VLOOKUP(A57,'import Tokat'!A:P,10,0)</f>
        <v>0</v>
      </c>
      <c r="K57" s="211" t="s">
        <v>18953</v>
      </c>
      <c r="L57" s="211">
        <v>3.56201005E9</v>
      </c>
      <c r="M57" s="211" t="s">
        <v>1350</v>
      </c>
      <c r="N57" s="211" t="s">
        <v>18718</v>
      </c>
      <c r="O57" s="211" t="s">
        <v>18954</v>
      </c>
      <c r="P57" s="230" t="str">
        <f>VLOOKUP(A57,'import Tokat'!A:P,16,0)</f>
        <v>Geleneksel</v>
      </c>
      <c r="Q57" s="1" t="b">
        <v>0</v>
      </c>
      <c r="R57" s="1"/>
      <c r="S57" s="1"/>
      <c r="T57" s="1"/>
      <c r="V57" s="208"/>
      <c r="W57" s="208"/>
      <c r="X57" s="1"/>
      <c r="Y57" s="1"/>
      <c r="Z57" s="208"/>
      <c r="AA57" s="1"/>
      <c r="AB57" s="1"/>
      <c r="AC57" s="1"/>
      <c r="AD57" s="1"/>
      <c r="AE57" s="1"/>
      <c r="AF57" s="1"/>
      <c r="AG57" s="1"/>
      <c r="AH57" s="1"/>
      <c r="AI57" s="1"/>
      <c r="AJ57" s="1"/>
      <c r="AK57" s="1"/>
      <c r="AL57" s="1"/>
      <c r="AM57" s="1"/>
    </row>
    <row r="58" ht="15.75" customHeight="1">
      <c r="A58" s="211" t="s">
        <v>18955</v>
      </c>
      <c r="B58" s="211" t="s">
        <v>18956</v>
      </c>
      <c r="C58" s="196" t="str">
        <f>VLOOKUP(A58,'import Tokat'!A:P,3,0)</f>
        <v>DOĞRU</v>
      </c>
      <c r="D58" s="211" t="s">
        <v>1507</v>
      </c>
      <c r="E58" s="196">
        <f>VLOOKUP(A58,'import Tokat'!A:P,5,0)</f>
        <v>9</v>
      </c>
      <c r="F58" s="196">
        <f>VLOOKUP(A58,'import Tokat'!A:P,6,0)</f>
        <v>9</v>
      </c>
      <c r="G58" s="196">
        <f>VLOOKUP(A58,'import Tokat'!A:P,7,0)</f>
        <v>0</v>
      </c>
      <c r="H58" s="196">
        <f>VLOOKUP(A58,'import Tokat'!A:P,8,0)</f>
        <v>13</v>
      </c>
      <c r="I58" s="196">
        <f>VLOOKUP(A58,'import Tokat'!A:P,9,0)</f>
        <v>13</v>
      </c>
      <c r="J58" s="216">
        <f>VLOOKUP(A58,'import Tokat'!A:P,10,0)</f>
        <v>0</v>
      </c>
      <c r="K58" s="211" t="s">
        <v>18957</v>
      </c>
      <c r="L58" s="211">
        <v>3.5650259E9</v>
      </c>
      <c r="M58" s="211" t="s">
        <v>1350</v>
      </c>
      <c r="N58" s="211" t="s">
        <v>18958</v>
      </c>
      <c r="O58" s="211" t="s">
        <v>18959</v>
      </c>
      <c r="P58" s="230" t="str">
        <f>VLOOKUP(A58,'import Tokat'!A:P,16,0)</f>
        <v>Geleneksel</v>
      </c>
      <c r="Q58" s="1" t="b">
        <v>0</v>
      </c>
      <c r="R58" s="1"/>
      <c r="S58" s="1"/>
      <c r="T58" s="1"/>
      <c r="V58" s="208"/>
      <c r="W58" s="208"/>
      <c r="X58" s="1"/>
      <c r="Y58" s="1"/>
      <c r="Z58" s="208"/>
      <c r="AA58" s="1"/>
      <c r="AB58" s="1"/>
      <c r="AC58" s="1"/>
      <c r="AD58" s="1"/>
      <c r="AE58" s="1"/>
      <c r="AF58" s="1"/>
      <c r="AG58" s="1"/>
      <c r="AH58" s="1"/>
      <c r="AI58" s="1"/>
      <c r="AJ58" s="1"/>
      <c r="AK58" s="1"/>
      <c r="AL58" s="1"/>
      <c r="AM58" s="1"/>
    </row>
    <row r="59" ht="15.75" customHeight="1">
      <c r="A59" s="211" t="s">
        <v>18960</v>
      </c>
      <c r="B59" s="211" t="s">
        <v>18961</v>
      </c>
      <c r="C59" s="196" t="str">
        <f>VLOOKUP(A59,'import Tokat'!A:P,3,0)</f>
        <v>DOĞRU</v>
      </c>
      <c r="D59" s="211" t="s">
        <v>1378</v>
      </c>
      <c r="E59" s="196">
        <f>VLOOKUP(A59,'import Tokat'!A:P,5,0)</f>
        <v>9</v>
      </c>
      <c r="F59" s="196">
        <f>VLOOKUP(A59,'import Tokat'!A:P,6,0)</f>
        <v>6</v>
      </c>
      <c r="G59" s="196">
        <f>VLOOKUP(A59,'import Tokat'!A:P,7,0)</f>
        <v>0</v>
      </c>
      <c r="H59" s="196">
        <f>VLOOKUP(A59,'import Tokat'!A:P,8,0)</f>
        <v>11</v>
      </c>
      <c r="I59" s="196">
        <f>VLOOKUP(A59,'import Tokat'!A:P,9,0)</f>
        <v>11</v>
      </c>
      <c r="J59" s="216">
        <f>VLOOKUP(A59,'import Tokat'!A:P,10,0)</f>
        <v>0</v>
      </c>
      <c r="K59" s="211" t="s">
        <v>18962</v>
      </c>
      <c r="L59" s="211">
        <v>3.562141054E9</v>
      </c>
      <c r="M59" s="211" t="s">
        <v>1350</v>
      </c>
      <c r="N59" s="211" t="s">
        <v>18963</v>
      </c>
      <c r="O59" s="211" t="s">
        <v>18964</v>
      </c>
      <c r="P59" s="230" t="str">
        <f>VLOOKUP(A59,'import Tokat'!A:P,16,0)</f>
        <v>Geleneksel</v>
      </c>
      <c r="Q59" s="1" t="b">
        <v>0</v>
      </c>
      <c r="R59" s="1"/>
      <c r="S59" s="1"/>
      <c r="T59" s="1"/>
      <c r="V59" s="208"/>
      <c r="W59" s="208"/>
      <c r="X59" s="1"/>
      <c r="Y59" s="1"/>
      <c r="Z59" s="208"/>
      <c r="AA59" s="1"/>
      <c r="AB59" s="1"/>
      <c r="AC59" s="1"/>
      <c r="AD59" s="1"/>
      <c r="AE59" s="1"/>
      <c r="AF59" s="1"/>
      <c r="AG59" s="1"/>
      <c r="AH59" s="1"/>
      <c r="AI59" s="1"/>
      <c r="AJ59" s="1"/>
      <c r="AK59" s="1"/>
      <c r="AL59" s="1"/>
      <c r="AM59" s="1"/>
    </row>
    <row r="60" ht="15.75" customHeight="1">
      <c r="A60" s="196" t="s">
        <v>18965</v>
      </c>
      <c r="B60" s="196" t="s">
        <v>18966</v>
      </c>
      <c r="C60" s="196" t="str">
        <f>VLOOKUP(A60,'import Tokat'!A:P,3,0)</f>
        <v>DOĞRU</v>
      </c>
      <c r="D60" s="196" t="s">
        <v>1370</v>
      </c>
      <c r="E60" s="196">
        <f>VLOOKUP(A60,'import Tokat'!A:P,5,0)</f>
        <v>832</v>
      </c>
      <c r="F60" s="196" t="str">
        <f>VLOOKUP(A60,'import Tokat'!A:P,6,0)</f>
        <v/>
      </c>
      <c r="G60" s="196">
        <f>VLOOKUP(A60,'import Tokat'!A:P,7,0)</f>
        <v>7</v>
      </c>
      <c r="H60" s="196">
        <f>VLOOKUP(A60,'import Tokat'!A:P,8,0)</f>
        <v>8</v>
      </c>
      <c r="I60" s="196">
        <f>VLOOKUP(A60,'import Tokat'!A:P,9,0)</f>
        <v>15</v>
      </c>
      <c r="J60" s="216">
        <f>VLOOKUP(A60,'import Tokat'!A:P,10,0)</f>
        <v>0.47</v>
      </c>
      <c r="K60" s="196" t="s">
        <v>18967</v>
      </c>
      <c r="L60" s="196">
        <v>3.562284232E9</v>
      </c>
      <c r="M60" s="196" t="s">
        <v>1350</v>
      </c>
      <c r="N60" s="196" t="s">
        <v>1945</v>
      </c>
      <c r="O60" s="196" t="s">
        <v>18805</v>
      </c>
      <c r="P60" s="230" t="str">
        <f>VLOOKUP(A60,'import Tokat'!A:P,16,0)</f>
        <v>Geleneksel</v>
      </c>
      <c r="Q60" s="1" t="b">
        <v>0</v>
      </c>
      <c r="R60" s="1" t="s">
        <v>38</v>
      </c>
      <c r="S60" s="1" t="s">
        <v>100</v>
      </c>
      <c r="T60" s="555"/>
      <c r="U60" s="1" t="s">
        <v>18968</v>
      </c>
      <c r="V60" s="208">
        <v>44594.0</v>
      </c>
      <c r="W60" s="208">
        <v>44595.0</v>
      </c>
      <c r="X60" s="1"/>
      <c r="Y60" s="1" t="s">
        <v>1353</v>
      </c>
      <c r="Z60" s="208">
        <v>44343.0</v>
      </c>
      <c r="AA60" s="1" t="s">
        <v>1353</v>
      </c>
      <c r="AB60" s="363">
        <v>44594.0</v>
      </c>
      <c r="AC60" s="1"/>
      <c r="AD60" s="1"/>
      <c r="AE60" s="1"/>
      <c r="AF60" s="1"/>
      <c r="AG60" s="1"/>
      <c r="AH60" s="1"/>
      <c r="AI60" s="1" t="s">
        <v>100</v>
      </c>
      <c r="AJ60" s="1" t="s">
        <v>100</v>
      </c>
      <c r="AK60" s="1"/>
      <c r="AL60" s="1"/>
      <c r="AM60" s="1"/>
    </row>
    <row r="61" ht="15.75" customHeight="1">
      <c r="A61" s="196" t="s">
        <v>18969</v>
      </c>
      <c r="B61" s="196" t="s">
        <v>18970</v>
      </c>
      <c r="C61" s="196" t="str">
        <f>VLOOKUP(A61,'import Tokat'!A:P,3,0)</f>
        <v>DOĞRU</v>
      </c>
      <c r="D61" s="196" t="s">
        <v>1385</v>
      </c>
      <c r="E61" s="196">
        <f>VLOOKUP(A61,'import Tokat'!A:P,5,0)</f>
        <v>286</v>
      </c>
      <c r="F61" s="196" t="str">
        <f>VLOOKUP(A61,'import Tokat'!A:P,6,0)</f>
        <v/>
      </c>
      <c r="G61" s="196">
        <f>VLOOKUP(A61,'import Tokat'!A:P,7,0)</f>
        <v>0</v>
      </c>
      <c r="H61" s="196">
        <f>VLOOKUP(A61,'import Tokat'!A:P,8,0)</f>
        <v>16</v>
      </c>
      <c r="I61" s="196">
        <f>VLOOKUP(A61,'import Tokat'!A:P,9,0)</f>
        <v>16</v>
      </c>
      <c r="J61" s="216">
        <f>VLOOKUP(A61,'import Tokat'!A:P,10,0)</f>
        <v>0</v>
      </c>
      <c r="K61" s="196" t="s">
        <v>18971</v>
      </c>
      <c r="L61" s="196">
        <v>3.56715206E9</v>
      </c>
      <c r="M61" s="196" t="s">
        <v>18825</v>
      </c>
      <c r="N61" s="196" t="s">
        <v>18972</v>
      </c>
      <c r="O61" s="196" t="s">
        <v>18973</v>
      </c>
      <c r="P61" s="230" t="str">
        <f>VLOOKUP(A61,'import Tokat'!A:P,16,0)</f>
        <v>Geleneksel</v>
      </c>
      <c r="Q61" s="1" t="b">
        <v>0</v>
      </c>
      <c r="R61" s="1"/>
      <c r="S61" s="1"/>
      <c r="T61" s="1"/>
      <c r="V61" s="208"/>
      <c r="W61" s="208"/>
      <c r="X61" s="1"/>
      <c r="Y61" s="1"/>
      <c r="Z61" s="208"/>
      <c r="AA61" s="1"/>
      <c r="AB61" s="1"/>
      <c r="AC61" s="1"/>
      <c r="AD61" s="1"/>
      <c r="AE61" s="1"/>
      <c r="AF61" s="1"/>
      <c r="AG61" s="1"/>
      <c r="AH61" s="1"/>
      <c r="AI61" s="1"/>
      <c r="AJ61" s="1"/>
      <c r="AK61" s="1"/>
      <c r="AL61" s="1"/>
      <c r="AM61" s="1"/>
    </row>
    <row r="62" ht="15.75" customHeight="1">
      <c r="A62" s="196" t="s">
        <v>18974</v>
      </c>
      <c r="B62" s="196" t="s">
        <v>18975</v>
      </c>
      <c r="C62" s="196" t="str">
        <f>VLOOKUP(A62,'import Tokat'!A:P,3,0)</f>
        <v>DOĞRU</v>
      </c>
      <c r="D62" s="196" t="s">
        <v>1364</v>
      </c>
      <c r="E62" s="196">
        <f>VLOOKUP(A62,'import Tokat'!A:P,5,0)</f>
        <v>214</v>
      </c>
      <c r="F62" s="196">
        <f>VLOOKUP(A62,'import Tokat'!A:P,6,0)</f>
        <v>3</v>
      </c>
      <c r="G62" s="196">
        <f>VLOOKUP(A62,'import Tokat'!A:P,7,0)</f>
        <v>8</v>
      </c>
      <c r="H62" s="196">
        <f>VLOOKUP(A62,'import Tokat'!A:P,8,0)</f>
        <v>15</v>
      </c>
      <c r="I62" s="196">
        <f>VLOOKUP(A62,'import Tokat'!A:P,9,0)</f>
        <v>23</v>
      </c>
      <c r="J62" s="216">
        <f>VLOOKUP(A62,'import Tokat'!A:P,10,0)</f>
        <v>0.35</v>
      </c>
      <c r="K62" s="196" t="s">
        <v>18976</v>
      </c>
      <c r="L62" s="196">
        <v>5.07923206E9</v>
      </c>
      <c r="M62" s="196" t="s">
        <v>1350</v>
      </c>
      <c r="N62" s="196" t="s">
        <v>18849</v>
      </c>
      <c r="O62" s="196" t="s">
        <v>18977</v>
      </c>
      <c r="P62" s="230" t="str">
        <f>VLOOKUP(A62,'import Tokat'!A:P,16,0)</f>
        <v>Geleneksel</v>
      </c>
      <c r="Q62" s="1" t="b">
        <v>0</v>
      </c>
      <c r="R62" s="1" t="s">
        <v>38</v>
      </c>
      <c r="S62" s="1" t="s">
        <v>100</v>
      </c>
      <c r="T62" s="2" t="s">
        <v>18720</v>
      </c>
      <c r="U62" s="1" t="s">
        <v>18978</v>
      </c>
      <c r="V62" s="208">
        <v>44595.0</v>
      </c>
      <c r="W62" s="208">
        <v>44595.0</v>
      </c>
      <c r="X62" s="1"/>
      <c r="Y62" s="1" t="s">
        <v>31</v>
      </c>
      <c r="Z62" s="208">
        <v>44593.0</v>
      </c>
      <c r="AA62" s="1" t="s">
        <v>1353</v>
      </c>
      <c r="AB62" s="363">
        <v>44595.0</v>
      </c>
      <c r="AC62" s="1"/>
      <c r="AD62" s="1"/>
      <c r="AE62" s="1"/>
      <c r="AF62" s="1"/>
      <c r="AG62" s="1"/>
      <c r="AH62" s="1"/>
      <c r="AI62" s="1" t="s">
        <v>149</v>
      </c>
      <c r="AJ62" s="1" t="s">
        <v>100</v>
      </c>
      <c r="AK62" s="1"/>
      <c r="AL62" s="1"/>
      <c r="AM62" s="1"/>
    </row>
    <row r="63" ht="15.75" customHeight="1">
      <c r="A63" s="211" t="s">
        <v>18979</v>
      </c>
      <c r="B63" s="211" t="s">
        <v>18980</v>
      </c>
      <c r="C63" s="196" t="str">
        <f>VLOOKUP(A63,'import Tokat'!A:P,3,0)</f>
        <v>DOĞRU</v>
      </c>
      <c r="D63" s="211" t="s">
        <v>2571</v>
      </c>
      <c r="E63" s="196">
        <f>VLOOKUP(A63,'import Tokat'!A:P,5,0)</f>
        <v>26</v>
      </c>
      <c r="F63" s="196">
        <f>VLOOKUP(A63,'import Tokat'!A:P,6,0)</f>
        <v>26</v>
      </c>
      <c r="G63" s="196">
        <f>VLOOKUP(A63,'import Tokat'!A:P,7,0)</f>
        <v>0</v>
      </c>
      <c r="H63" s="196">
        <f>VLOOKUP(A63,'import Tokat'!A:P,8,0)</f>
        <v>12</v>
      </c>
      <c r="I63" s="196">
        <f>VLOOKUP(A63,'import Tokat'!A:P,9,0)</f>
        <v>12</v>
      </c>
      <c r="J63" s="216">
        <f>VLOOKUP(A63,'import Tokat'!A:P,10,0)</f>
        <v>0</v>
      </c>
      <c r="K63" s="211" t="s">
        <v>18981</v>
      </c>
      <c r="L63" s="211">
        <v>5.384209365E9</v>
      </c>
      <c r="M63" s="211" t="s">
        <v>1350</v>
      </c>
      <c r="N63" s="211" t="s">
        <v>18800</v>
      </c>
      <c r="O63" s="211" t="s">
        <v>18982</v>
      </c>
      <c r="P63" s="230" t="str">
        <f>VLOOKUP(A63,'import Tokat'!A:P,16,0)</f>
        <v>Geleneksel</v>
      </c>
      <c r="Q63" s="1" t="b">
        <v>0</v>
      </c>
      <c r="R63" s="1"/>
      <c r="S63" s="1"/>
      <c r="T63" s="555"/>
      <c r="V63" s="208"/>
      <c r="W63" s="208"/>
      <c r="X63" s="1"/>
      <c r="Y63" s="1"/>
      <c r="Z63" s="208"/>
      <c r="AA63" s="1"/>
      <c r="AB63" s="1"/>
      <c r="AC63" s="1"/>
      <c r="AD63" s="1"/>
      <c r="AE63" s="1"/>
      <c r="AF63" s="1"/>
      <c r="AG63" s="1"/>
      <c r="AH63" s="1"/>
      <c r="AI63" s="1"/>
      <c r="AJ63" s="1"/>
      <c r="AK63" s="1"/>
      <c r="AL63" s="1"/>
      <c r="AM63" s="1"/>
    </row>
    <row r="64" ht="15.75" customHeight="1">
      <c r="A64" s="196" t="s">
        <v>18983</v>
      </c>
      <c r="B64" s="196" t="s">
        <v>18984</v>
      </c>
      <c r="C64" s="196" t="str">
        <f>VLOOKUP(A64,'import Tokat'!A:P,3,0)</f>
        <v>DOĞRU</v>
      </c>
      <c r="D64" s="196" t="s">
        <v>1370</v>
      </c>
      <c r="E64" s="196">
        <f>VLOOKUP(A64,'import Tokat'!A:P,5,0)</f>
        <v>1350</v>
      </c>
      <c r="F64" s="196" t="str">
        <f>VLOOKUP(A64,'import Tokat'!A:P,6,0)</f>
        <v/>
      </c>
      <c r="G64" s="196">
        <f>VLOOKUP(A64,'import Tokat'!A:P,7,0)</f>
        <v>0</v>
      </c>
      <c r="H64" s="196">
        <f>VLOOKUP(A64,'import Tokat'!A:P,8,0)</f>
        <v>14</v>
      </c>
      <c r="I64" s="196">
        <f>VLOOKUP(A64,'import Tokat'!A:P,9,0)</f>
        <v>14</v>
      </c>
      <c r="J64" s="216">
        <f>VLOOKUP(A64,'import Tokat'!A:P,10,0)</f>
        <v>0</v>
      </c>
      <c r="K64" s="196" t="s">
        <v>18985</v>
      </c>
      <c r="L64" s="196">
        <v>3.5621249E9</v>
      </c>
      <c r="M64" s="196" t="s">
        <v>1350</v>
      </c>
      <c r="N64" s="196" t="s">
        <v>1945</v>
      </c>
      <c r="O64" s="196" t="s">
        <v>18755</v>
      </c>
      <c r="P64" s="230" t="str">
        <f>VLOOKUP(A64,'import Tokat'!A:P,16,0)</f>
        <v>Geleneksel</v>
      </c>
      <c r="Q64" s="1" t="b">
        <v>0</v>
      </c>
      <c r="R64" s="1" t="s">
        <v>29</v>
      </c>
      <c r="S64" s="1" t="s">
        <v>106</v>
      </c>
      <c r="T64" s="2" t="s">
        <v>18720</v>
      </c>
      <c r="U64" s="1" t="s">
        <v>18986</v>
      </c>
      <c r="V64" s="208">
        <v>44592.0</v>
      </c>
      <c r="W64" s="208">
        <v>44592.0</v>
      </c>
      <c r="X64" s="1"/>
      <c r="Y64" s="1" t="s">
        <v>1353</v>
      </c>
      <c r="Z64" s="208">
        <v>44592.0</v>
      </c>
      <c r="AA64" s="1" t="s">
        <v>1353</v>
      </c>
      <c r="AB64" s="363">
        <v>44621.0</v>
      </c>
      <c r="AC64" s="1"/>
      <c r="AD64" s="1"/>
      <c r="AE64" s="1"/>
      <c r="AF64" s="1"/>
      <c r="AG64" s="1"/>
      <c r="AH64" s="1"/>
      <c r="AI64" s="1" t="s">
        <v>106</v>
      </c>
      <c r="AJ64" s="1" t="s">
        <v>167</v>
      </c>
      <c r="AK64" s="1"/>
      <c r="AL64" s="1"/>
      <c r="AM64" s="1"/>
    </row>
    <row r="65" ht="15.75" customHeight="1">
      <c r="A65" s="211" t="s">
        <v>18987</v>
      </c>
      <c r="B65" s="211" t="s">
        <v>18988</v>
      </c>
      <c r="C65" s="196" t="str">
        <f>VLOOKUP(A65,'import Tokat'!A:P,3,0)</f>
        <v>DOĞRU</v>
      </c>
      <c r="D65" s="211" t="s">
        <v>1507</v>
      </c>
      <c r="E65" s="196" t="str">
        <f>VLOOKUP(A65,'import Tokat'!A:P,5,0)</f>
        <v/>
      </c>
      <c r="F65" s="196" t="str">
        <f>VLOOKUP(A65,'import Tokat'!A:P,6,0)</f>
        <v/>
      </c>
      <c r="G65" s="196">
        <f>VLOOKUP(A65,'import Tokat'!A:P,7,0)</f>
        <v>0</v>
      </c>
      <c r="H65" s="196">
        <f>VLOOKUP(A65,'import Tokat'!A:P,8,0)</f>
        <v>39</v>
      </c>
      <c r="I65" s="196">
        <f>VLOOKUP(A65,'import Tokat'!A:P,9,0)</f>
        <v>39</v>
      </c>
      <c r="J65" s="216">
        <f>VLOOKUP(A65,'import Tokat'!A:P,10,0)</f>
        <v>0</v>
      </c>
      <c r="K65" s="211" t="s">
        <v>18989</v>
      </c>
      <c r="L65" s="211">
        <v>3.562131343E9</v>
      </c>
      <c r="M65" s="211" t="s">
        <v>1350</v>
      </c>
      <c r="N65" s="211" t="s">
        <v>18718</v>
      </c>
      <c r="O65" s="211" t="s">
        <v>18755</v>
      </c>
      <c r="P65" s="230" t="str">
        <f>VLOOKUP(A65,'import Tokat'!A:P,16,0)</f>
        <v>Geleneksel</v>
      </c>
      <c r="Q65" s="1" t="b">
        <v>0</v>
      </c>
      <c r="R65" s="1"/>
      <c r="S65" s="1"/>
      <c r="T65" s="1"/>
      <c r="V65" s="208"/>
      <c r="W65" s="208"/>
      <c r="X65" s="1"/>
      <c r="Y65" s="1"/>
      <c r="Z65" s="208"/>
      <c r="AA65" s="1"/>
      <c r="AB65" s="1"/>
      <c r="AC65" s="1"/>
      <c r="AD65" s="1"/>
      <c r="AE65" s="1"/>
      <c r="AF65" s="1"/>
      <c r="AG65" s="1"/>
      <c r="AH65" s="1"/>
      <c r="AI65" s="1"/>
      <c r="AJ65" s="1"/>
      <c r="AK65" s="1"/>
      <c r="AL65" s="1"/>
      <c r="AM65" s="1"/>
    </row>
    <row r="66" ht="15.75" customHeight="1">
      <c r="A66" s="196" t="s">
        <v>18990</v>
      </c>
      <c r="B66" s="196" t="s">
        <v>18991</v>
      </c>
      <c r="C66" s="196" t="str">
        <f>VLOOKUP(A66,'import Tokat'!A:P,3,0)</f>
        <v>DOĞRU</v>
      </c>
      <c r="D66" s="196" t="s">
        <v>1507</v>
      </c>
      <c r="E66" s="196">
        <f>VLOOKUP(A66,'import Tokat'!A:P,5,0)</f>
        <v>120</v>
      </c>
      <c r="F66" s="196" t="str">
        <f>VLOOKUP(A66,'import Tokat'!A:P,6,0)</f>
        <v/>
      </c>
      <c r="G66" s="196">
        <f>VLOOKUP(A66,'import Tokat'!A:P,7,0)</f>
        <v>0</v>
      </c>
      <c r="H66" s="196">
        <f>VLOOKUP(A66,'import Tokat'!A:P,8,0)</f>
        <v>12</v>
      </c>
      <c r="I66" s="196">
        <f>VLOOKUP(A66,'import Tokat'!A:P,9,0)</f>
        <v>12</v>
      </c>
      <c r="J66" s="216">
        <f>VLOOKUP(A66,'import Tokat'!A:P,10,0)</f>
        <v>0</v>
      </c>
      <c r="K66" s="196" t="s">
        <v>18934</v>
      </c>
      <c r="L66" s="196">
        <v>3.567151414E9</v>
      </c>
      <c r="M66" s="196" t="s">
        <v>18825</v>
      </c>
      <c r="N66" s="196" t="s">
        <v>1667</v>
      </c>
      <c r="O66" s="196" t="s">
        <v>18875</v>
      </c>
      <c r="P66" s="230" t="str">
        <f>VLOOKUP(A66,'import Tokat'!A:P,16,0)</f>
        <v>Geleneksel</v>
      </c>
      <c r="Q66" s="1" t="b">
        <v>0</v>
      </c>
      <c r="R66" s="1"/>
      <c r="S66" s="1"/>
      <c r="T66" s="1"/>
      <c r="V66" s="208"/>
      <c r="W66" s="208"/>
      <c r="X66" s="1"/>
      <c r="Y66" s="1"/>
      <c r="Z66" s="208"/>
      <c r="AA66" s="1"/>
      <c r="AB66" s="1"/>
      <c r="AC66" s="1"/>
      <c r="AD66" s="1"/>
      <c r="AE66" s="1"/>
      <c r="AF66" s="1"/>
      <c r="AG66" s="1"/>
      <c r="AH66" s="1"/>
      <c r="AI66" s="1"/>
      <c r="AJ66" s="1"/>
      <c r="AK66" s="1"/>
      <c r="AL66" s="1"/>
      <c r="AM66" s="1"/>
    </row>
    <row r="67" ht="15.75" customHeight="1">
      <c r="A67" s="211" t="s">
        <v>18992</v>
      </c>
      <c r="B67" s="211" t="s">
        <v>18993</v>
      </c>
      <c r="C67" s="196" t="str">
        <f>VLOOKUP(A67,'import Tokat'!A:P,3,0)</f>
        <v>DOĞRU</v>
      </c>
      <c r="D67" s="211" t="s">
        <v>1385</v>
      </c>
      <c r="E67" s="196">
        <f>VLOOKUP(A67,'import Tokat'!A:P,5,0)</f>
        <v>191</v>
      </c>
      <c r="F67" s="196">
        <f>VLOOKUP(A67,'import Tokat'!A:P,6,0)</f>
        <v>57</v>
      </c>
      <c r="G67" s="196">
        <f>VLOOKUP(A67,'import Tokat'!A:P,7,0)</f>
        <v>0</v>
      </c>
      <c r="H67" s="196">
        <f>VLOOKUP(A67,'import Tokat'!A:P,8,0)</f>
        <v>51</v>
      </c>
      <c r="I67" s="196">
        <f>VLOOKUP(A67,'import Tokat'!A:P,9,0)</f>
        <v>51</v>
      </c>
      <c r="J67" s="216">
        <f>VLOOKUP(A67,'import Tokat'!A:P,10,0)</f>
        <v>0</v>
      </c>
      <c r="K67" s="211" t="s">
        <v>18994</v>
      </c>
      <c r="L67" s="211">
        <v>5.45156606E9</v>
      </c>
      <c r="M67" s="211" t="s">
        <v>1350</v>
      </c>
      <c r="N67" s="211" t="s">
        <v>18800</v>
      </c>
      <c r="O67" s="211" t="s">
        <v>18995</v>
      </c>
      <c r="P67" s="230" t="str">
        <f>VLOOKUP(A67,'import Tokat'!A:P,16,0)</f>
        <v>Geleneksel</v>
      </c>
      <c r="Q67" s="1" t="b">
        <v>0</v>
      </c>
      <c r="R67" s="1"/>
      <c r="S67" s="1"/>
      <c r="T67" s="1"/>
      <c r="V67" s="208"/>
      <c r="W67" s="208"/>
      <c r="X67" s="1"/>
      <c r="Y67" s="1"/>
      <c r="Z67" s="208"/>
      <c r="AA67" s="1"/>
      <c r="AB67" s="1"/>
      <c r="AC67" s="1"/>
      <c r="AD67" s="1"/>
      <c r="AE67" s="1"/>
      <c r="AF67" s="1"/>
      <c r="AG67" s="1"/>
      <c r="AH67" s="1"/>
      <c r="AI67" s="1"/>
      <c r="AJ67" s="1"/>
      <c r="AK67" s="1"/>
      <c r="AL67" s="1"/>
      <c r="AM67" s="1"/>
    </row>
    <row r="68" ht="15.75" customHeight="1">
      <c r="A68" s="211" t="s">
        <v>18996</v>
      </c>
      <c r="B68" s="211" t="s">
        <v>18997</v>
      </c>
      <c r="C68" s="196" t="str">
        <f>VLOOKUP(A68,'import Tokat'!A:P,3,0)</f>
        <v>DOĞRU</v>
      </c>
      <c r="D68" s="211" t="s">
        <v>1370</v>
      </c>
      <c r="E68" s="196">
        <f>VLOOKUP(A68,'import Tokat'!A:P,5,0)</f>
        <v>221</v>
      </c>
      <c r="F68" s="196">
        <f>VLOOKUP(A68,'import Tokat'!A:P,6,0)</f>
        <v>31</v>
      </c>
      <c r="G68" s="196">
        <f>VLOOKUP(A68,'import Tokat'!A:P,7,0)</f>
        <v>0</v>
      </c>
      <c r="H68" s="196">
        <f>VLOOKUP(A68,'import Tokat'!A:P,8,0)</f>
        <v>26</v>
      </c>
      <c r="I68" s="196">
        <f>VLOOKUP(A68,'import Tokat'!A:P,9,0)</f>
        <v>26</v>
      </c>
      <c r="J68" s="216">
        <f>VLOOKUP(A68,'import Tokat'!A:P,10,0)</f>
        <v>0</v>
      </c>
      <c r="K68" s="211" t="s">
        <v>18998</v>
      </c>
      <c r="L68" s="211">
        <v>3.56715201E9</v>
      </c>
      <c r="M68" s="211" t="s">
        <v>18825</v>
      </c>
      <c r="N68" s="211" t="s">
        <v>18999</v>
      </c>
      <c r="O68" s="211" t="s">
        <v>19000</v>
      </c>
      <c r="P68" s="230" t="str">
        <f>VLOOKUP(A68,'import Tokat'!A:P,16,0)</f>
        <v>Geleneksel</v>
      </c>
      <c r="Q68" s="1" t="b">
        <v>0</v>
      </c>
      <c r="R68" s="1"/>
      <c r="S68" s="1"/>
      <c r="T68" s="1"/>
      <c r="V68" s="208"/>
      <c r="W68" s="208"/>
      <c r="X68" s="1"/>
      <c r="Y68" s="1"/>
      <c r="Z68" s="208"/>
      <c r="AA68" s="1"/>
      <c r="AB68" s="1"/>
      <c r="AC68" s="1"/>
      <c r="AD68" s="1"/>
      <c r="AE68" s="1"/>
      <c r="AF68" s="1"/>
      <c r="AG68" s="1"/>
      <c r="AH68" s="1"/>
      <c r="AI68" s="1"/>
      <c r="AJ68" s="1"/>
      <c r="AK68" s="1"/>
      <c r="AL68" s="1"/>
      <c r="AM68" s="1"/>
    </row>
    <row r="69" ht="15.75" customHeight="1">
      <c r="A69" s="211" t="s">
        <v>19001</v>
      </c>
      <c r="B69" s="211" t="s">
        <v>19002</v>
      </c>
      <c r="C69" s="196" t="str">
        <f>VLOOKUP(A69,'import Tokat'!A:P,3,0)</f>
        <v>DOĞRU</v>
      </c>
      <c r="D69" s="211" t="s">
        <v>1378</v>
      </c>
      <c r="E69" s="196">
        <f>VLOOKUP(A69,'import Tokat'!A:P,5,0)</f>
        <v>12</v>
      </c>
      <c r="F69" s="196">
        <f>VLOOKUP(A69,'import Tokat'!A:P,6,0)</f>
        <v>12</v>
      </c>
      <c r="G69" s="196">
        <f>VLOOKUP(A69,'import Tokat'!A:P,7,0)</f>
        <v>0</v>
      </c>
      <c r="H69" s="196">
        <f>VLOOKUP(A69,'import Tokat'!A:P,8,0)</f>
        <v>27</v>
      </c>
      <c r="I69" s="196">
        <f>VLOOKUP(A69,'import Tokat'!A:P,9,0)</f>
        <v>27</v>
      </c>
      <c r="J69" s="216">
        <f>VLOOKUP(A69,'import Tokat'!A:P,10,0)</f>
        <v>0</v>
      </c>
      <c r="K69" s="211" t="s">
        <v>19003</v>
      </c>
      <c r="L69" s="211">
        <v>5.368967411E9</v>
      </c>
      <c r="M69" s="211" t="s">
        <v>1350</v>
      </c>
      <c r="N69" s="211" t="s">
        <v>18849</v>
      </c>
      <c r="O69" s="211" t="s">
        <v>19004</v>
      </c>
      <c r="P69" s="230" t="str">
        <f>VLOOKUP(A69,'import Tokat'!A:P,16,0)</f>
        <v>Geleneksel</v>
      </c>
      <c r="Q69" s="1" t="b">
        <v>0</v>
      </c>
      <c r="R69" s="1"/>
      <c r="S69" s="1"/>
      <c r="T69" s="1"/>
      <c r="V69" s="208"/>
      <c r="W69" s="208"/>
      <c r="X69" s="1"/>
      <c r="Y69" s="1"/>
      <c r="Z69" s="208"/>
      <c r="AA69" s="1"/>
      <c r="AB69" s="1"/>
      <c r="AC69" s="1"/>
      <c r="AD69" s="1"/>
      <c r="AE69" s="1"/>
      <c r="AF69" s="1"/>
      <c r="AG69" s="1"/>
      <c r="AH69" s="1"/>
      <c r="AI69" s="1"/>
      <c r="AJ69" s="1"/>
      <c r="AK69" s="1"/>
      <c r="AL69" s="1"/>
      <c r="AM69" s="1"/>
    </row>
    <row r="70" ht="15.75" customHeight="1">
      <c r="A70" s="196" t="s">
        <v>19005</v>
      </c>
      <c r="B70" s="196" t="s">
        <v>19006</v>
      </c>
      <c r="C70" s="196" t="str">
        <f>VLOOKUP(A70,'import Tokat'!A:P,3,0)</f>
        <v>DOĞRU</v>
      </c>
      <c r="D70" s="196" t="s">
        <v>1378</v>
      </c>
      <c r="E70" s="196" t="str">
        <f>VLOOKUP(A70,'import Tokat'!A:P,5,0)</f>
        <v/>
      </c>
      <c r="F70" s="196" t="str">
        <f>VLOOKUP(A70,'import Tokat'!A:P,6,0)</f>
        <v/>
      </c>
      <c r="G70" s="196">
        <f>VLOOKUP(A70,'import Tokat'!A:P,7,0)</f>
        <v>0</v>
      </c>
      <c r="H70" s="196">
        <f>VLOOKUP(A70,'import Tokat'!A:P,8,0)</f>
        <v>4</v>
      </c>
      <c r="I70" s="196">
        <f>VLOOKUP(A70,'import Tokat'!A:P,9,0)</f>
        <v>4</v>
      </c>
      <c r="J70" s="216">
        <f>VLOOKUP(A70,'import Tokat'!A:P,10,0)</f>
        <v>0</v>
      </c>
      <c r="K70" s="196" t="s">
        <v>19007</v>
      </c>
      <c r="L70" s="196">
        <v>5.43284306E9</v>
      </c>
      <c r="M70" s="196" t="s">
        <v>1350</v>
      </c>
      <c r="N70" s="196" t="s">
        <v>19008</v>
      </c>
      <c r="O70" s="196" t="s">
        <v>19009</v>
      </c>
      <c r="P70" s="230" t="str">
        <f>VLOOKUP(A70,'import Tokat'!A:P,16,0)</f>
        <v>Geleneksel</v>
      </c>
      <c r="Q70" s="1" t="b">
        <v>0</v>
      </c>
      <c r="R70" s="1"/>
      <c r="S70" s="1"/>
      <c r="T70" s="1"/>
      <c r="U70" s="1" t="s">
        <v>19010</v>
      </c>
      <c r="V70" s="208"/>
      <c r="W70" s="208"/>
      <c r="X70" s="1"/>
      <c r="Y70" s="1" t="s">
        <v>1475</v>
      </c>
      <c r="Z70" s="208">
        <v>44614.0</v>
      </c>
      <c r="AA70" s="1"/>
      <c r="AB70" s="1"/>
      <c r="AC70" s="1"/>
      <c r="AD70" s="1"/>
      <c r="AE70" s="1"/>
      <c r="AF70" s="1"/>
      <c r="AG70" s="1"/>
      <c r="AH70" s="1"/>
      <c r="AI70" s="1" t="s">
        <v>128</v>
      </c>
      <c r="AJ70" s="1"/>
      <c r="AK70" s="1"/>
      <c r="AL70" s="1"/>
      <c r="AM70" s="1"/>
    </row>
    <row r="71" ht="15.75" customHeight="1">
      <c r="A71" s="211" t="s">
        <v>19011</v>
      </c>
      <c r="B71" s="211" t="s">
        <v>19012</v>
      </c>
      <c r="C71" s="196" t="str">
        <f>VLOOKUP(A71,'import Tokat'!A:P,3,0)</f>
        <v>DOĞRU</v>
      </c>
      <c r="D71" s="211" t="s">
        <v>1378</v>
      </c>
      <c r="E71" s="196">
        <f>VLOOKUP(A71,'import Tokat'!A:P,5,0)</f>
        <v>1</v>
      </c>
      <c r="F71" s="196" t="str">
        <f>VLOOKUP(A71,'import Tokat'!A:P,6,0)</f>
        <v/>
      </c>
      <c r="G71" s="196">
        <f>VLOOKUP(A71,'import Tokat'!A:P,7,0)</f>
        <v>0</v>
      </c>
      <c r="H71" s="196">
        <f>VLOOKUP(A71,'import Tokat'!A:P,8,0)</f>
        <v>17</v>
      </c>
      <c r="I71" s="196">
        <f>VLOOKUP(A71,'import Tokat'!A:P,9,0)</f>
        <v>17</v>
      </c>
      <c r="J71" s="216">
        <f>VLOOKUP(A71,'import Tokat'!A:P,10,0)</f>
        <v>0</v>
      </c>
      <c r="K71" s="211" t="s">
        <v>19013</v>
      </c>
      <c r="L71" s="211">
        <v>3.5621321E9</v>
      </c>
      <c r="M71" s="211" t="s">
        <v>1350</v>
      </c>
      <c r="N71" s="211" t="s">
        <v>18718</v>
      </c>
      <c r="O71" s="211" t="s">
        <v>19014</v>
      </c>
      <c r="P71" s="230" t="str">
        <f>VLOOKUP(A71,'import Tokat'!A:P,16,0)</f>
        <v>Geleneksel</v>
      </c>
      <c r="Q71" s="1" t="b">
        <v>0</v>
      </c>
      <c r="R71" s="1"/>
      <c r="S71" s="1"/>
      <c r="T71" s="1"/>
      <c r="V71" s="208"/>
      <c r="W71" s="208"/>
      <c r="X71" s="1"/>
      <c r="Y71" s="1"/>
      <c r="Z71" s="208"/>
      <c r="AA71" s="1"/>
      <c r="AB71" s="1"/>
      <c r="AC71" s="1"/>
      <c r="AD71" s="1"/>
      <c r="AE71" s="1"/>
      <c r="AF71" s="1"/>
      <c r="AG71" s="1"/>
      <c r="AH71" s="1"/>
      <c r="AI71" s="1"/>
      <c r="AJ71" s="1"/>
      <c r="AK71" s="1"/>
      <c r="AL71" s="1"/>
      <c r="AM71" s="1"/>
    </row>
    <row r="72" ht="15.75" customHeight="1">
      <c r="A72" s="196" t="s">
        <v>19015</v>
      </c>
      <c r="B72" s="196" t="s">
        <v>19016</v>
      </c>
      <c r="C72" s="196" t="str">
        <f>VLOOKUP(A72,'import Tokat'!A:P,3,0)</f>
        <v>DOĞRU</v>
      </c>
      <c r="D72" s="196" t="s">
        <v>1348</v>
      </c>
      <c r="E72" s="196">
        <f>VLOOKUP(A72,'import Tokat'!A:P,5,0)</f>
        <v>3670</v>
      </c>
      <c r="F72" s="196">
        <f>VLOOKUP(A72,'import Tokat'!A:P,6,0)</f>
        <v>112</v>
      </c>
      <c r="G72" s="196">
        <f>VLOOKUP(A72,'import Tokat'!A:P,7,0)</f>
        <v>0</v>
      </c>
      <c r="H72" s="196">
        <f>VLOOKUP(A72,'import Tokat'!A:P,8,0)</f>
        <v>30</v>
      </c>
      <c r="I72" s="196">
        <f>VLOOKUP(A72,'import Tokat'!A:P,9,0)</f>
        <v>30</v>
      </c>
      <c r="J72" s="216">
        <f>VLOOKUP(A72,'import Tokat'!A:P,10,0)</f>
        <v>0</v>
      </c>
      <c r="K72" s="196" t="s">
        <v>19017</v>
      </c>
      <c r="L72" s="196">
        <v>3.562121555E9</v>
      </c>
      <c r="M72" s="196" t="s">
        <v>1350</v>
      </c>
      <c r="N72" s="196" t="s">
        <v>2520</v>
      </c>
      <c r="O72" s="196" t="s">
        <v>19018</v>
      </c>
      <c r="P72" s="230" t="str">
        <f>VLOOKUP(A72,'import Tokat'!A:P,16,0)</f>
        <v>Geleneksel</v>
      </c>
      <c r="Q72" s="1" t="b">
        <v>1</v>
      </c>
      <c r="R72" s="1"/>
      <c r="S72" s="1"/>
      <c r="T72" s="1"/>
      <c r="U72" s="1" t="s">
        <v>19019</v>
      </c>
      <c r="V72" s="208"/>
      <c r="W72" s="208"/>
      <c r="X72" s="1"/>
      <c r="Y72" s="1" t="s">
        <v>1353</v>
      </c>
      <c r="Z72" s="208">
        <v>44342.0</v>
      </c>
      <c r="AA72" s="1" t="s">
        <v>1506</v>
      </c>
      <c r="AB72" s="363">
        <v>44614.0</v>
      </c>
      <c r="AC72" s="1"/>
      <c r="AD72" s="1"/>
      <c r="AE72" s="1"/>
      <c r="AF72" s="1"/>
      <c r="AG72" s="1"/>
      <c r="AH72" s="1"/>
      <c r="AI72" s="1" t="s">
        <v>167</v>
      </c>
      <c r="AJ72" s="1"/>
      <c r="AK72" s="1"/>
      <c r="AL72" s="1"/>
      <c r="AM72" s="1"/>
    </row>
    <row r="73" ht="15.75" customHeight="1">
      <c r="A73" s="196" t="s">
        <v>19020</v>
      </c>
      <c r="B73" s="196" t="s">
        <v>19021</v>
      </c>
      <c r="C73" s="196" t="str">
        <f>VLOOKUP(A73,'import Tokat'!A:P,3,0)</f>
        <v>DOĞRU</v>
      </c>
      <c r="D73" s="196" t="s">
        <v>1385</v>
      </c>
      <c r="E73" s="196">
        <f>VLOOKUP(A73,'import Tokat'!A:P,5,0)</f>
        <v>3273</v>
      </c>
      <c r="F73" s="196">
        <f>VLOOKUP(A73,'import Tokat'!A:P,6,0)</f>
        <v>246</v>
      </c>
      <c r="G73" s="196">
        <f>VLOOKUP(A73,'import Tokat'!A:P,7,0)</f>
        <v>0</v>
      </c>
      <c r="H73" s="196">
        <f>VLOOKUP(A73,'import Tokat'!A:P,8,0)</f>
        <v>14</v>
      </c>
      <c r="I73" s="196">
        <f>VLOOKUP(A73,'import Tokat'!A:P,9,0)</f>
        <v>14</v>
      </c>
      <c r="J73" s="216">
        <f>VLOOKUP(A73,'import Tokat'!A:P,10,0)</f>
        <v>0</v>
      </c>
      <c r="K73" s="196" t="s">
        <v>11631</v>
      </c>
      <c r="L73" s="196">
        <v>3.567161016E9</v>
      </c>
      <c r="M73" s="196" t="s">
        <v>18825</v>
      </c>
      <c r="N73" s="196" t="s">
        <v>12792</v>
      </c>
      <c r="O73" s="196" t="s">
        <v>19022</v>
      </c>
      <c r="P73" s="230" t="str">
        <f>VLOOKUP(A73,'import Tokat'!A:P,16,0)</f>
        <v>Geleneksel</v>
      </c>
      <c r="Q73" s="1" t="b">
        <v>0</v>
      </c>
      <c r="R73" s="1"/>
      <c r="S73" s="1"/>
      <c r="T73" s="1"/>
      <c r="V73" s="208"/>
      <c r="W73" s="208"/>
      <c r="X73" s="1"/>
      <c r="Y73" s="1"/>
      <c r="Z73" s="208"/>
      <c r="AA73" s="1"/>
      <c r="AB73" s="1"/>
      <c r="AC73" s="1"/>
      <c r="AD73" s="1"/>
      <c r="AE73" s="1"/>
      <c r="AF73" s="1"/>
      <c r="AG73" s="1"/>
      <c r="AH73" s="1"/>
      <c r="AI73" s="1"/>
      <c r="AJ73" s="1"/>
      <c r="AK73" s="1"/>
      <c r="AL73" s="1"/>
      <c r="AM73" s="1"/>
    </row>
    <row r="74" ht="15.75" customHeight="1">
      <c r="A74" s="196" t="s">
        <v>19023</v>
      </c>
      <c r="B74" s="196" t="s">
        <v>19024</v>
      </c>
      <c r="C74" s="196" t="str">
        <f>VLOOKUP(A74,'import Tokat'!A:P,3,0)</f>
        <v>DOĞRU</v>
      </c>
      <c r="D74" s="196" t="s">
        <v>1348</v>
      </c>
      <c r="E74" s="196">
        <f>VLOOKUP(A74,'import Tokat'!A:P,5,0)</f>
        <v>605</v>
      </c>
      <c r="F74" s="196">
        <f>VLOOKUP(A74,'import Tokat'!A:P,6,0)</f>
        <v>6</v>
      </c>
      <c r="G74" s="196">
        <f>VLOOKUP(A74,'import Tokat'!A:P,7,0)</f>
        <v>0</v>
      </c>
      <c r="H74" s="196">
        <f>VLOOKUP(A74,'import Tokat'!A:P,8,0)</f>
        <v>58</v>
      </c>
      <c r="I74" s="196">
        <f>VLOOKUP(A74,'import Tokat'!A:P,9,0)</f>
        <v>58</v>
      </c>
      <c r="J74" s="216">
        <f>VLOOKUP(A74,'import Tokat'!A:P,10,0)</f>
        <v>0</v>
      </c>
      <c r="K74" s="196" t="s">
        <v>19025</v>
      </c>
      <c r="L74" s="196">
        <v>5.41904841E9</v>
      </c>
      <c r="M74" s="196" t="s">
        <v>18825</v>
      </c>
      <c r="N74" s="196" t="s">
        <v>12792</v>
      </c>
      <c r="O74" s="196" t="s">
        <v>19026</v>
      </c>
      <c r="P74" s="230" t="str">
        <f>VLOOKUP(A74,'import Tokat'!A:P,16,0)</f>
        <v>Geleneksel</v>
      </c>
      <c r="Q74" s="1" t="b">
        <v>0</v>
      </c>
      <c r="R74" s="1"/>
      <c r="S74" s="1"/>
      <c r="T74" s="1"/>
      <c r="V74" s="208"/>
      <c r="W74" s="208"/>
      <c r="X74" s="1"/>
      <c r="Y74" s="1"/>
      <c r="Z74" s="208"/>
      <c r="AA74" s="1"/>
      <c r="AB74" s="1"/>
      <c r="AC74" s="1"/>
      <c r="AD74" s="1"/>
      <c r="AE74" s="1"/>
      <c r="AF74" s="1"/>
      <c r="AG74" s="1"/>
      <c r="AH74" s="1"/>
      <c r="AI74" s="1"/>
      <c r="AJ74" s="1"/>
      <c r="AK74" s="1"/>
      <c r="AL74" s="1"/>
      <c r="AM74" s="1"/>
    </row>
    <row r="75" ht="15.75" customHeight="1">
      <c r="A75" s="196" t="s">
        <v>19027</v>
      </c>
      <c r="B75" s="196" t="s">
        <v>19028</v>
      </c>
      <c r="C75" s="196" t="str">
        <f>VLOOKUP(A75,'import Tokat'!A:P,3,0)</f>
        <v>DOĞRU</v>
      </c>
      <c r="D75" s="196" t="s">
        <v>1378</v>
      </c>
      <c r="E75" s="196">
        <f>VLOOKUP(A75,'import Tokat'!A:P,5,0)</f>
        <v>1614</v>
      </c>
      <c r="F75" s="196" t="str">
        <f>VLOOKUP(A75,'import Tokat'!A:P,6,0)</f>
        <v/>
      </c>
      <c r="G75" s="196">
        <f>VLOOKUP(A75,'import Tokat'!A:P,7,0)</f>
        <v>0</v>
      </c>
      <c r="H75" s="196">
        <f>VLOOKUP(A75,'import Tokat'!A:P,8,0)</f>
        <v>31</v>
      </c>
      <c r="I75" s="196">
        <f>VLOOKUP(A75,'import Tokat'!A:P,9,0)</f>
        <v>31</v>
      </c>
      <c r="J75" s="216">
        <f>VLOOKUP(A75,'import Tokat'!A:P,10,0)</f>
        <v>0</v>
      </c>
      <c r="K75" s="196" t="s">
        <v>18994</v>
      </c>
      <c r="L75" s="196">
        <v>3.562130024E9</v>
      </c>
      <c r="M75" s="196" t="s">
        <v>1350</v>
      </c>
      <c r="N75" s="196" t="s">
        <v>18800</v>
      </c>
      <c r="O75" s="196" t="s">
        <v>19029</v>
      </c>
      <c r="P75" s="230" t="str">
        <f>VLOOKUP(A75,'import Tokat'!A:P,16,0)</f>
        <v>Geleneksel</v>
      </c>
      <c r="Q75" s="1" t="b">
        <v>1</v>
      </c>
      <c r="R75" s="1"/>
      <c r="S75" s="1"/>
      <c r="T75" s="1"/>
      <c r="U75" s="1" t="s">
        <v>19030</v>
      </c>
      <c r="V75" s="208"/>
      <c r="W75" s="208"/>
      <c r="X75" s="1"/>
      <c r="Y75" s="1" t="s">
        <v>1353</v>
      </c>
      <c r="Z75" s="208">
        <v>44343.0</v>
      </c>
      <c r="AA75" s="1"/>
      <c r="AB75" s="1"/>
      <c r="AC75" s="1"/>
      <c r="AD75" s="1"/>
      <c r="AE75" s="1"/>
      <c r="AF75" s="1"/>
      <c r="AG75" s="1"/>
      <c r="AH75" s="1"/>
      <c r="AI75" s="1"/>
      <c r="AJ75" s="1"/>
      <c r="AK75" s="1"/>
      <c r="AL75" s="1"/>
      <c r="AM75" s="1"/>
    </row>
    <row r="76" ht="15.75" customHeight="1">
      <c r="A76" s="196" t="s">
        <v>19031</v>
      </c>
      <c r="B76" s="196" t="s">
        <v>19032</v>
      </c>
      <c r="C76" s="196" t="str">
        <f>VLOOKUP(A76,'import Tokat'!A:P,3,0)</f>
        <v>DOĞRU</v>
      </c>
      <c r="D76" s="196" t="s">
        <v>1370</v>
      </c>
      <c r="E76" s="196">
        <f>VLOOKUP(A76,'import Tokat'!A:P,5,0)</f>
        <v>121</v>
      </c>
      <c r="F76" s="196" t="str">
        <f>VLOOKUP(A76,'import Tokat'!A:P,6,0)</f>
        <v/>
      </c>
      <c r="G76" s="196">
        <f>VLOOKUP(A76,'import Tokat'!A:P,7,0)</f>
        <v>0</v>
      </c>
      <c r="H76" s="196">
        <f>VLOOKUP(A76,'import Tokat'!A:P,8,0)</f>
        <v>21</v>
      </c>
      <c r="I76" s="196">
        <f>VLOOKUP(A76,'import Tokat'!A:P,9,0)</f>
        <v>21</v>
      </c>
      <c r="J76" s="216">
        <f>VLOOKUP(A76,'import Tokat'!A:P,10,0)</f>
        <v>0</v>
      </c>
      <c r="K76" s="196" t="s">
        <v>19033</v>
      </c>
      <c r="L76" s="196">
        <v>3.56318086E9</v>
      </c>
      <c r="M76" s="196" t="s">
        <v>18843</v>
      </c>
      <c r="N76" s="196" t="s">
        <v>19034</v>
      </c>
      <c r="O76" s="196" t="s">
        <v>19035</v>
      </c>
      <c r="P76" s="230" t="str">
        <f>VLOOKUP(A76,'import Tokat'!A:P,16,0)</f>
        <v>Geleneksel</v>
      </c>
      <c r="Q76" s="1" t="b">
        <v>0</v>
      </c>
      <c r="R76" s="1"/>
      <c r="S76" s="1"/>
      <c r="T76" s="1"/>
      <c r="U76" s="1"/>
      <c r="V76" s="208"/>
      <c r="W76" s="208"/>
      <c r="X76" s="1"/>
      <c r="Y76" s="1"/>
      <c r="Z76" s="208"/>
      <c r="AA76" s="1"/>
      <c r="AB76" s="1"/>
      <c r="AC76" s="1"/>
      <c r="AD76" s="1"/>
      <c r="AE76" s="1"/>
      <c r="AF76" s="1"/>
      <c r="AG76" s="1"/>
      <c r="AH76" s="1"/>
      <c r="AI76" s="1"/>
      <c r="AJ76" s="1"/>
      <c r="AK76" s="1"/>
      <c r="AL76" s="1"/>
      <c r="AM76" s="1"/>
    </row>
    <row r="77" ht="15.75" customHeight="1">
      <c r="A77" s="211" t="s">
        <v>19036</v>
      </c>
      <c r="B77" s="211" t="s">
        <v>19037</v>
      </c>
      <c r="C77" s="196" t="str">
        <f>VLOOKUP(A77,'import Tokat'!A:P,3,0)</f>
        <v>DOĞRU</v>
      </c>
      <c r="D77" s="211" t="s">
        <v>1385</v>
      </c>
      <c r="E77" s="196">
        <f>VLOOKUP(A77,'import Tokat'!A:P,5,0)</f>
        <v>81</v>
      </c>
      <c r="F77" s="196">
        <f>VLOOKUP(A77,'import Tokat'!A:P,6,0)</f>
        <v>64</v>
      </c>
      <c r="G77" s="196">
        <f>VLOOKUP(A77,'import Tokat'!A:P,7,0)</f>
        <v>0</v>
      </c>
      <c r="H77" s="196">
        <f>VLOOKUP(A77,'import Tokat'!A:P,8,0)</f>
        <v>9</v>
      </c>
      <c r="I77" s="196">
        <f>VLOOKUP(A77,'import Tokat'!A:P,9,0)</f>
        <v>9</v>
      </c>
      <c r="J77" s="216">
        <f>VLOOKUP(A77,'import Tokat'!A:P,10,0)</f>
        <v>0</v>
      </c>
      <c r="K77" s="211" t="s">
        <v>19038</v>
      </c>
      <c r="L77" s="211">
        <v>3.56275757E9</v>
      </c>
      <c r="M77" s="211" t="s">
        <v>18725</v>
      </c>
      <c r="N77" s="211" t="s">
        <v>18750</v>
      </c>
      <c r="O77" s="211" t="s">
        <v>19039</v>
      </c>
      <c r="P77" s="230" t="str">
        <f>VLOOKUP(A77,'import Tokat'!A:P,16,0)</f>
        <v>Geleneksel</v>
      </c>
      <c r="Q77" s="1" t="b">
        <v>0</v>
      </c>
      <c r="R77" s="1"/>
      <c r="S77" s="1"/>
      <c r="T77" s="1"/>
      <c r="V77" s="208"/>
      <c r="W77" s="208"/>
      <c r="X77" s="1"/>
      <c r="Y77" s="1"/>
      <c r="Z77" s="208"/>
      <c r="AA77" s="1"/>
      <c r="AB77" s="1"/>
      <c r="AC77" s="1"/>
      <c r="AD77" s="1"/>
      <c r="AE77" s="1"/>
      <c r="AF77" s="1"/>
      <c r="AG77" s="1"/>
      <c r="AH77" s="1"/>
      <c r="AI77" s="1"/>
      <c r="AJ77" s="1"/>
      <c r="AK77" s="1"/>
      <c r="AL77" s="1"/>
      <c r="AM77" s="1"/>
    </row>
    <row r="78" ht="15.75" customHeight="1">
      <c r="A78" s="196" t="s">
        <v>19040</v>
      </c>
      <c r="B78" s="196" t="s">
        <v>19041</v>
      </c>
      <c r="C78" s="196" t="str">
        <f>VLOOKUP(A78,'import Tokat'!A:P,3,0)</f>
        <v>DOĞRU</v>
      </c>
      <c r="D78" s="196" t="s">
        <v>1370</v>
      </c>
      <c r="E78" s="196">
        <f>VLOOKUP(A78,'import Tokat'!A:P,5,0)</f>
        <v>478</v>
      </c>
      <c r="F78" s="196">
        <f>VLOOKUP(A78,'import Tokat'!A:P,6,0)</f>
        <v>68</v>
      </c>
      <c r="G78" s="196">
        <f>VLOOKUP(A78,'import Tokat'!A:P,7,0)</f>
        <v>0</v>
      </c>
      <c r="H78" s="196">
        <f>VLOOKUP(A78,'import Tokat'!A:P,8,0)</f>
        <v>16</v>
      </c>
      <c r="I78" s="196">
        <f>VLOOKUP(A78,'import Tokat'!A:P,9,0)</f>
        <v>16</v>
      </c>
      <c r="J78" s="216">
        <f>VLOOKUP(A78,'import Tokat'!A:P,10,0)</f>
        <v>0</v>
      </c>
      <c r="K78" s="196" t="s">
        <v>19042</v>
      </c>
      <c r="L78" s="196">
        <v>3.56715301E9</v>
      </c>
      <c r="M78" s="196" t="s">
        <v>18825</v>
      </c>
      <c r="N78" s="196" t="s">
        <v>1667</v>
      </c>
      <c r="O78" s="196" t="s">
        <v>18875</v>
      </c>
      <c r="P78" s="230" t="str">
        <f>VLOOKUP(A78,'import Tokat'!A:P,16,0)</f>
        <v>Geleneksel</v>
      </c>
      <c r="Q78" s="1" t="b">
        <v>0</v>
      </c>
      <c r="R78" s="1"/>
      <c r="S78" s="1"/>
      <c r="T78" s="1"/>
      <c r="V78" s="208"/>
      <c r="W78" s="208"/>
      <c r="X78" s="1"/>
      <c r="Y78" s="1"/>
      <c r="Z78" s="208"/>
      <c r="AA78" s="1"/>
      <c r="AB78" s="1"/>
      <c r="AC78" s="1"/>
      <c r="AD78" s="1"/>
      <c r="AE78" s="1"/>
      <c r="AF78" s="1"/>
      <c r="AG78" s="1"/>
      <c r="AH78" s="1"/>
      <c r="AI78" s="1"/>
      <c r="AJ78" s="1"/>
      <c r="AK78" s="1"/>
      <c r="AL78" s="1"/>
      <c r="AM78" s="1"/>
    </row>
    <row r="79" ht="15.75" customHeight="1">
      <c r="A79" s="196" t="s">
        <v>19043</v>
      </c>
      <c r="B79" s="196" t="s">
        <v>19044</v>
      </c>
      <c r="C79" s="196" t="str">
        <f>VLOOKUP(A79,'import Tokat'!A:P,3,0)</f>
        <v>DOĞRU</v>
      </c>
      <c r="D79" s="196" t="s">
        <v>1832</v>
      </c>
      <c r="E79" s="196">
        <f>VLOOKUP(A79,'import Tokat'!A:P,5,0)</f>
        <v>1088</v>
      </c>
      <c r="F79" s="196">
        <f>VLOOKUP(A79,'import Tokat'!A:P,6,0)</f>
        <v>68</v>
      </c>
      <c r="G79" s="196">
        <f>VLOOKUP(A79,'import Tokat'!A:P,7,0)</f>
        <v>6</v>
      </c>
      <c r="H79" s="196">
        <f>VLOOKUP(A79,'import Tokat'!A:P,8,0)</f>
        <v>12</v>
      </c>
      <c r="I79" s="196">
        <f>VLOOKUP(A79,'import Tokat'!A:P,9,0)</f>
        <v>18</v>
      </c>
      <c r="J79" s="216">
        <f>VLOOKUP(A79,'import Tokat'!A:P,10,0)</f>
        <v>0.33</v>
      </c>
      <c r="K79" s="196" t="s">
        <v>19045</v>
      </c>
      <c r="L79" s="196">
        <v>5.41741066E9</v>
      </c>
      <c r="M79" s="196" t="s">
        <v>1350</v>
      </c>
      <c r="N79" s="196" t="s">
        <v>18773</v>
      </c>
      <c r="O79" s="196" t="s">
        <v>18891</v>
      </c>
      <c r="P79" s="230" t="str">
        <f>VLOOKUP(A79,'import Tokat'!A:P,16,0)</f>
        <v>Geleneksel</v>
      </c>
      <c r="Q79" s="1" t="b">
        <v>0</v>
      </c>
      <c r="R79" s="1" t="s">
        <v>38</v>
      </c>
      <c r="S79" s="1" t="s">
        <v>149</v>
      </c>
      <c r="T79" s="207" t="s">
        <v>18720</v>
      </c>
      <c r="V79" s="208">
        <v>44593.0</v>
      </c>
      <c r="W79" s="208">
        <v>44595.0</v>
      </c>
      <c r="X79" s="1"/>
      <c r="Y79" s="1" t="s">
        <v>31</v>
      </c>
      <c r="Z79" s="208">
        <v>44590.0</v>
      </c>
      <c r="AA79" s="1" t="s">
        <v>1353</v>
      </c>
      <c r="AB79" s="363">
        <v>44593.0</v>
      </c>
      <c r="AC79" s="1"/>
      <c r="AD79" s="1"/>
      <c r="AE79" s="1"/>
      <c r="AF79" s="1"/>
      <c r="AG79" s="1"/>
      <c r="AH79" s="1"/>
      <c r="AI79" s="1" t="s">
        <v>100</v>
      </c>
      <c r="AJ79" s="1" t="s">
        <v>149</v>
      </c>
      <c r="AK79" s="1"/>
      <c r="AL79" s="1"/>
      <c r="AM79" s="1"/>
    </row>
    <row r="80" ht="15.75" customHeight="1">
      <c r="A80" s="211" t="s">
        <v>19046</v>
      </c>
      <c r="B80" s="211" t="s">
        <v>19047</v>
      </c>
      <c r="C80" s="196" t="str">
        <f>VLOOKUP(A80,'import Tokat'!A:P,3,0)</f>
        <v>DOĞRU</v>
      </c>
      <c r="D80" s="211" t="s">
        <v>1688</v>
      </c>
      <c r="E80" s="196">
        <f>VLOOKUP(A80,'import Tokat'!A:P,5,0)</f>
        <v>2</v>
      </c>
      <c r="F80" s="196" t="str">
        <f>VLOOKUP(A80,'import Tokat'!A:P,6,0)</f>
        <v/>
      </c>
      <c r="G80" s="196">
        <f>VLOOKUP(A80,'import Tokat'!A:P,7,0)</f>
        <v>0</v>
      </c>
      <c r="H80" s="196">
        <f>VLOOKUP(A80,'import Tokat'!A:P,8,0)</f>
        <v>14</v>
      </c>
      <c r="I80" s="196">
        <f>VLOOKUP(A80,'import Tokat'!A:P,9,0)</f>
        <v>14</v>
      </c>
      <c r="J80" s="216">
        <f>VLOOKUP(A80,'import Tokat'!A:P,10,0)</f>
        <v>0</v>
      </c>
      <c r="K80" s="211" t="s">
        <v>19048</v>
      </c>
      <c r="L80" s="211">
        <v>3.5621242E9</v>
      </c>
      <c r="M80" s="211" t="s">
        <v>1350</v>
      </c>
      <c r="N80" s="211" t="s">
        <v>19049</v>
      </c>
      <c r="O80" s="211" t="s">
        <v>19050</v>
      </c>
      <c r="P80" s="230" t="str">
        <f>VLOOKUP(A80,'import Tokat'!A:P,16,0)</f>
        <v>Geleneksel</v>
      </c>
      <c r="Q80" s="1" t="b">
        <v>0</v>
      </c>
      <c r="R80" s="1"/>
      <c r="S80" s="1"/>
      <c r="T80" s="1"/>
      <c r="V80" s="208"/>
      <c r="W80" s="208"/>
      <c r="X80" s="1"/>
      <c r="Y80" s="1"/>
      <c r="Z80" s="208"/>
      <c r="AA80" s="1"/>
      <c r="AB80" s="1"/>
      <c r="AC80" s="1"/>
      <c r="AD80" s="1"/>
      <c r="AE80" s="1"/>
      <c r="AF80" s="1"/>
      <c r="AG80" s="1"/>
      <c r="AH80" s="1"/>
      <c r="AI80" s="1"/>
      <c r="AJ80" s="1"/>
      <c r="AK80" s="1"/>
      <c r="AL80" s="1"/>
      <c r="AM80" s="1"/>
    </row>
    <row r="81" ht="15.75" customHeight="1">
      <c r="A81" s="196" t="s">
        <v>19051</v>
      </c>
      <c r="B81" s="196" t="s">
        <v>19052</v>
      </c>
      <c r="C81" s="196" t="str">
        <f>VLOOKUP(A81,'import Tokat'!A:P,3,0)</f>
        <v>DOĞRU</v>
      </c>
      <c r="D81" s="196" t="s">
        <v>1378</v>
      </c>
      <c r="E81" s="196">
        <f>VLOOKUP(A81,'import Tokat'!A:P,5,0)</f>
        <v>3967</v>
      </c>
      <c r="F81" s="196">
        <f>VLOOKUP(A81,'import Tokat'!A:P,6,0)</f>
        <v>84</v>
      </c>
      <c r="G81" s="196">
        <f>VLOOKUP(A81,'import Tokat'!A:P,7,0)</f>
        <v>0</v>
      </c>
      <c r="H81" s="196">
        <f>VLOOKUP(A81,'import Tokat'!A:P,8,0)</f>
        <v>78</v>
      </c>
      <c r="I81" s="196">
        <f>VLOOKUP(A81,'import Tokat'!A:P,9,0)</f>
        <v>78</v>
      </c>
      <c r="J81" s="216">
        <f>VLOOKUP(A81,'import Tokat'!A:P,10,0)</f>
        <v>0</v>
      </c>
      <c r="K81" s="196" t="s">
        <v>19053</v>
      </c>
      <c r="L81" s="196">
        <v>3.562121558E9</v>
      </c>
      <c r="M81" s="196" t="s">
        <v>1350</v>
      </c>
      <c r="N81" s="196" t="s">
        <v>18718</v>
      </c>
      <c r="O81" s="196" t="s">
        <v>19054</v>
      </c>
      <c r="P81" s="230" t="str">
        <f>VLOOKUP(A81,'import Tokat'!A:P,16,0)</f>
        <v>Geleneksel</v>
      </c>
      <c r="Q81" s="1" t="b">
        <v>0</v>
      </c>
      <c r="R81" s="1" t="s">
        <v>31</v>
      </c>
      <c r="S81" s="1" t="s">
        <v>149</v>
      </c>
      <c r="T81" s="2" t="s">
        <v>18720</v>
      </c>
      <c r="U81" s="1" t="s">
        <v>19055</v>
      </c>
      <c r="V81" s="208">
        <v>44600.0</v>
      </c>
      <c r="W81" s="208">
        <v>44602.0</v>
      </c>
      <c r="X81" s="1"/>
      <c r="Y81" s="1" t="s">
        <v>43</v>
      </c>
      <c r="Z81" s="208">
        <v>44342.0</v>
      </c>
      <c r="AA81" s="1" t="s">
        <v>31</v>
      </c>
      <c r="AB81" s="363">
        <v>44595.0</v>
      </c>
      <c r="AC81" s="1" t="s">
        <v>1353</v>
      </c>
      <c r="AD81" s="363">
        <v>44596.0</v>
      </c>
      <c r="AE81" s="1" t="s">
        <v>1353</v>
      </c>
      <c r="AF81" s="363">
        <v>44600.0</v>
      </c>
      <c r="AG81" s="1" t="s">
        <v>1506</v>
      </c>
      <c r="AH81" s="363">
        <v>44615.0</v>
      </c>
      <c r="AI81" s="1"/>
      <c r="AJ81" s="1" t="s">
        <v>100</v>
      </c>
      <c r="AK81" s="1" t="s">
        <v>149</v>
      </c>
      <c r="AL81" s="1" t="s">
        <v>149</v>
      </c>
      <c r="AM81" s="1" t="s">
        <v>404</v>
      </c>
    </row>
    <row r="82" ht="15.75" customHeight="1">
      <c r="A82" s="196" t="s">
        <v>19056</v>
      </c>
      <c r="B82" s="196" t="s">
        <v>19057</v>
      </c>
      <c r="C82" s="196" t="str">
        <f>VLOOKUP(A82,'import Tokat'!A:P,3,0)</f>
        <v>DOĞRU</v>
      </c>
      <c r="D82" s="196" t="s">
        <v>1507</v>
      </c>
      <c r="E82" s="196">
        <f>VLOOKUP(A82,'import Tokat'!A:P,5,0)</f>
        <v>1218</v>
      </c>
      <c r="F82" s="196">
        <f>VLOOKUP(A82,'import Tokat'!A:P,6,0)</f>
        <v>58</v>
      </c>
      <c r="G82" s="196">
        <f>VLOOKUP(A82,'import Tokat'!A:P,7,0)</f>
        <v>4</v>
      </c>
      <c r="H82" s="196">
        <f>VLOOKUP(A82,'import Tokat'!A:P,8,0)</f>
        <v>2</v>
      </c>
      <c r="I82" s="196">
        <f>VLOOKUP(A82,'import Tokat'!A:P,9,0)</f>
        <v>6</v>
      </c>
      <c r="J82" s="216">
        <f>VLOOKUP(A82,'import Tokat'!A:P,10,0)</f>
        <v>0.67</v>
      </c>
      <c r="K82" s="196" t="s">
        <v>19058</v>
      </c>
      <c r="L82" s="196">
        <v>3.56276766E9</v>
      </c>
      <c r="M82" s="196" t="s">
        <v>18725</v>
      </c>
      <c r="N82" s="196" t="s">
        <v>19059</v>
      </c>
      <c r="O82" s="196" t="s">
        <v>19060</v>
      </c>
      <c r="P82" s="230" t="str">
        <f>VLOOKUP(A82,'import Tokat'!A:P,16,0)</f>
        <v>Geleneksel</v>
      </c>
      <c r="Q82" s="1" t="b">
        <v>0</v>
      </c>
      <c r="R82" s="1" t="s">
        <v>38</v>
      </c>
      <c r="S82" s="1" t="s">
        <v>167</v>
      </c>
      <c r="T82" s="207" t="s">
        <v>18720</v>
      </c>
      <c r="V82" s="208">
        <v>44607.0</v>
      </c>
      <c r="W82" s="208">
        <v>44608.0</v>
      </c>
      <c r="X82" s="1"/>
      <c r="Y82" s="1" t="s">
        <v>1353</v>
      </c>
      <c r="Z82" s="208">
        <v>44604.0</v>
      </c>
      <c r="AA82" s="1" t="s">
        <v>1353</v>
      </c>
      <c r="AB82" s="363">
        <v>44607.0</v>
      </c>
      <c r="AC82" s="1"/>
      <c r="AD82" s="1"/>
      <c r="AE82" s="1"/>
      <c r="AF82" s="1"/>
      <c r="AG82" s="1"/>
      <c r="AH82" s="1"/>
      <c r="AI82" s="1" t="s">
        <v>167</v>
      </c>
      <c r="AJ82" s="1" t="s">
        <v>610</v>
      </c>
      <c r="AK82" s="1"/>
      <c r="AL82" s="1"/>
      <c r="AM82" s="1"/>
    </row>
    <row r="83" ht="15.75" customHeight="1">
      <c r="A83" s="211" t="s">
        <v>19061</v>
      </c>
      <c r="B83" s="211" t="s">
        <v>19062</v>
      </c>
      <c r="C83" s="196" t="str">
        <f>VLOOKUP(A83,'import Tokat'!A:P,3,0)</f>
        <v>DOĞRU</v>
      </c>
      <c r="D83" s="211" t="s">
        <v>1370</v>
      </c>
      <c r="E83" s="196">
        <f>VLOOKUP(A83,'import Tokat'!A:P,5,0)</f>
        <v>85</v>
      </c>
      <c r="F83" s="196" t="str">
        <f>VLOOKUP(A83,'import Tokat'!A:P,6,0)</f>
        <v/>
      </c>
      <c r="G83" s="196">
        <f>VLOOKUP(A83,'import Tokat'!A:P,7,0)</f>
        <v>0</v>
      </c>
      <c r="H83" s="196">
        <f>VLOOKUP(A83,'import Tokat'!A:P,8,0)</f>
        <v>9</v>
      </c>
      <c r="I83" s="196">
        <f>VLOOKUP(A83,'import Tokat'!A:P,9,0)</f>
        <v>9</v>
      </c>
      <c r="J83" s="216">
        <f>VLOOKUP(A83,'import Tokat'!A:P,10,0)</f>
        <v>0</v>
      </c>
      <c r="K83" s="211" t="s">
        <v>19063</v>
      </c>
      <c r="L83" s="211">
        <v>5.366050011E9</v>
      </c>
      <c r="M83" s="211" t="s">
        <v>1350</v>
      </c>
      <c r="N83" s="211" t="s">
        <v>18718</v>
      </c>
      <c r="O83" s="211" t="s">
        <v>18755</v>
      </c>
      <c r="P83" s="230" t="str">
        <f>VLOOKUP(A83,'import Tokat'!A:P,16,0)</f>
        <v>Geleneksel</v>
      </c>
      <c r="Q83" s="1" t="b">
        <v>0</v>
      </c>
      <c r="R83" s="1"/>
      <c r="S83" s="1"/>
      <c r="T83" s="1"/>
      <c r="V83" s="208"/>
      <c r="W83" s="208"/>
      <c r="X83" s="1"/>
      <c r="Y83" s="1"/>
      <c r="Z83" s="208"/>
      <c r="AA83" s="1"/>
      <c r="AB83" s="1"/>
      <c r="AC83" s="1"/>
      <c r="AD83" s="1"/>
      <c r="AE83" s="1"/>
      <c r="AF83" s="1"/>
      <c r="AG83" s="1"/>
      <c r="AH83" s="1"/>
      <c r="AI83" s="1"/>
      <c r="AJ83" s="1"/>
      <c r="AK83" s="1"/>
      <c r="AL83" s="1"/>
      <c r="AM83" s="1"/>
    </row>
    <row r="84" ht="15.75" customHeight="1">
      <c r="A84" s="196" t="s">
        <v>19064</v>
      </c>
      <c r="B84" s="196" t="s">
        <v>19065</v>
      </c>
      <c r="C84" s="196" t="str">
        <f>VLOOKUP(A84,'import Tokat'!A:P,3,0)</f>
        <v>DOĞRU</v>
      </c>
      <c r="D84" s="196" t="s">
        <v>1356</v>
      </c>
      <c r="E84" s="196">
        <f>VLOOKUP(A84,'import Tokat'!A:P,5,0)</f>
        <v>2534</v>
      </c>
      <c r="F84" s="196" t="str">
        <f>VLOOKUP(A84,'import Tokat'!A:P,6,0)</f>
        <v/>
      </c>
      <c r="G84" s="196">
        <f>VLOOKUP(A84,'import Tokat'!A:P,7,0)</f>
        <v>12</v>
      </c>
      <c r="H84" s="196">
        <f>VLOOKUP(A84,'import Tokat'!A:P,8,0)</f>
        <v>1</v>
      </c>
      <c r="I84" s="196">
        <f>VLOOKUP(A84,'import Tokat'!A:P,9,0)</f>
        <v>13</v>
      </c>
      <c r="J84" s="216">
        <f>VLOOKUP(A84,'import Tokat'!A:P,10,0)</f>
        <v>0.92</v>
      </c>
      <c r="K84" s="196" t="s">
        <v>19066</v>
      </c>
      <c r="L84" s="196">
        <v>3.56214881E9</v>
      </c>
      <c r="M84" s="196" t="s">
        <v>1350</v>
      </c>
      <c r="N84" s="196" t="s">
        <v>1945</v>
      </c>
      <c r="O84" s="196" t="s">
        <v>19067</v>
      </c>
      <c r="P84" s="230" t="str">
        <f>VLOOKUP(A84,'import Tokat'!A:P,16,0)</f>
        <v>Geleneksel</v>
      </c>
      <c r="Q84" s="1" t="b">
        <v>0</v>
      </c>
      <c r="R84" s="1" t="s">
        <v>38</v>
      </c>
      <c r="S84" s="1" t="s">
        <v>106</v>
      </c>
      <c r="T84" s="2" t="s">
        <v>18720</v>
      </c>
      <c r="U84" s="1" t="s">
        <v>19068</v>
      </c>
      <c r="V84" s="208">
        <v>44592.0</v>
      </c>
      <c r="W84" s="208">
        <v>44593.0</v>
      </c>
      <c r="X84" s="1"/>
      <c r="Y84" s="1" t="s">
        <v>1353</v>
      </c>
      <c r="Z84" s="208">
        <v>44592.0</v>
      </c>
      <c r="AA84" s="1" t="s">
        <v>1353</v>
      </c>
      <c r="AB84" s="363">
        <v>44600.0</v>
      </c>
      <c r="AC84" s="1"/>
      <c r="AD84" s="1"/>
      <c r="AE84" s="1"/>
      <c r="AF84" s="1"/>
      <c r="AG84" s="1"/>
      <c r="AH84" s="1"/>
      <c r="AI84" s="1" t="s">
        <v>106</v>
      </c>
      <c r="AJ84" s="1" t="s">
        <v>404</v>
      </c>
      <c r="AK84" s="1"/>
      <c r="AL84" s="1"/>
      <c r="AM84" s="1"/>
    </row>
    <row r="85" ht="15.75" customHeight="1">
      <c r="A85" s="196" t="s">
        <v>19069</v>
      </c>
      <c r="B85" s="196" t="s">
        <v>19070</v>
      </c>
      <c r="C85" s="196" t="s">
        <v>2897</v>
      </c>
      <c r="D85" s="196" t="s">
        <v>1364</v>
      </c>
      <c r="E85" s="196">
        <f>VLOOKUP(A85,'import Tokat'!A:P,5,0)</f>
        <v>151</v>
      </c>
      <c r="F85" s="196">
        <f>VLOOKUP(A85,'import Tokat'!A:P,6,0)</f>
        <v>25</v>
      </c>
      <c r="G85" s="196">
        <f>VLOOKUP(A85,'import Tokat'!A:P,7,0)</f>
        <v>0</v>
      </c>
      <c r="H85" s="196">
        <f>VLOOKUP(A85,'import Tokat'!A:P,8,0)</f>
        <v>6</v>
      </c>
      <c r="I85" s="196">
        <f>VLOOKUP(A85,'import Tokat'!A:P,9,0)</f>
        <v>6</v>
      </c>
      <c r="J85" s="216">
        <f>VLOOKUP(A85,'import Tokat'!A:P,10,0)</f>
        <v>0</v>
      </c>
      <c r="K85" s="196" t="s">
        <v>19071</v>
      </c>
      <c r="L85" s="196">
        <v>3.567152715E9</v>
      </c>
      <c r="M85" s="196" t="s">
        <v>18825</v>
      </c>
      <c r="N85" s="196" t="s">
        <v>1667</v>
      </c>
      <c r="O85" s="196" t="s">
        <v>18875</v>
      </c>
      <c r="P85" s="230" t="str">
        <f>VLOOKUP(A85,'import Tokat'!A:P,16,0)</f>
        <v>Geleneksel</v>
      </c>
      <c r="Q85" s="1" t="b">
        <v>0</v>
      </c>
      <c r="R85" s="1"/>
      <c r="S85" s="1"/>
      <c r="T85" s="1"/>
      <c r="V85" s="208"/>
      <c r="W85" s="208"/>
      <c r="X85" s="1"/>
      <c r="Y85" s="1"/>
      <c r="Z85" s="208"/>
      <c r="AA85" s="1"/>
      <c r="AB85" s="1"/>
      <c r="AC85" s="1"/>
      <c r="AD85" s="1"/>
      <c r="AE85" s="1"/>
      <c r="AF85" s="1"/>
      <c r="AG85" s="1"/>
      <c r="AH85" s="1"/>
      <c r="AI85" s="1"/>
      <c r="AJ85" s="1"/>
      <c r="AK85" s="1"/>
      <c r="AL85" s="1"/>
      <c r="AM85" s="1"/>
    </row>
    <row r="86" ht="15.75" customHeight="1">
      <c r="A86" s="196" t="s">
        <v>19072</v>
      </c>
      <c r="B86" s="196" t="s">
        <v>19073</v>
      </c>
      <c r="C86" s="196" t="str">
        <f>VLOOKUP(A86,'import Tokat'!A:P,3,0)</f>
        <v>DOĞRU</v>
      </c>
      <c r="D86" s="196" t="s">
        <v>1385</v>
      </c>
      <c r="E86" s="196">
        <f>VLOOKUP(A86,'import Tokat'!A:P,5,0)</f>
        <v>4949</v>
      </c>
      <c r="F86" s="196">
        <f>VLOOKUP(A86,'import Tokat'!A:P,6,0)</f>
        <v>403</v>
      </c>
      <c r="G86" s="196">
        <f>VLOOKUP(A86,'import Tokat'!A:P,7,0)</f>
        <v>20</v>
      </c>
      <c r="H86" s="196">
        <f>VLOOKUP(A86,'import Tokat'!A:P,8,0)</f>
        <v>72</v>
      </c>
      <c r="I86" s="196">
        <f>VLOOKUP(A86,'import Tokat'!A:P,9,0)</f>
        <v>92</v>
      </c>
      <c r="J86" s="216">
        <f>VLOOKUP(A86,'import Tokat'!A:P,10,0)</f>
        <v>0.22</v>
      </c>
      <c r="K86" s="196" t="s">
        <v>18759</v>
      </c>
      <c r="L86" s="196">
        <v>3.562286E9</v>
      </c>
      <c r="M86" s="196" t="s">
        <v>1350</v>
      </c>
      <c r="N86" s="196" t="s">
        <v>1945</v>
      </c>
      <c r="O86" s="196" t="s">
        <v>19074</v>
      </c>
      <c r="P86" s="230" t="str">
        <f>VLOOKUP(A86,'import Tokat'!A:P,16,0)</f>
        <v>Geleneksel</v>
      </c>
      <c r="Q86" s="1" t="b">
        <v>0</v>
      </c>
      <c r="R86" s="1" t="s">
        <v>38</v>
      </c>
      <c r="S86" s="1" t="s">
        <v>106</v>
      </c>
      <c r="T86" s="2" t="s">
        <v>18720</v>
      </c>
      <c r="U86" s="1" t="s">
        <v>19075</v>
      </c>
      <c r="V86" s="208">
        <v>44590.0</v>
      </c>
      <c r="W86" s="208">
        <v>44592.0</v>
      </c>
      <c r="X86" s="1"/>
      <c r="Y86" s="1" t="s">
        <v>1353</v>
      </c>
      <c r="Z86" s="208">
        <v>44340.0</v>
      </c>
      <c r="AA86" s="1" t="s">
        <v>1353</v>
      </c>
      <c r="AB86" s="363">
        <v>44590.0</v>
      </c>
      <c r="AC86" s="1" t="s">
        <v>1353</v>
      </c>
      <c r="AD86" s="363">
        <v>44600.0</v>
      </c>
      <c r="AE86" s="1"/>
      <c r="AF86" s="1"/>
      <c r="AG86" s="1"/>
      <c r="AH86" s="1"/>
      <c r="AI86" s="1"/>
      <c r="AJ86" s="1" t="s">
        <v>106</v>
      </c>
      <c r="AK86" s="1" t="s">
        <v>404</v>
      </c>
      <c r="AL86" s="1"/>
      <c r="AM86" s="1"/>
    </row>
    <row r="87" ht="15.75" customHeight="1">
      <c r="A87" s="211" t="s">
        <v>19076</v>
      </c>
      <c r="B87" s="211" t="s">
        <v>19077</v>
      </c>
      <c r="C87" s="196" t="str">
        <f>VLOOKUP(A87,'import Tokat'!A:P,3,0)</f>
        <v>DOĞRU</v>
      </c>
      <c r="D87" s="211" t="s">
        <v>2299</v>
      </c>
      <c r="E87" s="196">
        <f>VLOOKUP(A87,'import Tokat'!A:P,5,0)</f>
        <v>10</v>
      </c>
      <c r="F87" s="196">
        <f>VLOOKUP(A87,'import Tokat'!A:P,6,0)</f>
        <v>5</v>
      </c>
      <c r="G87" s="196">
        <f>VLOOKUP(A87,'import Tokat'!A:P,7,0)</f>
        <v>0</v>
      </c>
      <c r="H87" s="196">
        <f>VLOOKUP(A87,'import Tokat'!A:P,8,0)</f>
        <v>9</v>
      </c>
      <c r="I87" s="196">
        <f>VLOOKUP(A87,'import Tokat'!A:P,9,0)</f>
        <v>9</v>
      </c>
      <c r="J87" s="216">
        <f>VLOOKUP(A87,'import Tokat'!A:P,10,0)</f>
        <v>0</v>
      </c>
      <c r="K87" s="211" t="s">
        <v>19078</v>
      </c>
      <c r="L87" s="211">
        <v>5.444611945E9</v>
      </c>
      <c r="M87" s="211" t="s">
        <v>18725</v>
      </c>
      <c r="N87" s="211" t="s">
        <v>19079</v>
      </c>
      <c r="O87" s="211" t="s">
        <v>19080</v>
      </c>
      <c r="P87" s="230" t="str">
        <f>VLOOKUP(A87,'import Tokat'!A:P,16,0)</f>
        <v>Geleneksel</v>
      </c>
      <c r="Q87" s="1" t="b">
        <v>0</v>
      </c>
      <c r="R87" s="1"/>
      <c r="S87" s="1"/>
      <c r="T87" s="1"/>
      <c r="V87" s="208"/>
      <c r="W87" s="208"/>
      <c r="X87" s="1"/>
      <c r="Y87" s="1"/>
      <c r="Z87" s="208"/>
      <c r="AA87" s="1"/>
      <c r="AB87" s="1"/>
      <c r="AC87" s="1"/>
      <c r="AD87" s="1"/>
      <c r="AE87" s="1"/>
      <c r="AF87" s="1"/>
      <c r="AG87" s="1"/>
      <c r="AH87" s="1"/>
      <c r="AI87" s="1"/>
      <c r="AJ87" s="1"/>
      <c r="AK87" s="1"/>
      <c r="AL87" s="1"/>
      <c r="AM87" s="1"/>
    </row>
    <row r="88" ht="15.75" customHeight="1">
      <c r="A88" s="196" t="s">
        <v>19081</v>
      </c>
      <c r="B88" s="196" t="s">
        <v>19082</v>
      </c>
      <c r="C88" s="196" t="str">
        <f>VLOOKUP(A88,'import Tokat'!A:P,3,0)</f>
        <v>DOĞRU</v>
      </c>
      <c r="D88" s="196" t="s">
        <v>1370</v>
      </c>
      <c r="E88" s="196">
        <f>VLOOKUP(A88,'import Tokat'!A:P,5,0)</f>
        <v>731</v>
      </c>
      <c r="F88" s="196">
        <f>VLOOKUP(A88,'import Tokat'!A:P,6,0)</f>
        <v>71</v>
      </c>
      <c r="G88" s="196">
        <f>VLOOKUP(A88,'import Tokat'!A:P,7,0)</f>
        <v>3</v>
      </c>
      <c r="H88" s="196">
        <f>VLOOKUP(A88,'import Tokat'!A:P,8,0)</f>
        <v>19</v>
      </c>
      <c r="I88" s="196">
        <f>VLOOKUP(A88,'import Tokat'!A:P,9,0)</f>
        <v>22</v>
      </c>
      <c r="J88" s="216">
        <f>VLOOKUP(A88,'import Tokat'!A:P,10,0)</f>
        <v>0.14</v>
      </c>
      <c r="K88" s="196" t="s">
        <v>19083</v>
      </c>
      <c r="L88" s="196">
        <v>5.451000611E9</v>
      </c>
      <c r="M88" s="196" t="s">
        <v>18725</v>
      </c>
      <c r="N88" s="196" t="s">
        <v>1667</v>
      </c>
      <c r="O88" s="196" t="s">
        <v>19084</v>
      </c>
      <c r="P88" s="230" t="str">
        <f>VLOOKUP(A88,'import Tokat'!A:P,16,0)</f>
        <v>Geleneksel</v>
      </c>
      <c r="Q88" s="1" t="b">
        <v>0</v>
      </c>
      <c r="R88" s="1" t="s">
        <v>38</v>
      </c>
      <c r="S88" s="1" t="s">
        <v>610</v>
      </c>
      <c r="T88" s="2" t="s">
        <v>18720</v>
      </c>
      <c r="V88" s="208">
        <v>44607.0</v>
      </c>
      <c r="W88" s="208">
        <v>44608.0</v>
      </c>
      <c r="X88" s="1"/>
      <c r="Y88" s="1" t="s">
        <v>1353</v>
      </c>
      <c r="Z88" s="208">
        <v>44604.0</v>
      </c>
      <c r="AA88" s="1" t="s">
        <v>1353</v>
      </c>
      <c r="AB88" s="363">
        <v>44607.0</v>
      </c>
      <c r="AC88" s="1"/>
      <c r="AD88" s="1"/>
      <c r="AE88" s="1"/>
      <c r="AF88" s="1"/>
      <c r="AG88" s="1"/>
      <c r="AH88" s="1"/>
      <c r="AI88" s="1" t="s">
        <v>404</v>
      </c>
      <c r="AJ88" s="1" t="s">
        <v>610</v>
      </c>
      <c r="AK88" s="1"/>
      <c r="AL88" s="1"/>
      <c r="AM88" s="1"/>
    </row>
    <row r="89" ht="15.75" customHeight="1">
      <c r="A89" s="211" t="s">
        <v>19085</v>
      </c>
      <c r="B89" s="211" t="s">
        <v>19086</v>
      </c>
      <c r="C89" s="196" t="str">
        <f>VLOOKUP(A89,'import Tokat'!A:P,3,0)</f>
        <v>DOĞRU</v>
      </c>
      <c r="D89" s="211" t="s">
        <v>1577</v>
      </c>
      <c r="E89" s="196" t="str">
        <f>VLOOKUP(A89,'import Tokat'!A:P,5,0)</f>
        <v/>
      </c>
      <c r="F89" s="196" t="str">
        <f>VLOOKUP(A89,'import Tokat'!A:P,6,0)</f>
        <v/>
      </c>
      <c r="G89" s="196">
        <f>VLOOKUP(A89,'import Tokat'!A:P,7,0)</f>
        <v>0</v>
      </c>
      <c r="H89" s="196">
        <f>VLOOKUP(A89,'import Tokat'!A:P,8,0)</f>
        <v>54</v>
      </c>
      <c r="I89" s="196">
        <f>VLOOKUP(A89,'import Tokat'!A:P,9,0)</f>
        <v>54</v>
      </c>
      <c r="J89" s="216">
        <f>VLOOKUP(A89,'import Tokat'!A:P,10,0)</f>
        <v>0</v>
      </c>
      <c r="K89" s="211" t="s">
        <v>19087</v>
      </c>
      <c r="L89" s="211">
        <v>3.56275302E9</v>
      </c>
      <c r="M89" s="211" t="s">
        <v>18725</v>
      </c>
      <c r="N89" s="211" t="s">
        <v>1667</v>
      </c>
      <c r="O89" s="211" t="s">
        <v>19084</v>
      </c>
      <c r="P89" s="230" t="str">
        <f>VLOOKUP(A89,'import Tokat'!A:P,16,0)</f>
        <v>Geleneksel</v>
      </c>
      <c r="Q89" s="1" t="b">
        <v>0</v>
      </c>
      <c r="R89" s="1"/>
      <c r="S89" s="1"/>
      <c r="T89" s="1"/>
      <c r="V89" s="208"/>
      <c r="W89" s="208"/>
      <c r="X89" s="1"/>
      <c r="Y89" s="1"/>
      <c r="Z89" s="208"/>
      <c r="AA89" s="1"/>
      <c r="AB89" s="1"/>
      <c r="AC89" s="1"/>
      <c r="AD89" s="1"/>
      <c r="AE89" s="1"/>
      <c r="AF89" s="1"/>
      <c r="AG89" s="1"/>
      <c r="AH89" s="1"/>
      <c r="AI89" s="1"/>
      <c r="AJ89" s="1"/>
      <c r="AK89" s="1"/>
      <c r="AL89" s="1"/>
      <c r="AM89" s="1"/>
    </row>
    <row r="90" ht="15.75" customHeight="1">
      <c r="A90" s="196" t="s">
        <v>19088</v>
      </c>
      <c r="B90" s="196" t="s">
        <v>19089</v>
      </c>
      <c r="C90" s="196" t="str">
        <f>VLOOKUP(A90,'import Tokat'!A:P,3,0)</f>
        <v>DOĞRU</v>
      </c>
      <c r="D90" s="196" t="s">
        <v>1385</v>
      </c>
      <c r="E90" s="196">
        <f>VLOOKUP(A90,'import Tokat'!A:P,5,0)</f>
        <v>2289</v>
      </c>
      <c r="F90" s="196">
        <f>VLOOKUP(A90,'import Tokat'!A:P,6,0)</f>
        <v>190</v>
      </c>
      <c r="G90" s="196">
        <f>VLOOKUP(A90,'import Tokat'!A:P,7,0)</f>
        <v>0</v>
      </c>
      <c r="H90" s="196">
        <f>VLOOKUP(A90,'import Tokat'!A:P,8,0)</f>
        <v>23</v>
      </c>
      <c r="I90" s="196">
        <f>VLOOKUP(A90,'import Tokat'!A:P,9,0)</f>
        <v>23</v>
      </c>
      <c r="J90" s="216">
        <f>VLOOKUP(A90,'import Tokat'!A:P,10,0)</f>
        <v>0</v>
      </c>
      <c r="K90" s="196" t="s">
        <v>19090</v>
      </c>
      <c r="L90" s="196">
        <v>3.562143977E9</v>
      </c>
      <c r="M90" s="196" t="s">
        <v>1350</v>
      </c>
      <c r="N90" s="196" t="s">
        <v>18718</v>
      </c>
      <c r="O90" s="196" t="s">
        <v>18755</v>
      </c>
      <c r="P90" s="230" t="str">
        <f>VLOOKUP(A90,'import Tokat'!A:P,16,0)</f>
        <v>Geleneksel</v>
      </c>
      <c r="Q90" s="1" t="b">
        <v>0</v>
      </c>
      <c r="R90" s="1" t="s">
        <v>29</v>
      </c>
      <c r="S90" s="1"/>
      <c r="T90" s="1"/>
      <c r="U90" s="1" t="s">
        <v>19091</v>
      </c>
      <c r="V90" s="208"/>
      <c r="W90" s="208"/>
      <c r="X90" s="1"/>
      <c r="Y90" s="1" t="s">
        <v>1475</v>
      </c>
      <c r="Z90" s="208">
        <v>44342.0</v>
      </c>
      <c r="AA90" s="1" t="s">
        <v>1353</v>
      </c>
      <c r="AB90" s="363">
        <v>44592.0</v>
      </c>
      <c r="AC90" s="1"/>
      <c r="AD90" s="1"/>
      <c r="AE90" s="1"/>
      <c r="AF90" s="1"/>
      <c r="AG90" s="1"/>
      <c r="AH90" s="1"/>
      <c r="AI90" s="1"/>
      <c r="AJ90" s="1" t="s">
        <v>106</v>
      </c>
      <c r="AK90" s="1"/>
      <c r="AL90" s="1"/>
      <c r="AM90" s="1"/>
    </row>
    <row r="91" ht="15.75" customHeight="1">
      <c r="A91" s="196" t="s">
        <v>19092</v>
      </c>
      <c r="B91" s="196" t="s">
        <v>19093</v>
      </c>
      <c r="C91" s="196" t="s">
        <v>2897</v>
      </c>
      <c r="D91" s="196" t="s">
        <v>1348</v>
      </c>
      <c r="E91" s="196">
        <f>VLOOKUP(A91,'import Tokat'!A:P,5,0)</f>
        <v>16</v>
      </c>
      <c r="F91" s="196" t="str">
        <f>VLOOKUP(A91,'import Tokat'!A:P,6,0)</f>
        <v/>
      </c>
      <c r="G91" s="196">
        <f>VLOOKUP(A91,'import Tokat'!A:P,7,0)</f>
        <v>0</v>
      </c>
      <c r="H91" s="196">
        <f>VLOOKUP(A91,'import Tokat'!A:P,8,0)</f>
        <v>13</v>
      </c>
      <c r="I91" s="196">
        <f>VLOOKUP(A91,'import Tokat'!A:P,9,0)</f>
        <v>13</v>
      </c>
      <c r="J91" s="216">
        <f>VLOOKUP(A91,'import Tokat'!A:P,10,0)</f>
        <v>0</v>
      </c>
      <c r="K91" s="196" t="s">
        <v>19094</v>
      </c>
      <c r="L91" s="196">
        <v>5.464272687E9</v>
      </c>
      <c r="M91" s="196" t="s">
        <v>18725</v>
      </c>
      <c r="N91" s="196" t="s">
        <v>4710</v>
      </c>
      <c r="O91" s="196" t="s">
        <v>19095</v>
      </c>
      <c r="P91" s="230" t="str">
        <f>VLOOKUP(A91,'import Tokat'!A:P,16,0)</f>
        <v>Geleneksel</v>
      </c>
      <c r="Q91" s="1" t="b">
        <v>0</v>
      </c>
      <c r="R91" s="1"/>
      <c r="S91" s="1"/>
      <c r="T91" s="1"/>
      <c r="V91" s="208"/>
      <c r="W91" s="208"/>
      <c r="X91" s="1"/>
      <c r="Y91" s="1"/>
      <c r="Z91" s="208"/>
      <c r="AA91" s="1"/>
      <c r="AB91" s="1"/>
      <c r="AC91" s="1"/>
      <c r="AD91" s="1"/>
      <c r="AE91" s="1"/>
      <c r="AF91" s="1"/>
      <c r="AG91" s="1"/>
      <c r="AH91" s="1"/>
      <c r="AI91" s="1"/>
      <c r="AJ91" s="1"/>
      <c r="AK91" s="1"/>
      <c r="AL91" s="1"/>
      <c r="AM91" s="1"/>
    </row>
    <row r="92" ht="15.75" customHeight="1">
      <c r="A92" s="211" t="s">
        <v>19096</v>
      </c>
      <c r="B92" s="211" t="s">
        <v>19097</v>
      </c>
      <c r="C92" s="196" t="str">
        <f>VLOOKUP(A92,'import Tokat'!A:P,3,0)</f>
        <v>DOĞRU</v>
      </c>
      <c r="D92" s="211" t="s">
        <v>1378</v>
      </c>
      <c r="E92" s="196">
        <f>VLOOKUP(A92,'import Tokat'!A:P,5,0)</f>
        <v>102</v>
      </c>
      <c r="F92" s="196">
        <f>VLOOKUP(A92,'import Tokat'!A:P,6,0)</f>
        <v>49</v>
      </c>
      <c r="G92" s="196">
        <f>VLOOKUP(A92,'import Tokat'!A:P,7,0)</f>
        <v>0</v>
      </c>
      <c r="H92" s="196">
        <f>VLOOKUP(A92,'import Tokat'!A:P,8,0)</f>
        <v>28</v>
      </c>
      <c r="I92" s="196">
        <f>VLOOKUP(A92,'import Tokat'!A:P,9,0)</f>
        <v>28</v>
      </c>
      <c r="J92" s="216">
        <f>VLOOKUP(A92,'import Tokat'!A:P,10,0)</f>
        <v>0</v>
      </c>
      <c r="K92" s="211" t="s">
        <v>19098</v>
      </c>
      <c r="L92" s="211">
        <v>3.562141414E9</v>
      </c>
      <c r="M92" s="211" t="s">
        <v>1350</v>
      </c>
      <c r="N92" s="211" t="s">
        <v>18718</v>
      </c>
      <c r="O92" s="211" t="s">
        <v>19099</v>
      </c>
      <c r="P92" s="230" t="str">
        <f>VLOOKUP(A92,'import Tokat'!A:P,16,0)</f>
        <v>Geleneksel</v>
      </c>
      <c r="Q92" s="1" t="b">
        <v>0</v>
      </c>
      <c r="R92" s="1"/>
      <c r="S92" s="1"/>
      <c r="T92" s="1"/>
      <c r="V92" s="208"/>
      <c r="W92" s="208"/>
      <c r="X92" s="1"/>
      <c r="Y92" s="1"/>
      <c r="Z92" s="208"/>
      <c r="AA92" s="1"/>
      <c r="AB92" s="1"/>
      <c r="AC92" s="1"/>
      <c r="AD92" s="1"/>
      <c r="AE92" s="1"/>
      <c r="AF92" s="1"/>
      <c r="AG92" s="1"/>
      <c r="AH92" s="1"/>
      <c r="AI92" s="1"/>
      <c r="AJ92" s="1"/>
      <c r="AK92" s="1"/>
      <c r="AL92" s="1"/>
      <c r="AM92" s="1"/>
    </row>
    <row r="93" ht="15.75" customHeight="1">
      <c r="A93" s="196" t="s">
        <v>19100</v>
      </c>
      <c r="B93" s="196" t="s">
        <v>19101</v>
      </c>
      <c r="C93" s="196" t="str">
        <f>VLOOKUP(A93,'import Tokat'!A:P,3,0)</f>
        <v>DOĞRU</v>
      </c>
      <c r="D93" s="196" t="s">
        <v>1378</v>
      </c>
      <c r="E93" s="196">
        <f>VLOOKUP(A93,'import Tokat'!A:P,5,0)</f>
        <v>370</v>
      </c>
      <c r="F93" s="196">
        <f>VLOOKUP(A93,'import Tokat'!A:P,6,0)</f>
        <v>43</v>
      </c>
      <c r="G93" s="196">
        <f>VLOOKUP(A93,'import Tokat'!A:P,7,0)</f>
        <v>0</v>
      </c>
      <c r="H93" s="196">
        <f>VLOOKUP(A93,'import Tokat'!A:P,8,0)</f>
        <v>25</v>
      </c>
      <c r="I93" s="196">
        <f>VLOOKUP(A93,'import Tokat'!A:P,9,0)</f>
        <v>25</v>
      </c>
      <c r="J93" s="216">
        <f>VLOOKUP(A93,'import Tokat'!A:P,10,0)</f>
        <v>0</v>
      </c>
      <c r="K93" s="196" t="s">
        <v>19102</v>
      </c>
      <c r="L93" s="196">
        <v>3.56715216E9</v>
      </c>
      <c r="M93" s="196" t="s">
        <v>18825</v>
      </c>
      <c r="N93" s="196" t="s">
        <v>1667</v>
      </c>
      <c r="O93" s="196" t="s">
        <v>18875</v>
      </c>
      <c r="P93" s="230" t="str">
        <f>VLOOKUP(A93,'import Tokat'!A:P,16,0)</f>
        <v>Geleneksel</v>
      </c>
      <c r="Q93" s="1" t="b">
        <v>0</v>
      </c>
      <c r="R93" s="1"/>
      <c r="S93" s="1"/>
      <c r="T93" s="1"/>
      <c r="V93" s="208"/>
      <c r="W93" s="208"/>
      <c r="X93" s="1"/>
      <c r="Y93" s="1"/>
      <c r="Z93" s="208"/>
      <c r="AA93" s="1"/>
      <c r="AB93" s="1"/>
      <c r="AC93" s="1"/>
      <c r="AD93" s="1"/>
      <c r="AE93" s="1"/>
      <c r="AF93" s="1"/>
      <c r="AG93" s="1"/>
      <c r="AH93" s="1"/>
      <c r="AI93" s="1"/>
      <c r="AJ93" s="1"/>
      <c r="AK93" s="1"/>
      <c r="AL93" s="1"/>
      <c r="AM93" s="1"/>
    </row>
    <row r="94" ht="15.75" customHeight="1">
      <c r="A94" s="211" t="s">
        <v>19103</v>
      </c>
      <c r="B94" s="211" t="s">
        <v>19104</v>
      </c>
      <c r="C94" s="196" t="str">
        <f>VLOOKUP(A94,'import Tokat'!A:P,3,0)</f>
        <v>DOĞRU</v>
      </c>
      <c r="D94" s="211" t="s">
        <v>1827</v>
      </c>
      <c r="E94" s="196">
        <f>VLOOKUP(A94,'import Tokat'!A:P,5,0)</f>
        <v>175</v>
      </c>
      <c r="F94" s="196">
        <f>VLOOKUP(A94,'import Tokat'!A:P,6,0)</f>
        <v>98</v>
      </c>
      <c r="G94" s="196">
        <f>VLOOKUP(A94,'import Tokat'!A:P,7,0)</f>
        <v>0</v>
      </c>
      <c r="H94" s="196">
        <f>VLOOKUP(A94,'import Tokat'!A:P,8,0)</f>
        <v>34</v>
      </c>
      <c r="I94" s="196">
        <f>VLOOKUP(A94,'import Tokat'!A:P,9,0)</f>
        <v>34</v>
      </c>
      <c r="J94" s="216">
        <f>VLOOKUP(A94,'import Tokat'!A:P,10,0)</f>
        <v>0</v>
      </c>
      <c r="K94" s="211" t="s">
        <v>19105</v>
      </c>
      <c r="L94" s="211">
        <v>3.562282021E9</v>
      </c>
      <c r="M94" s="211" t="s">
        <v>1350</v>
      </c>
      <c r="N94" s="211" t="s">
        <v>18740</v>
      </c>
      <c r="O94" s="211" t="s">
        <v>19106</v>
      </c>
      <c r="P94" s="230" t="str">
        <f>VLOOKUP(A94,'import Tokat'!A:P,16,0)</f>
        <v>Geleneksel</v>
      </c>
      <c r="Q94" s="1" t="b">
        <v>0</v>
      </c>
      <c r="R94" s="1"/>
      <c r="S94" s="1"/>
      <c r="T94" s="1"/>
      <c r="V94" s="208"/>
      <c r="W94" s="208"/>
      <c r="X94" s="1"/>
      <c r="Y94" s="1"/>
      <c r="Z94" s="208"/>
      <c r="AA94" s="1"/>
      <c r="AB94" s="1"/>
      <c r="AC94" s="1"/>
      <c r="AD94" s="1"/>
      <c r="AE94" s="1"/>
      <c r="AF94" s="1"/>
      <c r="AG94" s="1"/>
      <c r="AH94" s="1"/>
      <c r="AI94" s="1"/>
      <c r="AJ94" s="1"/>
      <c r="AK94" s="1"/>
      <c r="AL94" s="1"/>
      <c r="AM94" s="1"/>
    </row>
    <row r="95" ht="15.75" customHeight="1">
      <c r="A95" s="196" t="s">
        <v>19107</v>
      </c>
      <c r="B95" s="196" t="s">
        <v>19108</v>
      </c>
      <c r="C95" s="196" t="str">
        <f>VLOOKUP(A95,'import Tokat'!A:P,3,0)</f>
        <v>DOĞRU</v>
      </c>
      <c r="D95" s="196" t="s">
        <v>1378</v>
      </c>
      <c r="E95" s="196">
        <f>VLOOKUP(A95,'import Tokat'!A:P,5,0)</f>
        <v>3319</v>
      </c>
      <c r="F95" s="196">
        <f>VLOOKUP(A95,'import Tokat'!A:P,6,0)</f>
        <v>185</v>
      </c>
      <c r="G95" s="196">
        <f>VLOOKUP(A95,'import Tokat'!A:P,7,0)</f>
        <v>12</v>
      </c>
      <c r="H95" s="196">
        <f>VLOOKUP(A95,'import Tokat'!A:P,8,0)</f>
        <v>15</v>
      </c>
      <c r="I95" s="196">
        <f>VLOOKUP(A95,'import Tokat'!A:P,9,0)</f>
        <v>27</v>
      </c>
      <c r="J95" s="216">
        <f>VLOOKUP(A95,'import Tokat'!A:P,10,0)</f>
        <v>0.44</v>
      </c>
      <c r="K95" s="196" t="s">
        <v>3707</v>
      </c>
      <c r="L95" s="196">
        <v>3.565020021E9</v>
      </c>
      <c r="M95" s="196" t="s">
        <v>1350</v>
      </c>
      <c r="N95" s="196" t="s">
        <v>1945</v>
      </c>
      <c r="O95" s="196" t="s">
        <v>19109</v>
      </c>
      <c r="P95" s="230" t="str">
        <f>VLOOKUP(A95,'import Tokat'!A:P,16,0)</f>
        <v>Geleneksel</v>
      </c>
      <c r="Q95" s="1" t="b">
        <v>0</v>
      </c>
      <c r="R95" s="1" t="s">
        <v>38</v>
      </c>
      <c r="S95" s="1" t="s">
        <v>404</v>
      </c>
      <c r="T95" s="2" t="s">
        <v>18720</v>
      </c>
      <c r="U95" s="1" t="s">
        <v>19110</v>
      </c>
      <c r="V95" s="208">
        <v>44600.0</v>
      </c>
      <c r="W95" s="208">
        <v>44601.0</v>
      </c>
      <c r="X95" s="1"/>
      <c r="Y95" s="1" t="s">
        <v>1353</v>
      </c>
      <c r="Z95" s="208">
        <v>44593.0</v>
      </c>
      <c r="AA95" s="1" t="s">
        <v>1353</v>
      </c>
      <c r="AB95" s="363">
        <v>44595.0</v>
      </c>
      <c r="AC95" s="1" t="s">
        <v>1353</v>
      </c>
      <c r="AD95" s="363">
        <v>44600.0</v>
      </c>
      <c r="AE95" s="1"/>
      <c r="AF95" s="1"/>
      <c r="AG95" s="1"/>
      <c r="AH95" s="1"/>
      <c r="AI95" s="1" t="s">
        <v>149</v>
      </c>
      <c r="AJ95" s="1" t="s">
        <v>149</v>
      </c>
      <c r="AK95" s="1" t="s">
        <v>404</v>
      </c>
      <c r="AL95" s="1"/>
      <c r="AM95" s="1"/>
    </row>
    <row r="96" ht="15.75" customHeight="1">
      <c r="A96" s="196" t="s">
        <v>19111</v>
      </c>
      <c r="B96" s="196" t="s">
        <v>19112</v>
      </c>
      <c r="C96" s="196" t="str">
        <f>VLOOKUP(A96,'import Tokat'!A:P,3,0)</f>
        <v>DOĞRU</v>
      </c>
      <c r="D96" s="196" t="s">
        <v>1378</v>
      </c>
      <c r="E96" s="196">
        <f>VLOOKUP(A96,'import Tokat'!A:P,5,0)</f>
        <v>2183</v>
      </c>
      <c r="F96" s="196">
        <f>VLOOKUP(A96,'import Tokat'!A:P,6,0)</f>
        <v>44</v>
      </c>
      <c r="G96" s="196">
        <f>VLOOKUP(A96,'import Tokat'!A:P,7,0)</f>
        <v>0</v>
      </c>
      <c r="H96" s="196">
        <f>VLOOKUP(A96,'import Tokat'!A:P,8,0)</f>
        <v>36</v>
      </c>
      <c r="I96" s="196">
        <f>VLOOKUP(A96,'import Tokat'!A:P,9,0)</f>
        <v>36</v>
      </c>
      <c r="J96" s="216">
        <f>VLOOKUP(A96,'import Tokat'!A:P,10,0)</f>
        <v>0</v>
      </c>
      <c r="K96" s="196" t="s">
        <v>19113</v>
      </c>
      <c r="L96" s="196">
        <v>3.562763924E9</v>
      </c>
      <c r="M96" s="196" t="s">
        <v>18725</v>
      </c>
      <c r="N96" s="196" t="s">
        <v>1667</v>
      </c>
      <c r="O96" s="196" t="s">
        <v>19114</v>
      </c>
      <c r="P96" s="230" t="str">
        <f>VLOOKUP(A96,'import Tokat'!A:P,16,0)</f>
        <v>Geleneksel</v>
      </c>
      <c r="Q96" s="1" t="b">
        <v>0</v>
      </c>
      <c r="R96" s="1" t="s">
        <v>27</v>
      </c>
      <c r="S96" s="1"/>
      <c r="T96" s="1"/>
      <c r="U96" s="1" t="s">
        <v>19115</v>
      </c>
      <c r="V96" s="208"/>
      <c r="W96" s="208"/>
      <c r="X96" s="1"/>
      <c r="Y96" s="1"/>
      <c r="Z96" s="208"/>
      <c r="AA96" s="1"/>
      <c r="AB96" s="1"/>
      <c r="AC96" s="1"/>
      <c r="AD96" s="1"/>
      <c r="AE96" s="1"/>
      <c r="AF96" s="1"/>
      <c r="AG96" s="1"/>
      <c r="AH96" s="1"/>
      <c r="AI96" s="1"/>
      <c r="AJ96" s="1"/>
      <c r="AK96" s="1"/>
      <c r="AL96" s="1"/>
      <c r="AM96" s="1"/>
    </row>
    <row r="97" ht="15.75" customHeight="1">
      <c r="A97" s="196" t="s">
        <v>19116</v>
      </c>
      <c r="B97" s="196" t="s">
        <v>19117</v>
      </c>
      <c r="C97" s="196" t="str">
        <f>VLOOKUP(A97,'import Tokat'!A:P,3,0)</f>
        <v>DOĞRU</v>
      </c>
      <c r="D97" s="196" t="s">
        <v>1378</v>
      </c>
      <c r="E97" s="196">
        <f>VLOOKUP(A97,'import Tokat'!A:P,5,0)</f>
        <v>3142</v>
      </c>
      <c r="F97" s="196">
        <f>VLOOKUP(A97,'import Tokat'!A:P,6,0)</f>
        <v>115</v>
      </c>
      <c r="G97" s="196">
        <f>VLOOKUP(A97,'import Tokat'!A:P,7,0)</f>
        <v>0</v>
      </c>
      <c r="H97" s="196">
        <f>VLOOKUP(A97,'import Tokat'!A:P,8,0)</f>
        <v>29</v>
      </c>
      <c r="I97" s="196">
        <f>VLOOKUP(A97,'import Tokat'!A:P,9,0)</f>
        <v>29</v>
      </c>
      <c r="J97" s="216">
        <f>VLOOKUP(A97,'import Tokat'!A:P,10,0)</f>
        <v>0</v>
      </c>
      <c r="K97" s="196" t="s">
        <v>3707</v>
      </c>
      <c r="L97" s="196">
        <v>3.56275101E9</v>
      </c>
      <c r="M97" s="196" t="s">
        <v>18725</v>
      </c>
      <c r="N97" s="196" t="s">
        <v>1667</v>
      </c>
      <c r="O97" s="196" t="s">
        <v>19084</v>
      </c>
      <c r="P97" s="230" t="str">
        <f>VLOOKUP(A97,'import Tokat'!A:P,16,0)</f>
        <v>Geleneksel</v>
      </c>
      <c r="Q97" s="1" t="b">
        <v>0</v>
      </c>
      <c r="R97" s="1"/>
      <c r="S97" s="1"/>
      <c r="T97" s="1"/>
      <c r="V97" s="208"/>
      <c r="W97" s="208"/>
      <c r="X97" s="1"/>
      <c r="Y97" s="1"/>
      <c r="Z97" s="208"/>
      <c r="AA97" s="1"/>
      <c r="AB97" s="1"/>
      <c r="AC97" s="1"/>
      <c r="AD97" s="1"/>
      <c r="AE97" s="1"/>
      <c r="AF97" s="1"/>
      <c r="AG97" s="1"/>
      <c r="AH97" s="1"/>
      <c r="AI97" s="1"/>
      <c r="AJ97" s="1"/>
      <c r="AK97" s="1"/>
      <c r="AL97" s="1"/>
      <c r="AM97" s="1"/>
    </row>
    <row r="98" ht="15.75" customHeight="1">
      <c r="A98" s="196" t="s">
        <v>19118</v>
      </c>
      <c r="B98" s="196" t="s">
        <v>19119</v>
      </c>
      <c r="C98" s="196" t="str">
        <f>VLOOKUP(A98,'import Tokat'!A:P,3,0)</f>
        <v>DOĞRU</v>
      </c>
      <c r="D98" s="196" t="s">
        <v>1385</v>
      </c>
      <c r="E98" s="196">
        <f>VLOOKUP(A98,'import Tokat'!A:P,5,0)</f>
        <v>189</v>
      </c>
      <c r="F98" s="196">
        <f>VLOOKUP(A98,'import Tokat'!A:P,6,0)</f>
        <v>10</v>
      </c>
      <c r="G98" s="196">
        <f>VLOOKUP(A98,'import Tokat'!A:P,7,0)</f>
        <v>0</v>
      </c>
      <c r="H98" s="196">
        <f>VLOOKUP(A98,'import Tokat'!A:P,8,0)</f>
        <v>36</v>
      </c>
      <c r="I98" s="196">
        <f>VLOOKUP(A98,'import Tokat'!A:P,9,0)</f>
        <v>36</v>
      </c>
      <c r="J98" s="216">
        <f>VLOOKUP(A98,'import Tokat'!A:P,10,0)</f>
        <v>0</v>
      </c>
      <c r="K98" s="196" t="s">
        <v>19120</v>
      </c>
      <c r="L98" s="196">
        <v>3.562121616E9</v>
      </c>
      <c r="M98" s="196" t="s">
        <v>1350</v>
      </c>
      <c r="N98" s="196" t="s">
        <v>19121</v>
      </c>
      <c r="O98" s="196" t="s">
        <v>19122</v>
      </c>
      <c r="P98" s="230" t="str">
        <f>VLOOKUP(A98,'import Tokat'!A:P,16,0)</f>
        <v>Geleneksel</v>
      </c>
      <c r="Q98" s="1" t="b">
        <v>0</v>
      </c>
      <c r="R98" s="1" t="s">
        <v>33</v>
      </c>
      <c r="S98" s="1"/>
      <c r="T98" s="1"/>
      <c r="U98" s="1" t="s">
        <v>19123</v>
      </c>
      <c r="V98" s="208"/>
      <c r="W98" s="208"/>
      <c r="X98" s="1"/>
      <c r="Y98" s="1" t="s">
        <v>1475</v>
      </c>
      <c r="Z98" s="208">
        <v>44593.0</v>
      </c>
      <c r="AA98" s="1" t="s">
        <v>43</v>
      </c>
      <c r="AB98" s="363">
        <v>44603.0</v>
      </c>
      <c r="AC98" s="1" t="s">
        <v>1475</v>
      </c>
      <c r="AD98" s="363">
        <v>44614.0</v>
      </c>
      <c r="AE98" s="1"/>
      <c r="AF98" s="1"/>
      <c r="AG98" s="1"/>
      <c r="AH98" s="1"/>
      <c r="AI98" s="1" t="s">
        <v>149</v>
      </c>
      <c r="AJ98" s="1" t="s">
        <v>106</v>
      </c>
      <c r="AK98" s="1" t="s">
        <v>128</v>
      </c>
      <c r="AL98" s="1"/>
      <c r="AM98" s="1"/>
    </row>
    <row r="99" ht="15.75" customHeight="1">
      <c r="A99" s="196" t="s">
        <v>19124</v>
      </c>
      <c r="B99" s="196" t="s">
        <v>19125</v>
      </c>
      <c r="C99" s="196" t="str">
        <f>VLOOKUP(A99,'import Tokat'!A:P,3,0)</f>
        <v>DOĞRU</v>
      </c>
      <c r="D99" s="196" t="s">
        <v>1370</v>
      </c>
      <c r="E99" s="196">
        <f>VLOOKUP(A99,'import Tokat'!A:P,5,0)</f>
        <v>14351</v>
      </c>
      <c r="F99" s="196">
        <f>VLOOKUP(A99,'import Tokat'!A:P,6,0)</f>
        <v>503</v>
      </c>
      <c r="G99" s="196">
        <f>VLOOKUP(A99,'import Tokat'!A:P,7,0)</f>
        <v>4</v>
      </c>
      <c r="H99" s="196">
        <f>VLOOKUP(A99,'import Tokat'!A:P,8,0)</f>
        <v>6</v>
      </c>
      <c r="I99" s="196">
        <f>VLOOKUP(A99,'import Tokat'!A:P,9,0)</f>
        <v>10</v>
      </c>
      <c r="J99" s="216">
        <f>VLOOKUP(A99,'import Tokat'!A:P,10,0)</f>
        <v>0.4</v>
      </c>
      <c r="K99" s="196" t="s">
        <v>19126</v>
      </c>
      <c r="L99" s="196">
        <v>3.562125E9</v>
      </c>
      <c r="M99" s="196" t="s">
        <v>1350</v>
      </c>
      <c r="N99" s="196" t="s">
        <v>18718</v>
      </c>
      <c r="O99" s="196" t="s">
        <v>19127</v>
      </c>
      <c r="P99" s="230" t="str">
        <f>VLOOKUP(A99,'import Tokat'!A:P,16,0)</f>
        <v>Geleneksel</v>
      </c>
      <c r="Q99" s="1" t="b">
        <v>0</v>
      </c>
      <c r="R99" s="1" t="s">
        <v>38</v>
      </c>
      <c r="S99" s="1" t="s">
        <v>149</v>
      </c>
      <c r="T99" s="2" t="s">
        <v>18720</v>
      </c>
      <c r="U99" s="1" t="s">
        <v>19128</v>
      </c>
      <c r="V99" s="208">
        <v>44593.0</v>
      </c>
      <c r="W99" s="208">
        <v>44594.0</v>
      </c>
      <c r="X99" s="1"/>
      <c r="Y99" s="1" t="s">
        <v>1475</v>
      </c>
      <c r="Z99" s="208">
        <v>44342.0</v>
      </c>
      <c r="AA99" s="1" t="s">
        <v>1353</v>
      </c>
      <c r="AB99" s="363">
        <v>44343.0</v>
      </c>
      <c r="AC99" s="1" t="s">
        <v>1353</v>
      </c>
      <c r="AD99" s="363">
        <v>44593.0</v>
      </c>
      <c r="AE99" s="1"/>
      <c r="AF99" s="1"/>
      <c r="AG99" s="1"/>
      <c r="AH99" s="1"/>
      <c r="AI99" s="1"/>
      <c r="AJ99" s="1"/>
      <c r="AK99" s="1" t="s">
        <v>149</v>
      </c>
      <c r="AL99" s="1"/>
      <c r="AM99" s="1"/>
    </row>
    <row r="100" ht="15.75" customHeight="1">
      <c r="A100" s="196" t="s">
        <v>19129</v>
      </c>
      <c r="B100" s="196" t="s">
        <v>19130</v>
      </c>
      <c r="C100" s="196" t="str">
        <f>VLOOKUP(A100,'import Tokat'!A:P,3,0)</f>
        <v>DOĞRU</v>
      </c>
      <c r="D100" s="196" t="s">
        <v>1827</v>
      </c>
      <c r="E100" s="196">
        <f>VLOOKUP(A100,'import Tokat'!A:P,5,0)</f>
        <v>3735</v>
      </c>
      <c r="F100" s="196">
        <f>VLOOKUP(A100,'import Tokat'!A:P,6,0)</f>
        <v>120</v>
      </c>
      <c r="G100" s="196">
        <f>VLOOKUP(A100,'import Tokat'!A:P,7,0)</f>
        <v>0</v>
      </c>
      <c r="H100" s="196">
        <f>VLOOKUP(A100,'import Tokat'!A:P,8,0)</f>
        <v>22</v>
      </c>
      <c r="I100" s="196">
        <f>VLOOKUP(A100,'import Tokat'!A:P,9,0)</f>
        <v>22</v>
      </c>
      <c r="J100" s="216">
        <f>VLOOKUP(A100,'import Tokat'!A:P,10,0)</f>
        <v>0</v>
      </c>
      <c r="K100" s="196" t="s">
        <v>19131</v>
      </c>
      <c r="L100" s="196">
        <v>3.562280404E9</v>
      </c>
      <c r="M100" s="196" t="s">
        <v>1350</v>
      </c>
      <c r="N100" s="196" t="s">
        <v>18773</v>
      </c>
      <c r="O100" s="196" t="s">
        <v>19132</v>
      </c>
      <c r="P100" s="230" t="str">
        <f>VLOOKUP(A100,'import Tokat'!A:P,16,0)</f>
        <v>Geleneksel</v>
      </c>
      <c r="Q100" s="1" t="b">
        <v>0</v>
      </c>
      <c r="R100" s="1" t="s">
        <v>38</v>
      </c>
      <c r="S100" s="1" t="s">
        <v>66</v>
      </c>
      <c r="T100" s="2" t="s">
        <v>18720</v>
      </c>
      <c r="U100" s="1" t="s">
        <v>19133</v>
      </c>
      <c r="V100" s="208">
        <v>44615.0</v>
      </c>
      <c r="W100" s="208">
        <v>44617.0</v>
      </c>
      <c r="X100" s="1"/>
      <c r="Y100" s="1" t="s">
        <v>1475</v>
      </c>
      <c r="Z100" s="208">
        <v>44592.0</v>
      </c>
      <c r="AA100" s="1" t="s">
        <v>1353</v>
      </c>
      <c r="AB100" s="363">
        <v>44593.0</v>
      </c>
      <c r="AC100" s="1" t="s">
        <v>1353</v>
      </c>
      <c r="AD100" s="363">
        <v>44615.0</v>
      </c>
      <c r="AE100" s="1"/>
      <c r="AF100" s="1"/>
      <c r="AG100" s="1"/>
      <c r="AH100" s="1"/>
      <c r="AI100" s="1" t="s">
        <v>106</v>
      </c>
      <c r="AJ100" s="1" t="s">
        <v>149</v>
      </c>
      <c r="AK100" s="1" t="s">
        <v>66</v>
      </c>
      <c r="AL100" s="1"/>
      <c r="AM100" s="1"/>
    </row>
    <row r="101" ht="15.75" customHeight="1">
      <c r="A101" s="196" t="s">
        <v>19134</v>
      </c>
      <c r="B101" s="196" t="s">
        <v>19135</v>
      </c>
      <c r="C101" s="196" t="str">
        <f>VLOOKUP(A101,'import Tokat'!A:P,3,0)</f>
        <v>DOĞRU</v>
      </c>
      <c r="D101" s="196" t="s">
        <v>1385</v>
      </c>
      <c r="E101" s="196">
        <f>VLOOKUP(A101,'import Tokat'!A:P,5,0)</f>
        <v>221</v>
      </c>
      <c r="F101" s="196">
        <f>VLOOKUP(A101,'import Tokat'!A:P,6,0)</f>
        <v>37</v>
      </c>
      <c r="G101" s="196">
        <f>VLOOKUP(A101,'import Tokat'!A:P,7,0)</f>
        <v>0</v>
      </c>
      <c r="H101" s="196">
        <f>VLOOKUP(A101,'import Tokat'!A:P,8,0)</f>
        <v>10</v>
      </c>
      <c r="I101" s="196">
        <f>VLOOKUP(A101,'import Tokat'!A:P,9,0)</f>
        <v>10</v>
      </c>
      <c r="J101" s="216">
        <f>VLOOKUP(A101,'import Tokat'!A:P,10,0)</f>
        <v>0</v>
      </c>
      <c r="K101" s="196" t="s">
        <v>19136</v>
      </c>
      <c r="L101" s="196">
        <v>3.562754445E9</v>
      </c>
      <c r="M101" s="196" t="s">
        <v>18725</v>
      </c>
      <c r="N101" s="196" t="s">
        <v>3076</v>
      </c>
      <c r="O101" s="196" t="s">
        <v>19137</v>
      </c>
      <c r="P101" s="230" t="str">
        <f>VLOOKUP(A101,'import Tokat'!A:P,16,0)</f>
        <v>Geleneksel</v>
      </c>
      <c r="Q101" s="1" t="b">
        <v>0</v>
      </c>
      <c r="R101" s="1"/>
      <c r="S101" s="1"/>
      <c r="T101" s="1"/>
      <c r="U101" s="1"/>
      <c r="V101" s="208"/>
      <c r="W101" s="208"/>
      <c r="X101" s="1"/>
      <c r="Y101" s="1"/>
      <c r="Z101" s="208"/>
      <c r="AA101" s="1"/>
      <c r="AB101" s="1"/>
      <c r="AC101" s="1"/>
      <c r="AD101" s="1"/>
      <c r="AE101" s="1"/>
      <c r="AF101" s="1"/>
      <c r="AG101" s="1"/>
      <c r="AH101" s="1"/>
      <c r="AI101" s="1"/>
      <c r="AJ101" s="1"/>
      <c r="AK101" s="1"/>
      <c r="AL101" s="1"/>
      <c r="AM101" s="1"/>
    </row>
    <row r="102" ht="15.75" customHeight="1">
      <c r="A102" s="196" t="s">
        <v>19138</v>
      </c>
      <c r="B102" s="196" t="s">
        <v>19139</v>
      </c>
      <c r="C102" s="196" t="str">
        <f>VLOOKUP(A102,'import Tokat'!A:P,3,0)</f>
        <v>DOĞRU</v>
      </c>
      <c r="D102" s="196" t="s">
        <v>1364</v>
      </c>
      <c r="E102" s="196">
        <f>VLOOKUP(A102,'import Tokat'!A:P,5,0)</f>
        <v>801</v>
      </c>
      <c r="F102" s="196">
        <f>VLOOKUP(A102,'import Tokat'!A:P,6,0)</f>
        <v>39</v>
      </c>
      <c r="G102" s="196">
        <f>VLOOKUP(A102,'import Tokat'!A:P,7,0)</f>
        <v>0</v>
      </c>
      <c r="H102" s="196">
        <f>VLOOKUP(A102,'import Tokat'!A:P,8,0)</f>
        <v>9</v>
      </c>
      <c r="I102" s="196">
        <f>VLOOKUP(A102,'import Tokat'!A:P,9,0)</f>
        <v>9</v>
      </c>
      <c r="J102" s="216">
        <f>VLOOKUP(A102,'import Tokat'!A:P,10,0)</f>
        <v>0</v>
      </c>
      <c r="K102" s="196" t="s">
        <v>19140</v>
      </c>
      <c r="L102" s="196">
        <v>5.362634727E9</v>
      </c>
      <c r="M102" s="196" t="s">
        <v>1350</v>
      </c>
      <c r="N102" s="196" t="s">
        <v>1945</v>
      </c>
      <c r="O102" s="196" t="s">
        <v>18805</v>
      </c>
      <c r="P102" s="230" t="str">
        <f>VLOOKUP(A102,'import Tokat'!A:P,16,0)</f>
        <v>Geleneksel</v>
      </c>
      <c r="Q102" s="1" t="b">
        <v>0</v>
      </c>
      <c r="R102" s="1" t="s">
        <v>32</v>
      </c>
      <c r="S102" s="1"/>
      <c r="T102" s="1"/>
      <c r="V102" s="208"/>
      <c r="W102" s="208"/>
      <c r="X102" s="1"/>
      <c r="Y102" s="1"/>
      <c r="Z102" s="208"/>
      <c r="AA102" s="1"/>
      <c r="AB102" s="1"/>
      <c r="AC102" s="1"/>
      <c r="AD102" s="1"/>
      <c r="AE102" s="1"/>
      <c r="AF102" s="1"/>
      <c r="AG102" s="1"/>
      <c r="AH102" s="1"/>
      <c r="AI102" s="1"/>
      <c r="AJ102" s="1"/>
      <c r="AK102" s="1"/>
      <c r="AL102" s="1"/>
      <c r="AM102" s="1"/>
    </row>
    <row r="103" ht="15.75" customHeight="1">
      <c r="A103" s="196" t="s">
        <v>19141</v>
      </c>
      <c r="B103" s="196" t="s">
        <v>19142</v>
      </c>
      <c r="C103" s="196" t="str">
        <f>VLOOKUP(A103,'import Tokat'!A:P,3,0)</f>
        <v>DOĞRU</v>
      </c>
      <c r="D103" s="196" t="s">
        <v>1364</v>
      </c>
      <c r="E103" s="196">
        <f>VLOOKUP(A103,'import Tokat'!A:P,5,0)</f>
        <v>142</v>
      </c>
      <c r="F103" s="196" t="str">
        <f>VLOOKUP(A103,'import Tokat'!A:P,6,0)</f>
        <v/>
      </c>
      <c r="G103" s="196">
        <f>VLOOKUP(A103,'import Tokat'!A:P,7,0)</f>
        <v>0</v>
      </c>
      <c r="H103" s="196">
        <f>VLOOKUP(A103,'import Tokat'!A:P,8,0)</f>
        <v>13</v>
      </c>
      <c r="I103" s="196">
        <f>VLOOKUP(A103,'import Tokat'!A:P,9,0)</f>
        <v>13</v>
      </c>
      <c r="J103" s="216">
        <f>VLOOKUP(A103,'import Tokat'!A:P,10,0)</f>
        <v>0</v>
      </c>
      <c r="K103" s="196" t="s">
        <v>19143</v>
      </c>
      <c r="L103" s="196">
        <v>5.418440329E9</v>
      </c>
      <c r="M103" s="196" t="s">
        <v>1350</v>
      </c>
      <c r="N103" s="196" t="s">
        <v>1945</v>
      </c>
      <c r="O103" s="196" t="s">
        <v>18805</v>
      </c>
      <c r="P103" s="230" t="str">
        <f>VLOOKUP(A103,'import Tokat'!A:P,16,0)</f>
        <v>Geleneksel</v>
      </c>
      <c r="Q103" s="1" t="b">
        <v>0</v>
      </c>
      <c r="R103" s="1" t="s">
        <v>32</v>
      </c>
      <c r="S103" s="1"/>
      <c r="T103" s="1"/>
      <c r="V103" s="208"/>
      <c r="W103" s="208"/>
      <c r="X103" s="1"/>
      <c r="Y103" s="1" t="s">
        <v>43</v>
      </c>
      <c r="Z103" s="208">
        <v>44340.0</v>
      </c>
      <c r="AA103" s="1"/>
      <c r="AB103" s="1"/>
      <c r="AC103" s="1"/>
      <c r="AD103" s="1"/>
      <c r="AE103" s="1"/>
      <c r="AF103" s="1"/>
      <c r="AG103" s="1"/>
      <c r="AH103" s="1"/>
      <c r="AI103" s="1"/>
      <c r="AJ103" s="1"/>
      <c r="AK103" s="1"/>
      <c r="AL103" s="1"/>
      <c r="AM103" s="1"/>
    </row>
    <row r="104" ht="15.75" customHeight="1">
      <c r="A104" s="196" t="s">
        <v>19144</v>
      </c>
      <c r="B104" s="196" t="s">
        <v>19145</v>
      </c>
      <c r="C104" s="196" t="str">
        <f>VLOOKUP(A104,'import Tokat'!A:P,3,0)</f>
        <v>DOĞRU</v>
      </c>
      <c r="D104" s="196" t="s">
        <v>1364</v>
      </c>
      <c r="E104" s="196">
        <f>VLOOKUP(A104,'import Tokat'!A:P,5,0)</f>
        <v>733</v>
      </c>
      <c r="F104" s="196">
        <f>VLOOKUP(A104,'import Tokat'!A:P,6,0)</f>
        <v>61</v>
      </c>
      <c r="G104" s="196">
        <f>VLOOKUP(A104,'import Tokat'!A:P,7,0)</f>
        <v>0</v>
      </c>
      <c r="H104" s="196">
        <f>VLOOKUP(A104,'import Tokat'!A:P,8,0)</f>
        <v>17</v>
      </c>
      <c r="I104" s="196">
        <f>VLOOKUP(A104,'import Tokat'!A:P,9,0)</f>
        <v>17</v>
      </c>
      <c r="J104" s="216">
        <f>VLOOKUP(A104,'import Tokat'!A:P,10,0)</f>
        <v>0</v>
      </c>
      <c r="K104" s="196" t="s">
        <v>19146</v>
      </c>
      <c r="L104" s="196">
        <v>5.452102935E9</v>
      </c>
      <c r="M104" s="196" t="s">
        <v>1350</v>
      </c>
      <c r="N104" s="196" t="s">
        <v>18800</v>
      </c>
      <c r="O104" s="196" t="s">
        <v>19147</v>
      </c>
      <c r="P104" s="230" t="str">
        <f>VLOOKUP(A104,'import Tokat'!A:P,16,0)</f>
        <v>Geleneksel</v>
      </c>
      <c r="Q104" s="1" t="b">
        <v>0</v>
      </c>
      <c r="R104" s="1" t="s">
        <v>38</v>
      </c>
      <c r="S104" s="1" t="s">
        <v>610</v>
      </c>
      <c r="T104" s="2" t="s">
        <v>18720</v>
      </c>
      <c r="V104" s="208">
        <v>44608.0</v>
      </c>
      <c r="W104" s="208">
        <v>44609.0</v>
      </c>
      <c r="X104" s="1"/>
      <c r="Y104" s="1" t="s">
        <v>1353</v>
      </c>
      <c r="Z104" s="208">
        <v>44608.0</v>
      </c>
      <c r="AA104" s="1"/>
      <c r="AB104" s="1"/>
      <c r="AC104" s="1"/>
      <c r="AD104" s="1"/>
      <c r="AE104" s="1"/>
      <c r="AF104" s="1"/>
      <c r="AG104" s="1"/>
      <c r="AH104" s="1"/>
      <c r="AI104" s="1" t="s">
        <v>610</v>
      </c>
      <c r="AJ104" s="1"/>
      <c r="AK104" s="1"/>
      <c r="AL104" s="1"/>
      <c r="AM104" s="1"/>
    </row>
    <row r="105" ht="15.75" customHeight="1">
      <c r="A105" s="196" t="s">
        <v>19148</v>
      </c>
      <c r="B105" s="196" t="s">
        <v>19149</v>
      </c>
      <c r="C105" s="196" t="str">
        <f>VLOOKUP(A105,'import Tokat'!A:P,3,0)</f>
        <v>DOĞRU</v>
      </c>
      <c r="D105" s="196" t="s">
        <v>1364</v>
      </c>
      <c r="E105" s="196">
        <f>VLOOKUP(A105,'import Tokat'!A:P,5,0)</f>
        <v>27</v>
      </c>
      <c r="F105" s="196">
        <f>VLOOKUP(A105,'import Tokat'!A:P,6,0)</f>
        <v>4</v>
      </c>
      <c r="G105" s="196">
        <f>VLOOKUP(A105,'import Tokat'!A:P,7,0)</f>
        <v>0</v>
      </c>
      <c r="H105" s="196">
        <f>VLOOKUP(A105,'import Tokat'!A:P,8,0)</f>
        <v>34</v>
      </c>
      <c r="I105" s="196">
        <f>VLOOKUP(A105,'import Tokat'!A:P,9,0)</f>
        <v>34</v>
      </c>
      <c r="J105" s="216">
        <f>VLOOKUP(A105,'import Tokat'!A:P,10,0)</f>
        <v>0</v>
      </c>
      <c r="K105" s="196" t="s">
        <v>19120</v>
      </c>
      <c r="L105" s="196">
        <v>3.562121616E9</v>
      </c>
      <c r="M105" s="196" t="s">
        <v>1350</v>
      </c>
      <c r="N105" s="196" t="s">
        <v>19121</v>
      </c>
      <c r="O105" s="196" t="s">
        <v>19122</v>
      </c>
      <c r="P105" s="230" t="str">
        <f>VLOOKUP(A105,'import Tokat'!A:P,16,0)</f>
        <v>Geleneksel</v>
      </c>
      <c r="Q105" s="1" t="b">
        <v>0</v>
      </c>
      <c r="R105" s="1" t="s">
        <v>32</v>
      </c>
      <c r="S105" s="1"/>
      <c r="T105" s="1"/>
      <c r="V105" s="208"/>
      <c r="W105" s="208"/>
      <c r="X105" s="1"/>
      <c r="Y105" s="1"/>
      <c r="Z105" s="208"/>
      <c r="AA105" s="1"/>
      <c r="AB105" s="1"/>
      <c r="AC105" s="1"/>
      <c r="AD105" s="1"/>
      <c r="AE105" s="1"/>
      <c r="AF105" s="1"/>
      <c r="AG105" s="1"/>
      <c r="AH105" s="1"/>
      <c r="AI105" s="1"/>
      <c r="AJ105" s="1"/>
      <c r="AK105" s="1"/>
      <c r="AL105" s="1"/>
      <c r="AM105" s="1"/>
    </row>
    <row r="106" ht="15.75" customHeight="1">
      <c r="A106" s="196" t="s">
        <v>19150</v>
      </c>
      <c r="B106" s="196" t="s">
        <v>19151</v>
      </c>
      <c r="C106" s="196" t="s">
        <v>2897</v>
      </c>
      <c r="D106" s="196" t="s">
        <v>1364</v>
      </c>
      <c r="E106" s="196">
        <f>VLOOKUP(A106,'import Tokat'!A:P,5,0)</f>
        <v>50</v>
      </c>
      <c r="F106" s="196">
        <f>VLOOKUP(A106,'import Tokat'!A:P,6,0)</f>
        <v>2</v>
      </c>
      <c r="G106" s="196">
        <f>VLOOKUP(A106,'import Tokat'!A:P,7,0)</f>
        <v>0</v>
      </c>
      <c r="H106" s="196">
        <f>VLOOKUP(A106,'import Tokat'!A:P,8,0)</f>
        <v>9</v>
      </c>
      <c r="I106" s="196">
        <f>VLOOKUP(A106,'import Tokat'!A:P,9,0)</f>
        <v>9</v>
      </c>
      <c r="J106" s="216">
        <f>VLOOKUP(A106,'import Tokat'!A:P,10,0)</f>
        <v>0</v>
      </c>
      <c r="K106" s="196" t="s">
        <v>19140</v>
      </c>
      <c r="L106" s="196">
        <v>3.565021144E9</v>
      </c>
      <c r="M106" s="196" t="s">
        <v>1350</v>
      </c>
      <c r="N106" s="196" t="s">
        <v>19152</v>
      </c>
      <c r="O106" s="196" t="s">
        <v>19153</v>
      </c>
      <c r="P106" s="230" t="str">
        <f>VLOOKUP(A106,'import Tokat'!A:P,16,0)</f>
        <v>Geleneksel</v>
      </c>
      <c r="Q106" s="1" t="b">
        <v>0</v>
      </c>
      <c r="R106" s="1"/>
      <c r="S106" s="1"/>
      <c r="T106" s="1"/>
      <c r="V106" s="208"/>
      <c r="W106" s="208"/>
      <c r="X106" s="1"/>
      <c r="Y106" s="1"/>
      <c r="Z106" s="208"/>
      <c r="AA106" s="1"/>
      <c r="AB106" s="1"/>
      <c r="AC106" s="1"/>
      <c r="AD106" s="1"/>
      <c r="AE106" s="1"/>
      <c r="AF106" s="1"/>
      <c r="AG106" s="1"/>
      <c r="AH106" s="1"/>
      <c r="AI106" s="1"/>
      <c r="AJ106" s="1"/>
      <c r="AK106" s="1"/>
      <c r="AL106" s="1"/>
      <c r="AM106" s="1"/>
    </row>
    <row r="107" ht="15.75" customHeight="1">
      <c r="A107" s="196" t="s">
        <v>19154</v>
      </c>
      <c r="B107" s="196" t="s">
        <v>19155</v>
      </c>
      <c r="C107" s="196" t="str">
        <f>VLOOKUP(A107,'import Tokat'!A:P,3,0)</f>
        <v>DOĞRU</v>
      </c>
      <c r="D107" s="196" t="s">
        <v>1370</v>
      </c>
      <c r="E107" s="196">
        <f>VLOOKUP(A107,'import Tokat'!A:P,5,0)</f>
        <v>288</v>
      </c>
      <c r="F107" s="196">
        <f>VLOOKUP(A107,'import Tokat'!A:P,6,0)</f>
        <v>29</v>
      </c>
      <c r="G107" s="196">
        <f>VLOOKUP(A107,'import Tokat'!A:P,7,0)</f>
        <v>15</v>
      </c>
      <c r="H107" s="196">
        <f>VLOOKUP(A107,'import Tokat'!A:P,8,0)</f>
        <v>15</v>
      </c>
      <c r="I107" s="196">
        <f>VLOOKUP(A107,'import Tokat'!A:P,9,0)</f>
        <v>30</v>
      </c>
      <c r="J107" s="216">
        <f>VLOOKUP(A107,'import Tokat'!A:P,10,0)</f>
        <v>0.5</v>
      </c>
      <c r="K107" s="196" t="s">
        <v>19156</v>
      </c>
      <c r="L107" s="196">
        <v>3.56233E9</v>
      </c>
      <c r="M107" s="196" t="s">
        <v>1350</v>
      </c>
      <c r="N107" s="196" t="s">
        <v>18718</v>
      </c>
      <c r="O107" s="196" t="s">
        <v>18755</v>
      </c>
      <c r="P107" s="230" t="str">
        <f>VLOOKUP(A107,'import Tokat'!A:P,16,0)</f>
        <v>Geleneksel</v>
      </c>
      <c r="Q107" s="1" t="b">
        <v>0</v>
      </c>
      <c r="R107" s="1" t="s">
        <v>38</v>
      </c>
      <c r="S107" s="1" t="s">
        <v>100</v>
      </c>
      <c r="T107" s="2" t="s">
        <v>18720</v>
      </c>
      <c r="V107" s="208">
        <v>44599.0</v>
      </c>
      <c r="W107" s="208">
        <v>44599.0</v>
      </c>
      <c r="X107" s="1"/>
      <c r="Y107" s="1" t="s">
        <v>43</v>
      </c>
      <c r="Z107" s="208">
        <v>44592.0</v>
      </c>
      <c r="AA107" s="1" t="s">
        <v>43</v>
      </c>
      <c r="AB107" s="363">
        <v>44593.0</v>
      </c>
      <c r="AC107" s="1" t="s">
        <v>43</v>
      </c>
      <c r="AD107" s="363">
        <v>44594.0</v>
      </c>
      <c r="AE107" s="1" t="s">
        <v>43</v>
      </c>
      <c r="AF107" s="363">
        <v>44595.0</v>
      </c>
      <c r="AG107" s="1" t="s">
        <v>1353</v>
      </c>
      <c r="AH107" s="363">
        <v>44599.0</v>
      </c>
      <c r="AI107" s="1" t="s">
        <v>106</v>
      </c>
      <c r="AJ107" s="1" t="s">
        <v>149</v>
      </c>
      <c r="AK107" s="1" t="s">
        <v>404</v>
      </c>
      <c r="AL107" s="1" t="s">
        <v>100</v>
      </c>
      <c r="AM107" s="1" t="s">
        <v>100</v>
      </c>
    </row>
    <row r="108" ht="15.75" customHeight="1">
      <c r="A108" s="196" t="s">
        <v>19157</v>
      </c>
      <c r="B108" s="196" t="s">
        <v>19158</v>
      </c>
      <c r="C108" s="196" t="str">
        <f>VLOOKUP(A108,'import Tokat'!A:P,3,0)</f>
        <v>DOĞRU</v>
      </c>
      <c r="D108" s="196" t="s">
        <v>1443</v>
      </c>
      <c r="E108" s="196">
        <f>VLOOKUP(A108,'import Tokat'!A:P,5,0)</f>
        <v>1091</v>
      </c>
      <c r="F108" s="196">
        <f>VLOOKUP(A108,'import Tokat'!A:P,6,0)</f>
        <v>41</v>
      </c>
      <c r="G108" s="196">
        <f>VLOOKUP(A108,'import Tokat'!A:P,7,0)</f>
        <v>0</v>
      </c>
      <c r="H108" s="196">
        <f>VLOOKUP(A108,'import Tokat'!A:P,8,0)</f>
        <v>45</v>
      </c>
      <c r="I108" s="196">
        <f>VLOOKUP(A108,'import Tokat'!A:P,9,0)</f>
        <v>45</v>
      </c>
      <c r="J108" s="216">
        <f>VLOOKUP(A108,'import Tokat'!A:P,10,0)</f>
        <v>0</v>
      </c>
      <c r="K108" s="196" t="s">
        <v>18866</v>
      </c>
      <c r="L108" s="196">
        <v>3.56715526E9</v>
      </c>
      <c r="M108" s="196" t="s">
        <v>18825</v>
      </c>
      <c r="N108" s="196" t="s">
        <v>1667</v>
      </c>
      <c r="O108" s="196" t="s">
        <v>18875</v>
      </c>
      <c r="P108" s="230" t="str">
        <f>VLOOKUP(A108,'import Tokat'!A:P,16,0)</f>
        <v>Geleneksel</v>
      </c>
      <c r="Q108" s="1" t="b">
        <v>0</v>
      </c>
      <c r="R108" s="1"/>
      <c r="S108" s="1"/>
      <c r="T108" s="1"/>
      <c r="V108" s="208"/>
      <c r="W108" s="208"/>
      <c r="X108" s="1"/>
      <c r="Y108" s="1"/>
      <c r="Z108" s="208"/>
      <c r="AA108" s="1"/>
      <c r="AB108" s="1"/>
      <c r="AC108" s="1"/>
      <c r="AD108" s="1"/>
      <c r="AE108" s="1"/>
      <c r="AF108" s="1"/>
      <c r="AG108" s="1"/>
      <c r="AH108" s="1"/>
      <c r="AI108" s="1"/>
      <c r="AJ108" s="1"/>
      <c r="AK108" s="1"/>
      <c r="AL108" s="1"/>
      <c r="AM108" s="1"/>
    </row>
    <row r="109" ht="15.75" customHeight="1">
      <c r="A109" s="211" t="s">
        <v>19159</v>
      </c>
      <c r="B109" s="211" t="s">
        <v>19160</v>
      </c>
      <c r="C109" s="196" t="str">
        <f>VLOOKUP(A109,'import Tokat'!A:P,3,0)</f>
        <v>DOĞRU</v>
      </c>
      <c r="D109" s="211" t="s">
        <v>1370</v>
      </c>
      <c r="E109" s="196">
        <f>VLOOKUP(A109,'import Tokat'!A:P,5,0)</f>
        <v>46</v>
      </c>
      <c r="F109" s="196" t="str">
        <f>VLOOKUP(A109,'import Tokat'!A:P,6,0)</f>
        <v/>
      </c>
      <c r="G109" s="196">
        <f>VLOOKUP(A109,'import Tokat'!A:P,7,0)</f>
        <v>0</v>
      </c>
      <c r="H109" s="196">
        <f>VLOOKUP(A109,'import Tokat'!A:P,8,0)</f>
        <v>48</v>
      </c>
      <c r="I109" s="196">
        <f>VLOOKUP(A109,'import Tokat'!A:P,9,0)</f>
        <v>48</v>
      </c>
      <c r="J109" s="216">
        <f>VLOOKUP(A109,'import Tokat'!A:P,10,0)</f>
        <v>0</v>
      </c>
      <c r="K109" s="211" t="s">
        <v>19161</v>
      </c>
      <c r="L109" s="211">
        <v>3.567158675E9</v>
      </c>
      <c r="M109" s="211" t="s">
        <v>18825</v>
      </c>
      <c r="N109" s="211" t="s">
        <v>18999</v>
      </c>
      <c r="O109" s="211" t="s">
        <v>19162</v>
      </c>
      <c r="P109" s="230" t="str">
        <f>VLOOKUP(A109,'import Tokat'!A:P,16,0)</f>
        <v>Geleneksel</v>
      </c>
      <c r="Q109" s="1" t="b">
        <v>0</v>
      </c>
      <c r="R109" s="1"/>
      <c r="S109" s="1"/>
      <c r="T109" s="1"/>
      <c r="V109" s="208"/>
      <c r="W109" s="208"/>
      <c r="X109" s="1"/>
      <c r="Y109" s="1"/>
      <c r="Z109" s="208"/>
      <c r="AA109" s="1"/>
      <c r="AB109" s="1"/>
      <c r="AC109" s="1"/>
      <c r="AD109" s="1"/>
      <c r="AE109" s="1"/>
      <c r="AF109" s="1"/>
      <c r="AG109" s="1"/>
      <c r="AH109" s="1"/>
      <c r="AI109" s="1"/>
      <c r="AJ109" s="1"/>
      <c r="AK109" s="1"/>
      <c r="AL109" s="1"/>
      <c r="AM109" s="1"/>
    </row>
    <row r="110" ht="15.75" customHeight="1">
      <c r="A110" s="196" t="s">
        <v>19163</v>
      </c>
      <c r="B110" s="196" t="s">
        <v>19164</v>
      </c>
      <c r="C110" s="196" t="str">
        <f>VLOOKUP(A110,'import Tokat'!A:P,3,0)</f>
        <v>DOĞRU</v>
      </c>
      <c r="D110" s="196" t="s">
        <v>1370</v>
      </c>
      <c r="E110" s="196">
        <f>VLOOKUP(A110,'import Tokat'!A:P,5,0)</f>
        <v>1368</v>
      </c>
      <c r="F110" s="196">
        <f>VLOOKUP(A110,'import Tokat'!A:P,6,0)</f>
        <v>51</v>
      </c>
      <c r="G110" s="196">
        <f>VLOOKUP(A110,'import Tokat'!A:P,7,0)</f>
        <v>0</v>
      </c>
      <c r="H110" s="196">
        <f>VLOOKUP(A110,'import Tokat'!A:P,8,0)</f>
        <v>22</v>
      </c>
      <c r="I110" s="196">
        <f>VLOOKUP(A110,'import Tokat'!A:P,9,0)</f>
        <v>22</v>
      </c>
      <c r="J110" s="216">
        <f>VLOOKUP(A110,'import Tokat'!A:P,10,0)</f>
        <v>0</v>
      </c>
      <c r="K110" s="196" t="s">
        <v>19165</v>
      </c>
      <c r="L110" s="196">
        <v>3.562123232E9</v>
      </c>
      <c r="M110" s="196" t="s">
        <v>1350</v>
      </c>
      <c r="N110" s="196" t="s">
        <v>18800</v>
      </c>
      <c r="O110" s="196" t="s">
        <v>19166</v>
      </c>
      <c r="P110" s="230" t="str">
        <f>VLOOKUP(A110,'import Tokat'!A:P,16,0)</f>
        <v>Geleneksel</v>
      </c>
      <c r="Q110" s="1" t="b">
        <v>1</v>
      </c>
      <c r="R110" s="1"/>
      <c r="S110" s="1"/>
      <c r="T110" s="1"/>
      <c r="U110" s="1" t="s">
        <v>19167</v>
      </c>
      <c r="V110" s="208"/>
      <c r="W110" s="208"/>
      <c r="X110" s="1"/>
      <c r="Y110" s="1" t="s">
        <v>1353</v>
      </c>
      <c r="Z110" s="208">
        <v>44343.0</v>
      </c>
      <c r="AA110" s="1"/>
      <c r="AB110" s="1"/>
      <c r="AC110" s="1"/>
      <c r="AD110" s="1"/>
      <c r="AE110" s="1"/>
      <c r="AF110" s="1"/>
      <c r="AG110" s="1"/>
      <c r="AH110" s="1"/>
      <c r="AI110" s="1"/>
      <c r="AJ110" s="1"/>
      <c r="AK110" s="1"/>
      <c r="AL110" s="1"/>
      <c r="AM110" s="1"/>
    </row>
    <row r="111" ht="15.75" customHeight="1">
      <c r="A111" s="211" t="s">
        <v>19168</v>
      </c>
      <c r="B111" s="211" t="s">
        <v>19169</v>
      </c>
      <c r="C111" s="196" t="str">
        <f>VLOOKUP(A111,'import Tokat'!A:P,3,0)</f>
        <v>DOĞRU</v>
      </c>
      <c r="D111" s="211" t="s">
        <v>1385</v>
      </c>
      <c r="E111" s="196" t="str">
        <f>VLOOKUP(A111,'import Tokat'!A:P,5,0)</f>
        <v/>
      </c>
      <c r="F111" s="196" t="str">
        <f>VLOOKUP(A111,'import Tokat'!A:P,6,0)</f>
        <v/>
      </c>
      <c r="G111" s="196">
        <f>VLOOKUP(A111,'import Tokat'!A:P,7,0)</f>
        <v>0</v>
      </c>
      <c r="H111" s="196">
        <f>VLOOKUP(A111,'import Tokat'!A:P,8,0)</f>
        <v>14</v>
      </c>
      <c r="I111" s="196">
        <f>VLOOKUP(A111,'import Tokat'!A:P,9,0)</f>
        <v>14</v>
      </c>
      <c r="J111" s="216">
        <f>VLOOKUP(A111,'import Tokat'!A:P,10,0)</f>
        <v>0</v>
      </c>
      <c r="K111" s="211" t="s">
        <v>19170</v>
      </c>
      <c r="L111" s="211">
        <v>5.416520033E9</v>
      </c>
      <c r="M111" s="211" t="s">
        <v>18725</v>
      </c>
      <c r="N111" s="211" t="s">
        <v>18750</v>
      </c>
      <c r="O111" s="211" t="s">
        <v>19171</v>
      </c>
      <c r="P111" s="230" t="str">
        <f>VLOOKUP(A111,'import Tokat'!A:P,16,0)</f>
        <v>Geleneksel</v>
      </c>
      <c r="Q111" s="1" t="b">
        <v>0</v>
      </c>
      <c r="R111" s="1"/>
      <c r="S111" s="1"/>
      <c r="T111" s="1"/>
      <c r="V111" s="208"/>
      <c r="W111" s="208"/>
      <c r="X111" s="1"/>
      <c r="Y111" s="1"/>
      <c r="Z111" s="208"/>
      <c r="AA111" s="1"/>
      <c r="AB111" s="1"/>
      <c r="AC111" s="1"/>
      <c r="AD111" s="1"/>
      <c r="AE111" s="1"/>
      <c r="AF111" s="1"/>
      <c r="AG111" s="1"/>
      <c r="AH111" s="1"/>
      <c r="AI111" s="1"/>
      <c r="AJ111" s="1"/>
      <c r="AK111" s="1"/>
      <c r="AL111" s="1"/>
      <c r="AM111" s="1"/>
    </row>
    <row r="112" ht="15.75" customHeight="1">
      <c r="A112" s="211" t="s">
        <v>19172</v>
      </c>
      <c r="B112" s="211" t="s">
        <v>19173</v>
      </c>
      <c r="C112" s="196" t="str">
        <f>VLOOKUP(A112,'import Tokat'!A:P,3,0)</f>
        <v>DOĞRU</v>
      </c>
      <c r="D112" s="211" t="s">
        <v>1364</v>
      </c>
      <c r="E112" s="196">
        <f>VLOOKUP(A112,'import Tokat'!A:P,5,0)</f>
        <v>1</v>
      </c>
      <c r="F112" s="196">
        <f>VLOOKUP(A112,'import Tokat'!A:P,6,0)</f>
        <v>1</v>
      </c>
      <c r="G112" s="196">
        <f>VLOOKUP(A112,'import Tokat'!A:P,7,0)</f>
        <v>0</v>
      </c>
      <c r="H112" s="196">
        <f>VLOOKUP(A112,'import Tokat'!A:P,8,0)</f>
        <v>12</v>
      </c>
      <c r="I112" s="196">
        <f>VLOOKUP(A112,'import Tokat'!A:P,9,0)</f>
        <v>12</v>
      </c>
      <c r="J112" s="216">
        <f>VLOOKUP(A112,'import Tokat'!A:P,10,0)</f>
        <v>0</v>
      </c>
      <c r="K112" s="211" t="s">
        <v>19174</v>
      </c>
      <c r="L112" s="211">
        <v>5.320129358E9</v>
      </c>
      <c r="M112" s="211" t="s">
        <v>18725</v>
      </c>
      <c r="N112" s="211" t="s">
        <v>19175</v>
      </c>
      <c r="O112" s="211" t="s">
        <v>19176</v>
      </c>
      <c r="P112" s="230" t="str">
        <f>VLOOKUP(A112,'import Tokat'!A:P,16,0)</f>
        <v>Geleneksel</v>
      </c>
      <c r="Q112" s="1" t="b">
        <v>0</v>
      </c>
      <c r="R112" s="1"/>
      <c r="S112" s="1"/>
      <c r="T112" s="1"/>
      <c r="V112" s="208"/>
      <c r="W112" s="208"/>
      <c r="X112" s="1"/>
      <c r="Y112" s="1"/>
      <c r="Z112" s="208"/>
      <c r="AA112" s="1"/>
      <c r="AB112" s="1"/>
      <c r="AC112" s="1"/>
      <c r="AD112" s="1"/>
      <c r="AE112" s="1"/>
      <c r="AF112" s="1"/>
      <c r="AG112" s="1"/>
      <c r="AH112" s="1"/>
      <c r="AI112" s="1"/>
      <c r="AJ112" s="1"/>
      <c r="AK112" s="1"/>
      <c r="AL112" s="1"/>
      <c r="AM112" s="1"/>
    </row>
    <row r="113" ht="15.75" customHeight="1">
      <c r="A113" s="196" t="s">
        <v>19177</v>
      </c>
      <c r="B113" s="196" t="s">
        <v>19178</v>
      </c>
      <c r="C113" s="196" t="str">
        <f>VLOOKUP(A113,'import Tokat'!A:P,3,0)</f>
        <v>DOĞRU</v>
      </c>
      <c r="D113" s="196" t="s">
        <v>1364</v>
      </c>
      <c r="E113" s="196">
        <f>VLOOKUP(A113,'import Tokat'!A:P,5,0)</f>
        <v>176</v>
      </c>
      <c r="F113" s="196" t="str">
        <f>VLOOKUP(A113,'import Tokat'!A:P,6,0)</f>
        <v/>
      </c>
      <c r="G113" s="196">
        <f>VLOOKUP(A113,'import Tokat'!A:P,7,0)</f>
        <v>6</v>
      </c>
      <c r="H113" s="196">
        <f>VLOOKUP(A113,'import Tokat'!A:P,8,0)</f>
        <v>2</v>
      </c>
      <c r="I113" s="196">
        <f>VLOOKUP(A113,'import Tokat'!A:P,9,0)</f>
        <v>8</v>
      </c>
      <c r="J113" s="216">
        <f>VLOOKUP(A113,'import Tokat'!A:P,10,0)</f>
        <v>0.75</v>
      </c>
      <c r="K113" s="196" t="s">
        <v>19179</v>
      </c>
      <c r="L113" s="196">
        <v>5.378168561E9</v>
      </c>
      <c r="M113" s="196" t="s">
        <v>1350</v>
      </c>
      <c r="N113" s="196" t="s">
        <v>19180</v>
      </c>
      <c r="O113" s="196" t="s">
        <v>19181</v>
      </c>
      <c r="P113" s="230" t="str">
        <f>VLOOKUP(A113,'import Tokat'!A:P,16,0)</f>
        <v>Geleneksel</v>
      </c>
      <c r="Q113" s="1" t="b">
        <v>0</v>
      </c>
      <c r="R113" s="1" t="s">
        <v>32</v>
      </c>
      <c r="S113" s="1"/>
      <c r="T113" s="1"/>
      <c r="V113" s="208"/>
      <c r="W113" s="208"/>
      <c r="X113" s="1"/>
      <c r="Y113" s="1"/>
      <c r="Z113" s="208"/>
      <c r="AA113" s="1"/>
      <c r="AB113" s="1"/>
      <c r="AC113" s="1"/>
      <c r="AD113" s="1"/>
      <c r="AE113" s="1"/>
      <c r="AF113" s="1"/>
      <c r="AG113" s="1"/>
      <c r="AH113" s="1"/>
      <c r="AI113" s="1"/>
      <c r="AJ113" s="1"/>
      <c r="AK113" s="1"/>
      <c r="AL113" s="1"/>
      <c r="AM113" s="1"/>
    </row>
    <row r="114" ht="15.75" customHeight="1">
      <c r="A114" s="196" t="s">
        <v>19182</v>
      </c>
      <c r="B114" s="196" t="s">
        <v>19183</v>
      </c>
      <c r="C114" s="196" t="str">
        <f>VLOOKUP(A114,'import Tokat'!A:P,3,0)</f>
        <v>DOĞRU</v>
      </c>
      <c r="D114" s="196" t="s">
        <v>1507</v>
      </c>
      <c r="E114" s="196">
        <f>VLOOKUP(A114,'import Tokat'!A:P,5,0)</f>
        <v>1155</v>
      </c>
      <c r="F114" s="196">
        <f>VLOOKUP(A114,'import Tokat'!A:P,6,0)</f>
        <v>111</v>
      </c>
      <c r="G114" s="196">
        <f>VLOOKUP(A114,'import Tokat'!A:P,7,0)</f>
        <v>7</v>
      </c>
      <c r="H114" s="196">
        <f>VLOOKUP(A114,'import Tokat'!A:P,8,0)</f>
        <v>22</v>
      </c>
      <c r="I114" s="196">
        <f>VLOOKUP(A114,'import Tokat'!A:P,9,0)</f>
        <v>29</v>
      </c>
      <c r="J114" s="216">
        <f>VLOOKUP(A114,'import Tokat'!A:P,10,0)</f>
        <v>0.24</v>
      </c>
      <c r="K114" s="196" t="s">
        <v>18817</v>
      </c>
      <c r="L114" s="196">
        <v>5.423566097E9</v>
      </c>
      <c r="M114" s="196" t="s">
        <v>1350</v>
      </c>
      <c r="N114" s="196" t="s">
        <v>1945</v>
      </c>
      <c r="O114" s="196" t="s">
        <v>18805</v>
      </c>
      <c r="P114" s="230" t="str">
        <f>VLOOKUP(A114,'import Tokat'!A:P,16,0)</f>
        <v>Geleneksel</v>
      </c>
      <c r="Q114" s="1" t="b">
        <v>0</v>
      </c>
      <c r="R114" s="1" t="s">
        <v>38</v>
      </c>
      <c r="S114" s="1" t="s">
        <v>66</v>
      </c>
      <c r="T114" s="2" t="s">
        <v>18720</v>
      </c>
      <c r="U114" s="1" t="s">
        <v>19184</v>
      </c>
      <c r="V114" s="208">
        <v>44590.0</v>
      </c>
      <c r="W114" s="208">
        <v>44592.0</v>
      </c>
      <c r="X114" s="1"/>
      <c r="Y114" s="1" t="s">
        <v>1353</v>
      </c>
      <c r="Z114" s="208">
        <v>44590.0</v>
      </c>
      <c r="AA114" s="1" t="s">
        <v>1353</v>
      </c>
      <c r="AB114" s="363">
        <v>44600.0</v>
      </c>
      <c r="AC114" s="1"/>
      <c r="AD114" s="1"/>
      <c r="AE114" s="1"/>
      <c r="AF114" s="1"/>
      <c r="AG114" s="1"/>
      <c r="AH114" s="1"/>
      <c r="AI114" s="1" t="s">
        <v>66</v>
      </c>
      <c r="AJ114" s="1" t="s">
        <v>404</v>
      </c>
      <c r="AK114" s="1"/>
      <c r="AL114" s="1"/>
      <c r="AM114" s="1"/>
    </row>
    <row r="115" ht="15.75" customHeight="1">
      <c r="A115" s="196" t="s">
        <v>19185</v>
      </c>
      <c r="B115" s="196" t="s">
        <v>19186</v>
      </c>
      <c r="C115" s="196" t="str">
        <f>VLOOKUP(A115,'import Tokat'!A:P,3,0)</f>
        <v>DOĞRU</v>
      </c>
      <c r="D115" s="196" t="s">
        <v>1364</v>
      </c>
      <c r="E115" s="196">
        <f>VLOOKUP(A115,'import Tokat'!A:P,5,0)</f>
        <v>439</v>
      </c>
      <c r="F115" s="196">
        <f>VLOOKUP(A115,'import Tokat'!A:P,6,0)</f>
        <v>39</v>
      </c>
      <c r="G115" s="196">
        <f>VLOOKUP(A115,'import Tokat'!A:P,7,0)</f>
        <v>0</v>
      </c>
      <c r="H115" s="196">
        <f>VLOOKUP(A115,'import Tokat'!A:P,8,0)</f>
        <v>16</v>
      </c>
      <c r="I115" s="196">
        <f>VLOOKUP(A115,'import Tokat'!A:P,9,0)</f>
        <v>16</v>
      </c>
      <c r="J115" s="216">
        <f>VLOOKUP(A115,'import Tokat'!A:P,10,0)</f>
        <v>0</v>
      </c>
      <c r="K115" s="196" t="s">
        <v>19187</v>
      </c>
      <c r="L115" s="196">
        <v>5.353178252E9</v>
      </c>
      <c r="M115" s="196" t="s">
        <v>18725</v>
      </c>
      <c r="N115" s="196" t="s">
        <v>3076</v>
      </c>
      <c r="O115" s="196" t="s">
        <v>19188</v>
      </c>
      <c r="P115" s="230" t="str">
        <f>VLOOKUP(A115,'import Tokat'!A:P,16,0)</f>
        <v>Geleneksel</v>
      </c>
      <c r="Q115" s="1" t="b">
        <v>0</v>
      </c>
      <c r="R115" s="1" t="s">
        <v>32</v>
      </c>
      <c r="S115" s="1"/>
      <c r="T115" s="1"/>
      <c r="V115" s="208"/>
      <c r="W115" s="208"/>
      <c r="X115" s="1"/>
      <c r="Y115" s="1"/>
      <c r="Z115" s="208"/>
      <c r="AA115" s="1"/>
      <c r="AB115" s="1"/>
      <c r="AC115" s="1"/>
      <c r="AD115" s="1"/>
      <c r="AE115" s="1"/>
      <c r="AF115" s="1"/>
      <c r="AG115" s="1"/>
      <c r="AH115" s="1"/>
      <c r="AI115" s="1"/>
      <c r="AJ115" s="1"/>
      <c r="AK115" s="1"/>
      <c r="AL115" s="1"/>
      <c r="AM115" s="1"/>
    </row>
    <row r="116" ht="15.75" customHeight="1">
      <c r="A116" s="211" t="s">
        <v>19189</v>
      </c>
      <c r="B116" s="211" t="s">
        <v>19190</v>
      </c>
      <c r="C116" s="196" t="str">
        <f>VLOOKUP(A116,'import Tokat'!A:P,3,0)</f>
        <v>DOĞRU</v>
      </c>
      <c r="D116" s="211" t="s">
        <v>1364</v>
      </c>
      <c r="E116" s="196">
        <f>VLOOKUP(A116,'import Tokat'!A:P,5,0)</f>
        <v>9</v>
      </c>
      <c r="F116" s="196">
        <f>VLOOKUP(A116,'import Tokat'!A:P,6,0)</f>
        <v>5</v>
      </c>
      <c r="G116" s="196">
        <f>VLOOKUP(A116,'import Tokat'!A:P,7,0)</f>
        <v>0</v>
      </c>
      <c r="H116" s="196">
        <f>VLOOKUP(A116,'import Tokat'!A:P,8,0)</f>
        <v>20</v>
      </c>
      <c r="I116" s="196">
        <f>VLOOKUP(A116,'import Tokat'!A:P,9,0)</f>
        <v>20</v>
      </c>
      <c r="J116" s="216">
        <f>VLOOKUP(A116,'import Tokat'!A:P,10,0)</f>
        <v>0</v>
      </c>
      <c r="K116" s="211" t="s">
        <v>19191</v>
      </c>
      <c r="L116" s="211">
        <v>3.563173332E9</v>
      </c>
      <c r="M116" s="211" t="s">
        <v>18843</v>
      </c>
      <c r="N116" s="211" t="s">
        <v>18883</v>
      </c>
      <c r="O116" s="211" t="s">
        <v>19192</v>
      </c>
      <c r="P116" s="230" t="str">
        <f>VLOOKUP(A116,'import Tokat'!A:P,16,0)</f>
        <v>Geleneksel</v>
      </c>
      <c r="Q116" s="1" t="b">
        <v>0</v>
      </c>
      <c r="R116" s="1"/>
      <c r="S116" s="1"/>
      <c r="T116" s="1"/>
      <c r="V116" s="208"/>
      <c r="W116" s="208"/>
      <c r="X116" s="1"/>
      <c r="Y116" s="1"/>
      <c r="Z116" s="208"/>
      <c r="AA116" s="1"/>
      <c r="AB116" s="1"/>
      <c r="AC116" s="1"/>
      <c r="AD116" s="1"/>
      <c r="AE116" s="1"/>
      <c r="AF116" s="1"/>
      <c r="AG116" s="1"/>
      <c r="AH116" s="1"/>
      <c r="AI116" s="1"/>
      <c r="AJ116" s="1"/>
      <c r="AK116" s="1"/>
      <c r="AL116" s="1"/>
      <c r="AM116" s="1"/>
    </row>
    <row r="117" ht="15.75" customHeight="1">
      <c r="A117" s="211" t="s">
        <v>19193</v>
      </c>
      <c r="B117" s="211" t="s">
        <v>19194</v>
      </c>
      <c r="C117" s="196" t="str">
        <f>VLOOKUP(A117,'import Tokat'!A:P,3,0)</f>
        <v>DOĞRU</v>
      </c>
      <c r="D117" s="211" t="s">
        <v>1370</v>
      </c>
      <c r="E117" s="196">
        <f>VLOOKUP(A117,'import Tokat'!A:P,5,0)</f>
        <v>10</v>
      </c>
      <c r="F117" s="196">
        <f>VLOOKUP(A117,'import Tokat'!A:P,6,0)</f>
        <v>10</v>
      </c>
      <c r="G117" s="196">
        <f>VLOOKUP(A117,'import Tokat'!A:P,7,0)</f>
        <v>0</v>
      </c>
      <c r="H117" s="196">
        <f>VLOOKUP(A117,'import Tokat'!A:P,8,0)</f>
        <v>7</v>
      </c>
      <c r="I117" s="196">
        <f>VLOOKUP(A117,'import Tokat'!A:P,9,0)</f>
        <v>7</v>
      </c>
      <c r="J117" s="216">
        <f>VLOOKUP(A117,'import Tokat'!A:P,10,0)</f>
        <v>0</v>
      </c>
      <c r="K117" s="211" t="s">
        <v>19195</v>
      </c>
      <c r="L117" s="211">
        <v>5.448008448E9</v>
      </c>
      <c r="M117" s="211" t="s">
        <v>1350</v>
      </c>
      <c r="N117" s="211" t="s">
        <v>1945</v>
      </c>
      <c r="O117" s="211" t="s">
        <v>19196</v>
      </c>
      <c r="P117" s="230" t="str">
        <f>VLOOKUP(A117,'import Tokat'!A:P,16,0)</f>
        <v>Geleneksel</v>
      </c>
      <c r="Q117" s="1" t="b">
        <v>0</v>
      </c>
      <c r="R117" s="1"/>
      <c r="S117" s="1"/>
      <c r="T117" s="1"/>
      <c r="V117" s="208"/>
      <c r="W117" s="208"/>
      <c r="X117" s="1"/>
      <c r="Y117" s="1"/>
      <c r="Z117" s="208"/>
      <c r="AA117" s="1"/>
      <c r="AB117" s="1"/>
      <c r="AC117" s="1"/>
      <c r="AD117" s="1"/>
      <c r="AE117" s="1"/>
      <c r="AF117" s="1"/>
      <c r="AG117" s="1"/>
      <c r="AH117" s="1"/>
      <c r="AI117" s="1"/>
      <c r="AJ117" s="1"/>
      <c r="AK117" s="1"/>
      <c r="AL117" s="1"/>
      <c r="AM117" s="1"/>
    </row>
    <row r="118" ht="15.75" customHeight="1">
      <c r="A118" s="211" t="s">
        <v>19197</v>
      </c>
      <c r="B118" s="211" t="s">
        <v>19198</v>
      </c>
      <c r="C118" s="196" t="str">
        <f>VLOOKUP(A118,'import Tokat'!A:P,3,0)</f>
        <v>DOĞRU</v>
      </c>
      <c r="D118" s="211" t="s">
        <v>1370</v>
      </c>
      <c r="E118" s="196" t="str">
        <f>VLOOKUP(A118,'import Tokat'!A:P,5,0)</f>
        <v/>
      </c>
      <c r="F118" s="196" t="str">
        <f>VLOOKUP(A118,'import Tokat'!A:P,6,0)</f>
        <v/>
      </c>
      <c r="G118" s="196">
        <f>VLOOKUP(A118,'import Tokat'!A:P,7,0)</f>
        <v>0</v>
      </c>
      <c r="H118" s="196">
        <f>VLOOKUP(A118,'import Tokat'!A:P,8,0)</f>
        <v>21</v>
      </c>
      <c r="I118" s="196">
        <f>VLOOKUP(A118,'import Tokat'!A:P,9,0)</f>
        <v>21</v>
      </c>
      <c r="J118" s="216">
        <f>VLOOKUP(A118,'import Tokat'!A:P,10,0)</f>
        <v>0</v>
      </c>
      <c r="K118" s="211" t="s">
        <v>19199</v>
      </c>
      <c r="L118" s="211">
        <v>3.562756845E9</v>
      </c>
      <c r="M118" s="211" t="s">
        <v>1350</v>
      </c>
      <c r="N118" s="211" t="s">
        <v>18963</v>
      </c>
      <c r="O118" s="211" t="s">
        <v>19200</v>
      </c>
      <c r="P118" s="230" t="str">
        <f>VLOOKUP(A118,'import Tokat'!A:P,16,0)</f>
        <v>Geleneksel</v>
      </c>
      <c r="Q118" s="1" t="b">
        <v>0</v>
      </c>
      <c r="R118" s="1"/>
      <c r="S118" s="1"/>
      <c r="T118" s="1"/>
      <c r="V118" s="208"/>
      <c r="W118" s="208"/>
      <c r="X118" s="1"/>
      <c r="Y118" s="1"/>
      <c r="Z118" s="208"/>
      <c r="AA118" s="1"/>
      <c r="AB118" s="1"/>
      <c r="AC118" s="1"/>
      <c r="AD118" s="1"/>
      <c r="AE118" s="1"/>
      <c r="AF118" s="1"/>
      <c r="AG118" s="1"/>
      <c r="AH118" s="1"/>
      <c r="AI118" s="1"/>
      <c r="AJ118" s="1"/>
      <c r="AK118" s="1"/>
      <c r="AL118" s="1"/>
      <c r="AM118" s="1"/>
    </row>
    <row r="119" ht="15.75" customHeight="1">
      <c r="A119" s="211" t="s">
        <v>19201</v>
      </c>
      <c r="B119" s="211" t="s">
        <v>19202</v>
      </c>
      <c r="C119" s="196" t="str">
        <f>VLOOKUP(A119,'import Tokat'!A:P,3,0)</f>
        <v>DOĞRU</v>
      </c>
      <c r="D119" s="211" t="s">
        <v>1370</v>
      </c>
      <c r="E119" s="196">
        <f>VLOOKUP(A119,'import Tokat'!A:P,5,0)</f>
        <v>4</v>
      </c>
      <c r="F119" s="196">
        <f>VLOOKUP(A119,'import Tokat'!A:P,6,0)</f>
        <v>4</v>
      </c>
      <c r="G119" s="196">
        <f>VLOOKUP(A119,'import Tokat'!A:P,7,0)</f>
        <v>0</v>
      </c>
      <c r="H119" s="196">
        <f>VLOOKUP(A119,'import Tokat'!A:P,8,0)</f>
        <v>10</v>
      </c>
      <c r="I119" s="196">
        <f>VLOOKUP(A119,'import Tokat'!A:P,9,0)</f>
        <v>10</v>
      </c>
      <c r="J119" s="216">
        <f>VLOOKUP(A119,'import Tokat'!A:P,10,0)</f>
        <v>0</v>
      </c>
      <c r="K119" s="211" t="s">
        <v>12450</v>
      </c>
      <c r="L119" s="211">
        <v>3.563172103E9</v>
      </c>
      <c r="M119" s="211" t="s">
        <v>18843</v>
      </c>
      <c r="N119" s="211" t="s">
        <v>18883</v>
      </c>
      <c r="O119" s="211" t="s">
        <v>19203</v>
      </c>
      <c r="P119" s="230" t="str">
        <f>VLOOKUP(A119,'import Tokat'!A:P,16,0)</f>
        <v>Geleneksel</v>
      </c>
      <c r="Q119" s="1" t="b">
        <v>0</v>
      </c>
      <c r="R119" s="1"/>
      <c r="S119" s="1"/>
      <c r="T119" s="1"/>
      <c r="V119" s="208"/>
      <c r="W119" s="208"/>
      <c r="X119" s="1"/>
      <c r="Y119" s="1"/>
      <c r="Z119" s="208"/>
      <c r="AA119" s="1"/>
      <c r="AB119" s="1"/>
      <c r="AC119" s="1"/>
      <c r="AD119" s="1"/>
      <c r="AE119" s="1"/>
      <c r="AF119" s="1"/>
      <c r="AG119" s="1"/>
      <c r="AH119" s="1"/>
      <c r="AI119" s="1"/>
      <c r="AJ119" s="1"/>
      <c r="AK119" s="1"/>
      <c r="AL119" s="1"/>
      <c r="AM119" s="1"/>
    </row>
    <row r="120" ht="15.75" customHeight="1">
      <c r="A120" s="196" t="s">
        <v>19204</v>
      </c>
      <c r="B120" s="196" t="s">
        <v>19205</v>
      </c>
      <c r="C120" s="196" t="str">
        <f>VLOOKUP(A120,'import Tokat'!A:P,3,0)</f>
        <v>DOĞRU</v>
      </c>
      <c r="D120" s="196" t="s">
        <v>1370</v>
      </c>
      <c r="E120" s="196">
        <f>VLOOKUP(A120,'import Tokat'!A:P,5,0)</f>
        <v>2198</v>
      </c>
      <c r="F120" s="196" t="str">
        <f>VLOOKUP(A120,'import Tokat'!A:P,6,0)</f>
        <v/>
      </c>
      <c r="G120" s="196">
        <f>VLOOKUP(A120,'import Tokat'!A:P,7,0)</f>
        <v>16</v>
      </c>
      <c r="H120" s="196">
        <f>VLOOKUP(A120,'import Tokat'!A:P,8,0)</f>
        <v>10</v>
      </c>
      <c r="I120" s="196">
        <f>VLOOKUP(A120,'import Tokat'!A:P,9,0)</f>
        <v>26</v>
      </c>
      <c r="J120" s="216">
        <f>VLOOKUP(A120,'import Tokat'!A:P,10,0)</f>
        <v>0.62</v>
      </c>
      <c r="K120" s="196" t="s">
        <v>19199</v>
      </c>
      <c r="L120" s="196">
        <v>3.562130116E9</v>
      </c>
      <c r="M120" s="196" t="s">
        <v>1350</v>
      </c>
      <c r="N120" s="196" t="s">
        <v>18800</v>
      </c>
      <c r="O120" s="196" t="s">
        <v>19206</v>
      </c>
      <c r="P120" s="230" t="str">
        <f>VLOOKUP(A120,'import Tokat'!A:P,16,0)</f>
        <v>Geleneksel</v>
      </c>
      <c r="Q120" s="1" t="b">
        <v>0</v>
      </c>
      <c r="R120" s="1" t="s">
        <v>38</v>
      </c>
      <c r="S120" s="1" t="s">
        <v>404</v>
      </c>
      <c r="T120" s="1"/>
      <c r="U120" s="1" t="s">
        <v>19207</v>
      </c>
      <c r="V120" s="208">
        <v>44600.0</v>
      </c>
      <c r="W120" s="208">
        <v>44601.0</v>
      </c>
      <c r="X120" s="1"/>
      <c r="Y120" s="1" t="s">
        <v>1353</v>
      </c>
      <c r="Z120" s="208">
        <v>44600.0</v>
      </c>
      <c r="AA120" s="1"/>
      <c r="AB120" s="1"/>
      <c r="AC120" s="1"/>
      <c r="AD120" s="1"/>
      <c r="AE120" s="1"/>
      <c r="AF120" s="1"/>
      <c r="AG120" s="1"/>
      <c r="AH120" s="1"/>
      <c r="AI120" s="1" t="s">
        <v>404</v>
      </c>
      <c r="AJ120" s="1"/>
      <c r="AK120" s="1"/>
      <c r="AL120" s="1"/>
      <c r="AM120" s="1"/>
    </row>
    <row r="121" ht="15.75" customHeight="1">
      <c r="A121" s="211" t="s">
        <v>19208</v>
      </c>
      <c r="B121" s="211" t="s">
        <v>19209</v>
      </c>
      <c r="C121" s="196" t="str">
        <f>VLOOKUP(A121,'import Tokat'!A:P,3,0)</f>
        <v>DOĞRU</v>
      </c>
      <c r="D121" s="211" t="s">
        <v>1370</v>
      </c>
      <c r="E121" s="196">
        <f>VLOOKUP(A121,'import Tokat'!A:P,5,0)</f>
        <v>387</v>
      </c>
      <c r="F121" s="196" t="str">
        <f>VLOOKUP(A121,'import Tokat'!A:P,6,0)</f>
        <v/>
      </c>
      <c r="G121" s="196">
        <f>VLOOKUP(A121,'import Tokat'!A:P,7,0)</f>
        <v>0</v>
      </c>
      <c r="H121" s="196">
        <f>VLOOKUP(A121,'import Tokat'!A:P,8,0)</f>
        <v>13</v>
      </c>
      <c r="I121" s="196">
        <f>VLOOKUP(A121,'import Tokat'!A:P,9,0)</f>
        <v>13</v>
      </c>
      <c r="J121" s="216">
        <f>VLOOKUP(A121,'import Tokat'!A:P,10,0)</f>
        <v>0</v>
      </c>
      <c r="K121" s="211" t="s">
        <v>19210</v>
      </c>
      <c r="L121" s="211">
        <v>3.56214007E9</v>
      </c>
      <c r="M121" s="211" t="s">
        <v>1350</v>
      </c>
      <c r="N121" s="211" t="s">
        <v>18800</v>
      </c>
      <c r="O121" s="211" t="s">
        <v>19211</v>
      </c>
      <c r="P121" s="230" t="str">
        <f>VLOOKUP(A121,'import Tokat'!A:P,16,0)</f>
        <v>Geleneksel</v>
      </c>
      <c r="Q121" s="1" t="b">
        <v>0</v>
      </c>
      <c r="R121" s="1"/>
      <c r="S121" s="1"/>
      <c r="T121" s="1"/>
      <c r="V121" s="208"/>
      <c r="W121" s="208"/>
      <c r="X121" s="1"/>
      <c r="Y121" s="1"/>
      <c r="Z121" s="208"/>
      <c r="AA121" s="1"/>
      <c r="AB121" s="1"/>
      <c r="AC121" s="1"/>
      <c r="AD121" s="1"/>
      <c r="AE121" s="1"/>
      <c r="AF121" s="1"/>
      <c r="AG121" s="1"/>
      <c r="AH121" s="1"/>
      <c r="AI121" s="1"/>
      <c r="AJ121" s="1"/>
      <c r="AK121" s="1"/>
      <c r="AL121" s="1"/>
      <c r="AM121" s="1"/>
    </row>
    <row r="122" ht="15.75" customHeight="1">
      <c r="A122" s="211" t="s">
        <v>19212</v>
      </c>
      <c r="B122" s="211" t="s">
        <v>19213</v>
      </c>
      <c r="C122" s="196" t="str">
        <f>VLOOKUP(A122,'import Tokat'!A:P,3,0)</f>
        <v>DOĞRU</v>
      </c>
      <c r="D122" s="211" t="s">
        <v>1370</v>
      </c>
      <c r="E122" s="196" t="str">
        <f>VLOOKUP(A122,'import Tokat'!A:P,5,0)</f>
        <v/>
      </c>
      <c r="F122" s="196" t="str">
        <f>VLOOKUP(A122,'import Tokat'!A:P,6,0)</f>
        <v/>
      </c>
      <c r="G122" s="196">
        <f>VLOOKUP(A122,'import Tokat'!A:P,7,0)</f>
        <v>0</v>
      </c>
      <c r="H122" s="196">
        <f>VLOOKUP(A122,'import Tokat'!A:P,8,0)</f>
        <v>13</v>
      </c>
      <c r="I122" s="196">
        <f>VLOOKUP(A122,'import Tokat'!A:P,9,0)</f>
        <v>13</v>
      </c>
      <c r="J122" s="216">
        <f>VLOOKUP(A122,'import Tokat'!A:P,10,0)</f>
        <v>0</v>
      </c>
      <c r="K122" s="211" t="s">
        <v>19199</v>
      </c>
      <c r="L122" s="211">
        <v>3.562756845E9</v>
      </c>
      <c r="M122" s="211" t="s">
        <v>18725</v>
      </c>
      <c r="N122" s="211" t="s">
        <v>18750</v>
      </c>
      <c r="O122" s="211" t="s">
        <v>19214</v>
      </c>
      <c r="P122" s="230" t="str">
        <f>VLOOKUP(A122,'import Tokat'!A:P,16,0)</f>
        <v>Geleneksel</v>
      </c>
      <c r="Q122" s="1" t="b">
        <v>0</v>
      </c>
      <c r="R122" s="1"/>
      <c r="S122" s="1"/>
      <c r="T122" s="1"/>
      <c r="V122" s="208"/>
      <c r="W122" s="208"/>
      <c r="X122" s="1"/>
      <c r="Y122" s="1"/>
      <c r="Z122" s="208"/>
      <c r="AA122" s="1"/>
      <c r="AB122" s="1"/>
      <c r="AC122" s="1"/>
      <c r="AD122" s="1"/>
      <c r="AE122" s="1"/>
      <c r="AF122" s="1"/>
      <c r="AG122" s="1"/>
      <c r="AH122" s="1"/>
      <c r="AI122" s="1"/>
      <c r="AJ122" s="1"/>
      <c r="AK122" s="1"/>
      <c r="AL122" s="1"/>
      <c r="AM122" s="1"/>
    </row>
    <row r="123" ht="15.75" customHeight="1">
      <c r="A123" s="211" t="s">
        <v>19215</v>
      </c>
      <c r="B123" s="211" t="s">
        <v>19216</v>
      </c>
      <c r="C123" s="196" t="str">
        <f>VLOOKUP(A123,'import Tokat'!A:P,3,0)</f>
        <v>DOĞRU</v>
      </c>
      <c r="D123" s="211" t="s">
        <v>1597</v>
      </c>
      <c r="E123" s="196" t="str">
        <f>VLOOKUP(A123,'import Tokat'!A:P,5,0)</f>
        <v/>
      </c>
      <c r="F123" s="196" t="str">
        <f>VLOOKUP(A123,'import Tokat'!A:P,6,0)</f>
        <v/>
      </c>
      <c r="G123" s="196">
        <f>VLOOKUP(A123,'import Tokat'!A:P,7,0)</f>
        <v>0</v>
      </c>
      <c r="H123" s="196">
        <f>VLOOKUP(A123,'import Tokat'!A:P,8,0)</f>
        <v>11</v>
      </c>
      <c r="I123" s="196">
        <f>VLOOKUP(A123,'import Tokat'!A:P,9,0)</f>
        <v>11</v>
      </c>
      <c r="J123" s="216">
        <f>VLOOKUP(A123,'import Tokat'!A:P,10,0)</f>
        <v>0</v>
      </c>
      <c r="K123" s="211" t="s">
        <v>19217</v>
      </c>
      <c r="L123" s="211">
        <v>3.567156767E9</v>
      </c>
      <c r="M123" s="211" t="s">
        <v>18825</v>
      </c>
      <c r="N123" s="211" t="s">
        <v>7340</v>
      </c>
      <c r="O123" s="211" t="s">
        <v>19218</v>
      </c>
      <c r="P123" s="230" t="str">
        <f>VLOOKUP(A123,'import Tokat'!A:P,16,0)</f>
        <v>Geleneksel</v>
      </c>
      <c r="Q123" s="1" t="b">
        <v>0</v>
      </c>
      <c r="R123" s="1"/>
      <c r="S123" s="1"/>
      <c r="T123" s="1"/>
      <c r="V123" s="208"/>
      <c r="W123" s="208"/>
      <c r="X123" s="1"/>
      <c r="Y123" s="1"/>
      <c r="Z123" s="208"/>
      <c r="AA123" s="1"/>
      <c r="AB123" s="1"/>
      <c r="AC123" s="1"/>
      <c r="AD123" s="1"/>
      <c r="AE123" s="1"/>
      <c r="AF123" s="1"/>
      <c r="AG123" s="1"/>
      <c r="AH123" s="1"/>
      <c r="AI123" s="1"/>
      <c r="AJ123" s="1"/>
      <c r="AK123" s="1"/>
      <c r="AL123" s="1"/>
      <c r="AM123" s="1"/>
    </row>
    <row r="124" ht="15.75" customHeight="1">
      <c r="A124" s="211" t="s">
        <v>19219</v>
      </c>
      <c r="B124" s="211" t="s">
        <v>19220</v>
      </c>
      <c r="C124" s="196" t="str">
        <f>VLOOKUP(A124,'import Tokat'!A:P,3,0)</f>
        <v>DOĞRU</v>
      </c>
      <c r="D124" s="211" t="s">
        <v>1507</v>
      </c>
      <c r="E124" s="196">
        <f>VLOOKUP(A124,'import Tokat'!A:P,5,0)</f>
        <v>10</v>
      </c>
      <c r="F124" s="196">
        <f>VLOOKUP(A124,'import Tokat'!A:P,6,0)</f>
        <v>10</v>
      </c>
      <c r="G124" s="196">
        <f>VLOOKUP(A124,'import Tokat'!A:P,7,0)</f>
        <v>0</v>
      </c>
      <c r="H124" s="196">
        <f>VLOOKUP(A124,'import Tokat'!A:P,8,0)</f>
        <v>44</v>
      </c>
      <c r="I124" s="196">
        <f>VLOOKUP(A124,'import Tokat'!A:P,9,0)</f>
        <v>44</v>
      </c>
      <c r="J124" s="216">
        <f>VLOOKUP(A124,'import Tokat'!A:P,10,0)</f>
        <v>0</v>
      </c>
      <c r="K124" s="211" t="s">
        <v>19221</v>
      </c>
      <c r="L124" s="211">
        <v>5.55169601E9</v>
      </c>
      <c r="M124" s="211" t="s">
        <v>18843</v>
      </c>
      <c r="N124" s="211" t="s">
        <v>19222</v>
      </c>
      <c r="O124" s="211" t="s">
        <v>19223</v>
      </c>
      <c r="P124" s="230" t="str">
        <f>VLOOKUP(A124,'import Tokat'!A:P,16,0)</f>
        <v>Geleneksel</v>
      </c>
      <c r="Q124" s="1" t="b">
        <v>0</v>
      </c>
      <c r="R124" s="1"/>
      <c r="S124" s="1"/>
      <c r="T124" s="1"/>
      <c r="V124" s="208"/>
      <c r="W124" s="208"/>
      <c r="X124" s="1"/>
      <c r="Y124" s="1"/>
      <c r="Z124" s="208"/>
      <c r="AA124" s="1"/>
      <c r="AB124" s="1"/>
      <c r="AC124" s="1"/>
      <c r="AD124" s="1"/>
      <c r="AE124" s="1"/>
      <c r="AF124" s="1"/>
      <c r="AG124" s="1"/>
      <c r="AH124" s="1"/>
      <c r="AI124" s="1"/>
      <c r="AJ124" s="1"/>
      <c r="AK124" s="1"/>
      <c r="AL124" s="1"/>
      <c r="AM124" s="1"/>
    </row>
    <row r="125" ht="15.75" customHeight="1">
      <c r="A125" s="196" t="s">
        <v>19224</v>
      </c>
      <c r="B125" s="196" t="s">
        <v>19225</v>
      </c>
      <c r="C125" s="196" t="str">
        <f>VLOOKUP(A125,'import Tokat'!A:P,3,0)</f>
        <v>DOĞRU</v>
      </c>
      <c r="D125" s="196" t="s">
        <v>1370</v>
      </c>
      <c r="E125" s="196">
        <f>VLOOKUP(A125,'import Tokat'!A:P,5,0)</f>
        <v>21</v>
      </c>
      <c r="F125" s="196">
        <f>VLOOKUP(A125,'import Tokat'!A:P,6,0)</f>
        <v>3</v>
      </c>
      <c r="G125" s="196">
        <f>VLOOKUP(A125,'import Tokat'!A:P,7,0)</f>
        <v>0</v>
      </c>
      <c r="H125" s="196">
        <f>VLOOKUP(A125,'import Tokat'!A:P,8,0)</f>
        <v>8</v>
      </c>
      <c r="I125" s="196">
        <f>VLOOKUP(A125,'import Tokat'!A:P,9,0)</f>
        <v>8</v>
      </c>
      <c r="J125" s="216">
        <f>VLOOKUP(A125,'import Tokat'!A:P,10,0)</f>
        <v>0</v>
      </c>
      <c r="K125" s="196" t="s">
        <v>19025</v>
      </c>
      <c r="L125" s="196">
        <v>5.41904841E9</v>
      </c>
      <c r="M125" s="196" t="s">
        <v>18825</v>
      </c>
      <c r="N125" s="196" t="s">
        <v>2321</v>
      </c>
      <c r="O125" s="196" t="s">
        <v>19026</v>
      </c>
      <c r="P125" s="230" t="str">
        <f>VLOOKUP(A125,'import Tokat'!A:P,16,0)</f>
        <v>Geleneksel</v>
      </c>
      <c r="Q125" s="1" t="b">
        <v>0</v>
      </c>
      <c r="R125" s="1"/>
      <c r="S125" s="1"/>
      <c r="T125" s="1"/>
      <c r="V125" s="208"/>
      <c r="W125" s="208"/>
      <c r="X125" s="1"/>
      <c r="Y125" s="1"/>
      <c r="Z125" s="208"/>
      <c r="AA125" s="1"/>
      <c r="AB125" s="1"/>
      <c r="AC125" s="1"/>
      <c r="AD125" s="1"/>
      <c r="AE125" s="1"/>
      <c r="AF125" s="1"/>
      <c r="AG125" s="1"/>
      <c r="AH125" s="1"/>
      <c r="AI125" s="1"/>
      <c r="AJ125" s="1"/>
      <c r="AK125" s="1"/>
      <c r="AL125" s="1"/>
      <c r="AM125" s="1"/>
    </row>
    <row r="126" ht="15.75" customHeight="1">
      <c r="A126" s="196" t="s">
        <v>19226</v>
      </c>
      <c r="B126" s="196" t="s">
        <v>19227</v>
      </c>
      <c r="C126" s="196" t="str">
        <f>VLOOKUP(A126,'import Tokat'!A:P,3,0)</f>
        <v>DOĞRU</v>
      </c>
      <c r="D126" s="196" t="s">
        <v>1370</v>
      </c>
      <c r="E126" s="196">
        <f>VLOOKUP(A126,'import Tokat'!A:P,5,0)</f>
        <v>1633</v>
      </c>
      <c r="F126" s="196">
        <f>VLOOKUP(A126,'import Tokat'!A:P,6,0)</f>
        <v>154</v>
      </c>
      <c r="G126" s="196">
        <f>VLOOKUP(A126,'import Tokat'!A:P,7,0)</f>
        <v>0</v>
      </c>
      <c r="H126" s="196">
        <f>VLOOKUP(A126,'import Tokat'!A:P,8,0)</f>
        <v>51</v>
      </c>
      <c r="I126" s="196">
        <f>VLOOKUP(A126,'import Tokat'!A:P,9,0)</f>
        <v>51</v>
      </c>
      <c r="J126" s="216">
        <f>VLOOKUP(A126,'import Tokat'!A:P,10,0)</f>
        <v>0</v>
      </c>
      <c r="K126" s="196" t="s">
        <v>19228</v>
      </c>
      <c r="L126" s="196">
        <v>3.562123021E9</v>
      </c>
      <c r="M126" s="196" t="s">
        <v>1350</v>
      </c>
      <c r="N126" s="196" t="s">
        <v>18800</v>
      </c>
      <c r="O126" s="196" t="s">
        <v>18942</v>
      </c>
      <c r="P126" s="230" t="str">
        <f>VLOOKUP(A126,'import Tokat'!A:P,16,0)</f>
        <v>Geleneksel</v>
      </c>
      <c r="Q126" s="1" t="b">
        <v>1</v>
      </c>
      <c r="R126" s="1"/>
      <c r="S126" s="1"/>
      <c r="T126" s="1"/>
      <c r="U126" s="1" t="s">
        <v>19229</v>
      </c>
      <c r="V126" s="208"/>
      <c r="W126" s="208"/>
      <c r="X126" s="1"/>
      <c r="Y126" s="1" t="s">
        <v>1353</v>
      </c>
      <c r="Z126" s="208">
        <v>44592.0</v>
      </c>
      <c r="AA126" s="1"/>
      <c r="AB126" s="1"/>
      <c r="AC126" s="1"/>
      <c r="AD126" s="1"/>
      <c r="AE126" s="1"/>
      <c r="AF126" s="1"/>
      <c r="AG126" s="1"/>
      <c r="AH126" s="1"/>
      <c r="AI126" s="1" t="s">
        <v>106</v>
      </c>
      <c r="AJ126" s="1"/>
      <c r="AK126" s="1"/>
      <c r="AL126" s="1"/>
      <c r="AM126" s="1"/>
    </row>
    <row r="127" ht="15.75" customHeight="1">
      <c r="A127" s="196" t="s">
        <v>19230</v>
      </c>
      <c r="B127" s="196" t="s">
        <v>19231</v>
      </c>
      <c r="C127" s="196" t="str">
        <f>VLOOKUP(A127,'import Tokat'!A:P,3,0)</f>
        <v>DOĞRU</v>
      </c>
      <c r="D127" s="196" t="s">
        <v>1385</v>
      </c>
      <c r="E127" s="196">
        <f>VLOOKUP(A127,'import Tokat'!A:P,5,0)</f>
        <v>240</v>
      </c>
      <c r="F127" s="196">
        <f>VLOOKUP(A127,'import Tokat'!A:P,6,0)</f>
        <v>1</v>
      </c>
      <c r="G127" s="196">
        <f>VLOOKUP(A127,'import Tokat'!A:P,7,0)</f>
        <v>0</v>
      </c>
      <c r="H127" s="196">
        <f>VLOOKUP(A127,'import Tokat'!A:P,8,0)</f>
        <v>14</v>
      </c>
      <c r="I127" s="196">
        <f>VLOOKUP(A127,'import Tokat'!A:P,9,0)</f>
        <v>14</v>
      </c>
      <c r="J127" s="216">
        <f>VLOOKUP(A127,'import Tokat'!A:P,10,0)</f>
        <v>0</v>
      </c>
      <c r="K127" s="196" t="s">
        <v>19232</v>
      </c>
      <c r="L127" s="196">
        <v>3.567000007E9</v>
      </c>
      <c r="M127" s="196" t="s">
        <v>18825</v>
      </c>
      <c r="N127" s="196" t="s">
        <v>4478</v>
      </c>
      <c r="O127" s="196" t="s">
        <v>19233</v>
      </c>
      <c r="P127" s="230" t="str">
        <f>VLOOKUP(A127,'import Tokat'!A:P,16,0)</f>
        <v>Geleneksel</v>
      </c>
      <c r="Q127" s="1" t="b">
        <v>0</v>
      </c>
      <c r="R127" s="1"/>
      <c r="S127" s="1"/>
      <c r="T127" s="1"/>
      <c r="V127" s="208"/>
      <c r="W127" s="208"/>
      <c r="X127" s="1"/>
      <c r="Y127" s="1"/>
      <c r="Z127" s="208"/>
      <c r="AA127" s="1"/>
      <c r="AB127" s="1"/>
      <c r="AC127" s="1"/>
      <c r="AD127" s="1"/>
      <c r="AE127" s="1"/>
      <c r="AF127" s="1"/>
      <c r="AG127" s="1"/>
      <c r="AH127" s="1"/>
      <c r="AI127" s="1"/>
      <c r="AJ127" s="1"/>
      <c r="AK127" s="1"/>
      <c r="AL127" s="1"/>
      <c r="AM127" s="1"/>
    </row>
    <row r="128" ht="15.75" customHeight="1">
      <c r="A128" s="196" t="s">
        <v>19234</v>
      </c>
      <c r="B128" s="196" t="s">
        <v>19235</v>
      </c>
      <c r="C128" s="196" t="str">
        <f>VLOOKUP(A128,'import Tokat'!A:P,3,0)</f>
        <v>DOĞRU</v>
      </c>
      <c r="D128" s="196" t="s">
        <v>1364</v>
      </c>
      <c r="E128" s="196">
        <f>VLOOKUP(A128,'import Tokat'!A:P,5,0)</f>
        <v>70</v>
      </c>
      <c r="F128" s="196" t="str">
        <f>VLOOKUP(A128,'import Tokat'!A:P,6,0)</f>
        <v/>
      </c>
      <c r="G128" s="196">
        <f>VLOOKUP(A128,'import Tokat'!A:P,7,0)</f>
        <v>6</v>
      </c>
      <c r="H128" s="196">
        <f>VLOOKUP(A128,'import Tokat'!A:P,8,0)</f>
        <v>3</v>
      </c>
      <c r="I128" s="196">
        <f>VLOOKUP(A128,'import Tokat'!A:P,9,0)</f>
        <v>9</v>
      </c>
      <c r="J128" s="216">
        <f>VLOOKUP(A128,'import Tokat'!A:P,10,0)</f>
        <v>0.67</v>
      </c>
      <c r="K128" s="196" t="s">
        <v>19236</v>
      </c>
      <c r="L128" s="196">
        <v>5.304109745E9</v>
      </c>
      <c r="M128" s="196" t="s">
        <v>18843</v>
      </c>
      <c r="N128" s="196" t="s">
        <v>19222</v>
      </c>
      <c r="O128" s="196" t="s">
        <v>19237</v>
      </c>
      <c r="P128" s="230" t="str">
        <f>VLOOKUP(A128,'import Tokat'!A:P,16,0)</f>
        <v>Geleneksel</v>
      </c>
      <c r="Q128" s="1" t="b">
        <v>0</v>
      </c>
      <c r="R128" s="1"/>
      <c r="S128" s="1"/>
      <c r="T128" s="1"/>
      <c r="V128" s="208"/>
      <c r="W128" s="208"/>
      <c r="X128" s="1"/>
      <c r="Y128" s="1"/>
      <c r="Z128" s="208"/>
      <c r="AA128" s="1"/>
      <c r="AB128" s="1"/>
      <c r="AC128" s="1"/>
      <c r="AD128" s="1"/>
      <c r="AE128" s="1"/>
      <c r="AF128" s="1"/>
      <c r="AG128" s="1"/>
      <c r="AH128" s="1"/>
      <c r="AI128" s="1"/>
      <c r="AJ128" s="1"/>
      <c r="AK128" s="1"/>
      <c r="AL128" s="1"/>
      <c r="AM128" s="1"/>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28">
    <sortState ref="A1:AM128">
      <sortCondition ref="B1:B128"/>
    </sortState>
  </autoFilter>
  <customSheetViews>
    <customSheetView guid="{94E2DE0B-6F63-4554-81CA-2872ADC08205}" filter="1" showAutoFilter="1">
      <autoFilter ref="$A$1:$W$43"/>
      <extLst>
        <ext uri="GoogleSheetsCustomDataVersion1">
          <go:sheetsCustomData xmlns:go="http://customooxmlschemas.google.com/" filterViewId="1054696801"/>
        </ext>
      </extLst>
    </customSheetView>
    <customSheetView guid="{8EBDBF6B-6BD9-4AD8-9E7F-462AD8DEC5DA}" filter="1" showAutoFilter="1">
      <autoFilter ref="$A$1:$AM$80">
        <filterColumn colId="9">
          <filters>
            <filter val="38%"/>
            <filter val="35%"/>
            <filter val="23%"/>
            <filter val="77%"/>
            <filter val="33%"/>
            <filter val="61%"/>
            <filter val="8%"/>
            <filter val="4%"/>
            <filter val="3%"/>
            <filter val="0%"/>
            <filter val="39%"/>
          </filters>
        </filterColumn>
        <filterColumn colId="17">
          <filters>
            <filter val="Çekim İstemiyor"/>
            <filter val="BlackList"/>
          </filters>
        </filterColumn>
      </autoFilter>
      <extLst>
        <ext uri="GoogleSheetsCustomDataVersion1">
          <go:sheetsCustomData xmlns:go="http://customooxmlschemas.google.com/" filterViewId="1445421231"/>
        </ext>
      </extLst>
    </customSheetView>
    <customSheetView guid="{95AFC9D1-54E4-4E75-906B-5B1A1154F9A6}" filter="1" showAutoFilter="1">
      <autoFilter ref="$A$1:$W$43">
        <filterColumn colId="13">
          <filters>
            <filter val="Hacımehmet"/>
            <filter val="Karşıyaka 3. Bölge"/>
            <filter val="Küçükbey Bağı"/>
            <filter val="Osmangazi"/>
            <filter val="Yeşilırmak"/>
          </filters>
        </filterColumn>
      </autoFilter>
      <extLst>
        <ext uri="GoogleSheetsCustomDataVersion1">
          <go:sheetsCustomData xmlns:go="http://customooxmlschemas.google.com/" filterViewId="1524477724"/>
        </ext>
      </extLst>
    </customSheetView>
    <customSheetView guid="{065C6842-6D87-4E0A-82DC-3CF83A417642}" filter="1" showAutoFilter="1">
      <autoFilter ref="$AI$39:$AJ$39"/>
      <extLst>
        <ext uri="GoogleSheetsCustomDataVersion1">
          <go:sheetsCustomData xmlns:go="http://customooxmlschemas.google.com/" filterViewId="334138521"/>
        </ext>
      </extLst>
    </customSheetView>
    <customSheetView guid="{908ABFD1-B0B9-4935-B110-881C96CB5801}" filter="1" showAutoFilter="1">
      <autoFilter ref="$A$1:$AM$80">
        <filterColumn colId="9">
          <filters>
            <filter val="38%"/>
            <filter val="35%"/>
            <filter val="23%"/>
            <filter val="77%"/>
            <filter val="33%"/>
            <filter val="61%"/>
            <filter val="8%"/>
            <filter val="4%"/>
            <filter val="3%"/>
            <filter val="0%"/>
            <filter val="39%"/>
          </filters>
        </filterColumn>
        <filterColumn colId="17">
          <filters>
            <filter val="Başka Şubeden Çekilecek"/>
            <filter val="Randevu İptal"/>
            <filter val="BlackList"/>
            <filter val="Franchise"/>
            <filter val="Randevu Alındı"/>
          </filters>
        </filterColumn>
        <sortState ref="A1:AM80">
          <sortCondition ref="W1:W80"/>
        </sortState>
      </autoFilter>
      <extLst>
        <ext uri="GoogleSheetsCustomDataVersion1">
          <go:sheetsCustomData xmlns:go="http://customooxmlschemas.google.com/" filterViewId="350166668"/>
        </ext>
      </extLst>
    </customSheetView>
    <customSheetView guid="{4E283709-B3AB-4124-9678-6D80AE9D1B43}" filter="1" showAutoFilter="1">
      <autoFilter ref="$AI$39:$AJ$39"/>
      <extLst>
        <ext uri="GoogleSheetsCustomDataVersion1">
          <go:sheetsCustomData xmlns:go="http://customooxmlschemas.google.com/" filterViewId="353724549"/>
        </ext>
      </extLst>
    </customSheetView>
  </customSheetViews>
  <conditionalFormatting sqref="J1:J128">
    <cfRule type="colorScale" priority="1">
      <colorScale>
        <cfvo type="min"/>
        <cfvo type="percentile" val="50"/>
        <cfvo type="max"/>
        <color rgb="FFE67C73"/>
        <color rgb="FFFFFFFF"/>
        <color rgb="FF57BB8A"/>
      </colorScale>
    </cfRule>
  </conditionalFormatting>
  <conditionalFormatting sqref="C1:C128">
    <cfRule type="cellIs" dxfId="0" priority="2" operator="equal">
      <formula>"TRUE"</formula>
    </cfRule>
  </conditionalFormatting>
  <conditionalFormatting sqref="C1:C128">
    <cfRule type="cellIs" dxfId="1" priority="3" operator="equal">
      <formula>"FALSE"</formula>
    </cfRule>
  </conditionalFormatting>
  <dataValidations>
    <dataValidation type="list" allowBlank="1" showErrorMessage="1" sqref="T3:T7 T9 T11:T19 T21 T23 T25 T27:T29 T31 T33:T40 T43 T45:T46 T48:T51 T53:T61 T63 T65:T78 T80 T83 T85 T87 T89:T94 T96:T98 T101:T103 T105:T106 T108:T113 T115:T128">
      <formula1>'Durum Parametreler'!$F$3:$F$21</formula1>
    </dataValidation>
    <dataValidation type="list" allowBlank="1" showErrorMessage="1" sqref="R2:R128">
      <formula1>'Durum Parametreler'!$C$2:$C$19</formula1>
    </dataValidation>
    <dataValidation type="list" allowBlank="1" showErrorMessage="1" sqref="Y2:Y128 AA2:AA128 AC2:AC128 AE2:AE128 AG2:AG128">
      <formula1>'Durum Parametreler'!$J$2:$J$8</formula1>
    </dataValidation>
    <dataValidation type="list" allowBlank="1" showErrorMessage="1" sqref="AI2:AM128">
      <formula1>'Durum Parametreler'!$L$2:$L$26</formula1>
    </dataValidation>
    <dataValidation type="list" allowBlank="1" showErrorMessage="1" sqref="V2:W128 Z2:Z128 AB2:AB128 AD2:AD128 AF2:AF128 AH2:AH128">
      <formula1>'Durum Parametreler'!$A$1:$A$700</formula1>
    </dataValidation>
    <dataValidation type="list" allowBlank="1" showErrorMessage="1" sqref="X2:X128">
      <formula1>'Durum Parametreler'!$C$22:$C$24</formula1>
    </dataValidation>
    <dataValidation type="list" allowBlank="1" showErrorMessage="1" sqref="S2:S128">
      <formula1>'Durum Parametreler'!$L$2:$L$31</formula1>
    </dataValidation>
  </dataValidation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18779</v>
      </c>
      <c r="B2" s="211" t="s">
        <v>18780</v>
      </c>
      <c r="C2" s="212" t="s">
        <v>2897</v>
      </c>
      <c r="D2" s="211" t="s">
        <v>1348</v>
      </c>
      <c r="E2" s="213">
        <v>2473.0</v>
      </c>
      <c r="F2" s="213">
        <v>64.0</v>
      </c>
      <c r="G2" s="213">
        <v>0.0</v>
      </c>
      <c r="H2" s="213">
        <v>33.0</v>
      </c>
      <c r="I2" s="213">
        <v>33.0</v>
      </c>
      <c r="J2" s="214">
        <v>0.0</v>
      </c>
      <c r="K2" s="211" t="s">
        <v>18772</v>
      </c>
      <c r="L2" s="211">
        <v>3.562283838E9</v>
      </c>
      <c r="M2" s="211" t="s">
        <v>1350</v>
      </c>
      <c r="N2" s="211" t="s">
        <v>18773</v>
      </c>
      <c r="O2" s="211" t="s">
        <v>18781</v>
      </c>
      <c r="P2" s="211" t="s">
        <v>2137</v>
      </c>
      <c r="Q2" s="230">
        <f>COUNTIF('Hedef Liste Tokat'!A:A,A2)</f>
        <v>1</v>
      </c>
    </row>
    <row r="3" ht="15.75" hidden="1" customHeight="1">
      <c r="A3" s="211" t="s">
        <v>18792</v>
      </c>
      <c r="B3" s="211" t="s">
        <v>18793</v>
      </c>
      <c r="C3" s="212" t="s">
        <v>2897</v>
      </c>
      <c r="D3" s="211" t="s">
        <v>1364</v>
      </c>
      <c r="E3" s="213">
        <v>180.0</v>
      </c>
      <c r="F3" s="213">
        <v>1.0</v>
      </c>
      <c r="G3" s="213">
        <v>7.0</v>
      </c>
      <c r="H3" s="213">
        <v>11.0</v>
      </c>
      <c r="I3" s="213">
        <v>18.0</v>
      </c>
      <c r="J3" s="214">
        <v>0.39</v>
      </c>
      <c r="K3" s="211" t="s">
        <v>18794</v>
      </c>
      <c r="L3" s="211">
        <v>3.562285366E9</v>
      </c>
      <c r="M3" s="211" t="s">
        <v>1350</v>
      </c>
      <c r="N3" s="211" t="s">
        <v>1945</v>
      </c>
      <c r="O3" s="211" t="s">
        <v>18795</v>
      </c>
      <c r="P3" s="211" t="s">
        <v>2137</v>
      </c>
      <c r="Q3" s="230">
        <f>COUNTIF('Hedef Liste Tokat'!A:A,A3)</f>
        <v>1</v>
      </c>
    </row>
    <row r="4" ht="15.75" hidden="1" customHeight="1">
      <c r="A4" s="211" t="s">
        <v>19027</v>
      </c>
      <c r="B4" s="211" t="s">
        <v>19028</v>
      </c>
      <c r="C4" s="212" t="s">
        <v>2897</v>
      </c>
      <c r="D4" s="211" t="s">
        <v>1378</v>
      </c>
      <c r="E4" s="213">
        <v>1614.0</v>
      </c>
      <c r="F4" s="211"/>
      <c r="G4" s="213">
        <v>0.0</v>
      </c>
      <c r="H4" s="213">
        <v>31.0</v>
      </c>
      <c r="I4" s="213">
        <v>31.0</v>
      </c>
      <c r="J4" s="214">
        <v>0.0</v>
      </c>
      <c r="K4" s="211" t="s">
        <v>18994</v>
      </c>
      <c r="L4" s="211">
        <v>3.562130024E9</v>
      </c>
      <c r="M4" s="211" t="s">
        <v>1350</v>
      </c>
      <c r="N4" s="211" t="s">
        <v>18800</v>
      </c>
      <c r="O4" s="211" t="s">
        <v>19029</v>
      </c>
      <c r="P4" s="211" t="s">
        <v>2137</v>
      </c>
      <c r="Q4" s="230">
        <f>COUNTIF('Hedef Liste Tokat'!A:A,A4)</f>
        <v>1</v>
      </c>
    </row>
    <row r="5" ht="15.75" hidden="1" customHeight="1">
      <c r="A5" s="211" t="s">
        <v>19124</v>
      </c>
      <c r="B5" s="211" t="s">
        <v>19238</v>
      </c>
      <c r="C5" s="212" t="s">
        <v>2897</v>
      </c>
      <c r="D5" s="211" t="s">
        <v>1370</v>
      </c>
      <c r="E5" s="213">
        <v>14351.0</v>
      </c>
      <c r="F5" s="213">
        <v>503.0</v>
      </c>
      <c r="G5" s="213">
        <v>4.0</v>
      </c>
      <c r="H5" s="213">
        <v>6.0</v>
      </c>
      <c r="I5" s="213">
        <v>10.0</v>
      </c>
      <c r="J5" s="214">
        <v>0.4</v>
      </c>
      <c r="K5" s="211" t="s">
        <v>19126</v>
      </c>
      <c r="L5" s="211">
        <v>3.562125E9</v>
      </c>
      <c r="M5" s="211" t="s">
        <v>1350</v>
      </c>
      <c r="N5" s="211" t="s">
        <v>18718</v>
      </c>
      <c r="O5" s="211" t="s">
        <v>19127</v>
      </c>
      <c r="P5" s="211" t="s">
        <v>2137</v>
      </c>
      <c r="Q5" s="230">
        <f>COUNTIF('Hedef Liste Tokat'!A:A,A5)</f>
        <v>1</v>
      </c>
    </row>
    <row r="6" ht="15.75" hidden="1" customHeight="1">
      <c r="A6" s="211" t="s">
        <v>18909</v>
      </c>
      <c r="B6" s="211" t="s">
        <v>18910</v>
      </c>
      <c r="C6" s="212" t="s">
        <v>2909</v>
      </c>
      <c r="D6" s="211" t="s">
        <v>1370</v>
      </c>
      <c r="E6" s="213">
        <v>1439.0</v>
      </c>
      <c r="F6" s="211"/>
      <c r="G6" s="213">
        <v>0.0</v>
      </c>
      <c r="H6" s="213">
        <v>24.0</v>
      </c>
      <c r="I6" s="213">
        <v>24.0</v>
      </c>
      <c r="J6" s="214">
        <v>0.0</v>
      </c>
      <c r="K6" s="211" t="s">
        <v>18911</v>
      </c>
      <c r="L6" s="211">
        <v>3.562130911E9</v>
      </c>
      <c r="M6" s="211" t="s">
        <v>1350</v>
      </c>
      <c r="N6" s="211" t="s">
        <v>18718</v>
      </c>
      <c r="O6" s="211" t="s">
        <v>18912</v>
      </c>
      <c r="P6" s="211" t="s">
        <v>2137</v>
      </c>
      <c r="Q6" s="230">
        <f>COUNTIF('Hedef Liste Tokat'!A:A,A6)</f>
        <v>1</v>
      </c>
    </row>
    <row r="7" ht="15.75" hidden="1" customHeight="1">
      <c r="A7" s="211" t="s">
        <v>18818</v>
      </c>
      <c r="B7" s="211" t="s">
        <v>18819</v>
      </c>
      <c r="C7" s="212" t="s">
        <v>2897</v>
      </c>
      <c r="D7" s="211" t="s">
        <v>1378</v>
      </c>
      <c r="E7" s="213">
        <v>9050.0</v>
      </c>
      <c r="F7" s="213">
        <v>370.0</v>
      </c>
      <c r="G7" s="213">
        <v>1.0</v>
      </c>
      <c r="H7" s="213">
        <v>26.0</v>
      </c>
      <c r="I7" s="213">
        <v>27.0</v>
      </c>
      <c r="J7" s="214">
        <v>0.04</v>
      </c>
      <c r="K7" s="211" t="s">
        <v>18820</v>
      </c>
      <c r="L7" s="211">
        <v>3.562144205E9</v>
      </c>
      <c r="M7" s="211" t="s">
        <v>1350</v>
      </c>
      <c r="N7" s="211" t="s">
        <v>18735</v>
      </c>
      <c r="O7" s="211" t="s">
        <v>18821</v>
      </c>
      <c r="P7" s="211" t="s">
        <v>2137</v>
      </c>
      <c r="Q7" s="230">
        <f>COUNTIF('Hedef Liste Tokat'!A:A,A7)</f>
        <v>1</v>
      </c>
    </row>
    <row r="8" ht="15.75" hidden="1" customHeight="1">
      <c r="A8" s="211" t="s">
        <v>19072</v>
      </c>
      <c r="B8" s="211" t="s">
        <v>19073</v>
      </c>
      <c r="C8" s="212" t="s">
        <v>2897</v>
      </c>
      <c r="D8" s="211" t="s">
        <v>1385</v>
      </c>
      <c r="E8" s="213">
        <v>4949.0</v>
      </c>
      <c r="F8" s="213">
        <v>403.0</v>
      </c>
      <c r="G8" s="213">
        <v>20.0</v>
      </c>
      <c r="H8" s="213">
        <v>72.0</v>
      </c>
      <c r="I8" s="213">
        <v>92.0</v>
      </c>
      <c r="J8" s="214">
        <v>0.22</v>
      </c>
      <c r="K8" s="211" t="s">
        <v>18759</v>
      </c>
      <c r="L8" s="211">
        <v>3.562286E9</v>
      </c>
      <c r="M8" s="211" t="s">
        <v>1350</v>
      </c>
      <c r="N8" s="211" t="s">
        <v>1945</v>
      </c>
      <c r="O8" s="211" t="s">
        <v>19074</v>
      </c>
      <c r="P8" s="211" t="s">
        <v>2137</v>
      </c>
      <c r="Q8" s="230">
        <f>COUNTIF('Hedef Liste Tokat'!A:A,A8)</f>
        <v>1</v>
      </c>
    </row>
    <row r="9" ht="15.75" hidden="1" customHeight="1">
      <c r="A9" s="211" t="s">
        <v>18757</v>
      </c>
      <c r="B9" s="211" t="s">
        <v>18758</v>
      </c>
      <c r="C9" s="212" t="s">
        <v>2897</v>
      </c>
      <c r="D9" s="211" t="s">
        <v>1577</v>
      </c>
      <c r="E9" s="213">
        <v>1371.0</v>
      </c>
      <c r="F9" s="213">
        <v>74.0</v>
      </c>
      <c r="G9" s="213">
        <v>0.0</v>
      </c>
      <c r="H9" s="213">
        <v>31.0</v>
      </c>
      <c r="I9" s="213">
        <v>31.0</v>
      </c>
      <c r="J9" s="214">
        <v>0.0</v>
      </c>
      <c r="K9" s="211" t="s">
        <v>18759</v>
      </c>
      <c r="L9" s="211">
        <v>3.562286E9</v>
      </c>
      <c r="M9" s="211" t="s">
        <v>1350</v>
      </c>
      <c r="N9" s="211" t="s">
        <v>1945</v>
      </c>
      <c r="O9" s="211" t="s">
        <v>18760</v>
      </c>
      <c r="P9" s="211" t="s">
        <v>2137</v>
      </c>
      <c r="Q9" s="230">
        <f>COUNTIF('Hedef Liste Tokat'!A:A,A9)</f>
        <v>1</v>
      </c>
    </row>
    <row r="10" ht="15.75" hidden="1" customHeight="1">
      <c r="A10" s="211" t="s">
        <v>19051</v>
      </c>
      <c r="B10" s="211" t="s">
        <v>19052</v>
      </c>
      <c r="C10" s="212" t="s">
        <v>2897</v>
      </c>
      <c r="D10" s="211" t="s">
        <v>1378</v>
      </c>
      <c r="E10" s="213">
        <v>3967.0</v>
      </c>
      <c r="F10" s="213">
        <v>84.0</v>
      </c>
      <c r="G10" s="213">
        <v>0.0</v>
      </c>
      <c r="H10" s="213">
        <v>78.0</v>
      </c>
      <c r="I10" s="213">
        <v>78.0</v>
      </c>
      <c r="J10" s="214">
        <v>0.0</v>
      </c>
      <c r="K10" s="211" t="s">
        <v>19053</v>
      </c>
      <c r="L10" s="211">
        <v>3.562121558E9</v>
      </c>
      <c r="M10" s="211" t="s">
        <v>1350</v>
      </c>
      <c r="N10" s="211" t="s">
        <v>18718</v>
      </c>
      <c r="O10" s="211" t="s">
        <v>19054</v>
      </c>
      <c r="P10" s="211" t="s">
        <v>2137</v>
      </c>
      <c r="Q10" s="230">
        <f>COUNTIF('Hedef Liste Tokat'!A:A,A10)</f>
        <v>1</v>
      </c>
    </row>
    <row r="11" ht="15.75" hidden="1" customHeight="1">
      <c r="A11" s="211" t="s">
        <v>19088</v>
      </c>
      <c r="B11" s="211" t="s">
        <v>19089</v>
      </c>
      <c r="C11" s="212" t="s">
        <v>2897</v>
      </c>
      <c r="D11" s="211" t="s">
        <v>1385</v>
      </c>
      <c r="E11" s="213">
        <v>2289.0</v>
      </c>
      <c r="F11" s="213">
        <v>190.0</v>
      </c>
      <c r="G11" s="213">
        <v>0.0</v>
      </c>
      <c r="H11" s="213">
        <v>23.0</v>
      </c>
      <c r="I11" s="213">
        <v>23.0</v>
      </c>
      <c r="J11" s="214">
        <v>0.0</v>
      </c>
      <c r="K11" s="211" t="s">
        <v>19090</v>
      </c>
      <c r="L11" s="211">
        <v>3.562143977E9</v>
      </c>
      <c r="M11" s="211" t="s">
        <v>1350</v>
      </c>
      <c r="N11" s="211" t="s">
        <v>2520</v>
      </c>
      <c r="O11" s="211" t="s">
        <v>18755</v>
      </c>
      <c r="P11" s="211" t="s">
        <v>2137</v>
      </c>
      <c r="Q11" s="230">
        <f>COUNTIF('Hedef Liste Tokat'!A:A,A11)</f>
        <v>1</v>
      </c>
    </row>
    <row r="12" ht="15.75" hidden="1" customHeight="1">
      <c r="A12" s="211" t="s">
        <v>19239</v>
      </c>
      <c r="B12" s="211" t="s">
        <v>19240</v>
      </c>
      <c r="C12" s="212" t="s">
        <v>2897</v>
      </c>
      <c r="D12" s="211" t="s">
        <v>1364</v>
      </c>
      <c r="E12" s="213">
        <v>1130.0</v>
      </c>
      <c r="F12" s="213">
        <v>83.0</v>
      </c>
      <c r="G12" s="213">
        <v>59.0</v>
      </c>
      <c r="H12" s="213">
        <v>5.0</v>
      </c>
      <c r="I12" s="213">
        <v>64.0</v>
      </c>
      <c r="J12" s="214">
        <v>0.92</v>
      </c>
      <c r="K12" s="211" t="s">
        <v>2216</v>
      </c>
      <c r="L12" s="211">
        <v>5.419016073E9</v>
      </c>
      <c r="M12" s="211" t="s">
        <v>1350</v>
      </c>
      <c r="N12" s="211" t="s">
        <v>19241</v>
      </c>
      <c r="O12" s="211" t="s">
        <v>19242</v>
      </c>
      <c r="P12" s="211" t="s">
        <v>2165</v>
      </c>
      <c r="Q12" s="230">
        <f>COUNTIF('Hedef Liste Tokat'!A:A,A12)</f>
        <v>0</v>
      </c>
    </row>
    <row r="13" ht="15.75" hidden="1" customHeight="1">
      <c r="A13" s="211" t="s">
        <v>18893</v>
      </c>
      <c r="B13" s="211" t="s">
        <v>18894</v>
      </c>
      <c r="C13" s="212" t="s">
        <v>2897</v>
      </c>
      <c r="D13" s="211" t="s">
        <v>1385</v>
      </c>
      <c r="E13" s="213">
        <v>1623.0</v>
      </c>
      <c r="F13" s="213">
        <v>196.0</v>
      </c>
      <c r="G13" s="213">
        <v>8.0</v>
      </c>
      <c r="H13" s="213">
        <v>23.0</v>
      </c>
      <c r="I13" s="213">
        <v>31.0</v>
      </c>
      <c r="J13" s="214">
        <v>0.26</v>
      </c>
      <c r="K13" s="211" t="s">
        <v>18895</v>
      </c>
      <c r="L13" s="211">
        <v>3.56228103E9</v>
      </c>
      <c r="M13" s="211" t="s">
        <v>1350</v>
      </c>
      <c r="N13" s="211" t="s">
        <v>18773</v>
      </c>
      <c r="O13" s="211" t="s">
        <v>18896</v>
      </c>
      <c r="P13" s="211" t="s">
        <v>2137</v>
      </c>
      <c r="Q13" s="230">
        <f>COUNTIF('Hedef Liste Tokat'!A:A,A13)</f>
        <v>1</v>
      </c>
    </row>
    <row r="14" ht="15.75" hidden="1" customHeight="1">
      <c r="A14" s="211" t="s">
        <v>19015</v>
      </c>
      <c r="B14" s="211" t="s">
        <v>19016</v>
      </c>
      <c r="C14" s="212" t="s">
        <v>2897</v>
      </c>
      <c r="D14" s="211" t="s">
        <v>1348</v>
      </c>
      <c r="E14" s="213">
        <v>3670.0</v>
      </c>
      <c r="F14" s="213">
        <v>112.0</v>
      </c>
      <c r="G14" s="213">
        <v>0.0</v>
      </c>
      <c r="H14" s="213">
        <v>30.0</v>
      </c>
      <c r="I14" s="213">
        <v>30.0</v>
      </c>
      <c r="J14" s="214">
        <v>0.0</v>
      </c>
      <c r="K14" s="211" t="s">
        <v>19017</v>
      </c>
      <c r="L14" s="211">
        <v>3.562121555E9</v>
      </c>
      <c r="M14" s="211" t="s">
        <v>1350</v>
      </c>
      <c r="N14" s="211" t="s">
        <v>2520</v>
      </c>
      <c r="O14" s="211" t="s">
        <v>19018</v>
      </c>
      <c r="P14" s="211" t="s">
        <v>2137</v>
      </c>
      <c r="Q14" s="230">
        <f>COUNTIF('Hedef Liste Tokat'!A:A,A14)</f>
        <v>1</v>
      </c>
    </row>
    <row r="15" ht="15.75" hidden="1" customHeight="1">
      <c r="A15" s="211" t="s">
        <v>18888</v>
      </c>
      <c r="B15" s="211" t="s">
        <v>18889</v>
      </c>
      <c r="C15" s="212" t="s">
        <v>2897</v>
      </c>
      <c r="D15" s="211" t="s">
        <v>1348</v>
      </c>
      <c r="E15" s="213">
        <v>187.0</v>
      </c>
      <c r="F15" s="213">
        <v>3.0</v>
      </c>
      <c r="G15" s="213">
        <v>0.0</v>
      </c>
      <c r="H15" s="213">
        <v>31.0</v>
      </c>
      <c r="I15" s="213">
        <v>31.0</v>
      </c>
      <c r="J15" s="214">
        <v>0.0</v>
      </c>
      <c r="K15" s="211" t="s">
        <v>18890</v>
      </c>
      <c r="L15" s="211">
        <v>5.349713015E9</v>
      </c>
      <c r="M15" s="211" t="s">
        <v>1350</v>
      </c>
      <c r="N15" s="211" t="s">
        <v>18740</v>
      </c>
      <c r="O15" s="211" t="s">
        <v>18891</v>
      </c>
      <c r="P15" s="211" t="s">
        <v>2137</v>
      </c>
      <c r="Q15" s="230">
        <f>COUNTIF('Hedef Liste Tokat'!A:A,A15)</f>
        <v>1</v>
      </c>
    </row>
    <row r="16" ht="15.75" hidden="1" customHeight="1">
      <c r="A16" s="211" t="s">
        <v>18935</v>
      </c>
      <c r="B16" s="211" t="s">
        <v>18936</v>
      </c>
      <c r="C16" s="212" t="s">
        <v>2897</v>
      </c>
      <c r="D16" s="211" t="s">
        <v>1370</v>
      </c>
      <c r="E16" s="213">
        <v>7412.0</v>
      </c>
      <c r="F16" s="213">
        <v>181.0</v>
      </c>
      <c r="G16" s="213">
        <v>12.0</v>
      </c>
      <c r="H16" s="213">
        <v>20.0</v>
      </c>
      <c r="I16" s="213">
        <v>32.0</v>
      </c>
      <c r="J16" s="214">
        <v>0.38</v>
      </c>
      <c r="K16" s="211" t="s">
        <v>18937</v>
      </c>
      <c r="L16" s="211">
        <v>3.562121412E9</v>
      </c>
      <c r="M16" s="211" t="s">
        <v>1350</v>
      </c>
      <c r="N16" s="211" t="s">
        <v>18718</v>
      </c>
      <c r="O16" s="211" t="s">
        <v>18938</v>
      </c>
      <c r="P16" s="211" t="s">
        <v>2137</v>
      </c>
      <c r="Q16" s="230">
        <f>COUNTIF('Hedef Liste Tokat'!A:A,A16)</f>
        <v>1</v>
      </c>
    </row>
    <row r="17" ht="15.75" hidden="1" customHeight="1">
      <c r="A17" s="211" t="s">
        <v>19243</v>
      </c>
      <c r="B17" s="211" t="s">
        <v>19244</v>
      </c>
      <c r="C17" s="212" t="s">
        <v>2897</v>
      </c>
      <c r="D17" s="211" t="s">
        <v>1364</v>
      </c>
      <c r="E17" s="213">
        <v>995.0</v>
      </c>
      <c r="F17" s="213">
        <v>12.0</v>
      </c>
      <c r="G17" s="213">
        <v>55.0</v>
      </c>
      <c r="H17" s="213">
        <v>3.0</v>
      </c>
      <c r="I17" s="213">
        <v>58.0</v>
      </c>
      <c r="J17" s="214">
        <v>0.95</v>
      </c>
      <c r="K17" s="211" t="s">
        <v>2216</v>
      </c>
      <c r="L17" s="211">
        <v>5.428179526E9</v>
      </c>
      <c r="M17" s="211" t="s">
        <v>18725</v>
      </c>
      <c r="N17" s="211" t="s">
        <v>19175</v>
      </c>
      <c r="O17" s="211" t="s">
        <v>19245</v>
      </c>
      <c r="P17" s="211" t="s">
        <v>2165</v>
      </c>
      <c r="Q17" s="230">
        <f>COUNTIF('Hedef Liste Tokat'!A:A,A17)</f>
        <v>0</v>
      </c>
    </row>
    <row r="18" ht="15.75" hidden="1" customHeight="1">
      <c r="A18" s="211" t="s">
        <v>19246</v>
      </c>
      <c r="B18" s="211" t="s">
        <v>19247</v>
      </c>
      <c r="C18" s="212" t="s">
        <v>2897</v>
      </c>
      <c r="D18" s="211" t="s">
        <v>1364</v>
      </c>
      <c r="E18" s="213">
        <v>346.0</v>
      </c>
      <c r="F18" s="213">
        <v>3.0</v>
      </c>
      <c r="G18" s="213">
        <v>37.0</v>
      </c>
      <c r="H18" s="213">
        <v>4.0</v>
      </c>
      <c r="I18" s="213">
        <v>41.0</v>
      </c>
      <c r="J18" s="214">
        <v>0.9</v>
      </c>
      <c r="K18" s="211" t="s">
        <v>2216</v>
      </c>
      <c r="L18" s="211">
        <v>5.443996043E9</v>
      </c>
      <c r="M18" s="211" t="s">
        <v>19248</v>
      </c>
      <c r="N18" s="211" t="s">
        <v>19249</v>
      </c>
      <c r="O18" s="211" t="s">
        <v>19250</v>
      </c>
      <c r="P18" s="211" t="s">
        <v>2165</v>
      </c>
      <c r="Q18" s="230">
        <f>COUNTIF('Hedef Liste Tokat'!A:A,A18)</f>
        <v>0</v>
      </c>
    </row>
    <row r="19" ht="15.75" hidden="1" customHeight="1">
      <c r="A19" s="211" t="s">
        <v>19251</v>
      </c>
      <c r="B19" s="211" t="s">
        <v>19252</v>
      </c>
      <c r="C19" s="212" t="s">
        <v>2897</v>
      </c>
      <c r="D19" s="211" t="s">
        <v>1364</v>
      </c>
      <c r="E19" s="213">
        <v>701.0</v>
      </c>
      <c r="F19" s="213">
        <v>17.0</v>
      </c>
      <c r="G19" s="213">
        <v>50.0</v>
      </c>
      <c r="H19" s="213">
        <v>6.0</v>
      </c>
      <c r="I19" s="213">
        <v>56.0</v>
      </c>
      <c r="J19" s="214">
        <v>0.89</v>
      </c>
      <c r="K19" s="211" t="s">
        <v>2216</v>
      </c>
      <c r="L19" s="211">
        <v>5.332511773E9</v>
      </c>
      <c r="M19" s="211" t="s">
        <v>1350</v>
      </c>
      <c r="N19" s="211" t="s">
        <v>1945</v>
      </c>
      <c r="O19" s="211" t="s">
        <v>19253</v>
      </c>
      <c r="P19" s="211" t="s">
        <v>2165</v>
      </c>
      <c r="Q19" s="230">
        <f>COUNTIF('Hedef Liste Tokat'!A:A,A19)</f>
        <v>0</v>
      </c>
    </row>
    <row r="20" ht="15.75" hidden="1" customHeight="1">
      <c r="A20" s="211" t="s">
        <v>19254</v>
      </c>
      <c r="B20" s="211" t="s">
        <v>19255</v>
      </c>
      <c r="C20" s="212" t="s">
        <v>2897</v>
      </c>
      <c r="D20" s="211" t="s">
        <v>1364</v>
      </c>
      <c r="E20" s="213">
        <v>3855.0</v>
      </c>
      <c r="F20" s="213">
        <v>107.0</v>
      </c>
      <c r="G20" s="213">
        <v>66.0</v>
      </c>
      <c r="H20" s="213">
        <v>5.0</v>
      </c>
      <c r="I20" s="213">
        <v>71.0</v>
      </c>
      <c r="J20" s="214">
        <v>0.93</v>
      </c>
      <c r="K20" s="211" t="s">
        <v>2216</v>
      </c>
      <c r="L20" s="211">
        <v>5.425453758E9</v>
      </c>
      <c r="M20" s="211" t="s">
        <v>1350</v>
      </c>
      <c r="N20" s="211" t="s">
        <v>18740</v>
      </c>
      <c r="O20" s="211" t="s">
        <v>19256</v>
      </c>
      <c r="P20" s="211" t="s">
        <v>2165</v>
      </c>
      <c r="Q20" s="230">
        <f>COUNTIF('Hedef Liste Tokat'!A:A,A20)</f>
        <v>0</v>
      </c>
    </row>
    <row r="21" ht="15.75" hidden="1" customHeight="1">
      <c r="A21" s="211" t="s">
        <v>19257</v>
      </c>
      <c r="B21" s="211" t="s">
        <v>19258</v>
      </c>
      <c r="C21" s="212" t="s">
        <v>2897</v>
      </c>
      <c r="D21" s="211" t="s">
        <v>1364</v>
      </c>
      <c r="E21" s="213">
        <v>463.0</v>
      </c>
      <c r="F21" s="213">
        <v>34.0</v>
      </c>
      <c r="G21" s="213">
        <v>69.0</v>
      </c>
      <c r="H21" s="213">
        <v>8.0</v>
      </c>
      <c r="I21" s="213">
        <v>77.0</v>
      </c>
      <c r="J21" s="214">
        <v>0.9</v>
      </c>
      <c r="K21" s="211" t="s">
        <v>2216</v>
      </c>
      <c r="L21" s="211">
        <v>5.442418105E9</v>
      </c>
      <c r="M21" s="211" t="s">
        <v>1350</v>
      </c>
      <c r="N21" s="211" t="s">
        <v>18773</v>
      </c>
      <c r="O21" s="211" t="s">
        <v>19259</v>
      </c>
      <c r="P21" s="211" t="s">
        <v>2165</v>
      </c>
      <c r="Q21" s="230">
        <f>COUNTIF('Hedef Liste Tokat'!A:A,A21)</f>
        <v>0</v>
      </c>
    </row>
    <row r="22" ht="15.75" hidden="1" customHeight="1">
      <c r="A22" s="211" t="s">
        <v>18846</v>
      </c>
      <c r="B22" s="211" t="s">
        <v>18847</v>
      </c>
      <c r="C22" s="212" t="s">
        <v>2897</v>
      </c>
      <c r="D22" s="211" t="s">
        <v>1378</v>
      </c>
      <c r="E22" s="213">
        <v>6718.0</v>
      </c>
      <c r="F22" s="213">
        <v>120.0</v>
      </c>
      <c r="G22" s="213">
        <v>0.0</v>
      </c>
      <c r="H22" s="213">
        <v>31.0</v>
      </c>
      <c r="I22" s="213">
        <v>31.0</v>
      </c>
      <c r="J22" s="214">
        <v>0.0</v>
      </c>
      <c r="K22" s="211" t="s">
        <v>18848</v>
      </c>
      <c r="L22" s="211">
        <v>3.562128858E9</v>
      </c>
      <c r="M22" s="211" t="s">
        <v>1350</v>
      </c>
      <c r="N22" s="211" t="s">
        <v>18849</v>
      </c>
      <c r="O22" s="211" t="s">
        <v>18850</v>
      </c>
      <c r="P22" s="211" t="s">
        <v>2137</v>
      </c>
      <c r="Q22" s="230">
        <f>COUNTIF('Hedef Liste Tokat'!A:A,A22)</f>
        <v>1</v>
      </c>
    </row>
    <row r="23" ht="15.75" hidden="1" customHeight="1">
      <c r="A23" s="211" t="s">
        <v>19260</v>
      </c>
      <c r="B23" s="211" t="s">
        <v>19261</v>
      </c>
      <c r="C23" s="212" t="s">
        <v>2897</v>
      </c>
      <c r="D23" s="211" t="s">
        <v>1364</v>
      </c>
      <c r="E23" s="213">
        <v>650.0</v>
      </c>
      <c r="F23" s="213">
        <v>23.0</v>
      </c>
      <c r="G23" s="213">
        <v>82.0</v>
      </c>
      <c r="H23" s="213">
        <v>10.0</v>
      </c>
      <c r="I23" s="213">
        <v>92.0</v>
      </c>
      <c r="J23" s="214">
        <v>0.89</v>
      </c>
      <c r="K23" s="211" t="s">
        <v>2216</v>
      </c>
      <c r="L23" s="211">
        <v>5.442418105E9</v>
      </c>
      <c r="M23" s="211" t="s">
        <v>1350</v>
      </c>
      <c r="N23" s="211" t="s">
        <v>19262</v>
      </c>
      <c r="O23" s="211" t="s">
        <v>19263</v>
      </c>
      <c r="P23" s="211" t="s">
        <v>2165</v>
      </c>
      <c r="Q23" s="230">
        <f>COUNTIF('Hedef Liste Tokat'!A:A,A23)</f>
        <v>0</v>
      </c>
    </row>
    <row r="24" ht="15.75" hidden="1" customHeight="1">
      <c r="A24" s="211" t="s">
        <v>19264</v>
      </c>
      <c r="B24" s="211" t="s">
        <v>19265</v>
      </c>
      <c r="C24" s="212" t="s">
        <v>2897</v>
      </c>
      <c r="D24" s="211" t="s">
        <v>1364</v>
      </c>
      <c r="E24" s="213">
        <v>903.0</v>
      </c>
      <c r="F24" s="213">
        <v>13.0</v>
      </c>
      <c r="G24" s="213">
        <v>54.0</v>
      </c>
      <c r="H24" s="213">
        <v>4.0</v>
      </c>
      <c r="I24" s="213">
        <v>58.0</v>
      </c>
      <c r="J24" s="214">
        <v>0.93</v>
      </c>
      <c r="K24" s="211" t="s">
        <v>2216</v>
      </c>
      <c r="L24" s="211">
        <v>5.070747502E9</v>
      </c>
      <c r="M24" s="211" t="s">
        <v>1350</v>
      </c>
      <c r="N24" s="211" t="s">
        <v>19049</v>
      </c>
      <c r="O24" s="211" t="s">
        <v>19266</v>
      </c>
      <c r="P24" s="211" t="s">
        <v>2165</v>
      </c>
      <c r="Q24" s="230">
        <f>COUNTIF('Hedef Liste Tokat'!A:A,A24)</f>
        <v>0</v>
      </c>
    </row>
    <row r="25" ht="15.75" hidden="1" customHeight="1">
      <c r="A25" s="211" t="s">
        <v>19267</v>
      </c>
      <c r="B25" s="211" t="s">
        <v>19268</v>
      </c>
      <c r="C25" s="212" t="s">
        <v>2897</v>
      </c>
      <c r="D25" s="211" t="s">
        <v>1348</v>
      </c>
      <c r="E25" s="213">
        <v>14977.0</v>
      </c>
      <c r="F25" s="213">
        <v>455.0</v>
      </c>
      <c r="G25" s="213">
        <v>164.0</v>
      </c>
      <c r="H25" s="213">
        <v>0.0</v>
      </c>
      <c r="I25" s="213">
        <v>164.0</v>
      </c>
      <c r="J25" s="214">
        <v>1.0</v>
      </c>
      <c r="K25" s="211" t="s">
        <v>2163</v>
      </c>
      <c r="L25" s="211">
        <v>9.999999999E9</v>
      </c>
      <c r="M25" s="211" t="s">
        <v>1350</v>
      </c>
      <c r="N25" s="211" t="s">
        <v>18718</v>
      </c>
      <c r="O25" s="211" t="s">
        <v>19269</v>
      </c>
      <c r="P25" s="211" t="s">
        <v>2165</v>
      </c>
      <c r="Q25" s="230">
        <f>COUNTIF('Hedef Liste Tokat'!A:A,A25)</f>
        <v>0</v>
      </c>
    </row>
    <row r="26" ht="15.75" hidden="1" customHeight="1">
      <c r="A26" s="211" t="s">
        <v>19270</v>
      </c>
      <c r="B26" s="211" t="s">
        <v>19271</v>
      </c>
      <c r="C26" s="212" t="s">
        <v>2897</v>
      </c>
      <c r="D26" s="211" t="s">
        <v>1493</v>
      </c>
      <c r="E26" s="213">
        <v>10213.0</v>
      </c>
      <c r="F26" s="213">
        <v>341.0</v>
      </c>
      <c r="G26" s="213">
        <v>114.0</v>
      </c>
      <c r="H26" s="213">
        <v>0.0</v>
      </c>
      <c r="I26" s="213">
        <v>114.0</v>
      </c>
      <c r="J26" s="214">
        <v>1.0</v>
      </c>
      <c r="K26" s="211" t="s">
        <v>2163</v>
      </c>
      <c r="L26" s="211">
        <v>9.999999999E9</v>
      </c>
      <c r="M26" s="211" t="s">
        <v>1350</v>
      </c>
      <c r="N26" s="211" t="s">
        <v>18718</v>
      </c>
      <c r="O26" s="211" t="s">
        <v>19272</v>
      </c>
      <c r="P26" s="211" t="s">
        <v>2165</v>
      </c>
      <c r="Q26" s="230">
        <f>COUNTIF('Hedef Liste Tokat'!A:A,A26)</f>
        <v>0</v>
      </c>
    </row>
    <row r="27" ht="15.75" hidden="1" customHeight="1">
      <c r="A27" s="211" t="s">
        <v>18872</v>
      </c>
      <c r="B27" s="211" t="s">
        <v>18873</v>
      </c>
      <c r="C27" s="212" t="s">
        <v>2897</v>
      </c>
      <c r="D27" s="211" t="s">
        <v>1378</v>
      </c>
      <c r="E27" s="213">
        <v>2807.0</v>
      </c>
      <c r="F27" s="211"/>
      <c r="G27" s="213">
        <v>1.0</v>
      </c>
      <c r="H27" s="213">
        <v>35.0</v>
      </c>
      <c r="I27" s="213">
        <v>36.0</v>
      </c>
      <c r="J27" s="214">
        <v>0.03</v>
      </c>
      <c r="K27" s="211" t="s">
        <v>18874</v>
      </c>
      <c r="L27" s="211">
        <v>3.567159715E9</v>
      </c>
      <c r="M27" s="211" t="s">
        <v>18825</v>
      </c>
      <c r="N27" s="211" t="s">
        <v>1667</v>
      </c>
      <c r="O27" s="211" t="s">
        <v>18875</v>
      </c>
      <c r="P27" s="211" t="s">
        <v>2137</v>
      </c>
      <c r="Q27" s="230">
        <f>COUNTIF('Hedef Liste Tokat'!A:A,A27)</f>
        <v>1</v>
      </c>
    </row>
    <row r="28" ht="15.75" hidden="1" customHeight="1">
      <c r="A28" s="211" t="s">
        <v>18940</v>
      </c>
      <c r="B28" s="211" t="s">
        <v>18941</v>
      </c>
      <c r="C28" s="212" t="s">
        <v>2897</v>
      </c>
      <c r="D28" s="211" t="s">
        <v>1370</v>
      </c>
      <c r="E28" s="213">
        <v>3035.0</v>
      </c>
      <c r="F28" s="213">
        <v>94.0</v>
      </c>
      <c r="G28" s="213">
        <v>0.0</v>
      </c>
      <c r="H28" s="213">
        <v>26.0</v>
      </c>
      <c r="I28" s="213">
        <v>26.0</v>
      </c>
      <c r="J28" s="214">
        <v>0.0</v>
      </c>
      <c r="K28" s="211" t="s">
        <v>18937</v>
      </c>
      <c r="L28" s="211">
        <v>3.5621301E9</v>
      </c>
      <c r="M28" s="211" t="s">
        <v>1350</v>
      </c>
      <c r="N28" s="211" t="s">
        <v>18800</v>
      </c>
      <c r="O28" s="211" t="s">
        <v>18942</v>
      </c>
      <c r="P28" s="211" t="s">
        <v>2137</v>
      </c>
      <c r="Q28" s="230">
        <f>COUNTIF('Hedef Liste Tokat'!A:A,A28)</f>
        <v>1</v>
      </c>
    </row>
    <row r="29" ht="15.75" hidden="1" customHeight="1">
      <c r="A29" s="211" t="s">
        <v>18974</v>
      </c>
      <c r="B29" s="211" t="s">
        <v>18975</v>
      </c>
      <c r="C29" s="212" t="s">
        <v>2897</v>
      </c>
      <c r="D29" s="211" t="s">
        <v>1364</v>
      </c>
      <c r="E29" s="213">
        <v>214.0</v>
      </c>
      <c r="F29" s="213">
        <v>3.0</v>
      </c>
      <c r="G29" s="213">
        <v>8.0</v>
      </c>
      <c r="H29" s="213">
        <v>15.0</v>
      </c>
      <c r="I29" s="213">
        <v>23.0</v>
      </c>
      <c r="J29" s="214">
        <v>0.35</v>
      </c>
      <c r="K29" s="211" t="s">
        <v>18976</v>
      </c>
      <c r="L29" s="211">
        <v>5.07923206E9</v>
      </c>
      <c r="M29" s="211" t="s">
        <v>1350</v>
      </c>
      <c r="N29" s="211" t="s">
        <v>18849</v>
      </c>
      <c r="O29" s="211" t="s">
        <v>18977</v>
      </c>
      <c r="P29" s="211" t="s">
        <v>2137</v>
      </c>
      <c r="Q29" s="230">
        <f>COUNTIF('Hedef Liste Tokat'!A:A,A29)</f>
        <v>1</v>
      </c>
    </row>
    <row r="30" ht="15.75" hidden="1" customHeight="1">
      <c r="A30" s="211" t="s">
        <v>19273</v>
      </c>
      <c r="B30" s="211" t="s">
        <v>19274</v>
      </c>
      <c r="C30" s="212" t="s">
        <v>2897</v>
      </c>
      <c r="D30" s="211" t="s">
        <v>1370</v>
      </c>
      <c r="E30" s="213">
        <v>2823.0</v>
      </c>
      <c r="F30" s="213">
        <v>194.0</v>
      </c>
      <c r="G30" s="213">
        <v>80.0</v>
      </c>
      <c r="H30" s="213">
        <v>0.0</v>
      </c>
      <c r="I30" s="213">
        <v>80.0</v>
      </c>
      <c r="J30" s="214">
        <v>1.0</v>
      </c>
      <c r="K30" s="211" t="s">
        <v>2163</v>
      </c>
      <c r="L30" s="211">
        <v>9.999999999E9</v>
      </c>
      <c r="M30" s="211" t="s">
        <v>1350</v>
      </c>
      <c r="N30" s="211" t="s">
        <v>19275</v>
      </c>
      <c r="O30" s="211" t="s">
        <v>19269</v>
      </c>
      <c r="P30" s="211" t="s">
        <v>2165</v>
      </c>
      <c r="Q30" s="230">
        <f>COUNTIF('Hedef Liste Tokat'!A:A,A30)</f>
        <v>0</v>
      </c>
    </row>
    <row r="31" ht="15.75" hidden="1" customHeight="1">
      <c r="A31" s="211" t="s">
        <v>19276</v>
      </c>
      <c r="B31" s="211" t="s">
        <v>19277</v>
      </c>
      <c r="C31" s="212" t="s">
        <v>2897</v>
      </c>
      <c r="D31" s="211" t="s">
        <v>1577</v>
      </c>
      <c r="E31" s="213">
        <v>9767.0</v>
      </c>
      <c r="F31" s="213">
        <v>441.0</v>
      </c>
      <c r="G31" s="213">
        <v>76.0</v>
      </c>
      <c r="H31" s="213">
        <v>27.0</v>
      </c>
      <c r="I31" s="213">
        <v>103.0</v>
      </c>
      <c r="J31" s="214">
        <v>0.74</v>
      </c>
      <c r="K31" s="211" t="s">
        <v>2186</v>
      </c>
      <c r="L31" s="211">
        <v>3.5623E9</v>
      </c>
      <c r="M31" s="211" t="s">
        <v>1350</v>
      </c>
      <c r="N31" s="211" t="s">
        <v>18718</v>
      </c>
      <c r="O31" s="211" t="s">
        <v>19278</v>
      </c>
      <c r="P31" s="211" t="s">
        <v>2165</v>
      </c>
      <c r="Q31" s="230">
        <f>COUNTIF('Hedef Liste Tokat'!A:A,A31)</f>
        <v>0</v>
      </c>
    </row>
    <row r="32" ht="15.75" hidden="1" customHeight="1">
      <c r="A32" s="211" t="s">
        <v>18748</v>
      </c>
      <c r="B32" s="211" t="s">
        <v>18749</v>
      </c>
      <c r="C32" s="212" t="s">
        <v>2897</v>
      </c>
      <c r="D32" s="211" t="s">
        <v>1370</v>
      </c>
      <c r="E32" s="213">
        <v>1457.0</v>
      </c>
      <c r="F32" s="213">
        <v>49.0</v>
      </c>
      <c r="G32" s="213">
        <v>0.0</v>
      </c>
      <c r="H32" s="213">
        <v>21.0</v>
      </c>
      <c r="I32" s="213">
        <v>21.0</v>
      </c>
      <c r="J32" s="214">
        <v>0.0</v>
      </c>
      <c r="K32" s="211" t="s">
        <v>6808</v>
      </c>
      <c r="L32" s="211">
        <v>3.56275169E9</v>
      </c>
      <c r="M32" s="211" t="s">
        <v>18725</v>
      </c>
      <c r="N32" s="211" t="s">
        <v>18750</v>
      </c>
      <c r="O32" s="211" t="s">
        <v>18751</v>
      </c>
      <c r="P32" s="211" t="s">
        <v>2137</v>
      </c>
      <c r="Q32" s="230">
        <f>COUNTIF('Hedef Liste Tokat'!A:A,A32)</f>
        <v>1</v>
      </c>
    </row>
    <row r="33" ht="15.75" hidden="1" customHeight="1">
      <c r="A33" s="211" t="s">
        <v>19020</v>
      </c>
      <c r="B33" s="211" t="s">
        <v>19021</v>
      </c>
      <c r="C33" s="212" t="s">
        <v>2897</v>
      </c>
      <c r="D33" s="211" t="s">
        <v>1385</v>
      </c>
      <c r="E33" s="213">
        <v>3273.0</v>
      </c>
      <c r="F33" s="213">
        <v>246.0</v>
      </c>
      <c r="G33" s="213">
        <v>0.0</v>
      </c>
      <c r="H33" s="213">
        <v>14.0</v>
      </c>
      <c r="I33" s="213">
        <v>14.0</v>
      </c>
      <c r="J33" s="214">
        <v>0.0</v>
      </c>
      <c r="K33" s="211" t="s">
        <v>11631</v>
      </c>
      <c r="L33" s="211">
        <v>3.567161016E9</v>
      </c>
      <c r="M33" s="211" t="s">
        <v>18825</v>
      </c>
      <c r="N33" s="211" t="s">
        <v>12792</v>
      </c>
      <c r="O33" s="211" t="s">
        <v>19022</v>
      </c>
      <c r="P33" s="211" t="s">
        <v>2137</v>
      </c>
      <c r="Q33" s="230">
        <f>COUNTIF('Hedef Liste Tokat'!A:A,A33)</f>
        <v>1</v>
      </c>
    </row>
    <row r="34" ht="15.75" hidden="1" customHeight="1">
      <c r="A34" s="211" t="s">
        <v>18811</v>
      </c>
      <c r="B34" s="211" t="s">
        <v>18812</v>
      </c>
      <c r="C34" s="212" t="s">
        <v>2897</v>
      </c>
      <c r="D34" s="211" t="s">
        <v>1385</v>
      </c>
      <c r="E34" s="213">
        <v>3039.0</v>
      </c>
      <c r="F34" s="213">
        <v>83.0</v>
      </c>
      <c r="G34" s="213">
        <v>7.0</v>
      </c>
      <c r="H34" s="213">
        <v>23.0</v>
      </c>
      <c r="I34" s="213">
        <v>30.0</v>
      </c>
      <c r="J34" s="214">
        <v>0.23</v>
      </c>
      <c r="K34" s="211" t="s">
        <v>18813</v>
      </c>
      <c r="L34" s="211">
        <v>5.44850047E9</v>
      </c>
      <c r="M34" s="211" t="s">
        <v>1350</v>
      </c>
      <c r="N34" s="211" t="s">
        <v>19241</v>
      </c>
      <c r="O34" s="211" t="s">
        <v>18814</v>
      </c>
      <c r="P34" s="211" t="s">
        <v>2137</v>
      </c>
      <c r="Q34" s="230">
        <f>COUNTIF('Hedef Liste Tokat'!A:A,A34)</f>
        <v>1</v>
      </c>
    </row>
    <row r="35" ht="15.75" hidden="1" customHeight="1">
      <c r="A35" s="211" t="s">
        <v>18727</v>
      </c>
      <c r="B35" s="211" t="s">
        <v>18728</v>
      </c>
      <c r="C35" s="212" t="s">
        <v>2897</v>
      </c>
      <c r="D35" s="211" t="s">
        <v>1364</v>
      </c>
      <c r="E35" s="213">
        <v>2502.0</v>
      </c>
      <c r="F35" s="213">
        <v>77.0</v>
      </c>
      <c r="G35" s="213">
        <v>9.0</v>
      </c>
      <c r="H35" s="213">
        <v>4.0</v>
      </c>
      <c r="I35" s="213">
        <v>13.0</v>
      </c>
      <c r="J35" s="214">
        <v>0.69</v>
      </c>
      <c r="K35" s="211" t="s">
        <v>18729</v>
      </c>
      <c r="L35" s="211">
        <v>3.562126363E9</v>
      </c>
      <c r="M35" s="211" t="s">
        <v>1350</v>
      </c>
      <c r="N35" s="211" t="s">
        <v>18740</v>
      </c>
      <c r="O35" s="211" t="s">
        <v>18730</v>
      </c>
      <c r="P35" s="211" t="s">
        <v>2137</v>
      </c>
      <c r="Q35" s="230">
        <f>COUNTIF('Hedef Liste Tokat'!A:A,A35)</f>
        <v>1</v>
      </c>
    </row>
    <row r="36" ht="15.75" hidden="1" customHeight="1">
      <c r="A36" s="211" t="s">
        <v>19234</v>
      </c>
      <c r="B36" s="211" t="s">
        <v>19235</v>
      </c>
      <c r="C36" s="212" t="s">
        <v>2897</v>
      </c>
      <c r="D36" s="211" t="s">
        <v>1364</v>
      </c>
      <c r="E36" s="213">
        <v>70.0</v>
      </c>
      <c r="F36" s="211"/>
      <c r="G36" s="213">
        <v>6.0</v>
      </c>
      <c r="H36" s="213">
        <v>3.0</v>
      </c>
      <c r="I36" s="213">
        <v>9.0</v>
      </c>
      <c r="J36" s="214">
        <v>0.67</v>
      </c>
      <c r="K36" s="211" t="s">
        <v>19236</v>
      </c>
      <c r="L36" s="211">
        <v>5.304109745E9</v>
      </c>
      <c r="M36" s="211" t="s">
        <v>18843</v>
      </c>
      <c r="N36" s="211" t="s">
        <v>19222</v>
      </c>
      <c r="O36" s="211" t="s">
        <v>19237</v>
      </c>
      <c r="P36" s="211" t="s">
        <v>2137</v>
      </c>
      <c r="Q36" s="230">
        <f>COUNTIF('Hedef Liste Tokat'!A:A,A36)</f>
        <v>1</v>
      </c>
    </row>
    <row r="37" ht="15.75" hidden="1" customHeight="1">
      <c r="A37" s="211" t="s">
        <v>19129</v>
      </c>
      <c r="B37" s="211" t="s">
        <v>19130</v>
      </c>
      <c r="C37" s="212" t="s">
        <v>2897</v>
      </c>
      <c r="D37" s="211" t="s">
        <v>1827</v>
      </c>
      <c r="E37" s="213">
        <v>3735.0</v>
      </c>
      <c r="F37" s="213">
        <v>120.0</v>
      </c>
      <c r="G37" s="213">
        <v>0.0</v>
      </c>
      <c r="H37" s="213">
        <v>22.0</v>
      </c>
      <c r="I37" s="213">
        <v>22.0</v>
      </c>
      <c r="J37" s="214">
        <v>0.0</v>
      </c>
      <c r="K37" s="211" t="s">
        <v>19131</v>
      </c>
      <c r="L37" s="211">
        <v>3.562280404E9</v>
      </c>
      <c r="M37" s="211" t="s">
        <v>1350</v>
      </c>
      <c r="N37" s="211" t="s">
        <v>18740</v>
      </c>
      <c r="O37" s="211" t="s">
        <v>19132</v>
      </c>
      <c r="P37" s="211" t="s">
        <v>2137</v>
      </c>
      <c r="Q37" s="230">
        <f>COUNTIF('Hedef Liste Tokat'!A:A,A37)</f>
        <v>1</v>
      </c>
    </row>
    <row r="38" ht="15.75" hidden="1" customHeight="1">
      <c r="A38" s="211" t="s">
        <v>18856</v>
      </c>
      <c r="B38" s="211" t="s">
        <v>18857</v>
      </c>
      <c r="C38" s="212" t="s">
        <v>2897</v>
      </c>
      <c r="D38" s="211" t="s">
        <v>1507</v>
      </c>
      <c r="E38" s="213">
        <v>1929.0</v>
      </c>
      <c r="F38" s="213">
        <v>57.0</v>
      </c>
      <c r="G38" s="213">
        <v>6.0</v>
      </c>
      <c r="H38" s="213">
        <v>8.0</v>
      </c>
      <c r="I38" s="213">
        <v>14.0</v>
      </c>
      <c r="J38" s="214">
        <v>0.43</v>
      </c>
      <c r="K38" s="211" t="s">
        <v>18858</v>
      </c>
      <c r="L38" s="211">
        <v>5.462946064E9</v>
      </c>
      <c r="M38" s="211" t="s">
        <v>1350</v>
      </c>
      <c r="N38" s="211" t="s">
        <v>18718</v>
      </c>
      <c r="O38" s="211" t="s">
        <v>18859</v>
      </c>
      <c r="P38" s="211" t="s">
        <v>2137</v>
      </c>
      <c r="Q38" s="230">
        <f>COUNTIF('Hedef Liste Tokat'!A:A,A38)</f>
        <v>1</v>
      </c>
    </row>
    <row r="39" ht="15.75" hidden="1" customHeight="1">
      <c r="A39" s="211" t="s">
        <v>18969</v>
      </c>
      <c r="B39" s="211" t="s">
        <v>18970</v>
      </c>
      <c r="C39" s="212" t="s">
        <v>2897</v>
      </c>
      <c r="D39" s="211" t="s">
        <v>1385</v>
      </c>
      <c r="E39" s="213">
        <v>286.0</v>
      </c>
      <c r="F39" s="211"/>
      <c r="G39" s="213">
        <v>0.0</v>
      </c>
      <c r="H39" s="213">
        <v>16.0</v>
      </c>
      <c r="I39" s="213">
        <v>16.0</v>
      </c>
      <c r="J39" s="214">
        <v>0.0</v>
      </c>
      <c r="K39" s="211" t="s">
        <v>18971</v>
      </c>
      <c r="L39" s="211">
        <v>3.56715206E9</v>
      </c>
      <c r="M39" s="211" t="s">
        <v>18825</v>
      </c>
      <c r="N39" s="211" t="s">
        <v>18972</v>
      </c>
      <c r="O39" s="211" t="s">
        <v>18973</v>
      </c>
      <c r="P39" s="211" t="s">
        <v>2137</v>
      </c>
      <c r="Q39" s="230">
        <f>COUNTIF('Hedef Liste Tokat'!A:A,A39)</f>
        <v>1</v>
      </c>
    </row>
    <row r="40" ht="15.75" hidden="1" customHeight="1">
      <c r="A40" s="211" t="s">
        <v>19111</v>
      </c>
      <c r="B40" s="211" t="s">
        <v>19112</v>
      </c>
      <c r="C40" s="212" t="s">
        <v>2897</v>
      </c>
      <c r="D40" s="211" t="s">
        <v>1378</v>
      </c>
      <c r="E40" s="213">
        <v>2183.0</v>
      </c>
      <c r="F40" s="213">
        <v>44.0</v>
      </c>
      <c r="G40" s="213">
        <v>0.0</v>
      </c>
      <c r="H40" s="213">
        <v>36.0</v>
      </c>
      <c r="I40" s="213">
        <v>36.0</v>
      </c>
      <c r="J40" s="214">
        <v>0.0</v>
      </c>
      <c r="K40" s="211" t="s">
        <v>19113</v>
      </c>
      <c r="L40" s="211">
        <v>3.562763924E9</v>
      </c>
      <c r="M40" s="211" t="s">
        <v>18725</v>
      </c>
      <c r="N40" s="211" t="s">
        <v>1667</v>
      </c>
      <c r="O40" s="211" t="s">
        <v>19114</v>
      </c>
      <c r="P40" s="211" t="s">
        <v>2137</v>
      </c>
      <c r="Q40" s="230">
        <f>COUNTIF('Hedef Liste Tokat'!A:A,A40)</f>
        <v>1</v>
      </c>
    </row>
    <row r="41" ht="15.75" hidden="1" customHeight="1">
      <c r="A41" s="211" t="s">
        <v>19023</v>
      </c>
      <c r="B41" s="211" t="s">
        <v>19024</v>
      </c>
      <c r="C41" s="212" t="s">
        <v>2897</v>
      </c>
      <c r="D41" s="211" t="s">
        <v>1348</v>
      </c>
      <c r="E41" s="213">
        <v>605.0</v>
      </c>
      <c r="F41" s="213">
        <v>6.0</v>
      </c>
      <c r="G41" s="213">
        <v>0.0</v>
      </c>
      <c r="H41" s="213">
        <v>58.0</v>
      </c>
      <c r="I41" s="213">
        <v>58.0</v>
      </c>
      <c r="J41" s="214">
        <v>0.0</v>
      </c>
      <c r="K41" s="211" t="s">
        <v>19025</v>
      </c>
      <c r="L41" s="211">
        <v>5.41904841E9</v>
      </c>
      <c r="M41" s="211" t="s">
        <v>18825</v>
      </c>
      <c r="N41" s="211" t="s">
        <v>12792</v>
      </c>
      <c r="O41" s="211" t="s">
        <v>19026</v>
      </c>
      <c r="P41" s="211" t="s">
        <v>2137</v>
      </c>
      <c r="Q41" s="230">
        <f>COUNTIF('Hedef Liste Tokat'!A:A,A41)</f>
        <v>1</v>
      </c>
    </row>
    <row r="42" ht="15.75" hidden="1" customHeight="1">
      <c r="A42" s="211" t="s">
        <v>18880</v>
      </c>
      <c r="B42" s="211" t="s">
        <v>18881</v>
      </c>
      <c r="C42" s="212" t="s">
        <v>2897</v>
      </c>
      <c r="D42" s="211" t="s">
        <v>1364</v>
      </c>
      <c r="E42" s="213">
        <v>494.0</v>
      </c>
      <c r="F42" s="213">
        <v>7.0</v>
      </c>
      <c r="G42" s="213">
        <v>7.0</v>
      </c>
      <c r="H42" s="213">
        <v>10.0</v>
      </c>
      <c r="I42" s="213">
        <v>17.0</v>
      </c>
      <c r="J42" s="214">
        <v>0.41</v>
      </c>
      <c r="K42" s="211" t="s">
        <v>18882</v>
      </c>
      <c r="L42" s="211">
        <v>5.447245344E9</v>
      </c>
      <c r="M42" s="211" t="s">
        <v>18843</v>
      </c>
      <c r="N42" s="211" t="s">
        <v>18883</v>
      </c>
      <c r="O42" s="211" t="s">
        <v>18884</v>
      </c>
      <c r="P42" s="211" t="s">
        <v>2137</v>
      </c>
      <c r="Q42" s="230">
        <f>COUNTIF('Hedef Liste Tokat'!A:A,A42)</f>
        <v>1</v>
      </c>
    </row>
    <row r="43" ht="15.75" hidden="1" customHeight="1">
      <c r="A43" s="211" t="s">
        <v>18807</v>
      </c>
      <c r="B43" s="211" t="s">
        <v>18808</v>
      </c>
      <c r="C43" s="212" t="s">
        <v>2897</v>
      </c>
      <c r="D43" s="211" t="s">
        <v>1507</v>
      </c>
      <c r="E43" s="213">
        <v>108.0</v>
      </c>
      <c r="F43" s="211"/>
      <c r="G43" s="213">
        <v>14.0</v>
      </c>
      <c r="H43" s="213">
        <v>0.0</v>
      </c>
      <c r="I43" s="213">
        <v>14.0</v>
      </c>
      <c r="J43" s="214">
        <v>1.0</v>
      </c>
      <c r="K43" s="211" t="s">
        <v>18809</v>
      </c>
      <c r="L43" s="211">
        <v>5.395014943E9</v>
      </c>
      <c r="M43" s="211" t="s">
        <v>1350</v>
      </c>
      <c r="N43" s="211" t="s">
        <v>1945</v>
      </c>
      <c r="O43" s="211" t="s">
        <v>18810</v>
      </c>
      <c r="P43" s="211" t="s">
        <v>2137</v>
      </c>
      <c r="Q43" s="230">
        <f>COUNTIF('Hedef Liste Tokat'!A:A,A43)</f>
        <v>1</v>
      </c>
    </row>
    <row r="44" ht="15.75" hidden="1" customHeight="1">
      <c r="A44" s="211" t="s">
        <v>18876</v>
      </c>
      <c r="B44" s="211" t="s">
        <v>18877</v>
      </c>
      <c r="C44" s="212" t="s">
        <v>2897</v>
      </c>
      <c r="D44" s="211" t="s">
        <v>1364</v>
      </c>
      <c r="E44" s="213">
        <v>3542.0</v>
      </c>
      <c r="F44" s="213">
        <v>131.0</v>
      </c>
      <c r="G44" s="213">
        <v>11.0</v>
      </c>
      <c r="H44" s="213">
        <v>7.0</v>
      </c>
      <c r="I44" s="213">
        <v>18.0</v>
      </c>
      <c r="J44" s="214">
        <v>0.61</v>
      </c>
      <c r="K44" s="211" t="s">
        <v>18878</v>
      </c>
      <c r="L44" s="211">
        <v>3.5627675E9</v>
      </c>
      <c r="M44" s="211" t="s">
        <v>18725</v>
      </c>
      <c r="N44" s="211" t="s">
        <v>18750</v>
      </c>
      <c r="O44" s="211" t="s">
        <v>18879</v>
      </c>
      <c r="P44" s="211" t="s">
        <v>2137</v>
      </c>
      <c r="Q44" s="230">
        <f>COUNTIF('Hedef Liste Tokat'!A:A,A44)</f>
        <v>1</v>
      </c>
    </row>
    <row r="45" ht="15.75" hidden="1" customHeight="1">
      <c r="A45" s="211" t="s">
        <v>18783</v>
      </c>
      <c r="B45" s="211" t="s">
        <v>18784</v>
      </c>
      <c r="C45" s="212" t="s">
        <v>2897</v>
      </c>
      <c r="D45" s="211" t="s">
        <v>1443</v>
      </c>
      <c r="E45" s="213">
        <v>2804.0</v>
      </c>
      <c r="F45" s="213">
        <v>169.0</v>
      </c>
      <c r="G45" s="213">
        <v>26.0</v>
      </c>
      <c r="H45" s="213">
        <v>40.0</v>
      </c>
      <c r="I45" s="213">
        <v>66.0</v>
      </c>
      <c r="J45" s="214">
        <v>0.39</v>
      </c>
      <c r="K45" s="211" t="s">
        <v>18785</v>
      </c>
      <c r="L45" s="211">
        <v>3.562150007E9</v>
      </c>
      <c r="M45" s="211" t="s">
        <v>1350</v>
      </c>
      <c r="N45" s="211" t="s">
        <v>18718</v>
      </c>
      <c r="O45" s="211" t="s">
        <v>18786</v>
      </c>
      <c r="P45" s="211" t="s">
        <v>2137</v>
      </c>
      <c r="Q45" s="230">
        <f>COUNTIF('Hedef Liste Tokat'!A:A,A45)</f>
        <v>1</v>
      </c>
    </row>
    <row r="46" ht="15.75" hidden="1" customHeight="1">
      <c r="A46" s="211" t="s">
        <v>19141</v>
      </c>
      <c r="B46" s="211" t="s">
        <v>19142</v>
      </c>
      <c r="C46" s="212" t="s">
        <v>2897</v>
      </c>
      <c r="D46" s="211" t="s">
        <v>1364</v>
      </c>
      <c r="E46" s="213">
        <v>142.0</v>
      </c>
      <c r="F46" s="211"/>
      <c r="G46" s="213">
        <v>0.0</v>
      </c>
      <c r="H46" s="213">
        <v>13.0</v>
      </c>
      <c r="I46" s="213">
        <v>13.0</v>
      </c>
      <c r="J46" s="214">
        <v>0.0</v>
      </c>
      <c r="K46" s="211" t="s">
        <v>19143</v>
      </c>
      <c r="L46" s="211">
        <v>5.418440329E9</v>
      </c>
      <c r="M46" s="211" t="s">
        <v>1350</v>
      </c>
      <c r="N46" s="211" t="s">
        <v>18718</v>
      </c>
      <c r="O46" s="211" t="s">
        <v>18805</v>
      </c>
      <c r="P46" s="211" t="s">
        <v>2137</v>
      </c>
      <c r="Q46" s="230">
        <f>COUNTIF('Hedef Liste Tokat'!A:A,A46)</f>
        <v>1</v>
      </c>
    </row>
    <row r="47" ht="15.75" hidden="1" customHeight="1">
      <c r="A47" s="211" t="s">
        <v>18965</v>
      </c>
      <c r="B47" s="211" t="s">
        <v>18966</v>
      </c>
      <c r="C47" s="212" t="s">
        <v>2897</v>
      </c>
      <c r="D47" s="211" t="s">
        <v>1370</v>
      </c>
      <c r="E47" s="213">
        <v>832.0</v>
      </c>
      <c r="F47" s="211"/>
      <c r="G47" s="213">
        <v>7.0</v>
      </c>
      <c r="H47" s="213">
        <v>8.0</v>
      </c>
      <c r="I47" s="213">
        <v>15.0</v>
      </c>
      <c r="J47" s="214">
        <v>0.47</v>
      </c>
      <c r="K47" s="211" t="s">
        <v>18967</v>
      </c>
      <c r="L47" s="211">
        <v>3.562284232E9</v>
      </c>
      <c r="M47" s="211" t="s">
        <v>1350</v>
      </c>
      <c r="N47" s="211" t="s">
        <v>18718</v>
      </c>
      <c r="O47" s="211" t="s">
        <v>18805</v>
      </c>
      <c r="P47" s="211" t="s">
        <v>2137</v>
      </c>
      <c r="Q47" s="230">
        <f>COUNTIF('Hedef Liste Tokat'!A:A,A47)</f>
        <v>1</v>
      </c>
    </row>
    <row r="48" ht="15.75" hidden="1" customHeight="1">
      <c r="A48" s="211" t="s">
        <v>19279</v>
      </c>
      <c r="B48" s="211" t="s">
        <v>19280</v>
      </c>
      <c r="C48" s="212" t="s">
        <v>2897</v>
      </c>
      <c r="D48" s="211" t="s">
        <v>1364</v>
      </c>
      <c r="E48" s="213">
        <v>352.0</v>
      </c>
      <c r="F48" s="213">
        <v>7.0</v>
      </c>
      <c r="G48" s="213">
        <v>65.0</v>
      </c>
      <c r="H48" s="213">
        <v>5.0</v>
      </c>
      <c r="I48" s="213">
        <v>70.0</v>
      </c>
      <c r="J48" s="214">
        <v>0.93</v>
      </c>
      <c r="K48" s="211" t="s">
        <v>2216</v>
      </c>
      <c r="L48" s="211">
        <v>5.05997516E9</v>
      </c>
      <c r="M48" s="211" t="s">
        <v>1350</v>
      </c>
      <c r="N48" s="211" t="s">
        <v>18800</v>
      </c>
      <c r="O48" s="211" t="s">
        <v>19281</v>
      </c>
      <c r="P48" s="211" t="s">
        <v>2165</v>
      </c>
      <c r="Q48" s="230">
        <f>COUNTIF('Hedef Liste Tokat'!A:A,A48)</f>
        <v>0</v>
      </c>
    </row>
    <row r="49" ht="15.75" hidden="1" customHeight="1">
      <c r="A49" s="211" t="s">
        <v>19116</v>
      </c>
      <c r="B49" s="211" t="s">
        <v>19117</v>
      </c>
      <c r="C49" s="212" t="s">
        <v>2897</v>
      </c>
      <c r="D49" s="211" t="s">
        <v>1378</v>
      </c>
      <c r="E49" s="213">
        <v>3142.0</v>
      </c>
      <c r="F49" s="213">
        <v>115.0</v>
      </c>
      <c r="G49" s="213">
        <v>0.0</v>
      </c>
      <c r="H49" s="213">
        <v>29.0</v>
      </c>
      <c r="I49" s="213">
        <v>29.0</v>
      </c>
      <c r="J49" s="214">
        <v>0.0</v>
      </c>
      <c r="K49" s="211" t="s">
        <v>3707</v>
      </c>
      <c r="L49" s="211">
        <v>3.56275101E9</v>
      </c>
      <c r="M49" s="211" t="s">
        <v>18725</v>
      </c>
      <c r="N49" s="211" t="s">
        <v>1667</v>
      </c>
      <c r="O49" s="211" t="s">
        <v>19084</v>
      </c>
      <c r="P49" s="211" t="s">
        <v>2137</v>
      </c>
      <c r="Q49" s="230">
        <f>COUNTIF('Hedef Liste Tokat'!A:A,A49)</f>
        <v>1</v>
      </c>
    </row>
    <row r="50" ht="15.75" hidden="1" customHeight="1">
      <c r="A50" s="211" t="s">
        <v>19230</v>
      </c>
      <c r="B50" s="211" t="s">
        <v>19231</v>
      </c>
      <c r="C50" s="212" t="s">
        <v>2897</v>
      </c>
      <c r="D50" s="211" t="s">
        <v>1385</v>
      </c>
      <c r="E50" s="213">
        <v>240.0</v>
      </c>
      <c r="F50" s="213">
        <v>1.0</v>
      </c>
      <c r="G50" s="213">
        <v>0.0</v>
      </c>
      <c r="H50" s="213">
        <v>14.0</v>
      </c>
      <c r="I50" s="213">
        <v>14.0</v>
      </c>
      <c r="J50" s="214">
        <v>0.0</v>
      </c>
      <c r="K50" s="211" t="s">
        <v>19232</v>
      </c>
      <c r="L50" s="211">
        <v>3.567000007E9</v>
      </c>
      <c r="M50" s="211" t="s">
        <v>18825</v>
      </c>
      <c r="N50" s="211" t="s">
        <v>4478</v>
      </c>
      <c r="O50" s="211" t="s">
        <v>19233</v>
      </c>
      <c r="P50" s="211" t="s">
        <v>2137</v>
      </c>
      <c r="Q50" s="230">
        <f>COUNTIF('Hedef Liste Tokat'!A:A,A50)</f>
        <v>1</v>
      </c>
    </row>
    <row r="51" ht="15.75" hidden="1" customHeight="1">
      <c r="A51" s="211" t="s">
        <v>19107</v>
      </c>
      <c r="B51" s="211" t="s">
        <v>19108</v>
      </c>
      <c r="C51" s="212" t="s">
        <v>2897</v>
      </c>
      <c r="D51" s="211" t="s">
        <v>1378</v>
      </c>
      <c r="E51" s="213">
        <v>3319.0</v>
      </c>
      <c r="F51" s="213">
        <v>185.0</v>
      </c>
      <c r="G51" s="213">
        <v>12.0</v>
      </c>
      <c r="H51" s="213">
        <v>15.0</v>
      </c>
      <c r="I51" s="213">
        <v>27.0</v>
      </c>
      <c r="J51" s="214">
        <v>0.44</v>
      </c>
      <c r="K51" s="211" t="s">
        <v>3707</v>
      </c>
      <c r="L51" s="211">
        <v>3.565020021E9</v>
      </c>
      <c r="M51" s="211" t="s">
        <v>1350</v>
      </c>
      <c r="N51" s="211" t="s">
        <v>1945</v>
      </c>
      <c r="O51" s="211" t="s">
        <v>19109</v>
      </c>
      <c r="P51" s="211" t="s">
        <v>2137</v>
      </c>
      <c r="Q51" s="230">
        <f>COUNTIF('Hedef Liste Tokat'!A:A,A51)</f>
        <v>1</v>
      </c>
    </row>
    <row r="52" ht="15.75" hidden="1" customHeight="1">
      <c r="A52" s="211" t="s">
        <v>19064</v>
      </c>
      <c r="B52" s="211" t="s">
        <v>19065</v>
      </c>
      <c r="C52" s="212" t="s">
        <v>2897</v>
      </c>
      <c r="D52" s="211" t="s">
        <v>1356</v>
      </c>
      <c r="E52" s="213">
        <v>2534.0</v>
      </c>
      <c r="F52" s="211"/>
      <c r="G52" s="213">
        <v>12.0</v>
      </c>
      <c r="H52" s="213">
        <v>1.0</v>
      </c>
      <c r="I52" s="213">
        <v>13.0</v>
      </c>
      <c r="J52" s="214">
        <v>0.92</v>
      </c>
      <c r="K52" s="211" t="s">
        <v>19066</v>
      </c>
      <c r="L52" s="211">
        <v>3.56214881E9</v>
      </c>
      <c r="M52" s="211" t="s">
        <v>1350</v>
      </c>
      <c r="N52" s="211" t="s">
        <v>1945</v>
      </c>
      <c r="O52" s="211" t="s">
        <v>19067</v>
      </c>
      <c r="P52" s="211" t="s">
        <v>2137</v>
      </c>
      <c r="Q52" s="230">
        <f>COUNTIF('Hedef Liste Tokat'!A:A,A52)</f>
        <v>1</v>
      </c>
    </row>
    <row r="53" ht="15.75" hidden="1" customHeight="1">
      <c r="A53" s="211" t="s">
        <v>18715</v>
      </c>
      <c r="B53" s="211" t="s">
        <v>18716</v>
      </c>
      <c r="C53" s="212" t="s">
        <v>2897</v>
      </c>
      <c r="D53" s="211" t="s">
        <v>1348</v>
      </c>
      <c r="E53" s="213">
        <v>5421.0</v>
      </c>
      <c r="F53" s="213">
        <v>185.0</v>
      </c>
      <c r="G53" s="213">
        <v>0.0</v>
      </c>
      <c r="H53" s="213">
        <v>46.0</v>
      </c>
      <c r="I53" s="213">
        <v>46.0</v>
      </c>
      <c r="J53" s="214">
        <v>0.0</v>
      </c>
      <c r="K53" s="211" t="s">
        <v>18717</v>
      </c>
      <c r="L53" s="211">
        <v>5.43353006E9</v>
      </c>
      <c r="M53" s="211" t="s">
        <v>1350</v>
      </c>
      <c r="N53" s="211" t="s">
        <v>18718</v>
      </c>
      <c r="O53" s="211" t="s">
        <v>18719</v>
      </c>
      <c r="P53" s="211" t="s">
        <v>2137</v>
      </c>
      <c r="Q53" s="230">
        <f>COUNTIF('Hedef Liste Tokat'!A:A,A53)</f>
        <v>1</v>
      </c>
    </row>
    <row r="54" ht="15.75" hidden="1" customHeight="1">
      <c r="A54" s="211" t="s">
        <v>18932</v>
      </c>
      <c r="B54" s="211" t="s">
        <v>18933</v>
      </c>
      <c r="C54" s="212" t="s">
        <v>2897</v>
      </c>
      <c r="D54" s="211" t="s">
        <v>1348</v>
      </c>
      <c r="E54" s="213">
        <v>977.0</v>
      </c>
      <c r="F54" s="213">
        <v>3.0</v>
      </c>
      <c r="G54" s="213">
        <v>0.0</v>
      </c>
      <c r="H54" s="213">
        <v>60.0</v>
      </c>
      <c r="I54" s="213">
        <v>60.0</v>
      </c>
      <c r="J54" s="214">
        <v>0.0</v>
      </c>
      <c r="K54" s="211" t="s">
        <v>18934</v>
      </c>
      <c r="L54" s="211">
        <v>3.567151414E9</v>
      </c>
      <c r="M54" s="211" t="s">
        <v>18825</v>
      </c>
      <c r="N54" s="211" t="s">
        <v>1667</v>
      </c>
      <c r="O54" s="211" t="s">
        <v>18875</v>
      </c>
      <c r="P54" s="211" t="s">
        <v>2137</v>
      </c>
      <c r="Q54" s="230">
        <f>COUNTIF('Hedef Liste Tokat'!A:A,A54)</f>
        <v>1</v>
      </c>
    </row>
    <row r="55" ht="15.75" hidden="1" customHeight="1">
      <c r="A55" s="211" t="s">
        <v>19081</v>
      </c>
      <c r="B55" s="211" t="s">
        <v>19082</v>
      </c>
      <c r="C55" s="212" t="s">
        <v>2897</v>
      </c>
      <c r="D55" s="211" t="s">
        <v>1370</v>
      </c>
      <c r="E55" s="213">
        <v>731.0</v>
      </c>
      <c r="F55" s="213">
        <v>71.0</v>
      </c>
      <c r="G55" s="213">
        <v>3.0</v>
      </c>
      <c r="H55" s="213">
        <v>19.0</v>
      </c>
      <c r="I55" s="213">
        <v>22.0</v>
      </c>
      <c r="J55" s="214">
        <v>0.14</v>
      </c>
      <c r="K55" s="211" t="s">
        <v>19083</v>
      </c>
      <c r="L55" s="211">
        <v>5.451000611E9</v>
      </c>
      <c r="M55" s="211" t="s">
        <v>18725</v>
      </c>
      <c r="N55" s="211" t="s">
        <v>1667</v>
      </c>
      <c r="O55" s="211" t="s">
        <v>19084</v>
      </c>
      <c r="P55" s="211" t="s">
        <v>2137</v>
      </c>
      <c r="Q55" s="230">
        <f>COUNTIF('Hedef Liste Tokat'!A:A,A55)</f>
        <v>1</v>
      </c>
    </row>
    <row r="56" ht="15.75" hidden="1" customHeight="1">
      <c r="A56" s="211" t="s">
        <v>19282</v>
      </c>
      <c r="B56" s="211" t="s">
        <v>19283</v>
      </c>
      <c r="C56" s="212" t="s">
        <v>2897</v>
      </c>
      <c r="D56" s="211" t="s">
        <v>1364</v>
      </c>
      <c r="E56" s="213">
        <v>124.0</v>
      </c>
      <c r="F56" s="211"/>
      <c r="G56" s="213">
        <v>66.0</v>
      </c>
      <c r="H56" s="213">
        <v>1.0</v>
      </c>
      <c r="I56" s="213">
        <v>67.0</v>
      </c>
      <c r="J56" s="214">
        <v>0.99</v>
      </c>
      <c r="K56" s="211" t="s">
        <v>19284</v>
      </c>
      <c r="L56" s="211">
        <v>5.30458716E9</v>
      </c>
      <c r="M56" s="211" t="s">
        <v>1350</v>
      </c>
      <c r="N56" s="211" t="s">
        <v>1945</v>
      </c>
      <c r="O56" s="211" t="s">
        <v>19285</v>
      </c>
      <c r="P56" s="211" t="s">
        <v>2165</v>
      </c>
      <c r="Q56" s="230">
        <f>COUNTIF('Hedef Liste Tokat'!A:A,A56)</f>
        <v>0</v>
      </c>
    </row>
    <row r="57" ht="15.75" hidden="1" customHeight="1">
      <c r="A57" s="211" t="s">
        <v>19286</v>
      </c>
      <c r="B57" s="211" t="s">
        <v>19287</v>
      </c>
      <c r="C57" s="212" t="s">
        <v>2897</v>
      </c>
      <c r="D57" s="211" t="s">
        <v>1364</v>
      </c>
      <c r="E57" s="213">
        <v>861.0</v>
      </c>
      <c r="F57" s="213">
        <v>71.0</v>
      </c>
      <c r="G57" s="213">
        <v>77.0</v>
      </c>
      <c r="H57" s="213">
        <v>9.0</v>
      </c>
      <c r="I57" s="213">
        <v>86.0</v>
      </c>
      <c r="J57" s="214">
        <v>0.9</v>
      </c>
      <c r="K57" s="211" t="s">
        <v>2216</v>
      </c>
      <c r="L57" s="211">
        <v>5.385199075E9</v>
      </c>
      <c r="M57" s="211" t="s">
        <v>18725</v>
      </c>
      <c r="N57" s="211" t="s">
        <v>1667</v>
      </c>
      <c r="O57" s="211" t="s">
        <v>19288</v>
      </c>
      <c r="P57" s="211" t="s">
        <v>2165</v>
      </c>
      <c r="Q57" s="230">
        <f>COUNTIF('Hedef Liste Tokat'!A:A,A57)</f>
        <v>0</v>
      </c>
    </row>
    <row r="58" ht="15.75" hidden="1" customHeight="1">
      <c r="A58" s="211" t="s">
        <v>18898</v>
      </c>
      <c r="B58" s="211" t="s">
        <v>18899</v>
      </c>
      <c r="C58" s="212" t="s">
        <v>2897</v>
      </c>
      <c r="D58" s="211" t="s">
        <v>1385</v>
      </c>
      <c r="E58" s="213">
        <v>3395.0</v>
      </c>
      <c r="F58" s="213">
        <v>292.0</v>
      </c>
      <c r="G58" s="213">
        <v>0.0</v>
      </c>
      <c r="H58" s="213">
        <v>38.0</v>
      </c>
      <c r="I58" s="213">
        <v>38.0</v>
      </c>
      <c r="J58" s="214">
        <v>0.0</v>
      </c>
      <c r="K58" s="211" t="s">
        <v>18900</v>
      </c>
      <c r="L58" s="211">
        <v>3.56222E9</v>
      </c>
      <c r="M58" s="211" t="s">
        <v>1350</v>
      </c>
      <c r="N58" s="211" t="s">
        <v>18718</v>
      </c>
      <c r="O58" s="211" t="s">
        <v>18901</v>
      </c>
      <c r="P58" s="211" t="s">
        <v>2137</v>
      </c>
      <c r="Q58" s="230">
        <f>COUNTIF('Hedef Liste Tokat'!A:A,A58)</f>
        <v>1</v>
      </c>
    </row>
    <row r="59" ht="15.75" hidden="1" customHeight="1">
      <c r="A59" s="211" t="s">
        <v>18930</v>
      </c>
      <c r="B59" s="211" t="s">
        <v>18931</v>
      </c>
      <c r="C59" s="212" t="s">
        <v>2897</v>
      </c>
      <c r="D59" s="211" t="s">
        <v>1348</v>
      </c>
      <c r="E59" s="213">
        <v>2053.0</v>
      </c>
      <c r="F59" s="211"/>
      <c r="G59" s="213">
        <v>0.0</v>
      </c>
      <c r="H59" s="213">
        <v>20.0</v>
      </c>
      <c r="I59" s="213">
        <v>20.0</v>
      </c>
      <c r="J59" s="214">
        <v>0.0</v>
      </c>
      <c r="K59" s="211" t="s">
        <v>18874</v>
      </c>
      <c r="L59" s="211">
        <v>3.56715424E9</v>
      </c>
      <c r="M59" s="211" t="s">
        <v>18825</v>
      </c>
      <c r="N59" s="211" t="s">
        <v>1667</v>
      </c>
      <c r="O59" s="211" t="s">
        <v>18875</v>
      </c>
      <c r="P59" s="211" t="s">
        <v>2137</v>
      </c>
      <c r="Q59" s="230">
        <f>COUNTIF('Hedef Liste Tokat'!A:A,A59)</f>
        <v>1</v>
      </c>
    </row>
    <row r="60" ht="15.75" hidden="1" customHeight="1">
      <c r="A60" s="211" t="s">
        <v>19289</v>
      </c>
      <c r="B60" s="211" t="s">
        <v>19290</v>
      </c>
      <c r="C60" s="212" t="s">
        <v>2897</v>
      </c>
      <c r="D60" s="211" t="s">
        <v>1364</v>
      </c>
      <c r="E60" s="213">
        <v>276.0</v>
      </c>
      <c r="F60" s="213">
        <v>10.0</v>
      </c>
      <c r="G60" s="213">
        <v>48.0</v>
      </c>
      <c r="H60" s="213">
        <v>8.0</v>
      </c>
      <c r="I60" s="213">
        <v>56.0</v>
      </c>
      <c r="J60" s="214">
        <v>0.86</v>
      </c>
      <c r="K60" s="211" t="s">
        <v>19291</v>
      </c>
      <c r="L60" s="211">
        <v>5.44134006E9</v>
      </c>
      <c r="M60" s="211" t="s">
        <v>1350</v>
      </c>
      <c r="N60" s="211" t="s">
        <v>18849</v>
      </c>
      <c r="O60" s="211" t="s">
        <v>19292</v>
      </c>
      <c r="P60" s="211" t="s">
        <v>2165</v>
      </c>
      <c r="Q60" s="230">
        <f>COUNTIF('Hedef Liste Tokat'!A:A,A60)</f>
        <v>0</v>
      </c>
    </row>
    <row r="61" ht="15.75" hidden="1" customHeight="1">
      <c r="A61" s="211" t="s">
        <v>19157</v>
      </c>
      <c r="B61" s="211" t="s">
        <v>19158</v>
      </c>
      <c r="C61" s="212" t="s">
        <v>2897</v>
      </c>
      <c r="D61" s="211" t="s">
        <v>1443</v>
      </c>
      <c r="E61" s="213">
        <v>1091.0</v>
      </c>
      <c r="F61" s="213">
        <v>41.0</v>
      </c>
      <c r="G61" s="213">
        <v>0.0</v>
      </c>
      <c r="H61" s="213">
        <v>45.0</v>
      </c>
      <c r="I61" s="213">
        <v>45.0</v>
      </c>
      <c r="J61" s="214">
        <v>0.0</v>
      </c>
      <c r="K61" s="211" t="s">
        <v>18866</v>
      </c>
      <c r="L61" s="211">
        <v>3.56715526E9</v>
      </c>
      <c r="M61" s="211" t="s">
        <v>18825</v>
      </c>
      <c r="N61" s="211" t="s">
        <v>1667</v>
      </c>
      <c r="O61" s="211" t="s">
        <v>18875</v>
      </c>
      <c r="P61" s="211" t="s">
        <v>2137</v>
      </c>
      <c r="Q61" s="230">
        <f>COUNTIF('Hedef Liste Tokat'!A:A,A61)</f>
        <v>1</v>
      </c>
    </row>
    <row r="62" ht="15.75" hidden="1" customHeight="1">
      <c r="A62" s="211" t="s">
        <v>19118</v>
      </c>
      <c r="B62" s="211" t="s">
        <v>19119</v>
      </c>
      <c r="C62" s="212" t="s">
        <v>2897</v>
      </c>
      <c r="D62" s="211" t="s">
        <v>1385</v>
      </c>
      <c r="E62" s="213">
        <v>189.0</v>
      </c>
      <c r="F62" s="213">
        <v>10.0</v>
      </c>
      <c r="G62" s="213">
        <v>0.0</v>
      </c>
      <c r="H62" s="213">
        <v>36.0</v>
      </c>
      <c r="I62" s="213">
        <v>36.0</v>
      </c>
      <c r="J62" s="214">
        <v>0.0</v>
      </c>
      <c r="K62" s="211" t="s">
        <v>19120</v>
      </c>
      <c r="L62" s="211">
        <v>3.562121616E9</v>
      </c>
      <c r="M62" s="211" t="s">
        <v>1350</v>
      </c>
      <c r="N62" s="211" t="s">
        <v>19121</v>
      </c>
      <c r="O62" s="211" t="s">
        <v>19122</v>
      </c>
      <c r="P62" s="211" t="s">
        <v>2137</v>
      </c>
      <c r="Q62" s="230">
        <f>COUNTIF('Hedef Liste Tokat'!A:A,A62)</f>
        <v>1</v>
      </c>
    </row>
    <row r="63" ht="15.75" hidden="1" customHeight="1">
      <c r="A63" s="211" t="s">
        <v>18766</v>
      </c>
      <c r="B63" s="211" t="s">
        <v>18767</v>
      </c>
      <c r="C63" s="212" t="s">
        <v>2897</v>
      </c>
      <c r="D63" s="211" t="s">
        <v>1378</v>
      </c>
      <c r="E63" s="213">
        <v>1386.0</v>
      </c>
      <c r="F63" s="213">
        <v>161.0</v>
      </c>
      <c r="G63" s="213">
        <v>0.0</v>
      </c>
      <c r="H63" s="213">
        <v>45.0</v>
      </c>
      <c r="I63" s="213">
        <v>45.0</v>
      </c>
      <c r="J63" s="214">
        <v>0.0</v>
      </c>
      <c r="K63" s="211" t="s">
        <v>18764</v>
      </c>
      <c r="L63" s="211">
        <v>3.5627633E9</v>
      </c>
      <c r="M63" s="211" t="s">
        <v>18725</v>
      </c>
      <c r="N63" s="211" t="s">
        <v>4710</v>
      </c>
      <c r="O63" s="211" t="s">
        <v>18768</v>
      </c>
      <c r="P63" s="211" t="s">
        <v>2137</v>
      </c>
      <c r="Q63" s="230">
        <f>COUNTIF('Hedef Liste Tokat'!A:A,A63)</f>
        <v>1</v>
      </c>
    </row>
    <row r="64" ht="15.75" hidden="1" customHeight="1">
      <c r="A64" s="211" t="s">
        <v>19293</v>
      </c>
      <c r="B64" s="211" t="s">
        <v>19294</v>
      </c>
      <c r="C64" s="212" t="s">
        <v>2897</v>
      </c>
      <c r="D64" s="211" t="s">
        <v>1348</v>
      </c>
      <c r="E64" s="213">
        <v>6454.0</v>
      </c>
      <c r="F64" s="213">
        <v>152.0</v>
      </c>
      <c r="G64" s="213">
        <v>99.0</v>
      </c>
      <c r="H64" s="213">
        <v>0.0</v>
      </c>
      <c r="I64" s="213">
        <v>99.0</v>
      </c>
      <c r="J64" s="214">
        <v>1.0</v>
      </c>
      <c r="K64" s="211" t="s">
        <v>3443</v>
      </c>
      <c r="L64" s="211">
        <v>2.123363575E9</v>
      </c>
      <c r="M64" s="211" t="s">
        <v>1350</v>
      </c>
      <c r="N64" s="211" t="s">
        <v>18718</v>
      </c>
      <c r="O64" s="211" t="s">
        <v>19295</v>
      </c>
      <c r="P64" s="211" t="s">
        <v>2165</v>
      </c>
      <c r="Q64" s="230">
        <f>COUNTIF('Hedef Liste Tokat'!A:A,A64)</f>
        <v>0</v>
      </c>
    </row>
    <row r="65" ht="15.75" hidden="1" customHeight="1">
      <c r="A65" s="211" t="s">
        <v>19185</v>
      </c>
      <c r="B65" s="211" t="s">
        <v>19186</v>
      </c>
      <c r="C65" s="212" t="s">
        <v>2897</v>
      </c>
      <c r="D65" s="211" t="s">
        <v>1364</v>
      </c>
      <c r="E65" s="213">
        <v>439.0</v>
      </c>
      <c r="F65" s="213">
        <v>39.0</v>
      </c>
      <c r="G65" s="213">
        <v>0.0</v>
      </c>
      <c r="H65" s="213">
        <v>16.0</v>
      </c>
      <c r="I65" s="213">
        <v>16.0</v>
      </c>
      <c r="J65" s="214">
        <v>0.0</v>
      </c>
      <c r="K65" s="211" t="s">
        <v>19187</v>
      </c>
      <c r="L65" s="211">
        <v>3.5627588E9</v>
      </c>
      <c r="M65" s="211" t="s">
        <v>18725</v>
      </c>
      <c r="N65" s="211" t="s">
        <v>3076</v>
      </c>
      <c r="O65" s="211" t="s">
        <v>19188</v>
      </c>
      <c r="P65" s="211" t="s">
        <v>2137</v>
      </c>
      <c r="Q65" s="230">
        <f>COUNTIF('Hedef Liste Tokat'!A:A,A65)</f>
        <v>1</v>
      </c>
    </row>
    <row r="66" ht="15.75" hidden="1" customHeight="1">
      <c r="A66" s="211" t="s">
        <v>19226</v>
      </c>
      <c r="B66" s="211" t="s">
        <v>19227</v>
      </c>
      <c r="C66" s="212" t="s">
        <v>2897</v>
      </c>
      <c r="D66" s="211" t="s">
        <v>1370</v>
      </c>
      <c r="E66" s="213">
        <v>1633.0</v>
      </c>
      <c r="F66" s="213">
        <v>154.0</v>
      </c>
      <c r="G66" s="213">
        <v>0.0</v>
      </c>
      <c r="H66" s="213">
        <v>51.0</v>
      </c>
      <c r="I66" s="213">
        <v>51.0</v>
      </c>
      <c r="J66" s="214">
        <v>0.0</v>
      </c>
      <c r="K66" s="211" t="s">
        <v>19228</v>
      </c>
      <c r="L66" s="211">
        <v>3.562123021E9</v>
      </c>
      <c r="M66" s="211" t="s">
        <v>1350</v>
      </c>
      <c r="N66" s="211" t="s">
        <v>18800</v>
      </c>
      <c r="O66" s="211" t="s">
        <v>18942</v>
      </c>
      <c r="P66" s="211" t="s">
        <v>2137</v>
      </c>
      <c r="Q66" s="230">
        <f>COUNTIF('Hedef Liste Tokat'!A:A,A66)</f>
        <v>1</v>
      </c>
    </row>
    <row r="67" ht="15.75" hidden="1" customHeight="1">
      <c r="A67" s="211" t="s">
        <v>19296</v>
      </c>
      <c r="B67" s="211" t="s">
        <v>19297</v>
      </c>
      <c r="C67" s="212" t="s">
        <v>2897</v>
      </c>
      <c r="D67" s="211" t="s">
        <v>1364</v>
      </c>
      <c r="E67" s="213">
        <v>741.0</v>
      </c>
      <c r="F67" s="211"/>
      <c r="G67" s="213">
        <v>9.0</v>
      </c>
      <c r="H67" s="213">
        <v>13.0</v>
      </c>
      <c r="I67" s="213">
        <v>22.0</v>
      </c>
      <c r="J67" s="214">
        <v>0.41</v>
      </c>
      <c r="K67" s="211" t="s">
        <v>19298</v>
      </c>
      <c r="L67" s="211">
        <v>5.356786628E9</v>
      </c>
      <c r="M67" s="211" t="s">
        <v>1350</v>
      </c>
      <c r="N67" s="211" t="s">
        <v>18735</v>
      </c>
      <c r="O67" s="211" t="s">
        <v>19299</v>
      </c>
      <c r="P67" s="211" t="s">
        <v>2137</v>
      </c>
      <c r="Q67" s="230">
        <f>COUNTIF('Hedef Liste Tokat'!A:A,A67)</f>
        <v>0</v>
      </c>
    </row>
    <row r="68" ht="15.75" hidden="1" customHeight="1">
      <c r="A68" s="211" t="s">
        <v>18827</v>
      </c>
      <c r="B68" s="211" t="s">
        <v>18828</v>
      </c>
      <c r="C68" s="212" t="s">
        <v>2897</v>
      </c>
      <c r="D68" s="211" t="s">
        <v>1348</v>
      </c>
      <c r="E68" s="213">
        <v>234.0</v>
      </c>
      <c r="F68" s="211"/>
      <c r="G68" s="213">
        <v>0.0</v>
      </c>
      <c r="H68" s="213">
        <v>19.0</v>
      </c>
      <c r="I68" s="213">
        <v>19.0</v>
      </c>
      <c r="J68" s="214">
        <v>0.0</v>
      </c>
      <c r="K68" s="211" t="s">
        <v>18829</v>
      </c>
      <c r="L68" s="211">
        <v>5.307753077E9</v>
      </c>
      <c r="M68" s="211" t="s">
        <v>1350</v>
      </c>
      <c r="N68" s="211" t="s">
        <v>18718</v>
      </c>
      <c r="O68" s="211" t="s">
        <v>18830</v>
      </c>
      <c r="P68" s="211" t="s">
        <v>2137</v>
      </c>
      <c r="Q68" s="230">
        <f>COUNTIF('Hedef Liste Tokat'!A:A,A68)</f>
        <v>1</v>
      </c>
    </row>
    <row r="69" ht="15.75" hidden="1" customHeight="1">
      <c r="A69" s="211" t="s">
        <v>18840</v>
      </c>
      <c r="B69" s="211" t="s">
        <v>18841</v>
      </c>
      <c r="C69" s="212" t="s">
        <v>2897</v>
      </c>
      <c r="D69" s="211" t="s">
        <v>1385</v>
      </c>
      <c r="E69" s="213">
        <v>136.0</v>
      </c>
      <c r="F69" s="213">
        <v>6.0</v>
      </c>
      <c r="G69" s="213">
        <v>0.0</v>
      </c>
      <c r="H69" s="213">
        <v>43.0</v>
      </c>
      <c r="I69" s="213">
        <v>43.0</v>
      </c>
      <c r="J69" s="214">
        <v>0.0</v>
      </c>
      <c r="K69" s="211" t="s">
        <v>18842</v>
      </c>
      <c r="L69" s="211">
        <v>3.56317808E9</v>
      </c>
      <c r="M69" s="211" t="s">
        <v>18843</v>
      </c>
      <c r="N69" s="211" t="s">
        <v>18844</v>
      </c>
      <c r="O69" s="211" t="s">
        <v>18845</v>
      </c>
      <c r="P69" s="211" t="s">
        <v>2137</v>
      </c>
      <c r="Q69" s="230">
        <f>COUNTIF('Hedef Liste Tokat'!A:A,A69)</f>
        <v>1</v>
      </c>
    </row>
    <row r="70" ht="15.75" hidden="1" customHeight="1">
      <c r="A70" s="211" t="s">
        <v>18742</v>
      </c>
      <c r="B70" s="211" t="s">
        <v>18743</v>
      </c>
      <c r="C70" s="212" t="s">
        <v>2897</v>
      </c>
      <c r="D70" s="211" t="s">
        <v>1364</v>
      </c>
      <c r="E70" s="213">
        <v>257.0</v>
      </c>
      <c r="F70" s="213">
        <v>25.0</v>
      </c>
      <c r="G70" s="213">
        <v>11.0</v>
      </c>
      <c r="H70" s="213">
        <v>24.0</v>
      </c>
      <c r="I70" s="213">
        <v>35.0</v>
      </c>
      <c r="J70" s="214">
        <v>0.31</v>
      </c>
      <c r="K70" s="211" t="s">
        <v>18744</v>
      </c>
      <c r="L70" s="211">
        <v>3.562121065E9</v>
      </c>
      <c r="M70" s="211" t="s">
        <v>1350</v>
      </c>
      <c r="N70" s="211" t="s">
        <v>18745</v>
      </c>
      <c r="O70" s="211" t="s">
        <v>18746</v>
      </c>
      <c r="P70" s="211" t="s">
        <v>2137</v>
      </c>
      <c r="Q70" s="230">
        <f>COUNTIF('Hedef Liste Tokat'!A:A,A70)</f>
        <v>1</v>
      </c>
    </row>
    <row r="71" ht="15.75" hidden="1" customHeight="1">
      <c r="A71" s="211" t="s">
        <v>18822</v>
      </c>
      <c r="B71" s="211" t="s">
        <v>18823</v>
      </c>
      <c r="C71" s="212" t="s">
        <v>2897</v>
      </c>
      <c r="D71" s="211" t="s">
        <v>1348</v>
      </c>
      <c r="E71" s="213">
        <v>5068.0</v>
      </c>
      <c r="F71" s="213">
        <v>365.0</v>
      </c>
      <c r="G71" s="213">
        <v>30.0</v>
      </c>
      <c r="H71" s="213">
        <v>9.0</v>
      </c>
      <c r="I71" s="213">
        <v>39.0</v>
      </c>
      <c r="J71" s="214">
        <v>0.77</v>
      </c>
      <c r="K71" s="211" t="s">
        <v>18824</v>
      </c>
      <c r="L71" s="211">
        <v>3.567770011E9</v>
      </c>
      <c r="M71" s="211" t="s">
        <v>18825</v>
      </c>
      <c r="N71" s="211" t="s">
        <v>1667</v>
      </c>
      <c r="O71" s="211" t="s">
        <v>18826</v>
      </c>
      <c r="P71" s="211" t="s">
        <v>2137</v>
      </c>
      <c r="Q71" s="230">
        <f>COUNTIF('Hedef Liste Tokat'!A:A,A71)</f>
        <v>1</v>
      </c>
    </row>
    <row r="72" ht="15.75" hidden="1" customHeight="1">
      <c r="A72" s="211" t="s">
        <v>18802</v>
      </c>
      <c r="B72" s="211" t="s">
        <v>18803</v>
      </c>
      <c r="C72" s="212" t="s">
        <v>2897</v>
      </c>
      <c r="D72" s="211" t="s">
        <v>1370</v>
      </c>
      <c r="E72" s="213">
        <v>370.0</v>
      </c>
      <c r="F72" s="211"/>
      <c r="G72" s="213">
        <v>0.0</v>
      </c>
      <c r="H72" s="213">
        <v>23.0</v>
      </c>
      <c r="I72" s="213">
        <v>23.0</v>
      </c>
      <c r="J72" s="214">
        <v>0.0</v>
      </c>
      <c r="K72" s="211" t="s">
        <v>18804</v>
      </c>
      <c r="L72" s="211">
        <v>3.56229102E9</v>
      </c>
      <c r="M72" s="211" t="s">
        <v>1350</v>
      </c>
      <c r="N72" s="211" t="s">
        <v>1945</v>
      </c>
      <c r="O72" s="211" t="s">
        <v>18805</v>
      </c>
      <c r="P72" s="211" t="s">
        <v>2137</v>
      </c>
      <c r="Q72" s="230">
        <f>COUNTIF('Hedef Liste Tokat'!A:A,A72)</f>
        <v>1</v>
      </c>
    </row>
    <row r="73" ht="15.75" hidden="1" customHeight="1">
      <c r="A73" s="211" t="s">
        <v>19300</v>
      </c>
      <c r="B73" s="211" t="s">
        <v>19301</v>
      </c>
      <c r="C73" s="212" t="s">
        <v>2897</v>
      </c>
      <c r="D73" s="211" t="s">
        <v>1364</v>
      </c>
      <c r="E73" s="213">
        <v>324.0</v>
      </c>
      <c r="F73" s="213">
        <v>11.0</v>
      </c>
      <c r="G73" s="213">
        <v>32.0</v>
      </c>
      <c r="H73" s="213">
        <v>7.0</v>
      </c>
      <c r="I73" s="213">
        <v>39.0</v>
      </c>
      <c r="J73" s="214">
        <v>0.82</v>
      </c>
      <c r="K73" s="211" t="s">
        <v>19302</v>
      </c>
      <c r="L73" s="211">
        <v>3.562758E9</v>
      </c>
      <c r="M73" s="211" t="s">
        <v>18725</v>
      </c>
      <c r="N73" s="211" t="s">
        <v>1667</v>
      </c>
      <c r="O73" s="211" t="s">
        <v>19303</v>
      </c>
      <c r="P73" s="211" t="s">
        <v>2165</v>
      </c>
      <c r="Q73" s="230">
        <f>COUNTIF('Hedef Liste Tokat'!A:A,A73)</f>
        <v>0</v>
      </c>
    </row>
    <row r="74" ht="15.75" hidden="1" customHeight="1">
      <c r="A74" s="211" t="s">
        <v>18983</v>
      </c>
      <c r="B74" s="211" t="s">
        <v>18984</v>
      </c>
      <c r="C74" s="212" t="s">
        <v>2897</v>
      </c>
      <c r="D74" s="211" t="s">
        <v>1370</v>
      </c>
      <c r="E74" s="213">
        <v>1350.0</v>
      </c>
      <c r="F74" s="211"/>
      <c r="G74" s="213">
        <v>0.0</v>
      </c>
      <c r="H74" s="213">
        <v>14.0</v>
      </c>
      <c r="I74" s="213">
        <v>14.0</v>
      </c>
      <c r="J74" s="214">
        <v>0.0</v>
      </c>
      <c r="K74" s="211" t="s">
        <v>18985</v>
      </c>
      <c r="L74" s="211">
        <v>3.5621249E9</v>
      </c>
      <c r="M74" s="211" t="s">
        <v>1350</v>
      </c>
      <c r="N74" s="211" t="s">
        <v>1945</v>
      </c>
      <c r="O74" s="211" t="s">
        <v>18755</v>
      </c>
      <c r="P74" s="211" t="s">
        <v>2137</v>
      </c>
      <c r="Q74" s="230">
        <f>COUNTIF('Hedef Liste Tokat'!A:A,A74)</f>
        <v>1</v>
      </c>
    </row>
    <row r="75" ht="15.75" hidden="1" customHeight="1">
      <c r="A75" s="211" t="s">
        <v>18903</v>
      </c>
      <c r="B75" s="211" t="s">
        <v>18904</v>
      </c>
      <c r="C75" s="212" t="s">
        <v>2897</v>
      </c>
      <c r="D75" s="211" t="s">
        <v>1370</v>
      </c>
      <c r="E75" s="213">
        <v>1020.0</v>
      </c>
      <c r="F75" s="211"/>
      <c r="G75" s="213">
        <v>0.0</v>
      </c>
      <c r="H75" s="213">
        <v>12.0</v>
      </c>
      <c r="I75" s="213">
        <v>12.0</v>
      </c>
      <c r="J75" s="214">
        <v>0.0</v>
      </c>
      <c r="K75" s="211" t="s">
        <v>18905</v>
      </c>
      <c r="L75" s="211">
        <v>3.56715808E9</v>
      </c>
      <c r="M75" s="211" t="s">
        <v>18825</v>
      </c>
      <c r="N75" s="211" t="s">
        <v>1667</v>
      </c>
      <c r="O75" s="211" t="s">
        <v>18875</v>
      </c>
      <c r="P75" s="211" t="s">
        <v>2137</v>
      </c>
      <c r="Q75" s="230">
        <f>COUNTIF('Hedef Liste Tokat'!A:A,A75)</f>
        <v>1</v>
      </c>
    </row>
    <row r="76" ht="15.75" hidden="1" customHeight="1">
      <c r="A76" s="211" t="s">
        <v>18788</v>
      </c>
      <c r="B76" s="211" t="s">
        <v>18789</v>
      </c>
      <c r="C76" s="212" t="s">
        <v>2897</v>
      </c>
      <c r="D76" s="211" t="s">
        <v>1507</v>
      </c>
      <c r="E76" s="213">
        <v>12.0</v>
      </c>
      <c r="F76" s="213">
        <v>9.0</v>
      </c>
      <c r="G76" s="213">
        <v>0.0</v>
      </c>
      <c r="H76" s="213">
        <v>21.0</v>
      </c>
      <c r="I76" s="213">
        <v>21.0</v>
      </c>
      <c r="J76" s="214">
        <v>0.0</v>
      </c>
      <c r="K76" s="211" t="s">
        <v>18790</v>
      </c>
      <c r="L76" s="211">
        <v>5.469516E9</v>
      </c>
      <c r="M76" s="211" t="s">
        <v>1350</v>
      </c>
      <c r="N76" s="211" t="s">
        <v>1945</v>
      </c>
      <c r="O76" s="211" t="s">
        <v>18791</v>
      </c>
      <c r="P76" s="211" t="s">
        <v>2137</v>
      </c>
      <c r="Q76" s="230">
        <f>COUNTIF('Hedef Liste Tokat'!A:A,A76)</f>
        <v>1</v>
      </c>
    </row>
    <row r="77" ht="15.75" hidden="1" customHeight="1">
      <c r="A77" s="211" t="s">
        <v>18996</v>
      </c>
      <c r="B77" s="211" t="s">
        <v>18997</v>
      </c>
      <c r="C77" s="212" t="s">
        <v>2897</v>
      </c>
      <c r="D77" s="211" t="s">
        <v>1370</v>
      </c>
      <c r="E77" s="213">
        <v>221.0</v>
      </c>
      <c r="F77" s="213">
        <v>31.0</v>
      </c>
      <c r="G77" s="213">
        <v>0.0</v>
      </c>
      <c r="H77" s="213">
        <v>26.0</v>
      </c>
      <c r="I77" s="213">
        <v>26.0</v>
      </c>
      <c r="J77" s="214">
        <v>0.0</v>
      </c>
      <c r="K77" s="211" t="s">
        <v>18998</v>
      </c>
      <c r="L77" s="211">
        <v>3.56715201E9</v>
      </c>
      <c r="M77" s="211" t="s">
        <v>18825</v>
      </c>
      <c r="N77" s="211" t="s">
        <v>18999</v>
      </c>
      <c r="O77" s="211" t="s">
        <v>19000</v>
      </c>
      <c r="P77" s="211" t="s">
        <v>2137</v>
      </c>
      <c r="Q77" s="230">
        <f>COUNTIF('Hedef Liste Tokat'!A:A,A77)</f>
        <v>1</v>
      </c>
    </row>
    <row r="78" ht="15.75" hidden="1" customHeight="1">
      <c r="A78" s="211" t="s">
        <v>18926</v>
      </c>
      <c r="B78" s="211" t="s">
        <v>18927</v>
      </c>
      <c r="C78" s="212" t="s">
        <v>2897</v>
      </c>
      <c r="D78" s="211" t="s">
        <v>1493</v>
      </c>
      <c r="E78" s="213">
        <v>4.0</v>
      </c>
      <c r="F78" s="213">
        <v>3.0</v>
      </c>
      <c r="G78" s="213">
        <v>0.0</v>
      </c>
      <c r="H78" s="213">
        <v>15.0</v>
      </c>
      <c r="I78" s="213">
        <v>15.0</v>
      </c>
      <c r="J78" s="214">
        <v>0.0</v>
      </c>
      <c r="K78" s="211" t="s">
        <v>18928</v>
      </c>
      <c r="L78" s="211">
        <v>5.45319655E9</v>
      </c>
      <c r="M78" s="211" t="s">
        <v>18825</v>
      </c>
      <c r="N78" s="211" t="s">
        <v>1667</v>
      </c>
      <c r="O78" s="211" t="s">
        <v>18929</v>
      </c>
      <c r="P78" s="211" t="s">
        <v>2137</v>
      </c>
      <c r="Q78" s="230">
        <f>COUNTIF('Hedef Liste Tokat'!A:A,A78)</f>
        <v>1</v>
      </c>
    </row>
    <row r="79" ht="15.75" hidden="1" customHeight="1">
      <c r="A79" s="211" t="s">
        <v>18832</v>
      </c>
      <c r="B79" s="211" t="s">
        <v>18833</v>
      </c>
      <c r="C79" s="212" t="s">
        <v>2897</v>
      </c>
      <c r="D79" s="211" t="s">
        <v>1370</v>
      </c>
      <c r="E79" s="213">
        <v>24.0</v>
      </c>
      <c r="F79" s="211"/>
      <c r="G79" s="213">
        <v>0.0</v>
      </c>
      <c r="H79" s="213">
        <v>12.0</v>
      </c>
      <c r="I79" s="213">
        <v>12.0</v>
      </c>
      <c r="J79" s="214">
        <v>0.0</v>
      </c>
      <c r="K79" s="211" t="s">
        <v>18834</v>
      </c>
      <c r="L79" s="211">
        <v>3.562130303E9</v>
      </c>
      <c r="M79" s="211" t="s">
        <v>1350</v>
      </c>
      <c r="N79" s="211" t="s">
        <v>18800</v>
      </c>
      <c r="O79" s="211" t="s">
        <v>18835</v>
      </c>
      <c r="P79" s="211" t="s">
        <v>2137</v>
      </c>
      <c r="Q79" s="230">
        <f>COUNTIF('Hedef Liste Tokat'!A:A,A79)</f>
        <v>1</v>
      </c>
    </row>
    <row r="80" ht="15.75" hidden="1" customHeight="1">
      <c r="A80" s="211" t="s">
        <v>19154</v>
      </c>
      <c r="B80" s="211" t="s">
        <v>19155</v>
      </c>
      <c r="C80" s="212" t="s">
        <v>2897</v>
      </c>
      <c r="D80" s="211" t="s">
        <v>1370</v>
      </c>
      <c r="E80" s="213">
        <v>288.0</v>
      </c>
      <c r="F80" s="213">
        <v>29.0</v>
      </c>
      <c r="G80" s="213">
        <v>15.0</v>
      </c>
      <c r="H80" s="213">
        <v>15.0</v>
      </c>
      <c r="I80" s="213">
        <v>30.0</v>
      </c>
      <c r="J80" s="214">
        <v>0.5</v>
      </c>
      <c r="K80" s="211" t="s">
        <v>19156</v>
      </c>
      <c r="L80" s="211">
        <v>3.56233E9</v>
      </c>
      <c r="M80" s="211" t="s">
        <v>1350</v>
      </c>
      <c r="N80" s="211" t="s">
        <v>18718</v>
      </c>
      <c r="O80" s="211" t="s">
        <v>18755</v>
      </c>
      <c r="P80" s="211" t="s">
        <v>2137</v>
      </c>
      <c r="Q80" s="230">
        <f>COUNTIF('Hedef Liste Tokat'!A:A,A80)</f>
        <v>1</v>
      </c>
    </row>
    <row r="81" ht="15.75" hidden="1" customHeight="1">
      <c r="A81" s="211" t="s">
        <v>19304</v>
      </c>
      <c r="B81" s="211" t="s">
        <v>19305</v>
      </c>
      <c r="C81" s="212" t="s">
        <v>2897</v>
      </c>
      <c r="D81" s="211" t="s">
        <v>1364</v>
      </c>
      <c r="E81" s="213">
        <v>1130.0</v>
      </c>
      <c r="F81" s="213">
        <v>59.0</v>
      </c>
      <c r="G81" s="213">
        <v>18.0</v>
      </c>
      <c r="H81" s="213">
        <v>2.0</v>
      </c>
      <c r="I81" s="213">
        <v>20.0</v>
      </c>
      <c r="J81" s="214">
        <v>0.9</v>
      </c>
      <c r="K81" s="211" t="s">
        <v>19306</v>
      </c>
      <c r="L81" s="211">
        <v>5.453712802E9</v>
      </c>
      <c r="M81" s="211" t="s">
        <v>1350</v>
      </c>
      <c r="N81" s="211" t="s">
        <v>1945</v>
      </c>
      <c r="O81" s="211" t="s">
        <v>18755</v>
      </c>
      <c r="P81" s="211" t="s">
        <v>2165</v>
      </c>
      <c r="Q81" s="230">
        <f>COUNTIF('Hedef Liste Tokat'!A:A,A81)</f>
        <v>0</v>
      </c>
    </row>
    <row r="82" ht="15.75" hidden="1" customHeight="1">
      <c r="A82" s="211" t="s">
        <v>18864</v>
      </c>
      <c r="B82" s="211" t="s">
        <v>18865</v>
      </c>
      <c r="C82" s="212" t="s">
        <v>2897</v>
      </c>
      <c r="D82" s="211" t="s">
        <v>1370</v>
      </c>
      <c r="E82" s="213">
        <v>1531.0</v>
      </c>
      <c r="F82" s="213">
        <v>53.0</v>
      </c>
      <c r="G82" s="213">
        <v>0.0</v>
      </c>
      <c r="H82" s="213">
        <v>35.0</v>
      </c>
      <c r="I82" s="213">
        <v>35.0</v>
      </c>
      <c r="J82" s="214">
        <v>0.0</v>
      </c>
      <c r="K82" s="211" t="s">
        <v>18866</v>
      </c>
      <c r="L82" s="211">
        <v>3.56715526E9</v>
      </c>
      <c r="M82" s="211" t="s">
        <v>18825</v>
      </c>
      <c r="N82" s="211" t="s">
        <v>1667</v>
      </c>
      <c r="O82" s="211" t="s">
        <v>18867</v>
      </c>
      <c r="P82" s="211" t="s">
        <v>2137</v>
      </c>
      <c r="Q82" s="230">
        <f>COUNTIF('Hedef Liste Tokat'!A:A,A82)</f>
        <v>1</v>
      </c>
    </row>
    <row r="83" ht="15.75" hidden="1" customHeight="1">
      <c r="A83" s="211" t="s">
        <v>19138</v>
      </c>
      <c r="B83" s="211" t="s">
        <v>19139</v>
      </c>
      <c r="C83" s="212" t="s">
        <v>2897</v>
      </c>
      <c r="D83" s="211" t="s">
        <v>1364</v>
      </c>
      <c r="E83" s="213">
        <v>801.0</v>
      </c>
      <c r="F83" s="213">
        <v>39.0</v>
      </c>
      <c r="G83" s="213">
        <v>0.0</v>
      </c>
      <c r="H83" s="213">
        <v>9.0</v>
      </c>
      <c r="I83" s="213">
        <v>9.0</v>
      </c>
      <c r="J83" s="214">
        <v>0.0</v>
      </c>
      <c r="K83" s="211" t="s">
        <v>19140</v>
      </c>
      <c r="L83" s="211">
        <v>5.362634727E9</v>
      </c>
      <c r="M83" s="211" t="s">
        <v>1350</v>
      </c>
      <c r="N83" s="211" t="s">
        <v>1945</v>
      </c>
      <c r="O83" s="211" t="s">
        <v>18805</v>
      </c>
      <c r="P83" s="211" t="s">
        <v>2137</v>
      </c>
      <c r="Q83" s="230">
        <f>COUNTIF('Hedef Liste Tokat'!A:A,A83)</f>
        <v>1</v>
      </c>
    </row>
    <row r="84" ht="15.75" hidden="1" customHeight="1">
      <c r="A84" s="211" t="s">
        <v>19148</v>
      </c>
      <c r="B84" s="211" t="s">
        <v>19149</v>
      </c>
      <c r="C84" s="212" t="s">
        <v>2897</v>
      </c>
      <c r="D84" s="211" t="s">
        <v>1364</v>
      </c>
      <c r="E84" s="213">
        <v>27.0</v>
      </c>
      <c r="F84" s="213">
        <v>4.0</v>
      </c>
      <c r="G84" s="213">
        <v>0.0</v>
      </c>
      <c r="H84" s="213">
        <v>34.0</v>
      </c>
      <c r="I84" s="213">
        <v>34.0</v>
      </c>
      <c r="J84" s="214">
        <v>0.0</v>
      </c>
      <c r="K84" s="211" t="s">
        <v>19120</v>
      </c>
      <c r="L84" s="211">
        <v>3.562121616E9</v>
      </c>
      <c r="M84" s="211" t="s">
        <v>1350</v>
      </c>
      <c r="N84" s="211" t="s">
        <v>19121</v>
      </c>
      <c r="O84" s="211" t="s">
        <v>19122</v>
      </c>
      <c r="P84" s="211" t="s">
        <v>2137</v>
      </c>
      <c r="Q84" s="230">
        <f>COUNTIF('Hedef Liste Tokat'!A:A,A84)</f>
        <v>1</v>
      </c>
    </row>
    <row r="85" ht="15.75" hidden="1" customHeight="1">
      <c r="A85" s="211" t="s">
        <v>19219</v>
      </c>
      <c r="B85" s="211" t="s">
        <v>19220</v>
      </c>
      <c r="C85" s="212" t="s">
        <v>2897</v>
      </c>
      <c r="D85" s="211" t="s">
        <v>1507</v>
      </c>
      <c r="E85" s="213">
        <v>10.0</v>
      </c>
      <c r="F85" s="213">
        <v>10.0</v>
      </c>
      <c r="G85" s="213">
        <v>0.0</v>
      </c>
      <c r="H85" s="213">
        <v>44.0</v>
      </c>
      <c r="I85" s="213">
        <v>44.0</v>
      </c>
      <c r="J85" s="214">
        <v>0.0</v>
      </c>
      <c r="K85" s="211" t="s">
        <v>19221</v>
      </c>
      <c r="L85" s="211">
        <v>5.55169601E9</v>
      </c>
      <c r="M85" s="211" t="s">
        <v>18843</v>
      </c>
      <c r="N85" s="211" t="s">
        <v>19222</v>
      </c>
      <c r="O85" s="211" t="s">
        <v>19223</v>
      </c>
      <c r="P85" s="211" t="s">
        <v>2137</v>
      </c>
      <c r="Q85" s="230">
        <f>COUNTIF('Hedef Liste Tokat'!A:A,A85)</f>
        <v>1</v>
      </c>
    </row>
    <row r="86" ht="15.75" hidden="1" customHeight="1">
      <c r="A86" s="211" t="s">
        <v>18960</v>
      </c>
      <c r="B86" s="211" t="s">
        <v>18961</v>
      </c>
      <c r="C86" s="212" t="s">
        <v>2897</v>
      </c>
      <c r="D86" s="211" t="s">
        <v>1378</v>
      </c>
      <c r="E86" s="213">
        <v>9.0</v>
      </c>
      <c r="F86" s="213">
        <v>6.0</v>
      </c>
      <c r="G86" s="213">
        <v>0.0</v>
      </c>
      <c r="H86" s="213">
        <v>11.0</v>
      </c>
      <c r="I86" s="213">
        <v>11.0</v>
      </c>
      <c r="J86" s="214">
        <v>0.0</v>
      </c>
      <c r="K86" s="211" t="s">
        <v>18962</v>
      </c>
      <c r="L86" s="211">
        <v>3.562141054E9</v>
      </c>
      <c r="M86" s="211" t="s">
        <v>1350</v>
      </c>
      <c r="N86" s="211" t="s">
        <v>18963</v>
      </c>
      <c r="O86" s="211" t="s">
        <v>18964</v>
      </c>
      <c r="P86" s="211" t="s">
        <v>2137</v>
      </c>
      <c r="Q86" s="230">
        <f>COUNTIF('Hedef Liste Tokat'!A:A,A86)</f>
        <v>1</v>
      </c>
    </row>
    <row r="87" ht="15.75" hidden="1" customHeight="1">
      <c r="A87" s="211" t="s">
        <v>19307</v>
      </c>
      <c r="B87" s="211" t="s">
        <v>19308</v>
      </c>
      <c r="C87" s="212" t="s">
        <v>2909</v>
      </c>
      <c r="D87" s="211" t="s">
        <v>1493</v>
      </c>
      <c r="E87" s="211"/>
      <c r="F87" s="211"/>
      <c r="G87" s="213">
        <v>92.0</v>
      </c>
      <c r="H87" s="213">
        <v>1.0</v>
      </c>
      <c r="I87" s="213">
        <v>93.0</v>
      </c>
      <c r="J87" s="214">
        <v>0.99</v>
      </c>
      <c r="K87" s="211" t="s">
        <v>2958</v>
      </c>
      <c r="L87" s="211">
        <v>1.111111111E9</v>
      </c>
      <c r="M87" s="211" t="s">
        <v>1350</v>
      </c>
      <c r="N87" s="211" t="s">
        <v>18718</v>
      </c>
      <c r="O87" s="211" t="s">
        <v>19309</v>
      </c>
      <c r="P87" s="211" t="s">
        <v>2165</v>
      </c>
      <c r="Q87" s="230">
        <f>COUNTIF('Hedef Liste Tokat'!A:A,A87)</f>
        <v>0</v>
      </c>
    </row>
    <row r="88" ht="15.75" hidden="1" customHeight="1">
      <c r="A88" s="211" t="s">
        <v>19031</v>
      </c>
      <c r="B88" s="211" t="s">
        <v>19032</v>
      </c>
      <c r="C88" s="212" t="s">
        <v>2897</v>
      </c>
      <c r="D88" s="211" t="s">
        <v>1370</v>
      </c>
      <c r="E88" s="213">
        <v>121.0</v>
      </c>
      <c r="F88" s="211"/>
      <c r="G88" s="213">
        <v>0.0</v>
      </c>
      <c r="H88" s="213">
        <v>21.0</v>
      </c>
      <c r="I88" s="213">
        <v>21.0</v>
      </c>
      <c r="J88" s="214">
        <v>0.0</v>
      </c>
      <c r="K88" s="211" t="s">
        <v>19033</v>
      </c>
      <c r="L88" s="211">
        <v>3.56318086E9</v>
      </c>
      <c r="M88" s="211" t="s">
        <v>18843</v>
      </c>
      <c r="N88" s="211" t="s">
        <v>19034</v>
      </c>
      <c r="O88" s="211" t="s">
        <v>19035</v>
      </c>
      <c r="P88" s="211" t="s">
        <v>2137</v>
      </c>
      <c r="Q88" s="230">
        <f>COUNTIF('Hedef Liste Tokat'!A:A,A88)</f>
        <v>1</v>
      </c>
    </row>
    <row r="89" ht="15.75" hidden="1" customHeight="1">
      <c r="A89" s="211" t="s">
        <v>19310</v>
      </c>
      <c r="B89" s="211" t="s">
        <v>19311</v>
      </c>
      <c r="C89" s="212" t="s">
        <v>2897</v>
      </c>
      <c r="D89" s="211" t="s">
        <v>1370</v>
      </c>
      <c r="E89" s="213">
        <v>535.0</v>
      </c>
      <c r="F89" s="213">
        <v>73.0</v>
      </c>
      <c r="G89" s="213">
        <v>0.0</v>
      </c>
      <c r="H89" s="213">
        <v>9.0</v>
      </c>
      <c r="I89" s="213">
        <v>9.0</v>
      </c>
      <c r="J89" s="214">
        <v>0.0</v>
      </c>
      <c r="K89" s="211" t="s">
        <v>19312</v>
      </c>
      <c r="L89" s="211">
        <v>3.567000001E9</v>
      </c>
      <c r="M89" s="211" t="s">
        <v>18825</v>
      </c>
      <c r="N89" s="211" t="s">
        <v>1667</v>
      </c>
      <c r="O89" s="211" t="s">
        <v>19313</v>
      </c>
      <c r="P89" s="211" t="s">
        <v>2165</v>
      </c>
      <c r="Q89" s="230">
        <f>COUNTIF('Hedef Liste Tokat'!A:A,A89)</f>
        <v>0</v>
      </c>
    </row>
    <row r="90" ht="15.75" hidden="1" customHeight="1">
      <c r="A90" s="211" t="s">
        <v>18752</v>
      </c>
      <c r="B90" s="211" t="s">
        <v>18753</v>
      </c>
      <c r="C90" s="212" t="s">
        <v>2897</v>
      </c>
      <c r="D90" s="211" t="s">
        <v>1378</v>
      </c>
      <c r="E90" s="213">
        <v>321.0</v>
      </c>
      <c r="F90" s="213">
        <v>73.0</v>
      </c>
      <c r="G90" s="213">
        <v>13.0</v>
      </c>
      <c r="H90" s="213">
        <v>13.0</v>
      </c>
      <c r="I90" s="213">
        <v>26.0</v>
      </c>
      <c r="J90" s="214">
        <v>0.5</v>
      </c>
      <c r="K90" s="211" t="s">
        <v>18754</v>
      </c>
      <c r="L90" s="211">
        <v>3.5621433E9</v>
      </c>
      <c r="M90" s="211" t="s">
        <v>1350</v>
      </c>
      <c r="N90" s="211" t="s">
        <v>18718</v>
      </c>
      <c r="O90" s="211" t="s">
        <v>18755</v>
      </c>
      <c r="P90" s="211" t="s">
        <v>2137</v>
      </c>
      <c r="Q90" s="230">
        <f>COUNTIF('Hedef Liste Tokat'!A:A,A90)</f>
        <v>1</v>
      </c>
    </row>
    <row r="91" ht="15.75" hidden="1" customHeight="1">
      <c r="A91" s="211" t="s">
        <v>19100</v>
      </c>
      <c r="B91" s="211" t="s">
        <v>19101</v>
      </c>
      <c r="C91" s="212" t="s">
        <v>2897</v>
      </c>
      <c r="D91" s="211" t="s">
        <v>1378</v>
      </c>
      <c r="E91" s="213">
        <v>370.0</v>
      </c>
      <c r="F91" s="213">
        <v>43.0</v>
      </c>
      <c r="G91" s="213">
        <v>0.0</v>
      </c>
      <c r="H91" s="213">
        <v>25.0</v>
      </c>
      <c r="I91" s="213">
        <v>25.0</v>
      </c>
      <c r="J91" s="214">
        <v>0.0</v>
      </c>
      <c r="K91" s="211" t="s">
        <v>19102</v>
      </c>
      <c r="L91" s="211">
        <v>3.56715216E9</v>
      </c>
      <c r="M91" s="211" t="s">
        <v>18825</v>
      </c>
      <c r="N91" s="211" t="s">
        <v>1667</v>
      </c>
      <c r="O91" s="211" t="s">
        <v>18875</v>
      </c>
      <c r="P91" s="211" t="s">
        <v>2137</v>
      </c>
      <c r="Q91" s="230">
        <f>COUNTIF('Hedef Liste Tokat'!A:A,A91)</f>
        <v>1</v>
      </c>
    </row>
    <row r="92" ht="15.75" hidden="1" customHeight="1">
      <c r="A92" s="211" t="s">
        <v>19224</v>
      </c>
      <c r="B92" s="211" t="s">
        <v>19225</v>
      </c>
      <c r="C92" s="212" t="s">
        <v>2897</v>
      </c>
      <c r="D92" s="211" t="s">
        <v>1370</v>
      </c>
      <c r="E92" s="213">
        <v>21.0</v>
      </c>
      <c r="F92" s="213">
        <v>3.0</v>
      </c>
      <c r="G92" s="213">
        <v>0.0</v>
      </c>
      <c r="H92" s="213">
        <v>8.0</v>
      </c>
      <c r="I92" s="213">
        <v>8.0</v>
      </c>
      <c r="J92" s="214">
        <v>0.0</v>
      </c>
      <c r="K92" s="211" t="s">
        <v>19025</v>
      </c>
      <c r="L92" s="211">
        <v>5.41904841E9</v>
      </c>
      <c r="M92" s="211" t="s">
        <v>18825</v>
      </c>
      <c r="N92" s="211" t="s">
        <v>2321</v>
      </c>
      <c r="O92" s="211" t="s">
        <v>19026</v>
      </c>
      <c r="P92" s="211" t="s">
        <v>2137</v>
      </c>
      <c r="Q92" s="230">
        <f>COUNTIF('Hedef Liste Tokat'!A:A,A92)</f>
        <v>1</v>
      </c>
    </row>
    <row r="93" ht="15.75" hidden="1" customHeight="1">
      <c r="A93" s="211" t="s">
        <v>19197</v>
      </c>
      <c r="B93" s="211" t="s">
        <v>19198</v>
      </c>
      <c r="C93" s="212" t="s">
        <v>2897</v>
      </c>
      <c r="D93" s="211" t="s">
        <v>1370</v>
      </c>
      <c r="E93" s="211"/>
      <c r="F93" s="211"/>
      <c r="G93" s="213">
        <v>0.0</v>
      </c>
      <c r="H93" s="213">
        <v>21.0</v>
      </c>
      <c r="I93" s="213">
        <v>21.0</v>
      </c>
      <c r="J93" s="214">
        <v>0.0</v>
      </c>
      <c r="K93" s="211" t="s">
        <v>19199</v>
      </c>
      <c r="L93" s="211">
        <v>3.562756845E9</v>
      </c>
      <c r="M93" s="211" t="s">
        <v>1350</v>
      </c>
      <c r="N93" s="211" t="s">
        <v>18963</v>
      </c>
      <c r="O93" s="211" t="s">
        <v>19200</v>
      </c>
      <c r="P93" s="211" t="s">
        <v>2137</v>
      </c>
      <c r="Q93" s="230">
        <f>COUNTIF('Hedef Liste Tokat'!A:A,A93)</f>
        <v>1</v>
      </c>
    </row>
    <row r="94" ht="15.75" hidden="1" customHeight="1">
      <c r="A94" s="211" t="s">
        <v>18885</v>
      </c>
      <c r="B94" s="211" t="s">
        <v>18886</v>
      </c>
      <c r="C94" s="212" t="s">
        <v>2897</v>
      </c>
      <c r="D94" s="211" t="s">
        <v>1832</v>
      </c>
      <c r="E94" s="213">
        <v>376.0</v>
      </c>
      <c r="F94" s="213">
        <v>6.0</v>
      </c>
      <c r="G94" s="213">
        <v>0.0</v>
      </c>
      <c r="H94" s="213">
        <v>11.0</v>
      </c>
      <c r="I94" s="213">
        <v>11.0</v>
      </c>
      <c r="J94" s="214">
        <v>0.0</v>
      </c>
      <c r="K94" s="211" t="s">
        <v>18887</v>
      </c>
      <c r="L94" s="211">
        <v>3.56214402E9</v>
      </c>
      <c r="M94" s="211" t="s">
        <v>1350</v>
      </c>
      <c r="N94" s="211" t="s">
        <v>18718</v>
      </c>
      <c r="O94" s="211" t="s">
        <v>18755</v>
      </c>
      <c r="P94" s="211" t="s">
        <v>2137</v>
      </c>
      <c r="Q94" s="230">
        <f>COUNTIF('Hedef Liste Tokat'!A:A,A94)</f>
        <v>1</v>
      </c>
    </row>
    <row r="95" ht="15.75" hidden="1" customHeight="1">
      <c r="A95" s="211" t="s">
        <v>19069</v>
      </c>
      <c r="B95" s="211" t="s">
        <v>19070</v>
      </c>
      <c r="C95" s="212" t="s">
        <v>2897</v>
      </c>
      <c r="D95" s="211" t="s">
        <v>1364</v>
      </c>
      <c r="E95" s="213">
        <v>151.0</v>
      </c>
      <c r="F95" s="213">
        <v>25.0</v>
      </c>
      <c r="G95" s="213">
        <v>0.0</v>
      </c>
      <c r="H95" s="213">
        <v>6.0</v>
      </c>
      <c r="I95" s="213">
        <v>6.0</v>
      </c>
      <c r="J95" s="214">
        <v>0.0</v>
      </c>
      <c r="K95" s="211" t="s">
        <v>19071</v>
      </c>
      <c r="L95" s="211">
        <v>3.567152715E9</v>
      </c>
      <c r="M95" s="211" t="s">
        <v>18825</v>
      </c>
      <c r="N95" s="211" t="s">
        <v>1667</v>
      </c>
      <c r="O95" s="211" t="s">
        <v>18875</v>
      </c>
      <c r="P95" s="211" t="s">
        <v>2137</v>
      </c>
      <c r="Q95" s="230">
        <f>COUNTIF('Hedef Liste Tokat'!A:A,A95)</f>
        <v>1</v>
      </c>
    </row>
    <row r="96" ht="15.75" hidden="1" customHeight="1">
      <c r="A96" s="211" t="s">
        <v>18951</v>
      </c>
      <c r="B96" s="211" t="s">
        <v>18952</v>
      </c>
      <c r="C96" s="212" t="s">
        <v>2897</v>
      </c>
      <c r="D96" s="211" t="s">
        <v>1378</v>
      </c>
      <c r="E96" s="213">
        <v>211.0</v>
      </c>
      <c r="F96" s="213">
        <v>89.0</v>
      </c>
      <c r="G96" s="213">
        <v>0.0</v>
      </c>
      <c r="H96" s="213">
        <v>131.0</v>
      </c>
      <c r="I96" s="213">
        <v>131.0</v>
      </c>
      <c r="J96" s="214">
        <v>0.0</v>
      </c>
      <c r="K96" s="211" t="s">
        <v>18953</v>
      </c>
      <c r="L96" s="211">
        <v>3.56201005E9</v>
      </c>
      <c r="M96" s="211" t="s">
        <v>1350</v>
      </c>
      <c r="N96" s="211" t="s">
        <v>18718</v>
      </c>
      <c r="O96" s="211" t="s">
        <v>18954</v>
      </c>
      <c r="P96" s="211" t="s">
        <v>2137</v>
      </c>
      <c r="Q96" s="230">
        <f>COUNTIF('Hedef Liste Tokat'!A:A,A96)</f>
        <v>1</v>
      </c>
    </row>
    <row r="97" ht="15.75" hidden="1" customHeight="1">
      <c r="A97" s="211" t="s">
        <v>19314</v>
      </c>
      <c r="B97" s="211" t="s">
        <v>19315</v>
      </c>
      <c r="C97" s="212" t="s">
        <v>2897</v>
      </c>
      <c r="D97" s="211" t="s">
        <v>1364</v>
      </c>
      <c r="E97" s="213">
        <v>45.0</v>
      </c>
      <c r="F97" s="213">
        <v>21.0</v>
      </c>
      <c r="G97" s="213">
        <v>87.0</v>
      </c>
      <c r="H97" s="213">
        <v>8.0</v>
      </c>
      <c r="I97" s="213">
        <v>95.0</v>
      </c>
      <c r="J97" s="214">
        <v>0.92</v>
      </c>
      <c r="K97" s="211" t="s">
        <v>2216</v>
      </c>
      <c r="L97" s="211">
        <v>5.4131758E9</v>
      </c>
      <c r="M97" s="211" t="s">
        <v>18843</v>
      </c>
      <c r="N97" s="211" t="s">
        <v>18883</v>
      </c>
      <c r="O97" s="211" t="s">
        <v>19316</v>
      </c>
      <c r="P97" s="211" t="s">
        <v>2165</v>
      </c>
      <c r="Q97" s="230">
        <f>COUNTIF('Hedef Liste Tokat'!A:A,A97)</f>
        <v>0</v>
      </c>
    </row>
    <row r="98" ht="15.75" hidden="1" customHeight="1">
      <c r="A98" s="211" t="s">
        <v>19096</v>
      </c>
      <c r="B98" s="211" t="s">
        <v>19097</v>
      </c>
      <c r="C98" s="212" t="s">
        <v>2897</v>
      </c>
      <c r="D98" s="211" t="s">
        <v>1378</v>
      </c>
      <c r="E98" s="213">
        <v>102.0</v>
      </c>
      <c r="F98" s="213">
        <v>49.0</v>
      </c>
      <c r="G98" s="213">
        <v>0.0</v>
      </c>
      <c r="H98" s="213">
        <v>28.0</v>
      </c>
      <c r="I98" s="213">
        <v>28.0</v>
      </c>
      <c r="J98" s="214">
        <v>0.0</v>
      </c>
      <c r="K98" s="211" t="s">
        <v>19098</v>
      </c>
      <c r="L98" s="211">
        <v>3.562141414E9</v>
      </c>
      <c r="M98" s="211" t="s">
        <v>1350</v>
      </c>
      <c r="N98" s="211" t="s">
        <v>18718</v>
      </c>
      <c r="O98" s="211" t="s">
        <v>19099</v>
      </c>
      <c r="P98" s="211" t="s">
        <v>2137</v>
      </c>
      <c r="Q98" s="230">
        <f>COUNTIF('Hedef Liste Tokat'!A:A,A98)</f>
        <v>1</v>
      </c>
    </row>
    <row r="99" ht="15.75" hidden="1" customHeight="1">
      <c r="A99" s="211" t="s">
        <v>19159</v>
      </c>
      <c r="B99" s="211" t="s">
        <v>19160</v>
      </c>
      <c r="C99" s="212" t="s">
        <v>2897</v>
      </c>
      <c r="D99" s="211" t="s">
        <v>1370</v>
      </c>
      <c r="E99" s="213">
        <v>46.0</v>
      </c>
      <c r="F99" s="211"/>
      <c r="G99" s="213">
        <v>0.0</v>
      </c>
      <c r="H99" s="213">
        <v>48.0</v>
      </c>
      <c r="I99" s="213">
        <v>48.0</v>
      </c>
      <c r="J99" s="214">
        <v>0.0</v>
      </c>
      <c r="K99" s="211" t="s">
        <v>19161</v>
      </c>
      <c r="L99" s="211">
        <v>3.567158675E9</v>
      </c>
      <c r="M99" s="211" t="s">
        <v>18825</v>
      </c>
      <c r="N99" s="211" t="s">
        <v>18999</v>
      </c>
      <c r="O99" s="211" t="s">
        <v>19162</v>
      </c>
      <c r="P99" s="211" t="s">
        <v>2137</v>
      </c>
      <c r="Q99" s="230">
        <f>COUNTIF('Hedef Liste Tokat'!A:A,A99)</f>
        <v>1</v>
      </c>
    </row>
    <row r="100" ht="15.75" hidden="1" customHeight="1">
      <c r="A100" s="211" t="s">
        <v>18922</v>
      </c>
      <c r="B100" s="211" t="s">
        <v>18923</v>
      </c>
      <c r="C100" s="212" t="s">
        <v>2897</v>
      </c>
      <c r="D100" s="211" t="s">
        <v>1507</v>
      </c>
      <c r="E100" s="213">
        <v>51.0</v>
      </c>
      <c r="F100" s="213">
        <v>34.0</v>
      </c>
      <c r="G100" s="213">
        <v>0.0</v>
      </c>
      <c r="H100" s="213">
        <v>52.0</v>
      </c>
      <c r="I100" s="213">
        <v>52.0</v>
      </c>
      <c r="J100" s="214">
        <v>0.0</v>
      </c>
      <c r="K100" s="211" t="s">
        <v>18924</v>
      </c>
      <c r="L100" s="211">
        <v>3.562757307E9</v>
      </c>
      <c r="M100" s="211" t="s">
        <v>18725</v>
      </c>
      <c r="N100" s="211" t="s">
        <v>3076</v>
      </c>
      <c r="O100" s="211" t="s">
        <v>18925</v>
      </c>
      <c r="P100" s="211" t="s">
        <v>2137</v>
      </c>
      <c r="Q100" s="230">
        <f>COUNTIF('Hedef Liste Tokat'!A:A,A100)</f>
        <v>1</v>
      </c>
    </row>
    <row r="101" ht="15.75" hidden="1" customHeight="1">
      <c r="A101" s="211" t="s">
        <v>19092</v>
      </c>
      <c r="B101" s="211" t="s">
        <v>19093</v>
      </c>
      <c r="C101" s="212" t="s">
        <v>2897</v>
      </c>
      <c r="D101" s="211" t="s">
        <v>1348</v>
      </c>
      <c r="E101" s="213">
        <v>16.0</v>
      </c>
      <c r="F101" s="211"/>
      <c r="G101" s="213">
        <v>0.0</v>
      </c>
      <c r="H101" s="213">
        <v>13.0</v>
      </c>
      <c r="I101" s="213">
        <v>13.0</v>
      </c>
      <c r="J101" s="214">
        <v>0.0</v>
      </c>
      <c r="K101" s="211" t="s">
        <v>19094</v>
      </c>
      <c r="L101" s="211">
        <v>5.464272687E9</v>
      </c>
      <c r="M101" s="211" t="s">
        <v>18725</v>
      </c>
      <c r="N101" s="211" t="s">
        <v>4710</v>
      </c>
      <c r="O101" s="211" t="s">
        <v>19095</v>
      </c>
      <c r="P101" s="211" t="s">
        <v>2137</v>
      </c>
      <c r="Q101" s="230">
        <f>COUNTIF('Hedef Liste Tokat'!A:A,A101)</f>
        <v>1</v>
      </c>
    </row>
    <row r="102" ht="15.75" hidden="1" customHeight="1">
      <c r="A102" s="211" t="s">
        <v>19208</v>
      </c>
      <c r="B102" s="211" t="s">
        <v>19209</v>
      </c>
      <c r="C102" s="212" t="s">
        <v>2897</v>
      </c>
      <c r="D102" s="211" t="s">
        <v>1370</v>
      </c>
      <c r="E102" s="213">
        <v>387.0</v>
      </c>
      <c r="F102" s="211"/>
      <c r="G102" s="213">
        <v>0.0</v>
      </c>
      <c r="H102" s="213">
        <v>13.0</v>
      </c>
      <c r="I102" s="213">
        <v>13.0</v>
      </c>
      <c r="J102" s="214">
        <v>0.0</v>
      </c>
      <c r="K102" s="211" t="s">
        <v>19210</v>
      </c>
      <c r="L102" s="211">
        <v>3.56214007E9</v>
      </c>
      <c r="M102" s="211" t="s">
        <v>1350</v>
      </c>
      <c r="N102" s="211" t="s">
        <v>18800</v>
      </c>
      <c r="O102" s="211" t="s">
        <v>19211</v>
      </c>
      <c r="P102" s="211" t="s">
        <v>2137</v>
      </c>
      <c r="Q102" s="230">
        <f>COUNTIF('Hedef Liste Tokat'!A:A,A102)</f>
        <v>1</v>
      </c>
    </row>
    <row r="103" ht="15.75" hidden="1" customHeight="1">
      <c r="A103" s="211" t="s">
        <v>19317</v>
      </c>
      <c r="B103" s="211" t="s">
        <v>19318</v>
      </c>
      <c r="C103" s="212" t="s">
        <v>2897</v>
      </c>
      <c r="D103" s="211" t="s">
        <v>1577</v>
      </c>
      <c r="E103" s="213">
        <v>5890.0</v>
      </c>
      <c r="F103" s="213">
        <v>297.0</v>
      </c>
      <c r="G103" s="213">
        <v>77.0</v>
      </c>
      <c r="H103" s="213">
        <v>27.0</v>
      </c>
      <c r="I103" s="213">
        <v>104.0</v>
      </c>
      <c r="J103" s="214">
        <v>0.74</v>
      </c>
      <c r="K103" s="211" t="s">
        <v>2186</v>
      </c>
      <c r="L103" s="211">
        <v>3.562111133E9</v>
      </c>
      <c r="M103" s="211" t="s">
        <v>18825</v>
      </c>
      <c r="N103" s="211" t="s">
        <v>2321</v>
      </c>
      <c r="O103" s="211" t="s">
        <v>19319</v>
      </c>
      <c r="P103" s="211" t="s">
        <v>2165</v>
      </c>
      <c r="Q103" s="230">
        <f>COUNTIF('Hedef Liste Tokat'!A:A,A103)</f>
        <v>0</v>
      </c>
    </row>
    <row r="104" ht="15.75" hidden="1" customHeight="1">
      <c r="A104" s="211" t="s">
        <v>18947</v>
      </c>
      <c r="B104" s="211" t="s">
        <v>18948</v>
      </c>
      <c r="C104" s="212" t="s">
        <v>2897</v>
      </c>
      <c r="D104" s="211" t="s">
        <v>1597</v>
      </c>
      <c r="E104" s="213">
        <v>57.0</v>
      </c>
      <c r="F104" s="213">
        <v>53.0</v>
      </c>
      <c r="G104" s="213">
        <v>0.0</v>
      </c>
      <c r="H104" s="213">
        <v>26.0</v>
      </c>
      <c r="I104" s="213">
        <v>26.0</v>
      </c>
      <c r="J104" s="214">
        <v>0.0</v>
      </c>
      <c r="K104" s="211" t="s">
        <v>18734</v>
      </c>
      <c r="L104" s="211">
        <v>5.38016086E9</v>
      </c>
      <c r="M104" s="211" t="s">
        <v>1350</v>
      </c>
      <c r="N104" s="211" t="s">
        <v>18735</v>
      </c>
      <c r="O104" s="211" t="s">
        <v>18736</v>
      </c>
      <c r="P104" s="211" t="s">
        <v>2137</v>
      </c>
      <c r="Q104" s="230">
        <f>COUNTIF('Hedef Liste Tokat'!A:A,A104)</f>
        <v>1</v>
      </c>
    </row>
    <row r="105" ht="15.75" hidden="1" customHeight="1">
      <c r="A105" s="211" t="s">
        <v>19204</v>
      </c>
      <c r="B105" s="211" t="s">
        <v>19205</v>
      </c>
      <c r="C105" s="212" t="s">
        <v>2897</v>
      </c>
      <c r="D105" s="211" t="s">
        <v>1370</v>
      </c>
      <c r="E105" s="213">
        <v>2198.0</v>
      </c>
      <c r="F105" s="211"/>
      <c r="G105" s="213">
        <v>16.0</v>
      </c>
      <c r="H105" s="213">
        <v>10.0</v>
      </c>
      <c r="I105" s="213">
        <v>26.0</v>
      </c>
      <c r="J105" s="214">
        <v>0.62</v>
      </c>
      <c r="K105" s="211" t="s">
        <v>19199</v>
      </c>
      <c r="L105" s="211">
        <v>3.562130116E9</v>
      </c>
      <c r="M105" s="211" t="s">
        <v>1350</v>
      </c>
      <c r="N105" s="211" t="s">
        <v>18800</v>
      </c>
      <c r="O105" s="211" t="s">
        <v>19206</v>
      </c>
      <c r="P105" s="211" t="s">
        <v>2137</v>
      </c>
      <c r="Q105" s="230">
        <f>COUNTIF('Hedef Liste Tokat'!A:A,A105)</f>
        <v>1</v>
      </c>
    </row>
    <row r="106" ht="15.75" hidden="1" customHeight="1">
      <c r="A106" s="211" t="s">
        <v>19320</v>
      </c>
      <c r="B106" s="211" t="s">
        <v>19321</v>
      </c>
      <c r="C106" s="212" t="s">
        <v>2897</v>
      </c>
      <c r="D106" s="211" t="s">
        <v>1577</v>
      </c>
      <c r="E106" s="213">
        <v>2384.0</v>
      </c>
      <c r="F106" s="213">
        <v>73.0</v>
      </c>
      <c r="G106" s="213">
        <v>102.0</v>
      </c>
      <c r="H106" s="213">
        <v>12.0</v>
      </c>
      <c r="I106" s="213">
        <v>114.0</v>
      </c>
      <c r="J106" s="214">
        <v>0.89</v>
      </c>
      <c r="K106" s="211" t="s">
        <v>2291</v>
      </c>
      <c r="L106" s="211">
        <v>3.562143535E9</v>
      </c>
      <c r="M106" s="211" t="s">
        <v>1350</v>
      </c>
      <c r="N106" s="211" t="s">
        <v>18718</v>
      </c>
      <c r="O106" s="211" t="s">
        <v>19322</v>
      </c>
      <c r="P106" s="211" t="s">
        <v>2165</v>
      </c>
      <c r="Q106" s="230">
        <f>COUNTIF('Hedef Liste Tokat'!A:A,A106)</f>
        <v>0</v>
      </c>
    </row>
    <row r="107" ht="15.75" hidden="1" customHeight="1">
      <c r="A107" s="211" t="s">
        <v>18797</v>
      </c>
      <c r="B107" s="211" t="s">
        <v>18798</v>
      </c>
      <c r="C107" s="212" t="s">
        <v>2897</v>
      </c>
      <c r="D107" s="211" t="s">
        <v>1507</v>
      </c>
      <c r="E107" s="213">
        <v>75.0</v>
      </c>
      <c r="F107" s="213">
        <v>73.0</v>
      </c>
      <c r="G107" s="213">
        <v>0.0</v>
      </c>
      <c r="H107" s="213">
        <v>51.0</v>
      </c>
      <c r="I107" s="213">
        <v>51.0</v>
      </c>
      <c r="J107" s="214">
        <v>0.0</v>
      </c>
      <c r="K107" s="211" t="s">
        <v>18799</v>
      </c>
      <c r="L107" s="211">
        <v>3.562142233E9</v>
      </c>
      <c r="M107" s="211" t="s">
        <v>1350</v>
      </c>
      <c r="N107" s="211" t="s">
        <v>18800</v>
      </c>
      <c r="O107" s="211" t="s">
        <v>18801</v>
      </c>
      <c r="P107" s="211" t="s">
        <v>2137</v>
      </c>
      <c r="Q107" s="230">
        <f>COUNTIF('Hedef Liste Tokat'!A:A,A107)</f>
        <v>1</v>
      </c>
    </row>
    <row r="108" ht="15.75" hidden="1" customHeight="1">
      <c r="A108" s="211" t="s">
        <v>19323</v>
      </c>
      <c r="B108" s="211" t="s">
        <v>19324</v>
      </c>
      <c r="C108" s="212" t="s">
        <v>2897</v>
      </c>
      <c r="D108" s="211" t="s">
        <v>1493</v>
      </c>
      <c r="E108" s="213">
        <v>1409.0</v>
      </c>
      <c r="F108" s="213">
        <v>48.0</v>
      </c>
      <c r="G108" s="213">
        <v>41.0</v>
      </c>
      <c r="H108" s="213">
        <v>0.0</v>
      </c>
      <c r="I108" s="213">
        <v>41.0</v>
      </c>
      <c r="J108" s="214">
        <v>1.0</v>
      </c>
      <c r="K108" s="211" t="s">
        <v>19325</v>
      </c>
      <c r="L108" s="211">
        <v>5.527175808E9</v>
      </c>
      <c r="M108" s="211" t="s">
        <v>1350</v>
      </c>
      <c r="N108" s="211" t="s">
        <v>18718</v>
      </c>
      <c r="O108" s="211" t="s">
        <v>19326</v>
      </c>
      <c r="P108" s="211" t="s">
        <v>2165</v>
      </c>
      <c r="Q108" s="230">
        <f>COUNTIF('Hedef Liste Tokat'!A:A,A108)</f>
        <v>0</v>
      </c>
    </row>
    <row r="109" ht="15.75" hidden="1" customHeight="1">
      <c r="A109" s="211" t="s">
        <v>19001</v>
      </c>
      <c r="B109" s="211" t="s">
        <v>19002</v>
      </c>
      <c r="C109" s="212" t="s">
        <v>2897</v>
      </c>
      <c r="D109" s="211" t="s">
        <v>1378</v>
      </c>
      <c r="E109" s="213">
        <v>12.0</v>
      </c>
      <c r="F109" s="213">
        <v>12.0</v>
      </c>
      <c r="G109" s="213">
        <v>0.0</v>
      </c>
      <c r="H109" s="213">
        <v>27.0</v>
      </c>
      <c r="I109" s="213">
        <v>27.0</v>
      </c>
      <c r="J109" s="214">
        <v>0.0</v>
      </c>
      <c r="K109" s="211" t="s">
        <v>19003</v>
      </c>
      <c r="L109" s="211">
        <v>5.368967411E9</v>
      </c>
      <c r="M109" s="211" t="s">
        <v>1350</v>
      </c>
      <c r="N109" s="211" t="s">
        <v>18849</v>
      </c>
      <c r="O109" s="211" t="s">
        <v>19004</v>
      </c>
      <c r="P109" s="211" t="s">
        <v>2137</v>
      </c>
      <c r="Q109" s="230">
        <f>COUNTIF('Hedef Liste Tokat'!A:A,A109)</f>
        <v>1</v>
      </c>
    </row>
    <row r="110" ht="15.75" hidden="1" customHeight="1">
      <c r="A110" s="211" t="s">
        <v>18852</v>
      </c>
      <c r="B110" s="211" t="s">
        <v>18853</v>
      </c>
      <c r="C110" s="212" t="s">
        <v>2897</v>
      </c>
      <c r="D110" s="211" t="s">
        <v>1789</v>
      </c>
      <c r="E110" s="213">
        <v>27.0</v>
      </c>
      <c r="F110" s="213">
        <v>27.0</v>
      </c>
      <c r="G110" s="213">
        <v>0.0</v>
      </c>
      <c r="H110" s="213">
        <v>21.0</v>
      </c>
      <c r="I110" s="213">
        <v>21.0</v>
      </c>
      <c r="J110" s="214">
        <v>0.0</v>
      </c>
      <c r="K110" s="211" t="s">
        <v>18854</v>
      </c>
      <c r="L110" s="211">
        <v>3.562144433E9</v>
      </c>
      <c r="M110" s="211" t="s">
        <v>1350</v>
      </c>
      <c r="N110" s="211" t="s">
        <v>18735</v>
      </c>
      <c r="O110" s="211" t="s">
        <v>18855</v>
      </c>
      <c r="P110" s="211" t="s">
        <v>2137</v>
      </c>
      <c r="Q110" s="230">
        <f>COUNTIF('Hedef Liste Tokat'!A:A,A110)</f>
        <v>1</v>
      </c>
    </row>
    <row r="111" ht="15.75" hidden="1" customHeight="1">
      <c r="A111" s="211" t="s">
        <v>18992</v>
      </c>
      <c r="B111" s="211" t="s">
        <v>18993</v>
      </c>
      <c r="C111" s="212" t="s">
        <v>2897</v>
      </c>
      <c r="D111" s="211" t="s">
        <v>1385</v>
      </c>
      <c r="E111" s="213">
        <v>191.0</v>
      </c>
      <c r="F111" s="213">
        <v>57.0</v>
      </c>
      <c r="G111" s="213">
        <v>0.0</v>
      </c>
      <c r="H111" s="213">
        <v>51.0</v>
      </c>
      <c r="I111" s="213">
        <v>51.0</v>
      </c>
      <c r="J111" s="214">
        <v>0.0</v>
      </c>
      <c r="K111" s="211" t="s">
        <v>18994</v>
      </c>
      <c r="L111" s="211">
        <v>5.45156606E9</v>
      </c>
      <c r="M111" s="211" t="s">
        <v>1350</v>
      </c>
      <c r="N111" s="211" t="s">
        <v>18800</v>
      </c>
      <c r="O111" s="211" t="s">
        <v>18995</v>
      </c>
      <c r="P111" s="211" t="s">
        <v>2137</v>
      </c>
      <c r="Q111" s="230">
        <f>COUNTIF('Hedef Liste Tokat'!A:A,A111)</f>
        <v>1</v>
      </c>
    </row>
    <row r="112" ht="15.75" hidden="1" customHeight="1">
      <c r="A112" s="211" t="s">
        <v>18836</v>
      </c>
      <c r="B112" s="211" t="s">
        <v>18837</v>
      </c>
      <c r="C112" s="212" t="s">
        <v>2897</v>
      </c>
      <c r="D112" s="211" t="s">
        <v>1688</v>
      </c>
      <c r="E112" s="213">
        <v>146.0</v>
      </c>
      <c r="F112" s="213">
        <v>79.0</v>
      </c>
      <c r="G112" s="213">
        <v>0.0</v>
      </c>
      <c r="H112" s="213">
        <v>139.0</v>
      </c>
      <c r="I112" s="213">
        <v>139.0</v>
      </c>
      <c r="J112" s="214">
        <v>0.0</v>
      </c>
      <c r="K112" s="211" t="s">
        <v>18838</v>
      </c>
      <c r="L112" s="211">
        <v>3.562146667E9</v>
      </c>
      <c r="M112" s="211" t="s">
        <v>1350</v>
      </c>
      <c r="N112" s="211" t="s">
        <v>18718</v>
      </c>
      <c r="O112" s="211" t="s">
        <v>18839</v>
      </c>
      <c r="P112" s="211" t="s">
        <v>2137</v>
      </c>
      <c r="Q112" s="230">
        <f>COUNTIF('Hedef Liste Tokat'!A:A,A112)</f>
        <v>1</v>
      </c>
    </row>
    <row r="113" ht="15.75" hidden="1" customHeight="1">
      <c r="A113" s="211" t="s">
        <v>18775</v>
      </c>
      <c r="B113" s="211" t="s">
        <v>18776</v>
      </c>
      <c r="C113" s="212" t="s">
        <v>2897</v>
      </c>
      <c r="D113" s="211" t="s">
        <v>1370</v>
      </c>
      <c r="E113" s="213">
        <v>103.0</v>
      </c>
      <c r="F113" s="213">
        <v>40.0</v>
      </c>
      <c r="G113" s="213">
        <v>0.0</v>
      </c>
      <c r="H113" s="213">
        <v>19.0</v>
      </c>
      <c r="I113" s="213">
        <v>19.0</v>
      </c>
      <c r="J113" s="214">
        <v>0.0</v>
      </c>
      <c r="K113" s="211" t="s">
        <v>18777</v>
      </c>
      <c r="L113" s="211">
        <v>3.562285005E9</v>
      </c>
      <c r="M113" s="211" t="s">
        <v>1350</v>
      </c>
      <c r="N113" s="211" t="s">
        <v>1945</v>
      </c>
      <c r="O113" s="211" t="s">
        <v>18778</v>
      </c>
      <c r="P113" s="211" t="s">
        <v>2137</v>
      </c>
      <c r="Q113" s="230">
        <f>COUNTIF('Hedef Liste Tokat'!A:A,A113)</f>
        <v>1</v>
      </c>
    </row>
    <row r="114" ht="15.75" hidden="1" customHeight="1">
      <c r="A114" s="211" t="s">
        <v>19327</v>
      </c>
      <c r="B114" s="211" t="s">
        <v>19328</v>
      </c>
      <c r="C114" s="212" t="s">
        <v>2897</v>
      </c>
      <c r="D114" s="211" t="s">
        <v>1577</v>
      </c>
      <c r="E114" s="213">
        <v>4878.0</v>
      </c>
      <c r="F114" s="213">
        <v>231.0</v>
      </c>
      <c r="G114" s="213">
        <v>98.0</v>
      </c>
      <c r="H114" s="213">
        <v>15.0</v>
      </c>
      <c r="I114" s="213">
        <v>113.0</v>
      </c>
      <c r="J114" s="214">
        <v>0.87</v>
      </c>
      <c r="K114" s="211" t="s">
        <v>2291</v>
      </c>
      <c r="L114" s="211">
        <v>3.562130777E9</v>
      </c>
      <c r="M114" s="211" t="s">
        <v>1350</v>
      </c>
      <c r="N114" s="211" t="s">
        <v>18718</v>
      </c>
      <c r="O114" s="211" t="s">
        <v>19329</v>
      </c>
      <c r="P114" s="211" t="s">
        <v>2165</v>
      </c>
      <c r="Q114" s="230">
        <f>COUNTIF('Hedef Liste Tokat'!A:A,A114)</f>
        <v>0</v>
      </c>
    </row>
    <row r="115" ht="15.75" hidden="1" customHeight="1">
      <c r="A115" s="211" t="s">
        <v>19103</v>
      </c>
      <c r="B115" s="211" t="s">
        <v>19104</v>
      </c>
      <c r="C115" s="212" t="s">
        <v>2897</v>
      </c>
      <c r="D115" s="211" t="s">
        <v>1827</v>
      </c>
      <c r="E115" s="213">
        <v>175.0</v>
      </c>
      <c r="F115" s="213">
        <v>98.0</v>
      </c>
      <c r="G115" s="213">
        <v>0.0</v>
      </c>
      <c r="H115" s="213">
        <v>34.0</v>
      </c>
      <c r="I115" s="213">
        <v>34.0</v>
      </c>
      <c r="J115" s="214">
        <v>0.0</v>
      </c>
      <c r="K115" s="211" t="s">
        <v>19105</v>
      </c>
      <c r="L115" s="211">
        <v>3.562282021E9</v>
      </c>
      <c r="M115" s="211" t="s">
        <v>1350</v>
      </c>
      <c r="N115" s="211" t="s">
        <v>18740</v>
      </c>
      <c r="O115" s="211" t="s">
        <v>19106</v>
      </c>
      <c r="P115" s="211" t="s">
        <v>2137</v>
      </c>
      <c r="Q115" s="230">
        <f>COUNTIF('Hedef Liste Tokat'!A:A,A115)</f>
        <v>1</v>
      </c>
    </row>
    <row r="116" ht="15.75" hidden="1" customHeight="1">
      <c r="A116" s="211" t="s">
        <v>19011</v>
      </c>
      <c r="B116" s="211" t="s">
        <v>19012</v>
      </c>
      <c r="C116" s="212" t="s">
        <v>2897</v>
      </c>
      <c r="D116" s="211" t="s">
        <v>1378</v>
      </c>
      <c r="E116" s="213">
        <v>1.0</v>
      </c>
      <c r="F116" s="211"/>
      <c r="G116" s="213">
        <v>0.0</v>
      </c>
      <c r="H116" s="213">
        <v>17.0</v>
      </c>
      <c r="I116" s="213">
        <v>17.0</v>
      </c>
      <c r="J116" s="214">
        <v>0.0</v>
      </c>
      <c r="K116" s="211" t="s">
        <v>19013</v>
      </c>
      <c r="L116" s="211">
        <v>3.5621321E9</v>
      </c>
      <c r="M116" s="211" t="s">
        <v>1350</v>
      </c>
      <c r="N116" s="211" t="s">
        <v>18718</v>
      </c>
      <c r="O116" s="211" t="s">
        <v>19014</v>
      </c>
      <c r="P116" s="211" t="s">
        <v>2137</v>
      </c>
      <c r="Q116" s="230">
        <f>COUNTIF('Hedef Liste Tokat'!A:A,A116)</f>
        <v>1</v>
      </c>
    </row>
    <row r="117" ht="15.75" hidden="1" customHeight="1">
      <c r="A117" s="211" t="s">
        <v>19172</v>
      </c>
      <c r="B117" s="211" t="s">
        <v>19173</v>
      </c>
      <c r="C117" s="212" t="s">
        <v>2897</v>
      </c>
      <c r="D117" s="211" t="s">
        <v>1364</v>
      </c>
      <c r="E117" s="213">
        <v>1.0</v>
      </c>
      <c r="F117" s="213">
        <v>1.0</v>
      </c>
      <c r="G117" s="213">
        <v>0.0</v>
      </c>
      <c r="H117" s="213">
        <v>12.0</v>
      </c>
      <c r="I117" s="213">
        <v>12.0</v>
      </c>
      <c r="J117" s="214">
        <v>0.0</v>
      </c>
      <c r="K117" s="211" t="s">
        <v>19174</v>
      </c>
      <c r="L117" s="211">
        <v>5.320129358E9</v>
      </c>
      <c r="M117" s="211" t="s">
        <v>18725</v>
      </c>
      <c r="N117" s="211" t="s">
        <v>19175</v>
      </c>
      <c r="O117" s="211" t="s">
        <v>19176</v>
      </c>
      <c r="P117" s="211" t="s">
        <v>2137</v>
      </c>
      <c r="Q117" s="230">
        <f>COUNTIF('Hedef Liste Tokat'!A:A,A117)</f>
        <v>1</v>
      </c>
    </row>
    <row r="118" ht="15.75" hidden="1" customHeight="1">
      <c r="A118" s="211" t="s">
        <v>19144</v>
      </c>
      <c r="B118" s="211" t="s">
        <v>19145</v>
      </c>
      <c r="C118" s="212" t="s">
        <v>2897</v>
      </c>
      <c r="D118" s="211" t="s">
        <v>1364</v>
      </c>
      <c r="E118" s="213">
        <v>733.0</v>
      </c>
      <c r="F118" s="213">
        <v>61.0</v>
      </c>
      <c r="G118" s="213">
        <v>0.0</v>
      </c>
      <c r="H118" s="213">
        <v>17.0</v>
      </c>
      <c r="I118" s="213">
        <v>17.0</v>
      </c>
      <c r="J118" s="214">
        <v>0.0</v>
      </c>
      <c r="K118" s="211" t="s">
        <v>19146</v>
      </c>
      <c r="L118" s="211">
        <v>5.452102935E9</v>
      </c>
      <c r="M118" s="211" t="s">
        <v>1350</v>
      </c>
      <c r="N118" s="211" t="s">
        <v>18800</v>
      </c>
      <c r="O118" s="211" t="s">
        <v>19147</v>
      </c>
      <c r="P118" s="211" t="s">
        <v>2137</v>
      </c>
      <c r="Q118" s="230">
        <f>COUNTIF('Hedef Liste Tokat'!A:A,A118)</f>
        <v>1</v>
      </c>
    </row>
    <row r="119" ht="15.75" hidden="1" customHeight="1">
      <c r="A119" s="211" t="s">
        <v>18918</v>
      </c>
      <c r="B119" s="211" t="s">
        <v>18919</v>
      </c>
      <c r="C119" s="212" t="s">
        <v>2897</v>
      </c>
      <c r="D119" s="211" t="s">
        <v>1370</v>
      </c>
      <c r="E119" s="213">
        <v>4727.0</v>
      </c>
      <c r="F119" s="213">
        <v>310.0</v>
      </c>
      <c r="G119" s="213">
        <v>1.0</v>
      </c>
      <c r="H119" s="213">
        <v>12.0</v>
      </c>
      <c r="I119" s="213">
        <v>13.0</v>
      </c>
      <c r="J119" s="214">
        <v>0.08</v>
      </c>
      <c r="K119" s="211" t="s">
        <v>18920</v>
      </c>
      <c r="L119" s="211">
        <v>3.562141401E9</v>
      </c>
      <c r="M119" s="211" t="s">
        <v>1350</v>
      </c>
      <c r="N119" s="211" t="s">
        <v>1945</v>
      </c>
      <c r="O119" s="211" t="s">
        <v>18755</v>
      </c>
      <c r="P119" s="211" t="s">
        <v>2137</v>
      </c>
      <c r="Q119" s="230">
        <f>COUNTIF('Hedef Liste Tokat'!A:A,A119)</f>
        <v>1</v>
      </c>
    </row>
    <row r="120" ht="15.75" hidden="1" customHeight="1">
      <c r="A120" s="211" t="s">
        <v>18762</v>
      </c>
      <c r="B120" s="211" t="s">
        <v>18763</v>
      </c>
      <c r="C120" s="212" t="s">
        <v>2897</v>
      </c>
      <c r="D120" s="211" t="s">
        <v>1827</v>
      </c>
      <c r="E120" s="211"/>
      <c r="F120" s="211"/>
      <c r="G120" s="213">
        <v>0.0</v>
      </c>
      <c r="H120" s="213">
        <v>15.0</v>
      </c>
      <c r="I120" s="213">
        <v>15.0</v>
      </c>
      <c r="J120" s="214">
        <v>0.0</v>
      </c>
      <c r="K120" s="211" t="s">
        <v>18764</v>
      </c>
      <c r="L120" s="211">
        <v>3.5627633E9</v>
      </c>
      <c r="M120" s="211" t="s">
        <v>18725</v>
      </c>
      <c r="N120" s="211" t="s">
        <v>18750</v>
      </c>
      <c r="O120" s="211" t="s">
        <v>18765</v>
      </c>
      <c r="P120" s="211" t="s">
        <v>2137</v>
      </c>
      <c r="Q120" s="230">
        <f>COUNTIF('Hedef Liste Tokat'!A:A,A120)</f>
        <v>1</v>
      </c>
    </row>
    <row r="121" ht="15.75" hidden="1" customHeight="1">
      <c r="A121" s="211" t="s">
        <v>18861</v>
      </c>
      <c r="B121" s="211" t="s">
        <v>18862</v>
      </c>
      <c r="C121" s="212" t="s">
        <v>2897</v>
      </c>
      <c r="D121" s="211" t="s">
        <v>1378</v>
      </c>
      <c r="E121" s="211"/>
      <c r="F121" s="211"/>
      <c r="G121" s="213">
        <v>0.0</v>
      </c>
      <c r="H121" s="213">
        <v>18.0</v>
      </c>
      <c r="I121" s="213">
        <v>18.0</v>
      </c>
      <c r="J121" s="214">
        <v>0.0</v>
      </c>
      <c r="K121" s="211" t="s">
        <v>18863</v>
      </c>
      <c r="L121" s="211">
        <v>3.562143393E9</v>
      </c>
      <c r="M121" s="211" t="s">
        <v>1350</v>
      </c>
      <c r="N121" s="211" t="s">
        <v>18718</v>
      </c>
      <c r="O121" s="211" t="s">
        <v>18755</v>
      </c>
      <c r="P121" s="211" t="s">
        <v>2137</v>
      </c>
      <c r="Q121" s="230">
        <f>COUNTIF('Hedef Liste Tokat'!A:A,A121)</f>
        <v>1</v>
      </c>
    </row>
    <row r="122" ht="15.75" hidden="1" customHeight="1">
      <c r="A122" s="211" t="s">
        <v>18944</v>
      </c>
      <c r="B122" s="211" t="s">
        <v>18945</v>
      </c>
      <c r="C122" s="212" t="s">
        <v>2897</v>
      </c>
      <c r="D122" s="211" t="s">
        <v>1370</v>
      </c>
      <c r="E122" s="213">
        <v>3485.0</v>
      </c>
      <c r="F122" s="213">
        <v>87.0</v>
      </c>
      <c r="G122" s="213">
        <v>0.0</v>
      </c>
      <c r="H122" s="213">
        <v>16.0</v>
      </c>
      <c r="I122" s="213">
        <v>16.0</v>
      </c>
      <c r="J122" s="214">
        <v>0.0</v>
      </c>
      <c r="K122" s="211" t="s">
        <v>18937</v>
      </c>
      <c r="L122" s="211">
        <v>3.562755151E9</v>
      </c>
      <c r="M122" s="211" t="s">
        <v>18725</v>
      </c>
      <c r="N122" s="211" t="s">
        <v>3076</v>
      </c>
      <c r="O122" s="211" t="s">
        <v>18946</v>
      </c>
      <c r="P122" s="211" t="s">
        <v>2137</v>
      </c>
      <c r="Q122" s="230">
        <f>COUNTIF('Hedef Liste Tokat'!A:A,A122)</f>
        <v>1</v>
      </c>
    </row>
    <row r="123" ht="15.75" hidden="1" customHeight="1">
      <c r="A123" s="211" t="s">
        <v>18990</v>
      </c>
      <c r="B123" s="211" t="s">
        <v>18991</v>
      </c>
      <c r="C123" s="212" t="s">
        <v>2897</v>
      </c>
      <c r="D123" s="211" t="s">
        <v>1507</v>
      </c>
      <c r="E123" s="213">
        <v>120.0</v>
      </c>
      <c r="F123" s="211"/>
      <c r="G123" s="213">
        <v>0.0</v>
      </c>
      <c r="H123" s="213">
        <v>12.0</v>
      </c>
      <c r="I123" s="213">
        <v>12.0</v>
      </c>
      <c r="J123" s="214">
        <v>0.0</v>
      </c>
      <c r="K123" s="211" t="s">
        <v>18934</v>
      </c>
      <c r="L123" s="211">
        <v>3.567151414E9</v>
      </c>
      <c r="M123" s="211" t="s">
        <v>18825</v>
      </c>
      <c r="N123" s="211" t="s">
        <v>1667</v>
      </c>
      <c r="O123" s="211" t="s">
        <v>18875</v>
      </c>
      <c r="P123" s="211" t="s">
        <v>2137</v>
      </c>
      <c r="Q123" s="230">
        <f>COUNTIF('Hedef Liste Tokat'!A:A,A123)</f>
        <v>1</v>
      </c>
    </row>
    <row r="124" ht="15.75" hidden="1" customHeight="1">
      <c r="A124" s="211" t="s">
        <v>19040</v>
      </c>
      <c r="B124" s="211" t="s">
        <v>19041</v>
      </c>
      <c r="C124" s="212" t="s">
        <v>2897</v>
      </c>
      <c r="D124" s="211" t="s">
        <v>1370</v>
      </c>
      <c r="E124" s="213">
        <v>478.0</v>
      </c>
      <c r="F124" s="213">
        <v>68.0</v>
      </c>
      <c r="G124" s="213">
        <v>0.0</v>
      </c>
      <c r="H124" s="213">
        <v>16.0</v>
      </c>
      <c r="I124" s="213">
        <v>16.0</v>
      </c>
      <c r="J124" s="214">
        <v>0.0</v>
      </c>
      <c r="K124" s="211" t="s">
        <v>19042</v>
      </c>
      <c r="L124" s="211">
        <v>3.56715301E9</v>
      </c>
      <c r="M124" s="211" t="s">
        <v>18825</v>
      </c>
      <c r="N124" s="211" t="s">
        <v>1667</v>
      </c>
      <c r="O124" s="211" t="s">
        <v>18875</v>
      </c>
      <c r="P124" s="211" t="s">
        <v>2137</v>
      </c>
      <c r="Q124" s="230">
        <f>COUNTIF('Hedef Liste Tokat'!A:A,A124)</f>
        <v>1</v>
      </c>
    </row>
    <row r="125" ht="15.75" hidden="1" customHeight="1">
      <c r="A125" s="211" t="s">
        <v>19163</v>
      </c>
      <c r="B125" s="211" t="s">
        <v>19164</v>
      </c>
      <c r="C125" s="212" t="s">
        <v>2897</v>
      </c>
      <c r="D125" s="211" t="s">
        <v>1370</v>
      </c>
      <c r="E125" s="213">
        <v>1368.0</v>
      </c>
      <c r="F125" s="213">
        <v>51.0</v>
      </c>
      <c r="G125" s="213">
        <v>0.0</v>
      </c>
      <c r="H125" s="213">
        <v>22.0</v>
      </c>
      <c r="I125" s="213">
        <v>22.0</v>
      </c>
      <c r="J125" s="214">
        <v>0.0</v>
      </c>
      <c r="K125" s="211" t="s">
        <v>19165</v>
      </c>
      <c r="L125" s="211">
        <v>3.562123232E9</v>
      </c>
      <c r="M125" s="211" t="s">
        <v>1350</v>
      </c>
      <c r="N125" s="211" t="s">
        <v>18800</v>
      </c>
      <c r="O125" s="211" t="s">
        <v>19166</v>
      </c>
      <c r="P125" s="211" t="s">
        <v>2137</v>
      </c>
      <c r="Q125" s="230">
        <f>COUNTIF('Hedef Liste Tokat'!A:A,A125)</f>
        <v>1</v>
      </c>
    </row>
    <row r="126" ht="15.75" hidden="1" customHeight="1">
      <c r="A126" s="211" t="s">
        <v>19182</v>
      </c>
      <c r="B126" s="211" t="s">
        <v>19183</v>
      </c>
      <c r="C126" s="212" t="s">
        <v>2897</v>
      </c>
      <c r="D126" s="211" t="s">
        <v>1507</v>
      </c>
      <c r="E126" s="213">
        <v>1155.0</v>
      </c>
      <c r="F126" s="213">
        <v>111.0</v>
      </c>
      <c r="G126" s="213">
        <v>7.0</v>
      </c>
      <c r="H126" s="213">
        <v>22.0</v>
      </c>
      <c r="I126" s="213">
        <v>29.0</v>
      </c>
      <c r="J126" s="214">
        <v>0.24</v>
      </c>
      <c r="K126" s="211" t="s">
        <v>18817</v>
      </c>
      <c r="L126" s="211">
        <v>5.423566097E9</v>
      </c>
      <c r="M126" s="211" t="s">
        <v>1350</v>
      </c>
      <c r="N126" s="211" t="s">
        <v>1945</v>
      </c>
      <c r="O126" s="211" t="s">
        <v>18805</v>
      </c>
      <c r="P126" s="211" t="s">
        <v>2137</v>
      </c>
      <c r="Q126" s="230">
        <f>COUNTIF('Hedef Liste Tokat'!A:A,A126)</f>
        <v>1</v>
      </c>
    </row>
    <row r="127" ht="15.75" hidden="1" customHeight="1">
      <c r="A127" s="211" t="s">
        <v>18732</v>
      </c>
      <c r="B127" s="211" t="s">
        <v>18733</v>
      </c>
      <c r="C127" s="212" t="s">
        <v>2897</v>
      </c>
      <c r="D127" s="211" t="s">
        <v>1364</v>
      </c>
      <c r="E127" s="213">
        <v>33.0</v>
      </c>
      <c r="F127" s="213">
        <v>30.0</v>
      </c>
      <c r="G127" s="213">
        <v>0.0</v>
      </c>
      <c r="H127" s="213">
        <v>28.0</v>
      </c>
      <c r="I127" s="213">
        <v>28.0</v>
      </c>
      <c r="J127" s="214">
        <v>0.0</v>
      </c>
      <c r="K127" s="211" t="s">
        <v>18734</v>
      </c>
      <c r="L127" s="211">
        <v>5.38016086E9</v>
      </c>
      <c r="M127" s="211" t="s">
        <v>1350</v>
      </c>
      <c r="N127" s="211" t="s">
        <v>18735</v>
      </c>
      <c r="O127" s="211" t="s">
        <v>18736</v>
      </c>
      <c r="P127" s="211" t="s">
        <v>2137</v>
      </c>
      <c r="Q127" s="230">
        <f>COUNTIF('Hedef Liste Tokat'!A:A,A127)</f>
        <v>1</v>
      </c>
    </row>
    <row r="128" ht="15.75" hidden="1" customHeight="1">
      <c r="A128" s="211" t="s">
        <v>19085</v>
      </c>
      <c r="B128" s="211" t="s">
        <v>19086</v>
      </c>
      <c r="C128" s="212" t="s">
        <v>2897</v>
      </c>
      <c r="D128" s="211" t="s">
        <v>1577</v>
      </c>
      <c r="E128" s="211"/>
      <c r="F128" s="211"/>
      <c r="G128" s="213">
        <v>0.0</v>
      </c>
      <c r="H128" s="213">
        <v>54.0</v>
      </c>
      <c r="I128" s="213">
        <v>54.0</v>
      </c>
      <c r="J128" s="214">
        <v>0.0</v>
      </c>
      <c r="K128" s="211" t="s">
        <v>19087</v>
      </c>
      <c r="L128" s="211">
        <v>3.56275302E9</v>
      </c>
      <c r="M128" s="211" t="s">
        <v>18725</v>
      </c>
      <c r="N128" s="211" t="s">
        <v>1667</v>
      </c>
      <c r="O128" s="211" t="s">
        <v>19084</v>
      </c>
      <c r="P128" s="211" t="s">
        <v>2137</v>
      </c>
      <c r="Q128" s="230">
        <f>COUNTIF('Hedef Liste Tokat'!A:A,A128)</f>
        <v>1</v>
      </c>
    </row>
    <row r="129" ht="15.75" hidden="1" customHeight="1">
      <c r="A129" s="211" t="s">
        <v>19215</v>
      </c>
      <c r="B129" s="211" t="s">
        <v>19216</v>
      </c>
      <c r="C129" s="212" t="s">
        <v>2897</v>
      </c>
      <c r="D129" s="211" t="s">
        <v>1597</v>
      </c>
      <c r="E129" s="211"/>
      <c r="F129" s="211"/>
      <c r="G129" s="213">
        <v>0.0</v>
      </c>
      <c r="H129" s="213">
        <v>11.0</v>
      </c>
      <c r="I129" s="213">
        <v>11.0</v>
      </c>
      <c r="J129" s="214">
        <v>0.0</v>
      </c>
      <c r="K129" s="211" t="s">
        <v>19217</v>
      </c>
      <c r="L129" s="211">
        <v>3.567156767E9</v>
      </c>
      <c r="M129" s="211" t="s">
        <v>18825</v>
      </c>
      <c r="N129" s="211" t="s">
        <v>7340</v>
      </c>
      <c r="O129" s="211" t="s">
        <v>19218</v>
      </c>
      <c r="P129" s="211" t="s">
        <v>2137</v>
      </c>
      <c r="Q129" s="230">
        <f>COUNTIF('Hedef Liste Tokat'!A:A,A129)</f>
        <v>1</v>
      </c>
    </row>
    <row r="130" ht="15.75" hidden="1" customHeight="1">
      <c r="A130" s="211" t="s">
        <v>19134</v>
      </c>
      <c r="B130" s="211" t="s">
        <v>19135</v>
      </c>
      <c r="C130" s="212" t="s">
        <v>2897</v>
      </c>
      <c r="D130" s="211" t="s">
        <v>1385</v>
      </c>
      <c r="E130" s="213">
        <v>221.0</v>
      </c>
      <c r="F130" s="213">
        <v>37.0</v>
      </c>
      <c r="G130" s="213">
        <v>0.0</v>
      </c>
      <c r="H130" s="213">
        <v>10.0</v>
      </c>
      <c r="I130" s="213">
        <v>10.0</v>
      </c>
      <c r="J130" s="214">
        <v>0.0</v>
      </c>
      <c r="K130" s="211" t="s">
        <v>19136</v>
      </c>
      <c r="L130" s="211">
        <v>3.562754445E9</v>
      </c>
      <c r="M130" s="211" t="s">
        <v>18725</v>
      </c>
      <c r="N130" s="211" t="s">
        <v>3076</v>
      </c>
      <c r="O130" s="211" t="s">
        <v>19137</v>
      </c>
      <c r="P130" s="211" t="s">
        <v>2137</v>
      </c>
      <c r="Q130" s="230">
        <f>COUNTIF('Hedef Liste Tokat'!A:A,A130)</f>
        <v>1</v>
      </c>
    </row>
    <row r="131" ht="15.75" hidden="1" customHeight="1">
      <c r="A131" s="211" t="s">
        <v>19043</v>
      </c>
      <c r="B131" s="211" t="s">
        <v>19044</v>
      </c>
      <c r="C131" s="212" t="s">
        <v>2897</v>
      </c>
      <c r="D131" s="211" t="s">
        <v>1832</v>
      </c>
      <c r="E131" s="213">
        <v>1088.0</v>
      </c>
      <c r="F131" s="213">
        <v>68.0</v>
      </c>
      <c r="G131" s="213">
        <v>6.0</v>
      </c>
      <c r="H131" s="213">
        <v>12.0</v>
      </c>
      <c r="I131" s="213">
        <v>18.0</v>
      </c>
      <c r="J131" s="214">
        <v>0.33</v>
      </c>
      <c r="K131" s="211" t="s">
        <v>19045</v>
      </c>
      <c r="L131" s="211">
        <v>5.41741066E9</v>
      </c>
      <c r="M131" s="211" t="s">
        <v>1350</v>
      </c>
      <c r="N131" s="211" t="s">
        <v>18740</v>
      </c>
      <c r="O131" s="211" t="s">
        <v>18891</v>
      </c>
      <c r="P131" s="211" t="s">
        <v>2137</v>
      </c>
      <c r="Q131" s="230">
        <f>COUNTIF('Hedef Liste Tokat'!A:A,A131)</f>
        <v>1</v>
      </c>
    </row>
    <row r="132" ht="15.75" hidden="1" customHeight="1">
      <c r="A132" s="211" t="s">
        <v>19150</v>
      </c>
      <c r="B132" s="211" t="s">
        <v>19151</v>
      </c>
      <c r="C132" s="212" t="s">
        <v>2897</v>
      </c>
      <c r="D132" s="211" t="s">
        <v>1364</v>
      </c>
      <c r="E132" s="213">
        <v>50.0</v>
      </c>
      <c r="F132" s="213">
        <v>2.0</v>
      </c>
      <c r="G132" s="213">
        <v>0.0</v>
      </c>
      <c r="H132" s="213">
        <v>9.0</v>
      </c>
      <c r="I132" s="213">
        <v>9.0</v>
      </c>
      <c r="J132" s="214">
        <v>0.0</v>
      </c>
      <c r="K132" s="211" t="s">
        <v>19140</v>
      </c>
      <c r="L132" s="211">
        <v>3.565021144E9</v>
      </c>
      <c r="M132" s="211" t="s">
        <v>1350</v>
      </c>
      <c r="N132" s="211" t="s">
        <v>19152</v>
      </c>
      <c r="O132" s="211" t="s">
        <v>19153</v>
      </c>
      <c r="P132" s="211" t="s">
        <v>2137</v>
      </c>
      <c r="Q132" s="230">
        <f>COUNTIF('Hedef Liste Tokat'!A:A,A132)</f>
        <v>1</v>
      </c>
    </row>
    <row r="133" ht="15.75" hidden="1" customHeight="1">
      <c r="A133" s="211" t="s">
        <v>19330</v>
      </c>
      <c r="B133" s="211" t="s">
        <v>19331</v>
      </c>
      <c r="C133" s="212" t="s">
        <v>2897</v>
      </c>
      <c r="D133" s="211" t="s">
        <v>1370</v>
      </c>
      <c r="E133" s="213">
        <v>1110.0</v>
      </c>
      <c r="F133" s="213">
        <v>143.0</v>
      </c>
      <c r="G133" s="213">
        <v>0.0</v>
      </c>
      <c r="H133" s="213">
        <v>7.0</v>
      </c>
      <c r="I133" s="213">
        <v>7.0</v>
      </c>
      <c r="J133" s="214">
        <v>0.0</v>
      </c>
      <c r="K133" s="211" t="s">
        <v>19332</v>
      </c>
      <c r="L133" s="211">
        <v>5.362760076E9</v>
      </c>
      <c r="M133" s="211" t="s">
        <v>18725</v>
      </c>
      <c r="N133" s="211" t="s">
        <v>1667</v>
      </c>
      <c r="O133" s="211" t="s">
        <v>19333</v>
      </c>
      <c r="P133" s="211" t="s">
        <v>2165</v>
      </c>
      <c r="Q133" s="230">
        <f>COUNTIF('Hedef Liste Tokat'!A:A,A133)</f>
        <v>0</v>
      </c>
    </row>
    <row r="134" ht="15.75" hidden="1" customHeight="1">
      <c r="A134" s="211" t="s">
        <v>18913</v>
      </c>
      <c r="B134" s="211" t="s">
        <v>18914</v>
      </c>
      <c r="C134" s="212" t="s">
        <v>2897</v>
      </c>
      <c r="D134" s="211" t="s">
        <v>1370</v>
      </c>
      <c r="E134" s="213">
        <v>279.0</v>
      </c>
      <c r="F134" s="213">
        <v>45.0</v>
      </c>
      <c r="G134" s="213">
        <v>0.0</v>
      </c>
      <c r="H134" s="213">
        <v>12.0</v>
      </c>
      <c r="I134" s="213">
        <v>12.0</v>
      </c>
      <c r="J134" s="214">
        <v>0.0</v>
      </c>
      <c r="K134" s="211" t="s">
        <v>18915</v>
      </c>
      <c r="L134" s="211">
        <v>3.562123333E9</v>
      </c>
      <c r="M134" s="211" t="s">
        <v>1350</v>
      </c>
      <c r="N134" s="211" t="s">
        <v>18800</v>
      </c>
      <c r="O134" s="211" t="s">
        <v>18916</v>
      </c>
      <c r="P134" s="211" t="s">
        <v>2137</v>
      </c>
      <c r="Q134" s="230">
        <f>COUNTIF('Hedef Liste Tokat'!A:A,A134)</f>
        <v>1</v>
      </c>
    </row>
    <row r="135" ht="15.75" hidden="1" customHeight="1">
      <c r="A135" s="211" t="s">
        <v>19056</v>
      </c>
      <c r="B135" s="211" t="s">
        <v>19057</v>
      </c>
      <c r="C135" s="212" t="s">
        <v>2897</v>
      </c>
      <c r="D135" s="211" t="s">
        <v>1507</v>
      </c>
      <c r="E135" s="213">
        <v>1218.0</v>
      </c>
      <c r="F135" s="213">
        <v>58.0</v>
      </c>
      <c r="G135" s="213">
        <v>4.0</v>
      </c>
      <c r="H135" s="213">
        <v>2.0</v>
      </c>
      <c r="I135" s="213">
        <v>6.0</v>
      </c>
      <c r="J135" s="214">
        <v>0.67</v>
      </c>
      <c r="K135" s="211" t="s">
        <v>19058</v>
      </c>
      <c r="L135" s="211">
        <v>3.56276766E9</v>
      </c>
      <c r="M135" s="211" t="s">
        <v>18725</v>
      </c>
      <c r="N135" s="211" t="s">
        <v>19059</v>
      </c>
      <c r="O135" s="211" t="s">
        <v>19060</v>
      </c>
      <c r="P135" s="211" t="s">
        <v>2137</v>
      </c>
      <c r="Q135" s="230">
        <f>COUNTIF('Hedef Liste Tokat'!A:A,A135)</f>
        <v>1</v>
      </c>
    </row>
    <row r="136" ht="15.75" hidden="1" customHeight="1">
      <c r="A136" s="211" t="s">
        <v>19046</v>
      </c>
      <c r="B136" s="211" t="s">
        <v>19047</v>
      </c>
      <c r="C136" s="212" t="s">
        <v>2897</v>
      </c>
      <c r="D136" s="211" t="s">
        <v>1688</v>
      </c>
      <c r="E136" s="213">
        <v>2.0</v>
      </c>
      <c r="F136" s="211"/>
      <c r="G136" s="213">
        <v>0.0</v>
      </c>
      <c r="H136" s="213">
        <v>14.0</v>
      </c>
      <c r="I136" s="213">
        <v>14.0</v>
      </c>
      <c r="J136" s="214">
        <v>0.0</v>
      </c>
      <c r="K136" s="211" t="s">
        <v>19048</v>
      </c>
      <c r="L136" s="211">
        <v>3.5621242E9</v>
      </c>
      <c r="M136" s="211" t="s">
        <v>1350</v>
      </c>
      <c r="N136" s="211" t="s">
        <v>19049</v>
      </c>
      <c r="O136" s="211" t="s">
        <v>19050</v>
      </c>
      <c r="P136" s="211" t="s">
        <v>2137</v>
      </c>
      <c r="Q136" s="230">
        <f>COUNTIF('Hedef Liste Tokat'!A:A,A136)</f>
        <v>1</v>
      </c>
    </row>
    <row r="137" ht="15.75" hidden="1" customHeight="1">
      <c r="A137" s="211" t="s">
        <v>19201</v>
      </c>
      <c r="B137" s="211" t="s">
        <v>19202</v>
      </c>
      <c r="C137" s="212" t="s">
        <v>2897</v>
      </c>
      <c r="D137" s="211" t="s">
        <v>1370</v>
      </c>
      <c r="E137" s="213">
        <v>4.0</v>
      </c>
      <c r="F137" s="213">
        <v>4.0</v>
      </c>
      <c r="G137" s="213">
        <v>0.0</v>
      </c>
      <c r="H137" s="213">
        <v>10.0</v>
      </c>
      <c r="I137" s="213">
        <v>10.0</v>
      </c>
      <c r="J137" s="214">
        <v>0.0</v>
      </c>
      <c r="K137" s="211" t="s">
        <v>12450</v>
      </c>
      <c r="L137" s="211">
        <v>3.563172103E9</v>
      </c>
      <c r="M137" s="211" t="s">
        <v>18843</v>
      </c>
      <c r="N137" s="211" t="s">
        <v>18883</v>
      </c>
      <c r="O137" s="211" t="s">
        <v>19203</v>
      </c>
      <c r="P137" s="211" t="s">
        <v>2137</v>
      </c>
      <c r="Q137" s="230">
        <f>COUNTIF('Hedef Liste Tokat'!A:A,A137)</f>
        <v>1</v>
      </c>
    </row>
    <row r="138" ht="15.75" hidden="1" customHeight="1">
      <c r="A138" s="211" t="s">
        <v>18868</v>
      </c>
      <c r="B138" s="211" t="s">
        <v>18869</v>
      </c>
      <c r="C138" s="212" t="s">
        <v>2897</v>
      </c>
      <c r="D138" s="211" t="s">
        <v>1378</v>
      </c>
      <c r="E138" s="211"/>
      <c r="F138" s="211"/>
      <c r="G138" s="213">
        <v>0.0</v>
      </c>
      <c r="H138" s="213">
        <v>14.0</v>
      </c>
      <c r="I138" s="213">
        <v>14.0</v>
      </c>
      <c r="J138" s="214">
        <v>0.0</v>
      </c>
      <c r="K138" s="211" t="s">
        <v>18870</v>
      </c>
      <c r="L138" s="211">
        <v>3.562751935E9</v>
      </c>
      <c r="M138" s="211" t="s">
        <v>1350</v>
      </c>
      <c r="N138" s="211" t="s">
        <v>18849</v>
      </c>
      <c r="O138" s="211" t="s">
        <v>18871</v>
      </c>
      <c r="P138" s="211" t="s">
        <v>2137</v>
      </c>
      <c r="Q138" s="230">
        <f>COUNTIF('Hedef Liste Tokat'!A:A,A138)</f>
        <v>1</v>
      </c>
    </row>
    <row r="139" ht="15.75" hidden="1" customHeight="1">
      <c r="A139" s="211" t="s">
        <v>18722</v>
      </c>
      <c r="B139" s="211" t="s">
        <v>18723</v>
      </c>
      <c r="C139" s="212" t="s">
        <v>2897</v>
      </c>
      <c r="D139" s="211" t="s">
        <v>1364</v>
      </c>
      <c r="E139" s="213">
        <v>5.0</v>
      </c>
      <c r="F139" s="213">
        <v>2.0</v>
      </c>
      <c r="G139" s="213">
        <v>0.0</v>
      </c>
      <c r="H139" s="213">
        <v>10.0</v>
      </c>
      <c r="I139" s="213">
        <v>10.0</v>
      </c>
      <c r="J139" s="214">
        <v>0.0</v>
      </c>
      <c r="K139" s="211" t="s">
        <v>18724</v>
      </c>
      <c r="L139" s="211">
        <v>5.52305086E9</v>
      </c>
      <c r="M139" s="211" t="s">
        <v>18725</v>
      </c>
      <c r="N139" s="211" t="s">
        <v>1667</v>
      </c>
      <c r="O139" s="211" t="s">
        <v>18726</v>
      </c>
      <c r="P139" s="211" t="s">
        <v>2137</v>
      </c>
      <c r="Q139" s="230">
        <f>COUNTIF('Hedef Liste Tokat'!A:A,A139)</f>
        <v>1</v>
      </c>
    </row>
    <row r="140" ht="15.75" hidden="1" customHeight="1">
      <c r="A140" s="211" t="s">
        <v>19189</v>
      </c>
      <c r="B140" s="211" t="s">
        <v>19190</v>
      </c>
      <c r="C140" s="212" t="s">
        <v>2897</v>
      </c>
      <c r="D140" s="211" t="s">
        <v>1364</v>
      </c>
      <c r="E140" s="213">
        <v>9.0</v>
      </c>
      <c r="F140" s="213">
        <v>5.0</v>
      </c>
      <c r="G140" s="213">
        <v>0.0</v>
      </c>
      <c r="H140" s="213">
        <v>20.0</v>
      </c>
      <c r="I140" s="213">
        <v>20.0</v>
      </c>
      <c r="J140" s="214">
        <v>0.0</v>
      </c>
      <c r="K140" s="211" t="s">
        <v>19191</v>
      </c>
      <c r="L140" s="211">
        <v>3.563173332E9</v>
      </c>
      <c r="M140" s="211" t="s">
        <v>18843</v>
      </c>
      <c r="N140" s="211" t="s">
        <v>18883</v>
      </c>
      <c r="O140" s="211" t="s">
        <v>19192</v>
      </c>
      <c r="P140" s="211" t="s">
        <v>2137</v>
      </c>
      <c r="Q140" s="230">
        <f>COUNTIF('Hedef Liste Tokat'!A:A,A140)</f>
        <v>1</v>
      </c>
    </row>
    <row r="141" ht="15.75" hidden="1" customHeight="1">
      <c r="A141" s="211" t="s">
        <v>18987</v>
      </c>
      <c r="B141" s="211" t="s">
        <v>18988</v>
      </c>
      <c r="C141" s="212" t="s">
        <v>2897</v>
      </c>
      <c r="D141" s="211" t="s">
        <v>1507</v>
      </c>
      <c r="F141" s="211"/>
      <c r="G141" s="213">
        <v>0.0</v>
      </c>
      <c r="H141" s="213">
        <v>39.0</v>
      </c>
      <c r="I141" s="213">
        <v>39.0</v>
      </c>
      <c r="J141" s="214">
        <v>0.0</v>
      </c>
      <c r="K141" s="211" t="s">
        <v>18989</v>
      </c>
      <c r="L141" s="211">
        <v>3.562131343E9</v>
      </c>
      <c r="M141" s="211" t="s">
        <v>1350</v>
      </c>
      <c r="N141" s="211" t="s">
        <v>18718</v>
      </c>
      <c r="O141" s="211" t="s">
        <v>18755</v>
      </c>
      <c r="P141" s="211" t="s">
        <v>2137</v>
      </c>
      <c r="Q141" s="230">
        <f>COUNTIF('Hedef Liste Tokat'!A:A,A141)</f>
        <v>1</v>
      </c>
    </row>
    <row r="142" ht="15.75" hidden="1" customHeight="1">
      <c r="A142" s="211" t="s">
        <v>19076</v>
      </c>
      <c r="B142" s="211" t="s">
        <v>19077</v>
      </c>
      <c r="C142" s="212" t="s">
        <v>2897</v>
      </c>
      <c r="D142" s="211" t="s">
        <v>2299</v>
      </c>
      <c r="E142" s="213">
        <v>10.0</v>
      </c>
      <c r="F142" s="213">
        <v>5.0</v>
      </c>
      <c r="G142" s="213">
        <v>0.0</v>
      </c>
      <c r="H142" s="213">
        <v>9.0</v>
      </c>
      <c r="I142" s="213">
        <v>9.0</v>
      </c>
      <c r="J142" s="214">
        <v>0.0</v>
      </c>
      <c r="K142" s="211" t="s">
        <v>19078</v>
      </c>
      <c r="L142" s="211">
        <v>5.444611945E9</v>
      </c>
      <c r="M142" s="211" t="s">
        <v>18725</v>
      </c>
      <c r="N142" s="211" t="s">
        <v>19079</v>
      </c>
      <c r="O142" s="211" t="s">
        <v>19080</v>
      </c>
      <c r="P142" s="211" t="s">
        <v>2137</v>
      </c>
      <c r="Q142" s="230">
        <f>COUNTIF('Hedef Liste Tokat'!A:A,A142)</f>
        <v>1</v>
      </c>
    </row>
    <row r="143" ht="15.75" hidden="1" customHeight="1">
      <c r="A143" s="211" t="s">
        <v>19168</v>
      </c>
      <c r="B143" s="211" t="s">
        <v>19169</v>
      </c>
      <c r="C143" s="212" t="s">
        <v>2897</v>
      </c>
      <c r="D143" s="211" t="s">
        <v>1385</v>
      </c>
      <c r="E143" s="211"/>
      <c r="F143" s="211"/>
      <c r="G143" s="213">
        <v>0.0</v>
      </c>
      <c r="H143" s="213">
        <v>14.0</v>
      </c>
      <c r="I143" s="213">
        <v>14.0</v>
      </c>
      <c r="J143" s="214">
        <v>0.0</v>
      </c>
      <c r="K143" s="211" t="s">
        <v>19170</v>
      </c>
      <c r="L143" s="211">
        <v>5.416520033E9</v>
      </c>
      <c r="M143" s="211" t="s">
        <v>18725</v>
      </c>
      <c r="N143" s="211" t="s">
        <v>18750</v>
      </c>
      <c r="O143" s="211" t="s">
        <v>19171</v>
      </c>
      <c r="P143" s="211" t="s">
        <v>2137</v>
      </c>
      <c r="Q143" s="230">
        <f>COUNTIF('Hedef Liste Tokat'!A:A,A143)</f>
        <v>1</v>
      </c>
    </row>
    <row r="144" ht="15.75" hidden="1" customHeight="1">
      <c r="A144" s="211" t="s">
        <v>18949</v>
      </c>
      <c r="B144" s="211" t="s">
        <v>18950</v>
      </c>
      <c r="C144" s="212" t="s">
        <v>2897</v>
      </c>
      <c r="D144" s="211" t="s">
        <v>1364</v>
      </c>
      <c r="E144" s="213">
        <v>6.0</v>
      </c>
      <c r="F144" s="213">
        <v>6.0</v>
      </c>
      <c r="G144" s="213">
        <v>0.0</v>
      </c>
      <c r="H144" s="213">
        <v>10.0</v>
      </c>
      <c r="I144" s="213">
        <v>10.0</v>
      </c>
      <c r="J144" s="214">
        <v>0.0</v>
      </c>
      <c r="K144" s="211" t="s">
        <v>18817</v>
      </c>
      <c r="L144" s="211">
        <v>5.423566097E9</v>
      </c>
      <c r="M144" s="211" t="s">
        <v>1350</v>
      </c>
      <c r="N144" s="211" t="s">
        <v>1945</v>
      </c>
      <c r="O144" s="211" t="s">
        <v>18805</v>
      </c>
      <c r="P144" s="211" t="s">
        <v>2137</v>
      </c>
      <c r="Q144" s="230">
        <f>COUNTIF('Hedef Liste Tokat'!A:A,A144)</f>
        <v>1</v>
      </c>
    </row>
    <row r="145" ht="15.75" hidden="1" customHeight="1">
      <c r="A145" s="211" t="s">
        <v>19177</v>
      </c>
      <c r="B145" s="211" t="s">
        <v>19178</v>
      </c>
      <c r="C145" s="212" t="s">
        <v>2897</v>
      </c>
      <c r="D145" s="211" t="s">
        <v>1364</v>
      </c>
      <c r="E145" s="213">
        <v>176.0</v>
      </c>
      <c r="F145" s="211"/>
      <c r="G145" s="213">
        <v>6.0</v>
      </c>
      <c r="H145" s="213">
        <v>2.0</v>
      </c>
      <c r="I145" s="213">
        <v>8.0</v>
      </c>
      <c r="J145" s="214">
        <v>0.75</v>
      </c>
      <c r="K145" s="211" t="s">
        <v>19179</v>
      </c>
      <c r="L145" s="211">
        <v>5.378168561E9</v>
      </c>
      <c r="M145" s="211" t="s">
        <v>1350</v>
      </c>
      <c r="N145" s="211" t="s">
        <v>19180</v>
      </c>
      <c r="O145" s="211" t="s">
        <v>19181</v>
      </c>
      <c r="P145" s="211" t="s">
        <v>2137</v>
      </c>
      <c r="Q145" s="230">
        <f>COUNTIF('Hedef Liste Tokat'!A:A,A145)</f>
        <v>1</v>
      </c>
    </row>
    <row r="146" ht="15.75" hidden="1" customHeight="1">
      <c r="A146" s="211" t="s">
        <v>19334</v>
      </c>
      <c r="B146" s="211" t="s">
        <v>19335</v>
      </c>
      <c r="C146" s="212" t="s">
        <v>2897</v>
      </c>
      <c r="D146" s="211" t="s">
        <v>1370</v>
      </c>
      <c r="E146" s="213">
        <v>192.0</v>
      </c>
      <c r="F146" s="213">
        <v>23.0</v>
      </c>
      <c r="G146" s="213">
        <v>0.0</v>
      </c>
      <c r="H146" s="213">
        <v>8.0</v>
      </c>
      <c r="I146" s="213">
        <v>8.0</v>
      </c>
      <c r="J146" s="214">
        <v>0.0</v>
      </c>
      <c r="K146" s="211" t="s">
        <v>19336</v>
      </c>
      <c r="L146" s="211">
        <v>3.563177777E9</v>
      </c>
      <c r="M146" s="211" t="s">
        <v>18843</v>
      </c>
      <c r="N146" s="211" t="s">
        <v>13107</v>
      </c>
      <c r="O146" s="211" t="s">
        <v>19337</v>
      </c>
      <c r="P146" s="211" t="s">
        <v>2165</v>
      </c>
      <c r="Q146" s="230">
        <f>COUNTIF('Hedef Liste Tokat'!A:A,A146)</f>
        <v>0</v>
      </c>
    </row>
    <row r="147" ht="15.75" hidden="1" customHeight="1">
      <c r="A147" s="211" t="s">
        <v>19036</v>
      </c>
      <c r="B147" s="211" t="s">
        <v>19037</v>
      </c>
      <c r="C147" s="212" t="s">
        <v>2897</v>
      </c>
      <c r="D147" s="211" t="s">
        <v>1385</v>
      </c>
      <c r="E147" s="213">
        <v>81.0</v>
      </c>
      <c r="F147" s="213">
        <v>64.0</v>
      </c>
      <c r="G147" s="213">
        <v>0.0</v>
      </c>
      <c r="H147" s="213">
        <v>9.0</v>
      </c>
      <c r="I147" s="213">
        <v>9.0</v>
      </c>
      <c r="J147" s="214">
        <v>0.0</v>
      </c>
      <c r="K147" s="211" t="s">
        <v>19038</v>
      </c>
      <c r="L147" s="211">
        <v>3.56275757E9</v>
      </c>
      <c r="M147" s="211" t="s">
        <v>18725</v>
      </c>
      <c r="N147" s="211" t="s">
        <v>18750</v>
      </c>
      <c r="O147" s="211" t="s">
        <v>19039</v>
      </c>
      <c r="P147" s="211" t="s">
        <v>2137</v>
      </c>
      <c r="Q147" s="230">
        <f>COUNTIF('Hedef Liste Tokat'!A:A,A147)</f>
        <v>1</v>
      </c>
    </row>
    <row r="148" ht="15.75" hidden="1" customHeight="1">
      <c r="A148" s="211" t="s">
        <v>19212</v>
      </c>
      <c r="B148" s="211" t="s">
        <v>19213</v>
      </c>
      <c r="C148" s="212" t="s">
        <v>2897</v>
      </c>
      <c r="D148" s="211" t="s">
        <v>1370</v>
      </c>
      <c r="E148" s="211"/>
      <c r="F148" s="211"/>
      <c r="G148" s="213">
        <v>0.0</v>
      </c>
      <c r="H148" s="213">
        <v>13.0</v>
      </c>
      <c r="I148" s="213">
        <v>13.0</v>
      </c>
      <c r="J148" s="214">
        <v>0.0</v>
      </c>
      <c r="K148" s="211" t="s">
        <v>19199</v>
      </c>
      <c r="L148" s="211">
        <v>3.562756845E9</v>
      </c>
      <c r="M148" s="211" t="s">
        <v>18725</v>
      </c>
      <c r="N148" s="211" t="s">
        <v>18750</v>
      </c>
      <c r="O148" s="211" t="s">
        <v>19214</v>
      </c>
      <c r="P148" s="211" t="s">
        <v>2137</v>
      </c>
      <c r="Q148" s="230">
        <f>COUNTIF('Hedef Liste Tokat'!A:A,A148)</f>
        <v>1</v>
      </c>
    </row>
    <row r="149" ht="15.75" hidden="1" customHeight="1">
      <c r="A149" s="211" t="s">
        <v>18737</v>
      </c>
      <c r="B149" s="211" t="s">
        <v>18738</v>
      </c>
      <c r="C149" s="212" t="s">
        <v>2897</v>
      </c>
      <c r="D149" s="211" t="s">
        <v>1364</v>
      </c>
      <c r="E149" s="213">
        <v>93.0</v>
      </c>
      <c r="F149" s="213">
        <v>58.0</v>
      </c>
      <c r="G149" s="213">
        <v>0.0</v>
      </c>
      <c r="H149" s="213">
        <v>11.0</v>
      </c>
      <c r="I149" s="213">
        <v>11.0</v>
      </c>
      <c r="J149" s="214">
        <v>0.0</v>
      </c>
      <c r="K149" s="211" t="s">
        <v>18739</v>
      </c>
      <c r="L149" s="211">
        <v>3.562286363E9</v>
      </c>
      <c r="M149" s="211" t="s">
        <v>1350</v>
      </c>
      <c r="N149" s="211" t="s">
        <v>18740</v>
      </c>
      <c r="O149" s="211" t="s">
        <v>18741</v>
      </c>
      <c r="P149" s="211" t="s">
        <v>2137</v>
      </c>
      <c r="Q149" s="230">
        <f>COUNTIF('Hedef Liste Tokat'!A:A,A149)</f>
        <v>1</v>
      </c>
    </row>
    <row r="150" ht="15.75" hidden="1" customHeight="1">
      <c r="A150" s="211" t="s">
        <v>19193</v>
      </c>
      <c r="B150" s="211" t="s">
        <v>19194</v>
      </c>
      <c r="C150" s="212" t="s">
        <v>2897</v>
      </c>
      <c r="D150" s="211" t="s">
        <v>1370</v>
      </c>
      <c r="E150" s="213">
        <v>10.0</v>
      </c>
      <c r="F150" s="213">
        <v>10.0</v>
      </c>
      <c r="G150" s="213">
        <v>0.0</v>
      </c>
      <c r="H150" s="213">
        <v>7.0</v>
      </c>
      <c r="I150" s="213">
        <v>7.0</v>
      </c>
      <c r="J150" s="214">
        <v>0.0</v>
      </c>
      <c r="K150" s="211" t="s">
        <v>19195</v>
      </c>
      <c r="L150" s="211">
        <v>5.448008448E9</v>
      </c>
      <c r="M150" s="211" t="s">
        <v>1350</v>
      </c>
      <c r="N150" s="211" t="s">
        <v>1945</v>
      </c>
      <c r="O150" s="211" t="s">
        <v>19196</v>
      </c>
      <c r="P150" s="211" t="s">
        <v>2137</v>
      </c>
      <c r="Q150" s="230">
        <f>COUNTIF('Hedef Liste Tokat'!A:A,A150)</f>
        <v>1</v>
      </c>
    </row>
    <row r="151" ht="15.75" hidden="1" customHeight="1">
      <c r="A151" s="211" t="s">
        <v>18955</v>
      </c>
      <c r="B151" s="211" t="s">
        <v>18956</v>
      </c>
      <c r="C151" s="212" t="s">
        <v>2897</v>
      </c>
      <c r="D151" s="211" t="s">
        <v>1507</v>
      </c>
      <c r="E151" s="213">
        <v>9.0</v>
      </c>
      <c r="F151" s="213">
        <v>9.0</v>
      </c>
      <c r="G151" s="213">
        <v>0.0</v>
      </c>
      <c r="H151" s="213">
        <v>13.0</v>
      </c>
      <c r="I151" s="213">
        <v>13.0</v>
      </c>
      <c r="J151" s="214">
        <v>0.0</v>
      </c>
      <c r="K151" s="211" t="s">
        <v>18957</v>
      </c>
      <c r="L151" s="211">
        <v>3.5650259E9</v>
      </c>
      <c r="M151" s="211" t="s">
        <v>1350</v>
      </c>
      <c r="N151" s="211" t="s">
        <v>18958</v>
      </c>
      <c r="O151" s="211" t="s">
        <v>18959</v>
      </c>
      <c r="P151" s="211" t="s">
        <v>2137</v>
      </c>
      <c r="Q151" s="230">
        <f>COUNTIF('Hedef Liste Tokat'!A:A,A151)</f>
        <v>1</v>
      </c>
    </row>
    <row r="152" ht="15.75" hidden="1" customHeight="1">
      <c r="A152" s="211" t="s">
        <v>18979</v>
      </c>
      <c r="B152" s="211" t="s">
        <v>18980</v>
      </c>
      <c r="C152" s="212" t="s">
        <v>2897</v>
      </c>
      <c r="D152" s="211" t="s">
        <v>2571</v>
      </c>
      <c r="E152" s="213">
        <v>26.0</v>
      </c>
      <c r="F152" s="213">
        <v>26.0</v>
      </c>
      <c r="G152" s="213">
        <v>0.0</v>
      </c>
      <c r="H152" s="213">
        <v>12.0</v>
      </c>
      <c r="I152" s="213">
        <v>12.0</v>
      </c>
      <c r="J152" s="214">
        <v>0.0</v>
      </c>
      <c r="K152" s="211" t="s">
        <v>18981</v>
      </c>
      <c r="L152" s="211">
        <v>5.384209365E9</v>
      </c>
      <c r="M152" s="211" t="s">
        <v>1350</v>
      </c>
      <c r="N152" s="211" t="s">
        <v>18800</v>
      </c>
      <c r="O152" s="211" t="s">
        <v>18982</v>
      </c>
      <c r="P152" s="211" t="s">
        <v>2137</v>
      </c>
      <c r="Q152" s="230">
        <f>COUNTIF('Hedef Liste Tokat'!A:A,A152)</f>
        <v>1</v>
      </c>
    </row>
    <row r="153" ht="15.75" hidden="1" customHeight="1">
      <c r="A153" s="211" t="s">
        <v>19061</v>
      </c>
      <c r="B153" s="211" t="s">
        <v>19062</v>
      </c>
      <c r="C153" s="212" t="s">
        <v>2897</v>
      </c>
      <c r="D153" s="211" t="s">
        <v>1370</v>
      </c>
      <c r="E153" s="213">
        <v>85.0</v>
      </c>
      <c r="F153" s="211"/>
      <c r="G153" s="213">
        <v>0.0</v>
      </c>
      <c r="H153" s="213">
        <v>9.0</v>
      </c>
      <c r="I153" s="213">
        <v>9.0</v>
      </c>
      <c r="J153" s="214">
        <v>0.0</v>
      </c>
      <c r="K153" s="211" t="s">
        <v>19063</v>
      </c>
      <c r="L153" s="211">
        <v>5.366050011E9</v>
      </c>
      <c r="M153" s="211" t="s">
        <v>1350</v>
      </c>
      <c r="N153" s="211" t="s">
        <v>18718</v>
      </c>
      <c r="O153" s="211" t="s">
        <v>18755</v>
      </c>
      <c r="P153" s="211" t="s">
        <v>2137</v>
      </c>
      <c r="Q153" s="230">
        <f>COUNTIF('Hedef Liste Tokat'!A:A,A153)</f>
        <v>1</v>
      </c>
    </row>
    <row r="154" ht="15.75" hidden="1" customHeight="1">
      <c r="A154" s="211" t="s">
        <v>18906</v>
      </c>
      <c r="B154" s="211" t="s">
        <v>18907</v>
      </c>
      <c r="C154" s="212" t="s">
        <v>2897</v>
      </c>
      <c r="D154" s="211" t="s">
        <v>1370</v>
      </c>
      <c r="E154" s="213">
        <v>3219.0</v>
      </c>
      <c r="F154" s="213">
        <v>58.0</v>
      </c>
      <c r="G154" s="213">
        <v>0.0</v>
      </c>
      <c r="H154" s="213">
        <v>7.0</v>
      </c>
      <c r="I154" s="213">
        <v>7.0</v>
      </c>
      <c r="J154" s="214">
        <v>0.0</v>
      </c>
      <c r="K154" s="211" t="s">
        <v>18905</v>
      </c>
      <c r="L154" s="211">
        <v>3.562600004E9</v>
      </c>
      <c r="M154" s="211" t="s">
        <v>18725</v>
      </c>
      <c r="N154" s="211" t="s">
        <v>18750</v>
      </c>
      <c r="O154" s="211" t="s">
        <v>18908</v>
      </c>
      <c r="P154" s="211" t="s">
        <v>2137</v>
      </c>
      <c r="Q154" s="230">
        <f>COUNTIF('Hedef Liste Tokat'!A:A,A154)</f>
        <v>1</v>
      </c>
    </row>
    <row r="155" ht="15.75" hidden="1" customHeight="1">
      <c r="A155" s="211" t="s">
        <v>18815</v>
      </c>
      <c r="B155" s="211" t="s">
        <v>18816</v>
      </c>
      <c r="C155" s="212" t="s">
        <v>2897</v>
      </c>
      <c r="D155" s="211" t="s">
        <v>1789</v>
      </c>
      <c r="E155" s="213">
        <v>10.0</v>
      </c>
      <c r="F155" s="213">
        <v>10.0</v>
      </c>
      <c r="G155" s="213">
        <v>0.0</v>
      </c>
      <c r="H155" s="213">
        <v>6.0</v>
      </c>
      <c r="I155" s="213">
        <v>6.0</v>
      </c>
      <c r="J155" s="214">
        <v>0.0</v>
      </c>
      <c r="K155" s="211" t="s">
        <v>18817</v>
      </c>
      <c r="L155" s="211">
        <v>5.423566097E9</v>
      </c>
      <c r="M155" s="211" t="s">
        <v>1350</v>
      </c>
      <c r="N155" s="211" t="s">
        <v>1945</v>
      </c>
      <c r="O155" s="211" t="s">
        <v>18805</v>
      </c>
      <c r="P155" s="211" t="s">
        <v>2137</v>
      </c>
      <c r="Q155" s="230">
        <f>COUNTIF('Hedef Liste Tokat'!A:A,A155)</f>
        <v>1</v>
      </c>
    </row>
    <row r="156" ht="15.75" hidden="1" customHeight="1">
      <c r="A156" s="211" t="s">
        <v>18770</v>
      </c>
      <c r="B156" s="211" t="s">
        <v>18771</v>
      </c>
      <c r="C156" s="212" t="s">
        <v>2897</v>
      </c>
      <c r="D156" s="211" t="s">
        <v>1356</v>
      </c>
      <c r="E156" s="213">
        <v>61.0</v>
      </c>
      <c r="F156" s="213">
        <v>13.0</v>
      </c>
      <c r="G156" s="213">
        <v>0.0</v>
      </c>
      <c r="H156" s="213">
        <v>4.0</v>
      </c>
      <c r="I156" s="213">
        <v>4.0</v>
      </c>
      <c r="J156" s="214">
        <v>0.0</v>
      </c>
      <c r="K156" s="211" t="s">
        <v>18772</v>
      </c>
      <c r="L156" s="211">
        <v>3.562283838E9</v>
      </c>
      <c r="M156" s="211" t="s">
        <v>1350</v>
      </c>
      <c r="N156" s="211" t="s">
        <v>18773</v>
      </c>
      <c r="O156" s="211" t="s">
        <v>18774</v>
      </c>
      <c r="P156" s="211" t="s">
        <v>2137</v>
      </c>
      <c r="Q156" s="230">
        <f>COUNTIF('Hedef Liste Tokat'!A:A,A156)</f>
        <v>1</v>
      </c>
    </row>
    <row r="157" ht="15.75" hidden="1" customHeight="1">
      <c r="A157" s="211" t="s">
        <v>19005</v>
      </c>
      <c r="B157" s="211" t="s">
        <v>19006</v>
      </c>
      <c r="C157" s="212" t="s">
        <v>2897</v>
      </c>
      <c r="D157" s="211" t="s">
        <v>1378</v>
      </c>
      <c r="E157" s="211"/>
      <c r="F157" s="211"/>
      <c r="G157" s="213">
        <v>0.0</v>
      </c>
      <c r="H157" s="213">
        <v>4.0</v>
      </c>
      <c r="I157" s="213">
        <v>4.0</v>
      </c>
      <c r="J157" s="214">
        <v>0.0</v>
      </c>
      <c r="K157" s="211" t="s">
        <v>19007</v>
      </c>
      <c r="L157" s="211">
        <v>5.43284306E9</v>
      </c>
      <c r="M157" s="211" t="s">
        <v>1350</v>
      </c>
      <c r="N157" s="211" t="s">
        <v>19008</v>
      </c>
      <c r="O157" s="211" t="s">
        <v>19009</v>
      </c>
      <c r="P157" s="211" t="s">
        <v>2137</v>
      </c>
      <c r="Q157" s="230">
        <f>COUNTIF('Hedef Liste Tokat'!A:A,A157)</f>
        <v>1</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57">
    <filterColumn colId="9">
      <filters>
        <filter val="69%"/>
        <filter val="47%"/>
        <filter val="100%"/>
        <filter val="35%"/>
        <filter val="89%"/>
        <filter val="23%"/>
        <filter val="67%"/>
        <filter val="99%"/>
        <filter val="77%"/>
        <filter val="33%"/>
        <filter val="43%"/>
        <filter val="87%"/>
        <filter val="31%"/>
        <filter val="75%"/>
        <filter val="95%"/>
        <filter val="61%"/>
        <filter val="93%"/>
        <filter val="3%"/>
        <filter val="38%"/>
        <filter val="26%"/>
        <filter val="14%"/>
        <filter val="24%"/>
        <filter val="22%"/>
        <filter val="44%"/>
        <filter val="86%"/>
        <filter val="74%"/>
        <filter val="40%"/>
        <filter val="62%"/>
        <filter val="50%"/>
        <filter val="82%"/>
        <filter val="92%"/>
        <filter val="8%"/>
        <filter val="90%"/>
        <filter val="4%"/>
        <filter val="0%"/>
        <filter val="39%"/>
      </filters>
    </filterColumn>
    <filterColumn colId="15">
      <filters>
        <filter val="Geleneksel"/>
      </filters>
    </filterColumn>
    <filterColumn colId="16">
      <filters>
        <filter val="0"/>
      </filters>
    </filterColumn>
  </autoFilter>
  <customSheetViews>
    <customSheetView guid="{2963A8EE-9132-40B9-8ED3-A616DC53539A}" filter="1" showAutoFilter="1">
      <autoFilter ref="$A$1:$Q$157">
        <filterColumn colId="16">
          <filters>
            <filter val="0"/>
          </filters>
        </filterColumn>
        <filterColumn colId="15">
          <filters>
            <filter val="Geleneksel"/>
          </filters>
        </filterColumn>
        <filterColumn colId="9">
          <filters>
            <filter val="69%"/>
            <filter val="100%"/>
            <filter val="35%"/>
            <filter val="89%"/>
            <filter val="23%"/>
            <filter val="67%"/>
            <filter val="99%"/>
            <filter val="77%"/>
            <filter val="33%"/>
            <filter val="87%"/>
            <filter val="31%"/>
            <filter val="75%"/>
            <filter val="41%"/>
            <filter val="95%"/>
            <filter val="61%"/>
            <filter val="93%"/>
            <filter val="3%"/>
            <filter val="38%"/>
            <filter val="26%"/>
            <filter val="14%"/>
            <filter val="24%"/>
            <filter val="22%"/>
            <filter val="44%"/>
            <filter val="86%"/>
            <filter val="74%"/>
            <filter val="40%"/>
            <filter val="62%"/>
            <filter val="50%"/>
            <filter val="82%"/>
            <filter val="92%"/>
            <filter val="8%"/>
            <filter val="90%"/>
            <filter val="4%"/>
            <filter val="0%"/>
            <filter val="39%"/>
          </filters>
        </filterColumn>
      </autoFilter>
      <extLst>
        <ext uri="GoogleSheetsCustomDataVersion1">
          <go:sheetsCustomData xmlns:go="http://customooxmlschemas.google.com/" filterViewId="804783553"/>
        </ext>
      </extLst>
    </customSheetView>
  </customSheetViews>
  <mergeCells count="1">
    <mergeCell ref="D141:E141"/>
  </mergeCells>
  <conditionalFormatting sqref="C1:C157">
    <cfRule type="cellIs" dxfId="0" priority="1" operator="equal">
      <formula>"TRUE"</formula>
    </cfRule>
  </conditionalFormatting>
  <conditionalFormatting sqref="C1:C157">
    <cfRule type="cellIs" dxfId="1" priority="2" operator="equal">
      <formula>"FALSE"</formula>
    </cfRule>
  </conditionalFormatting>
  <dataValidations>
    <dataValidation type="list" allowBlank="1" showErrorMessage="1" sqref="A54">
      <formula1>'Durum Parametreler'!$L$2:$L$37</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3" width="12.63"/>
    <col customWidth="1" min="4" max="4" width="17.0"/>
    <col customWidth="1" min="5" max="5" width="26.88"/>
    <col customWidth="1" min="6" max="6" width="7.75"/>
    <col customWidth="1" min="7" max="7" width="10.5"/>
    <col customWidth="1" min="8" max="8" width="34.63"/>
    <col customWidth="1" min="9" max="9" width="52.25"/>
  </cols>
  <sheetData>
    <row r="1" ht="15.75" customHeight="1">
      <c r="A1" s="151"/>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44343.0</v>
      </c>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hidden="1" customHeight="1">
      <c r="A3" s="24" t="s">
        <v>19338</v>
      </c>
      <c r="B3" s="17"/>
      <c r="C3" s="17"/>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hidden="1" customHeight="1">
      <c r="A4" s="28"/>
      <c r="B4" s="207" t="s">
        <v>18796</v>
      </c>
      <c r="C4" s="453" t="s">
        <v>4838</v>
      </c>
      <c r="D4" s="557" t="s">
        <v>18935</v>
      </c>
      <c r="E4" s="557" t="s">
        <v>18936</v>
      </c>
      <c r="F4" s="558">
        <v>0.5</v>
      </c>
      <c r="G4" s="456" t="s">
        <v>19339</v>
      </c>
      <c r="H4" s="456" t="s">
        <v>19340</v>
      </c>
      <c r="I4" s="457" t="s">
        <v>18938</v>
      </c>
      <c r="J4" s="17" t="s">
        <v>10025</v>
      </c>
      <c r="K4" s="155"/>
      <c r="L4" s="17"/>
      <c r="M4" s="27"/>
      <c r="N4" s="27"/>
      <c r="O4" s="17"/>
      <c r="P4" s="17"/>
      <c r="Q4" s="17"/>
      <c r="R4" s="17"/>
      <c r="S4" s="17"/>
      <c r="T4" s="17"/>
      <c r="U4" s="17"/>
      <c r="V4" s="17"/>
      <c r="W4" s="17"/>
      <c r="X4" s="17"/>
      <c r="Y4" s="17"/>
      <c r="Z4" s="17"/>
      <c r="AA4" s="17"/>
      <c r="AB4" s="17"/>
      <c r="AC4" s="17"/>
      <c r="AD4" s="17"/>
      <c r="AE4" s="17"/>
      <c r="AF4" s="17"/>
    </row>
    <row r="5" ht="15.75" hidden="1" customHeight="1">
      <c r="A5" s="28"/>
      <c r="B5" s="207" t="s">
        <v>18796</v>
      </c>
      <c r="C5" s="453" t="s">
        <v>4838</v>
      </c>
      <c r="D5" s="557" t="s">
        <v>18792</v>
      </c>
      <c r="E5" s="557" t="s">
        <v>18793</v>
      </c>
      <c r="F5" s="558">
        <v>0.5833333333333334</v>
      </c>
      <c r="G5" s="456" t="s">
        <v>19341</v>
      </c>
      <c r="H5" s="456" t="s">
        <v>19342</v>
      </c>
      <c r="I5" s="457" t="s">
        <v>18795</v>
      </c>
      <c r="J5" s="17" t="s">
        <v>10025</v>
      </c>
      <c r="K5" s="155"/>
      <c r="L5" s="17"/>
      <c r="M5" s="27"/>
      <c r="N5" s="27"/>
      <c r="O5" s="17"/>
      <c r="P5" s="17"/>
      <c r="Q5" s="17"/>
      <c r="R5" s="17"/>
      <c r="S5" s="17"/>
      <c r="T5" s="17"/>
      <c r="U5" s="17"/>
      <c r="V5" s="17"/>
      <c r="W5" s="17"/>
      <c r="X5" s="17"/>
      <c r="Y5" s="17"/>
      <c r="Z5" s="17"/>
      <c r="AA5" s="17"/>
      <c r="AB5" s="17"/>
      <c r="AC5" s="17"/>
      <c r="AD5" s="17"/>
      <c r="AE5" s="17"/>
      <c r="AF5" s="17"/>
    </row>
    <row r="6" ht="15.75" hidden="1" customHeight="1">
      <c r="A6" s="28"/>
      <c r="B6" s="207" t="s">
        <v>18796</v>
      </c>
      <c r="C6" s="453" t="s">
        <v>4838</v>
      </c>
      <c r="D6" s="557" t="s">
        <v>18757</v>
      </c>
      <c r="E6" s="557" t="s">
        <v>18758</v>
      </c>
      <c r="F6" s="558">
        <v>0.625</v>
      </c>
      <c r="G6" s="453" t="s">
        <v>19341</v>
      </c>
      <c r="H6" s="457" t="s">
        <v>19343</v>
      </c>
      <c r="I6" s="457" t="s">
        <v>18760</v>
      </c>
      <c r="J6" s="156" t="s">
        <v>10025</v>
      </c>
      <c r="K6" s="17"/>
      <c r="L6" s="27"/>
      <c r="M6" s="27"/>
      <c r="N6" s="27"/>
      <c r="O6" s="17"/>
      <c r="P6" s="17"/>
      <c r="Q6" s="17"/>
      <c r="R6" s="17"/>
      <c r="S6" s="17"/>
      <c r="T6" s="17"/>
      <c r="U6" s="17"/>
      <c r="V6" s="17"/>
      <c r="W6" s="17"/>
      <c r="X6" s="17"/>
      <c r="Y6" s="17"/>
      <c r="Z6" s="17"/>
      <c r="AA6" s="17"/>
      <c r="AB6" s="17"/>
      <c r="AC6" s="17"/>
      <c r="AD6" s="17"/>
      <c r="AE6" s="17"/>
      <c r="AF6" s="17"/>
    </row>
    <row r="7" ht="15.75" hidden="1" customHeight="1">
      <c r="A7" s="28"/>
      <c r="B7" s="207" t="s">
        <v>18796</v>
      </c>
      <c r="C7" s="453" t="s">
        <v>4838</v>
      </c>
      <c r="D7" s="557" t="s">
        <v>19072</v>
      </c>
      <c r="E7" s="557" t="s">
        <v>19073</v>
      </c>
      <c r="F7" s="559" t="s">
        <v>372</v>
      </c>
      <c r="G7" s="456" t="s">
        <v>19341</v>
      </c>
      <c r="H7" s="456" t="s">
        <v>19343</v>
      </c>
      <c r="I7" s="457" t="s">
        <v>19074</v>
      </c>
      <c r="J7" s="17" t="s">
        <v>10025</v>
      </c>
      <c r="K7" s="158"/>
      <c r="L7" s="17"/>
      <c r="M7" s="27"/>
      <c r="N7" s="27"/>
      <c r="O7" s="17"/>
      <c r="P7" s="17"/>
      <c r="Q7" s="17"/>
      <c r="R7" s="17"/>
      <c r="S7" s="17"/>
      <c r="T7" s="17"/>
      <c r="U7" s="17"/>
      <c r="V7" s="17"/>
      <c r="W7" s="17"/>
      <c r="X7" s="17"/>
      <c r="Y7" s="17"/>
      <c r="Z7" s="17"/>
      <c r="AA7" s="17"/>
      <c r="AB7" s="17"/>
      <c r="AC7" s="17"/>
      <c r="AD7" s="17"/>
      <c r="AE7" s="17"/>
      <c r="AF7" s="17"/>
    </row>
    <row r="8" ht="15.75" hidden="1" customHeight="1">
      <c r="A8" s="44"/>
      <c r="B8" s="207" t="s">
        <v>18796</v>
      </c>
      <c r="C8" s="154"/>
      <c r="D8" s="67"/>
      <c r="E8" s="67"/>
      <c r="F8" s="46"/>
      <c r="G8" s="67"/>
      <c r="H8" s="67"/>
      <c r="I8" s="67"/>
      <c r="J8" s="17"/>
      <c r="K8" s="17"/>
      <c r="L8" s="17"/>
      <c r="M8" s="27"/>
      <c r="N8" s="27"/>
      <c r="O8" s="17"/>
      <c r="P8" s="17"/>
      <c r="Q8" s="17"/>
      <c r="R8" s="17"/>
      <c r="S8" s="17"/>
      <c r="T8" s="17"/>
      <c r="U8" s="17"/>
      <c r="V8" s="17"/>
      <c r="W8" s="17"/>
      <c r="X8" s="17"/>
      <c r="Y8" s="17"/>
      <c r="Z8" s="17"/>
      <c r="AA8" s="17"/>
      <c r="AB8" s="17"/>
      <c r="AC8" s="17"/>
      <c r="AD8" s="17"/>
      <c r="AE8" s="17"/>
      <c r="AF8" s="17"/>
    </row>
    <row r="9" ht="15.75" hidden="1" customHeight="1">
      <c r="A9" s="18"/>
      <c r="B9" s="19">
        <v>44344.0</v>
      </c>
      <c r="C9" s="17"/>
      <c r="D9" s="153"/>
      <c r="E9" s="125"/>
      <c r="F9" s="125"/>
      <c r="G9" s="125"/>
      <c r="H9" s="125"/>
      <c r="I9" s="125"/>
      <c r="J9" s="125"/>
      <c r="K9" s="115"/>
      <c r="L9" s="17"/>
      <c r="M9" s="17"/>
      <c r="N9" s="17"/>
      <c r="O9" s="17"/>
      <c r="P9" s="17"/>
      <c r="Q9" s="17"/>
      <c r="R9" s="17"/>
      <c r="S9" s="17"/>
      <c r="T9" s="17"/>
      <c r="U9" s="17"/>
      <c r="V9" s="17"/>
      <c r="W9" s="17"/>
      <c r="X9" s="17"/>
      <c r="Y9" s="17"/>
      <c r="Z9" s="17"/>
      <c r="AA9" s="17"/>
      <c r="AB9" s="17"/>
      <c r="AC9" s="17"/>
      <c r="AD9" s="17"/>
      <c r="AE9" s="17"/>
      <c r="AF9" s="17"/>
    </row>
    <row r="10" ht="15.75" hidden="1" customHeight="1">
      <c r="A10" s="24" t="s">
        <v>19338</v>
      </c>
      <c r="B10" s="17"/>
      <c r="C10" s="560" t="s">
        <v>19344</v>
      </c>
      <c r="D10" s="560" t="s">
        <v>19345</v>
      </c>
      <c r="E10" s="560" t="s">
        <v>19346</v>
      </c>
      <c r="F10" s="561" t="s">
        <v>19347</v>
      </c>
      <c r="G10" s="560" t="s">
        <v>19339</v>
      </c>
      <c r="H10" s="560" t="s">
        <v>19348</v>
      </c>
      <c r="I10" s="562" t="s">
        <v>19349</v>
      </c>
      <c r="J10" s="17" t="s">
        <v>10025</v>
      </c>
      <c r="K10" s="17"/>
      <c r="L10" s="17"/>
      <c r="M10" s="27"/>
      <c r="N10" s="27"/>
      <c r="O10" s="17"/>
      <c r="P10" s="17"/>
      <c r="Q10" s="17"/>
      <c r="R10" s="17"/>
      <c r="S10" s="17"/>
      <c r="T10" s="17"/>
      <c r="U10" s="17"/>
      <c r="V10" s="17"/>
      <c r="W10" s="17"/>
      <c r="X10" s="17"/>
      <c r="Y10" s="17"/>
      <c r="Z10" s="17"/>
      <c r="AA10" s="17"/>
      <c r="AB10" s="17"/>
      <c r="AC10" s="17"/>
      <c r="AD10" s="17"/>
      <c r="AE10" s="17"/>
      <c r="AF10" s="17"/>
    </row>
    <row r="11" ht="15.75" hidden="1" customHeight="1">
      <c r="A11" s="28"/>
      <c r="B11" s="207" t="s">
        <v>18796</v>
      </c>
      <c r="C11" s="563" t="s">
        <v>4838</v>
      </c>
      <c r="D11" s="562" t="s">
        <v>19350</v>
      </c>
      <c r="E11" s="562" t="s">
        <v>18716</v>
      </c>
      <c r="F11" s="564">
        <v>0.5833333333333334</v>
      </c>
      <c r="G11" s="560" t="s">
        <v>19339</v>
      </c>
      <c r="H11" s="560" t="s">
        <v>19351</v>
      </c>
      <c r="I11" s="565" t="s">
        <v>18719</v>
      </c>
      <c r="J11" s="17" t="s">
        <v>10025</v>
      </c>
      <c r="K11" s="155"/>
      <c r="L11" s="1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07" t="s">
        <v>18796</v>
      </c>
      <c r="C12" s="563" t="s">
        <v>4756</v>
      </c>
      <c r="D12" s="565" t="s">
        <v>18811</v>
      </c>
      <c r="E12" s="565" t="s">
        <v>18812</v>
      </c>
      <c r="F12" s="561" t="s">
        <v>19352</v>
      </c>
      <c r="G12" s="560" t="s">
        <v>19339</v>
      </c>
      <c r="H12" s="560" t="s">
        <v>19353</v>
      </c>
      <c r="I12" s="562" t="s">
        <v>18814</v>
      </c>
      <c r="J12" s="156" t="s">
        <v>10025</v>
      </c>
      <c r="K12" s="155"/>
      <c r="L12" s="17"/>
      <c r="M12" s="27"/>
      <c r="N12" s="27"/>
      <c r="O12" s="17"/>
      <c r="P12" s="17"/>
      <c r="Q12" s="17"/>
      <c r="R12" s="17"/>
      <c r="S12" s="17"/>
      <c r="T12" s="17"/>
      <c r="U12" s="17"/>
      <c r="V12" s="17"/>
      <c r="W12" s="17"/>
      <c r="X12" s="17"/>
      <c r="Y12" s="17"/>
      <c r="Z12" s="17"/>
      <c r="AA12" s="17"/>
      <c r="AB12" s="17"/>
      <c r="AC12" s="17"/>
      <c r="AD12" s="17"/>
      <c r="AE12" s="17"/>
      <c r="AF12" s="17"/>
    </row>
    <row r="13" ht="15.75" hidden="1" customHeight="1">
      <c r="A13" s="28"/>
      <c r="B13" s="207" t="s">
        <v>18796</v>
      </c>
      <c r="C13" s="563" t="s">
        <v>4756</v>
      </c>
      <c r="D13" s="565" t="s">
        <v>18818</v>
      </c>
      <c r="E13" s="565" t="s">
        <v>18819</v>
      </c>
      <c r="F13" s="561" t="s">
        <v>19354</v>
      </c>
      <c r="G13" s="563" t="s">
        <v>19355</v>
      </c>
      <c r="H13" s="565" t="s">
        <v>19356</v>
      </c>
      <c r="I13" s="565" t="s">
        <v>18821</v>
      </c>
      <c r="J13" s="17" t="s">
        <v>10025</v>
      </c>
      <c r="K13" s="17"/>
      <c r="L13" s="27"/>
      <c r="M13" s="27"/>
      <c r="N13" s="27"/>
      <c r="O13" s="17"/>
      <c r="P13" s="17"/>
      <c r="Q13" s="17"/>
      <c r="R13" s="17"/>
      <c r="S13" s="17"/>
      <c r="T13" s="17"/>
      <c r="U13" s="17"/>
      <c r="V13" s="17"/>
      <c r="W13" s="17"/>
      <c r="X13" s="17"/>
      <c r="Y13" s="17"/>
      <c r="Z13" s="17"/>
      <c r="AA13" s="17"/>
      <c r="AB13" s="17"/>
      <c r="AC13" s="17"/>
      <c r="AD13" s="17"/>
      <c r="AE13" s="17"/>
      <c r="AF13" s="17"/>
    </row>
    <row r="14" ht="15.75" hidden="1" customHeight="1">
      <c r="A14" s="28"/>
      <c r="B14" s="207" t="s">
        <v>18796</v>
      </c>
      <c r="C14" s="154"/>
      <c r="D14" s="67"/>
      <c r="E14" s="67"/>
      <c r="F14" s="157"/>
      <c r="G14" s="17"/>
      <c r="H14" s="17"/>
      <c r="I14" s="67"/>
      <c r="J14" s="17"/>
      <c r="K14" s="158"/>
      <c r="L14" s="17"/>
      <c r="M14" s="27"/>
      <c r="N14" s="27"/>
      <c r="O14" s="17"/>
      <c r="P14" s="17"/>
      <c r="Q14" s="17"/>
      <c r="R14" s="17"/>
      <c r="S14" s="17"/>
      <c r="T14" s="17"/>
      <c r="U14" s="17"/>
      <c r="V14" s="17"/>
      <c r="W14" s="17"/>
      <c r="X14" s="17"/>
      <c r="Y14" s="17"/>
      <c r="Z14" s="17"/>
      <c r="AA14" s="17"/>
      <c r="AB14" s="17"/>
      <c r="AC14" s="17"/>
      <c r="AD14" s="17"/>
      <c r="AE14" s="17"/>
      <c r="AF14" s="17"/>
    </row>
    <row r="15" ht="15.75" hidden="1" customHeight="1">
      <c r="A15" s="44"/>
      <c r="B15" s="207" t="s">
        <v>18796</v>
      </c>
      <c r="C15" s="154"/>
      <c r="D15" s="67"/>
      <c r="E15" s="67"/>
      <c r="F15" s="46"/>
      <c r="G15" s="67"/>
      <c r="H15" s="67"/>
      <c r="I15" s="67"/>
      <c r="J15" s="17"/>
      <c r="K15" s="17"/>
      <c r="L15" s="17"/>
      <c r="M15" s="27"/>
      <c r="N15" s="27"/>
      <c r="O15" s="17"/>
      <c r="P15" s="17"/>
      <c r="Q15" s="17"/>
      <c r="R15" s="17"/>
      <c r="S15" s="17"/>
      <c r="T15" s="17"/>
      <c r="U15" s="17"/>
      <c r="V15" s="17"/>
      <c r="W15" s="17"/>
      <c r="X15" s="17"/>
      <c r="Y15" s="17"/>
      <c r="Z15" s="17"/>
      <c r="AA15" s="17"/>
      <c r="AB15" s="17"/>
      <c r="AC15" s="17"/>
      <c r="AD15" s="17"/>
      <c r="AE15" s="17"/>
      <c r="AF15" s="17"/>
    </row>
    <row r="16" ht="15.75" hidden="1" customHeight="1">
      <c r="A16" s="18"/>
      <c r="B16" s="566" t="s">
        <v>19357</v>
      </c>
      <c r="C16" s="154"/>
      <c r="D16" s="153"/>
      <c r="E16" s="125"/>
      <c r="F16" s="125"/>
      <c r="G16" s="125"/>
      <c r="H16" s="125"/>
      <c r="I16" s="125"/>
      <c r="J16" s="125"/>
      <c r="K16" s="115"/>
      <c r="L16" s="17"/>
      <c r="M16" s="17"/>
    </row>
    <row r="17" ht="15.75" hidden="1" customHeight="1">
      <c r="A17" s="24" t="s">
        <v>19338</v>
      </c>
      <c r="B17" s="17"/>
      <c r="C17" s="154"/>
      <c r="D17" s="17"/>
      <c r="E17" s="17"/>
      <c r="F17" s="26"/>
      <c r="G17" s="17"/>
      <c r="H17" s="17"/>
      <c r="I17" s="196"/>
      <c r="J17" s="17"/>
      <c r="K17" s="17"/>
      <c r="L17" s="17"/>
      <c r="M17" s="27"/>
    </row>
    <row r="18" ht="15.75" hidden="1" customHeight="1">
      <c r="A18" s="28"/>
      <c r="B18" s="207" t="s">
        <v>18796</v>
      </c>
      <c r="C18" s="567" t="s">
        <v>984</v>
      </c>
      <c r="D18" s="568" t="s">
        <v>18893</v>
      </c>
      <c r="E18" s="568" t="s">
        <v>18894</v>
      </c>
      <c r="F18" s="569">
        <v>0.4583333333333333</v>
      </c>
      <c r="G18" s="570" t="s">
        <v>19358</v>
      </c>
      <c r="H18" s="570" t="s">
        <v>19359</v>
      </c>
      <c r="I18" s="568" t="s">
        <v>19360</v>
      </c>
      <c r="J18" s="17" t="s">
        <v>10025</v>
      </c>
      <c r="K18" s="155"/>
      <c r="L18" s="17"/>
      <c r="M18" s="27"/>
    </row>
    <row r="19" ht="15.75" hidden="1" customHeight="1">
      <c r="A19" s="28"/>
      <c r="B19" s="207" t="s">
        <v>18796</v>
      </c>
      <c r="C19" s="567" t="s">
        <v>984</v>
      </c>
      <c r="D19" s="568" t="s">
        <v>19361</v>
      </c>
      <c r="E19" s="568" t="s">
        <v>18952</v>
      </c>
      <c r="F19" s="569">
        <v>0.5833333333333334</v>
      </c>
      <c r="G19" s="570" t="s">
        <v>19339</v>
      </c>
      <c r="H19" s="570" t="s">
        <v>19362</v>
      </c>
      <c r="I19" s="568" t="s">
        <v>18901</v>
      </c>
      <c r="J19" s="17" t="s">
        <v>10025</v>
      </c>
      <c r="K19" s="155"/>
      <c r="L19" s="17"/>
      <c r="M19" s="27"/>
    </row>
    <row r="20" ht="15.75" hidden="1" customHeight="1">
      <c r="A20" s="28"/>
      <c r="B20" s="207" t="s">
        <v>18796</v>
      </c>
      <c r="C20" s="567" t="s">
        <v>984</v>
      </c>
      <c r="D20" s="568" t="s">
        <v>18779</v>
      </c>
      <c r="E20" s="568" t="s">
        <v>18780</v>
      </c>
      <c r="F20" s="569">
        <v>0.6666666666666666</v>
      </c>
      <c r="G20" s="567" t="s">
        <v>19358</v>
      </c>
      <c r="H20" s="571" t="s">
        <v>19363</v>
      </c>
      <c r="I20" s="568" t="s">
        <v>18781</v>
      </c>
      <c r="J20" s="156" t="s">
        <v>10025</v>
      </c>
      <c r="K20" s="17"/>
      <c r="L20" s="27"/>
      <c r="M20" s="27"/>
    </row>
    <row r="21" ht="15.75" hidden="1" customHeight="1">
      <c r="A21" s="28"/>
      <c r="B21" s="207" t="s">
        <v>18796</v>
      </c>
      <c r="C21" s="567" t="s">
        <v>984</v>
      </c>
      <c r="D21" s="568" t="s">
        <v>18888</v>
      </c>
      <c r="E21" s="568" t="s">
        <v>18889</v>
      </c>
      <c r="F21" s="572" t="s">
        <v>4751</v>
      </c>
      <c r="G21" s="570" t="s">
        <v>19358</v>
      </c>
      <c r="H21" s="570" t="s">
        <v>19364</v>
      </c>
      <c r="I21" s="568" t="s">
        <v>19365</v>
      </c>
      <c r="J21" s="17" t="s">
        <v>10025</v>
      </c>
      <c r="K21" s="158"/>
      <c r="L21" s="17"/>
      <c r="M21" s="27"/>
    </row>
    <row r="22" ht="15.75" hidden="1" customHeight="1">
      <c r="A22" s="44"/>
      <c r="B22" s="207" t="s">
        <v>18796</v>
      </c>
      <c r="C22" s="154"/>
      <c r="D22" s="67"/>
      <c r="E22" s="67"/>
      <c r="F22" s="46"/>
      <c r="G22" s="67"/>
      <c r="H22" s="67"/>
      <c r="I22" s="67"/>
      <c r="J22" s="17"/>
      <c r="K22" s="17"/>
      <c r="L22" s="17"/>
      <c r="M22" s="27"/>
    </row>
    <row r="23" ht="15.75" customHeight="1">
      <c r="A23" s="18"/>
      <c r="B23" s="573">
        <v>44592.0</v>
      </c>
      <c r="C23" s="35"/>
      <c r="D23" s="27"/>
      <c r="E23" s="27"/>
      <c r="F23" s="74"/>
      <c r="G23" s="27"/>
      <c r="H23" s="27"/>
      <c r="I23" s="27"/>
      <c r="J23" s="27"/>
      <c r="K23" s="27"/>
      <c r="L23" s="35"/>
      <c r="M23" s="35"/>
    </row>
    <row r="24" ht="15.75" customHeight="1">
      <c r="A24" s="574" t="s">
        <v>1350</v>
      </c>
      <c r="B24" s="554" t="s">
        <v>18720</v>
      </c>
      <c r="C24" s="165" t="s">
        <v>100</v>
      </c>
      <c r="D24" s="193" t="s">
        <v>18893</v>
      </c>
      <c r="E24" s="193" t="s">
        <v>18894</v>
      </c>
      <c r="F24" s="480">
        <v>0.5</v>
      </c>
      <c r="G24" s="33" t="s">
        <v>19366</v>
      </c>
      <c r="H24" s="33" t="s">
        <v>19367</v>
      </c>
      <c r="I24" s="193" t="s">
        <v>19368</v>
      </c>
      <c r="J24" s="17" t="s">
        <v>19369</v>
      </c>
      <c r="K24" s="39"/>
      <c r="L24" s="39"/>
      <c r="M24" s="39"/>
    </row>
    <row r="25" ht="15.75" customHeight="1">
      <c r="A25" s="28"/>
      <c r="B25" s="554" t="s">
        <v>18720</v>
      </c>
      <c r="C25" s="182" t="s">
        <v>66</v>
      </c>
      <c r="D25" s="194" t="s">
        <v>19182</v>
      </c>
      <c r="E25" s="194" t="s">
        <v>19183</v>
      </c>
      <c r="F25" s="242">
        <v>0.5625</v>
      </c>
      <c r="G25" s="134" t="s">
        <v>1039</v>
      </c>
      <c r="H25" s="134" t="s">
        <v>19370</v>
      </c>
      <c r="I25" s="194" t="s">
        <v>19371</v>
      </c>
      <c r="J25" s="39"/>
      <c r="K25" s="39"/>
      <c r="L25" s="39"/>
      <c r="M25" s="39"/>
    </row>
    <row r="26" ht="15.75" customHeight="1">
      <c r="A26" s="28"/>
      <c r="B26" s="554" t="s">
        <v>18720</v>
      </c>
      <c r="C26" s="182" t="s">
        <v>106</v>
      </c>
      <c r="D26" s="186" t="s">
        <v>19072</v>
      </c>
      <c r="E26" s="186" t="s">
        <v>19073</v>
      </c>
      <c r="F26" s="242">
        <v>0.625</v>
      </c>
      <c r="G26" s="186" t="s">
        <v>1039</v>
      </c>
      <c r="H26" s="186" t="s">
        <v>19372</v>
      </c>
      <c r="I26" s="186" t="s">
        <v>19074</v>
      </c>
      <c r="J26" s="39"/>
      <c r="K26" s="39"/>
      <c r="L26" s="39"/>
      <c r="M26" s="39"/>
    </row>
    <row r="27" ht="15.75" customHeight="1">
      <c r="A27" s="28"/>
      <c r="B27" s="554" t="s">
        <v>18720</v>
      </c>
      <c r="C27" s="575" t="s">
        <v>156</v>
      </c>
      <c r="D27" s="194" t="s">
        <v>18856</v>
      </c>
      <c r="E27" s="194" t="s">
        <v>18857</v>
      </c>
      <c r="F27" s="576" t="s">
        <v>4338</v>
      </c>
      <c r="G27" s="134" t="s">
        <v>19339</v>
      </c>
      <c r="H27" s="134" t="s">
        <v>19373</v>
      </c>
      <c r="I27" s="575" t="s">
        <v>18859</v>
      </c>
      <c r="J27" s="39"/>
      <c r="K27" s="39"/>
      <c r="L27" s="39"/>
      <c r="M27" s="39"/>
    </row>
    <row r="28" ht="15.75" customHeight="1">
      <c r="A28" s="28"/>
      <c r="B28" s="554" t="s">
        <v>18720</v>
      </c>
      <c r="C28" s="154"/>
      <c r="D28" s="577"/>
      <c r="E28" s="577"/>
      <c r="F28" s="413"/>
      <c r="G28" s="577"/>
      <c r="H28" s="577"/>
      <c r="I28" s="577"/>
      <c r="J28" s="39"/>
      <c r="K28" s="39"/>
      <c r="L28" s="39"/>
      <c r="M28" s="39"/>
    </row>
    <row r="29" ht="15.75" customHeight="1">
      <c r="A29" s="28"/>
      <c r="B29" s="554" t="s">
        <v>18720</v>
      </c>
      <c r="C29" s="154"/>
      <c r="D29" s="577"/>
      <c r="E29" s="577"/>
      <c r="F29" s="413"/>
      <c r="G29" s="577"/>
      <c r="H29" s="577"/>
      <c r="I29" s="577"/>
      <c r="J29" s="39"/>
      <c r="K29" s="39"/>
      <c r="L29" s="39"/>
      <c r="M29" s="39"/>
    </row>
    <row r="30" ht="15.75" customHeight="1">
      <c r="A30" s="44"/>
      <c r="B30" s="554" t="s">
        <v>18720</v>
      </c>
      <c r="C30" s="154"/>
      <c r="D30" s="577"/>
      <c r="E30" s="577"/>
      <c r="F30" s="413"/>
      <c r="G30" s="577"/>
      <c r="H30" s="577"/>
      <c r="I30" s="577"/>
      <c r="J30" s="39"/>
      <c r="K30" s="39"/>
      <c r="L30" s="39"/>
      <c r="M30" s="39"/>
    </row>
    <row r="31" ht="15.75" customHeight="1">
      <c r="A31" s="18"/>
      <c r="B31" s="573">
        <v>44593.0</v>
      </c>
      <c r="C31" s="154"/>
      <c r="D31" s="27"/>
      <c r="E31" s="27"/>
      <c r="F31" s="74"/>
      <c r="G31" s="27"/>
      <c r="H31" s="27"/>
      <c r="I31" s="27"/>
      <c r="J31" s="27"/>
      <c r="K31" s="27"/>
      <c r="L31" s="35"/>
      <c r="M31" s="35"/>
    </row>
    <row r="32" ht="15.75" customHeight="1">
      <c r="A32" s="574" t="s">
        <v>1350</v>
      </c>
      <c r="B32" s="554" t="s">
        <v>18720</v>
      </c>
      <c r="C32" s="154"/>
      <c r="D32" s="45"/>
      <c r="E32" s="45"/>
      <c r="F32" s="169"/>
      <c r="G32" s="17"/>
      <c r="H32" s="17"/>
      <c r="I32" s="537"/>
      <c r="J32" s="17"/>
      <c r="K32" s="39"/>
      <c r="L32" s="39"/>
      <c r="M32" s="39"/>
    </row>
    <row r="33" ht="15.75" customHeight="1">
      <c r="A33" s="28"/>
      <c r="B33" s="554" t="s">
        <v>18720</v>
      </c>
      <c r="C33" s="165" t="s">
        <v>106</v>
      </c>
      <c r="D33" s="193" t="s">
        <v>18983</v>
      </c>
      <c r="E33" s="170" t="s">
        <v>18984</v>
      </c>
      <c r="F33" s="32">
        <v>0.4583333333333333</v>
      </c>
      <c r="G33" s="33" t="s">
        <v>19374</v>
      </c>
      <c r="H33" s="411" t="s">
        <v>19375</v>
      </c>
      <c r="I33" s="63" t="s">
        <v>19376</v>
      </c>
      <c r="J33" s="17" t="s">
        <v>19377</v>
      </c>
      <c r="K33" s="39"/>
      <c r="L33" s="39"/>
      <c r="M33" s="39"/>
    </row>
    <row r="34" ht="15.75" customHeight="1">
      <c r="A34" s="28"/>
      <c r="B34" s="554" t="s">
        <v>18720</v>
      </c>
      <c r="C34" s="182" t="s">
        <v>106</v>
      </c>
      <c r="D34" s="186" t="s">
        <v>19064</v>
      </c>
      <c r="E34" s="186" t="s">
        <v>19065</v>
      </c>
      <c r="F34" s="41">
        <v>0.5416666666666666</v>
      </c>
      <c r="G34" s="38" t="s">
        <v>19374</v>
      </c>
      <c r="H34" s="77" t="s">
        <v>19378</v>
      </c>
      <c r="I34" s="194" t="s">
        <v>19067</v>
      </c>
      <c r="J34" s="17"/>
      <c r="K34" s="39"/>
      <c r="L34" s="39"/>
      <c r="M34" s="39"/>
    </row>
    <row r="35" ht="15.75" customHeight="1">
      <c r="A35" s="28"/>
      <c r="B35" s="554" t="s">
        <v>18720</v>
      </c>
      <c r="C35" s="165" t="s">
        <v>149</v>
      </c>
      <c r="D35" s="193" t="s">
        <v>18827</v>
      </c>
      <c r="E35" s="193" t="s">
        <v>18828</v>
      </c>
      <c r="F35" s="372" t="s">
        <v>869</v>
      </c>
      <c r="G35" s="33" t="s">
        <v>19374</v>
      </c>
      <c r="H35" s="411" t="s">
        <v>19379</v>
      </c>
      <c r="I35" s="170" t="s">
        <v>18830</v>
      </c>
      <c r="J35" s="17" t="s">
        <v>19380</v>
      </c>
      <c r="K35" s="39"/>
      <c r="L35" s="39"/>
      <c r="M35" s="39"/>
    </row>
    <row r="36" ht="15.75" customHeight="1">
      <c r="A36" s="28"/>
      <c r="B36" s="554" t="s">
        <v>18720</v>
      </c>
      <c r="C36" s="182" t="s">
        <v>149</v>
      </c>
      <c r="D36" s="186" t="s">
        <v>18918</v>
      </c>
      <c r="E36" s="186" t="s">
        <v>18919</v>
      </c>
      <c r="F36" s="37" t="s">
        <v>363</v>
      </c>
      <c r="G36" s="38" t="s">
        <v>19374</v>
      </c>
      <c r="H36" s="38" t="s">
        <v>19381</v>
      </c>
      <c r="I36" s="578" t="s">
        <v>19382</v>
      </c>
      <c r="J36" s="17"/>
      <c r="K36" s="39"/>
      <c r="L36" s="39"/>
      <c r="M36" s="39"/>
    </row>
    <row r="37" ht="15.75" customHeight="1">
      <c r="A37" s="28"/>
      <c r="B37" s="554" t="s">
        <v>18720</v>
      </c>
      <c r="C37" s="165" t="s">
        <v>149</v>
      </c>
      <c r="D37" s="170" t="s">
        <v>18715</v>
      </c>
      <c r="E37" s="170" t="s">
        <v>18716</v>
      </c>
      <c r="F37" s="32">
        <v>0.7083333333333334</v>
      </c>
      <c r="G37" s="33" t="s">
        <v>19374</v>
      </c>
      <c r="H37" s="579" t="s">
        <v>19383</v>
      </c>
      <c r="I37" s="170" t="s">
        <v>18719</v>
      </c>
      <c r="J37" s="17" t="s">
        <v>19384</v>
      </c>
      <c r="K37" s="39"/>
      <c r="L37" s="39"/>
      <c r="M37" s="39"/>
    </row>
    <row r="38" ht="15.75" customHeight="1">
      <c r="A38" s="28"/>
      <c r="B38" s="554" t="s">
        <v>18720</v>
      </c>
      <c r="C38" s="154"/>
      <c r="D38" s="536"/>
      <c r="E38" s="536"/>
      <c r="F38" s="46"/>
      <c r="G38" s="536"/>
      <c r="H38" s="577"/>
      <c r="I38" s="536"/>
      <c r="J38" s="17"/>
      <c r="K38" s="39"/>
      <c r="L38" s="39"/>
      <c r="M38" s="39"/>
    </row>
    <row r="39" ht="15.75" customHeight="1">
      <c r="A39" s="44"/>
      <c r="B39" s="554" t="s">
        <v>18720</v>
      </c>
      <c r="C39" s="154"/>
      <c r="D39" s="536"/>
      <c r="E39" s="536"/>
      <c r="F39" s="46"/>
      <c r="G39" s="536"/>
      <c r="H39" s="577"/>
      <c r="I39" s="536"/>
      <c r="J39" s="17"/>
      <c r="K39" s="39"/>
      <c r="L39" s="39"/>
      <c r="M39" s="39"/>
    </row>
    <row r="40" ht="15.75" customHeight="1">
      <c r="A40" s="18"/>
      <c r="B40" s="573">
        <v>44594.0</v>
      </c>
      <c r="C40" s="154"/>
      <c r="D40" s="27"/>
      <c r="E40" s="27"/>
      <c r="F40" s="74"/>
      <c r="G40" s="27"/>
      <c r="H40" s="27"/>
      <c r="I40" s="27"/>
      <c r="J40" s="27"/>
      <c r="K40" s="27"/>
      <c r="L40" s="35"/>
      <c r="M40" s="35"/>
    </row>
    <row r="41" ht="15.75" customHeight="1">
      <c r="A41" s="574" t="s">
        <v>1350</v>
      </c>
      <c r="B41" s="554" t="s">
        <v>18720</v>
      </c>
      <c r="C41" s="154"/>
      <c r="D41" s="45"/>
      <c r="E41" s="45"/>
      <c r="F41" s="169"/>
      <c r="G41" s="17"/>
      <c r="H41" s="17"/>
      <c r="I41" s="537"/>
      <c r="J41" s="17"/>
      <c r="K41" s="39"/>
      <c r="L41" s="39"/>
      <c r="M41" s="39"/>
    </row>
    <row r="42" ht="15.75" customHeight="1">
      <c r="A42" s="28"/>
      <c r="B42" s="554" t="s">
        <v>18720</v>
      </c>
      <c r="C42" s="154"/>
      <c r="D42" s="67"/>
      <c r="E42" s="67"/>
      <c r="F42" s="26"/>
      <c r="G42" s="17"/>
      <c r="H42" s="17"/>
      <c r="I42" s="45"/>
      <c r="J42" s="17"/>
      <c r="K42" s="39"/>
      <c r="L42" s="39"/>
      <c r="M42" s="39"/>
    </row>
    <row r="43" ht="15.75" customHeight="1">
      <c r="A43" s="28"/>
      <c r="B43" s="554" t="s">
        <v>18720</v>
      </c>
      <c r="C43" s="182" t="s">
        <v>149</v>
      </c>
      <c r="D43" s="186" t="s">
        <v>19124</v>
      </c>
      <c r="E43" s="186" t="s">
        <v>19125</v>
      </c>
      <c r="F43" s="41">
        <v>0.5416666666666666</v>
      </c>
      <c r="G43" s="38" t="s">
        <v>19374</v>
      </c>
      <c r="H43" s="52" t="s">
        <v>19385</v>
      </c>
      <c r="I43" s="186" t="s">
        <v>19127</v>
      </c>
      <c r="J43" s="17"/>
      <c r="K43" s="39"/>
      <c r="L43" s="39"/>
      <c r="M43" s="39"/>
    </row>
    <row r="44" ht="15.75" customHeight="1">
      <c r="A44" s="28"/>
      <c r="B44" s="554" t="s">
        <v>18720</v>
      </c>
      <c r="C44" s="165" t="s">
        <v>149</v>
      </c>
      <c r="D44" s="193" t="s">
        <v>18802</v>
      </c>
      <c r="E44" s="193" t="s">
        <v>18803</v>
      </c>
      <c r="F44" s="372" t="s">
        <v>136</v>
      </c>
      <c r="G44" s="33" t="s">
        <v>1039</v>
      </c>
      <c r="H44" s="33" t="s">
        <v>19386</v>
      </c>
      <c r="I44" s="193" t="s">
        <v>18805</v>
      </c>
      <c r="J44" s="17" t="s">
        <v>19387</v>
      </c>
      <c r="K44" s="39"/>
      <c r="L44" s="39"/>
      <c r="M44" s="39"/>
    </row>
    <row r="45" ht="15.75" customHeight="1">
      <c r="A45" s="28"/>
      <c r="B45" s="554" t="s">
        <v>18720</v>
      </c>
      <c r="C45" s="182" t="s">
        <v>149</v>
      </c>
      <c r="D45" s="186" t="s">
        <v>19107</v>
      </c>
      <c r="E45" s="186" t="s">
        <v>19108</v>
      </c>
      <c r="F45" s="41">
        <v>0.7083333333333334</v>
      </c>
      <c r="G45" s="38" t="s">
        <v>19374</v>
      </c>
      <c r="H45" s="578" t="s">
        <v>19388</v>
      </c>
      <c r="I45" s="186" t="s">
        <v>19109</v>
      </c>
      <c r="J45" s="17"/>
      <c r="K45" s="39"/>
      <c r="L45" s="39"/>
      <c r="M45" s="39"/>
    </row>
    <row r="46" ht="15.75" customHeight="1">
      <c r="A46" s="28"/>
      <c r="B46" s="554" t="s">
        <v>18720</v>
      </c>
      <c r="C46" s="182" t="s">
        <v>149</v>
      </c>
      <c r="D46" s="186" t="s">
        <v>18935</v>
      </c>
      <c r="E46" s="186" t="s">
        <v>18936</v>
      </c>
      <c r="F46" s="41">
        <v>0.7708333333333334</v>
      </c>
      <c r="G46" s="38" t="s">
        <v>19374</v>
      </c>
      <c r="H46" s="578" t="s">
        <v>19389</v>
      </c>
      <c r="I46" s="186" t="s">
        <v>18938</v>
      </c>
      <c r="J46" s="17"/>
      <c r="K46" s="39"/>
      <c r="L46" s="39"/>
      <c r="M46" s="39"/>
    </row>
    <row r="47" ht="15.75" customHeight="1">
      <c r="A47" s="44"/>
      <c r="B47" s="554" t="s">
        <v>18720</v>
      </c>
      <c r="C47" s="154"/>
      <c r="D47" s="536"/>
      <c r="E47" s="536"/>
      <c r="F47" s="46"/>
      <c r="G47" s="536"/>
      <c r="H47" s="536"/>
      <c r="I47" s="536"/>
      <c r="J47" s="17"/>
      <c r="K47" s="39"/>
      <c r="L47" s="39"/>
      <c r="M47" s="39"/>
    </row>
    <row r="48" ht="15.75" customHeight="1">
      <c r="A48" s="18"/>
      <c r="B48" s="573">
        <v>44595.0</v>
      </c>
      <c r="C48" s="154"/>
      <c r="D48" s="27"/>
      <c r="E48" s="27"/>
      <c r="F48" s="74"/>
      <c r="G48" s="27"/>
      <c r="H48" s="27"/>
      <c r="I48" s="27"/>
      <c r="J48" s="27"/>
      <c r="K48" s="27"/>
      <c r="L48" s="35"/>
      <c r="M48" s="35"/>
    </row>
    <row r="49" ht="15.75" customHeight="1">
      <c r="A49" s="574" t="s">
        <v>1350</v>
      </c>
      <c r="B49" s="554" t="s">
        <v>18720</v>
      </c>
      <c r="C49" s="154"/>
      <c r="D49" s="45"/>
      <c r="E49" s="45"/>
      <c r="F49" s="169"/>
      <c r="G49" s="39"/>
      <c r="H49" s="17"/>
      <c r="I49" s="537"/>
      <c r="J49" s="17"/>
      <c r="K49" s="39"/>
      <c r="L49" s="39"/>
      <c r="M49" s="39"/>
    </row>
    <row r="50" ht="15.75" customHeight="1">
      <c r="A50" s="28"/>
      <c r="B50" s="554" t="s">
        <v>18720</v>
      </c>
      <c r="C50" s="182" t="s">
        <v>149</v>
      </c>
      <c r="D50" s="186" t="s">
        <v>19043</v>
      </c>
      <c r="E50" s="186" t="s">
        <v>19044</v>
      </c>
      <c r="F50" s="41">
        <v>0.5416666666666666</v>
      </c>
      <c r="G50" s="134" t="s">
        <v>19366</v>
      </c>
      <c r="H50" s="38" t="s">
        <v>19390</v>
      </c>
      <c r="I50" s="186" t="s">
        <v>18891</v>
      </c>
      <c r="J50" s="17"/>
      <c r="K50" s="39"/>
      <c r="L50" s="39"/>
      <c r="M50" s="39"/>
    </row>
    <row r="51" ht="15.75" customHeight="1">
      <c r="A51" s="28"/>
      <c r="B51" s="554" t="s">
        <v>18720</v>
      </c>
      <c r="C51" s="182" t="s">
        <v>100</v>
      </c>
      <c r="D51" s="194" t="s">
        <v>18974</v>
      </c>
      <c r="E51" s="194" t="s">
        <v>18975</v>
      </c>
      <c r="F51" s="41">
        <v>0.6666666666666666</v>
      </c>
      <c r="G51" s="575" t="s">
        <v>19391</v>
      </c>
      <c r="H51" s="578" t="s">
        <v>19392</v>
      </c>
      <c r="I51" s="578" t="s">
        <v>19393</v>
      </c>
      <c r="J51" s="17"/>
      <c r="K51" s="39"/>
      <c r="L51" s="39"/>
      <c r="M51" s="39"/>
    </row>
    <row r="52" ht="15.75" customHeight="1">
      <c r="A52" s="28"/>
      <c r="B52" s="554" t="s">
        <v>18720</v>
      </c>
      <c r="C52" s="182" t="s">
        <v>404</v>
      </c>
      <c r="D52" s="186" t="s">
        <v>18965</v>
      </c>
      <c r="E52" s="186" t="s">
        <v>18966</v>
      </c>
      <c r="F52" s="41">
        <v>0.7708333333333334</v>
      </c>
      <c r="G52" s="575" t="s">
        <v>19394</v>
      </c>
      <c r="H52" s="578" t="s">
        <v>19395</v>
      </c>
      <c r="I52" s="578" t="s">
        <v>19396</v>
      </c>
      <c r="J52" s="17"/>
      <c r="K52" s="39"/>
      <c r="L52" s="39"/>
      <c r="M52" s="39"/>
    </row>
    <row r="53" ht="15.75" customHeight="1">
      <c r="A53" s="28"/>
      <c r="B53" s="554" t="s">
        <v>18720</v>
      </c>
      <c r="C53" s="154"/>
      <c r="D53" s="536"/>
      <c r="E53" s="536"/>
      <c r="F53" s="46"/>
      <c r="G53" s="577"/>
      <c r="H53" s="536"/>
      <c r="I53" s="536"/>
      <c r="J53" s="17"/>
      <c r="K53" s="39"/>
      <c r="L53" s="39"/>
      <c r="M53" s="39"/>
    </row>
    <row r="54" ht="15.75" customHeight="1">
      <c r="A54" s="28"/>
      <c r="B54" s="554" t="s">
        <v>18720</v>
      </c>
      <c r="C54" s="165" t="s">
        <v>149</v>
      </c>
      <c r="D54" s="170" t="s">
        <v>18811</v>
      </c>
      <c r="E54" s="170" t="s">
        <v>18812</v>
      </c>
      <c r="F54" s="32">
        <v>0.625</v>
      </c>
      <c r="G54" s="33" t="s">
        <v>19374</v>
      </c>
      <c r="H54" s="166" t="s">
        <v>19397</v>
      </c>
      <c r="I54" s="170" t="s">
        <v>18814</v>
      </c>
      <c r="J54" s="17" t="s">
        <v>19398</v>
      </c>
      <c r="K54" s="39"/>
      <c r="L54" s="39"/>
      <c r="M54" s="39"/>
    </row>
    <row r="55" ht="15.75" customHeight="1">
      <c r="A55" s="28"/>
      <c r="B55" s="554" t="s">
        <v>18720</v>
      </c>
      <c r="C55" s="425" t="s">
        <v>149</v>
      </c>
      <c r="D55" s="580" t="s">
        <v>18827</v>
      </c>
      <c r="E55" s="580" t="s">
        <v>18828</v>
      </c>
      <c r="F55" s="581" t="s">
        <v>4338</v>
      </c>
      <c r="G55" s="582" t="s">
        <v>19374</v>
      </c>
      <c r="H55" s="583" t="s">
        <v>19379</v>
      </c>
      <c r="I55" s="584" t="s">
        <v>18830</v>
      </c>
      <c r="J55" s="17" t="s">
        <v>19399</v>
      </c>
      <c r="K55" s="39"/>
      <c r="L55" s="39"/>
      <c r="M55" s="39"/>
    </row>
    <row r="56" ht="15.75" customHeight="1">
      <c r="A56" s="44"/>
      <c r="B56" s="554" t="s">
        <v>18720</v>
      </c>
      <c r="C56" s="182" t="s">
        <v>149</v>
      </c>
      <c r="D56" s="186" t="s">
        <v>19107</v>
      </c>
      <c r="E56" s="186" t="s">
        <v>19108</v>
      </c>
      <c r="F56" s="68" t="s">
        <v>363</v>
      </c>
      <c r="G56" s="38" t="s">
        <v>19374</v>
      </c>
      <c r="H56" s="578" t="s">
        <v>19388</v>
      </c>
      <c r="I56" s="186" t="s">
        <v>19109</v>
      </c>
      <c r="J56" s="17" t="s">
        <v>19400</v>
      </c>
      <c r="K56" s="39"/>
      <c r="L56" s="39"/>
      <c r="M56" s="39"/>
    </row>
    <row r="57" ht="15.75" customHeight="1">
      <c r="A57" s="18"/>
      <c r="B57" s="573">
        <v>44599.0</v>
      </c>
      <c r="C57" s="154"/>
      <c r="D57" s="27"/>
      <c r="E57" s="27"/>
      <c r="F57" s="74"/>
      <c r="G57" s="27"/>
      <c r="H57" s="27"/>
      <c r="I57" s="27"/>
      <c r="J57" s="27"/>
      <c r="K57" s="27"/>
      <c r="L57" s="27"/>
      <c r="M57" s="27"/>
    </row>
    <row r="58" ht="15.75" customHeight="1">
      <c r="A58" s="574" t="s">
        <v>1350</v>
      </c>
      <c r="B58" s="554" t="s">
        <v>18720</v>
      </c>
      <c r="C58" s="154"/>
      <c r="D58" s="27" t="s">
        <v>6016</v>
      </c>
      <c r="E58" s="27"/>
      <c r="F58" s="74"/>
      <c r="G58" s="27"/>
      <c r="H58" s="27"/>
      <c r="I58" s="27"/>
      <c r="J58" s="27"/>
      <c r="K58" s="27"/>
      <c r="L58" s="27"/>
      <c r="M58" s="27"/>
    </row>
    <row r="59" ht="15.75" customHeight="1">
      <c r="A59" s="28"/>
      <c r="B59" s="554" t="s">
        <v>18720</v>
      </c>
      <c r="C59" s="165" t="s">
        <v>404</v>
      </c>
      <c r="D59" s="62" t="s">
        <v>18757</v>
      </c>
      <c r="E59" s="62" t="s">
        <v>18758</v>
      </c>
      <c r="F59" s="91" t="s">
        <v>136</v>
      </c>
      <c r="G59" s="81" t="s">
        <v>19341</v>
      </c>
      <c r="H59" s="81" t="s">
        <v>19401</v>
      </c>
      <c r="I59" s="62" t="s">
        <v>18760</v>
      </c>
      <c r="J59" s="27" t="s">
        <v>19402</v>
      </c>
      <c r="K59" s="27"/>
      <c r="L59" s="27"/>
      <c r="M59" s="27"/>
    </row>
    <row r="60" ht="15.75" customHeight="1">
      <c r="A60" s="28"/>
      <c r="B60" s="554" t="s">
        <v>18720</v>
      </c>
      <c r="C60" s="582" t="s">
        <v>149</v>
      </c>
      <c r="D60" s="585" t="s">
        <v>18802</v>
      </c>
      <c r="E60" s="585" t="s">
        <v>18803</v>
      </c>
      <c r="F60" s="586" t="s">
        <v>19403</v>
      </c>
      <c r="G60" s="587" t="s">
        <v>1039</v>
      </c>
      <c r="H60" s="582" t="s">
        <v>19386</v>
      </c>
      <c r="I60" s="585" t="s">
        <v>18805</v>
      </c>
      <c r="J60" s="27" t="s">
        <v>19404</v>
      </c>
      <c r="K60" s="27"/>
      <c r="L60" s="27"/>
      <c r="M60" s="27"/>
    </row>
    <row r="61" ht="15.75" customHeight="1">
      <c r="A61" s="28"/>
      <c r="B61" s="554"/>
      <c r="C61" s="38" t="s">
        <v>100</v>
      </c>
      <c r="D61" s="194" t="s">
        <v>19154</v>
      </c>
      <c r="E61" s="194" t="s">
        <v>19155</v>
      </c>
      <c r="F61" s="588" t="s">
        <v>19403</v>
      </c>
      <c r="G61" s="38" t="s">
        <v>19374</v>
      </c>
      <c r="H61" s="38" t="s">
        <v>19405</v>
      </c>
      <c r="I61" s="194" t="s">
        <v>18755</v>
      </c>
      <c r="J61" s="27"/>
      <c r="K61" s="27"/>
      <c r="L61" s="27"/>
      <c r="M61" s="27"/>
    </row>
    <row r="62" ht="15.75" customHeight="1">
      <c r="A62" s="28"/>
      <c r="B62" s="554" t="s">
        <v>18720</v>
      </c>
      <c r="C62" s="425" t="s">
        <v>149</v>
      </c>
      <c r="D62" s="584" t="s">
        <v>19051</v>
      </c>
      <c r="E62" s="584" t="s">
        <v>19052</v>
      </c>
      <c r="F62" s="427">
        <v>0.7083333333333334</v>
      </c>
      <c r="G62" s="582" t="s">
        <v>19374</v>
      </c>
      <c r="H62" s="428" t="s">
        <v>19406</v>
      </c>
      <c r="I62" s="584" t="s">
        <v>19054</v>
      </c>
      <c r="J62" s="27" t="s">
        <v>19407</v>
      </c>
      <c r="K62" s="27"/>
      <c r="L62" s="27"/>
      <c r="M62" s="27"/>
    </row>
    <row r="63" ht="15.75" customHeight="1">
      <c r="A63" s="28"/>
      <c r="B63" s="554" t="s">
        <v>18720</v>
      </c>
      <c r="C63" s="165" t="s">
        <v>149</v>
      </c>
      <c r="D63" s="170" t="s">
        <v>18898</v>
      </c>
      <c r="E63" s="170" t="s">
        <v>18899</v>
      </c>
      <c r="F63" s="80">
        <v>0.7708333333333334</v>
      </c>
      <c r="G63" s="81" t="s">
        <v>1039</v>
      </c>
      <c r="H63" s="81" t="s">
        <v>19408</v>
      </c>
      <c r="I63" s="59" t="s">
        <v>19409</v>
      </c>
      <c r="J63" s="1" t="s">
        <v>19410</v>
      </c>
      <c r="K63" s="27"/>
      <c r="L63" s="27"/>
      <c r="M63" s="27"/>
    </row>
    <row r="64" ht="15.75" customHeight="1">
      <c r="A64" s="28"/>
      <c r="B64" s="554" t="s">
        <v>18720</v>
      </c>
      <c r="C64" s="154"/>
      <c r="D64" s="27"/>
      <c r="E64" s="27"/>
      <c r="F64" s="74"/>
      <c r="G64" s="27"/>
      <c r="H64" s="27"/>
      <c r="I64" s="27"/>
      <c r="J64" s="27"/>
      <c r="K64" s="27"/>
      <c r="L64" s="27"/>
      <c r="M64" s="27"/>
    </row>
    <row r="65" ht="15.75" customHeight="1">
      <c r="A65" s="44"/>
      <c r="B65" s="554" t="s">
        <v>18720</v>
      </c>
      <c r="C65" s="154"/>
      <c r="D65" s="27"/>
      <c r="E65" s="27"/>
      <c r="F65" s="74"/>
      <c r="G65" s="27"/>
      <c r="H65" s="27"/>
      <c r="I65" s="27"/>
      <c r="J65" s="27"/>
      <c r="K65" s="27"/>
      <c r="L65" s="27"/>
      <c r="M65" s="27"/>
    </row>
    <row r="66" ht="15.75" customHeight="1">
      <c r="A66" s="18"/>
      <c r="B66" s="589">
        <v>44600.0</v>
      </c>
      <c r="C66" s="154"/>
      <c r="D66" s="27"/>
      <c r="E66" s="27"/>
      <c r="F66" s="74"/>
      <c r="G66" s="27"/>
      <c r="H66" s="27"/>
      <c r="I66" s="27"/>
      <c r="J66" s="27"/>
      <c r="K66" s="27"/>
      <c r="L66" s="27"/>
      <c r="M66" s="27"/>
    </row>
    <row r="67" ht="15.75" customHeight="1">
      <c r="A67" s="136" t="s">
        <v>1350</v>
      </c>
      <c r="B67" s="554" t="s">
        <v>18720</v>
      </c>
      <c r="C67" s="154"/>
      <c r="D67" s="27"/>
      <c r="E67" s="27"/>
      <c r="F67" s="74"/>
      <c r="G67" s="27"/>
      <c r="H67" s="27"/>
      <c r="I67" s="27"/>
      <c r="J67" s="27"/>
      <c r="K67" s="27"/>
      <c r="L67" s="27"/>
      <c r="M67" s="27"/>
    </row>
    <row r="68" ht="15.75" customHeight="1">
      <c r="A68" s="28"/>
      <c r="B68" s="554" t="s">
        <v>18720</v>
      </c>
      <c r="C68" s="154"/>
      <c r="D68" s="90" t="s">
        <v>552</v>
      </c>
      <c r="E68" s="22"/>
      <c r="F68" s="23"/>
      <c r="G68" s="27"/>
      <c r="H68" s="27"/>
      <c r="I68" s="27"/>
      <c r="J68" s="27"/>
      <c r="K68" s="27"/>
      <c r="L68" s="27"/>
      <c r="M68" s="27"/>
    </row>
    <row r="69" ht="15.75" customHeight="1">
      <c r="A69" s="28"/>
      <c r="B69" s="554" t="s">
        <v>18720</v>
      </c>
      <c r="C69" s="154"/>
      <c r="D69" s="27"/>
      <c r="E69" s="27"/>
      <c r="F69" s="74"/>
      <c r="G69" s="27"/>
      <c r="H69" s="27"/>
      <c r="I69" s="27"/>
      <c r="J69" s="27"/>
      <c r="K69" s="27"/>
      <c r="L69" s="27"/>
      <c r="M69" s="27"/>
    </row>
    <row r="70" ht="15.75" customHeight="1">
      <c r="A70" s="28"/>
      <c r="B70" s="554" t="s">
        <v>18720</v>
      </c>
      <c r="C70" s="425" t="s">
        <v>149</v>
      </c>
      <c r="D70" s="584" t="s">
        <v>18811</v>
      </c>
      <c r="E70" s="584" t="s">
        <v>18812</v>
      </c>
      <c r="F70" s="482">
        <v>0.625</v>
      </c>
      <c r="G70" s="582" t="s">
        <v>19374</v>
      </c>
      <c r="H70" s="590" t="s">
        <v>19397</v>
      </c>
      <c r="I70" s="584" t="s">
        <v>18814</v>
      </c>
      <c r="J70" s="27" t="s">
        <v>19411</v>
      </c>
      <c r="K70" s="27"/>
      <c r="L70" s="27"/>
      <c r="M70" s="27"/>
    </row>
    <row r="71" ht="15.75" customHeight="1">
      <c r="A71" s="28"/>
      <c r="B71" s="554" t="s">
        <v>18720</v>
      </c>
      <c r="C71" s="165" t="s">
        <v>149</v>
      </c>
      <c r="D71" s="170" t="s">
        <v>18898</v>
      </c>
      <c r="E71" s="170" t="s">
        <v>18899</v>
      </c>
      <c r="F71" s="91" t="s">
        <v>375</v>
      </c>
      <c r="G71" s="81" t="s">
        <v>1039</v>
      </c>
      <c r="H71" s="81" t="s">
        <v>19408</v>
      </c>
      <c r="I71" s="59" t="s">
        <v>19409</v>
      </c>
      <c r="J71" s="27" t="s">
        <v>19412</v>
      </c>
      <c r="K71" s="27"/>
      <c r="L71" s="27"/>
      <c r="M71" s="27"/>
    </row>
    <row r="72" ht="15.75" customHeight="1">
      <c r="A72" s="28"/>
      <c r="B72" s="554" t="s">
        <v>18720</v>
      </c>
      <c r="C72" s="154"/>
      <c r="D72" s="27"/>
      <c r="E72" s="27"/>
      <c r="F72" s="74"/>
      <c r="G72" s="27"/>
      <c r="H72" s="27"/>
      <c r="I72" s="27"/>
      <c r="J72" s="27"/>
      <c r="K72" s="27"/>
      <c r="L72" s="27"/>
      <c r="M72" s="27"/>
    </row>
    <row r="73" ht="15.75" customHeight="1">
      <c r="A73" s="44"/>
      <c r="B73" s="554" t="s">
        <v>18720</v>
      </c>
      <c r="C73" s="154"/>
      <c r="D73" s="27"/>
      <c r="E73" s="27"/>
      <c r="F73" s="74"/>
      <c r="G73" s="27"/>
      <c r="H73" s="27"/>
      <c r="I73" s="27"/>
      <c r="J73" s="27"/>
      <c r="K73" s="27"/>
      <c r="L73" s="27"/>
      <c r="M73" s="27"/>
    </row>
    <row r="74" ht="15.75" customHeight="1">
      <c r="A74" s="18"/>
      <c r="B74" s="589">
        <v>44601.0</v>
      </c>
      <c r="C74" s="154"/>
      <c r="D74" s="27"/>
      <c r="E74" s="27"/>
      <c r="F74" s="74"/>
      <c r="G74" s="27"/>
      <c r="H74" s="27"/>
      <c r="I74" s="27"/>
      <c r="J74" s="27"/>
      <c r="K74" s="27"/>
      <c r="L74" s="27"/>
      <c r="M74" s="27"/>
    </row>
    <row r="75" ht="15.75" customHeight="1">
      <c r="A75" s="136" t="s">
        <v>1350</v>
      </c>
      <c r="B75" s="554" t="s">
        <v>18720</v>
      </c>
      <c r="C75" s="154"/>
      <c r="D75" s="27" t="s">
        <v>6016</v>
      </c>
      <c r="E75" s="27"/>
      <c r="F75" s="74"/>
      <c r="G75" s="27"/>
      <c r="H75" s="27"/>
      <c r="I75" s="27"/>
      <c r="J75" s="27"/>
      <c r="K75" s="27"/>
      <c r="L75" s="27"/>
      <c r="M75" s="27"/>
    </row>
    <row r="76" ht="15.75" customHeight="1">
      <c r="A76" s="28"/>
      <c r="B76" s="554" t="s">
        <v>18720</v>
      </c>
      <c r="C76" s="154"/>
      <c r="D76" s="27"/>
      <c r="E76" s="27"/>
      <c r="F76" s="74"/>
      <c r="G76" s="27" t="s">
        <v>0</v>
      </c>
      <c r="H76" s="27"/>
      <c r="I76" s="27"/>
      <c r="J76" s="27"/>
      <c r="K76" s="27"/>
      <c r="L76" s="27"/>
      <c r="M76" s="27"/>
    </row>
    <row r="77" ht="15.75" customHeight="1">
      <c r="A77" s="28"/>
      <c r="B77" s="554" t="s">
        <v>18720</v>
      </c>
      <c r="C77" s="165" t="s">
        <v>404</v>
      </c>
      <c r="D77" s="193" t="s">
        <v>18818</v>
      </c>
      <c r="E77" s="193" t="s">
        <v>18819</v>
      </c>
      <c r="F77" s="80">
        <v>0.4583333333333333</v>
      </c>
      <c r="G77" s="81" t="s">
        <v>19355</v>
      </c>
      <c r="H77" s="81" t="s">
        <v>19356</v>
      </c>
      <c r="I77" s="193" t="s">
        <v>18821</v>
      </c>
      <c r="J77" s="27" t="s">
        <v>19413</v>
      </c>
      <c r="K77" s="27"/>
      <c r="L77" s="27"/>
      <c r="M77" s="27"/>
    </row>
    <row r="78" ht="15.75" customHeight="1">
      <c r="A78" s="28"/>
      <c r="B78" s="554" t="s">
        <v>18720</v>
      </c>
      <c r="C78" s="182" t="s">
        <v>404</v>
      </c>
      <c r="D78" s="194" t="s">
        <v>18727</v>
      </c>
      <c r="E78" s="194" t="s">
        <v>18728</v>
      </c>
      <c r="F78" s="76">
        <v>0.5625</v>
      </c>
      <c r="G78" s="77" t="s">
        <v>19339</v>
      </c>
      <c r="H78" s="77" t="s">
        <v>19414</v>
      </c>
      <c r="I78" s="194" t="s">
        <v>18730</v>
      </c>
      <c r="J78" s="27"/>
      <c r="K78" s="27"/>
      <c r="L78" s="27"/>
      <c r="M78" s="27"/>
    </row>
    <row r="79" ht="15.75" customHeight="1">
      <c r="A79" s="28"/>
      <c r="B79" s="554" t="s">
        <v>18720</v>
      </c>
      <c r="C79" s="165" t="s">
        <v>149</v>
      </c>
      <c r="D79" s="62" t="s">
        <v>18802</v>
      </c>
      <c r="E79" s="62" t="s">
        <v>18803</v>
      </c>
      <c r="F79" s="372" t="s">
        <v>869</v>
      </c>
      <c r="G79" s="84" t="s">
        <v>1039</v>
      </c>
      <c r="H79" s="33" t="s">
        <v>19386</v>
      </c>
      <c r="I79" s="62" t="s">
        <v>18805</v>
      </c>
      <c r="J79" s="27" t="s">
        <v>19415</v>
      </c>
      <c r="K79" s="27"/>
      <c r="L79" s="27"/>
      <c r="M79" s="27"/>
    </row>
    <row r="80" ht="15.75" customHeight="1">
      <c r="A80" s="28"/>
      <c r="B80" s="554" t="s">
        <v>18720</v>
      </c>
      <c r="C80" s="182" t="s">
        <v>404</v>
      </c>
      <c r="D80" s="186" t="s">
        <v>19107</v>
      </c>
      <c r="E80" s="186" t="s">
        <v>19108</v>
      </c>
      <c r="F80" s="76">
        <v>0.7083333333333334</v>
      </c>
      <c r="G80" s="77" t="s">
        <v>19341</v>
      </c>
      <c r="H80" s="77" t="s">
        <v>19110</v>
      </c>
      <c r="I80" s="194" t="s">
        <v>19109</v>
      </c>
      <c r="J80" s="27" t="s">
        <v>408</v>
      </c>
      <c r="K80" s="27"/>
      <c r="L80" s="27"/>
      <c r="M80" s="27"/>
    </row>
    <row r="81" ht="15.75" customHeight="1">
      <c r="A81" s="44"/>
      <c r="B81" s="554" t="s">
        <v>18720</v>
      </c>
      <c r="C81" s="182" t="s">
        <v>404</v>
      </c>
      <c r="D81" s="186" t="s">
        <v>19204</v>
      </c>
      <c r="E81" s="186" t="s">
        <v>19205</v>
      </c>
      <c r="F81" s="76">
        <v>0.7708333333333334</v>
      </c>
      <c r="G81" s="77" t="s">
        <v>19416</v>
      </c>
      <c r="H81" s="77" t="s">
        <v>19416</v>
      </c>
      <c r="I81" s="194" t="s">
        <v>19206</v>
      </c>
      <c r="J81" s="27" t="s">
        <v>408</v>
      </c>
      <c r="K81" s="27"/>
      <c r="L81" s="27"/>
      <c r="M81" s="27"/>
    </row>
    <row r="82" ht="15.75" customHeight="1">
      <c r="A82" s="18"/>
      <c r="B82" s="589">
        <v>44602.0</v>
      </c>
      <c r="C82" s="154"/>
      <c r="D82" s="27"/>
      <c r="E82" s="27"/>
      <c r="F82" s="74"/>
      <c r="G82" s="27"/>
      <c r="H82" s="27"/>
      <c r="I82" s="27"/>
      <c r="J82" s="27"/>
      <c r="K82" s="27"/>
      <c r="L82" s="27"/>
      <c r="M82" s="27"/>
    </row>
    <row r="83" ht="15.75" customHeight="1">
      <c r="A83" s="136" t="s">
        <v>1350</v>
      </c>
      <c r="B83" s="554" t="s">
        <v>18720</v>
      </c>
      <c r="C83" s="154"/>
      <c r="D83" s="27" t="s">
        <v>6016</v>
      </c>
      <c r="E83" s="27"/>
      <c r="F83" s="74"/>
      <c r="G83" s="27"/>
      <c r="H83" s="27"/>
      <c r="I83" s="27"/>
      <c r="J83" s="27"/>
      <c r="K83" s="27"/>
      <c r="L83" s="27"/>
      <c r="M83" s="27"/>
    </row>
    <row r="84" ht="15.75" customHeight="1">
      <c r="A84" s="28"/>
      <c r="B84" s="554" t="s">
        <v>18720</v>
      </c>
      <c r="C84" s="154"/>
      <c r="D84" s="27"/>
      <c r="E84" s="27"/>
      <c r="F84" s="74"/>
      <c r="G84" s="27"/>
      <c r="H84" s="27"/>
      <c r="I84" s="27"/>
      <c r="J84" s="27"/>
      <c r="K84" s="27"/>
      <c r="L84" s="27"/>
      <c r="M84" s="27"/>
    </row>
    <row r="85" ht="15.75" customHeight="1">
      <c r="A85" s="28"/>
      <c r="B85" s="554" t="s">
        <v>18720</v>
      </c>
      <c r="C85" s="154"/>
      <c r="D85" s="27"/>
      <c r="E85" s="27"/>
      <c r="F85" s="74"/>
      <c r="G85" s="27"/>
      <c r="H85" s="27"/>
      <c r="I85" s="27"/>
      <c r="J85" s="27"/>
      <c r="K85" s="27"/>
      <c r="L85" s="27"/>
      <c r="M85" s="27"/>
    </row>
    <row r="86" ht="15.75" customHeight="1">
      <c r="A86" s="28"/>
      <c r="B86" s="554" t="s">
        <v>18720</v>
      </c>
      <c r="C86" s="87" t="s">
        <v>128</v>
      </c>
      <c r="D86" s="194" t="s">
        <v>18893</v>
      </c>
      <c r="E86" s="194" t="s">
        <v>18894</v>
      </c>
      <c r="F86" s="89" t="s">
        <v>131</v>
      </c>
      <c r="G86" s="69" t="s">
        <v>19417</v>
      </c>
      <c r="H86" s="77" t="s">
        <v>19418</v>
      </c>
      <c r="I86" s="96" t="s">
        <v>18896</v>
      </c>
      <c r="J86" s="27"/>
      <c r="K86" s="27"/>
      <c r="L86" s="27"/>
      <c r="M86" s="27"/>
    </row>
    <row r="87" ht="15.75" customHeight="1">
      <c r="A87" s="28"/>
      <c r="B87" s="554" t="s">
        <v>18720</v>
      </c>
      <c r="C87" s="33" t="s">
        <v>149</v>
      </c>
      <c r="D87" s="99" t="s">
        <v>18811</v>
      </c>
      <c r="E87" s="99" t="s">
        <v>18812</v>
      </c>
      <c r="F87" s="83">
        <v>0.625</v>
      </c>
      <c r="G87" s="84" t="s">
        <v>19374</v>
      </c>
      <c r="H87" s="99" t="s">
        <v>19397</v>
      </c>
      <c r="I87" s="99" t="s">
        <v>18814</v>
      </c>
      <c r="J87" s="27" t="s">
        <v>19419</v>
      </c>
      <c r="K87" s="27"/>
      <c r="L87" s="27"/>
      <c r="M87" s="27"/>
    </row>
    <row r="88" ht="15.75" customHeight="1">
      <c r="A88" s="28"/>
      <c r="B88" s="554" t="s">
        <v>18720</v>
      </c>
      <c r="C88" s="165" t="s">
        <v>149</v>
      </c>
      <c r="D88" s="170" t="s">
        <v>19051</v>
      </c>
      <c r="E88" s="170" t="s">
        <v>19052</v>
      </c>
      <c r="F88" s="91" t="s">
        <v>19420</v>
      </c>
      <c r="G88" s="33" t="s">
        <v>19374</v>
      </c>
      <c r="H88" s="81" t="s">
        <v>19406</v>
      </c>
      <c r="I88" s="170" t="s">
        <v>19054</v>
      </c>
      <c r="J88" s="27" t="s">
        <v>19421</v>
      </c>
      <c r="K88" s="27"/>
      <c r="L88" s="27"/>
      <c r="M88" s="27"/>
    </row>
    <row r="89" ht="15.75" customHeight="1">
      <c r="A89" s="44"/>
      <c r="B89" s="554" t="s">
        <v>18720</v>
      </c>
      <c r="C89" s="165" t="s">
        <v>149</v>
      </c>
      <c r="D89" s="170" t="s">
        <v>18898</v>
      </c>
      <c r="E89" s="170" t="s">
        <v>18899</v>
      </c>
      <c r="F89" s="80">
        <v>0.75</v>
      </c>
      <c r="G89" s="81" t="s">
        <v>1039</v>
      </c>
      <c r="H89" s="81" t="s">
        <v>19408</v>
      </c>
      <c r="I89" s="59" t="s">
        <v>19409</v>
      </c>
      <c r="J89" s="27"/>
      <c r="K89" s="27"/>
      <c r="L89" s="27"/>
      <c r="M89" s="27"/>
    </row>
    <row r="90" ht="15.75" customHeight="1">
      <c r="A90" s="18"/>
      <c r="B90" s="589">
        <v>44608.0</v>
      </c>
      <c r="C90" s="27"/>
      <c r="D90" s="27"/>
      <c r="E90" s="27"/>
      <c r="F90" s="74"/>
      <c r="G90" s="27"/>
      <c r="H90" s="27"/>
      <c r="I90" s="27"/>
      <c r="J90" s="27"/>
      <c r="K90" s="27"/>
      <c r="L90" s="27"/>
      <c r="M90" s="27"/>
    </row>
    <row r="91" ht="15.75" customHeight="1">
      <c r="A91" s="136" t="s">
        <v>1350</v>
      </c>
      <c r="B91" s="554" t="s">
        <v>18720</v>
      </c>
      <c r="C91" s="27"/>
      <c r="D91" s="27"/>
      <c r="E91" s="27"/>
      <c r="F91" s="74"/>
      <c r="G91" s="27"/>
      <c r="H91" s="27"/>
      <c r="I91" s="27"/>
      <c r="J91" s="27"/>
      <c r="K91" s="27"/>
      <c r="L91" s="27"/>
      <c r="M91" s="27"/>
    </row>
    <row r="92" ht="15.75" customHeight="1">
      <c r="A92" s="28"/>
      <c r="B92" s="554" t="s">
        <v>18720</v>
      </c>
      <c r="C92" s="81" t="s">
        <v>610</v>
      </c>
      <c r="D92" s="170" t="s">
        <v>18906</v>
      </c>
      <c r="E92" s="170" t="s">
        <v>18907</v>
      </c>
      <c r="F92" s="80">
        <v>0.5</v>
      </c>
      <c r="G92" s="81" t="s">
        <v>19422</v>
      </c>
      <c r="H92" s="81" t="s">
        <v>19423</v>
      </c>
      <c r="I92" s="193" t="s">
        <v>18908</v>
      </c>
      <c r="J92" s="27" t="s">
        <v>8835</v>
      </c>
      <c r="K92" s="27"/>
      <c r="L92" s="27"/>
      <c r="M92" s="27"/>
    </row>
    <row r="93" ht="15.75" customHeight="1">
      <c r="A93" s="28"/>
      <c r="B93" s="554" t="s">
        <v>18720</v>
      </c>
      <c r="C93" s="77" t="s">
        <v>610</v>
      </c>
      <c r="D93" s="186" t="s">
        <v>19056</v>
      </c>
      <c r="E93" s="186" t="s">
        <v>19057</v>
      </c>
      <c r="F93" s="76">
        <v>0.5833333333333334</v>
      </c>
      <c r="G93" s="77" t="s">
        <v>19424</v>
      </c>
      <c r="H93" s="77" t="s">
        <v>19425</v>
      </c>
      <c r="I93" s="194" t="s">
        <v>19060</v>
      </c>
      <c r="J93" s="27"/>
      <c r="K93" s="27"/>
      <c r="L93" s="27"/>
      <c r="M93" s="27"/>
    </row>
    <row r="94" ht="15.75" customHeight="1">
      <c r="A94" s="28"/>
      <c r="B94" s="554" t="s">
        <v>18720</v>
      </c>
      <c r="C94" s="77" t="s">
        <v>610</v>
      </c>
      <c r="D94" s="186" t="s">
        <v>19081</v>
      </c>
      <c r="E94" s="186" t="s">
        <v>19082</v>
      </c>
      <c r="F94" s="76">
        <v>0.75</v>
      </c>
      <c r="G94" s="77" t="s">
        <v>19426</v>
      </c>
      <c r="H94" s="77" t="s">
        <v>19427</v>
      </c>
      <c r="I94" s="77" t="s">
        <v>19428</v>
      </c>
      <c r="J94" s="27"/>
      <c r="K94" s="27"/>
      <c r="L94" s="27"/>
      <c r="M94" s="27"/>
    </row>
    <row r="95" ht="15.75" customHeight="1">
      <c r="A95" s="28"/>
      <c r="B95" s="554" t="s">
        <v>18720</v>
      </c>
      <c r="C95" s="33" t="s">
        <v>149</v>
      </c>
      <c r="D95" s="99" t="s">
        <v>18811</v>
      </c>
      <c r="E95" s="99" t="s">
        <v>18812</v>
      </c>
      <c r="F95" s="545" t="s">
        <v>363</v>
      </c>
      <c r="G95" s="84" t="s">
        <v>19374</v>
      </c>
      <c r="H95" s="99" t="s">
        <v>19397</v>
      </c>
      <c r="I95" s="99" t="s">
        <v>18814</v>
      </c>
      <c r="J95" s="27" t="s">
        <v>19429</v>
      </c>
      <c r="K95" s="27"/>
      <c r="L95" s="27"/>
      <c r="M95" s="27"/>
    </row>
    <row r="96" ht="15.75" customHeight="1">
      <c r="A96" s="44"/>
      <c r="B96" s="137" t="s">
        <v>18720</v>
      </c>
      <c r="C96" s="154"/>
      <c r="D96" s="27"/>
      <c r="E96" s="27"/>
      <c r="F96" s="74"/>
      <c r="G96" s="27"/>
      <c r="H96" s="27"/>
      <c r="I96" s="27"/>
      <c r="J96" s="27"/>
      <c r="K96" s="27"/>
      <c r="L96" s="27"/>
      <c r="M96" s="27"/>
    </row>
    <row r="97" ht="15.75" customHeight="1">
      <c r="A97" s="18"/>
      <c r="B97" s="589">
        <v>44609.0</v>
      </c>
      <c r="C97" s="251"/>
      <c r="D97" s="591"/>
      <c r="E97" s="591"/>
      <c r="F97" s="592"/>
      <c r="G97" s="516"/>
      <c r="H97" s="591"/>
      <c r="I97" s="591"/>
      <c r="J97" s="27"/>
      <c r="K97" s="27"/>
      <c r="L97" s="27"/>
      <c r="M97" s="27"/>
    </row>
    <row r="98" ht="15.75" customHeight="1">
      <c r="A98" s="136" t="s">
        <v>1350</v>
      </c>
      <c r="B98" s="554" t="s">
        <v>18720</v>
      </c>
      <c r="C98" s="27"/>
      <c r="D98" s="27"/>
      <c r="E98" s="27"/>
      <c r="F98" s="74"/>
      <c r="G98" s="27"/>
      <c r="H98" s="27"/>
      <c r="I98" s="27"/>
      <c r="J98" s="27"/>
      <c r="K98" s="27"/>
      <c r="L98" s="27"/>
      <c r="M98" s="27"/>
    </row>
    <row r="99" ht="15.75" customHeight="1">
      <c r="A99" s="28"/>
      <c r="B99" s="554" t="s">
        <v>18720</v>
      </c>
      <c r="C99" s="27"/>
      <c r="D99" s="27"/>
      <c r="E99" s="27"/>
      <c r="F99" s="74"/>
      <c r="G99" s="27"/>
      <c r="H99" s="27"/>
      <c r="I99" s="27"/>
      <c r="J99" s="27"/>
      <c r="K99" s="27"/>
      <c r="L99" s="27"/>
      <c r="M99" s="27"/>
    </row>
    <row r="100" ht="15.75" customHeight="1">
      <c r="A100" s="28"/>
      <c r="B100" s="554" t="s">
        <v>18720</v>
      </c>
      <c r="C100" s="27"/>
      <c r="D100" s="27"/>
      <c r="E100" s="27"/>
      <c r="F100" s="74"/>
      <c r="G100" s="27"/>
      <c r="H100" s="27"/>
      <c r="I100" s="27"/>
      <c r="J100" s="27"/>
      <c r="K100" s="27"/>
      <c r="L100" s="27"/>
      <c r="M100" s="27"/>
    </row>
    <row r="101" ht="15.75" customHeight="1">
      <c r="A101" s="28"/>
      <c r="B101" s="554" t="s">
        <v>18720</v>
      </c>
      <c r="C101" s="38" t="s">
        <v>149</v>
      </c>
      <c r="D101" s="98" t="s">
        <v>18811</v>
      </c>
      <c r="E101" s="98" t="s">
        <v>18812</v>
      </c>
      <c r="F101" s="448" t="s">
        <v>1112</v>
      </c>
      <c r="G101" s="49" t="s">
        <v>19374</v>
      </c>
      <c r="H101" s="98" t="s">
        <v>19397</v>
      </c>
      <c r="I101" s="98" t="s">
        <v>18814</v>
      </c>
      <c r="J101" s="27"/>
      <c r="K101" s="27"/>
      <c r="L101" s="27"/>
      <c r="M101" s="27"/>
    </row>
    <row r="102" ht="15.75" customHeight="1">
      <c r="A102" s="28"/>
      <c r="B102" s="554" t="s">
        <v>18720</v>
      </c>
      <c r="C102" s="77" t="s">
        <v>11852</v>
      </c>
      <c r="D102" s="194" t="s">
        <v>19144</v>
      </c>
      <c r="E102" s="194" t="s">
        <v>19145</v>
      </c>
      <c r="F102" s="89" t="s">
        <v>375</v>
      </c>
      <c r="G102" s="77" t="s">
        <v>19416</v>
      </c>
      <c r="H102" s="77" t="s">
        <v>19430</v>
      </c>
      <c r="I102" s="77" t="s">
        <v>19147</v>
      </c>
      <c r="J102" s="27"/>
      <c r="K102" s="27"/>
      <c r="L102" s="27"/>
      <c r="M102" s="27"/>
    </row>
    <row r="103" ht="15.75" customHeight="1">
      <c r="A103" s="28"/>
      <c r="B103" s="554" t="s">
        <v>18720</v>
      </c>
      <c r="C103" s="81" t="s">
        <v>11852</v>
      </c>
      <c r="D103" s="193" t="s">
        <v>18802</v>
      </c>
      <c r="E103" s="193" t="s">
        <v>18803</v>
      </c>
      <c r="F103" s="91" t="s">
        <v>363</v>
      </c>
      <c r="G103" s="81" t="s">
        <v>19341</v>
      </c>
      <c r="H103" s="81" t="s">
        <v>19431</v>
      </c>
      <c r="I103" s="81" t="s">
        <v>18805</v>
      </c>
      <c r="J103" s="27" t="s">
        <v>19432</v>
      </c>
      <c r="K103" s="27"/>
      <c r="L103" s="27"/>
      <c r="M103" s="27"/>
    </row>
    <row r="104" ht="15.75" customHeight="1">
      <c r="A104" s="44"/>
      <c r="B104" s="137" t="s">
        <v>18720</v>
      </c>
      <c r="C104" s="27"/>
      <c r="D104" s="27"/>
      <c r="E104" s="27"/>
      <c r="F104" s="74"/>
      <c r="G104" s="27"/>
      <c r="H104" s="27"/>
      <c r="I104" s="27"/>
      <c r="J104" s="27"/>
      <c r="K104" s="27"/>
      <c r="L104" s="27"/>
      <c r="M104" s="27"/>
    </row>
    <row r="105" ht="15.75" customHeight="1">
      <c r="A105" s="18"/>
      <c r="B105" s="589">
        <v>44613.0</v>
      </c>
      <c r="C105" s="27"/>
      <c r="D105" s="27"/>
      <c r="E105" s="27"/>
      <c r="F105" s="74"/>
      <c r="G105" s="27"/>
      <c r="H105" s="27"/>
      <c r="I105" s="27"/>
      <c r="J105" s="27"/>
      <c r="K105" s="27"/>
      <c r="L105" s="27"/>
      <c r="M105" s="27"/>
    </row>
    <row r="106" ht="15.75" customHeight="1">
      <c r="A106" s="136" t="s">
        <v>1350</v>
      </c>
      <c r="B106" s="554" t="s">
        <v>18720</v>
      </c>
      <c r="C106" s="27" t="s">
        <v>6016</v>
      </c>
      <c r="D106" s="27"/>
      <c r="E106" s="27"/>
      <c r="F106" s="74"/>
      <c r="G106" s="27"/>
      <c r="H106" s="27"/>
      <c r="I106" s="27"/>
      <c r="J106" s="27"/>
      <c r="K106" s="27"/>
      <c r="L106" s="27"/>
      <c r="M106" s="27"/>
    </row>
    <row r="107" ht="15.75" customHeight="1">
      <c r="A107" s="28"/>
      <c r="B107" s="554" t="s">
        <v>18720</v>
      </c>
      <c r="C107" s="27"/>
      <c r="D107" s="27"/>
      <c r="E107" s="27"/>
      <c r="F107" s="74"/>
      <c r="G107" s="27"/>
      <c r="H107" s="27"/>
      <c r="I107" s="27"/>
      <c r="J107" s="27"/>
      <c r="K107" s="27"/>
      <c r="L107" s="27"/>
      <c r="M107" s="27"/>
    </row>
    <row r="108" ht="15.75" customHeight="1">
      <c r="A108" s="28"/>
      <c r="B108" s="554" t="s">
        <v>18720</v>
      </c>
      <c r="C108" s="27"/>
      <c r="D108" s="402" t="s">
        <v>7278</v>
      </c>
      <c r="E108" s="111"/>
      <c r="F108" s="74"/>
      <c r="G108" s="27"/>
      <c r="H108" s="27"/>
      <c r="I108" s="27"/>
      <c r="J108" s="27"/>
      <c r="K108" s="27"/>
      <c r="L108" s="27"/>
      <c r="M108" s="27"/>
    </row>
    <row r="109" ht="15.75" customHeight="1">
      <c r="A109" s="28"/>
      <c r="B109" s="554" t="s">
        <v>18720</v>
      </c>
      <c r="C109" s="27"/>
      <c r="D109" s="112"/>
      <c r="E109" s="113"/>
      <c r="F109" s="74"/>
      <c r="G109" s="27"/>
      <c r="H109" s="27"/>
      <c r="I109" s="27"/>
      <c r="J109" s="27"/>
      <c r="K109" s="27"/>
      <c r="L109" s="27"/>
      <c r="M109" s="27"/>
    </row>
    <row r="110" ht="15.75" customHeight="1">
      <c r="A110" s="28"/>
      <c r="B110" s="554" t="s">
        <v>18720</v>
      </c>
      <c r="C110" s="27"/>
      <c r="D110" s="114"/>
      <c r="E110" s="115"/>
      <c r="F110" s="74"/>
      <c r="G110" s="27"/>
      <c r="H110" s="27"/>
      <c r="I110" s="27"/>
      <c r="J110" s="27"/>
      <c r="K110" s="27"/>
      <c r="L110" s="27"/>
      <c r="M110" s="27"/>
    </row>
    <row r="111" ht="15.75" customHeight="1">
      <c r="A111" s="28"/>
      <c r="B111" s="554" t="s">
        <v>18720</v>
      </c>
      <c r="C111" s="27"/>
      <c r="D111" s="27"/>
      <c r="E111" s="27"/>
      <c r="F111" s="74"/>
      <c r="G111" s="27"/>
      <c r="H111" s="27"/>
      <c r="I111" s="27"/>
      <c r="J111" s="27"/>
      <c r="K111" s="27"/>
      <c r="L111" s="27"/>
      <c r="M111" s="27"/>
    </row>
    <row r="112" ht="15.75" customHeight="1">
      <c r="A112" s="44"/>
      <c r="B112" s="137" t="s">
        <v>18720</v>
      </c>
      <c r="C112" s="27"/>
      <c r="D112" s="27"/>
      <c r="E112" s="27"/>
      <c r="F112" s="74"/>
      <c r="G112" s="27"/>
      <c r="H112" s="27"/>
      <c r="I112" s="27"/>
      <c r="J112" s="27"/>
      <c r="K112" s="27"/>
      <c r="L112" s="27"/>
      <c r="M112" s="27"/>
    </row>
    <row r="113" ht="15.75" customHeight="1">
      <c r="A113" s="18"/>
      <c r="B113" s="589">
        <v>44615.0</v>
      </c>
      <c r="C113" s="27"/>
      <c r="D113" s="27"/>
      <c r="E113" s="27"/>
      <c r="F113" s="74"/>
      <c r="G113" s="27"/>
      <c r="H113" s="27"/>
      <c r="I113" s="27"/>
      <c r="J113" s="27"/>
      <c r="K113" s="27"/>
      <c r="L113" s="27"/>
      <c r="M113" s="27"/>
    </row>
    <row r="114" ht="15.75" customHeight="1">
      <c r="A114" s="149" t="s">
        <v>1350</v>
      </c>
      <c r="B114" s="554" t="s">
        <v>18720</v>
      </c>
      <c r="C114" s="27" t="s">
        <v>6016</v>
      </c>
      <c r="D114" s="27"/>
      <c r="E114" s="27"/>
      <c r="F114" s="74"/>
      <c r="G114" s="27"/>
      <c r="H114" s="27"/>
      <c r="I114" s="27"/>
      <c r="J114" s="27"/>
      <c r="K114" s="27"/>
      <c r="L114" s="27"/>
      <c r="M114" s="27"/>
    </row>
    <row r="115" ht="15.75" customHeight="1">
      <c r="A115" s="28"/>
      <c r="B115" s="554" t="s">
        <v>18720</v>
      </c>
      <c r="C115" s="27"/>
      <c r="D115" s="27"/>
      <c r="E115" s="27"/>
      <c r="F115" s="74"/>
      <c r="G115" s="27"/>
      <c r="H115" s="27"/>
      <c r="I115" s="27"/>
      <c r="J115" s="27"/>
      <c r="K115" s="27"/>
      <c r="L115" s="27"/>
      <c r="M115" s="27"/>
    </row>
    <row r="116" ht="15.75" customHeight="1">
      <c r="A116" s="28"/>
      <c r="B116" s="554" t="s">
        <v>18720</v>
      </c>
      <c r="C116" s="81" t="s">
        <v>610</v>
      </c>
      <c r="D116" s="170" t="s">
        <v>18846</v>
      </c>
      <c r="E116" s="170" t="s">
        <v>18847</v>
      </c>
      <c r="F116" s="91" t="s">
        <v>131</v>
      </c>
      <c r="G116" s="81" t="s">
        <v>19433</v>
      </c>
      <c r="H116" s="81" t="s">
        <v>19434</v>
      </c>
      <c r="I116" s="81" t="s">
        <v>19435</v>
      </c>
      <c r="J116" s="27" t="s">
        <v>19436</v>
      </c>
      <c r="K116" s="27"/>
      <c r="L116" s="27"/>
      <c r="M116" s="27"/>
    </row>
    <row r="117" ht="15.75" customHeight="1">
      <c r="A117" s="28"/>
      <c r="B117" s="554" t="s">
        <v>18720</v>
      </c>
      <c r="C117" s="81" t="s">
        <v>273</v>
      </c>
      <c r="D117" s="170" t="s">
        <v>18802</v>
      </c>
      <c r="E117" s="170" t="s">
        <v>18803</v>
      </c>
      <c r="F117" s="91" t="s">
        <v>136</v>
      </c>
      <c r="G117" s="81" t="s">
        <v>19341</v>
      </c>
      <c r="H117" s="81" t="s">
        <v>19431</v>
      </c>
      <c r="I117" s="81" t="s">
        <v>18805</v>
      </c>
      <c r="J117" s="27" t="s">
        <v>19437</v>
      </c>
      <c r="K117" s="27"/>
      <c r="L117" s="27"/>
      <c r="M117" s="27"/>
    </row>
    <row r="118" ht="15.75" customHeight="1">
      <c r="A118" s="28"/>
      <c r="B118" s="554" t="s">
        <v>18720</v>
      </c>
      <c r="C118" s="138" t="s">
        <v>128</v>
      </c>
      <c r="D118" s="170" t="s">
        <v>18898</v>
      </c>
      <c r="E118" s="170" t="s">
        <v>18899</v>
      </c>
      <c r="F118" s="91" t="s">
        <v>375</v>
      </c>
      <c r="G118" s="81" t="s">
        <v>19438</v>
      </c>
      <c r="H118" s="81" t="s">
        <v>19439</v>
      </c>
      <c r="I118" s="59" t="s">
        <v>19409</v>
      </c>
      <c r="J118" s="27" t="s">
        <v>19440</v>
      </c>
      <c r="K118" s="27"/>
      <c r="L118" s="27"/>
      <c r="M118" s="27"/>
    </row>
    <row r="119" ht="15.75" customHeight="1">
      <c r="A119" s="28"/>
      <c r="B119" s="554" t="s">
        <v>18720</v>
      </c>
      <c r="C119" s="27"/>
      <c r="D119" s="27"/>
      <c r="E119" s="27"/>
      <c r="F119" s="74" t="s">
        <v>3399</v>
      </c>
      <c r="G119" s="27"/>
      <c r="H119" s="27"/>
      <c r="I119" s="27"/>
      <c r="J119" s="27"/>
      <c r="K119" s="27"/>
      <c r="L119" s="27"/>
      <c r="M119" s="27"/>
    </row>
    <row r="120" ht="15.75" customHeight="1">
      <c r="A120" s="44"/>
      <c r="B120" s="137" t="s">
        <v>18720</v>
      </c>
      <c r="C120" s="27"/>
      <c r="D120" s="27"/>
      <c r="E120" s="27"/>
      <c r="F120" s="74"/>
      <c r="G120" s="27"/>
      <c r="H120" s="27"/>
      <c r="I120" s="27"/>
      <c r="J120" s="27"/>
      <c r="K120" s="27"/>
      <c r="L120" s="27"/>
      <c r="M120" s="27"/>
    </row>
    <row r="121" ht="15.75" customHeight="1">
      <c r="A121" s="18"/>
      <c r="B121" s="589">
        <v>44616.0</v>
      </c>
      <c r="C121" s="27"/>
      <c r="D121" s="27"/>
      <c r="E121" s="27"/>
      <c r="F121" s="74"/>
      <c r="G121" s="27"/>
      <c r="H121" s="27"/>
      <c r="I121" s="27"/>
      <c r="J121" s="27"/>
      <c r="K121" s="27"/>
      <c r="L121" s="27"/>
      <c r="M121" s="27"/>
    </row>
    <row r="122" ht="15.75" customHeight="1">
      <c r="A122" s="149" t="s">
        <v>1350</v>
      </c>
      <c r="B122" s="554" t="s">
        <v>18720</v>
      </c>
      <c r="C122" s="27"/>
      <c r="D122" s="27"/>
      <c r="E122" s="27"/>
      <c r="F122" s="74"/>
      <c r="G122" s="27"/>
      <c r="H122" s="27"/>
      <c r="I122" s="27"/>
      <c r="J122" s="27"/>
      <c r="K122" s="27"/>
      <c r="L122" s="27"/>
      <c r="M122" s="27"/>
    </row>
    <row r="123" ht="15.75" customHeight="1">
      <c r="A123" s="28"/>
      <c r="B123" s="554" t="s">
        <v>18720</v>
      </c>
      <c r="C123" s="81" t="s">
        <v>610</v>
      </c>
      <c r="D123" s="170" t="s">
        <v>18846</v>
      </c>
      <c r="E123" s="170" t="s">
        <v>18847</v>
      </c>
      <c r="F123" s="91" t="s">
        <v>363</v>
      </c>
      <c r="G123" s="81" t="s">
        <v>19433</v>
      </c>
      <c r="H123" s="81" t="s">
        <v>19434</v>
      </c>
      <c r="I123" s="81" t="s">
        <v>19435</v>
      </c>
      <c r="J123" s="27" t="s">
        <v>19441</v>
      </c>
      <c r="K123" s="27"/>
      <c r="L123" s="27"/>
      <c r="M123" s="27"/>
    </row>
    <row r="124" ht="15.75" customHeight="1">
      <c r="A124" s="28"/>
      <c r="B124" s="554" t="s">
        <v>18720</v>
      </c>
      <c r="C124" s="138" t="s">
        <v>167</v>
      </c>
      <c r="D124" s="193" t="s">
        <v>18818</v>
      </c>
      <c r="E124" s="193" t="s">
        <v>18819</v>
      </c>
      <c r="F124" s="80">
        <v>0.5833333333333334</v>
      </c>
      <c r="G124" s="81" t="s">
        <v>19442</v>
      </c>
      <c r="H124" s="81" t="s">
        <v>19443</v>
      </c>
      <c r="I124" s="193" t="s">
        <v>18821</v>
      </c>
      <c r="J124" s="27" t="s">
        <v>254</v>
      </c>
      <c r="K124" s="27"/>
      <c r="L124" s="27"/>
      <c r="M124" s="27"/>
    </row>
    <row r="125" ht="15.75" customHeight="1">
      <c r="A125" s="28"/>
      <c r="B125" s="554" t="s">
        <v>18720</v>
      </c>
      <c r="C125" s="138" t="s">
        <v>66</v>
      </c>
      <c r="D125" s="193" t="s">
        <v>19129</v>
      </c>
      <c r="E125" s="193" t="s">
        <v>19130</v>
      </c>
      <c r="F125" s="80">
        <v>0.6458333333333334</v>
      </c>
      <c r="G125" s="81" t="s">
        <v>19366</v>
      </c>
      <c r="H125" s="81" t="s">
        <v>19444</v>
      </c>
      <c r="I125" s="193" t="s">
        <v>19445</v>
      </c>
      <c r="J125" s="27" t="s">
        <v>254</v>
      </c>
      <c r="K125" s="27"/>
      <c r="L125" s="27"/>
      <c r="M125" s="27"/>
    </row>
    <row r="126" ht="15.75" customHeight="1">
      <c r="A126" s="28"/>
      <c r="B126" s="554" t="s">
        <v>18720</v>
      </c>
      <c r="C126" s="27"/>
      <c r="D126" s="27"/>
      <c r="E126" s="27"/>
      <c r="F126" s="74"/>
      <c r="G126" s="27"/>
      <c r="H126" s="27"/>
      <c r="I126" s="27"/>
      <c r="J126" s="27"/>
      <c r="K126" s="27"/>
      <c r="L126" s="27"/>
      <c r="M126" s="27"/>
    </row>
    <row r="127" ht="15.75" customHeight="1">
      <c r="A127" s="28"/>
      <c r="B127" s="554" t="s">
        <v>18720</v>
      </c>
      <c r="C127" s="27"/>
      <c r="D127" s="27"/>
      <c r="E127" s="27"/>
      <c r="F127" s="74"/>
      <c r="G127" s="27"/>
      <c r="H127" s="27"/>
      <c r="I127" s="27"/>
      <c r="J127" s="27"/>
      <c r="K127" s="27"/>
      <c r="L127" s="27"/>
      <c r="M127" s="27"/>
    </row>
    <row r="128" ht="15.75" customHeight="1">
      <c r="A128" s="44"/>
      <c r="B128" s="137" t="s">
        <v>18720</v>
      </c>
      <c r="C128" s="27"/>
      <c r="D128" s="27"/>
      <c r="E128" s="27"/>
      <c r="F128" s="74"/>
      <c r="G128" s="27"/>
      <c r="H128" s="27"/>
      <c r="I128" s="27"/>
      <c r="J128" s="27"/>
      <c r="K128" s="27"/>
      <c r="L128" s="27"/>
      <c r="M128" s="27"/>
    </row>
    <row r="129" ht="15.75" customHeight="1">
      <c r="A129" s="18"/>
      <c r="B129" s="589">
        <v>44617.0</v>
      </c>
      <c r="C129" s="27"/>
      <c r="D129" s="27"/>
      <c r="E129" s="27"/>
      <c r="F129" s="74"/>
      <c r="G129" s="27"/>
      <c r="H129" s="27"/>
      <c r="I129" s="27"/>
      <c r="J129" s="27"/>
      <c r="K129" s="27"/>
      <c r="L129" s="27"/>
      <c r="M129" s="27"/>
    </row>
    <row r="130" ht="15.75" customHeight="1">
      <c r="A130" s="149" t="s">
        <v>1350</v>
      </c>
      <c r="B130" s="554" t="s">
        <v>18720</v>
      </c>
      <c r="C130" s="27"/>
      <c r="D130" s="27" t="s">
        <v>6016</v>
      </c>
      <c r="E130" s="27"/>
      <c r="F130" s="74"/>
      <c r="G130" s="27"/>
      <c r="H130" s="27"/>
      <c r="I130" s="27"/>
      <c r="J130" s="27"/>
      <c r="K130" s="27"/>
      <c r="L130" s="27"/>
      <c r="M130" s="27"/>
    </row>
    <row r="131" ht="15.75" customHeight="1">
      <c r="A131" s="28"/>
      <c r="B131" s="554" t="s">
        <v>18720</v>
      </c>
      <c r="C131" s="27"/>
      <c r="D131" s="27"/>
      <c r="E131" s="27"/>
      <c r="F131" s="74"/>
      <c r="G131" s="27"/>
      <c r="H131" s="27"/>
      <c r="I131" s="27"/>
      <c r="J131" s="27"/>
      <c r="K131" s="27"/>
      <c r="L131" s="27"/>
      <c r="M131" s="27"/>
    </row>
    <row r="132" ht="15.75" customHeight="1">
      <c r="A132" s="28"/>
      <c r="B132" s="554" t="s">
        <v>18720</v>
      </c>
      <c r="C132" s="138" t="s">
        <v>167</v>
      </c>
      <c r="D132" s="193" t="s">
        <v>18818</v>
      </c>
      <c r="E132" s="193" t="s">
        <v>18819</v>
      </c>
      <c r="F132" s="80">
        <v>0.5833333333333334</v>
      </c>
      <c r="G132" s="81" t="s">
        <v>19442</v>
      </c>
      <c r="H132" s="81" t="s">
        <v>19443</v>
      </c>
      <c r="I132" s="193" t="s">
        <v>18821</v>
      </c>
      <c r="J132" s="27" t="s">
        <v>17814</v>
      </c>
      <c r="K132" s="27"/>
      <c r="L132" s="27"/>
      <c r="M132" s="27"/>
    </row>
    <row r="133" ht="15.75" customHeight="1">
      <c r="A133" s="28"/>
      <c r="B133" s="554" t="s">
        <v>18720</v>
      </c>
      <c r="C133" s="138" t="s">
        <v>66</v>
      </c>
      <c r="D133" s="193" t="s">
        <v>19129</v>
      </c>
      <c r="E133" s="193" t="s">
        <v>19130</v>
      </c>
      <c r="F133" s="80">
        <v>0.6458333333333334</v>
      </c>
      <c r="G133" s="81" t="s">
        <v>19366</v>
      </c>
      <c r="H133" s="81" t="s">
        <v>19444</v>
      </c>
      <c r="I133" s="193" t="s">
        <v>19445</v>
      </c>
      <c r="J133" s="27" t="s">
        <v>17814</v>
      </c>
      <c r="K133" s="27"/>
      <c r="L133" s="27"/>
      <c r="M133" s="27"/>
    </row>
    <row r="134" ht="15.75" customHeight="1">
      <c r="A134" s="28"/>
      <c r="B134" s="554" t="s">
        <v>18720</v>
      </c>
      <c r="C134" s="27"/>
      <c r="D134" s="27"/>
      <c r="E134" s="27"/>
      <c r="F134" s="74"/>
      <c r="G134" s="27"/>
      <c r="H134" s="27"/>
      <c r="I134" s="27"/>
      <c r="J134" s="27"/>
      <c r="K134" s="27"/>
      <c r="L134" s="27"/>
      <c r="M134" s="27"/>
    </row>
    <row r="135" ht="15.75" customHeight="1">
      <c r="A135" s="28"/>
      <c r="B135" s="554" t="s">
        <v>18720</v>
      </c>
      <c r="C135" s="27"/>
      <c r="D135" s="27"/>
      <c r="E135" s="27"/>
      <c r="F135" s="74"/>
      <c r="G135" s="27"/>
      <c r="H135" s="27"/>
      <c r="I135" s="27"/>
      <c r="J135" s="27"/>
      <c r="K135" s="27"/>
      <c r="L135" s="27"/>
      <c r="M135" s="27"/>
    </row>
    <row r="136" ht="15.75" customHeight="1">
      <c r="A136" s="44"/>
      <c r="B136" s="137" t="s">
        <v>18720</v>
      </c>
      <c r="C136" s="27"/>
      <c r="D136" s="27"/>
      <c r="E136" s="27"/>
      <c r="F136" s="74"/>
      <c r="G136" s="27"/>
      <c r="H136" s="27"/>
      <c r="I136" s="27"/>
      <c r="J136" s="27"/>
      <c r="K136" s="27"/>
      <c r="L136" s="27"/>
      <c r="M136" s="27"/>
    </row>
    <row r="137" ht="15.75" customHeight="1">
      <c r="A137" s="18"/>
      <c r="B137" s="589">
        <v>44621.0</v>
      </c>
      <c r="C137" s="27"/>
      <c r="D137" s="27"/>
      <c r="E137" s="27"/>
      <c r="F137" s="74"/>
      <c r="G137" s="27"/>
      <c r="H137" s="27"/>
      <c r="I137" s="27"/>
      <c r="J137" s="27"/>
      <c r="K137" s="27"/>
      <c r="L137" s="27"/>
      <c r="M137" s="27"/>
    </row>
    <row r="138" ht="15.75" customHeight="1">
      <c r="A138" s="149" t="s">
        <v>1350</v>
      </c>
      <c r="B138" s="554" t="s">
        <v>18720</v>
      </c>
      <c r="C138" s="27"/>
      <c r="D138" s="27"/>
      <c r="H138" s="27"/>
      <c r="I138" s="27"/>
      <c r="J138" s="27"/>
      <c r="K138" s="27"/>
      <c r="L138" s="27"/>
      <c r="M138" s="27"/>
    </row>
    <row r="139" ht="15.75" customHeight="1">
      <c r="A139" s="28"/>
      <c r="B139" s="554" t="s">
        <v>18720</v>
      </c>
      <c r="C139" s="27"/>
      <c r="D139" s="402" t="s">
        <v>7278</v>
      </c>
      <c r="E139" s="111"/>
      <c r="F139" s="74"/>
      <c r="G139" s="27"/>
      <c r="H139" s="27"/>
      <c r="I139" s="27"/>
      <c r="J139" s="27"/>
      <c r="K139" s="27"/>
      <c r="L139" s="27"/>
      <c r="M139" s="27"/>
    </row>
    <row r="140" ht="15.75" customHeight="1">
      <c r="A140" s="28"/>
      <c r="B140" s="554" t="s">
        <v>18720</v>
      </c>
      <c r="C140" s="27"/>
      <c r="D140" s="112"/>
      <c r="E140" s="113"/>
      <c r="F140" s="74"/>
      <c r="G140" s="27"/>
      <c r="H140" s="27"/>
      <c r="I140" s="27"/>
      <c r="J140" s="27"/>
      <c r="K140" s="27"/>
      <c r="L140" s="27"/>
      <c r="M140" s="27"/>
    </row>
    <row r="141" ht="15.75" customHeight="1">
      <c r="A141" s="28"/>
      <c r="B141" s="554" t="s">
        <v>18720</v>
      </c>
      <c r="C141" s="27"/>
      <c r="D141" s="114"/>
      <c r="E141" s="115"/>
      <c r="F141" s="74"/>
      <c r="G141" s="27"/>
      <c r="H141" s="27"/>
      <c r="I141" s="27"/>
      <c r="J141" s="27"/>
      <c r="K141" s="27"/>
      <c r="L141" s="27"/>
      <c r="M141" s="27"/>
    </row>
    <row r="142" ht="15.75" customHeight="1">
      <c r="A142" s="28"/>
      <c r="B142" s="554" t="s">
        <v>18720</v>
      </c>
      <c r="C142" s="27"/>
      <c r="D142" s="27"/>
      <c r="E142" s="27"/>
      <c r="F142" s="74"/>
      <c r="G142" s="27"/>
      <c r="H142" s="27"/>
      <c r="I142" s="27"/>
      <c r="J142" s="27"/>
      <c r="K142" s="27"/>
      <c r="L142" s="27"/>
      <c r="M142" s="27"/>
    </row>
    <row r="143" ht="15.75" customHeight="1">
      <c r="A143" s="28"/>
      <c r="B143" s="554" t="s">
        <v>18720</v>
      </c>
      <c r="C143" s="27"/>
      <c r="D143" s="27"/>
      <c r="E143" s="27"/>
      <c r="F143" s="74"/>
      <c r="G143" s="27"/>
      <c r="H143" s="27"/>
      <c r="I143" s="27"/>
      <c r="J143" s="27"/>
      <c r="K143" s="27"/>
      <c r="L143" s="27"/>
      <c r="M143" s="27"/>
    </row>
    <row r="144" ht="15.75" customHeight="1">
      <c r="A144" s="44"/>
      <c r="B144" s="137" t="s">
        <v>18720</v>
      </c>
      <c r="C144" s="27"/>
      <c r="D144" s="27"/>
      <c r="E144" s="27"/>
      <c r="F144" s="74"/>
      <c r="G144" s="27"/>
      <c r="H144" s="27"/>
      <c r="I144" s="27"/>
      <c r="J144" s="27"/>
      <c r="K144" s="27"/>
      <c r="L144" s="27"/>
      <c r="M144" s="27"/>
    </row>
    <row r="145" ht="15.75" customHeight="1">
      <c r="A145" s="18"/>
      <c r="B145" s="589">
        <v>44622.0</v>
      </c>
      <c r="C145" s="27"/>
      <c r="D145" s="27"/>
      <c r="E145" s="27"/>
      <c r="F145" s="74"/>
      <c r="G145" s="27"/>
      <c r="H145" s="27"/>
      <c r="I145" s="27"/>
      <c r="J145" s="27"/>
      <c r="K145" s="27"/>
      <c r="L145" s="27"/>
      <c r="M145" s="27"/>
    </row>
    <row r="146" ht="15.75" customHeight="1">
      <c r="A146" s="149" t="s">
        <v>1350</v>
      </c>
      <c r="B146" s="554" t="s">
        <v>18720</v>
      </c>
      <c r="C146" s="27"/>
      <c r="D146" s="27" t="s">
        <v>6016</v>
      </c>
      <c r="E146" s="27"/>
      <c r="F146" s="74"/>
      <c r="G146" s="27"/>
      <c r="H146" s="27"/>
      <c r="I146" s="27"/>
      <c r="J146" s="27"/>
      <c r="K146" s="27"/>
      <c r="L146" s="27"/>
      <c r="M146" s="27"/>
    </row>
    <row r="147" ht="15.75" customHeight="1">
      <c r="A147" s="28"/>
      <c r="B147" s="554" t="s">
        <v>18720</v>
      </c>
      <c r="C147" s="138" t="s">
        <v>167</v>
      </c>
      <c r="D147" s="193" t="s">
        <v>18898</v>
      </c>
      <c r="E147" s="193" t="s">
        <v>18899</v>
      </c>
      <c r="F147" s="80">
        <v>0.5833333333333334</v>
      </c>
      <c r="G147" s="81" t="s">
        <v>19446</v>
      </c>
      <c r="H147" s="81" t="s">
        <v>19447</v>
      </c>
      <c r="I147" s="81" t="s">
        <v>19448</v>
      </c>
      <c r="J147" s="74" t="s">
        <v>1302</v>
      </c>
      <c r="K147" s="27"/>
      <c r="L147" s="27"/>
      <c r="M147" s="27"/>
    </row>
    <row r="148" ht="15.75" customHeight="1">
      <c r="A148" s="28"/>
      <c r="B148" s="554" t="s">
        <v>18720</v>
      </c>
      <c r="C148" s="27"/>
      <c r="D148" s="27"/>
      <c r="E148" s="27"/>
      <c r="F148" s="74"/>
      <c r="G148" s="27"/>
      <c r="H148" s="27"/>
      <c r="I148" s="27"/>
      <c r="J148" s="27"/>
      <c r="K148" s="27"/>
      <c r="L148" s="27"/>
      <c r="M148" s="27"/>
    </row>
    <row r="149" ht="15.75" customHeight="1">
      <c r="A149" s="28"/>
      <c r="B149" s="554" t="s">
        <v>18720</v>
      </c>
      <c r="C149" s="27"/>
      <c r="D149" s="27"/>
      <c r="E149" s="27"/>
      <c r="F149" s="74"/>
      <c r="G149" s="27"/>
      <c r="H149" s="27"/>
      <c r="I149" s="27"/>
      <c r="J149" s="27"/>
      <c r="K149" s="27"/>
      <c r="L149" s="27"/>
      <c r="M149" s="27"/>
    </row>
    <row r="150" ht="15.75" customHeight="1">
      <c r="A150" s="28"/>
      <c r="B150" s="554" t="s">
        <v>18720</v>
      </c>
      <c r="C150" s="27"/>
      <c r="D150" s="27"/>
      <c r="E150" s="27"/>
      <c r="F150" s="74"/>
      <c r="G150" s="27"/>
      <c r="H150" s="27"/>
      <c r="I150" s="27"/>
      <c r="J150" s="27"/>
      <c r="K150" s="27"/>
      <c r="L150" s="27"/>
      <c r="M150" s="27"/>
    </row>
    <row r="151" ht="15.75" customHeight="1">
      <c r="A151" s="28"/>
      <c r="B151" s="554" t="s">
        <v>18720</v>
      </c>
      <c r="C151" s="27"/>
      <c r="D151" s="27"/>
      <c r="E151" s="27"/>
      <c r="F151" s="74"/>
      <c r="G151" s="27"/>
      <c r="H151" s="27"/>
      <c r="I151" s="27"/>
      <c r="J151" s="27"/>
      <c r="K151" s="27"/>
      <c r="L151" s="27"/>
      <c r="M151" s="27"/>
    </row>
    <row r="152" ht="15.75" customHeight="1">
      <c r="A152" s="44"/>
      <c r="B152" s="137" t="s">
        <v>18720</v>
      </c>
      <c r="C152" s="27"/>
      <c r="D152" s="27"/>
      <c r="E152" s="27"/>
      <c r="F152" s="74"/>
      <c r="G152" s="27"/>
      <c r="H152" s="27"/>
      <c r="I152" s="27"/>
      <c r="J152" s="27"/>
      <c r="K152" s="27"/>
      <c r="L152" s="27"/>
      <c r="M152" s="27"/>
    </row>
    <row r="153" ht="15.75" customHeight="1">
      <c r="A153" s="18"/>
      <c r="B153" s="589">
        <v>44623.0</v>
      </c>
      <c r="C153" s="27"/>
      <c r="D153" s="27"/>
      <c r="E153" s="27"/>
      <c r="F153" s="74"/>
      <c r="G153" s="27"/>
      <c r="H153" s="27"/>
      <c r="I153" s="27"/>
      <c r="J153" s="27"/>
      <c r="K153" s="27"/>
      <c r="L153" s="27"/>
      <c r="M153" s="27"/>
    </row>
    <row r="154" ht="15.75" customHeight="1">
      <c r="A154" s="149" t="s">
        <v>1350</v>
      </c>
      <c r="B154" s="554" t="s">
        <v>18720</v>
      </c>
      <c r="C154" s="27"/>
      <c r="D154" s="27" t="s">
        <v>6016</v>
      </c>
      <c r="E154" s="27"/>
      <c r="F154" s="74"/>
      <c r="G154" s="27"/>
      <c r="H154" s="27"/>
      <c r="I154" s="27"/>
      <c r="J154" s="27"/>
      <c r="K154" s="27"/>
      <c r="L154" s="27"/>
      <c r="M154" s="27"/>
    </row>
    <row r="155" ht="15.75" customHeight="1">
      <c r="A155" s="28"/>
      <c r="B155" s="554" t="s">
        <v>18720</v>
      </c>
      <c r="C155" s="27"/>
      <c r="D155" s="27"/>
      <c r="E155" s="27"/>
      <c r="F155" s="74"/>
      <c r="G155" s="27"/>
      <c r="H155" s="27"/>
      <c r="I155" s="27"/>
      <c r="J155" s="27"/>
      <c r="K155" s="27"/>
      <c r="L155" s="27"/>
      <c r="M155" s="27"/>
    </row>
    <row r="156" ht="15.75" customHeight="1">
      <c r="A156" s="28"/>
      <c r="B156" s="554" t="s">
        <v>18720</v>
      </c>
      <c r="C156" s="27"/>
      <c r="D156" s="27"/>
      <c r="E156" s="27"/>
      <c r="F156" s="74"/>
      <c r="G156" s="27"/>
      <c r="H156" s="27"/>
      <c r="I156" s="27"/>
      <c r="J156" s="27"/>
      <c r="K156" s="27"/>
      <c r="L156" s="27"/>
      <c r="M156" s="27"/>
    </row>
    <row r="157" ht="15.75" customHeight="1">
      <c r="A157" s="28"/>
      <c r="B157" s="554" t="s">
        <v>18720</v>
      </c>
      <c r="C157" s="27"/>
      <c r="D157" s="27"/>
      <c r="E157" s="27"/>
      <c r="F157" s="74"/>
      <c r="G157" s="27"/>
      <c r="H157" s="27"/>
      <c r="I157" s="27"/>
      <c r="J157" s="27"/>
      <c r="K157" s="27"/>
      <c r="L157" s="27"/>
      <c r="M157" s="27"/>
    </row>
    <row r="158" ht="15.75" customHeight="1">
      <c r="A158" s="28"/>
      <c r="B158" s="554" t="s">
        <v>18720</v>
      </c>
      <c r="C158" s="27"/>
      <c r="D158" s="27"/>
      <c r="E158" s="27"/>
      <c r="F158" s="74"/>
      <c r="G158" s="27"/>
      <c r="H158" s="27"/>
      <c r="I158" s="27"/>
      <c r="J158" s="27"/>
      <c r="K158" s="27"/>
      <c r="L158" s="27"/>
      <c r="M158" s="27"/>
    </row>
    <row r="159" ht="15.75" customHeight="1">
      <c r="A159" s="28"/>
      <c r="B159" s="554" t="s">
        <v>18720</v>
      </c>
      <c r="C159" s="27"/>
      <c r="D159" s="27"/>
      <c r="E159" s="27"/>
      <c r="F159" s="74"/>
      <c r="G159" s="27"/>
      <c r="H159" s="27"/>
      <c r="I159" s="27"/>
      <c r="J159" s="27"/>
      <c r="K159" s="27"/>
      <c r="L159" s="27"/>
      <c r="M159" s="27"/>
    </row>
    <row r="160" ht="15.75" customHeight="1">
      <c r="A160" s="44"/>
      <c r="B160" s="137" t="s">
        <v>18720</v>
      </c>
      <c r="C160" s="27"/>
      <c r="D160" s="27"/>
      <c r="E160" s="27"/>
      <c r="F160" s="74"/>
      <c r="G160" s="27"/>
      <c r="H160" s="27"/>
      <c r="I160" s="27"/>
      <c r="J160" s="27"/>
      <c r="K160" s="27"/>
      <c r="L160" s="27"/>
      <c r="M160" s="27"/>
    </row>
    <row r="161" ht="15.75" customHeight="1">
      <c r="A161" s="18"/>
      <c r="B161" s="589">
        <v>44624.0</v>
      </c>
      <c r="C161" s="27"/>
      <c r="D161" s="27"/>
      <c r="E161" s="27"/>
      <c r="F161" s="74"/>
      <c r="G161" s="27"/>
      <c r="H161" s="27"/>
      <c r="I161" s="27"/>
      <c r="J161" s="27"/>
      <c r="K161" s="27"/>
      <c r="L161" s="27"/>
      <c r="M161" s="27"/>
    </row>
    <row r="162" ht="15.75" customHeight="1">
      <c r="A162" s="149" t="s">
        <v>1350</v>
      </c>
      <c r="B162" s="554" t="s">
        <v>18720</v>
      </c>
      <c r="C162" s="27"/>
      <c r="D162" s="27"/>
      <c r="E162" s="27"/>
      <c r="F162" s="74"/>
      <c r="G162" s="27"/>
      <c r="H162" s="27"/>
      <c r="I162" s="27"/>
      <c r="J162" s="27"/>
      <c r="K162" s="27"/>
      <c r="L162" s="27"/>
      <c r="M162" s="27"/>
    </row>
    <row r="163" ht="15.75" customHeight="1">
      <c r="A163" s="28"/>
      <c r="B163" s="554" t="s">
        <v>18720</v>
      </c>
      <c r="C163" s="27"/>
      <c r="D163" s="402" t="s">
        <v>7278</v>
      </c>
      <c r="E163" s="111"/>
      <c r="F163" s="74"/>
      <c r="G163" s="27"/>
      <c r="H163" s="27"/>
      <c r="I163" s="27"/>
      <c r="J163" s="27"/>
      <c r="K163" s="27"/>
      <c r="L163" s="27"/>
      <c r="M163" s="27"/>
    </row>
    <row r="164" ht="15.75" customHeight="1">
      <c r="A164" s="28"/>
      <c r="B164" s="554" t="s">
        <v>18720</v>
      </c>
      <c r="C164" s="27"/>
      <c r="D164" s="112"/>
      <c r="E164" s="113"/>
      <c r="F164" s="74"/>
      <c r="G164" s="27"/>
      <c r="H164" s="27"/>
      <c r="I164" s="27"/>
      <c r="J164" s="27"/>
      <c r="K164" s="27"/>
      <c r="L164" s="27"/>
      <c r="M164" s="27"/>
    </row>
    <row r="165" ht="15.75" customHeight="1">
      <c r="A165" s="28"/>
      <c r="B165" s="554" t="s">
        <v>18720</v>
      </c>
      <c r="C165" s="27"/>
      <c r="D165" s="114"/>
      <c r="E165" s="115"/>
      <c r="F165" s="74"/>
      <c r="G165" s="27"/>
      <c r="H165" s="27"/>
      <c r="I165" s="27"/>
      <c r="J165" s="27"/>
      <c r="K165" s="27"/>
      <c r="L165" s="27"/>
      <c r="M165" s="27"/>
    </row>
    <row r="166" ht="15.75" customHeight="1">
      <c r="A166" s="28"/>
      <c r="B166" s="554" t="s">
        <v>18720</v>
      </c>
      <c r="C166" s="27"/>
      <c r="D166" s="27"/>
      <c r="E166" s="27"/>
      <c r="F166" s="74"/>
      <c r="G166" s="27"/>
      <c r="H166" s="27"/>
      <c r="I166" s="27"/>
      <c r="J166" s="27"/>
      <c r="K166" s="27"/>
      <c r="L166" s="27"/>
      <c r="M166" s="27"/>
    </row>
    <row r="167" ht="15.75" customHeight="1">
      <c r="A167" s="28"/>
      <c r="B167" s="554" t="s">
        <v>18720</v>
      </c>
      <c r="C167" s="27"/>
      <c r="D167" s="27"/>
      <c r="E167" s="27"/>
      <c r="F167" s="74"/>
      <c r="G167" s="27"/>
      <c r="H167" s="27"/>
      <c r="I167" s="27"/>
      <c r="J167" s="27"/>
      <c r="K167" s="27"/>
      <c r="L167" s="27"/>
      <c r="M167" s="27"/>
    </row>
    <row r="168" ht="15.75" customHeight="1">
      <c r="A168" s="44"/>
      <c r="B168" s="137" t="s">
        <v>18720</v>
      </c>
      <c r="C168" s="27"/>
      <c r="D168" s="27"/>
      <c r="E168" s="27"/>
      <c r="F168" s="74"/>
      <c r="G168" s="27"/>
      <c r="H168" s="27"/>
      <c r="I168" s="27"/>
      <c r="J168" s="27"/>
      <c r="K168" s="27"/>
      <c r="L168" s="27"/>
      <c r="M168" s="27"/>
    </row>
    <row r="169" ht="15.75" customHeight="1">
      <c r="A169" s="27"/>
      <c r="B169" s="27"/>
      <c r="C169" s="27"/>
      <c r="D169" s="27"/>
      <c r="E169" s="27"/>
      <c r="F169" s="74"/>
      <c r="G169" s="27"/>
      <c r="H169" s="27"/>
      <c r="I169" s="27"/>
      <c r="J169" s="27"/>
      <c r="K169" s="27"/>
      <c r="L169" s="27"/>
      <c r="M169" s="27"/>
    </row>
    <row r="170" ht="15.75" customHeight="1">
      <c r="A170" s="27"/>
      <c r="B170" s="27"/>
      <c r="C170" s="27"/>
      <c r="D170" s="27"/>
      <c r="E170" s="27"/>
      <c r="F170" s="74"/>
      <c r="G170" s="27"/>
      <c r="H170" s="27"/>
      <c r="I170" s="27"/>
      <c r="J170" s="27"/>
      <c r="K170" s="27"/>
      <c r="L170" s="27"/>
      <c r="M170" s="27"/>
    </row>
    <row r="171" ht="15.75" customHeight="1">
      <c r="A171" s="27"/>
      <c r="B171" s="27"/>
      <c r="C171" s="27"/>
      <c r="D171" s="27"/>
      <c r="E171" s="27"/>
      <c r="F171" s="74"/>
      <c r="G171" s="27"/>
      <c r="H171" s="27"/>
      <c r="I171" s="27"/>
      <c r="J171" s="27"/>
      <c r="K171" s="27"/>
      <c r="L171" s="27"/>
      <c r="M171" s="27"/>
    </row>
    <row r="172" ht="15.75" customHeight="1">
      <c r="A172" s="27"/>
      <c r="B172" s="27"/>
      <c r="C172" s="27"/>
      <c r="D172" s="27"/>
      <c r="E172" s="27"/>
      <c r="F172" s="74"/>
      <c r="G172" s="27"/>
      <c r="H172" s="27"/>
      <c r="I172" s="27"/>
      <c r="J172" s="27"/>
      <c r="K172" s="27"/>
      <c r="L172" s="27"/>
      <c r="M172" s="27"/>
    </row>
    <row r="173" ht="15.75" customHeight="1">
      <c r="A173" s="27"/>
      <c r="B173" s="27"/>
      <c r="C173" s="27"/>
      <c r="D173" s="27"/>
      <c r="E173" s="27"/>
      <c r="F173" s="74"/>
      <c r="G173" s="27"/>
      <c r="H173" s="27"/>
      <c r="I173" s="27"/>
      <c r="J173" s="27"/>
      <c r="K173" s="27"/>
      <c r="L173" s="27"/>
      <c r="M173" s="27"/>
    </row>
    <row r="174" ht="15.75" customHeight="1">
      <c r="A174" s="27"/>
      <c r="B174" s="27"/>
      <c r="C174" s="27"/>
      <c r="D174" s="27"/>
      <c r="E174" s="27"/>
      <c r="F174" s="74"/>
      <c r="G174" s="27"/>
      <c r="H174" s="27"/>
      <c r="I174" s="27"/>
      <c r="J174" s="27"/>
      <c r="K174" s="27"/>
      <c r="L174" s="27"/>
      <c r="M174" s="27"/>
    </row>
    <row r="175" ht="15.75" customHeight="1">
      <c r="A175" s="27"/>
      <c r="B175" s="27"/>
      <c r="C175" s="27"/>
      <c r="D175" s="27"/>
      <c r="E175" s="27"/>
      <c r="F175" s="74"/>
      <c r="G175" s="27"/>
      <c r="H175" s="27"/>
      <c r="I175" s="27"/>
      <c r="J175" s="27"/>
      <c r="K175" s="27"/>
      <c r="L175" s="27"/>
      <c r="M175" s="27"/>
    </row>
    <row r="176" ht="15.75" customHeight="1">
      <c r="A176" s="27"/>
      <c r="B176" s="27"/>
      <c r="C176" s="27"/>
      <c r="D176" s="27"/>
      <c r="E176" s="27"/>
      <c r="F176" s="74"/>
      <c r="G176" s="27"/>
      <c r="H176" s="27"/>
      <c r="I176" s="27"/>
      <c r="J176" s="27"/>
      <c r="K176" s="27"/>
      <c r="L176" s="27"/>
      <c r="M176" s="27"/>
    </row>
    <row r="177" ht="15.75" customHeight="1">
      <c r="A177" s="27"/>
      <c r="B177" s="27"/>
      <c r="C177" s="27"/>
      <c r="D177" s="27"/>
      <c r="E177" s="27"/>
      <c r="F177" s="74"/>
      <c r="G177" s="27"/>
      <c r="H177" s="27"/>
      <c r="I177" s="27"/>
      <c r="J177" s="27"/>
      <c r="K177" s="27"/>
      <c r="L177" s="27"/>
      <c r="M177" s="27"/>
    </row>
    <row r="178" ht="15.75" customHeight="1">
      <c r="A178" s="27"/>
      <c r="B178" s="27"/>
      <c r="C178" s="27"/>
      <c r="D178" s="27"/>
      <c r="E178" s="27"/>
      <c r="F178" s="74"/>
      <c r="G178" s="27"/>
      <c r="H178" s="27"/>
      <c r="I178" s="27"/>
      <c r="J178" s="27"/>
      <c r="K178" s="27"/>
      <c r="L178" s="27"/>
      <c r="M178" s="27"/>
    </row>
    <row r="179" ht="15.75" customHeight="1">
      <c r="A179" s="27"/>
      <c r="B179" s="27"/>
      <c r="C179" s="27"/>
      <c r="D179" s="27"/>
      <c r="E179" s="27"/>
      <c r="F179" s="74"/>
      <c r="G179" s="27"/>
      <c r="H179" s="27"/>
      <c r="I179" s="27"/>
      <c r="J179" s="27"/>
      <c r="K179" s="27"/>
      <c r="L179" s="27"/>
      <c r="M179" s="27"/>
    </row>
    <row r="180" ht="15.75" customHeight="1">
      <c r="A180" s="27"/>
      <c r="B180" s="27"/>
      <c r="C180" s="27"/>
      <c r="D180" s="27"/>
      <c r="E180" s="27"/>
      <c r="F180" s="74"/>
      <c r="G180" s="27"/>
      <c r="H180" s="27"/>
      <c r="I180" s="27"/>
      <c r="J180" s="27"/>
      <c r="K180" s="27"/>
      <c r="L180" s="27"/>
      <c r="M180" s="27"/>
    </row>
    <row r="181" ht="15.75" customHeight="1">
      <c r="A181" s="27"/>
      <c r="B181" s="27"/>
      <c r="C181" s="27"/>
      <c r="D181" s="27"/>
      <c r="E181" s="27"/>
      <c r="F181" s="74"/>
      <c r="G181" s="27"/>
      <c r="H181" s="27"/>
      <c r="I181" s="27"/>
      <c r="J181" s="27"/>
      <c r="K181" s="27"/>
      <c r="L181" s="27"/>
      <c r="M181" s="27"/>
    </row>
    <row r="182" ht="15.75" customHeight="1">
      <c r="A182" s="27"/>
      <c r="B182" s="27"/>
      <c r="C182" s="27"/>
      <c r="D182" s="27"/>
      <c r="E182" s="27"/>
      <c r="F182" s="74"/>
      <c r="G182" s="27"/>
      <c r="H182" s="27"/>
      <c r="I182" s="27"/>
      <c r="J182" s="27"/>
      <c r="K182" s="27"/>
      <c r="L182" s="27"/>
      <c r="M182" s="27"/>
    </row>
    <row r="183" ht="15.75" customHeight="1">
      <c r="A183" s="27"/>
      <c r="B183" s="27"/>
      <c r="C183" s="27"/>
      <c r="D183" s="27"/>
      <c r="E183" s="27"/>
      <c r="F183" s="74"/>
      <c r="G183" s="27"/>
      <c r="H183" s="27"/>
      <c r="I183" s="27"/>
      <c r="J183" s="27"/>
      <c r="K183" s="27"/>
      <c r="L183" s="27"/>
      <c r="M183" s="27"/>
    </row>
    <row r="184" ht="15.75" customHeight="1">
      <c r="A184" s="27"/>
      <c r="B184" s="27"/>
      <c r="C184" s="27"/>
      <c r="D184" s="27"/>
      <c r="E184" s="27"/>
      <c r="F184" s="74"/>
      <c r="G184" s="27"/>
      <c r="H184" s="27"/>
      <c r="I184" s="27"/>
      <c r="J184" s="27"/>
      <c r="K184" s="27"/>
      <c r="L184" s="27"/>
      <c r="M184" s="27"/>
    </row>
    <row r="185" ht="15.75" customHeight="1">
      <c r="A185" s="27"/>
      <c r="B185" s="27"/>
      <c r="C185" s="27"/>
      <c r="D185" s="27"/>
      <c r="E185" s="27"/>
      <c r="F185" s="74"/>
      <c r="G185" s="27"/>
      <c r="H185" s="27"/>
      <c r="I185" s="27"/>
      <c r="J185" s="27"/>
      <c r="K185" s="27"/>
      <c r="L185" s="27"/>
      <c r="M185" s="27"/>
    </row>
    <row r="186" ht="15.75" customHeight="1">
      <c r="A186" s="27"/>
      <c r="B186" s="27"/>
      <c r="C186" s="27"/>
      <c r="D186" s="27"/>
      <c r="E186" s="27"/>
      <c r="F186" s="74"/>
      <c r="G186" s="27"/>
      <c r="H186" s="27"/>
      <c r="I186" s="27"/>
      <c r="J186" s="27"/>
      <c r="K186" s="27"/>
      <c r="L186" s="27"/>
      <c r="M186" s="27"/>
    </row>
    <row r="187" ht="15.75" customHeight="1">
      <c r="A187" s="27"/>
      <c r="B187" s="27"/>
      <c r="C187" s="27"/>
      <c r="D187" s="27"/>
      <c r="E187" s="27"/>
      <c r="F187" s="74"/>
      <c r="G187" s="27"/>
      <c r="H187" s="27"/>
      <c r="I187" s="27"/>
      <c r="J187" s="27"/>
      <c r="K187" s="27"/>
      <c r="L187" s="27"/>
      <c r="M187" s="27"/>
    </row>
    <row r="188" ht="15.75" customHeight="1">
      <c r="A188" s="27"/>
      <c r="B188" s="27"/>
      <c r="C188" s="27"/>
      <c r="D188" s="27"/>
      <c r="E188" s="27"/>
      <c r="F188" s="74"/>
      <c r="G188" s="27"/>
      <c r="H188" s="27"/>
      <c r="I188" s="27"/>
      <c r="J188" s="27"/>
      <c r="K188" s="27"/>
      <c r="L188" s="27"/>
      <c r="M188" s="27"/>
    </row>
    <row r="189" ht="15.75" customHeight="1">
      <c r="A189" s="27"/>
      <c r="B189" s="27"/>
      <c r="C189" s="27"/>
      <c r="D189" s="27"/>
      <c r="E189" s="27"/>
      <c r="F189" s="74"/>
      <c r="G189" s="27"/>
      <c r="H189" s="27"/>
      <c r="I189" s="27"/>
      <c r="J189" s="27"/>
      <c r="K189" s="27"/>
      <c r="L189" s="27"/>
      <c r="M189" s="27"/>
    </row>
    <row r="190" ht="15.75" customHeight="1">
      <c r="A190" s="27"/>
      <c r="B190" s="27"/>
      <c r="C190" s="27"/>
      <c r="D190" s="27"/>
      <c r="E190" s="27"/>
      <c r="F190" s="74"/>
      <c r="G190" s="27"/>
      <c r="H190" s="27"/>
      <c r="I190" s="27"/>
      <c r="J190" s="27"/>
      <c r="K190" s="27"/>
      <c r="L190" s="27"/>
      <c r="M190" s="27"/>
    </row>
    <row r="191" ht="15.75" customHeight="1">
      <c r="A191" s="27"/>
      <c r="B191" s="27"/>
      <c r="C191" s="27"/>
      <c r="D191" s="27"/>
      <c r="E191" s="27"/>
      <c r="F191" s="74"/>
      <c r="G191" s="27"/>
      <c r="H191" s="27"/>
      <c r="I191" s="27"/>
      <c r="J191" s="27"/>
      <c r="K191" s="27"/>
      <c r="L191" s="27"/>
      <c r="M191" s="27"/>
    </row>
    <row r="192" ht="15.75" customHeight="1">
      <c r="A192" s="27"/>
      <c r="B192" s="27"/>
      <c r="C192" s="27"/>
      <c r="D192" s="27"/>
      <c r="E192" s="27"/>
      <c r="F192" s="74"/>
      <c r="G192" s="27"/>
      <c r="H192" s="27"/>
      <c r="I192" s="27"/>
      <c r="J192" s="27"/>
      <c r="K192" s="27"/>
      <c r="L192" s="27"/>
      <c r="M192" s="27"/>
    </row>
    <row r="193" ht="15.75" customHeight="1">
      <c r="A193" s="27"/>
      <c r="B193" s="27"/>
      <c r="C193" s="27"/>
      <c r="D193" s="27"/>
      <c r="E193" s="27"/>
      <c r="F193" s="74"/>
      <c r="G193" s="27"/>
      <c r="H193" s="27"/>
      <c r="I193" s="27"/>
      <c r="J193" s="27"/>
      <c r="K193" s="27"/>
      <c r="L193" s="27"/>
      <c r="M193" s="27"/>
    </row>
    <row r="194" ht="15.75" customHeight="1">
      <c r="A194" s="27"/>
      <c r="B194" s="27"/>
      <c r="C194" s="27"/>
      <c r="D194" s="27"/>
      <c r="E194" s="27"/>
      <c r="F194" s="74"/>
      <c r="G194" s="27"/>
      <c r="H194" s="27"/>
      <c r="I194" s="27"/>
      <c r="J194" s="27"/>
      <c r="K194" s="27"/>
      <c r="L194" s="27"/>
      <c r="M194" s="27"/>
    </row>
    <row r="195" ht="15.75" customHeight="1">
      <c r="A195" s="27"/>
      <c r="B195" s="27"/>
      <c r="C195" s="27"/>
      <c r="D195" s="27"/>
      <c r="E195" s="27"/>
      <c r="F195" s="74"/>
      <c r="G195" s="27"/>
      <c r="H195" s="27"/>
      <c r="I195" s="27"/>
      <c r="J195" s="27"/>
      <c r="K195" s="27"/>
      <c r="L195" s="27"/>
      <c r="M195" s="27"/>
    </row>
    <row r="196" ht="15.75" customHeight="1">
      <c r="A196" s="27"/>
      <c r="B196" s="27"/>
      <c r="C196" s="27"/>
      <c r="D196" s="27"/>
      <c r="E196" s="27"/>
      <c r="F196" s="74"/>
      <c r="G196" s="27"/>
      <c r="H196" s="27"/>
      <c r="I196" s="27"/>
      <c r="J196" s="27"/>
      <c r="K196" s="27"/>
      <c r="L196" s="27"/>
      <c r="M196" s="27"/>
    </row>
    <row r="197" ht="15.75" customHeight="1">
      <c r="A197" s="27"/>
      <c r="B197" s="27"/>
      <c r="C197" s="27"/>
      <c r="D197" s="27"/>
      <c r="E197" s="27"/>
      <c r="F197" s="74"/>
      <c r="G197" s="27"/>
      <c r="H197" s="27"/>
      <c r="I197" s="27"/>
      <c r="J197" s="27"/>
      <c r="K197" s="27"/>
      <c r="L197" s="27"/>
      <c r="M197" s="27"/>
    </row>
    <row r="198" ht="15.75" customHeight="1">
      <c r="A198" s="27"/>
      <c r="B198" s="27"/>
      <c r="C198" s="27"/>
      <c r="D198" s="27"/>
      <c r="E198" s="27"/>
      <c r="F198" s="74"/>
      <c r="G198" s="27"/>
      <c r="H198" s="27"/>
      <c r="I198" s="27"/>
      <c r="J198" s="27"/>
      <c r="K198" s="27"/>
      <c r="L198" s="27"/>
      <c r="M198" s="27"/>
    </row>
    <row r="199" ht="15.75" customHeight="1">
      <c r="A199" s="27"/>
      <c r="B199" s="27"/>
      <c r="C199" s="27"/>
      <c r="D199" s="27"/>
      <c r="E199" s="27"/>
      <c r="F199" s="74"/>
      <c r="G199" s="27"/>
      <c r="H199" s="27"/>
      <c r="I199" s="27"/>
      <c r="J199" s="27"/>
      <c r="K199" s="27"/>
      <c r="L199" s="27"/>
      <c r="M199" s="27"/>
    </row>
    <row r="200" ht="15.75" customHeight="1">
      <c r="A200" s="27"/>
      <c r="B200" s="27"/>
      <c r="C200" s="27"/>
      <c r="D200" s="27"/>
      <c r="E200" s="27"/>
      <c r="F200" s="74"/>
      <c r="G200" s="27"/>
      <c r="H200" s="27"/>
      <c r="I200" s="27"/>
      <c r="J200" s="27"/>
      <c r="K200" s="27"/>
      <c r="L200" s="27"/>
      <c r="M200" s="27"/>
    </row>
    <row r="201" ht="15.75" customHeight="1">
      <c r="A201" s="27"/>
      <c r="B201" s="27"/>
      <c r="C201" s="27"/>
      <c r="D201" s="27"/>
      <c r="E201" s="27"/>
      <c r="F201" s="74"/>
      <c r="G201" s="27"/>
      <c r="H201" s="27"/>
      <c r="I201" s="27"/>
      <c r="J201" s="27"/>
      <c r="K201" s="27"/>
      <c r="L201" s="27"/>
      <c r="M201" s="27"/>
    </row>
    <row r="202" ht="15.75" customHeight="1">
      <c r="A202" s="27"/>
      <c r="B202" s="27"/>
      <c r="C202" s="27"/>
      <c r="D202" s="27"/>
      <c r="E202" s="27"/>
      <c r="F202" s="74"/>
      <c r="G202" s="27"/>
      <c r="H202" s="27"/>
      <c r="I202" s="27"/>
      <c r="J202" s="27"/>
      <c r="K202" s="27"/>
      <c r="L202" s="27"/>
      <c r="M202" s="27"/>
    </row>
    <row r="203" ht="15.75" customHeight="1">
      <c r="A203" s="27"/>
      <c r="B203" s="27"/>
      <c r="C203" s="27"/>
      <c r="D203" s="27"/>
      <c r="E203" s="27"/>
      <c r="F203" s="74"/>
      <c r="G203" s="27"/>
      <c r="H203" s="27"/>
      <c r="I203" s="27"/>
      <c r="J203" s="27"/>
      <c r="K203" s="27"/>
      <c r="L203" s="27"/>
      <c r="M203" s="27"/>
    </row>
    <row r="204" ht="15.75" customHeight="1">
      <c r="A204" s="27"/>
      <c r="B204" s="27"/>
      <c r="C204" s="27"/>
      <c r="D204" s="27"/>
      <c r="E204" s="27"/>
      <c r="F204" s="74"/>
      <c r="G204" s="27"/>
      <c r="H204" s="27"/>
      <c r="I204" s="27"/>
      <c r="J204" s="27"/>
      <c r="K204" s="27"/>
      <c r="L204" s="27"/>
      <c r="M204" s="27"/>
    </row>
    <row r="205" ht="15.75" customHeight="1">
      <c r="A205" s="27"/>
      <c r="B205" s="27"/>
      <c r="C205" s="27"/>
      <c r="D205" s="27"/>
      <c r="E205" s="27"/>
      <c r="F205" s="74"/>
      <c r="G205" s="27"/>
      <c r="H205" s="27"/>
      <c r="I205" s="27"/>
      <c r="J205" s="27"/>
      <c r="K205" s="27"/>
      <c r="L205" s="27"/>
      <c r="M205" s="27"/>
    </row>
    <row r="206" ht="15.75" customHeight="1">
      <c r="A206" s="27"/>
      <c r="B206" s="27"/>
      <c r="C206" s="27"/>
      <c r="D206" s="27"/>
      <c r="E206" s="27"/>
      <c r="F206" s="74"/>
      <c r="G206" s="27"/>
      <c r="H206" s="27"/>
      <c r="I206" s="27"/>
      <c r="J206" s="27"/>
      <c r="K206" s="27"/>
      <c r="L206" s="27"/>
      <c r="M206" s="27"/>
    </row>
    <row r="207" ht="15.75" customHeight="1">
      <c r="A207" s="27"/>
      <c r="B207" s="27"/>
      <c r="C207" s="27"/>
      <c r="D207" s="27"/>
      <c r="E207" s="27"/>
      <c r="F207" s="74"/>
      <c r="G207" s="27"/>
      <c r="H207" s="27"/>
      <c r="I207" s="27"/>
      <c r="J207" s="27"/>
      <c r="K207" s="27"/>
      <c r="L207" s="27"/>
      <c r="M207" s="27"/>
    </row>
    <row r="208" ht="15.75" customHeight="1">
      <c r="A208" s="27"/>
      <c r="B208" s="27"/>
      <c r="C208" s="27"/>
      <c r="D208" s="27"/>
      <c r="E208" s="27"/>
      <c r="F208" s="74"/>
      <c r="G208" s="27"/>
      <c r="H208" s="27"/>
      <c r="I208" s="27"/>
      <c r="J208" s="27"/>
      <c r="K208" s="27"/>
      <c r="L208" s="27"/>
      <c r="M208" s="27"/>
    </row>
    <row r="209" ht="15.75" customHeight="1">
      <c r="A209" s="27"/>
      <c r="B209" s="27"/>
      <c r="C209" s="27"/>
      <c r="D209" s="27"/>
      <c r="E209" s="27"/>
      <c r="F209" s="74"/>
      <c r="G209" s="27"/>
      <c r="H209" s="27"/>
      <c r="I209" s="27"/>
      <c r="J209" s="27"/>
      <c r="K209" s="27"/>
      <c r="L209" s="27"/>
      <c r="M209" s="27"/>
    </row>
    <row r="210" ht="15.75" customHeight="1">
      <c r="A210" s="27"/>
      <c r="B210" s="27"/>
      <c r="C210" s="27"/>
      <c r="D210" s="27"/>
      <c r="E210" s="27"/>
      <c r="F210" s="74"/>
      <c r="G210" s="27"/>
      <c r="H210" s="27"/>
      <c r="I210" s="27"/>
      <c r="J210" s="27"/>
      <c r="K210" s="27"/>
      <c r="L210" s="27"/>
      <c r="M210" s="27"/>
    </row>
    <row r="211" ht="15.75" customHeight="1">
      <c r="A211" s="27"/>
      <c r="B211" s="27"/>
      <c r="C211" s="27"/>
      <c r="D211" s="27"/>
      <c r="E211" s="27"/>
      <c r="F211" s="74"/>
      <c r="G211" s="27"/>
      <c r="H211" s="27"/>
      <c r="I211" s="27"/>
      <c r="J211" s="27"/>
      <c r="K211" s="27"/>
      <c r="L211" s="27"/>
      <c r="M211" s="27"/>
    </row>
    <row r="212" ht="15.75" customHeight="1">
      <c r="A212" s="27"/>
      <c r="B212" s="27"/>
      <c r="C212" s="27"/>
      <c r="D212" s="27"/>
      <c r="E212" s="27"/>
      <c r="F212" s="74"/>
      <c r="G212" s="27"/>
      <c r="H212" s="27"/>
      <c r="I212" s="27"/>
      <c r="J212" s="27"/>
      <c r="K212" s="27"/>
      <c r="L212" s="27"/>
      <c r="M212" s="27"/>
    </row>
    <row r="213" ht="15.75" customHeight="1">
      <c r="A213" s="27"/>
      <c r="B213" s="27"/>
      <c r="C213" s="27"/>
      <c r="D213" s="27"/>
      <c r="E213" s="27"/>
      <c r="F213" s="74"/>
      <c r="G213" s="27"/>
      <c r="H213" s="27"/>
      <c r="I213" s="27"/>
      <c r="J213" s="27"/>
      <c r="K213" s="27"/>
      <c r="L213" s="27"/>
      <c r="M213" s="27"/>
    </row>
    <row r="214" ht="15.75" customHeight="1">
      <c r="A214" s="27"/>
      <c r="B214" s="27"/>
      <c r="C214" s="27"/>
      <c r="D214" s="27"/>
      <c r="E214" s="27"/>
      <c r="F214" s="74"/>
      <c r="G214" s="27"/>
      <c r="H214" s="27"/>
      <c r="I214" s="27"/>
      <c r="J214" s="27"/>
      <c r="K214" s="27"/>
      <c r="L214" s="27"/>
      <c r="M214" s="27"/>
    </row>
    <row r="215" ht="15.75" customHeight="1">
      <c r="A215" s="27"/>
      <c r="B215" s="27"/>
      <c r="C215" s="27"/>
      <c r="D215" s="27"/>
      <c r="E215" s="27"/>
      <c r="F215" s="74"/>
      <c r="G215" s="27"/>
      <c r="H215" s="27"/>
      <c r="I215" s="27"/>
      <c r="J215" s="27"/>
      <c r="K215" s="27"/>
      <c r="L215" s="27"/>
      <c r="M215" s="27"/>
    </row>
    <row r="216" ht="15.75" customHeight="1">
      <c r="A216" s="27"/>
      <c r="B216" s="27"/>
      <c r="C216" s="27"/>
      <c r="D216" s="27"/>
      <c r="E216" s="27"/>
      <c r="F216" s="74"/>
      <c r="G216" s="27"/>
      <c r="H216" s="27"/>
      <c r="I216" s="27"/>
      <c r="J216" s="27"/>
      <c r="K216" s="27"/>
      <c r="L216" s="27"/>
      <c r="M216" s="27"/>
    </row>
    <row r="217" ht="15.75" customHeight="1">
      <c r="A217" s="27"/>
      <c r="B217" s="27"/>
      <c r="C217" s="27"/>
      <c r="D217" s="27"/>
      <c r="E217" s="27"/>
      <c r="F217" s="74"/>
      <c r="G217" s="27"/>
      <c r="H217" s="27"/>
      <c r="I217" s="27"/>
      <c r="J217" s="27"/>
      <c r="K217" s="27"/>
      <c r="L217" s="27"/>
      <c r="M217" s="27"/>
    </row>
    <row r="218" ht="15.75" customHeight="1">
      <c r="A218" s="27"/>
      <c r="B218" s="27"/>
      <c r="C218" s="27"/>
      <c r="D218" s="27"/>
      <c r="E218" s="27"/>
      <c r="F218" s="74"/>
      <c r="G218" s="27"/>
      <c r="H218" s="27"/>
      <c r="I218" s="27"/>
      <c r="J218" s="27"/>
      <c r="K218" s="27"/>
      <c r="L218" s="27"/>
      <c r="M218" s="27"/>
    </row>
    <row r="219" ht="15.75" customHeight="1">
      <c r="A219" s="27"/>
      <c r="B219" s="27"/>
      <c r="C219" s="27"/>
      <c r="D219" s="27"/>
      <c r="E219" s="27"/>
      <c r="F219" s="74"/>
      <c r="G219" s="27"/>
      <c r="H219" s="27"/>
      <c r="I219" s="27"/>
      <c r="J219" s="27"/>
      <c r="K219" s="27"/>
      <c r="L219" s="27"/>
      <c r="M219" s="27"/>
    </row>
    <row r="220" ht="15.75" customHeight="1">
      <c r="A220" s="27"/>
      <c r="B220" s="27"/>
      <c r="C220" s="27"/>
      <c r="D220" s="27"/>
      <c r="E220" s="27"/>
      <c r="F220" s="74"/>
      <c r="G220" s="27"/>
      <c r="H220" s="27"/>
      <c r="I220" s="27"/>
      <c r="J220" s="27"/>
      <c r="K220" s="27"/>
      <c r="L220" s="27"/>
      <c r="M220" s="27"/>
    </row>
    <row r="221" ht="15.75" customHeight="1">
      <c r="A221" s="27"/>
      <c r="B221" s="27"/>
      <c r="C221" s="27"/>
      <c r="D221" s="27"/>
      <c r="E221" s="27"/>
      <c r="F221" s="74"/>
      <c r="G221" s="27"/>
      <c r="H221" s="27"/>
      <c r="I221" s="27"/>
      <c r="J221" s="27"/>
      <c r="K221" s="27"/>
      <c r="L221" s="27"/>
      <c r="M221" s="27"/>
    </row>
    <row r="222" ht="15.75" customHeight="1">
      <c r="A222" s="27"/>
      <c r="B222" s="27"/>
      <c r="C222" s="27"/>
      <c r="D222" s="27"/>
      <c r="E222" s="27"/>
      <c r="F222" s="74"/>
      <c r="G222" s="27"/>
      <c r="H222" s="27"/>
      <c r="I222" s="27"/>
      <c r="J222" s="27"/>
      <c r="K222" s="27"/>
      <c r="L222" s="27"/>
      <c r="M222" s="27"/>
    </row>
    <row r="223" ht="15.75" customHeight="1">
      <c r="A223" s="27"/>
      <c r="B223" s="27"/>
      <c r="C223" s="27"/>
      <c r="D223" s="27"/>
      <c r="E223" s="27"/>
      <c r="F223" s="74"/>
      <c r="G223" s="27"/>
      <c r="H223" s="27"/>
      <c r="I223" s="27"/>
      <c r="J223" s="27"/>
      <c r="K223" s="27"/>
      <c r="L223" s="27"/>
      <c r="M223" s="27"/>
    </row>
    <row r="224" ht="15.75" customHeight="1">
      <c r="A224" s="27"/>
      <c r="B224" s="27"/>
      <c r="C224" s="27"/>
      <c r="D224" s="27"/>
      <c r="E224" s="27"/>
      <c r="F224" s="74"/>
      <c r="G224" s="27"/>
      <c r="H224" s="27"/>
      <c r="I224" s="27"/>
      <c r="J224" s="27"/>
      <c r="K224" s="27"/>
      <c r="L224" s="27"/>
      <c r="M224" s="27"/>
    </row>
    <row r="225" ht="15.75" customHeight="1">
      <c r="A225" s="27"/>
      <c r="B225" s="27"/>
      <c r="C225" s="27"/>
      <c r="D225" s="27"/>
      <c r="E225" s="27"/>
      <c r="F225" s="74"/>
      <c r="G225" s="27"/>
      <c r="H225" s="27"/>
      <c r="I225" s="27"/>
      <c r="J225" s="27"/>
      <c r="K225" s="27"/>
      <c r="L225" s="27"/>
      <c r="M225" s="27"/>
    </row>
    <row r="226" ht="15.75" customHeight="1">
      <c r="A226" s="27"/>
      <c r="B226" s="27"/>
      <c r="C226" s="27"/>
      <c r="D226" s="27"/>
      <c r="E226" s="27"/>
      <c r="F226" s="74"/>
      <c r="G226" s="27"/>
      <c r="H226" s="27"/>
      <c r="I226" s="27"/>
      <c r="J226" s="27"/>
      <c r="K226" s="27"/>
      <c r="L226" s="27"/>
      <c r="M226" s="27"/>
    </row>
    <row r="227" ht="15.75" customHeight="1">
      <c r="A227" s="27"/>
      <c r="B227" s="27"/>
      <c r="C227" s="27"/>
      <c r="D227" s="27"/>
      <c r="E227" s="27"/>
      <c r="F227" s="74"/>
      <c r="G227" s="27"/>
      <c r="H227" s="27"/>
      <c r="I227" s="27"/>
      <c r="J227" s="27"/>
      <c r="K227" s="27"/>
      <c r="L227" s="27"/>
      <c r="M227" s="27"/>
    </row>
    <row r="228" ht="15.75" customHeight="1">
      <c r="A228" s="27"/>
      <c r="B228" s="27"/>
      <c r="C228" s="27"/>
      <c r="D228" s="27"/>
      <c r="E228" s="27"/>
      <c r="F228" s="74"/>
      <c r="G228" s="27"/>
      <c r="H228" s="27"/>
      <c r="I228" s="27"/>
      <c r="J228" s="27"/>
      <c r="K228" s="27"/>
      <c r="L228" s="27"/>
      <c r="M228" s="27"/>
    </row>
    <row r="229" ht="15.75" customHeight="1">
      <c r="A229" s="27"/>
      <c r="B229" s="27"/>
      <c r="C229" s="27"/>
      <c r="D229" s="27"/>
      <c r="E229" s="27"/>
      <c r="F229" s="74"/>
      <c r="G229" s="27"/>
      <c r="H229" s="27"/>
      <c r="I229" s="27"/>
      <c r="J229" s="27"/>
      <c r="K229" s="27"/>
      <c r="L229" s="27"/>
      <c r="M229" s="27"/>
    </row>
    <row r="230" ht="15.75" customHeight="1">
      <c r="A230" s="27"/>
      <c r="B230" s="27"/>
      <c r="C230" s="27"/>
      <c r="D230" s="27"/>
      <c r="E230" s="27"/>
      <c r="F230" s="74"/>
      <c r="G230" s="27"/>
      <c r="H230" s="27"/>
      <c r="I230" s="27"/>
      <c r="J230" s="27"/>
      <c r="K230" s="27"/>
      <c r="L230" s="27"/>
      <c r="M230" s="27"/>
    </row>
    <row r="231" ht="15.75" customHeight="1">
      <c r="A231" s="27"/>
      <c r="B231" s="27"/>
      <c r="C231" s="27"/>
      <c r="D231" s="27"/>
      <c r="E231" s="27"/>
      <c r="F231" s="74"/>
      <c r="G231" s="27"/>
      <c r="H231" s="27"/>
      <c r="I231" s="27"/>
      <c r="J231" s="27"/>
      <c r="K231" s="27"/>
      <c r="L231" s="27"/>
      <c r="M231" s="27"/>
    </row>
    <row r="232" ht="15.75" customHeight="1">
      <c r="A232" s="27"/>
      <c r="B232" s="27"/>
      <c r="C232" s="27"/>
      <c r="D232" s="27"/>
      <c r="E232" s="27"/>
      <c r="F232" s="74"/>
      <c r="G232" s="27"/>
      <c r="H232" s="27"/>
      <c r="I232" s="27"/>
      <c r="J232" s="27"/>
      <c r="K232" s="27"/>
      <c r="L232" s="27"/>
      <c r="M232" s="27"/>
    </row>
    <row r="233" ht="15.75" customHeight="1">
      <c r="A233" s="27"/>
      <c r="B233" s="27"/>
      <c r="C233" s="27"/>
      <c r="D233" s="27"/>
      <c r="E233" s="27"/>
      <c r="F233" s="74"/>
      <c r="G233" s="27"/>
      <c r="H233" s="27"/>
      <c r="I233" s="27"/>
      <c r="J233" s="27"/>
      <c r="K233" s="27"/>
      <c r="L233" s="27"/>
      <c r="M233" s="27"/>
    </row>
    <row r="234" ht="15.75" customHeight="1">
      <c r="A234" s="27"/>
      <c r="B234" s="27"/>
      <c r="C234" s="27"/>
      <c r="D234" s="27"/>
      <c r="E234" s="27"/>
      <c r="F234" s="74"/>
      <c r="G234" s="27"/>
      <c r="H234" s="27"/>
      <c r="I234" s="27"/>
      <c r="J234" s="27"/>
      <c r="K234" s="27"/>
      <c r="L234" s="27"/>
      <c r="M234" s="27"/>
    </row>
    <row r="235" ht="15.75" customHeight="1">
      <c r="A235" s="27"/>
      <c r="B235" s="27"/>
      <c r="C235" s="27"/>
      <c r="D235" s="27"/>
      <c r="E235" s="27"/>
      <c r="F235" s="74"/>
      <c r="G235" s="27"/>
      <c r="H235" s="27"/>
      <c r="I235" s="27"/>
      <c r="J235" s="27"/>
      <c r="K235" s="27"/>
      <c r="L235" s="27"/>
      <c r="M235" s="27"/>
    </row>
    <row r="236" ht="15.75" customHeight="1">
      <c r="A236" s="27"/>
      <c r="B236" s="27"/>
      <c r="C236" s="27"/>
      <c r="D236" s="27"/>
      <c r="E236" s="27"/>
      <c r="F236" s="74"/>
      <c r="G236" s="27"/>
      <c r="H236" s="27"/>
      <c r="I236" s="27"/>
      <c r="J236" s="27"/>
      <c r="K236" s="27"/>
      <c r="L236" s="27"/>
      <c r="M236" s="27"/>
    </row>
    <row r="237" ht="15.75" customHeight="1">
      <c r="A237" s="27"/>
      <c r="B237" s="27"/>
      <c r="C237" s="27"/>
      <c r="D237" s="27"/>
      <c r="E237" s="27"/>
      <c r="F237" s="74"/>
      <c r="G237" s="27"/>
      <c r="H237" s="27"/>
      <c r="I237" s="27"/>
      <c r="J237" s="27"/>
      <c r="K237" s="27"/>
      <c r="L237" s="27"/>
      <c r="M237" s="27"/>
    </row>
    <row r="238" ht="15.75" customHeight="1">
      <c r="A238" s="27"/>
      <c r="B238" s="27"/>
      <c r="C238" s="27"/>
      <c r="D238" s="27"/>
      <c r="E238" s="27"/>
      <c r="F238" s="74"/>
      <c r="G238" s="27"/>
      <c r="H238" s="27"/>
      <c r="I238" s="27"/>
      <c r="J238" s="27"/>
      <c r="K238" s="27"/>
      <c r="L238" s="27"/>
      <c r="M238" s="27"/>
    </row>
    <row r="239" ht="15.75" customHeight="1">
      <c r="A239" s="27"/>
      <c r="B239" s="27"/>
      <c r="C239" s="27"/>
      <c r="D239" s="27"/>
      <c r="E239" s="27"/>
      <c r="F239" s="74"/>
      <c r="G239" s="27"/>
      <c r="H239" s="27"/>
      <c r="I239" s="27"/>
      <c r="J239" s="27"/>
      <c r="K239" s="27"/>
      <c r="L239" s="27"/>
      <c r="M239" s="27"/>
    </row>
    <row r="240" ht="15.75" customHeight="1">
      <c r="A240" s="27"/>
      <c r="B240" s="27"/>
      <c r="C240" s="27"/>
      <c r="D240" s="27"/>
      <c r="E240" s="27"/>
      <c r="F240" s="74"/>
      <c r="G240" s="27"/>
      <c r="H240" s="27"/>
      <c r="I240" s="27"/>
      <c r="J240" s="27"/>
      <c r="K240" s="27"/>
      <c r="L240" s="27"/>
      <c r="M240" s="27"/>
    </row>
    <row r="241" ht="15.75" customHeight="1">
      <c r="A241" s="27"/>
      <c r="B241" s="27"/>
      <c r="C241" s="27"/>
      <c r="D241" s="27"/>
      <c r="E241" s="27"/>
      <c r="F241" s="74"/>
      <c r="G241" s="27"/>
      <c r="H241" s="27"/>
      <c r="I241" s="27"/>
      <c r="J241" s="27"/>
      <c r="K241" s="27"/>
      <c r="L241" s="27"/>
      <c r="M241" s="27"/>
    </row>
    <row r="242" ht="15.75" customHeight="1">
      <c r="A242" s="27"/>
      <c r="B242" s="27"/>
      <c r="C242" s="27"/>
      <c r="D242" s="27"/>
      <c r="E242" s="27"/>
      <c r="F242" s="74"/>
      <c r="G242" s="27"/>
      <c r="H242" s="27"/>
      <c r="I242" s="27"/>
      <c r="J242" s="27"/>
      <c r="K242" s="27"/>
      <c r="L242" s="27"/>
      <c r="M242" s="27"/>
    </row>
    <row r="243" ht="15.75" customHeight="1">
      <c r="A243" s="27"/>
      <c r="B243" s="27"/>
      <c r="C243" s="27"/>
      <c r="D243" s="27"/>
      <c r="E243" s="27"/>
      <c r="F243" s="74"/>
      <c r="G243" s="27"/>
      <c r="H243" s="27"/>
      <c r="I243" s="27"/>
      <c r="J243" s="27"/>
      <c r="K243" s="27"/>
      <c r="L243" s="27"/>
      <c r="M243" s="27"/>
    </row>
    <row r="244" ht="15.75" customHeight="1">
      <c r="A244" s="27"/>
      <c r="B244" s="27"/>
      <c r="C244" s="27"/>
      <c r="D244" s="27"/>
      <c r="E244" s="27"/>
      <c r="F244" s="74"/>
      <c r="G244" s="27"/>
      <c r="H244" s="27"/>
      <c r="I244" s="27"/>
      <c r="J244" s="27"/>
      <c r="K244" s="27"/>
      <c r="L244" s="27"/>
      <c r="M244" s="27"/>
    </row>
    <row r="245" ht="15.75" customHeight="1">
      <c r="A245" s="27"/>
      <c r="B245" s="27"/>
      <c r="C245" s="27"/>
      <c r="D245" s="27"/>
      <c r="E245" s="27"/>
      <c r="F245" s="74"/>
      <c r="G245" s="27"/>
      <c r="H245" s="27"/>
      <c r="I245" s="27"/>
      <c r="J245" s="27"/>
      <c r="K245" s="27"/>
      <c r="L245" s="27"/>
      <c r="M245" s="27"/>
    </row>
    <row r="246" ht="15.75" customHeight="1">
      <c r="A246" s="27"/>
      <c r="B246" s="27"/>
      <c r="C246" s="27"/>
      <c r="D246" s="27"/>
      <c r="E246" s="27"/>
      <c r="F246" s="74"/>
      <c r="G246" s="27"/>
      <c r="H246" s="27"/>
      <c r="I246" s="27"/>
      <c r="J246" s="27"/>
      <c r="K246" s="27"/>
      <c r="L246" s="27"/>
      <c r="M246" s="27"/>
    </row>
    <row r="247" ht="15.75" customHeight="1">
      <c r="A247" s="27"/>
      <c r="B247" s="27"/>
      <c r="C247" s="27"/>
      <c r="D247" s="27"/>
      <c r="E247" s="27"/>
      <c r="F247" s="74"/>
      <c r="G247" s="27"/>
      <c r="H247" s="27"/>
      <c r="I247" s="27"/>
      <c r="J247" s="27"/>
      <c r="K247" s="27"/>
      <c r="L247" s="27"/>
      <c r="M247" s="27"/>
    </row>
    <row r="248" ht="15.75" customHeight="1">
      <c r="A248" s="27"/>
      <c r="B248" s="27"/>
      <c r="C248" s="27"/>
      <c r="D248" s="27"/>
      <c r="E248" s="27"/>
      <c r="F248" s="74"/>
      <c r="G248" s="27"/>
      <c r="H248" s="27"/>
      <c r="I248" s="27"/>
      <c r="J248" s="27"/>
      <c r="K248" s="27"/>
      <c r="L248" s="27"/>
      <c r="M248" s="27"/>
    </row>
    <row r="249" ht="15.75" customHeight="1">
      <c r="A249" s="27"/>
      <c r="B249" s="27"/>
      <c r="C249" s="27"/>
      <c r="D249" s="27"/>
      <c r="E249" s="27"/>
      <c r="F249" s="74"/>
      <c r="G249" s="27"/>
      <c r="H249" s="27"/>
      <c r="I249" s="27"/>
      <c r="J249" s="27"/>
      <c r="K249" s="27"/>
      <c r="L249" s="27"/>
      <c r="M249" s="27"/>
    </row>
    <row r="250" ht="15.75" customHeight="1">
      <c r="A250" s="27"/>
      <c r="B250" s="27"/>
      <c r="C250" s="27"/>
      <c r="D250" s="27"/>
      <c r="E250" s="27"/>
      <c r="F250" s="74"/>
      <c r="G250" s="27"/>
      <c r="H250" s="27"/>
      <c r="I250" s="27"/>
      <c r="J250" s="27"/>
      <c r="K250" s="27"/>
      <c r="L250" s="27"/>
      <c r="M250" s="27"/>
    </row>
    <row r="251" ht="15.75" customHeight="1">
      <c r="A251" s="27"/>
      <c r="B251" s="27"/>
      <c r="C251" s="27"/>
      <c r="D251" s="27"/>
      <c r="E251" s="27"/>
      <c r="F251" s="74"/>
      <c r="G251" s="27"/>
      <c r="H251" s="27"/>
      <c r="I251" s="27"/>
      <c r="J251" s="27"/>
      <c r="K251" s="27"/>
      <c r="L251" s="27"/>
      <c r="M251" s="27"/>
    </row>
    <row r="252" ht="15.75" customHeight="1">
      <c r="A252" s="27"/>
      <c r="B252" s="27"/>
      <c r="C252" s="27"/>
      <c r="D252" s="27"/>
      <c r="E252" s="27"/>
      <c r="F252" s="74"/>
      <c r="G252" s="27"/>
      <c r="H252" s="27"/>
      <c r="I252" s="27"/>
      <c r="J252" s="27"/>
      <c r="K252" s="27"/>
      <c r="L252" s="27"/>
      <c r="M252" s="27"/>
    </row>
    <row r="253" ht="15.75" customHeight="1">
      <c r="A253" s="27"/>
      <c r="B253" s="27"/>
      <c r="C253" s="27"/>
      <c r="D253" s="27"/>
      <c r="E253" s="27"/>
      <c r="F253" s="74"/>
      <c r="G253" s="27"/>
      <c r="H253" s="27"/>
      <c r="I253" s="27"/>
      <c r="J253" s="27"/>
      <c r="K253" s="27"/>
      <c r="L253" s="27"/>
      <c r="M253" s="27"/>
    </row>
    <row r="254" ht="15.75" customHeight="1">
      <c r="A254" s="27"/>
      <c r="B254" s="27"/>
      <c r="C254" s="27"/>
      <c r="D254" s="27"/>
      <c r="E254" s="27"/>
      <c r="F254" s="74"/>
      <c r="G254" s="27"/>
      <c r="H254" s="27"/>
      <c r="I254" s="27"/>
      <c r="J254" s="27"/>
      <c r="K254" s="27"/>
      <c r="L254" s="27"/>
      <c r="M254" s="27"/>
    </row>
    <row r="255" ht="15.75" customHeight="1">
      <c r="A255" s="27"/>
      <c r="B255" s="27"/>
      <c r="C255" s="27"/>
      <c r="D255" s="27"/>
      <c r="E255" s="27"/>
      <c r="F255" s="74"/>
      <c r="G255" s="27"/>
      <c r="H255" s="27"/>
      <c r="I255" s="27"/>
      <c r="J255" s="27"/>
      <c r="K255" s="27"/>
      <c r="L255" s="27"/>
      <c r="M255" s="27"/>
    </row>
    <row r="256" ht="15.75" customHeight="1">
      <c r="A256" s="27"/>
      <c r="B256" s="27"/>
      <c r="C256" s="27"/>
      <c r="D256" s="27"/>
      <c r="E256" s="27"/>
      <c r="F256" s="74"/>
      <c r="G256" s="27"/>
      <c r="H256" s="27"/>
      <c r="I256" s="27"/>
      <c r="J256" s="27"/>
      <c r="K256" s="27"/>
      <c r="L256" s="27"/>
      <c r="M256" s="27"/>
    </row>
    <row r="257" ht="15.75" customHeight="1">
      <c r="A257" s="27"/>
      <c r="B257" s="27"/>
      <c r="C257" s="27"/>
      <c r="D257" s="27"/>
      <c r="E257" s="27"/>
      <c r="F257" s="74"/>
      <c r="G257" s="27"/>
      <c r="H257" s="27"/>
      <c r="I257" s="27"/>
      <c r="J257" s="27"/>
      <c r="K257" s="27"/>
      <c r="L257" s="27"/>
      <c r="M257" s="27"/>
    </row>
    <row r="258" ht="15.75" customHeight="1">
      <c r="A258" s="27"/>
      <c r="B258" s="27"/>
      <c r="C258" s="27"/>
      <c r="D258" s="27"/>
      <c r="E258" s="27"/>
      <c r="F258" s="74"/>
      <c r="G258" s="27"/>
      <c r="H258" s="27"/>
      <c r="I258" s="27"/>
      <c r="J258" s="27"/>
      <c r="K258" s="27"/>
      <c r="L258" s="27"/>
      <c r="M258" s="27"/>
    </row>
    <row r="259" ht="15.75" customHeight="1">
      <c r="A259" s="27"/>
      <c r="B259" s="27"/>
      <c r="C259" s="27"/>
      <c r="D259" s="27"/>
      <c r="E259" s="27"/>
      <c r="F259" s="74"/>
      <c r="G259" s="27"/>
      <c r="H259" s="27"/>
      <c r="I259" s="27"/>
      <c r="J259" s="27"/>
      <c r="K259" s="27"/>
      <c r="L259" s="27"/>
      <c r="M259" s="27"/>
    </row>
    <row r="260" ht="15.75" customHeight="1">
      <c r="A260" s="27"/>
      <c r="B260" s="27"/>
      <c r="C260" s="27"/>
      <c r="D260" s="27"/>
      <c r="E260" s="27"/>
      <c r="F260" s="74"/>
      <c r="G260" s="27"/>
      <c r="H260" s="27"/>
      <c r="I260" s="27"/>
      <c r="J260" s="27"/>
      <c r="K260" s="27"/>
      <c r="L260" s="27"/>
      <c r="M260" s="27"/>
    </row>
    <row r="261" ht="15.75" customHeight="1">
      <c r="A261" s="27"/>
      <c r="B261" s="27"/>
      <c r="C261" s="27"/>
      <c r="D261" s="27"/>
      <c r="E261" s="27"/>
      <c r="F261" s="74"/>
      <c r="G261" s="27"/>
      <c r="H261" s="27"/>
      <c r="I261" s="27"/>
      <c r="J261" s="27"/>
      <c r="K261" s="27"/>
      <c r="L261" s="27"/>
      <c r="M261" s="27"/>
    </row>
    <row r="262" ht="15.75" customHeight="1">
      <c r="A262" s="27"/>
      <c r="B262" s="27"/>
      <c r="C262" s="27"/>
      <c r="D262" s="27"/>
      <c r="E262" s="27"/>
      <c r="F262" s="74"/>
      <c r="G262" s="27"/>
      <c r="H262" s="27"/>
      <c r="I262" s="27"/>
      <c r="J262" s="27"/>
      <c r="K262" s="27"/>
      <c r="L262" s="27"/>
      <c r="M262" s="27"/>
    </row>
    <row r="263" ht="15.75" customHeight="1">
      <c r="A263" s="27"/>
      <c r="B263" s="27"/>
      <c r="C263" s="27"/>
      <c r="D263" s="27"/>
      <c r="E263" s="27"/>
      <c r="F263" s="74"/>
      <c r="G263" s="27"/>
      <c r="H263" s="27"/>
      <c r="I263" s="27"/>
      <c r="J263" s="27"/>
      <c r="K263" s="27"/>
      <c r="L263" s="27"/>
      <c r="M263" s="27"/>
    </row>
    <row r="264" ht="15.75" customHeight="1">
      <c r="A264" s="27"/>
      <c r="B264" s="27"/>
      <c r="C264" s="27"/>
      <c r="D264" s="27"/>
      <c r="E264" s="27"/>
      <c r="F264" s="74"/>
      <c r="G264" s="27"/>
      <c r="H264" s="27"/>
      <c r="I264" s="27"/>
      <c r="J264" s="27"/>
      <c r="K264" s="27"/>
      <c r="L264" s="27"/>
      <c r="M264" s="27"/>
    </row>
    <row r="265" ht="15.75" customHeight="1">
      <c r="A265" s="27"/>
      <c r="B265" s="27"/>
      <c r="C265" s="27"/>
      <c r="D265" s="27"/>
      <c r="E265" s="27"/>
      <c r="F265" s="74"/>
      <c r="G265" s="27"/>
      <c r="H265" s="27"/>
      <c r="I265" s="27"/>
      <c r="J265" s="27"/>
      <c r="K265" s="27"/>
      <c r="L265" s="27"/>
      <c r="M265" s="27"/>
    </row>
    <row r="266" ht="15.75" customHeight="1">
      <c r="A266" s="27"/>
      <c r="B266" s="27"/>
      <c r="C266" s="27"/>
      <c r="D266" s="27"/>
      <c r="E266" s="27"/>
      <c r="F266" s="74"/>
      <c r="G266" s="27"/>
      <c r="H266" s="27"/>
      <c r="I266" s="27"/>
      <c r="J266" s="27"/>
      <c r="K266" s="27"/>
      <c r="L266" s="27"/>
      <c r="M266" s="27"/>
    </row>
    <row r="267" ht="15.75" customHeight="1">
      <c r="A267" s="27"/>
      <c r="B267" s="27"/>
      <c r="C267" s="27"/>
      <c r="D267" s="27"/>
      <c r="E267" s="27"/>
      <c r="F267" s="74"/>
      <c r="G267" s="27"/>
      <c r="H267" s="27"/>
      <c r="I267" s="27"/>
      <c r="J267" s="27"/>
      <c r="K267" s="27"/>
      <c r="L267" s="27"/>
      <c r="M267" s="27"/>
    </row>
    <row r="268" ht="15.75" customHeight="1">
      <c r="A268" s="27"/>
      <c r="B268" s="27"/>
      <c r="C268" s="27"/>
      <c r="D268" s="27"/>
      <c r="E268" s="27"/>
      <c r="F268" s="74"/>
      <c r="G268" s="27"/>
      <c r="H268" s="27"/>
      <c r="I268" s="27"/>
      <c r="J268" s="27"/>
      <c r="K268" s="27"/>
      <c r="L268" s="27"/>
      <c r="M268" s="27"/>
    </row>
    <row r="269" ht="15.75" customHeight="1">
      <c r="A269" s="27"/>
      <c r="B269" s="27"/>
      <c r="C269" s="27"/>
      <c r="D269" s="27"/>
      <c r="E269" s="27"/>
      <c r="F269" s="74"/>
      <c r="G269" s="27"/>
      <c r="H269" s="27"/>
      <c r="I269" s="27"/>
      <c r="J269" s="27"/>
      <c r="K269" s="27"/>
      <c r="L269" s="27"/>
      <c r="M269" s="27"/>
    </row>
    <row r="270" ht="15.75" customHeight="1">
      <c r="A270" s="27"/>
      <c r="B270" s="27"/>
      <c r="C270" s="27"/>
      <c r="D270" s="27"/>
      <c r="E270" s="27"/>
      <c r="F270" s="74"/>
      <c r="G270" s="27"/>
      <c r="H270" s="27"/>
      <c r="I270" s="27"/>
      <c r="J270" s="27"/>
      <c r="K270" s="27"/>
      <c r="L270" s="27"/>
      <c r="M270" s="27"/>
    </row>
    <row r="271" ht="15.75" customHeight="1">
      <c r="A271" s="27"/>
      <c r="B271" s="27"/>
      <c r="C271" s="27"/>
      <c r="D271" s="27"/>
      <c r="E271" s="27"/>
      <c r="F271" s="74"/>
      <c r="G271" s="27"/>
      <c r="H271" s="27"/>
      <c r="I271" s="27"/>
      <c r="J271" s="27"/>
      <c r="K271" s="27"/>
      <c r="L271" s="27"/>
      <c r="M271" s="27"/>
    </row>
    <row r="272" ht="15.75" customHeight="1">
      <c r="A272" s="27"/>
      <c r="B272" s="27"/>
      <c r="C272" s="27"/>
      <c r="D272" s="27"/>
      <c r="E272" s="27"/>
      <c r="F272" s="74"/>
      <c r="G272" s="27"/>
      <c r="H272" s="27"/>
      <c r="I272" s="27"/>
      <c r="J272" s="27"/>
      <c r="K272" s="27"/>
      <c r="L272" s="27"/>
      <c r="M272" s="27"/>
    </row>
    <row r="273" ht="15.75" customHeight="1">
      <c r="A273" s="27"/>
      <c r="B273" s="27"/>
      <c r="C273" s="27"/>
      <c r="D273" s="27"/>
      <c r="E273" s="27"/>
      <c r="F273" s="74"/>
      <c r="G273" s="27"/>
      <c r="H273" s="27"/>
      <c r="I273" s="27"/>
      <c r="J273" s="27"/>
      <c r="K273" s="27"/>
      <c r="L273" s="27"/>
      <c r="M273" s="27"/>
    </row>
    <row r="274" ht="15.75" customHeight="1">
      <c r="A274" s="27"/>
      <c r="B274" s="27"/>
      <c r="C274" s="27"/>
      <c r="D274" s="27"/>
      <c r="E274" s="27"/>
      <c r="F274" s="74"/>
      <c r="G274" s="27"/>
      <c r="H274" s="27"/>
      <c r="I274" s="27"/>
      <c r="J274" s="27"/>
      <c r="K274" s="27"/>
      <c r="L274" s="27"/>
      <c r="M274" s="27"/>
    </row>
    <row r="275" ht="15.75" customHeight="1">
      <c r="A275" s="27"/>
      <c r="B275" s="27"/>
      <c r="C275" s="27"/>
      <c r="D275" s="27"/>
      <c r="E275" s="27"/>
      <c r="F275" s="74"/>
      <c r="G275" s="27"/>
      <c r="H275" s="27"/>
      <c r="I275" s="27"/>
      <c r="J275" s="27"/>
      <c r="K275" s="27"/>
      <c r="L275" s="27"/>
      <c r="M275" s="27"/>
    </row>
    <row r="276" ht="15.75" customHeight="1">
      <c r="A276" s="27"/>
      <c r="B276" s="27"/>
      <c r="C276" s="27"/>
      <c r="D276" s="27"/>
      <c r="E276" s="27"/>
      <c r="F276" s="74"/>
      <c r="G276" s="27"/>
      <c r="H276" s="27"/>
      <c r="I276" s="27"/>
      <c r="J276" s="27"/>
      <c r="K276" s="27"/>
      <c r="L276" s="27"/>
      <c r="M276" s="27"/>
    </row>
    <row r="277" ht="15.75" customHeight="1">
      <c r="A277" s="27"/>
      <c r="B277" s="27"/>
      <c r="C277" s="27"/>
      <c r="D277" s="27"/>
      <c r="E277" s="27"/>
      <c r="F277" s="74"/>
      <c r="G277" s="27"/>
      <c r="H277" s="27"/>
      <c r="I277" s="27"/>
      <c r="J277" s="27"/>
      <c r="K277" s="27"/>
      <c r="L277" s="27"/>
      <c r="M277" s="27"/>
    </row>
    <row r="278" ht="15.75" customHeight="1">
      <c r="A278" s="27"/>
      <c r="B278" s="27"/>
      <c r="C278" s="27"/>
      <c r="D278" s="27"/>
      <c r="E278" s="27"/>
      <c r="F278" s="74"/>
      <c r="G278" s="27"/>
      <c r="H278" s="27"/>
      <c r="I278" s="27"/>
      <c r="J278" s="27"/>
      <c r="K278" s="27"/>
      <c r="L278" s="27"/>
      <c r="M278" s="27"/>
    </row>
    <row r="279" ht="15.75" customHeight="1">
      <c r="A279" s="27"/>
      <c r="B279" s="27"/>
      <c r="C279" s="27"/>
      <c r="D279" s="27"/>
      <c r="E279" s="27"/>
      <c r="F279" s="74"/>
      <c r="G279" s="27"/>
      <c r="H279" s="27"/>
      <c r="I279" s="27"/>
      <c r="J279" s="27"/>
      <c r="K279" s="27"/>
      <c r="L279" s="27"/>
      <c r="M279" s="27"/>
    </row>
    <row r="280" ht="15.75" customHeight="1">
      <c r="A280" s="27"/>
      <c r="B280" s="27"/>
      <c r="C280" s="27"/>
      <c r="D280" s="27"/>
      <c r="E280" s="27"/>
      <c r="F280" s="74"/>
      <c r="G280" s="27"/>
      <c r="H280" s="27"/>
      <c r="I280" s="27"/>
      <c r="J280" s="27"/>
      <c r="K280" s="27"/>
      <c r="L280" s="27"/>
      <c r="M280" s="27"/>
    </row>
    <row r="281" ht="15.75" customHeight="1">
      <c r="A281" s="27"/>
      <c r="B281" s="27"/>
      <c r="C281" s="27"/>
      <c r="D281" s="27"/>
      <c r="E281" s="27"/>
      <c r="F281" s="74"/>
      <c r="G281" s="27"/>
      <c r="H281" s="27"/>
      <c r="I281" s="27"/>
      <c r="J281" s="27"/>
      <c r="K281" s="27"/>
      <c r="L281" s="27"/>
      <c r="M281" s="27"/>
    </row>
    <row r="282" ht="15.75" customHeight="1">
      <c r="A282" s="27"/>
      <c r="B282" s="27"/>
      <c r="C282" s="27"/>
      <c r="D282" s="27"/>
      <c r="E282" s="27"/>
      <c r="F282" s="74"/>
      <c r="G282" s="27"/>
      <c r="H282" s="27"/>
      <c r="I282" s="27"/>
      <c r="J282" s="27"/>
      <c r="K282" s="27"/>
      <c r="L282" s="27"/>
      <c r="M282" s="27"/>
    </row>
    <row r="283" ht="15.75" customHeight="1">
      <c r="A283" s="27"/>
      <c r="B283" s="27"/>
      <c r="C283" s="27"/>
      <c r="D283" s="27"/>
      <c r="E283" s="27"/>
      <c r="F283" s="74"/>
      <c r="G283" s="27"/>
      <c r="H283" s="27"/>
      <c r="I283" s="27"/>
      <c r="J283" s="27"/>
      <c r="K283" s="27"/>
      <c r="L283" s="27"/>
      <c r="M283" s="27"/>
    </row>
    <row r="284" ht="15.75" customHeight="1">
      <c r="A284" s="27"/>
      <c r="B284" s="27"/>
      <c r="C284" s="27"/>
      <c r="D284" s="27"/>
      <c r="E284" s="27"/>
      <c r="F284" s="74"/>
      <c r="G284" s="27"/>
      <c r="H284" s="27"/>
      <c r="I284" s="27"/>
      <c r="J284" s="27"/>
      <c r="K284" s="27"/>
      <c r="L284" s="27"/>
      <c r="M284" s="27"/>
    </row>
    <row r="285" ht="15.75" customHeight="1">
      <c r="A285" s="27"/>
      <c r="B285" s="27"/>
      <c r="C285" s="27"/>
      <c r="D285" s="27"/>
      <c r="E285" s="27"/>
      <c r="F285" s="74"/>
      <c r="G285" s="27"/>
      <c r="H285" s="27"/>
      <c r="I285" s="27"/>
      <c r="J285" s="27"/>
      <c r="K285" s="27"/>
      <c r="L285" s="27"/>
      <c r="M285" s="27"/>
    </row>
    <row r="286" ht="15.75" customHeight="1">
      <c r="A286" s="27"/>
      <c r="B286" s="27"/>
      <c r="C286" s="27"/>
      <c r="D286" s="27"/>
      <c r="E286" s="27"/>
      <c r="F286" s="74"/>
      <c r="G286" s="27"/>
      <c r="H286" s="27"/>
      <c r="I286" s="27"/>
      <c r="J286" s="27"/>
      <c r="K286" s="27"/>
      <c r="L286" s="27"/>
      <c r="M286" s="27"/>
    </row>
    <row r="287" ht="15.75" customHeight="1">
      <c r="A287" s="27"/>
      <c r="B287" s="27"/>
      <c r="C287" s="27"/>
      <c r="D287" s="27"/>
      <c r="E287" s="27"/>
      <c r="F287" s="74"/>
      <c r="G287" s="27"/>
      <c r="H287" s="27"/>
      <c r="I287" s="27"/>
      <c r="J287" s="27"/>
      <c r="K287" s="27"/>
      <c r="L287" s="27"/>
      <c r="M287" s="27"/>
    </row>
    <row r="288" ht="15.75" customHeight="1">
      <c r="A288" s="27"/>
      <c r="B288" s="27"/>
      <c r="C288" s="27"/>
      <c r="D288" s="27"/>
      <c r="E288" s="27"/>
      <c r="F288" s="74"/>
      <c r="G288" s="27"/>
      <c r="H288" s="27"/>
      <c r="I288" s="27"/>
      <c r="J288" s="27"/>
      <c r="K288" s="27"/>
      <c r="L288" s="27"/>
      <c r="M288" s="27"/>
    </row>
    <row r="289" ht="15.75" customHeight="1">
      <c r="A289" s="27"/>
      <c r="B289" s="27"/>
      <c r="C289" s="27"/>
      <c r="D289" s="27"/>
      <c r="E289" s="27"/>
      <c r="F289" s="74"/>
      <c r="G289" s="27"/>
      <c r="H289" s="27"/>
      <c r="I289" s="27"/>
      <c r="J289" s="27"/>
      <c r="K289" s="27"/>
      <c r="L289" s="27"/>
      <c r="M289" s="27"/>
    </row>
    <row r="290" ht="15.75" customHeight="1">
      <c r="A290" s="27"/>
      <c r="B290" s="27"/>
      <c r="C290" s="27"/>
      <c r="D290" s="27"/>
      <c r="E290" s="27"/>
      <c r="F290" s="74"/>
      <c r="G290" s="27"/>
      <c r="H290" s="27"/>
      <c r="I290" s="27"/>
      <c r="J290" s="27"/>
      <c r="K290" s="27"/>
      <c r="L290" s="27"/>
      <c r="M290" s="27"/>
    </row>
    <row r="291" ht="15.75" customHeight="1">
      <c r="A291" s="27"/>
      <c r="B291" s="27"/>
      <c r="C291" s="27"/>
      <c r="D291" s="27"/>
      <c r="E291" s="27"/>
      <c r="F291" s="74"/>
      <c r="G291" s="27"/>
      <c r="H291" s="27"/>
      <c r="I291" s="27"/>
      <c r="J291" s="27"/>
      <c r="K291" s="27"/>
      <c r="L291" s="27"/>
      <c r="M291" s="27"/>
    </row>
    <row r="292" ht="15.75" customHeight="1">
      <c r="A292" s="27"/>
      <c r="B292" s="27"/>
      <c r="C292" s="27"/>
      <c r="D292" s="27"/>
      <c r="E292" s="27"/>
      <c r="F292" s="74"/>
      <c r="G292" s="27"/>
      <c r="H292" s="27"/>
      <c r="I292" s="27"/>
      <c r="J292" s="27"/>
      <c r="K292" s="27"/>
      <c r="L292" s="27"/>
      <c r="M292" s="27"/>
    </row>
    <row r="293" ht="15.75" customHeight="1">
      <c r="A293" s="27"/>
      <c r="B293" s="27"/>
      <c r="C293" s="27"/>
      <c r="D293" s="27"/>
      <c r="E293" s="27"/>
      <c r="F293" s="74"/>
      <c r="G293" s="27"/>
      <c r="H293" s="27"/>
      <c r="I293" s="27"/>
      <c r="J293" s="27"/>
      <c r="K293" s="27"/>
      <c r="L293" s="27"/>
      <c r="M293" s="27"/>
    </row>
    <row r="294" ht="15.75" customHeight="1">
      <c r="A294" s="27"/>
      <c r="B294" s="27"/>
      <c r="C294" s="27"/>
      <c r="D294" s="27"/>
      <c r="E294" s="27"/>
      <c r="F294" s="74"/>
      <c r="G294" s="27"/>
      <c r="H294" s="27"/>
      <c r="I294" s="27"/>
      <c r="J294" s="27"/>
      <c r="K294" s="27"/>
      <c r="L294" s="27"/>
      <c r="M294" s="27"/>
    </row>
    <row r="295" ht="15.75" customHeight="1">
      <c r="A295" s="27"/>
      <c r="B295" s="27"/>
      <c r="C295" s="27"/>
      <c r="D295" s="27"/>
      <c r="E295" s="27"/>
      <c r="F295" s="74"/>
      <c r="G295" s="27"/>
      <c r="H295" s="27"/>
      <c r="I295" s="27"/>
      <c r="J295" s="27"/>
      <c r="K295" s="27"/>
      <c r="L295" s="27"/>
      <c r="M295" s="27"/>
    </row>
    <row r="296" ht="15.75" customHeight="1">
      <c r="A296" s="27"/>
      <c r="B296" s="27"/>
      <c r="C296" s="27"/>
      <c r="D296" s="27"/>
      <c r="E296" s="27"/>
      <c r="F296" s="74"/>
      <c r="G296" s="27"/>
      <c r="H296" s="27"/>
      <c r="I296" s="27"/>
      <c r="J296" s="27"/>
      <c r="K296" s="27"/>
      <c r="L296" s="27"/>
      <c r="M296" s="27"/>
    </row>
    <row r="297" ht="15.75" customHeight="1">
      <c r="A297" s="27"/>
      <c r="B297" s="27"/>
      <c r="C297" s="27"/>
      <c r="D297" s="27"/>
      <c r="E297" s="27"/>
      <c r="F297" s="74"/>
      <c r="G297" s="27"/>
      <c r="H297" s="27"/>
      <c r="I297" s="27"/>
      <c r="J297" s="27"/>
      <c r="K297" s="27"/>
      <c r="L297" s="27"/>
      <c r="M297" s="27"/>
    </row>
    <row r="298" ht="15.75" customHeight="1">
      <c r="A298" s="27"/>
      <c r="B298" s="27"/>
      <c r="C298" s="27"/>
      <c r="D298" s="27"/>
      <c r="E298" s="27"/>
      <c r="F298" s="74"/>
      <c r="G298" s="27"/>
      <c r="H298" s="27"/>
      <c r="I298" s="27"/>
      <c r="J298" s="27"/>
      <c r="K298" s="27"/>
      <c r="L298" s="27"/>
      <c r="M298" s="27"/>
    </row>
    <row r="299" ht="15.75" customHeight="1">
      <c r="A299" s="27"/>
      <c r="B299" s="27"/>
      <c r="C299" s="27"/>
      <c r="D299" s="27"/>
      <c r="E299" s="27"/>
      <c r="F299" s="74"/>
      <c r="G299" s="27"/>
      <c r="H299" s="27"/>
      <c r="I299" s="27"/>
      <c r="J299" s="27"/>
      <c r="K299" s="27"/>
      <c r="L299" s="27"/>
      <c r="M299" s="27"/>
    </row>
    <row r="300" ht="15.75" customHeight="1">
      <c r="A300" s="27"/>
      <c r="B300" s="27"/>
      <c r="C300" s="27"/>
      <c r="D300" s="27"/>
      <c r="E300" s="27"/>
      <c r="F300" s="74"/>
      <c r="G300" s="27"/>
      <c r="H300" s="27"/>
      <c r="I300" s="27"/>
      <c r="J300" s="27"/>
      <c r="K300" s="27"/>
      <c r="L300" s="27"/>
      <c r="M300" s="27"/>
    </row>
    <row r="301" ht="15.75" customHeight="1">
      <c r="A301" s="27"/>
      <c r="B301" s="27"/>
      <c r="C301" s="27"/>
      <c r="D301" s="27"/>
      <c r="E301" s="27"/>
      <c r="F301" s="74"/>
      <c r="G301" s="27"/>
      <c r="H301" s="27"/>
      <c r="I301" s="27"/>
      <c r="J301" s="27"/>
      <c r="K301" s="27"/>
      <c r="L301" s="27"/>
      <c r="M301" s="27"/>
    </row>
    <row r="302" ht="15.75" customHeight="1">
      <c r="A302" s="27"/>
      <c r="B302" s="27"/>
      <c r="C302" s="27"/>
      <c r="D302" s="27"/>
      <c r="E302" s="27"/>
      <c r="F302" s="74"/>
      <c r="G302" s="27"/>
      <c r="H302" s="27"/>
      <c r="I302" s="27"/>
      <c r="J302" s="27"/>
      <c r="K302" s="27"/>
      <c r="L302" s="27"/>
      <c r="M302" s="27"/>
    </row>
    <row r="303" ht="15.75" customHeight="1">
      <c r="A303" s="27"/>
      <c r="B303" s="27"/>
      <c r="C303" s="27"/>
      <c r="D303" s="27"/>
      <c r="E303" s="27"/>
      <c r="F303" s="74"/>
      <c r="G303" s="27"/>
      <c r="H303" s="27"/>
      <c r="I303" s="27"/>
      <c r="J303" s="27"/>
      <c r="K303" s="27"/>
      <c r="L303" s="27"/>
      <c r="M303" s="27"/>
    </row>
    <row r="304" ht="15.75" customHeight="1">
      <c r="A304" s="27"/>
      <c r="B304" s="27"/>
      <c r="C304" s="27"/>
      <c r="D304" s="27"/>
      <c r="E304" s="27"/>
      <c r="F304" s="74"/>
      <c r="G304" s="27"/>
      <c r="H304" s="27"/>
      <c r="I304" s="27"/>
      <c r="J304" s="27"/>
      <c r="K304" s="27"/>
      <c r="L304" s="27"/>
      <c r="M304" s="27"/>
    </row>
    <row r="305" ht="15.75" customHeight="1">
      <c r="A305" s="27"/>
      <c r="B305" s="27"/>
      <c r="C305" s="27"/>
      <c r="D305" s="27"/>
      <c r="E305" s="27"/>
      <c r="F305" s="74"/>
      <c r="G305" s="27"/>
      <c r="H305" s="27"/>
      <c r="I305" s="27"/>
      <c r="J305" s="27"/>
      <c r="K305" s="27"/>
      <c r="L305" s="27"/>
      <c r="M305" s="27"/>
    </row>
    <row r="306" ht="15.75" customHeight="1">
      <c r="A306" s="27"/>
      <c r="B306" s="27"/>
      <c r="C306" s="27"/>
      <c r="D306" s="27"/>
      <c r="E306" s="27"/>
      <c r="F306" s="74"/>
      <c r="G306" s="27"/>
      <c r="H306" s="27"/>
      <c r="I306" s="27"/>
      <c r="J306" s="27"/>
      <c r="K306" s="27"/>
      <c r="L306" s="27"/>
      <c r="M306" s="27"/>
    </row>
    <row r="307" ht="15.75" customHeight="1">
      <c r="A307" s="27"/>
      <c r="B307" s="27"/>
      <c r="C307" s="27"/>
      <c r="D307" s="27"/>
      <c r="E307" s="27"/>
      <c r="F307" s="74"/>
      <c r="G307" s="27"/>
      <c r="H307" s="27"/>
      <c r="I307" s="27"/>
      <c r="J307" s="27"/>
      <c r="K307" s="27"/>
      <c r="L307" s="27"/>
      <c r="M307" s="27"/>
    </row>
    <row r="308" ht="15.75" customHeight="1">
      <c r="A308" s="27"/>
      <c r="B308" s="27"/>
      <c r="C308" s="27"/>
      <c r="D308" s="27"/>
      <c r="E308" s="27"/>
      <c r="F308" s="74"/>
      <c r="G308" s="27"/>
      <c r="H308" s="27"/>
      <c r="I308" s="27"/>
      <c r="J308" s="27"/>
      <c r="K308" s="27"/>
      <c r="L308" s="27"/>
      <c r="M308" s="27"/>
    </row>
    <row r="309" ht="15.75" customHeight="1">
      <c r="A309" s="27"/>
      <c r="B309" s="27"/>
      <c r="C309" s="27"/>
      <c r="D309" s="27"/>
      <c r="E309" s="27"/>
      <c r="F309" s="74"/>
      <c r="G309" s="27"/>
      <c r="H309" s="27"/>
      <c r="I309" s="27"/>
      <c r="J309" s="27"/>
      <c r="K309" s="27"/>
      <c r="L309" s="27"/>
      <c r="M309" s="27"/>
    </row>
    <row r="310" ht="15.75" customHeight="1">
      <c r="A310" s="27"/>
      <c r="B310" s="27"/>
      <c r="C310" s="27"/>
      <c r="D310" s="27"/>
      <c r="E310" s="27"/>
      <c r="F310" s="74"/>
      <c r="G310" s="27"/>
      <c r="H310" s="27"/>
      <c r="I310" s="27"/>
      <c r="J310" s="27"/>
      <c r="K310" s="27"/>
      <c r="L310" s="27"/>
      <c r="M310" s="27"/>
    </row>
    <row r="311" ht="15.75" customHeight="1">
      <c r="A311" s="27"/>
      <c r="B311" s="27"/>
      <c r="C311" s="27"/>
      <c r="D311" s="27"/>
      <c r="E311" s="27"/>
      <c r="F311" s="74"/>
      <c r="G311" s="27"/>
      <c r="H311" s="27"/>
      <c r="I311" s="27"/>
      <c r="J311" s="27"/>
      <c r="K311" s="27"/>
      <c r="L311" s="27"/>
      <c r="M311" s="27"/>
    </row>
    <row r="312" ht="15.75" customHeight="1">
      <c r="A312" s="27"/>
      <c r="B312" s="27"/>
      <c r="C312" s="27"/>
      <c r="D312" s="27"/>
      <c r="E312" s="27"/>
      <c r="F312" s="74"/>
      <c r="G312" s="27"/>
      <c r="H312" s="27"/>
      <c r="I312" s="27"/>
      <c r="J312" s="27"/>
      <c r="K312" s="27"/>
      <c r="L312" s="27"/>
      <c r="M312" s="27"/>
    </row>
    <row r="313" ht="15.75" customHeight="1">
      <c r="A313" s="27"/>
      <c r="B313" s="27"/>
      <c r="C313" s="27"/>
      <c r="D313" s="27"/>
      <c r="E313" s="27"/>
      <c r="F313" s="74"/>
      <c r="G313" s="27"/>
      <c r="H313" s="27"/>
      <c r="I313" s="27"/>
      <c r="J313" s="27"/>
      <c r="K313" s="27"/>
      <c r="L313" s="27"/>
      <c r="M313" s="27"/>
    </row>
    <row r="314" ht="15.75" customHeight="1">
      <c r="A314" s="27"/>
      <c r="B314" s="27"/>
      <c r="C314" s="27"/>
      <c r="D314" s="27"/>
      <c r="E314" s="27"/>
      <c r="F314" s="74"/>
      <c r="G314" s="27"/>
      <c r="H314" s="27"/>
      <c r="I314" s="27"/>
      <c r="J314" s="27"/>
      <c r="K314" s="27"/>
      <c r="L314" s="27"/>
      <c r="M314" s="27"/>
    </row>
    <row r="315" ht="15.75" customHeight="1">
      <c r="A315" s="27"/>
      <c r="B315" s="27"/>
      <c r="C315" s="27"/>
      <c r="D315" s="27"/>
      <c r="E315" s="27"/>
      <c r="F315" s="74"/>
      <c r="G315" s="27"/>
      <c r="H315" s="27"/>
      <c r="I315" s="27"/>
      <c r="J315" s="27"/>
      <c r="K315" s="27"/>
      <c r="L315" s="27"/>
      <c r="M315" s="27"/>
    </row>
    <row r="316" ht="15.75" customHeight="1">
      <c r="A316" s="27"/>
      <c r="B316" s="27"/>
      <c r="C316" s="27"/>
      <c r="D316" s="27"/>
      <c r="E316" s="27"/>
      <c r="F316" s="74"/>
      <c r="G316" s="27"/>
      <c r="H316" s="27"/>
      <c r="I316" s="27"/>
      <c r="J316" s="27"/>
      <c r="K316" s="27"/>
      <c r="L316" s="27"/>
      <c r="M316" s="27"/>
    </row>
    <row r="317" ht="15.75" customHeight="1">
      <c r="A317" s="27"/>
      <c r="B317" s="27"/>
      <c r="C317" s="27"/>
      <c r="D317" s="27"/>
      <c r="E317" s="27"/>
      <c r="F317" s="74"/>
      <c r="G317" s="27"/>
      <c r="H317" s="27"/>
      <c r="I317" s="27"/>
      <c r="J317" s="27"/>
      <c r="K317" s="27"/>
      <c r="L317" s="27"/>
      <c r="M317" s="27"/>
    </row>
    <row r="318" ht="15.75" customHeight="1">
      <c r="A318" s="27"/>
      <c r="B318" s="27"/>
      <c r="C318" s="27"/>
      <c r="D318" s="27"/>
      <c r="E318" s="27"/>
      <c r="F318" s="74"/>
      <c r="G318" s="27"/>
      <c r="H318" s="27"/>
      <c r="I318" s="27"/>
      <c r="J318" s="27"/>
      <c r="K318" s="27"/>
      <c r="L318" s="27"/>
      <c r="M318" s="27"/>
    </row>
    <row r="319" ht="15.75" customHeight="1">
      <c r="A319" s="27"/>
      <c r="B319" s="27"/>
      <c r="C319" s="27"/>
      <c r="D319" s="27"/>
      <c r="E319" s="27"/>
      <c r="F319" s="74"/>
      <c r="G319" s="27"/>
      <c r="H319" s="27"/>
      <c r="I319" s="27"/>
      <c r="J319" s="27"/>
      <c r="K319" s="27"/>
      <c r="L319" s="27"/>
      <c r="M319" s="27"/>
    </row>
    <row r="320" ht="15.75" customHeight="1">
      <c r="A320" s="27"/>
      <c r="B320" s="27"/>
      <c r="C320" s="27"/>
      <c r="D320" s="27"/>
      <c r="E320" s="27"/>
      <c r="F320" s="74"/>
      <c r="G320" s="27"/>
      <c r="H320" s="27"/>
      <c r="I320" s="27"/>
      <c r="J320" s="27"/>
      <c r="K320" s="27"/>
      <c r="L320" s="27"/>
      <c r="M320" s="27"/>
    </row>
    <row r="321" ht="15.75" customHeight="1">
      <c r="A321" s="27"/>
      <c r="B321" s="27"/>
      <c r="C321" s="27"/>
      <c r="D321" s="27"/>
      <c r="E321" s="27"/>
      <c r="F321" s="74"/>
      <c r="G321" s="27"/>
      <c r="H321" s="27"/>
      <c r="I321" s="27"/>
      <c r="J321" s="27"/>
      <c r="K321" s="27"/>
      <c r="L321" s="27"/>
      <c r="M321" s="27"/>
    </row>
    <row r="322" ht="15.75" customHeight="1">
      <c r="A322" s="27"/>
      <c r="B322" s="27"/>
      <c r="C322" s="27"/>
      <c r="D322" s="27"/>
      <c r="E322" s="27"/>
      <c r="F322" s="74"/>
      <c r="G322" s="27"/>
      <c r="H322" s="27"/>
      <c r="I322" s="27"/>
      <c r="J322" s="27"/>
      <c r="K322" s="27"/>
      <c r="L322" s="27"/>
      <c r="M322" s="27"/>
    </row>
    <row r="323" ht="15.75" customHeight="1">
      <c r="A323" s="27"/>
      <c r="B323" s="27"/>
      <c r="C323" s="27"/>
      <c r="D323" s="27"/>
      <c r="E323" s="27"/>
      <c r="F323" s="74"/>
      <c r="G323" s="27"/>
      <c r="H323" s="27"/>
      <c r="I323" s="27"/>
      <c r="J323" s="27"/>
      <c r="K323" s="27"/>
      <c r="L323" s="27"/>
      <c r="M323" s="27"/>
    </row>
    <row r="324" ht="15.75" customHeight="1">
      <c r="A324" s="27"/>
      <c r="B324" s="27"/>
      <c r="C324" s="27"/>
      <c r="D324" s="27"/>
      <c r="E324" s="27"/>
      <c r="F324" s="74"/>
      <c r="G324" s="27"/>
      <c r="H324" s="27"/>
      <c r="I324" s="27"/>
      <c r="J324" s="27"/>
      <c r="K324" s="27"/>
      <c r="L324" s="27"/>
      <c r="M324" s="27"/>
    </row>
    <row r="325" ht="15.75" customHeight="1">
      <c r="A325" s="27"/>
      <c r="B325" s="27"/>
      <c r="C325" s="27"/>
      <c r="D325" s="27"/>
      <c r="E325" s="27"/>
      <c r="F325" s="74"/>
      <c r="G325" s="27"/>
      <c r="H325" s="27"/>
      <c r="I325" s="27"/>
      <c r="J325" s="27"/>
      <c r="K325" s="27"/>
      <c r="L325" s="27"/>
      <c r="M325" s="27"/>
    </row>
    <row r="326" ht="15.75" customHeight="1">
      <c r="A326" s="27"/>
      <c r="B326" s="27"/>
      <c r="C326" s="27"/>
      <c r="D326" s="27"/>
      <c r="E326" s="27"/>
      <c r="F326" s="74"/>
      <c r="G326" s="27"/>
      <c r="H326" s="27"/>
      <c r="I326" s="27"/>
      <c r="J326" s="27"/>
      <c r="K326" s="27"/>
      <c r="L326" s="27"/>
      <c r="M326" s="27"/>
    </row>
    <row r="327" ht="15.75" customHeight="1">
      <c r="A327" s="27"/>
      <c r="B327" s="27"/>
      <c r="C327" s="27"/>
      <c r="D327" s="27"/>
      <c r="E327" s="27"/>
      <c r="F327" s="74"/>
      <c r="G327" s="27"/>
      <c r="H327" s="27"/>
      <c r="I327" s="27"/>
      <c r="J327" s="27"/>
      <c r="K327" s="27"/>
      <c r="L327" s="27"/>
      <c r="M327" s="27"/>
    </row>
    <row r="328" ht="15.75" customHeight="1">
      <c r="A328" s="27"/>
      <c r="B328" s="27"/>
      <c r="C328" s="27"/>
      <c r="D328" s="27"/>
      <c r="E328" s="27"/>
      <c r="F328" s="74"/>
      <c r="G328" s="27"/>
      <c r="H328" s="27"/>
      <c r="I328" s="27"/>
      <c r="J328" s="27"/>
      <c r="K328" s="27"/>
      <c r="L328" s="27"/>
      <c r="M328" s="27"/>
    </row>
    <row r="329" ht="15.75" customHeight="1">
      <c r="A329" s="27"/>
      <c r="B329" s="27"/>
      <c r="C329" s="27"/>
      <c r="D329" s="27"/>
      <c r="E329" s="27"/>
      <c r="F329" s="74"/>
      <c r="G329" s="27"/>
      <c r="H329" s="27"/>
      <c r="I329" s="27"/>
      <c r="J329" s="27"/>
      <c r="K329" s="27"/>
      <c r="L329" s="27"/>
      <c r="M329" s="27"/>
    </row>
    <row r="330" ht="15.75" customHeight="1">
      <c r="A330" s="27"/>
      <c r="B330" s="27"/>
      <c r="C330" s="27"/>
      <c r="D330" s="27"/>
      <c r="E330" s="27"/>
      <c r="F330" s="74"/>
      <c r="G330" s="27"/>
      <c r="H330" s="27"/>
      <c r="I330" s="27"/>
      <c r="J330" s="27"/>
      <c r="K330" s="27"/>
      <c r="L330" s="27"/>
      <c r="M330" s="27"/>
    </row>
    <row r="331" ht="15.75" customHeight="1">
      <c r="A331" s="27"/>
      <c r="B331" s="27"/>
      <c r="C331" s="27"/>
      <c r="D331" s="27"/>
      <c r="E331" s="27"/>
      <c r="F331" s="74"/>
      <c r="G331" s="27"/>
      <c r="H331" s="27"/>
      <c r="I331" s="27"/>
      <c r="J331" s="27"/>
      <c r="K331" s="27"/>
      <c r="L331" s="27"/>
      <c r="M331" s="27"/>
    </row>
    <row r="332" ht="15.75" customHeight="1">
      <c r="A332" s="27"/>
      <c r="B332" s="27"/>
      <c r="C332" s="27"/>
      <c r="D332" s="27"/>
      <c r="E332" s="27"/>
      <c r="F332" s="74"/>
      <c r="G332" s="27"/>
      <c r="H332" s="27"/>
      <c r="I332" s="27"/>
      <c r="J332" s="27"/>
      <c r="K332" s="27"/>
      <c r="L332" s="27"/>
      <c r="M332" s="27"/>
    </row>
    <row r="333" ht="15.75" customHeight="1">
      <c r="A333" s="27"/>
      <c r="B333" s="27"/>
      <c r="C333" s="27"/>
      <c r="D333" s="27"/>
      <c r="E333" s="27"/>
      <c r="F333" s="74"/>
      <c r="G333" s="27"/>
      <c r="H333" s="27"/>
      <c r="I333" s="27"/>
      <c r="J333" s="27"/>
      <c r="K333" s="27"/>
      <c r="L333" s="27"/>
      <c r="M333" s="27"/>
    </row>
    <row r="334" ht="15.75" customHeight="1">
      <c r="A334" s="27"/>
      <c r="B334" s="27"/>
      <c r="C334" s="27"/>
      <c r="D334" s="27"/>
      <c r="E334" s="27"/>
      <c r="F334" s="74"/>
      <c r="G334" s="27"/>
      <c r="H334" s="27"/>
      <c r="I334" s="27"/>
      <c r="J334" s="27"/>
      <c r="K334" s="27"/>
      <c r="L334" s="27"/>
      <c r="M334" s="27"/>
    </row>
    <row r="335" ht="15.75" customHeight="1">
      <c r="A335" s="27"/>
      <c r="B335" s="27"/>
      <c r="C335" s="27"/>
      <c r="D335" s="27"/>
      <c r="E335" s="27"/>
      <c r="F335" s="74"/>
      <c r="G335" s="27"/>
      <c r="H335" s="27"/>
      <c r="I335" s="27"/>
      <c r="J335" s="27"/>
      <c r="K335" s="27"/>
      <c r="L335" s="27"/>
      <c r="M335" s="27"/>
    </row>
    <row r="336" ht="15.75" customHeight="1">
      <c r="A336" s="27"/>
      <c r="B336" s="27"/>
      <c r="C336" s="27"/>
      <c r="D336" s="27"/>
      <c r="E336" s="27"/>
      <c r="F336" s="74"/>
      <c r="G336" s="27"/>
      <c r="H336" s="27"/>
      <c r="I336" s="27"/>
      <c r="J336" s="27"/>
      <c r="K336" s="27"/>
      <c r="L336" s="27"/>
      <c r="M336" s="27"/>
    </row>
    <row r="337" ht="15.75" customHeight="1">
      <c r="A337" s="27"/>
      <c r="B337" s="27"/>
      <c r="C337" s="27"/>
      <c r="D337" s="27"/>
      <c r="E337" s="27"/>
      <c r="F337" s="74"/>
      <c r="G337" s="27"/>
      <c r="H337" s="27"/>
      <c r="I337" s="27"/>
      <c r="J337" s="27"/>
      <c r="K337" s="27"/>
      <c r="L337" s="27"/>
      <c r="M337" s="27"/>
    </row>
    <row r="338" ht="15.75" customHeight="1">
      <c r="A338" s="27"/>
      <c r="B338" s="27"/>
      <c r="C338" s="27"/>
      <c r="D338" s="27"/>
      <c r="E338" s="27"/>
      <c r="F338" s="74"/>
      <c r="G338" s="27"/>
      <c r="H338" s="27"/>
      <c r="I338" s="27"/>
      <c r="J338" s="27"/>
      <c r="K338" s="27"/>
      <c r="L338" s="27"/>
      <c r="M338" s="27"/>
    </row>
    <row r="339" ht="15.75" customHeight="1">
      <c r="A339" s="27"/>
      <c r="B339" s="27"/>
      <c r="C339" s="27"/>
      <c r="D339" s="27"/>
      <c r="E339" s="27"/>
      <c r="F339" s="74"/>
      <c r="G339" s="27"/>
      <c r="H339" s="27"/>
      <c r="I339" s="27"/>
      <c r="J339" s="27"/>
      <c r="K339" s="27"/>
      <c r="L339" s="27"/>
      <c r="M339" s="27"/>
    </row>
    <row r="340" ht="15.75" customHeight="1">
      <c r="A340" s="27"/>
      <c r="B340" s="27"/>
      <c r="C340" s="27"/>
      <c r="D340" s="27"/>
      <c r="E340" s="27"/>
      <c r="F340" s="74"/>
      <c r="G340" s="27"/>
      <c r="H340" s="27"/>
      <c r="I340" s="27"/>
      <c r="J340" s="27"/>
      <c r="K340" s="27"/>
      <c r="L340" s="27"/>
      <c r="M340" s="27"/>
    </row>
    <row r="341" ht="15.75" customHeight="1">
      <c r="A341" s="27"/>
      <c r="B341" s="27"/>
      <c r="C341" s="27"/>
      <c r="D341" s="27"/>
      <c r="E341" s="27"/>
      <c r="F341" s="74"/>
      <c r="G341" s="27"/>
      <c r="H341" s="27"/>
      <c r="I341" s="27"/>
      <c r="J341" s="27"/>
      <c r="K341" s="27"/>
      <c r="L341" s="27"/>
      <c r="M341" s="27"/>
    </row>
    <row r="342" ht="15.75" customHeight="1">
      <c r="A342" s="27"/>
      <c r="B342" s="27"/>
      <c r="C342" s="27"/>
      <c r="D342" s="27"/>
      <c r="E342" s="27"/>
      <c r="F342" s="74"/>
      <c r="G342" s="27"/>
      <c r="H342" s="27"/>
      <c r="I342" s="27"/>
      <c r="J342" s="27"/>
      <c r="K342" s="27"/>
      <c r="L342" s="27"/>
      <c r="M342" s="27"/>
    </row>
    <row r="343" ht="15.75" customHeight="1">
      <c r="A343" s="27"/>
      <c r="B343" s="27"/>
      <c r="C343" s="27"/>
      <c r="D343" s="27"/>
      <c r="E343" s="27"/>
      <c r="F343" s="74"/>
      <c r="G343" s="27"/>
      <c r="H343" s="27"/>
      <c r="I343" s="27"/>
      <c r="J343" s="27"/>
      <c r="K343" s="27"/>
      <c r="L343" s="27"/>
      <c r="M343" s="27"/>
    </row>
    <row r="344" ht="15.75" customHeight="1">
      <c r="A344" s="27"/>
      <c r="B344" s="27"/>
      <c r="C344" s="27"/>
      <c r="D344" s="27"/>
      <c r="E344" s="27"/>
      <c r="F344" s="74"/>
      <c r="G344" s="27"/>
      <c r="H344" s="27"/>
      <c r="I344" s="27"/>
      <c r="J344" s="27"/>
      <c r="K344" s="27"/>
      <c r="L344" s="27"/>
      <c r="M344" s="27"/>
    </row>
    <row r="345" ht="15.75" customHeight="1">
      <c r="A345" s="27"/>
      <c r="B345" s="27"/>
      <c r="C345" s="27"/>
      <c r="D345" s="27"/>
      <c r="E345" s="27"/>
      <c r="F345" s="74"/>
      <c r="G345" s="27"/>
      <c r="H345" s="27"/>
      <c r="I345" s="27"/>
      <c r="J345" s="27"/>
      <c r="K345" s="27"/>
      <c r="L345" s="27"/>
      <c r="M345" s="27"/>
    </row>
    <row r="346" ht="15.75" customHeight="1">
      <c r="A346" s="27"/>
      <c r="B346" s="27"/>
      <c r="C346" s="27"/>
      <c r="D346" s="27"/>
      <c r="E346" s="27"/>
      <c r="F346" s="74"/>
      <c r="G346" s="27"/>
      <c r="H346" s="27"/>
      <c r="I346" s="27"/>
      <c r="J346" s="27"/>
      <c r="K346" s="27"/>
      <c r="L346" s="27"/>
      <c r="M346" s="27"/>
    </row>
    <row r="347" ht="15.75" customHeight="1">
      <c r="A347" s="27"/>
      <c r="B347" s="27"/>
      <c r="C347" s="27"/>
      <c r="D347" s="27"/>
      <c r="E347" s="27"/>
      <c r="F347" s="74"/>
      <c r="G347" s="27"/>
      <c r="H347" s="27"/>
      <c r="I347" s="27"/>
      <c r="J347" s="27"/>
      <c r="K347" s="27"/>
      <c r="L347" s="27"/>
      <c r="M347" s="27"/>
    </row>
    <row r="348" ht="15.75" customHeight="1">
      <c r="A348" s="27"/>
      <c r="B348" s="27"/>
      <c r="C348" s="27"/>
      <c r="D348" s="27"/>
      <c r="E348" s="27"/>
      <c r="F348" s="74"/>
      <c r="G348" s="27"/>
      <c r="H348" s="27"/>
      <c r="I348" s="27"/>
      <c r="J348" s="27"/>
      <c r="K348" s="27"/>
      <c r="L348" s="27"/>
      <c r="M348" s="27"/>
    </row>
    <row r="349" ht="15.75" customHeight="1">
      <c r="A349" s="27"/>
      <c r="B349" s="27"/>
      <c r="C349" s="27"/>
      <c r="D349" s="27"/>
      <c r="E349" s="27"/>
      <c r="F349" s="74"/>
      <c r="G349" s="27"/>
      <c r="H349" s="27"/>
      <c r="I349" s="27"/>
      <c r="J349" s="27"/>
      <c r="K349" s="27"/>
      <c r="L349" s="27"/>
      <c r="M349" s="27"/>
    </row>
    <row r="350" ht="15.75" customHeight="1">
      <c r="A350" s="27"/>
      <c r="B350" s="27"/>
      <c r="C350" s="27"/>
      <c r="D350" s="27"/>
      <c r="E350" s="27"/>
      <c r="F350" s="74"/>
      <c r="G350" s="27"/>
      <c r="H350" s="27"/>
      <c r="I350" s="27"/>
      <c r="J350" s="27"/>
      <c r="K350" s="27"/>
      <c r="L350" s="27"/>
      <c r="M350" s="27"/>
    </row>
    <row r="351" ht="15.75" customHeight="1">
      <c r="A351" s="27"/>
      <c r="B351" s="27"/>
      <c r="C351" s="27"/>
      <c r="D351" s="27"/>
      <c r="E351" s="27"/>
      <c r="F351" s="74"/>
      <c r="G351" s="27"/>
      <c r="H351" s="27"/>
      <c r="I351" s="27"/>
      <c r="J351" s="27"/>
      <c r="K351" s="27"/>
      <c r="L351" s="27"/>
      <c r="M351" s="27"/>
    </row>
    <row r="352" ht="15.75" customHeight="1">
      <c r="A352" s="27"/>
      <c r="B352" s="27"/>
      <c r="C352" s="27"/>
      <c r="D352" s="27"/>
      <c r="E352" s="27"/>
      <c r="F352" s="74"/>
      <c r="G352" s="27"/>
      <c r="H352" s="27"/>
      <c r="I352" s="27"/>
      <c r="J352" s="27"/>
      <c r="K352" s="27"/>
      <c r="L352" s="27"/>
      <c r="M352" s="27"/>
    </row>
    <row r="353" ht="15.75" customHeight="1">
      <c r="A353" s="27"/>
      <c r="B353" s="27"/>
      <c r="C353" s="27"/>
      <c r="D353" s="27"/>
      <c r="E353" s="27"/>
      <c r="F353" s="74"/>
      <c r="G353" s="27"/>
      <c r="H353" s="27"/>
      <c r="I353" s="27"/>
      <c r="J353" s="27"/>
      <c r="K353" s="27"/>
      <c r="L353" s="27"/>
      <c r="M353" s="27"/>
    </row>
    <row r="354" ht="15.75" customHeight="1">
      <c r="A354" s="27"/>
      <c r="B354" s="27"/>
      <c r="C354" s="27"/>
      <c r="D354" s="27"/>
      <c r="E354" s="27"/>
      <c r="F354" s="74"/>
      <c r="G354" s="27"/>
      <c r="H354" s="27"/>
      <c r="I354" s="27"/>
      <c r="J354" s="27"/>
      <c r="K354" s="27"/>
      <c r="L354" s="27"/>
      <c r="M354" s="27"/>
    </row>
    <row r="355" ht="15.75" customHeight="1">
      <c r="A355" s="27"/>
      <c r="B355" s="27"/>
      <c r="C355" s="27"/>
      <c r="D355" s="27"/>
      <c r="E355" s="27"/>
      <c r="F355" s="74"/>
      <c r="G355" s="27"/>
      <c r="H355" s="27"/>
      <c r="I355" s="27"/>
      <c r="J355" s="27"/>
      <c r="K355" s="27"/>
      <c r="L355" s="27"/>
      <c r="M355" s="27"/>
    </row>
    <row r="356" ht="15.75" customHeight="1">
      <c r="A356" s="27"/>
      <c r="B356" s="27"/>
      <c r="C356" s="27"/>
      <c r="D356" s="27"/>
      <c r="E356" s="27"/>
      <c r="F356" s="74"/>
      <c r="G356" s="27"/>
      <c r="H356" s="27"/>
      <c r="I356" s="27"/>
      <c r="J356" s="27"/>
      <c r="K356" s="27"/>
      <c r="L356" s="27"/>
      <c r="M356" s="27"/>
    </row>
    <row r="357" ht="15.75" customHeight="1">
      <c r="A357" s="27"/>
      <c r="B357" s="27"/>
      <c r="C357" s="27"/>
      <c r="D357" s="27"/>
      <c r="E357" s="27"/>
      <c r="F357" s="74"/>
      <c r="G357" s="27"/>
      <c r="H357" s="27"/>
      <c r="I357" s="27"/>
      <c r="J357" s="27"/>
      <c r="K357" s="27"/>
      <c r="L357" s="27"/>
      <c r="M357" s="27"/>
    </row>
    <row r="358" ht="15.75" customHeight="1">
      <c r="A358" s="27"/>
      <c r="B358" s="27"/>
      <c r="C358" s="27"/>
      <c r="D358" s="27"/>
      <c r="E358" s="27"/>
      <c r="F358" s="74"/>
      <c r="G358" s="27"/>
      <c r="H358" s="27"/>
      <c r="I358" s="27"/>
      <c r="J358" s="27"/>
      <c r="K358" s="27"/>
      <c r="L358" s="27"/>
      <c r="M358" s="27"/>
    </row>
    <row r="359" ht="15.75" customHeight="1">
      <c r="A359" s="27"/>
      <c r="B359" s="27"/>
      <c r="C359" s="27"/>
      <c r="D359" s="27"/>
      <c r="E359" s="27"/>
      <c r="F359" s="74"/>
      <c r="G359" s="27"/>
      <c r="H359" s="27"/>
      <c r="I359" s="27"/>
      <c r="J359" s="27"/>
      <c r="K359" s="27"/>
      <c r="L359" s="27"/>
      <c r="M359" s="27"/>
    </row>
    <row r="360" ht="15.75" customHeight="1">
      <c r="A360" s="27"/>
      <c r="B360" s="27"/>
      <c r="C360" s="27"/>
      <c r="D360" s="27"/>
      <c r="E360" s="27"/>
      <c r="F360" s="74"/>
      <c r="G360" s="27"/>
      <c r="H360" s="27"/>
      <c r="I360" s="27"/>
      <c r="J360" s="27"/>
      <c r="K360" s="27"/>
      <c r="L360" s="27"/>
      <c r="M360" s="27"/>
    </row>
    <row r="361" ht="15.75" customHeight="1">
      <c r="A361" s="27"/>
      <c r="B361" s="27"/>
      <c r="C361" s="27"/>
      <c r="D361" s="27"/>
      <c r="E361" s="27"/>
      <c r="F361" s="74"/>
      <c r="G361" s="27"/>
      <c r="H361" s="27"/>
      <c r="I361" s="27"/>
      <c r="J361" s="27"/>
      <c r="K361" s="27"/>
      <c r="L361" s="27"/>
      <c r="M361" s="27"/>
    </row>
    <row r="362" ht="15.75" customHeight="1">
      <c r="A362" s="27"/>
      <c r="B362" s="27"/>
      <c r="C362" s="27"/>
      <c r="D362" s="27"/>
      <c r="E362" s="27"/>
      <c r="F362" s="74"/>
      <c r="G362" s="27"/>
      <c r="H362" s="27"/>
      <c r="I362" s="27"/>
      <c r="J362" s="27"/>
      <c r="K362" s="27"/>
      <c r="L362" s="27"/>
      <c r="M362" s="27"/>
    </row>
    <row r="363" ht="15.75" customHeight="1">
      <c r="A363" s="27"/>
      <c r="B363" s="27"/>
      <c r="C363" s="27"/>
      <c r="D363" s="27"/>
      <c r="E363" s="27"/>
      <c r="F363" s="74"/>
      <c r="G363" s="27"/>
      <c r="H363" s="27"/>
      <c r="I363" s="27"/>
      <c r="J363" s="27"/>
      <c r="K363" s="27"/>
      <c r="L363" s="27"/>
      <c r="M363" s="27"/>
    </row>
    <row r="364" ht="15.75" customHeight="1">
      <c r="A364" s="27"/>
      <c r="B364" s="27"/>
      <c r="C364" s="27"/>
      <c r="D364" s="27"/>
      <c r="E364" s="27"/>
      <c r="F364" s="74"/>
      <c r="G364" s="27"/>
      <c r="H364" s="27"/>
      <c r="I364" s="27"/>
      <c r="J364" s="27"/>
      <c r="K364" s="27"/>
      <c r="L364" s="27"/>
      <c r="M364" s="27"/>
    </row>
    <row r="365" ht="15.75" customHeight="1">
      <c r="A365" s="27"/>
      <c r="B365" s="27"/>
      <c r="C365" s="27"/>
      <c r="D365" s="27"/>
      <c r="E365" s="27"/>
      <c r="F365" s="74"/>
      <c r="G365" s="27"/>
      <c r="H365" s="27"/>
      <c r="I365" s="27"/>
      <c r="J365" s="27"/>
      <c r="K365" s="27"/>
      <c r="L365" s="27"/>
      <c r="M365" s="27"/>
    </row>
    <row r="366" ht="15.75" customHeight="1">
      <c r="A366" s="27"/>
      <c r="B366" s="27"/>
      <c r="C366" s="27"/>
      <c r="D366" s="27"/>
      <c r="E366" s="27"/>
      <c r="F366" s="74"/>
      <c r="G366" s="27"/>
      <c r="H366" s="27"/>
      <c r="I366" s="27"/>
      <c r="J366" s="27"/>
      <c r="K366" s="27"/>
      <c r="L366" s="27"/>
      <c r="M366" s="27"/>
    </row>
    <row r="367" ht="15.75" customHeight="1">
      <c r="A367" s="27"/>
      <c r="B367" s="27"/>
      <c r="C367" s="27"/>
      <c r="D367" s="27"/>
      <c r="E367" s="27"/>
      <c r="F367" s="74"/>
      <c r="G367" s="27"/>
      <c r="H367" s="27"/>
      <c r="I367" s="27"/>
      <c r="J367" s="27"/>
      <c r="K367" s="27"/>
      <c r="L367" s="27"/>
      <c r="M367" s="27"/>
    </row>
    <row r="368" ht="15.75" customHeight="1">
      <c r="A368" s="27"/>
      <c r="B368" s="27"/>
      <c r="C368" s="27"/>
      <c r="D368" s="27"/>
      <c r="E368" s="27"/>
      <c r="F368" s="74"/>
      <c r="G368" s="27"/>
      <c r="H368" s="27"/>
      <c r="I368" s="27"/>
      <c r="J368" s="27"/>
      <c r="K368" s="27"/>
      <c r="L368" s="27"/>
      <c r="M368" s="27"/>
    </row>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D2:K2"/>
    <mergeCell ref="A3:A8"/>
    <mergeCell ref="D9:K9"/>
    <mergeCell ref="A10:A15"/>
    <mergeCell ref="D16:K16"/>
    <mergeCell ref="A17:A22"/>
    <mergeCell ref="A24:A30"/>
    <mergeCell ref="A32:A39"/>
    <mergeCell ref="A41:A47"/>
    <mergeCell ref="A49:A56"/>
    <mergeCell ref="A58:A65"/>
    <mergeCell ref="A67:A73"/>
    <mergeCell ref="D68:F68"/>
    <mergeCell ref="A75:A81"/>
    <mergeCell ref="A130:A136"/>
    <mergeCell ref="A138:A144"/>
    <mergeCell ref="D139:E141"/>
    <mergeCell ref="A146:A152"/>
    <mergeCell ref="A154:A160"/>
    <mergeCell ref="A162:A168"/>
    <mergeCell ref="D163:E165"/>
    <mergeCell ref="A83:A89"/>
    <mergeCell ref="A91:A96"/>
    <mergeCell ref="A98:A104"/>
    <mergeCell ref="A106:A112"/>
    <mergeCell ref="D108:E110"/>
    <mergeCell ref="A114:A120"/>
    <mergeCell ref="A122:A128"/>
  </mergeCells>
  <dataValidations>
    <dataValidation type="list" allowBlank="1" showErrorMessage="1" sqref="C4:C8 C11:C22 C24:C26 C28:C85 C87:C89 C95:C97 C101">
      <formula1>'Durum Parametreler'!$H$2:$H$28</formula1>
    </dataValidation>
    <dataValidation type="list" allowBlank="1" showErrorMessage="1" sqref="C86 C118 C124:C125 C132:C133 C147">
      <formula1>'Durum Parametreler'!$L$2:$L$31</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5" width="12.63"/>
    <col customWidth="1" min="6" max="6" width="11.13"/>
    <col customWidth="1" min="7" max="7" width="17.25"/>
    <col customWidth="1" min="8" max="8" width="21.63"/>
    <col customWidth="1" min="9" max="9" width="35.63"/>
  </cols>
  <sheetData>
    <row r="1" ht="15.75" customHeight="1">
      <c r="A1" s="151"/>
      <c r="B1" s="11" t="s">
        <v>50</v>
      </c>
      <c r="C1" s="10"/>
      <c r="D1" s="13" t="s">
        <v>52</v>
      </c>
      <c r="E1" s="13" t="s">
        <v>53</v>
      </c>
      <c r="F1" s="14" t="s">
        <v>54</v>
      </c>
      <c r="G1" s="152" t="s">
        <v>55</v>
      </c>
      <c r="H1" s="152" t="s">
        <v>56</v>
      </c>
      <c r="I1" s="13" t="s">
        <v>57</v>
      </c>
      <c r="J1" s="15" t="s">
        <v>58</v>
      </c>
      <c r="K1" s="13" t="s">
        <v>59</v>
      </c>
      <c r="L1" s="13" t="s">
        <v>19449</v>
      </c>
      <c r="M1" s="13" t="s">
        <v>61</v>
      </c>
      <c r="N1" s="13" t="s">
        <v>62</v>
      </c>
      <c r="O1" s="2"/>
      <c r="P1" s="2"/>
      <c r="Q1" s="2"/>
      <c r="R1" s="2"/>
      <c r="S1" s="2"/>
      <c r="T1" s="2"/>
      <c r="U1" s="2"/>
      <c r="V1" s="2"/>
      <c r="W1" s="2"/>
      <c r="X1" s="2"/>
      <c r="Y1" s="2"/>
      <c r="Z1" s="2"/>
      <c r="AA1" s="2"/>
      <c r="AB1" s="2"/>
      <c r="AC1" s="2"/>
      <c r="AD1" s="2"/>
      <c r="AE1" s="2"/>
      <c r="AF1" s="2"/>
    </row>
    <row r="2" ht="15.75" customHeight="1">
      <c r="A2" s="265"/>
      <c r="B2" s="19">
        <v>44601.0</v>
      </c>
      <c r="C2" s="17"/>
      <c r="D2" s="17"/>
      <c r="E2" s="17"/>
      <c r="F2" s="17"/>
      <c r="G2" s="17"/>
      <c r="H2" s="17"/>
      <c r="I2" s="17"/>
      <c r="J2" s="17"/>
      <c r="K2" s="17"/>
      <c r="L2" s="17"/>
      <c r="M2" s="27" t="b">
        <v>0</v>
      </c>
      <c r="N2" s="27" t="b">
        <v>0</v>
      </c>
      <c r="O2" s="2"/>
      <c r="P2" s="2"/>
      <c r="Q2" s="2"/>
      <c r="R2" s="2"/>
      <c r="S2" s="2"/>
      <c r="T2" s="2"/>
      <c r="U2" s="2"/>
      <c r="V2" s="2"/>
      <c r="W2" s="2"/>
      <c r="X2" s="2"/>
      <c r="Y2" s="2"/>
      <c r="Z2" s="2"/>
      <c r="AA2" s="2"/>
      <c r="AB2" s="2"/>
      <c r="AC2" s="2"/>
      <c r="AD2" s="2"/>
      <c r="AE2" s="2"/>
      <c r="AF2" s="2"/>
    </row>
    <row r="3" ht="15.75" customHeight="1">
      <c r="A3" s="593" t="s">
        <v>1350</v>
      </c>
      <c r="B3" s="29" t="s">
        <v>19450</v>
      </c>
      <c r="C3" s="17"/>
      <c r="D3" s="536"/>
      <c r="E3" s="536"/>
      <c r="F3" s="536"/>
      <c r="G3" s="536"/>
      <c r="H3" s="536"/>
      <c r="I3" s="536"/>
      <c r="J3" s="536"/>
      <c r="K3" s="536"/>
      <c r="L3" s="17"/>
      <c r="M3" s="27" t="b">
        <v>0</v>
      </c>
      <c r="N3" s="27" t="b">
        <v>0</v>
      </c>
      <c r="O3" s="2"/>
      <c r="P3" s="2"/>
      <c r="Q3" s="2"/>
      <c r="R3" s="2"/>
      <c r="S3" s="2"/>
      <c r="T3" s="2"/>
      <c r="U3" s="2"/>
      <c r="V3" s="2"/>
      <c r="W3" s="2"/>
      <c r="X3" s="2"/>
      <c r="Y3" s="2"/>
      <c r="Z3" s="2"/>
      <c r="AA3" s="2"/>
      <c r="AB3" s="2"/>
      <c r="AC3" s="2"/>
      <c r="AD3" s="2"/>
      <c r="AE3" s="2"/>
      <c r="AF3" s="2"/>
    </row>
    <row r="4" ht="15.75" customHeight="1">
      <c r="B4" s="29" t="s">
        <v>19450</v>
      </c>
      <c r="C4" s="38" t="s">
        <v>610</v>
      </c>
      <c r="D4" s="403" t="s">
        <v>19451</v>
      </c>
      <c r="E4" s="403" t="s">
        <v>19452</v>
      </c>
      <c r="F4" s="578" t="s">
        <v>4399</v>
      </c>
      <c r="G4" s="578" t="s">
        <v>19453</v>
      </c>
      <c r="H4" s="578" t="s">
        <v>19454</v>
      </c>
      <c r="I4" s="578" t="s">
        <v>19455</v>
      </c>
      <c r="J4" s="536"/>
      <c r="K4" s="536"/>
      <c r="L4" s="17"/>
      <c r="M4" s="27" t="b">
        <v>0</v>
      </c>
      <c r="N4" s="27" t="b">
        <v>0</v>
      </c>
      <c r="O4" s="2"/>
      <c r="P4" s="2"/>
      <c r="Q4" s="2"/>
      <c r="R4" s="2"/>
      <c r="S4" s="2"/>
      <c r="T4" s="2"/>
      <c r="U4" s="2"/>
      <c r="V4" s="2"/>
      <c r="W4" s="2"/>
      <c r="X4" s="2"/>
      <c r="Y4" s="2"/>
      <c r="Z4" s="2"/>
      <c r="AA4" s="2"/>
      <c r="AB4" s="2"/>
      <c r="AC4" s="2"/>
      <c r="AD4" s="2"/>
      <c r="AE4" s="2"/>
      <c r="AF4" s="2"/>
    </row>
    <row r="5" ht="15.75" customHeight="1">
      <c r="B5" s="29" t="s">
        <v>19450</v>
      </c>
      <c r="C5" s="38" t="s">
        <v>610</v>
      </c>
      <c r="D5" s="403" t="s">
        <v>19456</v>
      </c>
      <c r="E5" s="403" t="s">
        <v>19457</v>
      </c>
      <c r="F5" s="578" t="s">
        <v>136</v>
      </c>
      <c r="G5" s="578" t="s">
        <v>19453</v>
      </c>
      <c r="H5" s="578" t="s">
        <v>19458</v>
      </c>
      <c r="I5" s="578" t="s">
        <v>19459</v>
      </c>
      <c r="J5" s="536"/>
      <c r="K5" s="536"/>
      <c r="L5" s="17"/>
      <c r="M5" s="27" t="b">
        <v>0</v>
      </c>
      <c r="N5" s="27" t="b">
        <v>0</v>
      </c>
      <c r="O5" s="2"/>
      <c r="P5" s="2"/>
      <c r="Q5" s="2"/>
      <c r="R5" s="2"/>
      <c r="S5" s="2"/>
      <c r="T5" s="2"/>
      <c r="U5" s="2"/>
      <c r="V5" s="2"/>
      <c r="W5" s="2"/>
      <c r="X5" s="2"/>
      <c r="Y5" s="2"/>
      <c r="Z5" s="2"/>
      <c r="AA5" s="2"/>
      <c r="AB5" s="2"/>
      <c r="AC5" s="2"/>
      <c r="AD5" s="2"/>
      <c r="AE5" s="2"/>
      <c r="AF5" s="2"/>
    </row>
    <row r="6" ht="15.75" customHeight="1">
      <c r="B6" s="29" t="s">
        <v>19450</v>
      </c>
      <c r="C6" s="38" t="s">
        <v>610</v>
      </c>
      <c r="D6" s="403" t="s">
        <v>19460</v>
      </c>
      <c r="E6" s="403" t="s">
        <v>19461</v>
      </c>
      <c r="F6" s="578" t="s">
        <v>375</v>
      </c>
      <c r="G6" s="578" t="s">
        <v>7865</v>
      </c>
      <c r="H6" s="578" t="s">
        <v>19462</v>
      </c>
      <c r="I6" s="578" t="s">
        <v>19463</v>
      </c>
      <c r="J6" s="536"/>
      <c r="K6" s="536"/>
      <c r="L6" s="17"/>
      <c r="M6" s="27" t="b">
        <v>0</v>
      </c>
      <c r="N6" s="27" t="b">
        <v>0</v>
      </c>
      <c r="O6" s="2"/>
      <c r="P6" s="2"/>
      <c r="Q6" s="2"/>
      <c r="R6" s="2"/>
      <c r="S6" s="2"/>
      <c r="T6" s="2"/>
      <c r="U6" s="2"/>
      <c r="V6" s="2"/>
      <c r="W6" s="2"/>
      <c r="X6" s="2"/>
      <c r="Y6" s="2"/>
      <c r="Z6" s="2"/>
      <c r="AA6" s="2"/>
      <c r="AB6" s="2"/>
      <c r="AC6" s="2"/>
      <c r="AD6" s="2"/>
      <c r="AE6" s="2"/>
      <c r="AF6" s="2"/>
    </row>
    <row r="7" ht="15.75" customHeight="1">
      <c r="B7" s="29" t="s">
        <v>19450</v>
      </c>
      <c r="C7" s="38" t="s">
        <v>610</v>
      </c>
      <c r="D7" s="403" t="s">
        <v>19464</v>
      </c>
      <c r="E7" s="403" t="s">
        <v>19465</v>
      </c>
      <c r="F7" s="578" t="s">
        <v>3399</v>
      </c>
      <c r="G7" s="578" t="s">
        <v>7865</v>
      </c>
      <c r="H7" s="578" t="s">
        <v>19466</v>
      </c>
      <c r="I7" s="578" t="s">
        <v>19467</v>
      </c>
      <c r="J7" s="536"/>
      <c r="K7" s="536"/>
      <c r="L7" s="17"/>
      <c r="M7" s="27" t="b">
        <v>0</v>
      </c>
      <c r="N7" s="27" t="b">
        <v>0</v>
      </c>
      <c r="O7" s="2"/>
      <c r="P7" s="2"/>
      <c r="Q7" s="2"/>
      <c r="R7" s="2"/>
      <c r="S7" s="2"/>
      <c r="T7" s="2"/>
      <c r="U7" s="2"/>
      <c r="V7" s="2"/>
      <c r="W7" s="2"/>
      <c r="X7" s="2"/>
      <c r="Y7" s="2"/>
      <c r="Z7" s="2"/>
      <c r="AA7" s="2"/>
      <c r="AB7" s="2"/>
      <c r="AC7" s="2"/>
      <c r="AD7" s="2"/>
      <c r="AE7" s="2"/>
      <c r="AF7" s="2"/>
    </row>
    <row r="8" ht="15.75" customHeight="1">
      <c r="B8" s="29" t="s">
        <v>19450</v>
      </c>
      <c r="C8" s="17"/>
      <c r="D8" s="536"/>
      <c r="E8" s="536"/>
      <c r="F8" s="594"/>
      <c r="G8" s="536"/>
      <c r="H8" s="536"/>
      <c r="I8" s="536"/>
      <c r="J8" s="536"/>
      <c r="K8" s="536"/>
      <c r="L8" s="17"/>
      <c r="M8" s="27" t="b">
        <v>0</v>
      </c>
      <c r="N8" s="27" t="b">
        <v>0</v>
      </c>
      <c r="O8" s="2"/>
      <c r="P8" s="2"/>
      <c r="Q8" s="2"/>
      <c r="R8" s="2"/>
      <c r="S8" s="2"/>
      <c r="T8" s="2"/>
      <c r="U8" s="2"/>
      <c r="V8" s="2"/>
      <c r="W8" s="2"/>
      <c r="X8" s="2"/>
      <c r="Y8" s="2"/>
      <c r="Z8" s="2"/>
      <c r="AA8" s="2"/>
      <c r="AB8" s="2"/>
      <c r="AC8" s="2"/>
      <c r="AD8" s="2"/>
      <c r="AE8" s="2"/>
      <c r="AF8" s="2"/>
    </row>
    <row r="9" ht="15.75" customHeight="1">
      <c r="A9" s="18"/>
      <c r="B9" s="19">
        <v>44602.0</v>
      </c>
      <c r="C9" s="17"/>
      <c r="D9" s="17"/>
      <c r="E9" s="17"/>
      <c r="F9" s="17"/>
      <c r="G9" s="17"/>
      <c r="H9" s="17"/>
      <c r="I9" s="17"/>
      <c r="J9" s="17"/>
      <c r="K9" s="17"/>
      <c r="L9" s="17"/>
      <c r="M9" s="27" t="b">
        <v>0</v>
      </c>
      <c r="N9" s="27" t="b">
        <v>0</v>
      </c>
      <c r="O9" s="2"/>
      <c r="P9" s="2"/>
      <c r="Q9" s="2"/>
      <c r="R9" s="2"/>
      <c r="S9" s="2"/>
      <c r="T9" s="2"/>
      <c r="U9" s="2"/>
      <c r="V9" s="2"/>
      <c r="W9" s="2"/>
      <c r="X9" s="2"/>
      <c r="Y9" s="2"/>
      <c r="Z9" s="2"/>
      <c r="AA9" s="2"/>
      <c r="AB9" s="2"/>
      <c r="AC9" s="2"/>
      <c r="AD9" s="2"/>
      <c r="AE9" s="2"/>
      <c r="AF9" s="2"/>
    </row>
    <row r="10" ht="15.75" customHeight="1">
      <c r="A10" s="593"/>
      <c r="B10" s="29" t="s">
        <v>19450</v>
      </c>
      <c r="C10" s="138" t="s">
        <v>404</v>
      </c>
      <c r="D10" s="437" t="s">
        <v>19468</v>
      </c>
      <c r="E10" s="437" t="s">
        <v>19469</v>
      </c>
      <c r="F10" s="595">
        <v>0.5</v>
      </c>
      <c r="G10" s="596" t="s">
        <v>19470</v>
      </c>
      <c r="H10" s="596" t="s">
        <v>19471</v>
      </c>
      <c r="I10" s="437" t="s">
        <v>19472</v>
      </c>
      <c r="J10" s="536" t="s">
        <v>19473</v>
      </c>
      <c r="K10" s="536"/>
      <c r="L10" s="17"/>
      <c r="M10" s="27" t="b">
        <v>0</v>
      </c>
      <c r="N10" s="27" t="b">
        <v>0</v>
      </c>
      <c r="O10" s="2"/>
      <c r="P10" s="2"/>
      <c r="Q10" s="2"/>
      <c r="R10" s="2"/>
      <c r="S10" s="2"/>
      <c r="T10" s="2"/>
      <c r="U10" s="2"/>
      <c r="V10" s="2"/>
      <c r="W10" s="2"/>
      <c r="X10" s="2"/>
      <c r="Y10" s="2"/>
      <c r="Z10" s="2"/>
      <c r="AA10" s="2"/>
      <c r="AB10" s="2"/>
      <c r="AC10" s="2"/>
      <c r="AD10" s="2"/>
      <c r="AE10" s="2"/>
      <c r="AF10" s="2"/>
    </row>
    <row r="11" ht="15.75" customHeight="1">
      <c r="A11" s="593" t="s">
        <v>1350</v>
      </c>
      <c r="B11" s="29" t="s">
        <v>19450</v>
      </c>
      <c r="C11" s="87" t="s">
        <v>404</v>
      </c>
      <c r="D11" s="403" t="s">
        <v>19474</v>
      </c>
      <c r="E11" s="403" t="s">
        <v>19475</v>
      </c>
      <c r="F11" s="597">
        <v>0.5416666666666666</v>
      </c>
      <c r="G11" s="578" t="s">
        <v>19470</v>
      </c>
      <c r="H11" s="578" t="s">
        <v>19476</v>
      </c>
      <c r="I11" s="403" t="s">
        <v>19477</v>
      </c>
      <c r="J11" s="536"/>
      <c r="K11" s="536"/>
      <c r="L11" s="17"/>
      <c r="M11" s="27" t="b">
        <v>0</v>
      </c>
      <c r="N11" s="27" t="b">
        <v>0</v>
      </c>
      <c r="O11" s="2"/>
      <c r="P11" s="2"/>
      <c r="Q11" s="2"/>
      <c r="R11" s="2"/>
      <c r="S11" s="2"/>
      <c r="T11" s="2"/>
      <c r="U11" s="2"/>
      <c r="V11" s="2"/>
      <c r="W11" s="2"/>
      <c r="X11" s="2"/>
      <c r="Y11" s="2"/>
      <c r="Z11" s="2"/>
      <c r="AA11" s="2"/>
      <c r="AB11" s="2"/>
      <c r="AC11" s="2"/>
      <c r="AD11" s="2"/>
      <c r="AE11" s="2"/>
      <c r="AF11" s="2"/>
    </row>
    <row r="12" ht="15.75" customHeight="1">
      <c r="B12" s="29" t="s">
        <v>19450</v>
      </c>
      <c r="C12" s="138" t="s">
        <v>404</v>
      </c>
      <c r="D12" s="437" t="s">
        <v>19478</v>
      </c>
      <c r="E12" s="437" t="s">
        <v>19479</v>
      </c>
      <c r="F12" s="595">
        <v>0.625</v>
      </c>
      <c r="G12" s="596" t="s">
        <v>19480</v>
      </c>
      <c r="H12" s="596" t="s">
        <v>19481</v>
      </c>
      <c r="I12" s="437" t="s">
        <v>19482</v>
      </c>
      <c r="J12" s="536" t="s">
        <v>19483</v>
      </c>
      <c r="K12" s="536"/>
      <c r="L12" s="17"/>
      <c r="M12" s="27" t="b">
        <v>0</v>
      </c>
      <c r="N12" s="27" t="b">
        <v>0</v>
      </c>
      <c r="O12" s="2"/>
      <c r="P12" s="2"/>
      <c r="Q12" s="2"/>
      <c r="R12" s="2"/>
      <c r="S12" s="2"/>
      <c r="T12" s="2"/>
      <c r="U12" s="2"/>
      <c r="V12" s="2"/>
      <c r="W12" s="2"/>
      <c r="X12" s="2"/>
      <c r="Y12" s="2"/>
      <c r="Z12" s="2"/>
      <c r="AA12" s="2"/>
      <c r="AB12" s="2"/>
      <c r="AC12" s="2"/>
      <c r="AD12" s="2"/>
      <c r="AE12" s="2"/>
      <c r="AF12" s="2"/>
    </row>
    <row r="13" ht="15.75" customHeight="1">
      <c r="B13" s="29" t="s">
        <v>19450</v>
      </c>
      <c r="C13" s="87" t="s">
        <v>404</v>
      </c>
      <c r="D13" s="403" t="s">
        <v>19484</v>
      </c>
      <c r="E13" s="403" t="s">
        <v>19485</v>
      </c>
      <c r="F13" s="597">
        <v>0.7083333333333334</v>
      </c>
      <c r="G13" s="578" t="s">
        <v>19480</v>
      </c>
      <c r="H13" s="578" t="s">
        <v>19486</v>
      </c>
      <c r="I13" s="403" t="s">
        <v>19487</v>
      </c>
      <c r="J13" s="536" t="s">
        <v>593</v>
      </c>
      <c r="K13" s="536"/>
      <c r="L13" s="17"/>
      <c r="M13" s="27" t="b">
        <v>0</v>
      </c>
      <c r="N13" s="27" t="b">
        <v>0</v>
      </c>
      <c r="O13" s="2"/>
      <c r="P13" s="2"/>
      <c r="Q13" s="2"/>
      <c r="R13" s="2"/>
      <c r="S13" s="2"/>
      <c r="T13" s="2"/>
      <c r="U13" s="2"/>
      <c r="V13" s="2"/>
      <c r="W13" s="2"/>
      <c r="X13" s="2"/>
      <c r="Y13" s="2"/>
      <c r="Z13" s="2"/>
      <c r="AA13" s="2"/>
      <c r="AB13" s="2"/>
      <c r="AC13" s="2"/>
      <c r="AD13" s="2"/>
      <c r="AE13" s="2"/>
      <c r="AF13" s="2"/>
    </row>
    <row r="14" ht="15.75" customHeight="1">
      <c r="B14" s="29" t="s">
        <v>19450</v>
      </c>
      <c r="C14" s="17"/>
      <c r="D14" s="536"/>
      <c r="E14" s="536"/>
      <c r="F14" s="594"/>
      <c r="G14" s="536"/>
      <c r="H14" s="536"/>
      <c r="I14" s="536"/>
      <c r="J14" s="536"/>
      <c r="K14" s="536"/>
      <c r="L14" s="17"/>
      <c r="M14" s="27" t="b">
        <v>0</v>
      </c>
      <c r="N14" s="27" t="b">
        <v>0</v>
      </c>
      <c r="O14" s="2"/>
      <c r="P14" s="2"/>
      <c r="Q14" s="2"/>
      <c r="R14" s="2"/>
      <c r="S14" s="2"/>
      <c r="T14" s="2"/>
      <c r="U14" s="2"/>
      <c r="V14" s="2"/>
      <c r="W14" s="2"/>
      <c r="X14" s="2"/>
      <c r="Y14" s="2"/>
      <c r="Z14" s="2"/>
      <c r="AA14" s="2"/>
      <c r="AB14" s="2"/>
      <c r="AC14" s="2"/>
      <c r="AD14" s="2"/>
      <c r="AE14" s="2"/>
      <c r="AF14" s="2"/>
    </row>
    <row r="15" ht="15.75" customHeight="1">
      <c r="B15" s="29" t="s">
        <v>19450</v>
      </c>
      <c r="C15" s="17"/>
      <c r="D15" s="536"/>
      <c r="E15" s="536"/>
      <c r="F15" s="594"/>
      <c r="G15" s="536"/>
      <c r="H15" s="536"/>
      <c r="I15" s="536"/>
      <c r="J15" s="536"/>
      <c r="K15" s="536"/>
      <c r="L15" s="17"/>
      <c r="M15" s="27" t="b">
        <v>0</v>
      </c>
      <c r="N15" s="27" t="b">
        <v>0</v>
      </c>
      <c r="O15" s="2"/>
      <c r="P15" s="2"/>
      <c r="Q15" s="2"/>
      <c r="R15" s="2"/>
      <c r="S15" s="2"/>
      <c r="T15" s="2"/>
      <c r="U15" s="2"/>
      <c r="V15" s="2"/>
      <c r="W15" s="2"/>
      <c r="X15" s="2"/>
      <c r="Y15" s="2"/>
      <c r="Z15" s="2"/>
      <c r="AA15" s="2"/>
      <c r="AB15" s="2"/>
      <c r="AC15" s="2"/>
      <c r="AD15" s="2"/>
      <c r="AE15" s="2"/>
      <c r="AF15" s="2"/>
    </row>
    <row r="16" ht="15.75" customHeight="1">
      <c r="B16" s="29" t="s">
        <v>19450</v>
      </c>
      <c r="C16" s="17"/>
      <c r="D16" s="536"/>
      <c r="E16" s="536"/>
      <c r="F16" s="594"/>
      <c r="G16" s="536"/>
      <c r="H16" s="536"/>
      <c r="I16" s="536"/>
      <c r="J16" s="536"/>
      <c r="K16" s="536"/>
      <c r="L16" s="17"/>
      <c r="M16" s="27" t="b">
        <v>0</v>
      </c>
      <c r="N16" s="27" t="b">
        <v>0</v>
      </c>
      <c r="O16" s="2"/>
      <c r="P16" s="2"/>
      <c r="Q16" s="2"/>
      <c r="R16" s="2"/>
      <c r="S16" s="2"/>
      <c r="T16" s="2"/>
      <c r="U16" s="2"/>
      <c r="V16" s="2"/>
      <c r="W16" s="2"/>
      <c r="X16" s="2"/>
      <c r="Y16" s="2"/>
      <c r="Z16" s="2"/>
      <c r="AA16" s="2"/>
      <c r="AB16" s="2"/>
      <c r="AC16" s="2"/>
      <c r="AD16" s="2"/>
      <c r="AE16" s="2"/>
      <c r="AF16" s="2"/>
    </row>
    <row r="17" ht="15.75" customHeight="1">
      <c r="A17" s="18"/>
      <c r="B17" s="19">
        <v>44603.0</v>
      </c>
      <c r="C17" s="17"/>
      <c r="D17" s="17"/>
      <c r="E17" s="17"/>
      <c r="F17" s="17"/>
      <c r="G17" s="17"/>
      <c r="H17" s="17"/>
      <c r="I17" s="17"/>
      <c r="J17" s="17"/>
      <c r="K17" s="17"/>
      <c r="L17" s="17"/>
      <c r="M17" s="27" t="b">
        <v>0</v>
      </c>
      <c r="N17" s="27" t="b">
        <v>0</v>
      </c>
      <c r="O17" s="2"/>
      <c r="P17" s="2"/>
      <c r="Q17" s="2"/>
      <c r="R17" s="2"/>
      <c r="S17" s="2"/>
      <c r="T17" s="2"/>
      <c r="U17" s="2"/>
      <c r="V17" s="2"/>
      <c r="W17" s="2"/>
      <c r="X17" s="2"/>
      <c r="Y17" s="2"/>
      <c r="Z17" s="2"/>
      <c r="AA17" s="2"/>
      <c r="AB17" s="2"/>
      <c r="AC17" s="2"/>
      <c r="AD17" s="2"/>
      <c r="AE17" s="2"/>
      <c r="AF17" s="2"/>
    </row>
    <row r="18" ht="15.75" customHeight="1">
      <c r="A18" s="593" t="s">
        <v>1350</v>
      </c>
      <c r="B18" s="29" t="s">
        <v>19450</v>
      </c>
      <c r="C18" s="87" t="s">
        <v>404</v>
      </c>
      <c r="D18" s="403" t="s">
        <v>19488</v>
      </c>
      <c r="E18" s="403" t="s">
        <v>19489</v>
      </c>
      <c r="F18" s="597">
        <v>0.4583333333333333</v>
      </c>
      <c r="G18" s="578" t="s">
        <v>19490</v>
      </c>
      <c r="H18" s="578" t="s">
        <v>19491</v>
      </c>
      <c r="I18" s="403" t="s">
        <v>19492</v>
      </c>
      <c r="J18" s="536"/>
      <c r="K18" s="536"/>
      <c r="L18" s="17"/>
      <c r="M18" s="27" t="b">
        <v>0</v>
      </c>
      <c r="N18" s="27" t="b">
        <v>0</v>
      </c>
      <c r="O18" s="2"/>
      <c r="P18" s="2"/>
      <c r="Q18" s="2"/>
      <c r="R18" s="2"/>
      <c r="S18" s="2"/>
      <c r="T18" s="2"/>
      <c r="U18" s="2"/>
      <c r="V18" s="2"/>
      <c r="W18" s="2"/>
      <c r="X18" s="2"/>
      <c r="Y18" s="2"/>
      <c r="Z18" s="2"/>
      <c r="AA18" s="2"/>
      <c r="AB18" s="2"/>
      <c r="AC18" s="2"/>
      <c r="AD18" s="2"/>
      <c r="AE18" s="2"/>
      <c r="AF18" s="2"/>
    </row>
    <row r="19" ht="15.75" customHeight="1">
      <c r="B19" s="29" t="s">
        <v>19450</v>
      </c>
      <c r="C19" s="38" t="s">
        <v>404</v>
      </c>
      <c r="D19" s="403" t="s">
        <v>19493</v>
      </c>
      <c r="E19" s="403" t="s">
        <v>19494</v>
      </c>
      <c r="F19" s="597">
        <v>0.6041666666666666</v>
      </c>
      <c r="G19" s="578" t="s">
        <v>19495</v>
      </c>
      <c r="H19" s="578" t="s">
        <v>19496</v>
      </c>
      <c r="I19" s="403" t="s">
        <v>19497</v>
      </c>
      <c r="J19" s="536"/>
      <c r="K19" s="536"/>
      <c r="L19" s="17"/>
      <c r="M19" s="27" t="b">
        <v>0</v>
      </c>
      <c r="N19" s="27" t="b">
        <v>0</v>
      </c>
      <c r="O19" s="2"/>
      <c r="P19" s="2"/>
      <c r="Q19" s="2"/>
      <c r="R19" s="2"/>
      <c r="S19" s="2"/>
      <c r="T19" s="2"/>
      <c r="U19" s="2"/>
      <c r="V19" s="2"/>
      <c r="W19" s="2"/>
      <c r="X19" s="2"/>
      <c r="Y19" s="2"/>
      <c r="Z19" s="2"/>
      <c r="AA19" s="2"/>
      <c r="AB19" s="2"/>
      <c r="AC19" s="2"/>
      <c r="AD19" s="2"/>
      <c r="AE19" s="2"/>
      <c r="AF19" s="2"/>
    </row>
    <row r="20" ht="15.75" customHeight="1">
      <c r="B20" s="29" t="s">
        <v>19450</v>
      </c>
      <c r="C20" s="33" t="s">
        <v>404</v>
      </c>
      <c r="D20" s="437" t="s">
        <v>19498</v>
      </c>
      <c r="E20" s="437" t="s">
        <v>19499</v>
      </c>
      <c r="F20" s="595">
        <v>0.6666666666666666</v>
      </c>
      <c r="G20" s="596" t="s">
        <v>19470</v>
      </c>
      <c r="H20" s="596" t="s">
        <v>19500</v>
      </c>
      <c r="I20" s="437" t="s">
        <v>19501</v>
      </c>
      <c r="J20" s="536" t="s">
        <v>19502</v>
      </c>
      <c r="L20" s="17"/>
      <c r="M20" s="27" t="b">
        <v>0</v>
      </c>
      <c r="N20" s="27" t="b">
        <v>0</v>
      </c>
      <c r="O20" s="2"/>
      <c r="P20" s="2"/>
      <c r="Q20" s="2"/>
      <c r="R20" s="2"/>
      <c r="S20" s="2"/>
      <c r="T20" s="2"/>
      <c r="U20" s="2"/>
      <c r="V20" s="2"/>
      <c r="W20" s="2"/>
      <c r="X20" s="2"/>
      <c r="Y20" s="2"/>
      <c r="Z20" s="2"/>
      <c r="AA20" s="2"/>
      <c r="AB20" s="2"/>
      <c r="AC20" s="2"/>
      <c r="AD20" s="2"/>
      <c r="AE20" s="2"/>
      <c r="AF20" s="2"/>
    </row>
    <row r="21" ht="15.75" customHeight="1">
      <c r="B21" s="29" t="s">
        <v>19450</v>
      </c>
      <c r="C21" s="17"/>
      <c r="D21" s="536"/>
      <c r="E21" s="536"/>
      <c r="F21" s="594"/>
      <c r="G21" s="536"/>
      <c r="H21" s="536"/>
      <c r="I21" s="536"/>
      <c r="J21" s="536"/>
      <c r="K21" s="536"/>
      <c r="L21" s="17"/>
      <c r="M21" s="27" t="b">
        <v>0</v>
      </c>
      <c r="N21" s="27" t="b">
        <v>0</v>
      </c>
      <c r="O21" s="2"/>
      <c r="P21" s="2"/>
      <c r="Q21" s="2"/>
      <c r="R21" s="2"/>
      <c r="S21" s="2"/>
      <c r="T21" s="2"/>
      <c r="U21" s="2"/>
      <c r="V21" s="2"/>
      <c r="W21" s="2"/>
      <c r="X21" s="2"/>
      <c r="Y21" s="2"/>
      <c r="Z21" s="2"/>
      <c r="AA21" s="2"/>
      <c r="AB21" s="2"/>
      <c r="AC21" s="2"/>
      <c r="AD21" s="2"/>
      <c r="AE21" s="2"/>
      <c r="AF21" s="2"/>
    </row>
    <row r="22" ht="15.75" customHeight="1">
      <c r="B22" s="29" t="s">
        <v>19450</v>
      </c>
      <c r="C22" s="17"/>
      <c r="D22" s="536"/>
      <c r="E22" s="536"/>
      <c r="F22" s="594"/>
      <c r="G22" s="536"/>
      <c r="I22" s="536"/>
      <c r="J22" s="536"/>
      <c r="K22" s="536"/>
      <c r="L22" s="17"/>
      <c r="M22" s="27" t="b">
        <v>0</v>
      </c>
      <c r="N22" s="27" t="b">
        <v>0</v>
      </c>
      <c r="O22" s="2"/>
      <c r="P22" s="2"/>
      <c r="Q22" s="2"/>
      <c r="R22" s="2"/>
      <c r="S22" s="2"/>
      <c r="T22" s="2"/>
      <c r="U22" s="2"/>
      <c r="V22" s="2"/>
      <c r="W22" s="2"/>
      <c r="X22" s="2"/>
      <c r="Y22" s="2"/>
      <c r="Z22" s="2"/>
      <c r="AA22" s="2"/>
      <c r="AB22" s="2"/>
      <c r="AC22" s="2"/>
      <c r="AD22" s="2"/>
      <c r="AE22" s="2"/>
      <c r="AF22" s="2"/>
    </row>
    <row r="23" ht="15.75" customHeight="1">
      <c r="B23" s="29" t="s">
        <v>19450</v>
      </c>
      <c r="C23" s="17"/>
      <c r="D23" s="536"/>
      <c r="E23" s="536"/>
      <c r="F23" s="594"/>
      <c r="G23" s="536"/>
      <c r="H23" s="536"/>
      <c r="I23" s="536"/>
      <c r="J23" s="536"/>
      <c r="K23" s="536"/>
      <c r="L23" s="17"/>
      <c r="M23" s="27" t="b">
        <v>0</v>
      </c>
      <c r="N23" s="27" t="b">
        <v>0</v>
      </c>
      <c r="O23" s="2"/>
      <c r="P23" s="2"/>
      <c r="Q23" s="2"/>
      <c r="R23" s="2"/>
      <c r="S23" s="2"/>
      <c r="T23" s="2"/>
      <c r="U23" s="2"/>
      <c r="V23" s="2"/>
      <c r="W23" s="2"/>
      <c r="X23" s="2"/>
      <c r="Y23" s="2"/>
      <c r="Z23" s="2"/>
      <c r="AA23" s="2"/>
      <c r="AB23" s="2"/>
      <c r="AC23" s="2"/>
      <c r="AD23" s="2"/>
      <c r="AE23" s="2"/>
      <c r="AF23" s="2"/>
    </row>
    <row r="24" ht="15.75" customHeight="1">
      <c r="A24" s="18"/>
      <c r="B24" s="135">
        <v>44615.0</v>
      </c>
      <c r="C24" s="27"/>
      <c r="D24" s="27"/>
      <c r="E24" s="27"/>
      <c r="F24" s="27"/>
      <c r="G24" s="27"/>
      <c r="H24" s="536"/>
      <c r="I24" s="27"/>
      <c r="J24" s="27"/>
      <c r="K24" s="27"/>
      <c r="L24" s="27"/>
      <c r="M24" s="27"/>
      <c r="N24" s="27"/>
    </row>
    <row r="25" ht="15.75" customHeight="1">
      <c r="A25" s="598" t="s">
        <v>1350</v>
      </c>
      <c r="B25" s="137" t="s">
        <v>19450</v>
      </c>
      <c r="C25" s="27"/>
      <c r="D25" s="27"/>
      <c r="E25" s="27"/>
      <c r="F25" s="27"/>
      <c r="G25" s="27"/>
      <c r="H25" s="27"/>
      <c r="I25" s="27"/>
      <c r="J25" s="27"/>
      <c r="K25" s="27"/>
      <c r="L25" s="27"/>
      <c r="M25" s="27"/>
      <c r="N25" s="27"/>
    </row>
    <row r="26" ht="15.75" customHeight="1">
      <c r="A26" s="113"/>
      <c r="B26" s="137" t="s">
        <v>19450</v>
      </c>
      <c r="C26" s="33" t="s">
        <v>610</v>
      </c>
      <c r="D26" s="437" t="s">
        <v>19503</v>
      </c>
      <c r="E26" s="437" t="s">
        <v>19504</v>
      </c>
      <c r="F26" s="81" t="s">
        <v>131</v>
      </c>
      <c r="G26" s="81" t="s">
        <v>19505</v>
      </c>
      <c r="H26" s="81" t="s">
        <v>19506</v>
      </c>
      <c r="I26" s="81" t="s">
        <v>19507</v>
      </c>
      <c r="J26" s="27" t="s">
        <v>19508</v>
      </c>
      <c r="K26" s="27"/>
      <c r="L26" s="27"/>
      <c r="M26" s="27"/>
      <c r="N26" s="27"/>
    </row>
    <row r="27" ht="15.75" customHeight="1">
      <c r="A27" s="113"/>
      <c r="B27" s="137" t="s">
        <v>19450</v>
      </c>
      <c r="C27" s="77" t="s">
        <v>167</v>
      </c>
      <c r="D27" s="42" t="s">
        <v>19509</v>
      </c>
      <c r="E27" s="42" t="s">
        <v>19510</v>
      </c>
      <c r="F27" s="77" t="s">
        <v>136</v>
      </c>
      <c r="G27" s="77" t="s">
        <v>19505</v>
      </c>
      <c r="H27" s="77" t="s">
        <v>19511</v>
      </c>
      <c r="I27" s="42" t="s">
        <v>19512</v>
      </c>
      <c r="J27" s="27"/>
      <c r="K27" s="27"/>
      <c r="L27" s="27"/>
      <c r="M27" s="27"/>
      <c r="N27" s="27"/>
    </row>
    <row r="28" ht="15.75" customHeight="1">
      <c r="A28" s="113"/>
      <c r="B28" s="137" t="s">
        <v>19450</v>
      </c>
      <c r="C28" s="27"/>
      <c r="D28" s="27"/>
      <c r="E28" s="27"/>
      <c r="F28" s="27"/>
      <c r="G28" s="27"/>
      <c r="H28" s="27"/>
      <c r="I28" s="27"/>
      <c r="J28" s="27"/>
      <c r="K28" s="27"/>
      <c r="L28" s="27"/>
      <c r="M28" s="27"/>
      <c r="N28" s="27"/>
    </row>
    <row r="29" ht="15.75" customHeight="1">
      <c r="A29" s="113"/>
      <c r="B29" s="137" t="s">
        <v>19450</v>
      </c>
      <c r="C29" s="27"/>
      <c r="D29" s="27"/>
      <c r="E29" s="27"/>
      <c r="F29" s="27"/>
      <c r="G29" s="27"/>
      <c r="H29" s="27"/>
      <c r="I29" s="27"/>
      <c r="J29" s="27"/>
      <c r="K29" s="27"/>
      <c r="L29" s="27"/>
      <c r="M29" s="27"/>
      <c r="N29" s="27"/>
    </row>
    <row r="30" ht="15.75" customHeight="1">
      <c r="A30" s="113"/>
      <c r="B30" s="137" t="s">
        <v>19450</v>
      </c>
      <c r="C30" s="27"/>
      <c r="D30" s="27"/>
      <c r="E30" s="27"/>
      <c r="F30" s="27"/>
      <c r="G30" s="27"/>
      <c r="H30" s="27"/>
      <c r="I30" s="27"/>
      <c r="J30" s="27"/>
      <c r="K30" s="27"/>
      <c r="L30" s="27"/>
      <c r="M30" s="27"/>
      <c r="N30" s="27"/>
    </row>
    <row r="31" ht="15.75" customHeight="1">
      <c r="A31" s="18"/>
      <c r="B31" s="135">
        <v>44618.0</v>
      </c>
      <c r="C31" s="27"/>
      <c r="D31" s="27"/>
      <c r="E31" s="27"/>
      <c r="F31" s="27"/>
      <c r="G31" s="27"/>
      <c r="H31" s="27"/>
      <c r="I31" s="27"/>
      <c r="J31" s="27"/>
      <c r="K31" s="27"/>
      <c r="L31" s="27"/>
      <c r="M31" s="27"/>
    </row>
    <row r="32" ht="15.75" customHeight="1">
      <c r="A32" s="598" t="s">
        <v>1350</v>
      </c>
      <c r="B32" s="137" t="s">
        <v>19450</v>
      </c>
      <c r="C32" s="27"/>
      <c r="D32" s="27"/>
      <c r="E32" s="27"/>
      <c r="F32" s="27"/>
      <c r="G32" s="27"/>
      <c r="H32" s="27"/>
      <c r="I32" s="27"/>
      <c r="J32" s="27"/>
      <c r="K32" s="27"/>
      <c r="L32" s="27"/>
      <c r="M32" s="27"/>
    </row>
    <row r="33" ht="15.75" customHeight="1">
      <c r="A33" s="113"/>
      <c r="B33" s="137" t="s">
        <v>19450</v>
      </c>
      <c r="C33" s="95" t="s">
        <v>167</v>
      </c>
      <c r="D33" s="506" t="s">
        <v>19509</v>
      </c>
      <c r="E33" s="506" t="s">
        <v>19510</v>
      </c>
      <c r="F33" s="599">
        <v>0.375</v>
      </c>
      <c r="G33" s="95" t="s">
        <v>19505</v>
      </c>
      <c r="H33" s="95" t="s">
        <v>19511</v>
      </c>
      <c r="I33" s="506" t="s">
        <v>19512</v>
      </c>
      <c r="J33" s="27" t="s">
        <v>255</v>
      </c>
      <c r="K33" s="27"/>
      <c r="L33" s="27"/>
      <c r="M33" s="27"/>
    </row>
    <row r="34" ht="15.75" customHeight="1">
      <c r="A34" s="113"/>
      <c r="B34" s="137" t="s">
        <v>19450</v>
      </c>
      <c r="C34" s="27"/>
      <c r="D34" s="27"/>
      <c r="E34" s="27"/>
      <c r="F34" s="27"/>
      <c r="G34" s="27"/>
      <c r="H34" s="27"/>
      <c r="I34" s="27"/>
      <c r="J34" s="27"/>
      <c r="K34" s="27"/>
      <c r="L34" s="27"/>
      <c r="M34" s="27"/>
    </row>
    <row r="35" ht="15.75" customHeight="1">
      <c r="A35" s="113"/>
      <c r="B35" s="137" t="s">
        <v>19450</v>
      </c>
      <c r="C35" s="27"/>
      <c r="D35" s="27"/>
      <c r="E35" s="27"/>
      <c r="F35" s="27"/>
      <c r="G35" s="27"/>
      <c r="H35" s="27"/>
      <c r="I35" s="27"/>
      <c r="J35" s="27"/>
      <c r="K35" s="27"/>
      <c r="L35" s="27"/>
      <c r="M35" s="27"/>
    </row>
    <row r="36" ht="15.75" customHeight="1">
      <c r="A36" s="113"/>
      <c r="B36" s="137" t="s">
        <v>19450</v>
      </c>
      <c r="C36" s="27"/>
      <c r="D36" s="27"/>
      <c r="E36" s="27"/>
      <c r="F36" s="27"/>
      <c r="G36" s="27"/>
      <c r="H36" s="27"/>
      <c r="I36" s="27"/>
      <c r="J36" s="27"/>
      <c r="K36" s="27"/>
      <c r="L36" s="27"/>
      <c r="M36" s="27"/>
    </row>
    <row r="37" ht="15.75" customHeight="1">
      <c r="A37" s="113"/>
      <c r="B37" s="137" t="s">
        <v>19450</v>
      </c>
      <c r="C37" s="27"/>
      <c r="D37" s="27"/>
      <c r="E37" s="27"/>
      <c r="F37" s="27"/>
      <c r="G37" s="27"/>
      <c r="H37" s="27"/>
      <c r="I37" s="27"/>
      <c r="J37" s="27"/>
      <c r="K37" s="27"/>
      <c r="L37" s="27"/>
      <c r="M37" s="27"/>
    </row>
    <row r="38" ht="15.75" customHeight="1">
      <c r="C38" s="27"/>
      <c r="D38" s="27"/>
      <c r="E38" s="27"/>
      <c r="F38" s="27"/>
      <c r="G38" s="27"/>
      <c r="H38" s="27"/>
      <c r="I38" s="27"/>
      <c r="J38" s="27"/>
      <c r="K38" s="27"/>
      <c r="L38" s="27"/>
      <c r="M38" s="27"/>
    </row>
    <row r="39" ht="15.75" customHeight="1">
      <c r="C39" s="27"/>
      <c r="D39" s="27"/>
      <c r="E39" s="27"/>
      <c r="F39" s="27"/>
      <c r="G39" s="27"/>
      <c r="H39" s="27"/>
      <c r="I39" s="27"/>
      <c r="J39" s="27"/>
      <c r="K39" s="27"/>
      <c r="L39" s="27"/>
      <c r="M39" s="27"/>
    </row>
    <row r="40" ht="15.75" customHeight="1">
      <c r="C40" s="27"/>
      <c r="D40" s="27"/>
      <c r="E40" s="27"/>
      <c r="F40" s="27"/>
      <c r="G40" s="27"/>
      <c r="H40" s="27"/>
      <c r="I40" s="27"/>
      <c r="J40" s="27"/>
      <c r="K40" s="27"/>
      <c r="L40" s="27"/>
      <c r="M40" s="27"/>
    </row>
    <row r="41" ht="15.75" customHeight="1">
      <c r="C41" s="27"/>
      <c r="D41" s="27"/>
      <c r="E41" s="27"/>
      <c r="F41" s="27"/>
      <c r="G41" s="27"/>
      <c r="H41" s="27"/>
      <c r="I41" s="27"/>
      <c r="J41" s="27"/>
      <c r="K41" s="27"/>
      <c r="L41" s="27"/>
      <c r="M41" s="27"/>
    </row>
    <row r="42" ht="15.75" customHeight="1">
      <c r="C42" s="27"/>
      <c r="D42" s="27"/>
      <c r="E42" s="27"/>
      <c r="F42" s="27"/>
      <c r="G42" s="27"/>
      <c r="H42" s="27"/>
      <c r="I42" s="27"/>
      <c r="J42" s="27"/>
      <c r="K42" s="27"/>
      <c r="L42" s="27"/>
      <c r="M42" s="27"/>
    </row>
    <row r="43" ht="15.75" customHeight="1">
      <c r="C43" s="27"/>
      <c r="D43" s="27"/>
      <c r="E43" s="27"/>
      <c r="F43" s="27"/>
      <c r="G43" s="27"/>
      <c r="H43" s="27"/>
      <c r="I43" s="27"/>
      <c r="J43" s="27"/>
      <c r="K43" s="27"/>
      <c r="L43" s="27"/>
      <c r="M43" s="27"/>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8"/>
    <mergeCell ref="A11:A16"/>
    <mergeCell ref="A18:A23"/>
    <mergeCell ref="A25:A30"/>
    <mergeCell ref="A32:A37"/>
  </mergeCells>
  <dataValidations>
    <dataValidation type="list" allowBlank="1" showErrorMessage="1" sqref="C10:C13 C18 C27 C33">
      <formula1>'Durum Parametreler'!$L$2:$L$44</formula1>
    </dataValidation>
  </dataValidation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10" max="10" width="8.75"/>
  </cols>
  <sheetData>
    <row r="1" ht="15.75" customHeight="1">
      <c r="A1" s="600" t="s">
        <v>1311</v>
      </c>
      <c r="B1" s="600" t="s">
        <v>1312</v>
      </c>
      <c r="C1" s="199" t="s">
        <v>1313</v>
      </c>
      <c r="D1" s="600" t="s">
        <v>1314</v>
      </c>
      <c r="E1" s="600" t="s">
        <v>1315</v>
      </c>
      <c r="F1" s="600" t="s">
        <v>1316</v>
      </c>
      <c r="G1" s="601" t="s">
        <v>1317</v>
      </c>
      <c r="H1" s="601" t="s">
        <v>1318</v>
      </c>
      <c r="I1" s="601" t="s">
        <v>1319</v>
      </c>
      <c r="J1" s="201" t="s">
        <v>1320</v>
      </c>
      <c r="K1" s="600" t="s">
        <v>1321</v>
      </c>
      <c r="L1" s="600" t="s">
        <v>1322</v>
      </c>
      <c r="M1" s="600" t="s">
        <v>1323</v>
      </c>
      <c r="N1" s="600" t="s">
        <v>1324</v>
      </c>
      <c r="O1" s="600" t="s">
        <v>57</v>
      </c>
      <c r="P1" s="600" t="s">
        <v>1325</v>
      </c>
      <c r="Q1" s="602" t="s">
        <v>19513</v>
      </c>
      <c r="R1" s="603" t="s">
        <v>19514</v>
      </c>
      <c r="S1" s="603" t="s">
        <v>1326</v>
      </c>
      <c r="T1" s="603" t="s">
        <v>8932</v>
      </c>
      <c r="U1" s="603" t="s">
        <v>51</v>
      </c>
      <c r="V1" s="603" t="s">
        <v>1328</v>
      </c>
      <c r="W1" s="603" t="s">
        <v>1329</v>
      </c>
      <c r="X1" s="604" t="s">
        <v>1330</v>
      </c>
      <c r="Y1" s="604" t="s">
        <v>1331</v>
      </c>
      <c r="Z1" s="204" t="s">
        <v>1332</v>
      </c>
      <c r="AA1" s="204" t="s">
        <v>1333</v>
      </c>
      <c r="AB1" s="204" t="s">
        <v>1334</v>
      </c>
      <c r="AC1" s="204" t="s">
        <v>1335</v>
      </c>
      <c r="AD1" s="204" t="s">
        <v>1336</v>
      </c>
      <c r="AE1" s="204" t="s">
        <v>1337</v>
      </c>
      <c r="AF1" s="204" t="s">
        <v>1338</v>
      </c>
      <c r="AG1" s="204" t="s">
        <v>1339</v>
      </c>
      <c r="AH1" s="204" t="s">
        <v>1340</v>
      </c>
      <c r="AI1" s="204" t="s">
        <v>1341</v>
      </c>
      <c r="AJ1" s="204" t="s">
        <v>1342</v>
      </c>
      <c r="AK1" s="204" t="s">
        <v>1343</v>
      </c>
      <c r="AL1" s="204" t="s">
        <v>1344</v>
      </c>
      <c r="AM1" s="204" t="s">
        <v>1345</v>
      </c>
      <c r="AN1" s="204" t="s">
        <v>1346</v>
      </c>
      <c r="AO1" s="204" t="s">
        <v>1347</v>
      </c>
    </row>
    <row r="2" ht="15.75" customHeight="1">
      <c r="A2" s="227" t="s">
        <v>19515</v>
      </c>
      <c r="B2" s="227" t="s">
        <v>19516</v>
      </c>
      <c r="C2" s="196" t="str">
        <f>VLOOKUP(A2,'import Sinop'!A:P,3,0)</f>
        <v>DOĞRU</v>
      </c>
      <c r="D2" s="227" t="s">
        <v>1385</v>
      </c>
      <c r="E2" s="227">
        <f>VLOOKUP(A2,'import Sinop'!A:P,5,0)</f>
        <v>150</v>
      </c>
      <c r="F2" s="227">
        <f>VLOOKUP(A2,'import Sinop'!A:P,6,0)</f>
        <v>21</v>
      </c>
      <c r="G2" s="227">
        <f>VLOOKUP(A2,'import Sinop'!A:P,7,0)</f>
        <v>0</v>
      </c>
      <c r="H2" s="227">
        <f>VLOOKUP(A2,'import Sinop'!A:P,8,0)</f>
        <v>40</v>
      </c>
      <c r="I2" s="227">
        <f>VLOOKUP(A2,'import Sinop'!A:P,9,0)</f>
        <v>40</v>
      </c>
      <c r="J2" s="205">
        <f>VLOOKUP(A2,'import Sinop'!A:P,10,0)</f>
        <v>0</v>
      </c>
      <c r="K2" s="227" t="s">
        <v>19517</v>
      </c>
      <c r="L2" s="227">
        <v>3.68260101E9</v>
      </c>
      <c r="M2" s="227" t="s">
        <v>1350</v>
      </c>
      <c r="N2" s="227" t="s">
        <v>19518</v>
      </c>
      <c r="O2" s="227" t="s">
        <v>19519</v>
      </c>
      <c r="P2" s="605" t="str">
        <f>VLOOKUP(A2,'import Sinop'!A:P,16,0)</f>
        <v>Geleneksel</v>
      </c>
      <c r="Q2" s="2"/>
      <c r="R2" s="1" t="b">
        <v>1</v>
      </c>
      <c r="S2" s="1" t="b">
        <v>0</v>
      </c>
      <c r="T2" s="1" t="s">
        <v>29</v>
      </c>
      <c r="U2" s="1"/>
      <c r="V2" s="2"/>
      <c r="W2" s="2" t="s">
        <v>19520</v>
      </c>
      <c r="X2" s="208"/>
      <c r="Y2" s="208"/>
      <c r="Z2" s="1"/>
      <c r="AA2" s="1" t="s">
        <v>1353</v>
      </c>
      <c r="AB2" s="208">
        <v>44601.0</v>
      </c>
      <c r="AC2" s="1"/>
      <c r="AD2" s="208"/>
      <c r="AE2" s="1"/>
      <c r="AF2" s="208"/>
      <c r="AG2" s="1"/>
      <c r="AH2" s="208"/>
      <c r="AI2" s="1"/>
      <c r="AJ2" s="208"/>
      <c r="AK2" s="1" t="s">
        <v>404</v>
      </c>
      <c r="AL2" s="1"/>
      <c r="AM2" s="1"/>
      <c r="AN2" s="1"/>
      <c r="AO2" s="1"/>
    </row>
    <row r="3" ht="15.75" customHeight="1">
      <c r="A3" s="211" t="s">
        <v>19521</v>
      </c>
      <c r="B3" s="211" t="s">
        <v>19522</v>
      </c>
      <c r="C3" s="196" t="str">
        <f>VLOOKUP(A3,'import Sinop'!A:P,3,0)</f>
        <v>DOĞRU</v>
      </c>
      <c r="D3" s="211" t="s">
        <v>1370</v>
      </c>
      <c r="E3" s="227">
        <f>VLOOKUP(A3,'import Sinop'!A:P,5,0)</f>
        <v>15</v>
      </c>
      <c r="F3" s="227">
        <f>VLOOKUP(A3,'import Sinop'!A:P,6,0)</f>
        <v>8</v>
      </c>
      <c r="G3" s="227">
        <f>VLOOKUP(A3,'import Sinop'!A:P,7,0)</f>
        <v>0</v>
      </c>
      <c r="H3" s="227">
        <f>VLOOKUP(A3,'import Sinop'!A:P,8,0)</f>
        <v>66</v>
      </c>
      <c r="I3" s="227">
        <f>VLOOKUP(A3,'import Sinop'!A:P,9,0)</f>
        <v>66</v>
      </c>
      <c r="J3" s="205">
        <f>VLOOKUP(A3,'import Sinop'!A:P,10,0)</f>
        <v>0</v>
      </c>
      <c r="K3" s="211" t="s">
        <v>19523</v>
      </c>
      <c r="L3" s="211">
        <v>3.686132013E9</v>
      </c>
      <c r="M3" s="211" t="s">
        <v>19524</v>
      </c>
      <c r="N3" s="211" t="s">
        <v>8562</v>
      </c>
      <c r="O3" s="211" t="s">
        <v>19525</v>
      </c>
      <c r="P3" s="605" t="str">
        <f>VLOOKUP(A3,'import Sinop'!A:P,16,0)</f>
        <v>Geleneksel</v>
      </c>
      <c r="Q3" s="2"/>
      <c r="R3" s="1" t="b">
        <v>0</v>
      </c>
      <c r="S3" s="1" t="b">
        <v>0</v>
      </c>
      <c r="T3" s="1"/>
      <c r="U3" s="1"/>
      <c r="V3" s="2"/>
      <c r="W3" s="606"/>
      <c r="X3" s="208"/>
      <c r="Y3" s="208"/>
      <c r="Z3" s="1"/>
      <c r="AA3" s="1"/>
      <c r="AB3" s="208"/>
      <c r="AC3" s="1"/>
      <c r="AD3" s="208"/>
      <c r="AE3" s="1"/>
      <c r="AF3" s="208"/>
      <c r="AG3" s="1"/>
      <c r="AH3" s="208"/>
      <c r="AI3" s="1"/>
      <c r="AJ3" s="208"/>
      <c r="AK3" s="1"/>
      <c r="AL3" s="1"/>
      <c r="AM3" s="1"/>
      <c r="AN3" s="1"/>
      <c r="AO3" s="1"/>
    </row>
    <row r="4" ht="15.75" customHeight="1">
      <c r="A4" s="227" t="s">
        <v>19526</v>
      </c>
      <c r="B4" s="227" t="s">
        <v>19527</v>
      </c>
      <c r="C4" s="196" t="str">
        <f>VLOOKUP(A4,'import Sinop'!A:P,3,0)</f>
        <v>DOĞRU</v>
      </c>
      <c r="D4" s="227" t="s">
        <v>1577</v>
      </c>
      <c r="E4" s="227">
        <f>VLOOKUP(A4,'import Sinop'!A:P,5,0)</f>
        <v>265</v>
      </c>
      <c r="F4" s="227">
        <f>VLOOKUP(A4,'import Sinop'!A:P,6,0)</f>
        <v>20</v>
      </c>
      <c r="G4" s="227">
        <f>VLOOKUP(A4,'import Sinop'!A:P,7,0)</f>
        <v>16</v>
      </c>
      <c r="H4" s="227">
        <f>VLOOKUP(A4,'import Sinop'!A:P,8,0)</f>
        <v>114</v>
      </c>
      <c r="I4" s="227">
        <f>VLOOKUP(A4,'import Sinop'!A:P,9,0)</f>
        <v>130</v>
      </c>
      <c r="J4" s="205">
        <f>VLOOKUP(A4,'import Sinop'!A:P,10,0)</f>
        <v>0.12</v>
      </c>
      <c r="K4" s="227" t="s">
        <v>19528</v>
      </c>
      <c r="L4" s="227">
        <v>3.682714646E9</v>
      </c>
      <c r="M4" s="227" t="s">
        <v>1350</v>
      </c>
      <c r="N4" s="227" t="s">
        <v>19529</v>
      </c>
      <c r="O4" s="227" t="s">
        <v>19530</v>
      </c>
      <c r="P4" s="605" t="str">
        <f>VLOOKUP(A4,'import Sinop'!A:P,16,0)</f>
        <v>Geleneksel</v>
      </c>
      <c r="Q4" s="2"/>
      <c r="R4" s="1" t="b">
        <v>1</v>
      </c>
      <c r="S4" s="1" t="b">
        <v>0</v>
      </c>
      <c r="T4" s="1" t="s">
        <v>27</v>
      </c>
      <c r="U4" s="1"/>
      <c r="V4" s="2"/>
      <c r="W4" s="2"/>
      <c r="X4" s="208"/>
      <c r="Y4" s="208"/>
      <c r="Z4" s="1"/>
      <c r="AA4" s="1"/>
      <c r="AB4" s="208"/>
      <c r="AC4" s="1"/>
      <c r="AD4" s="208"/>
      <c r="AE4" s="1"/>
      <c r="AF4" s="208"/>
      <c r="AG4" s="1"/>
      <c r="AH4" s="208"/>
      <c r="AI4" s="1"/>
      <c r="AJ4" s="208"/>
      <c r="AK4" s="1"/>
      <c r="AL4" s="1"/>
      <c r="AM4" s="1"/>
      <c r="AN4" s="1"/>
      <c r="AO4" s="1"/>
    </row>
    <row r="5" ht="15.75" customHeight="1">
      <c r="A5" s="227" t="s">
        <v>19531</v>
      </c>
      <c r="B5" s="227" t="s">
        <v>19532</v>
      </c>
      <c r="C5" s="196" t="str">
        <f>VLOOKUP(A5,'import Sinop'!A:P,3,0)</f>
        <v>DOĞRU</v>
      </c>
      <c r="D5" s="227" t="s">
        <v>1577</v>
      </c>
      <c r="E5" s="227">
        <f>VLOOKUP(A5,'import Sinop'!A:P,5,0)</f>
        <v>4574</v>
      </c>
      <c r="F5" s="227">
        <f>VLOOKUP(A5,'import Sinop'!A:P,6,0)</f>
        <v>325</v>
      </c>
      <c r="G5" s="227">
        <f>VLOOKUP(A5,'import Sinop'!A:P,7,0)</f>
        <v>23</v>
      </c>
      <c r="H5" s="227">
        <f>VLOOKUP(A5,'import Sinop'!A:P,8,0)</f>
        <v>111</v>
      </c>
      <c r="I5" s="227">
        <f>VLOOKUP(A5,'import Sinop'!A:P,9,0)</f>
        <v>134</v>
      </c>
      <c r="J5" s="205">
        <f>VLOOKUP(A5,'import Sinop'!A:P,10,0)</f>
        <v>0.17</v>
      </c>
      <c r="K5" s="227" t="s">
        <v>19528</v>
      </c>
      <c r="L5" s="227">
        <v>3.682614545E9</v>
      </c>
      <c r="M5" s="227" t="s">
        <v>1350</v>
      </c>
      <c r="N5" s="227" t="s">
        <v>2520</v>
      </c>
      <c r="O5" s="227" t="s">
        <v>19533</v>
      </c>
      <c r="P5" s="605" t="str">
        <f>VLOOKUP(A5,'import Sinop'!A:P,16,0)</f>
        <v>Geleneksel</v>
      </c>
      <c r="Q5" s="2"/>
      <c r="R5" s="1" t="b">
        <v>1</v>
      </c>
      <c r="S5" s="1" t="b">
        <v>0</v>
      </c>
      <c r="T5" s="1" t="s">
        <v>38</v>
      </c>
      <c r="U5" s="1"/>
      <c r="V5" s="2"/>
      <c r="W5" s="2" t="s">
        <v>19534</v>
      </c>
      <c r="X5" s="208"/>
      <c r="Y5" s="208"/>
      <c r="Z5" s="1"/>
      <c r="AA5" s="1" t="s">
        <v>1353</v>
      </c>
      <c r="AB5" s="208">
        <v>44601.0</v>
      </c>
      <c r="AC5" s="1"/>
      <c r="AD5" s="208"/>
      <c r="AE5" s="1"/>
      <c r="AF5" s="208"/>
      <c r="AG5" s="1"/>
      <c r="AH5" s="208"/>
      <c r="AI5" s="1"/>
      <c r="AJ5" s="208"/>
      <c r="AK5" s="1" t="s">
        <v>404</v>
      </c>
      <c r="AL5" s="1"/>
      <c r="AM5" s="1"/>
      <c r="AN5" s="1"/>
      <c r="AO5" s="1"/>
    </row>
    <row r="6" ht="15.75" customHeight="1">
      <c r="A6" s="211" t="s">
        <v>19535</v>
      </c>
      <c r="B6" s="211" t="s">
        <v>19536</v>
      </c>
      <c r="C6" s="196" t="str">
        <f>VLOOKUP(A6,'import Sinop'!A:P,3,0)</f>
        <v>DOĞRU</v>
      </c>
      <c r="D6" s="211" t="s">
        <v>1832</v>
      </c>
      <c r="E6" s="227" t="str">
        <f>VLOOKUP(A6,'import Sinop'!A:P,5,0)</f>
        <v/>
      </c>
      <c r="F6" s="227" t="str">
        <f>VLOOKUP(A6,'import Sinop'!A:P,6,0)</f>
        <v/>
      </c>
      <c r="G6" s="227">
        <f>VLOOKUP(A6,'import Sinop'!A:P,7,0)</f>
        <v>0</v>
      </c>
      <c r="H6" s="227">
        <f>VLOOKUP(A6,'import Sinop'!A:P,8,0)</f>
        <v>14</v>
      </c>
      <c r="I6" s="227">
        <f>VLOOKUP(A6,'import Sinop'!A:P,9,0)</f>
        <v>14</v>
      </c>
      <c r="J6" s="205">
        <f>VLOOKUP(A6,'import Sinop'!A:P,10,0)</f>
        <v>0</v>
      </c>
      <c r="K6" s="211" t="s">
        <v>19537</v>
      </c>
      <c r="L6" s="211">
        <v>5.445433157E9</v>
      </c>
      <c r="M6" s="211" t="s">
        <v>1350</v>
      </c>
      <c r="N6" s="211" t="s">
        <v>19538</v>
      </c>
      <c r="O6" s="211" t="s">
        <v>19539</v>
      </c>
      <c r="P6" s="605" t="str">
        <f>VLOOKUP(A6,'import Sinop'!A:P,16,0)</f>
        <v>Geleneksel</v>
      </c>
      <c r="Q6" s="2"/>
      <c r="R6" s="1" t="b">
        <v>0</v>
      </c>
      <c r="S6" s="1" t="b">
        <v>0</v>
      </c>
      <c r="T6" s="1"/>
      <c r="U6" s="1"/>
      <c r="V6" s="2"/>
      <c r="W6" s="606"/>
      <c r="X6" s="208"/>
      <c r="Y6" s="208"/>
      <c r="Z6" s="1"/>
      <c r="AA6" s="1"/>
      <c r="AB6" s="208"/>
      <c r="AC6" s="1"/>
      <c r="AD6" s="208"/>
      <c r="AE6" s="1"/>
      <c r="AF6" s="208"/>
      <c r="AG6" s="1"/>
      <c r="AH6" s="208"/>
      <c r="AI6" s="1"/>
      <c r="AJ6" s="208"/>
      <c r="AK6" s="1"/>
      <c r="AL6" s="1"/>
      <c r="AM6" s="1"/>
      <c r="AN6" s="1"/>
      <c r="AO6" s="1"/>
    </row>
    <row r="7" ht="15.75" customHeight="1">
      <c r="A7" s="227" t="s">
        <v>19540</v>
      </c>
      <c r="B7" s="227" t="s">
        <v>19541</v>
      </c>
      <c r="C7" s="196" t="str">
        <f>VLOOKUP(A7,'import Sinop'!A:P,3,0)</f>
        <v>DOĞRU</v>
      </c>
      <c r="D7" s="227" t="s">
        <v>1577</v>
      </c>
      <c r="E7" s="227">
        <f>VLOOKUP(A7,'import Sinop'!A:P,5,0)</f>
        <v>987</v>
      </c>
      <c r="F7" s="227">
        <f>VLOOKUP(A7,'import Sinop'!A:P,6,0)</f>
        <v>65</v>
      </c>
      <c r="G7" s="227">
        <f>VLOOKUP(A7,'import Sinop'!A:P,7,0)</f>
        <v>17</v>
      </c>
      <c r="H7" s="227">
        <f>VLOOKUP(A7,'import Sinop'!A:P,8,0)</f>
        <v>2</v>
      </c>
      <c r="I7" s="227">
        <f>VLOOKUP(A7,'import Sinop'!A:P,9,0)</f>
        <v>19</v>
      </c>
      <c r="J7" s="205">
        <f>VLOOKUP(A7,'import Sinop'!A:P,10,0)</f>
        <v>0.89</v>
      </c>
      <c r="K7" s="227" t="s">
        <v>19542</v>
      </c>
      <c r="L7" s="227">
        <v>3.682612718E9</v>
      </c>
      <c r="M7" s="227" t="s">
        <v>1350</v>
      </c>
      <c r="N7" s="227" t="s">
        <v>8131</v>
      </c>
      <c r="O7" s="227" t="s">
        <v>19543</v>
      </c>
      <c r="P7" s="605" t="str">
        <f>VLOOKUP(A7,'import Sinop'!A:P,16,0)</f>
        <v>Geleneksel</v>
      </c>
      <c r="Q7" s="2"/>
      <c r="R7" s="1" t="b">
        <v>1</v>
      </c>
      <c r="S7" s="1" t="b">
        <v>0</v>
      </c>
      <c r="T7" s="1" t="s">
        <v>38</v>
      </c>
      <c r="U7" s="1"/>
      <c r="V7" s="2"/>
      <c r="W7" s="2"/>
      <c r="X7" s="208"/>
      <c r="Y7" s="208"/>
      <c r="Z7" s="1"/>
      <c r="AA7" s="1"/>
      <c r="AB7" s="208"/>
      <c r="AC7" s="1"/>
      <c r="AD7" s="208"/>
      <c r="AE7" s="1"/>
      <c r="AF7" s="208"/>
      <c r="AG7" s="1"/>
      <c r="AH7" s="208"/>
      <c r="AI7" s="1"/>
      <c r="AJ7" s="208"/>
      <c r="AK7" s="1"/>
      <c r="AL7" s="1"/>
      <c r="AM7" s="1"/>
      <c r="AN7" s="1"/>
      <c r="AO7" s="1"/>
    </row>
    <row r="8" ht="15.75" customHeight="1">
      <c r="A8" s="227" t="s">
        <v>19544</v>
      </c>
      <c r="B8" s="227" t="s">
        <v>19545</v>
      </c>
      <c r="C8" s="196" t="str">
        <f>VLOOKUP(A8,'import Sinop'!A:P,3,0)</f>
        <v>DOĞRU</v>
      </c>
      <c r="D8" s="227" t="s">
        <v>1577</v>
      </c>
      <c r="E8" s="227">
        <f>VLOOKUP(A8,'import Sinop'!A:P,5,0)</f>
        <v>716</v>
      </c>
      <c r="F8" s="227">
        <f>VLOOKUP(A8,'import Sinop'!A:P,6,0)</f>
        <v>35</v>
      </c>
      <c r="G8" s="227">
        <f>VLOOKUP(A8,'import Sinop'!A:P,7,0)</f>
        <v>0</v>
      </c>
      <c r="H8" s="227">
        <f>VLOOKUP(A8,'import Sinop'!A:P,8,0)</f>
        <v>83</v>
      </c>
      <c r="I8" s="227">
        <f>VLOOKUP(A8,'import Sinop'!A:P,9,0)</f>
        <v>83</v>
      </c>
      <c r="J8" s="205">
        <f>VLOOKUP(A8,'import Sinop'!A:P,10,0)</f>
        <v>0</v>
      </c>
      <c r="K8" s="227" t="s">
        <v>19546</v>
      </c>
      <c r="L8" s="227">
        <v>3.686131112E9</v>
      </c>
      <c r="M8" s="227" t="s">
        <v>19524</v>
      </c>
      <c r="N8" s="227" t="s">
        <v>8562</v>
      </c>
      <c r="O8" s="227" t="s">
        <v>19547</v>
      </c>
      <c r="P8" s="605" t="str">
        <f>VLOOKUP(A8,'import Sinop'!A:P,16,0)</f>
        <v>Geleneksel</v>
      </c>
      <c r="Q8" s="2"/>
      <c r="R8" s="1" t="b">
        <v>0</v>
      </c>
      <c r="S8" s="1" t="b">
        <v>0</v>
      </c>
      <c r="T8" s="1"/>
      <c r="U8" s="1"/>
      <c r="V8" s="2"/>
      <c r="W8" s="2"/>
      <c r="X8" s="208"/>
      <c r="Y8" s="208"/>
      <c r="Z8" s="1"/>
      <c r="AA8" s="1"/>
      <c r="AB8" s="208"/>
      <c r="AC8" s="1"/>
      <c r="AD8" s="208"/>
      <c r="AE8" s="1"/>
      <c r="AF8" s="208"/>
      <c r="AG8" s="1"/>
      <c r="AH8" s="208"/>
      <c r="AI8" s="1"/>
      <c r="AJ8" s="208"/>
      <c r="AK8" s="1"/>
      <c r="AL8" s="1"/>
      <c r="AM8" s="1"/>
      <c r="AN8" s="1"/>
      <c r="AO8" s="1"/>
    </row>
    <row r="9" ht="15.75" customHeight="1">
      <c r="A9" s="227" t="s">
        <v>19478</v>
      </c>
      <c r="B9" s="227" t="s">
        <v>19479</v>
      </c>
      <c r="C9" s="196" t="str">
        <f>VLOOKUP(A9,'import Sinop'!A:P,3,0)</f>
        <v>DOĞRU</v>
      </c>
      <c r="D9" s="227" t="s">
        <v>1597</v>
      </c>
      <c r="E9" s="227">
        <f>VLOOKUP(A9,'import Sinop'!A:P,5,0)</f>
        <v>710</v>
      </c>
      <c r="F9" s="227">
        <f>VLOOKUP(A9,'import Sinop'!A:P,6,0)</f>
        <v>44</v>
      </c>
      <c r="G9" s="227">
        <f>VLOOKUP(A9,'import Sinop'!A:P,7,0)</f>
        <v>5</v>
      </c>
      <c r="H9" s="227">
        <f>VLOOKUP(A9,'import Sinop'!A:P,8,0)</f>
        <v>25</v>
      </c>
      <c r="I9" s="227">
        <f>VLOOKUP(A9,'import Sinop'!A:P,9,0)</f>
        <v>30</v>
      </c>
      <c r="J9" s="205">
        <f>VLOOKUP(A9,'import Sinop'!A:P,10,0)</f>
        <v>0.17</v>
      </c>
      <c r="K9" s="227" t="s">
        <v>19548</v>
      </c>
      <c r="L9" s="227">
        <v>5.413565257E9</v>
      </c>
      <c r="M9" s="227" t="s">
        <v>1350</v>
      </c>
      <c r="N9" s="227" t="s">
        <v>2520</v>
      </c>
      <c r="O9" s="227" t="s">
        <v>19482</v>
      </c>
      <c r="P9" s="605" t="str">
        <f>VLOOKUP(A9,'import Sinop'!A:P,16,0)</f>
        <v>Geleneksel</v>
      </c>
      <c r="Q9" s="2"/>
      <c r="R9" s="1" t="b">
        <v>1</v>
      </c>
      <c r="S9" s="1" t="b">
        <v>0</v>
      </c>
      <c r="T9" s="1" t="s">
        <v>29</v>
      </c>
      <c r="U9" s="1" t="s">
        <v>404</v>
      </c>
      <c r="V9" s="2" t="s">
        <v>19450</v>
      </c>
      <c r="W9" s="2" t="s">
        <v>19549</v>
      </c>
      <c r="X9" s="208">
        <v>44601.0</v>
      </c>
      <c r="Y9" s="208">
        <v>44602.0</v>
      </c>
      <c r="Z9" s="1"/>
      <c r="AA9" s="1" t="s">
        <v>1353</v>
      </c>
      <c r="AB9" s="208">
        <v>44601.0</v>
      </c>
      <c r="AC9" s="1" t="s">
        <v>1353</v>
      </c>
      <c r="AD9" s="208">
        <v>44602.0</v>
      </c>
      <c r="AE9" s="1"/>
      <c r="AF9" s="208"/>
      <c r="AG9" s="1"/>
      <c r="AH9" s="208"/>
      <c r="AI9" s="1"/>
      <c r="AJ9" s="208"/>
      <c r="AK9" s="1" t="s">
        <v>404</v>
      </c>
      <c r="AL9" s="1" t="s">
        <v>404</v>
      </c>
      <c r="AM9" s="1"/>
      <c r="AN9" s="1"/>
      <c r="AO9" s="1"/>
    </row>
    <row r="10" ht="15.75" customHeight="1">
      <c r="A10" s="211" t="s">
        <v>19550</v>
      </c>
      <c r="B10" s="211" t="s">
        <v>19551</v>
      </c>
      <c r="C10" s="196" t="str">
        <f>VLOOKUP(A10,'import Sinop'!A:P,3,0)</f>
        <v>DOĞRU</v>
      </c>
      <c r="D10" s="211" t="s">
        <v>1443</v>
      </c>
      <c r="E10" s="227">
        <f>VLOOKUP(A10,'import Sinop'!A:P,5,0)</f>
        <v>9</v>
      </c>
      <c r="F10" s="227">
        <f>VLOOKUP(A10,'import Sinop'!A:P,6,0)</f>
        <v>9</v>
      </c>
      <c r="G10" s="227">
        <f>VLOOKUP(A10,'import Sinop'!A:P,7,0)</f>
        <v>0</v>
      </c>
      <c r="H10" s="227">
        <f>VLOOKUP(A10,'import Sinop'!A:P,8,0)</f>
        <v>26</v>
      </c>
      <c r="I10" s="227">
        <f>VLOOKUP(A10,'import Sinop'!A:P,9,0)</f>
        <v>26</v>
      </c>
      <c r="J10" s="205">
        <f>VLOOKUP(A10,'import Sinop'!A:P,10,0)</f>
        <v>0</v>
      </c>
      <c r="K10" s="211" t="s">
        <v>19552</v>
      </c>
      <c r="L10" s="211">
        <v>5.461682417E9</v>
      </c>
      <c r="M10" s="211" t="s">
        <v>19553</v>
      </c>
      <c r="N10" s="275">
        <v>44700.0</v>
      </c>
      <c r="O10" s="211" t="s">
        <v>19554</v>
      </c>
      <c r="P10" s="605" t="str">
        <f>VLOOKUP(A10,'import Sinop'!A:P,16,0)</f>
        <v>Geleneksel</v>
      </c>
      <c r="Q10" s="2"/>
      <c r="R10" s="1" t="b">
        <v>0</v>
      </c>
      <c r="S10" s="1" t="b">
        <v>0</v>
      </c>
      <c r="T10" s="1"/>
      <c r="U10" s="1"/>
      <c r="V10" s="2"/>
      <c r="W10" s="606"/>
      <c r="X10" s="208"/>
      <c r="Y10" s="208"/>
      <c r="Z10" s="1"/>
      <c r="AA10" s="1"/>
      <c r="AB10" s="208"/>
      <c r="AC10" s="1"/>
      <c r="AD10" s="208"/>
      <c r="AE10" s="1"/>
      <c r="AF10" s="208"/>
      <c r="AG10" s="1"/>
      <c r="AH10" s="208"/>
      <c r="AI10" s="1"/>
      <c r="AJ10" s="208"/>
      <c r="AK10" s="1"/>
      <c r="AL10" s="1"/>
      <c r="AM10" s="1"/>
      <c r="AN10" s="1"/>
      <c r="AO10" s="1"/>
    </row>
    <row r="11" ht="15.75" customHeight="1">
      <c r="A11" s="211" t="s">
        <v>19555</v>
      </c>
      <c r="B11" s="211" t="s">
        <v>19556</v>
      </c>
      <c r="C11" s="196" t="str">
        <f>VLOOKUP(A11,'import Sinop'!A:P,3,0)</f>
        <v>DOĞRU</v>
      </c>
      <c r="D11" s="211" t="s">
        <v>1507</v>
      </c>
      <c r="E11" s="227">
        <f>VLOOKUP(A11,'import Sinop'!A:P,5,0)</f>
        <v>6</v>
      </c>
      <c r="F11" s="227">
        <f>VLOOKUP(A11,'import Sinop'!A:P,6,0)</f>
        <v>6</v>
      </c>
      <c r="G11" s="227">
        <f>VLOOKUP(A11,'import Sinop'!A:P,7,0)</f>
        <v>0</v>
      </c>
      <c r="H11" s="227">
        <f>VLOOKUP(A11,'import Sinop'!A:P,8,0)</f>
        <v>58</v>
      </c>
      <c r="I11" s="227">
        <f>VLOOKUP(A11,'import Sinop'!A:P,9,0)</f>
        <v>58</v>
      </c>
      <c r="J11" s="205">
        <f>VLOOKUP(A11,'import Sinop'!A:P,10,0)</f>
        <v>0</v>
      </c>
      <c r="K11" s="211" t="s">
        <v>19557</v>
      </c>
      <c r="L11" s="211">
        <v>3.682605196E9</v>
      </c>
      <c r="M11" s="211" t="s">
        <v>1350</v>
      </c>
      <c r="N11" s="211" t="s">
        <v>8131</v>
      </c>
      <c r="O11" s="211" t="s">
        <v>19558</v>
      </c>
      <c r="P11" s="605" t="str">
        <f>VLOOKUP(A11,'import Sinop'!A:P,16,0)</f>
        <v>Geleneksel</v>
      </c>
      <c r="Q11" s="2"/>
      <c r="R11" s="1" t="b">
        <v>0</v>
      </c>
      <c r="S11" s="1" t="b">
        <v>0</v>
      </c>
      <c r="T11" s="1"/>
      <c r="U11" s="1"/>
      <c r="V11" s="2"/>
      <c r="W11" s="606"/>
      <c r="X11" s="208"/>
      <c r="Y11" s="208"/>
      <c r="Z11" s="1"/>
      <c r="AA11" s="1"/>
      <c r="AB11" s="208"/>
      <c r="AC11" s="1"/>
      <c r="AD11" s="208"/>
      <c r="AE11" s="1"/>
      <c r="AF11" s="208"/>
      <c r="AG11" s="1"/>
      <c r="AH11" s="208"/>
      <c r="AI11" s="1"/>
      <c r="AJ11" s="208"/>
      <c r="AK11" s="1"/>
      <c r="AL11" s="1"/>
      <c r="AM11" s="1"/>
      <c r="AN11" s="1"/>
      <c r="AO11" s="1"/>
    </row>
    <row r="12" ht="15.75" customHeight="1">
      <c r="A12" s="227" t="s">
        <v>19498</v>
      </c>
      <c r="B12" s="227" t="s">
        <v>19499</v>
      </c>
      <c r="C12" s="196" t="str">
        <f>VLOOKUP(A12,'import Sinop'!A:P,3,0)</f>
        <v>DOĞRU</v>
      </c>
      <c r="D12" s="227" t="s">
        <v>1348</v>
      </c>
      <c r="E12" s="227">
        <f>VLOOKUP(A12,'import Sinop'!A:P,5,0)</f>
        <v>528</v>
      </c>
      <c r="F12" s="227">
        <f>VLOOKUP(A12,'import Sinop'!A:P,6,0)</f>
        <v>8</v>
      </c>
      <c r="G12" s="227">
        <f>VLOOKUP(A12,'import Sinop'!A:P,7,0)</f>
        <v>0</v>
      </c>
      <c r="H12" s="227">
        <f>VLOOKUP(A12,'import Sinop'!A:P,8,0)</f>
        <v>41</v>
      </c>
      <c r="I12" s="227">
        <f>VLOOKUP(A12,'import Sinop'!A:P,9,0)</f>
        <v>41</v>
      </c>
      <c r="J12" s="205">
        <f>VLOOKUP(A12,'import Sinop'!A:P,10,0)</f>
        <v>0</v>
      </c>
      <c r="K12" s="227" t="s">
        <v>19559</v>
      </c>
      <c r="L12" s="227">
        <v>3.682617924E9</v>
      </c>
      <c r="M12" s="227" t="s">
        <v>1350</v>
      </c>
      <c r="N12" s="227" t="s">
        <v>19560</v>
      </c>
      <c r="O12" s="227" t="s">
        <v>19501</v>
      </c>
      <c r="P12" s="605" t="str">
        <f>VLOOKUP(A12,'import Sinop'!A:P,16,0)</f>
        <v>Geleneksel</v>
      </c>
      <c r="Q12" s="2"/>
      <c r="R12" s="1" t="b">
        <v>1</v>
      </c>
      <c r="S12" s="1" t="b">
        <v>0</v>
      </c>
      <c r="T12" s="1" t="s">
        <v>29</v>
      </c>
      <c r="U12" s="1" t="s">
        <v>404</v>
      </c>
      <c r="V12" s="2" t="s">
        <v>19450</v>
      </c>
      <c r="W12" s="2"/>
      <c r="X12" s="208">
        <v>44602.0</v>
      </c>
      <c r="Y12" s="208">
        <v>44603.0</v>
      </c>
      <c r="Z12" s="1"/>
      <c r="AA12" s="1" t="s">
        <v>1353</v>
      </c>
      <c r="AB12" s="208">
        <v>44602.0</v>
      </c>
      <c r="AC12" s="1" t="s">
        <v>1353</v>
      </c>
      <c r="AD12" s="208">
        <v>44604.0</v>
      </c>
      <c r="AE12" s="1"/>
      <c r="AF12" s="208"/>
      <c r="AG12" s="1"/>
      <c r="AH12" s="208"/>
      <c r="AI12" s="1"/>
      <c r="AJ12" s="208"/>
      <c r="AK12" s="1" t="s">
        <v>404</v>
      </c>
      <c r="AL12" s="1" t="s">
        <v>404</v>
      </c>
      <c r="AM12" s="1"/>
      <c r="AN12" s="1"/>
      <c r="AO12" s="1"/>
    </row>
    <row r="13" ht="15.75" customHeight="1">
      <c r="A13" s="227" t="s">
        <v>19561</v>
      </c>
      <c r="B13" s="227" t="s">
        <v>19562</v>
      </c>
      <c r="C13" s="196" t="str">
        <f>VLOOKUP(A13,'import Sinop'!A:P,3,0)</f>
        <v>YANLIŞ</v>
      </c>
      <c r="D13" s="227" t="s">
        <v>1378</v>
      </c>
      <c r="E13" s="227">
        <f>VLOOKUP(A13,'import Sinop'!A:P,5,0)</f>
        <v>118</v>
      </c>
      <c r="F13" s="227" t="str">
        <f>VLOOKUP(A13,'import Sinop'!A:P,6,0)</f>
        <v/>
      </c>
      <c r="G13" s="227">
        <f>VLOOKUP(A13,'import Sinop'!A:P,7,0)</f>
        <v>0</v>
      </c>
      <c r="H13" s="227">
        <f>VLOOKUP(A13,'import Sinop'!A:P,8,0)</f>
        <v>44</v>
      </c>
      <c r="I13" s="227">
        <f>VLOOKUP(A13,'import Sinop'!A:P,9,0)</f>
        <v>44</v>
      </c>
      <c r="J13" s="205">
        <f>VLOOKUP(A13,'import Sinop'!A:P,10,0)</f>
        <v>0</v>
      </c>
      <c r="K13" s="227" t="s">
        <v>19563</v>
      </c>
      <c r="L13" s="227">
        <v>5.446992409E9</v>
      </c>
      <c r="M13" s="227" t="s">
        <v>1350</v>
      </c>
      <c r="N13" s="227" t="s">
        <v>19560</v>
      </c>
      <c r="O13" s="227" t="s">
        <v>19564</v>
      </c>
      <c r="P13" s="605" t="str">
        <f>VLOOKUP(A13,'import Sinop'!A:P,16,0)</f>
        <v>Geleneksel</v>
      </c>
      <c r="Q13" s="2"/>
      <c r="R13" s="1" t="b">
        <v>1</v>
      </c>
      <c r="S13" s="1" t="b">
        <v>0</v>
      </c>
      <c r="T13" s="1" t="s">
        <v>29</v>
      </c>
      <c r="U13" s="1"/>
      <c r="V13" s="2"/>
      <c r="W13" s="2"/>
      <c r="X13" s="208"/>
      <c r="Y13" s="208"/>
      <c r="Z13" s="1"/>
      <c r="AA13" s="1"/>
      <c r="AB13" s="208"/>
      <c r="AC13" s="1"/>
      <c r="AD13" s="208"/>
      <c r="AE13" s="1"/>
      <c r="AF13" s="208"/>
      <c r="AG13" s="1"/>
      <c r="AH13" s="208"/>
      <c r="AI13" s="1"/>
      <c r="AJ13" s="208"/>
      <c r="AK13" s="1"/>
      <c r="AL13" s="1"/>
      <c r="AM13" s="1"/>
      <c r="AN13" s="1"/>
      <c r="AO13" s="1"/>
    </row>
    <row r="14" ht="15.75" customHeight="1">
      <c r="A14" s="227" t="s">
        <v>19565</v>
      </c>
      <c r="B14" s="227" t="s">
        <v>19566</v>
      </c>
      <c r="C14" s="196" t="str">
        <f>VLOOKUP(A14,'import Sinop'!A:P,3,0)</f>
        <v>YANLIŞ</v>
      </c>
      <c r="D14" s="227" t="s">
        <v>1385</v>
      </c>
      <c r="E14" s="227">
        <f>VLOOKUP(A14,'import Sinop'!A:P,5,0)</f>
        <v>470</v>
      </c>
      <c r="F14" s="227" t="str">
        <f>VLOOKUP(A14,'import Sinop'!A:P,6,0)</f>
        <v/>
      </c>
      <c r="G14" s="227">
        <f>VLOOKUP(A14,'import Sinop'!A:P,7,0)</f>
        <v>7</v>
      </c>
      <c r="H14" s="227">
        <f>VLOOKUP(A14,'import Sinop'!A:P,8,0)</f>
        <v>9</v>
      </c>
      <c r="I14" s="227">
        <f>VLOOKUP(A14,'import Sinop'!A:P,9,0)</f>
        <v>16</v>
      </c>
      <c r="J14" s="205">
        <f>VLOOKUP(A14,'import Sinop'!A:P,10,0)</f>
        <v>0.44</v>
      </c>
      <c r="K14" s="227" t="s">
        <v>19567</v>
      </c>
      <c r="L14" s="227">
        <v>3.68261434E9</v>
      </c>
      <c r="M14" s="227" t="s">
        <v>1350</v>
      </c>
      <c r="N14" s="227" t="s">
        <v>19568</v>
      </c>
      <c r="O14" s="227" t="s">
        <v>19569</v>
      </c>
      <c r="P14" s="605" t="str">
        <f>VLOOKUP(A14,'import Sinop'!A:P,16,0)</f>
        <v>Geleneksel</v>
      </c>
      <c r="Q14" s="2"/>
      <c r="R14" s="1" t="b">
        <v>1</v>
      </c>
      <c r="S14" s="1" t="b">
        <v>1</v>
      </c>
      <c r="T14" s="1"/>
      <c r="U14" s="1"/>
      <c r="V14" s="2"/>
      <c r="W14" s="2"/>
      <c r="X14" s="208"/>
      <c r="Y14" s="208"/>
      <c r="Z14" s="1"/>
      <c r="AA14" s="1"/>
      <c r="AB14" s="208"/>
      <c r="AC14" s="1"/>
      <c r="AD14" s="208"/>
      <c r="AE14" s="1"/>
      <c r="AF14" s="208"/>
      <c r="AG14" s="1"/>
      <c r="AH14" s="208"/>
      <c r="AI14" s="1"/>
      <c r="AJ14" s="208"/>
      <c r="AK14" s="1"/>
      <c r="AL14" s="1"/>
      <c r="AM14" s="1"/>
      <c r="AN14" s="1"/>
      <c r="AO14" s="1"/>
    </row>
    <row r="15" ht="15.75" customHeight="1">
      <c r="A15" s="227" t="s">
        <v>19570</v>
      </c>
      <c r="B15" s="227" t="s">
        <v>19571</v>
      </c>
      <c r="C15" s="196" t="str">
        <f>VLOOKUP(A15,'import Sinop'!A:P,3,0)</f>
        <v>DOĞRU</v>
      </c>
      <c r="D15" s="227" t="s">
        <v>1443</v>
      </c>
      <c r="E15" s="227">
        <f>VLOOKUP(A15,'import Sinop'!A:P,5,0)</f>
        <v>410</v>
      </c>
      <c r="F15" s="227" t="str">
        <f>VLOOKUP(A15,'import Sinop'!A:P,6,0)</f>
        <v/>
      </c>
      <c r="G15" s="227">
        <f>VLOOKUP(A15,'import Sinop'!A:P,7,0)</f>
        <v>0</v>
      </c>
      <c r="H15" s="227">
        <f>VLOOKUP(A15,'import Sinop'!A:P,8,0)</f>
        <v>35</v>
      </c>
      <c r="I15" s="227">
        <f>VLOOKUP(A15,'import Sinop'!A:P,9,0)</f>
        <v>35</v>
      </c>
      <c r="J15" s="205">
        <f>VLOOKUP(A15,'import Sinop'!A:P,10,0)</f>
        <v>0</v>
      </c>
      <c r="K15" s="227" t="s">
        <v>19572</v>
      </c>
      <c r="L15" s="227">
        <v>5.433030357E9</v>
      </c>
      <c r="M15" s="227" t="s">
        <v>1350</v>
      </c>
      <c r="N15" s="227" t="s">
        <v>2520</v>
      </c>
      <c r="O15" s="227" t="s">
        <v>19573</v>
      </c>
      <c r="P15" s="605" t="str">
        <f>VLOOKUP(A15,'import Sinop'!A:P,16,0)</f>
        <v>Geleneksel</v>
      </c>
      <c r="Q15" s="2"/>
      <c r="R15" s="1" t="b">
        <v>1</v>
      </c>
      <c r="S15" s="1" t="b">
        <v>0</v>
      </c>
      <c r="T15" s="1" t="s">
        <v>29</v>
      </c>
      <c r="U15" s="1"/>
      <c r="V15" s="2"/>
      <c r="W15" s="2"/>
      <c r="X15" s="208"/>
      <c r="Y15" s="208"/>
      <c r="Z15" s="1"/>
      <c r="AA15" s="1"/>
      <c r="AB15" s="208"/>
      <c r="AC15" s="1"/>
      <c r="AD15" s="208"/>
      <c r="AE15" s="1"/>
      <c r="AF15" s="208"/>
      <c r="AG15" s="1"/>
      <c r="AH15" s="208"/>
      <c r="AI15" s="1"/>
      <c r="AJ15" s="208"/>
      <c r="AK15" s="1"/>
      <c r="AL15" s="1"/>
      <c r="AM15" s="1"/>
      <c r="AN15" s="1"/>
      <c r="AO15" s="1"/>
    </row>
    <row r="16" ht="15.75" customHeight="1">
      <c r="A16" s="227" t="s">
        <v>19574</v>
      </c>
      <c r="B16" s="227" t="s">
        <v>19575</v>
      </c>
      <c r="C16" s="196" t="str">
        <f>VLOOKUP(A16,'import Sinop'!A:P,3,0)</f>
        <v>DOĞRU</v>
      </c>
      <c r="D16" s="227" t="s">
        <v>1493</v>
      </c>
      <c r="E16" s="227">
        <f>VLOOKUP(A16,'import Sinop'!A:P,5,0)</f>
        <v>632</v>
      </c>
      <c r="F16" s="227">
        <f>VLOOKUP(A16,'import Sinop'!A:P,6,0)</f>
        <v>21</v>
      </c>
      <c r="G16" s="227">
        <f>VLOOKUP(A16,'import Sinop'!A:P,7,0)</f>
        <v>0</v>
      </c>
      <c r="H16" s="227">
        <f>VLOOKUP(A16,'import Sinop'!A:P,8,0)</f>
        <v>44</v>
      </c>
      <c r="I16" s="227">
        <f>VLOOKUP(A16,'import Sinop'!A:P,9,0)</f>
        <v>44</v>
      </c>
      <c r="J16" s="205">
        <f>VLOOKUP(A16,'import Sinop'!A:P,10,0)</f>
        <v>0</v>
      </c>
      <c r="K16" s="227" t="s">
        <v>19576</v>
      </c>
      <c r="L16" s="227">
        <v>3.68260188E9</v>
      </c>
      <c r="M16" s="227" t="s">
        <v>1350</v>
      </c>
      <c r="N16" s="227" t="s">
        <v>19538</v>
      </c>
      <c r="O16" s="227" t="s">
        <v>19577</v>
      </c>
      <c r="P16" s="605" t="str">
        <f>VLOOKUP(A16,'import Sinop'!A:P,16,0)</f>
        <v>Geleneksel</v>
      </c>
      <c r="Q16" s="2"/>
      <c r="R16" s="1" t="b">
        <v>1</v>
      </c>
      <c r="S16" s="1" t="b">
        <v>0</v>
      </c>
      <c r="T16" s="1" t="s">
        <v>42</v>
      </c>
      <c r="U16" s="1"/>
      <c r="V16" s="2"/>
      <c r="W16" s="2" t="s">
        <v>19578</v>
      </c>
      <c r="X16" s="208"/>
      <c r="Y16" s="208"/>
      <c r="Z16" s="1"/>
      <c r="AA16" s="1" t="s">
        <v>1353</v>
      </c>
      <c r="AB16" s="208">
        <v>44601.0</v>
      </c>
      <c r="AC16" s="1"/>
      <c r="AD16" s="208"/>
      <c r="AE16" s="1"/>
      <c r="AF16" s="208"/>
      <c r="AG16" s="1"/>
      <c r="AH16" s="208"/>
      <c r="AI16" s="1"/>
      <c r="AJ16" s="208"/>
      <c r="AK16" s="1" t="s">
        <v>571</v>
      </c>
      <c r="AL16" s="1"/>
      <c r="AM16" s="1"/>
      <c r="AN16" s="1"/>
      <c r="AO16" s="1"/>
    </row>
    <row r="17" ht="15.75" customHeight="1">
      <c r="A17" s="211" t="s">
        <v>19579</v>
      </c>
      <c r="B17" s="211" t="s">
        <v>19580</v>
      </c>
      <c r="C17" s="196" t="str">
        <f>VLOOKUP(A17,'import Sinop'!A:P,3,0)</f>
        <v>DOĞRU</v>
      </c>
      <c r="D17" s="211" t="s">
        <v>1789</v>
      </c>
      <c r="E17" s="227">
        <f>VLOOKUP(A17,'import Sinop'!A:P,5,0)</f>
        <v>47</v>
      </c>
      <c r="F17" s="227">
        <f>VLOOKUP(A17,'import Sinop'!A:P,6,0)</f>
        <v>47</v>
      </c>
      <c r="G17" s="227">
        <f>VLOOKUP(A17,'import Sinop'!A:P,7,0)</f>
        <v>0</v>
      </c>
      <c r="H17" s="227">
        <f>VLOOKUP(A17,'import Sinop'!A:P,8,0)</f>
        <v>41</v>
      </c>
      <c r="I17" s="227">
        <f>VLOOKUP(A17,'import Sinop'!A:P,9,0)</f>
        <v>41</v>
      </c>
      <c r="J17" s="205">
        <f>VLOOKUP(A17,'import Sinop'!A:P,10,0)</f>
        <v>0</v>
      </c>
      <c r="K17" s="211" t="s">
        <v>19581</v>
      </c>
      <c r="L17" s="211">
        <v>5.434526058E9</v>
      </c>
      <c r="M17" s="211" t="s">
        <v>1350</v>
      </c>
      <c r="N17" s="211" t="s">
        <v>2520</v>
      </c>
      <c r="O17" s="211" t="s">
        <v>19582</v>
      </c>
      <c r="P17" s="605" t="str">
        <f>VLOOKUP(A17,'import Sinop'!A:P,16,0)</f>
        <v>Geleneksel</v>
      </c>
      <c r="Q17" s="2"/>
      <c r="R17" s="1" t="b">
        <v>0</v>
      </c>
      <c r="S17" s="1" t="b">
        <v>0</v>
      </c>
      <c r="T17" s="1"/>
      <c r="U17" s="1"/>
      <c r="V17" s="2"/>
      <c r="W17" s="606"/>
      <c r="X17" s="208"/>
      <c r="Y17" s="208"/>
      <c r="Z17" s="1"/>
      <c r="AA17" s="1"/>
      <c r="AB17" s="208"/>
      <c r="AC17" s="1"/>
      <c r="AD17" s="208"/>
      <c r="AE17" s="1"/>
      <c r="AF17" s="208"/>
      <c r="AG17" s="1"/>
      <c r="AH17" s="208"/>
      <c r="AI17" s="1"/>
      <c r="AJ17" s="208"/>
      <c r="AK17" s="1"/>
      <c r="AL17" s="1"/>
      <c r="AM17" s="1"/>
      <c r="AN17" s="1"/>
      <c r="AO17" s="1"/>
    </row>
    <row r="18" ht="15.75" customHeight="1">
      <c r="A18" s="227" t="s">
        <v>19583</v>
      </c>
      <c r="B18" s="227" t="s">
        <v>19584</v>
      </c>
      <c r="C18" s="196" t="str">
        <f>VLOOKUP(A18,'import Sinop'!A:P,3,0)</f>
        <v>DOĞRU</v>
      </c>
      <c r="D18" s="227" t="s">
        <v>1378</v>
      </c>
      <c r="E18" s="227">
        <f>VLOOKUP(A18,'import Sinop'!A:P,5,0)</f>
        <v>1084</v>
      </c>
      <c r="F18" s="227">
        <f>VLOOKUP(A18,'import Sinop'!A:P,6,0)</f>
        <v>62</v>
      </c>
      <c r="G18" s="227">
        <f>VLOOKUP(A18,'import Sinop'!A:P,7,0)</f>
        <v>18</v>
      </c>
      <c r="H18" s="227">
        <f>VLOOKUP(A18,'import Sinop'!A:P,8,0)</f>
        <v>42</v>
      </c>
      <c r="I18" s="227">
        <f>VLOOKUP(A18,'import Sinop'!A:P,9,0)</f>
        <v>60</v>
      </c>
      <c r="J18" s="205">
        <f>VLOOKUP(A18,'import Sinop'!A:P,10,0)</f>
        <v>0.3</v>
      </c>
      <c r="K18" s="227" t="s">
        <v>19585</v>
      </c>
      <c r="L18" s="227">
        <v>3.682600833E9</v>
      </c>
      <c r="M18" s="227" t="s">
        <v>1350</v>
      </c>
      <c r="N18" s="227" t="s">
        <v>8131</v>
      </c>
      <c r="O18" s="227" t="s">
        <v>19586</v>
      </c>
      <c r="P18" s="605" t="str">
        <f>VLOOKUP(A18,'import Sinop'!A:P,16,0)</f>
        <v>Geleneksel</v>
      </c>
      <c r="Q18" s="2"/>
      <c r="R18" s="1" t="b">
        <v>1</v>
      </c>
      <c r="S18" s="1" t="b">
        <v>0</v>
      </c>
      <c r="T18" s="1" t="s">
        <v>38</v>
      </c>
      <c r="U18" s="1"/>
      <c r="V18" s="2"/>
      <c r="W18" s="2"/>
      <c r="X18" s="208"/>
      <c r="Y18" s="208"/>
      <c r="Z18" s="1"/>
      <c r="AA18" s="1"/>
      <c r="AB18" s="208"/>
      <c r="AC18" s="1"/>
      <c r="AD18" s="208"/>
      <c r="AE18" s="1"/>
      <c r="AF18" s="208"/>
      <c r="AG18" s="1"/>
      <c r="AH18" s="208"/>
      <c r="AI18" s="1"/>
      <c r="AJ18" s="208"/>
      <c r="AK18" s="1"/>
      <c r="AL18" s="1"/>
      <c r="AM18" s="1"/>
      <c r="AN18" s="1"/>
      <c r="AO18" s="1"/>
    </row>
    <row r="19" ht="15.75" customHeight="1">
      <c r="A19" s="227" t="s">
        <v>19587</v>
      </c>
      <c r="B19" s="227" t="s">
        <v>19588</v>
      </c>
      <c r="C19" s="196" t="str">
        <f>VLOOKUP(A19,'import Sinop'!A:P,3,0)</f>
        <v>YANLIŞ</v>
      </c>
      <c r="D19" s="227" t="s">
        <v>1443</v>
      </c>
      <c r="E19" s="227">
        <f>VLOOKUP(A19,'import Sinop'!A:P,5,0)</f>
        <v>67</v>
      </c>
      <c r="F19" s="227" t="str">
        <f>VLOOKUP(A19,'import Sinop'!A:P,6,0)</f>
        <v/>
      </c>
      <c r="G19" s="227">
        <f>VLOOKUP(A19,'import Sinop'!A:P,7,0)</f>
        <v>0</v>
      </c>
      <c r="H19" s="227">
        <f>VLOOKUP(A19,'import Sinop'!A:P,8,0)</f>
        <v>24</v>
      </c>
      <c r="I19" s="227">
        <f>VLOOKUP(A19,'import Sinop'!A:P,9,0)</f>
        <v>24</v>
      </c>
      <c r="J19" s="205">
        <f>VLOOKUP(A19,'import Sinop'!A:P,10,0)</f>
        <v>0</v>
      </c>
      <c r="K19" s="227" t="s">
        <v>19589</v>
      </c>
      <c r="L19" s="227">
        <v>3.687182819E9</v>
      </c>
      <c r="M19" s="227" t="s">
        <v>19553</v>
      </c>
      <c r="N19" s="227" t="s">
        <v>19590</v>
      </c>
      <c r="O19" s="227" t="s">
        <v>19591</v>
      </c>
      <c r="P19" s="605" t="str">
        <f>VLOOKUP(A19,'import Sinop'!A:P,16,0)</f>
        <v>Geleneksel</v>
      </c>
      <c r="Q19" s="2"/>
      <c r="R19" s="1" t="b">
        <v>0</v>
      </c>
      <c r="S19" s="1" t="b">
        <v>0</v>
      </c>
      <c r="T19" s="1" t="s">
        <v>29</v>
      </c>
      <c r="U19" s="1"/>
      <c r="V19" s="2"/>
      <c r="W19" s="2"/>
      <c r="X19" s="208"/>
      <c r="Y19" s="208"/>
      <c r="Z19" s="1"/>
      <c r="AA19" s="1"/>
      <c r="AB19" s="208"/>
      <c r="AC19" s="1"/>
      <c r="AD19" s="208"/>
      <c r="AE19" s="1"/>
      <c r="AF19" s="208"/>
      <c r="AG19" s="1"/>
      <c r="AH19" s="208"/>
      <c r="AI19" s="1"/>
      <c r="AJ19" s="208"/>
      <c r="AK19" s="1"/>
      <c r="AL19" s="1"/>
      <c r="AM19" s="1"/>
      <c r="AN19" s="1"/>
      <c r="AO19" s="1"/>
    </row>
    <row r="20" ht="15.75" customHeight="1">
      <c r="A20" s="227" t="s">
        <v>19484</v>
      </c>
      <c r="B20" s="227" t="s">
        <v>19485</v>
      </c>
      <c r="C20" s="196" t="str">
        <f>VLOOKUP(A20,'import Sinop'!A:P,3,0)</f>
        <v>DOĞRU</v>
      </c>
      <c r="D20" s="227" t="s">
        <v>1378</v>
      </c>
      <c r="E20" s="227">
        <f>VLOOKUP(A20,'import Sinop'!A:P,5,0)</f>
        <v>3774</v>
      </c>
      <c r="F20" s="227">
        <f>VLOOKUP(A20,'import Sinop'!A:P,6,0)</f>
        <v>194</v>
      </c>
      <c r="G20" s="227">
        <f>VLOOKUP(A20,'import Sinop'!A:P,7,0)</f>
        <v>18</v>
      </c>
      <c r="H20" s="227">
        <f>VLOOKUP(A20,'import Sinop'!A:P,8,0)</f>
        <v>59</v>
      </c>
      <c r="I20" s="227">
        <f>VLOOKUP(A20,'import Sinop'!A:P,9,0)</f>
        <v>77</v>
      </c>
      <c r="J20" s="205">
        <f>VLOOKUP(A20,'import Sinop'!A:P,10,0)</f>
        <v>0.23</v>
      </c>
      <c r="K20" s="227" t="s">
        <v>19592</v>
      </c>
      <c r="L20" s="227">
        <v>3.68250009E9</v>
      </c>
      <c r="M20" s="227" t="s">
        <v>1350</v>
      </c>
      <c r="N20" s="227" t="s">
        <v>2520</v>
      </c>
      <c r="O20" s="227" t="s">
        <v>19487</v>
      </c>
      <c r="P20" s="605" t="str">
        <f>VLOOKUP(A20,'import Sinop'!A:P,16,0)</f>
        <v>Geleneksel</v>
      </c>
      <c r="Q20" s="2"/>
      <c r="R20" s="1" t="b">
        <v>1</v>
      </c>
      <c r="S20" s="1" t="b">
        <v>0</v>
      </c>
      <c r="T20" s="1" t="s">
        <v>39</v>
      </c>
      <c r="U20" s="1" t="s">
        <v>404</v>
      </c>
      <c r="V20" s="2" t="s">
        <v>19450</v>
      </c>
      <c r="W20" s="2" t="s">
        <v>19593</v>
      </c>
      <c r="X20" s="208">
        <v>44601.0</v>
      </c>
      <c r="Y20" s="208">
        <v>44602.0</v>
      </c>
      <c r="Z20" s="1"/>
      <c r="AA20" s="1" t="s">
        <v>1353</v>
      </c>
      <c r="AB20" s="208">
        <v>44601.0</v>
      </c>
      <c r="AC20" s="1"/>
      <c r="AD20" s="208"/>
      <c r="AE20" s="1"/>
      <c r="AF20" s="208"/>
      <c r="AG20" s="1"/>
      <c r="AH20" s="208"/>
      <c r="AI20" s="1"/>
      <c r="AJ20" s="208"/>
      <c r="AK20" s="1"/>
      <c r="AL20" s="1"/>
      <c r="AM20" s="1"/>
      <c r="AN20" s="1"/>
      <c r="AO20" s="1"/>
    </row>
    <row r="21" ht="15.75" customHeight="1">
      <c r="A21" s="227" t="s">
        <v>19594</v>
      </c>
      <c r="B21" s="227" t="s">
        <v>19595</v>
      </c>
      <c r="C21" s="196" t="str">
        <f>VLOOKUP(A21,'import Sinop'!A:P,3,0)</f>
        <v>DOĞRU</v>
      </c>
      <c r="D21" s="227" t="s">
        <v>1370</v>
      </c>
      <c r="E21" s="227">
        <f>VLOOKUP(A21,'import Sinop'!A:P,5,0)</f>
        <v>1324</v>
      </c>
      <c r="F21" s="227">
        <f>VLOOKUP(A21,'import Sinop'!A:P,6,0)</f>
        <v>57</v>
      </c>
      <c r="G21" s="227">
        <f>VLOOKUP(A21,'import Sinop'!A:P,7,0)</f>
        <v>22</v>
      </c>
      <c r="H21" s="227">
        <f>VLOOKUP(A21,'import Sinop'!A:P,8,0)</f>
        <v>5</v>
      </c>
      <c r="I21" s="227">
        <f>VLOOKUP(A21,'import Sinop'!A:P,9,0)</f>
        <v>27</v>
      </c>
      <c r="J21" s="205">
        <f>VLOOKUP(A21,'import Sinop'!A:P,10,0)</f>
        <v>0.81</v>
      </c>
      <c r="K21" s="227" t="s">
        <v>19596</v>
      </c>
      <c r="L21" s="227">
        <v>3.682610555E9</v>
      </c>
      <c r="M21" s="227" t="s">
        <v>1350</v>
      </c>
      <c r="N21" s="227" t="s">
        <v>2520</v>
      </c>
      <c r="O21" s="227" t="s">
        <v>19597</v>
      </c>
      <c r="P21" s="605" t="str">
        <f>VLOOKUP(A21,'import Sinop'!A:P,16,0)</f>
        <v>Geleneksel</v>
      </c>
      <c r="Q21" s="2"/>
      <c r="R21" s="1" t="b">
        <v>1</v>
      </c>
      <c r="S21" s="1" t="b">
        <v>1</v>
      </c>
      <c r="T21" s="1"/>
      <c r="U21" s="1"/>
      <c r="V21" s="2"/>
      <c r="W21" s="2"/>
      <c r="X21" s="208"/>
      <c r="Y21" s="208"/>
      <c r="Z21" s="1"/>
      <c r="AA21" s="1"/>
      <c r="AB21" s="208"/>
      <c r="AC21" s="1"/>
      <c r="AD21" s="208"/>
      <c r="AE21" s="1"/>
      <c r="AF21" s="208"/>
      <c r="AG21" s="1"/>
      <c r="AH21" s="208"/>
      <c r="AI21" s="1"/>
      <c r="AJ21" s="208"/>
      <c r="AK21" s="1"/>
      <c r="AL21" s="1"/>
      <c r="AM21" s="1"/>
      <c r="AN21" s="1"/>
      <c r="AO21" s="1"/>
    </row>
    <row r="22" ht="15.75" customHeight="1">
      <c r="A22" s="211" t="s">
        <v>19598</v>
      </c>
      <c r="B22" s="211" t="s">
        <v>19599</v>
      </c>
      <c r="C22" s="196" t="str">
        <f>VLOOKUP(A22,'import Sinop'!A:P,3,0)</f>
        <v>DOĞRU</v>
      </c>
      <c r="D22" s="211" t="s">
        <v>1789</v>
      </c>
      <c r="E22" s="227">
        <f>VLOOKUP(A22,'import Sinop'!A:P,5,0)</f>
        <v>80</v>
      </c>
      <c r="F22" s="227">
        <f>VLOOKUP(A22,'import Sinop'!A:P,6,0)</f>
        <v>46</v>
      </c>
      <c r="G22" s="227">
        <f>VLOOKUP(A22,'import Sinop'!A:P,7,0)</f>
        <v>0</v>
      </c>
      <c r="H22" s="227">
        <f>VLOOKUP(A22,'import Sinop'!A:P,8,0)</f>
        <v>39</v>
      </c>
      <c r="I22" s="227">
        <f>VLOOKUP(A22,'import Sinop'!A:P,9,0)</f>
        <v>39</v>
      </c>
      <c r="J22" s="205">
        <f>VLOOKUP(A22,'import Sinop'!A:P,10,0)</f>
        <v>0</v>
      </c>
      <c r="K22" s="211" t="s">
        <v>19600</v>
      </c>
      <c r="L22" s="211">
        <v>5.364025755E9</v>
      </c>
      <c r="M22" s="211" t="s">
        <v>1350</v>
      </c>
      <c r="N22" s="211" t="s">
        <v>8131</v>
      </c>
      <c r="O22" s="211" t="s">
        <v>19601</v>
      </c>
      <c r="P22" s="605" t="str">
        <f>VLOOKUP(A22,'import Sinop'!A:P,16,0)</f>
        <v>Geleneksel</v>
      </c>
      <c r="Q22" s="2"/>
      <c r="R22" s="1" t="b">
        <v>0</v>
      </c>
      <c r="S22" s="1" t="b">
        <v>0</v>
      </c>
      <c r="T22" s="1"/>
      <c r="U22" s="1"/>
      <c r="V22" s="2"/>
      <c r="W22" s="606"/>
      <c r="X22" s="208"/>
      <c r="Y22" s="208"/>
      <c r="Z22" s="1"/>
      <c r="AA22" s="1"/>
      <c r="AB22" s="208"/>
      <c r="AC22" s="1"/>
      <c r="AD22" s="208"/>
      <c r="AE22" s="1"/>
      <c r="AF22" s="208"/>
      <c r="AG22" s="1"/>
      <c r="AH22" s="208"/>
      <c r="AI22" s="1"/>
      <c r="AJ22" s="208"/>
      <c r="AK22" s="1"/>
      <c r="AL22" s="1"/>
      <c r="AM22" s="1"/>
      <c r="AN22" s="1"/>
      <c r="AO22" s="1"/>
    </row>
    <row r="23" ht="15.75" customHeight="1">
      <c r="A23" s="211" t="s">
        <v>19602</v>
      </c>
      <c r="B23" s="211" t="s">
        <v>19603</v>
      </c>
      <c r="C23" s="196" t="str">
        <f>VLOOKUP(A23,'import Sinop'!A:P,3,0)</f>
        <v>DOĞRU</v>
      </c>
      <c r="D23" s="211" t="s">
        <v>1832</v>
      </c>
      <c r="E23" s="227" t="str">
        <f>VLOOKUP(A23,'import Sinop'!A:P,5,0)</f>
        <v/>
      </c>
      <c r="F23" s="227" t="str">
        <f>VLOOKUP(A23,'import Sinop'!A:P,6,0)</f>
        <v/>
      </c>
      <c r="G23" s="227">
        <f>VLOOKUP(A23,'import Sinop'!A:P,7,0)</f>
        <v>0</v>
      </c>
      <c r="H23" s="227">
        <f>VLOOKUP(A23,'import Sinop'!A:P,8,0)</f>
        <v>19</v>
      </c>
      <c r="I23" s="227">
        <f>VLOOKUP(A23,'import Sinop'!A:P,9,0)</f>
        <v>19</v>
      </c>
      <c r="J23" s="205">
        <f>VLOOKUP(A23,'import Sinop'!A:P,10,0)</f>
        <v>0</v>
      </c>
      <c r="K23" s="211" t="s">
        <v>19604</v>
      </c>
      <c r="L23" s="211">
        <v>5.304658891E9</v>
      </c>
      <c r="M23" s="211" t="s">
        <v>1350</v>
      </c>
      <c r="N23" s="211" t="s">
        <v>8131</v>
      </c>
      <c r="O23" s="211" t="s">
        <v>19605</v>
      </c>
      <c r="P23" s="605" t="str">
        <f>VLOOKUP(A23,'import Sinop'!A:P,16,0)</f>
        <v>Geleneksel</v>
      </c>
      <c r="Q23" s="2"/>
      <c r="R23" s="1" t="b">
        <v>0</v>
      </c>
      <c r="S23" s="1" t="b">
        <v>0</v>
      </c>
      <c r="T23" s="1"/>
      <c r="U23" s="1"/>
      <c r="V23" s="2"/>
      <c r="W23" s="606"/>
      <c r="X23" s="208"/>
      <c r="Y23" s="208"/>
      <c r="Z23" s="1"/>
      <c r="AA23" s="1"/>
      <c r="AB23" s="208"/>
      <c r="AC23" s="1"/>
      <c r="AD23" s="208"/>
      <c r="AE23" s="1"/>
      <c r="AF23" s="208"/>
      <c r="AG23" s="1"/>
      <c r="AH23" s="208"/>
      <c r="AI23" s="1"/>
      <c r="AJ23" s="208"/>
      <c r="AK23" s="1"/>
      <c r="AL23" s="1"/>
      <c r="AM23" s="1"/>
      <c r="AN23" s="1"/>
      <c r="AO23" s="1"/>
    </row>
    <row r="24" ht="15.75" customHeight="1">
      <c r="A24" s="227" t="s">
        <v>19606</v>
      </c>
      <c r="B24" s="227" t="s">
        <v>19607</v>
      </c>
      <c r="C24" s="196" t="str">
        <f>VLOOKUP(A24,'import Sinop'!A:P,3,0)</f>
        <v>YANLIŞ</v>
      </c>
      <c r="D24" s="227" t="s">
        <v>1443</v>
      </c>
      <c r="E24" s="227">
        <f>VLOOKUP(A24,'import Sinop'!A:P,5,0)</f>
        <v>270</v>
      </c>
      <c r="F24" s="227" t="str">
        <f>VLOOKUP(A24,'import Sinop'!A:P,6,0)</f>
        <v/>
      </c>
      <c r="G24" s="227">
        <f>VLOOKUP(A24,'import Sinop'!A:P,7,0)</f>
        <v>0</v>
      </c>
      <c r="H24" s="227">
        <f>VLOOKUP(A24,'import Sinop'!A:P,8,0)</f>
        <v>33</v>
      </c>
      <c r="I24" s="227">
        <f>VLOOKUP(A24,'import Sinop'!A:P,9,0)</f>
        <v>33</v>
      </c>
      <c r="J24" s="205">
        <f>VLOOKUP(A24,'import Sinop'!A:P,10,0)</f>
        <v>0</v>
      </c>
      <c r="K24" s="227" t="s">
        <v>19608</v>
      </c>
      <c r="L24" s="227">
        <v>3.68240036E9</v>
      </c>
      <c r="M24" s="227" t="s">
        <v>1350</v>
      </c>
      <c r="N24" s="227" t="s">
        <v>2520</v>
      </c>
      <c r="O24" s="227" t="s">
        <v>19609</v>
      </c>
      <c r="P24" s="605" t="str">
        <f>VLOOKUP(A24,'import Sinop'!A:P,16,0)</f>
        <v>Geleneksel</v>
      </c>
      <c r="Q24" s="2"/>
      <c r="R24" s="1" t="b">
        <v>1</v>
      </c>
      <c r="S24" s="1" t="b">
        <v>0</v>
      </c>
      <c r="T24" s="1" t="s">
        <v>29</v>
      </c>
      <c r="U24" s="1"/>
      <c r="V24" s="2"/>
      <c r="W24" s="2"/>
      <c r="X24" s="208"/>
      <c r="Y24" s="208"/>
      <c r="Z24" s="1"/>
      <c r="AA24" s="1"/>
      <c r="AB24" s="208"/>
      <c r="AC24" s="1"/>
      <c r="AD24" s="208"/>
      <c r="AE24" s="1"/>
      <c r="AF24" s="208"/>
      <c r="AG24" s="1"/>
      <c r="AH24" s="208"/>
      <c r="AI24" s="1"/>
      <c r="AJ24" s="208"/>
      <c r="AK24" s="1"/>
      <c r="AL24" s="1"/>
      <c r="AM24" s="1"/>
      <c r="AN24" s="1"/>
      <c r="AO24" s="1"/>
    </row>
    <row r="25" ht="15.75" customHeight="1">
      <c r="A25" s="211" t="s">
        <v>19610</v>
      </c>
      <c r="B25" s="211" t="s">
        <v>19611</v>
      </c>
      <c r="C25" s="196" t="str">
        <f>VLOOKUP(A25,'import Sinop'!A:P,3,0)</f>
        <v>DOĞRU</v>
      </c>
      <c r="D25" s="211" t="s">
        <v>1789</v>
      </c>
      <c r="E25" s="227">
        <f>VLOOKUP(A25,'import Sinop'!A:P,5,0)</f>
        <v>68</v>
      </c>
      <c r="F25" s="227">
        <f>VLOOKUP(A25,'import Sinop'!A:P,6,0)</f>
        <v>37</v>
      </c>
      <c r="G25" s="227">
        <f>VLOOKUP(A25,'import Sinop'!A:P,7,0)</f>
        <v>0</v>
      </c>
      <c r="H25" s="227">
        <f>VLOOKUP(A25,'import Sinop'!A:P,8,0)</f>
        <v>108</v>
      </c>
      <c r="I25" s="227">
        <f>VLOOKUP(A25,'import Sinop'!A:P,9,0)</f>
        <v>108</v>
      </c>
      <c r="J25" s="205">
        <f>VLOOKUP(A25,'import Sinop'!A:P,10,0)</f>
        <v>0</v>
      </c>
      <c r="K25" s="211" t="s">
        <v>19612</v>
      </c>
      <c r="L25" s="211">
        <v>5.523074978E9</v>
      </c>
      <c r="M25" s="211" t="s">
        <v>1350</v>
      </c>
      <c r="N25" s="211" t="s">
        <v>19518</v>
      </c>
      <c r="O25" s="211" t="s">
        <v>19613</v>
      </c>
      <c r="P25" s="605" t="str">
        <f>VLOOKUP(A25,'import Sinop'!A:P,16,0)</f>
        <v>Geleneksel</v>
      </c>
      <c r="Q25" s="2"/>
      <c r="R25" s="1" t="b">
        <v>0</v>
      </c>
      <c r="S25" s="1" t="b">
        <v>0</v>
      </c>
      <c r="T25" s="1"/>
      <c r="U25" s="1"/>
      <c r="V25" s="2"/>
      <c r="W25" s="606"/>
      <c r="X25" s="208"/>
      <c r="Y25" s="208"/>
      <c r="Z25" s="1"/>
      <c r="AA25" s="1"/>
      <c r="AB25" s="208"/>
      <c r="AC25" s="1"/>
      <c r="AD25" s="208"/>
      <c r="AE25" s="1"/>
      <c r="AF25" s="208"/>
      <c r="AG25" s="1"/>
      <c r="AH25" s="208"/>
      <c r="AI25" s="1"/>
      <c r="AJ25" s="208"/>
      <c r="AK25" s="1"/>
      <c r="AL25" s="1"/>
      <c r="AM25" s="1"/>
      <c r="AN25" s="1"/>
      <c r="AO25" s="1"/>
    </row>
    <row r="26" ht="15.75" customHeight="1">
      <c r="A26" s="227" t="s">
        <v>19614</v>
      </c>
      <c r="B26" s="227" t="s">
        <v>19615</v>
      </c>
      <c r="C26" s="196" t="str">
        <f>VLOOKUP(A26,'import Sinop'!A:P,3,0)</f>
        <v>DOĞRU</v>
      </c>
      <c r="D26" s="227" t="s">
        <v>2299</v>
      </c>
      <c r="E26" s="227">
        <f>VLOOKUP(A26,'import Sinop'!A:P,5,0)</f>
        <v>176</v>
      </c>
      <c r="F26" s="227">
        <f>VLOOKUP(A26,'import Sinop'!A:P,6,0)</f>
        <v>5</v>
      </c>
      <c r="G26" s="227">
        <f>VLOOKUP(A26,'import Sinop'!A:P,7,0)</f>
        <v>0</v>
      </c>
      <c r="H26" s="227">
        <f>VLOOKUP(A26,'import Sinop'!A:P,8,0)</f>
        <v>58</v>
      </c>
      <c r="I26" s="227">
        <f>VLOOKUP(A26,'import Sinop'!A:P,9,0)</f>
        <v>58</v>
      </c>
      <c r="J26" s="205">
        <f>VLOOKUP(A26,'import Sinop'!A:P,10,0)</f>
        <v>0</v>
      </c>
      <c r="K26" s="227" t="s">
        <v>19517</v>
      </c>
      <c r="L26" s="227">
        <v>5.396667034E9</v>
      </c>
      <c r="M26" s="227" t="s">
        <v>1350</v>
      </c>
      <c r="N26" s="227" t="s">
        <v>19518</v>
      </c>
      <c r="O26" s="227" t="s">
        <v>19519</v>
      </c>
      <c r="P26" s="605" t="str">
        <f>VLOOKUP(A26,'import Sinop'!A:P,16,0)</f>
        <v>Geleneksel</v>
      </c>
      <c r="Q26" s="2"/>
      <c r="R26" s="1" t="b">
        <v>1</v>
      </c>
      <c r="S26" s="1" t="b">
        <v>0</v>
      </c>
      <c r="T26" s="1" t="s">
        <v>42</v>
      </c>
      <c r="U26" s="1"/>
      <c r="V26" s="2"/>
      <c r="W26" s="2" t="s">
        <v>19616</v>
      </c>
      <c r="X26" s="208"/>
      <c r="Y26" s="208"/>
      <c r="Z26" s="1"/>
      <c r="AA26" s="1" t="s">
        <v>1353</v>
      </c>
      <c r="AB26" s="208">
        <v>44603.0</v>
      </c>
      <c r="AC26" s="1"/>
      <c r="AD26" s="208"/>
      <c r="AE26" s="1"/>
      <c r="AF26" s="208"/>
      <c r="AG26" s="1"/>
      <c r="AH26" s="208"/>
      <c r="AI26" s="1"/>
      <c r="AJ26" s="208"/>
      <c r="AK26" s="1" t="s">
        <v>66</v>
      </c>
      <c r="AL26" s="1"/>
      <c r="AM26" s="1"/>
      <c r="AN26" s="1"/>
      <c r="AO26" s="1"/>
    </row>
    <row r="27" ht="15.75" customHeight="1">
      <c r="A27" s="211" t="s">
        <v>19617</v>
      </c>
      <c r="B27" s="211" t="s">
        <v>19618</v>
      </c>
      <c r="C27" s="196" t="str">
        <f>VLOOKUP(A27,'import Sinop'!A:P,3,0)</f>
        <v>DOĞRU</v>
      </c>
      <c r="D27" s="211" t="s">
        <v>1370</v>
      </c>
      <c r="E27" s="227">
        <f>VLOOKUP(A27,'import Sinop'!A:P,5,0)</f>
        <v>1</v>
      </c>
      <c r="F27" s="227">
        <f>VLOOKUP(A27,'import Sinop'!A:P,6,0)</f>
        <v>1</v>
      </c>
      <c r="G27" s="227">
        <f>VLOOKUP(A27,'import Sinop'!A:P,7,0)</f>
        <v>0</v>
      </c>
      <c r="H27" s="227">
        <f>VLOOKUP(A27,'import Sinop'!A:P,8,0)</f>
        <v>13</v>
      </c>
      <c r="I27" s="227">
        <f>VLOOKUP(A27,'import Sinop'!A:P,9,0)</f>
        <v>13</v>
      </c>
      <c r="J27" s="205">
        <f>VLOOKUP(A27,'import Sinop'!A:P,10,0)</f>
        <v>0</v>
      </c>
      <c r="K27" s="211" t="s">
        <v>19619</v>
      </c>
      <c r="L27" s="211">
        <v>5.316379077E9</v>
      </c>
      <c r="M27" s="211" t="s">
        <v>19620</v>
      </c>
      <c r="N27" s="211" t="s">
        <v>19621</v>
      </c>
      <c r="O27" s="211" t="s">
        <v>19622</v>
      </c>
      <c r="P27" s="605" t="str">
        <f>VLOOKUP(A27,'import Sinop'!A:P,16,0)</f>
        <v>Geleneksel</v>
      </c>
      <c r="Q27" s="2"/>
      <c r="R27" s="1" t="b">
        <v>0</v>
      </c>
      <c r="S27" s="1" t="b">
        <v>0</v>
      </c>
      <c r="T27" s="1"/>
      <c r="U27" s="1"/>
      <c r="V27" s="2"/>
      <c r="W27" s="606"/>
      <c r="X27" s="208"/>
      <c r="Y27" s="208"/>
      <c r="Z27" s="1"/>
      <c r="AA27" s="1"/>
      <c r="AB27" s="208"/>
      <c r="AC27" s="1"/>
      <c r="AD27" s="208"/>
      <c r="AE27" s="1"/>
      <c r="AF27" s="208"/>
      <c r="AG27" s="1"/>
      <c r="AH27" s="208"/>
      <c r="AI27" s="1"/>
      <c r="AJ27" s="208"/>
      <c r="AK27" s="1"/>
      <c r="AL27" s="1"/>
      <c r="AM27" s="1"/>
      <c r="AN27" s="1"/>
      <c r="AO27" s="1"/>
    </row>
    <row r="28" ht="15.75" customHeight="1">
      <c r="A28" s="211" t="s">
        <v>19623</v>
      </c>
      <c r="B28" s="211" t="s">
        <v>19624</v>
      </c>
      <c r="C28" s="196" t="str">
        <f>VLOOKUP(A28,'import Sinop'!A:P,3,0)</f>
        <v>DOĞRU</v>
      </c>
      <c r="D28" s="211" t="s">
        <v>1370</v>
      </c>
      <c r="E28" s="227" t="str">
        <f>VLOOKUP(A28,'import Sinop'!A:P,5,0)</f>
        <v/>
      </c>
      <c r="F28" s="227" t="str">
        <f>VLOOKUP(A28,'import Sinop'!A:P,6,0)</f>
        <v/>
      </c>
      <c r="G28" s="227">
        <f>VLOOKUP(A28,'import Sinop'!A:P,7,0)</f>
        <v>0</v>
      </c>
      <c r="H28" s="227">
        <f>VLOOKUP(A28,'import Sinop'!A:P,8,0)</f>
        <v>21</v>
      </c>
      <c r="I28" s="227">
        <f>VLOOKUP(A28,'import Sinop'!A:P,9,0)</f>
        <v>21</v>
      </c>
      <c r="J28" s="205">
        <f>VLOOKUP(A28,'import Sinop'!A:P,10,0)</f>
        <v>0</v>
      </c>
      <c r="K28" s="211" t="s">
        <v>19625</v>
      </c>
      <c r="L28" s="211">
        <v>3.682600031E9</v>
      </c>
      <c r="M28" s="211" t="s">
        <v>1350</v>
      </c>
      <c r="N28" s="211" t="s">
        <v>2520</v>
      </c>
      <c r="O28" s="211" t="s">
        <v>19626</v>
      </c>
      <c r="P28" s="605" t="str">
        <f>VLOOKUP(A28,'import Sinop'!A:P,16,0)</f>
        <v>Geleneksel</v>
      </c>
      <c r="Q28" s="2"/>
      <c r="R28" s="1" t="b">
        <v>0</v>
      </c>
      <c r="S28" s="1" t="b">
        <v>0</v>
      </c>
      <c r="T28" s="1"/>
      <c r="U28" s="1"/>
      <c r="V28" s="2"/>
      <c r="W28" s="606"/>
      <c r="X28" s="208"/>
      <c r="Y28" s="208"/>
      <c r="Z28" s="1"/>
      <c r="AA28" s="1"/>
      <c r="AB28" s="208"/>
      <c r="AC28" s="1"/>
      <c r="AD28" s="208"/>
      <c r="AE28" s="1"/>
      <c r="AF28" s="208"/>
      <c r="AG28" s="1"/>
      <c r="AH28" s="208"/>
      <c r="AI28" s="1"/>
      <c r="AJ28" s="208"/>
      <c r="AK28" s="1"/>
      <c r="AL28" s="1"/>
      <c r="AM28" s="1"/>
      <c r="AN28" s="1"/>
      <c r="AO28" s="1"/>
    </row>
    <row r="29" ht="15.75" customHeight="1">
      <c r="A29" s="211" t="s">
        <v>19627</v>
      </c>
      <c r="B29" s="211" t="s">
        <v>19628</v>
      </c>
      <c r="C29" s="196" t="str">
        <f>VLOOKUP(A29,'import Sinop'!A:P,3,0)</f>
        <v>DOĞRU</v>
      </c>
      <c r="D29" s="211" t="s">
        <v>1597</v>
      </c>
      <c r="E29" s="227">
        <f>VLOOKUP(A29,'import Sinop'!A:P,5,0)</f>
        <v>10</v>
      </c>
      <c r="F29" s="227">
        <f>VLOOKUP(A29,'import Sinop'!A:P,6,0)</f>
        <v>10</v>
      </c>
      <c r="G29" s="227">
        <f>VLOOKUP(A29,'import Sinop'!A:P,7,0)</f>
        <v>0</v>
      </c>
      <c r="H29" s="227">
        <f>VLOOKUP(A29,'import Sinop'!A:P,8,0)</f>
        <v>30</v>
      </c>
      <c r="I29" s="227">
        <f>VLOOKUP(A29,'import Sinop'!A:P,9,0)</f>
        <v>30</v>
      </c>
      <c r="J29" s="205">
        <f>VLOOKUP(A29,'import Sinop'!A:P,10,0)</f>
        <v>0</v>
      </c>
      <c r="K29" s="211" t="s">
        <v>19629</v>
      </c>
      <c r="L29" s="211">
        <v>5.335196563E9</v>
      </c>
      <c r="M29" s="211" t="s">
        <v>1350</v>
      </c>
      <c r="N29" s="211" t="s">
        <v>2520</v>
      </c>
      <c r="O29" s="211" t="s">
        <v>19630</v>
      </c>
      <c r="P29" s="605" t="str">
        <f>VLOOKUP(A29,'import Sinop'!A:P,16,0)</f>
        <v>Geleneksel</v>
      </c>
      <c r="Q29" s="2"/>
      <c r="R29" s="1" t="b">
        <v>0</v>
      </c>
      <c r="S29" s="1" t="b">
        <v>0</v>
      </c>
      <c r="T29" s="1"/>
      <c r="U29" s="1"/>
      <c r="V29" s="2"/>
      <c r="W29" s="606"/>
      <c r="X29" s="208"/>
      <c r="Y29" s="208"/>
      <c r="Z29" s="1"/>
      <c r="AA29" s="1"/>
      <c r="AB29" s="208"/>
      <c r="AC29" s="1"/>
      <c r="AD29" s="208"/>
      <c r="AE29" s="1"/>
      <c r="AF29" s="208"/>
      <c r="AG29" s="1"/>
      <c r="AH29" s="208"/>
      <c r="AI29" s="1"/>
      <c r="AJ29" s="208"/>
      <c r="AK29" s="1"/>
      <c r="AL29" s="1"/>
      <c r="AM29" s="1"/>
      <c r="AN29" s="1"/>
      <c r="AO29" s="1"/>
    </row>
    <row r="30" ht="15.75" customHeight="1">
      <c r="A30" s="211" t="s">
        <v>19631</v>
      </c>
      <c r="B30" s="211" t="s">
        <v>19632</v>
      </c>
      <c r="C30" s="196" t="str">
        <f>VLOOKUP(A30,'import Sinop'!A:P,3,0)</f>
        <v>DOĞRU</v>
      </c>
      <c r="D30" s="211" t="s">
        <v>1597</v>
      </c>
      <c r="E30" s="227">
        <f>VLOOKUP(A30,'import Sinop'!A:P,5,0)</f>
        <v>11</v>
      </c>
      <c r="F30" s="227">
        <f>VLOOKUP(A30,'import Sinop'!A:P,6,0)</f>
        <v>11</v>
      </c>
      <c r="G30" s="227">
        <f>VLOOKUP(A30,'import Sinop'!A:P,7,0)</f>
        <v>0</v>
      </c>
      <c r="H30" s="227">
        <f>VLOOKUP(A30,'import Sinop'!A:P,8,0)</f>
        <v>14</v>
      </c>
      <c r="I30" s="227">
        <f>VLOOKUP(A30,'import Sinop'!A:P,9,0)</f>
        <v>14</v>
      </c>
      <c r="J30" s="205">
        <f>VLOOKUP(A30,'import Sinop'!A:P,10,0)</f>
        <v>0</v>
      </c>
      <c r="K30" s="211" t="s">
        <v>19633</v>
      </c>
      <c r="L30" s="211">
        <v>3.682613311E9</v>
      </c>
      <c r="M30" s="211" t="s">
        <v>1350</v>
      </c>
      <c r="N30" s="211" t="s">
        <v>2520</v>
      </c>
      <c r="O30" s="211" t="s">
        <v>19634</v>
      </c>
      <c r="P30" s="605" t="str">
        <f>VLOOKUP(A30,'import Sinop'!A:P,16,0)</f>
        <v>Geleneksel</v>
      </c>
      <c r="Q30" s="2"/>
      <c r="R30" s="1" t="b">
        <v>0</v>
      </c>
      <c r="S30" s="1" t="b">
        <v>0</v>
      </c>
      <c r="T30" s="1"/>
      <c r="U30" s="1"/>
      <c r="V30" s="2"/>
      <c r="W30" s="606"/>
      <c r="X30" s="208"/>
      <c r="Y30" s="208"/>
      <c r="Z30" s="1"/>
      <c r="AA30" s="1"/>
      <c r="AB30" s="208"/>
      <c r="AC30" s="1"/>
      <c r="AD30" s="208"/>
      <c r="AE30" s="1"/>
      <c r="AF30" s="208"/>
      <c r="AG30" s="1"/>
      <c r="AH30" s="208"/>
      <c r="AI30" s="1"/>
      <c r="AJ30" s="208"/>
      <c r="AK30" s="1"/>
      <c r="AL30" s="1"/>
      <c r="AM30" s="1"/>
      <c r="AN30" s="1"/>
      <c r="AO30" s="1"/>
    </row>
    <row r="31" ht="15.75" customHeight="1">
      <c r="A31" s="211" t="s">
        <v>19635</v>
      </c>
      <c r="B31" s="211" t="s">
        <v>19636</v>
      </c>
      <c r="C31" s="196" t="str">
        <f>VLOOKUP(A31,'import Sinop'!A:P,3,0)</f>
        <v>DOĞRU</v>
      </c>
      <c r="D31" s="211" t="s">
        <v>1950</v>
      </c>
      <c r="E31" s="227">
        <f>VLOOKUP(A31,'import Sinop'!A:P,5,0)</f>
        <v>55</v>
      </c>
      <c r="F31" s="227">
        <f>VLOOKUP(A31,'import Sinop'!A:P,6,0)</f>
        <v>55</v>
      </c>
      <c r="G31" s="227">
        <f>VLOOKUP(A31,'import Sinop'!A:P,7,0)</f>
        <v>0</v>
      </c>
      <c r="H31" s="227">
        <f>VLOOKUP(A31,'import Sinop'!A:P,8,0)</f>
        <v>142</v>
      </c>
      <c r="I31" s="227">
        <f>VLOOKUP(A31,'import Sinop'!A:P,9,0)</f>
        <v>142</v>
      </c>
      <c r="J31" s="205">
        <f>VLOOKUP(A31,'import Sinop'!A:P,10,0)</f>
        <v>0</v>
      </c>
      <c r="K31" s="211" t="s">
        <v>19637</v>
      </c>
      <c r="L31" s="211">
        <v>5.326463856E9</v>
      </c>
      <c r="M31" s="211" t="s">
        <v>1350</v>
      </c>
      <c r="N31" s="211" t="s">
        <v>8131</v>
      </c>
      <c r="O31" s="211" t="s">
        <v>19638</v>
      </c>
      <c r="P31" s="605" t="str">
        <f>VLOOKUP(A31,'import Sinop'!A:P,16,0)</f>
        <v>Geleneksel</v>
      </c>
      <c r="Q31" s="2"/>
      <c r="R31" s="1" t="b">
        <v>0</v>
      </c>
      <c r="S31" s="1" t="b">
        <v>0</v>
      </c>
      <c r="T31" s="1"/>
      <c r="U31" s="1"/>
      <c r="V31" s="2"/>
      <c r="W31" s="606"/>
      <c r="X31" s="208"/>
      <c r="Y31" s="208"/>
      <c r="Z31" s="1"/>
      <c r="AA31" s="1"/>
      <c r="AB31" s="208"/>
      <c r="AC31" s="1"/>
      <c r="AD31" s="208"/>
      <c r="AE31" s="1"/>
      <c r="AF31" s="208"/>
      <c r="AG31" s="1"/>
      <c r="AH31" s="208"/>
      <c r="AI31" s="1"/>
      <c r="AJ31" s="208"/>
      <c r="AK31" s="1"/>
      <c r="AL31" s="1"/>
      <c r="AM31" s="1"/>
      <c r="AN31" s="1"/>
      <c r="AO31" s="1"/>
    </row>
    <row r="32" ht="15.75" customHeight="1">
      <c r="A32" s="227" t="s">
        <v>19639</v>
      </c>
      <c r="B32" s="227" t="s">
        <v>19640</v>
      </c>
      <c r="C32" s="196" t="str">
        <f>VLOOKUP(A32,'import Sinop'!A:P,3,0)</f>
        <v>DOĞRU</v>
      </c>
      <c r="D32" s="227" t="s">
        <v>1378</v>
      </c>
      <c r="E32" s="227">
        <f>VLOOKUP(A32,'import Sinop'!A:P,5,0)</f>
        <v>11204</v>
      </c>
      <c r="F32" s="227">
        <f>VLOOKUP(A32,'import Sinop'!A:P,6,0)</f>
        <v>643</v>
      </c>
      <c r="G32" s="227">
        <f>VLOOKUP(A32,'import Sinop'!A:P,7,0)</f>
        <v>5</v>
      </c>
      <c r="H32" s="227">
        <f>VLOOKUP(A32,'import Sinop'!A:P,8,0)</f>
        <v>66</v>
      </c>
      <c r="I32" s="227">
        <f>VLOOKUP(A32,'import Sinop'!A:P,9,0)</f>
        <v>71</v>
      </c>
      <c r="J32" s="205">
        <f>VLOOKUP(A32,'import Sinop'!A:P,10,0)</f>
        <v>0.07</v>
      </c>
      <c r="K32" s="227" t="s">
        <v>19641</v>
      </c>
      <c r="L32" s="227">
        <v>3.682400057E9</v>
      </c>
      <c r="M32" s="227" t="s">
        <v>1350</v>
      </c>
      <c r="N32" s="227" t="s">
        <v>8131</v>
      </c>
      <c r="O32" s="227" t="s">
        <v>19642</v>
      </c>
      <c r="P32" s="605" t="str">
        <f>VLOOKUP(A32,'import Sinop'!A:P,16,0)</f>
        <v>Geleneksel</v>
      </c>
      <c r="Q32" s="2"/>
      <c r="R32" s="1" t="b">
        <v>0</v>
      </c>
      <c r="S32" s="1" t="b">
        <v>1</v>
      </c>
      <c r="T32" s="1"/>
      <c r="U32" s="1"/>
      <c r="V32" s="2"/>
      <c r="W32" s="2"/>
      <c r="X32" s="208"/>
      <c r="Y32" s="208"/>
      <c r="Z32" s="1"/>
      <c r="AA32" s="1"/>
      <c r="AB32" s="208"/>
      <c r="AC32" s="1"/>
      <c r="AD32" s="208"/>
      <c r="AE32" s="1"/>
      <c r="AF32" s="208"/>
      <c r="AG32" s="1"/>
      <c r="AH32" s="208"/>
      <c r="AI32" s="1"/>
      <c r="AJ32" s="208"/>
      <c r="AK32" s="1"/>
      <c r="AL32" s="1"/>
      <c r="AM32" s="1"/>
      <c r="AN32" s="1"/>
      <c r="AO32" s="1"/>
    </row>
    <row r="33" ht="15.75" customHeight="1">
      <c r="A33" s="227" t="s">
        <v>19643</v>
      </c>
      <c r="B33" s="227" t="s">
        <v>19644</v>
      </c>
      <c r="C33" s="196" t="str">
        <f>VLOOKUP(A33,'import Sinop'!A:P,3,0)</f>
        <v>YANLIŞ</v>
      </c>
      <c r="D33" s="227" t="s">
        <v>1348</v>
      </c>
      <c r="E33" s="227">
        <f>VLOOKUP(A33,'import Sinop'!A:P,5,0)</f>
        <v>100</v>
      </c>
      <c r="F33" s="227" t="str">
        <f>VLOOKUP(A33,'import Sinop'!A:P,6,0)</f>
        <v/>
      </c>
      <c r="G33" s="227">
        <f>VLOOKUP(A33,'import Sinop'!A:P,7,0)</f>
        <v>0</v>
      </c>
      <c r="H33" s="227">
        <f>VLOOKUP(A33,'import Sinop'!A:P,8,0)</f>
        <v>43</v>
      </c>
      <c r="I33" s="227">
        <f>VLOOKUP(A33,'import Sinop'!A:P,9,0)</f>
        <v>43</v>
      </c>
      <c r="J33" s="205">
        <f>VLOOKUP(A33,'import Sinop'!A:P,10,0)</f>
        <v>0</v>
      </c>
      <c r="K33" s="227" t="s">
        <v>19641</v>
      </c>
      <c r="L33" s="227">
        <v>3.682616267E9</v>
      </c>
      <c r="M33" s="227" t="s">
        <v>1350</v>
      </c>
      <c r="N33" s="227" t="s">
        <v>2520</v>
      </c>
      <c r="O33" s="227" t="s">
        <v>19645</v>
      </c>
      <c r="P33" s="605" t="str">
        <f>VLOOKUP(A33,'import Sinop'!A:P,16,0)</f>
        <v>Geleneksel</v>
      </c>
      <c r="Q33" s="2"/>
      <c r="R33" s="1" t="b">
        <v>0</v>
      </c>
      <c r="S33" s="1" t="b">
        <v>1</v>
      </c>
      <c r="T33" s="1" t="s">
        <v>29</v>
      </c>
      <c r="U33" s="1"/>
      <c r="V33" s="2"/>
      <c r="W33" s="2"/>
      <c r="X33" s="208"/>
      <c r="Y33" s="208"/>
      <c r="Z33" s="1"/>
      <c r="AA33" s="1"/>
      <c r="AB33" s="208"/>
      <c r="AC33" s="1"/>
      <c r="AD33" s="208"/>
      <c r="AE33" s="1"/>
      <c r="AF33" s="208"/>
      <c r="AG33" s="1"/>
      <c r="AH33" s="208"/>
      <c r="AI33" s="1"/>
      <c r="AJ33" s="208"/>
      <c r="AK33" s="1"/>
      <c r="AL33" s="1"/>
      <c r="AM33" s="1"/>
      <c r="AN33" s="1"/>
      <c r="AO33" s="1"/>
    </row>
    <row r="34" ht="15.75" customHeight="1">
      <c r="A34" s="227" t="s">
        <v>19646</v>
      </c>
      <c r="B34" s="227" t="s">
        <v>19647</v>
      </c>
      <c r="C34" s="196" t="str">
        <f>VLOOKUP(A34,'import Sinop'!A:P,3,0)</f>
        <v>DOĞRU</v>
      </c>
      <c r="D34" s="227" t="s">
        <v>1507</v>
      </c>
      <c r="E34" s="227">
        <f>VLOOKUP(A34,'import Sinop'!A:P,5,0)</f>
        <v>4531</v>
      </c>
      <c r="F34" s="227">
        <f>VLOOKUP(A34,'import Sinop'!A:P,6,0)</f>
        <v>413</v>
      </c>
      <c r="G34" s="227">
        <f>VLOOKUP(A34,'import Sinop'!A:P,7,0)</f>
        <v>10</v>
      </c>
      <c r="H34" s="227">
        <f>VLOOKUP(A34,'import Sinop'!A:P,8,0)</f>
        <v>29</v>
      </c>
      <c r="I34" s="227">
        <f>VLOOKUP(A34,'import Sinop'!A:P,9,0)</f>
        <v>39</v>
      </c>
      <c r="J34" s="205">
        <f>VLOOKUP(A34,'import Sinop'!A:P,10,0)</f>
        <v>0.26</v>
      </c>
      <c r="K34" s="227" t="s">
        <v>19641</v>
      </c>
      <c r="L34" s="227">
        <v>3.682400058E9</v>
      </c>
      <c r="M34" s="227" t="s">
        <v>1350</v>
      </c>
      <c r="N34" s="227" t="s">
        <v>2520</v>
      </c>
      <c r="O34" s="227" t="s">
        <v>19648</v>
      </c>
      <c r="P34" s="605" t="str">
        <f>VLOOKUP(A34,'import Sinop'!A:P,16,0)</f>
        <v>Geleneksel</v>
      </c>
      <c r="Q34" s="2"/>
      <c r="R34" s="1" t="b">
        <v>0</v>
      </c>
      <c r="S34" s="1" t="b">
        <v>1</v>
      </c>
      <c r="T34" s="1"/>
      <c r="U34" s="1"/>
      <c r="V34" s="2"/>
      <c r="W34" s="2"/>
      <c r="X34" s="208"/>
      <c r="Y34" s="208"/>
      <c r="Z34" s="1"/>
      <c r="AA34" s="1"/>
      <c r="AB34" s="208"/>
      <c r="AC34" s="1"/>
      <c r="AD34" s="208"/>
      <c r="AE34" s="1"/>
      <c r="AF34" s="208"/>
      <c r="AG34" s="1"/>
      <c r="AH34" s="208"/>
      <c r="AI34" s="1"/>
      <c r="AJ34" s="208"/>
      <c r="AK34" s="1"/>
      <c r="AL34" s="1"/>
      <c r="AM34" s="1"/>
      <c r="AN34" s="1"/>
      <c r="AO34" s="1"/>
    </row>
    <row r="35" ht="15.75" customHeight="1">
      <c r="A35" s="227" t="s">
        <v>19464</v>
      </c>
      <c r="B35" s="227" t="s">
        <v>19465</v>
      </c>
      <c r="C35" s="196" t="str">
        <f>VLOOKUP(A35,'import Sinop'!A:P,3,0)</f>
        <v>DOĞRU</v>
      </c>
      <c r="D35" s="227" t="s">
        <v>1378</v>
      </c>
      <c r="E35" s="227">
        <f>VLOOKUP(A35,'import Sinop'!A:P,5,0)</f>
        <v>888</v>
      </c>
      <c r="F35" s="227">
        <f>VLOOKUP(A35,'import Sinop'!A:P,6,0)</f>
        <v>100</v>
      </c>
      <c r="G35" s="227">
        <f>VLOOKUP(A35,'import Sinop'!A:P,7,0)</f>
        <v>4</v>
      </c>
      <c r="H35" s="227">
        <f>VLOOKUP(A35,'import Sinop'!A:P,8,0)</f>
        <v>30</v>
      </c>
      <c r="I35" s="227">
        <f>VLOOKUP(A35,'import Sinop'!A:P,9,0)</f>
        <v>34</v>
      </c>
      <c r="J35" s="205">
        <f>VLOOKUP(A35,'import Sinop'!A:P,10,0)</f>
        <v>0.12</v>
      </c>
      <c r="K35" s="227" t="s">
        <v>19649</v>
      </c>
      <c r="L35" s="227">
        <v>5.549607757E9</v>
      </c>
      <c r="M35" s="227" t="s">
        <v>1350</v>
      </c>
      <c r="N35" s="227" t="s">
        <v>8131</v>
      </c>
      <c r="O35" s="227" t="s">
        <v>19467</v>
      </c>
      <c r="P35" s="605" t="str">
        <f>VLOOKUP(A35,'import Sinop'!A:P,16,0)</f>
        <v>Geleneksel</v>
      </c>
      <c r="Q35" s="2"/>
      <c r="R35" s="1" t="b">
        <v>1</v>
      </c>
      <c r="S35" s="1" t="b">
        <v>0</v>
      </c>
      <c r="T35" s="1" t="s">
        <v>38</v>
      </c>
      <c r="U35" s="1" t="s">
        <v>610</v>
      </c>
      <c r="V35" s="2" t="s">
        <v>19450</v>
      </c>
      <c r="W35" s="2"/>
      <c r="X35" s="208">
        <v>44600.0</v>
      </c>
      <c r="Y35" s="208">
        <v>44601.0</v>
      </c>
      <c r="Z35" s="1"/>
      <c r="AA35" s="1" t="s">
        <v>1353</v>
      </c>
      <c r="AB35" s="208">
        <v>44600.0</v>
      </c>
      <c r="AC35" s="1"/>
      <c r="AD35" s="208"/>
      <c r="AE35" s="1"/>
      <c r="AF35" s="208"/>
      <c r="AG35" s="1"/>
      <c r="AH35" s="208"/>
      <c r="AI35" s="1"/>
      <c r="AJ35" s="208"/>
      <c r="AK35" s="1" t="s">
        <v>610</v>
      </c>
      <c r="AL35" s="1"/>
      <c r="AM35" s="1"/>
      <c r="AN35" s="1"/>
      <c r="AO35" s="1"/>
    </row>
    <row r="36" ht="15.75" customHeight="1">
      <c r="A36" s="227" t="s">
        <v>19650</v>
      </c>
      <c r="B36" s="227" t="s">
        <v>19651</v>
      </c>
      <c r="C36" s="196" t="str">
        <f>VLOOKUP(A36,'import Sinop'!A:P,3,0)</f>
        <v>DOĞRU</v>
      </c>
      <c r="D36" s="227" t="s">
        <v>2571</v>
      </c>
      <c r="E36" s="227">
        <f>VLOOKUP(A36,'import Sinop'!A:P,5,0)</f>
        <v>344</v>
      </c>
      <c r="F36" s="227">
        <f>VLOOKUP(A36,'import Sinop'!A:P,6,0)</f>
        <v>3</v>
      </c>
      <c r="G36" s="227">
        <f>VLOOKUP(A36,'import Sinop'!A:P,7,0)</f>
        <v>17</v>
      </c>
      <c r="H36" s="227">
        <f>VLOOKUP(A36,'import Sinop'!A:P,8,0)</f>
        <v>12</v>
      </c>
      <c r="I36" s="227">
        <f>VLOOKUP(A36,'import Sinop'!A:P,9,0)</f>
        <v>29</v>
      </c>
      <c r="J36" s="205">
        <f>VLOOKUP(A36,'import Sinop'!A:P,10,0)</f>
        <v>0.59</v>
      </c>
      <c r="K36" s="227" t="s">
        <v>19652</v>
      </c>
      <c r="L36" s="227">
        <v>3.682605774E9</v>
      </c>
      <c r="M36" s="227" t="s">
        <v>1350</v>
      </c>
      <c r="N36" s="227" t="s">
        <v>2520</v>
      </c>
      <c r="O36" s="227" t="s">
        <v>19653</v>
      </c>
      <c r="P36" s="605" t="str">
        <f>VLOOKUP(A36,'import Sinop'!A:P,16,0)</f>
        <v>Geleneksel</v>
      </c>
      <c r="Q36" s="2"/>
      <c r="R36" s="1" t="b">
        <v>1</v>
      </c>
      <c r="S36" s="1" t="b">
        <v>0</v>
      </c>
      <c r="T36" s="1" t="s">
        <v>38</v>
      </c>
      <c r="U36" s="1"/>
      <c r="V36" s="2"/>
      <c r="W36" s="2"/>
      <c r="X36" s="208"/>
      <c r="Y36" s="208"/>
      <c r="Z36" s="1"/>
      <c r="AA36" s="1"/>
      <c r="AB36" s="208"/>
      <c r="AC36" s="1"/>
      <c r="AD36" s="208"/>
      <c r="AE36" s="1"/>
      <c r="AF36" s="208"/>
      <c r="AG36" s="1"/>
      <c r="AH36" s="208"/>
      <c r="AI36" s="1"/>
      <c r="AJ36" s="208"/>
      <c r="AK36" s="1"/>
      <c r="AL36" s="1"/>
      <c r="AM36" s="1"/>
      <c r="AN36" s="1"/>
      <c r="AO36" s="1"/>
    </row>
    <row r="37" ht="15.75" customHeight="1">
      <c r="A37" s="227" t="s">
        <v>19503</v>
      </c>
      <c r="B37" s="227" t="s">
        <v>19504</v>
      </c>
      <c r="C37" s="196" t="str">
        <f>VLOOKUP(A37,'import Sinop'!A:P,3,0)</f>
        <v>YANLIŞ</v>
      </c>
      <c r="D37" s="227" t="s">
        <v>1507</v>
      </c>
      <c r="E37" s="227">
        <f>VLOOKUP(A37,'import Sinop'!A:P,5,0)</f>
        <v>461</v>
      </c>
      <c r="F37" s="227">
        <f>VLOOKUP(A37,'import Sinop'!A:P,6,0)</f>
        <v>25</v>
      </c>
      <c r="G37" s="227">
        <f>VLOOKUP(A37,'import Sinop'!A:P,7,0)</f>
        <v>0</v>
      </c>
      <c r="H37" s="227">
        <f>VLOOKUP(A37,'import Sinop'!A:P,8,0)</f>
        <v>10</v>
      </c>
      <c r="I37" s="227">
        <f>VLOOKUP(A37,'import Sinop'!A:P,9,0)</f>
        <v>10</v>
      </c>
      <c r="J37" s="205">
        <f>VLOOKUP(A37,'import Sinop'!A:P,10,0)</f>
        <v>0</v>
      </c>
      <c r="K37" s="227" t="s">
        <v>19654</v>
      </c>
      <c r="L37" s="227">
        <v>5.45250669E9</v>
      </c>
      <c r="M37" s="227" t="s">
        <v>1350</v>
      </c>
      <c r="N37" s="227" t="s">
        <v>2520</v>
      </c>
      <c r="O37" s="227" t="s">
        <v>19507</v>
      </c>
      <c r="P37" s="605" t="str">
        <f>VLOOKUP(A37,'import Sinop'!A:P,16,0)</f>
        <v>Geleneksel</v>
      </c>
      <c r="Q37" s="2"/>
      <c r="R37" s="1" t="b">
        <v>1</v>
      </c>
      <c r="S37" s="1" t="b">
        <v>0</v>
      </c>
      <c r="T37" s="1" t="s">
        <v>33</v>
      </c>
      <c r="U37" s="1" t="s">
        <v>610</v>
      </c>
      <c r="V37" s="2" t="s">
        <v>19450</v>
      </c>
      <c r="W37" s="2" t="s">
        <v>19655</v>
      </c>
      <c r="X37" s="208">
        <v>44614.0</v>
      </c>
      <c r="Y37" s="208">
        <v>44615.0</v>
      </c>
      <c r="Z37" s="1"/>
      <c r="AA37" s="1" t="s">
        <v>1353</v>
      </c>
      <c r="AB37" s="208">
        <v>44603.0</v>
      </c>
      <c r="AC37" s="1" t="s">
        <v>43</v>
      </c>
      <c r="AD37" s="208">
        <v>44614.0</v>
      </c>
      <c r="AE37" s="1" t="s">
        <v>1353</v>
      </c>
      <c r="AF37" s="208">
        <v>44614.0</v>
      </c>
      <c r="AG37" s="1"/>
      <c r="AH37" s="208"/>
      <c r="AI37" s="1"/>
      <c r="AJ37" s="208"/>
      <c r="AK37" s="1" t="s">
        <v>66</v>
      </c>
      <c r="AL37" s="1" t="s">
        <v>167</v>
      </c>
      <c r="AM37" s="1" t="s">
        <v>100</v>
      </c>
      <c r="AN37" s="1"/>
      <c r="AO37" s="1"/>
    </row>
    <row r="38" ht="15.75" customHeight="1">
      <c r="A38" s="211" t="s">
        <v>19656</v>
      </c>
      <c r="B38" s="211" t="s">
        <v>19657</v>
      </c>
      <c r="C38" s="196" t="str">
        <f>VLOOKUP(A38,'import Sinop'!A:P,3,0)</f>
        <v>DOĞRU</v>
      </c>
      <c r="D38" s="211" t="s">
        <v>1443</v>
      </c>
      <c r="E38" s="227" t="str">
        <f>VLOOKUP(A38,'import Sinop'!A:P,5,0)</f>
        <v/>
      </c>
      <c r="F38" s="227" t="str">
        <f>VLOOKUP(A38,'import Sinop'!A:P,6,0)</f>
        <v/>
      </c>
      <c r="G38" s="227">
        <f>VLOOKUP(A38,'import Sinop'!A:P,7,0)</f>
        <v>0</v>
      </c>
      <c r="H38" s="227">
        <f>VLOOKUP(A38,'import Sinop'!A:P,8,0)</f>
        <v>11</v>
      </c>
      <c r="I38" s="227">
        <f>VLOOKUP(A38,'import Sinop'!A:P,9,0)</f>
        <v>11</v>
      </c>
      <c r="J38" s="205">
        <f>VLOOKUP(A38,'import Sinop'!A:P,10,0)</f>
        <v>0</v>
      </c>
      <c r="K38" s="211" t="s">
        <v>19658</v>
      </c>
      <c r="L38" s="211">
        <v>5.060965731E9</v>
      </c>
      <c r="M38" s="211" t="s">
        <v>19553</v>
      </c>
      <c r="N38" s="275">
        <v>44700.0</v>
      </c>
      <c r="O38" s="211" t="s">
        <v>19659</v>
      </c>
      <c r="P38" s="605" t="str">
        <f>VLOOKUP(A38,'import Sinop'!A:P,16,0)</f>
        <v>Geleneksel</v>
      </c>
      <c r="Q38" s="2"/>
      <c r="R38" s="1" t="b">
        <v>0</v>
      </c>
      <c r="S38" s="1" t="b">
        <v>0</v>
      </c>
      <c r="T38" s="1"/>
      <c r="U38" s="1"/>
      <c r="V38" s="2"/>
      <c r="W38" s="606"/>
      <c r="X38" s="208"/>
      <c r="Y38" s="208"/>
      <c r="Z38" s="1"/>
      <c r="AA38" s="1"/>
      <c r="AB38" s="208"/>
      <c r="AC38" s="1"/>
      <c r="AD38" s="208"/>
      <c r="AE38" s="1"/>
      <c r="AF38" s="208"/>
      <c r="AG38" s="1"/>
      <c r="AH38" s="208"/>
      <c r="AI38" s="1"/>
      <c r="AJ38" s="208"/>
      <c r="AK38" s="1"/>
      <c r="AL38" s="1"/>
      <c r="AM38" s="1"/>
      <c r="AN38" s="1"/>
      <c r="AO38" s="1"/>
    </row>
    <row r="39" ht="15.75" customHeight="1">
      <c r="A39" s="227" t="s">
        <v>19660</v>
      </c>
      <c r="B39" s="227" t="s">
        <v>19661</v>
      </c>
      <c r="C39" s="196" t="str">
        <f>VLOOKUP(A39,'import Sinop'!A:P,3,0)</f>
        <v>DOĞRU</v>
      </c>
      <c r="D39" s="227" t="s">
        <v>1597</v>
      </c>
      <c r="E39" s="227">
        <f>VLOOKUP(A39,'import Sinop'!A:P,5,0)</f>
        <v>936</v>
      </c>
      <c r="F39" s="227">
        <f>VLOOKUP(A39,'import Sinop'!A:P,6,0)</f>
        <v>8</v>
      </c>
      <c r="G39" s="227">
        <f>VLOOKUP(A39,'import Sinop'!A:P,7,0)</f>
        <v>0</v>
      </c>
      <c r="H39" s="227">
        <f>VLOOKUP(A39,'import Sinop'!A:P,8,0)</f>
        <v>33</v>
      </c>
      <c r="I39" s="227">
        <f>VLOOKUP(A39,'import Sinop'!A:P,9,0)</f>
        <v>33</v>
      </c>
      <c r="J39" s="205">
        <f>VLOOKUP(A39,'import Sinop'!A:P,10,0)</f>
        <v>0</v>
      </c>
      <c r="K39" s="227" t="s">
        <v>19662</v>
      </c>
      <c r="L39" s="227">
        <v>3.682601E9</v>
      </c>
      <c r="M39" s="227" t="s">
        <v>1350</v>
      </c>
      <c r="N39" s="227" t="s">
        <v>19560</v>
      </c>
      <c r="O39" s="227" t="s">
        <v>19663</v>
      </c>
      <c r="P39" s="605" t="str">
        <f>VLOOKUP(A39,'import Sinop'!A:P,16,0)</f>
        <v>Geleneksel</v>
      </c>
      <c r="Q39" s="2"/>
      <c r="R39" s="1" t="b">
        <v>1</v>
      </c>
      <c r="S39" s="1" t="b">
        <v>0</v>
      </c>
      <c r="T39" s="1" t="s">
        <v>31</v>
      </c>
      <c r="U39" s="1"/>
      <c r="V39" s="2"/>
      <c r="W39" s="2" t="s">
        <v>19664</v>
      </c>
      <c r="X39" s="208"/>
      <c r="Y39" s="208"/>
      <c r="Z39" s="1"/>
      <c r="AA39" s="1" t="s">
        <v>1353</v>
      </c>
      <c r="AB39" s="208">
        <v>44603.0</v>
      </c>
      <c r="AC39" s="1"/>
      <c r="AD39" s="208"/>
      <c r="AE39" s="1"/>
      <c r="AF39" s="208"/>
      <c r="AG39" s="1"/>
      <c r="AH39" s="208"/>
      <c r="AI39" s="1"/>
      <c r="AJ39" s="208"/>
      <c r="AK39" s="1" t="s">
        <v>66</v>
      </c>
      <c r="AL39" s="1"/>
      <c r="AM39" s="1"/>
      <c r="AN39" s="1"/>
      <c r="AO39" s="1"/>
    </row>
    <row r="40" ht="15.75" customHeight="1">
      <c r="A40" s="211" t="s">
        <v>19665</v>
      </c>
      <c r="B40" s="211" t="s">
        <v>19666</v>
      </c>
      <c r="C40" s="196" t="str">
        <f>VLOOKUP(A40,'import Sinop'!A:P,3,0)</f>
        <v>DOĞRU</v>
      </c>
      <c r="D40" s="211" t="s">
        <v>1370</v>
      </c>
      <c r="E40" s="227">
        <f>VLOOKUP(A40,'import Sinop'!A:P,5,0)</f>
        <v>278</v>
      </c>
      <c r="F40" s="227">
        <f>VLOOKUP(A40,'import Sinop'!A:P,6,0)</f>
        <v>165</v>
      </c>
      <c r="G40" s="227">
        <f>VLOOKUP(A40,'import Sinop'!A:P,7,0)</f>
        <v>0</v>
      </c>
      <c r="H40" s="227">
        <f>VLOOKUP(A40,'import Sinop'!A:P,8,0)</f>
        <v>25</v>
      </c>
      <c r="I40" s="227">
        <f>VLOOKUP(A40,'import Sinop'!A:P,9,0)</f>
        <v>25</v>
      </c>
      <c r="J40" s="205">
        <f>VLOOKUP(A40,'import Sinop'!A:P,10,0)</f>
        <v>0</v>
      </c>
      <c r="K40" s="211" t="s">
        <v>19667</v>
      </c>
      <c r="L40" s="211">
        <v>5.453173094E9</v>
      </c>
      <c r="M40" s="211" t="s">
        <v>1350</v>
      </c>
      <c r="N40" s="211" t="s">
        <v>8131</v>
      </c>
      <c r="O40" s="211" t="s">
        <v>19668</v>
      </c>
      <c r="P40" s="605" t="str">
        <f>VLOOKUP(A40,'import Sinop'!A:P,16,0)</f>
        <v>Geleneksel</v>
      </c>
      <c r="Q40" s="2"/>
      <c r="R40" s="1" t="b">
        <v>0</v>
      </c>
      <c r="S40" s="1" t="b">
        <v>0</v>
      </c>
      <c r="T40" s="1"/>
      <c r="U40" s="1"/>
      <c r="V40" s="2"/>
      <c r="W40" s="606"/>
      <c r="X40" s="208"/>
      <c r="Y40" s="208"/>
      <c r="Z40" s="1"/>
      <c r="AA40" s="1"/>
      <c r="AB40" s="208"/>
      <c r="AC40" s="1"/>
      <c r="AD40" s="208"/>
      <c r="AE40" s="1"/>
      <c r="AF40" s="208"/>
      <c r="AG40" s="1"/>
      <c r="AH40" s="208"/>
      <c r="AI40" s="1"/>
      <c r="AJ40" s="208"/>
      <c r="AK40" s="1"/>
      <c r="AL40" s="1"/>
      <c r="AM40" s="1"/>
      <c r="AN40" s="1"/>
      <c r="AO40" s="1"/>
    </row>
    <row r="41" ht="15.75" customHeight="1">
      <c r="A41" s="227" t="s">
        <v>19474</v>
      </c>
      <c r="B41" s="227" t="s">
        <v>19475</v>
      </c>
      <c r="C41" s="196" t="str">
        <f>VLOOKUP(A41,'import Sinop'!A:P,3,0)</f>
        <v>DOĞRU</v>
      </c>
      <c r="D41" s="227" t="s">
        <v>1507</v>
      </c>
      <c r="E41" s="227">
        <f>VLOOKUP(A41,'import Sinop'!A:P,5,0)</f>
        <v>1269</v>
      </c>
      <c r="F41" s="227">
        <f>VLOOKUP(A41,'import Sinop'!A:P,6,0)</f>
        <v>82</v>
      </c>
      <c r="G41" s="227">
        <f>VLOOKUP(A41,'import Sinop'!A:P,7,0)</f>
        <v>37</v>
      </c>
      <c r="H41" s="227">
        <f>VLOOKUP(A41,'import Sinop'!A:P,8,0)</f>
        <v>45</v>
      </c>
      <c r="I41" s="227">
        <f>VLOOKUP(A41,'import Sinop'!A:P,9,0)</f>
        <v>82</v>
      </c>
      <c r="J41" s="205">
        <f>VLOOKUP(A41,'import Sinop'!A:P,10,0)</f>
        <v>0.45</v>
      </c>
      <c r="K41" s="227" t="s">
        <v>19557</v>
      </c>
      <c r="L41" s="227">
        <v>3.682605196E9</v>
      </c>
      <c r="M41" s="227" t="s">
        <v>1350</v>
      </c>
      <c r="N41" s="227" t="s">
        <v>8131</v>
      </c>
      <c r="O41" s="227" t="s">
        <v>19669</v>
      </c>
      <c r="P41" s="605" t="str">
        <f>VLOOKUP(A41,'import Sinop'!A:P,16,0)</f>
        <v>Geleneksel</v>
      </c>
      <c r="Q41" s="2"/>
      <c r="R41" s="1" t="b">
        <v>1</v>
      </c>
      <c r="S41" s="1" t="b">
        <v>0</v>
      </c>
      <c r="T41" s="1" t="s">
        <v>38</v>
      </c>
      <c r="U41" s="1" t="s">
        <v>404</v>
      </c>
      <c r="V41" s="2" t="s">
        <v>19450</v>
      </c>
      <c r="W41" s="2"/>
      <c r="X41" s="208">
        <v>44601.0</v>
      </c>
      <c r="Y41" s="208">
        <v>44602.0</v>
      </c>
      <c r="Z41" s="1"/>
      <c r="AA41" s="1" t="s">
        <v>1353</v>
      </c>
      <c r="AB41" s="208">
        <v>44601.0</v>
      </c>
      <c r="AC41" s="1"/>
      <c r="AD41" s="208"/>
      <c r="AE41" s="1"/>
      <c r="AF41" s="208"/>
      <c r="AG41" s="1"/>
      <c r="AH41" s="208"/>
      <c r="AI41" s="1"/>
      <c r="AJ41" s="208"/>
      <c r="AK41" s="1" t="s">
        <v>404</v>
      </c>
      <c r="AL41" s="1"/>
      <c r="AM41" s="1"/>
      <c r="AN41" s="1"/>
      <c r="AO41" s="1"/>
    </row>
    <row r="42" ht="15.75" customHeight="1">
      <c r="A42" s="227" t="s">
        <v>19488</v>
      </c>
      <c r="B42" s="227" t="s">
        <v>19489</v>
      </c>
      <c r="C42" s="196" t="str">
        <f>VLOOKUP(A42,'import Sinop'!A:P,3,0)</f>
        <v>DOĞRU</v>
      </c>
      <c r="D42" s="227" t="s">
        <v>1507</v>
      </c>
      <c r="E42" s="227">
        <f>VLOOKUP(A42,'import Sinop'!A:P,5,0)</f>
        <v>278</v>
      </c>
      <c r="F42" s="227">
        <f>VLOOKUP(A42,'import Sinop'!A:P,6,0)</f>
        <v>46</v>
      </c>
      <c r="G42" s="227">
        <f>VLOOKUP(A42,'import Sinop'!A:P,7,0)</f>
        <v>39</v>
      </c>
      <c r="H42" s="227">
        <f>VLOOKUP(A42,'import Sinop'!A:P,8,0)</f>
        <v>21</v>
      </c>
      <c r="I42" s="227">
        <f>VLOOKUP(A42,'import Sinop'!A:P,9,0)</f>
        <v>60</v>
      </c>
      <c r="J42" s="205">
        <f>VLOOKUP(A42,'import Sinop'!A:P,10,0)</f>
        <v>0.65</v>
      </c>
      <c r="K42" s="227" t="s">
        <v>19557</v>
      </c>
      <c r="L42" s="227">
        <v>3.682605196E9</v>
      </c>
      <c r="M42" s="227" t="s">
        <v>1350</v>
      </c>
      <c r="N42" s="227" t="s">
        <v>19538</v>
      </c>
      <c r="O42" s="227" t="s">
        <v>19492</v>
      </c>
      <c r="P42" s="605" t="str">
        <f>VLOOKUP(A42,'import Sinop'!A:P,16,0)</f>
        <v>Geleneksel</v>
      </c>
      <c r="Q42" s="2"/>
      <c r="R42" s="1" t="b">
        <v>1</v>
      </c>
      <c r="S42" s="1" t="b">
        <v>0</v>
      </c>
      <c r="T42" s="1" t="s">
        <v>38</v>
      </c>
      <c r="U42" s="1" t="s">
        <v>404</v>
      </c>
      <c r="V42" s="2" t="s">
        <v>19450</v>
      </c>
      <c r="W42" s="2" t="s">
        <v>19670</v>
      </c>
      <c r="X42" s="208">
        <v>44602.0</v>
      </c>
      <c r="Y42" s="208">
        <v>44603.0</v>
      </c>
      <c r="Z42" s="1"/>
      <c r="AA42" s="1" t="s">
        <v>1506</v>
      </c>
      <c r="AB42" s="208">
        <v>44600.0</v>
      </c>
      <c r="AC42" s="1" t="s">
        <v>1353</v>
      </c>
      <c r="AD42" s="208">
        <v>44602.0</v>
      </c>
      <c r="AE42" s="1"/>
      <c r="AF42" s="208"/>
      <c r="AG42" s="1"/>
      <c r="AH42" s="208"/>
      <c r="AI42" s="1"/>
      <c r="AJ42" s="208"/>
      <c r="AK42" s="1" t="s">
        <v>610</v>
      </c>
      <c r="AL42" s="1" t="s">
        <v>404</v>
      </c>
      <c r="AM42" s="1"/>
      <c r="AN42" s="1"/>
      <c r="AO42" s="1"/>
    </row>
    <row r="43" ht="15.75" customHeight="1">
      <c r="A43" s="227" t="s">
        <v>19460</v>
      </c>
      <c r="B43" s="227" t="s">
        <v>19461</v>
      </c>
      <c r="C43" s="196" t="str">
        <f>VLOOKUP(A43,'import Sinop'!A:P,3,0)</f>
        <v>DOĞRU</v>
      </c>
      <c r="D43" s="227" t="s">
        <v>1370</v>
      </c>
      <c r="E43" s="227">
        <f>VLOOKUP(A43,'import Sinop'!A:P,5,0)</f>
        <v>3277</v>
      </c>
      <c r="F43" s="227">
        <f>VLOOKUP(A43,'import Sinop'!A:P,6,0)</f>
        <v>167</v>
      </c>
      <c r="G43" s="227">
        <f>VLOOKUP(A43,'import Sinop'!A:P,7,0)</f>
        <v>12</v>
      </c>
      <c r="H43" s="227">
        <f>VLOOKUP(A43,'import Sinop'!A:P,8,0)</f>
        <v>3</v>
      </c>
      <c r="I43" s="227">
        <f>VLOOKUP(A43,'import Sinop'!A:P,9,0)</f>
        <v>15</v>
      </c>
      <c r="J43" s="205">
        <f>VLOOKUP(A43,'import Sinop'!A:P,10,0)</f>
        <v>0.8</v>
      </c>
      <c r="K43" s="227" t="s">
        <v>9078</v>
      </c>
      <c r="L43" s="227">
        <v>3.68260405E9</v>
      </c>
      <c r="M43" s="227" t="s">
        <v>1350</v>
      </c>
      <c r="N43" s="227" t="s">
        <v>8131</v>
      </c>
      <c r="O43" s="227" t="s">
        <v>19463</v>
      </c>
      <c r="P43" s="605" t="str">
        <f>VLOOKUP(A43,'import Sinop'!A:P,16,0)</f>
        <v>Geleneksel</v>
      </c>
      <c r="Q43" s="2"/>
      <c r="R43" s="1" t="b">
        <v>1</v>
      </c>
      <c r="S43" s="1" t="b">
        <v>0</v>
      </c>
      <c r="T43" s="1" t="s">
        <v>38</v>
      </c>
      <c r="U43" s="1" t="s">
        <v>610</v>
      </c>
      <c r="V43" s="2" t="s">
        <v>19450</v>
      </c>
      <c r="W43" s="2" t="s">
        <v>19671</v>
      </c>
      <c r="X43" s="208">
        <v>44600.0</v>
      </c>
      <c r="Y43" s="208">
        <v>44601.0</v>
      </c>
      <c r="Z43" s="1"/>
      <c r="AA43" s="1" t="s">
        <v>1353</v>
      </c>
      <c r="AB43" s="208">
        <v>44600.0</v>
      </c>
      <c r="AC43" s="1"/>
      <c r="AD43" s="208"/>
      <c r="AE43" s="1"/>
      <c r="AF43" s="208"/>
      <c r="AG43" s="1"/>
      <c r="AH43" s="208"/>
      <c r="AI43" s="1"/>
      <c r="AJ43" s="208"/>
      <c r="AK43" s="1" t="s">
        <v>610</v>
      </c>
      <c r="AL43" s="1"/>
      <c r="AM43" s="1"/>
      <c r="AN43" s="1"/>
      <c r="AO43" s="1"/>
    </row>
    <row r="44" ht="15.75" customHeight="1">
      <c r="A44" s="227" t="s">
        <v>19493</v>
      </c>
      <c r="B44" s="227" t="s">
        <v>19494</v>
      </c>
      <c r="C44" s="196" t="str">
        <f>VLOOKUP(A44,'import Sinop'!A:P,3,0)</f>
        <v>DOĞRU</v>
      </c>
      <c r="D44" s="227" t="s">
        <v>1370</v>
      </c>
      <c r="E44" s="227">
        <f>VLOOKUP(A44,'import Sinop'!A:P,5,0)</f>
        <v>4381</v>
      </c>
      <c r="F44" s="227">
        <f>VLOOKUP(A44,'import Sinop'!A:P,6,0)</f>
        <v>735</v>
      </c>
      <c r="G44" s="227">
        <f>VLOOKUP(A44,'import Sinop'!A:P,7,0)</f>
        <v>1</v>
      </c>
      <c r="H44" s="227">
        <f>VLOOKUP(A44,'import Sinop'!A:P,8,0)</f>
        <v>15</v>
      </c>
      <c r="I44" s="227">
        <f>VLOOKUP(A44,'import Sinop'!A:P,9,0)</f>
        <v>16</v>
      </c>
      <c r="J44" s="205">
        <f>VLOOKUP(A44,'import Sinop'!A:P,10,0)</f>
        <v>0.06</v>
      </c>
      <c r="K44" s="227" t="s">
        <v>19672</v>
      </c>
      <c r="L44" s="227">
        <v>3.682600605E9</v>
      </c>
      <c r="M44" s="227" t="s">
        <v>1350</v>
      </c>
      <c r="N44" s="227" t="s">
        <v>8131</v>
      </c>
      <c r="O44" s="227" t="s">
        <v>19497</v>
      </c>
      <c r="P44" s="605" t="str">
        <f>VLOOKUP(A44,'import Sinop'!A:P,16,0)</f>
        <v>Geleneksel</v>
      </c>
      <c r="Q44" s="2"/>
      <c r="R44" s="1" t="b">
        <v>1</v>
      </c>
      <c r="S44" s="1" t="b">
        <v>0</v>
      </c>
      <c r="T44" s="1" t="s">
        <v>38</v>
      </c>
      <c r="U44" s="1" t="s">
        <v>404</v>
      </c>
      <c r="V44" s="2" t="s">
        <v>19450</v>
      </c>
      <c r="W44" s="2" t="s">
        <v>19673</v>
      </c>
      <c r="X44" s="208">
        <v>44602.0</v>
      </c>
      <c r="Y44" s="208">
        <v>44572.0</v>
      </c>
      <c r="Z44" s="1"/>
      <c r="AA44" s="1" t="s">
        <v>1475</v>
      </c>
      <c r="AB44" s="208">
        <v>44600.0</v>
      </c>
      <c r="AC44" s="1" t="s">
        <v>1353</v>
      </c>
      <c r="AD44" s="208">
        <v>44603.0</v>
      </c>
      <c r="AE44" s="1"/>
      <c r="AF44" s="208"/>
      <c r="AG44" s="1"/>
      <c r="AH44" s="208"/>
      <c r="AI44" s="1"/>
      <c r="AJ44" s="208"/>
      <c r="AK44" s="1" t="s">
        <v>167</v>
      </c>
      <c r="AL44" s="1" t="s">
        <v>404</v>
      </c>
      <c r="AM44" s="1"/>
      <c r="AN44" s="1"/>
      <c r="AO44" s="1"/>
    </row>
    <row r="45" ht="15.75" customHeight="1">
      <c r="A45" s="227" t="s">
        <v>19674</v>
      </c>
      <c r="B45" s="227" t="s">
        <v>19675</v>
      </c>
      <c r="C45" s="196" t="str">
        <f>VLOOKUP(A45,'import Sinop'!A:P,3,0)</f>
        <v>DOĞRU</v>
      </c>
      <c r="D45" s="227" t="s">
        <v>1378</v>
      </c>
      <c r="E45" s="227">
        <f>VLOOKUP(A45,'import Sinop'!A:P,5,0)</f>
        <v>261</v>
      </c>
      <c r="F45" s="227" t="str">
        <f>VLOOKUP(A45,'import Sinop'!A:P,6,0)</f>
        <v/>
      </c>
      <c r="G45" s="227">
        <f>VLOOKUP(A45,'import Sinop'!A:P,7,0)</f>
        <v>12</v>
      </c>
      <c r="H45" s="227">
        <f>VLOOKUP(A45,'import Sinop'!A:P,8,0)</f>
        <v>7</v>
      </c>
      <c r="I45" s="227">
        <f>VLOOKUP(A45,'import Sinop'!A:P,9,0)</f>
        <v>19</v>
      </c>
      <c r="J45" s="205">
        <f>VLOOKUP(A45,'import Sinop'!A:P,10,0)</f>
        <v>0.63</v>
      </c>
      <c r="K45" s="227" t="s">
        <v>19676</v>
      </c>
      <c r="L45" s="227">
        <v>3.682600333E9</v>
      </c>
      <c r="M45" s="227" t="s">
        <v>1350</v>
      </c>
      <c r="N45" s="227" t="s">
        <v>2520</v>
      </c>
      <c r="O45" s="227" t="s">
        <v>19677</v>
      </c>
      <c r="P45" s="605" t="str">
        <f>VLOOKUP(A45,'import Sinop'!A:P,16,0)</f>
        <v>Geleneksel</v>
      </c>
      <c r="Q45" s="2"/>
      <c r="R45" s="1" t="b">
        <v>1</v>
      </c>
      <c r="S45" s="1" t="b">
        <v>0</v>
      </c>
      <c r="T45" s="1" t="s">
        <v>38</v>
      </c>
      <c r="U45" s="1"/>
      <c r="V45" s="2"/>
      <c r="W45" s="2"/>
      <c r="X45" s="208"/>
      <c r="Y45" s="208"/>
      <c r="Z45" s="1"/>
      <c r="AA45" s="1"/>
      <c r="AB45" s="208"/>
      <c r="AC45" s="1"/>
      <c r="AD45" s="208"/>
      <c r="AE45" s="1"/>
      <c r="AF45" s="208"/>
      <c r="AG45" s="1"/>
      <c r="AH45" s="208"/>
      <c r="AI45" s="1"/>
      <c r="AJ45" s="208"/>
      <c r="AK45" s="1"/>
      <c r="AL45" s="1"/>
      <c r="AM45" s="1"/>
      <c r="AN45" s="1"/>
      <c r="AO45" s="1"/>
    </row>
    <row r="46" ht="15.75" customHeight="1">
      <c r="A46" s="227" t="s">
        <v>19678</v>
      </c>
      <c r="B46" s="227" t="s">
        <v>19679</v>
      </c>
      <c r="C46" s="196" t="str">
        <f>VLOOKUP(A46,'import Sinop'!A:P,3,0)</f>
        <v>DOĞRU</v>
      </c>
      <c r="D46" s="227" t="s">
        <v>1385</v>
      </c>
      <c r="E46" s="227">
        <f>VLOOKUP(A46,'import Sinop'!A:P,5,0)</f>
        <v>192</v>
      </c>
      <c r="F46" s="227">
        <f>VLOOKUP(A46,'import Sinop'!A:P,6,0)</f>
        <v>27</v>
      </c>
      <c r="G46" s="227">
        <f>VLOOKUP(A46,'import Sinop'!A:P,7,0)</f>
        <v>0</v>
      </c>
      <c r="H46" s="227">
        <f>VLOOKUP(A46,'import Sinop'!A:P,8,0)</f>
        <v>12</v>
      </c>
      <c r="I46" s="227">
        <f>VLOOKUP(A46,'import Sinop'!A:P,9,0)</f>
        <v>12</v>
      </c>
      <c r="J46" s="205">
        <f>VLOOKUP(A46,'import Sinop'!A:P,10,0)</f>
        <v>0</v>
      </c>
      <c r="K46" s="227" t="s">
        <v>19680</v>
      </c>
      <c r="L46" s="227">
        <v>3.68718303E9</v>
      </c>
      <c r="M46" s="227" t="s">
        <v>19553</v>
      </c>
      <c r="N46" s="227" t="s">
        <v>2434</v>
      </c>
      <c r="O46" s="227" t="s">
        <v>19681</v>
      </c>
      <c r="P46" s="605" t="str">
        <f>VLOOKUP(A46,'import Sinop'!A:P,16,0)</f>
        <v>Geleneksel</v>
      </c>
      <c r="Q46" s="2"/>
      <c r="R46" s="1" t="b">
        <v>0</v>
      </c>
      <c r="S46" s="1" t="b">
        <v>0</v>
      </c>
      <c r="T46" s="1"/>
      <c r="U46" s="1"/>
      <c r="V46" s="2"/>
      <c r="W46" s="2"/>
      <c r="X46" s="208"/>
      <c r="Y46" s="208"/>
      <c r="Z46" s="1"/>
      <c r="AA46" s="1"/>
      <c r="AB46" s="208"/>
      <c r="AC46" s="1"/>
      <c r="AD46" s="208"/>
      <c r="AE46" s="1"/>
      <c r="AF46" s="208"/>
      <c r="AG46" s="1"/>
      <c r="AH46" s="208"/>
      <c r="AI46" s="1"/>
      <c r="AJ46" s="208"/>
      <c r="AK46" s="1"/>
      <c r="AL46" s="1"/>
      <c r="AM46" s="1"/>
      <c r="AN46" s="1"/>
      <c r="AO46" s="1"/>
    </row>
    <row r="47" ht="15.75" customHeight="1">
      <c r="A47" s="227" t="s">
        <v>19682</v>
      </c>
      <c r="B47" s="227" t="s">
        <v>19683</v>
      </c>
      <c r="C47" s="196" t="str">
        <f>VLOOKUP(A47,'import Sinop'!A:P,3,0)</f>
        <v>DOĞRU</v>
      </c>
      <c r="D47" s="227" t="s">
        <v>1364</v>
      </c>
      <c r="E47" s="227">
        <f>VLOOKUP(A47,'import Sinop'!A:P,5,0)</f>
        <v>321</v>
      </c>
      <c r="F47" s="227">
        <f>VLOOKUP(A47,'import Sinop'!A:P,6,0)</f>
        <v>29</v>
      </c>
      <c r="G47" s="227">
        <f>VLOOKUP(A47,'import Sinop'!A:P,7,0)</f>
        <v>7</v>
      </c>
      <c r="H47" s="227">
        <f>VLOOKUP(A47,'import Sinop'!A:P,8,0)</f>
        <v>13</v>
      </c>
      <c r="I47" s="227">
        <f>VLOOKUP(A47,'import Sinop'!A:P,9,0)</f>
        <v>20</v>
      </c>
      <c r="J47" s="205">
        <f>VLOOKUP(A47,'import Sinop'!A:P,10,0)</f>
        <v>0.35</v>
      </c>
      <c r="K47" s="227" t="s">
        <v>3225</v>
      </c>
      <c r="L47" s="227">
        <v>3.68271504E9</v>
      </c>
      <c r="M47" s="227" t="s">
        <v>1350</v>
      </c>
      <c r="N47" s="227" t="s">
        <v>19529</v>
      </c>
      <c r="O47" s="227" t="s">
        <v>19684</v>
      </c>
      <c r="P47" s="605" t="str">
        <f>VLOOKUP(A47,'import Sinop'!A:P,16,0)</f>
        <v>Geleneksel</v>
      </c>
      <c r="Q47" s="2"/>
      <c r="R47" s="1" t="b">
        <v>1</v>
      </c>
      <c r="S47" s="1" t="b">
        <v>1</v>
      </c>
      <c r="T47" s="1"/>
      <c r="U47" s="1"/>
      <c r="V47" s="2"/>
      <c r="W47" s="2"/>
      <c r="X47" s="208"/>
      <c r="Y47" s="208"/>
      <c r="Z47" s="1"/>
      <c r="AA47" s="1"/>
      <c r="AB47" s="208"/>
      <c r="AC47" s="1"/>
      <c r="AD47" s="208"/>
      <c r="AE47" s="1"/>
      <c r="AF47" s="208"/>
      <c r="AG47" s="1"/>
      <c r="AH47" s="208"/>
      <c r="AI47" s="1"/>
      <c r="AJ47" s="208"/>
      <c r="AK47" s="1"/>
      <c r="AL47" s="1"/>
      <c r="AM47" s="1"/>
      <c r="AN47" s="1"/>
      <c r="AO47" s="1"/>
    </row>
    <row r="48" ht="15.75" customHeight="1">
      <c r="A48" s="227" t="s">
        <v>19509</v>
      </c>
      <c r="B48" s="227" t="s">
        <v>19510</v>
      </c>
      <c r="C48" s="196" t="str">
        <f>VLOOKUP(A48,'import Sinop'!A:P,3,0)</f>
        <v>DOĞRU</v>
      </c>
      <c r="D48" s="227" t="s">
        <v>1385</v>
      </c>
      <c r="E48" s="227">
        <f>VLOOKUP(A48,'import Sinop'!A:P,5,0)</f>
        <v>3126</v>
      </c>
      <c r="F48" s="227">
        <f>VLOOKUP(A48,'import Sinop'!A:P,6,0)</f>
        <v>222</v>
      </c>
      <c r="G48" s="227">
        <f>VLOOKUP(A48,'import Sinop'!A:P,7,0)</f>
        <v>18</v>
      </c>
      <c r="H48" s="227">
        <f>VLOOKUP(A48,'import Sinop'!A:P,8,0)</f>
        <v>12</v>
      </c>
      <c r="I48" s="227">
        <f>VLOOKUP(A48,'import Sinop'!A:P,9,0)</f>
        <v>30</v>
      </c>
      <c r="J48" s="205">
        <f>VLOOKUP(A48,'import Sinop'!A:P,10,0)</f>
        <v>0.6</v>
      </c>
      <c r="K48" s="227" t="s">
        <v>19685</v>
      </c>
      <c r="L48" s="227">
        <v>3.682616459E9</v>
      </c>
      <c r="M48" s="227" t="s">
        <v>1350</v>
      </c>
      <c r="N48" s="227" t="s">
        <v>2520</v>
      </c>
      <c r="O48" s="227" t="s">
        <v>19512</v>
      </c>
      <c r="P48" s="605" t="str">
        <f>VLOOKUP(A48,'import Sinop'!A:P,16,0)</f>
        <v>Geleneksel</v>
      </c>
      <c r="Q48" s="2"/>
      <c r="R48" s="1" t="b">
        <v>1</v>
      </c>
      <c r="S48" s="1" t="b">
        <v>0</v>
      </c>
      <c r="T48" s="1" t="s">
        <v>38</v>
      </c>
      <c r="U48" s="1" t="s">
        <v>167</v>
      </c>
      <c r="V48" s="2" t="s">
        <v>19450</v>
      </c>
      <c r="W48" s="2" t="s">
        <v>19686</v>
      </c>
      <c r="X48" s="208">
        <v>44615.0</v>
      </c>
      <c r="Y48" s="208">
        <v>44618.0</v>
      </c>
      <c r="Z48" s="1"/>
      <c r="AA48" s="1" t="s">
        <v>1353</v>
      </c>
      <c r="AB48" s="208">
        <v>44614.0</v>
      </c>
      <c r="AC48" s="1" t="s">
        <v>1353</v>
      </c>
      <c r="AD48" s="208">
        <v>44615.0</v>
      </c>
      <c r="AE48" s="1"/>
      <c r="AF48" s="208"/>
      <c r="AG48" s="1"/>
      <c r="AH48" s="208"/>
      <c r="AI48" s="1"/>
      <c r="AJ48" s="208"/>
      <c r="AK48" s="1" t="s">
        <v>167</v>
      </c>
      <c r="AL48" s="1" t="s">
        <v>167</v>
      </c>
      <c r="AM48" s="1"/>
      <c r="AN48" s="1"/>
      <c r="AO48" s="1"/>
    </row>
    <row r="49" ht="15.75" customHeight="1">
      <c r="A49" s="227" t="s">
        <v>19687</v>
      </c>
      <c r="B49" s="227" t="s">
        <v>19688</v>
      </c>
      <c r="C49" s="196" t="str">
        <f>VLOOKUP(A49,'import Sinop'!A:P,3,0)</f>
        <v>DOĞRU</v>
      </c>
      <c r="D49" s="227" t="s">
        <v>1950</v>
      </c>
      <c r="E49" s="227">
        <f>VLOOKUP(A49,'import Sinop'!A:P,5,0)</f>
        <v>445</v>
      </c>
      <c r="F49" s="227" t="str">
        <f>VLOOKUP(A49,'import Sinop'!A:P,6,0)</f>
        <v/>
      </c>
      <c r="G49" s="227">
        <f>VLOOKUP(A49,'import Sinop'!A:P,7,0)</f>
        <v>0</v>
      </c>
      <c r="H49" s="227">
        <f>VLOOKUP(A49,'import Sinop'!A:P,8,0)</f>
        <v>12</v>
      </c>
      <c r="I49" s="227">
        <f>VLOOKUP(A49,'import Sinop'!A:P,9,0)</f>
        <v>12</v>
      </c>
      <c r="J49" s="205">
        <f>VLOOKUP(A49,'import Sinop'!A:P,10,0)</f>
        <v>0</v>
      </c>
      <c r="K49" s="227" t="s">
        <v>19689</v>
      </c>
      <c r="L49" s="227">
        <v>5.465868685E9</v>
      </c>
      <c r="M49" s="227" t="s">
        <v>1350</v>
      </c>
      <c r="N49" s="227" t="s">
        <v>2520</v>
      </c>
      <c r="O49" s="227" t="s">
        <v>19690</v>
      </c>
      <c r="P49" s="605" t="str">
        <f>VLOOKUP(A49,'import Sinop'!A:P,16,0)</f>
        <v>Geleneksel</v>
      </c>
      <c r="Q49" s="2"/>
      <c r="R49" s="1" t="b">
        <v>1</v>
      </c>
      <c r="S49" s="1" t="b">
        <v>0</v>
      </c>
      <c r="T49" s="1" t="s">
        <v>38</v>
      </c>
      <c r="U49" s="1"/>
      <c r="V49" s="2"/>
      <c r="W49" s="2" t="s">
        <v>19691</v>
      </c>
      <c r="X49" s="208"/>
      <c r="Y49" s="208"/>
      <c r="Z49" s="1"/>
      <c r="AA49" s="1" t="s">
        <v>1353</v>
      </c>
      <c r="AB49" s="208">
        <v>44601.0</v>
      </c>
      <c r="AC49" s="1"/>
      <c r="AD49" s="208"/>
      <c r="AE49" s="1"/>
      <c r="AF49" s="208"/>
      <c r="AG49" s="1"/>
      <c r="AH49" s="208"/>
      <c r="AI49" s="1"/>
      <c r="AJ49" s="208"/>
      <c r="AK49" s="1" t="s">
        <v>404</v>
      </c>
      <c r="AL49" s="1"/>
      <c r="AM49" s="1"/>
      <c r="AN49" s="1"/>
      <c r="AO49" s="1"/>
    </row>
    <row r="50" ht="15.75" customHeight="1">
      <c r="A50" s="227" t="s">
        <v>19692</v>
      </c>
      <c r="B50" s="227" t="s">
        <v>19693</v>
      </c>
      <c r="C50" s="196" t="str">
        <f>VLOOKUP(A50,'import Sinop'!A:P,3,0)</f>
        <v>DOĞRU</v>
      </c>
      <c r="D50" s="227" t="s">
        <v>1950</v>
      </c>
      <c r="E50" s="227">
        <f>VLOOKUP(A50,'import Sinop'!A:P,5,0)</f>
        <v>360</v>
      </c>
      <c r="F50" s="227">
        <f>VLOOKUP(A50,'import Sinop'!A:P,6,0)</f>
        <v>9</v>
      </c>
      <c r="G50" s="227">
        <f>VLOOKUP(A50,'import Sinop'!A:P,7,0)</f>
        <v>29</v>
      </c>
      <c r="H50" s="227">
        <f>VLOOKUP(A50,'import Sinop'!A:P,8,0)</f>
        <v>8</v>
      </c>
      <c r="I50" s="227">
        <f>VLOOKUP(A50,'import Sinop'!A:P,9,0)</f>
        <v>37</v>
      </c>
      <c r="J50" s="205">
        <f>VLOOKUP(A50,'import Sinop'!A:P,10,0)</f>
        <v>0.78</v>
      </c>
      <c r="K50" s="227" t="s">
        <v>19694</v>
      </c>
      <c r="L50" s="227">
        <v>3.682616633E9</v>
      </c>
      <c r="M50" s="227" t="s">
        <v>1350</v>
      </c>
      <c r="N50" s="227" t="s">
        <v>8131</v>
      </c>
      <c r="O50" s="227" t="s">
        <v>19695</v>
      </c>
      <c r="P50" s="605" t="str">
        <f>VLOOKUP(A50,'import Sinop'!A:P,16,0)</f>
        <v>Geleneksel</v>
      </c>
      <c r="Q50" s="2"/>
      <c r="R50" s="1" t="b">
        <v>1</v>
      </c>
      <c r="S50" s="1" t="b">
        <v>0</v>
      </c>
      <c r="T50" s="1" t="s">
        <v>38</v>
      </c>
      <c r="U50" s="1"/>
      <c r="V50" s="2"/>
      <c r="W50" s="2"/>
      <c r="X50" s="208"/>
      <c r="Y50" s="208"/>
      <c r="Z50" s="1"/>
      <c r="AA50" s="1"/>
      <c r="AB50" s="208"/>
      <c r="AC50" s="1"/>
      <c r="AD50" s="208"/>
      <c r="AE50" s="1"/>
      <c r="AF50" s="208"/>
      <c r="AG50" s="1"/>
      <c r="AH50" s="208"/>
      <c r="AI50" s="1"/>
      <c r="AJ50" s="208"/>
      <c r="AK50" s="1"/>
      <c r="AL50" s="1"/>
      <c r="AM50" s="1"/>
      <c r="AN50" s="1"/>
      <c r="AO50" s="1"/>
    </row>
    <row r="51" ht="15.75" customHeight="1">
      <c r="A51" s="211" t="s">
        <v>19696</v>
      </c>
      <c r="B51" s="211" t="s">
        <v>19697</v>
      </c>
      <c r="C51" s="196" t="str">
        <f>VLOOKUP(A51,'import Sinop'!A:P,3,0)</f>
        <v>DOĞRU</v>
      </c>
      <c r="D51" s="211" t="s">
        <v>1789</v>
      </c>
      <c r="E51" s="227">
        <f>VLOOKUP(A51,'import Sinop'!A:P,5,0)</f>
        <v>5</v>
      </c>
      <c r="F51" s="227">
        <f>VLOOKUP(A51,'import Sinop'!A:P,6,0)</f>
        <v>5</v>
      </c>
      <c r="G51" s="227">
        <f>VLOOKUP(A51,'import Sinop'!A:P,7,0)</f>
        <v>0</v>
      </c>
      <c r="H51" s="227">
        <f>VLOOKUP(A51,'import Sinop'!A:P,8,0)</f>
        <v>51</v>
      </c>
      <c r="I51" s="227">
        <f>VLOOKUP(A51,'import Sinop'!A:P,9,0)</f>
        <v>51</v>
      </c>
      <c r="J51" s="205">
        <f>VLOOKUP(A51,'import Sinop'!A:P,10,0)</f>
        <v>0</v>
      </c>
      <c r="K51" s="211" t="s">
        <v>19698</v>
      </c>
      <c r="L51" s="211">
        <v>5.415666927E9</v>
      </c>
      <c r="M51" s="211" t="s">
        <v>1350</v>
      </c>
      <c r="N51" s="211" t="s">
        <v>2520</v>
      </c>
      <c r="O51" s="211" t="s">
        <v>19699</v>
      </c>
      <c r="P51" s="605" t="str">
        <f>VLOOKUP(A51,'import Sinop'!A:P,16,0)</f>
        <v>Geleneksel</v>
      </c>
      <c r="Q51" s="2"/>
      <c r="R51" s="1" t="b">
        <v>0</v>
      </c>
      <c r="S51" s="1" t="b">
        <v>0</v>
      </c>
      <c r="T51" s="1"/>
      <c r="U51" s="1"/>
      <c r="V51" s="2"/>
      <c r="W51" s="606"/>
      <c r="X51" s="208"/>
      <c r="Y51" s="208"/>
      <c r="Z51" s="1"/>
      <c r="AA51" s="1"/>
      <c r="AB51" s="208"/>
      <c r="AC51" s="1"/>
      <c r="AD51" s="208"/>
      <c r="AE51" s="1"/>
      <c r="AF51" s="208"/>
      <c r="AG51" s="1"/>
      <c r="AH51" s="208"/>
      <c r="AI51" s="1"/>
      <c r="AJ51" s="208"/>
      <c r="AK51" s="1"/>
      <c r="AL51" s="1"/>
      <c r="AM51" s="1"/>
      <c r="AN51" s="1"/>
      <c r="AO51" s="1"/>
    </row>
    <row r="52" ht="15.75" customHeight="1">
      <c r="A52" s="227" t="s">
        <v>19451</v>
      </c>
      <c r="B52" s="227" t="s">
        <v>19452</v>
      </c>
      <c r="C52" s="196" t="str">
        <f>VLOOKUP(A52,'import Sinop'!A:P,3,0)</f>
        <v>DOĞRU</v>
      </c>
      <c r="D52" s="227" t="s">
        <v>1385</v>
      </c>
      <c r="E52" s="227">
        <f>VLOOKUP(A52,'import Sinop'!A:P,5,0)</f>
        <v>810</v>
      </c>
      <c r="F52" s="227">
        <f>VLOOKUP(A52,'import Sinop'!A:P,6,0)</f>
        <v>114</v>
      </c>
      <c r="G52" s="227">
        <f>VLOOKUP(A52,'import Sinop'!A:P,7,0)</f>
        <v>16</v>
      </c>
      <c r="H52" s="227">
        <f>VLOOKUP(A52,'import Sinop'!A:P,8,0)</f>
        <v>19</v>
      </c>
      <c r="I52" s="227">
        <f>VLOOKUP(A52,'import Sinop'!A:P,9,0)</f>
        <v>35</v>
      </c>
      <c r="J52" s="205">
        <f>VLOOKUP(A52,'import Sinop'!A:P,10,0)</f>
        <v>0.46</v>
      </c>
      <c r="K52" s="227" t="s">
        <v>19700</v>
      </c>
      <c r="L52" s="227">
        <v>3.68260025E9</v>
      </c>
      <c r="M52" s="227" t="s">
        <v>1350</v>
      </c>
      <c r="N52" s="227" t="s">
        <v>19701</v>
      </c>
      <c r="O52" s="227" t="s">
        <v>19455</v>
      </c>
      <c r="P52" s="605" t="str">
        <f>VLOOKUP(A52,'import Sinop'!A:P,16,0)</f>
        <v>Geleneksel</v>
      </c>
      <c r="Q52" s="2"/>
      <c r="R52" s="1" t="b">
        <v>1</v>
      </c>
      <c r="S52" s="1" t="b">
        <v>0</v>
      </c>
      <c r="T52" s="1" t="s">
        <v>38</v>
      </c>
      <c r="U52" s="1" t="s">
        <v>610</v>
      </c>
      <c r="V52" s="2" t="s">
        <v>19450</v>
      </c>
      <c r="W52" s="2"/>
      <c r="X52" s="208">
        <v>44600.0</v>
      </c>
      <c r="Y52" s="208">
        <v>44601.0</v>
      </c>
      <c r="Z52" s="1"/>
      <c r="AA52" s="1" t="s">
        <v>1353</v>
      </c>
      <c r="AB52" s="208">
        <v>44600.0</v>
      </c>
      <c r="AC52" s="1"/>
      <c r="AD52" s="208"/>
      <c r="AE52" s="1"/>
      <c r="AF52" s="208"/>
      <c r="AG52" s="1"/>
      <c r="AH52" s="208"/>
      <c r="AI52" s="1"/>
      <c r="AJ52" s="208"/>
      <c r="AK52" s="1" t="s">
        <v>610</v>
      </c>
      <c r="AL52" s="1"/>
      <c r="AM52" s="1"/>
      <c r="AN52" s="1"/>
      <c r="AO52" s="1"/>
    </row>
    <row r="53" ht="15.75" customHeight="1">
      <c r="A53" s="227" t="s">
        <v>19702</v>
      </c>
      <c r="B53" s="227" t="s">
        <v>19703</v>
      </c>
      <c r="C53" s="196" t="str">
        <f>VLOOKUP(A53,'import Sinop'!A:P,3,0)</f>
        <v>DOĞRU</v>
      </c>
      <c r="D53" s="227" t="s">
        <v>1577</v>
      </c>
      <c r="E53" s="227">
        <f>VLOOKUP(A53,'import Sinop'!A:P,5,0)</f>
        <v>1716</v>
      </c>
      <c r="F53" s="227">
        <f>VLOOKUP(A53,'import Sinop'!A:P,6,0)</f>
        <v>24</v>
      </c>
      <c r="G53" s="227">
        <f>VLOOKUP(A53,'import Sinop'!A:P,7,0)</f>
        <v>61</v>
      </c>
      <c r="H53" s="227">
        <f>VLOOKUP(A53,'import Sinop'!A:P,8,0)</f>
        <v>12</v>
      </c>
      <c r="I53" s="227">
        <f>VLOOKUP(A53,'import Sinop'!A:P,9,0)</f>
        <v>73</v>
      </c>
      <c r="J53" s="205">
        <f>VLOOKUP(A53,'import Sinop'!A:P,10,0)</f>
        <v>0.84</v>
      </c>
      <c r="K53" s="227" t="s">
        <v>19704</v>
      </c>
      <c r="L53" s="227">
        <v>3.687184141E9</v>
      </c>
      <c r="M53" s="227" t="s">
        <v>19553</v>
      </c>
      <c r="N53" s="227" t="s">
        <v>4595</v>
      </c>
      <c r="O53" s="227" t="s">
        <v>19705</v>
      </c>
      <c r="P53" s="605" t="str">
        <f>VLOOKUP(A53,'import Sinop'!A:P,16,0)</f>
        <v>Geleneksel</v>
      </c>
      <c r="Q53" s="2"/>
      <c r="R53" s="1" t="b">
        <v>0</v>
      </c>
      <c r="S53" s="1" t="b">
        <v>0</v>
      </c>
      <c r="T53" s="1"/>
      <c r="U53" s="1"/>
      <c r="V53" s="2"/>
      <c r="W53" s="2"/>
      <c r="X53" s="208"/>
      <c r="Y53" s="208"/>
      <c r="Z53" s="1"/>
      <c r="AA53" s="1"/>
      <c r="AB53" s="208"/>
      <c r="AC53" s="1"/>
      <c r="AD53" s="208"/>
      <c r="AE53" s="1"/>
      <c r="AF53" s="208"/>
      <c r="AG53" s="1"/>
      <c r="AH53" s="208"/>
      <c r="AI53" s="1"/>
      <c r="AJ53" s="208"/>
      <c r="AK53" s="1"/>
      <c r="AL53" s="1"/>
      <c r="AM53" s="1"/>
      <c r="AN53" s="1"/>
      <c r="AO53" s="1"/>
    </row>
    <row r="54" ht="15.75" customHeight="1">
      <c r="A54" s="227" t="s">
        <v>19706</v>
      </c>
      <c r="B54" s="227" t="s">
        <v>19707</v>
      </c>
      <c r="C54" s="196" t="str">
        <f>VLOOKUP(A54,'import Sinop'!A:P,3,0)</f>
        <v>DOĞRU</v>
      </c>
      <c r="D54" s="227" t="s">
        <v>1378</v>
      </c>
      <c r="E54" s="227">
        <f>VLOOKUP(A54,'import Sinop'!A:P,5,0)</f>
        <v>10010</v>
      </c>
      <c r="F54" s="227">
        <f>VLOOKUP(A54,'import Sinop'!A:P,6,0)</f>
        <v>517</v>
      </c>
      <c r="G54" s="227">
        <f>VLOOKUP(A54,'import Sinop'!A:P,7,0)</f>
        <v>0</v>
      </c>
      <c r="H54" s="227">
        <f>VLOOKUP(A54,'import Sinop'!A:P,8,0)</f>
        <v>31</v>
      </c>
      <c r="I54" s="227">
        <f>VLOOKUP(A54,'import Sinop'!A:P,9,0)</f>
        <v>31</v>
      </c>
      <c r="J54" s="205">
        <f>VLOOKUP(A54,'import Sinop'!A:P,10,0)</f>
        <v>0</v>
      </c>
      <c r="K54" s="227" t="s">
        <v>19708</v>
      </c>
      <c r="L54" s="227">
        <v>3.6826053E9</v>
      </c>
      <c r="M54" s="227" t="s">
        <v>1350</v>
      </c>
      <c r="N54" s="227" t="s">
        <v>19560</v>
      </c>
      <c r="O54" s="227" t="s">
        <v>19709</v>
      </c>
      <c r="P54" s="605" t="str">
        <f>VLOOKUP(A54,'import Sinop'!A:P,16,0)</f>
        <v>Geleneksel</v>
      </c>
      <c r="Q54" s="2"/>
      <c r="R54" s="1" t="b">
        <v>1</v>
      </c>
      <c r="S54" s="1" t="b">
        <v>1</v>
      </c>
      <c r="T54" s="1"/>
      <c r="U54" s="1"/>
      <c r="V54" s="2"/>
      <c r="W54" s="2" t="s">
        <v>19710</v>
      </c>
      <c r="X54" s="208"/>
      <c r="Y54" s="208"/>
      <c r="Z54" s="1"/>
      <c r="AA54" s="1" t="s">
        <v>1506</v>
      </c>
      <c r="AB54" s="208">
        <v>44603.0</v>
      </c>
      <c r="AC54" s="1" t="s">
        <v>1353</v>
      </c>
      <c r="AD54" s="208">
        <v>44603.0</v>
      </c>
      <c r="AE54" s="1"/>
      <c r="AF54" s="208"/>
      <c r="AG54" s="1"/>
      <c r="AH54" s="208"/>
      <c r="AI54" s="1"/>
      <c r="AJ54" s="208"/>
      <c r="AK54" s="1" t="s">
        <v>66</v>
      </c>
      <c r="AL54" s="1" t="s">
        <v>404</v>
      </c>
      <c r="AM54" s="1"/>
      <c r="AN54" s="1"/>
      <c r="AO54" s="1"/>
    </row>
    <row r="55" ht="15.75" customHeight="1">
      <c r="A55" s="227" t="s">
        <v>19456</v>
      </c>
      <c r="B55" s="227" t="s">
        <v>19457</v>
      </c>
      <c r="C55" s="196" t="str">
        <f>VLOOKUP(A55,'import Sinop'!A:P,3,0)</f>
        <v>DOĞRU</v>
      </c>
      <c r="D55" s="227" t="s">
        <v>1356</v>
      </c>
      <c r="E55" s="227">
        <f>VLOOKUP(A55,'import Sinop'!A:P,5,0)</f>
        <v>923</v>
      </c>
      <c r="F55" s="227">
        <f>VLOOKUP(A55,'import Sinop'!A:P,6,0)</f>
        <v>68</v>
      </c>
      <c r="G55" s="227">
        <f>VLOOKUP(A55,'import Sinop'!A:P,7,0)</f>
        <v>6</v>
      </c>
      <c r="H55" s="227">
        <f>VLOOKUP(A55,'import Sinop'!A:P,8,0)</f>
        <v>15</v>
      </c>
      <c r="I55" s="227">
        <f>VLOOKUP(A55,'import Sinop'!A:P,9,0)</f>
        <v>21</v>
      </c>
      <c r="J55" s="205">
        <f>VLOOKUP(A55,'import Sinop'!A:P,10,0)</f>
        <v>0.29</v>
      </c>
      <c r="K55" s="227" t="s">
        <v>19711</v>
      </c>
      <c r="L55" s="227">
        <v>5.414720208E9</v>
      </c>
      <c r="M55" s="227" t="s">
        <v>1350</v>
      </c>
      <c r="N55" s="227" t="s">
        <v>19701</v>
      </c>
      <c r="O55" s="227" t="s">
        <v>19459</v>
      </c>
      <c r="P55" s="605" t="str">
        <f>VLOOKUP(A55,'import Sinop'!A:P,16,0)</f>
        <v>Geleneksel</v>
      </c>
      <c r="Q55" s="2"/>
      <c r="R55" s="1" t="b">
        <v>1</v>
      </c>
      <c r="S55" s="1" t="b">
        <v>0</v>
      </c>
      <c r="T55" s="1" t="s">
        <v>38</v>
      </c>
      <c r="U55" s="1" t="s">
        <v>610</v>
      </c>
      <c r="V55" s="2" t="s">
        <v>19450</v>
      </c>
      <c r="W55" s="2" t="s">
        <v>19712</v>
      </c>
      <c r="X55" s="208">
        <v>44600.0</v>
      </c>
      <c r="Y55" s="208">
        <v>44601.0</v>
      </c>
      <c r="Z55" s="1"/>
      <c r="AA55" s="1" t="s">
        <v>1353</v>
      </c>
      <c r="AB55" s="208">
        <v>44600.0</v>
      </c>
      <c r="AC55" s="1"/>
      <c r="AD55" s="208"/>
      <c r="AE55" s="1"/>
      <c r="AF55" s="208"/>
      <c r="AG55" s="1"/>
      <c r="AH55" s="208"/>
      <c r="AI55" s="1"/>
      <c r="AJ55" s="208"/>
      <c r="AK55" s="1" t="s">
        <v>610</v>
      </c>
      <c r="AL55" s="1"/>
      <c r="AM55" s="1"/>
      <c r="AN55" s="1"/>
      <c r="AO55" s="1"/>
    </row>
    <row r="56" ht="15.75" customHeight="1">
      <c r="A56" s="227" t="s">
        <v>19713</v>
      </c>
      <c r="B56" s="227" t="s">
        <v>19714</v>
      </c>
      <c r="C56" s="196" t="str">
        <f>VLOOKUP(A56,'import Sinop'!A:P,3,0)</f>
        <v>DOĞRU</v>
      </c>
      <c r="D56" s="227" t="s">
        <v>1356</v>
      </c>
      <c r="E56" s="227">
        <f>VLOOKUP(A56,'import Sinop'!A:P,5,0)</f>
        <v>1139</v>
      </c>
      <c r="F56" s="227">
        <f>VLOOKUP(A56,'import Sinop'!A:P,6,0)</f>
        <v>77</v>
      </c>
      <c r="G56" s="227">
        <f>VLOOKUP(A56,'import Sinop'!A:P,7,0)</f>
        <v>17</v>
      </c>
      <c r="H56" s="227">
        <f>VLOOKUP(A56,'import Sinop'!A:P,8,0)</f>
        <v>9</v>
      </c>
      <c r="I56" s="227">
        <f>VLOOKUP(A56,'import Sinop'!A:P,9,0)</f>
        <v>26</v>
      </c>
      <c r="J56" s="205">
        <f>VLOOKUP(A56,'import Sinop'!A:P,10,0)</f>
        <v>0.65</v>
      </c>
      <c r="K56" s="227" t="s">
        <v>19715</v>
      </c>
      <c r="L56" s="227">
        <v>3.682500457E9</v>
      </c>
      <c r="M56" s="227" t="s">
        <v>1350</v>
      </c>
      <c r="N56" s="227" t="s">
        <v>8131</v>
      </c>
      <c r="O56" s="227" t="s">
        <v>19716</v>
      </c>
      <c r="P56" s="605" t="str">
        <f>VLOOKUP(A56,'import Sinop'!A:P,16,0)</f>
        <v>Geleneksel</v>
      </c>
      <c r="Q56" s="2"/>
      <c r="R56" s="1" t="b">
        <v>1</v>
      </c>
      <c r="S56" s="1" t="b">
        <v>0</v>
      </c>
      <c r="T56" s="1" t="s">
        <v>38</v>
      </c>
      <c r="U56" s="1"/>
      <c r="V56" s="2"/>
      <c r="W56" s="2"/>
      <c r="X56" s="208"/>
      <c r="Y56" s="208"/>
      <c r="Z56" s="1"/>
      <c r="AA56" s="1"/>
      <c r="AB56" s="208"/>
      <c r="AC56" s="1"/>
      <c r="AD56" s="208"/>
      <c r="AE56" s="1"/>
      <c r="AF56" s="208"/>
      <c r="AG56" s="1"/>
      <c r="AH56" s="208"/>
      <c r="AI56" s="1"/>
      <c r="AJ56" s="208"/>
      <c r="AK56" s="1"/>
      <c r="AL56" s="1"/>
      <c r="AM56" s="1"/>
      <c r="AN56" s="1"/>
      <c r="AO56" s="1"/>
    </row>
    <row r="57" ht="15.75" customHeight="1">
      <c r="A57" s="211" t="s">
        <v>19717</v>
      </c>
      <c r="B57" s="211" t="s">
        <v>19718</v>
      </c>
      <c r="C57" s="196" t="str">
        <f>VLOOKUP(A57,'import Sinop'!A:P,3,0)</f>
        <v>DOĞRU</v>
      </c>
      <c r="D57" s="211" t="s">
        <v>2571</v>
      </c>
      <c r="E57" s="227">
        <f>VLOOKUP(A57,'import Sinop'!A:P,5,0)</f>
        <v>6</v>
      </c>
      <c r="F57" s="227">
        <f>VLOOKUP(A57,'import Sinop'!A:P,6,0)</f>
        <v>4</v>
      </c>
      <c r="G57" s="227">
        <f>VLOOKUP(A57,'import Sinop'!A:P,7,0)</f>
        <v>0</v>
      </c>
      <c r="H57" s="227">
        <f>VLOOKUP(A57,'import Sinop'!A:P,8,0)</f>
        <v>14</v>
      </c>
      <c r="I57" s="227">
        <f>VLOOKUP(A57,'import Sinop'!A:P,9,0)</f>
        <v>14</v>
      </c>
      <c r="J57" s="205">
        <f>VLOOKUP(A57,'import Sinop'!A:P,10,0)</f>
        <v>0</v>
      </c>
      <c r="K57" s="211" t="s">
        <v>19719</v>
      </c>
      <c r="L57" s="211">
        <v>5.452605705E9</v>
      </c>
      <c r="M57" s="211" t="s">
        <v>1350</v>
      </c>
      <c r="N57" s="211" t="s">
        <v>8131</v>
      </c>
      <c r="O57" s="211" t="s">
        <v>19720</v>
      </c>
      <c r="P57" s="605" t="str">
        <f>VLOOKUP(A57,'import Sinop'!A:P,16,0)</f>
        <v>Geleneksel</v>
      </c>
      <c r="Q57" s="2"/>
      <c r="R57" s="1" t="b">
        <v>0</v>
      </c>
      <c r="S57" s="1" t="b">
        <v>0</v>
      </c>
      <c r="T57" s="1"/>
      <c r="U57" s="1"/>
      <c r="V57" s="2"/>
      <c r="W57" s="606"/>
      <c r="X57" s="208"/>
      <c r="Y57" s="208"/>
      <c r="Z57" s="1"/>
      <c r="AA57" s="1"/>
      <c r="AB57" s="208"/>
      <c r="AC57" s="1"/>
      <c r="AD57" s="208"/>
      <c r="AE57" s="1"/>
      <c r="AF57" s="208"/>
      <c r="AG57" s="1"/>
      <c r="AH57" s="208"/>
      <c r="AI57" s="1"/>
      <c r="AJ57" s="208"/>
      <c r="AK57" s="1"/>
      <c r="AL57" s="1"/>
      <c r="AM57" s="1"/>
      <c r="AN57" s="1"/>
      <c r="AO57" s="1"/>
    </row>
    <row r="58" ht="15.75" customHeight="1">
      <c r="A58" s="211" t="s">
        <v>19721</v>
      </c>
      <c r="B58" s="211" t="s">
        <v>19722</v>
      </c>
      <c r="C58" s="196" t="str">
        <f>VLOOKUP(A58,'import Sinop'!A:P,3,0)</f>
        <v>DOĞRU</v>
      </c>
      <c r="D58" s="211" t="s">
        <v>1577</v>
      </c>
      <c r="E58" s="227">
        <f>VLOOKUP(A58,'import Sinop'!A:P,5,0)</f>
        <v>2</v>
      </c>
      <c r="F58" s="227" t="str">
        <f>VLOOKUP(A58,'import Sinop'!A:P,6,0)</f>
        <v/>
      </c>
      <c r="G58" s="227">
        <f>VLOOKUP(A58,'import Sinop'!A:P,7,0)</f>
        <v>0</v>
      </c>
      <c r="H58" s="227">
        <f>VLOOKUP(A58,'import Sinop'!A:P,8,0)</f>
        <v>75</v>
      </c>
      <c r="I58" s="227">
        <f>VLOOKUP(A58,'import Sinop'!A:P,9,0)</f>
        <v>75</v>
      </c>
      <c r="J58" s="205">
        <f>VLOOKUP(A58,'import Sinop'!A:P,10,0)</f>
        <v>0</v>
      </c>
      <c r="K58" s="211" t="s">
        <v>19723</v>
      </c>
      <c r="L58" s="211">
        <v>3.683151717E9</v>
      </c>
      <c r="M58" s="211" t="s">
        <v>19620</v>
      </c>
      <c r="N58" s="211" t="s">
        <v>19621</v>
      </c>
      <c r="O58" s="211" t="s">
        <v>19724</v>
      </c>
      <c r="P58" s="605" t="str">
        <f>VLOOKUP(A58,'import Sinop'!A:P,16,0)</f>
        <v>Geleneksel</v>
      </c>
      <c r="Q58" s="2"/>
      <c r="R58" s="1" t="b">
        <v>0</v>
      </c>
      <c r="S58" s="1" t="b">
        <v>0</v>
      </c>
      <c r="T58" s="1"/>
      <c r="U58" s="1"/>
      <c r="V58" s="2"/>
      <c r="W58" s="606"/>
      <c r="X58" s="208"/>
      <c r="Y58" s="208"/>
      <c r="Z58" s="1"/>
      <c r="AA58" s="1"/>
      <c r="AB58" s="208"/>
      <c r="AC58" s="1"/>
      <c r="AD58" s="208"/>
      <c r="AE58" s="1"/>
      <c r="AF58" s="208"/>
      <c r="AG58" s="1"/>
      <c r="AH58" s="208"/>
      <c r="AI58" s="1"/>
      <c r="AJ58" s="208"/>
      <c r="AK58" s="1"/>
      <c r="AL58" s="1"/>
      <c r="AM58" s="1"/>
      <c r="AN58" s="1"/>
      <c r="AO58" s="1"/>
    </row>
    <row r="59" ht="15.75" customHeight="1">
      <c r="A59" s="227" t="s">
        <v>19725</v>
      </c>
      <c r="B59" s="227" t="s">
        <v>19726</v>
      </c>
      <c r="C59" s="196" t="str">
        <f>VLOOKUP(A59,'import Sinop'!A:P,3,0)</f>
        <v>DOĞRU</v>
      </c>
      <c r="D59" s="227" t="s">
        <v>1378</v>
      </c>
      <c r="E59" s="227">
        <f>VLOOKUP(A59,'import Sinop'!A:P,5,0)</f>
        <v>14</v>
      </c>
      <c r="F59" s="227" t="str">
        <f>VLOOKUP(A59,'import Sinop'!A:P,6,0)</f>
        <v/>
      </c>
      <c r="G59" s="227">
        <f>VLOOKUP(A59,'import Sinop'!A:P,7,0)</f>
        <v>1</v>
      </c>
      <c r="H59" s="227">
        <f>VLOOKUP(A59,'import Sinop'!A:P,8,0)</f>
        <v>19</v>
      </c>
      <c r="I59" s="227">
        <f>VLOOKUP(A59,'import Sinop'!A:P,9,0)</f>
        <v>20</v>
      </c>
      <c r="J59" s="205">
        <f>VLOOKUP(A59,'import Sinop'!A:P,10,0)</f>
        <v>0.05</v>
      </c>
      <c r="K59" s="227" t="s">
        <v>19727</v>
      </c>
      <c r="L59" s="227">
        <v>3.68230003E9</v>
      </c>
      <c r="M59" s="227" t="s">
        <v>1350</v>
      </c>
      <c r="N59" s="227" t="s">
        <v>2520</v>
      </c>
      <c r="O59" s="227" t="s">
        <v>19728</v>
      </c>
      <c r="P59" s="605" t="str">
        <f>VLOOKUP(A59,'import Sinop'!A:P,16,0)</f>
        <v>Geleneksel</v>
      </c>
      <c r="Q59" s="2"/>
      <c r="R59" s="1" t="b">
        <v>1</v>
      </c>
      <c r="S59" s="1" t="b">
        <v>0</v>
      </c>
      <c r="T59" s="1"/>
      <c r="U59" s="1"/>
      <c r="V59" s="2"/>
      <c r="W59" s="227" t="s">
        <v>19729</v>
      </c>
      <c r="X59" s="227" t="s">
        <v>19730</v>
      </c>
      <c r="Y59" s="208"/>
      <c r="Z59" s="1"/>
      <c r="AA59" s="1" t="s">
        <v>43</v>
      </c>
      <c r="AB59" s="208">
        <v>44603.0</v>
      </c>
      <c r="AC59" s="1"/>
      <c r="AD59" s="208"/>
      <c r="AE59" s="1"/>
      <c r="AF59" s="208"/>
      <c r="AG59" s="1"/>
      <c r="AH59" s="208"/>
      <c r="AI59" s="1"/>
      <c r="AJ59" s="208"/>
      <c r="AK59" s="1" t="s">
        <v>66</v>
      </c>
      <c r="AL59" s="1"/>
      <c r="AM59" s="1"/>
      <c r="AN59" s="1"/>
      <c r="AO59" s="1"/>
    </row>
    <row r="60" ht="15.75" customHeight="1">
      <c r="A60" s="227" t="s">
        <v>19731</v>
      </c>
      <c r="B60" s="227" t="s">
        <v>19730</v>
      </c>
      <c r="C60" s="196" t="str">
        <f>VLOOKUP(A60,'import Sinop'!A:P,3,0)</f>
        <v>DOĞRU</v>
      </c>
      <c r="D60" s="227" t="s">
        <v>1385</v>
      </c>
      <c r="E60" s="227">
        <f>VLOOKUP(A60,'import Sinop'!A:P,5,0)</f>
        <v>107</v>
      </c>
      <c r="F60" s="227">
        <f>VLOOKUP(A60,'import Sinop'!A:P,6,0)</f>
        <v>22</v>
      </c>
      <c r="G60" s="227">
        <f>VLOOKUP(A60,'import Sinop'!A:P,7,0)</f>
        <v>2</v>
      </c>
      <c r="H60" s="227">
        <f>VLOOKUP(A60,'import Sinop'!A:P,8,0)</f>
        <v>38</v>
      </c>
      <c r="I60" s="227">
        <f>VLOOKUP(A60,'import Sinop'!A:P,9,0)</f>
        <v>40</v>
      </c>
      <c r="J60" s="205">
        <f>VLOOKUP(A60,'import Sinop'!A:P,10,0)</f>
        <v>0.05</v>
      </c>
      <c r="K60" s="227" t="s">
        <v>19727</v>
      </c>
      <c r="L60" s="227">
        <v>3.682400002E9</v>
      </c>
      <c r="M60" s="227" t="s">
        <v>1350</v>
      </c>
      <c r="N60" s="227" t="s">
        <v>2520</v>
      </c>
      <c r="O60" s="227" t="s">
        <v>19728</v>
      </c>
      <c r="P60" s="605" t="str">
        <f>VLOOKUP(A60,'import Sinop'!A:P,16,0)</f>
        <v>Geleneksel</v>
      </c>
      <c r="Q60" s="2"/>
      <c r="R60" s="1" t="b">
        <v>0</v>
      </c>
      <c r="S60" s="1" t="b">
        <v>0</v>
      </c>
      <c r="T60" s="1" t="s">
        <v>38</v>
      </c>
      <c r="U60" s="1"/>
      <c r="V60" s="2"/>
      <c r="W60" s="2"/>
      <c r="X60" s="208"/>
      <c r="Y60" s="208"/>
      <c r="Z60" s="1"/>
      <c r="AA60" s="1"/>
      <c r="AB60" s="208"/>
      <c r="AC60" s="1"/>
      <c r="AD60" s="208"/>
      <c r="AE60" s="1"/>
      <c r="AF60" s="208"/>
      <c r="AG60" s="1"/>
      <c r="AH60" s="208"/>
      <c r="AI60" s="1"/>
      <c r="AJ60" s="208"/>
      <c r="AK60" s="1"/>
      <c r="AL60" s="1"/>
      <c r="AM60" s="1"/>
      <c r="AN60" s="1"/>
      <c r="AO60" s="1"/>
    </row>
    <row r="61" ht="15.75" customHeight="1">
      <c r="A61" s="227" t="s">
        <v>19732</v>
      </c>
      <c r="B61" s="227" t="s">
        <v>19733</v>
      </c>
      <c r="C61" s="196" t="str">
        <f>VLOOKUP(A61,'import Sinop'!A:P,3,0)</f>
        <v>YANLIŞ</v>
      </c>
      <c r="D61" s="227" t="s">
        <v>1832</v>
      </c>
      <c r="E61" s="227">
        <f>VLOOKUP(A61,'import Sinop'!A:P,5,0)</f>
        <v>2</v>
      </c>
      <c r="F61" s="227" t="str">
        <f>VLOOKUP(A61,'import Sinop'!A:P,6,0)</f>
        <v/>
      </c>
      <c r="G61" s="227">
        <f>VLOOKUP(A61,'import Sinop'!A:P,7,0)</f>
        <v>0</v>
      </c>
      <c r="H61" s="227">
        <f>VLOOKUP(A61,'import Sinop'!A:P,8,0)</f>
        <v>25</v>
      </c>
      <c r="I61" s="227">
        <f>VLOOKUP(A61,'import Sinop'!A:P,9,0)</f>
        <v>25</v>
      </c>
      <c r="J61" s="205">
        <f>VLOOKUP(A61,'import Sinop'!A:P,10,0)</f>
        <v>0</v>
      </c>
      <c r="K61" s="227" t="s">
        <v>19734</v>
      </c>
      <c r="L61" s="227">
        <v>3.6826025E9</v>
      </c>
      <c r="M61" s="227" t="s">
        <v>1350</v>
      </c>
      <c r="N61" s="227" t="s">
        <v>19560</v>
      </c>
      <c r="O61" s="227" t="s">
        <v>19735</v>
      </c>
      <c r="P61" s="605" t="str">
        <f>VLOOKUP(A61,'import Sinop'!A:P,16,0)</f>
        <v>Geleneksel</v>
      </c>
      <c r="Q61" s="2"/>
      <c r="R61" s="1" t="b">
        <v>1</v>
      </c>
      <c r="S61" s="1" t="b">
        <v>0</v>
      </c>
      <c r="T61" s="1" t="s">
        <v>33</v>
      </c>
      <c r="U61" s="1"/>
      <c r="V61" s="2"/>
      <c r="W61" s="2" t="s">
        <v>19736</v>
      </c>
      <c r="X61" s="208"/>
      <c r="Y61" s="208"/>
      <c r="Z61" s="1"/>
      <c r="AA61" s="1" t="s">
        <v>1353</v>
      </c>
      <c r="AB61" s="208">
        <v>44601.0</v>
      </c>
      <c r="AC61" s="1"/>
      <c r="AD61" s="208"/>
      <c r="AE61" s="1"/>
      <c r="AF61" s="208"/>
      <c r="AG61" s="1"/>
      <c r="AH61" s="208"/>
      <c r="AI61" s="1"/>
      <c r="AJ61" s="208"/>
      <c r="AK61" s="1" t="s">
        <v>571</v>
      </c>
      <c r="AL61" s="1"/>
      <c r="AM61" s="1"/>
      <c r="AN61" s="1"/>
      <c r="AO61" s="1"/>
    </row>
    <row r="62" ht="15.75" customHeight="1">
      <c r="A62" s="227" t="s">
        <v>19468</v>
      </c>
      <c r="B62" s="227" t="s">
        <v>19469</v>
      </c>
      <c r="C62" s="196" t="str">
        <f>VLOOKUP(A62,'import Sinop'!A:P,3,0)</f>
        <v>DOĞRU</v>
      </c>
      <c r="D62" s="227" t="s">
        <v>1507</v>
      </c>
      <c r="E62" s="227">
        <f>VLOOKUP(A62,'import Sinop'!A:P,5,0)</f>
        <v>289</v>
      </c>
      <c r="F62" s="227">
        <f>VLOOKUP(A62,'import Sinop'!A:P,6,0)</f>
        <v>16</v>
      </c>
      <c r="G62" s="227">
        <f>VLOOKUP(A62,'import Sinop'!A:P,7,0)</f>
        <v>9</v>
      </c>
      <c r="H62" s="227">
        <f>VLOOKUP(A62,'import Sinop'!A:P,8,0)</f>
        <v>19</v>
      </c>
      <c r="I62" s="227">
        <f>VLOOKUP(A62,'import Sinop'!A:P,9,0)</f>
        <v>28</v>
      </c>
      <c r="J62" s="205">
        <f>VLOOKUP(A62,'import Sinop'!A:P,10,0)</f>
        <v>0.32</v>
      </c>
      <c r="K62" s="227" t="s">
        <v>19737</v>
      </c>
      <c r="L62" s="227">
        <v>5.436306129E9</v>
      </c>
      <c r="M62" s="227" t="s">
        <v>1350</v>
      </c>
      <c r="N62" s="227" t="s">
        <v>19560</v>
      </c>
      <c r="O62" s="227" t="s">
        <v>19472</v>
      </c>
      <c r="P62" s="605" t="str">
        <f>VLOOKUP(A62,'import Sinop'!A:P,16,0)</f>
        <v>Geleneksel</v>
      </c>
      <c r="Q62" s="2"/>
      <c r="R62" s="1" t="b">
        <v>1</v>
      </c>
      <c r="S62" s="1" t="b">
        <v>0</v>
      </c>
      <c r="T62" s="1" t="s">
        <v>27</v>
      </c>
      <c r="U62" s="1" t="s">
        <v>404</v>
      </c>
      <c r="V62" s="2" t="s">
        <v>19450</v>
      </c>
      <c r="W62" s="606" t="s">
        <v>19474</v>
      </c>
      <c r="X62" s="208">
        <v>44601.0</v>
      </c>
      <c r="Y62" s="208">
        <v>44602.0</v>
      </c>
      <c r="Z62" s="1"/>
      <c r="AA62" s="1" t="s">
        <v>1353</v>
      </c>
      <c r="AB62" s="208">
        <v>44601.0</v>
      </c>
      <c r="AC62" s="1"/>
      <c r="AD62" s="208"/>
      <c r="AE62" s="1"/>
      <c r="AF62" s="208"/>
      <c r="AG62" s="1"/>
      <c r="AH62" s="208"/>
      <c r="AI62" s="1"/>
      <c r="AJ62" s="208"/>
      <c r="AK62" s="1"/>
      <c r="AL62" s="1"/>
      <c r="AM62" s="1"/>
      <c r="AN62" s="1"/>
      <c r="AO62" s="1"/>
    </row>
    <row r="63" ht="15.75" customHeight="1">
      <c r="A63" s="211" t="s">
        <v>19738</v>
      </c>
      <c r="B63" s="211" t="s">
        <v>19739</v>
      </c>
      <c r="C63" s="196" t="str">
        <f>VLOOKUP(A63,'import Sinop'!A:P,3,0)</f>
        <v>DOĞRU</v>
      </c>
      <c r="D63" s="211" t="s">
        <v>1832</v>
      </c>
      <c r="E63" s="227" t="str">
        <f>VLOOKUP(A63,'import Sinop'!A:P,5,0)</f>
        <v/>
      </c>
      <c r="F63" s="227" t="str">
        <f>VLOOKUP(A63,'import Sinop'!A:P,6,0)</f>
        <v/>
      </c>
      <c r="G63" s="227">
        <f>VLOOKUP(A63,'import Sinop'!A:P,7,0)</f>
        <v>0</v>
      </c>
      <c r="H63" s="227">
        <f>VLOOKUP(A63,'import Sinop'!A:P,8,0)</f>
        <v>12</v>
      </c>
      <c r="I63" s="227">
        <f>VLOOKUP(A63,'import Sinop'!A:P,9,0)</f>
        <v>12</v>
      </c>
      <c r="J63" s="205">
        <f>VLOOKUP(A63,'import Sinop'!A:P,10,0)</f>
        <v>0</v>
      </c>
      <c r="K63" s="211" t="s">
        <v>19740</v>
      </c>
      <c r="L63" s="211">
        <v>5.453989955E9</v>
      </c>
      <c r="M63" s="211" t="s">
        <v>1350</v>
      </c>
      <c r="N63" s="211" t="s">
        <v>19538</v>
      </c>
      <c r="O63" s="211" t="s">
        <v>19741</v>
      </c>
      <c r="P63" s="605" t="str">
        <f>VLOOKUP(A63,'import Sinop'!A:P,16,0)</f>
        <v>Geleneksel</v>
      </c>
      <c r="Q63" s="2"/>
      <c r="R63" s="1" t="b">
        <v>0</v>
      </c>
      <c r="S63" s="1" t="b">
        <v>0</v>
      </c>
      <c r="T63" s="1"/>
      <c r="U63" s="1"/>
      <c r="V63" s="2"/>
      <c r="W63" s="606"/>
      <c r="X63" s="208"/>
      <c r="Y63" s="208"/>
      <c r="Z63" s="1"/>
      <c r="AA63" s="1"/>
      <c r="AB63" s="208"/>
      <c r="AC63" s="1"/>
      <c r="AD63" s="208"/>
      <c r="AE63" s="1"/>
      <c r="AF63" s="208"/>
      <c r="AG63" s="1"/>
      <c r="AH63" s="208"/>
      <c r="AI63" s="1"/>
      <c r="AJ63" s="208"/>
      <c r="AK63" s="1"/>
      <c r="AL63" s="1"/>
      <c r="AM63" s="1"/>
      <c r="AN63" s="1"/>
      <c r="AO63" s="1"/>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O$63">
    <sortState ref="A1:AO63">
      <sortCondition ref="B1:B63"/>
    </sortState>
  </autoFilter>
  <customSheetViews>
    <customSheetView guid="{065C6842-6D87-4E0A-82DC-3CF83A417642}" filter="1" showAutoFilter="1">
      <autoFilter ref="$A$1:$AO$44">
        <filterColumn colId="9">
          <filters>
            <filter val="26%"/>
            <filter val="12%"/>
            <filter val="45%"/>
            <filter val="65%"/>
            <filter val="80%"/>
            <filter val="7%"/>
            <filter val="6%"/>
            <filter val="0%"/>
          </filters>
        </filterColumn>
        <filterColumn colId="19">
          <filters>
            <filter val="İleride Randevu Alınacak"/>
            <filter val="Başka Şubeden Çekilecek"/>
            <filter val="Randevu İptal"/>
            <filter val="Randevu Alındı"/>
          </filters>
        </filterColumn>
        <sortState ref="A1:AO44">
          <sortCondition ref="Y1:Y44"/>
        </sortState>
      </autoFilter>
      <extLst>
        <ext uri="GoogleSheetsCustomDataVersion1">
          <go:sheetsCustomData xmlns:go="http://customooxmlschemas.google.com/" filterViewId="1991125268"/>
        </ext>
      </extLst>
    </customSheetView>
  </customSheetViews>
  <conditionalFormatting sqref="J1:J63">
    <cfRule type="colorScale" priority="1">
      <colorScale>
        <cfvo type="min"/>
        <cfvo type="percentile" val="50"/>
        <cfvo type="max"/>
        <color rgb="FFE67C73"/>
        <color rgb="FFFFFFFF"/>
        <color rgb="FF57BB8A"/>
      </colorScale>
    </cfRule>
  </conditionalFormatting>
  <conditionalFormatting sqref="C1:C63">
    <cfRule type="cellIs" dxfId="0" priority="2" operator="equal">
      <formula>"TRUE"</formula>
    </cfRule>
  </conditionalFormatting>
  <conditionalFormatting sqref="C1:C63">
    <cfRule type="cellIs" dxfId="1" priority="3" operator="equal">
      <formula>"FALSE"</formula>
    </cfRule>
  </conditionalFormatting>
  <dataValidations>
    <dataValidation type="list" allowBlank="1" showErrorMessage="1" sqref="A20 T2:T63">
      <formula1>'Durum Parametreler'!$C$2:$C$19</formula1>
    </dataValidation>
    <dataValidation type="list" allowBlank="1" showErrorMessage="1" sqref="AA2:AA63 AC2:AC63 AE2:AE63 AG2:AG63 AI2:AI63">
      <formula1>'Durum Parametreler'!$J$2:$J$8</formula1>
    </dataValidation>
    <dataValidation type="list" allowBlank="1" showErrorMessage="1" sqref="AK2:AO63">
      <formula1>'Durum Parametreler'!$L$2:$L$26</formula1>
    </dataValidation>
    <dataValidation type="list" allowBlank="1" showErrorMessage="1" sqref="X2:Y58 Y59 X60:Y63 AB2:AB63 AD2:AD63 AF2:AF63 AH2:AH63 AJ2:AJ63">
      <formula1>'Durum Parametreler'!$A$1:$A$700</formula1>
    </dataValidation>
    <dataValidation type="list" allowBlank="1" showErrorMessage="1" sqref="Z2:Z63">
      <formula1>'Durum Parametreler'!$C$22:$C$24</formula1>
    </dataValidation>
    <dataValidation type="list" allowBlank="1" showErrorMessage="1" sqref="U2:U63">
      <formula1>'Durum Parametreler'!$L$2:$L$44</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12.63"/>
    <col customWidth="1" min="2" max="2" width="14.63"/>
    <col customWidth="1" min="3" max="3" width="11.13"/>
    <col customWidth="1" min="4" max="4" width="12.63"/>
    <col customWidth="1" min="5" max="5" width="33.63"/>
    <col customWidth="1" min="6" max="6" width="7.63"/>
    <col customWidth="1" min="8" max="8" width="21.5"/>
    <col customWidth="1" min="9" max="9" width="27.5"/>
    <col customWidth="1" min="11" max="11" width="32.5"/>
  </cols>
  <sheetData>
    <row r="1" ht="15.75" customHeight="1">
      <c r="A1" s="24" t="s">
        <v>7113</v>
      </c>
      <c r="B1" s="17"/>
      <c r="C1" s="17"/>
      <c r="D1" s="17"/>
      <c r="E1" s="17"/>
      <c r="F1" s="385"/>
      <c r="G1" s="20"/>
      <c r="H1" s="17"/>
      <c r="I1" s="17"/>
      <c r="J1" s="17"/>
      <c r="K1" s="17"/>
      <c r="L1" s="17"/>
      <c r="M1" s="27"/>
      <c r="N1" s="27"/>
      <c r="O1" s="17"/>
      <c r="P1" s="17"/>
      <c r="Q1" s="17"/>
      <c r="R1" s="17"/>
      <c r="S1" s="17"/>
      <c r="T1" s="17"/>
      <c r="U1" s="17"/>
      <c r="V1" s="17"/>
      <c r="W1" s="17"/>
      <c r="X1" s="17"/>
      <c r="Y1" s="17"/>
      <c r="Z1" s="17"/>
      <c r="AA1" s="17"/>
      <c r="AB1" s="17"/>
      <c r="AC1" s="17"/>
      <c r="AD1" s="17"/>
      <c r="AE1" s="17"/>
      <c r="AF1" s="17"/>
    </row>
    <row r="2" ht="15.75" customHeight="1">
      <c r="A2" s="28"/>
      <c r="B2" s="207" t="s">
        <v>7114</v>
      </c>
      <c r="C2" s="17"/>
      <c r="D2" s="67"/>
      <c r="E2" s="67"/>
      <c r="F2" s="46"/>
      <c r="G2" s="386" t="s">
        <v>7115</v>
      </c>
      <c r="H2" s="23"/>
      <c r="I2" s="67"/>
      <c r="J2" s="17"/>
      <c r="K2" s="155"/>
      <c r="L2" s="17"/>
      <c r="M2" s="27"/>
      <c r="N2" s="27"/>
      <c r="O2" s="17"/>
      <c r="P2" s="17"/>
      <c r="Q2" s="17"/>
      <c r="R2" s="17"/>
      <c r="S2" s="17"/>
      <c r="T2" s="17"/>
      <c r="U2" s="17"/>
      <c r="V2" s="17"/>
      <c r="W2" s="17"/>
      <c r="X2" s="17"/>
      <c r="Y2" s="17"/>
      <c r="Z2" s="17"/>
      <c r="AA2" s="17"/>
      <c r="AB2" s="17"/>
      <c r="AC2" s="17"/>
      <c r="AD2" s="17"/>
      <c r="AE2" s="17"/>
      <c r="AF2" s="17"/>
    </row>
    <row r="3" ht="15.75" customHeight="1">
      <c r="A3" s="28"/>
      <c r="B3" s="207" t="s">
        <v>7114</v>
      </c>
      <c r="C3" s="17"/>
      <c r="D3" s="67"/>
      <c r="E3" s="67"/>
      <c r="F3" s="46"/>
      <c r="G3" s="20"/>
      <c r="H3" s="17"/>
      <c r="I3" s="67"/>
      <c r="J3" s="17"/>
      <c r="K3" s="155"/>
      <c r="L3" s="17"/>
      <c r="M3" s="27"/>
      <c r="N3" s="27"/>
      <c r="O3" s="17"/>
      <c r="P3" s="17"/>
      <c r="Q3" s="17"/>
      <c r="R3" s="17"/>
      <c r="S3" s="17"/>
      <c r="T3" s="17"/>
      <c r="U3" s="17"/>
      <c r="V3" s="17"/>
      <c r="W3" s="17"/>
      <c r="X3" s="17"/>
      <c r="Y3" s="17"/>
      <c r="Z3" s="17"/>
      <c r="AA3" s="17"/>
      <c r="AB3" s="17"/>
      <c r="AC3" s="17"/>
      <c r="AD3" s="17"/>
      <c r="AE3" s="17"/>
      <c r="AF3" s="17"/>
    </row>
    <row r="4" ht="15.75" customHeight="1">
      <c r="A4" s="28"/>
      <c r="B4" s="207" t="s">
        <v>7114</v>
      </c>
      <c r="C4" s="17"/>
      <c r="D4" s="67"/>
      <c r="E4" s="67"/>
      <c r="F4" s="46"/>
      <c r="G4" s="20"/>
      <c r="H4" s="17"/>
      <c r="I4" s="67"/>
      <c r="J4" s="17"/>
      <c r="K4" s="155"/>
      <c r="L4" s="27"/>
      <c r="M4" s="27"/>
      <c r="N4" s="27"/>
      <c r="O4" s="17"/>
      <c r="P4" s="17"/>
      <c r="Q4" s="17"/>
      <c r="R4" s="17"/>
      <c r="S4" s="17"/>
      <c r="T4" s="17"/>
      <c r="U4" s="17"/>
      <c r="V4" s="17"/>
      <c r="W4" s="17"/>
      <c r="X4" s="17"/>
      <c r="Y4" s="17"/>
      <c r="Z4" s="17"/>
      <c r="AA4" s="17"/>
      <c r="AB4" s="17"/>
      <c r="AC4" s="17"/>
      <c r="AD4" s="17"/>
      <c r="AE4" s="17"/>
      <c r="AF4" s="17"/>
    </row>
    <row r="5" ht="15.75" customHeight="1">
      <c r="A5" s="28"/>
      <c r="B5" s="207" t="s">
        <v>7114</v>
      </c>
      <c r="C5" s="17"/>
      <c r="D5" s="67"/>
      <c r="E5" s="67"/>
      <c r="F5" s="46"/>
      <c r="G5" s="20"/>
      <c r="H5" s="17"/>
      <c r="I5" s="67"/>
      <c r="J5" s="17"/>
      <c r="K5" s="155"/>
      <c r="L5" s="27"/>
      <c r="M5" s="27"/>
      <c r="N5" s="27"/>
      <c r="O5" s="17"/>
      <c r="P5" s="17"/>
      <c r="Q5" s="17"/>
      <c r="R5" s="17"/>
      <c r="S5" s="17"/>
      <c r="T5" s="17"/>
      <c r="U5" s="17"/>
      <c r="V5" s="17"/>
      <c r="W5" s="17"/>
      <c r="X5" s="17"/>
      <c r="Y5" s="17"/>
      <c r="Z5" s="17"/>
      <c r="AA5" s="17"/>
      <c r="AB5" s="17"/>
      <c r="AC5" s="17"/>
      <c r="AD5" s="17"/>
      <c r="AE5" s="17"/>
      <c r="AF5" s="17"/>
    </row>
    <row r="6" ht="15.75" customHeight="1">
      <c r="A6" s="28"/>
      <c r="B6" s="207" t="s">
        <v>7114</v>
      </c>
      <c r="C6" s="166" t="s">
        <v>156</v>
      </c>
      <c r="D6" s="387" t="s">
        <v>7116</v>
      </c>
      <c r="E6" s="387" t="s">
        <v>7117</v>
      </c>
      <c r="F6" s="388" t="s">
        <v>1112</v>
      </c>
      <c r="G6" s="166" t="s">
        <v>7118</v>
      </c>
      <c r="H6" s="166" t="s">
        <v>7119</v>
      </c>
      <c r="I6" s="166" t="s">
        <v>7120</v>
      </c>
      <c r="J6" s="166"/>
      <c r="K6" s="166"/>
      <c r="L6" s="17" t="s">
        <v>7121</v>
      </c>
      <c r="M6" s="27"/>
      <c r="N6" s="27"/>
      <c r="O6" s="17"/>
      <c r="P6" s="17"/>
      <c r="Q6" s="17"/>
      <c r="R6" s="17"/>
      <c r="S6" s="17"/>
      <c r="T6" s="17"/>
      <c r="U6" s="17"/>
      <c r="V6" s="17"/>
      <c r="W6" s="17"/>
      <c r="X6" s="17"/>
      <c r="Y6" s="17"/>
      <c r="Z6" s="17"/>
      <c r="AA6" s="17"/>
      <c r="AB6" s="17"/>
      <c r="AC6" s="17"/>
      <c r="AD6" s="17"/>
      <c r="AE6" s="17"/>
      <c r="AF6" s="17"/>
    </row>
    <row r="7" ht="15.75" customHeight="1">
      <c r="A7" s="28"/>
      <c r="B7" s="207" t="s">
        <v>7114</v>
      </c>
      <c r="C7" s="389" t="s">
        <v>156</v>
      </c>
      <c r="D7" s="390" t="s">
        <v>7122</v>
      </c>
      <c r="E7" s="390" t="s">
        <v>7123</v>
      </c>
      <c r="F7" s="391" t="s">
        <v>403</v>
      </c>
      <c r="G7" s="389" t="s">
        <v>7118</v>
      </c>
      <c r="H7" s="389" t="s">
        <v>7124</v>
      </c>
      <c r="I7" s="389" t="s">
        <v>7125</v>
      </c>
      <c r="J7" s="389"/>
      <c r="K7" s="389"/>
      <c r="L7" s="17" t="s">
        <v>7126</v>
      </c>
      <c r="M7" s="17"/>
      <c r="N7" s="17"/>
      <c r="O7" s="17"/>
      <c r="P7" s="17"/>
      <c r="Q7" s="17"/>
      <c r="R7" s="17"/>
      <c r="S7" s="17"/>
      <c r="T7" s="17"/>
      <c r="U7" s="17"/>
      <c r="V7" s="17"/>
      <c r="W7" s="17"/>
      <c r="X7" s="17"/>
      <c r="Y7" s="17"/>
      <c r="Z7" s="17"/>
      <c r="AA7" s="17"/>
      <c r="AB7" s="17"/>
      <c r="AC7" s="17"/>
      <c r="AD7" s="17"/>
      <c r="AE7" s="17"/>
      <c r="AF7" s="17"/>
    </row>
    <row r="8" ht="15.75" customHeight="1">
      <c r="A8" s="28"/>
      <c r="B8" s="207" t="s">
        <v>7114</v>
      </c>
      <c r="C8" s="17"/>
      <c r="D8" s="17"/>
      <c r="E8" s="17"/>
      <c r="F8" s="385"/>
      <c r="G8" s="20"/>
      <c r="H8" s="17"/>
      <c r="I8" s="17"/>
      <c r="J8" s="17"/>
      <c r="K8" s="17"/>
      <c r="L8" s="17"/>
      <c r="M8" s="27"/>
      <c r="N8" s="27"/>
      <c r="O8" s="17"/>
      <c r="P8" s="17"/>
      <c r="Q8" s="17"/>
      <c r="R8" s="17"/>
      <c r="S8" s="17"/>
      <c r="T8" s="17"/>
      <c r="U8" s="17"/>
      <c r="V8" s="17"/>
      <c r="W8" s="17"/>
      <c r="X8" s="17"/>
      <c r="Y8" s="17"/>
      <c r="Z8" s="17"/>
      <c r="AA8" s="17"/>
      <c r="AB8" s="17"/>
      <c r="AC8" s="17"/>
      <c r="AD8" s="17"/>
      <c r="AE8" s="17"/>
      <c r="AF8" s="17"/>
    </row>
    <row r="9" ht="15.75" customHeight="1">
      <c r="A9" s="28"/>
      <c r="B9" s="207" t="s">
        <v>7114</v>
      </c>
      <c r="C9" s="17"/>
      <c r="D9" s="67"/>
      <c r="E9" s="67"/>
      <c r="F9" s="46"/>
      <c r="G9" s="20"/>
      <c r="H9" s="17"/>
      <c r="I9" s="67"/>
      <c r="J9" s="17"/>
      <c r="K9" s="155"/>
      <c r="L9" s="17"/>
      <c r="M9" s="27"/>
      <c r="N9" s="27"/>
      <c r="O9" s="17"/>
      <c r="P9" s="17"/>
      <c r="Q9" s="17"/>
      <c r="R9" s="17"/>
      <c r="S9" s="17"/>
      <c r="T9" s="17"/>
      <c r="U9" s="17"/>
      <c r="V9" s="17"/>
      <c r="W9" s="17"/>
      <c r="X9" s="17"/>
      <c r="Y9" s="17"/>
      <c r="Z9" s="17"/>
      <c r="AA9" s="17"/>
      <c r="AB9" s="17"/>
      <c r="AC9" s="17"/>
      <c r="AD9" s="17"/>
      <c r="AE9" s="17"/>
      <c r="AF9" s="17"/>
    </row>
    <row r="10" ht="15.75" customHeight="1">
      <c r="A10" s="28"/>
      <c r="B10" s="207" t="s">
        <v>7114</v>
      </c>
      <c r="C10" s="17"/>
      <c r="D10" s="67"/>
      <c r="E10" s="67"/>
      <c r="F10" s="46"/>
      <c r="G10" s="20"/>
      <c r="H10" s="17"/>
      <c r="I10" s="67"/>
      <c r="J10" s="17"/>
      <c r="K10" s="155"/>
      <c r="L10" s="1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07" t="s">
        <v>7114</v>
      </c>
      <c r="C11" s="17"/>
      <c r="D11" s="67"/>
      <c r="E11" s="67"/>
      <c r="F11" s="46"/>
      <c r="G11" s="20"/>
      <c r="H11" s="17"/>
      <c r="I11" s="67"/>
      <c r="J11" s="17"/>
      <c r="K11" s="155"/>
      <c r="L11" s="2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07" t="s">
        <v>7114</v>
      </c>
      <c r="C12" s="17"/>
      <c r="D12" s="67"/>
      <c r="E12" s="67"/>
      <c r="F12" s="46"/>
      <c r="G12" s="20"/>
      <c r="H12" s="17"/>
      <c r="I12" s="67"/>
      <c r="J12" s="17"/>
      <c r="K12" s="155"/>
      <c r="L12" s="27"/>
      <c r="M12" s="27"/>
      <c r="N12" s="27"/>
      <c r="O12" s="17"/>
      <c r="P12" s="17"/>
      <c r="Q12" s="17"/>
      <c r="R12" s="17"/>
      <c r="S12" s="17"/>
      <c r="T12" s="17"/>
      <c r="U12" s="17"/>
      <c r="V12" s="17"/>
      <c r="W12" s="17"/>
      <c r="X12" s="17"/>
      <c r="Y12" s="17"/>
      <c r="Z12" s="17"/>
      <c r="AA12" s="17"/>
      <c r="AB12" s="17"/>
      <c r="AC12" s="17"/>
      <c r="AD12" s="17"/>
      <c r="AE12" s="17"/>
      <c r="AF12" s="17"/>
    </row>
    <row r="13" ht="15.75" customHeight="1">
      <c r="A13" s="44"/>
      <c r="B13" s="207" t="s">
        <v>7114</v>
      </c>
      <c r="C13" s="17"/>
      <c r="D13" s="67"/>
      <c r="E13" s="392" t="s">
        <v>7127</v>
      </c>
      <c r="F13" s="22"/>
      <c r="G13" s="22"/>
      <c r="H13" s="22"/>
      <c r="I13" s="23"/>
      <c r="J13" s="17"/>
      <c r="K13" s="155"/>
      <c r="L13" s="17"/>
      <c r="M13" s="27"/>
      <c r="N13" s="27"/>
      <c r="O13" s="17"/>
      <c r="P13" s="17"/>
      <c r="Q13" s="17"/>
      <c r="R13" s="17"/>
      <c r="S13" s="17"/>
      <c r="T13" s="17"/>
      <c r="U13" s="17"/>
      <c r="V13" s="17"/>
      <c r="W13" s="17"/>
      <c r="X13" s="17"/>
      <c r="Y13" s="17"/>
      <c r="Z13" s="17"/>
      <c r="AA13" s="17"/>
      <c r="AB13" s="17"/>
      <c r="AC13" s="17"/>
      <c r="AD13" s="17"/>
      <c r="AE13" s="17"/>
      <c r="AF13" s="17"/>
    </row>
    <row r="14" ht="15.75" customHeight="1">
      <c r="A14" s="18"/>
      <c r="B14" s="19">
        <v>44536.0</v>
      </c>
      <c r="C14" s="17"/>
      <c r="D14" s="17"/>
      <c r="E14" s="385"/>
      <c r="F14" s="26"/>
      <c r="G14" s="17"/>
      <c r="H14" s="17"/>
      <c r="I14" s="385"/>
      <c r="J14" s="20"/>
      <c r="K14" s="17"/>
      <c r="L14" s="17"/>
      <c r="M14" s="17"/>
      <c r="N14" s="17"/>
      <c r="O14" s="17"/>
      <c r="P14" s="17"/>
      <c r="Q14" s="17"/>
      <c r="R14" s="17"/>
      <c r="S14" s="17"/>
      <c r="T14" s="17"/>
      <c r="U14" s="17"/>
      <c r="V14" s="17"/>
      <c r="W14" s="17"/>
      <c r="X14" s="17"/>
      <c r="Y14" s="17"/>
      <c r="Z14" s="17"/>
      <c r="AA14" s="17"/>
      <c r="AB14" s="17"/>
      <c r="AC14" s="17"/>
      <c r="AD14" s="17"/>
      <c r="AE14" s="17"/>
      <c r="AF14" s="17"/>
    </row>
    <row r="15" ht="15.75" customHeight="1">
      <c r="A15" s="24" t="s">
        <v>7113</v>
      </c>
      <c r="B15" s="17"/>
      <c r="C15" s="17"/>
      <c r="D15" s="67"/>
      <c r="E15" s="46"/>
      <c r="F15" s="26"/>
      <c r="G15" s="17"/>
      <c r="H15" s="67"/>
      <c r="I15" s="46"/>
      <c r="J15" s="20"/>
      <c r="K15" s="17"/>
      <c r="L15" s="17"/>
      <c r="M15" s="27"/>
      <c r="N15" s="27"/>
      <c r="O15" s="17"/>
      <c r="P15" s="17"/>
      <c r="Q15" s="17"/>
      <c r="R15" s="17"/>
      <c r="S15" s="17"/>
      <c r="T15" s="17"/>
      <c r="U15" s="17"/>
      <c r="V15" s="17"/>
      <c r="W15" s="17"/>
      <c r="X15" s="17"/>
      <c r="Y15" s="17"/>
      <c r="Z15" s="17"/>
      <c r="AA15" s="17"/>
      <c r="AB15" s="17"/>
      <c r="AC15" s="17"/>
      <c r="AD15" s="17"/>
      <c r="AE15" s="17"/>
      <c r="AF15" s="17"/>
    </row>
    <row r="16" ht="15.75" customHeight="1">
      <c r="A16" s="28"/>
      <c r="B16" s="207" t="s">
        <v>7114</v>
      </c>
      <c r="C16" s="17"/>
      <c r="D16" s="67"/>
      <c r="E16" s="67"/>
      <c r="F16" s="46"/>
      <c r="G16" s="20"/>
      <c r="H16" s="17"/>
      <c r="I16" s="67"/>
      <c r="J16" s="17"/>
      <c r="K16" s="155"/>
      <c r="L16" s="17"/>
      <c r="M16" s="27"/>
      <c r="N16" s="27"/>
      <c r="O16" s="17"/>
      <c r="P16" s="17"/>
      <c r="Q16" s="17"/>
      <c r="R16" s="17"/>
      <c r="S16" s="17"/>
      <c r="T16" s="17"/>
      <c r="U16" s="17"/>
      <c r="V16" s="17"/>
      <c r="W16" s="17"/>
      <c r="X16" s="17"/>
      <c r="Y16" s="17"/>
      <c r="Z16" s="17"/>
      <c r="AA16" s="17"/>
      <c r="AB16" s="17"/>
      <c r="AC16" s="17"/>
      <c r="AD16" s="17"/>
      <c r="AE16" s="17"/>
      <c r="AF16" s="17"/>
    </row>
    <row r="17" ht="15.75" customHeight="1">
      <c r="A17" s="28"/>
      <c r="B17" s="207" t="s">
        <v>7114</v>
      </c>
      <c r="C17" s="17"/>
      <c r="D17" s="67"/>
      <c r="E17" s="67"/>
      <c r="F17" s="46"/>
      <c r="G17" s="20"/>
      <c r="H17" s="17"/>
      <c r="I17" s="67"/>
      <c r="J17" s="17"/>
      <c r="K17" s="155"/>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B18" s="207" t="s">
        <v>7114</v>
      </c>
      <c r="C18" s="17" t="s">
        <v>73</v>
      </c>
      <c r="D18" s="393" t="s">
        <v>7128</v>
      </c>
      <c r="E18" s="393" t="s">
        <v>7129</v>
      </c>
      <c r="F18" s="41">
        <v>0.5625</v>
      </c>
      <c r="G18" s="77" t="s">
        <v>7130</v>
      </c>
      <c r="H18" s="38" t="s">
        <v>7131</v>
      </c>
      <c r="I18" s="393" t="s">
        <v>7132</v>
      </c>
      <c r="J18" s="38"/>
      <c r="K18" s="183"/>
      <c r="L18" s="2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07" t="s">
        <v>7114</v>
      </c>
      <c r="C19" s="166" t="s">
        <v>156</v>
      </c>
      <c r="D19" s="394" t="s">
        <v>7116</v>
      </c>
      <c r="E19" s="394" t="s">
        <v>7117</v>
      </c>
      <c r="F19" s="388" t="s">
        <v>1112</v>
      </c>
      <c r="G19" s="166" t="s">
        <v>7118</v>
      </c>
      <c r="H19" s="166" t="s">
        <v>7119</v>
      </c>
      <c r="I19" s="166" t="s">
        <v>7120</v>
      </c>
      <c r="J19" s="27" t="s">
        <v>7133</v>
      </c>
      <c r="K19" s="166"/>
      <c r="M19" s="27"/>
      <c r="N19" s="27"/>
      <c r="O19" s="17"/>
      <c r="P19" s="17"/>
      <c r="Q19" s="17"/>
      <c r="R19" s="17"/>
      <c r="S19" s="17"/>
      <c r="T19" s="17"/>
      <c r="U19" s="17"/>
      <c r="V19" s="17"/>
      <c r="W19" s="17"/>
      <c r="X19" s="17"/>
      <c r="Y19" s="17"/>
      <c r="Z19" s="17"/>
      <c r="AA19" s="17"/>
      <c r="AB19" s="17"/>
      <c r="AC19" s="17"/>
      <c r="AD19" s="17"/>
      <c r="AE19" s="17"/>
      <c r="AF19" s="17"/>
    </row>
    <row r="20" ht="15.75" customHeight="1">
      <c r="A20" s="28"/>
      <c r="B20" s="207" t="s">
        <v>7114</v>
      </c>
      <c r="C20" s="161" t="s">
        <v>156</v>
      </c>
      <c r="D20" s="393" t="s">
        <v>7134</v>
      </c>
      <c r="E20" s="393" t="s">
        <v>7135</v>
      </c>
      <c r="F20" s="68" t="s">
        <v>403</v>
      </c>
      <c r="G20" s="40" t="s">
        <v>7118</v>
      </c>
      <c r="H20" s="38" t="s">
        <v>7136</v>
      </c>
      <c r="I20" s="52" t="s">
        <v>7137</v>
      </c>
      <c r="J20" s="38"/>
      <c r="K20" s="183"/>
      <c r="L20" s="17"/>
      <c r="M20" s="27"/>
      <c r="N20" s="27"/>
      <c r="O20" s="17"/>
      <c r="P20" s="17"/>
      <c r="Q20" s="17"/>
      <c r="R20" s="17"/>
      <c r="S20" s="17"/>
      <c r="T20" s="17"/>
      <c r="U20" s="17"/>
      <c r="V20" s="17"/>
      <c r="W20" s="17"/>
      <c r="X20" s="17"/>
      <c r="Y20" s="17"/>
      <c r="Z20" s="17"/>
      <c r="AA20" s="17"/>
      <c r="AB20" s="17"/>
      <c r="AC20" s="17"/>
      <c r="AD20" s="17"/>
      <c r="AE20" s="17"/>
      <c r="AF20" s="17"/>
    </row>
    <row r="21" ht="15.75" customHeight="1">
      <c r="A21" s="28"/>
      <c r="B21" s="207" t="s">
        <v>7114</v>
      </c>
      <c r="C21" s="17" t="s">
        <v>73</v>
      </c>
      <c r="D21" s="393" t="s">
        <v>7138</v>
      </c>
      <c r="E21" s="393" t="s">
        <v>7139</v>
      </c>
      <c r="F21" s="76">
        <v>0.6875</v>
      </c>
      <c r="G21" s="77" t="s">
        <v>7130</v>
      </c>
      <c r="H21" s="77" t="s">
        <v>7140</v>
      </c>
      <c r="I21" s="393" t="s">
        <v>7141</v>
      </c>
      <c r="J21" s="77"/>
      <c r="K21" s="77"/>
      <c r="L21" s="17"/>
      <c r="M21" s="17"/>
      <c r="N21" s="17"/>
      <c r="O21" s="17"/>
      <c r="P21" s="17"/>
      <c r="Q21" s="17"/>
      <c r="R21" s="17"/>
      <c r="S21" s="17"/>
      <c r="T21" s="17"/>
      <c r="U21" s="17"/>
      <c r="V21" s="17"/>
      <c r="W21" s="17"/>
      <c r="X21" s="17"/>
      <c r="Y21" s="17"/>
      <c r="Z21" s="17"/>
      <c r="AA21" s="17"/>
      <c r="AB21" s="17"/>
      <c r="AC21" s="17"/>
      <c r="AD21" s="17"/>
      <c r="AE21" s="17"/>
      <c r="AF21" s="17"/>
    </row>
    <row r="22" ht="15.75" customHeight="1">
      <c r="A22" s="28"/>
      <c r="B22" s="207" t="s">
        <v>7114</v>
      </c>
      <c r="C22" s="17" t="s">
        <v>73</v>
      </c>
      <c r="D22" s="393" t="s">
        <v>7142</v>
      </c>
      <c r="E22" s="393" t="s">
        <v>7143</v>
      </c>
      <c r="F22" s="395">
        <v>0.7291666666666666</v>
      </c>
      <c r="G22" s="77" t="s">
        <v>7130</v>
      </c>
      <c r="H22" s="38" t="s">
        <v>7144</v>
      </c>
      <c r="I22" s="393" t="s">
        <v>7145</v>
      </c>
      <c r="J22" s="38"/>
      <c r="K22" s="38"/>
      <c r="L22" s="17"/>
      <c r="M22" s="27"/>
      <c r="N22" s="27"/>
      <c r="O22" s="17"/>
      <c r="P22" s="17"/>
      <c r="Q22" s="17"/>
      <c r="R22" s="17"/>
      <c r="S22" s="17"/>
      <c r="T22" s="17"/>
      <c r="U22" s="17"/>
      <c r="V22" s="17"/>
      <c r="W22" s="17"/>
      <c r="X22" s="17"/>
      <c r="Y22" s="17"/>
      <c r="Z22" s="17"/>
      <c r="AA22" s="17"/>
      <c r="AB22" s="17"/>
      <c r="AC22" s="17"/>
      <c r="AD22" s="17"/>
      <c r="AE22" s="17"/>
      <c r="AF22" s="17"/>
    </row>
    <row r="23" ht="15.75" customHeight="1">
      <c r="A23" s="28"/>
      <c r="B23" s="207" t="s">
        <v>7114</v>
      </c>
      <c r="C23" s="17" t="s">
        <v>73</v>
      </c>
      <c r="D23" s="393" t="s">
        <v>7146</v>
      </c>
      <c r="E23" s="393" t="s">
        <v>7147</v>
      </c>
      <c r="F23" s="41">
        <v>0.7708333333333334</v>
      </c>
      <c r="G23" s="77" t="s">
        <v>7130</v>
      </c>
      <c r="H23" s="38" t="s">
        <v>7148</v>
      </c>
      <c r="I23" s="393" t="s">
        <v>7149</v>
      </c>
      <c r="J23" s="38"/>
      <c r="K23" s="183"/>
      <c r="L23" s="17"/>
      <c r="M23" s="27"/>
      <c r="N23" s="27"/>
      <c r="O23" s="17"/>
      <c r="P23" s="17"/>
      <c r="Q23" s="17"/>
      <c r="R23" s="17"/>
      <c r="S23" s="17"/>
      <c r="T23" s="17"/>
      <c r="U23" s="17"/>
      <c r="V23" s="17"/>
      <c r="W23" s="17"/>
      <c r="X23" s="17"/>
      <c r="Y23" s="17"/>
      <c r="Z23" s="17"/>
      <c r="AA23" s="17"/>
      <c r="AB23" s="17"/>
      <c r="AC23" s="17"/>
      <c r="AD23" s="17"/>
      <c r="AE23" s="17"/>
      <c r="AF23" s="17"/>
    </row>
    <row r="24" ht="15.75" customHeight="1">
      <c r="A24" s="28"/>
      <c r="B24" s="207" t="s">
        <v>7114</v>
      </c>
      <c r="C24" s="33" t="s">
        <v>73</v>
      </c>
      <c r="D24" s="394" t="s">
        <v>7150</v>
      </c>
      <c r="E24" s="394" t="s">
        <v>7151</v>
      </c>
      <c r="F24" s="32">
        <v>0.8125</v>
      </c>
      <c r="G24" s="81" t="s">
        <v>7130</v>
      </c>
      <c r="H24" s="33" t="s">
        <v>7152</v>
      </c>
      <c r="I24" s="394" t="s">
        <v>7153</v>
      </c>
      <c r="J24" s="17" t="s">
        <v>7154</v>
      </c>
      <c r="K24" s="177"/>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07" t="s">
        <v>7114</v>
      </c>
      <c r="C25" s="17"/>
      <c r="D25" s="67"/>
      <c r="E25" s="67"/>
      <c r="F25" s="46"/>
      <c r="G25" s="20"/>
      <c r="H25" s="17"/>
      <c r="I25" s="67"/>
      <c r="J25" s="17"/>
      <c r="K25" s="155"/>
      <c r="L25" s="27"/>
      <c r="M25" s="27"/>
      <c r="N25" s="27"/>
      <c r="O25" s="17"/>
      <c r="P25" s="17"/>
      <c r="Q25" s="17"/>
      <c r="R25" s="17"/>
      <c r="S25" s="17"/>
      <c r="T25" s="17"/>
      <c r="U25" s="17"/>
      <c r="V25" s="17"/>
      <c r="W25" s="17"/>
      <c r="X25" s="17"/>
      <c r="Y25" s="17"/>
      <c r="Z25" s="17"/>
      <c r="AA25" s="17"/>
      <c r="AB25" s="17"/>
      <c r="AC25" s="17"/>
      <c r="AD25" s="17"/>
      <c r="AE25" s="17"/>
      <c r="AF25" s="17"/>
    </row>
    <row r="26" ht="15.75" customHeight="1">
      <c r="A26" s="28"/>
      <c r="B26" s="207" t="s">
        <v>7114</v>
      </c>
      <c r="C26" s="17"/>
      <c r="D26" s="67"/>
      <c r="E26" s="67"/>
      <c r="F26" s="46"/>
      <c r="G26" s="20"/>
      <c r="H26" s="17"/>
      <c r="I26" s="67"/>
      <c r="J26" s="17"/>
      <c r="K26" s="155"/>
      <c r="L26" s="27"/>
      <c r="M26" s="27"/>
      <c r="N26" s="27"/>
      <c r="O26" s="17"/>
      <c r="P26" s="17"/>
      <c r="Q26" s="17"/>
      <c r="R26" s="17"/>
      <c r="S26" s="17"/>
      <c r="T26" s="17"/>
      <c r="U26" s="17"/>
      <c r="V26" s="17"/>
      <c r="W26" s="17"/>
      <c r="X26" s="17"/>
      <c r="Y26" s="17"/>
      <c r="Z26" s="17"/>
      <c r="AA26" s="17"/>
      <c r="AB26" s="17"/>
      <c r="AC26" s="17"/>
      <c r="AD26" s="17"/>
      <c r="AE26" s="17"/>
      <c r="AF26" s="17"/>
    </row>
    <row r="27" ht="15.75" customHeight="1">
      <c r="A27" s="44"/>
      <c r="B27" s="207" t="s">
        <v>7114</v>
      </c>
      <c r="C27" s="17"/>
      <c r="D27" s="67"/>
      <c r="E27" s="67"/>
      <c r="F27" s="46"/>
      <c r="G27" s="20"/>
      <c r="H27" s="17"/>
      <c r="I27" s="67"/>
      <c r="J27" s="17"/>
      <c r="K27" s="155"/>
      <c r="L27" s="17"/>
      <c r="M27" s="27"/>
      <c r="N27" s="27"/>
      <c r="O27" s="17"/>
      <c r="P27" s="17"/>
      <c r="Q27" s="17"/>
      <c r="R27" s="17"/>
      <c r="S27" s="17"/>
      <c r="T27" s="17"/>
      <c r="U27" s="17"/>
      <c r="V27" s="17"/>
      <c r="W27" s="17"/>
      <c r="X27" s="17"/>
      <c r="Y27" s="17"/>
      <c r="Z27" s="17"/>
      <c r="AA27" s="17"/>
      <c r="AB27" s="17"/>
      <c r="AC27" s="17"/>
      <c r="AD27" s="17"/>
      <c r="AE27" s="17"/>
      <c r="AF27" s="17"/>
    </row>
    <row r="28" ht="15.75" customHeight="1">
      <c r="A28" s="151"/>
      <c r="B28" s="11" t="s">
        <v>50</v>
      </c>
      <c r="C28" s="152" t="s">
        <v>51</v>
      </c>
      <c r="D28" s="13" t="s">
        <v>52</v>
      </c>
      <c r="E28" s="13" t="s">
        <v>53</v>
      </c>
      <c r="F28" s="14" t="s">
        <v>54</v>
      </c>
      <c r="G28" s="12" t="s">
        <v>55</v>
      </c>
      <c r="H28" s="13" t="s">
        <v>56</v>
      </c>
      <c r="I28" s="13" t="s">
        <v>57</v>
      </c>
      <c r="J28" s="15" t="s">
        <v>58</v>
      </c>
      <c r="K28" s="13" t="s">
        <v>59</v>
      </c>
      <c r="L28" s="16" t="s">
        <v>60</v>
      </c>
      <c r="M28" s="13" t="s">
        <v>61</v>
      </c>
      <c r="N28" s="13" t="s">
        <v>62</v>
      </c>
      <c r="O28" s="17"/>
      <c r="P28" s="17"/>
      <c r="Q28" s="17"/>
      <c r="R28" s="17"/>
      <c r="S28" s="17"/>
      <c r="T28" s="17"/>
      <c r="U28" s="17"/>
      <c r="V28" s="17"/>
      <c r="W28" s="17"/>
      <c r="X28" s="17"/>
      <c r="Y28" s="17"/>
      <c r="Z28" s="17"/>
      <c r="AA28" s="17"/>
      <c r="AB28" s="17"/>
      <c r="AC28" s="17"/>
      <c r="AD28" s="17"/>
      <c r="AE28" s="17"/>
      <c r="AF28" s="17"/>
    </row>
    <row r="29" ht="15.75" hidden="1" customHeight="1">
      <c r="A29" s="18"/>
      <c r="B29" s="19">
        <v>44593.0</v>
      </c>
      <c r="D29" s="67"/>
      <c r="E29" s="67"/>
      <c r="F29" s="396"/>
      <c r="G29" s="67"/>
      <c r="H29" s="67"/>
      <c r="I29" s="67"/>
      <c r="J29" s="67"/>
      <c r="K29" s="67"/>
      <c r="L29" s="67"/>
      <c r="M29" s="67"/>
      <c r="N29" s="67"/>
      <c r="O29" s="67"/>
      <c r="P29" s="67"/>
      <c r="Q29" s="67"/>
      <c r="R29" s="67"/>
      <c r="S29" s="67"/>
      <c r="T29" s="67"/>
      <c r="U29" s="67"/>
    </row>
    <row r="30" ht="15.75" hidden="1" customHeight="1">
      <c r="A30" s="24" t="s">
        <v>4304</v>
      </c>
      <c r="B30" s="17"/>
      <c r="C30" s="17"/>
      <c r="D30" s="397" t="s">
        <v>7156</v>
      </c>
      <c r="E30" s="23"/>
      <c r="F30" s="396"/>
      <c r="G30" s="67"/>
      <c r="H30" s="67"/>
      <c r="I30" s="67"/>
      <c r="J30" s="67"/>
      <c r="K30" s="67"/>
      <c r="L30" s="67"/>
      <c r="M30" s="67"/>
      <c r="N30" s="67"/>
      <c r="O30" s="67"/>
      <c r="P30" s="67"/>
      <c r="Q30" s="67"/>
      <c r="R30" s="67"/>
      <c r="S30" s="67"/>
      <c r="T30" s="67"/>
      <c r="U30" s="67"/>
    </row>
    <row r="31" ht="15.75" hidden="1" customHeight="1">
      <c r="A31" s="28"/>
      <c r="B31" s="207" t="s">
        <v>7157</v>
      </c>
      <c r="C31" s="77" t="s">
        <v>167</v>
      </c>
      <c r="D31" s="36" t="s">
        <v>7158</v>
      </c>
      <c r="E31" s="36" t="s">
        <v>7159</v>
      </c>
      <c r="F31" s="398" t="s">
        <v>7160</v>
      </c>
      <c r="G31" s="52" t="s">
        <v>7161</v>
      </c>
      <c r="H31" s="52" t="s">
        <v>7162</v>
      </c>
      <c r="I31" s="47" t="s">
        <v>7163</v>
      </c>
      <c r="J31" s="52"/>
      <c r="K31" s="67"/>
      <c r="L31" s="67"/>
      <c r="M31" s="67"/>
      <c r="N31" s="67"/>
      <c r="O31" s="67"/>
      <c r="P31" s="67"/>
      <c r="Q31" s="67"/>
      <c r="R31" s="67"/>
      <c r="S31" s="67"/>
      <c r="T31" s="67"/>
      <c r="U31" s="67"/>
    </row>
    <row r="32" ht="15.75" hidden="1" customHeight="1">
      <c r="A32" s="28"/>
      <c r="B32" s="207" t="s">
        <v>7157</v>
      </c>
      <c r="C32" s="77" t="s">
        <v>167</v>
      </c>
      <c r="D32" s="47" t="s">
        <v>7164</v>
      </c>
      <c r="E32" s="47" t="s">
        <v>7165</v>
      </c>
      <c r="F32" s="398" t="s">
        <v>7166</v>
      </c>
      <c r="G32" s="52" t="s">
        <v>7161</v>
      </c>
      <c r="H32" s="52" t="s">
        <v>7167</v>
      </c>
      <c r="I32" s="47" t="s">
        <v>7168</v>
      </c>
      <c r="J32" s="52"/>
      <c r="K32" s="67"/>
      <c r="L32" s="67"/>
      <c r="M32" s="67"/>
      <c r="N32" s="67"/>
      <c r="O32" s="67"/>
      <c r="P32" s="67"/>
      <c r="Q32" s="67"/>
      <c r="R32" s="67"/>
      <c r="S32" s="67"/>
      <c r="T32" s="67"/>
      <c r="U32" s="67"/>
    </row>
    <row r="33" ht="15.75" hidden="1" customHeight="1">
      <c r="A33" s="28"/>
      <c r="B33" s="207" t="s">
        <v>7157</v>
      </c>
      <c r="C33" s="77" t="s">
        <v>167</v>
      </c>
      <c r="D33" s="36" t="s">
        <v>7169</v>
      </c>
      <c r="E33" s="36" t="s">
        <v>7170</v>
      </c>
      <c r="F33" s="398" t="s">
        <v>7171</v>
      </c>
      <c r="G33" s="52" t="s">
        <v>7161</v>
      </c>
      <c r="H33" s="52" t="s">
        <v>7172</v>
      </c>
      <c r="I33" s="47" t="s">
        <v>7173</v>
      </c>
      <c r="J33" s="52"/>
      <c r="K33" s="67"/>
      <c r="L33" s="67"/>
      <c r="M33" s="67"/>
      <c r="N33" s="67"/>
      <c r="O33" s="67"/>
      <c r="P33" s="67"/>
      <c r="Q33" s="67"/>
      <c r="R33" s="67"/>
      <c r="S33" s="67"/>
      <c r="T33" s="67"/>
      <c r="U33" s="67"/>
    </row>
    <row r="34" ht="15.75" hidden="1" customHeight="1">
      <c r="A34" s="28"/>
      <c r="B34" s="207" t="s">
        <v>7157</v>
      </c>
      <c r="C34" s="77" t="s">
        <v>167</v>
      </c>
      <c r="D34" s="47" t="s">
        <v>7174</v>
      </c>
      <c r="E34" s="47" t="s">
        <v>7175</v>
      </c>
      <c r="F34" s="398" t="s">
        <v>7176</v>
      </c>
      <c r="G34" s="52" t="s">
        <v>7161</v>
      </c>
      <c r="H34" s="52" t="s">
        <v>7177</v>
      </c>
      <c r="I34" s="47" t="s">
        <v>7178</v>
      </c>
      <c r="J34" s="52"/>
      <c r="K34" s="67"/>
      <c r="L34" s="67"/>
      <c r="M34" s="67"/>
      <c r="N34" s="67"/>
      <c r="O34" s="67"/>
      <c r="P34" s="67"/>
      <c r="Q34" s="67"/>
      <c r="R34" s="67"/>
      <c r="S34" s="67"/>
      <c r="T34" s="67"/>
      <c r="U34" s="67"/>
    </row>
    <row r="35" ht="15.75" hidden="1" customHeight="1">
      <c r="A35" s="28"/>
      <c r="B35" s="207" t="s">
        <v>7157</v>
      </c>
      <c r="C35" s="17"/>
      <c r="D35" s="67"/>
      <c r="E35" s="67"/>
      <c r="F35" s="396"/>
      <c r="G35" s="67"/>
      <c r="H35" s="67"/>
      <c r="I35" s="67"/>
      <c r="J35" s="67"/>
      <c r="K35" s="67"/>
      <c r="L35" s="67"/>
      <c r="M35" s="67"/>
      <c r="N35" s="67"/>
      <c r="O35" s="67"/>
      <c r="P35" s="67"/>
      <c r="Q35" s="67"/>
      <c r="R35" s="67"/>
      <c r="S35" s="67"/>
      <c r="T35" s="67"/>
      <c r="U35" s="67"/>
    </row>
    <row r="36" ht="15.75" hidden="1" customHeight="1">
      <c r="A36" s="28"/>
      <c r="B36" s="207" t="s">
        <v>7157</v>
      </c>
      <c r="C36" s="17"/>
      <c r="D36" s="67"/>
      <c r="E36" s="67"/>
      <c r="F36" s="396"/>
      <c r="G36" s="67"/>
      <c r="H36" s="67"/>
      <c r="I36" s="67"/>
      <c r="J36" s="67"/>
      <c r="K36" s="67"/>
      <c r="L36" s="67"/>
      <c r="M36" s="67"/>
      <c r="N36" s="67"/>
      <c r="O36" s="67"/>
      <c r="P36" s="67"/>
      <c r="Q36" s="67"/>
      <c r="R36" s="67"/>
      <c r="S36" s="67"/>
      <c r="T36" s="67"/>
      <c r="U36" s="67"/>
    </row>
    <row r="37" ht="15.75" hidden="1" customHeight="1">
      <c r="A37" s="18"/>
      <c r="B37" s="19">
        <v>44594.0</v>
      </c>
      <c r="D37" s="397" t="s">
        <v>7179</v>
      </c>
      <c r="E37" s="23"/>
      <c r="F37" s="396"/>
      <c r="G37" s="67"/>
      <c r="H37" s="67"/>
      <c r="I37" s="67"/>
      <c r="J37" s="67"/>
      <c r="K37" s="67"/>
      <c r="L37" s="67"/>
      <c r="M37" s="67"/>
      <c r="N37" s="67"/>
      <c r="O37" s="67"/>
      <c r="P37" s="67"/>
      <c r="Q37" s="67"/>
      <c r="R37" s="67"/>
      <c r="S37" s="67"/>
      <c r="T37" s="67"/>
      <c r="U37" s="67"/>
    </row>
    <row r="38" ht="15.75" hidden="1" customHeight="1">
      <c r="A38" s="24" t="s">
        <v>4304</v>
      </c>
      <c r="B38" s="17"/>
      <c r="C38" s="38" t="s">
        <v>106</v>
      </c>
      <c r="D38" s="36" t="s">
        <v>7180</v>
      </c>
      <c r="E38" s="36" t="s">
        <v>7181</v>
      </c>
      <c r="F38" s="399">
        <v>0.4583333333333333</v>
      </c>
      <c r="G38" s="36" t="s">
        <v>7130</v>
      </c>
      <c r="H38" s="36" t="s">
        <v>7182</v>
      </c>
      <c r="I38" s="36" t="s">
        <v>7183</v>
      </c>
      <c r="J38" s="52"/>
      <c r="K38" s="67"/>
      <c r="L38" s="67"/>
      <c r="M38" s="67"/>
      <c r="N38" s="67"/>
      <c r="O38" s="67"/>
      <c r="P38" s="67"/>
      <c r="Q38" s="67"/>
      <c r="R38" s="67"/>
      <c r="S38" s="67"/>
      <c r="T38" s="67"/>
      <c r="U38" s="67"/>
    </row>
    <row r="39" ht="15.75" hidden="1" customHeight="1">
      <c r="A39" s="28"/>
      <c r="B39" s="207" t="s">
        <v>7157</v>
      </c>
      <c r="C39" s="77" t="s">
        <v>167</v>
      </c>
      <c r="D39" s="36" t="s">
        <v>7184</v>
      </c>
      <c r="E39" s="36" t="s">
        <v>7185</v>
      </c>
      <c r="F39" s="76">
        <v>0.7708333333333334</v>
      </c>
      <c r="G39" s="77" t="s">
        <v>7186</v>
      </c>
      <c r="H39" s="77" t="s">
        <v>7187</v>
      </c>
      <c r="I39" s="36" t="s">
        <v>7188</v>
      </c>
      <c r="J39" s="77"/>
      <c r="K39" s="67"/>
      <c r="L39" s="67"/>
      <c r="M39" s="67"/>
      <c r="N39" s="67"/>
      <c r="O39" s="67"/>
      <c r="P39" s="67"/>
      <c r="Q39" s="67"/>
      <c r="R39" s="67"/>
      <c r="S39" s="67"/>
      <c r="T39" s="67"/>
      <c r="U39" s="67"/>
    </row>
    <row r="40" ht="15.75" hidden="1" customHeight="1">
      <c r="A40" s="28"/>
      <c r="B40" s="207" t="s">
        <v>7157</v>
      </c>
      <c r="C40" s="38" t="s">
        <v>106</v>
      </c>
      <c r="D40" s="36" t="s">
        <v>7189</v>
      </c>
      <c r="E40" s="36" t="s">
        <v>7190</v>
      </c>
      <c r="F40" s="398" t="s">
        <v>136</v>
      </c>
      <c r="G40" s="36" t="s">
        <v>7130</v>
      </c>
      <c r="H40" s="36" t="s">
        <v>7191</v>
      </c>
      <c r="I40" s="36" t="s">
        <v>7192</v>
      </c>
      <c r="J40" s="52"/>
      <c r="K40" s="67"/>
      <c r="L40" s="67"/>
      <c r="M40" s="67"/>
      <c r="N40" s="67"/>
      <c r="O40" s="67"/>
      <c r="P40" s="67"/>
      <c r="Q40" s="67"/>
      <c r="R40" s="67"/>
      <c r="S40" s="67"/>
      <c r="T40" s="67"/>
      <c r="U40" s="67"/>
    </row>
    <row r="41" ht="15.75" hidden="1" customHeight="1">
      <c r="A41" s="28"/>
      <c r="B41" s="207" t="s">
        <v>7157</v>
      </c>
      <c r="C41" s="38" t="s">
        <v>106</v>
      </c>
      <c r="D41" s="36" t="s">
        <v>7193</v>
      </c>
      <c r="E41" s="36" t="s">
        <v>7194</v>
      </c>
      <c r="F41" s="398" t="s">
        <v>375</v>
      </c>
      <c r="G41" s="36" t="s">
        <v>7130</v>
      </c>
      <c r="H41" s="36" t="s">
        <v>7195</v>
      </c>
      <c r="I41" s="36" t="s">
        <v>7196</v>
      </c>
      <c r="J41" s="52" t="s">
        <v>7197</v>
      </c>
      <c r="K41" s="67"/>
      <c r="L41" s="67"/>
      <c r="M41" s="67"/>
      <c r="N41" s="67"/>
      <c r="O41" s="67"/>
      <c r="P41" s="67"/>
      <c r="Q41" s="67"/>
      <c r="R41" s="67"/>
      <c r="S41" s="67"/>
      <c r="T41" s="67"/>
      <c r="U41" s="67"/>
    </row>
    <row r="42" ht="15.75" hidden="1" customHeight="1">
      <c r="A42" s="28"/>
      <c r="B42" s="207" t="s">
        <v>7157</v>
      </c>
      <c r="C42" s="17"/>
      <c r="D42" s="67"/>
      <c r="E42" s="67"/>
      <c r="F42" s="396"/>
      <c r="G42" s="67"/>
      <c r="H42" s="67"/>
      <c r="I42" s="67"/>
      <c r="J42" s="67"/>
      <c r="K42" s="67"/>
      <c r="L42" s="67"/>
      <c r="M42" s="67"/>
      <c r="N42" s="67"/>
      <c r="O42" s="67"/>
      <c r="P42" s="67"/>
      <c r="Q42" s="67"/>
      <c r="R42" s="67"/>
      <c r="S42" s="67"/>
      <c r="T42" s="67"/>
      <c r="U42" s="67"/>
    </row>
    <row r="43" ht="15.75" hidden="1" customHeight="1">
      <c r="A43" s="28"/>
      <c r="B43" s="207" t="s">
        <v>7157</v>
      </c>
      <c r="C43" s="17"/>
      <c r="D43" s="67"/>
      <c r="E43" s="67"/>
      <c r="F43" s="396"/>
      <c r="G43" s="67"/>
      <c r="H43" s="67"/>
      <c r="I43" s="67"/>
      <c r="J43" s="67"/>
      <c r="K43" s="67"/>
      <c r="L43" s="67"/>
      <c r="M43" s="67"/>
      <c r="N43" s="67"/>
      <c r="O43" s="67"/>
      <c r="P43" s="67"/>
      <c r="Q43" s="67"/>
      <c r="R43" s="67"/>
      <c r="S43" s="67"/>
      <c r="T43" s="67"/>
      <c r="U43" s="67"/>
    </row>
    <row r="44" ht="15.75" hidden="1" customHeight="1">
      <c r="A44" s="28"/>
      <c r="B44" s="207" t="s">
        <v>7157</v>
      </c>
      <c r="C44" s="17"/>
      <c r="D44" s="67"/>
      <c r="E44" s="67"/>
      <c r="F44" s="396"/>
      <c r="G44" s="67"/>
      <c r="H44" s="67"/>
      <c r="I44" s="67"/>
      <c r="J44" s="67"/>
      <c r="K44" s="67"/>
      <c r="L44" s="67"/>
      <c r="M44" s="67"/>
      <c r="N44" s="67"/>
      <c r="O44" s="67"/>
      <c r="P44" s="67"/>
      <c r="Q44" s="67"/>
      <c r="R44" s="67"/>
      <c r="S44" s="67"/>
      <c r="T44" s="67"/>
      <c r="U44" s="67"/>
    </row>
    <row r="45" ht="15.75" hidden="1" customHeight="1">
      <c r="A45" s="18"/>
      <c r="B45" s="19">
        <v>44595.0</v>
      </c>
      <c r="D45" s="397" t="s">
        <v>7156</v>
      </c>
      <c r="E45" s="23"/>
      <c r="F45" s="396"/>
      <c r="G45" s="67"/>
      <c r="H45" s="67"/>
      <c r="I45" s="67"/>
      <c r="J45" s="67"/>
      <c r="K45" s="67"/>
      <c r="L45" s="67"/>
      <c r="M45" s="67"/>
      <c r="N45" s="67"/>
      <c r="O45" s="67"/>
      <c r="P45" s="67"/>
      <c r="Q45" s="67"/>
      <c r="R45" s="67"/>
      <c r="S45" s="67"/>
      <c r="T45" s="67"/>
      <c r="U45" s="67"/>
    </row>
    <row r="46" ht="15.75" hidden="1" customHeight="1">
      <c r="A46" s="24" t="s">
        <v>4304</v>
      </c>
      <c r="B46" s="17"/>
      <c r="D46" s="67"/>
      <c r="E46" s="67"/>
      <c r="F46" s="396"/>
      <c r="G46" s="67"/>
      <c r="H46" s="67"/>
      <c r="I46" s="67"/>
      <c r="J46" s="67"/>
      <c r="K46" s="67"/>
      <c r="L46" s="67"/>
      <c r="M46" s="67"/>
      <c r="N46" s="67"/>
      <c r="O46" s="67"/>
      <c r="P46" s="67"/>
      <c r="Q46" s="67"/>
      <c r="R46" s="67"/>
      <c r="S46" s="67"/>
      <c r="T46" s="67"/>
      <c r="U46" s="67"/>
    </row>
    <row r="47" ht="15.75" hidden="1" customHeight="1">
      <c r="A47" s="28"/>
      <c r="B47" s="207" t="s">
        <v>7157</v>
      </c>
      <c r="C47" s="38" t="s">
        <v>66</v>
      </c>
      <c r="D47" s="47" t="s">
        <v>7198</v>
      </c>
      <c r="E47" s="47" t="s">
        <v>7199</v>
      </c>
      <c r="F47" s="398" t="s">
        <v>626</v>
      </c>
      <c r="G47" s="52" t="s">
        <v>7200</v>
      </c>
      <c r="H47" s="52" t="s">
        <v>7201</v>
      </c>
      <c r="I47" s="47" t="s">
        <v>7202</v>
      </c>
      <c r="J47" s="52"/>
      <c r="K47" s="67"/>
      <c r="L47" s="67"/>
      <c r="M47" s="67"/>
      <c r="N47" s="67"/>
      <c r="O47" s="67"/>
      <c r="P47" s="67"/>
      <c r="Q47" s="67"/>
      <c r="R47" s="67"/>
      <c r="S47" s="67"/>
      <c r="T47" s="67"/>
      <c r="U47" s="67"/>
    </row>
    <row r="48" ht="15.75" hidden="1" customHeight="1">
      <c r="A48" s="28"/>
      <c r="B48" s="207" t="s">
        <v>7157</v>
      </c>
      <c r="C48" s="33" t="s">
        <v>66</v>
      </c>
      <c r="D48" s="51" t="s">
        <v>7203</v>
      </c>
      <c r="E48" s="51" t="s">
        <v>7204</v>
      </c>
      <c r="F48" s="400">
        <v>0.5208333333333334</v>
      </c>
      <c r="G48" s="166" t="s">
        <v>7200</v>
      </c>
      <c r="H48" s="166" t="s">
        <v>7205</v>
      </c>
      <c r="I48" s="51" t="s">
        <v>7206</v>
      </c>
      <c r="J48" s="67" t="s">
        <v>7207</v>
      </c>
      <c r="K48" s="67"/>
      <c r="L48" s="67"/>
      <c r="M48" s="67"/>
      <c r="N48" s="67"/>
      <c r="O48" s="67"/>
      <c r="P48" s="67"/>
      <c r="Q48" s="67"/>
      <c r="R48" s="67"/>
      <c r="S48" s="67"/>
      <c r="T48" s="67"/>
      <c r="U48" s="67"/>
    </row>
    <row r="49" ht="15.75" hidden="1" customHeight="1">
      <c r="A49" s="28"/>
      <c r="B49" s="207" t="s">
        <v>7157</v>
      </c>
      <c r="C49" s="38" t="s">
        <v>66</v>
      </c>
      <c r="D49" s="47" t="s">
        <v>7208</v>
      </c>
      <c r="E49" s="47" t="s">
        <v>7209</v>
      </c>
      <c r="F49" s="398" t="s">
        <v>136</v>
      </c>
      <c r="G49" s="52" t="s">
        <v>7200</v>
      </c>
      <c r="H49" s="52" t="s">
        <v>7210</v>
      </c>
      <c r="I49" s="47" t="s">
        <v>7211</v>
      </c>
      <c r="J49" s="67" t="s">
        <v>7212</v>
      </c>
      <c r="K49" s="67"/>
      <c r="L49" s="67"/>
      <c r="M49" s="67"/>
      <c r="N49" s="67"/>
      <c r="O49" s="67"/>
      <c r="P49" s="67"/>
      <c r="Q49" s="67"/>
      <c r="R49" s="67"/>
      <c r="S49" s="67"/>
      <c r="T49" s="67"/>
      <c r="U49" s="67"/>
    </row>
    <row r="50" ht="15.75" hidden="1" customHeight="1">
      <c r="A50" s="28"/>
      <c r="B50" s="207" t="s">
        <v>7157</v>
      </c>
      <c r="C50" s="38" t="s">
        <v>66</v>
      </c>
      <c r="D50" s="47" t="s">
        <v>7213</v>
      </c>
      <c r="E50" s="47" t="s">
        <v>7214</v>
      </c>
      <c r="F50" s="398" t="s">
        <v>375</v>
      </c>
      <c r="G50" s="52" t="s">
        <v>7200</v>
      </c>
      <c r="H50" s="52" t="s">
        <v>7215</v>
      </c>
      <c r="I50" s="47" t="s">
        <v>7216</v>
      </c>
      <c r="J50" s="67"/>
      <c r="K50" s="67"/>
      <c r="L50" s="67"/>
      <c r="M50" s="67"/>
      <c r="N50" s="67"/>
      <c r="O50" s="67"/>
      <c r="P50" s="67"/>
      <c r="Q50" s="67"/>
      <c r="R50" s="67"/>
      <c r="S50" s="67"/>
      <c r="T50" s="67"/>
      <c r="U50" s="67"/>
    </row>
    <row r="51" ht="15.75" hidden="1" customHeight="1">
      <c r="A51" s="28"/>
      <c r="B51" s="207" t="s">
        <v>7157</v>
      </c>
      <c r="C51" s="17"/>
      <c r="D51" s="67"/>
      <c r="E51" s="67"/>
      <c r="F51" s="396"/>
      <c r="G51" s="67"/>
      <c r="H51" s="67"/>
      <c r="I51" s="67"/>
      <c r="J51" s="67"/>
      <c r="K51" s="67"/>
      <c r="L51" s="67"/>
      <c r="M51" s="67"/>
      <c r="N51" s="67"/>
      <c r="O51" s="67"/>
      <c r="P51" s="67"/>
      <c r="Q51" s="67"/>
      <c r="R51" s="67"/>
      <c r="S51" s="67"/>
      <c r="T51" s="67"/>
      <c r="U51" s="67"/>
    </row>
    <row r="52" ht="15.75" hidden="1" customHeight="1">
      <c r="A52" s="28"/>
      <c r="B52" s="207" t="s">
        <v>7157</v>
      </c>
      <c r="C52" s="17"/>
      <c r="D52" s="67"/>
      <c r="E52" s="67"/>
      <c r="F52" s="396"/>
      <c r="G52" s="67"/>
      <c r="H52" s="67"/>
      <c r="I52" s="67"/>
      <c r="J52" s="67"/>
      <c r="K52" s="67"/>
      <c r="L52" s="67"/>
      <c r="M52" s="67"/>
      <c r="N52" s="67"/>
      <c r="O52" s="67"/>
      <c r="P52" s="67"/>
      <c r="Q52" s="67"/>
      <c r="R52" s="67"/>
      <c r="S52" s="67"/>
      <c r="T52" s="67"/>
      <c r="U52" s="67"/>
    </row>
    <row r="53" ht="15.75" hidden="1" customHeight="1">
      <c r="A53" s="18"/>
      <c r="B53" s="19">
        <v>44596.0</v>
      </c>
      <c r="D53" s="397" t="s">
        <v>7156</v>
      </c>
      <c r="E53" s="23"/>
      <c r="F53" s="396"/>
      <c r="G53" s="67"/>
      <c r="H53" s="67"/>
      <c r="I53" s="67"/>
      <c r="J53" s="67"/>
      <c r="K53" s="67"/>
      <c r="L53" s="67"/>
      <c r="M53" s="67"/>
      <c r="N53" s="67"/>
      <c r="O53" s="67"/>
      <c r="P53" s="67"/>
      <c r="Q53" s="67"/>
      <c r="R53" s="67"/>
      <c r="S53" s="67"/>
      <c r="T53" s="67"/>
      <c r="U53" s="67"/>
    </row>
    <row r="54" ht="15.75" hidden="1" customHeight="1">
      <c r="A54" s="24" t="s">
        <v>4304</v>
      </c>
      <c r="B54" s="17"/>
      <c r="D54" s="67"/>
      <c r="E54" s="67"/>
      <c r="F54" s="396"/>
      <c r="G54" s="67"/>
      <c r="H54" s="67"/>
      <c r="I54" s="67"/>
      <c r="J54" s="67"/>
      <c r="K54" s="67"/>
      <c r="L54" s="67"/>
      <c r="M54" s="67"/>
      <c r="N54" s="67"/>
      <c r="O54" s="67"/>
      <c r="P54" s="67"/>
      <c r="Q54" s="67"/>
      <c r="R54" s="67"/>
      <c r="S54" s="67"/>
      <c r="T54" s="67"/>
      <c r="U54" s="67"/>
    </row>
    <row r="55" ht="15.75" hidden="1" customHeight="1">
      <c r="A55" s="28"/>
      <c r="B55" s="207" t="s">
        <v>7157</v>
      </c>
      <c r="C55" s="38" t="s">
        <v>106</v>
      </c>
      <c r="D55" s="47" t="s">
        <v>7217</v>
      </c>
      <c r="E55" s="36" t="s">
        <v>7218</v>
      </c>
      <c r="F55" s="399">
        <v>0.5</v>
      </c>
      <c r="G55" s="47" t="s">
        <v>7200</v>
      </c>
      <c r="H55" s="77" t="s">
        <v>7219</v>
      </c>
      <c r="I55" s="47" t="s">
        <v>7220</v>
      </c>
      <c r="J55" s="52"/>
      <c r="K55" s="67"/>
      <c r="L55" s="67"/>
      <c r="M55" s="67"/>
      <c r="N55" s="67"/>
      <c r="O55" s="67"/>
      <c r="P55" s="67"/>
      <c r="Q55" s="67"/>
      <c r="R55" s="67"/>
      <c r="S55" s="67"/>
      <c r="T55" s="67"/>
      <c r="U55" s="67"/>
    </row>
    <row r="56" ht="15.75" hidden="1" customHeight="1">
      <c r="A56" s="28"/>
      <c r="B56" s="207" t="s">
        <v>7157</v>
      </c>
      <c r="C56" s="38" t="s">
        <v>106</v>
      </c>
      <c r="D56" s="36" t="s">
        <v>7221</v>
      </c>
      <c r="E56" s="36" t="s">
        <v>7222</v>
      </c>
      <c r="F56" s="398" t="s">
        <v>131</v>
      </c>
      <c r="G56" s="52" t="s">
        <v>7223</v>
      </c>
      <c r="H56" s="52" t="s">
        <v>7224</v>
      </c>
      <c r="I56" s="401" t="s">
        <v>7225</v>
      </c>
      <c r="J56" s="52"/>
      <c r="K56" s="67"/>
      <c r="L56" s="67"/>
      <c r="M56" s="67"/>
      <c r="N56" s="67"/>
      <c r="O56" s="67"/>
      <c r="P56" s="67"/>
      <c r="Q56" s="67"/>
      <c r="R56" s="67"/>
      <c r="S56" s="67"/>
      <c r="T56" s="67"/>
      <c r="U56" s="67"/>
    </row>
    <row r="57" ht="15.75" hidden="1" customHeight="1">
      <c r="A57" s="28"/>
      <c r="B57" s="207" t="s">
        <v>7157</v>
      </c>
      <c r="C57" s="38" t="s">
        <v>106</v>
      </c>
      <c r="D57" s="47" t="s">
        <v>7226</v>
      </c>
      <c r="E57" s="36" t="s">
        <v>7227</v>
      </c>
      <c r="F57" s="398" t="s">
        <v>136</v>
      </c>
      <c r="G57" s="47" t="s">
        <v>7228</v>
      </c>
      <c r="H57" s="36" t="s">
        <v>7229</v>
      </c>
      <c r="I57" s="47" t="s">
        <v>7230</v>
      </c>
      <c r="J57" s="52"/>
      <c r="K57" s="67"/>
      <c r="L57" s="67"/>
      <c r="M57" s="67"/>
      <c r="N57" s="67"/>
      <c r="O57" s="67"/>
      <c r="P57" s="67"/>
      <c r="Q57" s="67"/>
      <c r="R57" s="67"/>
      <c r="S57" s="67"/>
      <c r="T57" s="67"/>
      <c r="U57" s="67"/>
    </row>
    <row r="58" ht="15.75" hidden="1" customHeight="1">
      <c r="A58" s="28"/>
      <c r="B58" s="207" t="s">
        <v>7157</v>
      </c>
      <c r="C58" s="38" t="s">
        <v>106</v>
      </c>
      <c r="D58" s="36" t="s">
        <v>7231</v>
      </c>
      <c r="E58" s="36" t="s">
        <v>7232</v>
      </c>
      <c r="F58" s="398" t="s">
        <v>375</v>
      </c>
      <c r="G58" s="36" t="s">
        <v>7228</v>
      </c>
      <c r="H58" s="47" t="s">
        <v>7233</v>
      </c>
      <c r="I58" s="36" t="s">
        <v>7234</v>
      </c>
      <c r="J58" s="67"/>
      <c r="K58" s="67"/>
      <c r="L58" s="67"/>
      <c r="M58" s="67"/>
      <c r="N58" s="67"/>
      <c r="O58" s="67"/>
      <c r="P58" s="67"/>
      <c r="Q58" s="67"/>
      <c r="R58" s="67"/>
      <c r="S58" s="67"/>
      <c r="T58" s="67"/>
      <c r="U58" s="67"/>
    </row>
    <row r="59" ht="15.75" hidden="1" customHeight="1">
      <c r="A59" s="28"/>
      <c r="B59" s="207" t="s">
        <v>7157</v>
      </c>
      <c r="C59" s="17"/>
      <c r="D59" s="67"/>
      <c r="E59" s="67"/>
      <c r="F59" s="396"/>
      <c r="G59" s="67"/>
      <c r="H59" s="67"/>
      <c r="I59" s="67"/>
      <c r="J59" s="67"/>
      <c r="K59" s="67"/>
      <c r="L59" s="67"/>
      <c r="M59" s="67"/>
      <c r="N59" s="67"/>
      <c r="O59" s="67"/>
      <c r="P59" s="67"/>
      <c r="Q59" s="67"/>
      <c r="R59" s="67"/>
      <c r="S59" s="67"/>
      <c r="T59" s="67"/>
      <c r="U59" s="67"/>
    </row>
    <row r="60" ht="15.75" hidden="1" customHeight="1">
      <c r="A60" s="28"/>
      <c r="B60" s="207" t="s">
        <v>7157</v>
      </c>
      <c r="C60" s="17"/>
      <c r="D60" s="67"/>
      <c r="E60" s="67"/>
      <c r="F60" s="396"/>
      <c r="G60" s="67"/>
      <c r="H60" s="67"/>
      <c r="I60" s="67"/>
      <c r="J60" s="67"/>
      <c r="K60" s="67"/>
      <c r="L60" s="67"/>
      <c r="M60" s="67"/>
      <c r="N60" s="67"/>
      <c r="O60" s="67"/>
      <c r="P60" s="67"/>
      <c r="Q60" s="67"/>
      <c r="R60" s="67"/>
      <c r="S60" s="67"/>
      <c r="T60" s="67"/>
      <c r="U60" s="67"/>
    </row>
    <row r="61" ht="15.75" hidden="1" customHeight="1">
      <c r="A61" s="18"/>
      <c r="B61" s="19">
        <v>44599.0</v>
      </c>
      <c r="C61" s="27"/>
      <c r="D61" s="27"/>
      <c r="E61" s="27"/>
      <c r="F61" s="74"/>
      <c r="G61" s="85"/>
      <c r="H61" s="27"/>
      <c r="I61" s="27"/>
      <c r="J61" s="27"/>
      <c r="K61" s="27"/>
      <c r="L61" s="27"/>
      <c r="M61" s="27"/>
      <c r="N61" s="27"/>
      <c r="O61" s="27"/>
      <c r="P61" s="27"/>
      <c r="Q61" s="27"/>
      <c r="R61" s="27"/>
      <c r="S61" s="27"/>
      <c r="T61" s="27"/>
      <c r="U61" s="27"/>
    </row>
    <row r="62" ht="15.75" hidden="1" customHeight="1">
      <c r="A62" s="24" t="s">
        <v>4304</v>
      </c>
      <c r="B62" s="17"/>
      <c r="C62" s="77" t="s">
        <v>128</v>
      </c>
      <c r="D62" s="36" t="s">
        <v>7235</v>
      </c>
      <c r="E62" s="36" t="s">
        <v>7236</v>
      </c>
      <c r="F62" s="89" t="s">
        <v>131</v>
      </c>
      <c r="G62" s="57" t="s">
        <v>7237</v>
      </c>
      <c r="H62" s="77" t="s">
        <v>7238</v>
      </c>
      <c r="I62" s="58" t="s">
        <v>7239</v>
      </c>
      <c r="J62" s="77"/>
      <c r="K62" s="77"/>
      <c r="L62" s="27"/>
      <c r="M62" s="27"/>
      <c r="N62" s="27"/>
      <c r="O62" s="27"/>
      <c r="P62" s="27"/>
      <c r="Q62" s="27"/>
      <c r="R62" s="27"/>
      <c r="S62" s="27"/>
      <c r="T62" s="27"/>
      <c r="U62" s="27"/>
    </row>
    <row r="63" ht="15.75" hidden="1" customHeight="1">
      <c r="A63" s="28"/>
      <c r="B63" s="207" t="s">
        <v>7157</v>
      </c>
      <c r="C63" s="77" t="s">
        <v>128</v>
      </c>
      <c r="D63" s="36" t="s">
        <v>7240</v>
      </c>
      <c r="E63" s="36" t="s">
        <v>7241</v>
      </c>
      <c r="F63" s="89" t="s">
        <v>1112</v>
      </c>
      <c r="G63" s="57" t="s">
        <v>7242</v>
      </c>
      <c r="H63" s="77" t="s">
        <v>7243</v>
      </c>
      <c r="I63" s="58" t="s">
        <v>7244</v>
      </c>
      <c r="J63" s="27"/>
      <c r="K63" s="27"/>
      <c r="L63" s="27"/>
      <c r="M63" s="27"/>
      <c r="N63" s="27"/>
      <c r="O63" s="27"/>
      <c r="P63" s="27"/>
      <c r="Q63" s="27"/>
      <c r="R63" s="27"/>
      <c r="S63" s="27"/>
      <c r="T63" s="27"/>
      <c r="U63" s="27"/>
    </row>
    <row r="64" ht="15.75" hidden="1" customHeight="1">
      <c r="A64" s="28"/>
      <c r="B64" s="207" t="s">
        <v>7157</v>
      </c>
      <c r="C64" s="81" t="s">
        <v>128</v>
      </c>
      <c r="D64" s="31" t="s">
        <v>7245</v>
      </c>
      <c r="E64" s="31" t="s">
        <v>7246</v>
      </c>
      <c r="F64" s="91" t="s">
        <v>372</v>
      </c>
      <c r="G64" s="59" t="s">
        <v>7247</v>
      </c>
      <c r="H64" s="81" t="s">
        <v>7248</v>
      </c>
      <c r="I64" s="63" t="s">
        <v>7249</v>
      </c>
      <c r="J64" s="27" t="s">
        <v>7250</v>
      </c>
      <c r="K64" s="27"/>
      <c r="L64" s="27"/>
      <c r="M64" s="27"/>
      <c r="N64" s="27"/>
      <c r="O64" s="27"/>
      <c r="P64" s="27"/>
      <c r="Q64" s="27"/>
      <c r="R64" s="27"/>
      <c r="S64" s="27"/>
      <c r="T64" s="27"/>
      <c r="U64" s="27"/>
    </row>
    <row r="65" ht="15.75" hidden="1" customHeight="1">
      <c r="A65" s="28"/>
      <c r="B65" s="207" t="s">
        <v>7157</v>
      </c>
      <c r="C65" s="77" t="s">
        <v>128</v>
      </c>
      <c r="D65" s="36" t="s">
        <v>7251</v>
      </c>
      <c r="E65" s="36" t="s">
        <v>7252</v>
      </c>
      <c r="F65" s="89" t="s">
        <v>497</v>
      </c>
      <c r="G65" s="57" t="s">
        <v>7253</v>
      </c>
      <c r="H65" s="77" t="s">
        <v>7254</v>
      </c>
      <c r="I65" s="58" t="s">
        <v>7255</v>
      </c>
      <c r="J65" s="27"/>
      <c r="K65" s="27"/>
      <c r="L65" s="27"/>
      <c r="M65" s="27"/>
      <c r="N65" s="27"/>
      <c r="O65" s="27"/>
      <c r="P65" s="27"/>
      <c r="Q65" s="27"/>
      <c r="R65" s="27"/>
      <c r="S65" s="27"/>
      <c r="T65" s="27"/>
      <c r="U65" s="27"/>
    </row>
    <row r="66" ht="15.75" hidden="1" customHeight="1">
      <c r="A66" s="28"/>
      <c r="B66" s="207" t="s">
        <v>7157</v>
      </c>
      <c r="C66" s="27"/>
      <c r="D66" s="27"/>
      <c r="E66" s="27"/>
      <c r="F66" s="74"/>
      <c r="G66" s="85"/>
      <c r="H66" s="27"/>
      <c r="I66" s="27"/>
      <c r="J66" s="27"/>
      <c r="K66" s="27"/>
      <c r="L66" s="27"/>
      <c r="M66" s="27"/>
      <c r="N66" s="27"/>
      <c r="O66" s="27"/>
      <c r="P66" s="27"/>
      <c r="Q66" s="27"/>
      <c r="R66" s="27"/>
      <c r="S66" s="27"/>
      <c r="T66" s="27"/>
      <c r="U66" s="27"/>
    </row>
    <row r="67" ht="15.75" hidden="1" customHeight="1">
      <c r="A67" s="28"/>
      <c r="B67" s="207" t="s">
        <v>7157</v>
      </c>
      <c r="C67" s="27"/>
      <c r="D67" s="27"/>
      <c r="E67" s="27"/>
      <c r="F67" s="74"/>
      <c r="G67" s="85"/>
      <c r="H67" s="27"/>
      <c r="I67" s="27"/>
      <c r="J67" s="27"/>
      <c r="K67" s="27"/>
      <c r="L67" s="27"/>
      <c r="M67" s="27"/>
      <c r="N67" s="27"/>
      <c r="O67" s="27"/>
      <c r="P67" s="27"/>
      <c r="Q67" s="27"/>
      <c r="R67" s="27"/>
      <c r="S67" s="27"/>
      <c r="T67" s="27"/>
      <c r="U67" s="27"/>
    </row>
    <row r="68" ht="15.75" hidden="1" customHeight="1">
      <c r="A68" s="28"/>
      <c r="B68" s="207" t="s">
        <v>7157</v>
      </c>
      <c r="C68" s="27"/>
      <c r="D68" s="27"/>
      <c r="E68" s="27"/>
      <c r="F68" s="74"/>
      <c r="G68" s="85"/>
      <c r="H68" s="27"/>
      <c r="I68" s="27"/>
      <c r="J68" s="27"/>
      <c r="K68" s="27"/>
      <c r="L68" s="27"/>
      <c r="M68" s="27"/>
      <c r="N68" s="27"/>
      <c r="O68" s="27"/>
      <c r="P68" s="27"/>
      <c r="Q68" s="27"/>
      <c r="R68" s="27"/>
      <c r="S68" s="27"/>
      <c r="T68" s="27"/>
      <c r="U68" s="27"/>
    </row>
    <row r="69" ht="15.75" hidden="1" customHeight="1">
      <c r="A69" s="18"/>
      <c r="B69" s="19">
        <v>44600.0</v>
      </c>
      <c r="C69" s="27"/>
      <c r="D69" s="27"/>
      <c r="E69" s="27"/>
      <c r="F69" s="74"/>
      <c r="G69" s="85"/>
      <c r="H69" s="27"/>
      <c r="I69" s="27"/>
      <c r="J69" s="27"/>
      <c r="K69" s="27"/>
      <c r="L69" s="27"/>
      <c r="M69" s="27"/>
      <c r="N69" s="27"/>
      <c r="O69" s="27"/>
      <c r="P69" s="27"/>
      <c r="Q69" s="27"/>
      <c r="R69" s="27"/>
      <c r="S69" s="27"/>
      <c r="T69" s="27"/>
      <c r="U69" s="27"/>
    </row>
    <row r="70" ht="15.75" hidden="1" customHeight="1">
      <c r="A70" s="24" t="s">
        <v>4304</v>
      </c>
      <c r="B70" s="17"/>
      <c r="C70" s="81" t="s">
        <v>7256</v>
      </c>
      <c r="D70" s="31" t="s">
        <v>7257</v>
      </c>
      <c r="E70" s="31" t="s">
        <v>7258</v>
      </c>
      <c r="F70" s="80">
        <v>0.5208333333333334</v>
      </c>
      <c r="G70" s="105" t="s">
        <v>7259</v>
      </c>
      <c r="H70" s="81" t="s">
        <v>7260</v>
      </c>
      <c r="I70" s="31" t="s">
        <v>7261</v>
      </c>
      <c r="J70" s="27" t="s">
        <v>7262</v>
      </c>
      <c r="K70" s="27"/>
      <c r="L70" s="27"/>
      <c r="M70" s="27"/>
      <c r="N70" s="27"/>
      <c r="O70" s="27"/>
      <c r="P70" s="27"/>
      <c r="Q70" s="27"/>
      <c r="R70" s="27"/>
      <c r="S70" s="27"/>
      <c r="T70" s="27"/>
      <c r="U70" s="27"/>
    </row>
    <row r="71" ht="15.75" hidden="1" customHeight="1">
      <c r="A71" s="28"/>
      <c r="B71" s="207" t="s">
        <v>7157</v>
      </c>
      <c r="C71" s="81" t="s">
        <v>404</v>
      </c>
      <c r="D71" s="31" t="s">
        <v>7263</v>
      </c>
      <c r="E71" s="31" t="s">
        <v>7264</v>
      </c>
      <c r="F71" s="91" t="s">
        <v>1112</v>
      </c>
      <c r="G71" s="105" t="s">
        <v>7265</v>
      </c>
      <c r="H71" s="31" t="s">
        <v>7266</v>
      </c>
      <c r="I71" s="31" t="s">
        <v>7267</v>
      </c>
      <c r="J71" s="27" t="s">
        <v>7262</v>
      </c>
      <c r="K71" s="27"/>
      <c r="L71" s="27"/>
      <c r="M71" s="27"/>
      <c r="N71" s="27"/>
      <c r="O71" s="27"/>
      <c r="P71" s="27"/>
      <c r="Q71" s="27"/>
      <c r="R71" s="27"/>
      <c r="S71" s="27"/>
      <c r="T71" s="27"/>
      <c r="U71" s="27"/>
    </row>
    <row r="72" ht="15.75" hidden="1" customHeight="1">
      <c r="A72" s="28"/>
      <c r="B72" s="207" t="s">
        <v>7157</v>
      </c>
      <c r="C72" s="138" t="s">
        <v>128</v>
      </c>
      <c r="D72" s="31" t="s">
        <v>7268</v>
      </c>
      <c r="E72" s="31" t="s">
        <v>7269</v>
      </c>
      <c r="F72" s="91" t="s">
        <v>372</v>
      </c>
      <c r="G72" s="59" t="s">
        <v>7270</v>
      </c>
      <c r="H72" s="81" t="s">
        <v>7271</v>
      </c>
      <c r="I72" s="63" t="s">
        <v>7272</v>
      </c>
      <c r="J72" s="27" t="s">
        <v>7262</v>
      </c>
      <c r="K72" s="27"/>
      <c r="L72" s="27"/>
      <c r="M72" s="27"/>
      <c r="N72" s="27"/>
      <c r="O72" s="27"/>
      <c r="P72" s="27"/>
      <c r="Q72" s="27"/>
      <c r="R72" s="27"/>
      <c r="S72" s="27"/>
      <c r="T72" s="27"/>
      <c r="U72" s="27"/>
    </row>
    <row r="73" ht="15.75" hidden="1" customHeight="1">
      <c r="A73" s="28"/>
      <c r="B73" s="207" t="s">
        <v>7157</v>
      </c>
      <c r="C73" s="81" t="s">
        <v>404</v>
      </c>
      <c r="D73" s="31" t="s">
        <v>7273</v>
      </c>
      <c r="E73" s="31" t="s">
        <v>7274</v>
      </c>
      <c r="F73" s="91" t="s">
        <v>497</v>
      </c>
      <c r="G73" s="105" t="s">
        <v>7259</v>
      </c>
      <c r="H73" s="81" t="s">
        <v>7275</v>
      </c>
      <c r="I73" s="31" t="s">
        <v>7276</v>
      </c>
      <c r="J73" s="27" t="s">
        <v>7262</v>
      </c>
      <c r="K73" s="27"/>
      <c r="L73" s="27"/>
      <c r="M73" s="27"/>
      <c r="N73" s="27"/>
      <c r="O73" s="27"/>
      <c r="P73" s="27"/>
      <c r="Q73" s="27"/>
      <c r="R73" s="27"/>
      <c r="S73" s="27"/>
      <c r="T73" s="27"/>
      <c r="U73" s="27"/>
    </row>
    <row r="74" ht="15.75" hidden="1" customHeight="1">
      <c r="A74" s="28"/>
      <c r="B74" s="207" t="s">
        <v>7157</v>
      </c>
      <c r="C74" s="27"/>
      <c r="D74" s="27"/>
      <c r="E74" s="27"/>
      <c r="F74" s="74"/>
      <c r="G74" s="85"/>
      <c r="H74" s="27"/>
      <c r="I74" s="27"/>
      <c r="J74" s="27"/>
      <c r="K74" s="27"/>
      <c r="L74" s="27"/>
      <c r="M74" s="27"/>
      <c r="N74" s="27"/>
      <c r="O74" s="27"/>
      <c r="P74" s="27"/>
      <c r="Q74" s="27"/>
      <c r="R74" s="27"/>
      <c r="S74" s="27"/>
      <c r="T74" s="27"/>
      <c r="U74" s="27"/>
    </row>
    <row r="75" ht="15.75" hidden="1" customHeight="1">
      <c r="A75" s="28"/>
      <c r="B75" s="207" t="s">
        <v>7157</v>
      </c>
      <c r="C75" s="27"/>
      <c r="D75" s="27"/>
      <c r="E75" s="27"/>
      <c r="F75" s="74"/>
      <c r="G75" s="85"/>
      <c r="H75" s="27"/>
      <c r="I75" s="27"/>
      <c r="J75" s="27"/>
      <c r="K75" s="27"/>
      <c r="L75" s="27"/>
      <c r="M75" s="27"/>
      <c r="N75" s="27"/>
      <c r="O75" s="27"/>
      <c r="P75" s="27"/>
      <c r="Q75" s="27"/>
      <c r="R75" s="27"/>
      <c r="S75" s="27"/>
      <c r="T75" s="27"/>
      <c r="U75" s="27"/>
    </row>
    <row r="76" ht="15.75" hidden="1" customHeight="1">
      <c r="A76" s="28"/>
      <c r="B76" s="207" t="s">
        <v>7157</v>
      </c>
      <c r="C76" s="27"/>
      <c r="D76" s="27"/>
      <c r="E76" s="27"/>
      <c r="F76" s="74"/>
      <c r="G76" s="85"/>
      <c r="H76" s="27"/>
      <c r="I76" s="27"/>
      <c r="J76" s="27"/>
      <c r="K76" s="27"/>
      <c r="L76" s="27"/>
      <c r="M76" s="27"/>
      <c r="N76" s="27"/>
      <c r="O76" s="27"/>
      <c r="P76" s="27"/>
      <c r="Q76" s="27"/>
      <c r="R76" s="27"/>
      <c r="S76" s="27"/>
      <c r="T76" s="27"/>
      <c r="U76" s="27"/>
    </row>
    <row r="77" ht="15.75" hidden="1" customHeight="1">
      <c r="A77" s="18"/>
      <c r="B77" s="19">
        <v>44601.0</v>
      </c>
      <c r="C77" s="27"/>
      <c r="D77" s="27"/>
      <c r="E77" s="27"/>
      <c r="F77" s="74"/>
      <c r="G77" s="85"/>
      <c r="H77" s="27"/>
      <c r="I77" s="27"/>
      <c r="J77" s="27"/>
      <c r="K77" s="27"/>
      <c r="L77" s="27"/>
      <c r="M77" s="27"/>
      <c r="N77" s="27"/>
      <c r="O77" s="27"/>
      <c r="P77" s="27"/>
      <c r="Q77" s="27"/>
      <c r="R77" s="27"/>
      <c r="S77" s="27"/>
      <c r="T77" s="27"/>
      <c r="U77" s="27"/>
    </row>
    <row r="78" ht="15.75" hidden="1" customHeight="1">
      <c r="A78" s="24" t="s">
        <v>4304</v>
      </c>
      <c r="B78" s="17"/>
      <c r="C78" s="27"/>
      <c r="D78" s="27"/>
      <c r="E78" s="27"/>
      <c r="F78" s="74"/>
      <c r="G78" s="85"/>
      <c r="H78" s="27"/>
      <c r="I78" s="27"/>
      <c r="J78" s="27"/>
      <c r="K78" s="27"/>
      <c r="L78" s="27"/>
      <c r="M78" s="27"/>
      <c r="N78" s="27"/>
      <c r="O78" s="27"/>
      <c r="P78" s="27"/>
      <c r="Q78" s="27"/>
      <c r="R78" s="27"/>
      <c r="S78" s="27"/>
      <c r="T78" s="27"/>
      <c r="U78" s="27"/>
    </row>
    <row r="79" ht="15.75" hidden="1" customHeight="1">
      <c r="A79" s="28"/>
      <c r="B79" s="207" t="s">
        <v>7157</v>
      </c>
      <c r="C79" s="77" t="s">
        <v>156</v>
      </c>
      <c r="D79" s="36" t="s">
        <v>7257</v>
      </c>
      <c r="E79" s="36" t="s">
        <v>7258</v>
      </c>
      <c r="F79" s="89" t="s">
        <v>131</v>
      </c>
      <c r="G79" s="88" t="s">
        <v>7259</v>
      </c>
      <c r="H79" s="77" t="s">
        <v>7260</v>
      </c>
      <c r="I79" s="36" t="s">
        <v>7261</v>
      </c>
      <c r="J79" s="77"/>
      <c r="K79" s="27"/>
      <c r="L79" s="27"/>
      <c r="M79" s="27"/>
      <c r="N79" s="27"/>
      <c r="O79" s="27"/>
      <c r="P79" s="27"/>
      <c r="Q79" s="27"/>
      <c r="R79" s="27"/>
      <c r="S79" s="27"/>
      <c r="T79" s="27"/>
      <c r="U79" s="27"/>
    </row>
    <row r="80" ht="15.75" hidden="1" customHeight="1">
      <c r="A80" s="28"/>
      <c r="B80" s="207" t="s">
        <v>7157</v>
      </c>
      <c r="C80" s="77" t="s">
        <v>156</v>
      </c>
      <c r="D80" s="36" t="s">
        <v>7273</v>
      </c>
      <c r="E80" s="36" t="s">
        <v>7274</v>
      </c>
      <c r="F80" s="89" t="s">
        <v>1112</v>
      </c>
      <c r="G80" s="88" t="s">
        <v>7259</v>
      </c>
      <c r="H80" s="77" t="s">
        <v>7275</v>
      </c>
      <c r="I80" s="36" t="s">
        <v>7276</v>
      </c>
      <c r="J80" s="77"/>
      <c r="K80" s="27"/>
      <c r="L80" s="27"/>
      <c r="M80" s="27"/>
      <c r="N80" s="27"/>
      <c r="O80" s="27"/>
      <c r="P80" s="27"/>
      <c r="Q80" s="27"/>
      <c r="R80" s="27"/>
      <c r="S80" s="27"/>
      <c r="T80" s="27"/>
      <c r="U80" s="27"/>
    </row>
    <row r="81" ht="15.75" hidden="1" customHeight="1">
      <c r="A81" s="28"/>
      <c r="B81" s="207" t="s">
        <v>7157</v>
      </c>
      <c r="C81" s="81" t="s">
        <v>156</v>
      </c>
      <c r="D81" s="31" t="s">
        <v>7263</v>
      </c>
      <c r="E81" s="31" t="s">
        <v>7264</v>
      </c>
      <c r="F81" s="91" t="s">
        <v>372</v>
      </c>
      <c r="G81" s="105" t="s">
        <v>7265</v>
      </c>
      <c r="H81" s="31" t="s">
        <v>7266</v>
      </c>
      <c r="I81" s="31" t="s">
        <v>7267</v>
      </c>
      <c r="J81" s="81"/>
      <c r="K81" s="27" t="s">
        <v>7277</v>
      </c>
      <c r="L81" s="27"/>
      <c r="M81" s="27"/>
      <c r="N81" s="27"/>
      <c r="O81" s="27"/>
      <c r="P81" s="27"/>
      <c r="Q81" s="27"/>
      <c r="R81" s="27"/>
      <c r="S81" s="27"/>
      <c r="T81" s="27"/>
      <c r="U81" s="27"/>
    </row>
    <row r="82" ht="15.75" hidden="1" customHeight="1">
      <c r="A82" s="28"/>
      <c r="B82" s="207" t="s">
        <v>7157</v>
      </c>
      <c r="C82" s="77" t="s">
        <v>156</v>
      </c>
      <c r="D82" s="36" t="s">
        <v>7268</v>
      </c>
      <c r="E82" s="36" t="s">
        <v>7269</v>
      </c>
      <c r="F82" s="89" t="s">
        <v>497</v>
      </c>
      <c r="G82" s="57" t="s">
        <v>7270</v>
      </c>
      <c r="H82" s="77" t="s">
        <v>7271</v>
      </c>
      <c r="I82" s="58" t="s">
        <v>7272</v>
      </c>
      <c r="J82" s="77"/>
      <c r="K82" s="118"/>
      <c r="L82" s="27"/>
      <c r="M82" s="27"/>
      <c r="N82" s="27"/>
      <c r="O82" s="27"/>
      <c r="P82" s="27"/>
      <c r="Q82" s="27"/>
      <c r="R82" s="27"/>
      <c r="S82" s="27"/>
      <c r="T82" s="27"/>
      <c r="U82" s="27"/>
    </row>
    <row r="83" ht="15.75" hidden="1" customHeight="1">
      <c r="A83" s="28"/>
      <c r="B83" s="207" t="s">
        <v>7157</v>
      </c>
      <c r="C83" s="27"/>
      <c r="D83" s="27"/>
      <c r="E83" s="27"/>
      <c r="F83" s="74"/>
      <c r="G83" s="85"/>
      <c r="H83" s="27"/>
      <c r="I83" s="27"/>
      <c r="J83" s="27"/>
      <c r="K83" s="27"/>
      <c r="L83" s="27"/>
      <c r="M83" s="27"/>
      <c r="N83" s="27"/>
      <c r="O83" s="27"/>
      <c r="P83" s="27"/>
      <c r="Q83" s="27"/>
      <c r="R83" s="27"/>
      <c r="S83" s="27"/>
      <c r="T83" s="27"/>
      <c r="U83" s="27"/>
    </row>
    <row r="84" ht="15.75" hidden="1" customHeight="1">
      <c r="A84" s="28"/>
      <c r="B84" s="207" t="s">
        <v>7157</v>
      </c>
      <c r="C84" s="27"/>
      <c r="D84" s="27"/>
      <c r="E84" s="27"/>
      <c r="F84" s="74"/>
      <c r="G84" s="85"/>
      <c r="H84" s="27"/>
      <c r="I84" s="27"/>
      <c r="J84" s="27"/>
      <c r="K84" s="27"/>
      <c r="L84" s="27"/>
      <c r="M84" s="27"/>
      <c r="N84" s="27"/>
      <c r="O84" s="27"/>
      <c r="P84" s="27"/>
      <c r="Q84" s="27"/>
      <c r="R84" s="27"/>
      <c r="S84" s="27"/>
      <c r="T84" s="27"/>
      <c r="U84" s="27"/>
    </row>
    <row r="85" ht="15.75" hidden="1" customHeight="1">
      <c r="A85" s="18"/>
      <c r="B85" s="19">
        <v>44603.0</v>
      </c>
      <c r="C85" s="27"/>
      <c r="D85" s="27"/>
      <c r="E85" s="27"/>
      <c r="F85" s="74"/>
      <c r="G85" s="85"/>
      <c r="H85" s="27"/>
      <c r="I85" s="27"/>
      <c r="J85" s="27"/>
      <c r="K85" s="27"/>
      <c r="L85" s="27"/>
      <c r="M85" s="27"/>
      <c r="N85" s="27"/>
      <c r="O85" s="27"/>
      <c r="P85" s="27"/>
      <c r="Q85" s="27"/>
      <c r="R85" s="27"/>
      <c r="S85" s="27"/>
      <c r="T85" s="27"/>
      <c r="U85" s="27"/>
    </row>
    <row r="86" ht="15.75" hidden="1" customHeight="1">
      <c r="A86" s="24" t="s">
        <v>4304</v>
      </c>
      <c r="B86" s="17"/>
      <c r="C86" s="27"/>
      <c r="D86" s="27"/>
      <c r="E86" s="27"/>
      <c r="F86" s="74"/>
      <c r="G86" s="85"/>
      <c r="H86" s="27"/>
      <c r="I86" s="27"/>
      <c r="J86" s="27"/>
      <c r="K86" s="27"/>
      <c r="L86" s="27"/>
      <c r="M86" s="27"/>
      <c r="N86" s="27"/>
      <c r="O86" s="27"/>
      <c r="P86" s="27"/>
      <c r="Q86" s="27"/>
      <c r="R86" s="27"/>
      <c r="S86" s="27"/>
      <c r="T86" s="27"/>
      <c r="U86" s="27"/>
    </row>
    <row r="87" ht="15.75" hidden="1" customHeight="1">
      <c r="A87" s="28"/>
      <c r="B87" s="207" t="s">
        <v>7157</v>
      </c>
      <c r="C87" s="27"/>
      <c r="D87" s="402" t="s">
        <v>7278</v>
      </c>
      <c r="E87" s="111"/>
      <c r="F87" s="74"/>
      <c r="G87" s="85"/>
      <c r="H87" s="27"/>
      <c r="I87" s="27"/>
      <c r="J87" s="27"/>
      <c r="K87" s="27"/>
      <c r="L87" s="27"/>
      <c r="M87" s="27"/>
      <c r="N87" s="27"/>
      <c r="O87" s="27"/>
      <c r="P87" s="27"/>
      <c r="Q87" s="27"/>
      <c r="R87" s="27"/>
      <c r="S87" s="27"/>
      <c r="T87" s="27"/>
      <c r="U87" s="27"/>
    </row>
    <row r="88" ht="15.75" hidden="1" customHeight="1">
      <c r="A88" s="28"/>
      <c r="B88" s="207" t="s">
        <v>7157</v>
      </c>
      <c r="C88" s="27"/>
      <c r="D88" s="112"/>
      <c r="E88" s="113"/>
      <c r="F88" s="74"/>
      <c r="G88" s="85"/>
      <c r="H88" s="27"/>
      <c r="I88" s="27"/>
      <c r="J88" s="27"/>
      <c r="K88" s="27"/>
      <c r="L88" s="27"/>
      <c r="M88" s="27"/>
      <c r="N88" s="27"/>
      <c r="O88" s="27"/>
      <c r="P88" s="27"/>
      <c r="Q88" s="27"/>
      <c r="R88" s="27"/>
      <c r="S88" s="27"/>
      <c r="T88" s="27"/>
      <c r="U88" s="27"/>
    </row>
    <row r="89" ht="15.75" hidden="1" customHeight="1">
      <c r="A89" s="28"/>
      <c r="B89" s="207" t="s">
        <v>7157</v>
      </c>
      <c r="C89" s="27"/>
      <c r="D89" s="114"/>
      <c r="E89" s="115"/>
      <c r="F89" s="74"/>
      <c r="G89" s="85"/>
      <c r="H89" s="27"/>
      <c r="I89" s="27"/>
      <c r="J89" s="27"/>
      <c r="K89" s="27"/>
      <c r="L89" s="27"/>
      <c r="M89" s="27"/>
      <c r="N89" s="27"/>
      <c r="O89" s="27"/>
      <c r="P89" s="27"/>
      <c r="Q89" s="27"/>
      <c r="R89" s="27"/>
      <c r="S89" s="27"/>
      <c r="T89" s="27"/>
      <c r="U89" s="27"/>
    </row>
    <row r="90" ht="15.75" hidden="1" customHeight="1">
      <c r="A90" s="28"/>
      <c r="B90" s="207" t="s">
        <v>7157</v>
      </c>
      <c r="C90" s="27"/>
      <c r="D90" s="27"/>
      <c r="E90" s="27"/>
      <c r="F90" s="74"/>
      <c r="G90" s="85"/>
      <c r="H90" s="27"/>
      <c r="I90" s="27"/>
      <c r="J90" s="27"/>
      <c r="K90" s="27"/>
      <c r="L90" s="27"/>
      <c r="M90" s="27"/>
      <c r="N90" s="27"/>
      <c r="O90" s="27"/>
      <c r="P90" s="27"/>
      <c r="Q90" s="27"/>
      <c r="R90" s="27"/>
      <c r="S90" s="27"/>
      <c r="T90" s="27"/>
      <c r="U90" s="27"/>
    </row>
    <row r="91" ht="15.75" hidden="1" customHeight="1">
      <c r="A91" s="28"/>
      <c r="B91" s="207" t="s">
        <v>7157</v>
      </c>
      <c r="C91" s="27"/>
      <c r="D91" s="27"/>
      <c r="E91" s="27"/>
      <c r="F91" s="74"/>
      <c r="G91" s="85"/>
      <c r="H91" s="27"/>
      <c r="I91" s="27"/>
      <c r="J91" s="27"/>
      <c r="K91" s="27"/>
      <c r="L91" s="27"/>
      <c r="M91" s="27"/>
      <c r="N91" s="27"/>
      <c r="O91" s="27"/>
      <c r="P91" s="27"/>
      <c r="Q91" s="27"/>
      <c r="R91" s="27"/>
      <c r="S91" s="27"/>
      <c r="T91" s="27"/>
      <c r="U91" s="27"/>
    </row>
    <row r="92" ht="15.75" hidden="1" customHeight="1">
      <c r="A92" s="28"/>
      <c r="B92" s="207" t="s">
        <v>7157</v>
      </c>
      <c r="C92" s="27"/>
      <c r="D92" s="27"/>
      <c r="E92" s="27"/>
      <c r="F92" s="74"/>
      <c r="G92" s="85"/>
      <c r="H92" s="27"/>
      <c r="I92" s="27"/>
      <c r="J92" s="27"/>
      <c r="K92" s="27"/>
      <c r="L92" s="27"/>
      <c r="M92" s="27"/>
      <c r="N92" s="27"/>
      <c r="O92" s="27"/>
      <c r="P92" s="27"/>
      <c r="Q92" s="27"/>
      <c r="R92" s="27"/>
      <c r="S92" s="27"/>
      <c r="T92" s="27"/>
      <c r="U92" s="27"/>
    </row>
    <row r="93" ht="15.75" hidden="1" customHeight="1">
      <c r="A93" s="18"/>
      <c r="B93" s="19">
        <v>44606.0</v>
      </c>
      <c r="C93" s="27"/>
      <c r="D93" s="27"/>
      <c r="E93" s="27"/>
      <c r="F93" s="74"/>
      <c r="G93" s="85"/>
      <c r="H93" s="27"/>
      <c r="I93" s="27"/>
      <c r="J93" s="27"/>
      <c r="K93" s="27"/>
      <c r="L93" s="27"/>
      <c r="M93" s="27"/>
      <c r="N93" s="27"/>
      <c r="O93" s="27"/>
      <c r="P93" s="27"/>
      <c r="Q93" s="27"/>
      <c r="R93" s="27"/>
      <c r="S93" s="27"/>
      <c r="T93" s="27"/>
      <c r="U93" s="27"/>
    </row>
    <row r="94" ht="15.75" hidden="1" customHeight="1">
      <c r="A94" s="24" t="s">
        <v>4304</v>
      </c>
      <c r="B94" s="17"/>
      <c r="C94" s="77" t="s">
        <v>571</v>
      </c>
      <c r="D94" s="47" t="s">
        <v>7279</v>
      </c>
      <c r="E94" s="47" t="s">
        <v>7280</v>
      </c>
      <c r="F94" s="89" t="s">
        <v>131</v>
      </c>
      <c r="G94" s="88" t="s">
        <v>7281</v>
      </c>
      <c r="H94" s="77" t="s">
        <v>7282</v>
      </c>
      <c r="I94" s="47" t="s">
        <v>7283</v>
      </c>
      <c r="J94" s="27"/>
      <c r="K94" s="27"/>
      <c r="L94" s="27"/>
      <c r="M94" s="27"/>
      <c r="N94" s="27"/>
      <c r="O94" s="27"/>
      <c r="P94" s="27"/>
      <c r="Q94" s="27"/>
      <c r="R94" s="27"/>
      <c r="S94" s="27"/>
      <c r="T94" s="27"/>
      <c r="U94" s="27"/>
    </row>
    <row r="95" ht="15.75" hidden="1" customHeight="1">
      <c r="A95" s="28"/>
      <c r="B95" s="207" t="s">
        <v>7157</v>
      </c>
      <c r="C95" s="81" t="s">
        <v>571</v>
      </c>
      <c r="D95" s="51" t="s">
        <v>7284</v>
      </c>
      <c r="E95" s="51" t="s">
        <v>7285</v>
      </c>
      <c r="F95" s="91" t="s">
        <v>1112</v>
      </c>
      <c r="G95" s="105" t="s">
        <v>7281</v>
      </c>
      <c r="H95" s="81" t="s">
        <v>7286</v>
      </c>
      <c r="I95" s="51" t="s">
        <v>7287</v>
      </c>
      <c r="J95" s="27" t="s">
        <v>7288</v>
      </c>
      <c r="K95" s="27"/>
      <c r="L95" s="27"/>
      <c r="M95" s="27"/>
      <c r="N95" s="27"/>
      <c r="O95" s="27"/>
      <c r="P95" s="27"/>
      <c r="Q95" s="27"/>
      <c r="R95" s="27"/>
      <c r="S95" s="27"/>
      <c r="T95" s="27"/>
      <c r="U95" s="27"/>
    </row>
    <row r="96" ht="15.75" hidden="1" customHeight="1">
      <c r="A96" s="28"/>
      <c r="B96" s="207" t="s">
        <v>7157</v>
      </c>
      <c r="C96" s="77" t="s">
        <v>571</v>
      </c>
      <c r="D96" s="403" t="s">
        <v>7289</v>
      </c>
      <c r="E96" s="403" t="s">
        <v>7290</v>
      </c>
      <c r="F96" s="89" t="s">
        <v>372</v>
      </c>
      <c r="G96" s="88" t="s">
        <v>7291</v>
      </c>
      <c r="H96" s="77" t="s">
        <v>7292</v>
      </c>
      <c r="I96" s="403" t="s">
        <v>7293</v>
      </c>
      <c r="J96" s="27"/>
      <c r="K96" s="27"/>
      <c r="L96" s="27"/>
      <c r="M96" s="27"/>
      <c r="N96" s="27"/>
      <c r="O96" s="27"/>
      <c r="P96" s="27"/>
      <c r="Q96" s="27"/>
      <c r="R96" s="27"/>
      <c r="S96" s="27"/>
      <c r="T96" s="27"/>
      <c r="U96" s="27"/>
    </row>
    <row r="97" ht="15.75" hidden="1" customHeight="1">
      <c r="A97" s="28"/>
      <c r="B97" s="207" t="s">
        <v>7157</v>
      </c>
      <c r="C97" s="77" t="s">
        <v>571</v>
      </c>
      <c r="D97" s="403" t="s">
        <v>7294</v>
      </c>
      <c r="E97" s="403" t="s">
        <v>7295</v>
      </c>
      <c r="F97" s="89" t="s">
        <v>497</v>
      </c>
      <c r="G97" s="88" t="s">
        <v>7296</v>
      </c>
      <c r="H97" s="77" t="s">
        <v>7297</v>
      </c>
      <c r="I97" s="403" t="s">
        <v>7298</v>
      </c>
      <c r="J97" s="27"/>
      <c r="K97" s="27"/>
      <c r="L97" s="27"/>
      <c r="M97" s="27"/>
      <c r="N97" s="27"/>
      <c r="O97" s="27"/>
      <c r="P97" s="27"/>
      <c r="Q97" s="27"/>
      <c r="R97" s="27"/>
      <c r="S97" s="27"/>
      <c r="T97" s="27"/>
      <c r="U97" s="27"/>
    </row>
    <row r="98" ht="15.75" hidden="1" customHeight="1">
      <c r="A98" s="28"/>
      <c r="B98" s="207" t="s">
        <v>7157</v>
      </c>
      <c r="C98" s="27"/>
      <c r="F98" s="404"/>
      <c r="G98" s="227"/>
      <c r="H98" s="227"/>
      <c r="I98" s="227"/>
      <c r="K98" s="27"/>
      <c r="L98" s="27"/>
      <c r="M98" s="27"/>
      <c r="N98" s="27"/>
      <c r="O98" s="27"/>
      <c r="P98" s="27"/>
      <c r="Q98" s="27"/>
      <c r="R98" s="27"/>
      <c r="S98" s="27"/>
      <c r="T98" s="27"/>
      <c r="U98" s="27"/>
    </row>
    <row r="99" ht="15.75" hidden="1" customHeight="1">
      <c r="A99" s="28"/>
      <c r="B99" s="207" t="s">
        <v>7157</v>
      </c>
      <c r="C99" s="27"/>
      <c r="D99" s="27"/>
      <c r="E99" s="27"/>
      <c r="F99" s="74"/>
      <c r="G99" s="85"/>
      <c r="H99" s="27"/>
      <c r="I99" s="27"/>
      <c r="J99" s="27"/>
      <c r="K99" s="27"/>
      <c r="L99" s="27"/>
      <c r="M99" s="27"/>
      <c r="N99" s="27"/>
      <c r="O99" s="27"/>
      <c r="P99" s="27"/>
      <c r="Q99" s="27"/>
      <c r="R99" s="27"/>
      <c r="S99" s="27"/>
      <c r="T99" s="27"/>
      <c r="U99" s="27"/>
    </row>
    <row r="100" ht="15.75" hidden="1" customHeight="1">
      <c r="A100" s="28"/>
      <c r="B100" s="207" t="s">
        <v>7157</v>
      </c>
      <c r="C100" s="27"/>
      <c r="D100" s="27"/>
      <c r="E100" s="27"/>
      <c r="F100" s="74"/>
      <c r="G100" s="85"/>
      <c r="H100" s="27"/>
      <c r="I100" s="27"/>
      <c r="J100" s="27"/>
      <c r="K100" s="27"/>
      <c r="L100" s="27"/>
      <c r="M100" s="27"/>
      <c r="N100" s="27"/>
      <c r="O100" s="27"/>
      <c r="P100" s="27"/>
      <c r="Q100" s="27"/>
      <c r="R100" s="27"/>
      <c r="S100" s="27"/>
      <c r="T100" s="27"/>
      <c r="U100" s="27"/>
    </row>
    <row r="101" ht="15.75" hidden="1" customHeight="1">
      <c r="A101" s="18"/>
      <c r="B101" s="19">
        <v>44607.0</v>
      </c>
      <c r="C101" s="27"/>
      <c r="D101" s="27"/>
      <c r="E101" s="27"/>
      <c r="F101" s="74"/>
      <c r="G101" s="85"/>
      <c r="H101" s="27"/>
      <c r="I101" s="27"/>
      <c r="J101" s="27"/>
      <c r="K101" s="27"/>
      <c r="L101" s="27"/>
      <c r="M101" s="27"/>
      <c r="N101" s="27"/>
      <c r="O101" s="27"/>
      <c r="P101" s="27"/>
      <c r="Q101" s="27"/>
      <c r="R101" s="27"/>
      <c r="S101" s="27"/>
      <c r="T101" s="27"/>
      <c r="U101" s="27"/>
    </row>
    <row r="102" ht="15.75" hidden="1" customHeight="1">
      <c r="A102" s="24" t="s">
        <v>4304</v>
      </c>
      <c r="B102" s="17"/>
      <c r="C102" s="27"/>
      <c r="D102" s="27"/>
      <c r="E102" s="27"/>
      <c r="F102" s="74"/>
      <c r="G102" s="85"/>
      <c r="H102" s="27"/>
      <c r="I102" s="27"/>
      <c r="J102" s="27"/>
      <c r="K102" s="27"/>
      <c r="L102" s="27"/>
      <c r="M102" s="27"/>
      <c r="N102" s="27"/>
      <c r="O102" s="27"/>
      <c r="P102" s="27"/>
      <c r="Q102" s="27"/>
      <c r="R102" s="27"/>
      <c r="S102" s="27"/>
      <c r="T102" s="27"/>
      <c r="U102" s="27"/>
    </row>
    <row r="103" ht="15.75" hidden="1" customHeight="1">
      <c r="A103" s="28"/>
      <c r="B103" s="207" t="s">
        <v>7157</v>
      </c>
      <c r="C103" s="138" t="s">
        <v>404</v>
      </c>
      <c r="D103" s="51" t="s">
        <v>7299</v>
      </c>
      <c r="E103" s="51" t="s">
        <v>7300</v>
      </c>
      <c r="F103" s="91" t="s">
        <v>131</v>
      </c>
      <c r="G103" s="105" t="s">
        <v>7228</v>
      </c>
      <c r="H103" s="81" t="s">
        <v>7301</v>
      </c>
      <c r="I103" s="51" t="s">
        <v>7302</v>
      </c>
      <c r="J103" s="81"/>
      <c r="K103" s="27" t="s">
        <v>7303</v>
      </c>
      <c r="L103" s="27"/>
      <c r="M103" s="27"/>
      <c r="N103" s="27"/>
      <c r="O103" s="27"/>
      <c r="P103" s="27"/>
      <c r="Q103" s="27"/>
      <c r="R103" s="27"/>
      <c r="S103" s="27"/>
      <c r="T103" s="27"/>
      <c r="U103" s="27"/>
    </row>
    <row r="104" ht="15.75" hidden="1" customHeight="1">
      <c r="A104" s="28"/>
      <c r="B104" s="207" t="s">
        <v>7157</v>
      </c>
      <c r="C104" s="87" t="s">
        <v>404</v>
      </c>
      <c r="D104" s="47" t="s">
        <v>7304</v>
      </c>
      <c r="E104" s="47" t="s">
        <v>7305</v>
      </c>
      <c r="F104" s="89" t="s">
        <v>1112</v>
      </c>
      <c r="G104" s="88" t="s">
        <v>7228</v>
      </c>
      <c r="H104" s="77" t="s">
        <v>7306</v>
      </c>
      <c r="I104" s="47" t="s">
        <v>7307</v>
      </c>
      <c r="J104" s="27"/>
      <c r="K104" s="27"/>
      <c r="L104" s="27"/>
      <c r="M104" s="27"/>
      <c r="N104" s="27"/>
      <c r="O104" s="27"/>
      <c r="P104" s="27"/>
      <c r="Q104" s="27"/>
      <c r="R104" s="27"/>
      <c r="S104" s="27"/>
      <c r="T104" s="27"/>
      <c r="U104" s="27"/>
    </row>
    <row r="105" ht="15.75" hidden="1" customHeight="1">
      <c r="A105" s="28"/>
      <c r="B105" s="207" t="s">
        <v>7157</v>
      </c>
      <c r="C105" s="87" t="s">
        <v>404</v>
      </c>
      <c r="D105" s="47" t="s">
        <v>7308</v>
      </c>
      <c r="E105" s="47" t="s">
        <v>7309</v>
      </c>
      <c r="F105" s="89" t="s">
        <v>372</v>
      </c>
      <c r="G105" s="88" t="s">
        <v>7270</v>
      </c>
      <c r="H105" s="77" t="s">
        <v>7310</v>
      </c>
      <c r="I105" s="77" t="s">
        <v>7311</v>
      </c>
      <c r="J105" s="27"/>
      <c r="K105" s="27"/>
      <c r="L105" s="27"/>
      <c r="M105" s="27"/>
      <c r="N105" s="27"/>
      <c r="O105" s="27"/>
      <c r="P105" s="27"/>
      <c r="Q105" s="27"/>
      <c r="R105" s="27"/>
      <c r="S105" s="27"/>
      <c r="T105" s="27"/>
      <c r="U105" s="27"/>
    </row>
    <row r="106" ht="15.75" hidden="1" customHeight="1">
      <c r="A106" s="28"/>
      <c r="B106" s="207" t="s">
        <v>7157</v>
      </c>
      <c r="C106" s="77" t="s">
        <v>571</v>
      </c>
      <c r="D106" s="403" t="s">
        <v>7289</v>
      </c>
      <c r="E106" s="403" t="s">
        <v>7290</v>
      </c>
      <c r="F106" s="76">
        <v>0.75</v>
      </c>
      <c r="G106" s="88" t="s">
        <v>7291</v>
      </c>
      <c r="H106" s="77" t="s">
        <v>7292</v>
      </c>
      <c r="I106" s="403" t="s">
        <v>7293</v>
      </c>
      <c r="J106" s="27" t="s">
        <v>491</v>
      </c>
      <c r="K106" s="27"/>
      <c r="L106" s="27"/>
      <c r="M106" s="27"/>
      <c r="N106" s="27"/>
      <c r="O106" s="27"/>
      <c r="P106" s="27"/>
      <c r="Q106" s="27"/>
      <c r="R106" s="27"/>
      <c r="S106" s="27"/>
      <c r="T106" s="27"/>
      <c r="U106" s="27"/>
    </row>
    <row r="107" ht="15.75" hidden="1" customHeight="1">
      <c r="A107" s="28"/>
      <c r="B107" s="207" t="s">
        <v>7157</v>
      </c>
      <c r="C107" s="27"/>
      <c r="D107" s="27"/>
      <c r="E107" s="27"/>
      <c r="F107" s="74"/>
      <c r="G107" s="85"/>
      <c r="H107" s="27"/>
      <c r="I107" s="27"/>
      <c r="J107" s="27"/>
      <c r="K107" s="27"/>
      <c r="L107" s="27"/>
      <c r="M107" s="27"/>
      <c r="N107" s="27"/>
      <c r="O107" s="27"/>
      <c r="P107" s="27"/>
      <c r="Q107" s="27"/>
      <c r="R107" s="27"/>
      <c r="S107" s="27"/>
      <c r="T107" s="27"/>
      <c r="U107" s="27"/>
    </row>
    <row r="108" ht="15.75" hidden="1" customHeight="1">
      <c r="A108" s="28"/>
      <c r="B108" s="207" t="s">
        <v>7157</v>
      </c>
      <c r="C108" s="27"/>
      <c r="D108" s="27"/>
      <c r="E108" s="27"/>
      <c r="F108" s="74"/>
      <c r="G108" s="85"/>
      <c r="H108" s="27"/>
      <c r="I108" s="27"/>
      <c r="J108" s="27"/>
      <c r="K108" s="27"/>
      <c r="L108" s="27"/>
      <c r="M108" s="27"/>
      <c r="N108" s="27"/>
      <c r="O108" s="27"/>
      <c r="P108" s="27"/>
      <c r="Q108" s="27"/>
      <c r="R108" s="27"/>
      <c r="S108" s="27"/>
      <c r="T108" s="27"/>
      <c r="U108" s="27"/>
    </row>
    <row r="109" ht="15.75" hidden="1" customHeight="1">
      <c r="A109" s="18"/>
      <c r="B109" s="19">
        <v>44608.0</v>
      </c>
      <c r="C109" s="27"/>
      <c r="D109" s="27"/>
      <c r="E109" s="27"/>
      <c r="F109" s="74"/>
      <c r="G109" s="85"/>
      <c r="H109" s="27"/>
      <c r="I109" s="27"/>
      <c r="J109" s="27"/>
      <c r="K109" s="27"/>
      <c r="L109" s="27"/>
      <c r="M109" s="27"/>
      <c r="N109" s="27"/>
      <c r="O109" s="27"/>
      <c r="P109" s="27"/>
      <c r="Q109" s="27"/>
      <c r="R109" s="27"/>
      <c r="S109" s="27"/>
      <c r="T109" s="27"/>
      <c r="U109" s="27"/>
    </row>
    <row r="110" ht="15.75" hidden="1" customHeight="1">
      <c r="A110" s="24" t="s">
        <v>4304</v>
      </c>
      <c r="B110" s="17"/>
      <c r="C110" s="27"/>
      <c r="D110" s="27"/>
      <c r="E110" s="27"/>
      <c r="F110" s="74"/>
      <c r="G110" s="85"/>
      <c r="H110" s="27"/>
      <c r="I110" s="27"/>
      <c r="J110" s="27"/>
      <c r="K110" s="27"/>
      <c r="L110" s="27"/>
      <c r="M110" s="27"/>
      <c r="N110" s="27"/>
      <c r="O110" s="27"/>
      <c r="P110" s="27"/>
      <c r="Q110" s="27"/>
      <c r="R110" s="27"/>
      <c r="S110" s="27"/>
      <c r="T110" s="27"/>
      <c r="U110" s="27"/>
    </row>
    <row r="111" ht="15.75" hidden="1" customHeight="1">
      <c r="A111" s="28"/>
      <c r="B111" s="207" t="s">
        <v>7157</v>
      </c>
      <c r="C111" s="81" t="s">
        <v>156</v>
      </c>
      <c r="D111" s="31" t="s">
        <v>7158</v>
      </c>
      <c r="E111" s="31" t="s">
        <v>7159</v>
      </c>
      <c r="F111" s="91" t="s">
        <v>607</v>
      </c>
      <c r="G111" s="166" t="s">
        <v>7161</v>
      </c>
      <c r="H111" s="166" t="s">
        <v>7162</v>
      </c>
      <c r="I111" s="51" t="s">
        <v>7163</v>
      </c>
      <c r="J111" s="27" t="s">
        <v>7312</v>
      </c>
      <c r="K111" s="27"/>
      <c r="L111" s="27"/>
      <c r="M111" s="27"/>
      <c r="N111" s="27"/>
      <c r="O111" s="27"/>
      <c r="P111" s="27"/>
      <c r="Q111" s="27"/>
      <c r="R111" s="27"/>
      <c r="S111" s="27"/>
      <c r="T111" s="27"/>
      <c r="U111" s="27"/>
    </row>
    <row r="112" ht="15.75" hidden="1" customHeight="1">
      <c r="A112" s="28"/>
      <c r="B112" s="207" t="s">
        <v>7157</v>
      </c>
      <c r="C112" s="77" t="s">
        <v>156</v>
      </c>
      <c r="D112" s="36" t="s">
        <v>7273</v>
      </c>
      <c r="E112" s="36" t="s">
        <v>7274</v>
      </c>
      <c r="F112" s="89" t="s">
        <v>7313</v>
      </c>
      <c r="G112" s="88" t="s">
        <v>7259</v>
      </c>
      <c r="H112" s="77" t="s">
        <v>7275</v>
      </c>
      <c r="I112" s="36" t="s">
        <v>7276</v>
      </c>
      <c r="J112" s="27" t="s">
        <v>255</v>
      </c>
      <c r="K112" s="27"/>
      <c r="L112" s="27"/>
      <c r="M112" s="27"/>
      <c r="N112" s="27"/>
      <c r="O112" s="27"/>
      <c r="P112" s="27"/>
      <c r="Q112" s="27"/>
      <c r="R112" s="27"/>
      <c r="S112" s="27"/>
      <c r="T112" s="27"/>
      <c r="U112" s="27"/>
    </row>
    <row r="113" ht="15.75" hidden="1" customHeight="1">
      <c r="A113" s="28"/>
      <c r="B113" s="207" t="s">
        <v>7157</v>
      </c>
      <c r="C113" s="77" t="s">
        <v>156</v>
      </c>
      <c r="D113" s="47" t="s">
        <v>7213</v>
      </c>
      <c r="E113" s="47" t="s">
        <v>7214</v>
      </c>
      <c r="F113" s="398" t="s">
        <v>7314</v>
      </c>
      <c r="G113" s="52" t="s">
        <v>7200</v>
      </c>
      <c r="H113" s="52" t="s">
        <v>7215</v>
      </c>
      <c r="I113" s="47" t="s">
        <v>7216</v>
      </c>
      <c r="J113" s="27" t="s">
        <v>255</v>
      </c>
      <c r="K113" s="27"/>
      <c r="L113" s="27"/>
      <c r="M113" s="27"/>
      <c r="N113" s="27"/>
      <c r="O113" s="27"/>
      <c r="P113" s="27"/>
      <c r="Q113" s="27"/>
      <c r="R113" s="27"/>
      <c r="S113" s="27"/>
      <c r="T113" s="27"/>
      <c r="U113" s="27"/>
    </row>
    <row r="114" ht="15.75" hidden="1" customHeight="1">
      <c r="A114" s="28"/>
      <c r="B114" s="207" t="s">
        <v>7157</v>
      </c>
      <c r="C114" s="77" t="s">
        <v>156</v>
      </c>
      <c r="D114" s="47" t="s">
        <v>7217</v>
      </c>
      <c r="E114" s="36" t="s">
        <v>7218</v>
      </c>
      <c r="F114" s="398" t="s">
        <v>7315</v>
      </c>
      <c r="G114" s="47" t="s">
        <v>7200</v>
      </c>
      <c r="H114" s="77" t="s">
        <v>7219</v>
      </c>
      <c r="I114" s="47" t="s">
        <v>7220</v>
      </c>
      <c r="J114" s="27" t="s">
        <v>255</v>
      </c>
      <c r="K114" s="27"/>
      <c r="L114" s="27"/>
      <c r="M114" s="27"/>
      <c r="N114" s="27"/>
      <c r="O114" s="27"/>
      <c r="P114" s="27"/>
      <c r="Q114" s="27"/>
      <c r="R114" s="27"/>
      <c r="S114" s="27"/>
      <c r="T114" s="27"/>
      <c r="U114" s="27"/>
    </row>
    <row r="115" ht="15.75" hidden="1" customHeight="1">
      <c r="A115" s="28"/>
      <c r="B115" s="207" t="s">
        <v>7157</v>
      </c>
      <c r="C115" s="27"/>
      <c r="D115" s="27"/>
      <c r="E115" s="27"/>
      <c r="F115" s="74"/>
      <c r="G115" s="85"/>
      <c r="H115" s="27"/>
      <c r="I115" s="27"/>
      <c r="J115" s="27"/>
      <c r="K115" s="27"/>
      <c r="L115" s="27"/>
      <c r="M115" s="27"/>
      <c r="N115" s="27"/>
      <c r="O115" s="27"/>
      <c r="P115" s="27"/>
      <c r="Q115" s="27"/>
      <c r="R115" s="27"/>
      <c r="S115" s="27"/>
      <c r="T115" s="27"/>
      <c r="U115" s="27"/>
    </row>
    <row r="116" ht="15.75" hidden="1" customHeight="1">
      <c r="A116" s="28"/>
      <c r="B116" s="207" t="s">
        <v>7157</v>
      </c>
      <c r="C116" s="27"/>
      <c r="D116" s="27"/>
      <c r="E116" s="27"/>
      <c r="F116" s="74"/>
      <c r="G116" s="85"/>
      <c r="H116" s="27"/>
      <c r="I116" s="27"/>
      <c r="J116" s="27"/>
      <c r="K116" s="27"/>
      <c r="L116" s="27"/>
      <c r="M116" s="27"/>
      <c r="N116" s="27"/>
      <c r="O116" s="27"/>
      <c r="P116" s="27"/>
      <c r="Q116" s="27"/>
      <c r="R116" s="27"/>
      <c r="S116" s="27"/>
      <c r="T116" s="27"/>
      <c r="U116" s="27"/>
    </row>
    <row r="117" ht="15.75" hidden="1" customHeight="1">
      <c r="A117" s="28"/>
      <c r="B117" s="207" t="s">
        <v>7157</v>
      </c>
      <c r="C117" s="27"/>
      <c r="D117" s="27"/>
      <c r="E117" s="27"/>
      <c r="F117" s="74"/>
      <c r="G117" s="85"/>
      <c r="H117" s="27"/>
      <c r="I117" s="27"/>
      <c r="J117" s="27"/>
      <c r="K117" s="27"/>
      <c r="L117" s="27"/>
      <c r="M117" s="27"/>
      <c r="N117" s="27"/>
      <c r="O117" s="27"/>
      <c r="P117" s="27"/>
      <c r="Q117" s="27"/>
      <c r="R117" s="27"/>
      <c r="S117" s="27"/>
      <c r="T117" s="27"/>
      <c r="U117" s="27"/>
    </row>
    <row r="118" ht="15.75" hidden="1" customHeight="1">
      <c r="A118" s="18"/>
      <c r="B118" s="19">
        <v>44609.0</v>
      </c>
      <c r="C118" s="27"/>
      <c r="D118" s="27"/>
      <c r="E118" s="27"/>
      <c r="F118" s="74"/>
      <c r="G118" s="85"/>
      <c r="H118" s="27"/>
      <c r="I118" s="27"/>
      <c r="J118" s="27"/>
      <c r="K118" s="27"/>
      <c r="L118" s="27"/>
      <c r="M118" s="27"/>
      <c r="N118" s="27"/>
      <c r="O118" s="27"/>
      <c r="P118" s="27"/>
      <c r="Q118" s="27"/>
      <c r="R118" s="27"/>
      <c r="S118" s="27"/>
      <c r="T118" s="27"/>
      <c r="U118" s="27"/>
    </row>
    <row r="119" ht="15.75" hidden="1" customHeight="1">
      <c r="A119" s="24" t="s">
        <v>4304</v>
      </c>
      <c r="B119" s="17"/>
      <c r="C119" s="27"/>
      <c r="D119" s="27"/>
      <c r="E119" s="27"/>
      <c r="F119" s="74"/>
      <c r="G119" s="85"/>
      <c r="H119" s="27"/>
      <c r="I119" s="27"/>
      <c r="J119" s="27"/>
      <c r="K119" s="27"/>
      <c r="L119" s="27"/>
      <c r="M119" s="27"/>
      <c r="N119" s="27"/>
      <c r="O119" s="27"/>
      <c r="P119" s="27"/>
      <c r="Q119" s="27"/>
      <c r="R119" s="27"/>
      <c r="S119" s="27"/>
      <c r="T119" s="27"/>
      <c r="U119" s="27"/>
    </row>
    <row r="120" ht="15.75" hidden="1" customHeight="1">
      <c r="A120" s="28"/>
      <c r="B120" s="207" t="s">
        <v>7157</v>
      </c>
      <c r="C120" s="33" t="s">
        <v>100</v>
      </c>
      <c r="D120" s="51" t="s">
        <v>7316</v>
      </c>
      <c r="E120" s="51" t="s">
        <v>7317</v>
      </c>
      <c r="F120" s="91" t="s">
        <v>131</v>
      </c>
      <c r="G120" s="105" t="s">
        <v>7318</v>
      </c>
      <c r="H120" s="81" t="s">
        <v>7319</v>
      </c>
      <c r="I120" s="51" t="s">
        <v>7320</v>
      </c>
      <c r="J120" s="27" t="s">
        <v>7321</v>
      </c>
      <c r="K120" s="27"/>
      <c r="L120" s="27"/>
      <c r="M120" s="27"/>
      <c r="N120" s="27"/>
      <c r="O120" s="27"/>
      <c r="P120" s="27"/>
      <c r="Q120" s="27"/>
      <c r="R120" s="27"/>
      <c r="S120" s="27"/>
      <c r="T120" s="27"/>
      <c r="U120" s="27"/>
    </row>
    <row r="121" ht="15.75" hidden="1" customHeight="1">
      <c r="A121" s="28"/>
      <c r="B121" s="207" t="s">
        <v>7157</v>
      </c>
      <c r="C121" s="38" t="s">
        <v>100</v>
      </c>
      <c r="D121" s="47" t="s">
        <v>7322</v>
      </c>
      <c r="E121" s="47" t="s">
        <v>7323</v>
      </c>
      <c r="F121" s="89" t="s">
        <v>1112</v>
      </c>
      <c r="G121" s="88" t="s">
        <v>7318</v>
      </c>
      <c r="H121" s="77" t="s">
        <v>7324</v>
      </c>
      <c r="I121" s="47" t="s">
        <v>7325</v>
      </c>
      <c r="J121" s="27"/>
      <c r="K121" s="27"/>
      <c r="L121" s="27"/>
      <c r="M121" s="27"/>
      <c r="N121" s="27"/>
      <c r="O121" s="27"/>
      <c r="P121" s="27"/>
      <c r="Q121" s="27"/>
      <c r="R121" s="27"/>
      <c r="S121" s="27"/>
      <c r="T121" s="27"/>
      <c r="U121" s="27"/>
    </row>
    <row r="122" ht="15.75" hidden="1" customHeight="1">
      <c r="A122" s="28"/>
      <c r="B122" s="207" t="s">
        <v>7157</v>
      </c>
      <c r="C122" s="17"/>
      <c r="D122" s="27"/>
      <c r="E122" s="27"/>
      <c r="F122" s="74"/>
      <c r="G122" s="85"/>
      <c r="H122" s="27"/>
      <c r="I122" s="27"/>
      <c r="J122" s="27"/>
      <c r="K122" s="27"/>
      <c r="L122" s="27"/>
      <c r="M122" s="27"/>
      <c r="N122" s="27"/>
      <c r="O122" s="27"/>
      <c r="P122" s="27"/>
      <c r="Q122" s="27"/>
      <c r="R122" s="27"/>
      <c r="S122" s="27"/>
      <c r="T122" s="27"/>
      <c r="U122" s="27"/>
    </row>
    <row r="123" ht="15.75" hidden="1" customHeight="1">
      <c r="A123" s="28"/>
      <c r="B123" s="207" t="s">
        <v>7157</v>
      </c>
      <c r="C123" s="17"/>
      <c r="D123" s="27"/>
      <c r="E123" s="27"/>
      <c r="F123" s="74"/>
      <c r="G123" s="85"/>
      <c r="H123" s="27"/>
      <c r="I123" s="27"/>
      <c r="J123" s="27"/>
      <c r="K123" s="27"/>
      <c r="L123" s="27"/>
      <c r="M123" s="27"/>
      <c r="N123" s="27"/>
      <c r="O123" s="27"/>
      <c r="P123" s="27"/>
      <c r="Q123" s="27"/>
      <c r="R123" s="27"/>
      <c r="S123" s="27"/>
      <c r="T123" s="27"/>
      <c r="U123" s="27"/>
    </row>
    <row r="124" ht="15.75" hidden="1" customHeight="1">
      <c r="A124" s="28"/>
      <c r="B124" s="207" t="s">
        <v>7157</v>
      </c>
      <c r="C124" s="17"/>
      <c r="D124" s="27"/>
      <c r="E124" s="27"/>
      <c r="F124" s="74"/>
      <c r="G124" s="85"/>
      <c r="H124" s="27"/>
      <c r="I124" s="27"/>
      <c r="J124" s="27"/>
      <c r="K124" s="27"/>
      <c r="L124" s="27"/>
      <c r="M124" s="27"/>
      <c r="N124" s="27"/>
      <c r="O124" s="27"/>
      <c r="P124" s="27"/>
      <c r="Q124" s="27"/>
      <c r="R124" s="27"/>
      <c r="S124" s="27"/>
      <c r="T124" s="27"/>
      <c r="U124" s="27"/>
    </row>
    <row r="125" ht="15.75" hidden="1" customHeight="1">
      <c r="A125" s="28"/>
      <c r="B125" s="207" t="s">
        <v>7157</v>
      </c>
      <c r="C125" s="17"/>
      <c r="D125" s="27"/>
      <c r="E125" s="27"/>
      <c r="F125" s="74"/>
      <c r="G125" s="85"/>
      <c r="H125" s="27"/>
      <c r="I125" s="27"/>
      <c r="J125" s="27"/>
      <c r="K125" s="27"/>
      <c r="L125" s="27"/>
      <c r="M125" s="27"/>
      <c r="N125" s="27"/>
      <c r="O125" s="27"/>
      <c r="P125" s="27"/>
      <c r="Q125" s="27"/>
      <c r="R125" s="27"/>
      <c r="S125" s="27"/>
      <c r="T125" s="27"/>
      <c r="U125" s="27"/>
    </row>
    <row r="126" ht="15.75" customHeight="1">
      <c r="A126" s="18"/>
      <c r="B126" s="19"/>
      <c r="C126" s="27"/>
      <c r="D126" s="27"/>
      <c r="E126" s="27"/>
      <c r="F126" s="27"/>
      <c r="G126" s="85"/>
      <c r="H126" s="27"/>
      <c r="I126" s="27"/>
      <c r="J126" s="27"/>
      <c r="K126" s="27"/>
      <c r="L126" s="27"/>
      <c r="M126" s="27"/>
      <c r="N126" s="27"/>
      <c r="O126" s="27"/>
      <c r="P126" s="27"/>
      <c r="Q126" s="27"/>
      <c r="R126" s="27"/>
      <c r="S126" s="27"/>
      <c r="T126" s="27"/>
      <c r="U126" s="27"/>
    </row>
    <row r="127" ht="15.75" customHeight="1">
      <c r="A127" s="24"/>
      <c r="B127" s="17"/>
      <c r="C127" s="95"/>
      <c r="D127" s="95"/>
      <c r="E127" s="95"/>
      <c r="F127" s="27"/>
      <c r="G127" s="190"/>
      <c r="H127" s="27"/>
      <c r="I127" s="27"/>
      <c r="J127" s="27"/>
      <c r="K127" s="27"/>
      <c r="L127" s="27"/>
      <c r="M127" s="27"/>
      <c r="N127" s="27"/>
      <c r="O127" s="27"/>
      <c r="P127" s="27"/>
      <c r="Q127" s="27"/>
      <c r="R127" s="27"/>
      <c r="S127" s="27"/>
      <c r="T127" s="27"/>
      <c r="U127" s="27"/>
    </row>
    <row r="128" ht="15.75" customHeight="1">
      <c r="A128" s="28"/>
      <c r="B128" s="207" t="s">
        <v>19742</v>
      </c>
      <c r="C128" s="95"/>
      <c r="D128" s="95"/>
      <c r="E128" s="95"/>
      <c r="F128" s="78"/>
      <c r="G128" s="190"/>
      <c r="H128" s="27"/>
      <c r="I128" s="27"/>
      <c r="J128" s="27"/>
      <c r="K128" s="27"/>
      <c r="L128" s="27"/>
      <c r="M128" s="27"/>
      <c r="N128" s="27"/>
      <c r="O128" s="27"/>
      <c r="P128" s="27"/>
      <c r="Q128" s="27"/>
      <c r="R128" s="27"/>
      <c r="S128" s="27"/>
      <c r="T128" s="27"/>
      <c r="U128" s="27"/>
    </row>
    <row r="129" ht="15.75" customHeight="1">
      <c r="A129" s="28"/>
      <c r="B129" s="207" t="s">
        <v>19742</v>
      </c>
      <c r="C129" s="95"/>
      <c r="D129" s="66"/>
      <c r="E129" s="66" t="s">
        <v>19743</v>
      </c>
      <c r="F129" s="189"/>
      <c r="G129" s="190"/>
      <c r="H129" s="56"/>
      <c r="I129" s="66"/>
      <c r="J129" s="27"/>
      <c r="K129" s="27"/>
      <c r="L129" s="27"/>
      <c r="M129" s="27"/>
      <c r="N129" s="27"/>
      <c r="O129" s="27"/>
      <c r="P129" s="27"/>
      <c r="Q129" s="27"/>
      <c r="R129" s="27"/>
      <c r="S129" s="27"/>
      <c r="T129" s="27"/>
      <c r="U129" s="27"/>
    </row>
    <row r="130" ht="15.75" customHeight="1">
      <c r="A130" s="28"/>
      <c r="B130" s="207" t="s">
        <v>19742</v>
      </c>
      <c r="C130" s="95"/>
      <c r="D130" s="66"/>
      <c r="E130" s="66"/>
      <c r="F130" s="189"/>
      <c r="G130" s="190"/>
      <c r="H130" s="27"/>
      <c r="I130" s="66"/>
      <c r="J130" s="27"/>
      <c r="K130" s="27"/>
      <c r="L130" s="27"/>
      <c r="M130" s="27"/>
      <c r="N130" s="27"/>
      <c r="O130" s="27"/>
      <c r="P130" s="27"/>
      <c r="Q130" s="27"/>
      <c r="R130" s="27"/>
      <c r="S130" s="27"/>
      <c r="T130" s="27"/>
      <c r="U130" s="27"/>
    </row>
    <row r="131" ht="15.75" customHeight="1">
      <c r="A131" s="28"/>
      <c r="B131" s="207" t="s">
        <v>19742</v>
      </c>
      <c r="C131" s="95"/>
      <c r="D131" s="66"/>
      <c r="E131" s="66"/>
      <c r="F131" s="189"/>
      <c r="G131" s="190"/>
      <c r="H131" s="66"/>
      <c r="I131" s="66"/>
      <c r="J131" s="27"/>
      <c r="K131" s="27"/>
      <c r="L131" s="27"/>
      <c r="M131" s="27"/>
      <c r="N131" s="27"/>
      <c r="O131" s="27"/>
      <c r="P131" s="27"/>
      <c r="Q131" s="27"/>
      <c r="R131" s="27"/>
      <c r="S131" s="27"/>
      <c r="T131" s="27"/>
      <c r="U131" s="27"/>
    </row>
    <row r="132" ht="15.75" customHeight="1">
      <c r="A132" s="28"/>
      <c r="B132" s="207" t="s">
        <v>19742</v>
      </c>
      <c r="C132" s="95"/>
      <c r="D132" s="66"/>
      <c r="E132" s="66"/>
      <c r="F132" s="189"/>
      <c r="G132" s="190"/>
      <c r="H132" s="66"/>
      <c r="I132" s="66"/>
      <c r="J132" s="27"/>
      <c r="K132" s="27"/>
      <c r="L132" s="27"/>
      <c r="M132" s="27"/>
      <c r="N132" s="27"/>
      <c r="O132" s="27"/>
      <c r="P132" s="27"/>
      <c r="Q132" s="27"/>
      <c r="R132" s="27"/>
      <c r="S132" s="27"/>
      <c r="T132" s="27"/>
      <c r="U132" s="27"/>
    </row>
    <row r="133" ht="15.75" customHeight="1">
      <c r="A133" s="28"/>
      <c r="B133" s="207" t="s">
        <v>19742</v>
      </c>
      <c r="C133" s="95"/>
      <c r="D133" s="95"/>
      <c r="E133" s="95"/>
      <c r="F133" s="381"/>
      <c r="G133" s="190"/>
      <c r="H133" s="27"/>
      <c r="I133" s="27"/>
      <c r="J133" s="27"/>
      <c r="K133" s="27"/>
      <c r="L133" s="27"/>
      <c r="M133" s="27"/>
      <c r="N133" s="27"/>
      <c r="O133" s="27"/>
      <c r="P133" s="27"/>
      <c r="Q133" s="27"/>
      <c r="R133" s="27"/>
      <c r="S133" s="27"/>
      <c r="T133" s="27"/>
      <c r="U133" s="27"/>
    </row>
    <row r="134" ht="15.75" customHeight="1">
      <c r="A134" s="28"/>
      <c r="B134" s="207"/>
      <c r="C134" s="95"/>
      <c r="D134" s="95"/>
      <c r="E134" s="405"/>
      <c r="F134" s="381"/>
      <c r="G134" s="190"/>
      <c r="H134" s="27"/>
      <c r="I134" s="27"/>
      <c r="J134" s="27"/>
      <c r="K134" s="27"/>
      <c r="L134" s="27"/>
      <c r="M134" s="27"/>
      <c r="N134" s="27"/>
      <c r="O134" s="27"/>
      <c r="P134" s="27"/>
      <c r="Q134" s="27"/>
      <c r="R134" s="27"/>
      <c r="S134" s="27"/>
      <c r="T134" s="27"/>
      <c r="U134" s="27"/>
    </row>
    <row r="135" ht="15.75" customHeight="1">
      <c r="A135" s="18"/>
      <c r="B135" s="19"/>
      <c r="C135" s="95"/>
      <c r="D135" s="95"/>
      <c r="E135" s="95"/>
      <c r="F135" s="381"/>
      <c r="G135" s="190"/>
      <c r="H135" s="27"/>
      <c r="I135" s="27"/>
      <c r="J135" s="27"/>
      <c r="K135" s="27"/>
      <c r="L135" s="27"/>
      <c r="M135" s="27"/>
      <c r="N135" s="27"/>
      <c r="O135" s="27"/>
      <c r="P135" s="27"/>
      <c r="Q135" s="27"/>
      <c r="R135" s="27"/>
      <c r="S135" s="27"/>
      <c r="T135" s="27"/>
      <c r="U135" s="27"/>
    </row>
    <row r="136" ht="15.75" customHeight="1">
      <c r="A136" s="24"/>
      <c r="B136" s="17"/>
      <c r="C136" s="95"/>
      <c r="D136" s="95"/>
      <c r="E136" s="95"/>
      <c r="F136" s="381"/>
      <c r="G136" s="190"/>
      <c r="H136" s="27"/>
      <c r="I136" s="27"/>
      <c r="J136" s="27"/>
      <c r="K136" s="27"/>
      <c r="L136" s="27"/>
      <c r="M136" s="27"/>
      <c r="N136" s="27"/>
      <c r="O136" s="27"/>
      <c r="P136" s="27"/>
      <c r="Q136" s="27"/>
      <c r="R136" s="27"/>
      <c r="S136" s="27"/>
      <c r="T136" s="27"/>
      <c r="U136" s="27"/>
    </row>
    <row r="137" ht="15.75" customHeight="1">
      <c r="A137" s="28"/>
      <c r="B137" s="207" t="s">
        <v>19742</v>
      </c>
      <c r="C137" s="95"/>
      <c r="D137" s="95"/>
      <c r="E137" s="95"/>
      <c r="F137" s="381"/>
      <c r="G137" s="190"/>
      <c r="H137" s="27"/>
      <c r="I137" s="27"/>
      <c r="J137" s="27"/>
      <c r="K137" s="27"/>
      <c r="L137" s="27"/>
      <c r="M137" s="27"/>
      <c r="N137" s="27"/>
      <c r="O137" s="27"/>
      <c r="P137" s="27"/>
      <c r="Q137" s="27"/>
      <c r="R137" s="27"/>
      <c r="S137" s="27"/>
      <c r="T137" s="27"/>
      <c r="U137" s="27"/>
    </row>
    <row r="138" ht="15.75" customHeight="1">
      <c r="A138" s="28"/>
      <c r="B138" s="207" t="s">
        <v>19742</v>
      </c>
      <c r="C138" s="27"/>
      <c r="D138" s="27"/>
      <c r="E138" s="27"/>
      <c r="F138" s="74"/>
      <c r="G138" s="85"/>
      <c r="H138" s="27"/>
      <c r="I138" s="27"/>
      <c r="J138" s="27"/>
      <c r="K138" s="27"/>
      <c r="L138" s="27"/>
      <c r="M138" s="27"/>
      <c r="N138" s="27"/>
      <c r="O138" s="27"/>
      <c r="P138" s="27"/>
      <c r="Q138" s="27"/>
      <c r="R138" s="27"/>
      <c r="S138" s="27"/>
      <c r="T138" s="27"/>
      <c r="U138" s="27"/>
    </row>
    <row r="139" ht="15.75" customHeight="1">
      <c r="A139" s="28"/>
      <c r="B139" s="207" t="s">
        <v>19742</v>
      </c>
      <c r="C139" s="27"/>
      <c r="D139" s="27"/>
      <c r="E139" s="27"/>
      <c r="F139" s="74"/>
      <c r="G139" s="85"/>
      <c r="H139" s="27"/>
      <c r="I139" s="27"/>
      <c r="J139" s="27"/>
      <c r="K139" s="27"/>
      <c r="L139" s="27"/>
      <c r="M139" s="27"/>
      <c r="N139" s="27"/>
      <c r="O139" s="27"/>
      <c r="P139" s="27"/>
      <c r="Q139" s="27"/>
      <c r="R139" s="27"/>
      <c r="S139" s="27"/>
      <c r="T139" s="27"/>
      <c r="U139" s="27"/>
    </row>
    <row r="140" ht="15.75" customHeight="1">
      <c r="A140" s="28"/>
      <c r="B140" s="207" t="s">
        <v>19742</v>
      </c>
      <c r="C140" s="27"/>
      <c r="D140" s="27"/>
      <c r="E140" s="27"/>
      <c r="F140" s="74"/>
      <c r="G140" s="85"/>
      <c r="H140" s="27"/>
      <c r="I140" s="27"/>
      <c r="J140" s="27"/>
      <c r="K140" s="27"/>
      <c r="L140" s="27"/>
      <c r="M140" s="27"/>
      <c r="N140" s="27"/>
      <c r="O140" s="27"/>
      <c r="P140" s="27"/>
      <c r="Q140" s="27"/>
      <c r="R140" s="27"/>
      <c r="S140" s="27"/>
      <c r="T140" s="27"/>
      <c r="U140" s="27"/>
    </row>
    <row r="141" ht="15.75" customHeight="1">
      <c r="A141" s="28"/>
      <c r="B141" s="207" t="s">
        <v>19742</v>
      </c>
      <c r="C141" s="27"/>
      <c r="D141" s="27"/>
      <c r="E141" s="27"/>
      <c r="F141" s="74"/>
      <c r="G141" s="85"/>
      <c r="H141" s="27"/>
      <c r="I141" s="27"/>
      <c r="J141" s="27"/>
      <c r="K141" s="27"/>
      <c r="L141" s="27"/>
      <c r="M141" s="27"/>
      <c r="N141" s="27"/>
      <c r="O141" s="27"/>
      <c r="P141" s="27"/>
      <c r="Q141" s="27"/>
      <c r="R141" s="27"/>
      <c r="S141" s="27"/>
      <c r="T141" s="27"/>
      <c r="U141" s="27"/>
    </row>
    <row r="142" ht="15.75" customHeight="1">
      <c r="A142" s="28"/>
      <c r="B142" s="406"/>
      <c r="C142" s="27"/>
      <c r="D142" s="27"/>
      <c r="E142" s="27"/>
      <c r="F142" s="74"/>
      <c r="G142" s="85"/>
      <c r="H142" s="27"/>
      <c r="I142" s="27"/>
      <c r="J142" s="27"/>
      <c r="K142" s="27"/>
      <c r="L142" s="27"/>
      <c r="M142" s="27"/>
      <c r="N142" s="27"/>
      <c r="O142" s="27"/>
      <c r="P142" s="27"/>
      <c r="Q142" s="27"/>
      <c r="R142" s="27"/>
      <c r="S142" s="27"/>
      <c r="T142" s="27"/>
      <c r="U142" s="27"/>
    </row>
    <row r="143" ht="15.75" customHeight="1">
      <c r="C143" s="27"/>
      <c r="D143" s="27"/>
      <c r="E143" s="27"/>
      <c r="F143" s="74"/>
      <c r="G143" s="85"/>
      <c r="H143" s="27"/>
      <c r="I143" s="27"/>
      <c r="J143" s="27"/>
      <c r="K143" s="27"/>
      <c r="L143" s="27"/>
      <c r="M143" s="27"/>
      <c r="N143" s="27"/>
      <c r="O143" s="27"/>
      <c r="P143" s="27"/>
      <c r="Q143" s="27"/>
      <c r="R143" s="27"/>
      <c r="S143" s="27"/>
      <c r="T143" s="27"/>
      <c r="U143" s="27"/>
    </row>
    <row r="144" ht="15.75" customHeight="1">
      <c r="C144" s="27"/>
      <c r="D144" s="27"/>
      <c r="E144" s="27"/>
      <c r="F144" s="74"/>
      <c r="G144" s="85"/>
      <c r="H144" s="27"/>
      <c r="I144" s="27"/>
      <c r="J144" s="27"/>
      <c r="K144" s="27"/>
      <c r="L144" s="27"/>
      <c r="M144" s="27"/>
      <c r="N144" s="27"/>
      <c r="O144" s="27"/>
      <c r="P144" s="27"/>
      <c r="Q144" s="27"/>
      <c r="R144" s="27"/>
      <c r="S144" s="27"/>
      <c r="T144" s="27"/>
      <c r="U144" s="27"/>
    </row>
    <row r="145" ht="15.75" customHeight="1">
      <c r="C145" s="27"/>
      <c r="D145" s="27"/>
      <c r="E145" s="27"/>
      <c r="F145" s="74"/>
      <c r="G145" s="85"/>
      <c r="H145" s="27"/>
      <c r="I145" s="27"/>
      <c r="J145" s="27"/>
      <c r="K145" s="27"/>
      <c r="L145" s="27"/>
      <c r="M145" s="27"/>
      <c r="N145" s="27"/>
      <c r="O145" s="27"/>
      <c r="P145" s="27"/>
      <c r="Q145" s="27"/>
      <c r="R145" s="27"/>
      <c r="S145" s="27"/>
      <c r="T145" s="27"/>
      <c r="U145" s="27"/>
    </row>
    <row r="146" ht="15.75" customHeight="1">
      <c r="C146" s="27"/>
      <c r="D146" s="27"/>
      <c r="E146" s="27"/>
      <c r="F146" s="74"/>
      <c r="G146" s="85"/>
      <c r="H146" s="27"/>
      <c r="I146" s="27"/>
      <c r="J146" s="27"/>
      <c r="K146" s="27"/>
      <c r="L146" s="27"/>
      <c r="M146" s="27"/>
      <c r="N146" s="27"/>
      <c r="O146" s="27"/>
      <c r="P146" s="27"/>
      <c r="Q146" s="27"/>
      <c r="R146" s="27"/>
      <c r="S146" s="27"/>
      <c r="T146" s="27"/>
      <c r="U146" s="27"/>
    </row>
    <row r="147" ht="15.75" customHeight="1">
      <c r="C147" s="27"/>
      <c r="D147" s="27"/>
      <c r="E147" s="27"/>
      <c r="F147" s="74"/>
      <c r="G147" s="85"/>
      <c r="H147" s="27"/>
      <c r="I147" s="27"/>
      <c r="J147" s="27"/>
      <c r="K147" s="27"/>
      <c r="L147" s="27"/>
      <c r="M147" s="27"/>
      <c r="N147" s="27"/>
      <c r="O147" s="27"/>
      <c r="P147" s="27"/>
      <c r="Q147" s="27"/>
      <c r="R147" s="27"/>
      <c r="S147" s="27"/>
      <c r="T147" s="27"/>
      <c r="U147" s="27"/>
    </row>
    <row r="148" ht="15.75" customHeight="1">
      <c r="C148" s="27"/>
      <c r="D148" s="27"/>
      <c r="E148" s="27"/>
      <c r="F148" s="74"/>
      <c r="G148" s="85"/>
      <c r="H148" s="27"/>
      <c r="I148" s="27"/>
      <c r="J148" s="27"/>
      <c r="K148" s="27"/>
      <c r="L148" s="27"/>
      <c r="M148" s="27"/>
      <c r="N148" s="27"/>
      <c r="O148" s="27"/>
      <c r="P148" s="27"/>
      <c r="Q148" s="27"/>
      <c r="R148" s="27"/>
      <c r="S148" s="27"/>
      <c r="T148" s="27"/>
      <c r="U148" s="27"/>
    </row>
    <row r="149" ht="15.75" customHeight="1">
      <c r="C149" s="27"/>
      <c r="D149" s="27"/>
      <c r="E149" s="27"/>
      <c r="F149" s="74"/>
      <c r="G149" s="85"/>
      <c r="H149" s="27"/>
      <c r="I149" s="27"/>
      <c r="J149" s="27"/>
      <c r="K149" s="27"/>
      <c r="L149" s="27"/>
      <c r="M149" s="27"/>
      <c r="N149" s="27"/>
      <c r="O149" s="27"/>
      <c r="P149" s="27"/>
      <c r="Q149" s="27"/>
      <c r="R149" s="27"/>
      <c r="S149" s="27"/>
      <c r="T149" s="27"/>
      <c r="U149" s="27"/>
    </row>
    <row r="150" ht="15.75" customHeight="1">
      <c r="C150" s="27"/>
      <c r="D150" s="27"/>
      <c r="E150" s="27"/>
      <c r="F150" s="74"/>
      <c r="G150" s="85"/>
      <c r="H150" s="27"/>
      <c r="I150" s="27"/>
      <c r="J150" s="27"/>
      <c r="K150" s="27"/>
      <c r="L150" s="27"/>
      <c r="M150" s="27"/>
      <c r="N150" s="27"/>
      <c r="O150" s="27"/>
      <c r="P150" s="27"/>
      <c r="Q150" s="27"/>
      <c r="R150" s="27"/>
      <c r="S150" s="27"/>
      <c r="T150" s="27"/>
      <c r="U150" s="27"/>
    </row>
    <row r="151" ht="15.75" customHeight="1">
      <c r="C151" s="27"/>
      <c r="D151" s="27"/>
      <c r="E151" s="27"/>
      <c r="F151" s="74"/>
      <c r="G151" s="85"/>
      <c r="H151" s="27"/>
      <c r="I151" s="27"/>
      <c r="J151" s="27"/>
      <c r="K151" s="27"/>
      <c r="L151" s="27"/>
      <c r="M151" s="27"/>
      <c r="N151" s="27"/>
      <c r="O151" s="27"/>
      <c r="P151" s="27"/>
      <c r="Q151" s="27"/>
      <c r="R151" s="27"/>
      <c r="S151" s="27"/>
      <c r="T151" s="27"/>
      <c r="U151" s="27"/>
    </row>
    <row r="152" ht="15.75" customHeight="1">
      <c r="C152" s="27"/>
      <c r="D152" s="27"/>
      <c r="E152" s="27"/>
      <c r="F152" s="74"/>
      <c r="G152" s="85"/>
      <c r="H152" s="27"/>
      <c r="I152" s="27"/>
      <c r="J152" s="27"/>
      <c r="K152" s="27"/>
      <c r="L152" s="27"/>
      <c r="M152" s="27"/>
      <c r="N152" s="27"/>
      <c r="O152" s="27"/>
      <c r="P152" s="27"/>
      <c r="Q152" s="27"/>
      <c r="R152" s="27"/>
      <c r="S152" s="27"/>
      <c r="T152" s="27"/>
      <c r="U152" s="27"/>
    </row>
    <row r="153" ht="15.75" customHeight="1">
      <c r="C153" s="27"/>
      <c r="D153" s="27"/>
      <c r="E153" s="27"/>
      <c r="F153" s="74"/>
      <c r="G153" s="85"/>
      <c r="H153" s="27"/>
      <c r="I153" s="27"/>
      <c r="J153" s="27"/>
      <c r="K153" s="27"/>
      <c r="L153" s="27"/>
      <c r="M153" s="27"/>
      <c r="N153" s="27"/>
      <c r="O153" s="27"/>
      <c r="P153" s="27"/>
      <c r="Q153" s="27"/>
      <c r="R153" s="27"/>
      <c r="S153" s="27"/>
      <c r="T153" s="27"/>
      <c r="U153" s="27"/>
    </row>
    <row r="154" ht="15.75" customHeight="1">
      <c r="C154" s="27"/>
      <c r="D154" s="27"/>
      <c r="E154" s="27"/>
      <c r="F154" s="74"/>
      <c r="G154" s="85"/>
      <c r="H154" s="27"/>
      <c r="I154" s="27"/>
      <c r="J154" s="27"/>
      <c r="K154" s="27"/>
      <c r="L154" s="27"/>
      <c r="M154" s="27"/>
      <c r="N154" s="27"/>
      <c r="O154" s="27"/>
      <c r="P154" s="27"/>
      <c r="Q154" s="27"/>
      <c r="R154" s="27"/>
      <c r="S154" s="27"/>
      <c r="T154" s="27"/>
      <c r="U154" s="27"/>
    </row>
    <row r="155" ht="15.75" customHeight="1">
      <c r="C155" s="27"/>
      <c r="D155" s="27"/>
      <c r="E155" s="27"/>
      <c r="F155" s="74"/>
      <c r="G155" s="85"/>
      <c r="H155" s="27"/>
      <c r="I155" s="27"/>
      <c r="J155" s="27"/>
      <c r="K155" s="27"/>
      <c r="L155" s="27"/>
      <c r="M155" s="27"/>
      <c r="N155" s="27"/>
      <c r="O155" s="27"/>
      <c r="P155" s="27"/>
      <c r="Q155" s="27"/>
      <c r="R155" s="27"/>
      <c r="S155" s="27"/>
      <c r="T155" s="27"/>
      <c r="U155" s="27"/>
    </row>
    <row r="156" ht="15.75" customHeight="1">
      <c r="C156" s="27"/>
      <c r="D156" s="27"/>
      <c r="E156" s="27"/>
      <c r="F156" s="74"/>
      <c r="G156" s="85"/>
      <c r="H156" s="27"/>
      <c r="I156" s="27"/>
      <c r="J156" s="27"/>
      <c r="K156" s="27"/>
      <c r="L156" s="27"/>
      <c r="M156" s="27"/>
      <c r="N156" s="27"/>
      <c r="O156" s="27"/>
      <c r="P156" s="27"/>
      <c r="Q156" s="27"/>
      <c r="R156" s="27"/>
      <c r="S156" s="27"/>
      <c r="T156" s="27"/>
      <c r="U156" s="27"/>
    </row>
    <row r="157" ht="15.75" customHeight="1">
      <c r="C157" s="27"/>
      <c r="D157" s="27"/>
      <c r="E157" s="27"/>
      <c r="F157" s="74"/>
      <c r="G157" s="85"/>
      <c r="H157" s="27"/>
      <c r="I157" s="27"/>
      <c r="J157" s="27"/>
      <c r="K157" s="27"/>
      <c r="L157" s="27"/>
      <c r="M157" s="27"/>
      <c r="N157" s="27"/>
      <c r="O157" s="27"/>
      <c r="P157" s="27"/>
      <c r="Q157" s="27"/>
      <c r="R157" s="27"/>
      <c r="S157" s="27"/>
      <c r="T157" s="27"/>
      <c r="U157" s="27"/>
    </row>
    <row r="158" ht="15.75" customHeight="1">
      <c r="C158" s="27"/>
      <c r="D158" s="27"/>
      <c r="E158" s="27"/>
      <c r="F158" s="74"/>
      <c r="G158" s="85"/>
      <c r="H158" s="27"/>
      <c r="I158" s="27"/>
      <c r="J158" s="27"/>
      <c r="K158" s="27"/>
      <c r="L158" s="27"/>
      <c r="M158" s="27"/>
      <c r="N158" s="27"/>
      <c r="O158" s="27"/>
      <c r="P158" s="27"/>
      <c r="Q158" s="27"/>
      <c r="R158" s="27"/>
      <c r="S158" s="27"/>
      <c r="T158" s="27"/>
      <c r="U158" s="27"/>
    </row>
    <row r="159" ht="15.75" customHeight="1">
      <c r="C159" s="27"/>
      <c r="D159" s="27"/>
      <c r="E159" s="27"/>
      <c r="F159" s="74"/>
      <c r="G159" s="85"/>
      <c r="H159" s="27"/>
      <c r="I159" s="27"/>
      <c r="J159" s="27"/>
      <c r="K159" s="27"/>
      <c r="L159" s="27"/>
      <c r="M159" s="27"/>
      <c r="N159" s="27"/>
      <c r="O159" s="27"/>
      <c r="P159" s="27"/>
      <c r="Q159" s="27"/>
      <c r="R159" s="27"/>
      <c r="S159" s="27"/>
      <c r="T159" s="27"/>
      <c r="U159" s="27"/>
    </row>
    <row r="160" ht="15.75" customHeight="1">
      <c r="C160" s="27"/>
      <c r="D160" s="27"/>
      <c r="E160" s="27"/>
      <c r="F160" s="74"/>
      <c r="G160" s="85"/>
      <c r="H160" s="27"/>
      <c r="I160" s="27"/>
      <c r="J160" s="27"/>
      <c r="K160" s="27"/>
      <c r="L160" s="27"/>
      <c r="M160" s="27"/>
      <c r="N160" s="27"/>
      <c r="O160" s="27"/>
      <c r="P160" s="27"/>
      <c r="Q160" s="27"/>
      <c r="R160" s="27"/>
      <c r="S160" s="27"/>
      <c r="T160" s="27"/>
      <c r="U160" s="27"/>
    </row>
    <row r="161" ht="15.75" customHeight="1">
      <c r="C161" s="27"/>
      <c r="D161" s="27"/>
      <c r="E161" s="27"/>
      <c r="F161" s="74"/>
      <c r="G161" s="85"/>
      <c r="H161" s="27"/>
      <c r="I161" s="27"/>
      <c r="J161" s="27"/>
      <c r="K161" s="27"/>
      <c r="L161" s="27"/>
      <c r="M161" s="27"/>
      <c r="N161" s="27"/>
      <c r="O161" s="27"/>
      <c r="P161" s="27"/>
      <c r="Q161" s="27"/>
      <c r="R161" s="27"/>
      <c r="S161" s="27"/>
      <c r="T161" s="27"/>
      <c r="U161" s="27"/>
    </row>
    <row r="162" ht="15.75" customHeight="1">
      <c r="C162" s="27"/>
      <c r="D162" s="27"/>
      <c r="E162" s="27"/>
      <c r="F162" s="74"/>
      <c r="G162" s="85"/>
      <c r="H162" s="27"/>
      <c r="I162" s="27"/>
      <c r="J162" s="27"/>
      <c r="K162" s="27"/>
      <c r="L162" s="27"/>
      <c r="M162" s="27"/>
      <c r="N162" s="27"/>
      <c r="O162" s="27"/>
      <c r="P162" s="27"/>
      <c r="Q162" s="27"/>
      <c r="R162" s="27"/>
      <c r="S162" s="27"/>
      <c r="T162" s="27"/>
      <c r="U162" s="27"/>
    </row>
    <row r="163" ht="15.75" customHeight="1">
      <c r="F163" s="8"/>
      <c r="G163" s="55"/>
    </row>
    <row r="164" ht="15.75" customHeight="1">
      <c r="F164" s="8"/>
      <c r="G164" s="55"/>
    </row>
    <row r="165" ht="15.75" customHeight="1">
      <c r="F165" s="8"/>
      <c r="G165" s="55"/>
    </row>
    <row r="166" ht="15.75" customHeight="1">
      <c r="F166" s="8"/>
      <c r="G166" s="55"/>
    </row>
    <row r="167" ht="15.75" customHeight="1">
      <c r="F167" s="8"/>
      <c r="G167" s="55"/>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c r="F242" s="8"/>
      <c r="G242" s="55"/>
    </row>
    <row r="243" ht="15.75" customHeight="1">
      <c r="F243" s="8"/>
      <c r="G243" s="55"/>
    </row>
    <row r="244" ht="15.75" customHeight="1">
      <c r="F244" s="8"/>
      <c r="G244" s="55"/>
    </row>
    <row r="245" ht="15.75" customHeight="1">
      <c r="F245" s="8"/>
      <c r="G245" s="55"/>
    </row>
    <row r="246" ht="15.75" customHeight="1">
      <c r="F246" s="8"/>
      <c r="G246" s="55"/>
    </row>
    <row r="247" ht="15.75" customHeight="1">
      <c r="F247" s="8"/>
      <c r="G247" s="55"/>
    </row>
    <row r="248" ht="15.75" customHeight="1">
      <c r="F248" s="8"/>
      <c r="G248" s="55"/>
    </row>
    <row r="249" ht="15.75" customHeight="1">
      <c r="F249" s="8"/>
      <c r="G249" s="55"/>
    </row>
    <row r="250" ht="15.75" customHeight="1">
      <c r="F250" s="8"/>
      <c r="G250" s="55"/>
    </row>
    <row r="251" ht="15.75" customHeight="1">
      <c r="F251" s="8"/>
      <c r="G251" s="55"/>
    </row>
    <row r="252" ht="15.75" customHeight="1">
      <c r="F252" s="8"/>
      <c r="G252" s="55"/>
    </row>
    <row r="253" ht="15.75" customHeight="1">
      <c r="F253" s="8"/>
      <c r="G253" s="55"/>
    </row>
    <row r="254" ht="15.75" customHeight="1">
      <c r="F254" s="8"/>
      <c r="G254" s="55"/>
    </row>
    <row r="255" ht="15.75" customHeight="1">
      <c r="F255" s="8"/>
      <c r="G255" s="55"/>
    </row>
    <row r="256" ht="15.75" customHeight="1">
      <c r="F256" s="8"/>
      <c r="G256" s="55"/>
    </row>
    <row r="257" ht="15.75" customHeight="1">
      <c r="F257" s="8"/>
      <c r="G257" s="55"/>
    </row>
    <row r="258" ht="15.75" customHeight="1">
      <c r="F258" s="8"/>
      <c r="G258" s="55"/>
    </row>
    <row r="259" ht="15.75" customHeight="1">
      <c r="F259" s="8"/>
      <c r="G259" s="55"/>
    </row>
    <row r="260" ht="15.75" customHeight="1">
      <c r="F260" s="8"/>
      <c r="G260" s="55"/>
    </row>
    <row r="261" ht="15.75" customHeight="1">
      <c r="F261" s="8"/>
      <c r="G261" s="55"/>
    </row>
    <row r="262" ht="15.75" customHeight="1">
      <c r="F262" s="8"/>
      <c r="G262" s="55"/>
    </row>
    <row r="263" ht="15.75" customHeight="1">
      <c r="F263" s="8"/>
      <c r="G263" s="55"/>
    </row>
    <row r="264" ht="15.75" customHeight="1">
      <c r="F264" s="8"/>
      <c r="G264" s="55"/>
    </row>
    <row r="265" ht="15.75" customHeight="1">
      <c r="F265" s="8"/>
      <c r="G265" s="55"/>
    </row>
    <row r="266" ht="15.75" customHeight="1">
      <c r="F266" s="8"/>
      <c r="G266" s="55"/>
    </row>
    <row r="267" ht="15.75" customHeight="1">
      <c r="F267" s="8"/>
      <c r="G267" s="55"/>
    </row>
    <row r="268" ht="15.75" customHeight="1">
      <c r="F268" s="8"/>
      <c r="G268" s="55"/>
    </row>
    <row r="269" ht="15.75" customHeight="1">
      <c r="F269" s="8"/>
      <c r="G269" s="55"/>
    </row>
    <row r="270" ht="15.75" customHeight="1">
      <c r="F270" s="8"/>
      <c r="G270" s="55"/>
    </row>
    <row r="271" ht="15.75" customHeight="1">
      <c r="F271" s="8"/>
      <c r="G271" s="55"/>
    </row>
    <row r="272" ht="15.75" customHeight="1">
      <c r="F272" s="8"/>
      <c r="G272" s="55"/>
    </row>
    <row r="273" ht="15.75" customHeight="1">
      <c r="F273" s="8"/>
      <c r="G273" s="55"/>
    </row>
    <row r="274" ht="15.75" customHeight="1">
      <c r="F274" s="8"/>
      <c r="G274" s="55"/>
    </row>
    <row r="275" ht="15.75" customHeight="1">
      <c r="F275" s="8"/>
      <c r="G275" s="55"/>
    </row>
    <row r="276" ht="15.75" customHeight="1">
      <c r="F276" s="8"/>
      <c r="G276" s="55"/>
    </row>
    <row r="277" ht="15.75" customHeight="1">
      <c r="F277" s="8"/>
      <c r="G277" s="55"/>
    </row>
    <row r="278" ht="15.75" customHeight="1">
      <c r="F278" s="8"/>
      <c r="G278" s="55"/>
    </row>
    <row r="279" ht="15.75" customHeight="1">
      <c r="F279" s="8"/>
      <c r="G279" s="55"/>
    </row>
    <row r="280" ht="15.75" customHeight="1">
      <c r="F280" s="8"/>
      <c r="G280" s="55"/>
    </row>
    <row r="281" ht="15.75" customHeight="1">
      <c r="F281" s="8"/>
      <c r="G281" s="55"/>
    </row>
    <row r="282" ht="15.75" customHeight="1">
      <c r="F282" s="8"/>
      <c r="G282" s="55"/>
    </row>
    <row r="283" ht="15.75" customHeight="1">
      <c r="F283" s="8"/>
      <c r="G283" s="55"/>
    </row>
    <row r="284" ht="15.75" customHeight="1">
      <c r="F284" s="8"/>
      <c r="G284" s="55"/>
    </row>
    <row r="285" ht="15.75" customHeight="1">
      <c r="F285" s="8"/>
      <c r="G285" s="55"/>
    </row>
    <row r="286" ht="15.75" customHeight="1">
      <c r="F286" s="8"/>
      <c r="G286" s="55"/>
    </row>
    <row r="287" ht="15.75" customHeight="1">
      <c r="F287" s="8"/>
      <c r="G287" s="55"/>
    </row>
    <row r="288" ht="15.75" customHeight="1">
      <c r="F288" s="8"/>
      <c r="G288" s="55"/>
    </row>
    <row r="289" ht="15.75" customHeight="1">
      <c r="F289" s="8"/>
      <c r="G289" s="55"/>
    </row>
    <row r="290" ht="15.75" customHeight="1">
      <c r="F290" s="8"/>
      <c r="G290" s="55"/>
    </row>
    <row r="291" ht="15.75" customHeight="1">
      <c r="F291" s="8"/>
      <c r="G291" s="55"/>
    </row>
    <row r="292" ht="15.75" customHeight="1">
      <c r="F292" s="8"/>
      <c r="G292" s="55"/>
    </row>
    <row r="293" ht="15.75" customHeight="1">
      <c r="F293" s="8"/>
      <c r="G293" s="55"/>
    </row>
    <row r="294" ht="15.75" customHeight="1">
      <c r="F294" s="8"/>
      <c r="G294" s="55"/>
    </row>
    <row r="295" ht="15.75" customHeight="1">
      <c r="F295" s="8"/>
      <c r="G295" s="55"/>
    </row>
    <row r="296" ht="15.75" customHeight="1">
      <c r="F296" s="8"/>
      <c r="G296" s="55"/>
    </row>
    <row r="297" ht="15.75" customHeight="1">
      <c r="F297" s="8"/>
      <c r="G297" s="55"/>
    </row>
    <row r="298" ht="15.75" customHeight="1">
      <c r="F298" s="8"/>
      <c r="G298" s="55"/>
    </row>
    <row r="299" ht="15.75" customHeight="1">
      <c r="F299" s="8"/>
      <c r="G299" s="55"/>
    </row>
    <row r="300" ht="15.75" customHeight="1">
      <c r="F300" s="8"/>
      <c r="G300" s="55"/>
    </row>
    <row r="301" ht="15.75" customHeight="1">
      <c r="F301" s="8"/>
      <c r="G301" s="55"/>
    </row>
    <row r="302" ht="15.75" customHeight="1">
      <c r="F302" s="8"/>
      <c r="G302" s="55"/>
    </row>
    <row r="303" ht="15.75" customHeight="1">
      <c r="F303" s="8"/>
      <c r="G303" s="55"/>
    </row>
    <row r="304" ht="15.75" customHeight="1">
      <c r="F304" s="8"/>
      <c r="G304" s="55"/>
    </row>
    <row r="305" ht="15.75" customHeight="1">
      <c r="F305" s="8"/>
      <c r="G305" s="55"/>
    </row>
    <row r="306" ht="15.75" customHeight="1">
      <c r="F306" s="8"/>
      <c r="G306" s="55"/>
    </row>
    <row r="307" ht="15.75" customHeight="1">
      <c r="F307" s="8"/>
      <c r="G307" s="55"/>
    </row>
    <row r="308" ht="15.75" customHeight="1">
      <c r="F308" s="8"/>
      <c r="G308" s="55"/>
    </row>
    <row r="309" ht="15.75" customHeight="1">
      <c r="F309" s="8"/>
      <c r="G309" s="55"/>
    </row>
    <row r="310" ht="15.75" customHeight="1">
      <c r="F310" s="8"/>
      <c r="G310" s="55"/>
    </row>
    <row r="311" ht="15.75" customHeight="1">
      <c r="F311" s="8"/>
      <c r="G311" s="55"/>
    </row>
    <row r="312" ht="15.75" customHeight="1">
      <c r="F312" s="8"/>
      <c r="G312" s="55"/>
    </row>
    <row r="313" ht="15.75" customHeight="1">
      <c r="F313" s="8"/>
      <c r="G313" s="55"/>
    </row>
    <row r="314" ht="15.75" customHeight="1">
      <c r="F314" s="8"/>
      <c r="G314" s="55"/>
    </row>
    <row r="315" ht="15.75" customHeight="1">
      <c r="F315" s="8"/>
      <c r="G315" s="55"/>
    </row>
    <row r="316" ht="15.75" customHeight="1">
      <c r="F316" s="8"/>
      <c r="G316" s="55"/>
    </row>
    <row r="317" ht="15.75" customHeight="1">
      <c r="F317" s="8"/>
      <c r="G317" s="55"/>
    </row>
    <row r="318" ht="15.75" customHeight="1">
      <c r="F318" s="8"/>
      <c r="G318" s="55"/>
    </row>
    <row r="319" ht="15.75" customHeight="1">
      <c r="F319" s="8"/>
      <c r="G319" s="55"/>
    </row>
    <row r="320" ht="15.75" customHeight="1">
      <c r="F320" s="8"/>
      <c r="G320" s="55"/>
    </row>
    <row r="321" ht="15.75" customHeight="1">
      <c r="F321" s="8"/>
      <c r="G321" s="55"/>
    </row>
    <row r="322" ht="15.75" customHeight="1">
      <c r="F322" s="8"/>
      <c r="G322" s="55"/>
    </row>
    <row r="323" ht="15.75" customHeight="1">
      <c r="F323" s="8"/>
      <c r="G323" s="55"/>
    </row>
    <row r="324" ht="15.75" customHeight="1">
      <c r="F324" s="8"/>
      <c r="G324" s="55"/>
    </row>
    <row r="325" ht="15.75" customHeight="1">
      <c r="F325" s="8"/>
      <c r="G325" s="55"/>
    </row>
    <row r="326" ht="15.75" customHeight="1">
      <c r="F326" s="8"/>
      <c r="G326" s="55"/>
    </row>
    <row r="327" ht="15.75" customHeight="1">
      <c r="F327" s="8"/>
      <c r="G327" s="55"/>
    </row>
    <row r="328" ht="15.75" customHeight="1">
      <c r="F328" s="8"/>
      <c r="G328" s="55"/>
    </row>
    <row r="329" ht="15.75" customHeight="1">
      <c r="F329" s="8"/>
      <c r="G329" s="55"/>
    </row>
    <row r="330" ht="15.75" customHeight="1">
      <c r="F330" s="8"/>
      <c r="G330" s="55"/>
    </row>
    <row r="331" ht="15.75" customHeight="1">
      <c r="F331" s="8"/>
      <c r="G331" s="55"/>
    </row>
    <row r="332" ht="15.75" customHeight="1">
      <c r="F332" s="8"/>
      <c r="G332" s="55"/>
    </row>
    <row r="333" ht="15.75" customHeight="1">
      <c r="F333" s="8"/>
      <c r="G333" s="55"/>
    </row>
    <row r="334" ht="15.75" customHeight="1">
      <c r="F334" s="8"/>
      <c r="G334" s="55"/>
    </row>
    <row r="335" ht="15.75" customHeight="1">
      <c r="F335" s="8"/>
      <c r="G335" s="55"/>
    </row>
    <row r="336" ht="15.75" customHeight="1">
      <c r="F336" s="8"/>
      <c r="G336" s="55"/>
    </row>
    <row r="337" ht="15.75" customHeight="1">
      <c r="F337" s="8"/>
      <c r="G337" s="55"/>
    </row>
    <row r="338" ht="15.75" customHeight="1">
      <c r="F338" s="8"/>
      <c r="G338" s="55"/>
    </row>
    <row r="339" ht="15.75" customHeight="1">
      <c r="F339" s="8"/>
      <c r="G339" s="55"/>
    </row>
    <row r="340" ht="15.75" customHeight="1">
      <c r="F340" s="8"/>
      <c r="G340" s="55"/>
    </row>
    <row r="341" ht="15.75" customHeight="1">
      <c r="F341" s="8"/>
      <c r="G341" s="55"/>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A13"/>
    <mergeCell ref="G2:H2"/>
    <mergeCell ref="E13:I13"/>
    <mergeCell ref="A15:A27"/>
    <mergeCell ref="A30:A36"/>
    <mergeCell ref="D30:E30"/>
    <mergeCell ref="A38:A44"/>
    <mergeCell ref="D37:E37"/>
    <mergeCell ref="D45:E45"/>
    <mergeCell ref="A46:A52"/>
    <mergeCell ref="D53:E53"/>
    <mergeCell ref="A54:A60"/>
    <mergeCell ref="A62:A68"/>
    <mergeCell ref="A70:A76"/>
    <mergeCell ref="A127:A134"/>
    <mergeCell ref="A136:A142"/>
    <mergeCell ref="A78:A84"/>
    <mergeCell ref="A86:A92"/>
    <mergeCell ref="D87:E89"/>
    <mergeCell ref="A94:A100"/>
    <mergeCell ref="A102:A108"/>
    <mergeCell ref="A110:A117"/>
    <mergeCell ref="A119:A125"/>
  </mergeCells>
  <dataValidations>
    <dataValidation type="list" allowBlank="1" showErrorMessage="1" sqref="C1:C5 C8:C17 C25:C27 C30 C35:C36 C38 C40:C44 C47:C52 C55:C60 C120:C125">
      <formula1>'Durum Parametreler'!$H$2:$H$28</formula1>
    </dataValidation>
    <dataValidation type="list" allowBlank="1" showErrorMessage="1" sqref="C31:C34 C39 C62:C65 C71:C73 C103:C105">
      <formula1>'Durum Parametreler'!$L$2:$L$44</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07" t="s">
        <v>1311</v>
      </c>
      <c r="B1" s="607" t="s">
        <v>1312</v>
      </c>
      <c r="C1" s="607" t="s">
        <v>19744</v>
      </c>
      <c r="D1" s="607" t="s">
        <v>1314</v>
      </c>
      <c r="E1" s="607" t="s">
        <v>1315</v>
      </c>
      <c r="F1" s="607" t="s">
        <v>19745</v>
      </c>
      <c r="G1" s="608" t="s">
        <v>1317</v>
      </c>
      <c r="H1" s="608" t="s">
        <v>1318</v>
      </c>
      <c r="I1" s="608" t="s">
        <v>1319</v>
      </c>
      <c r="J1" s="607" t="s">
        <v>1320</v>
      </c>
      <c r="K1" s="607" t="s">
        <v>1321</v>
      </c>
      <c r="L1" s="607" t="s">
        <v>1322</v>
      </c>
      <c r="M1" s="607" t="s">
        <v>1323</v>
      </c>
      <c r="N1" s="607" t="s">
        <v>1324</v>
      </c>
      <c r="O1" s="607" t="s">
        <v>57</v>
      </c>
      <c r="P1" s="609"/>
      <c r="Q1" s="609" t="s">
        <v>19746</v>
      </c>
    </row>
    <row r="2" ht="15.75" hidden="1" customHeight="1">
      <c r="A2" s="211" t="s">
        <v>19747</v>
      </c>
      <c r="B2" s="211" t="s">
        <v>19748</v>
      </c>
      <c r="C2" s="212" t="s">
        <v>2897</v>
      </c>
      <c r="D2" s="211" t="s">
        <v>1364</v>
      </c>
      <c r="E2" s="213">
        <v>1145.0</v>
      </c>
      <c r="F2" s="213">
        <v>26.0</v>
      </c>
      <c r="G2" s="213">
        <v>9.0</v>
      </c>
      <c r="H2" s="213">
        <v>6.0</v>
      </c>
      <c r="I2" s="213">
        <v>15.0</v>
      </c>
      <c r="J2" s="214">
        <v>0.6</v>
      </c>
      <c r="K2" s="211" t="s">
        <v>19749</v>
      </c>
      <c r="L2" s="211">
        <v>5.524420257E9</v>
      </c>
      <c r="M2" s="211" t="s">
        <v>1350</v>
      </c>
      <c r="N2" s="211" t="s">
        <v>2520</v>
      </c>
      <c r="O2" s="211" t="s">
        <v>19750</v>
      </c>
      <c r="P2" s="211" t="s">
        <v>2137</v>
      </c>
      <c r="Q2" s="610">
        <f>COUNTIF('Hedef Liste Sinop'!A:A,A2)</f>
        <v>0</v>
      </c>
    </row>
    <row r="3" ht="15.75" hidden="1" customHeight="1">
      <c r="A3" s="211" t="s">
        <v>19531</v>
      </c>
      <c r="B3" s="211" t="s">
        <v>19532</v>
      </c>
      <c r="C3" s="212" t="s">
        <v>2897</v>
      </c>
      <c r="D3" s="211" t="s">
        <v>1577</v>
      </c>
      <c r="E3" s="213">
        <v>4574.0</v>
      </c>
      <c r="F3" s="213">
        <v>325.0</v>
      </c>
      <c r="G3" s="213">
        <v>23.0</v>
      </c>
      <c r="H3" s="213">
        <v>111.0</v>
      </c>
      <c r="I3" s="213">
        <v>134.0</v>
      </c>
      <c r="J3" s="214">
        <v>0.17</v>
      </c>
      <c r="K3" s="211" t="s">
        <v>19528</v>
      </c>
      <c r="L3" s="211">
        <v>3.682614545E9</v>
      </c>
      <c r="M3" s="211" t="s">
        <v>1350</v>
      </c>
      <c r="N3" s="211" t="s">
        <v>2520</v>
      </c>
      <c r="O3" s="211" t="s">
        <v>19533</v>
      </c>
      <c r="P3" s="211" t="s">
        <v>2137</v>
      </c>
      <c r="Q3" s="610">
        <f>COUNTIF('Hedef Liste Sinop'!A:A,A3)</f>
        <v>1</v>
      </c>
    </row>
    <row r="4" ht="15.75" hidden="1" customHeight="1">
      <c r="A4" s="211" t="s">
        <v>19751</v>
      </c>
      <c r="B4" s="211" t="s">
        <v>19752</v>
      </c>
      <c r="C4" s="212" t="s">
        <v>2897</v>
      </c>
      <c r="D4" s="211" t="s">
        <v>1364</v>
      </c>
      <c r="E4" s="213">
        <v>447.0</v>
      </c>
      <c r="F4" s="213">
        <v>70.0</v>
      </c>
      <c r="G4" s="213">
        <v>8.0</v>
      </c>
      <c r="H4" s="213">
        <v>13.0</v>
      </c>
      <c r="I4" s="213">
        <v>21.0</v>
      </c>
      <c r="J4" s="214">
        <v>0.38</v>
      </c>
      <c r="K4" s="211" t="s">
        <v>19753</v>
      </c>
      <c r="L4" s="211">
        <v>5.535097773E9</v>
      </c>
      <c r="M4" s="211" t="s">
        <v>1350</v>
      </c>
      <c r="N4" s="211" t="s">
        <v>19538</v>
      </c>
      <c r="O4" s="211" t="s">
        <v>19754</v>
      </c>
      <c r="P4" s="211" t="s">
        <v>2137</v>
      </c>
      <c r="Q4" s="610">
        <f>COUNTIF('Hedef Liste Sinop'!A:A,A4)</f>
        <v>0</v>
      </c>
    </row>
    <row r="5" ht="15.75" hidden="1" customHeight="1">
      <c r="A5" s="211" t="s">
        <v>19706</v>
      </c>
      <c r="B5" s="211" t="s">
        <v>19707</v>
      </c>
      <c r="C5" s="212" t="s">
        <v>2897</v>
      </c>
      <c r="D5" s="211" t="s">
        <v>1378</v>
      </c>
      <c r="E5" s="213">
        <v>10010.0</v>
      </c>
      <c r="F5" s="213">
        <v>517.0</v>
      </c>
      <c r="G5" s="213">
        <v>0.0</v>
      </c>
      <c r="H5" s="213">
        <v>31.0</v>
      </c>
      <c r="I5" s="213">
        <v>31.0</v>
      </c>
      <c r="J5" s="214">
        <v>0.0</v>
      </c>
      <c r="K5" s="211" t="s">
        <v>19708</v>
      </c>
      <c r="L5" s="211">
        <v>3.6826053E9</v>
      </c>
      <c r="M5" s="211" t="s">
        <v>1350</v>
      </c>
      <c r="N5" s="211" t="s">
        <v>8131</v>
      </c>
      <c r="O5" s="211" t="s">
        <v>19709</v>
      </c>
      <c r="P5" s="211" t="s">
        <v>2137</v>
      </c>
      <c r="Q5" s="610">
        <f>COUNTIF('Hedef Liste Sinop'!A:A,A5)</f>
        <v>1</v>
      </c>
    </row>
    <row r="6" ht="15.75" hidden="1" customHeight="1">
      <c r="A6" s="211" t="s">
        <v>19755</v>
      </c>
      <c r="B6" s="211" t="s">
        <v>19756</v>
      </c>
      <c r="C6" s="212" t="s">
        <v>2897</v>
      </c>
      <c r="D6" s="211" t="s">
        <v>1364</v>
      </c>
      <c r="E6" s="213">
        <v>848.0</v>
      </c>
      <c r="F6" s="213">
        <v>34.0</v>
      </c>
      <c r="G6" s="213">
        <v>9.0</v>
      </c>
      <c r="H6" s="213">
        <v>18.0</v>
      </c>
      <c r="I6" s="213">
        <v>27.0</v>
      </c>
      <c r="J6" s="214">
        <v>0.33</v>
      </c>
      <c r="K6" s="211" t="s">
        <v>19757</v>
      </c>
      <c r="L6" s="211">
        <v>3.682500357E9</v>
      </c>
      <c r="M6" s="211" t="s">
        <v>1350</v>
      </c>
      <c r="N6" s="211" t="s">
        <v>2520</v>
      </c>
      <c r="O6" s="211" t="s">
        <v>19758</v>
      </c>
      <c r="P6" s="211" t="s">
        <v>2137</v>
      </c>
      <c r="Q6" s="610">
        <f>COUNTIF('Hedef Liste Sinop'!A:A,A6)</f>
        <v>0</v>
      </c>
    </row>
    <row r="7" ht="15.75" hidden="1" customHeight="1">
      <c r="A7" s="211" t="s">
        <v>19594</v>
      </c>
      <c r="B7" s="211" t="s">
        <v>19595</v>
      </c>
      <c r="C7" s="212" t="s">
        <v>2897</v>
      </c>
      <c r="D7" s="211" t="s">
        <v>1370</v>
      </c>
      <c r="E7" s="213">
        <v>1324.0</v>
      </c>
      <c r="F7" s="213">
        <v>57.0</v>
      </c>
      <c r="G7" s="213">
        <v>22.0</v>
      </c>
      <c r="H7" s="213">
        <v>5.0</v>
      </c>
      <c r="I7" s="213">
        <v>27.0</v>
      </c>
      <c r="J7" s="214">
        <v>0.81</v>
      </c>
      <c r="K7" s="211" t="s">
        <v>19596</v>
      </c>
      <c r="L7" s="211">
        <v>3.682610555E9</v>
      </c>
      <c r="M7" s="211" t="s">
        <v>1350</v>
      </c>
      <c r="N7" s="211" t="s">
        <v>8131</v>
      </c>
      <c r="O7" s="211" t="s">
        <v>19597</v>
      </c>
      <c r="P7" s="211" t="s">
        <v>2137</v>
      </c>
      <c r="Q7" s="610">
        <f>COUNTIF('Hedef Liste Sinop'!A:A,A7)</f>
        <v>1</v>
      </c>
    </row>
    <row r="8" ht="15.75" hidden="1" customHeight="1">
      <c r="A8" s="211" t="s">
        <v>19478</v>
      </c>
      <c r="B8" s="211" t="s">
        <v>19479</v>
      </c>
      <c r="C8" s="212" t="s">
        <v>2897</v>
      </c>
      <c r="D8" s="211" t="s">
        <v>1597</v>
      </c>
      <c r="E8" s="213">
        <v>710.0</v>
      </c>
      <c r="F8" s="213">
        <v>44.0</v>
      </c>
      <c r="G8" s="213">
        <v>5.0</v>
      </c>
      <c r="H8" s="213">
        <v>25.0</v>
      </c>
      <c r="I8" s="213">
        <v>30.0</v>
      </c>
      <c r="J8" s="214">
        <v>0.17</v>
      </c>
      <c r="K8" s="211" t="s">
        <v>19548</v>
      </c>
      <c r="L8" s="211">
        <v>5.413565257E9</v>
      </c>
      <c r="M8" s="211" t="s">
        <v>1350</v>
      </c>
      <c r="N8" s="211" t="s">
        <v>2520</v>
      </c>
      <c r="O8" s="211" t="s">
        <v>19482</v>
      </c>
      <c r="P8" s="211" t="s">
        <v>2137</v>
      </c>
      <c r="Q8" s="610">
        <f>COUNTIF('Hedef Liste Sinop'!A:A,A8)</f>
        <v>1</v>
      </c>
    </row>
    <row r="9" ht="15.75" hidden="1" customHeight="1">
      <c r="A9" s="211" t="s">
        <v>19509</v>
      </c>
      <c r="B9" s="211" t="s">
        <v>19510</v>
      </c>
      <c r="C9" s="212" t="s">
        <v>2897</v>
      </c>
      <c r="D9" s="211" t="s">
        <v>1385</v>
      </c>
      <c r="E9" s="213">
        <v>3126.0</v>
      </c>
      <c r="F9" s="213">
        <v>222.0</v>
      </c>
      <c r="G9" s="213">
        <v>18.0</v>
      </c>
      <c r="H9" s="213">
        <v>12.0</v>
      </c>
      <c r="I9" s="213">
        <v>30.0</v>
      </c>
      <c r="J9" s="214">
        <v>0.6</v>
      </c>
      <c r="K9" s="211" t="s">
        <v>19685</v>
      </c>
      <c r="L9" s="211">
        <v>3.682616459E9</v>
      </c>
      <c r="M9" s="211" t="s">
        <v>1350</v>
      </c>
      <c r="N9" s="211" t="s">
        <v>8131</v>
      </c>
      <c r="O9" s="211" t="s">
        <v>19512</v>
      </c>
      <c r="P9" s="211" t="s">
        <v>2137</v>
      </c>
      <c r="Q9" s="610">
        <f>COUNTIF('Hedef Liste Sinop'!A:A,A9)</f>
        <v>1</v>
      </c>
    </row>
    <row r="10" ht="15.75" hidden="1" customHeight="1">
      <c r="A10" s="211" t="s">
        <v>19702</v>
      </c>
      <c r="B10" s="211" t="s">
        <v>19703</v>
      </c>
      <c r="C10" s="212" t="s">
        <v>2897</v>
      </c>
      <c r="D10" s="211" t="s">
        <v>1577</v>
      </c>
      <c r="E10" s="213">
        <v>1716.0</v>
      </c>
      <c r="F10" s="213">
        <v>24.0</v>
      </c>
      <c r="G10" s="213">
        <v>61.0</v>
      </c>
      <c r="H10" s="213">
        <v>12.0</v>
      </c>
      <c r="I10" s="213">
        <v>73.0</v>
      </c>
      <c r="J10" s="214">
        <v>0.84</v>
      </c>
      <c r="K10" s="211" t="s">
        <v>19704</v>
      </c>
      <c r="L10" s="211">
        <v>3.687184141E9</v>
      </c>
      <c r="M10" s="211" t="s">
        <v>19553</v>
      </c>
      <c r="N10" s="211" t="s">
        <v>4595</v>
      </c>
      <c r="O10" s="211" t="s">
        <v>19705</v>
      </c>
      <c r="P10" s="211" t="s">
        <v>2137</v>
      </c>
      <c r="Q10" s="610">
        <f>COUNTIF('Hedef Liste Sinop'!A:A,A10)</f>
        <v>1</v>
      </c>
    </row>
    <row r="11" ht="15.75" hidden="1" customHeight="1">
      <c r="A11" s="211" t="s">
        <v>19759</v>
      </c>
      <c r="B11" s="211" t="s">
        <v>19760</v>
      </c>
      <c r="C11" s="212" t="s">
        <v>2897</v>
      </c>
      <c r="D11" s="211" t="s">
        <v>1364</v>
      </c>
      <c r="E11" s="213">
        <v>1712.0</v>
      </c>
      <c r="F11" s="213">
        <v>51.0</v>
      </c>
      <c r="G11" s="213">
        <v>73.0</v>
      </c>
      <c r="H11" s="213">
        <v>6.0</v>
      </c>
      <c r="I11" s="213">
        <v>79.0</v>
      </c>
      <c r="J11" s="214">
        <v>0.92</v>
      </c>
      <c r="K11" s="211" t="s">
        <v>2216</v>
      </c>
      <c r="L11" s="211">
        <v>5.466943048E9</v>
      </c>
      <c r="M11" s="211" t="s">
        <v>19553</v>
      </c>
      <c r="N11" s="211" t="s">
        <v>2434</v>
      </c>
      <c r="O11" s="211" t="s">
        <v>19761</v>
      </c>
      <c r="P11" s="211" t="s">
        <v>2165</v>
      </c>
      <c r="Q11" s="610">
        <f>COUNTIF('Hedef Liste Sinop'!A:A,A11)</f>
        <v>0</v>
      </c>
    </row>
    <row r="12" ht="15.75" hidden="1" customHeight="1">
      <c r="A12" s="211" t="s">
        <v>19762</v>
      </c>
      <c r="B12" s="211" t="s">
        <v>19763</v>
      </c>
      <c r="C12" s="212" t="s">
        <v>2897</v>
      </c>
      <c r="D12" s="211" t="s">
        <v>1577</v>
      </c>
      <c r="E12" s="213">
        <v>4373.0</v>
      </c>
      <c r="F12" s="213">
        <v>215.0</v>
      </c>
      <c r="G12" s="213">
        <v>65.0</v>
      </c>
      <c r="H12" s="213">
        <v>26.0</v>
      </c>
      <c r="I12" s="213">
        <v>91.0</v>
      </c>
      <c r="J12" s="214">
        <v>0.71</v>
      </c>
      <c r="K12" s="211" t="s">
        <v>2186</v>
      </c>
      <c r="L12" s="211">
        <v>3.682200033E9</v>
      </c>
      <c r="M12" s="211" t="s">
        <v>1350</v>
      </c>
      <c r="N12" s="211" t="s">
        <v>8131</v>
      </c>
      <c r="O12" s="211" t="s">
        <v>19764</v>
      </c>
      <c r="P12" s="211" t="s">
        <v>2165</v>
      </c>
      <c r="Q12" s="610">
        <f>COUNTIF('Hedef Liste Sinop'!A:A,A12)</f>
        <v>0</v>
      </c>
    </row>
    <row r="13" ht="15.75" hidden="1" customHeight="1">
      <c r="A13" s="211" t="s">
        <v>19765</v>
      </c>
      <c r="B13" s="211" t="s">
        <v>19766</v>
      </c>
      <c r="C13" s="212" t="s">
        <v>2897</v>
      </c>
      <c r="D13" s="211" t="s">
        <v>1364</v>
      </c>
      <c r="E13" s="213">
        <v>2640.0</v>
      </c>
      <c r="F13" s="213">
        <v>133.0</v>
      </c>
      <c r="G13" s="213">
        <v>58.0</v>
      </c>
      <c r="H13" s="213">
        <v>2.0</v>
      </c>
      <c r="I13" s="213">
        <v>60.0</v>
      </c>
      <c r="J13" s="214">
        <v>0.97</v>
      </c>
      <c r="K13" s="211" t="s">
        <v>2216</v>
      </c>
      <c r="L13" s="211">
        <v>5.436221357E9</v>
      </c>
      <c r="M13" s="211" t="s">
        <v>1350</v>
      </c>
      <c r="N13" s="211" t="s">
        <v>19538</v>
      </c>
      <c r="O13" s="211" t="s">
        <v>19767</v>
      </c>
      <c r="P13" s="211" t="s">
        <v>2165</v>
      </c>
      <c r="Q13" s="610">
        <f>COUNTIF('Hedef Liste Sinop'!A:A,A13)</f>
        <v>0</v>
      </c>
    </row>
    <row r="14" ht="15.75" hidden="1" customHeight="1">
      <c r="A14" s="211" t="s">
        <v>19768</v>
      </c>
      <c r="B14" s="211" t="s">
        <v>19769</v>
      </c>
      <c r="C14" s="212" t="s">
        <v>2897</v>
      </c>
      <c r="D14" s="211" t="s">
        <v>1364</v>
      </c>
      <c r="E14" s="213">
        <v>557.0</v>
      </c>
      <c r="F14" s="213">
        <v>30.0</v>
      </c>
      <c r="G14" s="213">
        <v>62.0</v>
      </c>
      <c r="H14" s="213">
        <v>6.0</v>
      </c>
      <c r="I14" s="213">
        <v>68.0</v>
      </c>
      <c r="J14" s="214">
        <v>0.91</v>
      </c>
      <c r="K14" s="211" t="s">
        <v>2216</v>
      </c>
      <c r="L14" s="211">
        <v>5.30184736E9</v>
      </c>
      <c r="M14" s="211" t="s">
        <v>1350</v>
      </c>
      <c r="N14" s="211" t="s">
        <v>19518</v>
      </c>
      <c r="O14" s="211" t="s">
        <v>19770</v>
      </c>
      <c r="P14" s="211" t="s">
        <v>2165</v>
      </c>
      <c r="Q14" s="610">
        <f>COUNTIF('Hedef Liste Sinop'!A:A,A14)</f>
        <v>0</v>
      </c>
    </row>
    <row r="15" ht="15.75" hidden="1" customHeight="1">
      <c r="A15" s="211" t="s">
        <v>19731</v>
      </c>
      <c r="B15" s="211" t="s">
        <v>19730</v>
      </c>
      <c r="C15" s="212" t="s">
        <v>2897</v>
      </c>
      <c r="D15" s="211" t="s">
        <v>1385</v>
      </c>
      <c r="E15" s="213">
        <v>107.0</v>
      </c>
      <c r="F15" s="213">
        <v>22.0</v>
      </c>
      <c r="G15" s="213">
        <v>2.0</v>
      </c>
      <c r="H15" s="213">
        <v>38.0</v>
      </c>
      <c r="I15" s="213">
        <v>40.0</v>
      </c>
      <c r="J15" s="214">
        <v>0.05</v>
      </c>
      <c r="K15" s="211" t="s">
        <v>19727</v>
      </c>
      <c r="L15" s="211">
        <v>3.682400002E9</v>
      </c>
      <c r="M15" s="211" t="s">
        <v>1350</v>
      </c>
      <c r="N15" s="211" t="s">
        <v>2520</v>
      </c>
      <c r="O15" s="211" t="s">
        <v>19728</v>
      </c>
      <c r="P15" s="211" t="s">
        <v>2137</v>
      </c>
      <c r="Q15" s="610">
        <f>COUNTIF('Hedef Liste Sinop'!A:A,A15)</f>
        <v>1</v>
      </c>
    </row>
    <row r="16" ht="15.75" hidden="1" customHeight="1">
      <c r="A16" s="211" t="s">
        <v>19771</v>
      </c>
      <c r="B16" s="211" t="s">
        <v>19772</v>
      </c>
      <c r="C16" s="212" t="s">
        <v>2897</v>
      </c>
      <c r="D16" s="211" t="s">
        <v>1364</v>
      </c>
      <c r="E16" s="213">
        <v>2310.0</v>
      </c>
      <c r="F16" s="213">
        <v>84.0</v>
      </c>
      <c r="G16" s="213">
        <v>9.0</v>
      </c>
      <c r="H16" s="213">
        <v>18.0</v>
      </c>
      <c r="I16" s="213">
        <v>27.0</v>
      </c>
      <c r="J16" s="214">
        <v>0.33</v>
      </c>
      <c r="K16" s="211" t="s">
        <v>19749</v>
      </c>
      <c r="L16" s="211">
        <v>3.682613757E9</v>
      </c>
      <c r="M16" s="211" t="s">
        <v>1350</v>
      </c>
      <c r="N16" s="211" t="s">
        <v>19518</v>
      </c>
      <c r="O16" s="211" t="s">
        <v>19773</v>
      </c>
      <c r="P16" s="211" t="s">
        <v>2137</v>
      </c>
      <c r="Q16" s="610">
        <f>COUNTIF('Hedef Liste Sinop'!A:A,A16)</f>
        <v>0</v>
      </c>
    </row>
    <row r="17" ht="15.75" hidden="1" customHeight="1">
      <c r="A17" s="211" t="s">
        <v>19515</v>
      </c>
      <c r="B17" s="211" t="s">
        <v>19516</v>
      </c>
      <c r="C17" s="212" t="s">
        <v>2897</v>
      </c>
      <c r="D17" s="211" t="s">
        <v>1385</v>
      </c>
      <c r="E17" s="213">
        <v>150.0</v>
      </c>
      <c r="F17" s="213">
        <v>21.0</v>
      </c>
      <c r="G17" s="213">
        <v>0.0</v>
      </c>
      <c r="H17" s="213">
        <v>40.0</v>
      </c>
      <c r="I17" s="213">
        <v>40.0</v>
      </c>
      <c r="J17" s="214">
        <v>0.0</v>
      </c>
      <c r="K17" s="211" t="s">
        <v>19517</v>
      </c>
      <c r="L17" s="211">
        <v>3.68260101E9</v>
      </c>
      <c r="M17" s="211" t="s">
        <v>1350</v>
      </c>
      <c r="N17" s="211" t="s">
        <v>19518</v>
      </c>
      <c r="O17" s="211" t="s">
        <v>19519</v>
      </c>
      <c r="P17" s="211" t="s">
        <v>2137</v>
      </c>
      <c r="Q17" s="610">
        <f>COUNTIF('Hedef Liste Sinop'!A:A,A17)</f>
        <v>1</v>
      </c>
    </row>
    <row r="18" ht="15.75" hidden="1" customHeight="1">
      <c r="A18" s="211" t="s">
        <v>19650</v>
      </c>
      <c r="B18" s="211" t="s">
        <v>19651</v>
      </c>
      <c r="C18" s="212" t="s">
        <v>2897</v>
      </c>
      <c r="D18" s="211" t="s">
        <v>2571</v>
      </c>
      <c r="E18" s="213">
        <v>344.0</v>
      </c>
      <c r="F18" s="213">
        <v>3.0</v>
      </c>
      <c r="G18" s="213">
        <v>17.0</v>
      </c>
      <c r="H18" s="213">
        <v>12.0</v>
      </c>
      <c r="I18" s="213">
        <v>29.0</v>
      </c>
      <c r="J18" s="214">
        <v>0.59</v>
      </c>
      <c r="K18" s="211" t="s">
        <v>19652</v>
      </c>
      <c r="L18" s="211">
        <v>3.682605774E9</v>
      </c>
      <c r="M18" s="211" t="s">
        <v>1350</v>
      </c>
      <c r="N18" s="211" t="s">
        <v>2520</v>
      </c>
      <c r="O18" s="211" t="s">
        <v>19653</v>
      </c>
      <c r="P18" s="211" t="s">
        <v>2137</v>
      </c>
      <c r="Q18" s="610">
        <f>COUNTIF('Hedef Liste Sinop'!A:A,A18)</f>
        <v>1</v>
      </c>
    </row>
    <row r="19" ht="15.75" hidden="1" customHeight="1">
      <c r="A19" s="211" t="s">
        <v>19725</v>
      </c>
      <c r="B19" s="211" t="s">
        <v>19726</v>
      </c>
      <c r="C19" s="212" t="s">
        <v>2897</v>
      </c>
      <c r="D19" s="211" t="s">
        <v>1378</v>
      </c>
      <c r="E19" s="213">
        <v>14.0</v>
      </c>
      <c r="F19" s="211"/>
      <c r="G19" s="213">
        <v>1.0</v>
      </c>
      <c r="H19" s="213">
        <v>19.0</v>
      </c>
      <c r="I19" s="213">
        <v>20.0</v>
      </c>
      <c r="J19" s="214">
        <v>0.05</v>
      </c>
      <c r="K19" s="211" t="s">
        <v>19727</v>
      </c>
      <c r="L19" s="211">
        <v>3.68230003E9</v>
      </c>
      <c r="M19" s="211" t="s">
        <v>1350</v>
      </c>
      <c r="N19" s="211" t="s">
        <v>2520</v>
      </c>
      <c r="O19" s="211" t="s">
        <v>19728</v>
      </c>
      <c r="P19" s="211" t="s">
        <v>2137</v>
      </c>
      <c r="Q19" s="610">
        <f>COUNTIF('Hedef Liste Sinop'!A:A,A19)</f>
        <v>1</v>
      </c>
    </row>
    <row r="20" ht="15.75" hidden="1" customHeight="1">
      <c r="A20" s="211" t="s">
        <v>19570</v>
      </c>
      <c r="B20" s="211" t="s">
        <v>19571</v>
      </c>
      <c r="C20" s="212" t="s">
        <v>2897</v>
      </c>
      <c r="D20" s="211" t="s">
        <v>1443</v>
      </c>
      <c r="E20" s="213">
        <v>410.0</v>
      </c>
      <c r="F20" s="211"/>
      <c r="G20" s="213">
        <v>0.0</v>
      </c>
      <c r="H20" s="213">
        <v>35.0</v>
      </c>
      <c r="I20" s="213">
        <v>35.0</v>
      </c>
      <c r="J20" s="214">
        <v>0.0</v>
      </c>
      <c r="K20" s="211" t="s">
        <v>19572</v>
      </c>
      <c r="L20" s="211">
        <v>5.433030357E9</v>
      </c>
      <c r="M20" s="211" t="s">
        <v>1350</v>
      </c>
      <c r="N20" s="211" t="s">
        <v>2520</v>
      </c>
      <c r="O20" s="211" t="s">
        <v>19573</v>
      </c>
      <c r="P20" s="211" t="s">
        <v>2137</v>
      </c>
      <c r="Q20" s="610">
        <f>COUNTIF('Hedef Liste Sinop'!A:A,A20)</f>
        <v>1</v>
      </c>
    </row>
    <row r="21" ht="15.75" hidden="1" customHeight="1">
      <c r="A21" s="211" t="s">
        <v>19484</v>
      </c>
      <c r="B21" s="211" t="s">
        <v>19485</v>
      </c>
      <c r="C21" s="212" t="s">
        <v>2897</v>
      </c>
      <c r="D21" s="211" t="s">
        <v>1378</v>
      </c>
      <c r="E21" s="213">
        <v>3774.0</v>
      </c>
      <c r="F21" s="213">
        <v>194.0</v>
      </c>
      <c r="G21" s="213">
        <v>18.0</v>
      </c>
      <c r="H21" s="213">
        <v>59.0</v>
      </c>
      <c r="I21" s="213">
        <v>77.0</v>
      </c>
      <c r="J21" s="214">
        <v>0.23</v>
      </c>
      <c r="K21" s="211" t="s">
        <v>19592</v>
      </c>
      <c r="L21" s="211">
        <v>3.68250009E9</v>
      </c>
      <c r="M21" s="211" t="s">
        <v>1350</v>
      </c>
      <c r="N21" s="211" t="s">
        <v>2520</v>
      </c>
      <c r="O21" s="211" t="s">
        <v>19487</v>
      </c>
      <c r="P21" s="211" t="s">
        <v>2137</v>
      </c>
      <c r="Q21" s="610">
        <f>COUNTIF('Hedef Liste Sinop'!A:A,A21)</f>
        <v>1</v>
      </c>
    </row>
    <row r="22" ht="15.75" hidden="1" customHeight="1">
      <c r="A22" s="211" t="s">
        <v>19503</v>
      </c>
      <c r="B22" s="211" t="s">
        <v>19504</v>
      </c>
      <c r="C22" s="212" t="s">
        <v>2909</v>
      </c>
      <c r="D22" s="211" t="s">
        <v>1507</v>
      </c>
      <c r="E22" s="213">
        <v>461.0</v>
      </c>
      <c r="F22" s="213">
        <v>25.0</v>
      </c>
      <c r="G22" s="213">
        <v>0.0</v>
      </c>
      <c r="H22" s="213">
        <v>10.0</v>
      </c>
      <c r="I22" s="213">
        <v>10.0</v>
      </c>
      <c r="J22" s="214">
        <v>0.0</v>
      </c>
      <c r="K22" s="211" t="s">
        <v>19654</v>
      </c>
      <c r="L22" s="211">
        <v>5.45250669E9</v>
      </c>
      <c r="M22" s="211" t="s">
        <v>1350</v>
      </c>
      <c r="N22" s="211" t="s">
        <v>2520</v>
      </c>
      <c r="O22" s="211" t="s">
        <v>19507</v>
      </c>
      <c r="P22" s="211" t="s">
        <v>2137</v>
      </c>
      <c r="Q22" s="610">
        <f>COUNTIF('Hedef Liste Sinop'!A:A,A22)</f>
        <v>1</v>
      </c>
    </row>
    <row r="23" ht="15.75" hidden="1" customHeight="1">
      <c r="A23" s="211" t="s">
        <v>19606</v>
      </c>
      <c r="B23" s="211" t="s">
        <v>19607</v>
      </c>
      <c r="C23" s="212" t="s">
        <v>2909</v>
      </c>
      <c r="D23" s="211" t="s">
        <v>1443</v>
      </c>
      <c r="E23" s="213">
        <v>270.0</v>
      </c>
      <c r="F23" s="211"/>
      <c r="G23" s="213">
        <v>0.0</v>
      </c>
      <c r="H23" s="213">
        <v>33.0</v>
      </c>
      <c r="I23" s="213">
        <v>33.0</v>
      </c>
      <c r="J23" s="214">
        <v>0.0</v>
      </c>
      <c r="K23" s="211" t="s">
        <v>19608</v>
      </c>
      <c r="L23" s="211">
        <v>3.68240036E9</v>
      </c>
      <c r="M23" s="211" t="s">
        <v>1350</v>
      </c>
      <c r="N23" s="211" t="s">
        <v>2520</v>
      </c>
      <c r="O23" s="211" t="s">
        <v>19609</v>
      </c>
      <c r="P23" s="211" t="s">
        <v>2137</v>
      </c>
      <c r="Q23" s="610">
        <f>COUNTIF('Hedef Liste Sinop'!A:A,A23)</f>
        <v>1</v>
      </c>
    </row>
    <row r="24" ht="15.75" hidden="1" customHeight="1">
      <c r="A24" s="211" t="s">
        <v>19540</v>
      </c>
      <c r="B24" s="211" t="s">
        <v>19541</v>
      </c>
      <c r="C24" s="212" t="s">
        <v>2897</v>
      </c>
      <c r="D24" s="211" t="s">
        <v>1577</v>
      </c>
      <c r="E24" s="213">
        <v>987.0</v>
      </c>
      <c r="F24" s="213">
        <v>65.0</v>
      </c>
      <c r="G24" s="213">
        <v>17.0</v>
      </c>
      <c r="H24" s="213">
        <v>2.0</v>
      </c>
      <c r="I24" s="213">
        <v>19.0</v>
      </c>
      <c r="J24" s="214">
        <v>0.89</v>
      </c>
      <c r="K24" s="211" t="s">
        <v>19542</v>
      </c>
      <c r="L24" s="211">
        <v>3.682612718E9</v>
      </c>
      <c r="M24" s="211" t="s">
        <v>1350</v>
      </c>
      <c r="N24" s="211" t="s">
        <v>8131</v>
      </c>
      <c r="O24" s="211" t="s">
        <v>19543</v>
      </c>
      <c r="P24" s="211" t="s">
        <v>2137</v>
      </c>
      <c r="Q24" s="610">
        <f>COUNTIF('Hedef Liste Sinop'!A:A,A24)</f>
        <v>1</v>
      </c>
    </row>
    <row r="25" ht="15.75" hidden="1" customHeight="1">
      <c r="A25" s="211" t="s">
        <v>19713</v>
      </c>
      <c r="B25" s="211" t="s">
        <v>19714</v>
      </c>
      <c r="C25" s="212" t="s">
        <v>2897</v>
      </c>
      <c r="D25" s="211" t="s">
        <v>1356</v>
      </c>
      <c r="E25" s="213">
        <v>1139.0</v>
      </c>
      <c r="F25" s="213">
        <v>77.0</v>
      </c>
      <c r="G25" s="213">
        <v>17.0</v>
      </c>
      <c r="H25" s="213">
        <v>9.0</v>
      </c>
      <c r="I25" s="213">
        <v>26.0</v>
      </c>
      <c r="J25" s="214">
        <v>0.65</v>
      </c>
      <c r="K25" s="211" t="s">
        <v>19715</v>
      </c>
      <c r="L25" s="211">
        <v>3.682500457E9</v>
      </c>
      <c r="M25" s="211" t="s">
        <v>1350</v>
      </c>
      <c r="N25" s="211" t="s">
        <v>8131</v>
      </c>
      <c r="O25" s="211" t="s">
        <v>19716</v>
      </c>
      <c r="P25" s="211" t="s">
        <v>2137</v>
      </c>
      <c r="Q25" s="610">
        <f>COUNTIF('Hedef Liste Sinop'!A:A,A25)</f>
        <v>1</v>
      </c>
    </row>
    <row r="26" ht="15.75" hidden="1" customHeight="1">
      <c r="A26" s="211" t="s">
        <v>19474</v>
      </c>
      <c r="B26" s="211" t="s">
        <v>19475</v>
      </c>
      <c r="C26" s="212" t="s">
        <v>2897</v>
      </c>
      <c r="D26" s="211" t="s">
        <v>1507</v>
      </c>
      <c r="E26" s="213">
        <v>1269.0</v>
      </c>
      <c r="F26" s="213">
        <v>82.0</v>
      </c>
      <c r="G26" s="213">
        <v>37.0</v>
      </c>
      <c r="H26" s="213">
        <v>45.0</v>
      </c>
      <c r="I26" s="213">
        <v>82.0</v>
      </c>
      <c r="J26" s="214">
        <v>0.45</v>
      </c>
      <c r="K26" s="211" t="s">
        <v>19557</v>
      </c>
      <c r="L26" s="211">
        <v>3.682605196E9</v>
      </c>
      <c r="M26" s="211" t="s">
        <v>1350</v>
      </c>
      <c r="N26" s="211" t="s">
        <v>8131</v>
      </c>
      <c r="O26" s="211" t="s">
        <v>19669</v>
      </c>
      <c r="P26" s="211" t="s">
        <v>2137</v>
      </c>
      <c r="Q26" s="610">
        <f>COUNTIF('Hedef Liste Sinop'!A:A,A26)</f>
        <v>1</v>
      </c>
    </row>
    <row r="27" ht="15.75" hidden="1" customHeight="1">
      <c r="A27" s="211" t="s">
        <v>19646</v>
      </c>
      <c r="B27" s="211" t="s">
        <v>19647</v>
      </c>
      <c r="C27" s="212" t="s">
        <v>2897</v>
      </c>
      <c r="D27" s="211" t="s">
        <v>1507</v>
      </c>
      <c r="E27" s="213">
        <v>4531.0</v>
      </c>
      <c r="F27" s="213">
        <v>413.0</v>
      </c>
      <c r="G27" s="213">
        <v>10.0</v>
      </c>
      <c r="H27" s="213">
        <v>29.0</v>
      </c>
      <c r="I27" s="213">
        <v>39.0</v>
      </c>
      <c r="J27" s="214">
        <v>0.26</v>
      </c>
      <c r="K27" s="211" t="s">
        <v>19641</v>
      </c>
      <c r="L27" s="211">
        <v>3.682400058E9</v>
      </c>
      <c r="M27" s="211" t="s">
        <v>1350</v>
      </c>
      <c r="N27" s="211" t="s">
        <v>2520</v>
      </c>
      <c r="O27" s="211" t="s">
        <v>19648</v>
      </c>
      <c r="P27" s="211" t="s">
        <v>2137</v>
      </c>
      <c r="Q27" s="610">
        <f>COUNTIF('Hedef Liste Sinop'!A:A,A27)</f>
        <v>1</v>
      </c>
    </row>
    <row r="28" ht="15.75" hidden="1" customHeight="1">
      <c r="A28" s="211" t="s">
        <v>19583</v>
      </c>
      <c r="B28" s="211" t="s">
        <v>19584</v>
      </c>
      <c r="C28" s="212" t="s">
        <v>2897</v>
      </c>
      <c r="D28" s="211" t="s">
        <v>1378</v>
      </c>
      <c r="E28" s="213">
        <v>1084.0</v>
      </c>
      <c r="F28" s="213">
        <v>62.0</v>
      </c>
      <c r="G28" s="213">
        <v>18.0</v>
      </c>
      <c r="H28" s="213">
        <v>42.0</v>
      </c>
      <c r="I28" s="213">
        <v>60.0</v>
      </c>
      <c r="J28" s="214">
        <v>0.3</v>
      </c>
      <c r="K28" s="211" t="s">
        <v>19585</v>
      </c>
      <c r="L28" s="211">
        <v>3.682600833E9</v>
      </c>
      <c r="M28" s="211" t="s">
        <v>1350</v>
      </c>
      <c r="N28" s="211" t="s">
        <v>8131</v>
      </c>
      <c r="O28" s="211" t="s">
        <v>19586</v>
      </c>
      <c r="P28" s="211" t="s">
        <v>2137</v>
      </c>
      <c r="Q28" s="610">
        <f>COUNTIF('Hedef Liste Sinop'!A:A,A28)</f>
        <v>1</v>
      </c>
    </row>
    <row r="29" ht="15.75" hidden="1" customHeight="1">
      <c r="A29" s="211" t="s">
        <v>19692</v>
      </c>
      <c r="B29" s="211" t="s">
        <v>19693</v>
      </c>
      <c r="C29" s="212" t="s">
        <v>2897</v>
      </c>
      <c r="D29" s="211" t="s">
        <v>1950</v>
      </c>
      <c r="E29" s="213">
        <v>360.0</v>
      </c>
      <c r="F29" s="213">
        <v>9.0</v>
      </c>
      <c r="G29" s="213">
        <v>29.0</v>
      </c>
      <c r="H29" s="213">
        <v>8.0</v>
      </c>
      <c r="I29" s="213">
        <v>37.0</v>
      </c>
      <c r="J29" s="214">
        <v>0.78</v>
      </c>
      <c r="K29" s="211" t="s">
        <v>19694</v>
      </c>
      <c r="L29" s="211">
        <v>3.682616633E9</v>
      </c>
      <c r="M29" s="211" t="s">
        <v>1350</v>
      </c>
      <c r="N29" s="211" t="s">
        <v>8131</v>
      </c>
      <c r="O29" s="211" t="s">
        <v>19695</v>
      </c>
      <c r="P29" s="211" t="s">
        <v>2137</v>
      </c>
      <c r="Q29" s="610">
        <f>COUNTIF('Hedef Liste Sinop'!A:A,A29)</f>
        <v>1</v>
      </c>
    </row>
    <row r="30" ht="15.75" hidden="1" customHeight="1">
      <c r="A30" s="211" t="s">
        <v>19639</v>
      </c>
      <c r="B30" s="211" t="s">
        <v>19640</v>
      </c>
      <c r="C30" s="212" t="s">
        <v>2897</v>
      </c>
      <c r="D30" s="211" t="s">
        <v>1378</v>
      </c>
      <c r="E30" s="213">
        <v>11204.0</v>
      </c>
      <c r="F30" s="213">
        <v>643.0</v>
      </c>
      <c r="G30" s="213">
        <v>5.0</v>
      </c>
      <c r="H30" s="213">
        <v>66.0</v>
      </c>
      <c r="I30" s="213">
        <v>71.0</v>
      </c>
      <c r="J30" s="214">
        <v>0.07</v>
      </c>
      <c r="K30" s="211" t="s">
        <v>19641</v>
      </c>
      <c r="L30" s="211">
        <v>3.682400057E9</v>
      </c>
      <c r="M30" s="211" t="s">
        <v>1350</v>
      </c>
      <c r="N30" s="211" t="s">
        <v>8131</v>
      </c>
      <c r="O30" s="211" t="s">
        <v>19642</v>
      </c>
      <c r="P30" s="211" t="s">
        <v>2137</v>
      </c>
      <c r="Q30" s="610">
        <f>COUNTIF('Hedef Liste Sinop'!A:A,A30)</f>
        <v>1</v>
      </c>
    </row>
    <row r="31" ht="15.75" hidden="1" customHeight="1">
      <c r="A31" s="211" t="s">
        <v>19643</v>
      </c>
      <c r="B31" s="211" t="s">
        <v>19644</v>
      </c>
      <c r="C31" s="212" t="s">
        <v>2909</v>
      </c>
      <c r="D31" s="211" t="s">
        <v>1348</v>
      </c>
      <c r="E31" s="213">
        <v>100.0</v>
      </c>
      <c r="F31" s="211"/>
      <c r="G31" s="213">
        <v>0.0</v>
      </c>
      <c r="H31" s="213">
        <v>43.0</v>
      </c>
      <c r="I31" s="213">
        <v>43.0</v>
      </c>
      <c r="J31" s="214">
        <v>0.0</v>
      </c>
      <c r="K31" s="211" t="s">
        <v>19641</v>
      </c>
      <c r="L31" s="211">
        <v>3.682616267E9</v>
      </c>
      <c r="M31" s="211" t="s">
        <v>1350</v>
      </c>
      <c r="N31" s="211" t="s">
        <v>2520</v>
      </c>
      <c r="O31" s="211" t="s">
        <v>19645</v>
      </c>
      <c r="P31" s="211" t="s">
        <v>2137</v>
      </c>
      <c r="Q31" s="610">
        <f>COUNTIF('Hedef Liste Sinop'!A:A,A31)</f>
        <v>1</v>
      </c>
    </row>
    <row r="32" ht="15.75" hidden="1" customHeight="1">
      <c r="A32" s="211" t="s">
        <v>19774</v>
      </c>
      <c r="B32" s="211" t="s">
        <v>19775</v>
      </c>
      <c r="C32" s="212" t="s">
        <v>2897</v>
      </c>
      <c r="D32" s="211" t="s">
        <v>1364</v>
      </c>
      <c r="E32" s="213">
        <v>703.0</v>
      </c>
      <c r="F32" s="213">
        <v>36.0</v>
      </c>
      <c r="G32" s="213">
        <v>9.0</v>
      </c>
      <c r="H32" s="213">
        <v>4.0</v>
      </c>
      <c r="I32" s="213">
        <v>13.0</v>
      </c>
      <c r="J32" s="214">
        <v>0.69</v>
      </c>
      <c r="K32" s="211" t="s">
        <v>19776</v>
      </c>
      <c r="L32" s="211">
        <v>5.439472538E9</v>
      </c>
      <c r="M32" s="211" t="s">
        <v>1350</v>
      </c>
      <c r="N32" s="211" t="s">
        <v>19518</v>
      </c>
      <c r="O32" s="211" t="s">
        <v>19777</v>
      </c>
      <c r="P32" s="211" t="s">
        <v>2137</v>
      </c>
      <c r="Q32" s="610">
        <f>COUNTIF('Hedef Liste Sinop'!A:A,A32)</f>
        <v>0</v>
      </c>
    </row>
    <row r="33" ht="15.75" hidden="1" customHeight="1">
      <c r="A33" s="211" t="s">
        <v>19778</v>
      </c>
      <c r="B33" s="211" t="s">
        <v>19779</v>
      </c>
      <c r="C33" s="212" t="s">
        <v>2897</v>
      </c>
      <c r="D33" s="211" t="s">
        <v>1364</v>
      </c>
      <c r="E33" s="213">
        <v>532.0</v>
      </c>
      <c r="F33" s="213">
        <v>21.0</v>
      </c>
      <c r="G33" s="213">
        <v>10.0</v>
      </c>
      <c r="H33" s="213">
        <v>4.0</v>
      </c>
      <c r="I33" s="213">
        <v>14.0</v>
      </c>
      <c r="J33" s="214">
        <v>0.71</v>
      </c>
      <c r="K33" s="211" t="s">
        <v>19780</v>
      </c>
      <c r="L33" s="211">
        <v>5.464356891E9</v>
      </c>
      <c r="M33" s="211" t="s">
        <v>19553</v>
      </c>
      <c r="N33" s="211" t="s">
        <v>2434</v>
      </c>
      <c r="O33" s="211" t="s">
        <v>19781</v>
      </c>
      <c r="P33" s="211" t="s">
        <v>2137</v>
      </c>
      <c r="Q33" s="610">
        <f>COUNTIF('Hedef Liste Sinop'!A:A,A33)</f>
        <v>0</v>
      </c>
    </row>
    <row r="34" ht="15.75" hidden="1" customHeight="1">
      <c r="A34" s="211" t="s">
        <v>19732</v>
      </c>
      <c r="B34" s="211" t="s">
        <v>19733</v>
      </c>
      <c r="C34" s="212" t="s">
        <v>2909</v>
      </c>
      <c r="D34" s="211" t="s">
        <v>1832</v>
      </c>
      <c r="E34" s="213">
        <v>2.0</v>
      </c>
      <c r="F34" s="211"/>
      <c r="G34" s="213">
        <v>0.0</v>
      </c>
      <c r="H34" s="213">
        <v>25.0</v>
      </c>
      <c r="I34" s="213">
        <v>25.0</v>
      </c>
      <c r="J34" s="214">
        <v>0.0</v>
      </c>
      <c r="K34" s="211" t="s">
        <v>19734</v>
      </c>
      <c r="L34" s="211">
        <v>3.6826025E9</v>
      </c>
      <c r="M34" s="211" t="s">
        <v>1350</v>
      </c>
      <c r="N34" s="211" t="s">
        <v>8131</v>
      </c>
      <c r="O34" s="211" t="s">
        <v>19735</v>
      </c>
      <c r="P34" s="211" t="s">
        <v>2137</v>
      </c>
      <c r="Q34" s="610">
        <f>COUNTIF('Hedef Liste Sinop'!A:A,A34)</f>
        <v>1</v>
      </c>
    </row>
    <row r="35" ht="15.75" hidden="1" customHeight="1">
      <c r="A35" s="211" t="s">
        <v>19565</v>
      </c>
      <c r="B35" s="211" t="s">
        <v>19566</v>
      </c>
      <c r="C35" s="212" t="s">
        <v>2909</v>
      </c>
      <c r="D35" s="211" t="s">
        <v>1385</v>
      </c>
      <c r="E35" s="213">
        <v>470.0</v>
      </c>
      <c r="F35" s="211"/>
      <c r="G35" s="213">
        <v>7.0</v>
      </c>
      <c r="H35" s="213">
        <v>9.0</v>
      </c>
      <c r="I35" s="213">
        <v>16.0</v>
      </c>
      <c r="J35" s="214">
        <v>0.44</v>
      </c>
      <c r="K35" s="211" t="s">
        <v>19567</v>
      </c>
      <c r="L35" s="211">
        <v>3.682616583E9</v>
      </c>
      <c r="M35" s="211" t="s">
        <v>1350</v>
      </c>
      <c r="N35" s="211" t="s">
        <v>19782</v>
      </c>
      <c r="O35" s="211" t="s">
        <v>19569</v>
      </c>
      <c r="P35" s="211" t="s">
        <v>2137</v>
      </c>
      <c r="Q35" s="610">
        <f>COUNTIF('Hedef Liste Sinop'!A:A,A35)</f>
        <v>1</v>
      </c>
    </row>
    <row r="36" ht="15.75" hidden="1" customHeight="1">
      <c r="A36" s="211" t="s">
        <v>19561</v>
      </c>
      <c r="B36" s="211" t="s">
        <v>19562</v>
      </c>
      <c r="C36" s="212" t="s">
        <v>2909</v>
      </c>
      <c r="D36" s="211" t="s">
        <v>1378</v>
      </c>
      <c r="E36" s="213">
        <v>118.0</v>
      </c>
      <c r="F36" s="211"/>
      <c r="G36" s="213">
        <v>0.0</v>
      </c>
      <c r="H36" s="213">
        <v>44.0</v>
      </c>
      <c r="I36" s="213">
        <v>44.0</v>
      </c>
      <c r="J36" s="214">
        <v>0.0</v>
      </c>
      <c r="K36" s="211" t="s">
        <v>19563</v>
      </c>
      <c r="L36" s="211">
        <v>5.446992409E9</v>
      </c>
      <c r="M36" s="211" t="s">
        <v>1350</v>
      </c>
      <c r="N36" s="211" t="s">
        <v>8131</v>
      </c>
      <c r="O36" s="211" t="s">
        <v>19564</v>
      </c>
      <c r="P36" s="211" t="s">
        <v>2137</v>
      </c>
      <c r="Q36" s="610">
        <f>COUNTIF('Hedef Liste Sinop'!A:A,A36)</f>
        <v>1</v>
      </c>
    </row>
    <row r="37" ht="15.75" hidden="1" customHeight="1">
      <c r="A37" s="211" t="s">
        <v>19660</v>
      </c>
      <c r="B37" s="211" t="s">
        <v>19661</v>
      </c>
      <c r="C37" s="212" t="s">
        <v>2897</v>
      </c>
      <c r="D37" s="211" t="s">
        <v>1597</v>
      </c>
      <c r="E37" s="213">
        <v>936.0</v>
      </c>
      <c r="F37" s="213">
        <v>8.0</v>
      </c>
      <c r="G37" s="213">
        <v>0.0</v>
      </c>
      <c r="H37" s="213">
        <v>33.0</v>
      </c>
      <c r="I37" s="213">
        <v>33.0</v>
      </c>
      <c r="J37" s="214">
        <v>0.0</v>
      </c>
      <c r="K37" s="211" t="s">
        <v>19662</v>
      </c>
      <c r="L37" s="211">
        <v>3.682601E9</v>
      </c>
      <c r="M37" s="211" t="s">
        <v>1350</v>
      </c>
      <c r="N37" s="211" t="s">
        <v>8131</v>
      </c>
      <c r="O37" s="211" t="s">
        <v>19663</v>
      </c>
      <c r="P37" s="211" t="s">
        <v>2137</v>
      </c>
      <c r="Q37" s="610">
        <f>COUNTIF('Hedef Liste Sinop'!A:A,A37)</f>
        <v>1</v>
      </c>
    </row>
    <row r="38" ht="15.75" hidden="1" customHeight="1">
      <c r="A38" s="211" t="s">
        <v>19674</v>
      </c>
      <c r="B38" s="211" t="s">
        <v>19675</v>
      </c>
      <c r="C38" s="212" t="s">
        <v>2897</v>
      </c>
      <c r="D38" s="211" t="s">
        <v>1378</v>
      </c>
      <c r="E38" s="213">
        <v>261.0</v>
      </c>
      <c r="F38" s="211"/>
      <c r="G38" s="213">
        <v>12.0</v>
      </c>
      <c r="H38" s="213">
        <v>7.0</v>
      </c>
      <c r="I38" s="213">
        <v>19.0</v>
      </c>
      <c r="J38" s="214">
        <v>0.63</v>
      </c>
      <c r="K38" s="211" t="s">
        <v>19676</v>
      </c>
      <c r="L38" s="211">
        <v>3.682600333E9</v>
      </c>
      <c r="M38" s="211" t="s">
        <v>1350</v>
      </c>
      <c r="N38" s="211" t="s">
        <v>2520</v>
      </c>
      <c r="O38" s="211" t="s">
        <v>19677</v>
      </c>
      <c r="P38" s="211" t="s">
        <v>2137</v>
      </c>
      <c r="Q38" s="610">
        <f>COUNTIF('Hedef Liste Sinop'!A:A,A38)</f>
        <v>1</v>
      </c>
    </row>
    <row r="39" ht="15.75" hidden="1" customHeight="1">
      <c r="A39" s="211" t="s">
        <v>19544</v>
      </c>
      <c r="B39" s="211" t="s">
        <v>19545</v>
      </c>
      <c r="C39" s="212" t="s">
        <v>2897</v>
      </c>
      <c r="D39" s="211" t="s">
        <v>1577</v>
      </c>
      <c r="E39" s="213">
        <v>716.0</v>
      </c>
      <c r="F39" s="213">
        <v>35.0</v>
      </c>
      <c r="G39" s="213">
        <v>0.0</v>
      </c>
      <c r="H39" s="213">
        <v>83.0</v>
      </c>
      <c r="I39" s="213">
        <v>83.0</v>
      </c>
      <c r="J39" s="214">
        <v>0.0</v>
      </c>
      <c r="K39" s="211" t="s">
        <v>19546</v>
      </c>
      <c r="L39" s="211">
        <v>3.686131112E9</v>
      </c>
      <c r="M39" s="211" t="s">
        <v>19524</v>
      </c>
      <c r="N39" s="211" t="s">
        <v>8562</v>
      </c>
      <c r="O39" s="211" t="s">
        <v>19547</v>
      </c>
      <c r="P39" s="211" t="s">
        <v>2137</v>
      </c>
      <c r="Q39" s="610">
        <f>COUNTIF('Hedef Liste Sinop'!A:A,A39)</f>
        <v>1</v>
      </c>
    </row>
    <row r="40" ht="15.75" hidden="1" customHeight="1">
      <c r="A40" s="211" t="s">
        <v>19783</v>
      </c>
      <c r="B40" s="211" t="s">
        <v>19784</v>
      </c>
      <c r="C40" s="212" t="s">
        <v>2897</v>
      </c>
      <c r="D40" s="211" t="s">
        <v>1364</v>
      </c>
      <c r="E40" s="213">
        <v>374.0</v>
      </c>
      <c r="F40" s="213">
        <v>11.0</v>
      </c>
      <c r="G40" s="213">
        <v>30.0</v>
      </c>
      <c r="H40" s="213">
        <v>2.0</v>
      </c>
      <c r="I40" s="213">
        <v>32.0</v>
      </c>
      <c r="J40" s="214">
        <v>0.94</v>
      </c>
      <c r="K40" s="211" t="s">
        <v>19785</v>
      </c>
      <c r="L40" s="211">
        <v>5.465021045E9</v>
      </c>
      <c r="M40" s="211" t="s">
        <v>1350</v>
      </c>
      <c r="N40" s="211" t="s">
        <v>19518</v>
      </c>
      <c r="O40" s="211" t="s">
        <v>19786</v>
      </c>
      <c r="P40" s="211" t="s">
        <v>2165</v>
      </c>
      <c r="Q40" s="610">
        <f>COUNTIF('Hedef Liste Sinop'!A:A,A40)</f>
        <v>0</v>
      </c>
    </row>
    <row r="41" ht="15.75" hidden="1" customHeight="1">
      <c r="A41" s="211" t="s">
        <v>19587</v>
      </c>
      <c r="B41" s="211" t="s">
        <v>19588</v>
      </c>
      <c r="C41" s="212" t="s">
        <v>2909</v>
      </c>
      <c r="D41" s="211" t="s">
        <v>1443</v>
      </c>
      <c r="E41" s="213">
        <v>67.0</v>
      </c>
      <c r="F41" s="211"/>
      <c r="G41" s="213">
        <v>0.0</v>
      </c>
      <c r="H41" s="213">
        <v>24.0</v>
      </c>
      <c r="I41" s="213">
        <v>24.0</v>
      </c>
      <c r="J41" s="214">
        <v>0.0</v>
      </c>
      <c r="K41" s="211" t="s">
        <v>19589</v>
      </c>
      <c r="L41" s="211">
        <v>3.687182819E9</v>
      </c>
      <c r="M41" s="211" t="s">
        <v>19553</v>
      </c>
      <c r="N41" s="211" t="s">
        <v>19590</v>
      </c>
      <c r="O41" s="211" t="s">
        <v>19591</v>
      </c>
      <c r="P41" s="211" t="s">
        <v>2137</v>
      </c>
      <c r="Q41" s="610">
        <f>COUNTIF('Hedef Liste Sinop'!A:A,A41)</f>
        <v>1</v>
      </c>
    </row>
    <row r="42" ht="15.75" hidden="1" customHeight="1">
      <c r="A42" s="211" t="s">
        <v>19574</v>
      </c>
      <c r="B42" s="211" t="s">
        <v>19575</v>
      </c>
      <c r="C42" s="212" t="s">
        <v>2897</v>
      </c>
      <c r="D42" s="211" t="s">
        <v>1493</v>
      </c>
      <c r="E42" s="213">
        <v>632.0</v>
      </c>
      <c r="F42" s="213">
        <v>21.0</v>
      </c>
      <c r="G42" s="213">
        <v>0.0</v>
      </c>
      <c r="H42" s="213">
        <v>44.0</v>
      </c>
      <c r="I42" s="213">
        <v>44.0</v>
      </c>
      <c r="J42" s="214">
        <v>0.0</v>
      </c>
      <c r="K42" s="211" t="s">
        <v>19576</v>
      </c>
      <c r="L42" s="211">
        <v>3.68260188E9</v>
      </c>
      <c r="M42" s="211" t="s">
        <v>1350</v>
      </c>
      <c r="N42" s="211" t="s">
        <v>19538</v>
      </c>
      <c r="O42" s="211" t="s">
        <v>19577</v>
      </c>
      <c r="P42" s="211" t="s">
        <v>2137</v>
      </c>
      <c r="Q42" s="610">
        <f>COUNTIF('Hedef Liste Sinop'!A:A,A42)</f>
        <v>1</v>
      </c>
    </row>
    <row r="43" ht="15.75" hidden="1" customHeight="1">
      <c r="A43" s="211" t="s">
        <v>19456</v>
      </c>
      <c r="B43" s="211" t="s">
        <v>19457</v>
      </c>
      <c r="C43" s="212" t="s">
        <v>2897</v>
      </c>
      <c r="D43" s="211" t="s">
        <v>1356</v>
      </c>
      <c r="E43" s="213">
        <v>923.0</v>
      </c>
      <c r="F43" s="213">
        <v>68.0</v>
      </c>
      <c r="G43" s="213">
        <v>6.0</v>
      </c>
      <c r="H43" s="213">
        <v>15.0</v>
      </c>
      <c r="I43" s="213">
        <v>21.0</v>
      </c>
      <c r="J43" s="214">
        <v>0.29</v>
      </c>
      <c r="K43" s="211" t="s">
        <v>19711</v>
      </c>
      <c r="L43" s="211">
        <v>5.414720208E9</v>
      </c>
      <c r="M43" s="211" t="s">
        <v>1350</v>
      </c>
      <c r="N43" s="211" t="s">
        <v>2520</v>
      </c>
      <c r="O43" s="211" t="s">
        <v>19459</v>
      </c>
      <c r="P43" s="211" t="s">
        <v>2137</v>
      </c>
      <c r="Q43" s="610">
        <f>COUNTIF('Hedef Liste Sinop'!A:A,A43)</f>
        <v>1</v>
      </c>
    </row>
    <row r="44" ht="15.75" hidden="1" customHeight="1">
      <c r="A44" s="211" t="s">
        <v>19498</v>
      </c>
      <c r="B44" s="211" t="s">
        <v>19499</v>
      </c>
      <c r="C44" s="212" t="s">
        <v>2897</v>
      </c>
      <c r="D44" s="211" t="s">
        <v>1348</v>
      </c>
      <c r="E44" s="213">
        <v>528.0</v>
      </c>
      <c r="F44" s="213">
        <v>8.0</v>
      </c>
      <c r="G44" s="213">
        <v>0.0</v>
      </c>
      <c r="H44" s="213">
        <v>41.0</v>
      </c>
      <c r="I44" s="213">
        <v>41.0</v>
      </c>
      <c r="J44" s="214">
        <v>0.0</v>
      </c>
      <c r="K44" s="211" t="s">
        <v>19559</v>
      </c>
      <c r="L44" s="211">
        <v>3.682617924E9</v>
      </c>
      <c r="M44" s="211" t="s">
        <v>1350</v>
      </c>
      <c r="N44" s="211" t="s">
        <v>19560</v>
      </c>
      <c r="O44" s="211" t="s">
        <v>19501</v>
      </c>
      <c r="P44" s="211" t="s">
        <v>2137</v>
      </c>
      <c r="Q44" s="610">
        <f>COUNTIF('Hedef Liste Sinop'!A:A,A44)</f>
        <v>1</v>
      </c>
    </row>
    <row r="45" ht="15.75" hidden="1" customHeight="1">
      <c r="A45" s="211" t="s">
        <v>19787</v>
      </c>
      <c r="B45" s="211" t="s">
        <v>19788</v>
      </c>
      <c r="C45" s="212" t="s">
        <v>2897</v>
      </c>
      <c r="D45" s="211" t="s">
        <v>1493</v>
      </c>
      <c r="E45" s="213">
        <v>3748.0</v>
      </c>
      <c r="F45" s="213">
        <v>227.0</v>
      </c>
      <c r="G45" s="213">
        <v>112.0</v>
      </c>
      <c r="H45" s="213">
        <v>0.0</v>
      </c>
      <c r="I45" s="213">
        <v>112.0</v>
      </c>
      <c r="J45" s="214">
        <v>1.0</v>
      </c>
      <c r="K45" s="211" t="s">
        <v>2163</v>
      </c>
      <c r="L45" s="211">
        <v>9.999999999E9</v>
      </c>
      <c r="M45" s="211" t="s">
        <v>1350</v>
      </c>
      <c r="N45" s="211" t="s">
        <v>2520</v>
      </c>
      <c r="O45" s="211" t="s">
        <v>19789</v>
      </c>
      <c r="P45" s="211" t="s">
        <v>2165</v>
      </c>
      <c r="Q45" s="610">
        <f>COUNTIF('Hedef Liste Sinop'!A:A,A45)</f>
        <v>0</v>
      </c>
    </row>
    <row r="46" ht="15.75" hidden="1" customHeight="1">
      <c r="A46" s="211" t="s">
        <v>19790</v>
      </c>
      <c r="B46" s="211" t="s">
        <v>19791</v>
      </c>
      <c r="C46" s="212" t="s">
        <v>2897</v>
      </c>
      <c r="D46" s="211" t="s">
        <v>1348</v>
      </c>
      <c r="E46" s="213">
        <v>6110.0</v>
      </c>
      <c r="F46" s="213">
        <v>330.0</v>
      </c>
      <c r="G46" s="213">
        <v>163.0</v>
      </c>
      <c r="H46" s="213">
        <v>0.0</v>
      </c>
      <c r="I46" s="213">
        <v>163.0</v>
      </c>
      <c r="J46" s="214">
        <v>1.0</v>
      </c>
      <c r="K46" s="211" t="s">
        <v>2163</v>
      </c>
      <c r="L46" s="211">
        <v>9.999999999E9</v>
      </c>
      <c r="M46" s="211" t="s">
        <v>1350</v>
      </c>
      <c r="N46" s="211" t="s">
        <v>2520</v>
      </c>
      <c r="O46" s="211" t="s">
        <v>19792</v>
      </c>
      <c r="P46" s="211" t="s">
        <v>2165</v>
      </c>
      <c r="Q46" s="610">
        <f>COUNTIF('Hedef Liste Sinop'!A:A,A46)</f>
        <v>0</v>
      </c>
    </row>
    <row r="47" ht="15.75" hidden="1" customHeight="1">
      <c r="A47" s="211" t="s">
        <v>19488</v>
      </c>
      <c r="B47" s="211" t="s">
        <v>19489</v>
      </c>
      <c r="C47" s="212" t="s">
        <v>2897</v>
      </c>
      <c r="D47" s="211" t="s">
        <v>1507</v>
      </c>
      <c r="E47" s="213">
        <v>278.0</v>
      </c>
      <c r="F47" s="213">
        <v>46.0</v>
      </c>
      <c r="G47" s="213">
        <v>39.0</v>
      </c>
      <c r="H47" s="213">
        <v>21.0</v>
      </c>
      <c r="I47" s="213">
        <v>60.0</v>
      </c>
      <c r="J47" s="214">
        <v>0.65</v>
      </c>
      <c r="K47" s="211" t="s">
        <v>19557</v>
      </c>
      <c r="L47" s="211">
        <v>3.682605196E9</v>
      </c>
      <c r="M47" s="211" t="s">
        <v>1350</v>
      </c>
      <c r="N47" s="211" t="s">
        <v>19538</v>
      </c>
      <c r="O47" s="211" t="s">
        <v>19492</v>
      </c>
      <c r="P47" s="211" t="s">
        <v>2137</v>
      </c>
      <c r="Q47" s="610">
        <f>COUNTIF('Hedef Liste Sinop'!A:A,A47)</f>
        <v>1</v>
      </c>
    </row>
    <row r="48" ht="15.75" hidden="1" customHeight="1">
      <c r="A48" s="211" t="s">
        <v>19682</v>
      </c>
      <c r="B48" s="211" t="s">
        <v>19683</v>
      </c>
      <c r="C48" s="212" t="s">
        <v>2897</v>
      </c>
      <c r="D48" s="211" t="s">
        <v>1364</v>
      </c>
      <c r="E48" s="213">
        <v>321.0</v>
      </c>
      <c r="F48" s="213">
        <v>29.0</v>
      </c>
      <c r="G48" s="213">
        <v>7.0</v>
      </c>
      <c r="H48" s="213">
        <v>13.0</v>
      </c>
      <c r="I48" s="213">
        <v>20.0</v>
      </c>
      <c r="J48" s="214">
        <v>0.35</v>
      </c>
      <c r="K48" s="211" t="s">
        <v>3225</v>
      </c>
      <c r="L48" s="211">
        <v>3.68271504E9</v>
      </c>
      <c r="M48" s="211" t="s">
        <v>1350</v>
      </c>
      <c r="N48" s="211" t="s">
        <v>19529</v>
      </c>
      <c r="O48" s="211" t="s">
        <v>19684</v>
      </c>
      <c r="P48" s="211" t="s">
        <v>2137</v>
      </c>
      <c r="Q48" s="610">
        <f>COUNTIF('Hedef Liste Sinop'!A:A,A48)</f>
        <v>1</v>
      </c>
    </row>
    <row r="49" ht="15.75" hidden="1" customHeight="1">
      <c r="A49" s="211" t="s">
        <v>19793</v>
      </c>
      <c r="B49" s="211" t="s">
        <v>19794</v>
      </c>
      <c r="C49" s="212" t="s">
        <v>2897</v>
      </c>
      <c r="D49" s="211" t="s">
        <v>1364</v>
      </c>
      <c r="E49" s="211"/>
      <c r="F49" s="211"/>
      <c r="G49" s="213">
        <v>159.0</v>
      </c>
      <c r="H49" s="213">
        <v>13.0</v>
      </c>
      <c r="I49" s="213">
        <v>172.0</v>
      </c>
      <c r="J49" s="214">
        <v>0.92</v>
      </c>
      <c r="K49" s="211" t="s">
        <v>2216</v>
      </c>
      <c r="L49" s="211">
        <v>5.452671957E9</v>
      </c>
      <c r="M49" s="211" t="s">
        <v>1350</v>
      </c>
      <c r="N49" s="211" t="s">
        <v>19782</v>
      </c>
      <c r="O49" s="211" t="s">
        <v>19795</v>
      </c>
      <c r="P49" s="211" t="s">
        <v>2165</v>
      </c>
      <c r="Q49" s="610">
        <f>COUNTIF('Hedef Liste Sinop'!A:A,A49)</f>
        <v>0</v>
      </c>
    </row>
    <row r="50" ht="15.75" hidden="1" customHeight="1">
      <c r="A50" s="211" t="s">
        <v>19468</v>
      </c>
      <c r="B50" s="211" t="s">
        <v>19469</v>
      </c>
      <c r="C50" s="212" t="s">
        <v>2897</v>
      </c>
      <c r="D50" s="211" t="s">
        <v>1507</v>
      </c>
      <c r="E50" s="213">
        <v>289.0</v>
      </c>
      <c r="F50" s="213">
        <v>16.0</v>
      </c>
      <c r="G50" s="213">
        <v>9.0</v>
      </c>
      <c r="H50" s="213">
        <v>19.0</v>
      </c>
      <c r="I50" s="213">
        <v>28.0</v>
      </c>
      <c r="J50" s="214">
        <v>0.32</v>
      </c>
      <c r="K50" s="211" t="s">
        <v>19737</v>
      </c>
      <c r="L50" s="211">
        <v>5.436306129E9</v>
      </c>
      <c r="M50" s="211" t="s">
        <v>1350</v>
      </c>
      <c r="N50" s="211" t="s">
        <v>8131</v>
      </c>
      <c r="O50" s="211" t="s">
        <v>19472</v>
      </c>
      <c r="P50" s="211" t="s">
        <v>2137</v>
      </c>
      <c r="Q50" s="610">
        <f>COUNTIF('Hedef Liste Sinop'!A:A,A50)</f>
        <v>1</v>
      </c>
    </row>
    <row r="51" ht="15.75" hidden="1" customHeight="1">
      <c r="A51" s="211" t="s">
        <v>19451</v>
      </c>
      <c r="B51" s="211" t="s">
        <v>19452</v>
      </c>
      <c r="C51" s="212" t="s">
        <v>2897</v>
      </c>
      <c r="D51" s="211" t="s">
        <v>1385</v>
      </c>
      <c r="E51" s="213">
        <v>810.0</v>
      </c>
      <c r="F51" s="213">
        <v>114.0</v>
      </c>
      <c r="G51" s="213">
        <v>16.0</v>
      </c>
      <c r="H51" s="213">
        <v>19.0</v>
      </c>
      <c r="I51" s="213">
        <v>35.0</v>
      </c>
      <c r="J51" s="214">
        <v>0.46</v>
      </c>
      <c r="K51" s="211" t="s">
        <v>19700</v>
      </c>
      <c r="L51" s="211">
        <v>3.68260025E9</v>
      </c>
      <c r="M51" s="211" t="s">
        <v>1350</v>
      </c>
      <c r="N51" s="211" t="s">
        <v>19701</v>
      </c>
      <c r="O51" s="211" t="s">
        <v>19455</v>
      </c>
      <c r="P51" s="211" t="s">
        <v>2137</v>
      </c>
      <c r="Q51" s="610">
        <f>COUNTIF('Hedef Liste Sinop'!A:A,A51)</f>
        <v>1</v>
      </c>
    </row>
    <row r="52" ht="15.75" hidden="1" customHeight="1">
      <c r="A52" s="211" t="s">
        <v>19614</v>
      </c>
      <c r="B52" s="211" t="s">
        <v>19615</v>
      </c>
      <c r="C52" s="212" t="s">
        <v>2897</v>
      </c>
      <c r="D52" s="211" t="s">
        <v>2299</v>
      </c>
      <c r="E52" s="213">
        <v>176.0</v>
      </c>
      <c r="F52" s="213">
        <v>5.0</v>
      </c>
      <c r="G52" s="213">
        <v>0.0</v>
      </c>
      <c r="H52" s="213">
        <v>58.0</v>
      </c>
      <c r="I52" s="213">
        <v>58.0</v>
      </c>
      <c r="J52" s="214">
        <v>0.0</v>
      </c>
      <c r="K52" s="211" t="s">
        <v>19517</v>
      </c>
      <c r="L52" s="211">
        <v>5.396667034E9</v>
      </c>
      <c r="M52" s="211" t="s">
        <v>1350</v>
      </c>
      <c r="N52" s="211" t="s">
        <v>19518</v>
      </c>
      <c r="O52" s="211" t="s">
        <v>19519</v>
      </c>
      <c r="P52" s="211" t="s">
        <v>2137</v>
      </c>
      <c r="Q52" s="610">
        <f>COUNTIF('Hedef Liste Sinop'!A:A,A52)</f>
        <v>1</v>
      </c>
    </row>
    <row r="53" ht="15.75" hidden="1" customHeight="1">
      <c r="A53" s="211" t="s">
        <v>19526</v>
      </c>
      <c r="B53" s="211" t="s">
        <v>19527</v>
      </c>
      <c r="C53" s="212" t="s">
        <v>2897</v>
      </c>
      <c r="D53" s="211" t="s">
        <v>1577</v>
      </c>
      <c r="E53" s="213">
        <v>265.0</v>
      </c>
      <c r="F53" s="213">
        <v>20.0</v>
      </c>
      <c r="G53" s="213">
        <v>16.0</v>
      </c>
      <c r="H53" s="213">
        <v>114.0</v>
      </c>
      <c r="I53" s="213">
        <v>130.0</v>
      </c>
      <c r="J53" s="214">
        <v>0.12</v>
      </c>
      <c r="K53" s="211" t="s">
        <v>19528</v>
      </c>
      <c r="L53" s="211">
        <v>3.682714646E9</v>
      </c>
      <c r="M53" s="211" t="s">
        <v>1350</v>
      </c>
      <c r="N53" s="211" t="s">
        <v>19529</v>
      </c>
      <c r="O53" s="211" t="s">
        <v>19530</v>
      </c>
      <c r="P53" s="211" t="s">
        <v>2137</v>
      </c>
      <c r="Q53" s="610">
        <f>COUNTIF('Hedef Liste Sinop'!A:A,A53)</f>
        <v>1</v>
      </c>
    </row>
    <row r="54" ht="15.75" hidden="1" customHeight="1">
      <c r="A54" s="211" t="s">
        <v>19493</v>
      </c>
      <c r="B54" s="211" t="s">
        <v>19494</v>
      </c>
      <c r="C54" s="212" t="s">
        <v>2897</v>
      </c>
      <c r="D54" s="211" t="s">
        <v>1370</v>
      </c>
      <c r="E54" s="213">
        <v>4381.0</v>
      </c>
      <c r="F54" s="213">
        <v>735.0</v>
      </c>
      <c r="G54" s="213">
        <v>1.0</v>
      </c>
      <c r="H54" s="213">
        <v>15.0</v>
      </c>
      <c r="I54" s="213">
        <v>16.0</v>
      </c>
      <c r="J54" s="214">
        <v>0.06</v>
      </c>
      <c r="K54" s="211" t="s">
        <v>19672</v>
      </c>
      <c r="L54" s="211">
        <v>3.682600605E9</v>
      </c>
      <c r="M54" s="211" t="s">
        <v>1350</v>
      </c>
      <c r="N54" s="211" t="s">
        <v>8131</v>
      </c>
      <c r="O54" s="211" t="s">
        <v>19497</v>
      </c>
      <c r="P54" s="211" t="s">
        <v>2137</v>
      </c>
      <c r="Q54" s="610">
        <f>COUNTIF('Hedef Liste Sinop'!A:A,A54)</f>
        <v>1</v>
      </c>
    </row>
    <row r="55" ht="15.75" hidden="1" customHeight="1">
      <c r="A55" s="211" t="s">
        <v>19717</v>
      </c>
      <c r="B55" s="211" t="s">
        <v>19718</v>
      </c>
      <c r="C55" s="212" t="s">
        <v>2897</v>
      </c>
      <c r="D55" s="211" t="s">
        <v>2571</v>
      </c>
      <c r="E55" s="213">
        <v>6.0</v>
      </c>
      <c r="F55" s="213">
        <v>4.0</v>
      </c>
      <c r="G55" s="213">
        <v>0.0</v>
      </c>
      <c r="H55" s="213">
        <v>14.0</v>
      </c>
      <c r="I55" s="213">
        <v>14.0</v>
      </c>
      <c r="J55" s="214">
        <v>0.0</v>
      </c>
      <c r="K55" s="211" t="s">
        <v>19719</v>
      </c>
      <c r="L55" s="211">
        <v>5.452605705E9</v>
      </c>
      <c r="M55" s="211" t="s">
        <v>1350</v>
      </c>
      <c r="N55" s="211" t="s">
        <v>8131</v>
      </c>
      <c r="O55" s="211" t="s">
        <v>19720</v>
      </c>
      <c r="P55" s="211" t="s">
        <v>2137</v>
      </c>
      <c r="Q55" s="610">
        <f>COUNTIF('Hedef Liste Sinop'!A:A,A55)</f>
        <v>1</v>
      </c>
    </row>
    <row r="56" ht="15.75" hidden="1" customHeight="1">
      <c r="A56" s="211" t="s">
        <v>19464</v>
      </c>
      <c r="B56" s="211" t="s">
        <v>19465</v>
      </c>
      <c r="C56" s="212" t="s">
        <v>2897</v>
      </c>
      <c r="D56" s="211" t="s">
        <v>1378</v>
      </c>
      <c r="E56" s="213">
        <v>888.0</v>
      </c>
      <c r="F56" s="213">
        <v>100.0</v>
      </c>
      <c r="G56" s="213">
        <v>4.0</v>
      </c>
      <c r="H56" s="213">
        <v>30.0</v>
      </c>
      <c r="I56" s="213">
        <v>34.0</v>
      </c>
      <c r="J56" s="214">
        <v>0.12</v>
      </c>
      <c r="K56" s="211" t="s">
        <v>19649</v>
      </c>
      <c r="L56" s="211">
        <v>5.549607757E9</v>
      </c>
      <c r="M56" s="211" t="s">
        <v>1350</v>
      </c>
      <c r="N56" s="211" t="s">
        <v>8131</v>
      </c>
      <c r="O56" s="211" t="s">
        <v>19467</v>
      </c>
      <c r="P56" s="211" t="s">
        <v>2137</v>
      </c>
      <c r="Q56" s="610">
        <f>COUNTIF('Hedef Liste Sinop'!A:A,A56)</f>
        <v>1</v>
      </c>
    </row>
    <row r="57" ht="15.75" hidden="1" customHeight="1">
      <c r="A57" s="211" t="s">
        <v>19796</v>
      </c>
      <c r="B57" s="211" t="s">
        <v>19797</v>
      </c>
      <c r="C57" s="212" t="s">
        <v>2897</v>
      </c>
      <c r="D57" s="211" t="s">
        <v>1364</v>
      </c>
      <c r="E57" s="213">
        <v>326.0</v>
      </c>
      <c r="F57" s="213">
        <v>19.0</v>
      </c>
      <c r="G57" s="213">
        <v>8.0</v>
      </c>
      <c r="H57" s="213">
        <v>4.0</v>
      </c>
      <c r="I57" s="213">
        <v>12.0</v>
      </c>
      <c r="J57" s="214">
        <v>0.67</v>
      </c>
      <c r="K57" s="211" t="s">
        <v>19798</v>
      </c>
      <c r="L57" s="211">
        <v>3.686135252E9</v>
      </c>
      <c r="M57" s="211" t="s">
        <v>19524</v>
      </c>
      <c r="N57" s="211" t="s">
        <v>8562</v>
      </c>
      <c r="O57" s="211" t="s">
        <v>19799</v>
      </c>
      <c r="P57" s="211" t="s">
        <v>2137</v>
      </c>
      <c r="Q57" s="610">
        <f>COUNTIF('Hedef Liste Sinop'!A:A,A57)</f>
        <v>0</v>
      </c>
    </row>
    <row r="58" ht="15.75" hidden="1" customHeight="1">
      <c r="A58" s="211" t="s">
        <v>19687</v>
      </c>
      <c r="B58" s="211" t="s">
        <v>19688</v>
      </c>
      <c r="C58" s="212" t="s">
        <v>2897</v>
      </c>
      <c r="D58" s="211" t="s">
        <v>1950</v>
      </c>
      <c r="E58" s="213">
        <v>445.0</v>
      </c>
      <c r="F58" s="211"/>
      <c r="G58" s="213">
        <v>0.0</v>
      </c>
      <c r="H58" s="213">
        <v>12.0</v>
      </c>
      <c r="I58" s="213">
        <v>12.0</v>
      </c>
      <c r="J58" s="214">
        <v>0.0</v>
      </c>
      <c r="K58" s="211" t="s">
        <v>19689</v>
      </c>
      <c r="L58" s="211">
        <v>5.465868685E9</v>
      </c>
      <c r="M58" s="211" t="s">
        <v>1350</v>
      </c>
      <c r="N58" s="211" t="s">
        <v>2520</v>
      </c>
      <c r="O58" s="211" t="s">
        <v>19690</v>
      </c>
      <c r="P58" s="211" t="s">
        <v>2137</v>
      </c>
      <c r="Q58" s="610">
        <f>COUNTIF('Hedef Liste Sinop'!A:A,A58)</f>
        <v>1</v>
      </c>
    </row>
    <row r="59" ht="15.75" hidden="1" customHeight="1">
      <c r="A59" s="211" t="s">
        <v>19460</v>
      </c>
      <c r="B59" s="211" t="s">
        <v>19461</v>
      </c>
      <c r="C59" s="212" t="s">
        <v>2897</v>
      </c>
      <c r="D59" s="211" t="s">
        <v>1370</v>
      </c>
      <c r="E59" s="213">
        <v>3277.0</v>
      </c>
      <c r="F59" s="213">
        <v>167.0</v>
      </c>
      <c r="G59" s="213">
        <v>12.0</v>
      </c>
      <c r="H59" s="213">
        <v>3.0</v>
      </c>
      <c r="I59" s="213">
        <v>15.0</v>
      </c>
      <c r="J59" s="214">
        <v>0.8</v>
      </c>
      <c r="K59" s="211" t="s">
        <v>9078</v>
      </c>
      <c r="L59" s="211">
        <v>3.68260405E9</v>
      </c>
      <c r="M59" s="211" t="s">
        <v>1350</v>
      </c>
      <c r="N59" s="211" t="s">
        <v>8131</v>
      </c>
      <c r="O59" s="211" t="s">
        <v>19463</v>
      </c>
      <c r="P59" s="211" t="s">
        <v>2137</v>
      </c>
      <c r="Q59" s="610">
        <f>COUNTIF('Hedef Liste Sinop'!A:A,A59)</f>
        <v>1</v>
      </c>
    </row>
    <row r="60" ht="15.75" hidden="1" customHeight="1">
      <c r="A60" s="211" t="s">
        <v>19665</v>
      </c>
      <c r="B60" s="211" t="s">
        <v>19666</v>
      </c>
      <c r="C60" s="212" t="s">
        <v>2897</v>
      </c>
      <c r="D60" s="211" t="s">
        <v>1370</v>
      </c>
      <c r="E60" s="213">
        <v>278.0</v>
      </c>
      <c r="F60" s="213">
        <v>165.0</v>
      </c>
      <c r="G60" s="213">
        <v>0.0</v>
      </c>
      <c r="H60" s="213">
        <v>25.0</v>
      </c>
      <c r="I60" s="213">
        <v>25.0</v>
      </c>
      <c r="J60" s="214">
        <v>0.0</v>
      </c>
      <c r="K60" s="211" t="s">
        <v>19667</v>
      </c>
      <c r="L60" s="211">
        <v>5.453173094E9</v>
      </c>
      <c r="M60" s="211" t="s">
        <v>1350</v>
      </c>
      <c r="N60" s="211" t="s">
        <v>8131</v>
      </c>
      <c r="O60" s="211" t="s">
        <v>19668</v>
      </c>
      <c r="P60" s="211" t="s">
        <v>2137</v>
      </c>
      <c r="Q60" s="610">
        <f>COUNTIF('Hedef Liste Sinop'!A:A,A60)</f>
        <v>1</v>
      </c>
    </row>
    <row r="61" ht="15.75" hidden="1" customHeight="1">
      <c r="A61" s="211" t="s">
        <v>19521</v>
      </c>
      <c r="B61" s="211" t="s">
        <v>19522</v>
      </c>
      <c r="C61" s="212" t="s">
        <v>2897</v>
      </c>
      <c r="D61" s="211" t="s">
        <v>1370</v>
      </c>
      <c r="E61" s="213">
        <v>15.0</v>
      </c>
      <c r="F61" s="213">
        <v>8.0</v>
      </c>
      <c r="G61" s="213">
        <v>0.0</v>
      </c>
      <c r="H61" s="213">
        <v>66.0</v>
      </c>
      <c r="I61" s="213">
        <v>66.0</v>
      </c>
      <c r="J61" s="214">
        <v>0.0</v>
      </c>
      <c r="K61" s="211" t="s">
        <v>19523</v>
      </c>
      <c r="L61" s="211">
        <v>3.686132013E9</v>
      </c>
      <c r="M61" s="211" t="s">
        <v>19524</v>
      </c>
      <c r="N61" s="211" t="s">
        <v>8562</v>
      </c>
      <c r="O61" s="211" t="s">
        <v>19525</v>
      </c>
      <c r="P61" s="211" t="s">
        <v>2137</v>
      </c>
      <c r="Q61" s="610">
        <f>COUNTIF('Hedef Liste Sinop'!A:A,A61)</f>
        <v>1</v>
      </c>
    </row>
    <row r="62" ht="15.75" hidden="1" customHeight="1">
      <c r="A62" s="211" t="s">
        <v>19678</v>
      </c>
      <c r="B62" s="211" t="s">
        <v>19679</v>
      </c>
      <c r="C62" s="212" t="s">
        <v>2897</v>
      </c>
      <c r="D62" s="211" t="s">
        <v>1385</v>
      </c>
      <c r="E62" s="213">
        <v>192.0</v>
      </c>
      <c r="F62" s="213">
        <v>27.0</v>
      </c>
      <c r="G62" s="213">
        <v>0.0</v>
      </c>
      <c r="H62" s="213">
        <v>12.0</v>
      </c>
      <c r="I62" s="213">
        <v>12.0</v>
      </c>
      <c r="J62" s="214">
        <v>0.0</v>
      </c>
      <c r="K62" s="211" t="s">
        <v>19680</v>
      </c>
      <c r="L62" s="211">
        <v>3.68718303E9</v>
      </c>
      <c r="M62" s="211" t="s">
        <v>19553</v>
      </c>
      <c r="N62" s="211" t="s">
        <v>2434</v>
      </c>
      <c r="O62" s="211" t="s">
        <v>19681</v>
      </c>
      <c r="P62" s="211" t="s">
        <v>2137</v>
      </c>
      <c r="Q62" s="610">
        <f>COUNTIF('Hedef Liste Sinop'!A:A,A62)</f>
        <v>1</v>
      </c>
    </row>
    <row r="63" ht="15.75" hidden="1" customHeight="1">
      <c r="A63" s="211" t="s">
        <v>19535</v>
      </c>
      <c r="B63" s="211" t="s">
        <v>19536</v>
      </c>
      <c r="C63" s="212" t="s">
        <v>2897</v>
      </c>
      <c r="D63" s="211" t="s">
        <v>1832</v>
      </c>
      <c r="F63" s="211"/>
      <c r="G63" s="213">
        <v>0.0</v>
      </c>
      <c r="H63" s="213">
        <v>14.0</v>
      </c>
      <c r="I63" s="213">
        <v>14.0</v>
      </c>
      <c r="J63" s="214">
        <v>0.0</v>
      </c>
      <c r="K63" s="211" t="s">
        <v>19537</v>
      </c>
      <c r="L63" s="211">
        <v>5.445433157E9</v>
      </c>
      <c r="M63" s="211" t="s">
        <v>1350</v>
      </c>
      <c r="N63" s="211" t="s">
        <v>19538</v>
      </c>
      <c r="O63" s="211" t="s">
        <v>19539</v>
      </c>
      <c r="P63" s="211" t="s">
        <v>2137</v>
      </c>
      <c r="Q63" s="610">
        <f>COUNTIF('Hedef Liste Sinop'!A:A,A63)</f>
        <v>1</v>
      </c>
    </row>
    <row r="64" ht="15.75" hidden="1" customHeight="1">
      <c r="A64" s="211" t="s">
        <v>19579</v>
      </c>
      <c r="B64" s="211" t="s">
        <v>19580</v>
      </c>
      <c r="C64" s="212" t="s">
        <v>2897</v>
      </c>
      <c r="D64" s="211" t="s">
        <v>1789</v>
      </c>
      <c r="E64" s="213">
        <v>47.0</v>
      </c>
      <c r="F64" s="213">
        <v>47.0</v>
      </c>
      <c r="G64" s="213">
        <v>0.0</v>
      </c>
      <c r="H64" s="213">
        <v>41.0</v>
      </c>
      <c r="I64" s="213">
        <v>41.0</v>
      </c>
      <c r="J64" s="214">
        <v>0.0</v>
      </c>
      <c r="K64" s="211" t="s">
        <v>19581</v>
      </c>
      <c r="L64" s="211">
        <v>5.434526058E9</v>
      </c>
      <c r="M64" s="211" t="s">
        <v>1350</v>
      </c>
      <c r="N64" s="211" t="s">
        <v>2520</v>
      </c>
      <c r="O64" s="211" t="s">
        <v>19582</v>
      </c>
      <c r="P64" s="211" t="s">
        <v>2137</v>
      </c>
      <c r="Q64" s="610">
        <f>COUNTIF('Hedef Liste Sinop'!A:A,A64)</f>
        <v>1</v>
      </c>
    </row>
    <row r="65" ht="15.75" hidden="1" customHeight="1">
      <c r="A65" s="211" t="s">
        <v>19627</v>
      </c>
      <c r="B65" s="211" t="s">
        <v>19628</v>
      </c>
      <c r="C65" s="212" t="s">
        <v>2897</v>
      </c>
      <c r="D65" s="211" t="s">
        <v>1597</v>
      </c>
      <c r="E65" s="213">
        <v>10.0</v>
      </c>
      <c r="F65" s="213">
        <v>10.0</v>
      </c>
      <c r="G65" s="213">
        <v>0.0</v>
      </c>
      <c r="H65" s="213">
        <v>30.0</v>
      </c>
      <c r="I65" s="213">
        <v>30.0</v>
      </c>
      <c r="J65" s="214">
        <v>0.0</v>
      </c>
      <c r="K65" s="211" t="s">
        <v>19629</v>
      </c>
      <c r="L65" s="211">
        <v>5.335196563E9</v>
      </c>
      <c r="M65" s="211" t="s">
        <v>1350</v>
      </c>
      <c r="N65" s="211" t="s">
        <v>2520</v>
      </c>
      <c r="O65" s="211" t="s">
        <v>19630</v>
      </c>
      <c r="P65" s="211" t="s">
        <v>2137</v>
      </c>
      <c r="Q65" s="610">
        <f>COUNTIF('Hedef Liste Sinop'!A:A,A65)</f>
        <v>1</v>
      </c>
    </row>
    <row r="66" ht="15.75" hidden="1" customHeight="1">
      <c r="A66" s="211" t="s">
        <v>19598</v>
      </c>
      <c r="B66" s="211" t="s">
        <v>19599</v>
      </c>
      <c r="C66" s="212" t="s">
        <v>2897</v>
      </c>
      <c r="D66" s="211" t="s">
        <v>1789</v>
      </c>
      <c r="E66" s="213">
        <v>80.0</v>
      </c>
      <c r="F66" s="213">
        <v>46.0</v>
      </c>
      <c r="G66" s="213">
        <v>0.0</v>
      </c>
      <c r="H66" s="213">
        <v>39.0</v>
      </c>
      <c r="I66" s="213">
        <v>39.0</v>
      </c>
      <c r="J66" s="214">
        <v>0.0</v>
      </c>
      <c r="K66" s="211" t="s">
        <v>19600</v>
      </c>
      <c r="L66" s="211">
        <v>5.364025755E9</v>
      </c>
      <c r="M66" s="211" t="s">
        <v>1350</v>
      </c>
      <c r="N66" s="211" t="s">
        <v>8131</v>
      </c>
      <c r="O66" s="211" t="s">
        <v>19601</v>
      </c>
      <c r="P66" s="211" t="s">
        <v>2137</v>
      </c>
      <c r="Q66" s="610">
        <f>COUNTIF('Hedef Liste Sinop'!A:A,A66)</f>
        <v>1</v>
      </c>
    </row>
    <row r="67" ht="15.75" hidden="1" customHeight="1">
      <c r="A67" s="211" t="s">
        <v>19635</v>
      </c>
      <c r="B67" s="211" t="s">
        <v>19636</v>
      </c>
      <c r="C67" s="212" t="s">
        <v>2897</v>
      </c>
      <c r="D67" s="211" t="s">
        <v>1950</v>
      </c>
      <c r="E67" s="213">
        <v>55.0</v>
      </c>
      <c r="F67" s="213">
        <v>55.0</v>
      </c>
      <c r="G67" s="213">
        <v>0.0</v>
      </c>
      <c r="H67" s="213">
        <v>142.0</v>
      </c>
      <c r="I67" s="213">
        <v>142.0</v>
      </c>
      <c r="J67" s="214">
        <v>0.0</v>
      </c>
      <c r="K67" s="211" t="s">
        <v>19637</v>
      </c>
      <c r="L67" s="211">
        <v>5.326463856E9</v>
      </c>
      <c r="M67" s="211" t="s">
        <v>1350</v>
      </c>
      <c r="N67" s="211" t="s">
        <v>8131</v>
      </c>
      <c r="O67" s="211" t="s">
        <v>19638</v>
      </c>
      <c r="P67" s="211" t="s">
        <v>2137</v>
      </c>
      <c r="Q67" s="610">
        <f>COUNTIF('Hedef Liste Sinop'!A:A,A67)</f>
        <v>1</v>
      </c>
    </row>
    <row r="68" ht="15.75" hidden="1" customHeight="1">
      <c r="A68" s="211" t="s">
        <v>19610</v>
      </c>
      <c r="B68" s="211" t="s">
        <v>19611</v>
      </c>
      <c r="C68" s="212" t="s">
        <v>2897</v>
      </c>
      <c r="D68" s="211" t="s">
        <v>1789</v>
      </c>
      <c r="E68" s="213">
        <v>68.0</v>
      </c>
      <c r="F68" s="213">
        <v>37.0</v>
      </c>
      <c r="G68" s="213">
        <v>0.0</v>
      </c>
      <c r="H68" s="213">
        <v>108.0</v>
      </c>
      <c r="I68" s="213">
        <v>108.0</v>
      </c>
      <c r="J68" s="214">
        <v>0.0</v>
      </c>
      <c r="K68" s="211" t="s">
        <v>19612</v>
      </c>
      <c r="L68" s="211">
        <v>5.523074978E9</v>
      </c>
      <c r="M68" s="211" t="s">
        <v>1350</v>
      </c>
      <c r="N68" s="211" t="s">
        <v>19518</v>
      </c>
      <c r="O68" s="211" t="s">
        <v>19613</v>
      </c>
      <c r="P68" s="211" t="s">
        <v>2137</v>
      </c>
      <c r="Q68" s="610">
        <f>COUNTIF('Hedef Liste Sinop'!A:A,A68)</f>
        <v>1</v>
      </c>
    </row>
    <row r="69" ht="15.75" hidden="1" customHeight="1">
      <c r="A69" s="211" t="s">
        <v>19721</v>
      </c>
      <c r="B69" s="211" t="s">
        <v>19722</v>
      </c>
      <c r="C69" s="212" t="s">
        <v>2897</v>
      </c>
      <c r="D69" s="211" t="s">
        <v>1577</v>
      </c>
      <c r="E69" s="213">
        <v>2.0</v>
      </c>
      <c r="F69" s="211"/>
      <c r="G69" s="213">
        <v>0.0</v>
      </c>
      <c r="H69" s="213">
        <v>75.0</v>
      </c>
      <c r="I69" s="213">
        <v>75.0</v>
      </c>
      <c r="J69" s="214">
        <v>0.0</v>
      </c>
      <c r="K69" s="211" t="s">
        <v>19723</v>
      </c>
      <c r="L69" s="211">
        <v>3.683151717E9</v>
      </c>
      <c r="M69" s="211" t="s">
        <v>19620</v>
      </c>
      <c r="N69" s="211" t="s">
        <v>19621</v>
      </c>
      <c r="O69" s="211" t="s">
        <v>19724</v>
      </c>
      <c r="P69" s="211" t="s">
        <v>2137</v>
      </c>
      <c r="Q69" s="610">
        <f>COUNTIF('Hedef Liste Sinop'!A:A,A69)</f>
        <v>1</v>
      </c>
    </row>
    <row r="70" ht="15.75" hidden="1" customHeight="1">
      <c r="A70" s="211" t="s">
        <v>19696</v>
      </c>
      <c r="B70" s="211" t="s">
        <v>19697</v>
      </c>
      <c r="C70" s="212" t="s">
        <v>2897</v>
      </c>
      <c r="D70" s="211" t="s">
        <v>1789</v>
      </c>
      <c r="E70" s="213">
        <v>5.0</v>
      </c>
      <c r="F70" s="213">
        <v>5.0</v>
      </c>
      <c r="G70" s="213">
        <v>0.0</v>
      </c>
      <c r="H70" s="213">
        <v>51.0</v>
      </c>
      <c r="I70" s="213">
        <v>51.0</v>
      </c>
      <c r="J70" s="214">
        <v>0.0</v>
      </c>
      <c r="K70" s="211" t="s">
        <v>19698</v>
      </c>
      <c r="L70" s="211">
        <v>5.415666927E9</v>
      </c>
      <c r="M70" s="211" t="s">
        <v>1350</v>
      </c>
      <c r="N70" s="211" t="s">
        <v>2520</v>
      </c>
      <c r="O70" s="211" t="s">
        <v>19699</v>
      </c>
      <c r="P70" s="211" t="s">
        <v>2137</v>
      </c>
      <c r="Q70" s="610">
        <f>COUNTIF('Hedef Liste Sinop'!A:A,A70)</f>
        <v>1</v>
      </c>
    </row>
    <row r="71" ht="15.75" hidden="1" customHeight="1">
      <c r="A71" s="211" t="s">
        <v>19602</v>
      </c>
      <c r="B71" s="211" t="s">
        <v>19603</v>
      </c>
      <c r="C71" s="212" t="s">
        <v>2897</v>
      </c>
      <c r="D71" s="211" t="s">
        <v>1832</v>
      </c>
      <c r="F71" s="211"/>
      <c r="G71" s="213">
        <v>0.0</v>
      </c>
      <c r="H71" s="213">
        <v>19.0</v>
      </c>
      <c r="I71" s="213">
        <v>19.0</v>
      </c>
      <c r="J71" s="214">
        <v>0.0</v>
      </c>
      <c r="K71" s="211" t="s">
        <v>19604</v>
      </c>
      <c r="L71" s="211">
        <v>5.304658891E9</v>
      </c>
      <c r="M71" s="211" t="s">
        <v>1350</v>
      </c>
      <c r="N71" s="211" t="s">
        <v>8131</v>
      </c>
      <c r="O71" s="211" t="s">
        <v>19605</v>
      </c>
      <c r="P71" s="211" t="s">
        <v>2137</v>
      </c>
      <c r="Q71" s="610">
        <f>COUNTIF('Hedef Liste Sinop'!A:A,A71)</f>
        <v>1</v>
      </c>
    </row>
    <row r="72" ht="15.75" hidden="1" customHeight="1">
      <c r="A72" s="211" t="s">
        <v>19555</v>
      </c>
      <c r="B72" s="211" t="s">
        <v>19556</v>
      </c>
      <c r="C72" s="212" t="s">
        <v>2897</v>
      </c>
      <c r="D72" s="211" t="s">
        <v>1507</v>
      </c>
      <c r="E72" s="213">
        <v>6.0</v>
      </c>
      <c r="F72" s="213">
        <v>6.0</v>
      </c>
      <c r="G72" s="213">
        <v>0.0</v>
      </c>
      <c r="H72" s="213">
        <v>58.0</v>
      </c>
      <c r="I72" s="213">
        <v>58.0</v>
      </c>
      <c r="J72" s="214">
        <v>0.0</v>
      </c>
      <c r="K72" s="211" t="s">
        <v>19557</v>
      </c>
      <c r="L72" s="211">
        <v>3.682605196E9</v>
      </c>
      <c r="M72" s="211" t="s">
        <v>1350</v>
      </c>
      <c r="N72" s="211" t="s">
        <v>8131</v>
      </c>
      <c r="O72" s="211" t="s">
        <v>19558</v>
      </c>
      <c r="P72" s="211" t="s">
        <v>2137</v>
      </c>
      <c r="Q72" s="610">
        <f>COUNTIF('Hedef Liste Sinop'!A:A,A72)</f>
        <v>1</v>
      </c>
    </row>
    <row r="73" ht="15.75" hidden="1" customHeight="1">
      <c r="A73" s="211" t="s">
        <v>19550</v>
      </c>
      <c r="B73" s="211" t="s">
        <v>19551</v>
      </c>
      <c r="C73" s="212" t="s">
        <v>2897</v>
      </c>
      <c r="D73" s="211" t="s">
        <v>1443</v>
      </c>
      <c r="E73" s="213">
        <v>9.0</v>
      </c>
      <c r="F73" s="213">
        <v>9.0</v>
      </c>
      <c r="G73" s="213">
        <v>0.0</v>
      </c>
      <c r="H73" s="213">
        <v>26.0</v>
      </c>
      <c r="I73" s="213">
        <v>26.0</v>
      </c>
      <c r="J73" s="214">
        <v>0.0</v>
      </c>
      <c r="K73" s="211" t="s">
        <v>19552</v>
      </c>
      <c r="L73" s="211">
        <v>5.461682417E9</v>
      </c>
      <c r="M73" s="211" t="s">
        <v>19553</v>
      </c>
      <c r="N73" s="275">
        <v>44700.0</v>
      </c>
      <c r="O73" s="211" t="s">
        <v>19554</v>
      </c>
      <c r="P73" s="211" t="s">
        <v>2137</v>
      </c>
      <c r="Q73" s="610">
        <f>COUNTIF('Hedef Liste Sinop'!A:A,A73)</f>
        <v>1</v>
      </c>
    </row>
    <row r="74" ht="15.75" hidden="1" customHeight="1">
      <c r="A74" s="211" t="s">
        <v>19738</v>
      </c>
      <c r="B74" s="211" t="s">
        <v>19739</v>
      </c>
      <c r="C74" s="212" t="s">
        <v>2897</v>
      </c>
      <c r="D74" s="211" t="s">
        <v>1832</v>
      </c>
      <c r="F74" s="211"/>
      <c r="G74" s="213">
        <v>0.0</v>
      </c>
      <c r="H74" s="213">
        <v>12.0</v>
      </c>
      <c r="I74" s="213">
        <v>12.0</v>
      </c>
      <c r="J74" s="214">
        <v>0.0</v>
      </c>
      <c r="K74" s="211" t="s">
        <v>19740</v>
      </c>
      <c r="L74" s="211">
        <v>5.453989955E9</v>
      </c>
      <c r="M74" s="211" t="s">
        <v>1350</v>
      </c>
      <c r="N74" s="211" t="s">
        <v>19538</v>
      </c>
      <c r="O74" s="211" t="s">
        <v>19741</v>
      </c>
      <c r="P74" s="211" t="s">
        <v>2137</v>
      </c>
      <c r="Q74" s="610">
        <f>COUNTIF('Hedef Liste Sinop'!A:A,A74)</f>
        <v>1</v>
      </c>
    </row>
    <row r="75" ht="15.75" hidden="1" customHeight="1">
      <c r="A75" s="211" t="s">
        <v>19800</v>
      </c>
      <c r="B75" s="211" t="s">
        <v>19801</v>
      </c>
      <c r="C75" s="212" t="s">
        <v>2909</v>
      </c>
      <c r="D75" s="211" t="s">
        <v>1597</v>
      </c>
      <c r="E75" s="211"/>
      <c r="F75" s="211"/>
      <c r="G75" s="213">
        <v>0.0</v>
      </c>
      <c r="H75" s="213">
        <v>41.0</v>
      </c>
      <c r="I75" s="213">
        <v>41.0</v>
      </c>
      <c r="J75" s="214">
        <v>0.0</v>
      </c>
      <c r="K75" s="211" t="s">
        <v>19576</v>
      </c>
      <c r="L75" s="211">
        <v>5.43437014E9</v>
      </c>
      <c r="M75" s="211" t="s">
        <v>1350</v>
      </c>
      <c r="N75" s="211" t="s">
        <v>19538</v>
      </c>
      <c r="O75" s="211" t="s">
        <v>19577</v>
      </c>
      <c r="P75" s="211" t="s">
        <v>2137</v>
      </c>
      <c r="Q75" s="610">
        <f>COUNTIF('Hedef Liste Sinop'!A:A,A75)</f>
        <v>0</v>
      </c>
    </row>
    <row r="76" ht="15.75" hidden="1" customHeight="1">
      <c r="A76" s="211" t="s">
        <v>19631</v>
      </c>
      <c r="B76" s="211" t="s">
        <v>19632</v>
      </c>
      <c r="C76" s="212" t="s">
        <v>2897</v>
      </c>
      <c r="D76" s="211" t="s">
        <v>1597</v>
      </c>
      <c r="E76" s="213">
        <v>11.0</v>
      </c>
      <c r="F76" s="213">
        <v>11.0</v>
      </c>
      <c r="G76" s="213">
        <v>0.0</v>
      </c>
      <c r="H76" s="213">
        <v>14.0</v>
      </c>
      <c r="I76" s="213">
        <v>14.0</v>
      </c>
      <c r="J76" s="214">
        <v>0.0</v>
      </c>
      <c r="K76" s="211" t="s">
        <v>19633</v>
      </c>
      <c r="L76" s="211">
        <v>3.682613311E9</v>
      </c>
      <c r="M76" s="211" t="s">
        <v>1350</v>
      </c>
      <c r="N76" s="211" t="s">
        <v>2520</v>
      </c>
      <c r="O76" s="211" t="s">
        <v>19634</v>
      </c>
      <c r="P76" s="211" t="s">
        <v>2137</v>
      </c>
      <c r="Q76" s="610">
        <f>COUNTIF('Hedef Liste Sinop'!A:A,A76)</f>
        <v>1</v>
      </c>
    </row>
    <row r="77" ht="15.75" hidden="1" customHeight="1">
      <c r="A77" s="211" t="s">
        <v>19802</v>
      </c>
      <c r="B77" s="211" t="s">
        <v>19803</v>
      </c>
      <c r="C77" s="212" t="s">
        <v>2897</v>
      </c>
      <c r="D77" s="211" t="s">
        <v>1364</v>
      </c>
      <c r="E77" s="213">
        <v>122.0</v>
      </c>
      <c r="F77" s="213">
        <v>50.0</v>
      </c>
      <c r="G77" s="213">
        <v>6.0</v>
      </c>
      <c r="H77" s="213">
        <v>1.0</v>
      </c>
      <c r="I77" s="213">
        <v>7.0</v>
      </c>
      <c r="J77" s="214">
        <v>0.86</v>
      </c>
      <c r="K77" s="211" t="s">
        <v>19804</v>
      </c>
      <c r="L77" s="211">
        <v>5.433544457E9</v>
      </c>
      <c r="M77" s="211" t="s">
        <v>19553</v>
      </c>
      <c r="N77" s="211" t="s">
        <v>2434</v>
      </c>
      <c r="O77" s="211" t="s">
        <v>19805</v>
      </c>
      <c r="P77" s="211" t="s">
        <v>2137</v>
      </c>
      <c r="Q77" s="610">
        <f>COUNTIF('Hedef Liste Sinop'!A:A,A77)</f>
        <v>0</v>
      </c>
    </row>
    <row r="78" ht="15.75" hidden="1" customHeight="1">
      <c r="A78" s="211" t="s">
        <v>19623</v>
      </c>
      <c r="B78" s="211" t="s">
        <v>19624</v>
      </c>
      <c r="C78" s="212" t="s">
        <v>2897</v>
      </c>
      <c r="D78" s="211" t="s">
        <v>1370</v>
      </c>
      <c r="E78" s="211"/>
      <c r="F78" s="211"/>
      <c r="G78" s="213">
        <v>0.0</v>
      </c>
      <c r="H78" s="213">
        <v>21.0</v>
      </c>
      <c r="I78" s="213">
        <v>21.0</v>
      </c>
      <c r="J78" s="214">
        <v>0.0</v>
      </c>
      <c r="K78" s="211" t="s">
        <v>19625</v>
      </c>
      <c r="L78" s="211">
        <v>3.682600031E9</v>
      </c>
      <c r="M78" s="211" t="s">
        <v>1350</v>
      </c>
      <c r="N78" s="211" t="s">
        <v>2520</v>
      </c>
      <c r="O78" s="211" t="s">
        <v>19626</v>
      </c>
      <c r="P78" s="211" t="s">
        <v>2137</v>
      </c>
      <c r="Q78" s="610">
        <f>COUNTIF('Hedef Liste Sinop'!A:A,A78)</f>
        <v>1</v>
      </c>
    </row>
    <row r="79" ht="15.75" hidden="1" customHeight="1">
      <c r="A79" s="211" t="s">
        <v>19617</v>
      </c>
      <c r="B79" s="211" t="s">
        <v>19618</v>
      </c>
      <c r="C79" s="212" t="s">
        <v>2897</v>
      </c>
      <c r="D79" s="211" t="s">
        <v>1370</v>
      </c>
      <c r="E79" s="213">
        <v>1.0</v>
      </c>
      <c r="F79" s="213">
        <v>1.0</v>
      </c>
      <c r="G79" s="213">
        <v>0.0</v>
      </c>
      <c r="H79" s="213">
        <v>13.0</v>
      </c>
      <c r="I79" s="213">
        <v>13.0</v>
      </c>
      <c r="J79" s="214">
        <v>0.0</v>
      </c>
      <c r="K79" s="211" t="s">
        <v>19619</v>
      </c>
      <c r="L79" s="211">
        <v>5.316379077E9</v>
      </c>
      <c r="M79" s="211" t="s">
        <v>19620</v>
      </c>
      <c r="N79" s="211" t="s">
        <v>19621</v>
      </c>
      <c r="O79" s="211" t="s">
        <v>19622</v>
      </c>
      <c r="P79" s="211" t="s">
        <v>2137</v>
      </c>
      <c r="Q79" s="610">
        <f>COUNTIF('Hedef Liste Sinop'!A:A,A79)</f>
        <v>1</v>
      </c>
    </row>
    <row r="80" ht="15.75" hidden="1" customHeight="1">
      <c r="A80" s="211" t="s">
        <v>19656</v>
      </c>
      <c r="B80" s="211" t="s">
        <v>19657</v>
      </c>
      <c r="C80" s="212" t="s">
        <v>2897</v>
      </c>
      <c r="D80" s="211" t="s">
        <v>1443</v>
      </c>
      <c r="F80" s="211"/>
      <c r="G80" s="213">
        <v>0.0</v>
      </c>
      <c r="H80" s="213">
        <v>11.0</v>
      </c>
      <c r="I80" s="213">
        <v>11.0</v>
      </c>
      <c r="J80" s="214">
        <v>0.0</v>
      </c>
      <c r="K80" s="211" t="s">
        <v>19658</v>
      </c>
      <c r="L80" s="211">
        <v>5.060965731E9</v>
      </c>
      <c r="M80" s="211" t="s">
        <v>19553</v>
      </c>
      <c r="N80" s="275">
        <v>44700.0</v>
      </c>
      <c r="O80" s="211" t="s">
        <v>19659</v>
      </c>
      <c r="P80" s="211" t="s">
        <v>2137</v>
      </c>
      <c r="Q80" s="610">
        <f>COUNTIF('Hedef Liste Sinop'!A:A,A80)</f>
        <v>1</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80">
    <filterColumn colId="9">
      <filters>
        <filter val="59%"/>
        <filter val="100%"/>
        <filter val="35%"/>
        <filter val="23%"/>
        <filter val="89%"/>
        <filter val="45%"/>
        <filter val="65%"/>
        <filter val="97%"/>
        <filter val="63%"/>
        <filter val="81%"/>
        <filter val="91%"/>
        <filter val="7%"/>
        <filter val="5%"/>
        <filter val="26%"/>
        <filter val="46%"/>
        <filter val="78%"/>
        <filter val="12%"/>
        <filter val="44%"/>
        <filter val="32%"/>
        <filter val="30%"/>
        <filter val="84%"/>
        <filter val="94%"/>
        <filter val="92%"/>
        <filter val="80%"/>
        <filter val="6%"/>
        <filter val="0%"/>
        <filter val="29%"/>
        <filter val="17%"/>
      </filters>
    </filterColumn>
    <filterColumn colId="2">
      <filters>
        <filter val="DOĞRU"/>
      </filters>
    </filterColumn>
    <filterColumn colId="15">
      <filters>
        <filter val="Geleneksel"/>
      </filters>
    </filterColumn>
    <filterColumn colId="16">
      <filters>
        <filter val="0"/>
      </filters>
    </filterColumn>
  </autoFilter>
  <customSheetViews>
    <customSheetView guid="{065C6842-6D87-4E0A-82DC-3CF83A417642}" filter="1" showAutoFilter="1">
      <autoFilter ref="$A$1:$Q$80">
        <filterColumn colId="16">
          <filters>
            <filter val="0"/>
          </filters>
        </filterColumn>
        <filterColumn colId="15">
          <filters>
            <filter val="Geleneksel"/>
          </filters>
        </filterColumn>
      </autoFilter>
      <extLst>
        <ext uri="GoogleSheetsCustomDataVersion1">
          <go:sheetsCustomData xmlns:go="http://customooxmlschemas.google.com/" filterViewId="1205334838"/>
        </ext>
      </extLst>
    </customSheetView>
  </customSheetViews>
  <mergeCells count="4">
    <mergeCell ref="D63:E63"/>
    <mergeCell ref="D71:E71"/>
    <mergeCell ref="D74:E74"/>
    <mergeCell ref="D80:E80"/>
  </mergeCell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8" max="18" width="19.38"/>
    <col customWidth="1" min="21" max="21" width="26.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2" t="s">
        <v>1340</v>
      </c>
      <c r="AG1" s="202" t="s">
        <v>1341</v>
      </c>
      <c r="AH1" s="203" t="s">
        <v>1342</v>
      </c>
      <c r="AI1" s="204" t="s">
        <v>1343</v>
      </c>
      <c r="AJ1" s="204" t="s">
        <v>1344</v>
      </c>
      <c r="AK1" s="204" t="s">
        <v>1345</v>
      </c>
      <c r="AL1" s="204" t="s">
        <v>1346</v>
      </c>
      <c r="AM1" s="204" t="s">
        <v>1347</v>
      </c>
    </row>
    <row r="2" ht="15.75" customHeight="1">
      <c r="A2" s="196" t="s">
        <v>19806</v>
      </c>
      <c r="B2" s="196" t="s">
        <v>19807</v>
      </c>
      <c r="C2" s="196" t="b">
        <f>VLOOKUP(A2,'import Ordu'!A:P,3,0)</f>
        <v>1</v>
      </c>
      <c r="D2" s="196" t="s">
        <v>1378</v>
      </c>
      <c r="E2" s="196">
        <f>VLOOKUP(A2,'import Ordu'!A:P,5,0)</f>
        <v>2336</v>
      </c>
      <c r="F2" s="196">
        <f>VLOOKUP(A2,'import Ordu'!A:P,6,0)</f>
        <v>143</v>
      </c>
      <c r="G2" s="196">
        <f>VLOOKUP(A2,'import Ordu'!A:P,7,0)</f>
        <v>0</v>
      </c>
      <c r="H2" s="196">
        <f>VLOOKUP(A2,'import Ordu'!A:P,8,0)</f>
        <v>66</v>
      </c>
      <c r="I2" s="196">
        <f>VLOOKUP(A2,'import Ordu'!A:P,9,0)</f>
        <v>66</v>
      </c>
      <c r="J2" s="205">
        <f>VLOOKUP(A2,'import Ordu'!A:P,10,0)</f>
        <v>0</v>
      </c>
      <c r="K2" s="196" t="s">
        <v>19808</v>
      </c>
      <c r="L2" s="196">
        <v>4.522340666E9</v>
      </c>
      <c r="M2" s="196" t="s">
        <v>19809</v>
      </c>
      <c r="N2" s="196" t="s">
        <v>19810</v>
      </c>
      <c r="O2" s="196" t="s">
        <v>19811</v>
      </c>
      <c r="P2" s="230" t="str">
        <f>VLOOKUP(A2,'import Ordu'!A:P,16,0)</f>
        <v>Geleneksel</v>
      </c>
      <c r="Q2" s="1" t="b">
        <v>1</v>
      </c>
      <c r="R2" s="1"/>
      <c r="S2" s="1"/>
      <c r="T2" s="1"/>
      <c r="U2" s="1" t="s">
        <v>19812</v>
      </c>
      <c r="V2" s="208"/>
      <c r="W2" s="208"/>
      <c r="X2" s="1"/>
      <c r="Y2" s="1" t="s">
        <v>1353</v>
      </c>
      <c r="Z2" s="208">
        <v>44342.0</v>
      </c>
      <c r="AA2" s="1"/>
      <c r="AB2" s="208"/>
      <c r="AC2" s="1"/>
      <c r="AD2" s="208"/>
      <c r="AE2" s="1"/>
      <c r="AF2" s="208"/>
      <c r="AG2" s="1"/>
      <c r="AH2" s="208"/>
      <c r="AI2" s="1"/>
      <c r="AJ2" s="1"/>
      <c r="AK2" s="1"/>
      <c r="AL2" s="1"/>
      <c r="AM2" s="1"/>
    </row>
    <row r="3" ht="15.75" customHeight="1">
      <c r="A3" s="196" t="s">
        <v>19813</v>
      </c>
      <c r="B3" s="196" t="s">
        <v>19814</v>
      </c>
      <c r="C3" s="196" t="b">
        <f>VLOOKUP(A3,'import Ordu'!A:P,3,0)</f>
        <v>1</v>
      </c>
      <c r="D3" s="196" t="s">
        <v>1370</v>
      </c>
      <c r="E3" s="196">
        <f>VLOOKUP(A3,'import Ordu'!A:P,5,0)</f>
        <v>3969</v>
      </c>
      <c r="F3" s="196">
        <f>VLOOKUP(A3,'import Ordu'!A:P,6,0)</f>
        <v>211</v>
      </c>
      <c r="G3" s="196">
        <f>VLOOKUP(A3,'import Ordu'!A:P,7,0)</f>
        <v>0</v>
      </c>
      <c r="H3" s="196">
        <f>VLOOKUP(A3,'import Ordu'!A:P,8,0)</f>
        <v>52</v>
      </c>
      <c r="I3" s="196">
        <f>VLOOKUP(A3,'import Ordu'!A:P,9,0)</f>
        <v>52</v>
      </c>
      <c r="J3" s="205">
        <f>VLOOKUP(A3,'import Ordu'!A:P,10,0)</f>
        <v>0</v>
      </c>
      <c r="K3" s="196" t="s">
        <v>19808</v>
      </c>
      <c r="L3" s="196">
        <v>4.522141546E9</v>
      </c>
      <c r="M3" s="196" t="s">
        <v>19809</v>
      </c>
      <c r="N3" s="196" t="s">
        <v>19815</v>
      </c>
      <c r="O3" s="196" t="s">
        <v>19816</v>
      </c>
      <c r="P3" s="230" t="str">
        <f>VLOOKUP(A3,'import Ordu'!A:P,16,0)</f>
        <v>Geleneksel</v>
      </c>
      <c r="Q3" s="1" t="b">
        <v>1</v>
      </c>
      <c r="R3" s="1"/>
      <c r="S3" s="1"/>
      <c r="T3" s="1"/>
      <c r="U3" s="1" t="s">
        <v>19817</v>
      </c>
      <c r="V3" s="208"/>
      <c r="W3" s="208"/>
      <c r="X3" s="1"/>
      <c r="Y3" s="1" t="s">
        <v>1353</v>
      </c>
      <c r="Z3" s="208">
        <v>44340.0</v>
      </c>
      <c r="AA3" s="1" t="s">
        <v>1353</v>
      </c>
      <c r="AB3" s="208">
        <v>44350.0</v>
      </c>
      <c r="AC3" s="1"/>
      <c r="AD3" s="208"/>
      <c r="AE3" s="1"/>
      <c r="AF3" s="208"/>
      <c r="AG3" s="1"/>
      <c r="AH3" s="208"/>
      <c r="AI3" s="1"/>
      <c r="AJ3" s="1" t="s">
        <v>859</v>
      </c>
      <c r="AK3" s="1"/>
      <c r="AL3" s="1"/>
      <c r="AM3" s="1"/>
    </row>
    <row r="4" ht="15.75" customHeight="1">
      <c r="A4" s="196" t="s">
        <v>19818</v>
      </c>
      <c r="B4" s="196" t="s">
        <v>19819</v>
      </c>
      <c r="C4" s="196" t="b">
        <f>VLOOKUP(A4,'import Ordu'!A:P,3,0)</f>
        <v>1</v>
      </c>
      <c r="D4" s="196" t="s">
        <v>1950</v>
      </c>
      <c r="E4" s="196">
        <f>VLOOKUP(A4,'import Ordu'!A:P,5,0)</f>
        <v>1320</v>
      </c>
      <c r="F4" s="196">
        <f>VLOOKUP(A4,'import Ordu'!A:P,6,0)</f>
        <v>59</v>
      </c>
      <c r="G4" s="196">
        <f>VLOOKUP(A4,'import Ordu'!A:P,7,0)</f>
        <v>43</v>
      </c>
      <c r="H4" s="196">
        <f>VLOOKUP(A4,'import Ordu'!A:P,8,0)</f>
        <v>45</v>
      </c>
      <c r="I4" s="196">
        <f>VLOOKUP(A4,'import Ordu'!A:P,9,0)</f>
        <v>88</v>
      </c>
      <c r="J4" s="205">
        <f>VLOOKUP(A4,'import Ordu'!A:P,10,0)</f>
        <v>0.49</v>
      </c>
      <c r="K4" s="196" t="s">
        <v>19820</v>
      </c>
      <c r="L4" s="196">
        <v>4.522255705E9</v>
      </c>
      <c r="M4" s="196" t="s">
        <v>19809</v>
      </c>
      <c r="N4" s="196" t="s">
        <v>19815</v>
      </c>
      <c r="O4" s="196" t="s">
        <v>19821</v>
      </c>
      <c r="P4" s="230" t="str">
        <f>VLOOKUP(A4,'import Ordu'!A:P,16,0)</f>
        <v>Geleneksel</v>
      </c>
      <c r="Q4" s="1" t="b">
        <v>0</v>
      </c>
      <c r="R4" s="1" t="s">
        <v>32</v>
      </c>
      <c r="S4" s="1"/>
      <c r="T4" s="1"/>
      <c r="U4" s="1" t="s">
        <v>19822</v>
      </c>
      <c r="V4" s="208"/>
      <c r="W4" s="208"/>
      <c r="X4" s="1"/>
      <c r="Y4" s="1" t="s">
        <v>1353</v>
      </c>
      <c r="Z4" s="208">
        <v>44340.0</v>
      </c>
      <c r="AA4" s="1" t="s">
        <v>1353</v>
      </c>
      <c r="AB4" s="208">
        <v>44350.0</v>
      </c>
      <c r="AC4" s="1"/>
      <c r="AD4" s="208"/>
      <c r="AE4" s="1"/>
      <c r="AF4" s="208"/>
      <c r="AG4" s="1"/>
      <c r="AH4" s="208"/>
      <c r="AI4" s="1"/>
      <c r="AJ4" s="1" t="s">
        <v>859</v>
      </c>
      <c r="AK4" s="1"/>
      <c r="AL4" s="1"/>
      <c r="AM4" s="1"/>
    </row>
    <row r="5" ht="15.75" customHeight="1">
      <c r="A5" s="196" t="s">
        <v>19823</v>
      </c>
      <c r="B5" s="196" t="s">
        <v>19824</v>
      </c>
      <c r="C5" s="196" t="b">
        <f>VLOOKUP(A5,'import Ordu'!A:P,3,0)</f>
        <v>1</v>
      </c>
      <c r="D5" s="196" t="s">
        <v>1370</v>
      </c>
      <c r="E5" s="196">
        <f>VLOOKUP(A5,'import Ordu'!A:P,5,0)</f>
        <v>1528</v>
      </c>
      <c r="F5" s="196">
        <f>VLOOKUP(A5,'import Ordu'!A:P,6,0)</f>
        <v>92</v>
      </c>
      <c r="G5" s="196">
        <f>VLOOKUP(A5,'import Ordu'!A:P,7,0)</f>
        <v>0</v>
      </c>
      <c r="H5" s="196">
        <f>VLOOKUP(A5,'import Ordu'!A:P,8,0)</f>
        <v>39</v>
      </c>
      <c r="I5" s="196">
        <f>VLOOKUP(A5,'import Ordu'!A:P,9,0)</f>
        <v>39</v>
      </c>
      <c r="J5" s="205">
        <f>VLOOKUP(A5,'import Ordu'!A:P,10,0)</f>
        <v>0</v>
      </c>
      <c r="K5" s="196" t="s">
        <v>19825</v>
      </c>
      <c r="L5" s="196">
        <v>4.522229595E9</v>
      </c>
      <c r="M5" s="196" t="s">
        <v>19809</v>
      </c>
      <c r="N5" s="196" t="s">
        <v>2520</v>
      </c>
      <c r="O5" s="196" t="s">
        <v>19826</v>
      </c>
      <c r="P5" s="230" t="str">
        <f>VLOOKUP(A5,'import Ordu'!A:P,16,0)</f>
        <v>Geleneksel</v>
      </c>
      <c r="Q5" s="1" t="b">
        <v>1</v>
      </c>
      <c r="R5" s="1"/>
      <c r="S5" s="1"/>
      <c r="T5" s="1"/>
      <c r="U5" s="1" t="s">
        <v>19827</v>
      </c>
      <c r="V5" s="208"/>
      <c r="W5" s="208"/>
      <c r="X5" s="1"/>
      <c r="Y5" s="1" t="s">
        <v>1353</v>
      </c>
      <c r="Z5" s="208">
        <v>44342.0</v>
      </c>
      <c r="AA5" s="1" t="s">
        <v>1353</v>
      </c>
      <c r="AB5" s="208">
        <v>44350.0</v>
      </c>
      <c r="AC5" s="1"/>
      <c r="AD5" s="208"/>
      <c r="AE5" s="1"/>
      <c r="AF5" s="208"/>
      <c r="AG5" s="1"/>
      <c r="AH5" s="208"/>
      <c r="AI5" s="1"/>
      <c r="AJ5" s="1" t="s">
        <v>859</v>
      </c>
      <c r="AK5" s="1"/>
      <c r="AL5" s="1"/>
      <c r="AM5" s="1"/>
    </row>
    <row r="6" ht="15.75" customHeight="1">
      <c r="A6" s="196" t="s">
        <v>19828</v>
      </c>
      <c r="B6" s="196" t="s">
        <v>19829</v>
      </c>
      <c r="C6" s="196" t="b">
        <f>VLOOKUP(A6,'import Ordu'!A:P,3,0)</f>
        <v>1</v>
      </c>
      <c r="D6" s="196" t="s">
        <v>1507</v>
      </c>
      <c r="E6" s="196">
        <f>VLOOKUP(A6,'import Ordu'!A:P,5,0)</f>
        <v>1304</v>
      </c>
      <c r="F6" s="196">
        <f>VLOOKUP(A6,'import Ordu'!A:P,6,0)</f>
        <v>59</v>
      </c>
      <c r="G6" s="196">
        <f>VLOOKUP(A6,'import Ordu'!A:P,7,0)</f>
        <v>0</v>
      </c>
      <c r="H6" s="196">
        <f>VLOOKUP(A6,'import Ordu'!A:P,8,0)</f>
        <v>53</v>
      </c>
      <c r="I6" s="196">
        <f>VLOOKUP(A6,'import Ordu'!A:P,9,0)</f>
        <v>53</v>
      </c>
      <c r="J6" s="205">
        <f>VLOOKUP(A6,'import Ordu'!A:P,10,0)</f>
        <v>0</v>
      </c>
      <c r="K6" s="196" t="s">
        <v>19830</v>
      </c>
      <c r="L6" s="196">
        <v>4.526660555E9</v>
      </c>
      <c r="M6" s="196" t="s">
        <v>19809</v>
      </c>
      <c r="N6" s="196" t="s">
        <v>3764</v>
      </c>
      <c r="O6" s="196" t="s">
        <v>19831</v>
      </c>
      <c r="P6" s="230" t="str">
        <f>VLOOKUP(A6,'import Ordu'!A:P,16,0)</f>
        <v>Geleneksel</v>
      </c>
      <c r="Q6" s="1" t="b">
        <v>0</v>
      </c>
      <c r="R6" s="1" t="s">
        <v>29</v>
      </c>
      <c r="S6" s="1"/>
      <c r="T6" s="1"/>
      <c r="U6" s="1" t="s">
        <v>19832</v>
      </c>
      <c r="V6" s="208"/>
      <c r="W6" s="208"/>
      <c r="X6" s="1"/>
      <c r="Y6" s="1" t="s">
        <v>43</v>
      </c>
      <c r="Z6" s="208">
        <v>44342.0</v>
      </c>
      <c r="AA6" s="1" t="s">
        <v>43</v>
      </c>
      <c r="AB6" s="208">
        <v>44347.0</v>
      </c>
      <c r="AC6" s="1" t="s">
        <v>1475</v>
      </c>
      <c r="AD6" s="208">
        <v>44351.0</v>
      </c>
      <c r="AE6" s="1" t="s">
        <v>1353</v>
      </c>
      <c r="AF6" s="208"/>
      <c r="AG6" s="1" t="s">
        <v>1353</v>
      </c>
      <c r="AH6" s="208">
        <v>44358.0</v>
      </c>
      <c r="AI6" s="1"/>
      <c r="AJ6" s="1"/>
      <c r="AK6" s="1" t="s">
        <v>929</v>
      </c>
      <c r="AL6" s="1" t="s">
        <v>929</v>
      </c>
      <c r="AM6" s="1" t="s">
        <v>814</v>
      </c>
    </row>
    <row r="7" ht="15.75" customHeight="1">
      <c r="A7" s="196" t="s">
        <v>19833</v>
      </c>
      <c r="B7" s="196" t="s">
        <v>19834</v>
      </c>
      <c r="C7" s="196" t="b">
        <f>VLOOKUP(A7,'import Ordu'!A:P,3,0)</f>
        <v>1</v>
      </c>
      <c r="D7" s="196" t="s">
        <v>1385</v>
      </c>
      <c r="E7" s="196">
        <f>VLOOKUP(A7,'import Ordu'!A:P,5,0)</f>
        <v>680</v>
      </c>
      <c r="F7" s="196">
        <f>VLOOKUP(A7,'import Ordu'!A:P,6,0)</f>
        <v>268</v>
      </c>
      <c r="G7" s="196">
        <f>VLOOKUP(A7,'import Ordu'!A:P,7,0)</f>
        <v>0</v>
      </c>
      <c r="H7" s="196">
        <f>VLOOKUP(A7,'import Ordu'!A:P,8,0)</f>
        <v>193</v>
      </c>
      <c r="I7" s="196">
        <f>VLOOKUP(A7,'import Ordu'!A:P,9,0)</f>
        <v>193</v>
      </c>
      <c r="J7" s="205">
        <f>VLOOKUP(A7,'import Ordu'!A:P,10,0)</f>
        <v>0</v>
      </c>
      <c r="K7" s="196" t="s">
        <v>19835</v>
      </c>
      <c r="L7" s="196">
        <v>4.528880444E9</v>
      </c>
      <c r="M7" s="196" t="s">
        <v>19809</v>
      </c>
      <c r="N7" s="196" t="s">
        <v>3764</v>
      </c>
      <c r="O7" s="196" t="s">
        <v>19836</v>
      </c>
      <c r="P7" s="230" t="str">
        <f>VLOOKUP(A7,'import Ordu'!A:P,16,0)</f>
        <v>Geleneksel</v>
      </c>
      <c r="Q7" s="1" t="b">
        <v>0</v>
      </c>
      <c r="R7" s="1"/>
      <c r="S7" s="1"/>
      <c r="T7" s="1"/>
      <c r="U7" s="1"/>
      <c r="V7" s="208"/>
      <c r="W7" s="611"/>
      <c r="X7" s="1"/>
      <c r="Y7" s="1"/>
      <c r="Z7" s="208"/>
      <c r="AA7" s="1"/>
      <c r="AB7" s="208"/>
      <c r="AC7" s="1"/>
      <c r="AD7" s="208"/>
      <c r="AE7" s="1"/>
      <c r="AF7" s="208"/>
      <c r="AG7" s="1"/>
      <c r="AH7" s="208"/>
      <c r="AI7" s="1"/>
      <c r="AJ7" s="1"/>
      <c r="AK7" s="1"/>
      <c r="AL7" s="1"/>
      <c r="AM7" s="1"/>
    </row>
    <row r="8" ht="15.75" customHeight="1">
      <c r="A8" s="196" t="s">
        <v>19837</v>
      </c>
      <c r="B8" s="196" t="s">
        <v>19838</v>
      </c>
      <c r="C8" s="196" t="b">
        <f>VLOOKUP(A8,'import Ordu'!A:P,3,0)</f>
        <v>1</v>
      </c>
      <c r="D8" s="196" t="s">
        <v>1832</v>
      </c>
      <c r="E8" s="196">
        <f>VLOOKUP(A8,'import Ordu'!A:P,5,0)</f>
        <v>410</v>
      </c>
      <c r="F8" s="196">
        <f>VLOOKUP(A8,'import Ordu'!A:P,6,0)</f>
        <v>0</v>
      </c>
      <c r="G8" s="196">
        <f>VLOOKUP(A8,'import Ordu'!A:P,7,0)</f>
        <v>0</v>
      </c>
      <c r="H8" s="196">
        <f>VLOOKUP(A8,'import Ordu'!A:P,8,0)</f>
        <v>2</v>
      </c>
      <c r="I8" s="196">
        <f>VLOOKUP(A8,'import Ordu'!A:P,9,0)</f>
        <v>2</v>
      </c>
      <c r="J8" s="205">
        <f>VLOOKUP(A8,'import Ordu'!A:P,10,0)</f>
        <v>0</v>
      </c>
      <c r="K8" s="196" t="s">
        <v>19839</v>
      </c>
      <c r="L8" s="196">
        <v>5.317380052E9</v>
      </c>
      <c r="M8" s="196" t="s">
        <v>19809</v>
      </c>
      <c r="N8" s="196" t="s">
        <v>2520</v>
      </c>
      <c r="O8" s="196" t="s">
        <v>19826</v>
      </c>
      <c r="P8" s="230" t="str">
        <f>VLOOKUP(A8,'import Ordu'!A:P,16,0)</f>
        <v>Geleneksel</v>
      </c>
      <c r="Q8" s="1" t="b">
        <v>0</v>
      </c>
      <c r="R8" s="1" t="s">
        <v>39</v>
      </c>
      <c r="S8" s="1" t="s">
        <v>100</v>
      </c>
      <c r="T8" s="1" t="s">
        <v>19840</v>
      </c>
      <c r="U8" s="1" t="s">
        <v>19841</v>
      </c>
      <c r="V8" s="208">
        <v>44526.0</v>
      </c>
      <c r="W8" s="208">
        <v>44529.0</v>
      </c>
      <c r="X8" s="1"/>
      <c r="Y8" s="1" t="s">
        <v>1353</v>
      </c>
      <c r="Z8" s="208">
        <v>44526.0</v>
      </c>
      <c r="AA8" s="1"/>
      <c r="AB8" s="208"/>
      <c r="AC8" s="1"/>
      <c r="AD8" s="208"/>
      <c r="AE8" s="1"/>
      <c r="AF8" s="208"/>
      <c r="AG8" s="1"/>
      <c r="AH8" s="208"/>
      <c r="AI8" s="1" t="s">
        <v>100</v>
      </c>
      <c r="AJ8" s="1"/>
      <c r="AK8" s="1"/>
      <c r="AL8" s="1"/>
      <c r="AM8" s="1"/>
    </row>
    <row r="9" ht="15.75" customHeight="1">
      <c r="A9" s="196" t="s">
        <v>19842</v>
      </c>
      <c r="B9" s="196" t="s">
        <v>19843</v>
      </c>
      <c r="C9" s="196" t="b">
        <f>VLOOKUP(A9,'import Ordu'!A:P,3,0)</f>
        <v>1</v>
      </c>
      <c r="D9" s="196" t="s">
        <v>1356</v>
      </c>
      <c r="E9" s="196">
        <f>VLOOKUP(A9,'import Ordu'!A:P,5,0)</f>
        <v>76</v>
      </c>
      <c r="F9" s="196">
        <f>VLOOKUP(A9,'import Ordu'!A:P,6,0)</f>
        <v>70</v>
      </c>
      <c r="G9" s="196">
        <f>VLOOKUP(A9,'import Ordu'!A:P,7,0)</f>
        <v>0</v>
      </c>
      <c r="H9" s="196">
        <f>VLOOKUP(A9,'import Ordu'!A:P,8,0)</f>
        <v>16</v>
      </c>
      <c r="I9" s="196">
        <f>VLOOKUP(A9,'import Ordu'!A:P,9,0)</f>
        <v>16</v>
      </c>
      <c r="J9" s="205">
        <f>VLOOKUP(A9,'import Ordu'!A:P,10,0)</f>
        <v>0</v>
      </c>
      <c r="K9" s="196" t="s">
        <v>19844</v>
      </c>
      <c r="L9" s="196">
        <v>4.524241515E9</v>
      </c>
      <c r="M9" s="196" t="s">
        <v>19845</v>
      </c>
      <c r="N9" s="196" t="s">
        <v>19846</v>
      </c>
      <c r="O9" s="196" t="s">
        <v>19847</v>
      </c>
      <c r="P9" s="230" t="str">
        <f>VLOOKUP(A9,'import Ordu'!A:P,16,0)</f>
        <v>Geleneksel</v>
      </c>
      <c r="Q9" s="1" t="b">
        <v>0</v>
      </c>
      <c r="R9" s="1"/>
      <c r="S9" s="1"/>
      <c r="T9" s="1"/>
      <c r="U9" s="1"/>
      <c r="V9" s="208"/>
      <c r="W9" s="208"/>
      <c r="X9" s="1"/>
      <c r="Y9" s="1"/>
      <c r="Z9" s="208"/>
      <c r="AA9" s="1"/>
      <c r="AB9" s="208"/>
      <c r="AC9" s="1"/>
      <c r="AD9" s="208"/>
      <c r="AE9" s="1"/>
      <c r="AF9" s="208"/>
      <c r="AG9" s="1"/>
      <c r="AH9" s="208"/>
      <c r="AI9" s="1"/>
      <c r="AJ9" s="1"/>
      <c r="AK9" s="1"/>
      <c r="AL9" s="1"/>
      <c r="AM9" s="1"/>
    </row>
    <row r="10" ht="15.75" customHeight="1">
      <c r="A10" s="196" t="s">
        <v>19848</v>
      </c>
      <c r="B10" s="196" t="s">
        <v>19849</v>
      </c>
      <c r="C10" s="196" t="b">
        <f>VLOOKUP(A10,'import Ordu'!A:P,3,0)</f>
        <v>1</v>
      </c>
      <c r="D10" s="196" t="s">
        <v>1356</v>
      </c>
      <c r="E10" s="196">
        <f>VLOOKUP(A10,'import Ordu'!A:P,5,0)</f>
        <v>223</v>
      </c>
      <c r="F10" s="196">
        <f>VLOOKUP(A10,'import Ordu'!A:P,6,0)</f>
        <v>0</v>
      </c>
      <c r="G10" s="196">
        <f>VLOOKUP(A10,'import Ordu'!A:P,7,0)</f>
        <v>0</v>
      </c>
      <c r="H10" s="196">
        <f>VLOOKUP(A10,'import Ordu'!A:P,8,0)</f>
        <v>11</v>
      </c>
      <c r="I10" s="196">
        <f>VLOOKUP(A10,'import Ordu'!A:P,9,0)</f>
        <v>11</v>
      </c>
      <c r="J10" s="205">
        <f>VLOOKUP(A10,'import Ordu'!A:P,10,0)</f>
        <v>0</v>
      </c>
      <c r="K10" s="196" t="s">
        <v>19850</v>
      </c>
      <c r="L10" s="196">
        <v>5.313935066E9</v>
      </c>
      <c r="M10" s="196" t="s">
        <v>19809</v>
      </c>
      <c r="N10" s="196" t="s">
        <v>19851</v>
      </c>
      <c r="O10" s="196" t="s">
        <v>19852</v>
      </c>
      <c r="P10" s="230" t="str">
        <f>VLOOKUP(A10,'import Ordu'!A:P,16,0)</f>
        <v>Geleneksel</v>
      </c>
      <c r="Q10" s="1" t="b">
        <v>1</v>
      </c>
      <c r="R10" s="1"/>
      <c r="S10" s="1"/>
      <c r="T10" s="1"/>
      <c r="U10" s="1" t="s">
        <v>19853</v>
      </c>
      <c r="V10" s="208">
        <v>44349.0</v>
      </c>
      <c r="W10" s="208">
        <v>44354.0</v>
      </c>
      <c r="X10" s="1"/>
      <c r="Y10" s="1" t="s">
        <v>43</v>
      </c>
      <c r="Z10" s="208">
        <v>44341.0</v>
      </c>
      <c r="AA10" s="1" t="s">
        <v>1353</v>
      </c>
      <c r="AB10" s="208">
        <v>44349.0</v>
      </c>
      <c r="AC10" s="1" t="s">
        <v>1506</v>
      </c>
      <c r="AD10" s="208">
        <v>44363.0</v>
      </c>
      <c r="AE10" s="1" t="s">
        <v>1353</v>
      </c>
      <c r="AF10" s="208">
        <v>44365.0</v>
      </c>
      <c r="AG10" s="1"/>
      <c r="AH10" s="208"/>
      <c r="AI10" s="1"/>
      <c r="AJ10" s="1" t="s">
        <v>19854</v>
      </c>
      <c r="AK10" s="1" t="s">
        <v>128</v>
      </c>
      <c r="AL10" s="1" t="s">
        <v>882</v>
      </c>
      <c r="AM10" s="1"/>
    </row>
    <row r="11" ht="15.75" customHeight="1">
      <c r="A11" s="196" t="s">
        <v>19855</v>
      </c>
      <c r="B11" s="196" t="s">
        <v>19856</v>
      </c>
      <c r="C11" s="196" t="b">
        <f>VLOOKUP(A11,'import Ordu'!A:P,3,0)</f>
        <v>1</v>
      </c>
      <c r="D11" s="196" t="s">
        <v>1443</v>
      </c>
      <c r="E11" s="196">
        <f>VLOOKUP(A11,'import Ordu'!A:P,5,0)</f>
        <v>89</v>
      </c>
      <c r="F11" s="196">
        <f>VLOOKUP(A11,'import Ordu'!A:P,6,0)</f>
        <v>8</v>
      </c>
      <c r="G11" s="196">
        <f>VLOOKUP(A11,'import Ordu'!A:P,7,0)</f>
        <v>0</v>
      </c>
      <c r="H11" s="196">
        <f>VLOOKUP(A11,'import Ordu'!A:P,8,0)</f>
        <v>28</v>
      </c>
      <c r="I11" s="196">
        <f>VLOOKUP(A11,'import Ordu'!A:P,9,0)</f>
        <v>28</v>
      </c>
      <c r="J11" s="205">
        <f>VLOOKUP(A11,'import Ordu'!A:P,10,0)</f>
        <v>0</v>
      </c>
      <c r="K11" s="196" t="s">
        <v>19857</v>
      </c>
      <c r="L11" s="196">
        <v>4.522250052E9</v>
      </c>
      <c r="M11" s="196" t="s">
        <v>19809</v>
      </c>
      <c r="N11" s="196" t="s">
        <v>19858</v>
      </c>
      <c r="O11" s="196" t="s">
        <v>19859</v>
      </c>
      <c r="P11" s="230" t="str">
        <f>VLOOKUP(A11,'import Ordu'!A:P,16,0)</f>
        <v>Geleneksel</v>
      </c>
      <c r="Q11" s="1" t="b">
        <v>0</v>
      </c>
      <c r="R11" s="1" t="s">
        <v>27</v>
      </c>
      <c r="S11" s="1"/>
      <c r="T11" s="1"/>
      <c r="V11" s="208"/>
      <c r="W11" s="208"/>
      <c r="X11" s="1"/>
      <c r="Y11" s="1"/>
      <c r="Z11" s="208"/>
      <c r="AA11" s="1"/>
      <c r="AB11" s="208"/>
      <c r="AC11" s="1"/>
      <c r="AD11" s="208"/>
      <c r="AE11" s="1"/>
      <c r="AF11" s="208"/>
      <c r="AG11" s="1"/>
      <c r="AH11" s="208"/>
      <c r="AI11" s="1"/>
      <c r="AJ11" s="1"/>
      <c r="AK11" s="1"/>
      <c r="AL11" s="1"/>
      <c r="AM11" s="1"/>
    </row>
    <row r="12" ht="15.75" customHeight="1">
      <c r="A12" s="196" t="s">
        <v>19860</v>
      </c>
      <c r="B12" s="196" t="s">
        <v>19861</v>
      </c>
      <c r="C12" s="196" t="b">
        <f>VLOOKUP(A12,'import Ordu'!A:P,3,0)</f>
        <v>1</v>
      </c>
      <c r="D12" s="196" t="s">
        <v>1385</v>
      </c>
      <c r="E12" s="196">
        <f>VLOOKUP(A12,'import Ordu'!A:P,5,0)</f>
        <v>144</v>
      </c>
      <c r="F12" s="196">
        <f>VLOOKUP(A12,'import Ordu'!A:P,6,0)</f>
        <v>0</v>
      </c>
      <c r="G12" s="196">
        <f>VLOOKUP(A12,'import Ordu'!A:P,7,0)</f>
        <v>0</v>
      </c>
      <c r="H12" s="196">
        <f>VLOOKUP(A12,'import Ordu'!A:P,8,0)</f>
        <v>27</v>
      </c>
      <c r="I12" s="196">
        <f>VLOOKUP(A12,'import Ordu'!A:P,9,0)</f>
        <v>27</v>
      </c>
      <c r="J12" s="205">
        <f>VLOOKUP(A12,'import Ordu'!A:P,10,0)</f>
        <v>0</v>
      </c>
      <c r="K12" s="196" t="s">
        <v>19862</v>
      </c>
      <c r="L12" s="196">
        <v>4.522505233E9</v>
      </c>
      <c r="M12" s="196" t="s">
        <v>19809</v>
      </c>
      <c r="N12" s="196" t="s">
        <v>1667</v>
      </c>
      <c r="O12" s="196" t="s">
        <v>19863</v>
      </c>
      <c r="P12" s="230" t="str">
        <f>VLOOKUP(A12,'import Ordu'!A:P,16,0)</f>
        <v>Geleneksel</v>
      </c>
      <c r="Q12" s="1" t="b">
        <v>0</v>
      </c>
      <c r="R12" s="1"/>
      <c r="S12" s="1"/>
      <c r="T12" s="1"/>
      <c r="U12" s="27"/>
      <c r="V12" s="208"/>
      <c r="W12" s="208"/>
      <c r="X12" s="1"/>
      <c r="Y12" s="1"/>
      <c r="Z12" s="208"/>
      <c r="AA12" s="1"/>
      <c r="AB12" s="208"/>
      <c r="AC12" s="1"/>
      <c r="AD12" s="208"/>
      <c r="AE12" s="1"/>
      <c r="AF12" s="208"/>
      <c r="AG12" s="1"/>
      <c r="AH12" s="208"/>
      <c r="AI12" s="1"/>
      <c r="AJ12" s="1"/>
      <c r="AK12" s="1"/>
      <c r="AL12" s="1"/>
      <c r="AM12" s="1"/>
    </row>
    <row r="13" ht="15.75" customHeight="1">
      <c r="A13" s="196" t="s">
        <v>19864</v>
      </c>
      <c r="B13" s="196" t="s">
        <v>19865</v>
      </c>
      <c r="C13" s="196" t="b">
        <f>VLOOKUP(A13,'import Ordu'!A:P,3,0)</f>
        <v>1</v>
      </c>
      <c r="D13" s="196" t="s">
        <v>1832</v>
      </c>
      <c r="E13" s="196">
        <f>VLOOKUP(A13,'import Ordu'!A:P,5,0)</f>
        <v>106</v>
      </c>
      <c r="F13" s="196">
        <f>VLOOKUP(A13,'import Ordu'!A:P,6,0)</f>
        <v>0</v>
      </c>
      <c r="G13" s="196">
        <f>VLOOKUP(A13,'import Ordu'!A:P,7,0)</f>
        <v>0</v>
      </c>
      <c r="H13" s="196">
        <f>VLOOKUP(A13,'import Ordu'!A:P,8,0)</f>
        <v>15</v>
      </c>
      <c r="I13" s="196">
        <f>VLOOKUP(A13,'import Ordu'!A:P,9,0)</f>
        <v>15</v>
      </c>
      <c r="J13" s="205">
        <f>VLOOKUP(A13,'import Ordu'!A:P,10,0)</f>
        <v>0</v>
      </c>
      <c r="K13" s="196" t="s">
        <v>19866</v>
      </c>
      <c r="L13" s="196">
        <v>5.39326795E9</v>
      </c>
      <c r="M13" s="196" t="s">
        <v>19845</v>
      </c>
      <c r="N13" s="196" t="s">
        <v>1592</v>
      </c>
      <c r="O13" s="196" t="s">
        <v>19867</v>
      </c>
      <c r="P13" s="230" t="str">
        <f>VLOOKUP(A13,'import Ordu'!A:P,16,0)</f>
        <v>Geleneksel</v>
      </c>
      <c r="Q13" s="1" t="b">
        <v>0</v>
      </c>
      <c r="R13" s="1"/>
      <c r="S13" s="1"/>
      <c r="T13" s="1"/>
      <c r="U13" s="1"/>
      <c r="V13" s="208"/>
      <c r="W13" s="208"/>
      <c r="X13" s="1"/>
      <c r="Y13" s="1"/>
      <c r="Z13" s="208"/>
      <c r="AA13" s="1"/>
      <c r="AB13" s="208"/>
      <c r="AC13" s="1"/>
      <c r="AD13" s="208"/>
      <c r="AE13" s="1"/>
      <c r="AF13" s="208"/>
      <c r="AG13" s="1"/>
      <c r="AH13" s="208"/>
      <c r="AI13" s="1"/>
      <c r="AJ13" s="1"/>
      <c r="AK13" s="1"/>
      <c r="AL13" s="1"/>
      <c r="AM13" s="1"/>
    </row>
    <row r="14" ht="15.75" customHeight="1">
      <c r="A14" s="196" t="s">
        <v>19868</v>
      </c>
      <c r="B14" s="196" t="s">
        <v>19869</v>
      </c>
      <c r="C14" s="196" t="b">
        <f>VLOOKUP(A14,'import Ordu'!A:P,3,0)</f>
        <v>1</v>
      </c>
      <c r="D14" s="196" t="s">
        <v>1348</v>
      </c>
      <c r="E14" s="196">
        <f>VLOOKUP(A14,'import Ordu'!A:P,5,0)</f>
        <v>1471</v>
      </c>
      <c r="F14" s="196">
        <f>VLOOKUP(A14,'import Ordu'!A:P,6,0)</f>
        <v>0</v>
      </c>
      <c r="G14" s="196">
        <f>VLOOKUP(A14,'import Ordu'!A:P,7,0)</f>
        <v>0</v>
      </c>
      <c r="H14" s="196">
        <f>VLOOKUP(A14,'import Ordu'!A:P,8,0)</f>
        <v>110</v>
      </c>
      <c r="I14" s="196">
        <f>VLOOKUP(A14,'import Ordu'!A:P,9,0)</f>
        <v>110</v>
      </c>
      <c r="J14" s="205">
        <f>VLOOKUP(A14,'import Ordu'!A:P,10,0)</f>
        <v>0</v>
      </c>
      <c r="K14" s="196" t="s">
        <v>19870</v>
      </c>
      <c r="L14" s="196">
        <v>4.522230276E9</v>
      </c>
      <c r="M14" s="196" t="s">
        <v>19809</v>
      </c>
      <c r="N14" s="196" t="s">
        <v>19871</v>
      </c>
      <c r="O14" s="196" t="s">
        <v>19872</v>
      </c>
      <c r="P14" s="230" t="str">
        <f>VLOOKUP(A14,'import Ordu'!A:P,16,0)</f>
        <v>Geleneksel</v>
      </c>
      <c r="Q14" s="1" t="b">
        <v>0</v>
      </c>
      <c r="R14" s="1" t="s">
        <v>39</v>
      </c>
      <c r="S14" s="1" t="s">
        <v>859</v>
      </c>
      <c r="T14" s="1" t="s">
        <v>19840</v>
      </c>
      <c r="U14" s="225" t="s">
        <v>19873</v>
      </c>
      <c r="V14" s="208">
        <v>44348.0</v>
      </c>
      <c r="W14" s="208">
        <v>44350.0</v>
      </c>
      <c r="X14" s="1"/>
      <c r="Y14" s="1" t="s">
        <v>43</v>
      </c>
      <c r="Z14" s="208">
        <v>44342.0</v>
      </c>
      <c r="AA14" s="1" t="s">
        <v>43</v>
      </c>
      <c r="AB14" s="208">
        <v>44347.0</v>
      </c>
      <c r="AC14" s="1" t="s">
        <v>1353</v>
      </c>
      <c r="AD14" s="208">
        <v>44348.0</v>
      </c>
      <c r="AE14" s="1" t="s">
        <v>1353</v>
      </c>
      <c r="AF14" s="208">
        <v>44348.0</v>
      </c>
      <c r="AG14" s="1" t="s">
        <v>1353</v>
      </c>
      <c r="AH14" s="208">
        <v>44351.0</v>
      </c>
      <c r="AI14" s="1"/>
      <c r="AJ14" s="1" t="s">
        <v>19854</v>
      </c>
      <c r="AK14" s="1" t="s">
        <v>19854</v>
      </c>
      <c r="AL14" s="1" t="s">
        <v>859</v>
      </c>
      <c r="AM14" s="1"/>
    </row>
    <row r="15" ht="15.75" customHeight="1">
      <c r="A15" s="196" t="s">
        <v>19874</v>
      </c>
      <c r="B15" s="196" t="s">
        <v>19875</v>
      </c>
      <c r="C15" s="196" t="b">
        <f>VLOOKUP(A15,'import Ordu'!A:P,3,0)</f>
        <v>1</v>
      </c>
      <c r="D15" s="196" t="s">
        <v>1385</v>
      </c>
      <c r="E15" s="196">
        <f>VLOOKUP(A15,'import Ordu'!A:P,5,0)</f>
        <v>1526</v>
      </c>
      <c r="F15" s="196">
        <f>VLOOKUP(A15,'import Ordu'!A:P,6,0)</f>
        <v>117</v>
      </c>
      <c r="G15" s="196">
        <f>VLOOKUP(A15,'import Ordu'!A:P,7,0)</f>
        <v>8</v>
      </c>
      <c r="H15" s="196">
        <f>VLOOKUP(A15,'import Ordu'!A:P,8,0)</f>
        <v>32</v>
      </c>
      <c r="I15" s="196">
        <f>VLOOKUP(A15,'import Ordu'!A:P,9,0)</f>
        <v>40</v>
      </c>
      <c r="J15" s="205">
        <f>VLOOKUP(A15,'import Ordu'!A:P,10,0)</f>
        <v>0.2</v>
      </c>
      <c r="K15" s="196" t="s">
        <v>19876</v>
      </c>
      <c r="L15" s="196">
        <v>4.522142327E9</v>
      </c>
      <c r="M15" s="196" t="s">
        <v>19809</v>
      </c>
      <c r="N15" s="196" t="s">
        <v>19877</v>
      </c>
      <c r="O15" s="196" t="s">
        <v>19878</v>
      </c>
      <c r="P15" s="230" t="str">
        <f>VLOOKUP(A15,'import Ordu'!A:P,16,0)</f>
        <v>Geleneksel</v>
      </c>
      <c r="Q15" s="1" t="b">
        <v>0</v>
      </c>
      <c r="R15" s="1" t="s">
        <v>38</v>
      </c>
      <c r="S15" s="1" t="s">
        <v>909</v>
      </c>
      <c r="T15" s="1" t="s">
        <v>19840</v>
      </c>
      <c r="U15" s="1"/>
      <c r="V15" s="208">
        <v>44351.0</v>
      </c>
      <c r="W15" s="208">
        <v>44355.0</v>
      </c>
      <c r="X15" s="1"/>
      <c r="Y15" s="1" t="s">
        <v>1353</v>
      </c>
      <c r="Z15" s="208">
        <v>44343.0</v>
      </c>
      <c r="AA15" s="1" t="s">
        <v>1353</v>
      </c>
      <c r="AB15" s="208">
        <v>44351.0</v>
      </c>
      <c r="AC15" s="1"/>
      <c r="AD15" s="208"/>
      <c r="AE15" s="1"/>
      <c r="AF15" s="208"/>
      <c r="AG15" s="1"/>
      <c r="AH15" s="208"/>
      <c r="AI15" s="1"/>
      <c r="AJ15" s="1" t="s">
        <v>909</v>
      </c>
      <c r="AK15" s="1"/>
      <c r="AL15" s="1"/>
      <c r="AM15" s="1"/>
    </row>
    <row r="16" ht="15.75" customHeight="1">
      <c r="A16" s="196" t="s">
        <v>19879</v>
      </c>
      <c r="B16" s="196" t="s">
        <v>19880</v>
      </c>
      <c r="C16" s="196" t="b">
        <f>VLOOKUP(A16,'import Ordu'!A:P,3,0)</f>
        <v>1</v>
      </c>
      <c r="D16" s="196" t="s">
        <v>1370</v>
      </c>
      <c r="E16" s="196">
        <f>VLOOKUP(A16,'import Ordu'!A:P,5,0)</f>
        <v>1931</v>
      </c>
      <c r="F16" s="196">
        <f>VLOOKUP(A16,'import Ordu'!A:P,6,0)</f>
        <v>66</v>
      </c>
      <c r="G16" s="196">
        <f>VLOOKUP(A16,'import Ordu'!A:P,7,0)</f>
        <v>9</v>
      </c>
      <c r="H16" s="196">
        <f>VLOOKUP(A16,'import Ordu'!A:P,8,0)</f>
        <v>12</v>
      </c>
      <c r="I16" s="196">
        <f>VLOOKUP(A16,'import Ordu'!A:P,9,0)</f>
        <v>21</v>
      </c>
      <c r="J16" s="205">
        <f>VLOOKUP(A16,'import Ordu'!A:P,10,0)</f>
        <v>0.43</v>
      </c>
      <c r="K16" s="196" t="s">
        <v>19881</v>
      </c>
      <c r="L16" s="196">
        <v>5.436785859E9</v>
      </c>
      <c r="M16" s="196" t="s">
        <v>19882</v>
      </c>
      <c r="N16" s="196" t="s">
        <v>19883</v>
      </c>
      <c r="O16" s="196" t="s">
        <v>19884</v>
      </c>
      <c r="P16" s="230" t="str">
        <f>VLOOKUP(A16,'import Ordu'!A:P,16,0)</f>
        <v>Geleneksel</v>
      </c>
      <c r="Q16" s="1" t="b">
        <v>0</v>
      </c>
      <c r="R16" s="1" t="s">
        <v>32</v>
      </c>
      <c r="S16" s="1"/>
      <c r="T16" s="1"/>
      <c r="U16" s="1"/>
      <c r="V16" s="208"/>
      <c r="W16" s="208"/>
      <c r="X16" s="1"/>
      <c r="Y16" s="1"/>
      <c r="Z16" s="208"/>
      <c r="AA16" s="1"/>
      <c r="AB16" s="208"/>
      <c r="AC16" s="1"/>
      <c r="AD16" s="208"/>
      <c r="AE16" s="1"/>
      <c r="AF16" s="208"/>
      <c r="AG16" s="1"/>
      <c r="AH16" s="208"/>
      <c r="AI16" s="1"/>
      <c r="AJ16" s="1"/>
      <c r="AK16" s="1"/>
      <c r="AL16" s="1"/>
      <c r="AM16" s="1"/>
    </row>
    <row r="17" ht="15.75" customHeight="1">
      <c r="A17" s="196" t="s">
        <v>19885</v>
      </c>
      <c r="B17" s="196" t="s">
        <v>19886</v>
      </c>
      <c r="C17" s="196" t="b">
        <f>VLOOKUP(A17,'import Ordu'!A:P,3,0)</f>
        <v>1</v>
      </c>
      <c r="D17" s="196" t="s">
        <v>1378</v>
      </c>
      <c r="E17" s="196">
        <f>VLOOKUP(A17,'import Ordu'!A:P,5,0)</f>
        <v>531</v>
      </c>
      <c r="F17" s="196">
        <f>VLOOKUP(A17,'import Ordu'!A:P,6,0)</f>
        <v>31</v>
      </c>
      <c r="G17" s="196">
        <f>VLOOKUP(A17,'import Ordu'!A:P,7,0)</f>
        <v>0</v>
      </c>
      <c r="H17" s="196">
        <f>VLOOKUP(A17,'import Ordu'!A:P,8,0)</f>
        <v>14</v>
      </c>
      <c r="I17" s="196">
        <f>VLOOKUP(A17,'import Ordu'!A:P,9,0)</f>
        <v>14</v>
      </c>
      <c r="J17" s="205">
        <f>VLOOKUP(A17,'import Ordu'!A:P,10,0)</f>
        <v>0</v>
      </c>
      <c r="K17" s="196" t="s">
        <v>19887</v>
      </c>
      <c r="L17" s="196">
        <v>5.435100052E9</v>
      </c>
      <c r="M17" s="196" t="s">
        <v>19882</v>
      </c>
      <c r="N17" s="196" t="s">
        <v>19883</v>
      </c>
      <c r="O17" s="196" t="s">
        <v>19888</v>
      </c>
      <c r="P17" s="230" t="str">
        <f>VLOOKUP(A17,'import Ordu'!A:P,16,0)</f>
        <v>Geleneksel</v>
      </c>
      <c r="Q17" s="1" t="b">
        <v>0</v>
      </c>
      <c r="R17" s="1" t="s">
        <v>39</v>
      </c>
      <c r="S17" s="1" t="s">
        <v>610</v>
      </c>
      <c r="T17" s="1" t="s">
        <v>19889</v>
      </c>
      <c r="V17" s="208">
        <v>44596.0</v>
      </c>
      <c r="W17" s="208">
        <v>44599.0</v>
      </c>
      <c r="X17" s="1"/>
      <c r="Y17" s="1" t="s">
        <v>1353</v>
      </c>
      <c r="Z17" s="208">
        <v>44596.0</v>
      </c>
      <c r="AA17" s="1"/>
      <c r="AB17" s="208"/>
      <c r="AC17" s="1"/>
      <c r="AD17" s="208"/>
      <c r="AE17" s="1"/>
      <c r="AF17" s="208"/>
      <c r="AG17" s="1"/>
      <c r="AH17" s="208"/>
      <c r="AI17" s="1" t="s">
        <v>610</v>
      </c>
      <c r="AJ17" s="1"/>
      <c r="AK17" s="1"/>
      <c r="AL17" s="1"/>
      <c r="AM17" s="1"/>
    </row>
    <row r="18" ht="15.75" customHeight="1">
      <c r="A18" s="196" t="s">
        <v>19890</v>
      </c>
      <c r="B18" s="196" t="s">
        <v>19891</v>
      </c>
      <c r="C18" s="196" t="b">
        <f>VLOOKUP(A18,'import Ordu'!A:P,3,0)</f>
        <v>1</v>
      </c>
      <c r="D18" s="196" t="s">
        <v>1348</v>
      </c>
      <c r="E18" s="196">
        <f>VLOOKUP(A18,'import Ordu'!A:P,5,0)</f>
        <v>118</v>
      </c>
      <c r="F18" s="196">
        <f>VLOOKUP(A18,'import Ordu'!A:P,6,0)</f>
        <v>0</v>
      </c>
      <c r="G18" s="196">
        <f>VLOOKUP(A18,'import Ordu'!A:P,7,0)</f>
        <v>0</v>
      </c>
      <c r="H18" s="196">
        <f>VLOOKUP(A18,'import Ordu'!A:P,8,0)</f>
        <v>10</v>
      </c>
      <c r="I18" s="196">
        <f>VLOOKUP(A18,'import Ordu'!A:P,9,0)</f>
        <v>10</v>
      </c>
      <c r="J18" s="205">
        <f>VLOOKUP(A18,'import Ordu'!A:P,10,0)</f>
        <v>0</v>
      </c>
      <c r="K18" s="196" t="s">
        <v>19892</v>
      </c>
      <c r="L18" s="196">
        <v>4.527779222E9</v>
      </c>
      <c r="M18" s="196" t="s">
        <v>19809</v>
      </c>
      <c r="N18" s="196" t="s">
        <v>1667</v>
      </c>
      <c r="O18" s="196" t="s">
        <v>19893</v>
      </c>
      <c r="P18" s="230" t="str">
        <f>VLOOKUP(A18,'import Ordu'!A:P,16,0)</f>
        <v>Geleneksel</v>
      </c>
      <c r="Q18" s="1" t="b">
        <v>0</v>
      </c>
      <c r="R18" s="1" t="s">
        <v>29</v>
      </c>
      <c r="S18" s="1" t="s">
        <v>100</v>
      </c>
      <c r="T18" s="27" t="s">
        <v>19840</v>
      </c>
      <c r="U18" s="1" t="s">
        <v>19894</v>
      </c>
      <c r="V18" s="208"/>
      <c r="W18" s="208"/>
      <c r="X18" s="1"/>
      <c r="Y18" s="1" t="s">
        <v>1353</v>
      </c>
      <c r="Z18" s="208">
        <v>44340.0</v>
      </c>
      <c r="AA18" s="1" t="s">
        <v>1475</v>
      </c>
      <c r="AB18" s="208">
        <v>44347.0</v>
      </c>
      <c r="AC18" s="1" t="s">
        <v>31</v>
      </c>
      <c r="AD18" s="208">
        <v>44355.0</v>
      </c>
      <c r="AE18" s="1" t="s">
        <v>1353</v>
      </c>
      <c r="AF18" s="208">
        <v>44362.0</v>
      </c>
      <c r="AG18" s="1"/>
      <c r="AH18" s="208"/>
      <c r="AI18" s="1"/>
      <c r="AJ18" s="1"/>
      <c r="AK18" s="1" t="s">
        <v>19854</v>
      </c>
      <c r="AL18" s="1" t="s">
        <v>882</v>
      </c>
      <c r="AM18" s="1"/>
    </row>
    <row r="19" ht="15.75" customHeight="1">
      <c r="A19" s="196" t="s">
        <v>19895</v>
      </c>
      <c r="B19" s="196" t="s">
        <v>19896</v>
      </c>
      <c r="C19" s="196" t="b">
        <f>VLOOKUP(A19,'import Ordu'!A:P,3,0)</f>
        <v>1</v>
      </c>
      <c r="D19" s="196" t="s">
        <v>1443</v>
      </c>
      <c r="E19" s="196">
        <f>VLOOKUP(A19,'import Ordu'!A:P,5,0)</f>
        <v>2374</v>
      </c>
      <c r="F19" s="196">
        <f>VLOOKUP(A19,'import Ordu'!A:P,6,0)</f>
        <v>222</v>
      </c>
      <c r="G19" s="196">
        <f>VLOOKUP(A19,'import Ordu'!A:P,7,0)</f>
        <v>0</v>
      </c>
      <c r="H19" s="196">
        <f>VLOOKUP(A19,'import Ordu'!A:P,8,0)</f>
        <v>22</v>
      </c>
      <c r="I19" s="196">
        <f>VLOOKUP(A19,'import Ordu'!A:P,9,0)</f>
        <v>22</v>
      </c>
      <c r="J19" s="205">
        <f>VLOOKUP(A19,'import Ordu'!A:P,10,0)</f>
        <v>0</v>
      </c>
      <c r="K19" s="196" t="s">
        <v>19897</v>
      </c>
      <c r="L19" s="196">
        <v>5.318245752E9</v>
      </c>
      <c r="M19" s="196" t="s">
        <v>19809</v>
      </c>
      <c r="N19" s="196" t="s">
        <v>19815</v>
      </c>
      <c r="O19" s="196" t="s">
        <v>19898</v>
      </c>
      <c r="P19" s="230" t="str">
        <f>VLOOKUP(A19,'import Ordu'!A:P,16,0)</f>
        <v>Geleneksel</v>
      </c>
      <c r="Q19" s="1" t="b">
        <v>0</v>
      </c>
      <c r="R19" s="1"/>
      <c r="S19" s="1"/>
      <c r="T19" s="1"/>
      <c r="U19" s="1"/>
      <c r="V19" s="208"/>
      <c r="W19" s="208"/>
      <c r="X19" s="1"/>
      <c r="Y19" s="1"/>
      <c r="Z19" s="208"/>
      <c r="AA19" s="1"/>
      <c r="AB19" s="208"/>
      <c r="AC19" s="1"/>
      <c r="AD19" s="208"/>
      <c r="AE19" s="1"/>
      <c r="AF19" s="208"/>
      <c r="AG19" s="1"/>
      <c r="AH19" s="208"/>
      <c r="AI19" s="1"/>
      <c r="AJ19" s="1"/>
      <c r="AK19" s="1"/>
      <c r="AL19" s="1"/>
      <c r="AM19" s="1"/>
    </row>
    <row r="20" ht="15.75" customHeight="1">
      <c r="A20" s="196" t="s">
        <v>19899</v>
      </c>
      <c r="B20" s="196" t="s">
        <v>19900</v>
      </c>
      <c r="C20" s="196" t="b">
        <f>VLOOKUP(A20,'import Ordu'!A:P,3,0)</f>
        <v>1</v>
      </c>
      <c r="D20" s="196" t="s">
        <v>1370</v>
      </c>
      <c r="E20" s="196">
        <f>VLOOKUP(A20,'import Ordu'!A:P,5,0)</f>
        <v>318</v>
      </c>
      <c r="F20" s="196">
        <f>VLOOKUP(A20,'import Ordu'!A:P,6,0)</f>
        <v>133</v>
      </c>
      <c r="G20" s="196">
        <f>VLOOKUP(A20,'import Ordu'!A:P,7,0)</f>
        <v>0</v>
      </c>
      <c r="H20" s="196">
        <f>VLOOKUP(A20,'import Ordu'!A:P,8,0)</f>
        <v>22</v>
      </c>
      <c r="I20" s="196">
        <f>VLOOKUP(A20,'import Ordu'!A:P,9,0)</f>
        <v>22</v>
      </c>
      <c r="J20" s="205">
        <f>VLOOKUP(A20,'import Ordu'!A:P,10,0)</f>
        <v>0</v>
      </c>
      <c r="K20" s="196" t="s">
        <v>19901</v>
      </c>
      <c r="L20" s="196">
        <v>4.528884488E9</v>
      </c>
      <c r="M20" s="196" t="s">
        <v>19809</v>
      </c>
      <c r="N20" s="196" t="s">
        <v>19851</v>
      </c>
      <c r="O20" s="196" t="s">
        <v>19902</v>
      </c>
      <c r="P20" s="230" t="str">
        <f>VLOOKUP(A20,'import Ordu'!A:P,16,0)</f>
        <v>Geleneksel</v>
      </c>
      <c r="Q20" s="1" t="b">
        <v>0</v>
      </c>
      <c r="R20" s="1"/>
      <c r="S20" s="1"/>
      <c r="T20" s="1"/>
      <c r="U20" s="1"/>
      <c r="V20" s="208"/>
      <c r="W20" s="611"/>
      <c r="X20" s="1"/>
      <c r="Y20" s="1"/>
      <c r="Z20" s="208"/>
      <c r="AA20" s="1"/>
      <c r="AB20" s="208"/>
      <c r="AC20" s="1"/>
      <c r="AD20" s="208"/>
      <c r="AE20" s="1"/>
      <c r="AF20" s="208"/>
      <c r="AG20" s="1"/>
      <c r="AH20" s="208"/>
      <c r="AI20" s="1"/>
      <c r="AJ20" s="1"/>
      <c r="AK20" s="1"/>
      <c r="AL20" s="1"/>
      <c r="AM20" s="1"/>
    </row>
    <row r="21" ht="15.75" customHeight="1">
      <c r="A21" s="196" t="s">
        <v>19903</v>
      </c>
      <c r="B21" s="196" t="s">
        <v>19904</v>
      </c>
      <c r="C21" s="196" t="b">
        <f>VLOOKUP(A21,'import Ordu'!A:P,3,0)</f>
        <v>1</v>
      </c>
      <c r="D21" s="196" t="s">
        <v>1370</v>
      </c>
      <c r="E21" s="196">
        <f>VLOOKUP(A21,'import Ordu'!A:P,5,0)</f>
        <v>11800</v>
      </c>
      <c r="F21" s="196">
        <f>VLOOKUP(A21,'import Ordu'!A:P,6,0)</f>
        <v>1322</v>
      </c>
      <c r="G21" s="196">
        <f>VLOOKUP(A21,'import Ordu'!A:P,7,0)</f>
        <v>0</v>
      </c>
      <c r="H21" s="196">
        <f>VLOOKUP(A21,'import Ordu'!A:P,8,0)</f>
        <v>45</v>
      </c>
      <c r="I21" s="196">
        <f>VLOOKUP(A21,'import Ordu'!A:P,9,0)</f>
        <v>45</v>
      </c>
      <c r="J21" s="205">
        <f>VLOOKUP(A21,'import Ordu'!A:P,10,0)</f>
        <v>0</v>
      </c>
      <c r="K21" s="196" t="s">
        <v>19905</v>
      </c>
      <c r="L21" s="196">
        <v>5.445651355E9</v>
      </c>
      <c r="M21" s="196" t="s">
        <v>19809</v>
      </c>
      <c r="N21" s="196" t="s">
        <v>19851</v>
      </c>
      <c r="O21" s="196" t="s">
        <v>19906</v>
      </c>
      <c r="P21" s="230" t="str">
        <f>VLOOKUP(A21,'import Ordu'!A:P,16,0)</f>
        <v>Geleneksel</v>
      </c>
      <c r="Q21" s="1" t="b">
        <v>1</v>
      </c>
      <c r="R21" s="1"/>
      <c r="S21" s="1"/>
      <c r="T21" s="1"/>
      <c r="U21" s="1" t="s">
        <v>19907</v>
      </c>
      <c r="V21" s="208"/>
      <c r="W21" s="208"/>
      <c r="X21" s="1"/>
      <c r="Y21" s="1" t="s">
        <v>1353</v>
      </c>
      <c r="Z21" s="208">
        <v>44361.0</v>
      </c>
      <c r="AA21" s="1"/>
      <c r="AB21" s="208"/>
      <c r="AC21" s="1"/>
      <c r="AD21" s="208"/>
      <c r="AE21" s="1"/>
      <c r="AF21" s="208"/>
      <c r="AG21" s="1"/>
      <c r="AH21" s="208"/>
      <c r="AI21" s="1" t="s">
        <v>100</v>
      </c>
      <c r="AJ21" s="1"/>
      <c r="AK21" s="1"/>
      <c r="AL21" s="1"/>
      <c r="AM21" s="1"/>
    </row>
    <row r="22" ht="15.75" customHeight="1">
      <c r="A22" s="196" t="s">
        <v>19908</v>
      </c>
      <c r="B22" s="196" t="s">
        <v>19909</v>
      </c>
      <c r="C22" s="196" t="b">
        <f>VLOOKUP(A22,'import Ordu'!A:P,3,0)</f>
        <v>1</v>
      </c>
      <c r="D22" s="196" t="s">
        <v>1370</v>
      </c>
      <c r="E22" s="196">
        <f>VLOOKUP(A22,'import Ordu'!A:P,5,0)</f>
        <v>1757</v>
      </c>
      <c r="F22" s="196">
        <f>VLOOKUP(A22,'import Ordu'!A:P,6,0)</f>
        <v>267</v>
      </c>
      <c r="G22" s="196">
        <f>VLOOKUP(A22,'import Ordu'!A:P,7,0)</f>
        <v>10</v>
      </c>
      <c r="H22" s="196">
        <f>VLOOKUP(A22,'import Ordu'!A:P,8,0)</f>
        <v>17</v>
      </c>
      <c r="I22" s="196">
        <f>VLOOKUP(A22,'import Ordu'!A:P,9,0)</f>
        <v>27</v>
      </c>
      <c r="J22" s="205">
        <f>VLOOKUP(A22,'import Ordu'!A:P,10,0)</f>
        <v>0.37</v>
      </c>
      <c r="K22" s="196" t="s">
        <v>19910</v>
      </c>
      <c r="L22" s="196">
        <v>4.523235552E9</v>
      </c>
      <c r="M22" s="196" t="s">
        <v>19882</v>
      </c>
      <c r="N22" s="196" t="s">
        <v>19883</v>
      </c>
      <c r="O22" s="196" t="s">
        <v>19911</v>
      </c>
      <c r="P22" s="230" t="s">
        <v>2137</v>
      </c>
      <c r="Q22" s="1" t="b">
        <v>0</v>
      </c>
      <c r="R22" s="1" t="s">
        <v>38</v>
      </c>
      <c r="S22" s="1" t="s">
        <v>404</v>
      </c>
      <c r="T22" s="1" t="s">
        <v>19889</v>
      </c>
      <c r="U22" s="1"/>
      <c r="V22" s="208">
        <v>44599.0</v>
      </c>
      <c r="W22" s="208">
        <v>44601.0</v>
      </c>
      <c r="X22" s="1"/>
      <c r="Y22" s="1" t="s">
        <v>1353</v>
      </c>
      <c r="Z22" s="208">
        <v>44596.0</v>
      </c>
      <c r="AA22" s="1" t="s">
        <v>1353</v>
      </c>
      <c r="AB22" s="208">
        <v>44599.0</v>
      </c>
      <c r="AC22" s="1"/>
      <c r="AD22" s="208"/>
      <c r="AE22" s="1"/>
      <c r="AF22" s="208"/>
      <c r="AG22" s="1"/>
      <c r="AH22" s="208"/>
      <c r="AI22" s="1" t="s">
        <v>610</v>
      </c>
      <c r="AJ22" s="1" t="s">
        <v>404</v>
      </c>
      <c r="AK22" s="1"/>
      <c r="AL22" s="1"/>
      <c r="AM22" s="1"/>
    </row>
    <row r="23" ht="15.75" customHeight="1">
      <c r="A23" s="196" t="s">
        <v>19912</v>
      </c>
      <c r="B23" s="196" t="s">
        <v>19913</v>
      </c>
      <c r="C23" s="196" t="b">
        <f>VLOOKUP(A23,'import Ordu'!A:P,3,0)</f>
        <v>1</v>
      </c>
      <c r="D23" s="196" t="s">
        <v>1385</v>
      </c>
      <c r="E23" s="196">
        <f>VLOOKUP(A23,'import Ordu'!A:P,5,0)</f>
        <v>4059</v>
      </c>
      <c r="F23" s="196">
        <f>VLOOKUP(A23,'import Ordu'!A:P,6,0)</f>
        <v>163</v>
      </c>
      <c r="G23" s="196">
        <f>VLOOKUP(A23,'import Ordu'!A:P,7,0)</f>
        <v>6</v>
      </c>
      <c r="H23" s="196">
        <f>VLOOKUP(A23,'import Ordu'!A:P,8,0)</f>
        <v>9</v>
      </c>
      <c r="I23" s="196">
        <f>VLOOKUP(A23,'import Ordu'!A:P,9,0)</f>
        <v>15</v>
      </c>
      <c r="J23" s="205">
        <f>VLOOKUP(A23,'import Ordu'!A:P,10,0)</f>
        <v>0.4</v>
      </c>
      <c r="K23" s="196" t="s">
        <v>19914</v>
      </c>
      <c r="L23" s="196">
        <v>5.373012506E9</v>
      </c>
      <c r="M23" s="196" t="s">
        <v>19809</v>
      </c>
      <c r="N23" s="196" t="s">
        <v>19915</v>
      </c>
      <c r="O23" s="196" t="s">
        <v>19916</v>
      </c>
      <c r="P23" s="230" t="str">
        <f>VLOOKUP(A23,'import Ordu'!A:P,16,0)</f>
        <v>Geleneksel</v>
      </c>
      <c r="Q23" s="1" t="b">
        <v>0</v>
      </c>
      <c r="R23" s="1" t="s">
        <v>38</v>
      </c>
      <c r="S23" s="1"/>
      <c r="T23" s="1"/>
      <c r="U23" s="1" t="s">
        <v>19917</v>
      </c>
      <c r="V23" s="208">
        <v>44342.0</v>
      </c>
      <c r="W23" s="208">
        <v>44344.0</v>
      </c>
      <c r="X23" s="1"/>
      <c r="Y23" s="1" t="s">
        <v>1353</v>
      </c>
      <c r="Z23" s="208">
        <v>44342.0</v>
      </c>
      <c r="AA23" s="1"/>
      <c r="AB23" s="208"/>
      <c r="AC23" s="1"/>
      <c r="AD23" s="208"/>
      <c r="AE23" s="1"/>
      <c r="AF23" s="208"/>
      <c r="AG23" s="1"/>
      <c r="AH23" s="208"/>
      <c r="AI23" s="1"/>
      <c r="AJ23" s="1"/>
      <c r="AK23" s="1"/>
      <c r="AL23" s="1"/>
      <c r="AM23" s="1"/>
    </row>
    <row r="24" ht="15.75" customHeight="1">
      <c r="A24" s="196" t="s">
        <v>19918</v>
      </c>
      <c r="B24" s="196" t="s">
        <v>19919</v>
      </c>
      <c r="C24" s="196" t="b">
        <f>VLOOKUP(A24,'import Ordu'!A:P,3,0)</f>
        <v>1</v>
      </c>
      <c r="D24" s="196" t="s">
        <v>1443</v>
      </c>
      <c r="E24" s="196">
        <f>VLOOKUP(A24,'import Ordu'!A:P,5,0)</f>
        <v>16</v>
      </c>
      <c r="F24" s="196">
        <f>VLOOKUP(A24,'import Ordu'!A:P,6,0)</f>
        <v>13</v>
      </c>
      <c r="G24" s="196">
        <f>VLOOKUP(A24,'import Ordu'!A:P,7,0)</f>
        <v>0</v>
      </c>
      <c r="H24" s="196">
        <f>VLOOKUP(A24,'import Ordu'!A:P,8,0)</f>
        <v>28</v>
      </c>
      <c r="I24" s="196">
        <f>VLOOKUP(A24,'import Ordu'!A:P,9,0)</f>
        <v>28</v>
      </c>
      <c r="J24" s="205">
        <f>VLOOKUP(A24,'import Ordu'!A:P,10,0)</f>
        <v>0</v>
      </c>
      <c r="K24" s="196" t="s">
        <v>19920</v>
      </c>
      <c r="L24" s="196">
        <v>5.30352163E9</v>
      </c>
      <c r="M24" s="196" t="s">
        <v>19809</v>
      </c>
      <c r="N24" s="196" t="s">
        <v>11364</v>
      </c>
      <c r="O24" s="196" t="s">
        <v>19921</v>
      </c>
      <c r="P24" s="230" t="str">
        <f>VLOOKUP(A24,'import Ordu'!A:P,16,0)</f>
        <v>Geleneksel</v>
      </c>
      <c r="Q24" s="1" t="b">
        <v>0</v>
      </c>
      <c r="R24" s="1"/>
      <c r="S24" s="1"/>
      <c r="T24" s="1"/>
      <c r="U24" s="1"/>
      <c r="V24" s="208"/>
      <c r="W24" s="208"/>
      <c r="X24" s="1"/>
      <c r="Y24" s="1"/>
      <c r="Z24" s="208"/>
      <c r="AA24" s="1"/>
      <c r="AB24" s="208"/>
      <c r="AC24" s="1"/>
      <c r="AD24" s="208"/>
      <c r="AE24" s="1"/>
      <c r="AF24" s="208"/>
      <c r="AG24" s="1"/>
      <c r="AH24" s="208"/>
      <c r="AI24" s="1"/>
      <c r="AJ24" s="1"/>
      <c r="AK24" s="1"/>
      <c r="AL24" s="1"/>
      <c r="AM24" s="1"/>
    </row>
    <row r="25" ht="15.75" customHeight="1">
      <c r="A25" s="196" t="s">
        <v>19922</v>
      </c>
      <c r="B25" s="196" t="s">
        <v>19923</v>
      </c>
      <c r="C25" s="196" t="b">
        <f>VLOOKUP(A25,'import Ordu'!A:P,3,0)</f>
        <v>1</v>
      </c>
      <c r="D25" s="196" t="s">
        <v>1364</v>
      </c>
      <c r="E25" s="196">
        <f>VLOOKUP(A25,'import Ordu'!A:P,5,0)</f>
        <v>295</v>
      </c>
      <c r="F25" s="196">
        <f>VLOOKUP(A25,'import Ordu'!A:P,6,0)</f>
        <v>17</v>
      </c>
      <c r="G25" s="196">
        <f>VLOOKUP(A25,'import Ordu'!A:P,7,0)</f>
        <v>6</v>
      </c>
      <c r="H25" s="196">
        <f>VLOOKUP(A25,'import Ordu'!A:P,8,0)</f>
        <v>4</v>
      </c>
      <c r="I25" s="196">
        <f>VLOOKUP(A25,'import Ordu'!A:P,9,0)</f>
        <v>10</v>
      </c>
      <c r="J25" s="205">
        <f>VLOOKUP(A25,'import Ordu'!A:P,10,0)</f>
        <v>0.6</v>
      </c>
      <c r="K25" s="196" t="s">
        <v>19924</v>
      </c>
      <c r="L25" s="196">
        <v>5.436540522E9</v>
      </c>
      <c r="M25" s="196" t="s">
        <v>19882</v>
      </c>
      <c r="N25" s="196" t="s">
        <v>19925</v>
      </c>
      <c r="O25" s="196" t="s">
        <v>19926</v>
      </c>
      <c r="P25" s="230" t="str">
        <f>VLOOKUP(A25,'import Ordu'!A:P,16,0)</f>
        <v>Geleneksel</v>
      </c>
      <c r="Q25" s="1" t="b">
        <v>0</v>
      </c>
      <c r="R25" s="1" t="s">
        <v>32</v>
      </c>
      <c r="S25" s="1"/>
      <c r="T25" s="1"/>
      <c r="V25" s="208"/>
      <c r="W25" s="208"/>
      <c r="X25" s="1"/>
      <c r="Y25" s="1"/>
      <c r="Z25" s="208"/>
      <c r="AA25" s="1"/>
      <c r="AB25" s="208"/>
      <c r="AC25" s="1"/>
      <c r="AD25" s="208"/>
      <c r="AE25" s="1"/>
      <c r="AF25" s="208"/>
      <c r="AG25" s="1"/>
      <c r="AH25" s="208"/>
      <c r="AI25" s="1"/>
      <c r="AJ25" s="1"/>
      <c r="AK25" s="1"/>
      <c r="AL25" s="1"/>
      <c r="AM25" s="1"/>
    </row>
    <row r="26" ht="15.75" customHeight="1">
      <c r="A26" s="196" t="s">
        <v>19927</v>
      </c>
      <c r="B26" s="196" t="s">
        <v>19928</v>
      </c>
      <c r="C26" s="196" t="b">
        <f>VLOOKUP(A26,'import Ordu'!A:P,3,0)</f>
        <v>0</v>
      </c>
      <c r="D26" s="196" t="s">
        <v>1832</v>
      </c>
      <c r="E26" s="196">
        <f>VLOOKUP(A26,'import Ordu'!A:P,5,0)</f>
        <v>0</v>
      </c>
      <c r="F26" s="196">
        <f>VLOOKUP(A26,'import Ordu'!A:P,6,0)</f>
        <v>0</v>
      </c>
      <c r="G26" s="196">
        <f>VLOOKUP(A26,'import Ordu'!A:P,7,0)</f>
        <v>0</v>
      </c>
      <c r="H26" s="196">
        <f>VLOOKUP(A26,'import Ordu'!A:P,8,0)</f>
        <v>8</v>
      </c>
      <c r="I26" s="196">
        <f>VLOOKUP(A26,'import Ordu'!A:P,9,0)</f>
        <v>8</v>
      </c>
      <c r="J26" s="205">
        <f>VLOOKUP(A26,'import Ordu'!A:P,10,0)</f>
        <v>0</v>
      </c>
      <c r="K26" s="196" t="s">
        <v>19929</v>
      </c>
      <c r="L26" s="196">
        <v>4.522339607E9</v>
      </c>
      <c r="M26" s="196" t="s">
        <v>19809</v>
      </c>
      <c r="N26" s="196" t="s">
        <v>19851</v>
      </c>
      <c r="O26" s="196" t="s">
        <v>19930</v>
      </c>
      <c r="P26" s="230" t="str">
        <f>VLOOKUP(A26,'import Ordu'!A:P,16,0)</f>
        <v>Geleneksel</v>
      </c>
      <c r="Q26" s="1" t="b">
        <v>0</v>
      </c>
      <c r="R26" s="1"/>
      <c r="S26" s="1"/>
      <c r="T26" s="1"/>
      <c r="U26" s="1"/>
      <c r="V26" s="208"/>
      <c r="W26" s="611"/>
      <c r="X26" s="1"/>
      <c r="Y26" s="1"/>
      <c r="Z26" s="208"/>
      <c r="AA26" s="1"/>
      <c r="AB26" s="208"/>
      <c r="AC26" s="1"/>
      <c r="AD26" s="208"/>
      <c r="AE26" s="1"/>
      <c r="AF26" s="208"/>
      <c r="AG26" s="1"/>
      <c r="AH26" s="208"/>
      <c r="AI26" s="1"/>
      <c r="AJ26" s="1"/>
      <c r="AK26" s="1"/>
      <c r="AL26" s="1"/>
      <c r="AM26" s="1"/>
    </row>
    <row r="27" ht="15.75" customHeight="1">
      <c r="A27" s="196" t="s">
        <v>19931</v>
      </c>
      <c r="B27" s="196" t="s">
        <v>19932</v>
      </c>
      <c r="C27" s="196" t="b">
        <f>VLOOKUP(A27,'import Ordu'!A:P,3,0)</f>
        <v>1</v>
      </c>
      <c r="D27" s="196" t="s">
        <v>1370</v>
      </c>
      <c r="E27" s="196">
        <f>VLOOKUP(A27,'import Ordu'!A:P,5,0)</f>
        <v>3968</v>
      </c>
      <c r="F27" s="196">
        <f>VLOOKUP(A27,'import Ordu'!A:P,6,0)</f>
        <v>168</v>
      </c>
      <c r="G27" s="196">
        <f>VLOOKUP(A27,'import Ordu'!A:P,7,0)</f>
        <v>0</v>
      </c>
      <c r="H27" s="196">
        <f>VLOOKUP(A27,'import Ordu'!A:P,8,0)</f>
        <v>19</v>
      </c>
      <c r="I27" s="196">
        <f>VLOOKUP(A27,'import Ordu'!A:P,9,0)</f>
        <v>19</v>
      </c>
      <c r="J27" s="205">
        <f>VLOOKUP(A27,'import Ordu'!A:P,10,0)</f>
        <v>0</v>
      </c>
      <c r="K27" s="196" t="s">
        <v>19933</v>
      </c>
      <c r="L27" s="196">
        <v>4.522223345E9</v>
      </c>
      <c r="M27" s="196" t="s">
        <v>19809</v>
      </c>
      <c r="N27" s="196" t="s">
        <v>19815</v>
      </c>
      <c r="O27" s="196" t="s">
        <v>19934</v>
      </c>
      <c r="P27" s="230" t="str">
        <f>VLOOKUP(A27,'import Ordu'!A:P,16,0)</f>
        <v>Geleneksel</v>
      </c>
      <c r="Q27" s="1" t="b">
        <v>0</v>
      </c>
      <c r="R27" s="1" t="s">
        <v>39</v>
      </c>
      <c r="S27" s="1" t="s">
        <v>929</v>
      </c>
      <c r="T27" s="1" t="s">
        <v>19840</v>
      </c>
      <c r="U27" s="1" t="s">
        <v>19935</v>
      </c>
      <c r="V27" s="208">
        <v>44365.0</v>
      </c>
      <c r="W27" s="208">
        <v>44368.0</v>
      </c>
      <c r="X27" s="1"/>
      <c r="Y27" s="1" t="s">
        <v>1353</v>
      </c>
      <c r="Z27" s="208">
        <v>44340.0</v>
      </c>
      <c r="AA27" s="1" t="s">
        <v>1353</v>
      </c>
      <c r="AB27" s="208">
        <v>44358.0</v>
      </c>
      <c r="AC27" s="1" t="s">
        <v>43</v>
      </c>
      <c r="AD27" s="208">
        <v>44361.0</v>
      </c>
      <c r="AE27" s="1" t="s">
        <v>1353</v>
      </c>
      <c r="AF27" s="208">
        <v>44361.0</v>
      </c>
      <c r="AG27" s="1"/>
      <c r="AH27" s="208"/>
      <c r="AI27" s="1" t="s">
        <v>909</v>
      </c>
      <c r="AJ27" s="1"/>
      <c r="AK27" s="1" t="s">
        <v>100</v>
      </c>
      <c r="AL27" s="1" t="s">
        <v>100</v>
      </c>
      <c r="AM27" s="1"/>
    </row>
    <row r="28" ht="15.75" customHeight="1">
      <c r="A28" s="196" t="s">
        <v>19936</v>
      </c>
      <c r="B28" s="196" t="s">
        <v>19937</v>
      </c>
      <c r="C28" s="196" t="b">
        <f>VLOOKUP(A28,'import Ordu'!A:P,3,0)</f>
        <v>1</v>
      </c>
      <c r="D28" s="196" t="s">
        <v>1370</v>
      </c>
      <c r="E28" s="196">
        <f>VLOOKUP(A28,'import Ordu'!A:P,5,0)</f>
        <v>2666</v>
      </c>
      <c r="F28" s="196">
        <f>VLOOKUP(A28,'import Ordu'!A:P,6,0)</f>
        <v>80</v>
      </c>
      <c r="G28" s="196">
        <f>VLOOKUP(A28,'import Ordu'!A:P,7,0)</f>
        <v>0</v>
      </c>
      <c r="H28" s="196">
        <f>VLOOKUP(A28,'import Ordu'!A:P,8,0)</f>
        <v>19</v>
      </c>
      <c r="I28" s="196">
        <f>VLOOKUP(A28,'import Ordu'!A:P,9,0)</f>
        <v>19</v>
      </c>
      <c r="J28" s="205">
        <f>VLOOKUP(A28,'import Ordu'!A:P,10,0)</f>
        <v>0</v>
      </c>
      <c r="K28" s="196" t="s">
        <v>19938</v>
      </c>
      <c r="L28" s="196">
        <v>4.526668088E9</v>
      </c>
      <c r="M28" s="196" t="s">
        <v>19845</v>
      </c>
      <c r="N28" s="196" t="s">
        <v>19846</v>
      </c>
      <c r="O28" s="196" t="s">
        <v>19939</v>
      </c>
      <c r="P28" s="230" t="str">
        <f>VLOOKUP(A28,'import Ordu'!A:P,16,0)</f>
        <v>Geleneksel</v>
      </c>
      <c r="Q28" s="1" t="b">
        <v>0</v>
      </c>
      <c r="R28" s="1" t="s">
        <v>34</v>
      </c>
      <c r="S28" s="1"/>
      <c r="T28" s="1"/>
      <c r="V28" s="208"/>
      <c r="W28" s="208"/>
      <c r="X28" s="1"/>
      <c r="Y28" s="1"/>
      <c r="Z28" s="208"/>
      <c r="AA28" s="1"/>
      <c r="AB28" s="208"/>
      <c r="AC28" s="1"/>
      <c r="AD28" s="208"/>
      <c r="AE28" s="1"/>
      <c r="AF28" s="208"/>
      <c r="AG28" s="1"/>
      <c r="AH28" s="208"/>
      <c r="AI28" s="1"/>
      <c r="AJ28" s="1"/>
      <c r="AK28" s="1"/>
      <c r="AL28" s="1"/>
      <c r="AM28" s="1"/>
    </row>
    <row r="29" ht="15.75" customHeight="1">
      <c r="A29" s="196" t="s">
        <v>19940</v>
      </c>
      <c r="B29" s="196" t="s">
        <v>19941</v>
      </c>
      <c r="C29" s="196" t="b">
        <f>VLOOKUP(A29,'import Ordu'!A:P,3,0)</f>
        <v>1</v>
      </c>
      <c r="D29" s="196" t="s">
        <v>1370</v>
      </c>
      <c r="E29" s="196">
        <f>VLOOKUP(A29,'import Ordu'!A:P,5,0)</f>
        <v>2775</v>
      </c>
      <c r="F29" s="196">
        <f>VLOOKUP(A29,'import Ordu'!A:P,6,0)</f>
        <v>151</v>
      </c>
      <c r="G29" s="196">
        <f>VLOOKUP(A29,'import Ordu'!A:P,7,0)</f>
        <v>0</v>
      </c>
      <c r="H29" s="196">
        <f>VLOOKUP(A29,'import Ordu'!A:P,8,0)</f>
        <v>22</v>
      </c>
      <c r="I29" s="196">
        <f>VLOOKUP(A29,'import Ordu'!A:P,9,0)</f>
        <v>22</v>
      </c>
      <c r="J29" s="205">
        <f>VLOOKUP(A29,'import Ordu'!A:P,10,0)</f>
        <v>0</v>
      </c>
      <c r="K29" s="196" t="s">
        <v>4037</v>
      </c>
      <c r="L29" s="196">
        <v>4.523330102E9</v>
      </c>
      <c r="M29" s="196" t="s">
        <v>19882</v>
      </c>
      <c r="N29" s="196" t="s">
        <v>19883</v>
      </c>
      <c r="O29" s="196" t="s">
        <v>19942</v>
      </c>
      <c r="P29" s="230" t="str">
        <f>VLOOKUP(A29,'import Ordu'!A:P,16,0)</f>
        <v>Geleneksel</v>
      </c>
      <c r="Q29" s="1" t="b">
        <v>1</v>
      </c>
      <c r="R29" s="1"/>
      <c r="S29" s="1"/>
      <c r="T29" s="1"/>
      <c r="V29" s="208"/>
      <c r="W29" s="208"/>
      <c r="X29" s="1"/>
      <c r="Y29" s="1"/>
      <c r="Z29" s="208"/>
      <c r="AA29" s="1"/>
      <c r="AB29" s="208"/>
      <c r="AC29" s="1"/>
      <c r="AD29" s="208"/>
      <c r="AE29" s="1"/>
      <c r="AF29" s="208"/>
      <c r="AG29" s="1"/>
      <c r="AH29" s="208"/>
      <c r="AI29" s="1"/>
      <c r="AJ29" s="1"/>
      <c r="AK29" s="1"/>
      <c r="AL29" s="1"/>
      <c r="AM29" s="1"/>
    </row>
    <row r="30" ht="15.75" customHeight="1">
      <c r="A30" s="196" t="s">
        <v>19943</v>
      </c>
      <c r="B30" s="196" t="s">
        <v>19944</v>
      </c>
      <c r="C30" s="196" t="b">
        <f>VLOOKUP(A30,'import Ordu'!A:P,3,0)</f>
        <v>1</v>
      </c>
      <c r="D30" s="196" t="s">
        <v>1370</v>
      </c>
      <c r="E30" s="196">
        <f>VLOOKUP(A30,'import Ordu'!A:P,5,0)</f>
        <v>308</v>
      </c>
      <c r="F30" s="196">
        <f>VLOOKUP(A30,'import Ordu'!A:P,6,0)</f>
        <v>194</v>
      </c>
      <c r="G30" s="196">
        <f>VLOOKUP(A30,'import Ordu'!A:P,7,0)</f>
        <v>0</v>
      </c>
      <c r="H30" s="196">
        <f>VLOOKUP(A30,'import Ordu'!A:P,8,0)</f>
        <v>12</v>
      </c>
      <c r="I30" s="196">
        <f>VLOOKUP(A30,'import Ordu'!A:P,9,0)</f>
        <v>12</v>
      </c>
      <c r="J30" s="205">
        <f>VLOOKUP(A30,'import Ordu'!A:P,10,0)</f>
        <v>0</v>
      </c>
      <c r="K30" s="196" t="s">
        <v>19945</v>
      </c>
      <c r="L30" s="196">
        <v>4.524071212E9</v>
      </c>
      <c r="M30" s="196" t="s">
        <v>19845</v>
      </c>
      <c r="N30" s="196" t="s">
        <v>19846</v>
      </c>
      <c r="O30" s="196" t="s">
        <v>19946</v>
      </c>
      <c r="P30" s="230" t="str">
        <f>VLOOKUP(A30,'import Ordu'!A:P,16,0)</f>
        <v>Geleneksel</v>
      </c>
      <c r="Q30" s="1" t="b">
        <v>0</v>
      </c>
      <c r="R30" s="1"/>
      <c r="S30" s="1"/>
      <c r="T30" s="1"/>
      <c r="U30" s="1"/>
      <c r="V30" s="208"/>
      <c r="W30" s="611"/>
      <c r="X30" s="1"/>
      <c r="Y30" s="1"/>
      <c r="Z30" s="208"/>
      <c r="AA30" s="1"/>
      <c r="AB30" s="208"/>
      <c r="AC30" s="1"/>
      <c r="AD30" s="208"/>
      <c r="AE30" s="1"/>
      <c r="AF30" s="208"/>
      <c r="AG30" s="1"/>
      <c r="AH30" s="208"/>
      <c r="AI30" s="1"/>
      <c r="AJ30" s="1"/>
      <c r="AK30" s="1"/>
      <c r="AL30" s="1"/>
      <c r="AM30" s="1"/>
    </row>
    <row r="31" ht="15.75" customHeight="1">
      <c r="A31" s="196" t="s">
        <v>19947</v>
      </c>
      <c r="B31" s="196" t="s">
        <v>19948</v>
      </c>
      <c r="C31" s="196" t="b">
        <f>VLOOKUP(A31,'import Ordu'!A:P,3,0)</f>
        <v>1</v>
      </c>
      <c r="D31" s="196" t="s">
        <v>1370</v>
      </c>
      <c r="E31" s="196">
        <f>VLOOKUP(A31,'import Ordu'!A:P,5,0)</f>
        <v>7108</v>
      </c>
      <c r="F31" s="196">
        <f>VLOOKUP(A31,'import Ordu'!A:P,6,0)</f>
        <v>438</v>
      </c>
      <c r="G31" s="196">
        <f>VLOOKUP(A31,'import Ordu'!A:P,7,0)</f>
        <v>0</v>
      </c>
      <c r="H31" s="196">
        <f>VLOOKUP(A31,'import Ordu'!A:P,8,0)</f>
        <v>33</v>
      </c>
      <c r="I31" s="196">
        <f>VLOOKUP(A31,'import Ordu'!A:P,9,0)</f>
        <v>33</v>
      </c>
      <c r="J31" s="205">
        <f>VLOOKUP(A31,'import Ordu'!A:P,10,0)</f>
        <v>0</v>
      </c>
      <c r="K31" s="196" t="s">
        <v>19949</v>
      </c>
      <c r="L31" s="196">
        <v>5.526660647E9</v>
      </c>
      <c r="M31" s="196" t="s">
        <v>19809</v>
      </c>
      <c r="N31" s="196" t="s">
        <v>19851</v>
      </c>
      <c r="O31" s="196" t="s">
        <v>19950</v>
      </c>
      <c r="P31" s="230" t="str">
        <f>VLOOKUP(A31,'import Ordu'!A:P,16,0)</f>
        <v>Geleneksel</v>
      </c>
      <c r="Q31" s="1" t="b">
        <v>1</v>
      </c>
      <c r="R31" s="1"/>
      <c r="S31" s="1"/>
      <c r="T31" s="1"/>
      <c r="U31" s="1" t="s">
        <v>19951</v>
      </c>
      <c r="V31" s="208"/>
      <c r="W31" s="208"/>
      <c r="X31" s="1"/>
      <c r="Y31" s="1" t="s">
        <v>43</v>
      </c>
      <c r="Z31" s="208">
        <v>44342.0</v>
      </c>
      <c r="AA31" s="1" t="s">
        <v>1353</v>
      </c>
      <c r="AB31" s="208"/>
      <c r="AC31" s="1" t="s">
        <v>1353</v>
      </c>
      <c r="AD31" s="208">
        <v>44351.0</v>
      </c>
      <c r="AE31" s="1" t="s">
        <v>1353</v>
      </c>
      <c r="AF31" s="208">
        <v>44351.0</v>
      </c>
      <c r="AG31" s="1"/>
      <c r="AH31" s="208"/>
      <c r="AI31" s="1"/>
      <c r="AJ31" s="1"/>
      <c r="AK31" s="1" t="s">
        <v>929</v>
      </c>
      <c r="AL31" s="1" t="s">
        <v>929</v>
      </c>
      <c r="AM31" s="1"/>
    </row>
    <row r="32" ht="15.75" customHeight="1">
      <c r="A32" s="196" t="s">
        <v>19952</v>
      </c>
      <c r="B32" s="196" t="s">
        <v>19953</v>
      </c>
      <c r="C32" s="196" t="b">
        <f>VLOOKUP(A32,'import Ordu'!A:P,3,0)</f>
        <v>1</v>
      </c>
      <c r="D32" s="196" t="s">
        <v>1370</v>
      </c>
      <c r="E32" s="196">
        <f>VLOOKUP(A32,'import Ordu'!A:P,5,0)</f>
        <v>287</v>
      </c>
      <c r="F32" s="196">
        <f>VLOOKUP(A32,'import Ordu'!A:P,6,0)</f>
        <v>170</v>
      </c>
      <c r="G32" s="196">
        <f>VLOOKUP(A32,'import Ordu'!A:P,7,0)</f>
        <v>0</v>
      </c>
      <c r="H32" s="196">
        <f>VLOOKUP(A32,'import Ordu'!A:P,8,0)</f>
        <v>9</v>
      </c>
      <c r="I32" s="196">
        <f>VLOOKUP(A32,'import Ordu'!A:P,9,0)</f>
        <v>9</v>
      </c>
      <c r="J32" s="205">
        <f>VLOOKUP(A32,'import Ordu'!A:P,10,0)</f>
        <v>0</v>
      </c>
      <c r="K32" s="196" t="s">
        <v>19945</v>
      </c>
      <c r="L32" s="196">
        <v>4.523237878E9</v>
      </c>
      <c r="M32" s="196" t="s">
        <v>19882</v>
      </c>
      <c r="N32" s="196" t="s">
        <v>19883</v>
      </c>
      <c r="O32" s="196" t="s">
        <v>19942</v>
      </c>
      <c r="P32" s="230" t="str">
        <f>VLOOKUP(A32,'import Ordu'!A:P,16,0)</f>
        <v>Geleneksel</v>
      </c>
      <c r="Q32" s="1" t="b">
        <v>0</v>
      </c>
      <c r="R32" s="1"/>
      <c r="S32" s="1"/>
      <c r="T32" s="1"/>
      <c r="U32" s="1" t="s">
        <v>19954</v>
      </c>
      <c r="V32" s="208"/>
      <c r="W32" s="611"/>
      <c r="X32" s="1"/>
      <c r="Y32" s="1" t="s">
        <v>43</v>
      </c>
      <c r="Z32" s="208">
        <v>44599.0</v>
      </c>
      <c r="AA32" s="1"/>
      <c r="AB32" s="208"/>
      <c r="AC32" s="1"/>
      <c r="AD32" s="208"/>
      <c r="AE32" s="1"/>
      <c r="AF32" s="208"/>
      <c r="AG32" s="1"/>
      <c r="AH32" s="208"/>
      <c r="AI32" s="1" t="s">
        <v>128</v>
      </c>
      <c r="AJ32" s="1"/>
      <c r="AK32" s="1"/>
      <c r="AL32" s="1"/>
      <c r="AM32" s="1"/>
    </row>
    <row r="33" ht="15.75" customHeight="1">
      <c r="A33" s="196" t="s">
        <v>19955</v>
      </c>
      <c r="B33" s="196" t="s">
        <v>19956</v>
      </c>
      <c r="C33" s="196" t="b">
        <f>VLOOKUP(A33,'import Ordu'!A:P,3,0)</f>
        <v>1</v>
      </c>
      <c r="D33" s="196" t="s">
        <v>1370</v>
      </c>
      <c r="E33" s="196">
        <f>VLOOKUP(A33,'import Ordu'!A:P,5,0)</f>
        <v>2704</v>
      </c>
      <c r="F33" s="196">
        <f>VLOOKUP(A33,'import Ordu'!A:P,6,0)</f>
        <v>228</v>
      </c>
      <c r="G33" s="196">
        <f>VLOOKUP(A33,'import Ordu'!A:P,7,0)</f>
        <v>13</v>
      </c>
      <c r="H33" s="196">
        <f>VLOOKUP(A33,'import Ordu'!A:P,8,0)</f>
        <v>9</v>
      </c>
      <c r="I33" s="196">
        <f>VLOOKUP(A33,'import Ordu'!A:P,9,0)</f>
        <v>22</v>
      </c>
      <c r="J33" s="205">
        <f>VLOOKUP(A33,'import Ordu'!A:P,10,0)</f>
        <v>0.59</v>
      </c>
      <c r="K33" s="196" t="s">
        <v>19957</v>
      </c>
      <c r="L33" s="196">
        <v>4.522223434E9</v>
      </c>
      <c r="M33" s="196" t="s">
        <v>19809</v>
      </c>
      <c r="N33" s="196" t="s">
        <v>19815</v>
      </c>
      <c r="O33" s="196" t="s">
        <v>19958</v>
      </c>
      <c r="P33" s="230" t="str">
        <f>VLOOKUP(A33,'import Ordu'!A:P,16,0)</f>
        <v>Geleneksel</v>
      </c>
      <c r="Q33" s="1" t="b">
        <v>0</v>
      </c>
      <c r="R33" s="1" t="s">
        <v>38</v>
      </c>
      <c r="S33" s="1" t="s">
        <v>859</v>
      </c>
      <c r="T33" s="1" t="s">
        <v>19840</v>
      </c>
      <c r="U33" s="27" t="s">
        <v>14775</v>
      </c>
      <c r="V33" s="208">
        <v>44350.0</v>
      </c>
      <c r="W33" s="208">
        <v>44354.0</v>
      </c>
      <c r="X33" s="1" t="s">
        <v>5902</v>
      </c>
      <c r="Y33" s="1" t="s">
        <v>1475</v>
      </c>
      <c r="Z33" s="208">
        <v>44340.0</v>
      </c>
      <c r="AA33" s="1" t="s">
        <v>1353</v>
      </c>
      <c r="AB33" s="208">
        <v>44347.0</v>
      </c>
      <c r="AC33" s="1" t="s">
        <v>1353</v>
      </c>
      <c r="AD33" s="208">
        <v>44350.0</v>
      </c>
      <c r="AE33" s="1"/>
      <c r="AF33" s="208"/>
      <c r="AG33" s="1"/>
      <c r="AH33" s="208"/>
      <c r="AI33" s="1"/>
      <c r="AJ33" s="1"/>
      <c r="AK33" s="1"/>
      <c r="AL33" s="1"/>
      <c r="AM33" s="1"/>
    </row>
    <row r="34" ht="15.75" customHeight="1">
      <c r="A34" s="196" t="s">
        <v>19959</v>
      </c>
      <c r="B34" s="196" t="s">
        <v>19960</v>
      </c>
      <c r="C34" s="196" t="b">
        <f>VLOOKUP(A34,'import Ordu'!A:P,3,0)</f>
        <v>0</v>
      </c>
      <c r="D34" s="196" t="s">
        <v>1597</v>
      </c>
      <c r="E34" s="196">
        <f>VLOOKUP(A34,'import Ordu'!A:P,5,0)</f>
        <v>83</v>
      </c>
      <c r="F34" s="196">
        <f>VLOOKUP(A34,'import Ordu'!A:P,6,0)</f>
        <v>0</v>
      </c>
      <c r="G34" s="196">
        <f>VLOOKUP(A34,'import Ordu'!A:P,7,0)</f>
        <v>0</v>
      </c>
      <c r="H34" s="196">
        <f>VLOOKUP(A34,'import Ordu'!A:P,8,0)</f>
        <v>24</v>
      </c>
      <c r="I34" s="196">
        <f>VLOOKUP(A34,'import Ordu'!A:P,9,0)</f>
        <v>24</v>
      </c>
      <c r="J34" s="205">
        <f>VLOOKUP(A34,'import Ordu'!A:P,10,0)</f>
        <v>0</v>
      </c>
      <c r="K34" s="196" t="s">
        <v>19961</v>
      </c>
      <c r="L34" s="196">
        <v>4.523237313E9</v>
      </c>
      <c r="M34" s="196" t="s">
        <v>19882</v>
      </c>
      <c r="N34" s="196" t="s">
        <v>19883</v>
      </c>
      <c r="O34" s="196" t="s">
        <v>19962</v>
      </c>
      <c r="P34" s="230" t="str">
        <f>VLOOKUP(A34,'import Ordu'!A:P,16,0)</f>
        <v>Geleneksel</v>
      </c>
      <c r="Q34" s="1" t="b">
        <v>0</v>
      </c>
      <c r="R34" s="1" t="s">
        <v>34</v>
      </c>
      <c r="S34" s="1"/>
      <c r="T34" s="1"/>
      <c r="V34" s="208"/>
      <c r="W34" s="208"/>
      <c r="X34" s="1"/>
      <c r="Y34" s="1"/>
      <c r="Z34" s="208"/>
      <c r="AA34" s="1"/>
      <c r="AB34" s="208"/>
      <c r="AC34" s="1"/>
      <c r="AD34" s="208"/>
      <c r="AE34" s="1"/>
      <c r="AF34" s="208"/>
      <c r="AG34" s="1"/>
      <c r="AH34" s="208"/>
      <c r="AI34" s="1"/>
      <c r="AJ34" s="1"/>
      <c r="AK34" s="1"/>
      <c r="AL34" s="1"/>
      <c r="AM34" s="1"/>
    </row>
    <row r="35" ht="15.75" customHeight="1">
      <c r="A35" s="196" t="s">
        <v>19963</v>
      </c>
      <c r="B35" s="196" t="s">
        <v>19964</v>
      </c>
      <c r="C35" s="196" t="b">
        <f>VLOOKUP(A35,'import Ordu'!A:P,3,0)</f>
        <v>1</v>
      </c>
      <c r="D35" s="196" t="s">
        <v>1370</v>
      </c>
      <c r="E35" s="196">
        <f>VLOOKUP(A35,'import Ordu'!A:P,5,0)</f>
        <v>5230</v>
      </c>
      <c r="F35" s="196">
        <f>VLOOKUP(A35,'import Ordu'!A:P,6,0)</f>
        <v>520</v>
      </c>
      <c r="G35" s="196">
        <f>VLOOKUP(A35,'import Ordu'!A:P,7,0)</f>
        <v>0</v>
      </c>
      <c r="H35" s="196">
        <f>VLOOKUP(A35,'import Ordu'!A:P,8,0)</f>
        <v>29</v>
      </c>
      <c r="I35" s="196">
        <f>VLOOKUP(A35,'import Ordu'!A:P,9,0)</f>
        <v>29</v>
      </c>
      <c r="J35" s="205">
        <f>VLOOKUP(A35,'import Ordu'!A:P,10,0)</f>
        <v>0</v>
      </c>
      <c r="K35" s="196" t="s">
        <v>19965</v>
      </c>
      <c r="L35" s="196">
        <v>4.522122422E9</v>
      </c>
      <c r="M35" s="196" t="s">
        <v>19809</v>
      </c>
      <c r="N35" s="196" t="s">
        <v>19877</v>
      </c>
      <c r="O35" s="196" t="s">
        <v>19966</v>
      </c>
      <c r="P35" s="230" t="str">
        <f>VLOOKUP(A35,'import Ordu'!A:P,16,0)</f>
        <v>Geleneksel</v>
      </c>
      <c r="Q35" s="1" t="b">
        <v>1</v>
      </c>
      <c r="R35" s="1"/>
      <c r="S35" s="1"/>
      <c r="T35" s="1"/>
      <c r="U35" s="1" t="s">
        <v>19967</v>
      </c>
      <c r="V35" s="208"/>
      <c r="W35" s="208"/>
      <c r="X35" s="1"/>
      <c r="Y35" s="1" t="s">
        <v>1353</v>
      </c>
      <c r="Z35" s="208">
        <v>44341.0</v>
      </c>
      <c r="AA35" s="1" t="s">
        <v>1353</v>
      </c>
      <c r="AB35" s="208">
        <v>44351.0</v>
      </c>
      <c r="AC35" s="1"/>
      <c r="AD35" s="208"/>
      <c r="AE35" s="1"/>
      <c r="AF35" s="208"/>
      <c r="AG35" s="1"/>
      <c r="AH35" s="208"/>
      <c r="AI35" s="1"/>
      <c r="AJ35" s="1" t="s">
        <v>929</v>
      </c>
      <c r="AK35" s="1"/>
      <c r="AL35" s="1"/>
      <c r="AM35" s="1"/>
    </row>
    <row r="36" ht="15.75" customHeight="1">
      <c r="A36" s="196" t="s">
        <v>19968</v>
      </c>
      <c r="B36" s="196" t="s">
        <v>19969</v>
      </c>
      <c r="C36" s="196" t="b">
        <f>VLOOKUP(A36,'import Ordu'!A:P,3,0)</f>
        <v>1</v>
      </c>
      <c r="D36" s="196" t="s">
        <v>1370</v>
      </c>
      <c r="E36" s="196">
        <f>VLOOKUP(A36,'import Ordu'!A:P,5,0)</f>
        <v>1501</v>
      </c>
      <c r="F36" s="196">
        <f>VLOOKUP(A36,'import Ordu'!A:P,6,0)</f>
        <v>108</v>
      </c>
      <c r="G36" s="196">
        <f>VLOOKUP(A36,'import Ordu'!A:P,7,0)</f>
        <v>18</v>
      </c>
      <c r="H36" s="196">
        <f>VLOOKUP(A36,'import Ordu'!A:P,8,0)</f>
        <v>15</v>
      </c>
      <c r="I36" s="196">
        <f>VLOOKUP(A36,'import Ordu'!A:P,9,0)</f>
        <v>33</v>
      </c>
      <c r="J36" s="205">
        <f>VLOOKUP(A36,'import Ordu'!A:P,10,0)</f>
        <v>0.55</v>
      </c>
      <c r="K36" s="196" t="s">
        <v>19970</v>
      </c>
      <c r="L36" s="196">
        <v>4.522223232E9</v>
      </c>
      <c r="M36" s="196" t="s">
        <v>19809</v>
      </c>
      <c r="N36" s="196" t="s">
        <v>19858</v>
      </c>
      <c r="O36" s="196" t="s">
        <v>19971</v>
      </c>
      <c r="P36" s="230" t="str">
        <f>VLOOKUP(A36,'import Ordu'!A:P,16,0)</f>
        <v>Geleneksel</v>
      </c>
      <c r="Q36" s="1" t="b">
        <v>0</v>
      </c>
      <c r="R36" s="1" t="s">
        <v>32</v>
      </c>
      <c r="S36" s="1"/>
      <c r="T36" s="1"/>
      <c r="V36" s="208"/>
      <c r="W36" s="208"/>
      <c r="X36" s="1"/>
      <c r="Y36" s="1" t="s">
        <v>43</v>
      </c>
      <c r="Z36" s="208">
        <v>44342.0</v>
      </c>
      <c r="AA36" s="1"/>
      <c r="AB36" s="208"/>
      <c r="AC36" s="1"/>
      <c r="AD36" s="208"/>
      <c r="AE36" s="1"/>
      <c r="AF36" s="208"/>
      <c r="AG36" s="1"/>
      <c r="AH36" s="208"/>
      <c r="AI36" s="1"/>
      <c r="AJ36" s="1"/>
      <c r="AK36" s="1"/>
      <c r="AL36" s="1"/>
      <c r="AM36" s="1"/>
    </row>
    <row r="37" ht="15.75" customHeight="1">
      <c r="A37" s="196" t="s">
        <v>19972</v>
      </c>
      <c r="B37" s="196" t="s">
        <v>19973</v>
      </c>
      <c r="C37" s="196" t="b">
        <f>VLOOKUP(A37,'import Ordu'!A:P,3,0)</f>
        <v>1</v>
      </c>
      <c r="D37" s="196" t="s">
        <v>1789</v>
      </c>
      <c r="E37" s="196">
        <f>VLOOKUP(A37,'import Ordu'!A:P,5,0)</f>
        <v>165</v>
      </c>
      <c r="F37" s="196">
        <f>VLOOKUP(A37,'import Ordu'!A:P,6,0)</f>
        <v>9</v>
      </c>
      <c r="G37" s="196">
        <f>VLOOKUP(A37,'import Ordu'!A:P,7,0)</f>
        <v>22</v>
      </c>
      <c r="H37" s="196">
        <f>VLOOKUP(A37,'import Ordu'!A:P,8,0)</f>
        <v>18</v>
      </c>
      <c r="I37" s="196">
        <f>VLOOKUP(A37,'import Ordu'!A:P,9,0)</f>
        <v>40</v>
      </c>
      <c r="J37" s="205">
        <f>VLOOKUP(A37,'import Ordu'!A:P,10,0)</f>
        <v>0.55</v>
      </c>
      <c r="K37" s="196" t="s">
        <v>19974</v>
      </c>
      <c r="L37" s="196">
        <v>5.44101505E9</v>
      </c>
      <c r="M37" s="196" t="s">
        <v>19809</v>
      </c>
      <c r="N37" s="196" t="s">
        <v>2520</v>
      </c>
      <c r="O37" s="196" t="s">
        <v>19975</v>
      </c>
      <c r="P37" s="230" t="str">
        <f>VLOOKUP(A37,'import Ordu'!A:P,16,0)</f>
        <v>Geleneksel</v>
      </c>
      <c r="Q37" s="1" t="b">
        <v>0</v>
      </c>
      <c r="R37" s="1" t="s">
        <v>39</v>
      </c>
      <c r="S37" s="1" t="s">
        <v>100</v>
      </c>
      <c r="T37" s="1" t="s">
        <v>19840</v>
      </c>
      <c r="U37" s="55" t="s">
        <v>19976</v>
      </c>
      <c r="V37" s="208">
        <v>44526.0</v>
      </c>
      <c r="W37" s="208">
        <v>44529.0</v>
      </c>
      <c r="X37" s="1"/>
      <c r="Y37" s="1" t="s">
        <v>1353</v>
      </c>
      <c r="Z37" s="208">
        <v>44526.0</v>
      </c>
      <c r="AA37" s="1"/>
      <c r="AB37" s="208"/>
      <c r="AC37" s="1"/>
      <c r="AD37" s="208"/>
      <c r="AE37" s="1"/>
      <c r="AF37" s="208"/>
      <c r="AG37" s="1"/>
      <c r="AH37" s="208"/>
      <c r="AI37" s="1" t="s">
        <v>100</v>
      </c>
      <c r="AJ37" s="1"/>
      <c r="AK37" s="1"/>
      <c r="AL37" s="1"/>
      <c r="AM37" s="1"/>
    </row>
    <row r="38" ht="15.75" customHeight="1">
      <c r="A38" s="196" t="s">
        <v>19977</v>
      </c>
      <c r="B38" s="196" t="s">
        <v>19978</v>
      </c>
      <c r="C38" s="196" t="b">
        <f>VLOOKUP(A38,'import Ordu'!A:P,3,0)</f>
        <v>1</v>
      </c>
      <c r="D38" s="196" t="s">
        <v>1507</v>
      </c>
      <c r="E38" s="196">
        <f>VLOOKUP(A38,'import Ordu'!A:P,5,0)</f>
        <v>251</v>
      </c>
      <c r="F38" s="196">
        <f>VLOOKUP(A38,'import Ordu'!A:P,6,0)</f>
        <v>50</v>
      </c>
      <c r="G38" s="196">
        <f>VLOOKUP(A38,'import Ordu'!A:P,7,0)</f>
        <v>0</v>
      </c>
      <c r="H38" s="196">
        <f>VLOOKUP(A38,'import Ordu'!A:P,8,0)</f>
        <v>36</v>
      </c>
      <c r="I38" s="196">
        <f>VLOOKUP(A38,'import Ordu'!A:P,9,0)</f>
        <v>36</v>
      </c>
      <c r="J38" s="205">
        <f>VLOOKUP(A38,'import Ordu'!A:P,10,0)</f>
        <v>0</v>
      </c>
      <c r="K38" s="196" t="s">
        <v>19979</v>
      </c>
      <c r="L38" s="196">
        <v>4.522255227E9</v>
      </c>
      <c r="M38" s="196" t="s">
        <v>19809</v>
      </c>
      <c r="N38" s="196" t="s">
        <v>3764</v>
      </c>
      <c r="O38" s="196" t="s">
        <v>19980</v>
      </c>
      <c r="P38" s="230" t="str">
        <f>VLOOKUP(A38,'import Ordu'!A:P,16,0)</f>
        <v>Geleneksel</v>
      </c>
      <c r="Q38" s="1" t="b">
        <v>0</v>
      </c>
      <c r="R38" s="1"/>
      <c r="S38" s="1"/>
      <c r="T38" s="1"/>
      <c r="U38" s="1"/>
      <c r="V38" s="208"/>
      <c r="W38" s="208"/>
      <c r="X38" s="1"/>
      <c r="Y38" s="1"/>
      <c r="Z38" s="208"/>
      <c r="AA38" s="1"/>
      <c r="AB38" s="208"/>
      <c r="AC38" s="1"/>
      <c r="AD38" s="208"/>
      <c r="AE38" s="1"/>
      <c r="AF38" s="208"/>
      <c r="AG38" s="1"/>
      <c r="AH38" s="208"/>
      <c r="AI38" s="1"/>
      <c r="AJ38" s="1"/>
      <c r="AK38" s="1"/>
      <c r="AL38" s="1"/>
      <c r="AM38" s="1"/>
    </row>
    <row r="39" ht="15.75" customHeight="1">
      <c r="A39" s="196" t="s">
        <v>19981</v>
      </c>
      <c r="B39" s="196" t="s">
        <v>19982</v>
      </c>
      <c r="C39" s="196" t="b">
        <f>VLOOKUP(A39,'import Ordu'!A:P,3,0)</f>
        <v>1</v>
      </c>
      <c r="D39" s="196" t="s">
        <v>1507</v>
      </c>
      <c r="E39" s="196">
        <f>VLOOKUP(A39,'import Ordu'!A:P,5,0)</f>
        <v>0</v>
      </c>
      <c r="F39" s="196">
        <f>VLOOKUP(A39,'import Ordu'!A:P,6,0)</f>
        <v>0</v>
      </c>
      <c r="G39" s="196">
        <f>VLOOKUP(A39,'import Ordu'!A:P,7,0)</f>
        <v>0</v>
      </c>
      <c r="H39" s="196">
        <f>VLOOKUP(A39,'import Ordu'!A:P,8,0)</f>
        <v>9</v>
      </c>
      <c r="I39" s="196">
        <f>VLOOKUP(A39,'import Ordu'!A:P,9,0)</f>
        <v>9</v>
      </c>
      <c r="J39" s="205">
        <f>VLOOKUP(A39,'import Ordu'!A:P,10,0)</f>
        <v>0</v>
      </c>
      <c r="K39" s="196" t="s">
        <v>19983</v>
      </c>
      <c r="L39" s="196">
        <v>5.305441226E9</v>
      </c>
      <c r="M39" s="196" t="s">
        <v>19809</v>
      </c>
      <c r="N39" s="196" t="s">
        <v>19871</v>
      </c>
      <c r="O39" s="196" t="s">
        <v>19984</v>
      </c>
      <c r="P39" s="230" t="str">
        <f>VLOOKUP(A39,'import Ordu'!A:P,16,0)</f>
        <v>Geleneksel</v>
      </c>
      <c r="Q39" s="1" t="b">
        <v>0</v>
      </c>
      <c r="R39" s="1" t="s">
        <v>29</v>
      </c>
      <c r="S39" s="1"/>
      <c r="T39" s="1"/>
      <c r="U39" s="1" t="s">
        <v>19985</v>
      </c>
      <c r="V39" s="208"/>
      <c r="W39" s="208"/>
      <c r="X39" s="1"/>
      <c r="Y39" s="1" t="s">
        <v>1353</v>
      </c>
      <c r="Z39" s="208">
        <v>44347.0</v>
      </c>
      <c r="AA39" s="1" t="s">
        <v>1353</v>
      </c>
      <c r="AB39" s="208">
        <v>44358.0</v>
      </c>
      <c r="AC39" s="1" t="s">
        <v>1353</v>
      </c>
      <c r="AD39" s="208">
        <v>44361.0</v>
      </c>
      <c r="AE39" s="1"/>
      <c r="AF39" s="208"/>
      <c r="AG39" s="1"/>
      <c r="AH39" s="208"/>
      <c r="AI39" s="1"/>
      <c r="AJ39" s="1" t="s">
        <v>814</v>
      </c>
      <c r="AK39" s="1" t="s">
        <v>929</v>
      </c>
      <c r="AL39" s="1"/>
      <c r="AM39" s="1"/>
    </row>
    <row r="40" ht="15.75" customHeight="1">
      <c r="A40" s="196" t="s">
        <v>19986</v>
      </c>
      <c r="B40" s="196" t="s">
        <v>19987</v>
      </c>
      <c r="C40" s="196" t="b">
        <f>VLOOKUP(A40,'import Ordu'!A:P,3,0)</f>
        <v>1</v>
      </c>
      <c r="D40" s="196" t="s">
        <v>1348</v>
      </c>
      <c r="E40" s="196">
        <f>VLOOKUP(A40,'import Ordu'!A:P,5,0)</f>
        <v>1413</v>
      </c>
      <c r="F40" s="196">
        <f>VLOOKUP(A40,'import Ordu'!A:P,6,0)</f>
        <v>10</v>
      </c>
      <c r="G40" s="196">
        <f>VLOOKUP(A40,'import Ordu'!A:P,7,0)</f>
        <v>9</v>
      </c>
      <c r="H40" s="196">
        <f>VLOOKUP(A40,'import Ordu'!A:P,8,0)</f>
        <v>5</v>
      </c>
      <c r="I40" s="196">
        <f>VLOOKUP(A40,'import Ordu'!A:P,9,0)</f>
        <v>14</v>
      </c>
      <c r="J40" s="205">
        <f>VLOOKUP(A40,'import Ordu'!A:P,10,0)</f>
        <v>0.64</v>
      </c>
      <c r="K40" s="196" t="s">
        <v>19988</v>
      </c>
      <c r="L40" s="196">
        <v>4.526000112E9</v>
      </c>
      <c r="M40" s="196" t="s">
        <v>19809</v>
      </c>
      <c r="N40" s="196" t="s">
        <v>19989</v>
      </c>
      <c r="O40" s="196" t="s">
        <v>19990</v>
      </c>
      <c r="P40" s="230" t="str">
        <f>VLOOKUP(A40,'import Ordu'!A:P,16,0)</f>
        <v>Geleneksel</v>
      </c>
      <c r="Q40" s="1" t="b">
        <v>0</v>
      </c>
      <c r="R40" s="1" t="s">
        <v>38</v>
      </c>
      <c r="S40" s="1" t="s">
        <v>929</v>
      </c>
      <c r="T40" s="1" t="s">
        <v>19840</v>
      </c>
      <c r="V40" s="208">
        <v>44355.0</v>
      </c>
      <c r="W40" s="208">
        <v>44356.0</v>
      </c>
      <c r="X40" s="1" t="s">
        <v>19991</v>
      </c>
      <c r="Y40" s="1" t="s">
        <v>1353</v>
      </c>
      <c r="Z40" s="208">
        <v>44341.0</v>
      </c>
      <c r="AA40" s="1" t="s">
        <v>1353</v>
      </c>
      <c r="AB40" s="208">
        <v>44347.0</v>
      </c>
      <c r="AC40" s="1" t="s">
        <v>1353</v>
      </c>
      <c r="AD40" s="208">
        <v>44350.0</v>
      </c>
      <c r="AE40" s="1"/>
      <c r="AF40" s="208"/>
      <c r="AG40" s="1"/>
      <c r="AH40" s="208"/>
      <c r="AI40" s="1"/>
      <c r="AJ40" s="1"/>
      <c r="AK40" s="1" t="s">
        <v>929</v>
      </c>
      <c r="AL40" s="1"/>
      <c r="AM40" s="1"/>
    </row>
    <row r="41" ht="15.75" customHeight="1">
      <c r="A41" s="196" t="s">
        <v>19992</v>
      </c>
      <c r="B41" s="196" t="s">
        <v>19993</v>
      </c>
      <c r="C41" s="196" t="b">
        <f>VLOOKUP(A41,'import Ordu'!A:P,3,0)</f>
        <v>1</v>
      </c>
      <c r="D41" s="196" t="s">
        <v>1950</v>
      </c>
      <c r="E41" s="196">
        <f>VLOOKUP(A41,'import Ordu'!A:P,5,0)</f>
        <v>531</v>
      </c>
      <c r="F41" s="196">
        <f>VLOOKUP(A41,'import Ordu'!A:P,6,0)</f>
        <v>65</v>
      </c>
      <c r="G41" s="196">
        <f>VLOOKUP(A41,'import Ordu'!A:P,7,0)</f>
        <v>0</v>
      </c>
      <c r="H41" s="196">
        <f>VLOOKUP(A41,'import Ordu'!A:P,8,0)</f>
        <v>23</v>
      </c>
      <c r="I41" s="196">
        <f>VLOOKUP(A41,'import Ordu'!A:P,9,0)</f>
        <v>23</v>
      </c>
      <c r="J41" s="205">
        <f>VLOOKUP(A41,'import Ordu'!A:P,10,0)</f>
        <v>0</v>
      </c>
      <c r="K41" s="196" t="s">
        <v>19994</v>
      </c>
      <c r="L41" s="196">
        <v>4.52777774E9</v>
      </c>
      <c r="M41" s="196" t="s">
        <v>19809</v>
      </c>
      <c r="N41" s="196" t="s">
        <v>19851</v>
      </c>
      <c r="O41" s="196" t="s">
        <v>19995</v>
      </c>
      <c r="P41" s="230" t="str">
        <f>VLOOKUP(A41,'import Ordu'!A:P,16,0)</f>
        <v>Geleneksel</v>
      </c>
      <c r="Q41" s="1" t="b">
        <v>0</v>
      </c>
      <c r="R41" s="1"/>
      <c r="S41" s="1"/>
      <c r="T41" s="1"/>
      <c r="U41" s="1"/>
      <c r="V41" s="208"/>
      <c r="W41" s="208"/>
      <c r="X41" s="1"/>
      <c r="Y41" s="1"/>
      <c r="Z41" s="208"/>
      <c r="AA41" s="1"/>
      <c r="AB41" s="208"/>
      <c r="AC41" s="1"/>
      <c r="AD41" s="208"/>
      <c r="AE41" s="1"/>
      <c r="AF41" s="208"/>
      <c r="AG41" s="1"/>
      <c r="AH41" s="208"/>
      <c r="AI41" s="1"/>
      <c r="AJ41" s="1"/>
      <c r="AK41" s="1"/>
      <c r="AL41" s="1"/>
      <c r="AM41" s="1"/>
    </row>
    <row r="42" ht="15.75" customHeight="1">
      <c r="A42" s="196" t="s">
        <v>19996</v>
      </c>
      <c r="B42" s="196" t="s">
        <v>19997</v>
      </c>
      <c r="C42" s="196" t="b">
        <f>VLOOKUP(A42,'import Ordu'!A:P,3,0)</f>
        <v>1</v>
      </c>
      <c r="D42" s="196" t="s">
        <v>1348</v>
      </c>
      <c r="E42" s="196">
        <f>VLOOKUP(A42,'import Ordu'!A:P,5,0)</f>
        <v>423</v>
      </c>
      <c r="F42" s="196">
        <f>VLOOKUP(A42,'import Ordu'!A:P,6,0)</f>
        <v>260</v>
      </c>
      <c r="G42" s="196">
        <f>VLOOKUP(A42,'import Ordu'!A:P,7,0)</f>
        <v>0</v>
      </c>
      <c r="H42" s="196">
        <f>VLOOKUP(A42,'import Ordu'!A:P,8,0)</f>
        <v>83</v>
      </c>
      <c r="I42" s="196">
        <f>VLOOKUP(A42,'import Ordu'!A:P,9,0)</f>
        <v>83</v>
      </c>
      <c r="J42" s="205">
        <f>VLOOKUP(A42,'import Ordu'!A:P,10,0)</f>
        <v>0</v>
      </c>
      <c r="K42" s="196" t="s">
        <v>19835</v>
      </c>
      <c r="L42" s="196">
        <v>4.528880444E9</v>
      </c>
      <c r="M42" s="196" t="s">
        <v>19809</v>
      </c>
      <c r="N42" s="196" t="s">
        <v>19815</v>
      </c>
      <c r="O42" s="196" t="s">
        <v>19998</v>
      </c>
      <c r="P42" s="230" t="str">
        <f>VLOOKUP(A42,'import Ordu'!A:P,16,0)</f>
        <v>Geleneksel</v>
      </c>
      <c r="Q42" s="1" t="b">
        <v>0</v>
      </c>
      <c r="R42" s="1"/>
      <c r="S42" s="1"/>
      <c r="T42" s="1"/>
      <c r="U42" s="1"/>
      <c r="V42" s="208"/>
      <c r="W42" s="611"/>
      <c r="X42" s="1"/>
      <c r="Y42" s="1"/>
      <c r="Z42" s="208"/>
      <c r="AA42" s="1"/>
      <c r="AB42" s="208"/>
      <c r="AC42" s="1"/>
      <c r="AD42" s="208"/>
      <c r="AE42" s="1"/>
      <c r="AF42" s="208"/>
      <c r="AG42" s="1"/>
      <c r="AH42" s="208"/>
      <c r="AI42" s="1"/>
      <c r="AJ42" s="1"/>
      <c r="AK42" s="1"/>
      <c r="AL42" s="1"/>
      <c r="AM42" s="1"/>
    </row>
    <row r="43" ht="15.75" customHeight="1">
      <c r="A43" s="196" t="s">
        <v>19999</v>
      </c>
      <c r="B43" s="196" t="s">
        <v>20000</v>
      </c>
      <c r="C43" s="196" t="b">
        <f>VLOOKUP(A43,'import Ordu'!A:P,3,0)</f>
        <v>0</v>
      </c>
      <c r="D43" s="196" t="s">
        <v>1507</v>
      </c>
      <c r="E43" s="196">
        <f>VLOOKUP(A43,'import Ordu'!A:P,5,0)</f>
        <v>47</v>
      </c>
      <c r="F43" s="196">
        <f>VLOOKUP(A43,'import Ordu'!A:P,6,0)</f>
        <v>0</v>
      </c>
      <c r="G43" s="196">
        <f>VLOOKUP(A43,'import Ordu'!A:P,7,0)</f>
        <v>1</v>
      </c>
      <c r="H43" s="196">
        <f>VLOOKUP(A43,'import Ordu'!A:P,8,0)</f>
        <v>10</v>
      </c>
      <c r="I43" s="196">
        <f>VLOOKUP(A43,'import Ordu'!A:P,9,0)</f>
        <v>11</v>
      </c>
      <c r="J43" s="205">
        <f>VLOOKUP(A43,'import Ordu'!A:P,10,0)</f>
        <v>0.09</v>
      </c>
      <c r="K43" s="196" t="s">
        <v>20001</v>
      </c>
      <c r="L43" s="196">
        <v>5.392291752E9</v>
      </c>
      <c r="M43" s="196" t="s">
        <v>19809</v>
      </c>
      <c r="N43" s="196" t="s">
        <v>2520</v>
      </c>
      <c r="O43" s="196" t="s">
        <v>20002</v>
      </c>
      <c r="P43" s="230" t="str">
        <f>VLOOKUP(A43,'import Ordu'!A:P,16,0)</f>
        <v>Geleneksel</v>
      </c>
      <c r="Q43" s="1" t="b">
        <v>1</v>
      </c>
      <c r="R43" s="1"/>
      <c r="S43" s="1"/>
      <c r="T43" s="1"/>
      <c r="U43" s="1" t="s">
        <v>20003</v>
      </c>
      <c r="V43" s="208"/>
      <c r="W43" s="208"/>
      <c r="X43" s="1"/>
      <c r="Y43" s="1" t="s">
        <v>1353</v>
      </c>
      <c r="Z43" s="208">
        <v>44340.0</v>
      </c>
      <c r="AA43" s="1" t="s">
        <v>1353</v>
      </c>
      <c r="AB43" s="208">
        <v>44347.0</v>
      </c>
      <c r="AC43" s="1" t="s">
        <v>1353</v>
      </c>
      <c r="AD43" s="208">
        <v>44350.0</v>
      </c>
      <c r="AE43" s="1" t="s">
        <v>43</v>
      </c>
      <c r="AF43" s="208">
        <v>44361.0</v>
      </c>
      <c r="AG43" s="1"/>
      <c r="AH43" s="208"/>
      <c r="AI43" s="1"/>
      <c r="AJ43" s="1"/>
      <c r="AK43" s="1" t="s">
        <v>929</v>
      </c>
      <c r="AL43" s="1" t="s">
        <v>100</v>
      </c>
      <c r="AM43" s="1"/>
    </row>
    <row r="44" ht="15.75" customHeight="1">
      <c r="A44" s="196" t="s">
        <v>20004</v>
      </c>
      <c r="B44" s="196" t="s">
        <v>20005</v>
      </c>
      <c r="C44" s="196" t="b">
        <f>VLOOKUP(A44,'import Ordu'!A:P,3,0)</f>
        <v>1</v>
      </c>
      <c r="D44" s="196" t="s">
        <v>1832</v>
      </c>
      <c r="E44" s="196">
        <f>VLOOKUP(A44,'import Ordu'!A:P,5,0)</f>
        <v>12</v>
      </c>
      <c r="F44" s="196">
        <f>VLOOKUP(A44,'import Ordu'!A:P,6,0)</f>
        <v>0</v>
      </c>
      <c r="G44" s="196">
        <f>VLOOKUP(A44,'import Ordu'!A:P,7,0)</f>
        <v>0</v>
      </c>
      <c r="H44" s="196">
        <f>VLOOKUP(A44,'import Ordu'!A:P,8,0)</f>
        <v>6</v>
      </c>
      <c r="I44" s="196">
        <f>VLOOKUP(A44,'import Ordu'!A:P,9,0)</f>
        <v>6</v>
      </c>
      <c r="J44" s="205">
        <f>VLOOKUP(A44,'import Ordu'!A:P,10,0)</f>
        <v>0</v>
      </c>
      <c r="K44" s="196" t="s">
        <v>20006</v>
      </c>
      <c r="L44" s="196">
        <v>5.393963414E9</v>
      </c>
      <c r="M44" s="196" t="s">
        <v>19809</v>
      </c>
      <c r="N44" s="196" t="s">
        <v>3764</v>
      </c>
      <c r="O44" s="196" t="s">
        <v>20007</v>
      </c>
      <c r="P44" s="230" t="str">
        <f>VLOOKUP(A44,'import Ordu'!A:P,16,0)</f>
        <v>Geleneksel</v>
      </c>
      <c r="Q44" s="1" t="b">
        <v>0</v>
      </c>
      <c r="R44" s="1" t="s">
        <v>38</v>
      </c>
      <c r="S44" s="1" t="s">
        <v>814</v>
      </c>
      <c r="T44" s="1" t="s">
        <v>19840</v>
      </c>
      <c r="U44" s="1" t="s">
        <v>20008</v>
      </c>
      <c r="V44" s="208">
        <v>44358.0</v>
      </c>
      <c r="W44" s="611">
        <v>44361.0</v>
      </c>
      <c r="X44" s="1"/>
      <c r="Y44" s="1" t="s">
        <v>1353</v>
      </c>
      <c r="Z44" s="208">
        <v>44343.0</v>
      </c>
      <c r="AA44" s="1" t="s">
        <v>1353</v>
      </c>
      <c r="AB44" s="208">
        <v>44358.0</v>
      </c>
      <c r="AC44" s="1"/>
      <c r="AD44" s="208"/>
      <c r="AE44" s="1"/>
      <c r="AF44" s="208"/>
      <c r="AG44" s="1"/>
      <c r="AH44" s="208"/>
      <c r="AI44" s="1"/>
      <c r="AJ44" s="1" t="s">
        <v>814</v>
      </c>
      <c r="AK44" s="1"/>
      <c r="AL44" s="1"/>
      <c r="AM44" s="1"/>
    </row>
    <row r="45" ht="15.75" customHeight="1">
      <c r="A45" s="196" t="s">
        <v>20009</v>
      </c>
      <c r="B45" s="196" t="s">
        <v>20010</v>
      </c>
      <c r="C45" s="196" t="b">
        <f>VLOOKUP(A45,'import Ordu'!A:P,3,0)</f>
        <v>1</v>
      </c>
      <c r="D45" s="196" t="s">
        <v>1370</v>
      </c>
      <c r="E45" s="196">
        <f>VLOOKUP(A45,'import Ordu'!A:P,5,0)</f>
        <v>1691</v>
      </c>
      <c r="F45" s="196">
        <f>VLOOKUP(A45,'import Ordu'!A:P,6,0)</f>
        <v>208</v>
      </c>
      <c r="G45" s="196">
        <f>VLOOKUP(A45,'import Ordu'!A:P,7,0)</f>
        <v>0</v>
      </c>
      <c r="H45" s="196">
        <f>VLOOKUP(A45,'import Ordu'!A:P,8,0)</f>
        <v>7</v>
      </c>
      <c r="I45" s="196">
        <f>VLOOKUP(A45,'import Ordu'!A:P,9,0)</f>
        <v>7</v>
      </c>
      <c r="J45" s="205">
        <f>VLOOKUP(A45,'import Ordu'!A:P,10,0)</f>
        <v>0</v>
      </c>
      <c r="K45" s="196" t="s">
        <v>20011</v>
      </c>
      <c r="L45" s="196">
        <v>4.528885151E9</v>
      </c>
      <c r="M45" s="196" t="s">
        <v>19809</v>
      </c>
      <c r="N45" s="196" t="s">
        <v>1667</v>
      </c>
      <c r="O45" s="196" t="s">
        <v>20012</v>
      </c>
      <c r="P45" s="230" t="str">
        <f>VLOOKUP(A45,'import Ordu'!A:P,16,0)</f>
        <v>Geleneksel</v>
      </c>
      <c r="Q45" s="1" t="b">
        <v>0</v>
      </c>
      <c r="R45" s="1"/>
      <c r="S45" s="1"/>
      <c r="T45" s="1"/>
      <c r="U45" s="1"/>
      <c r="V45" s="208"/>
      <c r="W45" s="208"/>
      <c r="X45" s="1"/>
      <c r="Y45" s="1"/>
      <c r="Z45" s="208"/>
      <c r="AA45" s="1"/>
      <c r="AB45" s="208"/>
      <c r="AC45" s="1"/>
      <c r="AD45" s="208"/>
      <c r="AE45" s="1"/>
      <c r="AF45" s="208"/>
      <c r="AG45" s="1"/>
      <c r="AH45" s="208"/>
      <c r="AI45" s="1"/>
      <c r="AJ45" s="1"/>
      <c r="AK45" s="1"/>
      <c r="AL45" s="1"/>
      <c r="AM45" s="1"/>
    </row>
    <row r="46" ht="15.75" customHeight="1">
      <c r="A46" s="196" t="s">
        <v>20013</v>
      </c>
      <c r="B46" s="196" t="s">
        <v>20014</v>
      </c>
      <c r="C46" s="196" t="b">
        <f>VLOOKUP(A46,'import Ordu'!A:P,3,0)</f>
        <v>1</v>
      </c>
      <c r="D46" s="196" t="s">
        <v>1507</v>
      </c>
      <c r="E46" s="196">
        <f>VLOOKUP(A46,'import Ordu'!A:P,5,0)</f>
        <v>569</v>
      </c>
      <c r="F46" s="196">
        <f>VLOOKUP(A46,'import Ordu'!A:P,6,0)</f>
        <v>54</v>
      </c>
      <c r="G46" s="196">
        <f>VLOOKUP(A46,'import Ordu'!A:P,7,0)</f>
        <v>18</v>
      </c>
      <c r="H46" s="196">
        <f>VLOOKUP(A46,'import Ordu'!A:P,8,0)</f>
        <v>21</v>
      </c>
      <c r="I46" s="196">
        <f>VLOOKUP(A46,'import Ordu'!A:P,9,0)</f>
        <v>39</v>
      </c>
      <c r="J46" s="205">
        <f>VLOOKUP(A46,'import Ordu'!A:P,10,0)</f>
        <v>0.46</v>
      </c>
      <c r="K46" s="196" t="s">
        <v>20015</v>
      </c>
      <c r="L46" s="196">
        <v>5.350642088E9</v>
      </c>
      <c r="M46" s="196" t="s">
        <v>19809</v>
      </c>
      <c r="N46" s="196" t="s">
        <v>19871</v>
      </c>
      <c r="O46" s="196" t="s">
        <v>20016</v>
      </c>
      <c r="P46" s="230" t="str">
        <f>VLOOKUP(A46,'import Ordu'!A:P,16,0)</f>
        <v>Geleneksel</v>
      </c>
      <c r="Q46" s="1" t="b">
        <v>1</v>
      </c>
      <c r="R46" s="1"/>
      <c r="S46" s="1"/>
      <c r="T46" s="1"/>
      <c r="U46" s="1" t="s">
        <v>20017</v>
      </c>
      <c r="V46" s="208"/>
      <c r="W46" s="208"/>
      <c r="X46" s="1"/>
      <c r="Y46" s="1" t="s">
        <v>1353</v>
      </c>
      <c r="Z46" s="208">
        <v>44361.0</v>
      </c>
      <c r="AA46" s="1"/>
      <c r="AB46" s="208"/>
      <c r="AC46" s="1"/>
      <c r="AD46" s="208"/>
      <c r="AE46" s="1"/>
      <c r="AF46" s="208"/>
      <c r="AG46" s="1"/>
      <c r="AH46" s="208"/>
      <c r="AI46" s="1" t="s">
        <v>100</v>
      </c>
      <c r="AJ46" s="1"/>
      <c r="AK46" s="1"/>
      <c r="AL46" s="1"/>
      <c r="AM46" s="1"/>
    </row>
    <row r="47" ht="15.75" customHeight="1">
      <c r="A47" s="196" t="s">
        <v>20018</v>
      </c>
      <c r="B47" s="196" t="s">
        <v>20019</v>
      </c>
      <c r="C47" s="196" t="b">
        <f>VLOOKUP(A47,'import Ordu'!A:P,3,0)</f>
        <v>1</v>
      </c>
      <c r="D47" s="196" t="s">
        <v>1950</v>
      </c>
      <c r="E47" s="196">
        <f>VLOOKUP(A47,'import Ordu'!A:P,5,0)</f>
        <v>243</v>
      </c>
      <c r="F47" s="196">
        <f>VLOOKUP(A47,'import Ordu'!A:P,6,0)</f>
        <v>27</v>
      </c>
      <c r="G47" s="196">
        <f>VLOOKUP(A47,'import Ordu'!A:P,7,0)</f>
        <v>0</v>
      </c>
      <c r="H47" s="196">
        <f>VLOOKUP(A47,'import Ordu'!A:P,8,0)</f>
        <v>38</v>
      </c>
      <c r="I47" s="196">
        <f>VLOOKUP(A47,'import Ordu'!A:P,9,0)</f>
        <v>38</v>
      </c>
      <c r="J47" s="205">
        <f>VLOOKUP(A47,'import Ordu'!A:P,10,0)</f>
        <v>0</v>
      </c>
      <c r="K47" s="196" t="s">
        <v>20020</v>
      </c>
      <c r="L47" s="196">
        <v>5.453854562E9</v>
      </c>
      <c r="M47" s="196" t="s">
        <v>19882</v>
      </c>
      <c r="N47" s="196" t="s">
        <v>20021</v>
      </c>
      <c r="O47" s="196" t="s">
        <v>20022</v>
      </c>
      <c r="P47" s="230" t="str">
        <f>VLOOKUP(A47,'import Ordu'!A:P,16,0)</f>
        <v>Geleneksel</v>
      </c>
      <c r="Q47" s="1" t="b">
        <v>0</v>
      </c>
      <c r="R47" s="1"/>
      <c r="S47" s="1"/>
      <c r="T47" s="1"/>
      <c r="U47" s="1"/>
      <c r="V47" s="208"/>
      <c r="W47" s="208"/>
      <c r="X47" s="1"/>
      <c r="Y47" s="1"/>
      <c r="Z47" s="208"/>
      <c r="AA47" s="1"/>
      <c r="AB47" s="208"/>
      <c r="AC47" s="1"/>
      <c r="AD47" s="208"/>
      <c r="AE47" s="1"/>
      <c r="AF47" s="208"/>
      <c r="AG47" s="1"/>
      <c r="AH47" s="208"/>
      <c r="AI47" s="1"/>
      <c r="AJ47" s="1"/>
      <c r="AK47" s="1"/>
      <c r="AL47" s="1"/>
      <c r="AM47" s="1"/>
    </row>
    <row r="48" ht="15.75" customHeight="1">
      <c r="A48" s="196" t="s">
        <v>20023</v>
      </c>
      <c r="B48" s="196" t="s">
        <v>20024</v>
      </c>
      <c r="C48" s="196" t="b">
        <f>VLOOKUP(A48,'import Ordu'!A:P,3,0)</f>
        <v>1</v>
      </c>
      <c r="D48" s="196" t="s">
        <v>1832</v>
      </c>
      <c r="E48" s="196">
        <f>VLOOKUP(A48,'import Ordu'!A:P,5,0)</f>
        <v>599</v>
      </c>
      <c r="F48" s="196">
        <f>VLOOKUP(A48,'import Ordu'!A:P,6,0)</f>
        <v>365</v>
      </c>
      <c r="G48" s="196">
        <f>VLOOKUP(A48,'import Ordu'!A:P,7,0)</f>
        <v>0</v>
      </c>
      <c r="H48" s="196">
        <f>VLOOKUP(A48,'import Ordu'!A:P,8,0)</f>
        <v>33</v>
      </c>
      <c r="I48" s="196">
        <f>VLOOKUP(A48,'import Ordu'!A:P,9,0)</f>
        <v>33</v>
      </c>
      <c r="J48" s="205">
        <f>VLOOKUP(A48,'import Ordu'!A:P,10,0)</f>
        <v>0</v>
      </c>
      <c r="K48" s="196" t="s">
        <v>20025</v>
      </c>
      <c r="L48" s="196">
        <v>4.527775777E9</v>
      </c>
      <c r="M48" s="196" t="s">
        <v>19809</v>
      </c>
      <c r="N48" s="196" t="s">
        <v>2520</v>
      </c>
      <c r="O48" s="196" t="s">
        <v>20026</v>
      </c>
      <c r="P48" s="230" t="str">
        <f>VLOOKUP(A48,'import Ordu'!A:P,16,0)</f>
        <v>Geleneksel</v>
      </c>
      <c r="Q48" s="1" t="b">
        <v>0</v>
      </c>
      <c r="R48" s="1"/>
      <c r="S48" s="1"/>
      <c r="T48" s="1"/>
      <c r="U48" s="1"/>
      <c r="V48" s="208"/>
      <c r="W48" s="611"/>
      <c r="X48" s="1"/>
      <c r="Y48" s="1"/>
      <c r="Z48" s="208"/>
      <c r="AA48" s="1"/>
      <c r="AB48" s="208"/>
      <c r="AC48" s="1"/>
      <c r="AD48" s="208"/>
      <c r="AE48" s="1"/>
      <c r="AF48" s="208"/>
      <c r="AG48" s="1"/>
      <c r="AH48" s="208"/>
      <c r="AI48" s="1"/>
      <c r="AJ48" s="1"/>
      <c r="AK48" s="1"/>
      <c r="AL48" s="1"/>
      <c r="AM48" s="1"/>
    </row>
    <row r="49" ht="15.75" customHeight="1">
      <c r="A49" s="196" t="s">
        <v>20027</v>
      </c>
      <c r="B49" s="196" t="s">
        <v>20028</v>
      </c>
      <c r="C49" s="196" t="b">
        <f>VLOOKUP(A49,'import Ordu'!A:P,3,0)</f>
        <v>1</v>
      </c>
      <c r="D49" s="196" t="s">
        <v>1385</v>
      </c>
      <c r="E49" s="196">
        <f>VLOOKUP(A49,'import Ordu'!A:P,5,0)</f>
        <v>385</v>
      </c>
      <c r="F49" s="196">
        <f>VLOOKUP(A49,'import Ordu'!A:P,6,0)</f>
        <v>37</v>
      </c>
      <c r="G49" s="196">
        <f>VLOOKUP(A49,'import Ordu'!A:P,7,0)</f>
        <v>0</v>
      </c>
      <c r="H49" s="196">
        <f>VLOOKUP(A49,'import Ordu'!A:P,8,0)</f>
        <v>21</v>
      </c>
      <c r="I49" s="196">
        <f>VLOOKUP(A49,'import Ordu'!A:P,9,0)</f>
        <v>21</v>
      </c>
      <c r="J49" s="205">
        <f>VLOOKUP(A49,'import Ordu'!A:P,10,0)</f>
        <v>0</v>
      </c>
      <c r="K49" s="196" t="s">
        <v>20029</v>
      </c>
      <c r="L49" s="196">
        <v>4.523242579E9</v>
      </c>
      <c r="M49" s="196" t="s">
        <v>19882</v>
      </c>
      <c r="N49" s="196" t="s">
        <v>19925</v>
      </c>
      <c r="O49" s="196" t="s">
        <v>20030</v>
      </c>
      <c r="P49" s="230" t="s">
        <v>2137</v>
      </c>
      <c r="Q49" s="1" t="b">
        <v>0</v>
      </c>
      <c r="R49" s="1" t="s">
        <v>33</v>
      </c>
      <c r="S49" s="1" t="s">
        <v>571</v>
      </c>
      <c r="T49" s="612" t="s">
        <v>19889</v>
      </c>
      <c r="U49" s="1" t="s">
        <v>20031</v>
      </c>
      <c r="V49" s="208">
        <v>44599.0</v>
      </c>
      <c r="W49" s="208">
        <v>44601.0</v>
      </c>
      <c r="X49" s="1"/>
      <c r="Y49" s="1" t="s">
        <v>1353</v>
      </c>
      <c r="Z49" s="208">
        <v>44599.0</v>
      </c>
      <c r="AA49" s="1"/>
      <c r="AB49" s="208"/>
      <c r="AC49" s="1"/>
      <c r="AD49" s="208"/>
      <c r="AE49" s="1"/>
      <c r="AF49" s="208"/>
      <c r="AG49" s="1"/>
      <c r="AH49" s="208"/>
      <c r="AI49" s="1" t="s">
        <v>571</v>
      </c>
      <c r="AJ49" s="1"/>
      <c r="AK49" s="1"/>
      <c r="AL49" s="1"/>
      <c r="AM49" s="1"/>
    </row>
    <row r="50" ht="15.75" customHeight="1">
      <c r="A50" s="196" t="s">
        <v>20032</v>
      </c>
      <c r="B50" s="196" t="s">
        <v>20033</v>
      </c>
      <c r="C50" s="196" t="b">
        <f>VLOOKUP(A50,'import Ordu'!A:P,3,0)</f>
        <v>1</v>
      </c>
      <c r="D50" s="196" t="s">
        <v>1348</v>
      </c>
      <c r="E50" s="196">
        <f>VLOOKUP(A50,'import Ordu'!A:P,5,0)</f>
        <v>1231</v>
      </c>
      <c r="F50" s="196">
        <f>VLOOKUP(A50,'import Ordu'!A:P,6,0)</f>
        <v>187</v>
      </c>
      <c r="G50" s="196">
        <f>VLOOKUP(A50,'import Ordu'!A:P,7,0)</f>
        <v>0</v>
      </c>
      <c r="H50" s="196">
        <f>VLOOKUP(A50,'import Ordu'!A:P,8,0)</f>
        <v>30</v>
      </c>
      <c r="I50" s="196">
        <f>VLOOKUP(A50,'import Ordu'!A:P,9,0)</f>
        <v>30</v>
      </c>
      <c r="J50" s="205">
        <f>VLOOKUP(A50,'import Ordu'!A:P,10,0)</f>
        <v>0</v>
      </c>
      <c r="K50" s="196" t="s">
        <v>20034</v>
      </c>
      <c r="L50" s="196">
        <v>4.523332033E9</v>
      </c>
      <c r="M50" s="196" t="s">
        <v>19882</v>
      </c>
      <c r="N50" s="196" t="s">
        <v>19883</v>
      </c>
      <c r="O50" s="196" t="s">
        <v>20035</v>
      </c>
      <c r="P50" s="230" t="str">
        <f>VLOOKUP(A50,'import Ordu'!A:P,16,0)</f>
        <v>Geleneksel</v>
      </c>
      <c r="Q50" s="1" t="b">
        <v>0</v>
      </c>
      <c r="R50" s="1" t="s">
        <v>32</v>
      </c>
      <c r="S50" s="1" t="s">
        <v>610</v>
      </c>
      <c r="T50" s="1" t="s">
        <v>19889</v>
      </c>
      <c r="U50" s="1" t="s">
        <v>20036</v>
      </c>
      <c r="V50" s="208">
        <v>44596.0</v>
      </c>
      <c r="W50" s="208">
        <v>44599.0</v>
      </c>
      <c r="X50" s="1"/>
      <c r="Y50" s="1" t="s">
        <v>1353</v>
      </c>
      <c r="Z50" s="208">
        <v>44596.0</v>
      </c>
      <c r="AA50" s="1" t="s">
        <v>1353</v>
      </c>
      <c r="AB50" s="208">
        <v>44600.0</v>
      </c>
      <c r="AC50" s="1"/>
      <c r="AD50" s="208"/>
      <c r="AE50" s="1"/>
      <c r="AF50" s="208"/>
      <c r="AG50" s="1"/>
      <c r="AH50" s="208"/>
      <c r="AI50" s="1" t="s">
        <v>610</v>
      </c>
      <c r="AJ50" s="1" t="s">
        <v>128</v>
      </c>
      <c r="AK50" s="1"/>
      <c r="AL50" s="1"/>
      <c r="AM50" s="1"/>
    </row>
    <row r="51" ht="15.75" customHeight="1">
      <c r="A51" s="196" t="s">
        <v>20037</v>
      </c>
      <c r="B51" s="196" t="s">
        <v>20038</v>
      </c>
      <c r="C51" s="196" t="b">
        <f>VLOOKUP(A51,'import Ordu'!A:P,3,0)</f>
        <v>1</v>
      </c>
      <c r="D51" s="196" t="s">
        <v>1832</v>
      </c>
      <c r="E51" s="196">
        <f>VLOOKUP(A51,'import Ordu'!A:P,5,0)</f>
        <v>99</v>
      </c>
      <c r="F51" s="196">
        <f>VLOOKUP(A51,'import Ordu'!A:P,6,0)</f>
        <v>9</v>
      </c>
      <c r="G51" s="196">
        <f>VLOOKUP(A51,'import Ordu'!A:P,7,0)</f>
        <v>0</v>
      </c>
      <c r="H51" s="196">
        <f>VLOOKUP(A51,'import Ordu'!A:P,8,0)</f>
        <v>20</v>
      </c>
      <c r="I51" s="196">
        <f>VLOOKUP(A51,'import Ordu'!A:P,9,0)</f>
        <v>20</v>
      </c>
      <c r="J51" s="205">
        <f>VLOOKUP(A51,'import Ordu'!A:P,10,0)</f>
        <v>0</v>
      </c>
      <c r="K51" s="196" t="s">
        <v>20039</v>
      </c>
      <c r="L51" s="196">
        <v>5.419017227E9</v>
      </c>
      <c r="M51" s="196" t="s">
        <v>19809</v>
      </c>
      <c r="N51" s="196" t="s">
        <v>20040</v>
      </c>
      <c r="O51" s="196" t="s">
        <v>20041</v>
      </c>
      <c r="P51" s="230" t="str">
        <f>VLOOKUP(A51,'import Ordu'!A:P,16,0)</f>
        <v>Geleneksel</v>
      </c>
      <c r="Q51" s="1" t="b">
        <v>0</v>
      </c>
      <c r="R51" s="1" t="s">
        <v>39</v>
      </c>
      <c r="S51" s="1" t="s">
        <v>167</v>
      </c>
      <c r="T51" s="613" t="s">
        <v>19840</v>
      </c>
      <c r="U51" s="1" t="s">
        <v>13409</v>
      </c>
      <c r="V51" s="208">
        <v>44527.0</v>
      </c>
      <c r="W51" s="208">
        <v>44529.0</v>
      </c>
      <c r="X51" s="1"/>
      <c r="Y51" s="1" t="s">
        <v>1353</v>
      </c>
      <c r="Z51" s="208">
        <v>44527.0</v>
      </c>
      <c r="AA51" s="1"/>
      <c r="AB51" s="208"/>
      <c r="AC51" s="1"/>
      <c r="AD51" s="208"/>
      <c r="AE51" s="1"/>
      <c r="AF51" s="208"/>
      <c r="AG51" s="1"/>
      <c r="AH51" s="208"/>
      <c r="AI51" s="1" t="s">
        <v>167</v>
      </c>
      <c r="AJ51" s="1"/>
      <c r="AK51" s="1"/>
      <c r="AL51" s="1"/>
      <c r="AM51" s="1"/>
    </row>
    <row r="52" ht="15.75" customHeight="1">
      <c r="A52" s="196" t="s">
        <v>20042</v>
      </c>
      <c r="B52" s="196" t="s">
        <v>20043</v>
      </c>
      <c r="C52" s="196" t="b">
        <f>VLOOKUP(A52,'import Ordu'!A:P,3,0)</f>
        <v>1</v>
      </c>
      <c r="D52" s="196" t="s">
        <v>1577</v>
      </c>
      <c r="E52" s="196">
        <f>VLOOKUP(A52,'import Ordu'!A:P,5,0)</f>
        <v>4695</v>
      </c>
      <c r="F52" s="196">
        <f>VLOOKUP(A52,'import Ordu'!A:P,6,0)</f>
        <v>245</v>
      </c>
      <c r="G52" s="196">
        <f>VLOOKUP(A52,'import Ordu'!A:P,7,0)</f>
        <v>0</v>
      </c>
      <c r="H52" s="196">
        <f>VLOOKUP(A52,'import Ordu'!A:P,8,0)</f>
        <v>138</v>
      </c>
      <c r="I52" s="196">
        <f>VLOOKUP(A52,'import Ordu'!A:P,9,0)</f>
        <v>138</v>
      </c>
      <c r="J52" s="205">
        <f>VLOOKUP(A52,'import Ordu'!A:P,10,0)</f>
        <v>0</v>
      </c>
      <c r="K52" s="196" t="s">
        <v>20044</v>
      </c>
      <c r="L52" s="196">
        <v>4.52400002E9</v>
      </c>
      <c r="M52" s="196" t="s">
        <v>19845</v>
      </c>
      <c r="N52" s="196" t="s">
        <v>1366</v>
      </c>
      <c r="O52" s="196" t="s">
        <v>20045</v>
      </c>
      <c r="P52" s="230" t="str">
        <f>VLOOKUP(A52,'import Ordu'!A:P,16,0)</f>
        <v>Geleneksel</v>
      </c>
      <c r="Q52" s="1" t="b">
        <v>0</v>
      </c>
      <c r="R52" s="1" t="s">
        <v>34</v>
      </c>
      <c r="S52" s="1"/>
      <c r="T52" s="1"/>
      <c r="V52" s="208"/>
      <c r="W52" s="208"/>
      <c r="X52" s="1"/>
      <c r="Y52" s="1"/>
      <c r="Z52" s="208"/>
      <c r="AA52" s="1"/>
      <c r="AB52" s="208"/>
      <c r="AC52" s="1"/>
      <c r="AD52" s="208"/>
      <c r="AE52" s="1"/>
      <c r="AF52" s="208"/>
      <c r="AG52" s="1"/>
      <c r="AH52" s="208"/>
      <c r="AI52" s="1"/>
      <c r="AJ52" s="1"/>
      <c r="AK52" s="1"/>
      <c r="AL52" s="1"/>
      <c r="AM52" s="1"/>
    </row>
    <row r="53" ht="15.75" customHeight="1">
      <c r="A53" s="196" t="s">
        <v>20046</v>
      </c>
      <c r="B53" s="196" t="s">
        <v>20047</v>
      </c>
      <c r="C53" s="196" t="b">
        <f>VLOOKUP(A53,'import Ordu'!A:P,3,0)</f>
        <v>0</v>
      </c>
      <c r="D53" s="196" t="s">
        <v>1577</v>
      </c>
      <c r="E53" s="196">
        <f>VLOOKUP(A53,'import Ordu'!A:P,5,0)</f>
        <v>1547</v>
      </c>
      <c r="F53" s="196">
        <f>VLOOKUP(A53,'import Ordu'!A:P,6,0)</f>
        <v>0</v>
      </c>
      <c r="G53" s="196">
        <f>VLOOKUP(A53,'import Ordu'!A:P,7,0)</f>
        <v>0</v>
      </c>
      <c r="H53" s="196">
        <f>VLOOKUP(A53,'import Ordu'!A:P,8,0)</f>
        <v>133</v>
      </c>
      <c r="I53" s="196">
        <f>VLOOKUP(A53,'import Ordu'!A:P,9,0)</f>
        <v>133</v>
      </c>
      <c r="J53" s="205">
        <f>VLOOKUP(A53,'import Ordu'!A:P,10,0)</f>
        <v>0</v>
      </c>
      <c r="K53" s="196" t="s">
        <v>20048</v>
      </c>
      <c r="L53" s="196">
        <v>4.52600002E9</v>
      </c>
      <c r="M53" s="196" t="s">
        <v>19809</v>
      </c>
      <c r="N53" s="196" t="s">
        <v>19851</v>
      </c>
      <c r="O53" s="196" t="s">
        <v>19902</v>
      </c>
      <c r="P53" s="230" t="str">
        <f>VLOOKUP(A53,'import Ordu'!A:P,16,0)</f>
        <v>Geleneksel</v>
      </c>
      <c r="Q53" s="1" t="b">
        <v>0</v>
      </c>
      <c r="R53" s="1"/>
      <c r="S53" s="1"/>
      <c r="T53" s="1"/>
      <c r="U53" s="1" t="s">
        <v>20049</v>
      </c>
      <c r="V53" s="208"/>
      <c r="W53" s="208"/>
      <c r="X53" s="1"/>
      <c r="Y53" s="1"/>
      <c r="Z53" s="208"/>
      <c r="AA53" s="1"/>
      <c r="AB53" s="208"/>
      <c r="AC53" s="1"/>
      <c r="AD53" s="208"/>
      <c r="AE53" s="1"/>
      <c r="AF53" s="208"/>
      <c r="AG53" s="1"/>
      <c r="AH53" s="208"/>
      <c r="AI53" s="1"/>
      <c r="AJ53" s="1"/>
      <c r="AK53" s="1"/>
      <c r="AL53" s="1"/>
      <c r="AM53" s="1"/>
    </row>
    <row r="54" ht="15.75" customHeight="1">
      <c r="A54" s="196" t="s">
        <v>20050</v>
      </c>
      <c r="B54" s="196" t="s">
        <v>20047</v>
      </c>
      <c r="C54" s="196" t="b">
        <f>VLOOKUP(A54,'import Ordu'!A:P,3,0)</f>
        <v>1</v>
      </c>
      <c r="D54" s="196" t="s">
        <v>1577</v>
      </c>
      <c r="E54" s="196">
        <f>VLOOKUP(A54,'import Ordu'!A:P,5,0)</f>
        <v>182</v>
      </c>
      <c r="F54" s="196">
        <f>VLOOKUP(A54,'import Ordu'!A:P,6,0)</f>
        <v>168</v>
      </c>
      <c r="G54" s="196">
        <f>VLOOKUP(A54,'import Ordu'!A:P,7,0)</f>
        <v>0</v>
      </c>
      <c r="H54" s="196">
        <f>VLOOKUP(A54,'import Ordu'!A:P,8,0)</f>
        <v>145</v>
      </c>
      <c r="I54" s="196">
        <f>VLOOKUP(A54,'import Ordu'!A:P,9,0)</f>
        <v>145</v>
      </c>
      <c r="J54" s="205">
        <f>VLOOKUP(A54,'import Ordu'!A:P,10,0)</f>
        <v>0</v>
      </c>
      <c r="K54" s="196" t="s">
        <v>20051</v>
      </c>
      <c r="L54" s="196">
        <v>4.52600002E9</v>
      </c>
      <c r="M54" s="196" t="s">
        <v>19809</v>
      </c>
      <c r="N54" s="196" t="s">
        <v>19851</v>
      </c>
      <c r="O54" s="196" t="s">
        <v>20052</v>
      </c>
      <c r="P54" s="230" t="str">
        <f>VLOOKUP(A54,'import Ordu'!A:P,16,0)</f>
        <v>Geleneksel</v>
      </c>
      <c r="Q54" s="1" t="b">
        <v>0</v>
      </c>
      <c r="R54" s="1"/>
      <c r="S54" s="1"/>
      <c r="T54" s="1"/>
      <c r="U54" s="1"/>
      <c r="V54" s="208"/>
      <c r="W54" s="208"/>
      <c r="X54" s="1"/>
      <c r="Y54" s="1"/>
      <c r="Z54" s="208"/>
      <c r="AA54" s="1"/>
      <c r="AB54" s="208"/>
      <c r="AC54" s="1"/>
      <c r="AD54" s="208"/>
      <c r="AE54" s="1"/>
      <c r="AF54" s="208"/>
      <c r="AG54" s="1"/>
      <c r="AH54" s="208"/>
      <c r="AI54" s="1"/>
      <c r="AJ54" s="1"/>
      <c r="AK54" s="1"/>
      <c r="AL54" s="1"/>
      <c r="AM54" s="1"/>
    </row>
    <row r="55" ht="15.75" customHeight="1">
      <c r="A55" s="196" t="s">
        <v>20053</v>
      </c>
      <c r="B55" s="196" t="s">
        <v>20054</v>
      </c>
      <c r="C55" s="196" t="b">
        <f>VLOOKUP(A55,'import Ordu'!A:P,3,0)</f>
        <v>1</v>
      </c>
      <c r="D55" s="196" t="s">
        <v>1577</v>
      </c>
      <c r="E55" s="196">
        <f>VLOOKUP(A55,'import Ordu'!A:P,5,0)</f>
        <v>949</v>
      </c>
      <c r="F55" s="196">
        <f>VLOOKUP(A55,'import Ordu'!A:P,6,0)</f>
        <v>27</v>
      </c>
      <c r="G55" s="196">
        <f>VLOOKUP(A55,'import Ordu'!A:P,7,0)</f>
        <v>50</v>
      </c>
      <c r="H55" s="196">
        <f>VLOOKUP(A55,'import Ordu'!A:P,8,0)</f>
        <v>86</v>
      </c>
      <c r="I55" s="196">
        <f>VLOOKUP(A55,'import Ordu'!A:P,9,0)</f>
        <v>136</v>
      </c>
      <c r="J55" s="205">
        <f>VLOOKUP(A55,'import Ordu'!A:P,10,0)</f>
        <v>0.37</v>
      </c>
      <c r="K55" s="196" t="s">
        <v>9053</v>
      </c>
      <c r="L55" s="196">
        <v>4.52600002E9</v>
      </c>
      <c r="M55" s="196" t="s">
        <v>19809</v>
      </c>
      <c r="N55" s="196" t="s">
        <v>19815</v>
      </c>
      <c r="O55" s="196" t="s">
        <v>20055</v>
      </c>
      <c r="P55" s="230" t="str">
        <f>VLOOKUP(A55,'import Ordu'!A:P,16,0)</f>
        <v>Geleneksel</v>
      </c>
      <c r="Q55" s="1" t="b">
        <v>0</v>
      </c>
      <c r="R55" s="1" t="s">
        <v>38</v>
      </c>
      <c r="S55" s="1" t="s">
        <v>19854</v>
      </c>
      <c r="T55" s="1" t="s">
        <v>19840</v>
      </c>
      <c r="U55" s="614" t="s">
        <v>20056</v>
      </c>
      <c r="V55" s="208">
        <v>44361.0</v>
      </c>
      <c r="W55" s="208">
        <v>44365.0</v>
      </c>
      <c r="X55" s="1"/>
      <c r="Y55" s="1" t="s">
        <v>1353</v>
      </c>
      <c r="Z55" s="208">
        <v>44343.0</v>
      </c>
      <c r="AA55" s="1" t="s">
        <v>1475</v>
      </c>
      <c r="AB55" s="208">
        <v>44349.0</v>
      </c>
      <c r="AC55" s="1" t="s">
        <v>1475</v>
      </c>
      <c r="AD55" s="208">
        <v>44355.0</v>
      </c>
      <c r="AE55" s="1" t="s">
        <v>1353</v>
      </c>
      <c r="AF55" s="208"/>
      <c r="AG55" s="1" t="s">
        <v>1353</v>
      </c>
      <c r="AH55" s="208">
        <v>44363.0</v>
      </c>
      <c r="AI55" s="1"/>
      <c r="AJ55" s="1" t="s">
        <v>19854</v>
      </c>
      <c r="AK55" s="1" t="s">
        <v>100</v>
      </c>
      <c r="AL55" s="1" t="s">
        <v>814</v>
      </c>
      <c r="AM55" s="1" t="s">
        <v>19854</v>
      </c>
    </row>
    <row r="56" ht="15.75" customHeight="1">
      <c r="A56" s="196" t="s">
        <v>20057</v>
      </c>
      <c r="B56" s="196" t="s">
        <v>20058</v>
      </c>
      <c r="C56" s="196" t="b">
        <f>VLOOKUP(A56,'import Ordu'!A:P,3,0)</f>
        <v>1</v>
      </c>
      <c r="D56" s="196" t="s">
        <v>1577</v>
      </c>
      <c r="E56" s="196">
        <f>VLOOKUP(A56,'import Ordu'!A:P,5,0)</f>
        <v>2162</v>
      </c>
      <c r="F56" s="196">
        <f>VLOOKUP(A56,'import Ordu'!A:P,6,0)</f>
        <v>106</v>
      </c>
      <c r="G56" s="196">
        <f>VLOOKUP(A56,'import Ordu'!A:P,7,0)</f>
        <v>0</v>
      </c>
      <c r="H56" s="196">
        <f>VLOOKUP(A56,'import Ordu'!A:P,8,0)</f>
        <v>136</v>
      </c>
      <c r="I56" s="196">
        <f>VLOOKUP(A56,'import Ordu'!A:P,9,0)</f>
        <v>136</v>
      </c>
      <c r="J56" s="205">
        <f>VLOOKUP(A56,'import Ordu'!A:P,10,0)</f>
        <v>0</v>
      </c>
      <c r="K56" s="196" t="s">
        <v>20048</v>
      </c>
      <c r="L56" s="196">
        <v>4.526060506E9</v>
      </c>
      <c r="M56" s="196" t="s">
        <v>19882</v>
      </c>
      <c r="N56" s="196" t="s">
        <v>19883</v>
      </c>
      <c r="O56" s="196" t="s">
        <v>19942</v>
      </c>
      <c r="P56" s="230" t="str">
        <f>VLOOKUP(A56,'import Ordu'!A:P,16,0)</f>
        <v>Geleneksel</v>
      </c>
      <c r="Q56" s="1" t="b">
        <v>0</v>
      </c>
      <c r="R56" s="1" t="s">
        <v>32</v>
      </c>
      <c r="S56" s="1"/>
      <c r="T56" s="1"/>
      <c r="U56" s="1" t="s">
        <v>20059</v>
      </c>
      <c r="V56" s="208"/>
      <c r="W56" s="208"/>
      <c r="X56" s="1"/>
      <c r="Y56" s="1" t="s">
        <v>1353</v>
      </c>
      <c r="Z56" s="208">
        <v>44599.0</v>
      </c>
      <c r="AA56" s="1"/>
      <c r="AB56" s="208"/>
      <c r="AC56" s="1"/>
      <c r="AD56" s="208"/>
      <c r="AE56" s="1"/>
      <c r="AF56" s="208"/>
      <c r="AG56" s="1"/>
      <c r="AH56" s="208"/>
      <c r="AI56" s="1" t="s">
        <v>404</v>
      </c>
      <c r="AJ56" s="1"/>
      <c r="AK56" s="1"/>
      <c r="AL56" s="1"/>
      <c r="AM56" s="1"/>
    </row>
    <row r="57" ht="15.75" customHeight="1">
      <c r="A57" s="196" t="s">
        <v>20060</v>
      </c>
      <c r="B57" s="196" t="s">
        <v>20061</v>
      </c>
      <c r="C57" s="196" t="b">
        <f>VLOOKUP(A57,'import Ordu'!A:P,3,0)</f>
        <v>1</v>
      </c>
      <c r="D57" s="196" t="s">
        <v>1597</v>
      </c>
      <c r="E57" s="196">
        <f>VLOOKUP(A57,'import Ordu'!A:P,5,0)</f>
        <v>35</v>
      </c>
      <c r="F57" s="196">
        <f>VLOOKUP(A57,'import Ordu'!A:P,6,0)</f>
        <v>22</v>
      </c>
      <c r="G57" s="196">
        <f>VLOOKUP(A57,'import Ordu'!A:P,7,0)</f>
        <v>0</v>
      </c>
      <c r="H57" s="196">
        <f>VLOOKUP(A57,'import Ordu'!A:P,8,0)</f>
        <v>84</v>
      </c>
      <c r="I57" s="196">
        <f>VLOOKUP(A57,'import Ordu'!A:P,9,0)</f>
        <v>84</v>
      </c>
      <c r="J57" s="205">
        <f>VLOOKUP(A57,'import Ordu'!A:P,10,0)</f>
        <v>0</v>
      </c>
      <c r="K57" s="196" t="s">
        <v>20062</v>
      </c>
      <c r="L57" s="196">
        <v>4.522505261E9</v>
      </c>
      <c r="M57" s="196" t="s">
        <v>19809</v>
      </c>
      <c r="N57" s="196" t="s">
        <v>3764</v>
      </c>
      <c r="O57" s="196" t="s">
        <v>20063</v>
      </c>
      <c r="P57" s="230" t="str">
        <f>VLOOKUP(A57,'import Ordu'!A:P,16,0)</f>
        <v>Geleneksel</v>
      </c>
      <c r="Q57" s="1" t="b">
        <v>0</v>
      </c>
      <c r="R57" s="1"/>
      <c r="S57" s="1"/>
      <c r="T57" s="1"/>
      <c r="U57" s="1"/>
      <c r="V57" s="208"/>
      <c r="W57" s="611"/>
      <c r="X57" s="1"/>
      <c r="Y57" s="1"/>
      <c r="Z57" s="208"/>
      <c r="AA57" s="1"/>
      <c r="AB57" s="208"/>
      <c r="AC57" s="1"/>
      <c r="AD57" s="208"/>
      <c r="AE57" s="1"/>
      <c r="AF57" s="208"/>
      <c r="AG57" s="1"/>
      <c r="AH57" s="208"/>
      <c r="AI57" s="1"/>
      <c r="AJ57" s="1"/>
      <c r="AK57" s="1"/>
      <c r="AL57" s="1"/>
      <c r="AM57" s="1"/>
    </row>
    <row r="58" ht="15.75" customHeight="1">
      <c r="A58" s="196" t="s">
        <v>20064</v>
      </c>
      <c r="B58" s="196" t="s">
        <v>20065</v>
      </c>
      <c r="C58" s="196" t="b">
        <f>VLOOKUP(A58,'import Ordu'!A:P,3,0)</f>
        <v>1</v>
      </c>
      <c r="D58" s="196" t="s">
        <v>1370</v>
      </c>
      <c r="E58" s="196">
        <f>VLOOKUP(A58,'import Ordu'!A:P,5,0)</f>
        <v>1144</v>
      </c>
      <c r="F58" s="196">
        <f>VLOOKUP(A58,'import Ordu'!A:P,6,0)</f>
        <v>75</v>
      </c>
      <c r="G58" s="196">
        <f>VLOOKUP(A58,'import Ordu'!A:P,7,0)</f>
        <v>9</v>
      </c>
      <c r="H58" s="196">
        <f>VLOOKUP(A58,'import Ordu'!A:P,8,0)</f>
        <v>6</v>
      </c>
      <c r="I58" s="196">
        <f>VLOOKUP(A58,'import Ordu'!A:P,9,0)</f>
        <v>15</v>
      </c>
      <c r="J58" s="205">
        <f>VLOOKUP(A58,'import Ordu'!A:P,10,0)</f>
        <v>0.6</v>
      </c>
      <c r="K58" s="196" t="s">
        <v>15447</v>
      </c>
      <c r="L58" s="196">
        <v>5.306355271E9</v>
      </c>
      <c r="M58" s="196" t="s">
        <v>19809</v>
      </c>
      <c r="N58" s="196" t="s">
        <v>2520</v>
      </c>
      <c r="O58" s="196" t="s">
        <v>20066</v>
      </c>
      <c r="P58" s="230" t="str">
        <f>VLOOKUP(A58,'import Ordu'!A:P,16,0)</f>
        <v>Geleneksel</v>
      </c>
      <c r="Q58" s="1" t="b">
        <v>0</v>
      </c>
      <c r="R58" s="1" t="s">
        <v>38</v>
      </c>
      <c r="S58" s="1" t="s">
        <v>19854</v>
      </c>
      <c r="T58" s="1" t="s">
        <v>19840</v>
      </c>
      <c r="U58" s="1" t="s">
        <v>20067</v>
      </c>
      <c r="V58" s="208">
        <v>44350.0</v>
      </c>
      <c r="W58" s="208">
        <v>44351.0</v>
      </c>
      <c r="X58" s="1"/>
      <c r="Y58" s="1" t="s">
        <v>43</v>
      </c>
      <c r="Z58" s="208">
        <v>44342.0</v>
      </c>
      <c r="AA58" s="1" t="s">
        <v>1353</v>
      </c>
      <c r="AB58" s="208">
        <v>44350.0</v>
      </c>
      <c r="AC58" s="1"/>
      <c r="AD58" s="208"/>
      <c r="AE58" s="1"/>
      <c r="AF58" s="208"/>
      <c r="AG58" s="1"/>
      <c r="AH58" s="208"/>
      <c r="AI58" s="1" t="s">
        <v>19854</v>
      </c>
      <c r="AJ58" s="1" t="s">
        <v>100</v>
      </c>
      <c r="AK58" s="1"/>
      <c r="AL58" s="1"/>
      <c r="AM58" s="1"/>
    </row>
    <row r="59" ht="15.75" customHeight="1">
      <c r="A59" s="196" t="s">
        <v>20068</v>
      </c>
      <c r="B59" s="196" t="s">
        <v>20069</v>
      </c>
      <c r="C59" s="196" t="b">
        <f>VLOOKUP(A59,'import Ordu'!A:P,3,0)</f>
        <v>1</v>
      </c>
      <c r="D59" s="196" t="s">
        <v>1370</v>
      </c>
      <c r="E59" s="196">
        <f>VLOOKUP(A59,'import Ordu'!A:P,5,0)</f>
        <v>945</v>
      </c>
      <c r="F59" s="196">
        <f>VLOOKUP(A59,'import Ordu'!A:P,6,0)</f>
        <v>37</v>
      </c>
      <c r="G59" s="196">
        <f>VLOOKUP(A59,'import Ordu'!A:P,7,0)</f>
        <v>0</v>
      </c>
      <c r="H59" s="196">
        <f>VLOOKUP(A59,'import Ordu'!A:P,8,0)</f>
        <v>15</v>
      </c>
      <c r="I59" s="196">
        <f>VLOOKUP(A59,'import Ordu'!A:P,9,0)</f>
        <v>15</v>
      </c>
      <c r="J59" s="205">
        <f>VLOOKUP(A59,'import Ordu'!A:P,10,0)</f>
        <v>0</v>
      </c>
      <c r="K59" s="196" t="s">
        <v>15447</v>
      </c>
      <c r="L59" s="196">
        <v>5.306355271E9</v>
      </c>
      <c r="M59" s="196" t="s">
        <v>20070</v>
      </c>
      <c r="N59" s="196" t="s">
        <v>20071</v>
      </c>
      <c r="O59" s="196" t="s">
        <v>20072</v>
      </c>
      <c r="P59" s="230" t="str">
        <f>VLOOKUP(A59,'import Ordu'!A:P,16,0)</f>
        <v>Geleneksel</v>
      </c>
      <c r="Q59" s="1" t="b">
        <v>0</v>
      </c>
      <c r="R59" s="1" t="s">
        <v>27</v>
      </c>
      <c r="S59" s="1"/>
      <c r="T59" s="1"/>
      <c r="V59" s="208"/>
      <c r="W59" s="208"/>
      <c r="X59" s="1"/>
      <c r="Y59" s="1"/>
      <c r="Z59" s="208"/>
      <c r="AA59" s="1"/>
      <c r="AB59" s="208"/>
      <c r="AC59" s="1"/>
      <c r="AD59" s="208"/>
      <c r="AE59" s="1"/>
      <c r="AF59" s="208"/>
      <c r="AG59" s="1"/>
      <c r="AH59" s="208"/>
      <c r="AI59" s="1"/>
      <c r="AJ59" s="1"/>
      <c r="AK59" s="1"/>
      <c r="AL59" s="1"/>
      <c r="AM59" s="1"/>
    </row>
    <row r="60" ht="15.75" customHeight="1">
      <c r="A60" s="196" t="s">
        <v>20073</v>
      </c>
      <c r="B60" s="196" t="s">
        <v>20074</v>
      </c>
      <c r="C60" s="196" t="b">
        <f>VLOOKUP(A60,'import Ordu'!A:P,3,0)</f>
        <v>1</v>
      </c>
      <c r="D60" s="196" t="s">
        <v>1370</v>
      </c>
      <c r="E60" s="196">
        <f>VLOOKUP(A60,'import Ordu'!A:P,5,0)</f>
        <v>3739</v>
      </c>
      <c r="F60" s="196">
        <f>VLOOKUP(A60,'import Ordu'!A:P,6,0)</f>
        <v>179</v>
      </c>
      <c r="G60" s="196">
        <f>VLOOKUP(A60,'import Ordu'!A:P,7,0)</f>
        <v>0</v>
      </c>
      <c r="H60" s="196">
        <f>VLOOKUP(A60,'import Ordu'!A:P,8,0)</f>
        <v>18</v>
      </c>
      <c r="I60" s="196">
        <f>VLOOKUP(A60,'import Ordu'!A:P,9,0)</f>
        <v>18</v>
      </c>
      <c r="J60" s="205">
        <f>VLOOKUP(A60,'import Ordu'!A:P,10,0)</f>
        <v>0</v>
      </c>
      <c r="K60" s="196" t="s">
        <v>15447</v>
      </c>
      <c r="L60" s="196">
        <v>5.366956552E9</v>
      </c>
      <c r="M60" s="196" t="s">
        <v>19845</v>
      </c>
      <c r="N60" s="196" t="s">
        <v>19846</v>
      </c>
      <c r="O60" s="196" t="s">
        <v>20075</v>
      </c>
      <c r="P60" s="230" t="str">
        <f>VLOOKUP(A60,'import Ordu'!A:P,16,0)</f>
        <v>Geleneksel</v>
      </c>
      <c r="Q60" s="1" t="b">
        <v>0</v>
      </c>
      <c r="R60" s="1" t="s">
        <v>27</v>
      </c>
      <c r="S60" s="1"/>
      <c r="T60" s="1"/>
      <c r="V60" s="208"/>
      <c r="W60" s="208"/>
      <c r="X60" s="1"/>
      <c r="Y60" s="1"/>
      <c r="Z60" s="208"/>
      <c r="AA60" s="1"/>
      <c r="AB60" s="208"/>
      <c r="AC60" s="1"/>
      <c r="AD60" s="208"/>
      <c r="AE60" s="1"/>
      <c r="AF60" s="208"/>
      <c r="AG60" s="1"/>
      <c r="AH60" s="208"/>
      <c r="AI60" s="1"/>
      <c r="AJ60" s="1"/>
      <c r="AK60" s="1"/>
      <c r="AL60" s="1"/>
      <c r="AM60" s="1"/>
    </row>
    <row r="61" ht="15.75" customHeight="1">
      <c r="A61" s="196" t="s">
        <v>20076</v>
      </c>
      <c r="B61" s="196" t="s">
        <v>20077</v>
      </c>
      <c r="C61" s="196" t="b">
        <f>VLOOKUP(A61,'import Ordu'!A:P,3,0)</f>
        <v>1</v>
      </c>
      <c r="D61" s="196" t="s">
        <v>1370</v>
      </c>
      <c r="E61" s="196">
        <f>VLOOKUP(A61,'import Ordu'!A:P,5,0)</f>
        <v>182</v>
      </c>
      <c r="F61" s="196">
        <f>VLOOKUP(A61,'import Ordu'!A:P,6,0)</f>
        <v>6</v>
      </c>
      <c r="G61" s="196">
        <f>VLOOKUP(A61,'import Ordu'!A:P,7,0)</f>
        <v>0</v>
      </c>
      <c r="H61" s="196">
        <f>VLOOKUP(A61,'import Ordu'!A:P,8,0)</f>
        <v>20</v>
      </c>
      <c r="I61" s="196">
        <f>VLOOKUP(A61,'import Ordu'!A:P,9,0)</f>
        <v>20</v>
      </c>
      <c r="J61" s="205">
        <f>VLOOKUP(A61,'import Ordu'!A:P,10,0)</f>
        <v>0</v>
      </c>
      <c r="K61" s="196" t="s">
        <v>15447</v>
      </c>
      <c r="L61" s="196">
        <v>5.306355271E9</v>
      </c>
      <c r="M61" s="196" t="s">
        <v>20078</v>
      </c>
      <c r="N61" s="196" t="s">
        <v>20079</v>
      </c>
      <c r="O61" s="196" t="s">
        <v>20080</v>
      </c>
      <c r="P61" s="230" t="str">
        <f>VLOOKUP(A61,'import Ordu'!A:P,16,0)</f>
        <v>Geleneksel</v>
      </c>
      <c r="Q61" s="1" t="b">
        <v>0</v>
      </c>
      <c r="R61" s="1" t="s">
        <v>27</v>
      </c>
      <c r="S61" s="1"/>
      <c r="T61" s="1"/>
      <c r="V61" s="208"/>
      <c r="W61" s="208"/>
      <c r="X61" s="1"/>
      <c r="Y61" s="1"/>
      <c r="Z61" s="208"/>
      <c r="AA61" s="1"/>
      <c r="AB61" s="208"/>
      <c r="AC61" s="1"/>
      <c r="AD61" s="208"/>
      <c r="AE61" s="1"/>
      <c r="AF61" s="208"/>
      <c r="AG61" s="1"/>
      <c r="AH61" s="208"/>
      <c r="AI61" s="1"/>
      <c r="AJ61" s="1"/>
      <c r="AK61" s="1"/>
      <c r="AL61" s="1"/>
      <c r="AM61" s="1"/>
    </row>
    <row r="62" ht="15.75" customHeight="1">
      <c r="A62" s="196" t="s">
        <v>20081</v>
      </c>
      <c r="B62" s="196" t="s">
        <v>20082</v>
      </c>
      <c r="C62" s="196" t="b">
        <f>VLOOKUP(A62,'import Ordu'!A:P,3,0)</f>
        <v>1</v>
      </c>
      <c r="D62" s="196" t="s">
        <v>1370</v>
      </c>
      <c r="E62" s="196">
        <f>VLOOKUP(A62,'import Ordu'!A:P,5,0)</f>
        <v>167</v>
      </c>
      <c r="F62" s="196">
        <f>VLOOKUP(A62,'import Ordu'!A:P,6,0)</f>
        <v>21</v>
      </c>
      <c r="G62" s="196">
        <f>VLOOKUP(A62,'import Ordu'!A:P,7,0)</f>
        <v>0</v>
      </c>
      <c r="H62" s="196">
        <f>VLOOKUP(A62,'import Ordu'!A:P,8,0)</f>
        <v>14</v>
      </c>
      <c r="I62" s="196">
        <f>VLOOKUP(A62,'import Ordu'!A:P,9,0)</f>
        <v>14</v>
      </c>
      <c r="J62" s="205">
        <f>VLOOKUP(A62,'import Ordu'!A:P,10,0)</f>
        <v>0</v>
      </c>
      <c r="K62" s="196" t="s">
        <v>15447</v>
      </c>
      <c r="L62" s="196">
        <v>5.306355271E9</v>
      </c>
      <c r="M62" s="196" t="s">
        <v>20083</v>
      </c>
      <c r="N62" s="196" t="s">
        <v>20084</v>
      </c>
      <c r="O62" s="196" t="s">
        <v>20085</v>
      </c>
      <c r="P62" s="230" t="str">
        <f>VLOOKUP(A62,'import Ordu'!A:P,16,0)</f>
        <v>Geleneksel</v>
      </c>
      <c r="Q62" s="1" t="b">
        <v>0</v>
      </c>
      <c r="R62" s="1" t="s">
        <v>27</v>
      </c>
      <c r="S62" s="1"/>
      <c r="T62" s="1"/>
      <c r="V62" s="208"/>
      <c r="W62" s="208"/>
      <c r="X62" s="1"/>
      <c r="Y62" s="1"/>
      <c r="Z62" s="208"/>
      <c r="AA62" s="1"/>
      <c r="AB62" s="208"/>
      <c r="AC62" s="1"/>
      <c r="AD62" s="208"/>
      <c r="AE62" s="1"/>
      <c r="AF62" s="208"/>
      <c r="AG62" s="1"/>
      <c r="AH62" s="208"/>
      <c r="AI62" s="1"/>
      <c r="AJ62" s="1"/>
      <c r="AK62" s="1"/>
      <c r="AL62" s="1"/>
      <c r="AM62" s="1"/>
    </row>
    <row r="63" ht="15.75" customHeight="1">
      <c r="A63" s="196" t="s">
        <v>20086</v>
      </c>
      <c r="B63" s="196" t="s">
        <v>20087</v>
      </c>
      <c r="C63" s="196" t="b">
        <f>VLOOKUP(A63,'import Ordu'!A:P,3,0)</f>
        <v>1</v>
      </c>
      <c r="D63" s="196" t="s">
        <v>1370</v>
      </c>
      <c r="E63" s="196">
        <f>VLOOKUP(A63,'import Ordu'!A:P,5,0)</f>
        <v>1286</v>
      </c>
      <c r="F63" s="196">
        <f>VLOOKUP(A63,'import Ordu'!A:P,6,0)</f>
        <v>63</v>
      </c>
      <c r="G63" s="196">
        <f>VLOOKUP(A63,'import Ordu'!A:P,7,0)</f>
        <v>0</v>
      </c>
      <c r="H63" s="196">
        <f>VLOOKUP(A63,'import Ordu'!A:P,8,0)</f>
        <v>7</v>
      </c>
      <c r="I63" s="196">
        <f>VLOOKUP(A63,'import Ordu'!A:P,9,0)</f>
        <v>7</v>
      </c>
      <c r="J63" s="205">
        <f>VLOOKUP(A63,'import Ordu'!A:P,10,0)</f>
        <v>0</v>
      </c>
      <c r="K63" s="196" t="s">
        <v>9078</v>
      </c>
      <c r="L63" s="196">
        <v>4.523244545E9</v>
      </c>
      <c r="M63" s="196" t="s">
        <v>19882</v>
      </c>
      <c r="N63" s="196" t="s">
        <v>19883</v>
      </c>
      <c r="O63" s="196" t="s">
        <v>20088</v>
      </c>
      <c r="P63" s="230" t="str">
        <f>VLOOKUP(A63,'import Ordu'!A:P,16,0)</f>
        <v>Geleneksel</v>
      </c>
      <c r="Q63" s="1" t="b">
        <v>0</v>
      </c>
      <c r="R63" s="1" t="s">
        <v>38</v>
      </c>
      <c r="S63" s="1" t="s">
        <v>404</v>
      </c>
      <c r="T63" s="1"/>
      <c r="V63" s="208">
        <v>44599.0</v>
      </c>
      <c r="W63" s="208">
        <v>44600.0</v>
      </c>
      <c r="X63" s="1"/>
      <c r="Y63" s="1" t="s">
        <v>1353</v>
      </c>
      <c r="Z63" s="208">
        <v>44599.0</v>
      </c>
      <c r="AA63" s="1"/>
      <c r="AB63" s="208"/>
      <c r="AC63" s="1"/>
      <c r="AD63" s="208"/>
      <c r="AE63" s="1"/>
      <c r="AF63" s="208"/>
      <c r="AG63" s="1"/>
      <c r="AH63" s="208"/>
      <c r="AI63" s="1" t="s">
        <v>404</v>
      </c>
      <c r="AJ63" s="1"/>
      <c r="AK63" s="1"/>
      <c r="AL63" s="1"/>
      <c r="AM63" s="1"/>
    </row>
    <row r="64" ht="15.75" customHeight="1">
      <c r="A64" s="196" t="s">
        <v>20089</v>
      </c>
      <c r="B64" s="196" t="s">
        <v>20090</v>
      </c>
      <c r="C64" s="196" t="b">
        <f>VLOOKUP(A64,'import Ordu'!A:P,3,0)</f>
        <v>1</v>
      </c>
      <c r="D64" s="196" t="s">
        <v>1370</v>
      </c>
      <c r="E64" s="196">
        <f>VLOOKUP(A64,'import Ordu'!A:P,5,0)</f>
        <v>1461</v>
      </c>
      <c r="F64" s="196">
        <f>VLOOKUP(A64,'import Ordu'!A:P,6,0)</f>
        <v>47</v>
      </c>
      <c r="G64" s="196">
        <f>VLOOKUP(A64,'import Ordu'!A:P,7,0)</f>
        <v>0</v>
      </c>
      <c r="H64" s="196">
        <f>VLOOKUP(A64,'import Ordu'!A:P,8,0)</f>
        <v>7</v>
      </c>
      <c r="I64" s="196">
        <f>VLOOKUP(A64,'import Ordu'!A:P,9,0)</f>
        <v>7</v>
      </c>
      <c r="J64" s="205">
        <f>VLOOKUP(A64,'import Ordu'!A:P,10,0)</f>
        <v>0</v>
      </c>
      <c r="K64" s="196" t="s">
        <v>15447</v>
      </c>
      <c r="L64" s="196">
        <v>4.523242002E9</v>
      </c>
      <c r="M64" s="196" t="s">
        <v>19882</v>
      </c>
      <c r="N64" s="196" t="s">
        <v>19925</v>
      </c>
      <c r="O64" s="196" t="s">
        <v>20091</v>
      </c>
      <c r="P64" s="230" t="str">
        <f>VLOOKUP(A64,'import Ordu'!A:P,16,0)</f>
        <v>Geleneksel</v>
      </c>
      <c r="Q64" s="1" t="b">
        <v>0</v>
      </c>
      <c r="R64" s="1" t="s">
        <v>27</v>
      </c>
      <c r="S64" s="1"/>
      <c r="T64" s="1"/>
      <c r="U64" s="1" t="s">
        <v>20092</v>
      </c>
      <c r="V64" s="208"/>
      <c r="W64" s="208"/>
      <c r="X64" s="1"/>
      <c r="Y64" s="1"/>
      <c r="Z64" s="208"/>
      <c r="AA64" s="1"/>
      <c r="AB64" s="208"/>
      <c r="AC64" s="1"/>
      <c r="AD64" s="208"/>
      <c r="AE64" s="1"/>
      <c r="AF64" s="208"/>
      <c r="AG64" s="1"/>
      <c r="AH64" s="208"/>
      <c r="AI64" s="1"/>
      <c r="AJ64" s="1"/>
      <c r="AK64" s="1"/>
      <c r="AL64" s="1"/>
      <c r="AM64" s="1"/>
    </row>
    <row r="65" ht="15.75" customHeight="1">
      <c r="A65" s="196" t="s">
        <v>20093</v>
      </c>
      <c r="B65" s="196" t="s">
        <v>20094</v>
      </c>
      <c r="C65" s="196" t="b">
        <f>VLOOKUP(A65,'import Ordu'!A:P,3,0)</f>
        <v>1</v>
      </c>
      <c r="D65" s="196" t="s">
        <v>1443</v>
      </c>
      <c r="E65" s="196">
        <f>VLOOKUP(A65,'import Ordu'!A:P,5,0)</f>
        <v>362</v>
      </c>
      <c r="F65" s="196">
        <f>VLOOKUP(A65,'import Ordu'!A:P,6,0)</f>
        <v>14</v>
      </c>
      <c r="G65" s="196">
        <f>VLOOKUP(A65,'import Ordu'!A:P,7,0)</f>
        <v>5</v>
      </c>
      <c r="H65" s="196">
        <f>VLOOKUP(A65,'import Ordu'!A:P,8,0)</f>
        <v>4</v>
      </c>
      <c r="I65" s="196">
        <f>VLOOKUP(A65,'import Ordu'!A:P,9,0)</f>
        <v>9</v>
      </c>
      <c r="J65" s="205">
        <f>VLOOKUP(A65,'import Ordu'!A:P,10,0)</f>
        <v>0.56</v>
      </c>
      <c r="K65" s="196" t="s">
        <v>20095</v>
      </c>
      <c r="L65" s="196">
        <v>5.302299733E9</v>
      </c>
      <c r="M65" s="196" t="s">
        <v>19809</v>
      </c>
      <c r="N65" s="196" t="s">
        <v>19815</v>
      </c>
      <c r="O65" s="196" t="s">
        <v>19998</v>
      </c>
      <c r="P65" s="230" t="str">
        <f>VLOOKUP(A65,'import Ordu'!A:P,16,0)</f>
        <v>Geleneksel</v>
      </c>
      <c r="Q65" s="1" t="b">
        <v>0</v>
      </c>
      <c r="R65" s="1" t="s">
        <v>38</v>
      </c>
      <c r="S65" s="1" t="s">
        <v>814</v>
      </c>
      <c r="T65" s="1" t="s">
        <v>20096</v>
      </c>
      <c r="V65" s="208">
        <v>44343.0</v>
      </c>
      <c r="W65" s="208">
        <v>44348.0</v>
      </c>
      <c r="X65" s="1"/>
      <c r="Y65" s="1" t="s">
        <v>1353</v>
      </c>
      <c r="Z65" s="208">
        <v>44343.0</v>
      </c>
      <c r="AA65" s="1"/>
      <c r="AB65" s="208"/>
      <c r="AC65" s="1"/>
      <c r="AD65" s="208"/>
      <c r="AE65" s="1"/>
      <c r="AF65" s="208"/>
      <c r="AG65" s="1"/>
      <c r="AH65" s="208"/>
      <c r="AI65" s="1"/>
      <c r="AJ65" s="1"/>
      <c r="AK65" s="1"/>
      <c r="AL65" s="1"/>
      <c r="AM65" s="1"/>
    </row>
    <row r="66" ht="15.75" customHeight="1">
      <c r="A66" s="196" t="s">
        <v>20097</v>
      </c>
      <c r="B66" s="196" t="s">
        <v>20098</v>
      </c>
      <c r="C66" s="196" t="b">
        <f>VLOOKUP(A66,'import Ordu'!A:P,3,0)</f>
        <v>1</v>
      </c>
      <c r="D66" s="196" t="s">
        <v>1493</v>
      </c>
      <c r="E66" s="196">
        <f>VLOOKUP(A66,'import Ordu'!A:P,5,0)</f>
        <v>3791</v>
      </c>
      <c r="F66" s="196">
        <f>VLOOKUP(A66,'import Ordu'!A:P,6,0)</f>
        <v>421</v>
      </c>
      <c r="G66" s="196">
        <f>VLOOKUP(A66,'import Ordu'!A:P,7,0)</f>
        <v>11</v>
      </c>
      <c r="H66" s="196">
        <f>VLOOKUP(A66,'import Ordu'!A:P,8,0)</f>
        <v>17</v>
      </c>
      <c r="I66" s="196">
        <f>VLOOKUP(A66,'import Ordu'!A:P,9,0)</f>
        <v>28</v>
      </c>
      <c r="J66" s="205">
        <f>VLOOKUP(A66,'import Ordu'!A:P,10,0)</f>
        <v>0.39</v>
      </c>
      <c r="K66" s="196" t="s">
        <v>20099</v>
      </c>
      <c r="L66" s="196">
        <v>4.522229999E9</v>
      </c>
      <c r="M66" s="196" t="s">
        <v>19809</v>
      </c>
      <c r="N66" s="196" t="s">
        <v>1387</v>
      </c>
      <c r="O66" s="196" t="s">
        <v>20100</v>
      </c>
      <c r="P66" s="230" t="str">
        <f>VLOOKUP(A66,'import Ordu'!A:P,16,0)</f>
        <v>Geleneksel</v>
      </c>
      <c r="Q66" s="1" t="b">
        <v>0</v>
      </c>
      <c r="R66" s="1" t="s">
        <v>38</v>
      </c>
      <c r="S66" s="1" t="s">
        <v>859</v>
      </c>
      <c r="T66" s="1" t="s">
        <v>19840</v>
      </c>
      <c r="U66" s="1" t="s">
        <v>20101</v>
      </c>
      <c r="V66" s="208">
        <v>44348.0</v>
      </c>
      <c r="W66" s="208">
        <v>44354.0</v>
      </c>
      <c r="X66" s="1"/>
      <c r="Y66" s="1" t="s">
        <v>1475</v>
      </c>
      <c r="Z66" s="208">
        <v>44342.0</v>
      </c>
      <c r="AA66" s="1" t="s">
        <v>1475</v>
      </c>
      <c r="AB66" s="208">
        <v>44347.0</v>
      </c>
      <c r="AC66" s="1" t="s">
        <v>1353</v>
      </c>
      <c r="AD66" s="208">
        <v>44348.0</v>
      </c>
      <c r="AE66" s="1" t="s">
        <v>1353</v>
      </c>
      <c r="AF66" s="208"/>
      <c r="AG66" s="1"/>
      <c r="AH66" s="208"/>
      <c r="AI66" s="1"/>
      <c r="AJ66" s="1" t="s">
        <v>19854</v>
      </c>
      <c r="AK66" s="1" t="s">
        <v>859</v>
      </c>
      <c r="AL66" s="1" t="s">
        <v>100</v>
      </c>
      <c r="AM66" s="1"/>
    </row>
    <row r="67" ht="15.75" customHeight="1">
      <c r="A67" s="196" t="s">
        <v>20102</v>
      </c>
      <c r="B67" s="196" t="s">
        <v>20103</v>
      </c>
      <c r="C67" s="196" t="b">
        <f>VLOOKUP(A67,'import Ordu'!A:P,3,0)</f>
        <v>1</v>
      </c>
      <c r="D67" s="196" t="s">
        <v>1827</v>
      </c>
      <c r="E67" s="196">
        <f>VLOOKUP(A67,'import Ordu'!A:P,5,0)</f>
        <v>77</v>
      </c>
      <c r="F67" s="196">
        <f>VLOOKUP(A67,'import Ordu'!A:P,6,0)</f>
        <v>72</v>
      </c>
      <c r="G67" s="196">
        <f>VLOOKUP(A67,'import Ordu'!A:P,7,0)</f>
        <v>0</v>
      </c>
      <c r="H67" s="196">
        <f>VLOOKUP(A67,'import Ordu'!A:P,8,0)</f>
        <v>25</v>
      </c>
      <c r="I67" s="196">
        <f>VLOOKUP(A67,'import Ordu'!A:P,9,0)</f>
        <v>25</v>
      </c>
      <c r="J67" s="205">
        <f>VLOOKUP(A67,'import Ordu'!A:P,10,0)</f>
        <v>0</v>
      </c>
      <c r="K67" s="196" t="s">
        <v>20104</v>
      </c>
      <c r="L67" s="196">
        <v>4.522224242E9</v>
      </c>
      <c r="M67" s="196" t="s">
        <v>19809</v>
      </c>
      <c r="N67" s="196" t="s">
        <v>20040</v>
      </c>
      <c r="O67" s="196" t="s">
        <v>20105</v>
      </c>
      <c r="P67" s="230" t="str">
        <f>VLOOKUP(A67,'import Ordu'!A:P,16,0)</f>
        <v>Geleneksel</v>
      </c>
      <c r="Q67" s="1" t="b">
        <v>0</v>
      </c>
      <c r="R67" s="1"/>
      <c r="S67" s="1"/>
      <c r="T67" s="1"/>
      <c r="U67" s="1"/>
      <c r="V67" s="208"/>
      <c r="W67" s="208"/>
      <c r="X67" s="1"/>
      <c r="Y67" s="1"/>
      <c r="Z67" s="208"/>
      <c r="AA67" s="1"/>
      <c r="AB67" s="208"/>
      <c r="AC67" s="1"/>
      <c r="AD67" s="208"/>
      <c r="AE67" s="1"/>
      <c r="AF67" s="208"/>
      <c r="AG67" s="1"/>
      <c r="AH67" s="208"/>
      <c r="AI67" s="1"/>
      <c r="AJ67" s="1"/>
      <c r="AK67" s="1"/>
      <c r="AL67" s="1"/>
      <c r="AM67" s="1"/>
    </row>
    <row r="68" ht="15.75" customHeight="1">
      <c r="A68" s="196" t="s">
        <v>20106</v>
      </c>
      <c r="B68" s="196" t="s">
        <v>20107</v>
      </c>
      <c r="C68" s="196" t="b">
        <f>VLOOKUP(A68,'import Ordu'!A:P,3,0)</f>
        <v>1</v>
      </c>
      <c r="D68" s="196" t="s">
        <v>1378</v>
      </c>
      <c r="E68" s="196">
        <f>VLOOKUP(A68,'import Ordu'!A:P,5,0)</f>
        <v>25</v>
      </c>
      <c r="F68" s="196">
        <f>VLOOKUP(A68,'import Ordu'!A:P,6,0)</f>
        <v>25</v>
      </c>
      <c r="G68" s="196">
        <f>VLOOKUP(A68,'import Ordu'!A:P,7,0)</f>
        <v>0</v>
      </c>
      <c r="H68" s="196">
        <f>VLOOKUP(A68,'import Ordu'!A:P,8,0)</f>
        <v>72</v>
      </c>
      <c r="I68" s="196">
        <f>VLOOKUP(A68,'import Ordu'!A:P,9,0)</f>
        <v>72</v>
      </c>
      <c r="J68" s="205">
        <f>VLOOKUP(A68,'import Ordu'!A:P,10,0)</f>
        <v>0</v>
      </c>
      <c r="K68" s="196" t="s">
        <v>20108</v>
      </c>
      <c r="L68" s="196">
        <v>4.523101111E9</v>
      </c>
      <c r="M68" s="196" t="s">
        <v>19882</v>
      </c>
      <c r="N68" s="196" t="s">
        <v>11248</v>
      </c>
      <c r="O68" s="196" t="s">
        <v>20109</v>
      </c>
      <c r="P68" s="230" t="str">
        <f>VLOOKUP(A68,'import Ordu'!A:P,16,0)</f>
        <v>Geleneksel</v>
      </c>
      <c r="Q68" s="1" t="b">
        <v>0</v>
      </c>
      <c r="R68" s="1"/>
      <c r="S68" s="1"/>
      <c r="T68" s="1"/>
      <c r="U68" s="1"/>
      <c r="V68" s="208"/>
      <c r="W68" s="208"/>
      <c r="X68" s="1"/>
      <c r="Y68" s="1"/>
      <c r="Z68" s="208"/>
      <c r="AA68" s="1"/>
      <c r="AB68" s="208"/>
      <c r="AC68" s="1"/>
      <c r="AD68" s="208"/>
      <c r="AE68" s="1"/>
      <c r="AF68" s="208"/>
      <c r="AG68" s="1"/>
      <c r="AH68" s="208"/>
      <c r="AI68" s="1"/>
      <c r="AJ68" s="1"/>
      <c r="AK68" s="1"/>
      <c r="AL68" s="1"/>
      <c r="AM68" s="1"/>
    </row>
    <row r="69" ht="15.75" customHeight="1">
      <c r="A69" s="196" t="s">
        <v>20110</v>
      </c>
      <c r="B69" s="196" t="s">
        <v>20111</v>
      </c>
      <c r="C69" s="196" t="b">
        <f>VLOOKUP(A69,'import Ordu'!A:P,3,0)</f>
        <v>1</v>
      </c>
      <c r="D69" s="196" t="s">
        <v>1378</v>
      </c>
      <c r="E69" s="196">
        <f>VLOOKUP(A69,'import Ordu'!A:P,5,0)</f>
        <v>8</v>
      </c>
      <c r="F69" s="196">
        <f>VLOOKUP(A69,'import Ordu'!A:P,6,0)</f>
        <v>8</v>
      </c>
      <c r="G69" s="196">
        <f>VLOOKUP(A69,'import Ordu'!A:P,7,0)</f>
        <v>0</v>
      </c>
      <c r="H69" s="196">
        <f>VLOOKUP(A69,'import Ordu'!A:P,8,0)</f>
        <v>39</v>
      </c>
      <c r="I69" s="196">
        <f>VLOOKUP(A69,'import Ordu'!A:P,9,0)</f>
        <v>39</v>
      </c>
      <c r="J69" s="205">
        <f>VLOOKUP(A69,'import Ordu'!A:P,10,0)</f>
        <v>0</v>
      </c>
      <c r="K69" s="196" t="s">
        <v>20112</v>
      </c>
      <c r="L69" s="196">
        <v>4.525000707E9</v>
      </c>
      <c r="M69" s="196" t="s">
        <v>19809</v>
      </c>
      <c r="N69" s="196" t="s">
        <v>11364</v>
      </c>
      <c r="O69" s="196" t="s">
        <v>20113</v>
      </c>
      <c r="P69" s="230" t="str">
        <f>VLOOKUP(A69,'import Ordu'!A:P,16,0)</f>
        <v>Geleneksel</v>
      </c>
      <c r="Q69" s="1" t="b">
        <v>0</v>
      </c>
      <c r="R69" s="1"/>
      <c r="S69" s="1"/>
      <c r="T69" s="1"/>
      <c r="U69" s="1"/>
      <c r="V69" s="208"/>
      <c r="W69" s="208"/>
      <c r="X69" s="1"/>
      <c r="Y69" s="1"/>
      <c r="Z69" s="208"/>
      <c r="AA69" s="1"/>
      <c r="AB69" s="208"/>
      <c r="AC69" s="1"/>
      <c r="AD69" s="208"/>
      <c r="AE69" s="1"/>
      <c r="AF69" s="208"/>
      <c r="AG69" s="1"/>
      <c r="AH69" s="208"/>
      <c r="AI69" s="1"/>
      <c r="AJ69" s="1"/>
      <c r="AK69" s="1"/>
      <c r="AL69" s="1"/>
      <c r="AM69" s="1"/>
    </row>
    <row r="70" ht="15.75" customHeight="1">
      <c r="A70" s="196" t="s">
        <v>20114</v>
      </c>
      <c r="B70" s="196" t="s">
        <v>20115</v>
      </c>
      <c r="C70" s="196" t="b">
        <f>VLOOKUP(A70,'import Ordu'!A:P,3,0)</f>
        <v>1</v>
      </c>
      <c r="D70" s="196" t="s">
        <v>1507</v>
      </c>
      <c r="E70" s="196">
        <f>VLOOKUP(A70,'import Ordu'!A:P,5,0)</f>
        <v>196</v>
      </c>
      <c r="F70" s="196">
        <f>VLOOKUP(A70,'import Ordu'!A:P,6,0)</f>
        <v>26</v>
      </c>
      <c r="G70" s="196">
        <f>VLOOKUP(A70,'import Ordu'!A:P,7,0)</f>
        <v>0</v>
      </c>
      <c r="H70" s="196">
        <f>VLOOKUP(A70,'import Ordu'!A:P,8,0)</f>
        <v>52</v>
      </c>
      <c r="I70" s="196">
        <f>VLOOKUP(A70,'import Ordu'!A:P,9,0)</f>
        <v>52</v>
      </c>
      <c r="J70" s="205">
        <f>VLOOKUP(A70,'import Ordu'!A:P,10,0)</f>
        <v>0</v>
      </c>
      <c r="K70" s="196" t="s">
        <v>20116</v>
      </c>
      <c r="L70" s="196">
        <v>5.350529194E9</v>
      </c>
      <c r="M70" s="196" t="s">
        <v>19809</v>
      </c>
      <c r="N70" s="196" t="s">
        <v>19871</v>
      </c>
      <c r="O70" s="196" t="s">
        <v>20117</v>
      </c>
      <c r="P70" s="230" t="str">
        <f>VLOOKUP(A70,'import Ordu'!A:P,16,0)</f>
        <v>Geleneksel</v>
      </c>
      <c r="Q70" s="1" t="b">
        <v>1</v>
      </c>
      <c r="R70" s="1"/>
      <c r="S70" s="1"/>
      <c r="T70" s="1"/>
      <c r="U70" s="1" t="s">
        <v>20118</v>
      </c>
      <c r="V70" s="208"/>
      <c r="W70" s="208"/>
      <c r="X70" s="1"/>
      <c r="Y70" s="1" t="s">
        <v>1353</v>
      </c>
      <c r="Z70" s="208">
        <v>44361.0</v>
      </c>
      <c r="AA70" s="1" t="s">
        <v>1506</v>
      </c>
      <c r="AB70" s="208">
        <v>44365.0</v>
      </c>
      <c r="AC70" s="1"/>
      <c r="AD70" s="208"/>
      <c r="AE70" s="1"/>
      <c r="AF70" s="208"/>
      <c r="AG70" s="1"/>
      <c r="AH70" s="208"/>
      <c r="AI70" s="1" t="s">
        <v>100</v>
      </c>
      <c r="AJ70" s="1" t="s">
        <v>929</v>
      </c>
      <c r="AK70" s="1"/>
      <c r="AL70" s="1"/>
      <c r="AM70" s="1"/>
    </row>
    <row r="71" ht="15.75" customHeight="1">
      <c r="A71" s="196" t="s">
        <v>20119</v>
      </c>
      <c r="B71" s="196" t="s">
        <v>20120</v>
      </c>
      <c r="C71" s="196" t="b">
        <f>VLOOKUP(A71,'import Ordu'!A:P,3,0)</f>
        <v>1</v>
      </c>
      <c r="D71" s="196" t="s">
        <v>1356</v>
      </c>
      <c r="E71" s="196">
        <f>VLOOKUP(A71,'import Ordu'!A:P,5,0)</f>
        <v>156</v>
      </c>
      <c r="F71" s="196">
        <f>VLOOKUP(A71,'import Ordu'!A:P,6,0)</f>
        <v>20</v>
      </c>
      <c r="G71" s="196">
        <f>VLOOKUP(A71,'import Ordu'!A:P,7,0)</f>
        <v>0</v>
      </c>
      <c r="H71" s="196">
        <f>VLOOKUP(A71,'import Ordu'!A:P,8,0)</f>
        <v>12</v>
      </c>
      <c r="I71" s="196">
        <f>VLOOKUP(A71,'import Ordu'!A:P,9,0)</f>
        <v>12</v>
      </c>
      <c r="J71" s="205">
        <f>VLOOKUP(A71,'import Ordu'!A:P,10,0)</f>
        <v>0</v>
      </c>
      <c r="K71" s="196" t="s">
        <v>20121</v>
      </c>
      <c r="L71" s="196">
        <v>5.423908699E9</v>
      </c>
      <c r="M71" s="196" t="s">
        <v>19882</v>
      </c>
      <c r="N71" s="196" t="s">
        <v>20122</v>
      </c>
      <c r="O71" s="196" t="s">
        <v>20123</v>
      </c>
      <c r="P71" s="230" t="str">
        <f>VLOOKUP(A71,'import Ordu'!A:P,16,0)</f>
        <v>Geleneksel</v>
      </c>
      <c r="Q71" s="1" t="b">
        <v>0</v>
      </c>
      <c r="R71" s="1"/>
      <c r="S71" s="1"/>
      <c r="T71" s="1"/>
      <c r="U71" s="1" t="s">
        <v>20124</v>
      </c>
      <c r="V71" s="208"/>
      <c r="W71" s="611"/>
      <c r="X71" s="1"/>
      <c r="Y71" s="1" t="s">
        <v>1353</v>
      </c>
      <c r="Z71" s="208">
        <v>44599.0</v>
      </c>
      <c r="AA71" s="1"/>
      <c r="AB71" s="208"/>
      <c r="AC71" s="1"/>
      <c r="AD71" s="208"/>
      <c r="AE71" s="1"/>
      <c r="AF71" s="208"/>
      <c r="AG71" s="1"/>
      <c r="AH71" s="208"/>
      <c r="AI71" s="1" t="s">
        <v>100</v>
      </c>
      <c r="AJ71" s="1"/>
      <c r="AK71" s="1"/>
      <c r="AL71" s="1"/>
      <c r="AM71" s="1"/>
    </row>
    <row r="72" ht="15.75" customHeight="1">
      <c r="A72" s="196" t="s">
        <v>20125</v>
      </c>
      <c r="B72" s="196" t="s">
        <v>20126</v>
      </c>
      <c r="C72" s="196" t="b">
        <f>VLOOKUP(A72,'import Ordu'!A:P,3,0)</f>
        <v>1</v>
      </c>
      <c r="D72" s="196" t="s">
        <v>1385</v>
      </c>
      <c r="E72" s="196">
        <f>VLOOKUP(A72,'import Ordu'!A:P,5,0)</f>
        <v>4588</v>
      </c>
      <c r="F72" s="196">
        <f>VLOOKUP(A72,'import Ordu'!A:P,6,0)</f>
        <v>177</v>
      </c>
      <c r="G72" s="196">
        <f>VLOOKUP(A72,'import Ordu'!A:P,7,0)</f>
        <v>14</v>
      </c>
      <c r="H72" s="196">
        <f>VLOOKUP(A72,'import Ordu'!A:P,8,0)</f>
        <v>51</v>
      </c>
      <c r="I72" s="196">
        <f>VLOOKUP(A72,'import Ordu'!A:P,9,0)</f>
        <v>65</v>
      </c>
      <c r="J72" s="205">
        <f>VLOOKUP(A72,'import Ordu'!A:P,10,0)</f>
        <v>0.22</v>
      </c>
      <c r="K72" s="196" t="s">
        <v>20127</v>
      </c>
      <c r="L72" s="196">
        <v>4.522149099E9</v>
      </c>
      <c r="M72" s="196" t="s">
        <v>19809</v>
      </c>
      <c r="N72" s="196" t="s">
        <v>19871</v>
      </c>
      <c r="O72" s="196" t="s">
        <v>20128</v>
      </c>
      <c r="P72" s="230" t="str">
        <f>VLOOKUP(A72,'import Ordu'!A:P,16,0)</f>
        <v>Geleneksel</v>
      </c>
      <c r="Q72" s="1" t="b">
        <v>0</v>
      </c>
      <c r="R72" s="1" t="s">
        <v>38</v>
      </c>
      <c r="S72" s="1" t="s">
        <v>814</v>
      </c>
      <c r="T72" s="1" t="s">
        <v>19840</v>
      </c>
      <c r="U72" s="1" t="s">
        <v>20129</v>
      </c>
      <c r="V72" s="208">
        <v>44347.0</v>
      </c>
      <c r="W72" s="208">
        <v>44350.0</v>
      </c>
      <c r="X72" s="1" t="s">
        <v>5902</v>
      </c>
      <c r="Y72" s="1" t="s">
        <v>1353</v>
      </c>
      <c r="Z72" s="208">
        <v>44347.0</v>
      </c>
      <c r="AA72" s="1"/>
      <c r="AB72" s="208"/>
      <c r="AC72" s="1"/>
      <c r="AD72" s="208"/>
      <c r="AE72" s="1"/>
      <c r="AF72" s="208"/>
      <c r="AG72" s="1"/>
      <c r="AH72" s="208"/>
      <c r="AI72" s="1"/>
      <c r="AJ72" s="1"/>
      <c r="AK72" s="1"/>
      <c r="AL72" s="1"/>
      <c r="AM72" s="1"/>
    </row>
    <row r="73" ht="15.75" customHeight="1">
      <c r="A73" s="196" t="s">
        <v>20130</v>
      </c>
      <c r="B73" s="196" t="s">
        <v>20131</v>
      </c>
      <c r="C73" s="196" t="b">
        <f>VLOOKUP(A73,'import Ordu'!A:P,3,0)</f>
        <v>1</v>
      </c>
      <c r="D73" s="196" t="s">
        <v>1356</v>
      </c>
      <c r="E73" s="196">
        <f>VLOOKUP(A73,'import Ordu'!A:P,5,0)</f>
        <v>94</v>
      </c>
      <c r="F73" s="196">
        <f>VLOOKUP(A73,'import Ordu'!A:P,6,0)</f>
        <v>22</v>
      </c>
      <c r="G73" s="196">
        <f>VLOOKUP(A73,'import Ordu'!A:P,7,0)</f>
        <v>0</v>
      </c>
      <c r="H73" s="196">
        <f>VLOOKUP(A73,'import Ordu'!A:P,8,0)</f>
        <v>40</v>
      </c>
      <c r="I73" s="196">
        <f>VLOOKUP(A73,'import Ordu'!A:P,9,0)</f>
        <v>40</v>
      </c>
      <c r="J73" s="205">
        <f>VLOOKUP(A73,'import Ordu'!A:P,10,0)</f>
        <v>0</v>
      </c>
      <c r="K73" s="196" t="s">
        <v>20132</v>
      </c>
      <c r="L73" s="196">
        <v>4.52888101E9</v>
      </c>
      <c r="M73" s="196" t="s">
        <v>19809</v>
      </c>
      <c r="N73" s="196" t="s">
        <v>19851</v>
      </c>
      <c r="O73" s="196" t="s">
        <v>20133</v>
      </c>
      <c r="P73" s="230" t="str">
        <f>VLOOKUP(A73,'import Ordu'!A:P,16,0)</f>
        <v>Geleneksel</v>
      </c>
      <c r="Q73" s="1" t="b">
        <v>0</v>
      </c>
      <c r="R73" s="1"/>
      <c r="S73" s="1"/>
      <c r="T73" s="1"/>
      <c r="U73" s="1"/>
      <c r="V73" s="208"/>
      <c r="W73" s="611"/>
      <c r="X73" s="1"/>
      <c r="Y73" s="1"/>
      <c r="Z73" s="208"/>
      <c r="AA73" s="1"/>
      <c r="AB73" s="208"/>
      <c r="AC73" s="1"/>
      <c r="AD73" s="208"/>
      <c r="AE73" s="1"/>
      <c r="AF73" s="208"/>
      <c r="AG73" s="1"/>
      <c r="AH73" s="208"/>
      <c r="AI73" s="1"/>
      <c r="AJ73" s="1"/>
      <c r="AK73" s="1"/>
      <c r="AL73" s="1"/>
      <c r="AM73" s="1"/>
    </row>
    <row r="74" ht="15.75" customHeight="1">
      <c r="A74" s="196" t="s">
        <v>20134</v>
      </c>
      <c r="B74" s="196" t="s">
        <v>20135</v>
      </c>
      <c r="C74" s="196" t="b">
        <f>VLOOKUP(A74,'import Ordu'!A:P,3,0)</f>
        <v>1</v>
      </c>
      <c r="D74" s="196" t="s">
        <v>1348</v>
      </c>
      <c r="E74" s="196">
        <f>VLOOKUP(A74,'import Ordu'!A:P,5,0)</f>
        <v>1357</v>
      </c>
      <c r="F74" s="196">
        <f>VLOOKUP(A74,'import Ordu'!A:P,6,0)</f>
        <v>633</v>
      </c>
      <c r="G74" s="196">
        <f>VLOOKUP(A74,'import Ordu'!A:P,7,0)</f>
        <v>0</v>
      </c>
      <c r="H74" s="196">
        <f>VLOOKUP(A74,'import Ordu'!A:P,8,0)</f>
        <v>25</v>
      </c>
      <c r="I74" s="196">
        <f>VLOOKUP(A74,'import Ordu'!A:P,9,0)</f>
        <v>25</v>
      </c>
      <c r="J74" s="205">
        <f>VLOOKUP(A74,'import Ordu'!A:P,10,0)</f>
        <v>0</v>
      </c>
      <c r="K74" s="196" t="s">
        <v>20136</v>
      </c>
      <c r="L74" s="196">
        <v>4.524240424E9</v>
      </c>
      <c r="M74" s="196" t="s">
        <v>19845</v>
      </c>
      <c r="N74" s="196" t="s">
        <v>19846</v>
      </c>
      <c r="O74" s="196" t="s">
        <v>19946</v>
      </c>
      <c r="P74" s="230" t="str">
        <f>VLOOKUP(A74,'import Ordu'!A:P,16,0)</f>
        <v>Geleneksel</v>
      </c>
      <c r="Q74" s="1" t="b">
        <v>0</v>
      </c>
      <c r="R74" s="1"/>
      <c r="S74" s="1"/>
      <c r="T74" s="1"/>
      <c r="U74" s="1"/>
      <c r="V74" s="208"/>
      <c r="W74" s="611"/>
      <c r="X74" s="1"/>
      <c r="Y74" s="1"/>
      <c r="Z74" s="208"/>
      <c r="AA74" s="1"/>
      <c r="AB74" s="208"/>
      <c r="AC74" s="1"/>
      <c r="AD74" s="208"/>
      <c r="AE74" s="1"/>
      <c r="AF74" s="208"/>
      <c r="AG74" s="1"/>
      <c r="AH74" s="208"/>
      <c r="AI74" s="1"/>
      <c r="AJ74" s="1"/>
      <c r="AK74" s="1"/>
      <c r="AL74" s="1"/>
      <c r="AM74" s="1"/>
    </row>
    <row r="75" ht="15.75" customHeight="1">
      <c r="A75" s="196" t="s">
        <v>20137</v>
      </c>
      <c r="B75" s="196" t="s">
        <v>20138</v>
      </c>
      <c r="C75" s="196" t="b">
        <f>VLOOKUP(A75,'import Ordu'!A:P,3,0)</f>
        <v>1</v>
      </c>
      <c r="D75" s="196" t="s">
        <v>1348</v>
      </c>
      <c r="E75" s="196">
        <f>VLOOKUP(A75,'import Ordu'!A:P,5,0)</f>
        <v>7</v>
      </c>
      <c r="F75" s="196">
        <f>VLOOKUP(A75,'import Ordu'!A:P,6,0)</f>
        <v>7</v>
      </c>
      <c r="G75" s="196">
        <f>VLOOKUP(A75,'import Ordu'!A:P,7,0)</f>
        <v>0</v>
      </c>
      <c r="H75" s="196">
        <f>VLOOKUP(A75,'import Ordu'!A:P,8,0)</f>
        <v>26</v>
      </c>
      <c r="I75" s="196">
        <f>VLOOKUP(A75,'import Ordu'!A:P,9,0)</f>
        <v>26</v>
      </c>
      <c r="J75" s="205">
        <f>VLOOKUP(A75,'import Ordu'!A:P,10,0)</f>
        <v>0</v>
      </c>
      <c r="K75" s="196" t="s">
        <v>20139</v>
      </c>
      <c r="L75" s="196">
        <v>5.398921515E9</v>
      </c>
      <c r="M75" s="196" t="s">
        <v>19809</v>
      </c>
      <c r="N75" s="196" t="s">
        <v>19815</v>
      </c>
      <c r="O75" s="196" t="s">
        <v>20140</v>
      </c>
      <c r="P75" s="230" t="str">
        <f>VLOOKUP(A75,'import Ordu'!A:P,16,0)</f>
        <v>Geleneksel</v>
      </c>
      <c r="Q75" s="1" t="b">
        <v>0</v>
      </c>
      <c r="R75" s="1"/>
      <c r="S75" s="1"/>
      <c r="T75" s="1"/>
      <c r="U75" s="27"/>
      <c r="V75" s="208"/>
      <c r="W75" s="208"/>
      <c r="X75" s="1"/>
      <c r="Y75" s="1"/>
      <c r="Z75" s="208"/>
      <c r="AA75" s="1"/>
      <c r="AB75" s="208"/>
      <c r="AC75" s="1"/>
      <c r="AD75" s="208"/>
      <c r="AE75" s="1"/>
      <c r="AF75" s="208"/>
      <c r="AG75" s="1"/>
      <c r="AH75" s="208"/>
      <c r="AI75" s="1"/>
      <c r="AJ75" s="1"/>
      <c r="AK75" s="1"/>
      <c r="AL75" s="1"/>
      <c r="AM75" s="1"/>
    </row>
    <row r="76" ht="15.75" customHeight="1">
      <c r="A76" s="196" t="s">
        <v>20141</v>
      </c>
      <c r="B76" s="196" t="s">
        <v>20142</v>
      </c>
      <c r="C76" s="196" t="b">
        <f>VLOOKUP(A76,'import Ordu'!A:P,3,0)</f>
        <v>1</v>
      </c>
      <c r="D76" s="196" t="s">
        <v>1364</v>
      </c>
      <c r="E76" s="196">
        <f>VLOOKUP(A76,'import Ordu'!A:P,5,0)</f>
        <v>353</v>
      </c>
      <c r="F76" s="196">
        <f>VLOOKUP(A76,'import Ordu'!A:P,6,0)</f>
        <v>57</v>
      </c>
      <c r="G76" s="196">
        <f>VLOOKUP(A76,'import Ordu'!A:P,7,0)</f>
        <v>0</v>
      </c>
      <c r="H76" s="196">
        <f>VLOOKUP(A76,'import Ordu'!A:P,8,0)</f>
        <v>31</v>
      </c>
      <c r="I76" s="196">
        <f>VLOOKUP(A76,'import Ordu'!A:P,9,0)</f>
        <v>31</v>
      </c>
      <c r="J76" s="205">
        <f>VLOOKUP(A76,'import Ordu'!A:P,10,0)</f>
        <v>0</v>
      </c>
      <c r="K76" s="196" t="s">
        <v>20143</v>
      </c>
      <c r="L76" s="196">
        <v>4.522221414E9</v>
      </c>
      <c r="M76" s="196" t="s">
        <v>19809</v>
      </c>
      <c r="N76" s="196" t="s">
        <v>11364</v>
      </c>
      <c r="O76" s="196" t="s">
        <v>20144</v>
      </c>
      <c r="P76" s="230" t="str">
        <f>VLOOKUP(A76,'import Ordu'!A:P,16,0)</f>
        <v>Geleneksel</v>
      </c>
      <c r="Q76" s="1" t="b">
        <v>0</v>
      </c>
      <c r="R76" s="1"/>
      <c r="S76" s="1"/>
      <c r="T76" s="27"/>
      <c r="U76" s="1"/>
      <c r="V76" s="208"/>
      <c r="W76" s="611"/>
      <c r="X76" s="1"/>
      <c r="Y76" s="1"/>
      <c r="Z76" s="208"/>
      <c r="AA76" s="1"/>
      <c r="AB76" s="208"/>
      <c r="AC76" s="1"/>
      <c r="AD76" s="208"/>
      <c r="AE76" s="1"/>
      <c r="AF76" s="208"/>
      <c r="AG76" s="1"/>
      <c r="AH76" s="208"/>
      <c r="AI76" s="1"/>
      <c r="AJ76" s="1"/>
      <c r="AK76" s="1"/>
      <c r="AL76" s="1"/>
      <c r="AM76" s="1"/>
    </row>
    <row r="77" ht="15.75" customHeight="1">
      <c r="A77" s="196" t="s">
        <v>20145</v>
      </c>
      <c r="B77" s="196" t="s">
        <v>20146</v>
      </c>
      <c r="C77" s="196" t="b">
        <f>VLOOKUP(A77,'import Ordu'!A:P,3,0)</f>
        <v>1</v>
      </c>
      <c r="D77" s="196" t="s">
        <v>1385</v>
      </c>
      <c r="E77" s="196">
        <f>VLOOKUP(A77,'import Ordu'!A:P,5,0)</f>
        <v>15</v>
      </c>
      <c r="F77" s="196">
        <f>VLOOKUP(A77,'import Ordu'!A:P,6,0)</f>
        <v>15</v>
      </c>
      <c r="G77" s="196">
        <f>VLOOKUP(A77,'import Ordu'!A:P,7,0)</f>
        <v>0</v>
      </c>
      <c r="H77" s="196">
        <f>VLOOKUP(A77,'import Ordu'!A:P,8,0)</f>
        <v>18</v>
      </c>
      <c r="I77" s="196">
        <f>VLOOKUP(A77,'import Ordu'!A:P,9,0)</f>
        <v>18</v>
      </c>
      <c r="J77" s="205">
        <f>VLOOKUP(A77,'import Ordu'!A:P,10,0)</f>
        <v>0</v>
      </c>
      <c r="K77" s="196" t="s">
        <v>19910</v>
      </c>
      <c r="L77" s="196">
        <v>4.523335552E9</v>
      </c>
      <c r="M77" s="196" t="s">
        <v>19882</v>
      </c>
      <c r="N77" s="196" t="s">
        <v>19883</v>
      </c>
      <c r="O77" s="196" t="s">
        <v>20147</v>
      </c>
      <c r="P77" s="230" t="str">
        <f>VLOOKUP(A77,'import Ordu'!A:P,16,0)</f>
        <v>Geleneksel</v>
      </c>
      <c r="Q77" s="1" t="b">
        <v>0</v>
      </c>
      <c r="R77" s="1" t="s">
        <v>39</v>
      </c>
      <c r="S77" s="1" t="s">
        <v>404</v>
      </c>
      <c r="T77" s="1"/>
      <c r="U77" s="1" t="s">
        <v>20148</v>
      </c>
      <c r="V77" s="208">
        <v>44599.0</v>
      </c>
      <c r="W77" s="208">
        <v>44601.0</v>
      </c>
      <c r="X77" s="1"/>
      <c r="Y77" s="1" t="s">
        <v>1353</v>
      </c>
      <c r="Z77" s="208">
        <v>44599.0</v>
      </c>
      <c r="AA77" s="1" t="s">
        <v>1353</v>
      </c>
      <c r="AB77" s="208">
        <v>44599.0</v>
      </c>
      <c r="AC77" s="1"/>
      <c r="AD77" s="208"/>
      <c r="AE77" s="1"/>
      <c r="AF77" s="208"/>
      <c r="AG77" s="1"/>
      <c r="AH77" s="208"/>
      <c r="AI77" s="1" t="s">
        <v>404</v>
      </c>
      <c r="AJ77" s="1" t="s">
        <v>404</v>
      </c>
      <c r="AK77" s="1"/>
      <c r="AL77" s="1"/>
      <c r="AM77" s="1"/>
    </row>
    <row r="78" ht="15.75" customHeight="1">
      <c r="A78" s="196" t="s">
        <v>20149</v>
      </c>
      <c r="B78" s="196" t="s">
        <v>20150</v>
      </c>
      <c r="C78" s="196" t="b">
        <f>VLOOKUP(A78,'import Ordu'!A:P,3,0)</f>
        <v>1</v>
      </c>
      <c r="D78" s="196" t="s">
        <v>1348</v>
      </c>
      <c r="E78" s="196">
        <f>VLOOKUP(A78,'import Ordu'!A:P,5,0)</f>
        <v>648</v>
      </c>
      <c r="F78" s="196">
        <f>VLOOKUP(A78,'import Ordu'!A:P,6,0)</f>
        <v>148</v>
      </c>
      <c r="G78" s="196">
        <f>VLOOKUP(A78,'import Ordu'!A:P,7,0)</f>
        <v>0</v>
      </c>
      <c r="H78" s="196">
        <f>VLOOKUP(A78,'import Ordu'!A:P,8,0)</f>
        <v>8</v>
      </c>
      <c r="I78" s="196">
        <f>VLOOKUP(A78,'import Ordu'!A:P,9,0)</f>
        <v>8</v>
      </c>
      <c r="J78" s="205">
        <f>VLOOKUP(A78,'import Ordu'!A:P,10,0)</f>
        <v>0</v>
      </c>
      <c r="K78" s="196" t="s">
        <v>20151</v>
      </c>
      <c r="L78" s="196">
        <v>4.527777775E9</v>
      </c>
      <c r="M78" s="196" t="s">
        <v>19809</v>
      </c>
      <c r="N78" s="196" t="s">
        <v>19815</v>
      </c>
      <c r="O78" s="196" t="s">
        <v>19998</v>
      </c>
      <c r="P78" s="230" t="str">
        <f>VLOOKUP(A78,'import Ordu'!A:P,16,0)</f>
        <v>Geleneksel</v>
      </c>
      <c r="Q78" s="1" t="b">
        <v>0</v>
      </c>
      <c r="R78" s="1"/>
      <c r="S78" s="1"/>
      <c r="T78" s="1"/>
      <c r="U78" s="1"/>
      <c r="V78" s="208"/>
      <c r="W78" s="611"/>
      <c r="X78" s="1"/>
      <c r="Y78" s="1"/>
      <c r="Z78" s="208"/>
      <c r="AA78" s="1"/>
      <c r="AB78" s="208"/>
      <c r="AC78" s="1"/>
      <c r="AD78" s="208"/>
      <c r="AE78" s="1"/>
      <c r="AF78" s="208"/>
      <c r="AG78" s="1"/>
      <c r="AH78" s="208"/>
      <c r="AI78" s="1"/>
      <c r="AJ78" s="1"/>
      <c r="AK78" s="1"/>
      <c r="AL78" s="1"/>
      <c r="AM78" s="1"/>
    </row>
    <row r="79" ht="15.75" customHeight="1">
      <c r="A79" s="196" t="s">
        <v>20152</v>
      </c>
      <c r="B79" s="196" t="s">
        <v>20153</v>
      </c>
      <c r="C79" s="196" t="b">
        <f>VLOOKUP(A79,'import Ordu'!A:P,3,0)</f>
        <v>1</v>
      </c>
      <c r="D79" s="196" t="s">
        <v>1348</v>
      </c>
      <c r="E79" s="196">
        <f>VLOOKUP(A79,'import Ordu'!A:P,5,0)</f>
        <v>2540</v>
      </c>
      <c r="F79" s="196">
        <f>VLOOKUP(A79,'import Ordu'!A:P,6,0)</f>
        <v>131</v>
      </c>
      <c r="G79" s="196">
        <f>VLOOKUP(A79,'import Ordu'!A:P,7,0)</f>
        <v>0</v>
      </c>
      <c r="H79" s="196">
        <f>VLOOKUP(A79,'import Ordu'!A:P,8,0)</f>
        <v>19</v>
      </c>
      <c r="I79" s="196">
        <f>VLOOKUP(A79,'import Ordu'!A:P,9,0)</f>
        <v>19</v>
      </c>
      <c r="J79" s="205">
        <f>VLOOKUP(A79,'import Ordu'!A:P,10,0)</f>
        <v>0</v>
      </c>
      <c r="K79" s="196" t="s">
        <v>20154</v>
      </c>
      <c r="L79" s="196">
        <v>4.524237707E9</v>
      </c>
      <c r="M79" s="196" t="s">
        <v>19845</v>
      </c>
      <c r="N79" s="196" t="s">
        <v>19846</v>
      </c>
      <c r="O79" s="196" t="s">
        <v>20155</v>
      </c>
      <c r="P79" s="230" t="str">
        <f>VLOOKUP(A79,'import Ordu'!A:P,16,0)</f>
        <v>Geleneksel</v>
      </c>
      <c r="Q79" s="1" t="b">
        <v>0</v>
      </c>
      <c r="R79" s="1" t="s">
        <v>34</v>
      </c>
      <c r="S79" s="1"/>
      <c r="T79" s="1"/>
      <c r="V79" s="208"/>
      <c r="W79" s="208"/>
      <c r="X79" s="1"/>
      <c r="Y79" s="1"/>
      <c r="Z79" s="208"/>
      <c r="AA79" s="1"/>
      <c r="AB79" s="208"/>
      <c r="AC79" s="1"/>
      <c r="AD79" s="208"/>
      <c r="AE79" s="1"/>
      <c r="AF79" s="208"/>
      <c r="AG79" s="1"/>
      <c r="AH79" s="208"/>
      <c r="AI79" s="1"/>
      <c r="AJ79" s="1"/>
      <c r="AK79" s="1"/>
      <c r="AL79" s="1"/>
      <c r="AM79" s="1"/>
    </row>
    <row r="80" ht="15.75" customHeight="1">
      <c r="A80" s="196" t="s">
        <v>20156</v>
      </c>
      <c r="B80" s="196" t="s">
        <v>20157</v>
      </c>
      <c r="C80" s="196" t="b">
        <f>VLOOKUP(A80,'import Ordu'!A:P,3,0)</f>
        <v>1</v>
      </c>
      <c r="D80" s="196" t="s">
        <v>1385</v>
      </c>
      <c r="E80" s="196">
        <f>VLOOKUP(A80,'import Ordu'!A:P,5,0)</f>
        <v>2533</v>
      </c>
      <c r="F80" s="196">
        <f>VLOOKUP(A80,'import Ordu'!A:P,6,0)</f>
        <v>94</v>
      </c>
      <c r="G80" s="196">
        <f>VLOOKUP(A80,'import Ordu'!A:P,7,0)</f>
        <v>0</v>
      </c>
      <c r="H80" s="196">
        <f>VLOOKUP(A80,'import Ordu'!A:P,8,0)</f>
        <v>34</v>
      </c>
      <c r="I80" s="196">
        <f>VLOOKUP(A80,'import Ordu'!A:P,9,0)</f>
        <v>34</v>
      </c>
      <c r="J80" s="205">
        <f>VLOOKUP(A80,'import Ordu'!A:P,10,0)</f>
        <v>0</v>
      </c>
      <c r="K80" s="196" t="s">
        <v>20158</v>
      </c>
      <c r="L80" s="196">
        <v>4.52424202E9</v>
      </c>
      <c r="M80" s="196" t="s">
        <v>19845</v>
      </c>
      <c r="N80" s="196" t="s">
        <v>1366</v>
      </c>
      <c r="O80" s="196" t="s">
        <v>20159</v>
      </c>
      <c r="P80" s="230" t="str">
        <f>VLOOKUP(A80,'import Ordu'!A:P,16,0)</f>
        <v>Geleneksel</v>
      </c>
      <c r="Q80" s="1" t="b">
        <v>0</v>
      </c>
      <c r="R80" s="1" t="s">
        <v>34</v>
      </c>
      <c r="S80" s="1"/>
      <c r="T80" s="1"/>
      <c r="V80" s="208"/>
      <c r="W80" s="208"/>
      <c r="X80" s="1"/>
      <c r="Y80" s="1"/>
      <c r="Z80" s="208"/>
      <c r="AA80" s="1"/>
      <c r="AB80" s="208"/>
      <c r="AC80" s="1"/>
      <c r="AD80" s="208"/>
      <c r="AE80" s="1"/>
      <c r="AF80" s="208"/>
      <c r="AG80" s="1"/>
      <c r="AH80" s="208"/>
      <c r="AI80" s="1"/>
      <c r="AJ80" s="1"/>
      <c r="AK80" s="1"/>
      <c r="AL80" s="1"/>
      <c r="AM80" s="1"/>
    </row>
    <row r="81" ht="15.75" customHeight="1">
      <c r="A81" s="196" t="s">
        <v>20160</v>
      </c>
      <c r="B81" s="196" t="s">
        <v>20161</v>
      </c>
      <c r="C81" s="196" t="b">
        <f>VLOOKUP(A81,'import Ordu'!A:P,3,0)</f>
        <v>1</v>
      </c>
      <c r="D81" s="196" t="s">
        <v>1507</v>
      </c>
      <c r="E81" s="196">
        <f>VLOOKUP(A81,'import Ordu'!A:P,5,0)</f>
        <v>325</v>
      </c>
      <c r="F81" s="196">
        <f>VLOOKUP(A81,'import Ordu'!A:P,6,0)</f>
        <v>0</v>
      </c>
      <c r="G81" s="196">
        <f>VLOOKUP(A81,'import Ordu'!A:P,7,0)</f>
        <v>0</v>
      </c>
      <c r="H81" s="196">
        <f>VLOOKUP(A81,'import Ordu'!A:P,8,0)</f>
        <v>22</v>
      </c>
      <c r="I81" s="196">
        <f>VLOOKUP(A81,'import Ordu'!A:P,9,0)</f>
        <v>22</v>
      </c>
      <c r="J81" s="205">
        <f>VLOOKUP(A81,'import Ordu'!A:P,10,0)</f>
        <v>0</v>
      </c>
      <c r="K81" s="196" t="s">
        <v>20162</v>
      </c>
      <c r="L81" s="196">
        <v>4.526660664E9</v>
      </c>
      <c r="M81" s="196" t="s">
        <v>19809</v>
      </c>
      <c r="N81" s="196" t="s">
        <v>19871</v>
      </c>
      <c r="O81" s="196" t="s">
        <v>20163</v>
      </c>
      <c r="P81" s="230" t="str">
        <f>VLOOKUP(A81,'import Ordu'!A:P,16,0)</f>
        <v>Geleneksel</v>
      </c>
      <c r="Q81" s="1" t="b">
        <v>1</v>
      </c>
      <c r="R81" s="1"/>
      <c r="S81" s="1"/>
      <c r="T81" s="1"/>
      <c r="U81" s="1" t="s">
        <v>20164</v>
      </c>
      <c r="V81" s="208"/>
      <c r="W81" s="208"/>
      <c r="X81" s="1"/>
      <c r="Y81" s="1" t="s">
        <v>43</v>
      </c>
      <c r="Z81" s="208">
        <v>44340.0</v>
      </c>
      <c r="AA81" s="1" t="s">
        <v>43</v>
      </c>
      <c r="AB81" s="208">
        <v>44347.0</v>
      </c>
      <c r="AC81" s="1" t="s">
        <v>43</v>
      </c>
      <c r="AD81" s="208">
        <v>44348.0</v>
      </c>
      <c r="AE81" s="1" t="s">
        <v>43</v>
      </c>
      <c r="AF81" s="208">
        <v>44350.0</v>
      </c>
      <c r="AG81" s="1" t="s">
        <v>1353</v>
      </c>
      <c r="AH81" s="208">
        <v>44363.0</v>
      </c>
      <c r="AI81" s="1"/>
      <c r="AJ81" s="1"/>
      <c r="AK81" s="1" t="s">
        <v>19854</v>
      </c>
      <c r="AL81" s="1" t="s">
        <v>859</v>
      </c>
      <c r="AM81" s="1" t="s">
        <v>929</v>
      </c>
    </row>
    <row r="82" ht="15.75" customHeight="1">
      <c r="A82" s="196" t="s">
        <v>20165</v>
      </c>
      <c r="B82" s="196" t="s">
        <v>20166</v>
      </c>
      <c r="C82" s="196" t="b">
        <f>VLOOKUP(A82,'import Ordu'!A:P,3,0)</f>
        <v>1</v>
      </c>
      <c r="D82" s="196" t="s">
        <v>1370</v>
      </c>
      <c r="E82" s="196">
        <f>VLOOKUP(A82,'import Ordu'!A:P,5,0)</f>
        <v>1148</v>
      </c>
      <c r="F82" s="196">
        <f>VLOOKUP(A82,'import Ordu'!A:P,6,0)</f>
        <v>646</v>
      </c>
      <c r="G82" s="196">
        <f>VLOOKUP(A82,'import Ordu'!A:P,7,0)</f>
        <v>0</v>
      </c>
      <c r="H82" s="196">
        <f>VLOOKUP(A82,'import Ordu'!A:P,8,0)</f>
        <v>12</v>
      </c>
      <c r="I82" s="196">
        <f>VLOOKUP(A82,'import Ordu'!A:P,9,0)</f>
        <v>12</v>
      </c>
      <c r="J82" s="205">
        <f>VLOOKUP(A82,'import Ordu'!A:P,10,0)</f>
        <v>0</v>
      </c>
      <c r="K82" s="196" t="s">
        <v>20151</v>
      </c>
      <c r="L82" s="196">
        <v>4.528888875E9</v>
      </c>
      <c r="M82" s="196" t="s">
        <v>19809</v>
      </c>
      <c r="N82" s="196" t="s">
        <v>19815</v>
      </c>
      <c r="O82" s="196" t="s">
        <v>19998</v>
      </c>
      <c r="P82" s="230" t="str">
        <f>VLOOKUP(A82,'import Ordu'!A:P,16,0)</f>
        <v>Geleneksel</v>
      </c>
      <c r="Q82" s="1" t="b">
        <v>0</v>
      </c>
      <c r="R82" s="1"/>
      <c r="S82" s="1"/>
      <c r="T82" s="1"/>
      <c r="U82" s="1"/>
      <c r="V82" s="208"/>
      <c r="W82" s="611"/>
      <c r="X82" s="1"/>
      <c r="Y82" s="1"/>
      <c r="Z82" s="208"/>
      <c r="AA82" s="1"/>
      <c r="AB82" s="208"/>
      <c r="AC82" s="1"/>
      <c r="AD82" s="208"/>
      <c r="AE82" s="1"/>
      <c r="AF82" s="208"/>
      <c r="AG82" s="1"/>
      <c r="AH82" s="208"/>
      <c r="AI82" s="1"/>
      <c r="AJ82" s="1"/>
      <c r="AK82" s="1"/>
      <c r="AL82" s="1"/>
      <c r="AM82" s="1"/>
    </row>
    <row r="83" ht="15.75" customHeight="1">
      <c r="A83" s="196" t="s">
        <v>20167</v>
      </c>
      <c r="B83" s="196" t="s">
        <v>20168</v>
      </c>
      <c r="C83" s="196" t="b">
        <f>VLOOKUP(A83,'import Ordu'!A:P,3,0)</f>
        <v>1</v>
      </c>
      <c r="D83" s="196" t="s">
        <v>1348</v>
      </c>
      <c r="E83" s="196">
        <f>VLOOKUP(A83,'import Ordu'!A:P,5,0)</f>
        <v>318</v>
      </c>
      <c r="F83" s="196">
        <f>VLOOKUP(A83,'import Ordu'!A:P,6,0)</f>
        <v>103</v>
      </c>
      <c r="G83" s="196">
        <f>VLOOKUP(A83,'import Ordu'!A:P,7,0)</f>
        <v>0</v>
      </c>
      <c r="H83" s="196">
        <f>VLOOKUP(A83,'import Ordu'!A:P,8,0)</f>
        <v>20</v>
      </c>
      <c r="I83" s="196">
        <f>VLOOKUP(A83,'import Ordu'!A:P,9,0)</f>
        <v>20</v>
      </c>
      <c r="J83" s="205">
        <f>VLOOKUP(A83,'import Ordu'!A:P,10,0)</f>
        <v>0</v>
      </c>
      <c r="K83" s="196" t="s">
        <v>19905</v>
      </c>
      <c r="L83" s="196">
        <v>4.52234707E9</v>
      </c>
      <c r="M83" s="196" t="s">
        <v>19809</v>
      </c>
      <c r="N83" s="196" t="s">
        <v>19851</v>
      </c>
      <c r="O83" s="196" t="s">
        <v>19906</v>
      </c>
      <c r="P83" s="230" t="str">
        <f>VLOOKUP(A83,'import Ordu'!A:P,16,0)</f>
        <v>Geleneksel</v>
      </c>
      <c r="Q83" s="1" t="b">
        <v>0</v>
      </c>
      <c r="R83" s="1"/>
      <c r="S83" s="1"/>
      <c r="T83" s="1"/>
      <c r="U83" s="1"/>
      <c r="V83" s="208"/>
      <c r="W83" s="611"/>
      <c r="X83" s="1"/>
      <c r="Y83" s="1"/>
      <c r="Z83" s="208"/>
      <c r="AA83" s="1"/>
      <c r="AB83" s="208"/>
      <c r="AC83" s="1"/>
      <c r="AD83" s="208"/>
      <c r="AE83" s="1"/>
      <c r="AF83" s="208"/>
      <c r="AG83" s="1"/>
      <c r="AH83" s="208"/>
      <c r="AI83" s="1"/>
      <c r="AJ83" s="1"/>
      <c r="AK83" s="1"/>
      <c r="AL83" s="1"/>
      <c r="AM83" s="1"/>
    </row>
    <row r="84" ht="15.75" customHeight="1">
      <c r="A84" s="196" t="s">
        <v>20169</v>
      </c>
      <c r="B84" s="196" t="s">
        <v>20170</v>
      </c>
      <c r="C84" s="196" t="b">
        <f>VLOOKUP(A84,'import Ordu'!A:P,3,0)</f>
        <v>1</v>
      </c>
      <c r="D84" s="196" t="s">
        <v>1348</v>
      </c>
      <c r="E84" s="196">
        <f>VLOOKUP(A84,'import Ordu'!A:P,5,0)</f>
        <v>187</v>
      </c>
      <c r="F84" s="196">
        <f>VLOOKUP(A84,'import Ordu'!A:P,6,0)</f>
        <v>77</v>
      </c>
      <c r="G84" s="196">
        <f>VLOOKUP(A84,'import Ordu'!A:P,7,0)</f>
        <v>0</v>
      </c>
      <c r="H84" s="196">
        <f>VLOOKUP(A84,'import Ordu'!A:P,8,0)</f>
        <v>16</v>
      </c>
      <c r="I84" s="196">
        <f>VLOOKUP(A84,'import Ordu'!A:P,9,0)</f>
        <v>16</v>
      </c>
      <c r="J84" s="205">
        <f>VLOOKUP(A84,'import Ordu'!A:P,10,0)</f>
        <v>0</v>
      </c>
      <c r="K84" s="196" t="s">
        <v>20171</v>
      </c>
      <c r="L84" s="196">
        <v>4.525252555E9</v>
      </c>
      <c r="M84" s="196" t="s">
        <v>19809</v>
      </c>
      <c r="N84" s="196" t="s">
        <v>19815</v>
      </c>
      <c r="O84" s="196" t="s">
        <v>19998</v>
      </c>
      <c r="P84" s="230" t="str">
        <f>VLOOKUP(A84,'import Ordu'!A:P,16,0)</f>
        <v>Geleneksel</v>
      </c>
      <c r="Q84" s="1" t="b">
        <v>0</v>
      </c>
      <c r="R84" s="1"/>
      <c r="S84" s="1"/>
      <c r="T84" s="1"/>
      <c r="U84" s="1"/>
      <c r="V84" s="208"/>
      <c r="W84" s="611"/>
      <c r="X84" s="1"/>
      <c r="Y84" s="1"/>
      <c r="Z84" s="208"/>
      <c r="AA84" s="1"/>
      <c r="AB84" s="208"/>
      <c r="AC84" s="1"/>
      <c r="AD84" s="208"/>
      <c r="AE84" s="1"/>
      <c r="AF84" s="208"/>
      <c r="AG84" s="1"/>
      <c r="AH84" s="208"/>
      <c r="AI84" s="1"/>
      <c r="AJ84" s="1"/>
      <c r="AK84" s="1"/>
      <c r="AL84" s="1"/>
      <c r="AM84" s="1"/>
    </row>
    <row r="85" ht="15.75" customHeight="1">
      <c r="A85" s="196" t="s">
        <v>20172</v>
      </c>
      <c r="B85" s="196" t="s">
        <v>20173</v>
      </c>
      <c r="C85" s="196" t="b">
        <f>VLOOKUP(A85,'import Ordu'!A:P,3,0)</f>
        <v>1</v>
      </c>
      <c r="D85" s="196" t="s">
        <v>1443</v>
      </c>
      <c r="E85" s="196">
        <f>VLOOKUP(A85,'import Ordu'!A:P,5,0)</f>
        <v>478</v>
      </c>
      <c r="F85" s="196">
        <f>VLOOKUP(A85,'import Ordu'!A:P,6,0)</f>
        <v>44</v>
      </c>
      <c r="G85" s="196">
        <f>VLOOKUP(A85,'import Ordu'!A:P,7,0)</f>
        <v>6</v>
      </c>
      <c r="H85" s="196">
        <f>VLOOKUP(A85,'import Ordu'!A:P,8,0)</f>
        <v>2</v>
      </c>
      <c r="I85" s="196">
        <f>VLOOKUP(A85,'import Ordu'!A:P,9,0)</f>
        <v>8</v>
      </c>
      <c r="J85" s="205">
        <f>VLOOKUP(A85,'import Ordu'!A:P,10,0)</f>
        <v>0.75</v>
      </c>
      <c r="K85" s="196" t="s">
        <v>20174</v>
      </c>
      <c r="L85" s="196">
        <v>5.448999291E9</v>
      </c>
      <c r="M85" s="196" t="s">
        <v>19882</v>
      </c>
      <c r="N85" s="196" t="s">
        <v>19883</v>
      </c>
      <c r="O85" s="196" t="s">
        <v>20175</v>
      </c>
      <c r="P85" s="230" t="str">
        <f>VLOOKUP(A85,'import Ordu'!A:P,16,0)</f>
        <v>Geleneksel</v>
      </c>
      <c r="Q85" s="1" t="b">
        <v>0</v>
      </c>
      <c r="R85" s="1"/>
      <c r="S85" s="1"/>
      <c r="T85" s="1"/>
      <c r="V85" s="208"/>
      <c r="W85" s="208"/>
      <c r="X85" s="1"/>
      <c r="Y85" s="1"/>
      <c r="Z85" s="208"/>
      <c r="AA85" s="1"/>
      <c r="AB85" s="208"/>
      <c r="AC85" s="1"/>
      <c r="AD85" s="208"/>
      <c r="AE85" s="1"/>
      <c r="AF85" s="208"/>
      <c r="AG85" s="1"/>
      <c r="AH85" s="208"/>
      <c r="AI85" s="1"/>
      <c r="AJ85" s="1"/>
      <c r="AK85" s="1"/>
      <c r="AL85" s="1"/>
      <c r="AM85" s="1"/>
    </row>
    <row r="86" ht="15.75" customHeight="1">
      <c r="A86" s="196" t="s">
        <v>20176</v>
      </c>
      <c r="B86" s="196" t="s">
        <v>20177</v>
      </c>
      <c r="C86" s="196" t="b">
        <f>VLOOKUP(A86,'import Ordu'!A:P,3,0)</f>
        <v>1</v>
      </c>
      <c r="D86" s="196" t="s">
        <v>1385</v>
      </c>
      <c r="E86" s="196">
        <f>VLOOKUP(A86,'import Ordu'!A:P,5,0)</f>
        <v>1</v>
      </c>
      <c r="F86" s="196">
        <f>VLOOKUP(A86,'import Ordu'!A:P,6,0)</f>
        <v>1</v>
      </c>
      <c r="G86" s="196">
        <f>VLOOKUP(A86,'import Ordu'!A:P,7,0)</f>
        <v>0</v>
      </c>
      <c r="H86" s="196">
        <f>VLOOKUP(A86,'import Ordu'!A:P,8,0)</f>
        <v>97</v>
      </c>
      <c r="I86" s="196">
        <f>VLOOKUP(A86,'import Ordu'!A:P,9,0)</f>
        <v>97</v>
      </c>
      <c r="J86" s="205">
        <f>VLOOKUP(A86,'import Ordu'!A:P,10,0)</f>
        <v>0</v>
      </c>
      <c r="K86" s="196" t="s">
        <v>20171</v>
      </c>
      <c r="L86" s="196">
        <v>5.35962101E9</v>
      </c>
      <c r="M86" s="196" t="s">
        <v>19809</v>
      </c>
      <c r="N86" s="196" t="s">
        <v>19989</v>
      </c>
      <c r="O86" s="196" t="s">
        <v>20178</v>
      </c>
      <c r="P86" s="230" t="str">
        <f>VLOOKUP(A86,'import Ordu'!A:P,16,0)</f>
        <v>Geleneksel</v>
      </c>
      <c r="Q86" s="1" t="b">
        <v>0</v>
      </c>
      <c r="R86" s="1"/>
      <c r="S86" s="1"/>
      <c r="T86" s="1"/>
      <c r="U86" s="1"/>
      <c r="V86" s="208"/>
      <c r="W86" s="208"/>
      <c r="X86" s="1"/>
      <c r="Y86" s="1"/>
      <c r="Z86" s="208"/>
      <c r="AA86" s="1"/>
      <c r="AB86" s="208"/>
      <c r="AC86" s="1"/>
      <c r="AD86" s="208"/>
      <c r="AE86" s="1"/>
      <c r="AF86" s="208"/>
      <c r="AG86" s="1"/>
      <c r="AH86" s="208"/>
      <c r="AI86" s="1"/>
      <c r="AJ86" s="1"/>
      <c r="AK86" s="1"/>
      <c r="AL86" s="1"/>
      <c r="AM86" s="1"/>
    </row>
    <row r="87" ht="15.75" customHeight="1">
      <c r="A87" s="196" t="s">
        <v>20179</v>
      </c>
      <c r="B87" s="196" t="s">
        <v>20180</v>
      </c>
      <c r="C87" s="196" t="b">
        <f>VLOOKUP(A87,'import Ordu'!A:P,3,0)</f>
        <v>1</v>
      </c>
      <c r="D87" s="196" t="s">
        <v>1378</v>
      </c>
      <c r="E87" s="196">
        <f>VLOOKUP(A87,'import Ordu'!A:P,5,0)</f>
        <v>563</v>
      </c>
      <c r="F87" s="196">
        <f>VLOOKUP(A87,'import Ordu'!A:P,6,0)</f>
        <v>0</v>
      </c>
      <c r="G87" s="196">
        <f>VLOOKUP(A87,'import Ordu'!A:P,7,0)</f>
        <v>0</v>
      </c>
      <c r="H87" s="196">
        <f>VLOOKUP(A87,'import Ordu'!A:P,8,0)</f>
        <v>7</v>
      </c>
      <c r="I87" s="196">
        <f>VLOOKUP(A87,'import Ordu'!A:P,9,0)</f>
        <v>7</v>
      </c>
      <c r="J87" s="205">
        <f>VLOOKUP(A87,'import Ordu'!A:P,10,0)</f>
        <v>0</v>
      </c>
      <c r="K87" s="196" t="s">
        <v>20181</v>
      </c>
      <c r="L87" s="196">
        <v>4.528000852E9</v>
      </c>
      <c r="M87" s="196" t="s">
        <v>19809</v>
      </c>
      <c r="N87" s="196" t="s">
        <v>20182</v>
      </c>
      <c r="O87" s="196" t="s">
        <v>20183</v>
      </c>
      <c r="P87" s="230" t="s">
        <v>2137</v>
      </c>
      <c r="Q87" s="1" t="b">
        <v>0</v>
      </c>
      <c r="R87" s="1"/>
      <c r="S87" s="1"/>
      <c r="T87" s="1"/>
      <c r="U87" s="1"/>
      <c r="V87" s="208"/>
      <c r="W87" s="208"/>
      <c r="X87" s="1"/>
      <c r="Y87" s="1"/>
      <c r="Z87" s="208"/>
      <c r="AA87" s="1"/>
      <c r="AB87" s="208"/>
      <c r="AC87" s="1"/>
      <c r="AD87" s="208"/>
      <c r="AE87" s="1"/>
      <c r="AF87" s="208"/>
      <c r="AG87" s="1"/>
      <c r="AH87" s="208"/>
      <c r="AI87" s="1"/>
      <c r="AJ87" s="1"/>
      <c r="AK87" s="1"/>
      <c r="AL87" s="1"/>
      <c r="AM87" s="1"/>
    </row>
    <row r="88" ht="15.75" customHeight="1">
      <c r="A88" s="196" t="s">
        <v>20184</v>
      </c>
      <c r="B88" s="196" t="s">
        <v>20185</v>
      </c>
      <c r="C88" s="196" t="b">
        <f>VLOOKUP(A88,'import Ordu'!A:P,3,0)</f>
        <v>1</v>
      </c>
      <c r="D88" s="196" t="s">
        <v>1370</v>
      </c>
      <c r="E88" s="196">
        <f>VLOOKUP(A88,'import Ordu'!A:P,5,0)</f>
        <v>728</v>
      </c>
      <c r="F88" s="196">
        <f>VLOOKUP(A88,'import Ordu'!A:P,6,0)</f>
        <v>0</v>
      </c>
      <c r="G88" s="196">
        <f>VLOOKUP(A88,'import Ordu'!A:P,7,0)</f>
        <v>0</v>
      </c>
      <c r="H88" s="196">
        <f>VLOOKUP(A88,'import Ordu'!A:P,8,0)</f>
        <v>6</v>
      </c>
      <c r="I88" s="196">
        <f>VLOOKUP(A88,'import Ordu'!A:P,9,0)</f>
        <v>6</v>
      </c>
      <c r="J88" s="205">
        <f>VLOOKUP(A88,'import Ordu'!A:P,10,0)</f>
        <v>0</v>
      </c>
      <c r="K88" s="196" t="s">
        <v>20186</v>
      </c>
      <c r="L88" s="196">
        <v>4.523248899E9</v>
      </c>
      <c r="M88" s="196" t="s">
        <v>19882</v>
      </c>
      <c r="N88" s="196" t="s">
        <v>19883</v>
      </c>
      <c r="O88" s="196" t="s">
        <v>20187</v>
      </c>
      <c r="P88" s="230" t="str">
        <f>VLOOKUP(A88,'import Ordu'!A:P,16,0)</f>
        <v>Geleneksel</v>
      </c>
      <c r="Q88" s="1" t="b">
        <v>0</v>
      </c>
      <c r="R88" s="1"/>
      <c r="S88" s="1"/>
      <c r="T88" s="1"/>
      <c r="U88" s="1" t="s">
        <v>20188</v>
      </c>
      <c r="V88" s="208"/>
      <c r="W88" s="208"/>
      <c r="X88" s="1"/>
      <c r="Y88" s="1" t="s">
        <v>43</v>
      </c>
      <c r="Z88" s="208">
        <v>44599.0</v>
      </c>
      <c r="AA88" s="1"/>
      <c r="AB88" s="208"/>
      <c r="AC88" s="1"/>
      <c r="AD88" s="208"/>
      <c r="AE88" s="1"/>
      <c r="AF88" s="208"/>
      <c r="AG88" s="1"/>
      <c r="AH88" s="208"/>
      <c r="AI88" s="1"/>
      <c r="AJ88" s="1"/>
      <c r="AK88" s="1"/>
      <c r="AL88" s="1"/>
      <c r="AM88" s="1"/>
    </row>
    <row r="89" ht="15.75" customHeight="1">
      <c r="A89" s="196" t="s">
        <v>20189</v>
      </c>
      <c r="B89" s="196" t="s">
        <v>20190</v>
      </c>
      <c r="C89" s="196" t="b">
        <f>VLOOKUP(A89,'import Ordu'!A:P,3,0)</f>
        <v>1</v>
      </c>
      <c r="D89" s="196" t="s">
        <v>1443</v>
      </c>
      <c r="E89" s="196">
        <f>VLOOKUP(A89,'import Ordu'!A:P,5,0)</f>
        <v>1420</v>
      </c>
      <c r="F89" s="196">
        <f>VLOOKUP(A89,'import Ordu'!A:P,6,0)</f>
        <v>92</v>
      </c>
      <c r="G89" s="196">
        <f>VLOOKUP(A89,'import Ordu'!A:P,7,0)</f>
        <v>0</v>
      </c>
      <c r="H89" s="196">
        <f>VLOOKUP(A89,'import Ordu'!A:P,8,0)</f>
        <v>63</v>
      </c>
      <c r="I89" s="196">
        <f>VLOOKUP(A89,'import Ordu'!A:P,9,0)</f>
        <v>63</v>
      </c>
      <c r="J89" s="205">
        <f>VLOOKUP(A89,'import Ordu'!A:P,10,0)</f>
        <v>0</v>
      </c>
      <c r="K89" s="196" t="s">
        <v>20191</v>
      </c>
      <c r="L89" s="196">
        <v>4.523333343E9</v>
      </c>
      <c r="M89" s="196" t="s">
        <v>19882</v>
      </c>
      <c r="N89" s="196" t="s">
        <v>11248</v>
      </c>
      <c r="O89" s="196" t="s">
        <v>20192</v>
      </c>
      <c r="P89" s="230" t="str">
        <f>VLOOKUP(A89,'import Ordu'!A:P,16,0)</f>
        <v>Geleneksel</v>
      </c>
      <c r="Q89" s="1" t="b">
        <v>0</v>
      </c>
      <c r="R89" s="1" t="s">
        <v>29</v>
      </c>
      <c r="S89" s="1"/>
      <c r="T89" s="1"/>
      <c r="U89" s="1" t="s">
        <v>20193</v>
      </c>
      <c r="V89" s="208"/>
      <c r="W89" s="208"/>
      <c r="X89" s="1"/>
      <c r="Y89" s="1" t="s">
        <v>1353</v>
      </c>
      <c r="Z89" s="208">
        <v>44599.0</v>
      </c>
      <c r="AA89" s="1"/>
      <c r="AB89" s="208"/>
      <c r="AC89" s="1"/>
      <c r="AD89" s="208"/>
      <c r="AE89" s="1"/>
      <c r="AF89" s="208"/>
      <c r="AG89" s="1"/>
      <c r="AH89" s="208"/>
      <c r="AI89" s="1" t="s">
        <v>106</v>
      </c>
      <c r="AJ89" s="1"/>
      <c r="AK89" s="1"/>
      <c r="AL89" s="1"/>
      <c r="AM89" s="1"/>
    </row>
    <row r="90" ht="15.75" customHeight="1">
      <c r="A90" s="196" t="s">
        <v>20194</v>
      </c>
      <c r="B90" s="196" t="s">
        <v>20195</v>
      </c>
      <c r="C90" s="196" t="b">
        <f>VLOOKUP(A90,'import Ordu'!A:P,3,0)</f>
        <v>1</v>
      </c>
      <c r="D90" s="196" t="s">
        <v>1348</v>
      </c>
      <c r="E90" s="196">
        <f>VLOOKUP(A90,'import Ordu'!A:P,5,0)</f>
        <v>572</v>
      </c>
      <c r="F90" s="196">
        <f>VLOOKUP(A90,'import Ordu'!A:P,6,0)</f>
        <v>62</v>
      </c>
      <c r="G90" s="196">
        <f>VLOOKUP(A90,'import Ordu'!A:P,7,0)</f>
        <v>0</v>
      </c>
      <c r="H90" s="196">
        <f>VLOOKUP(A90,'import Ordu'!A:P,8,0)</f>
        <v>33</v>
      </c>
      <c r="I90" s="196">
        <f>VLOOKUP(A90,'import Ordu'!A:P,9,0)</f>
        <v>33</v>
      </c>
      <c r="J90" s="205">
        <f>VLOOKUP(A90,'import Ordu'!A:P,10,0)</f>
        <v>0</v>
      </c>
      <c r="K90" s="196" t="s">
        <v>20196</v>
      </c>
      <c r="L90" s="196">
        <v>4.5240044E9</v>
      </c>
      <c r="M90" s="196" t="s">
        <v>19845</v>
      </c>
      <c r="N90" s="196" t="s">
        <v>19846</v>
      </c>
      <c r="O90" s="196" t="s">
        <v>20197</v>
      </c>
      <c r="P90" s="230" t="str">
        <f>VLOOKUP(A90,'import Ordu'!A:P,16,0)</f>
        <v>Geleneksel</v>
      </c>
      <c r="Q90" s="1" t="b">
        <v>0</v>
      </c>
      <c r="R90" s="1"/>
      <c r="S90" s="1"/>
      <c r="T90" s="1"/>
      <c r="U90" s="1"/>
      <c r="V90" s="208"/>
      <c r="W90" s="208"/>
      <c r="X90" s="1"/>
      <c r="Y90" s="1"/>
      <c r="Z90" s="208"/>
      <c r="AA90" s="1"/>
      <c r="AB90" s="208"/>
      <c r="AC90" s="1"/>
      <c r="AD90" s="208"/>
      <c r="AE90" s="1"/>
      <c r="AF90" s="208"/>
      <c r="AG90" s="1"/>
      <c r="AH90" s="208"/>
      <c r="AI90" s="1"/>
      <c r="AJ90" s="1"/>
      <c r="AK90" s="1"/>
      <c r="AL90" s="1"/>
      <c r="AM90" s="1"/>
    </row>
    <row r="91" ht="15.75" customHeight="1">
      <c r="A91" s="196" t="s">
        <v>20198</v>
      </c>
      <c r="B91" s="196" t="s">
        <v>20199</v>
      </c>
      <c r="C91" s="196" t="b">
        <f>VLOOKUP(A91,'import Ordu'!A:P,3,0)</f>
        <v>1</v>
      </c>
      <c r="D91" s="196" t="s">
        <v>1348</v>
      </c>
      <c r="E91" s="196">
        <f>VLOOKUP(A91,'import Ordu'!A:P,5,0)</f>
        <v>173</v>
      </c>
      <c r="F91" s="196">
        <f>VLOOKUP(A91,'import Ordu'!A:P,6,0)</f>
        <v>121</v>
      </c>
      <c r="G91" s="196">
        <f>VLOOKUP(A91,'import Ordu'!A:P,7,0)</f>
        <v>0</v>
      </c>
      <c r="H91" s="196">
        <f>VLOOKUP(A91,'import Ordu'!A:P,8,0)</f>
        <v>12</v>
      </c>
      <c r="I91" s="196">
        <f>VLOOKUP(A91,'import Ordu'!A:P,9,0)</f>
        <v>12</v>
      </c>
      <c r="J91" s="205">
        <f>VLOOKUP(A91,'import Ordu'!A:P,10,0)</f>
        <v>0</v>
      </c>
      <c r="K91" s="196" t="s">
        <v>20200</v>
      </c>
      <c r="L91" s="196">
        <v>5.393732433E9</v>
      </c>
      <c r="M91" s="196" t="s">
        <v>19809</v>
      </c>
      <c r="N91" s="196" t="s">
        <v>19815</v>
      </c>
      <c r="O91" s="196" t="s">
        <v>20201</v>
      </c>
      <c r="P91" s="230" t="str">
        <f>VLOOKUP(A91,'import Ordu'!A:P,16,0)</f>
        <v>Geleneksel</v>
      </c>
      <c r="Q91" s="1" t="b">
        <v>0</v>
      </c>
      <c r="R91" s="1"/>
      <c r="S91" s="1"/>
      <c r="T91" s="1"/>
      <c r="U91" s="1"/>
      <c r="V91" s="208"/>
      <c r="W91" s="208"/>
      <c r="X91" s="1"/>
      <c r="Y91" s="1"/>
      <c r="Z91" s="208"/>
      <c r="AA91" s="1"/>
      <c r="AB91" s="208"/>
      <c r="AC91" s="1"/>
      <c r="AD91" s="208"/>
      <c r="AE91" s="1"/>
      <c r="AF91" s="208"/>
      <c r="AG91" s="1"/>
      <c r="AH91" s="208"/>
      <c r="AI91" s="1"/>
      <c r="AJ91" s="1"/>
      <c r="AK91" s="1"/>
      <c r="AL91" s="1"/>
      <c r="AM91" s="1"/>
    </row>
    <row r="92" ht="15.75" customHeight="1">
      <c r="A92" s="196" t="s">
        <v>20202</v>
      </c>
      <c r="B92" s="196" t="s">
        <v>20203</v>
      </c>
      <c r="C92" s="196" t="b">
        <f>VLOOKUP(A92,'import Ordu'!A:P,3,0)</f>
        <v>1</v>
      </c>
      <c r="D92" s="196" t="s">
        <v>1370</v>
      </c>
      <c r="E92" s="196">
        <f>VLOOKUP(A92,'import Ordu'!A:P,5,0)</f>
        <v>1641</v>
      </c>
      <c r="F92" s="196">
        <f>VLOOKUP(A92,'import Ordu'!A:P,6,0)</f>
        <v>81</v>
      </c>
      <c r="G92" s="196">
        <f>VLOOKUP(A92,'import Ordu'!A:P,7,0)</f>
        <v>5</v>
      </c>
      <c r="H92" s="196">
        <f>VLOOKUP(A92,'import Ordu'!A:P,8,0)</f>
        <v>31</v>
      </c>
      <c r="I92" s="196">
        <f>VLOOKUP(A92,'import Ordu'!A:P,9,0)</f>
        <v>36</v>
      </c>
      <c r="J92" s="205">
        <f>VLOOKUP(A92,'import Ordu'!A:P,10,0)</f>
        <v>0.14</v>
      </c>
      <c r="K92" s="196" t="s">
        <v>20204</v>
      </c>
      <c r="L92" s="196">
        <v>5.364970923E9</v>
      </c>
      <c r="M92" s="196" t="s">
        <v>19809</v>
      </c>
      <c r="N92" s="196" t="s">
        <v>19815</v>
      </c>
      <c r="O92" s="196" t="s">
        <v>20205</v>
      </c>
      <c r="P92" s="230" t="str">
        <f>VLOOKUP(A92,'import Ordu'!A:P,16,0)</f>
        <v>Geleneksel</v>
      </c>
      <c r="Q92" s="1" t="b">
        <v>0</v>
      </c>
      <c r="R92" s="1" t="s">
        <v>38</v>
      </c>
      <c r="S92" s="1" t="s">
        <v>929</v>
      </c>
      <c r="T92" s="1" t="s">
        <v>19840</v>
      </c>
      <c r="V92" s="208">
        <v>44363.0</v>
      </c>
      <c r="W92" s="208">
        <v>44364.0</v>
      </c>
      <c r="X92" s="1"/>
      <c r="Y92" s="1" t="s">
        <v>1353</v>
      </c>
      <c r="Z92" s="208">
        <v>44340.0</v>
      </c>
      <c r="AA92" s="1" t="s">
        <v>1475</v>
      </c>
      <c r="AB92" s="208">
        <v>44348.0</v>
      </c>
      <c r="AC92" s="1" t="s">
        <v>31</v>
      </c>
      <c r="AD92" s="208">
        <v>44355.0</v>
      </c>
      <c r="AE92" s="1" t="s">
        <v>1506</v>
      </c>
      <c r="AF92" s="208">
        <v>44361.0</v>
      </c>
      <c r="AG92" s="1"/>
      <c r="AH92" s="208"/>
      <c r="AI92" s="1" t="s">
        <v>19854</v>
      </c>
      <c r="AJ92" s="1" t="s">
        <v>19854</v>
      </c>
      <c r="AK92" s="1"/>
      <c r="AL92" s="1" t="s">
        <v>882</v>
      </c>
      <c r="AM92" s="1"/>
    </row>
    <row r="93" ht="15.75" customHeight="1">
      <c r="A93" s="196" t="s">
        <v>20206</v>
      </c>
      <c r="B93" s="196" t="s">
        <v>20207</v>
      </c>
      <c r="C93" s="196" t="b">
        <f>VLOOKUP(A93,'import Ordu'!A:P,3,0)</f>
        <v>1</v>
      </c>
      <c r="D93" s="196" t="s">
        <v>1370</v>
      </c>
      <c r="E93" s="196">
        <f>VLOOKUP(A93,'import Ordu'!A:P,5,0)</f>
        <v>1597</v>
      </c>
      <c r="F93" s="196">
        <f>VLOOKUP(A93,'import Ordu'!A:P,6,0)</f>
        <v>263</v>
      </c>
      <c r="G93" s="196">
        <f>VLOOKUP(A93,'import Ordu'!A:P,7,0)</f>
        <v>0</v>
      </c>
      <c r="H93" s="196">
        <f>VLOOKUP(A93,'import Ordu'!A:P,8,0)</f>
        <v>30</v>
      </c>
      <c r="I93" s="196">
        <f>VLOOKUP(A93,'import Ordu'!A:P,9,0)</f>
        <v>30</v>
      </c>
      <c r="J93" s="205">
        <f>VLOOKUP(A93,'import Ordu'!A:P,10,0)</f>
        <v>0</v>
      </c>
      <c r="K93" s="196" t="s">
        <v>20208</v>
      </c>
      <c r="L93" s="196">
        <v>4.526060666E9</v>
      </c>
      <c r="M93" s="196" t="s">
        <v>19845</v>
      </c>
      <c r="N93" s="196" t="s">
        <v>19846</v>
      </c>
      <c r="O93" s="196" t="s">
        <v>20209</v>
      </c>
      <c r="P93" s="230" t="str">
        <f>VLOOKUP(A93,'import Ordu'!A:P,16,0)</f>
        <v>Geleneksel</v>
      </c>
      <c r="Q93" s="1" t="b">
        <v>0</v>
      </c>
      <c r="R93" s="1"/>
      <c r="S93" s="1"/>
      <c r="T93" s="1"/>
      <c r="U93" s="1"/>
      <c r="V93" s="208"/>
      <c r="W93" s="611"/>
      <c r="X93" s="1"/>
      <c r="Y93" s="1"/>
      <c r="Z93" s="208"/>
      <c r="AA93" s="1"/>
      <c r="AB93" s="208"/>
      <c r="AC93" s="1"/>
      <c r="AD93" s="208"/>
      <c r="AE93" s="1"/>
      <c r="AF93" s="208"/>
      <c r="AG93" s="1"/>
      <c r="AH93" s="208"/>
      <c r="AI93" s="1"/>
      <c r="AJ93" s="1"/>
      <c r="AK93" s="1"/>
      <c r="AL93" s="1"/>
      <c r="AM93" s="1"/>
    </row>
    <row r="94" ht="15.75" customHeight="1">
      <c r="A94" s="196" t="s">
        <v>20210</v>
      </c>
      <c r="B94" s="196" t="s">
        <v>20211</v>
      </c>
      <c r="C94" s="196" t="b">
        <f>VLOOKUP(A94,'import Ordu'!A:P,3,0)</f>
        <v>1</v>
      </c>
      <c r="D94" s="196" t="s">
        <v>1364</v>
      </c>
      <c r="E94" s="196">
        <f>VLOOKUP(A94,'import Ordu'!A:P,5,0)</f>
        <v>1046</v>
      </c>
      <c r="F94" s="196">
        <f>VLOOKUP(A94,'import Ordu'!A:P,6,0)</f>
        <v>63</v>
      </c>
      <c r="G94" s="196">
        <f>VLOOKUP(A94,'import Ordu'!A:P,7,0)</f>
        <v>13</v>
      </c>
      <c r="H94" s="196">
        <f>VLOOKUP(A94,'import Ordu'!A:P,8,0)</f>
        <v>13</v>
      </c>
      <c r="I94" s="196">
        <f>VLOOKUP(A94,'import Ordu'!A:P,9,0)</f>
        <v>26</v>
      </c>
      <c r="J94" s="205">
        <f>VLOOKUP(A94,'import Ordu'!A:P,10,0)</f>
        <v>0.5</v>
      </c>
      <c r="K94" s="196" t="s">
        <v>20212</v>
      </c>
      <c r="L94" s="196">
        <v>5.331955283E9</v>
      </c>
      <c r="M94" s="196" t="s">
        <v>19809</v>
      </c>
      <c r="N94" s="196" t="s">
        <v>19858</v>
      </c>
      <c r="O94" s="196" t="s">
        <v>19859</v>
      </c>
      <c r="P94" s="230" t="str">
        <f>VLOOKUP(A94,'import Ordu'!A:P,16,0)</f>
        <v>Geleneksel</v>
      </c>
      <c r="Q94" s="1" t="b">
        <v>0</v>
      </c>
      <c r="R94" s="1" t="s">
        <v>32</v>
      </c>
      <c r="S94" s="1"/>
      <c r="T94" s="1"/>
      <c r="U94" s="1" t="s">
        <v>20213</v>
      </c>
      <c r="V94" s="208"/>
      <c r="W94" s="208"/>
      <c r="X94" s="1"/>
      <c r="Y94" s="1" t="s">
        <v>1353</v>
      </c>
      <c r="Z94" s="208">
        <v>44348.0</v>
      </c>
      <c r="AA94" s="1" t="s">
        <v>1353</v>
      </c>
      <c r="AB94" s="208">
        <v>44361.0</v>
      </c>
      <c r="AC94" s="1" t="s">
        <v>1353</v>
      </c>
      <c r="AD94" s="208">
        <v>44363.0</v>
      </c>
      <c r="AE94" s="1"/>
      <c r="AF94" s="208"/>
      <c r="AG94" s="1"/>
      <c r="AH94" s="208"/>
      <c r="AI94" s="1"/>
      <c r="AJ94" s="1" t="s">
        <v>882</v>
      </c>
      <c r="AK94" s="1"/>
      <c r="AL94" s="1" t="s">
        <v>929</v>
      </c>
      <c r="AM94" s="1" t="s">
        <v>1510</v>
      </c>
    </row>
    <row r="95" ht="15.75" customHeight="1">
      <c r="A95" s="196" t="s">
        <v>20214</v>
      </c>
      <c r="B95" s="196" t="s">
        <v>20215</v>
      </c>
      <c r="C95" s="196" t="b">
        <f>VLOOKUP(A95,'import Ordu'!A:P,3,0)</f>
        <v>1</v>
      </c>
      <c r="D95" s="196" t="s">
        <v>1364</v>
      </c>
      <c r="E95" s="196">
        <f>VLOOKUP(A95,'import Ordu'!A:P,5,0)</f>
        <v>2</v>
      </c>
      <c r="F95" s="196">
        <f>VLOOKUP(A95,'import Ordu'!A:P,6,0)</f>
        <v>2</v>
      </c>
      <c r="G95" s="196">
        <f>VLOOKUP(A95,'import Ordu'!A:P,7,0)</f>
        <v>0</v>
      </c>
      <c r="H95" s="196">
        <f>VLOOKUP(A95,'import Ordu'!A:P,8,0)</f>
        <v>27</v>
      </c>
      <c r="I95" s="196">
        <f>VLOOKUP(A95,'import Ordu'!A:P,9,0)</f>
        <v>27</v>
      </c>
      <c r="J95" s="205">
        <f>VLOOKUP(A95,'import Ordu'!A:P,10,0)</f>
        <v>0</v>
      </c>
      <c r="K95" s="196" t="s">
        <v>20216</v>
      </c>
      <c r="L95" s="196">
        <v>4.522222E9</v>
      </c>
      <c r="M95" s="196" t="s">
        <v>19809</v>
      </c>
      <c r="N95" s="196" t="s">
        <v>19871</v>
      </c>
      <c r="O95" s="196" t="s">
        <v>20217</v>
      </c>
      <c r="P95" s="230" t="str">
        <f>VLOOKUP(A95,'import Ordu'!A:P,16,0)</f>
        <v>Geleneksel</v>
      </c>
      <c r="Q95" s="1" t="b">
        <v>0</v>
      </c>
      <c r="R95" s="1"/>
      <c r="S95" s="1"/>
      <c r="T95" s="1"/>
      <c r="U95" s="1"/>
      <c r="V95" s="208"/>
      <c r="W95" s="208"/>
      <c r="X95" s="1"/>
      <c r="Y95" s="1"/>
      <c r="Z95" s="208"/>
      <c r="AA95" s="1"/>
      <c r="AB95" s="208"/>
      <c r="AC95" s="1"/>
      <c r="AD95" s="208"/>
      <c r="AE95" s="1"/>
      <c r="AF95" s="208"/>
      <c r="AG95" s="1"/>
      <c r="AH95" s="208"/>
      <c r="AI95" s="1"/>
      <c r="AJ95" s="1"/>
      <c r="AK95" s="1"/>
      <c r="AL95" s="1"/>
      <c r="AM95" s="1"/>
    </row>
    <row r="96" ht="15.75" customHeight="1">
      <c r="A96" s="196" t="s">
        <v>20218</v>
      </c>
      <c r="B96" s="196" t="s">
        <v>20219</v>
      </c>
      <c r="C96" s="196" t="b">
        <f>VLOOKUP(A96,'import Ordu'!A:P,3,0)</f>
        <v>1</v>
      </c>
      <c r="D96" s="196" t="s">
        <v>1364</v>
      </c>
      <c r="E96" s="196">
        <f>VLOOKUP(A96,'import Ordu'!A:P,5,0)</f>
        <v>763</v>
      </c>
      <c r="F96" s="196">
        <f>VLOOKUP(A96,'import Ordu'!A:P,6,0)</f>
        <v>22</v>
      </c>
      <c r="G96" s="196">
        <f>VLOOKUP(A96,'import Ordu'!A:P,7,0)</f>
        <v>7</v>
      </c>
      <c r="H96" s="196">
        <f>VLOOKUP(A96,'import Ordu'!A:P,8,0)</f>
        <v>26</v>
      </c>
      <c r="I96" s="196">
        <f>VLOOKUP(A96,'import Ordu'!A:P,9,0)</f>
        <v>33</v>
      </c>
      <c r="J96" s="205">
        <f>VLOOKUP(A96,'import Ordu'!A:P,10,0)</f>
        <v>0.21</v>
      </c>
      <c r="K96" s="196" t="s">
        <v>20220</v>
      </c>
      <c r="L96" s="196">
        <v>5.434312094E9</v>
      </c>
      <c r="M96" s="196" t="s">
        <v>19809</v>
      </c>
      <c r="N96" s="196" t="s">
        <v>20040</v>
      </c>
      <c r="O96" s="196" t="s">
        <v>20221</v>
      </c>
      <c r="P96" s="230" t="str">
        <f>VLOOKUP(A96,'import Ordu'!A:P,16,0)</f>
        <v>Geleneksel</v>
      </c>
      <c r="Q96" s="1" t="b">
        <v>0</v>
      </c>
      <c r="R96" s="1" t="s">
        <v>27</v>
      </c>
      <c r="S96" s="1"/>
      <c r="T96" s="1"/>
      <c r="U96" s="1" t="s">
        <v>20222</v>
      </c>
      <c r="V96" s="208"/>
      <c r="W96" s="208"/>
      <c r="X96" s="1"/>
      <c r="Y96" s="1" t="s">
        <v>1475</v>
      </c>
      <c r="Z96" s="208">
        <v>44341.0</v>
      </c>
      <c r="AA96" s="1" t="s">
        <v>43</v>
      </c>
      <c r="AB96" s="208">
        <v>44347.0</v>
      </c>
      <c r="AC96" s="1" t="s">
        <v>43</v>
      </c>
      <c r="AD96" s="208">
        <v>44348.0</v>
      </c>
      <c r="AE96" s="1"/>
      <c r="AF96" s="208"/>
      <c r="AG96" s="1"/>
      <c r="AH96" s="208"/>
      <c r="AI96" s="1"/>
      <c r="AJ96" s="1"/>
      <c r="AK96" s="1" t="s">
        <v>19854</v>
      </c>
      <c r="AL96" s="1"/>
      <c r="AM96" s="1"/>
    </row>
    <row r="97" ht="15.75" customHeight="1">
      <c r="A97" s="196" t="s">
        <v>20223</v>
      </c>
      <c r="B97" s="196" t="s">
        <v>20224</v>
      </c>
      <c r="C97" s="196" t="b">
        <f>VLOOKUP(A97,'import Ordu'!A:P,3,0)</f>
        <v>1</v>
      </c>
      <c r="D97" s="196" t="s">
        <v>1364</v>
      </c>
      <c r="E97" s="196">
        <f>VLOOKUP(A97,'import Ordu'!A:P,5,0)</f>
        <v>131</v>
      </c>
      <c r="F97" s="196">
        <f>VLOOKUP(A97,'import Ordu'!A:P,6,0)</f>
        <v>17</v>
      </c>
      <c r="G97" s="196">
        <f>VLOOKUP(A97,'import Ordu'!A:P,7,0)</f>
        <v>6</v>
      </c>
      <c r="H97" s="196">
        <f>VLOOKUP(A97,'import Ordu'!A:P,8,0)</f>
        <v>21</v>
      </c>
      <c r="I97" s="196">
        <f>VLOOKUP(A97,'import Ordu'!A:P,9,0)</f>
        <v>27</v>
      </c>
      <c r="J97" s="205">
        <f>VLOOKUP(A97,'import Ordu'!A:P,10,0)</f>
        <v>0.22</v>
      </c>
      <c r="K97" s="196" t="s">
        <v>20225</v>
      </c>
      <c r="L97" s="196">
        <v>5.394020929E9</v>
      </c>
      <c r="M97" s="196" t="s">
        <v>19809</v>
      </c>
      <c r="N97" s="196" t="s">
        <v>1387</v>
      </c>
      <c r="O97" s="196" t="s">
        <v>20226</v>
      </c>
      <c r="P97" s="230" t="str">
        <f>VLOOKUP(A97,'import Ordu'!A:P,16,0)</f>
        <v>Geleneksel</v>
      </c>
      <c r="Q97" s="1" t="b">
        <v>0</v>
      </c>
      <c r="R97" s="1"/>
      <c r="S97" s="1"/>
      <c r="T97" s="1"/>
      <c r="U97" s="1"/>
      <c r="V97" s="208"/>
      <c r="W97" s="611"/>
      <c r="X97" s="1"/>
      <c r="Y97" s="1"/>
      <c r="Z97" s="208"/>
      <c r="AA97" s="1"/>
      <c r="AB97" s="208"/>
      <c r="AC97" s="1"/>
      <c r="AD97" s="208"/>
      <c r="AE97" s="1"/>
      <c r="AF97" s="208"/>
      <c r="AG97" s="1"/>
      <c r="AH97" s="208"/>
      <c r="AI97" s="1"/>
      <c r="AJ97" s="1"/>
      <c r="AK97" s="1"/>
      <c r="AL97" s="1"/>
      <c r="AM97" s="1"/>
    </row>
    <row r="98" ht="15.75" customHeight="1">
      <c r="A98" s="196" t="s">
        <v>20227</v>
      </c>
      <c r="B98" s="196" t="s">
        <v>20228</v>
      </c>
      <c r="C98" s="196" t="b">
        <f>VLOOKUP(A98,'import Ordu'!A:P,3,0)</f>
        <v>1</v>
      </c>
      <c r="D98" s="196" t="s">
        <v>1364</v>
      </c>
      <c r="E98" s="196">
        <f>VLOOKUP(A98,'import Ordu'!A:P,5,0)</f>
        <v>0</v>
      </c>
      <c r="F98" s="196">
        <f>VLOOKUP(A98,'import Ordu'!A:P,6,0)</f>
        <v>0</v>
      </c>
      <c r="G98" s="196">
        <f>VLOOKUP(A98,'import Ordu'!A:P,7,0)</f>
        <v>0</v>
      </c>
      <c r="H98" s="196">
        <f>VLOOKUP(A98,'import Ordu'!A:P,8,0)</f>
        <v>27</v>
      </c>
      <c r="I98" s="196">
        <f>VLOOKUP(A98,'import Ordu'!A:P,9,0)</f>
        <v>27</v>
      </c>
      <c r="J98" s="205">
        <f>VLOOKUP(A98,'import Ordu'!A:P,10,0)</f>
        <v>0</v>
      </c>
      <c r="K98" s="196" t="s">
        <v>20229</v>
      </c>
      <c r="L98" s="196">
        <v>5.375875576E9</v>
      </c>
      <c r="M98" s="196" t="s">
        <v>19809</v>
      </c>
      <c r="N98" s="196" t="s">
        <v>1387</v>
      </c>
      <c r="O98" s="196" t="s">
        <v>20230</v>
      </c>
      <c r="P98" s="230" t="str">
        <f>VLOOKUP(A98,'import Ordu'!A:P,16,0)</f>
        <v>Geleneksel</v>
      </c>
      <c r="Q98" s="1" t="b">
        <v>0</v>
      </c>
      <c r="R98" s="1"/>
      <c r="S98" s="1"/>
      <c r="T98" s="1"/>
      <c r="U98" s="1"/>
      <c r="V98" s="208"/>
      <c r="W98" s="208"/>
      <c r="X98" s="1"/>
      <c r="Y98" s="1"/>
      <c r="Z98" s="208"/>
      <c r="AA98" s="1"/>
      <c r="AB98" s="208"/>
      <c r="AC98" s="1"/>
      <c r="AD98" s="208"/>
      <c r="AE98" s="1"/>
      <c r="AF98" s="208"/>
      <c r="AG98" s="1"/>
      <c r="AH98" s="208"/>
      <c r="AI98" s="1"/>
      <c r="AJ98" s="1"/>
      <c r="AK98" s="1"/>
      <c r="AL98" s="1"/>
      <c r="AM98" s="1"/>
    </row>
    <row r="99" ht="15.75" customHeight="1">
      <c r="A99" s="196" t="s">
        <v>20231</v>
      </c>
      <c r="B99" s="196" t="s">
        <v>20232</v>
      </c>
      <c r="C99" s="196" t="b">
        <f>VLOOKUP(A99,'import Ordu'!A:P,3,0)</f>
        <v>1</v>
      </c>
      <c r="D99" s="196" t="s">
        <v>1364</v>
      </c>
      <c r="E99" s="196">
        <f>VLOOKUP(A99,'import Ordu'!A:P,5,0)</f>
        <v>270</v>
      </c>
      <c r="F99" s="196">
        <f>VLOOKUP(A99,'import Ordu'!A:P,6,0)</f>
        <v>36</v>
      </c>
      <c r="G99" s="196">
        <f>VLOOKUP(A99,'import Ordu'!A:P,7,0)</f>
        <v>6</v>
      </c>
      <c r="H99" s="196">
        <f>VLOOKUP(A99,'import Ordu'!A:P,8,0)</f>
        <v>8</v>
      </c>
      <c r="I99" s="196">
        <f>VLOOKUP(A99,'import Ordu'!A:P,9,0)</f>
        <v>14</v>
      </c>
      <c r="J99" s="205">
        <f>VLOOKUP(A99,'import Ordu'!A:P,10,0)</f>
        <v>0.43</v>
      </c>
      <c r="K99" s="196" t="s">
        <v>20233</v>
      </c>
      <c r="L99" s="196">
        <v>5.464507452E9</v>
      </c>
      <c r="M99" s="196" t="s">
        <v>19809</v>
      </c>
      <c r="N99" s="196" t="s">
        <v>20040</v>
      </c>
      <c r="O99" s="196" t="s">
        <v>20234</v>
      </c>
      <c r="P99" s="230" t="str">
        <f>VLOOKUP(A99,'import Ordu'!A:P,16,0)</f>
        <v>Geleneksel</v>
      </c>
      <c r="Q99" s="1" t="b">
        <v>0</v>
      </c>
      <c r="R99" s="1" t="s">
        <v>32</v>
      </c>
      <c r="S99" s="1"/>
      <c r="T99" s="1"/>
      <c r="V99" s="208"/>
      <c r="W99" s="208"/>
      <c r="X99" s="1"/>
      <c r="Y99" s="1" t="s">
        <v>43</v>
      </c>
      <c r="Z99" s="208">
        <v>44342.0</v>
      </c>
      <c r="AA99" s="1" t="s">
        <v>43</v>
      </c>
      <c r="AB99" s="208">
        <v>44348.0</v>
      </c>
      <c r="AC99" s="1" t="s">
        <v>43</v>
      </c>
      <c r="AD99" s="208">
        <v>44350.0</v>
      </c>
      <c r="AE99" s="1" t="s">
        <v>43</v>
      </c>
      <c r="AF99" s="208">
        <v>44355.0</v>
      </c>
      <c r="AG99" s="1"/>
      <c r="AH99" s="208"/>
      <c r="AI99" s="1" t="s">
        <v>19854</v>
      </c>
      <c r="AJ99" s="1"/>
      <c r="AK99" s="1" t="s">
        <v>814</v>
      </c>
      <c r="AL99" s="1" t="s">
        <v>929</v>
      </c>
      <c r="AM99" s="1"/>
    </row>
    <row r="100" ht="15.75" customHeight="1">
      <c r="A100" s="196" t="s">
        <v>20235</v>
      </c>
      <c r="B100" s="196" t="s">
        <v>20236</v>
      </c>
      <c r="C100" s="196" t="b">
        <f>VLOOKUP(A100,'import Ordu'!A:P,3,0)</f>
        <v>1</v>
      </c>
      <c r="D100" s="196" t="s">
        <v>1364</v>
      </c>
      <c r="E100" s="196">
        <f>VLOOKUP(A100,'import Ordu'!A:P,5,0)</f>
        <v>244</v>
      </c>
      <c r="F100" s="196">
        <f>VLOOKUP(A100,'import Ordu'!A:P,6,0)</f>
        <v>30</v>
      </c>
      <c r="G100" s="196">
        <f>VLOOKUP(A100,'import Ordu'!A:P,7,0)</f>
        <v>5</v>
      </c>
      <c r="H100" s="196">
        <f>VLOOKUP(A100,'import Ordu'!A:P,8,0)</f>
        <v>26</v>
      </c>
      <c r="I100" s="196">
        <f>VLOOKUP(A100,'import Ordu'!A:P,9,0)</f>
        <v>31</v>
      </c>
      <c r="J100" s="205">
        <f>VLOOKUP(A100,'import Ordu'!A:P,10,0)</f>
        <v>0.16</v>
      </c>
      <c r="K100" s="196" t="s">
        <v>20237</v>
      </c>
      <c r="L100" s="196">
        <v>4.52222283E9</v>
      </c>
      <c r="M100" s="196" t="s">
        <v>19809</v>
      </c>
      <c r="N100" s="196" t="s">
        <v>19877</v>
      </c>
      <c r="O100" s="196" t="s">
        <v>20238</v>
      </c>
      <c r="P100" s="230" t="str">
        <f>VLOOKUP(A100,'import Ordu'!A:P,16,0)</f>
        <v>Geleneksel</v>
      </c>
      <c r="Q100" s="1" t="b">
        <v>0</v>
      </c>
      <c r="R100" s="1"/>
      <c r="S100" s="1"/>
      <c r="T100" s="1"/>
      <c r="U100" s="1"/>
      <c r="V100" s="208"/>
      <c r="W100" s="611"/>
      <c r="X100" s="1"/>
      <c r="Y100" s="1"/>
      <c r="Z100" s="208"/>
      <c r="AA100" s="1"/>
      <c r="AB100" s="208"/>
      <c r="AC100" s="1"/>
      <c r="AD100" s="208"/>
      <c r="AE100" s="1"/>
      <c r="AF100" s="208"/>
      <c r="AG100" s="1"/>
      <c r="AH100" s="208"/>
      <c r="AI100" s="1"/>
      <c r="AJ100" s="1"/>
      <c r="AK100" s="1"/>
      <c r="AL100" s="1"/>
      <c r="AM100" s="1"/>
    </row>
    <row r="101" ht="15.75" customHeight="1">
      <c r="A101" s="196" t="s">
        <v>20239</v>
      </c>
      <c r="B101" s="196" t="s">
        <v>20240</v>
      </c>
      <c r="C101" s="196" t="b">
        <f>VLOOKUP(A101,'import Ordu'!A:P,3,0)</f>
        <v>1</v>
      </c>
      <c r="D101" s="196" t="s">
        <v>1364</v>
      </c>
      <c r="E101" s="196">
        <f>VLOOKUP(A101,'import Ordu'!A:P,5,0)</f>
        <v>924</v>
      </c>
      <c r="F101" s="196">
        <f>VLOOKUP(A101,'import Ordu'!A:P,6,0)</f>
        <v>94</v>
      </c>
      <c r="G101" s="196">
        <f>VLOOKUP(A101,'import Ordu'!A:P,7,0)</f>
        <v>15</v>
      </c>
      <c r="H101" s="196">
        <f>VLOOKUP(A101,'import Ordu'!A:P,8,0)</f>
        <v>17</v>
      </c>
      <c r="I101" s="196">
        <f>VLOOKUP(A101,'import Ordu'!A:P,9,0)</f>
        <v>32</v>
      </c>
      <c r="J101" s="205">
        <f>VLOOKUP(A101,'import Ordu'!A:P,10,0)</f>
        <v>0.47</v>
      </c>
      <c r="K101" s="196" t="s">
        <v>20241</v>
      </c>
      <c r="L101" s="196">
        <v>5.31524643E9</v>
      </c>
      <c r="M101" s="196" t="s">
        <v>19809</v>
      </c>
      <c r="N101" s="196" t="s">
        <v>19877</v>
      </c>
      <c r="O101" s="196" t="s">
        <v>20242</v>
      </c>
      <c r="P101" s="230" t="str">
        <f>VLOOKUP(A101,'import Ordu'!A:P,16,0)</f>
        <v>Geleneksel</v>
      </c>
      <c r="Q101" s="1" t="b">
        <v>0</v>
      </c>
      <c r="R101" s="1" t="s">
        <v>38</v>
      </c>
      <c r="S101" s="1" t="s">
        <v>859</v>
      </c>
      <c r="T101" s="1" t="s">
        <v>19840</v>
      </c>
      <c r="U101" s="1" t="s">
        <v>20243</v>
      </c>
      <c r="V101" s="208">
        <v>44348.0</v>
      </c>
      <c r="W101" s="208">
        <v>44350.0</v>
      </c>
      <c r="X101" s="1"/>
      <c r="Y101" s="1" t="s">
        <v>1353</v>
      </c>
      <c r="Z101" s="208">
        <v>44342.0</v>
      </c>
      <c r="AA101" s="1" t="s">
        <v>1353</v>
      </c>
      <c r="AB101" s="208">
        <v>44348.0</v>
      </c>
      <c r="AC101" s="1"/>
      <c r="AD101" s="208"/>
      <c r="AE101" s="1"/>
      <c r="AF101" s="208"/>
      <c r="AG101" s="1"/>
      <c r="AH101" s="208"/>
      <c r="AI101" s="1"/>
      <c r="AJ101" s="1" t="s">
        <v>859</v>
      </c>
      <c r="AK101" s="1"/>
      <c r="AL101" s="1"/>
      <c r="AM101" s="1"/>
    </row>
    <row r="102" ht="15.75" customHeight="1">
      <c r="A102" s="196" t="s">
        <v>20244</v>
      </c>
      <c r="B102" s="196" t="s">
        <v>20245</v>
      </c>
      <c r="C102" s="196" t="b">
        <f>VLOOKUP(A102,'import Ordu'!A:P,3,0)</f>
        <v>1</v>
      </c>
      <c r="D102" s="196" t="s">
        <v>1364</v>
      </c>
      <c r="E102" s="196">
        <f>VLOOKUP(A102,'import Ordu'!A:P,5,0)</f>
        <v>1067</v>
      </c>
      <c r="F102" s="196">
        <f>VLOOKUP(A102,'import Ordu'!A:P,6,0)</f>
        <v>93</v>
      </c>
      <c r="G102" s="196">
        <f>VLOOKUP(A102,'import Ordu'!A:P,7,0)</f>
        <v>10</v>
      </c>
      <c r="H102" s="196">
        <f>VLOOKUP(A102,'import Ordu'!A:P,8,0)</f>
        <v>11</v>
      </c>
      <c r="I102" s="196">
        <f>VLOOKUP(A102,'import Ordu'!A:P,9,0)</f>
        <v>21</v>
      </c>
      <c r="J102" s="205">
        <f>VLOOKUP(A102,'import Ordu'!A:P,10,0)</f>
        <v>0.48</v>
      </c>
      <c r="K102" s="196" t="s">
        <v>20246</v>
      </c>
      <c r="L102" s="196">
        <v>5.454517452E9</v>
      </c>
      <c r="M102" s="196" t="s">
        <v>19809</v>
      </c>
      <c r="N102" s="196" t="s">
        <v>20247</v>
      </c>
      <c r="O102" s="196" t="s">
        <v>20248</v>
      </c>
      <c r="P102" s="230" t="str">
        <f>VLOOKUP(A102,'import Ordu'!A:P,16,0)</f>
        <v>Geleneksel</v>
      </c>
      <c r="Q102" s="1" t="b">
        <v>0</v>
      </c>
      <c r="R102" s="1" t="s">
        <v>38</v>
      </c>
      <c r="S102" s="1" t="s">
        <v>929</v>
      </c>
      <c r="T102" s="1" t="s">
        <v>19840</v>
      </c>
      <c r="U102" s="1" t="s">
        <v>4686</v>
      </c>
      <c r="V102" s="208">
        <v>44351.0</v>
      </c>
      <c r="W102" s="208">
        <v>44355.0</v>
      </c>
      <c r="X102" s="1"/>
      <c r="Y102" s="1" t="s">
        <v>43</v>
      </c>
      <c r="Z102" s="208">
        <v>44342.0</v>
      </c>
      <c r="AA102" s="1" t="s">
        <v>43</v>
      </c>
      <c r="AB102" s="208">
        <v>44348.0</v>
      </c>
      <c r="AC102" s="1" t="s">
        <v>43</v>
      </c>
      <c r="AD102" s="208">
        <v>44350.0</v>
      </c>
      <c r="AE102" s="1"/>
      <c r="AF102" s="208"/>
      <c r="AG102" s="1"/>
      <c r="AH102" s="208"/>
      <c r="AI102" s="1" t="s">
        <v>19854</v>
      </c>
      <c r="AJ102" s="1"/>
      <c r="AK102" s="1" t="s">
        <v>814</v>
      </c>
      <c r="AL102" s="1"/>
      <c r="AM102" s="1"/>
    </row>
    <row r="103" ht="15.75" customHeight="1">
      <c r="A103" s="196" t="s">
        <v>20249</v>
      </c>
      <c r="B103" s="196" t="s">
        <v>20250</v>
      </c>
      <c r="C103" s="196" t="b">
        <f>VLOOKUP(A103,'import Ordu'!A:P,3,0)</f>
        <v>1</v>
      </c>
      <c r="D103" s="196" t="s">
        <v>1364</v>
      </c>
      <c r="E103" s="196">
        <f>VLOOKUP(A103,'import Ordu'!A:P,5,0)</f>
        <v>27</v>
      </c>
      <c r="F103" s="196">
        <f>VLOOKUP(A103,'import Ordu'!A:P,6,0)</f>
        <v>11</v>
      </c>
      <c r="G103" s="196">
        <f>VLOOKUP(A103,'import Ordu'!A:P,7,0)</f>
        <v>0</v>
      </c>
      <c r="H103" s="196">
        <f>VLOOKUP(A103,'import Ordu'!A:P,8,0)</f>
        <v>26</v>
      </c>
      <c r="I103" s="196">
        <f>VLOOKUP(A103,'import Ordu'!A:P,9,0)</f>
        <v>26</v>
      </c>
      <c r="J103" s="205">
        <f>VLOOKUP(A103,'import Ordu'!A:P,10,0)</f>
        <v>0</v>
      </c>
      <c r="K103" s="196" t="s">
        <v>20251</v>
      </c>
      <c r="L103" s="196">
        <v>5.468875252E9</v>
      </c>
      <c r="M103" s="196" t="s">
        <v>19809</v>
      </c>
      <c r="N103" s="196" t="s">
        <v>11364</v>
      </c>
      <c r="O103" s="196" t="s">
        <v>20113</v>
      </c>
      <c r="P103" s="230" t="str">
        <f>VLOOKUP(A103,'import Ordu'!A:P,16,0)</f>
        <v>Geleneksel</v>
      </c>
      <c r="Q103" s="1" t="b">
        <v>0</v>
      </c>
      <c r="R103" s="1"/>
      <c r="S103" s="1"/>
      <c r="T103" s="1"/>
      <c r="U103" s="1"/>
      <c r="V103" s="208"/>
      <c r="W103" s="611"/>
      <c r="X103" s="1"/>
      <c r="Y103" s="1"/>
      <c r="Z103" s="208"/>
      <c r="AA103" s="1"/>
      <c r="AB103" s="208"/>
      <c r="AC103" s="1"/>
      <c r="AD103" s="208"/>
      <c r="AE103" s="1"/>
      <c r="AF103" s="208"/>
      <c r="AG103" s="1"/>
      <c r="AH103" s="208"/>
      <c r="AI103" s="1"/>
      <c r="AJ103" s="1"/>
      <c r="AK103" s="1"/>
      <c r="AL103" s="1"/>
      <c r="AM103" s="1"/>
    </row>
    <row r="104" ht="15.75" customHeight="1">
      <c r="A104" s="196" t="s">
        <v>20252</v>
      </c>
      <c r="B104" s="196" t="s">
        <v>20253</v>
      </c>
      <c r="C104" s="196" t="b">
        <f>VLOOKUP(A104,'import Ordu'!A:P,3,0)</f>
        <v>1</v>
      </c>
      <c r="D104" s="196" t="s">
        <v>1364</v>
      </c>
      <c r="E104" s="196">
        <f>VLOOKUP(A104,'import Ordu'!A:P,5,0)</f>
        <v>615</v>
      </c>
      <c r="F104" s="196">
        <f>VLOOKUP(A104,'import Ordu'!A:P,6,0)</f>
        <v>44</v>
      </c>
      <c r="G104" s="196">
        <f>VLOOKUP(A104,'import Ordu'!A:P,7,0)</f>
        <v>6</v>
      </c>
      <c r="H104" s="196">
        <f>VLOOKUP(A104,'import Ordu'!A:P,8,0)</f>
        <v>8</v>
      </c>
      <c r="I104" s="196">
        <f>VLOOKUP(A104,'import Ordu'!A:P,9,0)</f>
        <v>14</v>
      </c>
      <c r="J104" s="205">
        <f>VLOOKUP(A104,'import Ordu'!A:P,10,0)</f>
        <v>0.43</v>
      </c>
      <c r="K104" s="196" t="s">
        <v>20254</v>
      </c>
      <c r="L104" s="196">
        <v>4.522140404E9</v>
      </c>
      <c r="M104" s="196" t="s">
        <v>19809</v>
      </c>
      <c r="N104" s="196" t="s">
        <v>11364</v>
      </c>
      <c r="O104" s="196" t="s">
        <v>20255</v>
      </c>
      <c r="P104" s="230" t="str">
        <f>VLOOKUP(A104,'import Ordu'!A:P,16,0)</f>
        <v>Geleneksel</v>
      </c>
      <c r="Q104" s="1" t="b">
        <v>0</v>
      </c>
      <c r="R104" s="1" t="s">
        <v>38</v>
      </c>
      <c r="S104" s="1"/>
      <c r="T104" s="1"/>
      <c r="V104" s="208">
        <v>44342.0</v>
      </c>
      <c r="W104" s="208">
        <v>44344.0</v>
      </c>
      <c r="X104" s="1"/>
      <c r="Y104" s="1" t="s">
        <v>1353</v>
      </c>
      <c r="Z104" s="208">
        <v>44342.0</v>
      </c>
      <c r="AA104" s="1"/>
      <c r="AB104" s="208"/>
      <c r="AC104" s="1"/>
      <c r="AD104" s="208"/>
      <c r="AE104" s="1"/>
      <c r="AF104" s="208"/>
      <c r="AG104" s="1"/>
      <c r="AH104" s="208"/>
      <c r="AI104" s="1"/>
      <c r="AJ104" s="1"/>
      <c r="AK104" s="1"/>
      <c r="AL104" s="1"/>
      <c r="AM104" s="1"/>
    </row>
    <row r="105" ht="15.75" customHeight="1">
      <c r="A105" s="196" t="s">
        <v>20256</v>
      </c>
      <c r="B105" s="196" t="s">
        <v>20257</v>
      </c>
      <c r="C105" s="196" t="b">
        <f>VLOOKUP(A105,'import Ordu'!A:P,3,0)</f>
        <v>1</v>
      </c>
      <c r="D105" s="196" t="s">
        <v>1364</v>
      </c>
      <c r="E105" s="196">
        <f>VLOOKUP(A105,'import Ordu'!A:P,5,0)</f>
        <v>365</v>
      </c>
      <c r="F105" s="196">
        <f>VLOOKUP(A105,'import Ordu'!A:P,6,0)</f>
        <v>43</v>
      </c>
      <c r="G105" s="196">
        <f>VLOOKUP(A105,'import Ordu'!A:P,7,0)</f>
        <v>5</v>
      </c>
      <c r="H105" s="196">
        <f>VLOOKUP(A105,'import Ordu'!A:P,8,0)</f>
        <v>26</v>
      </c>
      <c r="I105" s="196">
        <f>VLOOKUP(A105,'import Ordu'!A:P,9,0)</f>
        <v>31</v>
      </c>
      <c r="J105" s="205">
        <f>VLOOKUP(A105,'import Ordu'!A:P,10,0)</f>
        <v>0.16</v>
      </c>
      <c r="K105" s="196" t="s">
        <v>20258</v>
      </c>
      <c r="L105" s="196">
        <v>4.522254488E9</v>
      </c>
      <c r="M105" s="196" t="s">
        <v>19809</v>
      </c>
      <c r="N105" s="196" t="s">
        <v>2520</v>
      </c>
      <c r="O105" s="196" t="s">
        <v>20259</v>
      </c>
      <c r="P105" s="230" t="str">
        <f>VLOOKUP(A105,'import Ordu'!A:P,16,0)</f>
        <v>Geleneksel</v>
      </c>
      <c r="Q105" s="1" t="b">
        <v>0</v>
      </c>
      <c r="R105" s="1"/>
      <c r="S105" s="1"/>
      <c r="T105" s="1"/>
      <c r="U105" s="1"/>
      <c r="V105" s="208"/>
      <c r="W105" s="611"/>
      <c r="X105" s="1"/>
      <c r="Y105" s="1"/>
      <c r="Z105" s="208"/>
      <c r="AA105" s="1"/>
      <c r="AB105" s="208"/>
      <c r="AC105" s="1"/>
      <c r="AD105" s="208"/>
      <c r="AE105" s="1"/>
      <c r="AF105" s="208"/>
      <c r="AG105" s="1"/>
      <c r="AH105" s="208"/>
      <c r="AI105" s="1"/>
      <c r="AJ105" s="1"/>
      <c r="AK105" s="1"/>
      <c r="AL105" s="1"/>
      <c r="AM105" s="1"/>
    </row>
    <row r="106" ht="15.75" customHeight="1">
      <c r="A106" s="196" t="s">
        <v>20260</v>
      </c>
      <c r="B106" s="196" t="s">
        <v>20261</v>
      </c>
      <c r="C106" s="196" t="b">
        <f>VLOOKUP(A106,'import Ordu'!A:P,3,0)</f>
        <v>1</v>
      </c>
      <c r="D106" s="196" t="s">
        <v>1364</v>
      </c>
      <c r="E106" s="196">
        <f>VLOOKUP(A106,'import Ordu'!A:P,5,0)</f>
        <v>555</v>
      </c>
      <c r="F106" s="196">
        <f>VLOOKUP(A106,'import Ordu'!A:P,6,0)</f>
        <v>28</v>
      </c>
      <c r="G106" s="196">
        <f>VLOOKUP(A106,'import Ordu'!A:P,7,0)</f>
        <v>9</v>
      </c>
      <c r="H106" s="196">
        <f>VLOOKUP(A106,'import Ordu'!A:P,8,0)</f>
        <v>14</v>
      </c>
      <c r="I106" s="196">
        <f>VLOOKUP(A106,'import Ordu'!A:P,9,0)</f>
        <v>23</v>
      </c>
      <c r="J106" s="205">
        <f>VLOOKUP(A106,'import Ordu'!A:P,10,0)</f>
        <v>0.39</v>
      </c>
      <c r="K106" s="196" t="s">
        <v>20262</v>
      </c>
      <c r="L106" s="196">
        <v>4.52225303E9</v>
      </c>
      <c r="M106" s="196" t="s">
        <v>19809</v>
      </c>
      <c r="N106" s="196" t="s">
        <v>2520</v>
      </c>
      <c r="O106" s="196" t="s">
        <v>20263</v>
      </c>
      <c r="P106" s="230" t="str">
        <f>VLOOKUP(A106,'import Ordu'!A:P,16,0)</f>
        <v>Geleneksel</v>
      </c>
      <c r="Q106" s="1" t="b">
        <v>0</v>
      </c>
      <c r="R106" s="1" t="s">
        <v>38</v>
      </c>
      <c r="S106" s="1" t="s">
        <v>909</v>
      </c>
      <c r="T106" s="1" t="s">
        <v>19840</v>
      </c>
      <c r="V106" s="208">
        <v>44358.0</v>
      </c>
      <c r="W106" s="208">
        <v>44363.0</v>
      </c>
      <c r="X106" s="1"/>
      <c r="Y106" s="1" t="s">
        <v>1353</v>
      </c>
      <c r="Z106" s="208">
        <v>44342.0</v>
      </c>
      <c r="AA106" s="1" t="s">
        <v>1353</v>
      </c>
      <c r="AB106" s="208">
        <v>44358.0</v>
      </c>
      <c r="AC106" s="1"/>
      <c r="AD106" s="208"/>
      <c r="AE106" s="1"/>
      <c r="AF106" s="208"/>
      <c r="AG106" s="1"/>
      <c r="AH106" s="208"/>
      <c r="AI106" s="1"/>
      <c r="AJ106" s="1" t="s">
        <v>909</v>
      </c>
      <c r="AK106" s="1"/>
      <c r="AL106" s="1"/>
      <c r="AM106" s="1"/>
    </row>
    <row r="107" ht="15.75" customHeight="1">
      <c r="A107" s="196" t="s">
        <v>20264</v>
      </c>
      <c r="B107" s="196" t="s">
        <v>20265</v>
      </c>
      <c r="C107" s="196" t="b">
        <f>VLOOKUP(A107,'import Ordu'!A:P,3,0)</f>
        <v>1</v>
      </c>
      <c r="D107" s="196" t="s">
        <v>1364</v>
      </c>
      <c r="E107" s="196">
        <f>VLOOKUP(A107,'import Ordu'!A:P,5,0)</f>
        <v>262</v>
      </c>
      <c r="F107" s="196">
        <f>VLOOKUP(A107,'import Ordu'!A:P,6,0)</f>
        <v>69</v>
      </c>
      <c r="G107" s="196">
        <f>VLOOKUP(A107,'import Ordu'!A:P,7,0)</f>
        <v>5</v>
      </c>
      <c r="H107" s="196">
        <f>VLOOKUP(A107,'import Ordu'!A:P,8,0)</f>
        <v>24</v>
      </c>
      <c r="I107" s="196">
        <f>VLOOKUP(A107,'import Ordu'!A:P,9,0)</f>
        <v>29</v>
      </c>
      <c r="J107" s="205">
        <f>VLOOKUP(A107,'import Ordu'!A:P,10,0)</f>
        <v>0.17</v>
      </c>
      <c r="K107" s="196" t="s">
        <v>20266</v>
      </c>
      <c r="L107" s="196">
        <v>5.456550913E9</v>
      </c>
      <c r="M107" s="196" t="s">
        <v>19809</v>
      </c>
      <c r="N107" s="196" t="s">
        <v>20247</v>
      </c>
      <c r="O107" s="196" t="s">
        <v>20267</v>
      </c>
      <c r="P107" s="230" t="str">
        <f>VLOOKUP(A107,'import Ordu'!A:P,16,0)</f>
        <v>Geleneksel</v>
      </c>
      <c r="Q107" s="1" t="b">
        <v>0</v>
      </c>
      <c r="R107" s="1"/>
      <c r="S107" s="1"/>
      <c r="T107" s="1"/>
      <c r="U107" s="1"/>
      <c r="V107" s="208"/>
      <c r="W107" s="611"/>
      <c r="X107" s="1"/>
      <c r="Y107" s="1"/>
      <c r="Z107" s="208"/>
      <c r="AA107" s="1"/>
      <c r="AB107" s="208"/>
      <c r="AC107" s="1"/>
      <c r="AD107" s="208"/>
      <c r="AE107" s="1"/>
      <c r="AF107" s="208"/>
      <c r="AG107" s="1"/>
      <c r="AH107" s="208"/>
      <c r="AI107" s="1"/>
      <c r="AJ107" s="1"/>
      <c r="AK107" s="1"/>
      <c r="AL107" s="1"/>
      <c r="AM107" s="1"/>
    </row>
    <row r="108" ht="15.75" customHeight="1">
      <c r="A108" s="196" t="s">
        <v>20268</v>
      </c>
      <c r="B108" s="196" t="s">
        <v>20269</v>
      </c>
      <c r="C108" s="196" t="b">
        <f>VLOOKUP(A108,'import Ordu'!A:P,3,0)</f>
        <v>1</v>
      </c>
      <c r="D108" s="196" t="s">
        <v>1364</v>
      </c>
      <c r="E108" s="196">
        <f>VLOOKUP(A108,'import Ordu'!A:P,5,0)</f>
        <v>1032</v>
      </c>
      <c r="F108" s="196">
        <f>VLOOKUP(A108,'import Ordu'!A:P,6,0)</f>
        <v>74</v>
      </c>
      <c r="G108" s="196">
        <f>VLOOKUP(A108,'import Ordu'!A:P,7,0)</f>
        <v>6</v>
      </c>
      <c r="H108" s="196">
        <f>VLOOKUP(A108,'import Ordu'!A:P,8,0)</f>
        <v>14</v>
      </c>
      <c r="I108" s="196">
        <f>VLOOKUP(A108,'import Ordu'!A:P,9,0)</f>
        <v>20</v>
      </c>
      <c r="J108" s="205">
        <f>VLOOKUP(A108,'import Ordu'!A:P,10,0)</f>
        <v>0.3</v>
      </c>
      <c r="K108" s="196" t="s">
        <v>20270</v>
      </c>
      <c r="L108" s="196">
        <v>4.524233232E9</v>
      </c>
      <c r="M108" s="196" t="s">
        <v>19845</v>
      </c>
      <c r="N108" s="196" t="s">
        <v>19846</v>
      </c>
      <c r="O108" s="196" t="s">
        <v>20271</v>
      </c>
      <c r="P108" s="230" t="str">
        <f>VLOOKUP(A108,'import Ordu'!A:P,16,0)</f>
        <v>Geleneksel</v>
      </c>
      <c r="Q108" s="1" t="b">
        <v>0</v>
      </c>
      <c r="R108" s="1" t="s">
        <v>34</v>
      </c>
      <c r="S108" s="1"/>
      <c r="T108" s="1"/>
      <c r="U108" s="1"/>
      <c r="V108" s="208"/>
      <c r="W108" s="208"/>
      <c r="X108" s="1"/>
      <c r="Y108" s="1"/>
      <c r="Z108" s="208"/>
      <c r="AA108" s="1"/>
      <c r="AB108" s="208"/>
      <c r="AC108" s="1"/>
      <c r="AD108" s="208"/>
      <c r="AE108" s="1"/>
      <c r="AF108" s="208"/>
      <c r="AG108" s="1"/>
      <c r="AH108" s="208"/>
      <c r="AI108" s="1"/>
      <c r="AJ108" s="1"/>
      <c r="AK108" s="1"/>
      <c r="AL108" s="1"/>
      <c r="AM108" s="1"/>
    </row>
    <row r="109" ht="15.75" customHeight="1">
      <c r="A109" s="196" t="s">
        <v>20272</v>
      </c>
      <c r="B109" s="196" t="s">
        <v>20273</v>
      </c>
      <c r="C109" s="196" t="b">
        <f>VLOOKUP(A109,'import Ordu'!A:P,3,0)</f>
        <v>1</v>
      </c>
      <c r="D109" s="196" t="s">
        <v>1577</v>
      </c>
      <c r="E109" s="196">
        <f>VLOOKUP(A109,'import Ordu'!A:P,5,0)</f>
        <v>529</v>
      </c>
      <c r="F109" s="196">
        <f>VLOOKUP(A109,'import Ordu'!A:P,6,0)</f>
        <v>29</v>
      </c>
      <c r="G109" s="196">
        <f>VLOOKUP(A109,'import Ordu'!A:P,7,0)</f>
        <v>0</v>
      </c>
      <c r="H109" s="196">
        <f>VLOOKUP(A109,'import Ordu'!A:P,8,0)</f>
        <v>27</v>
      </c>
      <c r="I109" s="196">
        <f>VLOOKUP(A109,'import Ordu'!A:P,9,0)</f>
        <v>27</v>
      </c>
      <c r="J109" s="205">
        <f>VLOOKUP(A109,'import Ordu'!A:P,10,0)</f>
        <v>0</v>
      </c>
      <c r="K109" s="196" t="s">
        <v>20274</v>
      </c>
      <c r="L109" s="196">
        <v>4.524234292E9</v>
      </c>
      <c r="M109" s="196" t="s">
        <v>19845</v>
      </c>
      <c r="N109" s="196" t="s">
        <v>19846</v>
      </c>
      <c r="O109" s="196" t="s">
        <v>20275</v>
      </c>
      <c r="P109" s="230" t="str">
        <f>VLOOKUP(A109,'import Ordu'!A:P,16,0)</f>
        <v>Geleneksel</v>
      </c>
      <c r="Q109" s="1" t="b">
        <v>0</v>
      </c>
      <c r="R109" s="1"/>
      <c r="S109" s="1"/>
      <c r="T109" s="1"/>
      <c r="U109" s="1"/>
      <c r="V109" s="208"/>
      <c r="W109" s="208"/>
      <c r="X109" s="1"/>
      <c r="Y109" s="1"/>
      <c r="Z109" s="208"/>
      <c r="AA109" s="1"/>
      <c r="AB109" s="208"/>
      <c r="AC109" s="1"/>
      <c r="AD109" s="208"/>
      <c r="AE109" s="1"/>
      <c r="AF109" s="208"/>
      <c r="AG109" s="1"/>
      <c r="AH109" s="208"/>
      <c r="AI109" s="1"/>
      <c r="AJ109" s="1"/>
      <c r="AK109" s="1"/>
      <c r="AL109" s="1"/>
      <c r="AM109" s="1"/>
    </row>
    <row r="110" ht="15.75" customHeight="1">
      <c r="A110" s="196" t="s">
        <v>20276</v>
      </c>
      <c r="B110" s="196" t="s">
        <v>20277</v>
      </c>
      <c r="C110" s="196" t="b">
        <f>VLOOKUP(A110,'import Ordu'!A:P,3,0)</f>
        <v>1</v>
      </c>
      <c r="D110" s="196" t="s">
        <v>1688</v>
      </c>
      <c r="E110" s="196">
        <f>VLOOKUP(A110,'import Ordu'!A:P,5,0)</f>
        <v>3072</v>
      </c>
      <c r="F110" s="196">
        <f>VLOOKUP(A110,'import Ordu'!A:P,6,0)</f>
        <v>346</v>
      </c>
      <c r="G110" s="196">
        <f>VLOOKUP(A110,'import Ordu'!A:P,7,0)</f>
        <v>0</v>
      </c>
      <c r="H110" s="196">
        <f>VLOOKUP(A110,'import Ordu'!A:P,8,0)</f>
        <v>45</v>
      </c>
      <c r="I110" s="196">
        <f>VLOOKUP(A110,'import Ordu'!A:P,9,0)</f>
        <v>45</v>
      </c>
      <c r="J110" s="205">
        <f>VLOOKUP(A110,'import Ordu'!A:P,10,0)</f>
        <v>0</v>
      </c>
      <c r="K110" s="196" t="s">
        <v>20278</v>
      </c>
      <c r="L110" s="196">
        <v>4.52777441E9</v>
      </c>
      <c r="M110" s="196" t="s">
        <v>19809</v>
      </c>
      <c r="N110" s="196" t="s">
        <v>19851</v>
      </c>
      <c r="O110" s="196" t="s">
        <v>20279</v>
      </c>
      <c r="P110" s="230" t="str">
        <f>VLOOKUP(A110,'import Ordu'!A:P,16,0)</f>
        <v>Geleneksel</v>
      </c>
      <c r="Q110" s="1" t="b">
        <v>0</v>
      </c>
      <c r="R110" s="1" t="s">
        <v>31</v>
      </c>
      <c r="S110" s="1"/>
      <c r="T110" s="1"/>
      <c r="U110" s="1" t="s">
        <v>20280</v>
      </c>
      <c r="V110" s="208"/>
      <c r="W110" s="208"/>
      <c r="X110" s="1"/>
      <c r="Y110" s="1" t="s">
        <v>1506</v>
      </c>
      <c r="Z110" s="208">
        <v>44526.0</v>
      </c>
      <c r="AA110" s="1"/>
      <c r="AB110" s="208"/>
      <c r="AC110" s="1"/>
      <c r="AD110" s="208"/>
      <c r="AE110" s="1"/>
      <c r="AF110" s="208"/>
      <c r="AG110" s="1"/>
      <c r="AH110" s="208"/>
      <c r="AI110" s="1" t="s">
        <v>100</v>
      </c>
      <c r="AJ110" s="1"/>
      <c r="AK110" s="1"/>
      <c r="AL110" s="1"/>
      <c r="AM110" s="1"/>
    </row>
    <row r="111" ht="15.75" customHeight="1">
      <c r="A111" s="196" t="s">
        <v>20281</v>
      </c>
      <c r="B111" s="196" t="s">
        <v>20282</v>
      </c>
      <c r="C111" s="196" t="b">
        <f>VLOOKUP(A111,'import Ordu'!A:P,3,0)</f>
        <v>1</v>
      </c>
      <c r="D111" s="196" t="s">
        <v>1688</v>
      </c>
      <c r="E111" s="196">
        <f>VLOOKUP(A111,'import Ordu'!A:P,5,0)</f>
        <v>1688</v>
      </c>
      <c r="F111" s="196">
        <f>VLOOKUP(A111,'import Ordu'!A:P,6,0)</f>
        <v>114</v>
      </c>
      <c r="G111" s="196">
        <f>VLOOKUP(A111,'import Ordu'!A:P,7,0)</f>
        <v>6</v>
      </c>
      <c r="H111" s="196">
        <f>VLOOKUP(A111,'import Ordu'!A:P,8,0)</f>
        <v>47</v>
      </c>
      <c r="I111" s="196">
        <f>VLOOKUP(A111,'import Ordu'!A:P,9,0)</f>
        <v>53</v>
      </c>
      <c r="J111" s="205">
        <f>VLOOKUP(A111,'import Ordu'!A:P,10,0)</f>
        <v>0.11</v>
      </c>
      <c r="K111" s="196" t="s">
        <v>20283</v>
      </c>
      <c r="L111" s="196">
        <v>5.4528852E9</v>
      </c>
      <c r="M111" s="196" t="s">
        <v>19809</v>
      </c>
      <c r="N111" s="196" t="s">
        <v>20247</v>
      </c>
      <c r="O111" s="196" t="s">
        <v>20284</v>
      </c>
      <c r="P111" s="230" t="str">
        <f>VLOOKUP(A111,'import Ordu'!A:P,16,0)</f>
        <v>Geleneksel</v>
      </c>
      <c r="Q111" s="1" t="b">
        <v>0</v>
      </c>
      <c r="R111" s="1" t="s">
        <v>38</v>
      </c>
      <c r="S111" s="1" t="s">
        <v>814</v>
      </c>
      <c r="T111" s="1" t="s">
        <v>19840</v>
      </c>
      <c r="U111" s="1" t="s">
        <v>20285</v>
      </c>
      <c r="V111" s="208">
        <v>44358.0</v>
      </c>
      <c r="W111" s="611">
        <v>44361.0</v>
      </c>
      <c r="X111" s="1"/>
      <c r="Y111" s="1" t="s">
        <v>1353</v>
      </c>
      <c r="Z111" s="208">
        <v>44343.0</v>
      </c>
      <c r="AA111" s="1" t="s">
        <v>1353</v>
      </c>
      <c r="AB111" s="208">
        <v>44358.0</v>
      </c>
      <c r="AC111" s="1"/>
      <c r="AD111" s="208"/>
      <c r="AE111" s="1"/>
      <c r="AF111" s="208"/>
      <c r="AG111" s="1"/>
      <c r="AH111" s="208"/>
      <c r="AI111" s="1"/>
      <c r="AJ111" s="1" t="s">
        <v>814</v>
      </c>
      <c r="AK111" s="1"/>
      <c r="AL111" s="1"/>
      <c r="AM111" s="1"/>
    </row>
    <row r="112" ht="15.75" customHeight="1">
      <c r="A112" s="196" t="s">
        <v>20286</v>
      </c>
      <c r="B112" s="196" t="s">
        <v>20287</v>
      </c>
      <c r="C112" s="196" t="b">
        <f>VLOOKUP(A112,'import Ordu'!A:P,3,0)</f>
        <v>1</v>
      </c>
      <c r="D112" s="196" t="s">
        <v>1950</v>
      </c>
      <c r="E112" s="196">
        <f>VLOOKUP(A112,'import Ordu'!A:P,5,0)</f>
        <v>7047</v>
      </c>
      <c r="F112" s="196">
        <f>VLOOKUP(A112,'import Ordu'!A:P,6,0)</f>
        <v>486</v>
      </c>
      <c r="G112" s="196">
        <f>VLOOKUP(A112,'import Ordu'!A:P,7,0)</f>
        <v>0</v>
      </c>
      <c r="H112" s="196">
        <f>VLOOKUP(A112,'import Ordu'!A:P,8,0)</f>
        <v>93</v>
      </c>
      <c r="I112" s="196">
        <f>VLOOKUP(A112,'import Ordu'!A:P,9,0)</f>
        <v>93</v>
      </c>
      <c r="J112" s="205">
        <f>VLOOKUP(A112,'import Ordu'!A:P,10,0)</f>
        <v>0</v>
      </c>
      <c r="K112" s="196" t="s">
        <v>20288</v>
      </c>
      <c r="L112" s="196">
        <v>4.522224041E9</v>
      </c>
      <c r="M112" s="196" t="s">
        <v>19809</v>
      </c>
      <c r="N112" s="196" t="s">
        <v>19815</v>
      </c>
      <c r="O112" s="196" t="s">
        <v>20289</v>
      </c>
      <c r="P112" s="230" t="str">
        <f>VLOOKUP(A112,'import Ordu'!A:P,16,0)</f>
        <v>Geleneksel</v>
      </c>
      <c r="Q112" s="1" t="b">
        <v>1</v>
      </c>
      <c r="R112" s="1"/>
      <c r="S112" s="1"/>
      <c r="T112" s="1"/>
      <c r="U112" s="1" t="s">
        <v>20290</v>
      </c>
      <c r="V112" s="208"/>
      <c r="W112" s="208"/>
      <c r="X112" s="1"/>
      <c r="Y112" s="1" t="s">
        <v>1353</v>
      </c>
      <c r="Z112" s="208">
        <v>44340.0</v>
      </c>
      <c r="AA112" s="1" t="s">
        <v>1353</v>
      </c>
      <c r="AB112" s="208">
        <v>44347.0</v>
      </c>
      <c r="AC112" s="1" t="s">
        <v>43</v>
      </c>
      <c r="AD112" s="208">
        <v>44361.0</v>
      </c>
      <c r="AE112" s="1" t="s">
        <v>1353</v>
      </c>
      <c r="AF112" s="208">
        <v>44365.0</v>
      </c>
      <c r="AG112" s="1"/>
      <c r="AH112" s="208"/>
      <c r="AI112" s="1"/>
      <c r="AJ112" s="1"/>
      <c r="AK112" s="1" t="s">
        <v>100</v>
      </c>
      <c r="AL112" s="1" t="s">
        <v>929</v>
      </c>
      <c r="AM112" s="1"/>
    </row>
    <row r="113" ht="15.75" customHeight="1">
      <c r="A113" s="196" t="s">
        <v>20291</v>
      </c>
      <c r="B113" s="196" t="s">
        <v>20292</v>
      </c>
      <c r="C113" s="196" t="b">
        <f>VLOOKUP(A113,'import Ordu'!A:P,3,0)</f>
        <v>1</v>
      </c>
      <c r="D113" s="196" t="s">
        <v>1507</v>
      </c>
      <c r="E113" s="196">
        <f>VLOOKUP(A113,'import Ordu'!A:P,5,0)</f>
        <v>85</v>
      </c>
      <c r="F113" s="196">
        <f>VLOOKUP(A113,'import Ordu'!A:P,6,0)</f>
        <v>11</v>
      </c>
      <c r="G113" s="196">
        <f>VLOOKUP(A113,'import Ordu'!A:P,7,0)</f>
        <v>0</v>
      </c>
      <c r="H113" s="196">
        <f>VLOOKUP(A113,'import Ordu'!A:P,8,0)</f>
        <v>12</v>
      </c>
      <c r="I113" s="196">
        <f>VLOOKUP(A113,'import Ordu'!A:P,9,0)</f>
        <v>12</v>
      </c>
      <c r="J113" s="205">
        <f>VLOOKUP(A113,'import Ordu'!A:P,10,0)</f>
        <v>0</v>
      </c>
      <c r="K113" s="196" t="s">
        <v>20293</v>
      </c>
      <c r="L113" s="196">
        <v>5.443383332E9</v>
      </c>
      <c r="M113" s="196" t="s">
        <v>19882</v>
      </c>
      <c r="N113" s="196" t="s">
        <v>20122</v>
      </c>
      <c r="O113" s="196" t="s">
        <v>20294</v>
      </c>
      <c r="P113" s="230" t="str">
        <f>VLOOKUP(A113,'import Ordu'!A:P,16,0)</f>
        <v>Geleneksel</v>
      </c>
      <c r="Q113" s="1" t="b">
        <v>0</v>
      </c>
      <c r="R113" s="1"/>
      <c r="S113" s="1"/>
      <c r="T113" s="1"/>
      <c r="U113" s="1" t="s">
        <v>20295</v>
      </c>
      <c r="V113" s="208"/>
      <c r="W113" s="208"/>
      <c r="X113" s="1"/>
      <c r="Y113" s="1" t="s">
        <v>43</v>
      </c>
      <c r="Z113" s="208">
        <v>44599.0</v>
      </c>
      <c r="AA113" s="1"/>
      <c r="AB113" s="208"/>
      <c r="AC113" s="1"/>
      <c r="AD113" s="208"/>
      <c r="AE113" s="1"/>
      <c r="AF113" s="208"/>
      <c r="AG113" s="1"/>
      <c r="AH113" s="208"/>
      <c r="AI113" s="1" t="s">
        <v>100</v>
      </c>
      <c r="AJ113" s="1"/>
      <c r="AK113" s="1"/>
      <c r="AL113" s="1"/>
      <c r="AM113" s="1"/>
    </row>
    <row r="114" ht="15.75" customHeight="1">
      <c r="A114" s="196" t="s">
        <v>20296</v>
      </c>
      <c r="B114" s="196" t="s">
        <v>20297</v>
      </c>
      <c r="C114" s="196" t="b">
        <f>VLOOKUP(A114,'import Ordu'!A:P,3,0)</f>
        <v>1</v>
      </c>
      <c r="D114" s="196" t="s">
        <v>1364</v>
      </c>
      <c r="E114" s="196">
        <f>VLOOKUP(A114,'import Ordu'!A:P,5,0)</f>
        <v>105</v>
      </c>
      <c r="F114" s="196">
        <f>VLOOKUP(A114,'import Ordu'!A:P,6,0)</f>
        <v>6</v>
      </c>
      <c r="G114" s="196">
        <f>VLOOKUP(A114,'import Ordu'!A:P,7,0)</f>
        <v>5</v>
      </c>
      <c r="H114" s="196">
        <f>VLOOKUP(A114,'import Ordu'!A:P,8,0)</f>
        <v>19</v>
      </c>
      <c r="I114" s="196">
        <f>VLOOKUP(A114,'import Ordu'!A:P,9,0)</f>
        <v>24</v>
      </c>
      <c r="J114" s="205">
        <f>VLOOKUP(A114,'import Ordu'!A:P,10,0)</f>
        <v>0.21</v>
      </c>
      <c r="K114" s="196" t="s">
        <v>20283</v>
      </c>
      <c r="L114" s="196">
        <v>5.4528852E9</v>
      </c>
      <c r="M114" s="196" t="s">
        <v>19809</v>
      </c>
      <c r="N114" s="196" t="s">
        <v>20247</v>
      </c>
      <c r="O114" s="196" t="s">
        <v>20284</v>
      </c>
      <c r="P114" s="230" t="str">
        <f>VLOOKUP(A114,'import Ordu'!A:P,16,0)</f>
        <v>Geleneksel</v>
      </c>
      <c r="Q114" s="1" t="b">
        <v>0</v>
      </c>
      <c r="R114" s="1" t="s">
        <v>38</v>
      </c>
      <c r="S114" s="1" t="s">
        <v>814</v>
      </c>
      <c r="T114" s="1" t="s">
        <v>19840</v>
      </c>
      <c r="U114" s="1" t="s">
        <v>20285</v>
      </c>
      <c r="V114" s="208">
        <v>44358.0</v>
      </c>
      <c r="W114" s="611">
        <v>44361.0</v>
      </c>
      <c r="X114" s="1"/>
      <c r="Y114" s="1" t="s">
        <v>1353</v>
      </c>
      <c r="Z114" s="208">
        <v>44343.0</v>
      </c>
      <c r="AA114" s="1" t="s">
        <v>1353</v>
      </c>
      <c r="AB114" s="208">
        <v>44358.0</v>
      </c>
      <c r="AC114" s="1"/>
      <c r="AD114" s="208"/>
      <c r="AE114" s="1"/>
      <c r="AF114" s="208"/>
      <c r="AG114" s="1"/>
      <c r="AH114" s="208"/>
      <c r="AI114" s="1"/>
      <c r="AJ114" s="1" t="s">
        <v>814</v>
      </c>
      <c r="AK114" s="1"/>
      <c r="AL114" s="1"/>
      <c r="AM114" s="1"/>
    </row>
    <row r="115" ht="15.75" customHeight="1">
      <c r="A115" s="196" t="s">
        <v>20298</v>
      </c>
      <c r="B115" s="196" t="s">
        <v>20299</v>
      </c>
      <c r="C115" s="196" t="b">
        <f>VLOOKUP(A115,'import Ordu'!A:P,3,0)</f>
        <v>1</v>
      </c>
      <c r="D115" s="196" t="s">
        <v>1443</v>
      </c>
      <c r="E115" s="196">
        <f>VLOOKUP(A115,'import Ordu'!A:P,5,0)</f>
        <v>118</v>
      </c>
      <c r="F115" s="196">
        <f>VLOOKUP(A115,'import Ordu'!A:P,6,0)</f>
        <v>5</v>
      </c>
      <c r="G115" s="196">
        <f>VLOOKUP(A115,'import Ordu'!A:P,7,0)</f>
        <v>0</v>
      </c>
      <c r="H115" s="196">
        <f>VLOOKUP(A115,'import Ordu'!A:P,8,0)</f>
        <v>11</v>
      </c>
      <c r="I115" s="196">
        <f>VLOOKUP(A115,'import Ordu'!A:P,9,0)</f>
        <v>11</v>
      </c>
      <c r="J115" s="205">
        <f>VLOOKUP(A115,'import Ordu'!A:P,10,0)</f>
        <v>0</v>
      </c>
      <c r="K115" s="196" t="s">
        <v>19857</v>
      </c>
      <c r="L115" s="196">
        <v>4.522250052E9</v>
      </c>
      <c r="M115" s="196" t="s">
        <v>19809</v>
      </c>
      <c r="N115" s="196" t="s">
        <v>19858</v>
      </c>
      <c r="O115" s="196" t="s">
        <v>19859</v>
      </c>
      <c r="P115" s="230" t="str">
        <f>VLOOKUP(A115,'import Ordu'!A:P,16,0)</f>
        <v>Geleneksel</v>
      </c>
      <c r="Q115" s="1" t="b">
        <v>0</v>
      </c>
      <c r="R115" s="1" t="s">
        <v>29</v>
      </c>
      <c r="S115" s="1"/>
      <c r="T115" s="1"/>
      <c r="U115" s="615" t="s">
        <v>20300</v>
      </c>
      <c r="V115" s="208"/>
      <c r="W115" s="611"/>
      <c r="X115" s="1"/>
      <c r="Y115" s="1" t="s">
        <v>1353</v>
      </c>
      <c r="Z115" s="208">
        <v>44343.0</v>
      </c>
      <c r="AA115" s="1" t="s">
        <v>1353</v>
      </c>
      <c r="AB115" s="208">
        <v>44361.0</v>
      </c>
      <c r="AC115" s="1"/>
      <c r="AD115" s="208"/>
      <c r="AE115" s="1"/>
      <c r="AF115" s="208"/>
      <c r="AG115" s="1"/>
      <c r="AH115" s="208"/>
      <c r="AI115" s="1"/>
      <c r="AJ115" s="1" t="s">
        <v>929</v>
      </c>
      <c r="AK115" s="1"/>
      <c r="AL115" s="1"/>
      <c r="AM115" s="1"/>
    </row>
    <row r="116" ht="15.75" customHeight="1">
      <c r="A116" s="196" t="s">
        <v>20301</v>
      </c>
      <c r="B116" s="196" t="s">
        <v>20302</v>
      </c>
      <c r="C116" s="196" t="b">
        <f>VLOOKUP(A116,'import Ordu'!A:P,3,0)</f>
        <v>1</v>
      </c>
      <c r="D116" s="196" t="s">
        <v>1348</v>
      </c>
      <c r="E116" s="196">
        <f>VLOOKUP(A116,'import Ordu'!A:P,5,0)</f>
        <v>984</v>
      </c>
      <c r="F116" s="196">
        <f>VLOOKUP(A116,'import Ordu'!A:P,6,0)</f>
        <v>65</v>
      </c>
      <c r="G116" s="196">
        <f>VLOOKUP(A116,'import Ordu'!A:P,7,0)</f>
        <v>8</v>
      </c>
      <c r="H116" s="196">
        <f>VLOOKUP(A116,'import Ordu'!A:P,8,0)</f>
        <v>36</v>
      </c>
      <c r="I116" s="196">
        <f>VLOOKUP(A116,'import Ordu'!A:P,9,0)</f>
        <v>44</v>
      </c>
      <c r="J116" s="205">
        <f>VLOOKUP(A116,'import Ordu'!A:P,10,0)</f>
        <v>0.18</v>
      </c>
      <c r="K116" s="196" t="s">
        <v>20303</v>
      </c>
      <c r="L116" s="196">
        <v>5.539700895E9</v>
      </c>
      <c r="M116" s="196" t="s">
        <v>19809</v>
      </c>
      <c r="N116" s="196" t="s">
        <v>19851</v>
      </c>
      <c r="O116" s="196" t="s">
        <v>20304</v>
      </c>
      <c r="P116" s="230" t="str">
        <f>VLOOKUP(A116,'import Ordu'!A:P,16,0)</f>
        <v>Geleneksel</v>
      </c>
      <c r="Q116" s="1" t="b">
        <v>0</v>
      </c>
      <c r="R116" s="1" t="s">
        <v>38</v>
      </c>
      <c r="S116" s="1" t="s">
        <v>882</v>
      </c>
      <c r="T116" s="1" t="s">
        <v>19840</v>
      </c>
      <c r="U116" s="1" t="s">
        <v>20305</v>
      </c>
      <c r="V116" s="208">
        <v>44361.0</v>
      </c>
      <c r="W116" s="208">
        <v>44363.0</v>
      </c>
      <c r="X116" s="1"/>
      <c r="Y116" s="1" t="s">
        <v>43</v>
      </c>
      <c r="Z116" s="208">
        <v>44342.0</v>
      </c>
      <c r="AA116" s="1" t="s">
        <v>43</v>
      </c>
      <c r="AB116" s="208">
        <v>44347.0</v>
      </c>
      <c r="AC116" s="1" t="s">
        <v>1353</v>
      </c>
      <c r="AD116" s="208">
        <v>44348.0</v>
      </c>
      <c r="AE116" s="1" t="s">
        <v>43</v>
      </c>
      <c r="AF116" s="208">
        <v>44358.0</v>
      </c>
      <c r="AG116" s="1" t="s">
        <v>1353</v>
      </c>
      <c r="AH116" s="208">
        <v>44358.0</v>
      </c>
      <c r="AI116" s="1" t="s">
        <v>19854</v>
      </c>
      <c r="AJ116" s="1"/>
      <c r="AK116" s="1"/>
      <c r="AL116" s="1" t="s">
        <v>814</v>
      </c>
      <c r="AM116" s="1" t="s">
        <v>814</v>
      </c>
    </row>
    <row r="117" ht="15.75" customHeight="1">
      <c r="A117" s="196" t="s">
        <v>20306</v>
      </c>
      <c r="B117" s="196" t="s">
        <v>20307</v>
      </c>
      <c r="C117" s="196" t="b">
        <f>VLOOKUP(A117,'import Ordu'!A:P,3,0)</f>
        <v>1</v>
      </c>
      <c r="D117" s="196" t="s">
        <v>1356</v>
      </c>
      <c r="E117" s="196">
        <f>VLOOKUP(A117,'import Ordu'!A:P,5,0)</f>
        <v>512</v>
      </c>
      <c r="F117" s="196">
        <f>VLOOKUP(A117,'import Ordu'!A:P,6,0)</f>
        <v>29</v>
      </c>
      <c r="G117" s="196">
        <f>VLOOKUP(A117,'import Ordu'!A:P,7,0)</f>
        <v>15</v>
      </c>
      <c r="H117" s="196">
        <f>VLOOKUP(A117,'import Ordu'!A:P,8,0)</f>
        <v>43</v>
      </c>
      <c r="I117" s="196">
        <f>VLOOKUP(A117,'import Ordu'!A:P,9,0)</f>
        <v>58</v>
      </c>
      <c r="J117" s="205">
        <f>VLOOKUP(A117,'import Ordu'!A:P,10,0)</f>
        <v>0.26</v>
      </c>
      <c r="K117" s="196" t="s">
        <v>20308</v>
      </c>
      <c r="L117" s="196">
        <v>4.528000066E9</v>
      </c>
      <c r="M117" s="196" t="s">
        <v>19809</v>
      </c>
      <c r="N117" s="196" t="s">
        <v>19810</v>
      </c>
      <c r="O117" s="196" t="s">
        <v>20309</v>
      </c>
      <c r="P117" s="230" t="str">
        <f>VLOOKUP(A117,'import Ordu'!A:P,16,0)</f>
        <v>Geleneksel</v>
      </c>
      <c r="Q117" s="1" t="b">
        <v>0</v>
      </c>
      <c r="R117" s="1" t="s">
        <v>38</v>
      </c>
      <c r="S117" s="1" t="s">
        <v>929</v>
      </c>
      <c r="T117" s="1" t="s">
        <v>19840</v>
      </c>
      <c r="U117" s="1" t="s">
        <v>20310</v>
      </c>
      <c r="V117" s="208">
        <v>44365.0</v>
      </c>
      <c r="W117" s="208">
        <v>44368.0</v>
      </c>
      <c r="X117" s="1"/>
      <c r="Y117" s="1" t="s">
        <v>1475</v>
      </c>
      <c r="Z117" s="208">
        <v>44361.0</v>
      </c>
      <c r="AA117" s="1" t="s">
        <v>43</v>
      </c>
      <c r="AB117" s="208">
        <v>44363.0</v>
      </c>
      <c r="AC117" s="1" t="s">
        <v>1506</v>
      </c>
      <c r="AD117" s="208">
        <v>44363.0</v>
      </c>
      <c r="AE117" s="1" t="s">
        <v>31</v>
      </c>
      <c r="AF117" s="208">
        <v>44363.0</v>
      </c>
      <c r="AG117" s="1"/>
      <c r="AH117" s="208"/>
      <c r="AI117" s="1" t="s">
        <v>100</v>
      </c>
      <c r="AJ117" s="1" t="s">
        <v>929</v>
      </c>
      <c r="AK117" s="1" t="s">
        <v>814</v>
      </c>
      <c r="AL117" s="1" t="s">
        <v>882</v>
      </c>
      <c r="AM117" s="1"/>
    </row>
    <row r="118" ht="15.75" customHeight="1">
      <c r="A118" s="196" t="s">
        <v>20311</v>
      </c>
      <c r="B118" s="196" t="s">
        <v>20312</v>
      </c>
      <c r="C118" s="196" t="b">
        <f>VLOOKUP(A118,'import Ordu'!A:P,3,0)</f>
        <v>1</v>
      </c>
      <c r="D118" s="196" t="s">
        <v>1378</v>
      </c>
      <c r="E118" s="196">
        <f>VLOOKUP(A118,'import Ordu'!A:P,5,0)</f>
        <v>2408</v>
      </c>
      <c r="F118" s="196">
        <f>VLOOKUP(A118,'import Ordu'!A:P,6,0)</f>
        <v>202</v>
      </c>
      <c r="G118" s="196">
        <f>VLOOKUP(A118,'import Ordu'!A:P,7,0)</f>
        <v>0</v>
      </c>
      <c r="H118" s="196">
        <f>VLOOKUP(A118,'import Ordu'!A:P,8,0)</f>
        <v>34</v>
      </c>
      <c r="I118" s="196">
        <f>VLOOKUP(A118,'import Ordu'!A:P,9,0)</f>
        <v>34</v>
      </c>
      <c r="J118" s="205">
        <f>VLOOKUP(A118,'import Ordu'!A:P,10,0)</f>
        <v>0</v>
      </c>
      <c r="K118" s="196" t="s">
        <v>19892</v>
      </c>
      <c r="L118" s="196">
        <v>4.527779222E9</v>
      </c>
      <c r="M118" s="196" t="s">
        <v>19809</v>
      </c>
      <c r="N118" s="196" t="s">
        <v>1667</v>
      </c>
      <c r="O118" s="196" t="s">
        <v>19893</v>
      </c>
      <c r="P118" s="230" t="str">
        <f>VLOOKUP(A118,'import Ordu'!A:P,16,0)</f>
        <v>Geleneksel</v>
      </c>
      <c r="Q118" s="1" t="b">
        <v>0</v>
      </c>
      <c r="R118" s="1" t="s">
        <v>29</v>
      </c>
      <c r="S118" s="1"/>
      <c r="T118" s="1"/>
      <c r="U118" s="1" t="s">
        <v>20313</v>
      </c>
      <c r="V118" s="208"/>
      <c r="W118" s="208"/>
      <c r="X118" s="1"/>
      <c r="Y118" s="1" t="s">
        <v>1353</v>
      </c>
      <c r="Z118" s="208">
        <v>44347.0</v>
      </c>
      <c r="AA118" s="1" t="s">
        <v>1353</v>
      </c>
      <c r="AB118" s="208">
        <v>44355.0</v>
      </c>
      <c r="AC118" s="1"/>
      <c r="AD118" s="208"/>
      <c r="AE118" s="1"/>
      <c r="AF118" s="208"/>
      <c r="AG118" s="1"/>
      <c r="AH118" s="208"/>
      <c r="AI118" s="1"/>
      <c r="AJ118" s="1" t="s">
        <v>929</v>
      </c>
      <c r="AK118" s="1"/>
      <c r="AL118" s="1"/>
      <c r="AM118" s="1"/>
    </row>
    <row r="119" ht="15.75" customHeight="1">
      <c r="A119" s="196" t="s">
        <v>20314</v>
      </c>
      <c r="B119" s="196" t="s">
        <v>20315</v>
      </c>
      <c r="C119" s="196" t="b">
        <f>VLOOKUP(A119,'import Ordu'!A:P,3,0)</f>
        <v>1</v>
      </c>
      <c r="D119" s="196" t="s">
        <v>1950</v>
      </c>
      <c r="E119" s="196">
        <f>VLOOKUP(A119,'import Ordu'!A:P,5,0)</f>
        <v>505</v>
      </c>
      <c r="F119" s="196">
        <f>VLOOKUP(A119,'import Ordu'!A:P,6,0)</f>
        <v>10</v>
      </c>
      <c r="G119" s="196">
        <f>VLOOKUP(A119,'import Ordu'!A:P,7,0)</f>
        <v>0</v>
      </c>
      <c r="H119" s="196">
        <f>VLOOKUP(A119,'import Ordu'!A:P,8,0)</f>
        <v>152</v>
      </c>
      <c r="I119" s="196">
        <f>VLOOKUP(A119,'import Ordu'!A:P,9,0)</f>
        <v>152</v>
      </c>
      <c r="J119" s="205">
        <f>VLOOKUP(A119,'import Ordu'!A:P,10,0)</f>
        <v>0</v>
      </c>
      <c r="K119" s="196" t="s">
        <v>20316</v>
      </c>
      <c r="L119" s="196">
        <v>4.52222005E9</v>
      </c>
      <c r="M119" s="196" t="s">
        <v>19809</v>
      </c>
      <c r="N119" s="196" t="s">
        <v>2520</v>
      </c>
      <c r="O119" s="196" t="s">
        <v>20317</v>
      </c>
      <c r="P119" s="230" t="str">
        <f>VLOOKUP(A119,'import Ordu'!A:P,16,0)</f>
        <v>Geleneksel</v>
      </c>
      <c r="Q119" s="1" t="b">
        <v>1</v>
      </c>
      <c r="R119" s="1"/>
      <c r="S119" s="1"/>
      <c r="T119" s="1"/>
      <c r="U119" s="1" t="s">
        <v>20318</v>
      </c>
      <c r="V119" s="208"/>
      <c r="W119" s="208"/>
      <c r="X119" s="1"/>
      <c r="Y119" s="1" t="s">
        <v>43</v>
      </c>
      <c r="Z119" s="208">
        <v>44341.0</v>
      </c>
      <c r="AA119" s="1" t="s">
        <v>1353</v>
      </c>
      <c r="AB119" s="208"/>
      <c r="AC119" s="1" t="s">
        <v>1353</v>
      </c>
      <c r="AD119" s="208">
        <v>44351.0</v>
      </c>
      <c r="AE119" s="1" t="s">
        <v>1353</v>
      </c>
      <c r="AF119" s="208">
        <v>44363.0</v>
      </c>
      <c r="AG119" s="1"/>
      <c r="AH119" s="208"/>
      <c r="AI119" s="1"/>
      <c r="AJ119" s="1" t="s">
        <v>929</v>
      </c>
      <c r="AK119" s="1"/>
      <c r="AL119" s="1" t="s">
        <v>882</v>
      </c>
      <c r="AM119" s="1"/>
    </row>
    <row r="120" ht="15.75" customHeight="1">
      <c r="A120" s="196" t="s">
        <v>20319</v>
      </c>
      <c r="B120" s="196" t="s">
        <v>20320</v>
      </c>
      <c r="C120" s="196" t="b">
        <f>VLOOKUP(A120,'import Ordu'!A:P,3,0)</f>
        <v>1</v>
      </c>
      <c r="D120" s="196" t="s">
        <v>1370</v>
      </c>
      <c r="E120" s="196">
        <f>VLOOKUP(A120,'import Ordu'!A:P,5,0)</f>
        <v>257</v>
      </c>
      <c r="F120" s="196">
        <f>VLOOKUP(A120,'import Ordu'!A:P,6,0)</f>
        <v>11</v>
      </c>
      <c r="G120" s="196">
        <f>VLOOKUP(A120,'import Ordu'!A:P,7,0)</f>
        <v>28</v>
      </c>
      <c r="H120" s="196">
        <f>VLOOKUP(A120,'import Ordu'!A:P,8,0)</f>
        <v>6</v>
      </c>
      <c r="I120" s="196">
        <f>VLOOKUP(A120,'import Ordu'!A:P,9,0)</f>
        <v>34</v>
      </c>
      <c r="J120" s="205">
        <f>VLOOKUP(A120,'import Ordu'!A:P,10,0)</f>
        <v>0.82</v>
      </c>
      <c r="K120" s="196" t="s">
        <v>20321</v>
      </c>
      <c r="L120" s="196">
        <v>4.527777372E9</v>
      </c>
      <c r="M120" s="196" t="s">
        <v>19809</v>
      </c>
      <c r="N120" s="196" t="s">
        <v>2520</v>
      </c>
      <c r="O120" s="196" t="s">
        <v>19826</v>
      </c>
      <c r="P120" s="230" t="str">
        <f>VLOOKUP(A120,'import Ordu'!A:P,16,0)</f>
        <v>Geleneksel</v>
      </c>
      <c r="Q120" s="1" t="b">
        <v>0</v>
      </c>
      <c r="R120" s="1" t="s">
        <v>38</v>
      </c>
      <c r="S120" s="1" t="s">
        <v>814</v>
      </c>
      <c r="T120" s="1" t="s">
        <v>19840</v>
      </c>
      <c r="U120" s="1" t="s">
        <v>20322</v>
      </c>
      <c r="V120" s="208">
        <v>44347.0</v>
      </c>
      <c r="W120" s="208">
        <v>44350.0</v>
      </c>
      <c r="X120" s="1"/>
      <c r="Y120" s="1" t="s">
        <v>43</v>
      </c>
      <c r="Z120" s="208">
        <v>44347.0</v>
      </c>
      <c r="AA120" s="1" t="s">
        <v>43</v>
      </c>
      <c r="AB120" s="208">
        <v>44347.0</v>
      </c>
      <c r="AC120" s="1" t="s">
        <v>1353</v>
      </c>
      <c r="AD120" s="208">
        <v>44347.0</v>
      </c>
      <c r="AE120" s="1"/>
      <c r="AF120" s="208"/>
      <c r="AG120" s="1"/>
      <c r="AH120" s="208"/>
      <c r="AI120" s="1"/>
      <c r="AJ120" s="1"/>
      <c r="AK120" s="1"/>
      <c r="AL120" s="1"/>
      <c r="AM120" s="1"/>
    </row>
    <row r="121" ht="15.75" customHeight="1">
      <c r="A121" s="196" t="s">
        <v>20323</v>
      </c>
      <c r="B121" s="196" t="s">
        <v>20324</v>
      </c>
      <c r="C121" s="196" t="b">
        <f>VLOOKUP(A121,'import Ordu'!A:P,3,0)</f>
        <v>1</v>
      </c>
      <c r="D121" s="196" t="s">
        <v>1348</v>
      </c>
      <c r="E121" s="196">
        <f>VLOOKUP(A121,'import Ordu'!A:P,5,0)</f>
        <v>4607</v>
      </c>
      <c r="F121" s="196">
        <f>VLOOKUP(A121,'import Ordu'!A:P,6,0)</f>
        <v>437</v>
      </c>
      <c r="G121" s="196">
        <f>VLOOKUP(A121,'import Ordu'!A:P,7,0)</f>
        <v>8</v>
      </c>
      <c r="H121" s="196">
        <f>VLOOKUP(A121,'import Ordu'!A:P,8,0)</f>
        <v>32</v>
      </c>
      <c r="I121" s="196">
        <f>VLOOKUP(A121,'import Ordu'!A:P,9,0)</f>
        <v>40</v>
      </c>
      <c r="J121" s="205">
        <f>VLOOKUP(A121,'import Ordu'!A:P,10,0)</f>
        <v>0.2</v>
      </c>
      <c r="K121" s="196" t="s">
        <v>20325</v>
      </c>
      <c r="L121" s="196">
        <v>5.527070352E9</v>
      </c>
      <c r="M121" s="196" t="s">
        <v>19809</v>
      </c>
      <c r="N121" s="196" t="s">
        <v>1667</v>
      </c>
      <c r="O121" s="196" t="s">
        <v>20326</v>
      </c>
      <c r="P121" s="230" t="str">
        <f>VLOOKUP(A121,'import Ordu'!A:P,16,0)</f>
        <v>Geleneksel</v>
      </c>
      <c r="Q121" s="1" t="b">
        <v>1</v>
      </c>
      <c r="R121" s="1"/>
      <c r="S121" s="1"/>
      <c r="T121" s="1"/>
      <c r="U121" s="1" t="s">
        <v>20327</v>
      </c>
      <c r="V121" s="208"/>
      <c r="W121" s="208"/>
      <c r="X121" s="1"/>
      <c r="Y121" s="1" t="s">
        <v>1353</v>
      </c>
      <c r="Z121" s="208">
        <v>44340.0</v>
      </c>
      <c r="AA121" s="1" t="s">
        <v>43</v>
      </c>
      <c r="AB121" s="208">
        <v>44351.0</v>
      </c>
      <c r="AC121" s="1"/>
      <c r="AD121" s="208"/>
      <c r="AE121" s="1"/>
      <c r="AF121" s="208"/>
      <c r="AG121" s="1"/>
      <c r="AH121" s="208"/>
      <c r="AI121" s="1"/>
      <c r="AJ121" s="1" t="s">
        <v>929</v>
      </c>
      <c r="AK121" s="1"/>
      <c r="AL121" s="1"/>
      <c r="AM121" s="1"/>
    </row>
    <row r="122" ht="15.75" customHeight="1">
      <c r="A122" s="196" t="s">
        <v>20328</v>
      </c>
      <c r="B122" s="196" t="s">
        <v>20329</v>
      </c>
      <c r="C122" s="196" t="b">
        <f>VLOOKUP(A122,'import Ordu'!A:P,3,0)</f>
        <v>1</v>
      </c>
      <c r="D122" s="196" t="s">
        <v>1577</v>
      </c>
      <c r="E122" s="196">
        <f>VLOOKUP(A122,'import Ordu'!A:P,5,0)</f>
        <v>173</v>
      </c>
      <c r="F122" s="196">
        <f>VLOOKUP(A122,'import Ordu'!A:P,6,0)</f>
        <v>0</v>
      </c>
      <c r="G122" s="196">
        <f>VLOOKUP(A122,'import Ordu'!A:P,7,0)</f>
        <v>0</v>
      </c>
      <c r="H122" s="196">
        <f>VLOOKUP(A122,'import Ordu'!A:P,8,0)</f>
        <v>86</v>
      </c>
      <c r="I122" s="196">
        <f>VLOOKUP(A122,'import Ordu'!A:P,9,0)</f>
        <v>86</v>
      </c>
      <c r="J122" s="205">
        <f>VLOOKUP(A122,'import Ordu'!A:P,10,0)</f>
        <v>0</v>
      </c>
      <c r="K122" s="196" t="s">
        <v>20330</v>
      </c>
      <c r="L122" s="196">
        <v>4.5255544E9</v>
      </c>
      <c r="M122" s="196" t="s">
        <v>19809</v>
      </c>
      <c r="N122" s="196" t="s">
        <v>1387</v>
      </c>
      <c r="O122" s="196" t="s">
        <v>20331</v>
      </c>
      <c r="P122" s="230" t="s">
        <v>2137</v>
      </c>
      <c r="Q122" s="1" t="b">
        <v>0</v>
      </c>
      <c r="R122" s="1"/>
      <c r="S122" s="1"/>
      <c r="T122" s="1"/>
      <c r="U122" s="1"/>
      <c r="V122" s="208"/>
      <c r="W122" s="208"/>
      <c r="X122" s="1"/>
      <c r="Y122" s="1"/>
      <c r="Z122" s="208"/>
      <c r="AA122" s="1"/>
      <c r="AB122" s="208"/>
      <c r="AC122" s="1"/>
      <c r="AD122" s="208"/>
      <c r="AE122" s="1"/>
      <c r="AF122" s="208"/>
      <c r="AG122" s="1"/>
      <c r="AH122" s="208"/>
      <c r="AI122" s="1"/>
      <c r="AJ122" s="1"/>
      <c r="AK122" s="1"/>
      <c r="AL122" s="1"/>
      <c r="AM122" s="1"/>
    </row>
    <row r="123" ht="15.75" customHeight="1">
      <c r="A123" s="196" t="s">
        <v>20332</v>
      </c>
      <c r="B123" s="196" t="s">
        <v>20333</v>
      </c>
      <c r="C123" s="196" t="b">
        <f>VLOOKUP(A123,'import Ordu'!A:P,3,0)</f>
        <v>1</v>
      </c>
      <c r="D123" s="196" t="s">
        <v>1507</v>
      </c>
      <c r="E123" s="196">
        <f>VLOOKUP(A123,'import Ordu'!A:P,5,0)</f>
        <v>1174</v>
      </c>
      <c r="F123" s="196">
        <f>VLOOKUP(A123,'import Ordu'!A:P,6,0)</f>
        <v>109</v>
      </c>
      <c r="G123" s="196">
        <f>VLOOKUP(A123,'import Ordu'!A:P,7,0)</f>
        <v>44</v>
      </c>
      <c r="H123" s="196">
        <f>VLOOKUP(A123,'import Ordu'!A:P,8,0)</f>
        <v>3</v>
      </c>
      <c r="I123" s="196">
        <f>VLOOKUP(A123,'import Ordu'!A:P,9,0)</f>
        <v>47</v>
      </c>
      <c r="J123" s="205">
        <f>VLOOKUP(A123,'import Ordu'!A:P,10,0)</f>
        <v>0.94</v>
      </c>
      <c r="K123" s="196" t="s">
        <v>20334</v>
      </c>
      <c r="L123" s="196">
        <v>4.522124983E9</v>
      </c>
      <c r="M123" s="196" t="s">
        <v>19809</v>
      </c>
      <c r="N123" s="196" t="s">
        <v>2520</v>
      </c>
      <c r="O123" s="196" t="s">
        <v>20335</v>
      </c>
      <c r="P123" s="230" t="str">
        <f>VLOOKUP(A123,'import Ordu'!A:P,16,0)</f>
        <v>Geleneksel</v>
      </c>
      <c r="Q123" s="1" t="b">
        <v>0</v>
      </c>
      <c r="R123" s="1" t="s">
        <v>38</v>
      </c>
      <c r="S123" s="1" t="s">
        <v>929</v>
      </c>
      <c r="T123" s="1" t="s">
        <v>19840</v>
      </c>
      <c r="U123" s="1" t="s">
        <v>20336</v>
      </c>
      <c r="V123" s="208">
        <v>44355.0</v>
      </c>
      <c r="W123" s="208">
        <v>44356.0</v>
      </c>
      <c r="X123" s="1" t="s">
        <v>5902</v>
      </c>
      <c r="Y123" s="1" t="s">
        <v>43</v>
      </c>
      <c r="Z123" s="208">
        <v>44342.0</v>
      </c>
      <c r="AA123" s="1" t="s">
        <v>31</v>
      </c>
      <c r="AB123" s="208">
        <v>44347.0</v>
      </c>
      <c r="AC123" s="1" t="s">
        <v>1353</v>
      </c>
      <c r="AD123" s="208">
        <v>44358.0</v>
      </c>
      <c r="AE123" s="1"/>
      <c r="AF123" s="208"/>
      <c r="AG123" s="1"/>
      <c r="AH123" s="208"/>
      <c r="AI123" s="1"/>
      <c r="AJ123" s="1"/>
      <c r="AK123" s="1" t="s">
        <v>814</v>
      </c>
      <c r="AL123" s="1"/>
      <c r="AM123" s="1"/>
    </row>
    <row r="124" ht="15.75" customHeight="1">
      <c r="A124" s="196" t="s">
        <v>20337</v>
      </c>
      <c r="B124" s="196" t="s">
        <v>20338</v>
      </c>
      <c r="C124" s="196" t="b">
        <f>VLOOKUP(A124,'import Ordu'!A:P,3,0)</f>
        <v>1</v>
      </c>
      <c r="D124" s="196" t="s">
        <v>1348</v>
      </c>
      <c r="E124" s="196">
        <f>VLOOKUP(A124,'import Ordu'!A:P,5,0)</f>
        <v>397</v>
      </c>
      <c r="F124" s="196">
        <f>VLOOKUP(A124,'import Ordu'!A:P,6,0)</f>
        <v>68</v>
      </c>
      <c r="G124" s="196">
        <f>VLOOKUP(A124,'import Ordu'!A:P,7,0)</f>
        <v>0</v>
      </c>
      <c r="H124" s="196">
        <f>VLOOKUP(A124,'import Ordu'!A:P,8,0)</f>
        <v>14</v>
      </c>
      <c r="I124" s="196">
        <f>VLOOKUP(A124,'import Ordu'!A:P,9,0)</f>
        <v>14</v>
      </c>
      <c r="J124" s="205">
        <f>VLOOKUP(A124,'import Ordu'!A:P,10,0)</f>
        <v>0</v>
      </c>
      <c r="K124" s="196" t="s">
        <v>20339</v>
      </c>
      <c r="L124" s="196">
        <v>5.050592162E9</v>
      </c>
      <c r="M124" s="196" t="s">
        <v>19809</v>
      </c>
      <c r="N124" s="196" t="s">
        <v>3764</v>
      </c>
      <c r="O124" s="196" t="s">
        <v>20340</v>
      </c>
      <c r="P124" s="230" t="str">
        <f>VLOOKUP(A124,'import Ordu'!A:P,16,0)</f>
        <v>Geleneksel</v>
      </c>
      <c r="Q124" s="1" t="b">
        <v>0</v>
      </c>
      <c r="R124" s="1" t="s">
        <v>39</v>
      </c>
      <c r="S124" s="1" t="s">
        <v>167</v>
      </c>
      <c r="T124" s="612" t="s">
        <v>19840</v>
      </c>
      <c r="U124" s="1"/>
      <c r="V124" s="208">
        <v>44527.0</v>
      </c>
      <c r="W124" s="208">
        <v>44529.0</v>
      </c>
      <c r="X124" s="1"/>
      <c r="Y124" s="1" t="s">
        <v>1353</v>
      </c>
      <c r="Z124" s="208">
        <v>44527.0</v>
      </c>
      <c r="AA124" s="1"/>
      <c r="AB124" s="208"/>
      <c r="AC124" s="1"/>
      <c r="AD124" s="208"/>
      <c r="AE124" s="1"/>
      <c r="AF124" s="208"/>
      <c r="AG124" s="1"/>
      <c r="AH124" s="208"/>
      <c r="AI124" s="1" t="s">
        <v>167</v>
      </c>
      <c r="AJ124" s="1"/>
      <c r="AK124" s="1"/>
      <c r="AL124" s="1"/>
      <c r="AM124" s="1"/>
    </row>
    <row r="125" ht="15.75" customHeight="1">
      <c r="A125" s="196" t="s">
        <v>20341</v>
      </c>
      <c r="B125" s="196" t="s">
        <v>20342</v>
      </c>
      <c r="C125" s="196" t="b">
        <f>VLOOKUP(A125,'import Ordu'!A:P,3,0)</f>
        <v>1</v>
      </c>
      <c r="D125" s="196" t="s">
        <v>1577</v>
      </c>
      <c r="E125" s="196">
        <f>VLOOKUP(A125,'import Ordu'!A:P,5,0)</f>
        <v>1457</v>
      </c>
      <c r="F125" s="196">
        <f>VLOOKUP(A125,'import Ordu'!A:P,6,0)</f>
        <v>114</v>
      </c>
      <c r="G125" s="196">
        <f>VLOOKUP(A125,'import Ordu'!A:P,7,0)</f>
        <v>0</v>
      </c>
      <c r="H125" s="196">
        <f>VLOOKUP(A125,'import Ordu'!A:P,8,0)</f>
        <v>81</v>
      </c>
      <c r="I125" s="196">
        <f>VLOOKUP(A125,'import Ordu'!A:P,9,0)</f>
        <v>81</v>
      </c>
      <c r="J125" s="205">
        <f>VLOOKUP(A125,'import Ordu'!A:P,10,0)</f>
        <v>0</v>
      </c>
      <c r="K125" s="196" t="s">
        <v>20343</v>
      </c>
      <c r="L125" s="196">
        <v>4.523336066E9</v>
      </c>
      <c r="M125" s="196" t="s">
        <v>19882</v>
      </c>
      <c r="N125" s="196" t="s">
        <v>2434</v>
      </c>
      <c r="O125" s="196" t="s">
        <v>20344</v>
      </c>
      <c r="P125" s="230" t="str">
        <f>VLOOKUP(A125,'import Ordu'!A:P,16,0)</f>
        <v>Geleneksel</v>
      </c>
      <c r="Q125" s="1" t="b">
        <v>0</v>
      </c>
      <c r="R125" s="1" t="s">
        <v>38</v>
      </c>
      <c r="S125" s="1" t="s">
        <v>571</v>
      </c>
      <c r="T125" s="612" t="s">
        <v>19889</v>
      </c>
      <c r="U125" s="1" t="s">
        <v>20345</v>
      </c>
      <c r="V125" s="208">
        <v>44599.0</v>
      </c>
      <c r="W125" s="208">
        <v>44599.0</v>
      </c>
      <c r="X125" s="1"/>
      <c r="Y125" s="1" t="s">
        <v>1353</v>
      </c>
      <c r="Z125" s="208">
        <v>44599.0</v>
      </c>
      <c r="AA125" s="1" t="s">
        <v>1353</v>
      </c>
      <c r="AB125" s="208">
        <v>44599.0</v>
      </c>
      <c r="AC125" s="1"/>
      <c r="AD125" s="208"/>
      <c r="AE125" s="1"/>
      <c r="AF125" s="208"/>
      <c r="AG125" s="1"/>
      <c r="AH125" s="208"/>
      <c r="AI125" s="1" t="s">
        <v>100</v>
      </c>
      <c r="AJ125" s="1" t="s">
        <v>571</v>
      </c>
      <c r="AK125" s="1"/>
      <c r="AL125" s="1"/>
      <c r="AM125" s="1"/>
    </row>
    <row r="126" ht="15.75" customHeight="1">
      <c r="A126" s="196" t="s">
        <v>20346</v>
      </c>
      <c r="B126" s="196" t="s">
        <v>20347</v>
      </c>
      <c r="C126" s="196" t="b">
        <f>VLOOKUP(A126,'import Ordu'!A:P,3,0)</f>
        <v>1</v>
      </c>
      <c r="D126" s="196" t="s">
        <v>1385</v>
      </c>
      <c r="E126" s="196">
        <f>VLOOKUP(A126,'import Ordu'!A:P,5,0)</f>
        <v>1</v>
      </c>
      <c r="F126" s="196">
        <f>VLOOKUP(A126,'import Ordu'!A:P,6,0)</f>
        <v>1</v>
      </c>
      <c r="G126" s="196">
        <f>VLOOKUP(A126,'import Ordu'!A:P,7,0)</f>
        <v>0</v>
      </c>
      <c r="H126" s="196">
        <f>VLOOKUP(A126,'import Ordu'!A:P,8,0)</f>
        <v>13</v>
      </c>
      <c r="I126" s="196">
        <f>VLOOKUP(A126,'import Ordu'!A:P,9,0)</f>
        <v>13</v>
      </c>
      <c r="J126" s="205">
        <f>VLOOKUP(A126,'import Ordu'!A:P,10,0)</f>
        <v>0</v>
      </c>
      <c r="K126" s="196" t="s">
        <v>20348</v>
      </c>
      <c r="L126" s="196">
        <v>5.467193492E9</v>
      </c>
      <c r="M126" s="196" t="s">
        <v>19809</v>
      </c>
      <c r="N126" s="196" t="s">
        <v>20349</v>
      </c>
      <c r="O126" s="196" t="s">
        <v>20350</v>
      </c>
      <c r="P126" s="230" t="str">
        <f>VLOOKUP(A126,'import Ordu'!A:P,16,0)</f>
        <v>Geleneksel</v>
      </c>
      <c r="Q126" s="1" t="b">
        <v>0</v>
      </c>
      <c r="R126" s="1"/>
      <c r="S126" s="1"/>
      <c r="T126" s="1"/>
      <c r="U126" s="1"/>
      <c r="V126" s="208"/>
      <c r="W126" s="208"/>
      <c r="X126" s="1"/>
      <c r="Y126" s="1"/>
      <c r="Z126" s="208"/>
      <c r="AA126" s="1"/>
      <c r="AB126" s="208"/>
      <c r="AC126" s="1"/>
      <c r="AD126" s="208"/>
      <c r="AE126" s="1"/>
      <c r="AF126" s="208"/>
      <c r="AG126" s="1"/>
      <c r="AH126" s="208"/>
      <c r="AI126" s="1"/>
      <c r="AJ126" s="1"/>
      <c r="AK126" s="1"/>
      <c r="AL126" s="1"/>
      <c r="AM126" s="1"/>
    </row>
    <row r="127" ht="15.75" customHeight="1">
      <c r="A127" s="196" t="s">
        <v>20351</v>
      </c>
      <c r="B127" s="196" t="s">
        <v>20352</v>
      </c>
      <c r="C127" s="196" t="b">
        <f>VLOOKUP(A127,'import Ordu'!A:P,3,0)</f>
        <v>1</v>
      </c>
      <c r="D127" s="196" t="s">
        <v>1370</v>
      </c>
      <c r="E127" s="196">
        <f>VLOOKUP(A127,'import Ordu'!A:P,5,0)</f>
        <v>1296</v>
      </c>
      <c r="F127" s="196">
        <f>VLOOKUP(A127,'import Ordu'!A:P,6,0)</f>
        <v>0</v>
      </c>
      <c r="G127" s="196">
        <f>VLOOKUP(A127,'import Ordu'!A:P,7,0)</f>
        <v>11</v>
      </c>
      <c r="H127" s="196">
        <f>VLOOKUP(A127,'import Ordu'!A:P,8,0)</f>
        <v>15</v>
      </c>
      <c r="I127" s="196">
        <f>VLOOKUP(A127,'import Ordu'!A:P,9,0)</f>
        <v>26</v>
      </c>
      <c r="J127" s="205">
        <f>VLOOKUP(A127,'import Ordu'!A:P,10,0)</f>
        <v>0.42</v>
      </c>
      <c r="K127" s="196" t="s">
        <v>20353</v>
      </c>
      <c r="L127" s="196">
        <v>4.522220352E9</v>
      </c>
      <c r="M127" s="196" t="s">
        <v>19809</v>
      </c>
      <c r="N127" s="196" t="s">
        <v>19815</v>
      </c>
      <c r="O127" s="196" t="s">
        <v>20354</v>
      </c>
      <c r="P127" s="230" t="str">
        <f>VLOOKUP(A127,'import Ordu'!A:P,16,0)</f>
        <v>Geleneksel</v>
      </c>
      <c r="Q127" s="1" t="b">
        <v>0</v>
      </c>
      <c r="R127" s="1" t="s">
        <v>38</v>
      </c>
      <c r="S127" s="1" t="s">
        <v>814</v>
      </c>
      <c r="T127" s="1" t="s">
        <v>19840</v>
      </c>
      <c r="U127" s="1" t="s">
        <v>20285</v>
      </c>
      <c r="V127" s="208">
        <v>44358.0</v>
      </c>
      <c r="W127" s="611">
        <v>44361.0</v>
      </c>
      <c r="X127" s="1"/>
      <c r="Y127" s="1" t="s">
        <v>1353</v>
      </c>
      <c r="Z127" s="208">
        <v>44343.0</v>
      </c>
      <c r="AA127" s="1" t="s">
        <v>1353</v>
      </c>
      <c r="AB127" s="208">
        <v>44358.0</v>
      </c>
      <c r="AC127" s="1"/>
      <c r="AD127" s="208"/>
      <c r="AE127" s="1"/>
      <c r="AF127" s="208"/>
      <c r="AG127" s="1"/>
      <c r="AH127" s="208"/>
      <c r="AI127" s="1"/>
      <c r="AJ127" s="1" t="s">
        <v>814</v>
      </c>
      <c r="AK127" s="1"/>
      <c r="AL127" s="1"/>
      <c r="AM127" s="1"/>
    </row>
    <row r="128" ht="15.75" customHeight="1">
      <c r="A128" s="196" t="s">
        <v>20355</v>
      </c>
      <c r="B128" s="196" t="s">
        <v>20356</v>
      </c>
      <c r="C128" s="196" t="b">
        <f>VLOOKUP(A128,'import Ordu'!A:P,3,0)</f>
        <v>1</v>
      </c>
      <c r="D128" s="196" t="s">
        <v>1378</v>
      </c>
      <c r="E128" s="196">
        <f>VLOOKUP(A128,'import Ordu'!A:P,5,0)</f>
        <v>3270</v>
      </c>
      <c r="F128" s="196">
        <f>VLOOKUP(A128,'import Ordu'!A:P,6,0)</f>
        <v>151</v>
      </c>
      <c r="G128" s="196">
        <f>VLOOKUP(A128,'import Ordu'!A:P,7,0)</f>
        <v>27</v>
      </c>
      <c r="H128" s="196">
        <f>VLOOKUP(A128,'import Ordu'!A:P,8,0)</f>
        <v>15</v>
      </c>
      <c r="I128" s="196">
        <f>VLOOKUP(A128,'import Ordu'!A:P,9,0)</f>
        <v>42</v>
      </c>
      <c r="J128" s="205">
        <f>VLOOKUP(A128,'import Ordu'!A:P,10,0)</f>
        <v>0.64</v>
      </c>
      <c r="K128" s="196" t="s">
        <v>20357</v>
      </c>
      <c r="L128" s="196">
        <v>4.527777701E9</v>
      </c>
      <c r="M128" s="196" t="s">
        <v>19809</v>
      </c>
      <c r="N128" s="196" t="s">
        <v>19851</v>
      </c>
      <c r="O128" s="196" t="s">
        <v>20358</v>
      </c>
      <c r="P128" s="230" t="str">
        <f>VLOOKUP(A128,'import Ordu'!A:P,16,0)</f>
        <v>Geleneksel</v>
      </c>
      <c r="Q128" s="1" t="b">
        <v>0</v>
      </c>
      <c r="R128" s="1" t="s">
        <v>38</v>
      </c>
      <c r="S128" s="1" t="s">
        <v>19854</v>
      </c>
      <c r="T128" s="1" t="s">
        <v>19840</v>
      </c>
      <c r="U128" s="1" t="s">
        <v>20359</v>
      </c>
      <c r="V128" s="208">
        <v>44349.0</v>
      </c>
      <c r="W128" s="208">
        <v>44354.0</v>
      </c>
      <c r="X128" s="1"/>
      <c r="Y128" s="1" t="s">
        <v>1475</v>
      </c>
      <c r="Z128" s="208">
        <v>44342.0</v>
      </c>
      <c r="AA128" s="1" t="s">
        <v>1475</v>
      </c>
      <c r="AB128" s="208">
        <v>44347.0</v>
      </c>
      <c r="AC128" s="1" t="s">
        <v>1353</v>
      </c>
      <c r="AD128" s="208">
        <v>44348.0</v>
      </c>
      <c r="AE128" s="1"/>
      <c r="AF128" s="208"/>
      <c r="AG128" s="1"/>
      <c r="AH128" s="208"/>
      <c r="AI128" s="1"/>
      <c r="AJ128" s="1"/>
      <c r="AK128" s="1" t="s">
        <v>859</v>
      </c>
      <c r="AL128" s="1"/>
      <c r="AM128" s="1"/>
    </row>
    <row r="129" ht="15.75" customHeight="1">
      <c r="A129" s="196" t="s">
        <v>20360</v>
      </c>
      <c r="B129" s="196" t="s">
        <v>20361</v>
      </c>
      <c r="C129" s="196" t="b">
        <f>VLOOKUP(A129,'import Ordu'!A:P,3,0)</f>
        <v>1</v>
      </c>
      <c r="D129" s="196" t="s">
        <v>1597</v>
      </c>
      <c r="E129" s="196">
        <f>VLOOKUP(A129,'import Ordu'!A:P,5,0)</f>
        <v>0</v>
      </c>
      <c r="F129" s="196">
        <f>VLOOKUP(A129,'import Ordu'!A:P,6,0)</f>
        <v>0</v>
      </c>
      <c r="G129" s="196">
        <f>VLOOKUP(A129,'import Ordu'!A:P,7,0)</f>
        <v>0</v>
      </c>
      <c r="H129" s="196">
        <f>VLOOKUP(A129,'import Ordu'!A:P,8,0)</f>
        <v>19</v>
      </c>
      <c r="I129" s="196">
        <f>VLOOKUP(A129,'import Ordu'!A:P,9,0)</f>
        <v>19</v>
      </c>
      <c r="J129" s="205">
        <f>VLOOKUP(A129,'import Ordu'!A:P,10,0)</f>
        <v>0</v>
      </c>
      <c r="K129" s="196" t="s">
        <v>20362</v>
      </c>
      <c r="L129" s="196">
        <v>4.522501212E9</v>
      </c>
      <c r="M129" s="196" t="s">
        <v>19809</v>
      </c>
      <c r="N129" s="196" t="s">
        <v>19851</v>
      </c>
      <c r="O129" s="196" t="s">
        <v>19902</v>
      </c>
      <c r="P129" s="230" t="str">
        <f>VLOOKUP(A129,'import Ordu'!A:P,16,0)</f>
        <v>Geleneksel</v>
      </c>
      <c r="Q129" s="1" t="b">
        <v>0</v>
      </c>
      <c r="R129" s="1"/>
      <c r="S129" s="1"/>
      <c r="T129" s="27"/>
      <c r="U129" s="1"/>
      <c r="V129" s="208"/>
      <c r="W129" s="208"/>
      <c r="X129" s="1"/>
      <c r="Y129" s="1"/>
      <c r="Z129" s="208"/>
      <c r="AA129" s="1"/>
      <c r="AB129" s="208"/>
      <c r="AC129" s="1"/>
      <c r="AD129" s="208"/>
      <c r="AE129" s="1"/>
      <c r="AF129" s="208"/>
      <c r="AG129" s="1"/>
      <c r="AH129" s="208"/>
      <c r="AI129" s="1"/>
      <c r="AJ129" s="1"/>
      <c r="AK129" s="1"/>
      <c r="AL129" s="1"/>
      <c r="AM129" s="1"/>
    </row>
    <row r="130" ht="15.75" customHeight="1">
      <c r="A130" s="196" t="s">
        <v>20363</v>
      </c>
      <c r="B130" s="196" t="s">
        <v>20364</v>
      </c>
      <c r="C130" s="196" t="b">
        <f>VLOOKUP(A130,'import Ordu'!A:P,3,0)</f>
        <v>1</v>
      </c>
      <c r="D130" s="196" t="s">
        <v>1356</v>
      </c>
      <c r="E130" s="196">
        <f>VLOOKUP(A130,'import Ordu'!A:P,5,0)</f>
        <v>1796</v>
      </c>
      <c r="F130" s="196">
        <f>VLOOKUP(A130,'import Ordu'!A:P,6,0)</f>
        <v>84</v>
      </c>
      <c r="G130" s="196">
        <f>VLOOKUP(A130,'import Ordu'!A:P,7,0)</f>
        <v>0</v>
      </c>
      <c r="H130" s="196">
        <f>VLOOKUP(A130,'import Ordu'!A:P,8,0)</f>
        <v>8</v>
      </c>
      <c r="I130" s="196">
        <f>VLOOKUP(A130,'import Ordu'!A:P,9,0)</f>
        <v>8</v>
      </c>
      <c r="J130" s="205">
        <f>VLOOKUP(A130,'import Ordu'!A:P,10,0)</f>
        <v>0</v>
      </c>
      <c r="K130" s="196" t="s">
        <v>20365</v>
      </c>
      <c r="L130" s="196">
        <v>5.415535852E9</v>
      </c>
      <c r="M130" s="196" t="s">
        <v>19882</v>
      </c>
      <c r="N130" s="196" t="s">
        <v>19883</v>
      </c>
      <c r="O130" s="196" t="s">
        <v>20366</v>
      </c>
      <c r="P130" s="230" t="str">
        <f>VLOOKUP(A130,'import Ordu'!A:P,16,0)</f>
        <v>Geleneksel</v>
      </c>
      <c r="Q130" s="1" t="b">
        <v>0</v>
      </c>
      <c r="R130" s="1" t="s">
        <v>29</v>
      </c>
      <c r="S130" s="1" t="s">
        <v>610</v>
      </c>
      <c r="T130" s="1" t="s">
        <v>19889</v>
      </c>
      <c r="V130" s="208">
        <v>44596.0</v>
      </c>
      <c r="W130" s="208">
        <v>44599.0</v>
      </c>
      <c r="X130" s="1"/>
      <c r="Y130" s="1" t="s">
        <v>1353</v>
      </c>
      <c r="Z130" s="208">
        <v>44596.0</v>
      </c>
      <c r="AA130" s="1"/>
      <c r="AB130" s="208"/>
      <c r="AC130" s="1"/>
      <c r="AD130" s="208"/>
      <c r="AE130" s="1"/>
      <c r="AF130" s="208"/>
      <c r="AG130" s="1"/>
      <c r="AH130" s="208"/>
      <c r="AI130" s="1" t="s">
        <v>610</v>
      </c>
      <c r="AJ130" s="1"/>
      <c r="AK130" s="1"/>
      <c r="AL130" s="1"/>
      <c r="AM130" s="1"/>
    </row>
    <row r="131" ht="15.75" customHeight="1">
      <c r="A131" s="196" t="s">
        <v>20367</v>
      </c>
      <c r="B131" s="196" t="s">
        <v>20368</v>
      </c>
      <c r="C131" s="196" t="b">
        <f>VLOOKUP(A131,'import Ordu'!A:P,3,0)</f>
        <v>1</v>
      </c>
      <c r="D131" s="196" t="s">
        <v>1348</v>
      </c>
      <c r="E131" s="196">
        <f>VLOOKUP(A131,'import Ordu'!A:P,5,0)</f>
        <v>457</v>
      </c>
      <c r="F131" s="196">
        <f>VLOOKUP(A131,'import Ordu'!A:P,6,0)</f>
        <v>22</v>
      </c>
      <c r="G131" s="196">
        <f>VLOOKUP(A131,'import Ordu'!A:P,7,0)</f>
        <v>0</v>
      </c>
      <c r="H131" s="196">
        <f>VLOOKUP(A131,'import Ordu'!A:P,8,0)</f>
        <v>17</v>
      </c>
      <c r="I131" s="196">
        <f>VLOOKUP(A131,'import Ordu'!A:P,9,0)</f>
        <v>17</v>
      </c>
      <c r="J131" s="205">
        <f>VLOOKUP(A131,'import Ordu'!A:P,10,0)</f>
        <v>0</v>
      </c>
      <c r="K131" s="196" t="s">
        <v>20369</v>
      </c>
      <c r="L131" s="196">
        <v>5.468450452E9</v>
      </c>
      <c r="M131" s="196" t="s">
        <v>19882</v>
      </c>
      <c r="N131" s="196" t="s">
        <v>11248</v>
      </c>
      <c r="O131" s="196" t="s">
        <v>20370</v>
      </c>
      <c r="P131" s="230" t="str">
        <f>VLOOKUP(A131,'import Ordu'!A:P,16,0)</f>
        <v>Geleneksel</v>
      </c>
      <c r="Q131" s="1" t="b">
        <v>0</v>
      </c>
      <c r="R131" s="1"/>
      <c r="S131" s="1"/>
      <c r="T131" s="1"/>
      <c r="U131" s="1" t="s">
        <v>14516</v>
      </c>
      <c r="V131" s="208"/>
      <c r="W131" s="208"/>
      <c r="X131" s="1"/>
      <c r="Y131" s="1" t="s">
        <v>43</v>
      </c>
      <c r="Z131" s="208">
        <v>44599.0</v>
      </c>
      <c r="AA131" s="1"/>
      <c r="AB131" s="208"/>
      <c r="AC131" s="1"/>
      <c r="AD131" s="208"/>
      <c r="AE131" s="1"/>
      <c r="AF131" s="208"/>
      <c r="AG131" s="1"/>
      <c r="AH131" s="208"/>
      <c r="AI131" s="1" t="s">
        <v>100</v>
      </c>
      <c r="AJ131" s="1"/>
      <c r="AK131" s="1"/>
      <c r="AL131" s="1"/>
      <c r="AM131" s="1"/>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65C6842-6D87-4E0A-82DC-3CF83A417642}" filter="1" showAutoFilter="1">
      <autoFilter ref="$A$1:$AM$109">
        <filterColumn colId="2">
          <filters>
            <filter val="TRUE"/>
          </filters>
        </filterColumn>
        <filterColumn colId="9">
          <filters>
            <filter val="49%"/>
            <filter val="59%"/>
            <filter val="14%"/>
            <filter val="47%"/>
            <filter val="46%"/>
            <filter val="56%"/>
            <filter val="55%"/>
            <filter val="20%"/>
            <filter val="75%"/>
            <filter val="30%"/>
            <filter val="40%"/>
            <filter val="50%"/>
            <filter val="9%"/>
            <filter val="0%"/>
            <filter val="39%"/>
            <filter val="17%"/>
          </filters>
        </filterColumn>
      </autoFilter>
      <extLst>
        <ext uri="GoogleSheetsCustomDataVersion1">
          <go:sheetsCustomData xmlns:go="http://customooxmlschemas.google.com/" filterViewId="1312103294"/>
        </ext>
      </extLst>
    </customSheetView>
    <customSheetView guid="{45F909B1-E7B7-4B26-9F7D-EEF87089A162}" filter="1" showAutoFilter="1">
      <autoFilter ref="$A$1:$W$84"/>
      <extLst>
        <ext uri="GoogleSheetsCustomDataVersion1">
          <go:sheetsCustomData xmlns:go="http://customooxmlschemas.google.com/" filterViewId="1865856071"/>
        </ext>
      </extLst>
    </customSheetView>
    <customSheetView guid="{94E2DE0B-6F63-4554-81CA-2872ADC08205}" filter="1" showAutoFilter="1">
      <autoFilter ref="$V$60:$W$60"/>
      <extLst>
        <ext uri="GoogleSheetsCustomDataVersion1">
          <go:sheetsCustomData xmlns:go="http://customooxmlschemas.google.com/" filterViewId="1950076267"/>
        </ext>
      </extLst>
    </customSheetView>
    <customSheetView guid="{8EBDBF6B-6BD9-4AD8-9E7F-462AD8DEC5DA}" filter="1" showAutoFilter="1">
      <autoFilter ref="$S$108"/>
      <extLst>
        <ext uri="GoogleSheetsCustomDataVersion1">
          <go:sheetsCustomData xmlns:go="http://customooxmlschemas.google.com/" filterViewId="298632370"/>
        </ext>
      </extLst>
    </customSheetView>
    <customSheetView guid="{908ABFD1-B0B9-4935-B110-881C96CB5801}" filter="1" showAutoFilter="1">
      <autoFilter ref="$U$19:$V$19"/>
      <extLst>
        <ext uri="GoogleSheetsCustomDataVersion1">
          <go:sheetsCustomData xmlns:go="http://customooxmlschemas.google.com/" filterViewId="398851619"/>
        </ext>
      </extLst>
    </customSheetView>
    <customSheetView guid="{5D9B2B0B-5AAB-42D0-B91B-65758FE1A5A2}" filter="1" showAutoFilter="1">
      <autoFilter ref="$A$1:$AM$131">
        <filterColumn colId="2">
          <filters>
            <filter val="TRUE"/>
          </filters>
        </filterColumn>
        <filterColumn colId="9">
          <filters>
            <filter val="59%"/>
            <filter val="55%"/>
            <filter val="11%"/>
            <filter val="75%"/>
            <filter val="9%"/>
            <filter val="26%"/>
            <filter val="46%"/>
            <filter val="56%"/>
            <filter val="50%"/>
            <filter val="94%"/>
            <filter val="0%"/>
            <filter val="17%"/>
          </filters>
        </filterColumn>
        <filterColumn colId="17">
          <filters blank="1">
            <filter val="İleride Randevu Alınacak"/>
            <filter val="Randevu İptal"/>
            <filter val="Lokasyon Uzak"/>
            <filter val="Dönüş Yapacak"/>
          </filters>
        </filterColumn>
        <filterColumn colId="12">
          <filters>
            <filter val="Ünye"/>
          </filters>
        </filterColumn>
        <sortState ref="A1:AM131">
          <sortCondition ref="M1:M131"/>
        </sortState>
      </autoFilter>
      <extLst>
        <ext uri="GoogleSheetsCustomDataVersion1">
          <go:sheetsCustomData xmlns:go="http://customooxmlschemas.google.com/" filterViewId="43891745"/>
        </ext>
      </extLst>
    </customSheetView>
    <customSheetView guid="{95AFC9D1-54E4-4E75-906B-5B1A1154F9A6}" filter="1" showAutoFilter="1">
      <autoFilter ref="$V$60:$W$60"/>
      <extLst>
        <ext uri="GoogleSheetsCustomDataVersion1">
          <go:sheetsCustomData xmlns:go="http://customooxmlschemas.google.com/" filterViewId="766168626"/>
        </ext>
      </extLst>
    </customSheetView>
    <customSheetView guid="{4E283709-B3AB-4124-9678-6D80AE9D1B43}" filter="1" showAutoFilter="1">
      <autoFilter ref="$U$19:$V$19"/>
      <extLst>
        <ext uri="GoogleSheetsCustomDataVersion1">
          <go:sheetsCustomData xmlns:go="http://customooxmlschemas.google.com/" filterViewId="80006921"/>
        </ext>
      </extLst>
    </customSheetView>
  </customSheetViews>
  <conditionalFormatting sqref="C1:C131">
    <cfRule type="cellIs" dxfId="0" priority="1" operator="equal">
      <formula>"TRUE"</formula>
    </cfRule>
  </conditionalFormatting>
  <conditionalFormatting sqref="C1:C131">
    <cfRule type="cellIs" dxfId="1" priority="2" operator="equal">
      <formula>"FALSE"</formula>
    </cfRule>
  </conditionalFormatting>
  <conditionalFormatting sqref="J1:J131">
    <cfRule type="colorScale" priority="3">
      <colorScale>
        <cfvo type="min"/>
        <cfvo type="percentile" val="50"/>
        <cfvo type="max"/>
        <color rgb="FFE67C73"/>
        <color rgb="FFFFFFFF"/>
        <color rgb="FF57BB8A"/>
      </colorScale>
    </cfRule>
  </conditionalFormatting>
  <dataValidations>
    <dataValidation type="list" allowBlank="1" showErrorMessage="1" sqref="T2:T16 T18:T21 T23:T48 T52:T123 T126:T129 T131">
      <formula1>'Durum Parametreler'!$F$3:$F$21</formula1>
    </dataValidation>
    <dataValidation type="list" allowBlank="1" showErrorMessage="1" sqref="R2:R131">
      <formula1>'Durum Parametreler'!$C$2:$C$19</formula1>
    </dataValidation>
    <dataValidation type="list" allowBlank="1" showErrorMessage="1" sqref="Y2:Y131 AA2:AA131 AC2:AC131 AE2:AE131 AG2:AG131">
      <formula1>'Durum Parametreler'!$J$2:$J$8</formula1>
    </dataValidation>
    <dataValidation type="list" allowBlank="1" showErrorMessage="1" sqref="AI2:AM131">
      <formula1>'Durum Parametreler'!$L$2:$L$26</formula1>
    </dataValidation>
    <dataValidation type="list" allowBlank="1" showErrorMessage="1" sqref="V2:W131 Z2:Z131 AB2:AB131 AD2:AD131 AF2:AF131 AH2:AH131">
      <formula1>'Durum Parametreler'!$A$1:$A$700</formula1>
    </dataValidation>
    <dataValidation type="list" allowBlank="1" showErrorMessage="1" sqref="X2:X131">
      <formula1>'Durum Parametreler'!$C$22:$C$24</formula1>
    </dataValidation>
    <dataValidation type="list" allowBlank="1" showErrorMessage="1" sqref="S2:S131">
      <formula1>'Durum Parametreler'!$L$2:$L$44</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20371</v>
      </c>
      <c r="B2" s="211" t="s">
        <v>20372</v>
      </c>
      <c r="C2" s="212" t="b">
        <v>1</v>
      </c>
      <c r="D2" s="211" t="s">
        <v>1364</v>
      </c>
      <c r="E2" s="213">
        <v>74.0</v>
      </c>
      <c r="F2" s="213">
        <v>0.0</v>
      </c>
      <c r="G2" s="213">
        <v>13.0</v>
      </c>
      <c r="H2" s="213">
        <v>21.0</v>
      </c>
      <c r="I2" s="213">
        <v>34.0</v>
      </c>
      <c r="J2" s="214">
        <v>0.38</v>
      </c>
      <c r="K2" s="211" t="s">
        <v>20373</v>
      </c>
      <c r="L2" s="211">
        <v>5.414960216E9</v>
      </c>
      <c r="M2" s="211" t="s">
        <v>19845</v>
      </c>
      <c r="N2" s="211" t="s">
        <v>19846</v>
      </c>
      <c r="O2" s="211" t="s">
        <v>20374</v>
      </c>
      <c r="P2" s="211" t="s">
        <v>2137</v>
      </c>
      <c r="Q2" s="230">
        <f>COUNTIF('Hedef Liste Ordu'!A:A,A2)</f>
        <v>0</v>
      </c>
    </row>
    <row r="3" ht="15.75" customHeight="1">
      <c r="A3" s="211" t="s">
        <v>19806</v>
      </c>
      <c r="B3" s="211" t="s">
        <v>19807</v>
      </c>
      <c r="C3" s="212" t="b">
        <v>1</v>
      </c>
      <c r="D3" s="211" t="s">
        <v>1378</v>
      </c>
      <c r="E3" s="213">
        <v>2336.0</v>
      </c>
      <c r="F3" s="213">
        <v>143.0</v>
      </c>
      <c r="G3" s="213">
        <v>0.0</v>
      </c>
      <c r="H3" s="213">
        <v>66.0</v>
      </c>
      <c r="I3" s="213">
        <v>66.0</v>
      </c>
      <c r="J3" s="214">
        <v>0.0</v>
      </c>
      <c r="K3" s="211" t="s">
        <v>19808</v>
      </c>
      <c r="L3" s="211">
        <v>4.522340666E9</v>
      </c>
      <c r="M3" s="211" t="s">
        <v>19809</v>
      </c>
      <c r="N3" s="211" t="s">
        <v>19810</v>
      </c>
      <c r="O3" s="211" t="s">
        <v>19811</v>
      </c>
      <c r="P3" s="211" t="s">
        <v>2137</v>
      </c>
      <c r="Q3" s="230">
        <f>COUNTIF('Hedef Liste Ordu'!A:A,A3)</f>
        <v>1</v>
      </c>
    </row>
    <row r="4" ht="15.75" customHeight="1">
      <c r="A4" s="211" t="s">
        <v>19813</v>
      </c>
      <c r="B4" s="211" t="s">
        <v>19814</v>
      </c>
      <c r="C4" s="212" t="b">
        <v>1</v>
      </c>
      <c r="D4" s="211" t="s">
        <v>1370</v>
      </c>
      <c r="E4" s="213">
        <v>3969.0</v>
      </c>
      <c r="F4" s="213">
        <v>211.0</v>
      </c>
      <c r="G4" s="213">
        <v>0.0</v>
      </c>
      <c r="H4" s="213">
        <v>52.0</v>
      </c>
      <c r="I4" s="213">
        <v>52.0</v>
      </c>
      <c r="J4" s="214">
        <v>0.0</v>
      </c>
      <c r="K4" s="211" t="s">
        <v>19808</v>
      </c>
      <c r="L4" s="211">
        <v>4.522141546E9</v>
      </c>
      <c r="M4" s="211" t="s">
        <v>19809</v>
      </c>
      <c r="N4" s="211" t="s">
        <v>19815</v>
      </c>
      <c r="O4" s="211" t="s">
        <v>19816</v>
      </c>
      <c r="P4" s="211" t="s">
        <v>2137</v>
      </c>
      <c r="Q4" s="230">
        <f>COUNTIF('Hedef Liste Ordu'!A:A,A4)</f>
        <v>1</v>
      </c>
    </row>
    <row r="5" ht="15.75" customHeight="1">
      <c r="A5" s="211" t="s">
        <v>19818</v>
      </c>
      <c r="B5" s="211" t="s">
        <v>19819</v>
      </c>
      <c r="C5" s="212" t="b">
        <v>1</v>
      </c>
      <c r="D5" s="211" t="s">
        <v>1950</v>
      </c>
      <c r="E5" s="213">
        <v>1320.0</v>
      </c>
      <c r="F5" s="213">
        <v>59.0</v>
      </c>
      <c r="G5" s="213">
        <v>43.0</v>
      </c>
      <c r="H5" s="213">
        <v>45.0</v>
      </c>
      <c r="I5" s="213">
        <v>88.0</v>
      </c>
      <c r="J5" s="214">
        <v>0.49</v>
      </c>
      <c r="K5" s="211" t="s">
        <v>19820</v>
      </c>
      <c r="L5" s="211">
        <v>4.522255705E9</v>
      </c>
      <c r="M5" s="211" t="s">
        <v>19809</v>
      </c>
      <c r="N5" s="211" t="s">
        <v>19815</v>
      </c>
      <c r="O5" s="211" t="s">
        <v>19821</v>
      </c>
      <c r="P5" s="211" t="s">
        <v>2137</v>
      </c>
      <c r="Q5" s="230">
        <f>COUNTIF('Hedef Liste Ordu'!A:A,A5)</f>
        <v>1</v>
      </c>
    </row>
    <row r="6" ht="15.75" customHeight="1">
      <c r="A6" s="211" t="s">
        <v>19823</v>
      </c>
      <c r="B6" s="211" t="s">
        <v>19824</v>
      </c>
      <c r="C6" s="212" t="b">
        <v>1</v>
      </c>
      <c r="D6" s="211" t="s">
        <v>1370</v>
      </c>
      <c r="E6" s="213">
        <v>1528.0</v>
      </c>
      <c r="F6" s="213">
        <v>92.0</v>
      </c>
      <c r="G6" s="213">
        <v>0.0</v>
      </c>
      <c r="H6" s="213">
        <v>39.0</v>
      </c>
      <c r="I6" s="213">
        <v>39.0</v>
      </c>
      <c r="J6" s="214">
        <v>0.0</v>
      </c>
      <c r="K6" s="211" t="s">
        <v>19825</v>
      </c>
      <c r="L6" s="211">
        <v>4.522229595E9</v>
      </c>
      <c r="M6" s="211" t="s">
        <v>19809</v>
      </c>
      <c r="N6" s="211" t="s">
        <v>2520</v>
      </c>
      <c r="O6" s="211" t="s">
        <v>19826</v>
      </c>
      <c r="P6" s="211" t="s">
        <v>2137</v>
      </c>
      <c r="Q6" s="230">
        <f>COUNTIF('Hedef Liste Ordu'!A:A,A6)</f>
        <v>1</v>
      </c>
    </row>
    <row r="7" ht="15.75" customHeight="1">
      <c r="A7" s="211" t="s">
        <v>19828</v>
      </c>
      <c r="B7" s="211" t="s">
        <v>19829</v>
      </c>
      <c r="C7" s="212" t="b">
        <v>1</v>
      </c>
      <c r="D7" s="211" t="s">
        <v>1507</v>
      </c>
      <c r="E7" s="213">
        <v>1304.0</v>
      </c>
      <c r="F7" s="213">
        <v>59.0</v>
      </c>
      <c r="G7" s="213">
        <v>0.0</v>
      </c>
      <c r="H7" s="213">
        <v>53.0</v>
      </c>
      <c r="I7" s="213">
        <v>53.0</v>
      </c>
      <c r="J7" s="214">
        <v>0.0</v>
      </c>
      <c r="K7" s="211" t="s">
        <v>19830</v>
      </c>
      <c r="L7" s="211">
        <v>4.526660555E9</v>
      </c>
      <c r="M7" s="211" t="s">
        <v>19809</v>
      </c>
      <c r="N7" s="211" t="s">
        <v>3764</v>
      </c>
      <c r="O7" s="211" t="s">
        <v>19831</v>
      </c>
      <c r="P7" s="211" t="s">
        <v>2137</v>
      </c>
      <c r="Q7" s="230">
        <f>COUNTIF('Hedef Liste Ordu'!A:A,A7)</f>
        <v>1</v>
      </c>
    </row>
    <row r="8" ht="15.75" customHeight="1">
      <c r="A8" s="211" t="s">
        <v>19833</v>
      </c>
      <c r="B8" s="211" t="s">
        <v>19834</v>
      </c>
      <c r="C8" s="212" t="b">
        <v>1</v>
      </c>
      <c r="D8" s="211" t="s">
        <v>1385</v>
      </c>
      <c r="E8" s="213">
        <v>680.0</v>
      </c>
      <c r="F8" s="213">
        <v>268.0</v>
      </c>
      <c r="G8" s="213">
        <v>0.0</v>
      </c>
      <c r="H8" s="213">
        <v>193.0</v>
      </c>
      <c r="I8" s="213">
        <v>193.0</v>
      </c>
      <c r="J8" s="214">
        <v>0.0</v>
      </c>
      <c r="K8" s="211" t="s">
        <v>19835</v>
      </c>
      <c r="L8" s="211">
        <v>4.528880444E9</v>
      </c>
      <c r="M8" s="211" t="s">
        <v>19809</v>
      </c>
      <c r="N8" s="211" t="s">
        <v>3764</v>
      </c>
      <c r="O8" s="211" t="s">
        <v>19836</v>
      </c>
      <c r="P8" s="211" t="s">
        <v>2137</v>
      </c>
      <c r="Q8" s="230">
        <f>COUNTIF('Hedef Liste Ordu'!A:A,A8)</f>
        <v>1</v>
      </c>
    </row>
    <row r="9" ht="15.75" customHeight="1">
      <c r="A9" s="211" t="s">
        <v>19837</v>
      </c>
      <c r="B9" s="211" t="s">
        <v>19838</v>
      </c>
      <c r="C9" s="212" t="b">
        <v>1</v>
      </c>
      <c r="D9" s="211" t="s">
        <v>1832</v>
      </c>
      <c r="E9" s="213">
        <v>410.0</v>
      </c>
      <c r="F9" s="213">
        <v>0.0</v>
      </c>
      <c r="G9" s="213">
        <v>0.0</v>
      </c>
      <c r="H9" s="213">
        <v>2.0</v>
      </c>
      <c r="I9" s="213">
        <v>2.0</v>
      </c>
      <c r="J9" s="214">
        <v>0.0</v>
      </c>
      <c r="K9" s="211" t="s">
        <v>19839</v>
      </c>
      <c r="L9" s="211">
        <v>5.317380052E9</v>
      </c>
      <c r="M9" s="211" t="s">
        <v>19809</v>
      </c>
      <c r="N9" s="211" t="s">
        <v>2520</v>
      </c>
      <c r="O9" s="211" t="s">
        <v>19826</v>
      </c>
      <c r="P9" s="211" t="s">
        <v>2137</v>
      </c>
      <c r="Q9" s="230">
        <f>COUNTIF('Hedef Liste Ordu'!A:A,A9)</f>
        <v>1</v>
      </c>
    </row>
    <row r="10" ht="15.75" customHeight="1">
      <c r="A10" s="211" t="s">
        <v>19842</v>
      </c>
      <c r="B10" s="211" t="s">
        <v>19843</v>
      </c>
      <c r="C10" s="212" t="b">
        <v>1</v>
      </c>
      <c r="D10" s="211" t="s">
        <v>1356</v>
      </c>
      <c r="E10" s="213">
        <v>76.0</v>
      </c>
      <c r="F10" s="213">
        <v>70.0</v>
      </c>
      <c r="G10" s="213">
        <v>0.0</v>
      </c>
      <c r="H10" s="213">
        <v>16.0</v>
      </c>
      <c r="I10" s="213">
        <v>16.0</v>
      </c>
      <c r="J10" s="214">
        <v>0.0</v>
      </c>
      <c r="K10" s="211" t="s">
        <v>19844</v>
      </c>
      <c r="L10" s="211">
        <v>4.524241515E9</v>
      </c>
      <c r="M10" s="211" t="s">
        <v>19845</v>
      </c>
      <c r="N10" s="211" t="s">
        <v>19846</v>
      </c>
      <c r="O10" s="211" t="s">
        <v>19847</v>
      </c>
      <c r="P10" s="211" t="s">
        <v>2137</v>
      </c>
      <c r="Q10" s="230">
        <f>COUNTIF('Hedef Liste Ordu'!A:A,A10)</f>
        <v>1</v>
      </c>
    </row>
    <row r="11" ht="15.75" customHeight="1">
      <c r="A11" s="211" t="s">
        <v>20375</v>
      </c>
      <c r="B11" s="211" t="s">
        <v>20376</v>
      </c>
      <c r="C11" s="212" t="b">
        <v>1</v>
      </c>
      <c r="D11" s="211" t="s">
        <v>1364</v>
      </c>
      <c r="E11" s="213">
        <v>331.0</v>
      </c>
      <c r="F11" s="213">
        <v>9.0</v>
      </c>
      <c r="G11" s="213">
        <v>20.0</v>
      </c>
      <c r="H11" s="213">
        <v>13.0</v>
      </c>
      <c r="I11" s="213">
        <v>33.0</v>
      </c>
      <c r="J11" s="214">
        <v>0.61</v>
      </c>
      <c r="K11" s="211" t="s">
        <v>20377</v>
      </c>
      <c r="L11" s="211">
        <v>5.423929643E9</v>
      </c>
      <c r="M11" s="211" t="s">
        <v>19882</v>
      </c>
      <c r="N11" s="211" t="s">
        <v>11248</v>
      </c>
      <c r="O11" s="211" t="s">
        <v>20378</v>
      </c>
      <c r="P11" s="211" t="s">
        <v>2137</v>
      </c>
      <c r="Q11" s="230">
        <f>COUNTIF('Hedef Liste Ordu'!A:A,A11)</f>
        <v>0</v>
      </c>
    </row>
    <row r="12" ht="15.75" customHeight="1">
      <c r="A12" s="211" t="s">
        <v>19848</v>
      </c>
      <c r="B12" s="211" t="s">
        <v>19849</v>
      </c>
      <c r="C12" s="212" t="b">
        <v>1</v>
      </c>
      <c r="D12" s="211" t="s">
        <v>1356</v>
      </c>
      <c r="E12" s="213">
        <v>223.0</v>
      </c>
      <c r="F12" s="213">
        <v>0.0</v>
      </c>
      <c r="G12" s="213">
        <v>0.0</v>
      </c>
      <c r="H12" s="213">
        <v>11.0</v>
      </c>
      <c r="I12" s="213">
        <v>11.0</v>
      </c>
      <c r="J12" s="214">
        <v>0.0</v>
      </c>
      <c r="K12" s="211" t="s">
        <v>19850</v>
      </c>
      <c r="L12" s="211">
        <v>5.313935066E9</v>
      </c>
      <c r="M12" s="211" t="s">
        <v>19809</v>
      </c>
      <c r="N12" s="211" t="s">
        <v>19851</v>
      </c>
      <c r="O12" s="211" t="s">
        <v>19852</v>
      </c>
      <c r="P12" s="211" t="s">
        <v>2137</v>
      </c>
      <c r="Q12" s="230">
        <f>COUNTIF('Hedef Liste Ordu'!A:A,A12)</f>
        <v>1</v>
      </c>
    </row>
    <row r="13" ht="15.75" customHeight="1">
      <c r="A13" s="211" t="s">
        <v>19855</v>
      </c>
      <c r="B13" s="211" t="s">
        <v>19856</v>
      </c>
      <c r="C13" s="212" t="b">
        <v>1</v>
      </c>
      <c r="D13" s="211" t="s">
        <v>1443</v>
      </c>
      <c r="E13" s="213">
        <v>89.0</v>
      </c>
      <c r="F13" s="213">
        <v>8.0</v>
      </c>
      <c r="G13" s="213">
        <v>0.0</v>
      </c>
      <c r="H13" s="213">
        <v>28.0</v>
      </c>
      <c r="I13" s="213">
        <v>28.0</v>
      </c>
      <c r="J13" s="214">
        <v>0.0</v>
      </c>
      <c r="K13" s="211" t="s">
        <v>19857</v>
      </c>
      <c r="L13" s="211">
        <v>4.522250052E9</v>
      </c>
      <c r="M13" s="211" t="s">
        <v>19809</v>
      </c>
      <c r="N13" s="211" t="s">
        <v>19858</v>
      </c>
      <c r="O13" s="211" t="s">
        <v>19859</v>
      </c>
      <c r="P13" s="211" t="s">
        <v>2137</v>
      </c>
      <c r="Q13" s="230">
        <f>COUNTIF('Hedef Liste Ordu'!A:A,A13)</f>
        <v>1</v>
      </c>
    </row>
    <row r="14" ht="15.75" customHeight="1">
      <c r="A14" s="211" t="s">
        <v>20379</v>
      </c>
      <c r="B14" s="211" t="s">
        <v>20380</v>
      </c>
      <c r="C14" s="212" t="b">
        <v>1</v>
      </c>
      <c r="D14" s="211" t="s">
        <v>1370</v>
      </c>
      <c r="E14" s="213">
        <v>8.0</v>
      </c>
      <c r="F14" s="213">
        <v>8.0</v>
      </c>
      <c r="G14" s="213">
        <v>34.0</v>
      </c>
      <c r="H14" s="213">
        <v>4.0</v>
      </c>
      <c r="I14" s="213">
        <v>38.0</v>
      </c>
      <c r="J14" s="214">
        <v>0.89</v>
      </c>
      <c r="K14" s="211" t="s">
        <v>20381</v>
      </c>
      <c r="L14" s="211">
        <v>4.522220352E9</v>
      </c>
      <c r="M14" s="211" t="s">
        <v>19809</v>
      </c>
      <c r="N14" s="211" t="s">
        <v>19815</v>
      </c>
      <c r="O14" s="211" t="s">
        <v>20382</v>
      </c>
      <c r="P14" s="211" t="s">
        <v>2165</v>
      </c>
      <c r="Q14" s="230">
        <f>COUNTIF('Hedef Liste Ordu'!A:A,A14)</f>
        <v>0</v>
      </c>
    </row>
    <row r="15" ht="15.75" customHeight="1">
      <c r="A15" s="211" t="s">
        <v>19860</v>
      </c>
      <c r="B15" s="211" t="s">
        <v>19861</v>
      </c>
      <c r="C15" s="212" t="b">
        <v>1</v>
      </c>
      <c r="D15" s="211" t="s">
        <v>1385</v>
      </c>
      <c r="E15" s="213">
        <v>144.0</v>
      </c>
      <c r="F15" s="213">
        <v>0.0</v>
      </c>
      <c r="G15" s="213">
        <v>0.0</v>
      </c>
      <c r="H15" s="213">
        <v>27.0</v>
      </c>
      <c r="I15" s="213">
        <v>27.0</v>
      </c>
      <c r="J15" s="214">
        <v>0.0</v>
      </c>
      <c r="K15" s="211" t="s">
        <v>19862</v>
      </c>
      <c r="L15" s="211">
        <v>4.522505233E9</v>
      </c>
      <c r="M15" s="211" t="s">
        <v>19809</v>
      </c>
      <c r="N15" s="211" t="s">
        <v>1667</v>
      </c>
      <c r="O15" s="211" t="s">
        <v>19863</v>
      </c>
      <c r="P15" s="211" t="s">
        <v>2137</v>
      </c>
      <c r="Q15" s="230">
        <f>COUNTIF('Hedef Liste Ordu'!A:A,A15)</f>
        <v>1</v>
      </c>
    </row>
    <row r="16" ht="15.75" customHeight="1">
      <c r="A16" s="211" t="s">
        <v>19864</v>
      </c>
      <c r="B16" s="211" t="s">
        <v>19865</v>
      </c>
      <c r="C16" s="212" t="b">
        <v>1</v>
      </c>
      <c r="D16" s="211" t="s">
        <v>1832</v>
      </c>
      <c r="E16" s="213">
        <v>106.0</v>
      </c>
      <c r="F16" s="213">
        <v>0.0</v>
      </c>
      <c r="G16" s="213">
        <v>0.0</v>
      </c>
      <c r="H16" s="213">
        <v>15.0</v>
      </c>
      <c r="I16" s="213">
        <v>15.0</v>
      </c>
      <c r="J16" s="214">
        <v>0.0</v>
      </c>
      <c r="K16" s="211" t="s">
        <v>19866</v>
      </c>
      <c r="L16" s="211">
        <v>5.39326795E9</v>
      </c>
      <c r="M16" s="211" t="s">
        <v>19845</v>
      </c>
      <c r="N16" s="211" t="s">
        <v>1592</v>
      </c>
      <c r="O16" s="211" t="s">
        <v>19867</v>
      </c>
      <c r="P16" s="211" t="s">
        <v>2137</v>
      </c>
      <c r="Q16" s="230">
        <f>COUNTIF('Hedef Liste Ordu'!A:A,A16)</f>
        <v>1</v>
      </c>
    </row>
    <row r="17" ht="15.75" customHeight="1">
      <c r="A17" s="211" t="s">
        <v>19874</v>
      </c>
      <c r="B17" s="211" t="s">
        <v>19875</v>
      </c>
      <c r="C17" s="212" t="b">
        <v>1</v>
      </c>
      <c r="D17" s="211" t="s">
        <v>1385</v>
      </c>
      <c r="E17" s="213">
        <v>1526.0</v>
      </c>
      <c r="F17" s="213">
        <v>117.0</v>
      </c>
      <c r="G17" s="213">
        <v>8.0</v>
      </c>
      <c r="H17" s="213">
        <v>32.0</v>
      </c>
      <c r="I17" s="213">
        <v>40.0</v>
      </c>
      <c r="J17" s="214">
        <v>0.2</v>
      </c>
      <c r="K17" s="211" t="s">
        <v>19876</v>
      </c>
      <c r="L17" s="211">
        <v>4.522142327E9</v>
      </c>
      <c r="M17" s="211" t="s">
        <v>19809</v>
      </c>
      <c r="N17" s="211" t="s">
        <v>19877</v>
      </c>
      <c r="O17" s="211" t="s">
        <v>19878</v>
      </c>
      <c r="P17" s="211" t="s">
        <v>2137</v>
      </c>
      <c r="Q17" s="230">
        <f>COUNTIF('Hedef Liste Ordu'!A:A,A17)</f>
        <v>1</v>
      </c>
    </row>
    <row r="18" ht="15.75" customHeight="1">
      <c r="A18" s="211" t="s">
        <v>19868</v>
      </c>
      <c r="B18" s="211" t="s">
        <v>19869</v>
      </c>
      <c r="C18" s="212" t="b">
        <v>1</v>
      </c>
      <c r="D18" s="211" t="s">
        <v>1348</v>
      </c>
      <c r="E18" s="213">
        <v>1471.0</v>
      </c>
      <c r="F18" s="213">
        <v>0.0</v>
      </c>
      <c r="G18" s="213">
        <v>0.0</v>
      </c>
      <c r="H18" s="213">
        <v>110.0</v>
      </c>
      <c r="I18" s="213">
        <v>110.0</v>
      </c>
      <c r="J18" s="214">
        <v>0.0</v>
      </c>
      <c r="K18" s="211" t="s">
        <v>19870</v>
      </c>
      <c r="L18" s="211">
        <v>4.522230276E9</v>
      </c>
      <c r="M18" s="211" t="s">
        <v>19809</v>
      </c>
      <c r="N18" s="211" t="s">
        <v>19871</v>
      </c>
      <c r="O18" s="211" t="s">
        <v>19872</v>
      </c>
      <c r="P18" s="211" t="s">
        <v>2137</v>
      </c>
      <c r="Q18" s="230">
        <f>COUNTIF('Hedef Liste Ordu'!A:A,A18)</f>
        <v>1</v>
      </c>
    </row>
    <row r="19" ht="15.75" customHeight="1">
      <c r="A19" s="211" t="s">
        <v>20383</v>
      </c>
      <c r="B19" s="211" t="s">
        <v>20384</v>
      </c>
      <c r="C19" s="212" t="b">
        <v>1</v>
      </c>
      <c r="D19" s="211" t="s">
        <v>1348</v>
      </c>
      <c r="E19" s="213">
        <v>11209.0</v>
      </c>
      <c r="F19" s="213">
        <v>896.0</v>
      </c>
      <c r="G19" s="213">
        <v>155.0</v>
      </c>
      <c r="H19" s="213">
        <v>0.0</v>
      </c>
      <c r="I19" s="213">
        <v>155.0</v>
      </c>
      <c r="J19" s="214">
        <v>1.0</v>
      </c>
      <c r="K19" s="211" t="s">
        <v>2163</v>
      </c>
      <c r="L19" s="211">
        <v>9.999999999E9</v>
      </c>
      <c r="M19" s="211" t="s">
        <v>19809</v>
      </c>
      <c r="N19" s="211" t="s">
        <v>19815</v>
      </c>
      <c r="O19" s="211" t="s">
        <v>20385</v>
      </c>
      <c r="P19" s="211" t="s">
        <v>2165</v>
      </c>
      <c r="Q19" s="230">
        <f>COUNTIF('Hedef Liste Ordu'!A:A,A19)</f>
        <v>0</v>
      </c>
    </row>
    <row r="20" ht="15.75" customHeight="1">
      <c r="A20" s="211" t="s">
        <v>20386</v>
      </c>
      <c r="B20" s="211" t="s">
        <v>20387</v>
      </c>
      <c r="C20" s="212" t="b">
        <v>1</v>
      </c>
      <c r="D20" s="211" t="s">
        <v>1348</v>
      </c>
      <c r="E20" s="213">
        <v>12710.0</v>
      </c>
      <c r="F20" s="213">
        <v>960.0</v>
      </c>
      <c r="G20" s="213">
        <v>160.0</v>
      </c>
      <c r="H20" s="213">
        <v>0.0</v>
      </c>
      <c r="I20" s="213">
        <v>160.0</v>
      </c>
      <c r="J20" s="214">
        <v>1.0</v>
      </c>
      <c r="K20" s="211" t="s">
        <v>2163</v>
      </c>
      <c r="L20" s="211">
        <v>9.999999999E9</v>
      </c>
      <c r="M20" s="211" t="s">
        <v>19809</v>
      </c>
      <c r="N20" s="211" t="s">
        <v>2520</v>
      </c>
      <c r="O20" s="211" t="s">
        <v>20388</v>
      </c>
      <c r="P20" s="211" t="s">
        <v>2165</v>
      </c>
      <c r="Q20" s="230">
        <f>COUNTIF('Hedef Liste Ordu'!A:A,A20)</f>
        <v>0</v>
      </c>
    </row>
    <row r="21" ht="15.75" customHeight="1">
      <c r="A21" s="211" t="s">
        <v>20389</v>
      </c>
      <c r="B21" s="211" t="s">
        <v>20390</v>
      </c>
      <c r="C21" s="212" t="b">
        <v>1</v>
      </c>
      <c r="D21" s="211" t="s">
        <v>1348</v>
      </c>
      <c r="E21" s="213">
        <v>5893.0</v>
      </c>
      <c r="F21" s="213">
        <v>394.0</v>
      </c>
      <c r="G21" s="213">
        <v>160.0</v>
      </c>
      <c r="H21" s="213">
        <v>0.0</v>
      </c>
      <c r="I21" s="213">
        <v>160.0</v>
      </c>
      <c r="J21" s="214">
        <v>1.0</v>
      </c>
      <c r="K21" s="211" t="s">
        <v>2163</v>
      </c>
      <c r="L21" s="211">
        <v>9.999999999E9</v>
      </c>
      <c r="M21" s="211" t="s">
        <v>19882</v>
      </c>
      <c r="N21" s="211" t="s">
        <v>19883</v>
      </c>
      <c r="O21" s="211" t="s">
        <v>20391</v>
      </c>
      <c r="P21" s="211" t="s">
        <v>2165</v>
      </c>
      <c r="Q21" s="230">
        <f>COUNTIF('Hedef Liste Ordu'!A:A,A21)</f>
        <v>0</v>
      </c>
    </row>
    <row r="22" ht="15.75" customHeight="1">
      <c r="A22" s="211" t="s">
        <v>19879</v>
      </c>
      <c r="B22" s="211" t="s">
        <v>19880</v>
      </c>
      <c r="C22" s="212" t="b">
        <v>1</v>
      </c>
      <c r="D22" s="211" t="s">
        <v>1370</v>
      </c>
      <c r="E22" s="213">
        <v>1931.0</v>
      </c>
      <c r="F22" s="213">
        <v>66.0</v>
      </c>
      <c r="G22" s="213">
        <v>9.0</v>
      </c>
      <c r="H22" s="213">
        <v>12.0</v>
      </c>
      <c r="I22" s="213">
        <v>21.0</v>
      </c>
      <c r="J22" s="214">
        <v>0.43</v>
      </c>
      <c r="K22" s="211" t="s">
        <v>19881</v>
      </c>
      <c r="L22" s="211">
        <v>5.436785859E9</v>
      </c>
      <c r="M22" s="211" t="s">
        <v>19882</v>
      </c>
      <c r="N22" s="211" t="s">
        <v>19883</v>
      </c>
      <c r="O22" s="211" t="s">
        <v>19884</v>
      </c>
      <c r="P22" s="211" t="s">
        <v>2137</v>
      </c>
      <c r="Q22" s="230">
        <f>COUNTIF('Hedef Liste Ordu'!A:A,A22)</f>
        <v>1</v>
      </c>
    </row>
    <row r="23" ht="15.75" customHeight="1">
      <c r="A23" s="211" t="s">
        <v>19908</v>
      </c>
      <c r="B23" s="211" t="s">
        <v>19909</v>
      </c>
      <c r="C23" s="212" t="b">
        <v>1</v>
      </c>
      <c r="D23" s="211" t="s">
        <v>1370</v>
      </c>
      <c r="E23" s="213">
        <v>1757.0</v>
      </c>
      <c r="F23" s="213">
        <v>267.0</v>
      </c>
      <c r="G23" s="213">
        <v>10.0</v>
      </c>
      <c r="H23" s="213">
        <v>17.0</v>
      </c>
      <c r="I23" s="213">
        <v>27.0</v>
      </c>
      <c r="J23" s="214">
        <v>0.37</v>
      </c>
      <c r="K23" s="211" t="s">
        <v>19910</v>
      </c>
      <c r="L23" s="211">
        <v>4.523235552E9</v>
      </c>
      <c r="M23" s="211" t="s">
        <v>19882</v>
      </c>
      <c r="N23" s="211" t="s">
        <v>2434</v>
      </c>
      <c r="O23" s="211" t="s">
        <v>19911</v>
      </c>
      <c r="P23" s="211" t="s">
        <v>2137</v>
      </c>
      <c r="Q23" s="230">
        <f>COUNTIF('Hedef Liste Ordu'!A:A,A23)</f>
        <v>1</v>
      </c>
    </row>
    <row r="24" ht="15.75" customHeight="1">
      <c r="A24" s="211" t="s">
        <v>19912</v>
      </c>
      <c r="B24" s="211" t="s">
        <v>20392</v>
      </c>
      <c r="C24" s="212" t="b">
        <v>1</v>
      </c>
      <c r="D24" s="211" t="s">
        <v>1385</v>
      </c>
      <c r="E24" s="213">
        <v>4059.0</v>
      </c>
      <c r="F24" s="213">
        <v>163.0</v>
      </c>
      <c r="G24" s="213">
        <v>6.0</v>
      </c>
      <c r="H24" s="213">
        <v>9.0</v>
      </c>
      <c r="I24" s="213">
        <v>15.0</v>
      </c>
      <c r="J24" s="214">
        <v>0.4</v>
      </c>
      <c r="K24" s="211" t="s">
        <v>19914</v>
      </c>
      <c r="L24" s="211">
        <v>5.373012506E9</v>
      </c>
      <c r="M24" s="211" t="s">
        <v>19809</v>
      </c>
      <c r="N24" s="211" t="s">
        <v>19915</v>
      </c>
      <c r="O24" s="211" t="s">
        <v>19916</v>
      </c>
      <c r="P24" s="211" t="s">
        <v>2137</v>
      </c>
      <c r="Q24" s="230">
        <f>COUNTIF('Hedef Liste Ordu'!A:A,A24)</f>
        <v>1</v>
      </c>
    </row>
    <row r="25" ht="15.75" customHeight="1">
      <c r="A25" s="211" t="s">
        <v>19918</v>
      </c>
      <c r="B25" s="211" t="s">
        <v>19919</v>
      </c>
      <c r="C25" s="212" t="b">
        <v>1</v>
      </c>
      <c r="D25" s="211" t="s">
        <v>1443</v>
      </c>
      <c r="E25" s="213">
        <v>16.0</v>
      </c>
      <c r="F25" s="213">
        <v>13.0</v>
      </c>
      <c r="G25" s="213">
        <v>0.0</v>
      </c>
      <c r="H25" s="213">
        <v>28.0</v>
      </c>
      <c r="I25" s="213">
        <v>28.0</v>
      </c>
      <c r="J25" s="214">
        <v>0.0</v>
      </c>
      <c r="K25" s="211" t="s">
        <v>19920</v>
      </c>
      <c r="L25" s="211">
        <v>5.30352163E9</v>
      </c>
      <c r="M25" s="211" t="s">
        <v>19809</v>
      </c>
      <c r="N25" s="211" t="s">
        <v>11364</v>
      </c>
      <c r="O25" s="211" t="s">
        <v>19921</v>
      </c>
      <c r="P25" s="211" t="s">
        <v>2137</v>
      </c>
      <c r="Q25" s="230">
        <f>COUNTIF('Hedef Liste Ordu'!A:A,A25)</f>
        <v>1</v>
      </c>
    </row>
    <row r="26" ht="15.75" customHeight="1">
      <c r="A26" s="211" t="s">
        <v>19885</v>
      </c>
      <c r="B26" s="211" t="s">
        <v>19886</v>
      </c>
      <c r="C26" s="212" t="b">
        <v>1</v>
      </c>
      <c r="D26" s="211" t="s">
        <v>1378</v>
      </c>
      <c r="E26" s="213">
        <v>531.0</v>
      </c>
      <c r="F26" s="213">
        <v>31.0</v>
      </c>
      <c r="G26" s="213">
        <v>0.0</v>
      </c>
      <c r="H26" s="213">
        <v>14.0</v>
      </c>
      <c r="I26" s="213">
        <v>14.0</v>
      </c>
      <c r="J26" s="214">
        <v>0.0</v>
      </c>
      <c r="K26" s="211" t="s">
        <v>19887</v>
      </c>
      <c r="L26" s="211">
        <v>5.435100052E9</v>
      </c>
      <c r="M26" s="211" t="s">
        <v>19882</v>
      </c>
      <c r="N26" s="211" t="s">
        <v>19883</v>
      </c>
      <c r="O26" s="211" t="s">
        <v>19888</v>
      </c>
      <c r="P26" s="211" t="s">
        <v>2137</v>
      </c>
      <c r="Q26" s="230">
        <f>COUNTIF('Hedef Liste Ordu'!A:A,A26)</f>
        <v>1</v>
      </c>
    </row>
    <row r="27" ht="15.75" customHeight="1">
      <c r="A27" s="211" t="s">
        <v>19890</v>
      </c>
      <c r="B27" s="211" t="s">
        <v>19891</v>
      </c>
      <c r="C27" s="212" t="b">
        <v>1</v>
      </c>
      <c r="D27" s="211" t="s">
        <v>1348</v>
      </c>
      <c r="E27" s="213">
        <v>118.0</v>
      </c>
      <c r="F27" s="213">
        <v>0.0</v>
      </c>
      <c r="G27" s="213">
        <v>0.0</v>
      </c>
      <c r="H27" s="213">
        <v>10.0</v>
      </c>
      <c r="I27" s="213">
        <v>10.0</v>
      </c>
      <c r="J27" s="214">
        <v>0.0</v>
      </c>
      <c r="K27" s="211" t="s">
        <v>19892</v>
      </c>
      <c r="L27" s="211">
        <v>4.527779222E9</v>
      </c>
      <c r="M27" s="211" t="s">
        <v>19809</v>
      </c>
      <c r="N27" s="211" t="s">
        <v>1667</v>
      </c>
      <c r="O27" s="211" t="s">
        <v>19893</v>
      </c>
      <c r="P27" s="211" t="s">
        <v>2137</v>
      </c>
      <c r="Q27" s="230">
        <f>COUNTIF('Hedef Liste Ordu'!A:A,A27)</f>
        <v>1</v>
      </c>
    </row>
    <row r="28" ht="15.75" customHeight="1">
      <c r="A28" s="211" t="s">
        <v>19895</v>
      </c>
      <c r="B28" s="211" t="s">
        <v>19896</v>
      </c>
      <c r="C28" s="212" t="b">
        <v>1</v>
      </c>
      <c r="D28" s="211" t="s">
        <v>1443</v>
      </c>
      <c r="E28" s="213">
        <v>2374.0</v>
      </c>
      <c r="F28" s="213">
        <v>222.0</v>
      </c>
      <c r="G28" s="213">
        <v>0.0</v>
      </c>
      <c r="H28" s="213">
        <v>22.0</v>
      </c>
      <c r="I28" s="213">
        <v>22.0</v>
      </c>
      <c r="J28" s="214">
        <v>0.0</v>
      </c>
      <c r="K28" s="211" t="s">
        <v>19897</v>
      </c>
      <c r="L28" s="211">
        <v>5.318245752E9</v>
      </c>
      <c r="M28" s="211" t="s">
        <v>19809</v>
      </c>
      <c r="N28" s="211" t="s">
        <v>19815</v>
      </c>
      <c r="O28" s="211" t="s">
        <v>19898</v>
      </c>
      <c r="P28" s="211" t="s">
        <v>2137</v>
      </c>
      <c r="Q28" s="230">
        <f>COUNTIF('Hedef Liste Ordu'!A:A,A28)</f>
        <v>1</v>
      </c>
    </row>
    <row r="29" ht="15.75" customHeight="1">
      <c r="A29" s="211" t="s">
        <v>19899</v>
      </c>
      <c r="B29" s="211" t="s">
        <v>19900</v>
      </c>
      <c r="C29" s="212" t="b">
        <v>1</v>
      </c>
      <c r="D29" s="211" t="s">
        <v>1370</v>
      </c>
      <c r="E29" s="213">
        <v>318.0</v>
      </c>
      <c r="F29" s="213">
        <v>133.0</v>
      </c>
      <c r="G29" s="213">
        <v>0.0</v>
      </c>
      <c r="H29" s="213">
        <v>22.0</v>
      </c>
      <c r="I29" s="213">
        <v>22.0</v>
      </c>
      <c r="J29" s="214">
        <v>0.0</v>
      </c>
      <c r="K29" s="211" t="s">
        <v>19901</v>
      </c>
      <c r="L29" s="211">
        <v>4.528884488E9</v>
      </c>
      <c r="M29" s="211" t="s">
        <v>19809</v>
      </c>
      <c r="N29" s="211" t="s">
        <v>19851</v>
      </c>
      <c r="O29" s="211" t="s">
        <v>19902</v>
      </c>
      <c r="P29" s="211" t="s">
        <v>2137</v>
      </c>
      <c r="Q29" s="230">
        <f>COUNTIF('Hedef Liste Ordu'!A:A,A29)</f>
        <v>1</v>
      </c>
    </row>
    <row r="30" ht="15.75" customHeight="1">
      <c r="A30" s="211" t="s">
        <v>19903</v>
      </c>
      <c r="B30" s="211" t="s">
        <v>19904</v>
      </c>
      <c r="C30" s="212" t="b">
        <v>1</v>
      </c>
      <c r="D30" s="211" t="s">
        <v>1370</v>
      </c>
      <c r="E30" s="213">
        <v>11800.0</v>
      </c>
      <c r="F30" s="213">
        <v>1322.0</v>
      </c>
      <c r="G30" s="213">
        <v>0.0</v>
      </c>
      <c r="H30" s="213">
        <v>45.0</v>
      </c>
      <c r="I30" s="213">
        <v>45.0</v>
      </c>
      <c r="J30" s="214">
        <v>0.0</v>
      </c>
      <c r="K30" s="211" t="s">
        <v>19905</v>
      </c>
      <c r="L30" s="211">
        <v>4.52234606E9</v>
      </c>
      <c r="M30" s="211" t="s">
        <v>19809</v>
      </c>
      <c r="N30" s="211" t="s">
        <v>19851</v>
      </c>
      <c r="O30" s="211" t="s">
        <v>19906</v>
      </c>
      <c r="P30" s="211" t="s">
        <v>2137</v>
      </c>
      <c r="Q30" s="230">
        <f>COUNTIF('Hedef Liste Ordu'!A:A,A30)</f>
        <v>1</v>
      </c>
    </row>
    <row r="31" ht="15.75" customHeight="1">
      <c r="A31" s="211" t="s">
        <v>20393</v>
      </c>
      <c r="B31" s="211" t="s">
        <v>20394</v>
      </c>
      <c r="C31" s="212" t="b">
        <v>1</v>
      </c>
      <c r="D31" s="211" t="s">
        <v>1364</v>
      </c>
      <c r="E31" s="213">
        <v>539.0</v>
      </c>
      <c r="F31" s="213">
        <v>52.0</v>
      </c>
      <c r="G31" s="213">
        <v>8.0</v>
      </c>
      <c r="H31" s="213">
        <v>6.0</v>
      </c>
      <c r="I31" s="213">
        <v>14.0</v>
      </c>
      <c r="J31" s="214">
        <v>0.57</v>
      </c>
      <c r="K31" s="211" t="s">
        <v>20395</v>
      </c>
      <c r="L31" s="211">
        <v>5.366787677E9</v>
      </c>
      <c r="M31" s="211" t="s">
        <v>19882</v>
      </c>
      <c r="N31" s="211" t="s">
        <v>19883</v>
      </c>
      <c r="O31" s="211" t="s">
        <v>20396</v>
      </c>
      <c r="P31" s="211" t="s">
        <v>2137</v>
      </c>
      <c r="Q31" s="230">
        <f>COUNTIF('Hedef Liste Ordu'!A:A,A31)</f>
        <v>0</v>
      </c>
    </row>
    <row r="32" ht="15.75" customHeight="1">
      <c r="A32" s="211" t="s">
        <v>19922</v>
      </c>
      <c r="B32" s="211" t="s">
        <v>19923</v>
      </c>
      <c r="C32" s="212" t="b">
        <v>1</v>
      </c>
      <c r="D32" s="211" t="s">
        <v>1364</v>
      </c>
      <c r="E32" s="213">
        <v>295.0</v>
      </c>
      <c r="F32" s="213">
        <v>17.0</v>
      </c>
      <c r="G32" s="213">
        <v>6.0</v>
      </c>
      <c r="H32" s="213">
        <v>4.0</v>
      </c>
      <c r="I32" s="213">
        <v>10.0</v>
      </c>
      <c r="J32" s="214">
        <v>0.6</v>
      </c>
      <c r="K32" s="211" t="s">
        <v>19924</v>
      </c>
      <c r="L32" s="211">
        <v>5.436540522E9</v>
      </c>
      <c r="M32" s="211" t="s">
        <v>19882</v>
      </c>
      <c r="N32" s="211" t="s">
        <v>19925</v>
      </c>
      <c r="O32" s="211" t="s">
        <v>19926</v>
      </c>
      <c r="P32" s="211" t="s">
        <v>2137</v>
      </c>
      <c r="Q32" s="230">
        <f>COUNTIF('Hedef Liste Ordu'!A:A,A32)</f>
        <v>1</v>
      </c>
    </row>
    <row r="33" ht="15.75" customHeight="1">
      <c r="A33" s="211" t="s">
        <v>20397</v>
      </c>
      <c r="B33" s="211" t="s">
        <v>20398</v>
      </c>
      <c r="C33" s="212" t="b">
        <v>1</v>
      </c>
      <c r="D33" s="211" t="s">
        <v>1364</v>
      </c>
      <c r="E33" s="213">
        <v>4.0</v>
      </c>
      <c r="F33" s="213">
        <v>0.0</v>
      </c>
      <c r="G33" s="213">
        <v>40.0</v>
      </c>
      <c r="H33" s="213">
        <v>2.0</v>
      </c>
      <c r="I33" s="213">
        <v>42.0</v>
      </c>
      <c r="J33" s="214">
        <v>0.95</v>
      </c>
      <c r="K33" s="211" t="s">
        <v>20399</v>
      </c>
      <c r="L33" s="211">
        <v>5.444675253E9</v>
      </c>
      <c r="M33" s="211" t="s">
        <v>19809</v>
      </c>
      <c r="N33" s="211" t="s">
        <v>19815</v>
      </c>
      <c r="O33" s="211" t="s">
        <v>20400</v>
      </c>
      <c r="P33" s="211" t="s">
        <v>2165</v>
      </c>
      <c r="Q33" s="230">
        <f>COUNTIF('Hedef Liste Ordu'!A:A,A33)</f>
        <v>0</v>
      </c>
    </row>
    <row r="34" ht="15.75" customHeight="1">
      <c r="A34" s="211" t="s">
        <v>19927</v>
      </c>
      <c r="B34" s="211" t="s">
        <v>19928</v>
      </c>
      <c r="C34" s="212" t="b">
        <v>0</v>
      </c>
      <c r="D34" s="211" t="s">
        <v>1832</v>
      </c>
      <c r="E34" s="213">
        <v>0.0</v>
      </c>
      <c r="F34" s="213">
        <v>0.0</v>
      </c>
      <c r="G34" s="213">
        <v>0.0</v>
      </c>
      <c r="H34" s="213">
        <v>8.0</v>
      </c>
      <c r="I34" s="213">
        <v>8.0</v>
      </c>
      <c r="J34" s="214">
        <v>0.0</v>
      </c>
      <c r="K34" s="211" t="s">
        <v>19929</v>
      </c>
      <c r="L34" s="211">
        <v>4.522339607E9</v>
      </c>
      <c r="M34" s="211" t="s">
        <v>19809</v>
      </c>
      <c r="N34" s="211" t="s">
        <v>19851</v>
      </c>
      <c r="O34" s="211" t="s">
        <v>19930</v>
      </c>
      <c r="P34" s="211" t="s">
        <v>2137</v>
      </c>
      <c r="Q34" s="230">
        <f>COUNTIF('Hedef Liste Ordu'!A:A,A34)</f>
        <v>1</v>
      </c>
    </row>
    <row r="35" ht="15.75" customHeight="1">
      <c r="A35" s="211" t="s">
        <v>20401</v>
      </c>
      <c r="B35" s="211" t="s">
        <v>20402</v>
      </c>
      <c r="C35" s="212" t="b">
        <v>1</v>
      </c>
      <c r="D35" s="211" t="s">
        <v>1577</v>
      </c>
      <c r="E35" s="213">
        <v>6080.0</v>
      </c>
      <c r="F35" s="213">
        <v>497.0</v>
      </c>
      <c r="G35" s="213">
        <v>83.0</v>
      </c>
      <c r="H35" s="213">
        <v>5.0</v>
      </c>
      <c r="I35" s="213">
        <v>88.0</v>
      </c>
      <c r="J35" s="214">
        <v>0.94</v>
      </c>
      <c r="K35" s="211" t="s">
        <v>20403</v>
      </c>
      <c r="L35" s="211">
        <v>4.528888003E9</v>
      </c>
      <c r="M35" s="211" t="s">
        <v>19809</v>
      </c>
      <c r="N35" s="211" t="s">
        <v>2520</v>
      </c>
      <c r="O35" s="211" t="s">
        <v>20404</v>
      </c>
      <c r="P35" s="211" t="s">
        <v>2165</v>
      </c>
      <c r="Q35" s="230">
        <f>COUNTIF('Hedef Liste Ordu'!A:A,A35)</f>
        <v>0</v>
      </c>
    </row>
    <row r="36" ht="15.75" customHeight="1">
      <c r="A36" s="211" t="s">
        <v>19931</v>
      </c>
      <c r="B36" s="211" t="s">
        <v>19932</v>
      </c>
      <c r="C36" s="212" t="b">
        <v>1</v>
      </c>
      <c r="D36" s="211" t="s">
        <v>1370</v>
      </c>
      <c r="E36" s="213">
        <v>3968.0</v>
      </c>
      <c r="F36" s="213">
        <v>168.0</v>
      </c>
      <c r="G36" s="213">
        <v>0.0</v>
      </c>
      <c r="H36" s="213">
        <v>19.0</v>
      </c>
      <c r="I36" s="213">
        <v>19.0</v>
      </c>
      <c r="J36" s="214">
        <v>0.0</v>
      </c>
      <c r="K36" s="211" t="s">
        <v>19933</v>
      </c>
      <c r="L36" s="211">
        <v>4.522223345E9</v>
      </c>
      <c r="M36" s="211" t="s">
        <v>19809</v>
      </c>
      <c r="N36" s="211" t="s">
        <v>19815</v>
      </c>
      <c r="O36" s="211" t="s">
        <v>19934</v>
      </c>
      <c r="P36" s="211" t="s">
        <v>2137</v>
      </c>
      <c r="Q36" s="230">
        <f>COUNTIF('Hedef Liste Ordu'!A:A,A36)</f>
        <v>1</v>
      </c>
    </row>
    <row r="37" ht="15.75" customHeight="1">
      <c r="A37" s="211" t="s">
        <v>19936</v>
      </c>
      <c r="B37" s="211" t="s">
        <v>19937</v>
      </c>
      <c r="C37" s="212" t="b">
        <v>1</v>
      </c>
      <c r="D37" s="211" t="s">
        <v>1370</v>
      </c>
      <c r="E37" s="213">
        <v>2666.0</v>
      </c>
      <c r="F37" s="213">
        <v>80.0</v>
      </c>
      <c r="G37" s="213">
        <v>0.0</v>
      </c>
      <c r="H37" s="213">
        <v>19.0</v>
      </c>
      <c r="I37" s="213">
        <v>19.0</v>
      </c>
      <c r="J37" s="214">
        <v>0.0</v>
      </c>
      <c r="K37" s="211" t="s">
        <v>19938</v>
      </c>
      <c r="L37" s="211">
        <v>4.526668088E9</v>
      </c>
      <c r="M37" s="211" t="s">
        <v>19845</v>
      </c>
      <c r="N37" s="211" t="s">
        <v>19846</v>
      </c>
      <c r="O37" s="211" t="s">
        <v>19939</v>
      </c>
      <c r="P37" s="211" t="s">
        <v>2137</v>
      </c>
      <c r="Q37" s="230">
        <f>COUNTIF('Hedef Liste Ordu'!A:A,A37)</f>
        <v>1</v>
      </c>
    </row>
    <row r="38" ht="15.75" customHeight="1">
      <c r="A38" s="211" t="s">
        <v>19940</v>
      </c>
      <c r="B38" s="211" t="s">
        <v>19941</v>
      </c>
      <c r="C38" s="212" t="b">
        <v>1</v>
      </c>
      <c r="D38" s="211" t="s">
        <v>1370</v>
      </c>
      <c r="E38" s="213">
        <v>2775.0</v>
      </c>
      <c r="F38" s="213">
        <v>151.0</v>
      </c>
      <c r="G38" s="213">
        <v>0.0</v>
      </c>
      <c r="H38" s="213">
        <v>22.0</v>
      </c>
      <c r="I38" s="213">
        <v>22.0</v>
      </c>
      <c r="J38" s="214">
        <v>0.0</v>
      </c>
      <c r="K38" s="211" t="s">
        <v>4037</v>
      </c>
      <c r="L38" s="211">
        <v>4.523330102E9</v>
      </c>
      <c r="M38" s="211" t="s">
        <v>19882</v>
      </c>
      <c r="N38" s="211" t="s">
        <v>19883</v>
      </c>
      <c r="O38" s="211" t="s">
        <v>19942</v>
      </c>
      <c r="P38" s="211" t="s">
        <v>2137</v>
      </c>
      <c r="Q38" s="230">
        <f>COUNTIF('Hedef Liste Ordu'!A:A,A38)</f>
        <v>1</v>
      </c>
    </row>
    <row r="39" ht="15.75" customHeight="1">
      <c r="A39" s="211" t="s">
        <v>19943</v>
      </c>
      <c r="B39" s="211" t="s">
        <v>19944</v>
      </c>
      <c r="C39" s="212" t="b">
        <v>1</v>
      </c>
      <c r="D39" s="211" t="s">
        <v>1370</v>
      </c>
      <c r="E39" s="213">
        <v>308.0</v>
      </c>
      <c r="F39" s="213">
        <v>194.0</v>
      </c>
      <c r="G39" s="213">
        <v>0.0</v>
      </c>
      <c r="H39" s="213">
        <v>12.0</v>
      </c>
      <c r="I39" s="213">
        <v>12.0</v>
      </c>
      <c r="J39" s="214">
        <v>0.0</v>
      </c>
      <c r="K39" s="211" t="s">
        <v>19945</v>
      </c>
      <c r="L39" s="211">
        <v>4.524071212E9</v>
      </c>
      <c r="M39" s="211" t="s">
        <v>19845</v>
      </c>
      <c r="N39" s="211" t="s">
        <v>19846</v>
      </c>
      <c r="O39" s="211" t="s">
        <v>19946</v>
      </c>
      <c r="P39" s="211" t="s">
        <v>2137</v>
      </c>
      <c r="Q39" s="230">
        <f>COUNTIF('Hedef Liste Ordu'!A:A,A39)</f>
        <v>1</v>
      </c>
    </row>
    <row r="40" ht="15.75" customHeight="1">
      <c r="A40" s="211" t="s">
        <v>20405</v>
      </c>
      <c r="B40" s="211" t="s">
        <v>20406</v>
      </c>
      <c r="C40" s="212" t="b">
        <v>1</v>
      </c>
      <c r="D40" s="211" t="s">
        <v>1577</v>
      </c>
      <c r="E40" s="213">
        <v>2630.0</v>
      </c>
      <c r="F40" s="213">
        <v>122.0</v>
      </c>
      <c r="G40" s="213">
        <v>70.0</v>
      </c>
      <c r="H40" s="213">
        <v>31.0</v>
      </c>
      <c r="I40" s="213">
        <v>101.0</v>
      </c>
      <c r="J40" s="214">
        <v>0.69</v>
      </c>
      <c r="K40" s="211" t="s">
        <v>2186</v>
      </c>
      <c r="L40" s="211">
        <v>4.522501122E9</v>
      </c>
      <c r="M40" s="211" t="s">
        <v>19809</v>
      </c>
      <c r="N40" s="211" t="s">
        <v>2520</v>
      </c>
      <c r="O40" s="211" t="s">
        <v>20407</v>
      </c>
      <c r="P40" s="211" t="s">
        <v>2165</v>
      </c>
      <c r="Q40" s="230">
        <f>COUNTIF('Hedef Liste Ordu'!A:A,A40)</f>
        <v>0</v>
      </c>
    </row>
    <row r="41" ht="15.75" customHeight="1">
      <c r="A41" s="211" t="s">
        <v>20408</v>
      </c>
      <c r="B41" s="211" t="s">
        <v>20409</v>
      </c>
      <c r="C41" s="212" t="b">
        <v>1</v>
      </c>
      <c r="D41" s="211" t="s">
        <v>1577</v>
      </c>
      <c r="E41" s="213">
        <v>2599.0</v>
      </c>
      <c r="F41" s="213">
        <v>91.0</v>
      </c>
      <c r="G41" s="213">
        <v>68.0</v>
      </c>
      <c r="H41" s="213">
        <v>31.0</v>
      </c>
      <c r="I41" s="213">
        <v>99.0</v>
      </c>
      <c r="J41" s="214">
        <v>0.69</v>
      </c>
      <c r="K41" s="211" t="s">
        <v>2186</v>
      </c>
      <c r="L41" s="211">
        <v>4.522132525E9</v>
      </c>
      <c r="M41" s="211" t="s">
        <v>19809</v>
      </c>
      <c r="N41" s="211" t="s">
        <v>1667</v>
      </c>
      <c r="O41" s="211" t="s">
        <v>20410</v>
      </c>
      <c r="P41" s="211" t="s">
        <v>2165</v>
      </c>
      <c r="Q41" s="230">
        <f>COUNTIF('Hedef Liste Ordu'!A:A,A41)</f>
        <v>0</v>
      </c>
    </row>
    <row r="42" ht="15.75" customHeight="1">
      <c r="A42" s="211" t="s">
        <v>20411</v>
      </c>
      <c r="B42" s="211" t="s">
        <v>20412</v>
      </c>
      <c r="C42" s="212" t="b">
        <v>1</v>
      </c>
      <c r="D42" s="211" t="s">
        <v>1577</v>
      </c>
      <c r="E42" s="213">
        <v>79.0</v>
      </c>
      <c r="F42" s="213">
        <v>60.0</v>
      </c>
      <c r="G42" s="213">
        <v>67.0</v>
      </c>
      <c r="H42" s="213">
        <v>25.0</v>
      </c>
      <c r="I42" s="213">
        <v>92.0</v>
      </c>
      <c r="J42" s="214">
        <v>0.73</v>
      </c>
      <c r="K42" s="211" t="s">
        <v>2186</v>
      </c>
      <c r="L42" s="211">
        <v>4.524233366E9</v>
      </c>
      <c r="M42" s="211" t="s">
        <v>19845</v>
      </c>
      <c r="N42" s="211" t="s">
        <v>1366</v>
      </c>
      <c r="O42" s="211" t="s">
        <v>20413</v>
      </c>
      <c r="P42" s="211" t="s">
        <v>2165</v>
      </c>
      <c r="Q42" s="230">
        <f>COUNTIF('Hedef Liste Ordu'!A:A,A42)</f>
        <v>0</v>
      </c>
    </row>
    <row r="43" ht="15.75" customHeight="1">
      <c r="A43" s="211" t="s">
        <v>20414</v>
      </c>
      <c r="B43" s="211" t="s">
        <v>20415</v>
      </c>
      <c r="C43" s="212" t="b">
        <v>1</v>
      </c>
      <c r="D43" s="211" t="s">
        <v>1577</v>
      </c>
      <c r="E43" s="213">
        <v>76.0</v>
      </c>
      <c r="F43" s="213">
        <v>57.0</v>
      </c>
      <c r="G43" s="213">
        <v>68.0</v>
      </c>
      <c r="H43" s="213">
        <v>25.0</v>
      </c>
      <c r="I43" s="213">
        <v>93.0</v>
      </c>
      <c r="J43" s="214">
        <v>0.73</v>
      </c>
      <c r="K43" s="211" t="s">
        <v>2186</v>
      </c>
      <c r="L43" s="211">
        <v>4.523337676E9</v>
      </c>
      <c r="M43" s="211" t="s">
        <v>19882</v>
      </c>
      <c r="N43" s="211" t="s">
        <v>19883</v>
      </c>
      <c r="O43" s="211" t="s">
        <v>20416</v>
      </c>
      <c r="P43" s="211" t="s">
        <v>2165</v>
      </c>
      <c r="Q43" s="230">
        <f>COUNTIF('Hedef Liste Ordu'!A:A,A43)</f>
        <v>0</v>
      </c>
    </row>
    <row r="44" ht="15.75" customHeight="1">
      <c r="A44" s="211" t="s">
        <v>19947</v>
      </c>
      <c r="B44" s="211" t="s">
        <v>19948</v>
      </c>
      <c r="C44" s="212" t="b">
        <v>1</v>
      </c>
      <c r="D44" s="211" t="s">
        <v>1370</v>
      </c>
      <c r="E44" s="213">
        <v>7108.0</v>
      </c>
      <c r="F44" s="213">
        <v>438.0</v>
      </c>
      <c r="G44" s="213">
        <v>0.0</v>
      </c>
      <c r="H44" s="213">
        <v>33.0</v>
      </c>
      <c r="I44" s="213">
        <v>33.0</v>
      </c>
      <c r="J44" s="214">
        <v>0.0</v>
      </c>
      <c r="K44" s="211" t="s">
        <v>19949</v>
      </c>
      <c r="L44" s="211">
        <v>5.526660647E9</v>
      </c>
      <c r="M44" s="211" t="s">
        <v>19809</v>
      </c>
      <c r="N44" s="211" t="s">
        <v>19851</v>
      </c>
      <c r="O44" s="211" t="s">
        <v>19950</v>
      </c>
      <c r="P44" s="211" t="s">
        <v>2137</v>
      </c>
      <c r="Q44" s="230">
        <f>COUNTIF('Hedef Liste Ordu'!A:A,A44)</f>
        <v>1</v>
      </c>
    </row>
    <row r="45" ht="15.75" customHeight="1">
      <c r="A45" s="211" t="s">
        <v>19963</v>
      </c>
      <c r="B45" s="211" t="s">
        <v>19964</v>
      </c>
      <c r="C45" s="212" t="b">
        <v>1</v>
      </c>
      <c r="D45" s="211" t="s">
        <v>1370</v>
      </c>
      <c r="E45" s="213">
        <v>5230.0</v>
      </c>
      <c r="F45" s="213">
        <v>520.0</v>
      </c>
      <c r="G45" s="213">
        <v>0.0</v>
      </c>
      <c r="H45" s="213">
        <v>29.0</v>
      </c>
      <c r="I45" s="213">
        <v>29.0</v>
      </c>
      <c r="J45" s="214">
        <v>0.0</v>
      </c>
      <c r="K45" s="211" t="s">
        <v>19965</v>
      </c>
      <c r="L45" s="211">
        <v>4.522122422E9</v>
      </c>
      <c r="M45" s="211" t="s">
        <v>19809</v>
      </c>
      <c r="N45" s="211" t="s">
        <v>19858</v>
      </c>
      <c r="O45" s="211" t="s">
        <v>19966</v>
      </c>
      <c r="P45" s="211" t="s">
        <v>2137</v>
      </c>
      <c r="Q45" s="230">
        <f>COUNTIF('Hedef Liste Ordu'!A:A,A45)</f>
        <v>1</v>
      </c>
    </row>
    <row r="46" ht="15.75" customHeight="1">
      <c r="A46" s="211" t="s">
        <v>19952</v>
      </c>
      <c r="B46" s="211" t="s">
        <v>19953</v>
      </c>
      <c r="C46" s="212" t="b">
        <v>1</v>
      </c>
      <c r="D46" s="211" t="s">
        <v>1370</v>
      </c>
      <c r="E46" s="213">
        <v>287.0</v>
      </c>
      <c r="F46" s="213">
        <v>170.0</v>
      </c>
      <c r="G46" s="213">
        <v>0.0</v>
      </c>
      <c r="H46" s="213">
        <v>9.0</v>
      </c>
      <c r="I46" s="213">
        <v>9.0</v>
      </c>
      <c r="J46" s="214">
        <v>0.0</v>
      </c>
      <c r="K46" s="211" t="s">
        <v>19945</v>
      </c>
      <c r="L46" s="211">
        <v>4.523237878E9</v>
      </c>
      <c r="M46" s="211" t="s">
        <v>19882</v>
      </c>
      <c r="N46" s="211" t="s">
        <v>19883</v>
      </c>
      <c r="O46" s="211" t="s">
        <v>19942</v>
      </c>
      <c r="P46" s="211" t="s">
        <v>2137</v>
      </c>
      <c r="Q46" s="230">
        <f>COUNTIF('Hedef Liste Ordu'!A:A,A46)</f>
        <v>1</v>
      </c>
    </row>
    <row r="47" ht="15.75" customHeight="1">
      <c r="A47" s="211" t="s">
        <v>19955</v>
      </c>
      <c r="B47" s="211" t="s">
        <v>19956</v>
      </c>
      <c r="C47" s="212" t="b">
        <v>1</v>
      </c>
      <c r="D47" s="211" t="s">
        <v>1370</v>
      </c>
      <c r="E47" s="213">
        <v>2704.0</v>
      </c>
      <c r="F47" s="213">
        <v>228.0</v>
      </c>
      <c r="G47" s="213">
        <v>13.0</v>
      </c>
      <c r="H47" s="213">
        <v>9.0</v>
      </c>
      <c r="I47" s="213">
        <v>22.0</v>
      </c>
      <c r="J47" s="214">
        <v>0.59</v>
      </c>
      <c r="K47" s="211" t="s">
        <v>19957</v>
      </c>
      <c r="L47" s="211">
        <v>4.522223434E9</v>
      </c>
      <c r="M47" s="211" t="s">
        <v>19809</v>
      </c>
      <c r="N47" s="211" t="s">
        <v>19815</v>
      </c>
      <c r="O47" s="211" t="s">
        <v>19958</v>
      </c>
      <c r="P47" s="211" t="s">
        <v>2137</v>
      </c>
      <c r="Q47" s="230">
        <f>COUNTIF('Hedef Liste Ordu'!A:A,A47)</f>
        <v>1</v>
      </c>
    </row>
    <row r="48" ht="15.75" customHeight="1">
      <c r="A48" s="211" t="s">
        <v>19959</v>
      </c>
      <c r="B48" s="211" t="s">
        <v>19960</v>
      </c>
      <c r="C48" s="212" t="b">
        <v>0</v>
      </c>
      <c r="D48" s="211" t="s">
        <v>1597</v>
      </c>
      <c r="E48" s="213">
        <v>83.0</v>
      </c>
      <c r="F48" s="213">
        <v>0.0</v>
      </c>
      <c r="G48" s="213">
        <v>0.0</v>
      </c>
      <c r="H48" s="213">
        <v>24.0</v>
      </c>
      <c r="I48" s="213">
        <v>24.0</v>
      </c>
      <c r="J48" s="214">
        <v>0.0</v>
      </c>
      <c r="K48" s="211" t="s">
        <v>19961</v>
      </c>
      <c r="L48" s="211">
        <v>4.523237313E9</v>
      </c>
      <c r="M48" s="211" t="s">
        <v>19882</v>
      </c>
      <c r="N48" s="211" t="s">
        <v>19883</v>
      </c>
      <c r="O48" s="211" t="s">
        <v>19962</v>
      </c>
      <c r="P48" s="211" t="s">
        <v>2137</v>
      </c>
      <c r="Q48" s="230">
        <f>COUNTIF('Hedef Liste Ordu'!A:A,A48)</f>
        <v>1</v>
      </c>
    </row>
    <row r="49" ht="15.75" customHeight="1">
      <c r="A49" s="211" t="s">
        <v>19968</v>
      </c>
      <c r="B49" s="211" t="s">
        <v>19969</v>
      </c>
      <c r="C49" s="212" t="b">
        <v>1</v>
      </c>
      <c r="D49" s="211" t="s">
        <v>1370</v>
      </c>
      <c r="E49" s="213">
        <v>1501.0</v>
      </c>
      <c r="F49" s="213">
        <v>108.0</v>
      </c>
      <c r="G49" s="213">
        <v>18.0</v>
      </c>
      <c r="H49" s="213">
        <v>15.0</v>
      </c>
      <c r="I49" s="213">
        <v>33.0</v>
      </c>
      <c r="J49" s="214">
        <v>0.55</v>
      </c>
      <c r="K49" s="211" t="s">
        <v>19970</v>
      </c>
      <c r="L49" s="211">
        <v>4.522223232E9</v>
      </c>
      <c r="M49" s="211" t="s">
        <v>19809</v>
      </c>
      <c r="N49" s="211" t="s">
        <v>19858</v>
      </c>
      <c r="O49" s="211" t="s">
        <v>19971</v>
      </c>
      <c r="P49" s="211" t="s">
        <v>2137</v>
      </c>
      <c r="Q49" s="230">
        <f>COUNTIF('Hedef Liste Ordu'!A:A,A49)</f>
        <v>1</v>
      </c>
    </row>
    <row r="50" ht="15.75" customHeight="1">
      <c r="A50" s="211" t="s">
        <v>19972</v>
      </c>
      <c r="B50" s="211" t="s">
        <v>19973</v>
      </c>
      <c r="C50" s="212" t="b">
        <v>1</v>
      </c>
      <c r="D50" s="211" t="s">
        <v>1789</v>
      </c>
      <c r="E50" s="213">
        <v>165.0</v>
      </c>
      <c r="F50" s="213">
        <v>9.0</v>
      </c>
      <c r="G50" s="213">
        <v>22.0</v>
      </c>
      <c r="H50" s="213">
        <v>18.0</v>
      </c>
      <c r="I50" s="213">
        <v>40.0</v>
      </c>
      <c r="J50" s="214">
        <v>0.55</v>
      </c>
      <c r="K50" s="211" t="s">
        <v>19974</v>
      </c>
      <c r="L50" s="211">
        <v>5.44101505E9</v>
      </c>
      <c r="M50" s="211" t="s">
        <v>19809</v>
      </c>
      <c r="N50" s="211" t="s">
        <v>2520</v>
      </c>
      <c r="O50" s="211" t="s">
        <v>19975</v>
      </c>
      <c r="P50" s="211" t="s">
        <v>2137</v>
      </c>
      <c r="Q50" s="230">
        <f>COUNTIF('Hedef Liste Ordu'!A:A,A50)</f>
        <v>1</v>
      </c>
    </row>
    <row r="51" ht="15.75" customHeight="1">
      <c r="A51" s="211" t="s">
        <v>19977</v>
      </c>
      <c r="B51" s="211" t="s">
        <v>19978</v>
      </c>
      <c r="C51" s="212" t="b">
        <v>1</v>
      </c>
      <c r="D51" s="211" t="s">
        <v>1507</v>
      </c>
      <c r="E51" s="213">
        <v>251.0</v>
      </c>
      <c r="F51" s="213">
        <v>50.0</v>
      </c>
      <c r="G51" s="213">
        <v>0.0</v>
      </c>
      <c r="H51" s="213">
        <v>36.0</v>
      </c>
      <c r="I51" s="213">
        <v>36.0</v>
      </c>
      <c r="J51" s="214">
        <v>0.0</v>
      </c>
      <c r="K51" s="211" t="s">
        <v>19979</v>
      </c>
      <c r="L51" s="211">
        <v>4.522255227E9</v>
      </c>
      <c r="M51" s="211" t="s">
        <v>19809</v>
      </c>
      <c r="N51" s="211" t="s">
        <v>3764</v>
      </c>
      <c r="O51" s="211" t="s">
        <v>19980</v>
      </c>
      <c r="P51" s="211" t="s">
        <v>2137</v>
      </c>
      <c r="Q51" s="230">
        <f>COUNTIF('Hedef Liste Ordu'!A:A,A51)</f>
        <v>1</v>
      </c>
    </row>
    <row r="52" ht="15.75" customHeight="1">
      <c r="A52" s="211" t="s">
        <v>20417</v>
      </c>
      <c r="B52" s="211" t="s">
        <v>20418</v>
      </c>
      <c r="C52" s="212" t="b">
        <v>0</v>
      </c>
      <c r="D52" s="211" t="s">
        <v>1443</v>
      </c>
      <c r="E52" s="213">
        <v>198.0</v>
      </c>
      <c r="F52" s="213">
        <v>0.0</v>
      </c>
      <c r="G52" s="213">
        <v>0.0</v>
      </c>
      <c r="H52" s="213">
        <v>82.0</v>
      </c>
      <c r="I52" s="213">
        <v>82.0</v>
      </c>
      <c r="J52" s="214">
        <v>0.0</v>
      </c>
      <c r="K52" s="211" t="s">
        <v>6587</v>
      </c>
      <c r="L52" s="211">
        <v>4.527777111E9</v>
      </c>
      <c r="M52" s="211" t="s">
        <v>19809</v>
      </c>
      <c r="N52" s="211" t="s">
        <v>19851</v>
      </c>
      <c r="O52" s="211" t="s">
        <v>20304</v>
      </c>
      <c r="P52" s="211" t="s">
        <v>2165</v>
      </c>
      <c r="Q52" s="230">
        <f>COUNTIF('Hedef Liste Ordu'!A:A,A52)</f>
        <v>0</v>
      </c>
    </row>
    <row r="53" ht="15.75" customHeight="1">
      <c r="A53" s="211" t="s">
        <v>19981</v>
      </c>
      <c r="B53" s="211" t="s">
        <v>19982</v>
      </c>
      <c r="C53" s="212" t="b">
        <v>1</v>
      </c>
      <c r="D53" s="211" t="s">
        <v>1507</v>
      </c>
      <c r="E53" s="213">
        <v>0.0</v>
      </c>
      <c r="F53" s="213">
        <v>0.0</v>
      </c>
      <c r="G53" s="213">
        <v>0.0</v>
      </c>
      <c r="H53" s="213">
        <v>9.0</v>
      </c>
      <c r="I53" s="213">
        <v>9.0</v>
      </c>
      <c r="J53" s="214">
        <v>0.0</v>
      </c>
      <c r="K53" s="211" t="s">
        <v>19983</v>
      </c>
      <c r="L53" s="211">
        <v>5.305441226E9</v>
      </c>
      <c r="M53" s="211" t="s">
        <v>19809</v>
      </c>
      <c r="N53" s="211" t="s">
        <v>19871</v>
      </c>
      <c r="O53" s="211" t="s">
        <v>19984</v>
      </c>
      <c r="P53" s="211" t="s">
        <v>2137</v>
      </c>
      <c r="Q53" s="230">
        <f>COUNTIF('Hedef Liste Ordu'!A:A,A53)</f>
        <v>1</v>
      </c>
    </row>
    <row r="54" ht="15.75" customHeight="1">
      <c r="A54" s="211" t="s">
        <v>19992</v>
      </c>
      <c r="B54" s="211" t="s">
        <v>19993</v>
      </c>
      <c r="C54" s="212" t="b">
        <v>1</v>
      </c>
      <c r="D54" s="211" t="s">
        <v>1950</v>
      </c>
      <c r="E54" s="213">
        <v>531.0</v>
      </c>
      <c r="F54" s="213">
        <v>65.0</v>
      </c>
      <c r="G54" s="213">
        <v>0.0</v>
      </c>
      <c r="H54" s="213">
        <v>23.0</v>
      </c>
      <c r="I54" s="213">
        <v>23.0</v>
      </c>
      <c r="J54" s="214">
        <v>0.0</v>
      </c>
      <c r="K54" s="211" t="s">
        <v>19994</v>
      </c>
      <c r="L54" s="211">
        <v>4.52777774E9</v>
      </c>
      <c r="M54" s="211" t="s">
        <v>19809</v>
      </c>
      <c r="N54" s="211" t="s">
        <v>19851</v>
      </c>
      <c r="O54" s="211" t="s">
        <v>19995</v>
      </c>
      <c r="P54" s="211" t="s">
        <v>2137</v>
      </c>
      <c r="Q54" s="230">
        <f>COUNTIF('Hedef Liste Ordu'!A:A,A54)</f>
        <v>1</v>
      </c>
    </row>
    <row r="55" ht="15.75" customHeight="1">
      <c r="A55" s="211" t="s">
        <v>19996</v>
      </c>
      <c r="B55" s="211" t="s">
        <v>19997</v>
      </c>
      <c r="C55" s="212" t="b">
        <v>1</v>
      </c>
      <c r="D55" s="211" t="s">
        <v>1348</v>
      </c>
      <c r="E55" s="213">
        <v>423.0</v>
      </c>
      <c r="F55" s="213">
        <v>260.0</v>
      </c>
      <c r="G55" s="213">
        <v>0.0</v>
      </c>
      <c r="H55" s="213">
        <v>83.0</v>
      </c>
      <c r="I55" s="213">
        <v>83.0</v>
      </c>
      <c r="J55" s="214">
        <v>0.0</v>
      </c>
      <c r="K55" s="211" t="s">
        <v>19835</v>
      </c>
      <c r="L55" s="211">
        <v>4.528880444E9</v>
      </c>
      <c r="M55" s="211" t="s">
        <v>19809</v>
      </c>
      <c r="N55" s="211" t="s">
        <v>19815</v>
      </c>
      <c r="O55" s="211" t="s">
        <v>19998</v>
      </c>
      <c r="P55" s="211" t="s">
        <v>2137</v>
      </c>
      <c r="Q55" s="230">
        <f>COUNTIF('Hedef Liste Ordu'!A:A,A55)</f>
        <v>1</v>
      </c>
    </row>
    <row r="56" ht="15.75" customHeight="1">
      <c r="A56" s="211" t="s">
        <v>19999</v>
      </c>
      <c r="B56" s="211" t="s">
        <v>20000</v>
      </c>
      <c r="C56" s="212" t="b">
        <v>0</v>
      </c>
      <c r="D56" s="211" t="s">
        <v>1507</v>
      </c>
      <c r="E56" s="213">
        <v>47.0</v>
      </c>
      <c r="F56" s="213">
        <v>0.0</v>
      </c>
      <c r="G56" s="213">
        <v>1.0</v>
      </c>
      <c r="H56" s="213">
        <v>10.0</v>
      </c>
      <c r="I56" s="213">
        <v>11.0</v>
      </c>
      <c r="J56" s="214">
        <v>0.09</v>
      </c>
      <c r="K56" s="211" t="s">
        <v>20001</v>
      </c>
      <c r="L56" s="211">
        <v>5.392291752E9</v>
      </c>
      <c r="M56" s="211" t="s">
        <v>19809</v>
      </c>
      <c r="N56" s="211" t="s">
        <v>2520</v>
      </c>
      <c r="O56" s="211" t="s">
        <v>20002</v>
      </c>
      <c r="P56" s="211" t="s">
        <v>2137</v>
      </c>
      <c r="Q56" s="230">
        <f>COUNTIF('Hedef Liste Ordu'!A:A,A56)</f>
        <v>1</v>
      </c>
    </row>
    <row r="57" ht="15.75" customHeight="1">
      <c r="A57" s="211" t="s">
        <v>20004</v>
      </c>
      <c r="B57" s="211" t="s">
        <v>20005</v>
      </c>
      <c r="C57" s="212" t="b">
        <v>1</v>
      </c>
      <c r="D57" s="211" t="s">
        <v>1832</v>
      </c>
      <c r="E57" s="213">
        <v>12.0</v>
      </c>
      <c r="F57" s="213">
        <v>0.0</v>
      </c>
      <c r="G57" s="213">
        <v>0.0</v>
      </c>
      <c r="H57" s="213">
        <v>6.0</v>
      </c>
      <c r="I57" s="213">
        <v>6.0</v>
      </c>
      <c r="J57" s="214">
        <v>0.0</v>
      </c>
      <c r="K57" s="211" t="s">
        <v>20006</v>
      </c>
      <c r="L57" s="211">
        <v>5.393963414E9</v>
      </c>
      <c r="M57" s="211" t="s">
        <v>19809</v>
      </c>
      <c r="N57" s="211" t="s">
        <v>3764</v>
      </c>
      <c r="O57" s="211" t="s">
        <v>20007</v>
      </c>
      <c r="P57" s="211" t="s">
        <v>2137</v>
      </c>
      <c r="Q57" s="230">
        <f>COUNTIF('Hedef Liste Ordu'!A:A,A57)</f>
        <v>1</v>
      </c>
    </row>
    <row r="58" ht="15.75" customHeight="1">
      <c r="A58" s="211" t="s">
        <v>20009</v>
      </c>
      <c r="B58" s="211" t="s">
        <v>20010</v>
      </c>
      <c r="C58" s="212" t="b">
        <v>1</v>
      </c>
      <c r="D58" s="211" t="s">
        <v>1370</v>
      </c>
      <c r="E58" s="213">
        <v>1691.0</v>
      </c>
      <c r="F58" s="213">
        <v>208.0</v>
      </c>
      <c r="G58" s="213">
        <v>0.0</v>
      </c>
      <c r="H58" s="213">
        <v>7.0</v>
      </c>
      <c r="I58" s="213">
        <v>7.0</v>
      </c>
      <c r="J58" s="214">
        <v>0.0</v>
      </c>
      <c r="K58" s="211" t="s">
        <v>20011</v>
      </c>
      <c r="L58" s="211">
        <v>4.528885151E9</v>
      </c>
      <c r="M58" s="211" t="s">
        <v>19809</v>
      </c>
      <c r="N58" s="211" t="s">
        <v>1667</v>
      </c>
      <c r="O58" s="211" t="s">
        <v>20012</v>
      </c>
      <c r="P58" s="211" t="s">
        <v>2137</v>
      </c>
      <c r="Q58" s="230">
        <f>COUNTIF('Hedef Liste Ordu'!A:A,A58)</f>
        <v>1</v>
      </c>
    </row>
    <row r="59" ht="15.75" customHeight="1">
      <c r="A59" s="211" t="s">
        <v>20013</v>
      </c>
      <c r="B59" s="211" t="s">
        <v>20014</v>
      </c>
      <c r="C59" s="212" t="b">
        <v>1</v>
      </c>
      <c r="D59" s="211" t="s">
        <v>1507</v>
      </c>
      <c r="E59" s="213">
        <v>569.0</v>
      </c>
      <c r="F59" s="213">
        <v>54.0</v>
      </c>
      <c r="G59" s="213">
        <v>18.0</v>
      </c>
      <c r="H59" s="213">
        <v>21.0</v>
      </c>
      <c r="I59" s="213">
        <v>39.0</v>
      </c>
      <c r="J59" s="214">
        <v>0.46</v>
      </c>
      <c r="K59" s="211" t="s">
        <v>20015</v>
      </c>
      <c r="L59" s="211">
        <v>5.350642088E9</v>
      </c>
      <c r="M59" s="211" t="s">
        <v>19809</v>
      </c>
      <c r="N59" s="211" t="s">
        <v>19871</v>
      </c>
      <c r="O59" s="211" t="s">
        <v>20016</v>
      </c>
      <c r="P59" s="211" t="s">
        <v>2137</v>
      </c>
      <c r="Q59" s="230">
        <f>COUNTIF('Hedef Liste Ordu'!A:A,A59)</f>
        <v>1</v>
      </c>
    </row>
    <row r="60" ht="15.75" customHeight="1">
      <c r="A60" s="211" t="s">
        <v>20018</v>
      </c>
      <c r="B60" s="211" t="s">
        <v>20019</v>
      </c>
      <c r="C60" s="212" t="b">
        <v>1</v>
      </c>
      <c r="D60" s="211" t="s">
        <v>1950</v>
      </c>
      <c r="E60" s="213">
        <v>243.0</v>
      </c>
      <c r="F60" s="213">
        <v>27.0</v>
      </c>
      <c r="G60" s="213">
        <v>0.0</v>
      </c>
      <c r="H60" s="213">
        <v>38.0</v>
      </c>
      <c r="I60" s="213">
        <v>38.0</v>
      </c>
      <c r="J60" s="214">
        <v>0.0</v>
      </c>
      <c r="K60" s="211" t="s">
        <v>20020</v>
      </c>
      <c r="L60" s="211">
        <v>5.453854562E9</v>
      </c>
      <c r="M60" s="211" t="s">
        <v>19882</v>
      </c>
      <c r="N60" s="211" t="s">
        <v>20021</v>
      </c>
      <c r="O60" s="211" t="s">
        <v>20022</v>
      </c>
      <c r="P60" s="211" t="s">
        <v>2137</v>
      </c>
      <c r="Q60" s="230">
        <f>COUNTIF('Hedef Liste Ordu'!A:A,A60)</f>
        <v>1</v>
      </c>
    </row>
    <row r="61" ht="15.75" customHeight="1">
      <c r="A61" s="211" t="s">
        <v>20023</v>
      </c>
      <c r="B61" s="211" t="s">
        <v>20024</v>
      </c>
      <c r="C61" s="212" t="b">
        <v>1</v>
      </c>
      <c r="D61" s="211" t="s">
        <v>1832</v>
      </c>
      <c r="E61" s="213">
        <v>599.0</v>
      </c>
      <c r="F61" s="213">
        <v>365.0</v>
      </c>
      <c r="G61" s="213">
        <v>0.0</v>
      </c>
      <c r="H61" s="213">
        <v>33.0</v>
      </c>
      <c r="I61" s="213">
        <v>33.0</v>
      </c>
      <c r="J61" s="214">
        <v>0.0</v>
      </c>
      <c r="K61" s="211" t="s">
        <v>20025</v>
      </c>
      <c r="L61" s="211">
        <v>4.527775777E9</v>
      </c>
      <c r="M61" s="211" t="s">
        <v>19809</v>
      </c>
      <c r="N61" s="211" t="s">
        <v>2520</v>
      </c>
      <c r="O61" s="211" t="s">
        <v>20026</v>
      </c>
      <c r="P61" s="211" t="s">
        <v>2137</v>
      </c>
      <c r="Q61" s="230">
        <f>COUNTIF('Hedef Liste Ordu'!A:A,A61)</f>
        <v>1</v>
      </c>
    </row>
    <row r="62" ht="15.75" customHeight="1">
      <c r="A62" s="211" t="s">
        <v>20027</v>
      </c>
      <c r="B62" s="211" t="s">
        <v>20028</v>
      </c>
      <c r="C62" s="212" t="b">
        <v>1</v>
      </c>
      <c r="D62" s="211" t="s">
        <v>1385</v>
      </c>
      <c r="E62" s="213">
        <v>385.0</v>
      </c>
      <c r="F62" s="213">
        <v>37.0</v>
      </c>
      <c r="G62" s="213">
        <v>0.0</v>
      </c>
      <c r="H62" s="213">
        <v>21.0</v>
      </c>
      <c r="I62" s="213">
        <v>21.0</v>
      </c>
      <c r="J62" s="214">
        <v>0.0</v>
      </c>
      <c r="K62" s="211" t="s">
        <v>20029</v>
      </c>
      <c r="L62" s="211">
        <v>4.523242579E9</v>
      </c>
      <c r="M62" s="211" t="s">
        <v>19882</v>
      </c>
      <c r="N62" s="211" t="s">
        <v>19925</v>
      </c>
      <c r="O62" s="211" t="s">
        <v>20030</v>
      </c>
      <c r="P62" s="211" t="s">
        <v>2137</v>
      </c>
      <c r="Q62" s="230">
        <f>COUNTIF('Hedef Liste Ordu'!A:A,A62)</f>
        <v>1</v>
      </c>
    </row>
    <row r="63" ht="15.75" customHeight="1">
      <c r="A63" s="211" t="s">
        <v>20032</v>
      </c>
      <c r="B63" s="211" t="s">
        <v>20033</v>
      </c>
      <c r="C63" s="212" t="b">
        <v>1</v>
      </c>
      <c r="D63" s="211" t="s">
        <v>1348</v>
      </c>
      <c r="E63" s="213">
        <v>1231.0</v>
      </c>
      <c r="F63" s="213">
        <v>187.0</v>
      </c>
      <c r="G63" s="213">
        <v>0.0</v>
      </c>
      <c r="H63" s="213">
        <v>30.0</v>
      </c>
      <c r="I63" s="213">
        <v>30.0</v>
      </c>
      <c r="J63" s="214">
        <v>0.0</v>
      </c>
      <c r="K63" s="211" t="s">
        <v>20034</v>
      </c>
      <c r="L63" s="211">
        <v>4.523332033E9</v>
      </c>
      <c r="M63" s="211" t="s">
        <v>19882</v>
      </c>
      <c r="N63" s="211" t="s">
        <v>19883</v>
      </c>
      <c r="O63" s="211" t="s">
        <v>20035</v>
      </c>
      <c r="P63" s="211" t="s">
        <v>2137</v>
      </c>
      <c r="Q63" s="230">
        <f>COUNTIF('Hedef Liste Ordu'!A:A,A63)</f>
        <v>1</v>
      </c>
    </row>
    <row r="64" ht="15.75" customHeight="1">
      <c r="A64" s="211" t="s">
        <v>20037</v>
      </c>
      <c r="B64" s="211" t="s">
        <v>20038</v>
      </c>
      <c r="C64" s="212" t="b">
        <v>1</v>
      </c>
      <c r="D64" s="211" t="s">
        <v>1832</v>
      </c>
      <c r="E64" s="213">
        <v>99.0</v>
      </c>
      <c r="F64" s="213">
        <v>9.0</v>
      </c>
      <c r="G64" s="213">
        <v>0.0</v>
      </c>
      <c r="H64" s="213">
        <v>20.0</v>
      </c>
      <c r="I64" s="213">
        <v>20.0</v>
      </c>
      <c r="J64" s="214">
        <v>0.0</v>
      </c>
      <c r="K64" s="211" t="s">
        <v>20039</v>
      </c>
      <c r="L64" s="211">
        <v>5.419017227E9</v>
      </c>
      <c r="M64" s="211" t="s">
        <v>19809</v>
      </c>
      <c r="N64" s="211" t="s">
        <v>19851</v>
      </c>
      <c r="O64" s="211" t="s">
        <v>20419</v>
      </c>
      <c r="P64" s="211" t="s">
        <v>2137</v>
      </c>
      <c r="Q64" s="230">
        <f>COUNTIF('Hedef Liste Ordu'!A:A,A64)</f>
        <v>1</v>
      </c>
    </row>
    <row r="65" ht="15.75" customHeight="1">
      <c r="A65" s="211" t="s">
        <v>20420</v>
      </c>
      <c r="B65" s="211" t="s">
        <v>20421</v>
      </c>
      <c r="C65" s="212" t="b">
        <v>1</v>
      </c>
      <c r="D65" s="211" t="s">
        <v>1493</v>
      </c>
      <c r="E65" s="213">
        <v>4556.0</v>
      </c>
      <c r="F65" s="213">
        <v>559.0</v>
      </c>
      <c r="G65" s="213">
        <v>94.0</v>
      </c>
      <c r="H65" s="213">
        <v>2.0</v>
      </c>
      <c r="I65" s="213">
        <v>96.0</v>
      </c>
      <c r="J65" s="214">
        <v>0.98</v>
      </c>
      <c r="K65" s="211" t="s">
        <v>2958</v>
      </c>
      <c r="L65" s="211">
        <v>8.503333552E9</v>
      </c>
      <c r="M65" s="211" t="s">
        <v>19809</v>
      </c>
      <c r="N65" s="211" t="s">
        <v>19815</v>
      </c>
      <c r="O65" s="211" t="s">
        <v>20422</v>
      </c>
      <c r="P65" s="211" t="s">
        <v>2165</v>
      </c>
      <c r="Q65" s="230">
        <f>COUNTIF('Hedef Liste Ordu'!A:A,A65)</f>
        <v>0</v>
      </c>
    </row>
    <row r="66" ht="15.75" customHeight="1">
      <c r="A66" s="211" t="s">
        <v>20042</v>
      </c>
      <c r="B66" s="211" t="s">
        <v>20043</v>
      </c>
      <c r="C66" s="212" t="b">
        <v>1</v>
      </c>
      <c r="D66" s="211" t="s">
        <v>1577</v>
      </c>
      <c r="E66" s="213">
        <v>4695.0</v>
      </c>
      <c r="F66" s="213">
        <v>245.0</v>
      </c>
      <c r="G66" s="213">
        <v>0.0</v>
      </c>
      <c r="H66" s="213">
        <v>138.0</v>
      </c>
      <c r="I66" s="213">
        <v>138.0</v>
      </c>
      <c r="J66" s="214">
        <v>0.0</v>
      </c>
      <c r="K66" s="211" t="s">
        <v>20044</v>
      </c>
      <c r="L66" s="211">
        <v>4.52400002E9</v>
      </c>
      <c r="M66" s="211" t="s">
        <v>19845</v>
      </c>
      <c r="N66" s="211" t="s">
        <v>1366</v>
      </c>
      <c r="O66" s="211" t="s">
        <v>20045</v>
      </c>
      <c r="P66" s="211" t="s">
        <v>2137</v>
      </c>
      <c r="Q66" s="230">
        <f>COUNTIF('Hedef Liste Ordu'!A:A,A66)</f>
        <v>1</v>
      </c>
    </row>
    <row r="67" ht="15.75" customHeight="1">
      <c r="A67" s="211" t="s">
        <v>20046</v>
      </c>
      <c r="B67" s="211" t="s">
        <v>20047</v>
      </c>
      <c r="C67" s="212" t="b">
        <v>0</v>
      </c>
      <c r="D67" s="211" t="s">
        <v>1577</v>
      </c>
      <c r="E67" s="213">
        <v>1547.0</v>
      </c>
      <c r="F67" s="213">
        <v>0.0</v>
      </c>
      <c r="G67" s="213">
        <v>0.0</v>
      </c>
      <c r="H67" s="213">
        <v>133.0</v>
      </c>
      <c r="I67" s="213">
        <v>133.0</v>
      </c>
      <c r="J67" s="214">
        <v>0.0</v>
      </c>
      <c r="K67" s="211" t="s">
        <v>20048</v>
      </c>
      <c r="L67" s="211">
        <v>4.52600002E9</v>
      </c>
      <c r="M67" s="211" t="s">
        <v>19809</v>
      </c>
      <c r="N67" s="211" t="s">
        <v>19851</v>
      </c>
      <c r="O67" s="211" t="s">
        <v>19902</v>
      </c>
      <c r="P67" s="211" t="s">
        <v>2137</v>
      </c>
      <c r="Q67" s="230">
        <f>COUNTIF('Hedef Liste Ordu'!A:A,A67)</f>
        <v>1</v>
      </c>
    </row>
    <row r="68" ht="15.75" customHeight="1">
      <c r="A68" s="211" t="s">
        <v>20050</v>
      </c>
      <c r="B68" s="211" t="s">
        <v>20047</v>
      </c>
      <c r="C68" s="212" t="b">
        <v>1</v>
      </c>
      <c r="D68" s="211" t="s">
        <v>1577</v>
      </c>
      <c r="E68" s="213">
        <v>182.0</v>
      </c>
      <c r="F68" s="213">
        <v>168.0</v>
      </c>
      <c r="G68" s="213">
        <v>0.0</v>
      </c>
      <c r="H68" s="213">
        <v>145.0</v>
      </c>
      <c r="I68" s="213">
        <v>145.0</v>
      </c>
      <c r="J68" s="214">
        <v>0.0</v>
      </c>
      <c r="K68" s="211" t="s">
        <v>20051</v>
      </c>
      <c r="L68" s="211">
        <v>4.52600002E9</v>
      </c>
      <c r="M68" s="211" t="s">
        <v>19809</v>
      </c>
      <c r="N68" s="211" t="s">
        <v>19851</v>
      </c>
      <c r="O68" s="211" t="s">
        <v>20052</v>
      </c>
      <c r="P68" s="211" t="s">
        <v>2137</v>
      </c>
      <c r="Q68" s="230">
        <f>COUNTIF('Hedef Liste Ordu'!A:A,A68)</f>
        <v>1</v>
      </c>
    </row>
    <row r="69" ht="15.75" customHeight="1">
      <c r="A69" s="211" t="s">
        <v>20053</v>
      </c>
      <c r="B69" s="211" t="s">
        <v>20054</v>
      </c>
      <c r="C69" s="212" t="b">
        <v>1</v>
      </c>
      <c r="D69" s="211" t="s">
        <v>1577</v>
      </c>
      <c r="E69" s="213">
        <v>949.0</v>
      </c>
      <c r="F69" s="213">
        <v>27.0</v>
      </c>
      <c r="G69" s="213">
        <v>50.0</v>
      </c>
      <c r="H69" s="213">
        <v>86.0</v>
      </c>
      <c r="I69" s="213">
        <v>136.0</v>
      </c>
      <c r="J69" s="214">
        <v>0.37</v>
      </c>
      <c r="K69" s="211" t="s">
        <v>9053</v>
      </c>
      <c r="L69" s="211">
        <v>4.52600002E9</v>
      </c>
      <c r="M69" s="211" t="s">
        <v>19809</v>
      </c>
      <c r="N69" s="211" t="s">
        <v>19815</v>
      </c>
      <c r="O69" s="211" t="s">
        <v>20055</v>
      </c>
      <c r="P69" s="211" t="s">
        <v>2137</v>
      </c>
      <c r="Q69" s="230">
        <f>COUNTIF('Hedef Liste Ordu'!A:A,A69)</f>
        <v>1</v>
      </c>
    </row>
    <row r="70" ht="15.75" customHeight="1">
      <c r="A70" s="211" t="s">
        <v>20057</v>
      </c>
      <c r="B70" s="211" t="s">
        <v>20058</v>
      </c>
      <c r="C70" s="212" t="b">
        <v>1</v>
      </c>
      <c r="D70" s="211" t="s">
        <v>1577</v>
      </c>
      <c r="E70" s="213">
        <v>2162.0</v>
      </c>
      <c r="F70" s="213">
        <v>106.0</v>
      </c>
      <c r="G70" s="213">
        <v>0.0</v>
      </c>
      <c r="H70" s="213">
        <v>136.0</v>
      </c>
      <c r="I70" s="213">
        <v>136.0</v>
      </c>
      <c r="J70" s="214">
        <v>0.0</v>
      </c>
      <c r="K70" s="211" t="s">
        <v>20048</v>
      </c>
      <c r="L70" s="211">
        <v>4.526060506E9</v>
      </c>
      <c r="M70" s="211" t="s">
        <v>19882</v>
      </c>
      <c r="N70" s="211" t="s">
        <v>19883</v>
      </c>
      <c r="O70" s="211" t="s">
        <v>19942</v>
      </c>
      <c r="P70" s="211" t="s">
        <v>2137</v>
      </c>
      <c r="Q70" s="230">
        <f>COUNTIF('Hedef Liste Ordu'!A:A,A70)</f>
        <v>1</v>
      </c>
    </row>
    <row r="71" ht="15.75" customHeight="1">
      <c r="A71" s="211" t="s">
        <v>20423</v>
      </c>
      <c r="B71" s="211" t="s">
        <v>20424</v>
      </c>
      <c r="C71" s="212" t="b">
        <v>1</v>
      </c>
      <c r="D71" s="211" t="s">
        <v>1364</v>
      </c>
      <c r="E71" s="213">
        <v>938.0</v>
      </c>
      <c r="F71" s="213">
        <v>61.0</v>
      </c>
      <c r="G71" s="213">
        <v>94.0</v>
      </c>
      <c r="H71" s="213">
        <v>11.0</v>
      </c>
      <c r="I71" s="213">
        <v>105.0</v>
      </c>
      <c r="J71" s="214">
        <v>0.9</v>
      </c>
      <c r="K71" s="211" t="s">
        <v>2216</v>
      </c>
      <c r="L71" s="211">
        <v>4.5277714E9</v>
      </c>
      <c r="M71" s="211" t="s">
        <v>19809</v>
      </c>
      <c r="N71" s="211" t="s">
        <v>2520</v>
      </c>
      <c r="O71" s="211" t="s">
        <v>20425</v>
      </c>
      <c r="P71" s="211" t="s">
        <v>2165</v>
      </c>
      <c r="Q71" s="230">
        <f>COUNTIF('Hedef Liste Ordu'!A:A,A71)</f>
        <v>0</v>
      </c>
    </row>
    <row r="72" ht="15.75" customHeight="1">
      <c r="A72" s="211" t="s">
        <v>20426</v>
      </c>
      <c r="B72" s="211" t="s">
        <v>20427</v>
      </c>
      <c r="C72" s="212" t="b">
        <v>1</v>
      </c>
      <c r="D72" s="211" t="s">
        <v>1364</v>
      </c>
      <c r="E72" s="213">
        <v>1020.0</v>
      </c>
      <c r="F72" s="213">
        <v>39.0</v>
      </c>
      <c r="G72" s="213">
        <v>81.0</v>
      </c>
      <c r="H72" s="213">
        <v>7.0</v>
      </c>
      <c r="I72" s="213">
        <v>88.0</v>
      </c>
      <c r="J72" s="214">
        <v>0.92</v>
      </c>
      <c r="K72" s="211" t="s">
        <v>2216</v>
      </c>
      <c r="L72" s="211">
        <v>5.415078593E9</v>
      </c>
      <c r="M72" s="211" t="s">
        <v>19809</v>
      </c>
      <c r="N72" s="211" t="s">
        <v>1667</v>
      </c>
      <c r="O72" s="211" t="s">
        <v>20428</v>
      </c>
      <c r="P72" s="211" t="s">
        <v>2165</v>
      </c>
      <c r="Q72" s="230">
        <f>COUNTIF('Hedef Liste Ordu'!A:A,A72)</f>
        <v>0</v>
      </c>
    </row>
    <row r="73" ht="15.75" customHeight="1">
      <c r="A73" s="211" t="s">
        <v>20429</v>
      </c>
      <c r="B73" s="211" t="s">
        <v>20430</v>
      </c>
      <c r="C73" s="212" t="b">
        <v>1</v>
      </c>
      <c r="D73" s="211" t="s">
        <v>1364</v>
      </c>
      <c r="E73" s="213">
        <v>763.0</v>
      </c>
      <c r="F73" s="213">
        <v>54.0</v>
      </c>
      <c r="G73" s="213">
        <v>98.0</v>
      </c>
      <c r="H73" s="213">
        <v>10.0</v>
      </c>
      <c r="I73" s="213">
        <v>108.0</v>
      </c>
      <c r="J73" s="214">
        <v>0.91</v>
      </c>
      <c r="K73" s="211" t="s">
        <v>2216</v>
      </c>
      <c r="L73" s="211">
        <v>4.522345152E9</v>
      </c>
      <c r="M73" s="211" t="s">
        <v>19809</v>
      </c>
      <c r="N73" s="211" t="s">
        <v>19810</v>
      </c>
      <c r="O73" s="211" t="s">
        <v>20431</v>
      </c>
      <c r="P73" s="211" t="s">
        <v>2165</v>
      </c>
      <c r="Q73" s="230">
        <f>COUNTIF('Hedef Liste Ordu'!A:A,A73)</f>
        <v>0</v>
      </c>
    </row>
    <row r="74" ht="15.75" customHeight="1">
      <c r="A74" s="211" t="s">
        <v>20432</v>
      </c>
      <c r="B74" s="211" t="s">
        <v>20433</v>
      </c>
      <c r="C74" s="212" t="b">
        <v>1</v>
      </c>
      <c r="D74" s="211" t="s">
        <v>1364</v>
      </c>
      <c r="E74" s="213">
        <v>403.0</v>
      </c>
      <c r="F74" s="213">
        <v>72.0</v>
      </c>
      <c r="G74" s="213">
        <v>56.0</v>
      </c>
      <c r="H74" s="213">
        <v>9.0</v>
      </c>
      <c r="I74" s="213">
        <v>65.0</v>
      </c>
      <c r="J74" s="214">
        <v>0.86</v>
      </c>
      <c r="K74" s="211" t="s">
        <v>2216</v>
      </c>
      <c r="L74" s="211">
        <v>5.304846133E9</v>
      </c>
      <c r="M74" s="211" t="s">
        <v>19809</v>
      </c>
      <c r="N74" s="211" t="s">
        <v>19871</v>
      </c>
      <c r="O74" s="211" t="s">
        <v>20434</v>
      </c>
      <c r="P74" s="211" t="s">
        <v>2165</v>
      </c>
      <c r="Q74" s="230">
        <f>COUNTIF('Hedef Liste Ordu'!A:A,A74)</f>
        <v>0</v>
      </c>
    </row>
    <row r="75" ht="15.75" customHeight="1">
      <c r="A75" s="211" t="s">
        <v>20435</v>
      </c>
      <c r="B75" s="211" t="s">
        <v>20436</v>
      </c>
      <c r="C75" s="212" t="b">
        <v>1</v>
      </c>
      <c r="D75" s="211" t="s">
        <v>1364</v>
      </c>
      <c r="E75" s="213">
        <v>1565.0</v>
      </c>
      <c r="F75" s="213">
        <v>71.0</v>
      </c>
      <c r="G75" s="213">
        <v>75.0</v>
      </c>
      <c r="H75" s="213">
        <v>8.0</v>
      </c>
      <c r="I75" s="213">
        <v>83.0</v>
      </c>
      <c r="J75" s="214">
        <v>0.9</v>
      </c>
      <c r="K75" s="211" t="s">
        <v>2216</v>
      </c>
      <c r="L75" s="211">
        <v>5.386999988E9</v>
      </c>
      <c r="M75" s="211" t="s">
        <v>19809</v>
      </c>
      <c r="N75" s="211" t="s">
        <v>1387</v>
      </c>
      <c r="O75" s="211" t="s">
        <v>20437</v>
      </c>
      <c r="P75" s="211" t="s">
        <v>2165</v>
      </c>
      <c r="Q75" s="230">
        <f>COUNTIF('Hedef Liste Ordu'!A:A,A75)</f>
        <v>0</v>
      </c>
    </row>
    <row r="76" ht="15.75" customHeight="1">
      <c r="A76" s="211" t="s">
        <v>20438</v>
      </c>
      <c r="B76" s="211" t="s">
        <v>20439</v>
      </c>
      <c r="C76" s="212" t="b">
        <v>1</v>
      </c>
      <c r="D76" s="211" t="s">
        <v>1364</v>
      </c>
      <c r="E76" s="213">
        <v>2189.0</v>
      </c>
      <c r="F76" s="213">
        <v>138.0</v>
      </c>
      <c r="G76" s="213">
        <v>103.0</v>
      </c>
      <c r="H76" s="213">
        <v>11.0</v>
      </c>
      <c r="I76" s="213">
        <v>114.0</v>
      </c>
      <c r="J76" s="214">
        <v>0.9</v>
      </c>
      <c r="K76" s="211" t="s">
        <v>2216</v>
      </c>
      <c r="L76" s="211">
        <v>4.528885005E9</v>
      </c>
      <c r="M76" s="211" t="s">
        <v>19809</v>
      </c>
      <c r="N76" s="211" t="s">
        <v>2520</v>
      </c>
      <c r="O76" s="211" t="s">
        <v>20440</v>
      </c>
      <c r="P76" s="211" t="s">
        <v>2165</v>
      </c>
      <c r="Q76" s="230">
        <f>COUNTIF('Hedef Liste Ordu'!A:A,A76)</f>
        <v>0</v>
      </c>
    </row>
    <row r="77" ht="15.75" customHeight="1">
      <c r="A77" s="211" t="s">
        <v>20441</v>
      </c>
      <c r="B77" s="211" t="s">
        <v>20442</v>
      </c>
      <c r="C77" s="212" t="b">
        <v>1</v>
      </c>
      <c r="D77" s="211" t="s">
        <v>1364</v>
      </c>
      <c r="E77" s="213">
        <v>1634.0</v>
      </c>
      <c r="F77" s="213">
        <v>121.0</v>
      </c>
      <c r="G77" s="213">
        <v>52.0</v>
      </c>
      <c r="H77" s="213">
        <v>5.0</v>
      </c>
      <c r="I77" s="213">
        <v>57.0</v>
      </c>
      <c r="J77" s="214">
        <v>0.91</v>
      </c>
      <c r="K77" s="211" t="s">
        <v>2216</v>
      </c>
      <c r="L77" s="211">
        <v>4.524242288E9</v>
      </c>
      <c r="M77" s="211" t="s">
        <v>19845</v>
      </c>
      <c r="N77" s="211" t="s">
        <v>19846</v>
      </c>
      <c r="O77" s="211" t="s">
        <v>20443</v>
      </c>
      <c r="P77" s="211" t="s">
        <v>2165</v>
      </c>
      <c r="Q77" s="230">
        <f>COUNTIF('Hedef Liste Ordu'!A:A,A77)</f>
        <v>0</v>
      </c>
    </row>
    <row r="78" ht="15.75" customHeight="1">
      <c r="A78" s="211" t="s">
        <v>20444</v>
      </c>
      <c r="B78" s="211" t="s">
        <v>20445</v>
      </c>
      <c r="C78" s="212" t="b">
        <v>1</v>
      </c>
      <c r="D78" s="211" t="s">
        <v>1364</v>
      </c>
      <c r="E78" s="213">
        <v>5.0</v>
      </c>
      <c r="F78" s="213">
        <v>0.0</v>
      </c>
      <c r="G78" s="213">
        <v>101.0</v>
      </c>
      <c r="H78" s="213">
        <v>9.0</v>
      </c>
      <c r="I78" s="213">
        <v>110.0</v>
      </c>
      <c r="J78" s="214">
        <v>0.92</v>
      </c>
      <c r="K78" s="211" t="s">
        <v>2216</v>
      </c>
      <c r="L78" s="211">
        <v>5.321641207E9</v>
      </c>
      <c r="M78" s="211" t="s">
        <v>19882</v>
      </c>
      <c r="N78" s="211" t="s">
        <v>11248</v>
      </c>
      <c r="O78" s="211" t="s">
        <v>20446</v>
      </c>
      <c r="P78" s="211" t="s">
        <v>2165</v>
      </c>
      <c r="Q78" s="230">
        <f>COUNTIF('Hedef Liste Ordu'!A:A,A78)</f>
        <v>0</v>
      </c>
    </row>
    <row r="79" ht="15.75" customHeight="1">
      <c r="A79" s="211" t="s">
        <v>20447</v>
      </c>
      <c r="B79" s="211" t="s">
        <v>20448</v>
      </c>
      <c r="C79" s="212" t="b">
        <v>1</v>
      </c>
      <c r="D79" s="211" t="s">
        <v>1364</v>
      </c>
      <c r="E79" s="213">
        <v>992.0</v>
      </c>
      <c r="F79" s="213">
        <v>45.0</v>
      </c>
      <c r="G79" s="213">
        <v>116.0</v>
      </c>
      <c r="H79" s="213">
        <v>6.0</v>
      </c>
      <c r="I79" s="213">
        <v>122.0</v>
      </c>
      <c r="J79" s="214">
        <v>0.95</v>
      </c>
      <c r="K79" s="211" t="s">
        <v>2216</v>
      </c>
      <c r="L79" s="211">
        <v>5.445349796E9</v>
      </c>
      <c r="M79" s="211" t="s">
        <v>19882</v>
      </c>
      <c r="N79" s="211" t="s">
        <v>19925</v>
      </c>
      <c r="O79" s="211" t="s">
        <v>20449</v>
      </c>
      <c r="P79" s="211" t="s">
        <v>2165</v>
      </c>
      <c r="Q79" s="230">
        <f>COUNTIF('Hedef Liste Ordu'!A:A,A79)</f>
        <v>0</v>
      </c>
    </row>
    <row r="80" ht="15.75" customHeight="1">
      <c r="A80" s="211" t="s">
        <v>20450</v>
      </c>
      <c r="B80" s="211" t="s">
        <v>20451</v>
      </c>
      <c r="C80" s="212" t="b">
        <v>1</v>
      </c>
      <c r="D80" s="211" t="s">
        <v>1364</v>
      </c>
      <c r="E80" s="213">
        <v>1299.0</v>
      </c>
      <c r="F80" s="213">
        <v>110.0</v>
      </c>
      <c r="G80" s="213">
        <v>113.0</v>
      </c>
      <c r="H80" s="213">
        <v>5.0</v>
      </c>
      <c r="I80" s="213">
        <v>118.0</v>
      </c>
      <c r="J80" s="214">
        <v>0.96</v>
      </c>
      <c r="K80" s="211" t="s">
        <v>2216</v>
      </c>
      <c r="L80" s="211">
        <v>5.321641207E9</v>
      </c>
      <c r="M80" s="211" t="s">
        <v>19882</v>
      </c>
      <c r="N80" s="211" t="s">
        <v>19883</v>
      </c>
      <c r="O80" s="211" t="s">
        <v>20452</v>
      </c>
      <c r="P80" s="211" t="s">
        <v>2165</v>
      </c>
      <c r="Q80" s="230">
        <f>COUNTIF('Hedef Liste Ordu'!A:A,A80)</f>
        <v>0</v>
      </c>
    </row>
    <row r="81" ht="15.75" customHeight="1">
      <c r="A81" s="211" t="s">
        <v>20060</v>
      </c>
      <c r="B81" s="211" t="s">
        <v>20061</v>
      </c>
      <c r="C81" s="212" t="b">
        <v>1</v>
      </c>
      <c r="D81" s="211" t="s">
        <v>1597</v>
      </c>
      <c r="E81" s="213">
        <v>35.0</v>
      </c>
      <c r="F81" s="213">
        <v>22.0</v>
      </c>
      <c r="G81" s="213">
        <v>0.0</v>
      </c>
      <c r="H81" s="213">
        <v>84.0</v>
      </c>
      <c r="I81" s="213">
        <v>84.0</v>
      </c>
      <c r="J81" s="214">
        <v>0.0</v>
      </c>
      <c r="K81" s="211" t="s">
        <v>20062</v>
      </c>
      <c r="L81" s="211">
        <v>4.522505261E9</v>
      </c>
      <c r="M81" s="211" t="s">
        <v>19809</v>
      </c>
      <c r="N81" s="211" t="s">
        <v>3764</v>
      </c>
      <c r="O81" s="211" t="s">
        <v>20063</v>
      </c>
      <c r="P81" s="211" t="s">
        <v>2137</v>
      </c>
      <c r="Q81" s="230">
        <f>COUNTIF('Hedef Liste Ordu'!A:A,A81)</f>
        <v>1</v>
      </c>
    </row>
    <row r="82" ht="15.75" customHeight="1">
      <c r="A82" s="211" t="s">
        <v>20064</v>
      </c>
      <c r="B82" s="211" t="s">
        <v>20065</v>
      </c>
      <c r="C82" s="212" t="b">
        <v>1</v>
      </c>
      <c r="D82" s="211" t="s">
        <v>1370</v>
      </c>
      <c r="E82" s="213">
        <v>1144.0</v>
      </c>
      <c r="F82" s="213">
        <v>75.0</v>
      </c>
      <c r="G82" s="213">
        <v>9.0</v>
      </c>
      <c r="H82" s="213">
        <v>6.0</v>
      </c>
      <c r="I82" s="213">
        <v>15.0</v>
      </c>
      <c r="J82" s="214">
        <v>0.6</v>
      </c>
      <c r="K82" s="211" t="s">
        <v>15447</v>
      </c>
      <c r="L82" s="211">
        <v>5.306355271E9</v>
      </c>
      <c r="M82" s="211" t="s">
        <v>19809</v>
      </c>
      <c r="N82" s="211" t="s">
        <v>2520</v>
      </c>
      <c r="O82" s="211" t="s">
        <v>20066</v>
      </c>
      <c r="P82" s="211" t="s">
        <v>2137</v>
      </c>
      <c r="Q82" s="230">
        <f>COUNTIF('Hedef Liste Ordu'!A:A,A82)</f>
        <v>1</v>
      </c>
    </row>
    <row r="83" ht="15.75" customHeight="1">
      <c r="A83" s="211" t="s">
        <v>20068</v>
      </c>
      <c r="B83" s="211" t="s">
        <v>20069</v>
      </c>
      <c r="C83" s="212" t="b">
        <v>1</v>
      </c>
      <c r="D83" s="211" t="s">
        <v>1370</v>
      </c>
      <c r="E83" s="213">
        <v>945.0</v>
      </c>
      <c r="F83" s="213">
        <v>37.0</v>
      </c>
      <c r="G83" s="213">
        <v>0.0</v>
      </c>
      <c r="H83" s="213">
        <v>15.0</v>
      </c>
      <c r="I83" s="213">
        <v>15.0</v>
      </c>
      <c r="J83" s="214">
        <v>0.0</v>
      </c>
      <c r="K83" s="211" t="s">
        <v>15447</v>
      </c>
      <c r="L83" s="211">
        <v>5.306355271E9</v>
      </c>
      <c r="M83" s="211" t="s">
        <v>20070</v>
      </c>
      <c r="N83" s="211" t="s">
        <v>20071</v>
      </c>
      <c r="O83" s="211" t="s">
        <v>20072</v>
      </c>
      <c r="P83" s="211" t="s">
        <v>2137</v>
      </c>
      <c r="Q83" s="230">
        <f>COUNTIF('Hedef Liste Ordu'!A:A,A83)</f>
        <v>1</v>
      </c>
    </row>
    <row r="84" ht="15.75" customHeight="1">
      <c r="A84" s="211" t="s">
        <v>20073</v>
      </c>
      <c r="B84" s="211" t="s">
        <v>20074</v>
      </c>
      <c r="C84" s="212" t="b">
        <v>1</v>
      </c>
      <c r="D84" s="211" t="s">
        <v>1370</v>
      </c>
      <c r="E84" s="213">
        <v>3739.0</v>
      </c>
      <c r="F84" s="213">
        <v>179.0</v>
      </c>
      <c r="G84" s="213">
        <v>0.0</v>
      </c>
      <c r="H84" s="213">
        <v>18.0</v>
      </c>
      <c r="I84" s="213">
        <v>18.0</v>
      </c>
      <c r="J84" s="214">
        <v>0.0</v>
      </c>
      <c r="K84" s="211" t="s">
        <v>15447</v>
      </c>
      <c r="L84" s="211">
        <v>4.524235131E9</v>
      </c>
      <c r="M84" s="211" t="s">
        <v>19845</v>
      </c>
      <c r="N84" s="211" t="s">
        <v>19846</v>
      </c>
      <c r="O84" s="211" t="s">
        <v>20075</v>
      </c>
      <c r="P84" s="211" t="s">
        <v>2137</v>
      </c>
      <c r="Q84" s="230">
        <f>COUNTIF('Hedef Liste Ordu'!A:A,A84)</f>
        <v>1</v>
      </c>
    </row>
    <row r="85" ht="15.75" customHeight="1">
      <c r="A85" s="211" t="s">
        <v>20076</v>
      </c>
      <c r="B85" s="211" t="s">
        <v>20077</v>
      </c>
      <c r="C85" s="212" t="b">
        <v>1</v>
      </c>
      <c r="D85" s="211" t="s">
        <v>1370</v>
      </c>
      <c r="E85" s="213">
        <v>182.0</v>
      </c>
      <c r="F85" s="213">
        <v>6.0</v>
      </c>
      <c r="G85" s="213">
        <v>0.0</v>
      </c>
      <c r="H85" s="213">
        <v>20.0</v>
      </c>
      <c r="I85" s="213">
        <v>20.0</v>
      </c>
      <c r="J85" s="214">
        <v>0.0</v>
      </c>
      <c r="K85" s="211" t="s">
        <v>15447</v>
      </c>
      <c r="L85" s="211">
        <v>5.306355271E9</v>
      </c>
      <c r="M85" s="211" t="s">
        <v>20078</v>
      </c>
      <c r="N85" s="211" t="s">
        <v>20079</v>
      </c>
      <c r="O85" s="211" t="s">
        <v>20080</v>
      </c>
      <c r="P85" s="211" t="s">
        <v>2137</v>
      </c>
      <c r="Q85" s="230">
        <f>COUNTIF('Hedef Liste Ordu'!A:A,A85)</f>
        <v>1</v>
      </c>
    </row>
    <row r="86" ht="15.75" customHeight="1">
      <c r="A86" s="211" t="s">
        <v>20081</v>
      </c>
      <c r="B86" s="211" t="s">
        <v>20082</v>
      </c>
      <c r="C86" s="212" t="b">
        <v>1</v>
      </c>
      <c r="D86" s="211" t="s">
        <v>1370</v>
      </c>
      <c r="E86" s="213">
        <v>167.0</v>
      </c>
      <c r="F86" s="213">
        <v>21.0</v>
      </c>
      <c r="G86" s="213">
        <v>0.0</v>
      </c>
      <c r="H86" s="213">
        <v>14.0</v>
      </c>
      <c r="I86" s="213">
        <v>14.0</v>
      </c>
      <c r="J86" s="214">
        <v>0.0</v>
      </c>
      <c r="K86" s="211" t="s">
        <v>15447</v>
      </c>
      <c r="L86" s="211">
        <v>4.52641404E9</v>
      </c>
      <c r="M86" s="211" t="s">
        <v>20083</v>
      </c>
      <c r="N86" s="211" t="s">
        <v>20084</v>
      </c>
      <c r="O86" s="211" t="s">
        <v>20085</v>
      </c>
      <c r="P86" s="211" t="s">
        <v>2137</v>
      </c>
      <c r="Q86" s="230">
        <f>COUNTIF('Hedef Liste Ordu'!A:A,A86)</f>
        <v>1</v>
      </c>
    </row>
    <row r="87" ht="15.75" customHeight="1">
      <c r="A87" s="211" t="s">
        <v>20086</v>
      </c>
      <c r="B87" s="211" t="s">
        <v>20087</v>
      </c>
      <c r="C87" s="212" t="b">
        <v>1</v>
      </c>
      <c r="D87" s="211" t="s">
        <v>1370</v>
      </c>
      <c r="E87" s="213">
        <v>1286.0</v>
      </c>
      <c r="F87" s="213">
        <v>63.0</v>
      </c>
      <c r="G87" s="213">
        <v>0.0</v>
      </c>
      <c r="H87" s="213">
        <v>7.0</v>
      </c>
      <c r="I87" s="213">
        <v>7.0</v>
      </c>
      <c r="J87" s="214">
        <v>0.0</v>
      </c>
      <c r="K87" s="211" t="s">
        <v>9078</v>
      </c>
      <c r="L87" s="211">
        <v>4.523244545E9</v>
      </c>
      <c r="M87" s="211" t="s">
        <v>19882</v>
      </c>
      <c r="N87" s="211" t="s">
        <v>19883</v>
      </c>
      <c r="O87" s="211" t="s">
        <v>20088</v>
      </c>
      <c r="P87" s="211" t="s">
        <v>2137</v>
      </c>
      <c r="Q87" s="230">
        <f>COUNTIF('Hedef Liste Ordu'!A:A,A87)</f>
        <v>1</v>
      </c>
    </row>
    <row r="88" ht="15.75" customHeight="1">
      <c r="A88" s="211" t="s">
        <v>20089</v>
      </c>
      <c r="B88" s="211" t="s">
        <v>20090</v>
      </c>
      <c r="C88" s="212" t="b">
        <v>1</v>
      </c>
      <c r="D88" s="211" t="s">
        <v>1370</v>
      </c>
      <c r="E88" s="213">
        <v>1461.0</v>
      </c>
      <c r="F88" s="213">
        <v>47.0</v>
      </c>
      <c r="G88" s="213">
        <v>0.0</v>
      </c>
      <c r="H88" s="213">
        <v>7.0</v>
      </c>
      <c r="I88" s="213">
        <v>7.0</v>
      </c>
      <c r="J88" s="214">
        <v>0.0</v>
      </c>
      <c r="K88" s="211" t="s">
        <v>15447</v>
      </c>
      <c r="L88" s="211">
        <v>4.523242002E9</v>
      </c>
      <c r="M88" s="211" t="s">
        <v>19882</v>
      </c>
      <c r="N88" s="211" t="s">
        <v>19925</v>
      </c>
      <c r="O88" s="211" t="s">
        <v>20091</v>
      </c>
      <c r="P88" s="211" t="s">
        <v>2137</v>
      </c>
      <c r="Q88" s="230">
        <f>COUNTIF('Hedef Liste Ordu'!A:A,A88)</f>
        <v>1</v>
      </c>
    </row>
    <row r="89" ht="15.75" customHeight="1">
      <c r="A89" s="211" t="s">
        <v>20097</v>
      </c>
      <c r="B89" s="211" t="s">
        <v>20098</v>
      </c>
      <c r="C89" s="212" t="b">
        <v>1</v>
      </c>
      <c r="D89" s="211" t="s">
        <v>1493</v>
      </c>
      <c r="E89" s="213">
        <v>3791.0</v>
      </c>
      <c r="F89" s="213">
        <v>421.0</v>
      </c>
      <c r="G89" s="213">
        <v>11.0</v>
      </c>
      <c r="H89" s="213">
        <v>17.0</v>
      </c>
      <c r="I89" s="213">
        <v>28.0</v>
      </c>
      <c r="J89" s="214">
        <v>0.39</v>
      </c>
      <c r="K89" s="211" t="s">
        <v>20099</v>
      </c>
      <c r="L89" s="211">
        <v>4.522229999E9</v>
      </c>
      <c r="M89" s="211" t="s">
        <v>19809</v>
      </c>
      <c r="N89" s="211" t="s">
        <v>1387</v>
      </c>
      <c r="O89" s="211" t="s">
        <v>20100</v>
      </c>
      <c r="P89" s="211" t="s">
        <v>2137</v>
      </c>
      <c r="Q89" s="230">
        <f>COUNTIF('Hedef Liste Ordu'!A:A,A89)</f>
        <v>1</v>
      </c>
    </row>
    <row r="90" ht="15.75" customHeight="1">
      <c r="A90" s="211" t="s">
        <v>20093</v>
      </c>
      <c r="B90" s="211" t="s">
        <v>20094</v>
      </c>
      <c r="C90" s="212" t="b">
        <v>1</v>
      </c>
      <c r="D90" s="211" t="s">
        <v>1443</v>
      </c>
      <c r="E90" s="213">
        <v>362.0</v>
      </c>
      <c r="F90" s="213">
        <v>14.0</v>
      </c>
      <c r="G90" s="213">
        <v>5.0</v>
      </c>
      <c r="H90" s="213">
        <v>4.0</v>
      </c>
      <c r="I90" s="213">
        <v>9.0</v>
      </c>
      <c r="J90" s="214">
        <v>0.56</v>
      </c>
      <c r="K90" s="211" t="s">
        <v>20095</v>
      </c>
      <c r="L90" s="211">
        <v>5.302299733E9</v>
      </c>
      <c r="M90" s="211" t="s">
        <v>19809</v>
      </c>
      <c r="N90" s="211" t="s">
        <v>19815</v>
      </c>
      <c r="O90" s="211" t="s">
        <v>19998</v>
      </c>
      <c r="P90" s="211" t="s">
        <v>2137</v>
      </c>
      <c r="Q90" s="230">
        <f>COUNTIF('Hedef Liste Ordu'!A:A,A90)</f>
        <v>1</v>
      </c>
    </row>
    <row r="91" ht="15.75" customHeight="1">
      <c r="A91" s="211" t="s">
        <v>20102</v>
      </c>
      <c r="B91" s="211" t="s">
        <v>20103</v>
      </c>
      <c r="C91" s="212" t="b">
        <v>1</v>
      </c>
      <c r="D91" s="211" t="s">
        <v>1827</v>
      </c>
      <c r="E91" s="213">
        <v>77.0</v>
      </c>
      <c r="F91" s="213">
        <v>72.0</v>
      </c>
      <c r="G91" s="213">
        <v>0.0</v>
      </c>
      <c r="H91" s="213">
        <v>25.0</v>
      </c>
      <c r="I91" s="213">
        <v>25.0</v>
      </c>
      <c r="J91" s="214">
        <v>0.0</v>
      </c>
      <c r="K91" s="211" t="s">
        <v>20104</v>
      </c>
      <c r="L91" s="211">
        <v>4.522224242E9</v>
      </c>
      <c r="M91" s="211" t="s">
        <v>19809</v>
      </c>
      <c r="N91" s="211" t="s">
        <v>20040</v>
      </c>
      <c r="O91" s="211" t="s">
        <v>20105</v>
      </c>
      <c r="P91" s="211" t="s">
        <v>2137</v>
      </c>
      <c r="Q91" s="230">
        <f>COUNTIF('Hedef Liste Ordu'!A:A,A91)</f>
        <v>1</v>
      </c>
    </row>
    <row r="92" ht="15.75" customHeight="1">
      <c r="A92" s="211" t="s">
        <v>20106</v>
      </c>
      <c r="B92" s="211" t="s">
        <v>20107</v>
      </c>
      <c r="C92" s="212" t="b">
        <v>1</v>
      </c>
      <c r="D92" s="211" t="s">
        <v>1378</v>
      </c>
      <c r="E92" s="213">
        <v>25.0</v>
      </c>
      <c r="F92" s="213">
        <v>25.0</v>
      </c>
      <c r="G92" s="213">
        <v>0.0</v>
      </c>
      <c r="H92" s="213">
        <v>72.0</v>
      </c>
      <c r="I92" s="213">
        <v>72.0</v>
      </c>
      <c r="J92" s="214">
        <v>0.0</v>
      </c>
      <c r="K92" s="211" t="s">
        <v>20108</v>
      </c>
      <c r="L92" s="211">
        <v>4.523101111E9</v>
      </c>
      <c r="M92" s="211" t="s">
        <v>19882</v>
      </c>
      <c r="N92" s="211" t="s">
        <v>11248</v>
      </c>
      <c r="O92" s="211" t="s">
        <v>20109</v>
      </c>
      <c r="P92" s="211" t="s">
        <v>2137</v>
      </c>
      <c r="Q92" s="230">
        <f>COUNTIF('Hedef Liste Ordu'!A:A,A92)</f>
        <v>1</v>
      </c>
    </row>
    <row r="93" ht="15.75" customHeight="1">
      <c r="A93" s="211" t="s">
        <v>20110</v>
      </c>
      <c r="B93" s="211" t="s">
        <v>20111</v>
      </c>
      <c r="C93" s="212" t="b">
        <v>1</v>
      </c>
      <c r="D93" s="211" t="s">
        <v>1378</v>
      </c>
      <c r="E93" s="213">
        <v>8.0</v>
      </c>
      <c r="F93" s="213">
        <v>8.0</v>
      </c>
      <c r="G93" s="213">
        <v>0.0</v>
      </c>
      <c r="H93" s="213">
        <v>39.0</v>
      </c>
      <c r="I93" s="213">
        <v>39.0</v>
      </c>
      <c r="J93" s="214">
        <v>0.0</v>
      </c>
      <c r="K93" s="211" t="s">
        <v>20112</v>
      </c>
      <c r="L93" s="211">
        <v>4.525000707E9</v>
      </c>
      <c r="M93" s="211" t="s">
        <v>19809</v>
      </c>
      <c r="N93" s="211" t="s">
        <v>11364</v>
      </c>
      <c r="O93" s="211" t="s">
        <v>20113</v>
      </c>
      <c r="P93" s="211" t="s">
        <v>2137</v>
      </c>
      <c r="Q93" s="230">
        <f>COUNTIF('Hedef Liste Ordu'!A:A,A93)</f>
        <v>1</v>
      </c>
    </row>
    <row r="94" ht="15.75" customHeight="1">
      <c r="A94" s="211" t="s">
        <v>20114</v>
      </c>
      <c r="B94" s="211" t="s">
        <v>20115</v>
      </c>
      <c r="C94" s="212" t="b">
        <v>1</v>
      </c>
      <c r="D94" s="211" t="s">
        <v>1507</v>
      </c>
      <c r="E94" s="213">
        <v>196.0</v>
      </c>
      <c r="F94" s="213">
        <v>26.0</v>
      </c>
      <c r="G94" s="213">
        <v>0.0</v>
      </c>
      <c r="H94" s="213">
        <v>52.0</v>
      </c>
      <c r="I94" s="213">
        <v>52.0</v>
      </c>
      <c r="J94" s="214">
        <v>0.0</v>
      </c>
      <c r="K94" s="211" t="s">
        <v>20116</v>
      </c>
      <c r="L94" s="211">
        <v>5.350529194E9</v>
      </c>
      <c r="M94" s="211" t="s">
        <v>19809</v>
      </c>
      <c r="N94" s="211" t="s">
        <v>19871</v>
      </c>
      <c r="O94" s="211" t="s">
        <v>20117</v>
      </c>
      <c r="P94" s="211" t="s">
        <v>2137</v>
      </c>
      <c r="Q94" s="230">
        <f>COUNTIF('Hedef Liste Ordu'!A:A,A94)</f>
        <v>1</v>
      </c>
    </row>
    <row r="95" ht="15.75" customHeight="1">
      <c r="A95" s="211" t="s">
        <v>20119</v>
      </c>
      <c r="B95" s="211" t="s">
        <v>20120</v>
      </c>
      <c r="C95" s="212" t="b">
        <v>1</v>
      </c>
      <c r="D95" s="211" t="s">
        <v>1356</v>
      </c>
      <c r="E95" s="213">
        <v>156.0</v>
      </c>
      <c r="F95" s="213">
        <v>20.0</v>
      </c>
      <c r="G95" s="213">
        <v>0.0</v>
      </c>
      <c r="H95" s="213">
        <v>12.0</v>
      </c>
      <c r="I95" s="213">
        <v>12.0</v>
      </c>
      <c r="J95" s="214">
        <v>0.0</v>
      </c>
      <c r="K95" s="211" t="s">
        <v>20121</v>
      </c>
      <c r="L95" s="211">
        <v>5.423908699E9</v>
      </c>
      <c r="M95" s="211" t="s">
        <v>19882</v>
      </c>
      <c r="N95" s="211" t="s">
        <v>20122</v>
      </c>
      <c r="O95" s="211" t="s">
        <v>20123</v>
      </c>
      <c r="P95" s="211" t="s">
        <v>2137</v>
      </c>
      <c r="Q95" s="230">
        <f>COUNTIF('Hedef Liste Ordu'!A:A,A95)</f>
        <v>1</v>
      </c>
    </row>
    <row r="96" ht="15.75" customHeight="1">
      <c r="A96" s="211" t="s">
        <v>20125</v>
      </c>
      <c r="B96" s="211" t="s">
        <v>20126</v>
      </c>
      <c r="C96" s="212" t="b">
        <v>1</v>
      </c>
      <c r="D96" s="211" t="s">
        <v>1385</v>
      </c>
      <c r="E96" s="213">
        <v>4588.0</v>
      </c>
      <c r="F96" s="213">
        <v>177.0</v>
      </c>
      <c r="G96" s="213">
        <v>14.0</v>
      </c>
      <c r="H96" s="213">
        <v>51.0</v>
      </c>
      <c r="I96" s="213">
        <v>65.0</v>
      </c>
      <c r="J96" s="214">
        <v>0.22</v>
      </c>
      <c r="K96" s="211" t="s">
        <v>20127</v>
      </c>
      <c r="L96" s="211">
        <v>4.522149099E9</v>
      </c>
      <c r="M96" s="211" t="s">
        <v>19809</v>
      </c>
      <c r="N96" s="211" t="s">
        <v>19871</v>
      </c>
      <c r="O96" s="211" t="s">
        <v>20128</v>
      </c>
      <c r="P96" s="211" t="s">
        <v>2137</v>
      </c>
      <c r="Q96" s="230">
        <f>COUNTIF('Hedef Liste Ordu'!A:A,A96)</f>
        <v>1</v>
      </c>
    </row>
    <row r="97" ht="15.75" customHeight="1">
      <c r="A97" s="211" t="s">
        <v>20130</v>
      </c>
      <c r="B97" s="211" t="s">
        <v>20131</v>
      </c>
      <c r="C97" s="212" t="b">
        <v>1</v>
      </c>
      <c r="D97" s="211" t="s">
        <v>1356</v>
      </c>
      <c r="E97" s="213">
        <v>94.0</v>
      </c>
      <c r="F97" s="213">
        <v>22.0</v>
      </c>
      <c r="G97" s="213">
        <v>0.0</v>
      </c>
      <c r="H97" s="213">
        <v>40.0</v>
      </c>
      <c r="I97" s="213">
        <v>40.0</v>
      </c>
      <c r="J97" s="214">
        <v>0.0</v>
      </c>
      <c r="K97" s="211" t="s">
        <v>20132</v>
      </c>
      <c r="L97" s="211">
        <v>4.52888101E9</v>
      </c>
      <c r="M97" s="211" t="s">
        <v>19809</v>
      </c>
      <c r="N97" s="211" t="s">
        <v>19851</v>
      </c>
      <c r="O97" s="211" t="s">
        <v>20133</v>
      </c>
      <c r="P97" s="211" t="s">
        <v>2137</v>
      </c>
      <c r="Q97" s="230">
        <f>COUNTIF('Hedef Liste Ordu'!A:A,A97)</f>
        <v>1</v>
      </c>
    </row>
    <row r="98" ht="15.75" customHeight="1">
      <c r="A98" s="211" t="s">
        <v>20134</v>
      </c>
      <c r="B98" s="211" t="s">
        <v>20135</v>
      </c>
      <c r="C98" s="212" t="b">
        <v>1</v>
      </c>
      <c r="D98" s="211" t="s">
        <v>1348</v>
      </c>
      <c r="E98" s="213">
        <v>1357.0</v>
      </c>
      <c r="F98" s="213">
        <v>633.0</v>
      </c>
      <c r="G98" s="213">
        <v>0.0</v>
      </c>
      <c r="H98" s="213">
        <v>25.0</v>
      </c>
      <c r="I98" s="213">
        <v>25.0</v>
      </c>
      <c r="J98" s="214">
        <v>0.0</v>
      </c>
      <c r="K98" s="211" t="s">
        <v>20136</v>
      </c>
      <c r="L98" s="211">
        <v>4.524240424E9</v>
      </c>
      <c r="M98" s="211" t="s">
        <v>19845</v>
      </c>
      <c r="N98" s="211" t="s">
        <v>19846</v>
      </c>
      <c r="O98" s="211" t="s">
        <v>19946</v>
      </c>
      <c r="P98" s="211" t="s">
        <v>2137</v>
      </c>
      <c r="Q98" s="230">
        <f>COUNTIF('Hedef Liste Ordu'!A:A,A98)</f>
        <v>1</v>
      </c>
    </row>
    <row r="99" ht="15.75" customHeight="1">
      <c r="A99" s="211" t="s">
        <v>20137</v>
      </c>
      <c r="B99" s="211" t="s">
        <v>20138</v>
      </c>
      <c r="C99" s="212" t="b">
        <v>1</v>
      </c>
      <c r="D99" s="211" t="s">
        <v>1348</v>
      </c>
      <c r="E99" s="213">
        <v>7.0</v>
      </c>
      <c r="F99" s="213">
        <v>7.0</v>
      </c>
      <c r="G99" s="213">
        <v>0.0</v>
      </c>
      <c r="H99" s="213">
        <v>26.0</v>
      </c>
      <c r="I99" s="213">
        <v>26.0</v>
      </c>
      <c r="J99" s="214">
        <v>0.0</v>
      </c>
      <c r="K99" s="211" t="s">
        <v>20139</v>
      </c>
      <c r="L99" s="211">
        <v>5.398921515E9</v>
      </c>
      <c r="M99" s="211" t="s">
        <v>19809</v>
      </c>
      <c r="N99" s="211" t="s">
        <v>19815</v>
      </c>
      <c r="O99" s="211" t="s">
        <v>20140</v>
      </c>
      <c r="P99" s="211" t="s">
        <v>2137</v>
      </c>
      <c r="Q99" s="230">
        <f>COUNTIF('Hedef Liste Ordu'!A:A,A99)</f>
        <v>1</v>
      </c>
    </row>
    <row r="100" ht="15.75" customHeight="1">
      <c r="A100" s="211" t="s">
        <v>20141</v>
      </c>
      <c r="B100" s="211" t="s">
        <v>20142</v>
      </c>
      <c r="C100" s="212" t="b">
        <v>1</v>
      </c>
      <c r="D100" s="211" t="s">
        <v>1364</v>
      </c>
      <c r="E100" s="213">
        <v>353.0</v>
      </c>
      <c r="F100" s="213">
        <v>57.0</v>
      </c>
      <c r="G100" s="213">
        <v>0.0</v>
      </c>
      <c r="H100" s="213">
        <v>31.0</v>
      </c>
      <c r="I100" s="213">
        <v>31.0</v>
      </c>
      <c r="J100" s="214">
        <v>0.0</v>
      </c>
      <c r="K100" s="211" t="s">
        <v>20143</v>
      </c>
      <c r="L100" s="211">
        <v>4.522221414E9</v>
      </c>
      <c r="M100" s="211" t="s">
        <v>19809</v>
      </c>
      <c r="N100" s="211" t="s">
        <v>11364</v>
      </c>
      <c r="O100" s="211" t="s">
        <v>20144</v>
      </c>
      <c r="P100" s="211" t="s">
        <v>2137</v>
      </c>
      <c r="Q100" s="230">
        <f>COUNTIF('Hedef Liste Ordu'!A:A,A100)</f>
        <v>1</v>
      </c>
    </row>
    <row r="101" ht="15.75" customHeight="1">
      <c r="A101" s="211" t="s">
        <v>20145</v>
      </c>
      <c r="B101" s="211" t="s">
        <v>20146</v>
      </c>
      <c r="C101" s="212" t="b">
        <v>1</v>
      </c>
      <c r="D101" s="211" t="s">
        <v>1385</v>
      </c>
      <c r="E101" s="213">
        <v>15.0</v>
      </c>
      <c r="F101" s="213">
        <v>15.0</v>
      </c>
      <c r="G101" s="213">
        <v>0.0</v>
      </c>
      <c r="H101" s="213">
        <v>18.0</v>
      </c>
      <c r="I101" s="213">
        <v>18.0</v>
      </c>
      <c r="J101" s="214">
        <v>0.0</v>
      </c>
      <c r="K101" s="211" t="s">
        <v>19910</v>
      </c>
      <c r="L101" s="211">
        <v>4.523335552E9</v>
      </c>
      <c r="M101" s="211" t="s">
        <v>19882</v>
      </c>
      <c r="N101" s="211" t="s">
        <v>19883</v>
      </c>
      <c r="O101" s="211" t="s">
        <v>20147</v>
      </c>
      <c r="P101" s="211" t="s">
        <v>2137</v>
      </c>
      <c r="Q101" s="230">
        <f>COUNTIF('Hedef Liste Ordu'!A:A,A101)</f>
        <v>1</v>
      </c>
    </row>
    <row r="102" ht="15.75" customHeight="1">
      <c r="A102" s="211" t="s">
        <v>20149</v>
      </c>
      <c r="B102" s="211" t="s">
        <v>20150</v>
      </c>
      <c r="C102" s="212" t="b">
        <v>1</v>
      </c>
      <c r="D102" s="211" t="s">
        <v>1348</v>
      </c>
      <c r="E102" s="213">
        <v>648.0</v>
      </c>
      <c r="F102" s="213">
        <v>148.0</v>
      </c>
      <c r="G102" s="213">
        <v>0.0</v>
      </c>
      <c r="H102" s="213">
        <v>8.0</v>
      </c>
      <c r="I102" s="213">
        <v>8.0</v>
      </c>
      <c r="J102" s="214">
        <v>0.0</v>
      </c>
      <c r="K102" s="211" t="s">
        <v>20151</v>
      </c>
      <c r="L102" s="211">
        <v>4.527777775E9</v>
      </c>
      <c r="M102" s="211" t="s">
        <v>19809</v>
      </c>
      <c r="N102" s="211" t="s">
        <v>19815</v>
      </c>
      <c r="O102" s="211" t="s">
        <v>19998</v>
      </c>
      <c r="P102" s="211" t="s">
        <v>2137</v>
      </c>
      <c r="Q102" s="230">
        <f>COUNTIF('Hedef Liste Ordu'!A:A,A102)</f>
        <v>1</v>
      </c>
    </row>
    <row r="103" ht="15.75" customHeight="1">
      <c r="A103" s="211" t="s">
        <v>20152</v>
      </c>
      <c r="B103" s="211" t="s">
        <v>20153</v>
      </c>
      <c r="C103" s="212" t="b">
        <v>1</v>
      </c>
      <c r="D103" s="211" t="s">
        <v>1348</v>
      </c>
      <c r="E103" s="213">
        <v>2540.0</v>
      </c>
      <c r="F103" s="213">
        <v>131.0</v>
      </c>
      <c r="G103" s="213">
        <v>0.0</v>
      </c>
      <c r="H103" s="213">
        <v>19.0</v>
      </c>
      <c r="I103" s="213">
        <v>19.0</v>
      </c>
      <c r="J103" s="214">
        <v>0.0</v>
      </c>
      <c r="K103" s="211" t="s">
        <v>20154</v>
      </c>
      <c r="L103" s="211">
        <v>4.524237707E9</v>
      </c>
      <c r="M103" s="211" t="s">
        <v>19845</v>
      </c>
      <c r="N103" s="211" t="s">
        <v>19846</v>
      </c>
      <c r="O103" s="211" t="s">
        <v>20155</v>
      </c>
      <c r="P103" s="211" t="s">
        <v>2137</v>
      </c>
      <c r="Q103" s="230">
        <f>COUNTIF('Hedef Liste Ordu'!A:A,A103)</f>
        <v>1</v>
      </c>
    </row>
    <row r="104" ht="15.75" customHeight="1">
      <c r="A104" s="211" t="s">
        <v>20156</v>
      </c>
      <c r="B104" s="211" t="s">
        <v>20157</v>
      </c>
      <c r="C104" s="212" t="b">
        <v>1</v>
      </c>
      <c r="D104" s="211" t="s">
        <v>1385</v>
      </c>
      <c r="E104" s="213">
        <v>2533.0</v>
      </c>
      <c r="F104" s="213">
        <v>94.0</v>
      </c>
      <c r="G104" s="213">
        <v>0.0</v>
      </c>
      <c r="H104" s="213">
        <v>34.0</v>
      </c>
      <c r="I104" s="213">
        <v>34.0</v>
      </c>
      <c r="J104" s="214">
        <v>0.0</v>
      </c>
      <c r="K104" s="211" t="s">
        <v>20158</v>
      </c>
      <c r="L104" s="211">
        <v>4.52424202E9</v>
      </c>
      <c r="M104" s="211" t="s">
        <v>19845</v>
      </c>
      <c r="N104" s="211" t="s">
        <v>1366</v>
      </c>
      <c r="O104" s="211" t="s">
        <v>20159</v>
      </c>
      <c r="P104" s="211" t="s">
        <v>2137</v>
      </c>
      <c r="Q104" s="230">
        <f>COUNTIF('Hedef Liste Ordu'!A:A,A104)</f>
        <v>1</v>
      </c>
    </row>
    <row r="105" ht="15.75" customHeight="1">
      <c r="A105" s="211" t="s">
        <v>20160</v>
      </c>
      <c r="B105" s="211" t="s">
        <v>20161</v>
      </c>
      <c r="C105" s="212" t="b">
        <v>1</v>
      </c>
      <c r="D105" s="211" t="s">
        <v>1507</v>
      </c>
      <c r="E105" s="213">
        <v>325.0</v>
      </c>
      <c r="F105" s="213">
        <v>0.0</v>
      </c>
      <c r="G105" s="213">
        <v>0.0</v>
      </c>
      <c r="H105" s="213">
        <v>22.0</v>
      </c>
      <c r="I105" s="213">
        <v>22.0</v>
      </c>
      <c r="J105" s="214">
        <v>0.0</v>
      </c>
      <c r="K105" s="211" t="s">
        <v>20162</v>
      </c>
      <c r="L105" s="211">
        <v>4.526660664E9</v>
      </c>
      <c r="M105" s="211" t="s">
        <v>19809</v>
      </c>
      <c r="N105" s="211" t="s">
        <v>19871</v>
      </c>
      <c r="O105" s="211" t="s">
        <v>20163</v>
      </c>
      <c r="P105" s="211" t="s">
        <v>2137</v>
      </c>
      <c r="Q105" s="230">
        <f>COUNTIF('Hedef Liste Ordu'!A:A,A105)</f>
        <v>1</v>
      </c>
    </row>
    <row r="106" ht="15.75" customHeight="1">
      <c r="A106" s="211" t="s">
        <v>20165</v>
      </c>
      <c r="B106" s="211" t="s">
        <v>20166</v>
      </c>
      <c r="C106" s="212" t="b">
        <v>1</v>
      </c>
      <c r="D106" s="211" t="s">
        <v>1370</v>
      </c>
      <c r="E106" s="213">
        <v>1148.0</v>
      </c>
      <c r="F106" s="213">
        <v>646.0</v>
      </c>
      <c r="G106" s="213">
        <v>0.0</v>
      </c>
      <c r="H106" s="213">
        <v>12.0</v>
      </c>
      <c r="I106" s="213">
        <v>12.0</v>
      </c>
      <c r="J106" s="214">
        <v>0.0</v>
      </c>
      <c r="K106" s="211" t="s">
        <v>20151</v>
      </c>
      <c r="L106" s="211">
        <v>4.528888875E9</v>
      </c>
      <c r="M106" s="211" t="s">
        <v>19809</v>
      </c>
      <c r="N106" s="211" t="s">
        <v>19815</v>
      </c>
      <c r="O106" s="211" t="s">
        <v>19998</v>
      </c>
      <c r="P106" s="211" t="s">
        <v>2137</v>
      </c>
      <c r="Q106" s="230">
        <f>COUNTIF('Hedef Liste Ordu'!A:A,A106)</f>
        <v>1</v>
      </c>
    </row>
    <row r="107" ht="15.75" customHeight="1">
      <c r="A107" s="211" t="s">
        <v>20167</v>
      </c>
      <c r="B107" s="211" t="s">
        <v>20168</v>
      </c>
      <c r="C107" s="212" t="b">
        <v>1</v>
      </c>
      <c r="D107" s="211" t="s">
        <v>1348</v>
      </c>
      <c r="E107" s="213">
        <v>318.0</v>
      </c>
      <c r="F107" s="213">
        <v>103.0</v>
      </c>
      <c r="G107" s="213">
        <v>0.0</v>
      </c>
      <c r="H107" s="213">
        <v>20.0</v>
      </c>
      <c r="I107" s="213">
        <v>20.0</v>
      </c>
      <c r="J107" s="214">
        <v>0.0</v>
      </c>
      <c r="K107" s="211" t="s">
        <v>19905</v>
      </c>
      <c r="L107" s="211">
        <v>4.52234707E9</v>
      </c>
      <c r="M107" s="211" t="s">
        <v>19809</v>
      </c>
      <c r="N107" s="211" t="s">
        <v>19851</v>
      </c>
      <c r="O107" s="211" t="s">
        <v>19906</v>
      </c>
      <c r="P107" s="211" t="s">
        <v>2137</v>
      </c>
      <c r="Q107" s="230">
        <f>COUNTIF('Hedef Liste Ordu'!A:A,A107)</f>
        <v>1</v>
      </c>
    </row>
    <row r="108" ht="15.75" customHeight="1">
      <c r="A108" s="211" t="s">
        <v>20169</v>
      </c>
      <c r="B108" s="211" t="s">
        <v>20170</v>
      </c>
      <c r="C108" s="212" t="b">
        <v>1</v>
      </c>
      <c r="D108" s="211" t="s">
        <v>1348</v>
      </c>
      <c r="E108" s="213">
        <v>187.0</v>
      </c>
      <c r="F108" s="213">
        <v>77.0</v>
      </c>
      <c r="G108" s="213">
        <v>0.0</v>
      </c>
      <c r="H108" s="213">
        <v>16.0</v>
      </c>
      <c r="I108" s="213">
        <v>16.0</v>
      </c>
      <c r="J108" s="214">
        <v>0.0</v>
      </c>
      <c r="K108" s="211" t="s">
        <v>20171</v>
      </c>
      <c r="L108" s="211">
        <v>4.525252555E9</v>
      </c>
      <c r="M108" s="211" t="s">
        <v>19809</v>
      </c>
      <c r="N108" s="211" t="s">
        <v>19815</v>
      </c>
      <c r="O108" s="211" t="s">
        <v>19998</v>
      </c>
      <c r="P108" s="211" t="s">
        <v>2137</v>
      </c>
      <c r="Q108" s="230">
        <f>COUNTIF('Hedef Liste Ordu'!A:A,A108)</f>
        <v>1</v>
      </c>
    </row>
    <row r="109" ht="15.75" customHeight="1">
      <c r="A109" s="211" t="s">
        <v>20172</v>
      </c>
      <c r="B109" s="211" t="s">
        <v>20173</v>
      </c>
      <c r="C109" s="212" t="b">
        <v>1</v>
      </c>
      <c r="D109" s="211" t="s">
        <v>1443</v>
      </c>
      <c r="E109" s="213">
        <v>478.0</v>
      </c>
      <c r="F109" s="213">
        <v>44.0</v>
      </c>
      <c r="G109" s="213">
        <v>6.0</v>
      </c>
      <c r="H109" s="213">
        <v>2.0</v>
      </c>
      <c r="I109" s="213">
        <v>8.0</v>
      </c>
      <c r="J109" s="214">
        <v>0.75</v>
      </c>
      <c r="K109" s="211" t="s">
        <v>20174</v>
      </c>
      <c r="L109" s="211">
        <v>5.448999291E9</v>
      </c>
      <c r="M109" s="211" t="s">
        <v>19882</v>
      </c>
      <c r="N109" s="211" t="s">
        <v>19883</v>
      </c>
      <c r="O109" s="211" t="s">
        <v>20175</v>
      </c>
      <c r="P109" s="211" t="s">
        <v>2137</v>
      </c>
      <c r="Q109" s="230">
        <f>COUNTIF('Hedef Liste Ordu'!A:A,A109)</f>
        <v>1</v>
      </c>
    </row>
    <row r="110" ht="15.75" customHeight="1">
      <c r="A110" s="211" t="s">
        <v>20194</v>
      </c>
      <c r="B110" s="211" t="s">
        <v>20195</v>
      </c>
      <c r="C110" s="212" t="b">
        <v>1</v>
      </c>
      <c r="D110" s="211" t="s">
        <v>1348</v>
      </c>
      <c r="E110" s="213">
        <v>572.0</v>
      </c>
      <c r="F110" s="213">
        <v>62.0</v>
      </c>
      <c r="G110" s="213">
        <v>0.0</v>
      </c>
      <c r="H110" s="213">
        <v>33.0</v>
      </c>
      <c r="I110" s="213">
        <v>33.0</v>
      </c>
      <c r="J110" s="214">
        <v>0.0</v>
      </c>
      <c r="K110" s="211" t="s">
        <v>20196</v>
      </c>
      <c r="L110" s="211">
        <v>4.5240044E9</v>
      </c>
      <c r="M110" s="211" t="s">
        <v>19845</v>
      </c>
      <c r="N110" s="211" t="s">
        <v>19846</v>
      </c>
      <c r="O110" s="211" t="s">
        <v>20197</v>
      </c>
      <c r="P110" s="211" t="s">
        <v>2137</v>
      </c>
      <c r="Q110" s="230">
        <f>COUNTIF('Hedef Liste Ordu'!A:A,A110)</f>
        <v>1</v>
      </c>
    </row>
    <row r="111" ht="15.75" customHeight="1">
      <c r="A111" s="211" t="s">
        <v>20176</v>
      </c>
      <c r="B111" s="211" t="s">
        <v>20177</v>
      </c>
      <c r="C111" s="212" t="b">
        <v>1</v>
      </c>
      <c r="D111" s="211" t="s">
        <v>1385</v>
      </c>
      <c r="E111" s="213">
        <v>1.0</v>
      </c>
      <c r="F111" s="213">
        <v>1.0</v>
      </c>
      <c r="G111" s="213">
        <v>0.0</v>
      </c>
      <c r="H111" s="213">
        <v>97.0</v>
      </c>
      <c r="I111" s="213">
        <v>97.0</v>
      </c>
      <c r="J111" s="214">
        <v>0.0</v>
      </c>
      <c r="K111" s="211" t="s">
        <v>20171</v>
      </c>
      <c r="L111" s="211">
        <v>5.35962101E9</v>
      </c>
      <c r="M111" s="211" t="s">
        <v>19809</v>
      </c>
      <c r="N111" s="211" t="s">
        <v>19989</v>
      </c>
      <c r="O111" s="211" t="s">
        <v>20178</v>
      </c>
      <c r="P111" s="211" t="s">
        <v>2137</v>
      </c>
      <c r="Q111" s="230">
        <f>COUNTIF('Hedef Liste Ordu'!A:A,A111)</f>
        <v>1</v>
      </c>
    </row>
    <row r="112" ht="15.75" customHeight="1">
      <c r="A112" s="211" t="s">
        <v>20453</v>
      </c>
      <c r="B112" s="211" t="s">
        <v>20454</v>
      </c>
      <c r="C112" s="212" t="b">
        <v>1</v>
      </c>
      <c r="D112" s="211" t="s">
        <v>1370</v>
      </c>
      <c r="E112" s="213">
        <v>432.0</v>
      </c>
      <c r="F112" s="213">
        <v>180.0</v>
      </c>
      <c r="G112" s="213">
        <v>0.0</v>
      </c>
      <c r="H112" s="213">
        <v>17.0</v>
      </c>
      <c r="I112" s="213">
        <v>17.0</v>
      </c>
      <c r="J112" s="214">
        <v>0.0</v>
      </c>
      <c r="K112" s="211" t="s">
        <v>20455</v>
      </c>
      <c r="L112" s="211">
        <v>4.52502002E9</v>
      </c>
      <c r="M112" s="211" t="s">
        <v>19809</v>
      </c>
      <c r="N112" s="211" t="s">
        <v>19851</v>
      </c>
      <c r="O112" s="211" t="s">
        <v>20456</v>
      </c>
      <c r="P112" s="211" t="s">
        <v>2165</v>
      </c>
      <c r="Q112" s="230">
        <f>COUNTIF('Hedef Liste Ordu'!A:A,A112)</f>
        <v>0</v>
      </c>
    </row>
    <row r="113" ht="15.75" customHeight="1">
      <c r="A113" s="211" t="s">
        <v>20457</v>
      </c>
      <c r="B113" s="211" t="s">
        <v>20458</v>
      </c>
      <c r="C113" s="212" t="b">
        <v>1</v>
      </c>
      <c r="D113" s="211" t="s">
        <v>1370</v>
      </c>
      <c r="E113" s="213">
        <v>4651.0</v>
      </c>
      <c r="F113" s="213">
        <v>190.0</v>
      </c>
      <c r="G113" s="213">
        <v>0.0</v>
      </c>
      <c r="H113" s="213">
        <v>16.0</v>
      </c>
      <c r="I113" s="213">
        <v>16.0</v>
      </c>
      <c r="J113" s="214">
        <v>0.0</v>
      </c>
      <c r="K113" s="211" t="s">
        <v>20459</v>
      </c>
      <c r="L113" s="211">
        <v>4.52222203E9</v>
      </c>
      <c r="M113" s="211" t="s">
        <v>19809</v>
      </c>
      <c r="N113" s="211" t="s">
        <v>19815</v>
      </c>
      <c r="O113" s="211" t="s">
        <v>20460</v>
      </c>
      <c r="P113" s="211" t="s">
        <v>2165</v>
      </c>
      <c r="Q113" s="230">
        <f>COUNTIF('Hedef Liste Ordu'!A:A,A113)</f>
        <v>0</v>
      </c>
    </row>
    <row r="114" ht="15.75" customHeight="1">
      <c r="A114" s="211" t="s">
        <v>20461</v>
      </c>
      <c r="B114" s="211" t="s">
        <v>20462</v>
      </c>
      <c r="C114" s="212" t="b">
        <v>1</v>
      </c>
      <c r="D114" s="211" t="s">
        <v>1370</v>
      </c>
      <c r="E114" s="213">
        <v>573.0</v>
      </c>
      <c r="F114" s="213">
        <v>153.0</v>
      </c>
      <c r="G114" s="213">
        <v>0.0</v>
      </c>
      <c r="H114" s="213">
        <v>9.0</v>
      </c>
      <c r="I114" s="213">
        <v>9.0</v>
      </c>
      <c r="J114" s="214">
        <v>0.0</v>
      </c>
      <c r="K114" s="211" t="s">
        <v>20463</v>
      </c>
      <c r="L114" s="211">
        <v>4.524234422E9</v>
      </c>
      <c r="M114" s="211" t="s">
        <v>19845</v>
      </c>
      <c r="N114" s="211" t="s">
        <v>19846</v>
      </c>
      <c r="O114" s="211" t="s">
        <v>20464</v>
      </c>
      <c r="P114" s="211" t="s">
        <v>2165</v>
      </c>
      <c r="Q114" s="230">
        <f>COUNTIF('Hedef Liste Ordu'!A:A,A114)</f>
        <v>0</v>
      </c>
    </row>
    <row r="115" ht="15.75" customHeight="1">
      <c r="A115" s="211" t="s">
        <v>20465</v>
      </c>
      <c r="B115" s="211" t="s">
        <v>20466</v>
      </c>
      <c r="C115" s="212" t="b">
        <v>1</v>
      </c>
      <c r="D115" s="211" t="s">
        <v>1370</v>
      </c>
      <c r="E115" s="213">
        <v>320.0</v>
      </c>
      <c r="F115" s="213">
        <v>125.0</v>
      </c>
      <c r="G115" s="213">
        <v>0.0</v>
      </c>
      <c r="H115" s="213">
        <v>13.0</v>
      </c>
      <c r="I115" s="213">
        <v>13.0</v>
      </c>
      <c r="J115" s="214">
        <v>0.0</v>
      </c>
      <c r="K115" s="211" t="s">
        <v>20459</v>
      </c>
      <c r="L115" s="211">
        <v>4.523330404E9</v>
      </c>
      <c r="M115" s="211" t="s">
        <v>19882</v>
      </c>
      <c r="N115" s="211" t="s">
        <v>19883</v>
      </c>
      <c r="O115" s="211" t="s">
        <v>20467</v>
      </c>
      <c r="P115" s="211" t="s">
        <v>2165</v>
      </c>
      <c r="Q115" s="230">
        <f>COUNTIF('Hedef Liste Ordu'!A:A,A115)</f>
        <v>0</v>
      </c>
    </row>
    <row r="116" ht="15.75" customHeight="1">
      <c r="A116" s="211" t="s">
        <v>20179</v>
      </c>
      <c r="B116" s="211" t="s">
        <v>20180</v>
      </c>
      <c r="C116" s="212" t="b">
        <v>1</v>
      </c>
      <c r="D116" s="211" t="s">
        <v>1378</v>
      </c>
      <c r="E116" s="213">
        <v>563.0</v>
      </c>
      <c r="F116" s="213">
        <v>0.0</v>
      </c>
      <c r="G116" s="213">
        <v>0.0</v>
      </c>
      <c r="H116" s="213">
        <v>7.0</v>
      </c>
      <c r="I116" s="213">
        <v>7.0</v>
      </c>
      <c r="J116" s="214">
        <v>0.0</v>
      </c>
      <c r="K116" s="211" t="s">
        <v>20181</v>
      </c>
      <c r="L116" s="211">
        <v>4.528000852E9</v>
      </c>
      <c r="M116" s="211" t="s">
        <v>19809</v>
      </c>
      <c r="N116" s="211" t="s">
        <v>3264</v>
      </c>
      <c r="O116" s="211" t="s">
        <v>20183</v>
      </c>
      <c r="P116" s="211" t="s">
        <v>2137</v>
      </c>
      <c r="Q116" s="230">
        <f>COUNTIF('Hedef Liste Ordu'!A:A,A116)</f>
        <v>1</v>
      </c>
    </row>
    <row r="117" ht="15.75" customHeight="1">
      <c r="A117" s="211" t="s">
        <v>20198</v>
      </c>
      <c r="B117" s="211" t="s">
        <v>20199</v>
      </c>
      <c r="C117" s="212" t="b">
        <v>1</v>
      </c>
      <c r="D117" s="211" t="s">
        <v>1348</v>
      </c>
      <c r="E117" s="213">
        <v>173.0</v>
      </c>
      <c r="F117" s="213">
        <v>121.0</v>
      </c>
      <c r="G117" s="213">
        <v>0.0</v>
      </c>
      <c r="H117" s="213">
        <v>12.0</v>
      </c>
      <c r="I117" s="213">
        <v>12.0</v>
      </c>
      <c r="J117" s="214">
        <v>0.0</v>
      </c>
      <c r="K117" s="211" t="s">
        <v>20200</v>
      </c>
      <c r="L117" s="211">
        <v>5.393732433E9</v>
      </c>
      <c r="M117" s="211" t="s">
        <v>19809</v>
      </c>
      <c r="N117" s="211" t="s">
        <v>19815</v>
      </c>
      <c r="O117" s="211" t="s">
        <v>20201</v>
      </c>
      <c r="P117" s="211" t="s">
        <v>2137</v>
      </c>
      <c r="Q117" s="230">
        <f>COUNTIF('Hedef Liste Ordu'!A:A,A117)</f>
        <v>1</v>
      </c>
    </row>
    <row r="118" ht="15.75" customHeight="1">
      <c r="A118" s="211" t="s">
        <v>20468</v>
      </c>
      <c r="B118" s="211" t="s">
        <v>20469</v>
      </c>
      <c r="C118" s="212" t="b">
        <v>1</v>
      </c>
      <c r="D118" s="211" t="s">
        <v>1364</v>
      </c>
      <c r="E118" s="213">
        <v>679.0</v>
      </c>
      <c r="F118" s="213">
        <v>29.0</v>
      </c>
      <c r="G118" s="213">
        <v>38.0</v>
      </c>
      <c r="H118" s="213">
        <v>5.0</v>
      </c>
      <c r="I118" s="213">
        <v>43.0</v>
      </c>
      <c r="J118" s="214">
        <v>0.88</v>
      </c>
      <c r="K118" s="211" t="s">
        <v>20470</v>
      </c>
      <c r="L118" s="211">
        <v>4.523330811E9</v>
      </c>
      <c r="M118" s="211" t="s">
        <v>19882</v>
      </c>
      <c r="N118" s="211" t="s">
        <v>20122</v>
      </c>
      <c r="O118" s="211" t="s">
        <v>20471</v>
      </c>
      <c r="P118" s="211" t="s">
        <v>2165</v>
      </c>
      <c r="Q118" s="230">
        <f>COUNTIF('Hedef Liste Ordu'!A:A,A118)</f>
        <v>0</v>
      </c>
    </row>
    <row r="119" ht="15.75" customHeight="1">
      <c r="A119" s="211" t="s">
        <v>20472</v>
      </c>
      <c r="B119" s="211" t="s">
        <v>20473</v>
      </c>
      <c r="C119" s="212" t="b">
        <v>0</v>
      </c>
      <c r="D119" s="211" t="s">
        <v>1364</v>
      </c>
      <c r="E119" s="213">
        <v>0.0</v>
      </c>
      <c r="F119" s="213">
        <v>0.0</v>
      </c>
      <c r="G119" s="213">
        <v>71.0</v>
      </c>
      <c r="H119" s="213">
        <v>112.0</v>
      </c>
      <c r="I119" s="213">
        <v>183.0</v>
      </c>
      <c r="J119" s="214">
        <v>0.39</v>
      </c>
      <c r="K119" s="211" t="s">
        <v>20474</v>
      </c>
      <c r="L119" s="211">
        <v>4.523331965E9</v>
      </c>
      <c r="M119" s="211" t="s">
        <v>19882</v>
      </c>
      <c r="N119" s="211" t="s">
        <v>19883</v>
      </c>
      <c r="O119" s="211" t="s">
        <v>20475</v>
      </c>
      <c r="P119" s="211" t="s">
        <v>2165</v>
      </c>
      <c r="Q119" s="230">
        <f>COUNTIF('Hedef Liste Ordu'!A:A,A119)</f>
        <v>0</v>
      </c>
    </row>
    <row r="120" ht="15.75" customHeight="1">
      <c r="A120" s="211" t="s">
        <v>20184</v>
      </c>
      <c r="B120" s="211" t="s">
        <v>20185</v>
      </c>
      <c r="C120" s="212" t="b">
        <v>1</v>
      </c>
      <c r="D120" s="211" t="s">
        <v>1370</v>
      </c>
      <c r="E120" s="213">
        <v>728.0</v>
      </c>
      <c r="F120" s="213">
        <v>0.0</v>
      </c>
      <c r="G120" s="213">
        <v>0.0</v>
      </c>
      <c r="H120" s="213">
        <v>6.0</v>
      </c>
      <c r="I120" s="213">
        <v>6.0</v>
      </c>
      <c r="J120" s="214">
        <v>0.0</v>
      </c>
      <c r="K120" s="211" t="s">
        <v>20186</v>
      </c>
      <c r="L120" s="211">
        <v>4.523248899E9</v>
      </c>
      <c r="M120" s="211" t="s">
        <v>19882</v>
      </c>
      <c r="N120" s="211" t="s">
        <v>19883</v>
      </c>
      <c r="O120" s="211" t="s">
        <v>20187</v>
      </c>
      <c r="P120" s="211" t="s">
        <v>2137</v>
      </c>
      <c r="Q120" s="230">
        <f>COUNTIF('Hedef Liste Ordu'!A:A,A120)</f>
        <v>1</v>
      </c>
    </row>
    <row r="121" ht="15.75" customHeight="1">
      <c r="A121" s="211" t="s">
        <v>20189</v>
      </c>
      <c r="B121" s="211" t="s">
        <v>20190</v>
      </c>
      <c r="C121" s="212" t="b">
        <v>1</v>
      </c>
      <c r="D121" s="211" t="s">
        <v>1443</v>
      </c>
      <c r="E121" s="213">
        <v>1420.0</v>
      </c>
      <c r="F121" s="213">
        <v>92.0</v>
      </c>
      <c r="G121" s="213">
        <v>0.0</v>
      </c>
      <c r="H121" s="213">
        <v>63.0</v>
      </c>
      <c r="I121" s="213">
        <v>63.0</v>
      </c>
      <c r="J121" s="214">
        <v>0.0</v>
      </c>
      <c r="K121" s="211" t="s">
        <v>20191</v>
      </c>
      <c r="L121" s="211">
        <v>4.523333343E9</v>
      </c>
      <c r="M121" s="211" t="s">
        <v>19882</v>
      </c>
      <c r="N121" s="211" t="s">
        <v>11248</v>
      </c>
      <c r="O121" s="211" t="s">
        <v>20192</v>
      </c>
      <c r="P121" s="211" t="s">
        <v>2137</v>
      </c>
      <c r="Q121" s="230">
        <f>COUNTIF('Hedef Liste Ordu'!A:A,A121)</f>
        <v>1</v>
      </c>
    </row>
    <row r="122" ht="15.75" customHeight="1">
      <c r="A122" s="211" t="s">
        <v>20202</v>
      </c>
      <c r="B122" s="211" t="s">
        <v>20203</v>
      </c>
      <c r="C122" s="212" t="b">
        <v>1</v>
      </c>
      <c r="D122" s="211" t="s">
        <v>1370</v>
      </c>
      <c r="E122" s="213">
        <v>1641.0</v>
      </c>
      <c r="F122" s="213">
        <v>81.0</v>
      </c>
      <c r="G122" s="213">
        <v>5.0</v>
      </c>
      <c r="H122" s="213">
        <v>31.0</v>
      </c>
      <c r="I122" s="213">
        <v>36.0</v>
      </c>
      <c r="J122" s="214">
        <v>0.14</v>
      </c>
      <c r="K122" s="211" t="s">
        <v>20204</v>
      </c>
      <c r="L122" s="211">
        <v>5.364970923E9</v>
      </c>
      <c r="M122" s="211" t="s">
        <v>19809</v>
      </c>
      <c r="N122" s="211" t="s">
        <v>19815</v>
      </c>
      <c r="O122" s="211" t="s">
        <v>20205</v>
      </c>
      <c r="P122" s="211" t="s">
        <v>2137</v>
      </c>
      <c r="Q122" s="230">
        <f>COUNTIF('Hedef Liste Ordu'!A:A,A122)</f>
        <v>1</v>
      </c>
    </row>
    <row r="123" ht="15.75" customHeight="1">
      <c r="A123" s="211" t="s">
        <v>20206</v>
      </c>
      <c r="B123" s="211" t="s">
        <v>20207</v>
      </c>
      <c r="C123" s="212" t="b">
        <v>1</v>
      </c>
      <c r="D123" s="211" t="s">
        <v>1370</v>
      </c>
      <c r="E123" s="213">
        <v>1597.0</v>
      </c>
      <c r="F123" s="213">
        <v>263.0</v>
      </c>
      <c r="G123" s="213">
        <v>0.0</v>
      </c>
      <c r="H123" s="213">
        <v>30.0</v>
      </c>
      <c r="I123" s="213">
        <v>30.0</v>
      </c>
      <c r="J123" s="214">
        <v>0.0</v>
      </c>
      <c r="K123" s="211" t="s">
        <v>20208</v>
      </c>
      <c r="L123" s="211">
        <v>4.526060666E9</v>
      </c>
      <c r="M123" s="211" t="s">
        <v>19845</v>
      </c>
      <c r="N123" s="211" t="s">
        <v>19846</v>
      </c>
      <c r="O123" s="211" t="s">
        <v>20209</v>
      </c>
      <c r="P123" s="211" t="s">
        <v>2137</v>
      </c>
      <c r="Q123" s="230">
        <f>COUNTIF('Hedef Liste Ordu'!A:A,A123)</f>
        <v>1</v>
      </c>
    </row>
    <row r="124" ht="15.75" customHeight="1">
      <c r="A124" s="211" t="s">
        <v>20476</v>
      </c>
      <c r="B124" s="211" t="s">
        <v>20477</v>
      </c>
      <c r="C124" s="212" t="b">
        <v>1</v>
      </c>
      <c r="D124" s="211" t="s">
        <v>1370</v>
      </c>
      <c r="E124" s="213">
        <v>2954.0</v>
      </c>
      <c r="F124" s="213">
        <v>364.0</v>
      </c>
      <c r="G124" s="213">
        <v>46.0</v>
      </c>
      <c r="H124" s="213">
        <v>3.0</v>
      </c>
      <c r="I124" s="213">
        <v>49.0</v>
      </c>
      <c r="J124" s="214">
        <v>0.94</v>
      </c>
      <c r="K124" s="211" t="s">
        <v>20478</v>
      </c>
      <c r="L124" s="211">
        <v>4.525001111E9</v>
      </c>
      <c r="M124" s="211" t="s">
        <v>19809</v>
      </c>
      <c r="N124" s="211" t="s">
        <v>19877</v>
      </c>
      <c r="O124" s="211" t="s">
        <v>20479</v>
      </c>
      <c r="P124" s="211" t="s">
        <v>2137</v>
      </c>
      <c r="Q124" s="230">
        <f>COUNTIF('Hedef Liste Ordu'!A:A,A124)</f>
        <v>0</v>
      </c>
    </row>
    <row r="125" ht="15.75" customHeight="1">
      <c r="A125" s="211" t="s">
        <v>20480</v>
      </c>
      <c r="B125" s="211" t="s">
        <v>20481</v>
      </c>
      <c r="C125" s="212" t="b">
        <v>1</v>
      </c>
      <c r="D125" s="211" t="s">
        <v>1370</v>
      </c>
      <c r="E125" s="213">
        <v>175.0</v>
      </c>
      <c r="F125" s="213">
        <v>89.0</v>
      </c>
      <c r="G125" s="213">
        <v>44.0</v>
      </c>
      <c r="H125" s="213">
        <v>3.0</v>
      </c>
      <c r="I125" s="213">
        <v>47.0</v>
      </c>
      <c r="J125" s="214">
        <v>0.94</v>
      </c>
      <c r="K125" s="211" t="s">
        <v>20482</v>
      </c>
      <c r="L125" s="211">
        <v>4.523246565E9</v>
      </c>
      <c r="M125" s="211" t="s">
        <v>19882</v>
      </c>
      <c r="N125" s="211" t="s">
        <v>19883</v>
      </c>
      <c r="O125" s="211" t="s">
        <v>19942</v>
      </c>
      <c r="P125" s="211" t="s">
        <v>2137</v>
      </c>
      <c r="Q125" s="230">
        <f>COUNTIF('Hedef Liste Ordu'!A:A,A125)</f>
        <v>0</v>
      </c>
    </row>
    <row r="126" ht="15.75" customHeight="1">
      <c r="A126" s="211" t="s">
        <v>20483</v>
      </c>
      <c r="B126" s="211" t="s">
        <v>20484</v>
      </c>
      <c r="C126" s="212" t="b">
        <v>1</v>
      </c>
      <c r="D126" s="211" t="s">
        <v>1493</v>
      </c>
      <c r="E126" s="213">
        <v>8099.0</v>
      </c>
      <c r="F126" s="213">
        <v>581.0</v>
      </c>
      <c r="G126" s="213">
        <v>104.0</v>
      </c>
      <c r="H126" s="213">
        <v>0.0</v>
      </c>
      <c r="I126" s="213">
        <v>104.0</v>
      </c>
      <c r="J126" s="214">
        <v>1.0</v>
      </c>
      <c r="K126" s="211" t="s">
        <v>2163</v>
      </c>
      <c r="L126" s="211">
        <v>9.999999999E9</v>
      </c>
      <c r="M126" s="211" t="s">
        <v>19809</v>
      </c>
      <c r="N126" s="211" t="s">
        <v>19815</v>
      </c>
      <c r="O126" s="211" t="s">
        <v>20485</v>
      </c>
      <c r="P126" s="211" t="s">
        <v>2165</v>
      </c>
      <c r="Q126" s="230">
        <f>COUNTIF('Hedef Liste Ordu'!A:A,A126)</f>
        <v>0</v>
      </c>
    </row>
    <row r="127" ht="15.75" customHeight="1">
      <c r="A127" s="211" t="s">
        <v>20210</v>
      </c>
      <c r="B127" s="211" t="s">
        <v>20211</v>
      </c>
      <c r="C127" s="212" t="b">
        <v>1</v>
      </c>
      <c r="D127" s="211" t="s">
        <v>1364</v>
      </c>
      <c r="E127" s="213">
        <v>1046.0</v>
      </c>
      <c r="F127" s="213">
        <v>63.0</v>
      </c>
      <c r="G127" s="213">
        <v>13.0</v>
      </c>
      <c r="H127" s="213">
        <v>13.0</v>
      </c>
      <c r="I127" s="213">
        <v>26.0</v>
      </c>
      <c r="J127" s="214">
        <v>0.5</v>
      </c>
      <c r="K127" s="211" t="s">
        <v>20212</v>
      </c>
      <c r="L127" s="211">
        <v>5.331955283E9</v>
      </c>
      <c r="M127" s="211" t="s">
        <v>19809</v>
      </c>
      <c r="N127" s="211" t="s">
        <v>19858</v>
      </c>
      <c r="O127" s="211" t="s">
        <v>19859</v>
      </c>
      <c r="P127" s="211" t="s">
        <v>2137</v>
      </c>
      <c r="Q127" s="230">
        <f>COUNTIF('Hedef Liste Ordu'!A:A,A127)</f>
        <v>1</v>
      </c>
    </row>
    <row r="128" ht="15.75" customHeight="1">
      <c r="A128" s="211" t="s">
        <v>20214</v>
      </c>
      <c r="B128" s="211" t="s">
        <v>20215</v>
      </c>
      <c r="C128" s="212" t="b">
        <v>1</v>
      </c>
      <c r="D128" s="211" t="s">
        <v>1364</v>
      </c>
      <c r="E128" s="213">
        <v>2.0</v>
      </c>
      <c r="F128" s="213">
        <v>2.0</v>
      </c>
      <c r="G128" s="213">
        <v>0.0</v>
      </c>
      <c r="H128" s="213">
        <v>27.0</v>
      </c>
      <c r="I128" s="213">
        <v>27.0</v>
      </c>
      <c r="J128" s="214">
        <v>0.0</v>
      </c>
      <c r="K128" s="211" t="s">
        <v>20216</v>
      </c>
      <c r="L128" s="211">
        <v>4.522222E9</v>
      </c>
      <c r="M128" s="211" t="s">
        <v>19809</v>
      </c>
      <c r="N128" s="211" t="s">
        <v>19871</v>
      </c>
      <c r="O128" s="211" t="s">
        <v>20217</v>
      </c>
      <c r="P128" s="211" t="s">
        <v>2137</v>
      </c>
      <c r="Q128" s="230">
        <f>COUNTIF('Hedef Liste Ordu'!A:A,A128)</f>
        <v>1</v>
      </c>
    </row>
    <row r="129" ht="15.75" customHeight="1">
      <c r="A129" s="211" t="s">
        <v>20218</v>
      </c>
      <c r="B129" s="211" t="s">
        <v>20219</v>
      </c>
      <c r="C129" s="212" t="b">
        <v>1</v>
      </c>
      <c r="D129" s="211" t="s">
        <v>1364</v>
      </c>
      <c r="E129" s="213">
        <v>763.0</v>
      </c>
      <c r="F129" s="213">
        <v>22.0</v>
      </c>
      <c r="G129" s="213">
        <v>7.0</v>
      </c>
      <c r="H129" s="213">
        <v>26.0</v>
      </c>
      <c r="I129" s="213">
        <v>33.0</v>
      </c>
      <c r="J129" s="214">
        <v>0.21</v>
      </c>
      <c r="K129" s="211" t="s">
        <v>20220</v>
      </c>
      <c r="L129" s="211">
        <v>5.434312094E9</v>
      </c>
      <c r="M129" s="211" t="s">
        <v>19809</v>
      </c>
      <c r="N129" s="211" t="s">
        <v>20040</v>
      </c>
      <c r="O129" s="211" t="s">
        <v>20221</v>
      </c>
      <c r="P129" s="211" t="s">
        <v>2137</v>
      </c>
      <c r="Q129" s="230">
        <f>COUNTIF('Hedef Liste Ordu'!A:A,A129)</f>
        <v>1</v>
      </c>
    </row>
    <row r="130" ht="15.75" customHeight="1">
      <c r="A130" s="211" t="s">
        <v>20223</v>
      </c>
      <c r="B130" s="211" t="s">
        <v>20224</v>
      </c>
      <c r="C130" s="212" t="b">
        <v>1</v>
      </c>
      <c r="D130" s="211" t="s">
        <v>1364</v>
      </c>
      <c r="E130" s="213">
        <v>131.0</v>
      </c>
      <c r="F130" s="213">
        <v>17.0</v>
      </c>
      <c r="G130" s="213">
        <v>6.0</v>
      </c>
      <c r="H130" s="213">
        <v>21.0</v>
      </c>
      <c r="I130" s="213">
        <v>27.0</v>
      </c>
      <c r="J130" s="214">
        <v>0.22</v>
      </c>
      <c r="K130" s="211" t="s">
        <v>20225</v>
      </c>
      <c r="L130" s="211">
        <v>5.394020929E9</v>
      </c>
      <c r="M130" s="211" t="s">
        <v>19809</v>
      </c>
      <c r="N130" s="211" t="s">
        <v>1387</v>
      </c>
      <c r="O130" s="211" t="s">
        <v>20226</v>
      </c>
      <c r="P130" s="211" t="s">
        <v>2137</v>
      </c>
      <c r="Q130" s="230">
        <f>COUNTIF('Hedef Liste Ordu'!A:A,A130)</f>
        <v>1</v>
      </c>
    </row>
    <row r="131" ht="15.75" customHeight="1">
      <c r="A131" s="211" t="s">
        <v>20227</v>
      </c>
      <c r="B131" s="211" t="s">
        <v>20228</v>
      </c>
      <c r="C131" s="212" t="b">
        <v>1</v>
      </c>
      <c r="D131" s="211" t="s">
        <v>1364</v>
      </c>
      <c r="E131" s="213">
        <v>0.0</v>
      </c>
      <c r="F131" s="213">
        <v>0.0</v>
      </c>
      <c r="G131" s="213">
        <v>0.0</v>
      </c>
      <c r="H131" s="213">
        <v>27.0</v>
      </c>
      <c r="I131" s="213">
        <v>27.0</v>
      </c>
      <c r="J131" s="214">
        <v>0.0</v>
      </c>
      <c r="K131" s="211" t="s">
        <v>20229</v>
      </c>
      <c r="L131" s="211">
        <v>5.375875576E9</v>
      </c>
      <c r="M131" s="211" t="s">
        <v>19809</v>
      </c>
      <c r="N131" s="211" t="s">
        <v>1387</v>
      </c>
      <c r="O131" s="211" t="s">
        <v>20230</v>
      </c>
      <c r="P131" s="211" t="s">
        <v>2137</v>
      </c>
      <c r="Q131" s="230">
        <f>COUNTIF('Hedef Liste Ordu'!A:A,A131)</f>
        <v>1</v>
      </c>
    </row>
    <row r="132" ht="15.75" customHeight="1">
      <c r="A132" s="211" t="s">
        <v>20244</v>
      </c>
      <c r="B132" s="211" t="s">
        <v>20245</v>
      </c>
      <c r="C132" s="212" t="b">
        <v>1</v>
      </c>
      <c r="D132" s="211" t="s">
        <v>1364</v>
      </c>
      <c r="E132" s="213">
        <v>1067.0</v>
      </c>
      <c r="F132" s="213">
        <v>93.0</v>
      </c>
      <c r="G132" s="213">
        <v>10.0</v>
      </c>
      <c r="H132" s="213">
        <v>11.0</v>
      </c>
      <c r="I132" s="213">
        <v>21.0</v>
      </c>
      <c r="J132" s="214">
        <v>0.48</v>
      </c>
      <c r="K132" s="211" t="s">
        <v>20246</v>
      </c>
      <c r="L132" s="211">
        <v>5.454517452E9</v>
      </c>
      <c r="M132" s="211" t="s">
        <v>19809</v>
      </c>
      <c r="N132" s="211" t="s">
        <v>20247</v>
      </c>
      <c r="O132" s="211" t="s">
        <v>20248</v>
      </c>
      <c r="P132" s="211" t="s">
        <v>2137</v>
      </c>
      <c r="Q132" s="230">
        <f>COUNTIF('Hedef Liste Ordu'!A:A,A132)</f>
        <v>1</v>
      </c>
    </row>
    <row r="133" ht="15.75" customHeight="1">
      <c r="A133" s="211" t="s">
        <v>20231</v>
      </c>
      <c r="B133" s="211" t="s">
        <v>20232</v>
      </c>
      <c r="C133" s="212" t="b">
        <v>1</v>
      </c>
      <c r="D133" s="211" t="s">
        <v>1364</v>
      </c>
      <c r="E133" s="213">
        <v>270.0</v>
      </c>
      <c r="F133" s="213">
        <v>36.0</v>
      </c>
      <c r="G133" s="213">
        <v>6.0</v>
      </c>
      <c r="H133" s="213">
        <v>8.0</v>
      </c>
      <c r="I133" s="213">
        <v>14.0</v>
      </c>
      <c r="J133" s="214">
        <v>0.43</v>
      </c>
      <c r="K133" s="211" t="s">
        <v>20233</v>
      </c>
      <c r="L133" s="211">
        <v>5.464507452E9</v>
      </c>
      <c r="M133" s="211" t="s">
        <v>19809</v>
      </c>
      <c r="N133" s="211" t="s">
        <v>20040</v>
      </c>
      <c r="O133" s="211" t="s">
        <v>20234</v>
      </c>
      <c r="P133" s="211" t="s">
        <v>2137</v>
      </c>
      <c r="Q133" s="230">
        <f>COUNTIF('Hedef Liste Ordu'!A:A,A133)</f>
        <v>1</v>
      </c>
    </row>
    <row r="134" ht="15.75" customHeight="1">
      <c r="A134" s="211" t="s">
        <v>20249</v>
      </c>
      <c r="B134" s="211" t="s">
        <v>20250</v>
      </c>
      <c r="C134" s="212" t="b">
        <v>1</v>
      </c>
      <c r="D134" s="211" t="s">
        <v>1364</v>
      </c>
      <c r="E134" s="213">
        <v>27.0</v>
      </c>
      <c r="F134" s="213">
        <v>11.0</v>
      </c>
      <c r="G134" s="213">
        <v>0.0</v>
      </c>
      <c r="H134" s="213">
        <v>26.0</v>
      </c>
      <c r="I134" s="213">
        <v>26.0</v>
      </c>
      <c r="J134" s="214">
        <v>0.0</v>
      </c>
      <c r="K134" s="211" t="s">
        <v>20251</v>
      </c>
      <c r="L134" s="211">
        <v>5.468875252E9</v>
      </c>
      <c r="M134" s="211" t="s">
        <v>19809</v>
      </c>
      <c r="N134" s="211" t="s">
        <v>11364</v>
      </c>
      <c r="O134" s="211" t="s">
        <v>20113</v>
      </c>
      <c r="P134" s="211" t="s">
        <v>2137</v>
      </c>
      <c r="Q134" s="230">
        <f>COUNTIF('Hedef Liste Ordu'!A:A,A134)</f>
        <v>1</v>
      </c>
    </row>
    <row r="135" ht="15.75" customHeight="1">
      <c r="A135" s="211" t="s">
        <v>20235</v>
      </c>
      <c r="B135" s="211" t="s">
        <v>20236</v>
      </c>
      <c r="C135" s="212" t="b">
        <v>1</v>
      </c>
      <c r="D135" s="211" t="s">
        <v>1364</v>
      </c>
      <c r="E135" s="213">
        <v>244.0</v>
      </c>
      <c r="F135" s="213">
        <v>30.0</v>
      </c>
      <c r="G135" s="213">
        <v>5.0</v>
      </c>
      <c r="H135" s="213">
        <v>26.0</v>
      </c>
      <c r="I135" s="213">
        <v>31.0</v>
      </c>
      <c r="J135" s="214">
        <v>0.16</v>
      </c>
      <c r="K135" s="211" t="s">
        <v>20237</v>
      </c>
      <c r="L135" s="211">
        <v>4.52222283E9</v>
      </c>
      <c r="M135" s="211" t="s">
        <v>19809</v>
      </c>
      <c r="N135" s="211" t="s">
        <v>19877</v>
      </c>
      <c r="O135" s="211" t="s">
        <v>20238</v>
      </c>
      <c r="P135" s="211" t="s">
        <v>2137</v>
      </c>
      <c r="Q135" s="230">
        <f>COUNTIF('Hedef Liste Ordu'!A:A,A135)</f>
        <v>1</v>
      </c>
    </row>
    <row r="136" ht="15.75" customHeight="1">
      <c r="A136" s="211" t="s">
        <v>20239</v>
      </c>
      <c r="B136" s="211" t="s">
        <v>20240</v>
      </c>
      <c r="C136" s="212" t="b">
        <v>1</v>
      </c>
      <c r="D136" s="211" t="s">
        <v>1364</v>
      </c>
      <c r="E136" s="213">
        <v>924.0</v>
      </c>
      <c r="F136" s="213">
        <v>94.0</v>
      </c>
      <c r="G136" s="213">
        <v>15.0</v>
      </c>
      <c r="H136" s="213">
        <v>17.0</v>
      </c>
      <c r="I136" s="213">
        <v>32.0</v>
      </c>
      <c r="J136" s="214">
        <v>0.47</v>
      </c>
      <c r="K136" s="211" t="s">
        <v>20241</v>
      </c>
      <c r="L136" s="211">
        <v>5.31524643E9</v>
      </c>
      <c r="M136" s="211" t="s">
        <v>19809</v>
      </c>
      <c r="N136" s="211" t="s">
        <v>19877</v>
      </c>
      <c r="O136" s="211" t="s">
        <v>20242</v>
      </c>
      <c r="P136" s="211" t="s">
        <v>2137</v>
      </c>
      <c r="Q136" s="230">
        <f>COUNTIF('Hedef Liste Ordu'!A:A,A136)</f>
        <v>1</v>
      </c>
    </row>
    <row r="137" ht="15.75" customHeight="1">
      <c r="A137" s="211" t="s">
        <v>20252</v>
      </c>
      <c r="B137" s="211" t="s">
        <v>20253</v>
      </c>
      <c r="C137" s="212" t="b">
        <v>1</v>
      </c>
      <c r="D137" s="211" t="s">
        <v>1364</v>
      </c>
      <c r="E137" s="213">
        <v>615.0</v>
      </c>
      <c r="F137" s="213">
        <v>44.0</v>
      </c>
      <c r="G137" s="213">
        <v>6.0</v>
      </c>
      <c r="H137" s="213">
        <v>8.0</v>
      </c>
      <c r="I137" s="213">
        <v>14.0</v>
      </c>
      <c r="J137" s="214">
        <v>0.43</v>
      </c>
      <c r="K137" s="211" t="s">
        <v>20254</v>
      </c>
      <c r="L137" s="211">
        <v>4.522140404E9</v>
      </c>
      <c r="M137" s="211" t="s">
        <v>19809</v>
      </c>
      <c r="N137" s="211" t="s">
        <v>11364</v>
      </c>
      <c r="O137" s="211" t="s">
        <v>20255</v>
      </c>
      <c r="P137" s="211" t="s">
        <v>2137</v>
      </c>
      <c r="Q137" s="230">
        <f>COUNTIF('Hedef Liste Ordu'!A:A,A137)</f>
        <v>1</v>
      </c>
    </row>
    <row r="138" ht="15.75" customHeight="1">
      <c r="A138" s="211" t="s">
        <v>20256</v>
      </c>
      <c r="B138" s="211" t="s">
        <v>20257</v>
      </c>
      <c r="C138" s="212" t="b">
        <v>1</v>
      </c>
      <c r="D138" s="211" t="s">
        <v>1364</v>
      </c>
      <c r="E138" s="213">
        <v>365.0</v>
      </c>
      <c r="F138" s="213">
        <v>43.0</v>
      </c>
      <c r="G138" s="213">
        <v>5.0</v>
      </c>
      <c r="H138" s="213">
        <v>26.0</v>
      </c>
      <c r="I138" s="213">
        <v>31.0</v>
      </c>
      <c r="J138" s="214">
        <v>0.16</v>
      </c>
      <c r="K138" s="211" t="s">
        <v>20258</v>
      </c>
      <c r="L138" s="211">
        <v>4.522254488E9</v>
      </c>
      <c r="M138" s="211" t="s">
        <v>19809</v>
      </c>
      <c r="N138" s="211" t="s">
        <v>2520</v>
      </c>
      <c r="O138" s="211" t="s">
        <v>20259</v>
      </c>
      <c r="P138" s="211" t="s">
        <v>2137</v>
      </c>
      <c r="Q138" s="230">
        <f>COUNTIF('Hedef Liste Ordu'!A:A,A138)</f>
        <v>1</v>
      </c>
    </row>
    <row r="139" ht="15.75" customHeight="1">
      <c r="A139" s="211" t="s">
        <v>20260</v>
      </c>
      <c r="B139" s="211" t="s">
        <v>20261</v>
      </c>
      <c r="C139" s="212" t="b">
        <v>1</v>
      </c>
      <c r="D139" s="211" t="s">
        <v>1364</v>
      </c>
      <c r="E139" s="213">
        <v>555.0</v>
      </c>
      <c r="F139" s="213">
        <v>28.0</v>
      </c>
      <c r="G139" s="213">
        <v>9.0</v>
      </c>
      <c r="H139" s="213">
        <v>14.0</v>
      </c>
      <c r="I139" s="213">
        <v>23.0</v>
      </c>
      <c r="J139" s="214">
        <v>0.39</v>
      </c>
      <c r="K139" s="211" t="s">
        <v>20262</v>
      </c>
      <c r="L139" s="211">
        <v>4.52225303E9</v>
      </c>
      <c r="M139" s="211" t="s">
        <v>19809</v>
      </c>
      <c r="N139" s="211" t="s">
        <v>2520</v>
      </c>
      <c r="O139" s="211" t="s">
        <v>20263</v>
      </c>
      <c r="P139" s="211" t="s">
        <v>2137</v>
      </c>
      <c r="Q139" s="230">
        <f>COUNTIF('Hedef Liste Ordu'!A:A,A139)</f>
        <v>1</v>
      </c>
    </row>
    <row r="140" ht="15.75" customHeight="1">
      <c r="A140" s="211" t="s">
        <v>20264</v>
      </c>
      <c r="B140" s="211" t="s">
        <v>20265</v>
      </c>
      <c r="C140" s="212" t="b">
        <v>1</v>
      </c>
      <c r="D140" s="211" t="s">
        <v>1364</v>
      </c>
      <c r="E140" s="213">
        <v>262.0</v>
      </c>
      <c r="F140" s="213">
        <v>69.0</v>
      </c>
      <c r="G140" s="213">
        <v>5.0</v>
      </c>
      <c r="H140" s="213">
        <v>24.0</v>
      </c>
      <c r="I140" s="213">
        <v>29.0</v>
      </c>
      <c r="J140" s="214">
        <v>0.17</v>
      </c>
      <c r="K140" s="211" t="s">
        <v>20266</v>
      </c>
      <c r="L140" s="211">
        <v>5.456550913E9</v>
      </c>
      <c r="M140" s="211" t="s">
        <v>19809</v>
      </c>
      <c r="N140" s="211" t="s">
        <v>20247</v>
      </c>
      <c r="O140" s="211" t="s">
        <v>20267</v>
      </c>
      <c r="P140" s="211" t="s">
        <v>2137</v>
      </c>
      <c r="Q140" s="230">
        <f>COUNTIF('Hedef Liste Ordu'!A:A,A140)</f>
        <v>1</v>
      </c>
    </row>
    <row r="141" ht="15.75" customHeight="1">
      <c r="A141" s="211" t="s">
        <v>20268</v>
      </c>
      <c r="B141" s="211" t="s">
        <v>20269</v>
      </c>
      <c r="C141" s="212" t="b">
        <v>1</v>
      </c>
      <c r="D141" s="211" t="s">
        <v>1364</v>
      </c>
      <c r="E141" s="213">
        <v>1032.0</v>
      </c>
      <c r="F141" s="213">
        <v>74.0</v>
      </c>
      <c r="G141" s="213">
        <v>6.0</v>
      </c>
      <c r="H141" s="213">
        <v>14.0</v>
      </c>
      <c r="I141" s="213">
        <v>20.0</v>
      </c>
      <c r="J141" s="214">
        <v>0.3</v>
      </c>
      <c r="K141" s="211" t="s">
        <v>20270</v>
      </c>
      <c r="L141" s="211">
        <v>4.524233232E9</v>
      </c>
      <c r="M141" s="211" t="s">
        <v>19845</v>
      </c>
      <c r="N141" s="211" t="s">
        <v>19846</v>
      </c>
      <c r="O141" s="211" t="s">
        <v>20271</v>
      </c>
      <c r="P141" s="211" t="s">
        <v>2137</v>
      </c>
      <c r="Q141" s="230">
        <f>COUNTIF('Hedef Liste Ordu'!A:A,A141)</f>
        <v>1</v>
      </c>
    </row>
    <row r="142" ht="15.75" customHeight="1">
      <c r="A142" s="211" t="s">
        <v>20306</v>
      </c>
      <c r="B142" s="211" t="s">
        <v>20307</v>
      </c>
      <c r="C142" s="212" t="b">
        <v>1</v>
      </c>
      <c r="D142" s="211" t="s">
        <v>1356</v>
      </c>
      <c r="E142" s="213">
        <v>512.0</v>
      </c>
      <c r="F142" s="213">
        <v>29.0</v>
      </c>
      <c r="G142" s="213">
        <v>15.0</v>
      </c>
      <c r="H142" s="213">
        <v>43.0</v>
      </c>
      <c r="I142" s="213">
        <v>58.0</v>
      </c>
      <c r="J142" s="214">
        <v>0.26</v>
      </c>
      <c r="K142" s="211" t="s">
        <v>20308</v>
      </c>
      <c r="L142" s="211">
        <v>4.528000066E9</v>
      </c>
      <c r="M142" s="211" t="s">
        <v>19809</v>
      </c>
      <c r="N142" s="211" t="s">
        <v>19810</v>
      </c>
      <c r="O142" s="211" t="s">
        <v>20309</v>
      </c>
      <c r="P142" s="211" t="s">
        <v>2137</v>
      </c>
      <c r="Q142" s="230">
        <f>COUNTIF('Hedef Liste Ordu'!A:A,A142)</f>
        <v>1</v>
      </c>
    </row>
    <row r="143" ht="15.75" customHeight="1">
      <c r="A143" s="211" t="s">
        <v>20311</v>
      </c>
      <c r="B143" s="211" t="s">
        <v>20312</v>
      </c>
      <c r="C143" s="212" t="b">
        <v>1</v>
      </c>
      <c r="D143" s="211" t="s">
        <v>1378</v>
      </c>
      <c r="E143" s="213">
        <v>2408.0</v>
      </c>
      <c r="F143" s="213">
        <v>202.0</v>
      </c>
      <c r="G143" s="213">
        <v>0.0</v>
      </c>
      <c r="H143" s="213">
        <v>34.0</v>
      </c>
      <c r="I143" s="213">
        <v>34.0</v>
      </c>
      <c r="J143" s="214">
        <v>0.0</v>
      </c>
      <c r="K143" s="211" t="s">
        <v>19892</v>
      </c>
      <c r="L143" s="211">
        <v>4.527779222E9</v>
      </c>
      <c r="M143" s="211" t="s">
        <v>19809</v>
      </c>
      <c r="N143" s="211" t="s">
        <v>1667</v>
      </c>
      <c r="O143" s="211" t="s">
        <v>19893</v>
      </c>
      <c r="P143" s="211" t="s">
        <v>2137</v>
      </c>
      <c r="Q143" s="230">
        <f>COUNTIF('Hedef Liste Ordu'!A:A,A143)</f>
        <v>1</v>
      </c>
    </row>
    <row r="144" ht="15.75" customHeight="1">
      <c r="A144" s="211" t="s">
        <v>20272</v>
      </c>
      <c r="B144" s="211" t="s">
        <v>20273</v>
      </c>
      <c r="C144" s="212" t="b">
        <v>1</v>
      </c>
      <c r="D144" s="211" t="s">
        <v>1577</v>
      </c>
      <c r="E144" s="213">
        <v>529.0</v>
      </c>
      <c r="F144" s="213">
        <v>29.0</v>
      </c>
      <c r="G144" s="213">
        <v>0.0</v>
      </c>
      <c r="H144" s="213">
        <v>27.0</v>
      </c>
      <c r="I144" s="213">
        <v>27.0</v>
      </c>
      <c r="J144" s="214">
        <v>0.0</v>
      </c>
      <c r="K144" s="211" t="s">
        <v>20274</v>
      </c>
      <c r="L144" s="211">
        <v>4.524234292E9</v>
      </c>
      <c r="M144" s="211" t="s">
        <v>19845</v>
      </c>
      <c r="N144" s="211" t="s">
        <v>19846</v>
      </c>
      <c r="O144" s="211" t="s">
        <v>20275</v>
      </c>
      <c r="P144" s="211" t="s">
        <v>2137</v>
      </c>
      <c r="Q144" s="230">
        <f>COUNTIF('Hedef Liste Ordu'!A:A,A144)</f>
        <v>1</v>
      </c>
    </row>
    <row r="145" ht="15.75" customHeight="1">
      <c r="A145" s="211" t="s">
        <v>20276</v>
      </c>
      <c r="B145" s="211" t="s">
        <v>20277</v>
      </c>
      <c r="C145" s="212" t="b">
        <v>1</v>
      </c>
      <c r="D145" s="211" t="s">
        <v>1688</v>
      </c>
      <c r="E145" s="213">
        <v>3072.0</v>
      </c>
      <c r="F145" s="213">
        <v>346.0</v>
      </c>
      <c r="G145" s="213">
        <v>0.0</v>
      </c>
      <c r="H145" s="213">
        <v>45.0</v>
      </c>
      <c r="I145" s="213">
        <v>45.0</v>
      </c>
      <c r="J145" s="214">
        <v>0.0</v>
      </c>
      <c r="K145" s="211" t="s">
        <v>20278</v>
      </c>
      <c r="L145" s="211">
        <v>4.52777441E9</v>
      </c>
      <c r="M145" s="211" t="s">
        <v>19809</v>
      </c>
      <c r="N145" s="211" t="s">
        <v>19851</v>
      </c>
      <c r="O145" s="211" t="s">
        <v>20279</v>
      </c>
      <c r="P145" s="211" t="s">
        <v>2137</v>
      </c>
      <c r="Q145" s="230">
        <f>COUNTIF('Hedef Liste Ordu'!A:A,A145)</f>
        <v>1</v>
      </c>
    </row>
    <row r="146" ht="15.75" customHeight="1">
      <c r="A146" s="211" t="s">
        <v>20281</v>
      </c>
      <c r="B146" s="211" t="s">
        <v>20282</v>
      </c>
      <c r="C146" s="212" t="b">
        <v>1</v>
      </c>
      <c r="D146" s="211" t="s">
        <v>1688</v>
      </c>
      <c r="E146" s="213">
        <v>1688.0</v>
      </c>
      <c r="F146" s="213">
        <v>114.0</v>
      </c>
      <c r="G146" s="213">
        <v>6.0</v>
      </c>
      <c r="H146" s="213">
        <v>47.0</v>
      </c>
      <c r="I146" s="213">
        <v>53.0</v>
      </c>
      <c r="J146" s="214">
        <v>0.11</v>
      </c>
      <c r="K146" s="211" t="s">
        <v>20283</v>
      </c>
      <c r="L146" s="211">
        <v>5.4528852E9</v>
      </c>
      <c r="M146" s="211" t="s">
        <v>19809</v>
      </c>
      <c r="N146" s="211" t="s">
        <v>20247</v>
      </c>
      <c r="O146" s="211" t="s">
        <v>20284</v>
      </c>
      <c r="P146" s="211" t="s">
        <v>2137</v>
      </c>
      <c r="Q146" s="230">
        <f>COUNTIF('Hedef Liste Ordu'!A:A,A146)</f>
        <v>1</v>
      </c>
    </row>
    <row r="147" ht="15.75" customHeight="1">
      <c r="A147" s="211" t="s">
        <v>20314</v>
      </c>
      <c r="B147" s="211" t="s">
        <v>20315</v>
      </c>
      <c r="C147" s="212" t="b">
        <v>1</v>
      </c>
      <c r="D147" s="211" t="s">
        <v>1950</v>
      </c>
      <c r="E147" s="213">
        <v>505.0</v>
      </c>
      <c r="F147" s="213">
        <v>10.0</v>
      </c>
      <c r="G147" s="213">
        <v>0.0</v>
      </c>
      <c r="H147" s="213">
        <v>152.0</v>
      </c>
      <c r="I147" s="213">
        <v>152.0</v>
      </c>
      <c r="J147" s="214">
        <v>0.0</v>
      </c>
      <c r="K147" s="211" t="s">
        <v>20316</v>
      </c>
      <c r="L147" s="211">
        <v>4.52222005E9</v>
      </c>
      <c r="M147" s="211" t="s">
        <v>19809</v>
      </c>
      <c r="N147" s="211" t="s">
        <v>19815</v>
      </c>
      <c r="O147" s="211" t="s">
        <v>20317</v>
      </c>
      <c r="P147" s="211" t="s">
        <v>2137</v>
      </c>
      <c r="Q147" s="230">
        <f>COUNTIF('Hedef Liste Ordu'!A:A,A147)</f>
        <v>1</v>
      </c>
    </row>
    <row r="148" ht="15.75" customHeight="1">
      <c r="A148" s="211" t="s">
        <v>20286</v>
      </c>
      <c r="B148" s="211" t="s">
        <v>20287</v>
      </c>
      <c r="C148" s="212" t="b">
        <v>1</v>
      </c>
      <c r="D148" s="211" t="s">
        <v>1950</v>
      </c>
      <c r="E148" s="213">
        <v>7047.0</v>
      </c>
      <c r="F148" s="213">
        <v>486.0</v>
      </c>
      <c r="G148" s="213">
        <v>0.0</v>
      </c>
      <c r="H148" s="213">
        <v>93.0</v>
      </c>
      <c r="I148" s="213">
        <v>93.0</v>
      </c>
      <c r="J148" s="214">
        <v>0.0</v>
      </c>
      <c r="K148" s="211" t="s">
        <v>20288</v>
      </c>
      <c r="L148" s="211">
        <v>4.522224041E9</v>
      </c>
      <c r="M148" s="211" t="s">
        <v>19809</v>
      </c>
      <c r="N148" s="211" t="s">
        <v>19815</v>
      </c>
      <c r="O148" s="211" t="s">
        <v>20289</v>
      </c>
      <c r="P148" s="211" t="s">
        <v>2137</v>
      </c>
      <c r="Q148" s="230">
        <f>COUNTIF('Hedef Liste Ordu'!A:A,A148)</f>
        <v>1</v>
      </c>
    </row>
    <row r="149" ht="15.75" customHeight="1">
      <c r="A149" s="211" t="s">
        <v>20291</v>
      </c>
      <c r="B149" s="211" t="s">
        <v>20292</v>
      </c>
      <c r="C149" s="212" t="b">
        <v>1</v>
      </c>
      <c r="D149" s="211" t="s">
        <v>1507</v>
      </c>
      <c r="E149" s="213">
        <v>85.0</v>
      </c>
      <c r="F149" s="213">
        <v>11.0</v>
      </c>
      <c r="G149" s="213">
        <v>0.0</v>
      </c>
      <c r="H149" s="213">
        <v>12.0</v>
      </c>
      <c r="I149" s="213">
        <v>12.0</v>
      </c>
      <c r="J149" s="214">
        <v>0.0</v>
      </c>
      <c r="K149" s="211" t="s">
        <v>20293</v>
      </c>
      <c r="L149" s="211">
        <v>5.443383332E9</v>
      </c>
      <c r="M149" s="211" t="s">
        <v>19882</v>
      </c>
      <c r="N149" s="211" t="s">
        <v>20122</v>
      </c>
      <c r="O149" s="211" t="s">
        <v>20294</v>
      </c>
      <c r="P149" s="211" t="s">
        <v>2137</v>
      </c>
      <c r="Q149" s="230">
        <f>COUNTIF('Hedef Liste Ordu'!A:A,A149)</f>
        <v>1</v>
      </c>
    </row>
    <row r="150" ht="15.75" customHeight="1">
      <c r="A150" s="211" t="s">
        <v>20296</v>
      </c>
      <c r="B150" s="211" t="s">
        <v>20297</v>
      </c>
      <c r="C150" s="212" t="b">
        <v>1</v>
      </c>
      <c r="D150" s="211" t="s">
        <v>1364</v>
      </c>
      <c r="E150" s="213">
        <v>105.0</v>
      </c>
      <c r="F150" s="213">
        <v>6.0</v>
      </c>
      <c r="G150" s="213">
        <v>5.0</v>
      </c>
      <c r="H150" s="213">
        <v>19.0</v>
      </c>
      <c r="I150" s="213">
        <v>24.0</v>
      </c>
      <c r="J150" s="214">
        <v>0.21</v>
      </c>
      <c r="K150" s="211" t="s">
        <v>20283</v>
      </c>
      <c r="L150" s="211">
        <v>5.4528852E9</v>
      </c>
      <c r="M150" s="211" t="s">
        <v>19809</v>
      </c>
      <c r="N150" s="211" t="s">
        <v>20247</v>
      </c>
      <c r="O150" s="211" t="s">
        <v>20284</v>
      </c>
      <c r="P150" s="211" t="s">
        <v>2137</v>
      </c>
      <c r="Q150" s="230">
        <f>COUNTIF('Hedef Liste Ordu'!A:A,A150)</f>
        <v>1</v>
      </c>
    </row>
    <row r="151" ht="15.75" customHeight="1">
      <c r="A151" s="211" t="s">
        <v>20298</v>
      </c>
      <c r="B151" s="211" t="s">
        <v>20299</v>
      </c>
      <c r="C151" s="212" t="b">
        <v>1</v>
      </c>
      <c r="D151" s="211" t="s">
        <v>1443</v>
      </c>
      <c r="E151" s="213">
        <v>118.0</v>
      </c>
      <c r="F151" s="213">
        <v>5.0</v>
      </c>
      <c r="G151" s="213">
        <v>0.0</v>
      </c>
      <c r="H151" s="213">
        <v>11.0</v>
      </c>
      <c r="I151" s="213">
        <v>11.0</v>
      </c>
      <c r="J151" s="214">
        <v>0.0</v>
      </c>
      <c r="K151" s="211" t="s">
        <v>19857</v>
      </c>
      <c r="L151" s="211">
        <v>4.522250052E9</v>
      </c>
      <c r="M151" s="211" t="s">
        <v>19809</v>
      </c>
      <c r="N151" s="211" t="s">
        <v>19858</v>
      </c>
      <c r="O151" s="211" t="s">
        <v>19859</v>
      </c>
      <c r="P151" s="211" t="s">
        <v>2137</v>
      </c>
      <c r="Q151" s="230">
        <f>COUNTIF('Hedef Liste Ordu'!A:A,A151)</f>
        <v>1</v>
      </c>
    </row>
    <row r="152" ht="15.75" customHeight="1">
      <c r="A152" s="211" t="s">
        <v>20301</v>
      </c>
      <c r="B152" s="211" t="s">
        <v>20302</v>
      </c>
      <c r="C152" s="212" t="b">
        <v>1</v>
      </c>
      <c r="D152" s="211" t="s">
        <v>1348</v>
      </c>
      <c r="E152" s="213">
        <v>984.0</v>
      </c>
      <c r="F152" s="213">
        <v>65.0</v>
      </c>
      <c r="G152" s="213">
        <v>8.0</v>
      </c>
      <c r="H152" s="213">
        <v>36.0</v>
      </c>
      <c r="I152" s="213">
        <v>44.0</v>
      </c>
      <c r="J152" s="214">
        <v>0.18</v>
      </c>
      <c r="K152" s="211" t="s">
        <v>20303</v>
      </c>
      <c r="L152" s="211">
        <v>4.527777111E9</v>
      </c>
      <c r="M152" s="211" t="s">
        <v>19809</v>
      </c>
      <c r="N152" s="211" t="s">
        <v>19851</v>
      </c>
      <c r="O152" s="211" t="s">
        <v>20304</v>
      </c>
      <c r="P152" s="211" t="s">
        <v>2137</v>
      </c>
      <c r="Q152" s="230">
        <f>COUNTIF('Hedef Liste Ordu'!A:A,A152)</f>
        <v>1</v>
      </c>
    </row>
    <row r="153" ht="15.75" customHeight="1">
      <c r="A153" s="211" t="s">
        <v>20319</v>
      </c>
      <c r="B153" s="211" t="s">
        <v>20320</v>
      </c>
      <c r="C153" s="212" t="b">
        <v>1</v>
      </c>
      <c r="D153" s="211" t="s">
        <v>1370</v>
      </c>
      <c r="E153" s="213">
        <v>257.0</v>
      </c>
      <c r="F153" s="213">
        <v>11.0</v>
      </c>
      <c r="G153" s="213">
        <v>28.0</v>
      </c>
      <c r="H153" s="213">
        <v>6.0</v>
      </c>
      <c r="I153" s="213">
        <v>34.0</v>
      </c>
      <c r="J153" s="214">
        <v>0.82</v>
      </c>
      <c r="K153" s="211" t="s">
        <v>20321</v>
      </c>
      <c r="L153" s="211">
        <v>4.527777372E9</v>
      </c>
      <c r="M153" s="211" t="s">
        <v>19809</v>
      </c>
      <c r="N153" s="211" t="s">
        <v>2520</v>
      </c>
      <c r="O153" s="211" t="s">
        <v>19826</v>
      </c>
      <c r="P153" s="211" t="s">
        <v>2137</v>
      </c>
      <c r="Q153" s="230">
        <f>COUNTIF('Hedef Liste Ordu'!A:A,A153)</f>
        <v>1</v>
      </c>
    </row>
    <row r="154" ht="15.75" customHeight="1">
      <c r="A154" s="211" t="s">
        <v>20323</v>
      </c>
      <c r="B154" s="211" t="s">
        <v>20324</v>
      </c>
      <c r="C154" s="212" t="b">
        <v>1</v>
      </c>
      <c r="D154" s="211" t="s">
        <v>1348</v>
      </c>
      <c r="E154" s="213">
        <v>4607.0</v>
      </c>
      <c r="F154" s="213">
        <v>437.0</v>
      </c>
      <c r="G154" s="213">
        <v>8.0</v>
      </c>
      <c r="H154" s="213">
        <v>32.0</v>
      </c>
      <c r="I154" s="213">
        <v>40.0</v>
      </c>
      <c r="J154" s="214">
        <v>0.2</v>
      </c>
      <c r="K154" s="211" t="s">
        <v>20325</v>
      </c>
      <c r="L154" s="211">
        <v>5.527070352E9</v>
      </c>
      <c r="M154" s="211" t="s">
        <v>19809</v>
      </c>
      <c r="N154" s="211" t="s">
        <v>1667</v>
      </c>
      <c r="O154" s="211" t="s">
        <v>20326</v>
      </c>
      <c r="P154" s="211" t="s">
        <v>2137</v>
      </c>
      <c r="Q154" s="230">
        <f>COUNTIF('Hedef Liste Ordu'!A:A,A154)</f>
        <v>1</v>
      </c>
    </row>
    <row r="155" ht="15.75" customHeight="1">
      <c r="A155" s="211" t="s">
        <v>20328</v>
      </c>
      <c r="B155" s="211" t="s">
        <v>20329</v>
      </c>
      <c r="C155" s="212" t="b">
        <v>1</v>
      </c>
      <c r="D155" s="211" t="s">
        <v>1577</v>
      </c>
      <c r="E155" s="213">
        <v>173.0</v>
      </c>
      <c r="F155" s="213">
        <v>0.0</v>
      </c>
      <c r="G155" s="213">
        <v>0.0</v>
      </c>
      <c r="H155" s="213">
        <v>86.0</v>
      </c>
      <c r="I155" s="213">
        <v>86.0</v>
      </c>
      <c r="J155" s="214">
        <v>0.0</v>
      </c>
      <c r="K155" s="211" t="s">
        <v>20330</v>
      </c>
      <c r="L155" s="211">
        <v>4.5255544E9</v>
      </c>
      <c r="M155" s="211" t="s">
        <v>19809</v>
      </c>
      <c r="N155" s="211" t="s">
        <v>1387</v>
      </c>
      <c r="O155" s="211" t="s">
        <v>20331</v>
      </c>
      <c r="P155" s="211" t="s">
        <v>2137</v>
      </c>
      <c r="Q155" s="230">
        <f>COUNTIF('Hedef Liste Ordu'!A:A,A155)</f>
        <v>1</v>
      </c>
    </row>
    <row r="156" ht="15.75" customHeight="1">
      <c r="A156" s="211" t="s">
        <v>20332</v>
      </c>
      <c r="B156" s="211" t="s">
        <v>20333</v>
      </c>
      <c r="C156" s="212" t="b">
        <v>1</v>
      </c>
      <c r="D156" s="211" t="s">
        <v>1507</v>
      </c>
      <c r="E156" s="213">
        <v>1174.0</v>
      </c>
      <c r="F156" s="213">
        <v>109.0</v>
      </c>
      <c r="G156" s="213">
        <v>44.0</v>
      </c>
      <c r="H156" s="213">
        <v>3.0</v>
      </c>
      <c r="I156" s="213">
        <v>47.0</v>
      </c>
      <c r="J156" s="214">
        <v>0.94</v>
      </c>
      <c r="K156" s="211" t="s">
        <v>20334</v>
      </c>
      <c r="L156" s="211">
        <v>4.522124983E9</v>
      </c>
      <c r="M156" s="211" t="s">
        <v>19809</v>
      </c>
      <c r="N156" s="211" t="s">
        <v>2520</v>
      </c>
      <c r="O156" s="211" t="s">
        <v>20335</v>
      </c>
      <c r="P156" s="211" t="s">
        <v>2137</v>
      </c>
      <c r="Q156" s="230">
        <f>COUNTIF('Hedef Liste Ordu'!A:A,A156)</f>
        <v>1</v>
      </c>
    </row>
    <row r="157" ht="15.75" customHeight="1">
      <c r="A157" s="211" t="s">
        <v>20486</v>
      </c>
      <c r="B157" s="211" t="s">
        <v>20487</v>
      </c>
      <c r="C157" s="212" t="b">
        <v>1</v>
      </c>
      <c r="D157" s="211" t="s">
        <v>1493</v>
      </c>
      <c r="E157" s="213">
        <v>986.0</v>
      </c>
      <c r="F157" s="213">
        <v>39.0</v>
      </c>
      <c r="G157" s="213">
        <v>51.0</v>
      </c>
      <c r="H157" s="213">
        <v>0.0</v>
      </c>
      <c r="I157" s="213">
        <v>51.0</v>
      </c>
      <c r="J157" s="214">
        <v>1.0</v>
      </c>
      <c r="K157" s="211" t="s">
        <v>20488</v>
      </c>
      <c r="L157" s="211">
        <v>5.527524958E9</v>
      </c>
      <c r="M157" s="211" t="s">
        <v>19809</v>
      </c>
      <c r="N157" s="211" t="s">
        <v>19815</v>
      </c>
      <c r="O157" s="211" t="s">
        <v>20489</v>
      </c>
      <c r="P157" s="211" t="s">
        <v>2165</v>
      </c>
      <c r="Q157" s="230">
        <f>COUNTIF('Hedef Liste Ordu'!A:A,A157)</f>
        <v>0</v>
      </c>
    </row>
    <row r="158" ht="15.75" customHeight="1">
      <c r="A158" s="211" t="s">
        <v>20490</v>
      </c>
      <c r="B158" s="211" t="s">
        <v>20491</v>
      </c>
      <c r="C158" s="212" t="b">
        <v>1</v>
      </c>
      <c r="D158" s="211" t="s">
        <v>1493</v>
      </c>
      <c r="E158" s="213">
        <v>718.0</v>
      </c>
      <c r="F158" s="213">
        <v>22.0</v>
      </c>
      <c r="G158" s="213">
        <v>50.0</v>
      </c>
      <c r="H158" s="213">
        <v>0.0</v>
      </c>
      <c r="I158" s="213">
        <v>50.0</v>
      </c>
      <c r="J158" s="214">
        <v>1.0</v>
      </c>
      <c r="K158" s="211" t="s">
        <v>20492</v>
      </c>
      <c r="L158" s="211">
        <v>5.438828463E9</v>
      </c>
      <c r="M158" s="211" t="s">
        <v>19882</v>
      </c>
      <c r="N158" s="211" t="s">
        <v>19883</v>
      </c>
      <c r="O158" s="211" t="s">
        <v>20493</v>
      </c>
      <c r="P158" s="211" t="s">
        <v>2165</v>
      </c>
      <c r="Q158" s="230">
        <f>COUNTIF('Hedef Liste Ordu'!A:A,A158)</f>
        <v>0</v>
      </c>
    </row>
    <row r="159" ht="15.75" customHeight="1">
      <c r="A159" s="211" t="s">
        <v>20337</v>
      </c>
      <c r="B159" s="211" t="s">
        <v>20338</v>
      </c>
      <c r="C159" s="212" t="b">
        <v>1</v>
      </c>
      <c r="D159" s="211" t="s">
        <v>1348</v>
      </c>
      <c r="E159" s="213">
        <v>397.0</v>
      </c>
      <c r="F159" s="213">
        <v>68.0</v>
      </c>
      <c r="G159" s="213">
        <v>0.0</v>
      </c>
      <c r="H159" s="213">
        <v>14.0</v>
      </c>
      <c r="I159" s="213">
        <v>14.0</v>
      </c>
      <c r="J159" s="214">
        <v>0.0</v>
      </c>
      <c r="K159" s="211" t="s">
        <v>20339</v>
      </c>
      <c r="L159" s="211">
        <v>5.050592162E9</v>
      </c>
      <c r="M159" s="211" t="s">
        <v>19809</v>
      </c>
      <c r="N159" s="211" t="s">
        <v>3764</v>
      </c>
      <c r="O159" s="211" t="s">
        <v>20340</v>
      </c>
      <c r="P159" s="211" t="s">
        <v>2137</v>
      </c>
      <c r="Q159" s="230">
        <f>COUNTIF('Hedef Liste Ordu'!A:A,A159)</f>
        <v>1</v>
      </c>
    </row>
    <row r="160" ht="15.75" customHeight="1">
      <c r="A160" s="211" t="s">
        <v>20494</v>
      </c>
      <c r="B160" s="211" t="s">
        <v>20495</v>
      </c>
      <c r="C160" s="212" t="b">
        <v>1</v>
      </c>
      <c r="D160" s="211" t="s">
        <v>1577</v>
      </c>
      <c r="E160" s="213">
        <v>3981.0</v>
      </c>
      <c r="F160" s="213">
        <v>143.0</v>
      </c>
      <c r="G160" s="213">
        <v>120.0</v>
      </c>
      <c r="H160" s="213">
        <v>8.0</v>
      </c>
      <c r="I160" s="213">
        <v>128.0</v>
      </c>
      <c r="J160" s="214">
        <v>0.94</v>
      </c>
      <c r="K160" s="211" t="s">
        <v>2311</v>
      </c>
      <c r="L160" s="211">
        <v>4.52502005E9</v>
      </c>
      <c r="M160" s="211" t="s">
        <v>19809</v>
      </c>
      <c r="N160" s="211" t="s">
        <v>20247</v>
      </c>
      <c r="O160" s="211" t="s">
        <v>20496</v>
      </c>
      <c r="P160" s="211" t="s">
        <v>2165</v>
      </c>
      <c r="Q160" s="230">
        <f>COUNTIF('Hedef Liste Ordu'!A:A,A160)</f>
        <v>0</v>
      </c>
    </row>
    <row r="161" ht="15.75" customHeight="1">
      <c r="A161" s="211" t="s">
        <v>20341</v>
      </c>
      <c r="B161" s="211" t="s">
        <v>20342</v>
      </c>
      <c r="C161" s="212" t="b">
        <v>1</v>
      </c>
      <c r="D161" s="211" t="s">
        <v>1577</v>
      </c>
      <c r="E161" s="213">
        <v>1457.0</v>
      </c>
      <c r="F161" s="213">
        <v>114.0</v>
      </c>
      <c r="G161" s="213">
        <v>0.0</v>
      </c>
      <c r="H161" s="213">
        <v>81.0</v>
      </c>
      <c r="I161" s="213">
        <v>81.0</v>
      </c>
      <c r="J161" s="214">
        <v>0.0</v>
      </c>
      <c r="K161" s="211" t="s">
        <v>20343</v>
      </c>
      <c r="L161" s="211">
        <v>4.523336066E9</v>
      </c>
      <c r="M161" s="211" t="s">
        <v>19882</v>
      </c>
      <c r="N161" s="211" t="s">
        <v>2434</v>
      </c>
      <c r="O161" s="211" t="s">
        <v>20344</v>
      </c>
      <c r="P161" s="211" t="s">
        <v>2137</v>
      </c>
      <c r="Q161" s="230">
        <f>COUNTIF('Hedef Liste Ordu'!A:A,A161)</f>
        <v>1</v>
      </c>
    </row>
    <row r="162" ht="15.75" customHeight="1">
      <c r="A162" s="211" t="s">
        <v>20346</v>
      </c>
      <c r="B162" s="211" t="s">
        <v>20347</v>
      </c>
      <c r="C162" s="212" t="b">
        <v>1</v>
      </c>
      <c r="D162" s="211" t="s">
        <v>1385</v>
      </c>
      <c r="E162" s="213">
        <v>1.0</v>
      </c>
      <c r="F162" s="213">
        <v>1.0</v>
      </c>
      <c r="G162" s="213">
        <v>0.0</v>
      </c>
      <c r="H162" s="213">
        <v>13.0</v>
      </c>
      <c r="I162" s="213">
        <v>13.0</v>
      </c>
      <c r="J162" s="214">
        <v>0.0</v>
      </c>
      <c r="K162" s="211" t="s">
        <v>20348</v>
      </c>
      <c r="L162" s="211">
        <v>5.467193492E9</v>
      </c>
      <c r="M162" s="211" t="s">
        <v>19809</v>
      </c>
      <c r="N162" s="211" t="s">
        <v>20349</v>
      </c>
      <c r="O162" s="211" t="s">
        <v>20350</v>
      </c>
      <c r="P162" s="211" t="s">
        <v>2137</v>
      </c>
      <c r="Q162" s="230">
        <f>COUNTIF('Hedef Liste Ordu'!A:A,A162)</f>
        <v>1</v>
      </c>
    </row>
    <row r="163" ht="15.75" customHeight="1">
      <c r="A163" s="211" t="s">
        <v>20351</v>
      </c>
      <c r="B163" s="211" t="s">
        <v>20352</v>
      </c>
      <c r="C163" s="212" t="b">
        <v>1</v>
      </c>
      <c r="D163" s="211" t="s">
        <v>1370</v>
      </c>
      <c r="E163" s="213">
        <v>1296.0</v>
      </c>
      <c r="F163" s="213">
        <v>0.0</v>
      </c>
      <c r="G163" s="213">
        <v>11.0</v>
      </c>
      <c r="H163" s="213">
        <v>15.0</v>
      </c>
      <c r="I163" s="213">
        <v>26.0</v>
      </c>
      <c r="J163" s="214">
        <v>0.42</v>
      </c>
      <c r="K163" s="211" t="s">
        <v>20353</v>
      </c>
      <c r="L163" s="211">
        <v>4.522220352E9</v>
      </c>
      <c r="M163" s="211" t="s">
        <v>19809</v>
      </c>
      <c r="N163" s="211" t="s">
        <v>19815</v>
      </c>
      <c r="O163" s="211" t="s">
        <v>20354</v>
      </c>
      <c r="P163" s="211" t="s">
        <v>2137</v>
      </c>
      <c r="Q163" s="230">
        <f>COUNTIF('Hedef Liste Ordu'!A:A,A163)</f>
        <v>1</v>
      </c>
    </row>
    <row r="164" ht="15.75" customHeight="1">
      <c r="A164" s="211" t="s">
        <v>20360</v>
      </c>
      <c r="B164" s="211" t="s">
        <v>20361</v>
      </c>
      <c r="C164" s="212" t="b">
        <v>1</v>
      </c>
      <c r="D164" s="211" t="s">
        <v>1597</v>
      </c>
      <c r="E164" s="213">
        <v>0.0</v>
      </c>
      <c r="F164" s="213">
        <v>0.0</v>
      </c>
      <c r="G164" s="213">
        <v>0.0</v>
      </c>
      <c r="H164" s="213">
        <v>19.0</v>
      </c>
      <c r="I164" s="213">
        <v>19.0</v>
      </c>
      <c r="J164" s="214">
        <v>0.0</v>
      </c>
      <c r="K164" s="211" t="s">
        <v>20362</v>
      </c>
      <c r="L164" s="211">
        <v>4.522501212E9</v>
      </c>
      <c r="M164" s="211" t="s">
        <v>19809</v>
      </c>
      <c r="N164" s="211" t="s">
        <v>19851</v>
      </c>
      <c r="O164" s="211" t="s">
        <v>19902</v>
      </c>
      <c r="P164" s="211" t="s">
        <v>2137</v>
      </c>
      <c r="Q164" s="230">
        <f>COUNTIF('Hedef Liste Ordu'!A:A,A164)</f>
        <v>1</v>
      </c>
    </row>
    <row r="165" ht="15.75" customHeight="1">
      <c r="A165" s="211" t="s">
        <v>20363</v>
      </c>
      <c r="B165" s="211" t="s">
        <v>20364</v>
      </c>
      <c r="C165" s="212" t="b">
        <v>1</v>
      </c>
      <c r="D165" s="211" t="s">
        <v>1356</v>
      </c>
      <c r="E165" s="213">
        <v>1796.0</v>
      </c>
      <c r="F165" s="213">
        <v>84.0</v>
      </c>
      <c r="G165" s="213">
        <v>0.0</v>
      </c>
      <c r="H165" s="213">
        <v>8.0</v>
      </c>
      <c r="I165" s="213">
        <v>8.0</v>
      </c>
      <c r="J165" s="214">
        <v>0.0</v>
      </c>
      <c r="K165" s="211" t="s">
        <v>20365</v>
      </c>
      <c r="L165" s="211">
        <v>5.415535852E9</v>
      </c>
      <c r="M165" s="211" t="s">
        <v>19882</v>
      </c>
      <c r="N165" s="211" t="s">
        <v>19883</v>
      </c>
      <c r="O165" s="211" t="s">
        <v>20366</v>
      </c>
      <c r="P165" s="211" t="s">
        <v>2137</v>
      </c>
      <c r="Q165" s="230">
        <f>COUNTIF('Hedef Liste Ordu'!A:A,A165)</f>
        <v>1</v>
      </c>
    </row>
    <row r="166" ht="15.75" customHeight="1">
      <c r="A166" s="211" t="s">
        <v>20355</v>
      </c>
      <c r="B166" s="211" t="s">
        <v>20356</v>
      </c>
      <c r="C166" s="212" t="b">
        <v>1</v>
      </c>
      <c r="D166" s="211" t="s">
        <v>1378</v>
      </c>
      <c r="E166" s="213">
        <v>3270.0</v>
      </c>
      <c r="F166" s="213">
        <v>151.0</v>
      </c>
      <c r="G166" s="213">
        <v>27.0</v>
      </c>
      <c r="H166" s="213">
        <v>15.0</v>
      </c>
      <c r="I166" s="213">
        <v>42.0</v>
      </c>
      <c r="J166" s="214">
        <v>0.64</v>
      </c>
      <c r="K166" s="211" t="s">
        <v>20357</v>
      </c>
      <c r="L166" s="211">
        <v>4.527777701E9</v>
      </c>
      <c r="M166" s="211" t="s">
        <v>19809</v>
      </c>
      <c r="N166" s="211" t="s">
        <v>19851</v>
      </c>
      <c r="O166" s="211" t="s">
        <v>20358</v>
      </c>
      <c r="P166" s="211" t="s">
        <v>2137</v>
      </c>
      <c r="Q166" s="230">
        <f>COUNTIF('Hedef Liste Ordu'!A:A,A166)</f>
        <v>1</v>
      </c>
    </row>
    <row r="167" ht="15.75" customHeight="1">
      <c r="A167" s="211" t="s">
        <v>20497</v>
      </c>
      <c r="B167" s="211" t="s">
        <v>20498</v>
      </c>
      <c r="C167" s="212" t="b">
        <v>1</v>
      </c>
      <c r="D167" s="211" t="s">
        <v>1370</v>
      </c>
      <c r="E167" s="213">
        <v>3525.0</v>
      </c>
      <c r="F167" s="213">
        <v>338.0</v>
      </c>
      <c r="G167" s="213">
        <v>82.0</v>
      </c>
      <c r="H167" s="213">
        <v>1.0</v>
      </c>
      <c r="I167" s="213">
        <v>83.0</v>
      </c>
      <c r="J167" s="214">
        <v>0.99</v>
      </c>
      <c r="K167" s="211" t="s">
        <v>2163</v>
      </c>
      <c r="L167" s="211">
        <v>9.999999999E9</v>
      </c>
      <c r="M167" s="211" t="s">
        <v>19809</v>
      </c>
      <c r="N167" s="211" t="s">
        <v>19815</v>
      </c>
      <c r="O167" s="211" t="s">
        <v>20499</v>
      </c>
      <c r="P167" s="211" t="s">
        <v>2165</v>
      </c>
      <c r="Q167" s="230">
        <f>COUNTIF('Hedef Liste Ordu'!A:A,A167)</f>
        <v>0</v>
      </c>
    </row>
    <row r="168" ht="15.75" customHeight="1">
      <c r="A168" s="211" t="s">
        <v>20500</v>
      </c>
      <c r="B168" s="211" t="s">
        <v>20501</v>
      </c>
      <c r="C168" s="212" t="b">
        <v>1</v>
      </c>
      <c r="D168" s="211" t="s">
        <v>1370</v>
      </c>
      <c r="E168" s="213">
        <v>3185.0</v>
      </c>
      <c r="F168" s="213">
        <v>245.0</v>
      </c>
      <c r="G168" s="213">
        <v>75.0</v>
      </c>
      <c r="H168" s="213">
        <v>0.0</v>
      </c>
      <c r="I168" s="213">
        <v>75.0</v>
      </c>
      <c r="J168" s="214">
        <v>1.0</v>
      </c>
      <c r="K168" s="211" t="s">
        <v>2163</v>
      </c>
      <c r="L168" s="211">
        <v>9.999999999E9</v>
      </c>
      <c r="M168" s="211" t="s">
        <v>19882</v>
      </c>
      <c r="N168" s="211" t="s">
        <v>19883</v>
      </c>
      <c r="O168" s="211" t="s">
        <v>20502</v>
      </c>
      <c r="P168" s="211" t="s">
        <v>2165</v>
      </c>
      <c r="Q168" s="230">
        <f>COUNTIF('Hedef Liste Ordu'!A:A,A168)</f>
        <v>0</v>
      </c>
    </row>
    <row r="169" ht="15.75" customHeight="1">
      <c r="A169" s="211" t="s">
        <v>19986</v>
      </c>
      <c r="B169" s="211" t="s">
        <v>20503</v>
      </c>
      <c r="C169" s="212" t="b">
        <v>1</v>
      </c>
      <c r="D169" s="211" t="s">
        <v>1348</v>
      </c>
      <c r="E169" s="213">
        <v>1413.0</v>
      </c>
      <c r="F169" s="213">
        <v>10.0</v>
      </c>
      <c r="G169" s="213">
        <v>9.0</v>
      </c>
      <c r="H169" s="213">
        <v>5.0</v>
      </c>
      <c r="I169" s="213">
        <v>14.0</v>
      </c>
      <c r="J169" s="214">
        <v>0.64</v>
      </c>
      <c r="K169" s="211" t="s">
        <v>19988</v>
      </c>
      <c r="L169" s="211">
        <v>4.526000112E9</v>
      </c>
      <c r="M169" s="211" t="s">
        <v>19809</v>
      </c>
      <c r="N169" s="211" t="s">
        <v>19989</v>
      </c>
      <c r="O169" s="211" t="s">
        <v>19990</v>
      </c>
      <c r="P169" s="211" t="s">
        <v>2137</v>
      </c>
      <c r="Q169" s="230">
        <f>COUNTIF('Hedef Liste Ordu'!A:A,A169)</f>
        <v>1</v>
      </c>
    </row>
    <row r="170" ht="15.75" customHeight="1">
      <c r="A170" s="211" t="s">
        <v>20367</v>
      </c>
      <c r="B170" s="211" t="s">
        <v>20368</v>
      </c>
      <c r="C170" s="212" t="b">
        <v>1</v>
      </c>
      <c r="D170" s="211" t="s">
        <v>1348</v>
      </c>
      <c r="E170" s="213">
        <v>457.0</v>
      </c>
      <c r="F170" s="213">
        <v>22.0</v>
      </c>
      <c r="G170" s="213">
        <v>0.0</v>
      </c>
      <c r="H170" s="213">
        <v>17.0</v>
      </c>
      <c r="I170" s="213">
        <v>17.0</v>
      </c>
      <c r="J170" s="214">
        <v>0.0</v>
      </c>
      <c r="K170" s="211" t="s">
        <v>20369</v>
      </c>
      <c r="L170" s="211">
        <v>5.468450452E9</v>
      </c>
      <c r="M170" s="211" t="s">
        <v>19882</v>
      </c>
      <c r="N170" s="211" t="s">
        <v>11248</v>
      </c>
      <c r="O170" s="211" t="s">
        <v>20370</v>
      </c>
      <c r="P170" s="211" t="s">
        <v>2137</v>
      </c>
      <c r="Q170" s="230">
        <f>COUNTIF('Hedef Liste Ordu'!A:A,A170)</f>
        <v>1</v>
      </c>
    </row>
    <row r="171" ht="15.75" customHeight="1">
      <c r="A171" s="211" t="s">
        <v>20504</v>
      </c>
      <c r="B171" s="211" t="s">
        <v>20505</v>
      </c>
      <c r="C171" s="212" t="b">
        <v>1</v>
      </c>
      <c r="D171" s="211" t="s">
        <v>1364</v>
      </c>
      <c r="E171" s="213">
        <v>283.0</v>
      </c>
      <c r="F171" s="213">
        <v>10.0</v>
      </c>
      <c r="G171" s="213">
        <v>5.0</v>
      </c>
      <c r="H171" s="213">
        <v>7.0</v>
      </c>
      <c r="I171" s="213">
        <v>12.0</v>
      </c>
      <c r="J171" s="214">
        <v>0.42</v>
      </c>
      <c r="K171" s="211" t="s">
        <v>12253</v>
      </c>
      <c r="L171" s="211">
        <v>4.526667202E9</v>
      </c>
      <c r="M171" s="211" t="s">
        <v>19809</v>
      </c>
      <c r="N171" s="211" t="s">
        <v>2520</v>
      </c>
      <c r="O171" s="211" t="s">
        <v>20506</v>
      </c>
      <c r="P171" s="211" t="s">
        <v>2137</v>
      </c>
      <c r="Q171" s="230">
        <f>COUNTIF('Hedef Liste Ordu'!A:A,A171)</f>
        <v>0</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963A8EE-9132-40B9-8ED3-A616DC53539A}" filter="1" showAutoFilter="1">
      <autoFilter ref="$A$1:$Q$171">
        <filterColumn colId="16">
          <filters>
            <filter val="0"/>
          </filters>
        </filterColumn>
        <filterColumn colId="15">
          <filters>
            <filter val="Geleneksel"/>
          </filters>
        </filterColumn>
        <filterColumn colId="9">
          <filters>
            <filter val="49%"/>
            <filter val="37%"/>
            <filter val="59%"/>
            <filter val="69%"/>
            <filter val="47%"/>
            <filter val="100%"/>
            <filter val="89%"/>
            <filter val="55%"/>
            <filter val="11%"/>
            <filter val="99%"/>
            <filter val="43%"/>
            <filter val="21%"/>
            <filter val="75%"/>
            <filter val="95%"/>
            <filter val="73%"/>
            <filter val="9%"/>
            <filter val="18%"/>
            <filter val="16%"/>
            <filter val="48%"/>
            <filter val="26%"/>
            <filter val="14%"/>
            <filter val="46%"/>
            <filter val="56%"/>
            <filter val="22%"/>
            <filter val="88%"/>
            <filter val="98%"/>
            <filter val="20%"/>
            <filter val="86%"/>
            <filter val="64%"/>
            <filter val="96%"/>
            <filter val="30%"/>
            <filter val="40%"/>
            <filter val="50%"/>
            <filter val="60%"/>
            <filter val="82%"/>
            <filter val="92%"/>
            <filter val="90%"/>
            <filter val="0%"/>
            <filter val="39%"/>
            <filter val="17%"/>
          </filters>
        </filterColumn>
        <filterColumn colId="2">
          <filters>
            <filter val="TRUE"/>
          </filters>
        </filterColumn>
      </autoFilter>
      <extLst>
        <ext uri="GoogleSheetsCustomDataVersion1">
          <go:sheetsCustomData xmlns:go="http://customooxmlschemas.google.com/" filterViewId="1302550241"/>
        </ext>
      </extLst>
    </customSheetView>
  </customSheetViews>
  <conditionalFormatting sqref="C1:C171">
    <cfRule type="cellIs" dxfId="0" priority="1" operator="equal">
      <formula>"TRUE"</formula>
    </cfRule>
  </conditionalFormatting>
  <conditionalFormatting sqref="C1:C171">
    <cfRule type="cellIs" dxfId="1" priority="2" operator="equal">
      <formula>"FALSE"</formula>
    </cfRule>
  </conditionalFormatting>
  <dataValidations>
    <dataValidation type="list" allowBlank="1" showErrorMessage="1" sqref="A19">
      <formula1>'Durum Parametreler'!$L$2:$L$37</formula1>
    </dataValidation>
  </dataValidation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18" max="18" width="19.38"/>
    <col customWidth="1" min="21" max="21" width="26.75"/>
  </cols>
  <sheetData>
    <row r="1" ht="15.75" customHeight="1">
      <c r="A1" s="199" t="s">
        <v>20507</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2" t="s">
        <v>1340</v>
      </c>
      <c r="AG1" s="202" t="s">
        <v>1341</v>
      </c>
      <c r="AH1" s="203" t="s">
        <v>1342</v>
      </c>
      <c r="AI1" s="204" t="s">
        <v>1343</v>
      </c>
      <c r="AJ1" s="204" t="s">
        <v>1344</v>
      </c>
      <c r="AK1" s="204" t="s">
        <v>1345</v>
      </c>
      <c r="AL1" s="204" t="s">
        <v>1346</v>
      </c>
      <c r="AM1" s="204" t="s">
        <v>1347</v>
      </c>
    </row>
    <row r="2" ht="15.75" customHeight="1">
      <c r="A2" s="211" t="s">
        <v>20508</v>
      </c>
      <c r="B2" s="211" t="s">
        <v>20509</v>
      </c>
      <c r="C2" s="56" t="str">
        <f>VLOOKUP(A2,'import Osmaniye'!A:P,3,0)</f>
        <v>DOĞRU</v>
      </c>
      <c r="D2" s="211" t="s">
        <v>1364</v>
      </c>
      <c r="E2" s="56">
        <f>VLOOKUP(A2,'import Osmaniye'!A:P,5,0)</f>
        <v>15</v>
      </c>
      <c r="F2" s="56">
        <f>VLOOKUP(A2,'import Osmaniye'!A:P,6,0)</f>
        <v>12</v>
      </c>
      <c r="G2" s="56">
        <f>VLOOKUP(A2,'import Osmaniye'!A:P,7,0)</f>
        <v>0</v>
      </c>
      <c r="H2" s="56">
        <f>VLOOKUP(A2,'import Osmaniye'!A:P,8,0)</f>
        <v>18</v>
      </c>
      <c r="I2" s="56">
        <f>VLOOKUP(A2,'import Osmaniye'!A:P,9,0)</f>
        <v>18</v>
      </c>
      <c r="J2" s="216">
        <f>VLOOKUP(A2,'import Osmaniye'!A:P,10,0)</f>
        <v>0</v>
      </c>
      <c r="K2" s="211" t="s">
        <v>20510</v>
      </c>
      <c r="L2" s="211">
        <v>5.424183394E9</v>
      </c>
      <c r="M2" s="211" t="s">
        <v>20511</v>
      </c>
      <c r="N2" s="211" t="s">
        <v>20512</v>
      </c>
      <c r="O2" s="211" t="s">
        <v>20513</v>
      </c>
      <c r="P2" s="217" t="str">
        <f>VLOOKUP(A2,'import Osmaniye'!A:P,16,0)</f>
        <v>Geleneksel</v>
      </c>
      <c r="Q2" s="218" t="b">
        <v>0</v>
      </c>
      <c r="R2" s="1"/>
      <c r="S2" s="1"/>
      <c r="T2" s="1"/>
      <c r="U2" s="1"/>
      <c r="V2" s="208"/>
      <c r="W2" s="208"/>
      <c r="X2" s="1"/>
      <c r="Y2" s="1"/>
      <c r="Z2" s="208"/>
      <c r="AA2" s="1"/>
      <c r="AB2" s="208"/>
      <c r="AC2" s="1"/>
      <c r="AD2" s="208"/>
      <c r="AE2" s="1"/>
      <c r="AF2" s="208"/>
      <c r="AG2" s="1"/>
      <c r="AH2" s="208"/>
      <c r="AI2" s="1"/>
      <c r="AJ2" s="1"/>
      <c r="AK2" s="1"/>
      <c r="AL2" s="1"/>
      <c r="AM2" s="1"/>
    </row>
    <row r="3" ht="15.75" customHeight="1">
      <c r="A3" s="56" t="s">
        <v>20514</v>
      </c>
      <c r="B3" s="56" t="s">
        <v>20515</v>
      </c>
      <c r="C3" s="56" t="str">
        <f>VLOOKUP(A3,'import Osmaniye'!A:P,3,0)</f>
        <v>DOĞRU</v>
      </c>
      <c r="D3" s="56" t="s">
        <v>1832</v>
      </c>
      <c r="E3" s="56">
        <f>VLOOKUP(A3,'import Osmaniye'!A:P,5,0)</f>
        <v>327</v>
      </c>
      <c r="F3" s="56">
        <f>VLOOKUP(A3,'import Osmaniye'!A:P,6,0)</f>
        <v>33</v>
      </c>
      <c r="G3" s="56">
        <f>VLOOKUP(A3,'import Osmaniye'!A:P,7,0)</f>
        <v>6</v>
      </c>
      <c r="H3" s="56">
        <f>VLOOKUP(A3,'import Osmaniye'!A:P,8,0)</f>
        <v>26</v>
      </c>
      <c r="I3" s="56">
        <f>VLOOKUP(A3,'import Osmaniye'!A:P,9,0)</f>
        <v>32</v>
      </c>
      <c r="J3" s="216">
        <f>VLOOKUP(A3,'import Osmaniye'!A:P,10,0)</f>
        <v>0.19</v>
      </c>
      <c r="K3" s="56" t="s">
        <v>20516</v>
      </c>
      <c r="L3" s="56">
        <v>5.32164578E9</v>
      </c>
      <c r="M3" s="56" t="s">
        <v>1350</v>
      </c>
      <c r="N3" s="56" t="s">
        <v>20517</v>
      </c>
      <c r="O3" s="56" t="s">
        <v>20518</v>
      </c>
      <c r="P3" s="217" t="str">
        <f>VLOOKUP(A3,'import Osmaniye'!A:P,16,0)</f>
        <v>Geleneksel</v>
      </c>
      <c r="Q3" s="218" t="b">
        <v>1</v>
      </c>
      <c r="R3" s="1"/>
      <c r="S3" s="1"/>
      <c r="T3" s="1"/>
      <c r="U3" s="1" t="s">
        <v>20519</v>
      </c>
      <c r="V3" s="208"/>
      <c r="W3" s="208"/>
      <c r="X3" s="1"/>
      <c r="Y3" s="1" t="s">
        <v>1353</v>
      </c>
      <c r="Z3" s="208">
        <v>44592.0</v>
      </c>
      <c r="AA3" s="1"/>
      <c r="AB3" s="208"/>
      <c r="AC3" s="1"/>
      <c r="AD3" s="208"/>
      <c r="AE3" s="1"/>
      <c r="AF3" s="208"/>
      <c r="AG3" s="1"/>
      <c r="AH3" s="208"/>
      <c r="AI3" s="1" t="s">
        <v>167</v>
      </c>
      <c r="AJ3" s="1"/>
      <c r="AK3" s="1"/>
      <c r="AL3" s="1"/>
      <c r="AM3" s="1"/>
    </row>
    <row r="4" ht="15.75" customHeight="1">
      <c r="A4" s="56" t="s">
        <v>20520</v>
      </c>
      <c r="B4" s="56" t="s">
        <v>20521</v>
      </c>
      <c r="C4" s="56" t="str">
        <f>VLOOKUP(A4,'import Osmaniye'!A:P,3,0)</f>
        <v>DOĞRU</v>
      </c>
      <c r="D4" s="56" t="s">
        <v>1364</v>
      </c>
      <c r="E4" s="56">
        <f>VLOOKUP(A4,'import Osmaniye'!A:P,5,0)</f>
        <v>1825</v>
      </c>
      <c r="F4" s="56">
        <f>VLOOKUP(A4,'import Osmaniye'!A:P,6,0)</f>
        <v>34</v>
      </c>
      <c r="G4" s="56">
        <f>VLOOKUP(A4,'import Osmaniye'!A:P,7,0)</f>
        <v>1</v>
      </c>
      <c r="H4" s="56">
        <f>VLOOKUP(A4,'import Osmaniye'!A:P,8,0)</f>
        <v>13</v>
      </c>
      <c r="I4" s="56">
        <f>VLOOKUP(A4,'import Osmaniye'!A:P,9,0)</f>
        <v>14</v>
      </c>
      <c r="J4" s="216">
        <f>VLOOKUP(A4,'import Osmaniye'!A:P,10,0)</f>
        <v>0.07</v>
      </c>
      <c r="K4" s="56" t="s">
        <v>20522</v>
      </c>
      <c r="L4" s="56">
        <v>3.287170102E9</v>
      </c>
      <c r="M4" s="56" t="s">
        <v>20511</v>
      </c>
      <c r="N4" s="56" t="s">
        <v>20523</v>
      </c>
      <c r="O4" s="56" t="s">
        <v>20524</v>
      </c>
      <c r="P4" s="217" t="str">
        <f>VLOOKUP(A4,'import Osmaniye'!A:P,16,0)</f>
        <v>Geleneksel</v>
      </c>
      <c r="Q4" s="218" t="b">
        <v>0</v>
      </c>
      <c r="R4" s="1"/>
      <c r="S4" s="1"/>
      <c r="T4" s="1"/>
      <c r="V4" s="208"/>
      <c r="W4" s="208"/>
      <c r="X4" s="1"/>
      <c r="Y4" s="1"/>
      <c r="Z4" s="208"/>
      <c r="AA4" s="1"/>
      <c r="AB4" s="208"/>
      <c r="AC4" s="1"/>
      <c r="AD4" s="208"/>
      <c r="AE4" s="1"/>
      <c r="AF4" s="208"/>
      <c r="AG4" s="1"/>
      <c r="AH4" s="208"/>
      <c r="AI4" s="1"/>
      <c r="AJ4" s="1"/>
      <c r="AK4" s="1"/>
      <c r="AL4" s="1"/>
      <c r="AM4" s="1"/>
    </row>
    <row r="5" ht="15.75" customHeight="1">
      <c r="A5" s="211" t="s">
        <v>20525</v>
      </c>
      <c r="B5" s="211" t="s">
        <v>20526</v>
      </c>
      <c r="C5" s="56" t="str">
        <f>VLOOKUP(A5,'import Osmaniye'!A:P,3,0)</f>
        <v>DOĞRU</v>
      </c>
      <c r="D5" s="211" t="s">
        <v>1789</v>
      </c>
      <c r="E5" s="56">
        <f>VLOOKUP(A5,'import Osmaniye'!A:P,5,0)</f>
        <v>63</v>
      </c>
      <c r="F5" s="56">
        <f>VLOOKUP(A5,'import Osmaniye'!A:P,6,0)</f>
        <v>56</v>
      </c>
      <c r="G5" s="56">
        <f>VLOOKUP(A5,'import Osmaniye'!A:P,7,0)</f>
        <v>0</v>
      </c>
      <c r="H5" s="56">
        <f>VLOOKUP(A5,'import Osmaniye'!A:P,8,0)</f>
        <v>20</v>
      </c>
      <c r="I5" s="56">
        <f>VLOOKUP(A5,'import Osmaniye'!A:P,9,0)</f>
        <v>20</v>
      </c>
      <c r="J5" s="216">
        <f>VLOOKUP(A5,'import Osmaniye'!A:P,10,0)</f>
        <v>0</v>
      </c>
      <c r="K5" s="211" t="s">
        <v>20527</v>
      </c>
      <c r="L5" s="211">
        <v>5.53709108E9</v>
      </c>
      <c r="M5" s="211" t="s">
        <v>1350</v>
      </c>
      <c r="N5" s="211" t="s">
        <v>20528</v>
      </c>
      <c r="O5" s="211" t="s">
        <v>20529</v>
      </c>
      <c r="P5" s="217" t="str">
        <f>VLOOKUP(A5,'import Osmaniye'!A:P,16,0)</f>
        <v>Geleneksel</v>
      </c>
      <c r="Q5" s="218" t="b">
        <v>0</v>
      </c>
      <c r="R5" s="1"/>
      <c r="S5" s="1"/>
      <c r="T5" s="1"/>
      <c r="U5" s="1"/>
      <c r="V5" s="208"/>
      <c r="W5" s="208"/>
      <c r="X5" s="1"/>
      <c r="Y5" s="1"/>
      <c r="Z5" s="208"/>
      <c r="AA5" s="1"/>
      <c r="AB5" s="208"/>
      <c r="AC5" s="1"/>
      <c r="AD5" s="208"/>
      <c r="AE5" s="1"/>
      <c r="AF5" s="208"/>
      <c r="AG5" s="1"/>
      <c r="AH5" s="208"/>
      <c r="AI5" s="1"/>
      <c r="AJ5" s="1"/>
      <c r="AK5" s="1"/>
      <c r="AL5" s="1"/>
      <c r="AM5" s="1"/>
    </row>
    <row r="6" ht="15.75" customHeight="1">
      <c r="A6" s="56" t="s">
        <v>7221</v>
      </c>
      <c r="B6" s="56" t="s">
        <v>7222</v>
      </c>
      <c r="C6" s="56" t="str">
        <f>VLOOKUP(A6,'import Osmaniye'!A:P,3,0)</f>
        <v>DOĞRU</v>
      </c>
      <c r="D6" s="56" t="s">
        <v>1378</v>
      </c>
      <c r="E6" s="56">
        <f>VLOOKUP(A6,'import Osmaniye'!A:P,5,0)</f>
        <v>1476</v>
      </c>
      <c r="F6" s="56">
        <f>VLOOKUP(A6,'import Osmaniye'!A:P,6,0)</f>
        <v>14</v>
      </c>
      <c r="G6" s="56">
        <f>VLOOKUP(A6,'import Osmaniye'!A:P,7,0)</f>
        <v>11</v>
      </c>
      <c r="H6" s="56">
        <f>VLOOKUP(A6,'import Osmaniye'!A:P,8,0)</f>
        <v>4</v>
      </c>
      <c r="I6" s="56">
        <f>VLOOKUP(A6,'import Osmaniye'!A:P,9,0)</f>
        <v>15</v>
      </c>
      <c r="J6" s="216">
        <f>VLOOKUP(A6,'import Osmaniye'!A:P,10,0)</f>
        <v>0.73</v>
      </c>
      <c r="K6" s="56" t="s">
        <v>20530</v>
      </c>
      <c r="L6" s="56">
        <v>5.415361128E9</v>
      </c>
      <c r="M6" s="56" t="s">
        <v>1350</v>
      </c>
      <c r="N6" s="56" t="s">
        <v>5525</v>
      </c>
      <c r="O6" s="56" t="s">
        <v>20531</v>
      </c>
      <c r="P6" s="217" t="str">
        <f>VLOOKUP(A6,'import Osmaniye'!A:P,16,0)</f>
        <v>Geleneksel</v>
      </c>
      <c r="Q6" s="218" t="b">
        <v>0</v>
      </c>
      <c r="R6" s="1" t="s">
        <v>38</v>
      </c>
      <c r="S6" s="1" t="s">
        <v>106</v>
      </c>
      <c r="T6" s="207" t="s">
        <v>7157</v>
      </c>
      <c r="U6" s="616" t="s">
        <v>7225</v>
      </c>
      <c r="V6" s="208">
        <v>44595.0</v>
      </c>
      <c r="W6" s="208">
        <v>44596.0</v>
      </c>
      <c r="X6" s="1"/>
      <c r="Y6" s="1" t="s">
        <v>1353</v>
      </c>
      <c r="Z6" s="208">
        <v>44595.0</v>
      </c>
      <c r="AA6" s="1"/>
      <c r="AB6" s="208"/>
      <c r="AC6" s="1"/>
      <c r="AD6" s="208"/>
      <c r="AE6" s="1"/>
      <c r="AF6" s="208"/>
      <c r="AG6" s="1"/>
      <c r="AH6" s="208"/>
      <c r="AI6" s="1" t="s">
        <v>106</v>
      </c>
      <c r="AJ6" s="1"/>
      <c r="AK6" s="1"/>
      <c r="AL6" s="1"/>
      <c r="AM6" s="1"/>
    </row>
    <row r="7" ht="15.75" customHeight="1">
      <c r="A7" s="56" t="s">
        <v>20532</v>
      </c>
      <c r="B7" s="56" t="s">
        <v>20533</v>
      </c>
      <c r="C7" s="56" t="str">
        <f>VLOOKUP(A7,'import Osmaniye'!A:P,3,0)</f>
        <v>DOĞRU</v>
      </c>
      <c r="D7" s="56" t="s">
        <v>1378</v>
      </c>
      <c r="E7" s="56">
        <f>VLOOKUP(A7,'import Osmaniye'!A:P,5,0)</f>
        <v>1</v>
      </c>
      <c r="F7" s="56" t="str">
        <f>VLOOKUP(A7,'import Osmaniye'!A:P,6,0)</f>
        <v/>
      </c>
      <c r="G7" s="56">
        <f>VLOOKUP(A7,'import Osmaniye'!A:P,7,0)</f>
        <v>0</v>
      </c>
      <c r="H7" s="56">
        <f>VLOOKUP(A7,'import Osmaniye'!A:P,8,0)</f>
        <v>14</v>
      </c>
      <c r="I7" s="56">
        <f>VLOOKUP(A7,'import Osmaniye'!A:P,9,0)</f>
        <v>14</v>
      </c>
      <c r="J7" s="216">
        <f>VLOOKUP(A7,'import Osmaniye'!A:P,10,0)</f>
        <v>0</v>
      </c>
      <c r="K7" s="56" t="s">
        <v>20534</v>
      </c>
      <c r="L7" s="56">
        <v>5.46244798E9</v>
      </c>
      <c r="M7" s="56" t="s">
        <v>1350</v>
      </c>
      <c r="N7" s="56" t="s">
        <v>20535</v>
      </c>
      <c r="O7" s="56" t="s">
        <v>20536</v>
      </c>
      <c r="P7" s="217" t="str">
        <f>VLOOKUP(A7,'import Osmaniye'!A:P,16,0)</f>
        <v>Geleneksel</v>
      </c>
      <c r="Q7" s="218" t="b">
        <v>0</v>
      </c>
      <c r="R7" s="1" t="s">
        <v>29</v>
      </c>
      <c r="S7" s="1"/>
      <c r="T7" s="1"/>
      <c r="U7" s="1" t="s">
        <v>20537</v>
      </c>
      <c r="V7" s="208"/>
      <c r="W7" s="208"/>
      <c r="X7" s="1"/>
      <c r="Y7" s="1" t="s">
        <v>1353</v>
      </c>
      <c r="Z7" s="208">
        <v>44645.0</v>
      </c>
      <c r="AA7" s="1"/>
      <c r="AB7" s="208"/>
      <c r="AC7" s="1"/>
      <c r="AD7" s="208"/>
      <c r="AE7" s="1"/>
      <c r="AF7" s="208"/>
      <c r="AG7" s="1"/>
      <c r="AH7" s="208"/>
      <c r="AI7" s="1" t="s">
        <v>404</v>
      </c>
      <c r="AJ7" s="1"/>
      <c r="AK7" s="1"/>
      <c r="AL7" s="1"/>
      <c r="AM7" s="1"/>
    </row>
    <row r="8" ht="15.75" customHeight="1">
      <c r="A8" s="56" t="s">
        <v>20538</v>
      </c>
      <c r="B8" s="56" t="s">
        <v>20539</v>
      </c>
      <c r="C8" s="56" t="str">
        <f>VLOOKUP(A8,'import Osmaniye'!A:P,3,0)</f>
        <v>DOĞRU</v>
      </c>
      <c r="D8" s="56" t="s">
        <v>1577</v>
      </c>
      <c r="E8" s="56">
        <f>VLOOKUP(A8,'import Osmaniye'!A:P,5,0)</f>
        <v>684</v>
      </c>
      <c r="F8" s="56">
        <f>VLOOKUP(A8,'import Osmaniye'!A:P,6,0)</f>
        <v>74</v>
      </c>
      <c r="G8" s="56">
        <f>VLOOKUP(A8,'import Osmaniye'!A:P,7,0)</f>
        <v>0</v>
      </c>
      <c r="H8" s="56">
        <f>VLOOKUP(A8,'import Osmaniye'!A:P,8,0)</f>
        <v>63</v>
      </c>
      <c r="I8" s="56">
        <f>VLOOKUP(A8,'import Osmaniye'!A:P,9,0)</f>
        <v>63</v>
      </c>
      <c r="J8" s="216">
        <f>VLOOKUP(A8,'import Osmaniye'!A:P,10,0)</f>
        <v>0</v>
      </c>
      <c r="K8" s="56" t="s">
        <v>20540</v>
      </c>
      <c r="L8" s="56">
        <v>3.287186565E9</v>
      </c>
      <c r="M8" s="56" t="s">
        <v>20511</v>
      </c>
      <c r="N8" s="56" t="s">
        <v>20523</v>
      </c>
      <c r="O8" s="56" t="s">
        <v>20541</v>
      </c>
      <c r="P8" s="217" t="str">
        <f>VLOOKUP(A8,'import Osmaniye'!A:P,16,0)</f>
        <v>Geleneksel</v>
      </c>
      <c r="Q8" s="218" t="b">
        <v>0</v>
      </c>
      <c r="R8" s="1"/>
      <c r="S8" s="1"/>
      <c r="T8" s="1"/>
      <c r="V8" s="208"/>
      <c r="W8" s="208"/>
      <c r="X8" s="1"/>
      <c r="Y8" s="1"/>
      <c r="Z8" s="208"/>
      <c r="AA8" s="1"/>
      <c r="AB8" s="208"/>
      <c r="AC8" s="1"/>
      <c r="AD8" s="208"/>
      <c r="AE8" s="1"/>
      <c r="AF8" s="208"/>
      <c r="AG8" s="1"/>
      <c r="AH8" s="208"/>
      <c r="AI8" s="1"/>
      <c r="AJ8" s="1"/>
      <c r="AK8" s="1"/>
      <c r="AL8" s="1"/>
      <c r="AM8" s="1"/>
    </row>
    <row r="9" ht="15.75" customHeight="1">
      <c r="A9" s="211" t="s">
        <v>20542</v>
      </c>
      <c r="B9" s="211" t="s">
        <v>20543</v>
      </c>
      <c r="C9" s="56" t="str">
        <f>VLOOKUP(A9,'import Osmaniye'!A:P,3,0)</f>
        <v>DOĞRU</v>
      </c>
      <c r="D9" s="211" t="s">
        <v>1507</v>
      </c>
      <c r="E9" s="56">
        <f>VLOOKUP(A9,'import Osmaniye'!A:P,5,0)</f>
        <v>5</v>
      </c>
      <c r="F9" s="56">
        <f>VLOOKUP(A9,'import Osmaniye'!A:P,6,0)</f>
        <v>5</v>
      </c>
      <c r="G9" s="56">
        <f>VLOOKUP(A9,'import Osmaniye'!A:P,7,0)</f>
        <v>0</v>
      </c>
      <c r="H9" s="56">
        <f>VLOOKUP(A9,'import Osmaniye'!A:P,8,0)</f>
        <v>13</v>
      </c>
      <c r="I9" s="56">
        <f>VLOOKUP(A9,'import Osmaniye'!A:P,9,0)</f>
        <v>13</v>
      </c>
      <c r="J9" s="216">
        <f>VLOOKUP(A9,'import Osmaniye'!A:P,10,0)</f>
        <v>0</v>
      </c>
      <c r="K9" s="211" t="s">
        <v>20544</v>
      </c>
      <c r="L9" s="211">
        <v>5.050191E9</v>
      </c>
      <c r="M9" s="211" t="s">
        <v>20511</v>
      </c>
      <c r="N9" s="211" t="s">
        <v>20545</v>
      </c>
      <c r="O9" s="211" t="s">
        <v>20546</v>
      </c>
      <c r="P9" s="217" t="str">
        <f>VLOOKUP(A9,'import Osmaniye'!A:P,16,0)</f>
        <v>Geleneksel</v>
      </c>
      <c r="Q9" s="218" t="b">
        <v>0</v>
      </c>
      <c r="R9" s="1"/>
      <c r="S9" s="1"/>
      <c r="T9" s="1"/>
      <c r="U9" s="1"/>
      <c r="V9" s="208"/>
      <c r="W9" s="208"/>
      <c r="X9" s="1"/>
      <c r="Y9" s="1"/>
      <c r="Z9" s="208"/>
      <c r="AA9" s="1"/>
      <c r="AB9" s="208"/>
      <c r="AC9" s="1"/>
      <c r="AD9" s="208"/>
      <c r="AE9" s="1"/>
      <c r="AF9" s="208"/>
      <c r="AG9" s="1"/>
      <c r="AH9" s="208"/>
      <c r="AI9" s="1"/>
      <c r="AJ9" s="1"/>
      <c r="AK9" s="1"/>
      <c r="AL9" s="1"/>
      <c r="AM9" s="1"/>
    </row>
    <row r="10" ht="15.75" customHeight="1">
      <c r="A10" s="211" t="s">
        <v>20547</v>
      </c>
      <c r="B10" s="211" t="s">
        <v>20548</v>
      </c>
      <c r="C10" s="56" t="str">
        <f>VLOOKUP(A10,'import Osmaniye'!A:P,3,0)</f>
        <v>DOĞRU</v>
      </c>
      <c r="D10" s="211" t="s">
        <v>1370</v>
      </c>
      <c r="E10" s="56">
        <f>VLOOKUP(A10,'import Osmaniye'!A:P,5,0)</f>
        <v>59</v>
      </c>
      <c r="F10" s="56">
        <f>VLOOKUP(A10,'import Osmaniye'!A:P,6,0)</f>
        <v>51</v>
      </c>
      <c r="G10" s="56">
        <f>VLOOKUP(A10,'import Osmaniye'!A:P,7,0)</f>
        <v>0</v>
      </c>
      <c r="H10" s="56">
        <f>VLOOKUP(A10,'import Osmaniye'!A:P,8,0)</f>
        <v>7</v>
      </c>
      <c r="I10" s="56">
        <f>VLOOKUP(A10,'import Osmaniye'!A:P,9,0)</f>
        <v>7</v>
      </c>
      <c r="J10" s="216">
        <f>VLOOKUP(A10,'import Osmaniye'!A:P,10,0)</f>
        <v>0</v>
      </c>
      <c r="K10" s="211" t="s">
        <v>20549</v>
      </c>
      <c r="L10" s="211">
        <v>3.288818031E9</v>
      </c>
      <c r="M10" s="211" t="s">
        <v>1350</v>
      </c>
      <c r="N10" s="211" t="s">
        <v>20517</v>
      </c>
      <c r="O10" s="211" t="s">
        <v>20550</v>
      </c>
      <c r="P10" s="217" t="str">
        <f>VLOOKUP(A10,'import Osmaniye'!A:P,16,0)</f>
        <v>Geleneksel</v>
      </c>
      <c r="Q10" s="218" t="b">
        <v>0</v>
      </c>
      <c r="R10" s="1"/>
      <c r="S10" s="1"/>
      <c r="T10" s="1"/>
      <c r="U10" s="1"/>
      <c r="V10" s="208"/>
      <c r="W10" s="208"/>
      <c r="X10" s="1"/>
      <c r="Y10" s="1"/>
      <c r="Z10" s="208"/>
      <c r="AA10" s="1"/>
      <c r="AB10" s="208"/>
      <c r="AC10" s="1"/>
      <c r="AD10" s="208"/>
      <c r="AE10" s="1"/>
      <c r="AF10" s="208"/>
      <c r="AG10" s="1"/>
      <c r="AH10" s="208"/>
      <c r="AI10" s="1"/>
      <c r="AJ10" s="1"/>
      <c r="AK10" s="1"/>
      <c r="AL10" s="1"/>
      <c r="AM10" s="1"/>
    </row>
    <row r="11" ht="15.75" customHeight="1">
      <c r="A11" s="56" t="s">
        <v>20551</v>
      </c>
      <c r="B11" s="56" t="s">
        <v>20552</v>
      </c>
      <c r="C11" s="56" t="str">
        <f>VLOOKUP(A11,'import Osmaniye'!A:P,3,0)</f>
        <v>DOĞRU</v>
      </c>
      <c r="D11" s="56" t="s">
        <v>1378</v>
      </c>
      <c r="E11" s="56">
        <f>VLOOKUP(A11,'import Osmaniye'!A:P,5,0)</f>
        <v>344</v>
      </c>
      <c r="F11" s="56">
        <f>VLOOKUP(A11,'import Osmaniye'!A:P,6,0)</f>
        <v>95</v>
      </c>
      <c r="G11" s="56">
        <f>VLOOKUP(A11,'import Osmaniye'!A:P,7,0)</f>
        <v>0</v>
      </c>
      <c r="H11" s="56">
        <f>VLOOKUP(A11,'import Osmaniye'!A:P,8,0)</f>
        <v>29</v>
      </c>
      <c r="I11" s="56">
        <f>VLOOKUP(A11,'import Osmaniye'!A:P,9,0)</f>
        <v>29</v>
      </c>
      <c r="J11" s="216">
        <f>VLOOKUP(A11,'import Osmaniye'!A:P,10,0)</f>
        <v>0</v>
      </c>
      <c r="K11" s="56" t="s">
        <v>20553</v>
      </c>
      <c r="L11" s="56">
        <v>3.284400027E9</v>
      </c>
      <c r="M11" s="56" t="s">
        <v>1350</v>
      </c>
      <c r="N11" s="56" t="s">
        <v>20528</v>
      </c>
      <c r="O11" s="56" t="s">
        <v>20554</v>
      </c>
      <c r="P11" s="217" t="str">
        <f>VLOOKUP(A11,'import Osmaniye'!A:P,16,0)</f>
        <v>Geleneksel</v>
      </c>
      <c r="Q11" s="218" t="b">
        <v>1</v>
      </c>
      <c r="R11" s="1"/>
      <c r="S11" s="1"/>
      <c r="T11" s="1"/>
      <c r="U11" s="1" t="s">
        <v>20555</v>
      </c>
      <c r="V11" s="208"/>
      <c r="W11" s="208"/>
      <c r="X11" s="1"/>
      <c r="Y11" s="1" t="s">
        <v>31</v>
      </c>
      <c r="Z11" s="208">
        <v>44594.0</v>
      </c>
      <c r="AA11" s="1"/>
      <c r="AB11" s="208"/>
      <c r="AC11" s="1"/>
      <c r="AD11" s="208"/>
      <c r="AE11" s="1"/>
      <c r="AF11" s="208"/>
      <c r="AG11" s="1"/>
      <c r="AH11" s="208"/>
      <c r="AI11" s="1" t="s">
        <v>167</v>
      </c>
      <c r="AJ11" s="1"/>
      <c r="AK11" s="1"/>
      <c r="AL11" s="1"/>
      <c r="AM11" s="1"/>
    </row>
    <row r="12" ht="15.75" customHeight="1">
      <c r="A12" s="56" t="s">
        <v>7180</v>
      </c>
      <c r="B12" s="56" t="s">
        <v>7181</v>
      </c>
      <c r="C12" s="56" t="str">
        <f>VLOOKUP(A12,'import Osmaniye'!A:P,3,0)</f>
        <v>DOĞRU</v>
      </c>
      <c r="D12" s="56" t="s">
        <v>1789</v>
      </c>
      <c r="E12" s="56">
        <f>VLOOKUP(A12,'import Osmaniye'!A:P,5,0)</f>
        <v>2100</v>
      </c>
      <c r="F12" s="56">
        <f>VLOOKUP(A12,'import Osmaniye'!A:P,6,0)</f>
        <v>31</v>
      </c>
      <c r="G12" s="56">
        <f>VLOOKUP(A12,'import Osmaniye'!A:P,7,0)</f>
        <v>9</v>
      </c>
      <c r="H12" s="56">
        <f>VLOOKUP(A12,'import Osmaniye'!A:P,8,0)</f>
        <v>14</v>
      </c>
      <c r="I12" s="56">
        <f>VLOOKUP(A12,'import Osmaniye'!A:P,9,0)</f>
        <v>23</v>
      </c>
      <c r="J12" s="216">
        <f>VLOOKUP(A12,'import Osmaniye'!A:P,10,0)</f>
        <v>0.39</v>
      </c>
      <c r="K12" s="56" t="s">
        <v>20556</v>
      </c>
      <c r="L12" s="56">
        <v>5.30445957E9</v>
      </c>
      <c r="M12" s="56" t="s">
        <v>1350</v>
      </c>
      <c r="N12" s="56" t="s">
        <v>20528</v>
      </c>
      <c r="O12" s="56" t="s">
        <v>7183</v>
      </c>
      <c r="P12" s="217" t="str">
        <f>VLOOKUP(A12,'import Osmaniye'!A:P,16,0)</f>
        <v>Geleneksel</v>
      </c>
      <c r="Q12" s="218" t="b">
        <v>0</v>
      </c>
      <c r="R12" s="1" t="s">
        <v>38</v>
      </c>
      <c r="S12" s="1" t="s">
        <v>106</v>
      </c>
      <c r="T12" s="207" t="s">
        <v>7157</v>
      </c>
      <c r="U12" s="1" t="s">
        <v>20557</v>
      </c>
      <c r="V12" s="208">
        <v>44593.0</v>
      </c>
      <c r="W12" s="208">
        <v>44594.0</v>
      </c>
      <c r="X12" s="1"/>
      <c r="Y12" s="1" t="s">
        <v>1353</v>
      </c>
      <c r="Z12" s="208">
        <v>44532.0</v>
      </c>
      <c r="AA12" s="1" t="s">
        <v>1353</v>
      </c>
      <c r="AB12" s="208">
        <v>44593.0</v>
      </c>
      <c r="AC12" s="1"/>
      <c r="AD12" s="208"/>
      <c r="AE12" s="1"/>
      <c r="AF12" s="208"/>
      <c r="AG12" s="1"/>
      <c r="AH12" s="208"/>
      <c r="AI12" s="1" t="s">
        <v>610</v>
      </c>
      <c r="AJ12" s="1" t="s">
        <v>106</v>
      </c>
      <c r="AK12" s="1"/>
      <c r="AL12" s="1"/>
      <c r="AM12" s="1"/>
    </row>
    <row r="13" ht="15.75" customHeight="1">
      <c r="A13" s="56" t="s">
        <v>20558</v>
      </c>
      <c r="B13" s="56" t="s">
        <v>20559</v>
      </c>
      <c r="C13" s="56" t="str">
        <f>VLOOKUP(A13,'import Osmaniye'!A:P,3,0)</f>
        <v>DOĞRU</v>
      </c>
      <c r="D13" s="56" t="s">
        <v>1364</v>
      </c>
      <c r="E13" s="56">
        <f>VLOOKUP(A13,'import Osmaniye'!A:P,5,0)</f>
        <v>1222</v>
      </c>
      <c r="F13" s="56">
        <f>VLOOKUP(A13,'import Osmaniye'!A:P,6,0)</f>
        <v>151</v>
      </c>
      <c r="G13" s="56">
        <f>VLOOKUP(A13,'import Osmaniye'!A:P,7,0)</f>
        <v>11</v>
      </c>
      <c r="H13" s="56">
        <f>VLOOKUP(A13,'import Osmaniye'!A:P,8,0)</f>
        <v>21</v>
      </c>
      <c r="I13" s="56">
        <f>VLOOKUP(A13,'import Osmaniye'!A:P,9,0)</f>
        <v>32</v>
      </c>
      <c r="J13" s="216">
        <f>VLOOKUP(A13,'import Osmaniye'!A:P,10,0)</f>
        <v>0.34</v>
      </c>
      <c r="K13" s="56" t="s">
        <v>20560</v>
      </c>
      <c r="L13" s="56">
        <v>5.36664018E9</v>
      </c>
      <c r="M13" s="56" t="s">
        <v>20561</v>
      </c>
      <c r="N13" s="56" t="s">
        <v>20562</v>
      </c>
      <c r="O13" s="56" t="s">
        <v>20563</v>
      </c>
      <c r="P13" s="217" t="str">
        <f>VLOOKUP(A13,'import Osmaniye'!A:P,16,0)</f>
        <v>Geleneksel</v>
      </c>
      <c r="Q13" s="218" t="b">
        <v>0</v>
      </c>
      <c r="R13" s="87" t="s">
        <v>27</v>
      </c>
      <c r="S13" s="1"/>
      <c r="T13" s="1"/>
      <c r="V13" s="208"/>
      <c r="W13" s="208"/>
      <c r="X13" s="1"/>
      <c r="Y13" s="1"/>
      <c r="Z13" s="208"/>
      <c r="AA13" s="1"/>
      <c r="AB13" s="208"/>
      <c r="AC13" s="1"/>
      <c r="AD13" s="208"/>
      <c r="AE13" s="1"/>
      <c r="AF13" s="208"/>
      <c r="AG13" s="1"/>
      <c r="AH13" s="208"/>
      <c r="AI13" s="1"/>
      <c r="AJ13" s="1"/>
      <c r="AK13" s="1"/>
      <c r="AL13" s="1"/>
      <c r="AM13" s="1"/>
    </row>
    <row r="14" ht="15.75" customHeight="1">
      <c r="A14" s="56" t="s">
        <v>20564</v>
      </c>
      <c r="B14" s="56" t="s">
        <v>20565</v>
      </c>
      <c r="C14" s="56" t="str">
        <f>VLOOKUP(A14,'import Osmaniye'!A:P,3,0)</f>
        <v>DOĞRU</v>
      </c>
      <c r="D14" s="56" t="s">
        <v>1364</v>
      </c>
      <c r="E14" s="56">
        <f>VLOOKUP(A14,'import Osmaniye'!A:P,5,0)</f>
        <v>557</v>
      </c>
      <c r="F14" s="56">
        <f>VLOOKUP(A14,'import Osmaniye'!A:P,6,0)</f>
        <v>81</v>
      </c>
      <c r="G14" s="56">
        <f>VLOOKUP(A14,'import Osmaniye'!A:P,7,0)</f>
        <v>10</v>
      </c>
      <c r="H14" s="56">
        <f>VLOOKUP(A14,'import Osmaniye'!A:P,8,0)</f>
        <v>56</v>
      </c>
      <c r="I14" s="56">
        <f>VLOOKUP(A14,'import Osmaniye'!A:P,9,0)</f>
        <v>66</v>
      </c>
      <c r="J14" s="216">
        <f>VLOOKUP(A14,'import Osmaniye'!A:P,10,0)</f>
        <v>0.15</v>
      </c>
      <c r="K14" s="56" t="s">
        <v>20566</v>
      </c>
      <c r="L14" s="56">
        <v>5.442304681E9</v>
      </c>
      <c r="M14" s="56" t="s">
        <v>20511</v>
      </c>
      <c r="N14" s="56" t="s">
        <v>20567</v>
      </c>
      <c r="O14" s="56" t="s">
        <v>20568</v>
      </c>
      <c r="P14" s="217" t="str">
        <f>VLOOKUP(A14,'import Osmaniye'!A:P,16,0)</f>
        <v>Geleneksel</v>
      </c>
      <c r="Q14" s="218" t="b">
        <v>0</v>
      </c>
      <c r="R14" s="87" t="s">
        <v>27</v>
      </c>
      <c r="S14" s="1"/>
      <c r="T14" s="1"/>
      <c r="V14" s="208"/>
      <c r="W14" s="208"/>
      <c r="X14" s="1"/>
      <c r="Y14" s="1"/>
      <c r="Z14" s="208"/>
      <c r="AA14" s="1"/>
      <c r="AB14" s="208"/>
      <c r="AC14" s="1"/>
      <c r="AD14" s="208"/>
      <c r="AE14" s="1"/>
      <c r="AF14" s="208"/>
      <c r="AG14" s="1"/>
      <c r="AH14" s="208"/>
      <c r="AI14" s="1"/>
      <c r="AJ14" s="1"/>
      <c r="AK14" s="1"/>
      <c r="AL14" s="1"/>
      <c r="AM14" s="1"/>
    </row>
    <row r="15" ht="15.75" customHeight="1">
      <c r="A15" s="211" t="s">
        <v>20569</v>
      </c>
      <c r="B15" s="211" t="s">
        <v>20570</v>
      </c>
      <c r="C15" s="56" t="str">
        <f>VLOOKUP(A15,'import Osmaniye'!A:P,3,0)</f>
        <v>DOĞRU</v>
      </c>
      <c r="D15" s="211" t="s">
        <v>1493</v>
      </c>
      <c r="E15" s="56">
        <f>VLOOKUP(A15,'import Osmaniye'!A:P,5,0)</f>
        <v>10</v>
      </c>
      <c r="F15" s="56">
        <f>VLOOKUP(A15,'import Osmaniye'!A:P,6,0)</f>
        <v>10</v>
      </c>
      <c r="G15" s="56">
        <f>VLOOKUP(A15,'import Osmaniye'!A:P,7,0)</f>
        <v>0</v>
      </c>
      <c r="H15" s="56">
        <f>VLOOKUP(A15,'import Osmaniye'!A:P,8,0)</f>
        <v>4</v>
      </c>
      <c r="I15" s="56">
        <f>VLOOKUP(A15,'import Osmaniye'!A:P,9,0)</f>
        <v>4</v>
      </c>
      <c r="J15" s="216">
        <f>VLOOKUP(A15,'import Osmaniye'!A:P,10,0)</f>
        <v>0</v>
      </c>
      <c r="K15" s="211" t="s">
        <v>20571</v>
      </c>
      <c r="L15" s="211">
        <v>5.44836888E9</v>
      </c>
      <c r="M15" s="211" t="s">
        <v>1350</v>
      </c>
      <c r="N15" s="211" t="s">
        <v>20517</v>
      </c>
      <c r="O15" s="211" t="s">
        <v>20572</v>
      </c>
      <c r="P15" s="217" t="str">
        <f>VLOOKUP(A15,'import Osmaniye'!A:P,16,0)</f>
        <v>Geleneksel</v>
      </c>
      <c r="Q15" s="218" t="b">
        <v>0</v>
      </c>
      <c r="R15" s="1"/>
      <c r="S15" s="1"/>
      <c r="T15" s="1"/>
      <c r="U15" s="1"/>
      <c r="V15" s="208"/>
      <c r="W15" s="208"/>
      <c r="X15" s="1"/>
      <c r="Y15" s="1"/>
      <c r="Z15" s="208"/>
      <c r="AA15" s="1"/>
      <c r="AB15" s="208"/>
      <c r="AC15" s="1"/>
      <c r="AD15" s="208"/>
      <c r="AE15" s="1"/>
      <c r="AF15" s="208"/>
      <c r="AG15" s="1"/>
      <c r="AH15" s="208"/>
      <c r="AI15" s="1"/>
      <c r="AJ15" s="1"/>
      <c r="AK15" s="1"/>
      <c r="AL15" s="1"/>
      <c r="AM15" s="1"/>
    </row>
    <row r="16" ht="15.75" customHeight="1">
      <c r="A16" s="56" t="s">
        <v>7226</v>
      </c>
      <c r="B16" s="56" t="s">
        <v>7227</v>
      </c>
      <c r="C16" s="56" t="str">
        <f>VLOOKUP(A16,'import Osmaniye'!A:P,3,0)</f>
        <v>DOĞRU</v>
      </c>
      <c r="D16" s="56" t="s">
        <v>1507</v>
      </c>
      <c r="E16" s="56">
        <f>VLOOKUP(A16,'import Osmaniye'!A:P,5,0)</f>
        <v>1216</v>
      </c>
      <c r="F16" s="56">
        <f>VLOOKUP(A16,'import Osmaniye'!A:P,6,0)</f>
        <v>59</v>
      </c>
      <c r="G16" s="56">
        <f>VLOOKUP(A16,'import Osmaniye'!A:P,7,0)</f>
        <v>15</v>
      </c>
      <c r="H16" s="56">
        <f>VLOOKUP(A16,'import Osmaniye'!A:P,8,0)</f>
        <v>26</v>
      </c>
      <c r="I16" s="56">
        <f>VLOOKUP(A16,'import Osmaniye'!A:P,9,0)</f>
        <v>41</v>
      </c>
      <c r="J16" s="216">
        <f>VLOOKUP(A16,'import Osmaniye'!A:P,10,0)</f>
        <v>0.37</v>
      </c>
      <c r="K16" s="56" t="s">
        <v>20573</v>
      </c>
      <c r="L16" s="56">
        <v>5.531914745E9</v>
      </c>
      <c r="M16" s="56" t="s">
        <v>1350</v>
      </c>
      <c r="N16" s="56" t="s">
        <v>5525</v>
      </c>
      <c r="O16" s="56" t="s">
        <v>7230</v>
      </c>
      <c r="P16" s="217" t="str">
        <f>VLOOKUP(A16,'import Osmaniye'!A:P,16,0)</f>
        <v>Geleneksel</v>
      </c>
      <c r="Q16" s="218" t="b">
        <v>0</v>
      </c>
      <c r="R16" s="1" t="s">
        <v>38</v>
      </c>
      <c r="S16" s="1" t="s">
        <v>106</v>
      </c>
      <c r="T16" s="207" t="s">
        <v>7157</v>
      </c>
      <c r="V16" s="208">
        <v>44595.0</v>
      </c>
      <c r="W16" s="208">
        <v>44596.0</v>
      </c>
      <c r="X16" s="1"/>
      <c r="Y16" s="1" t="s">
        <v>1506</v>
      </c>
      <c r="Z16" s="208">
        <v>44594.0</v>
      </c>
      <c r="AA16" s="1" t="s">
        <v>1353</v>
      </c>
      <c r="AB16" s="208">
        <v>44595.0</v>
      </c>
      <c r="AC16" s="1"/>
      <c r="AD16" s="208"/>
      <c r="AE16" s="1"/>
      <c r="AF16" s="208"/>
      <c r="AG16" s="1"/>
      <c r="AH16" s="208"/>
      <c r="AI16" s="1" t="s">
        <v>167</v>
      </c>
      <c r="AJ16" s="1" t="s">
        <v>106</v>
      </c>
      <c r="AK16" s="1"/>
      <c r="AL16" s="1"/>
      <c r="AM16" s="1"/>
    </row>
    <row r="17" ht="15.75" customHeight="1">
      <c r="A17" s="56" t="s">
        <v>7169</v>
      </c>
      <c r="B17" s="56" t="s">
        <v>7170</v>
      </c>
      <c r="C17" s="56" t="str">
        <f>VLOOKUP(A17,'import Osmaniye'!A:P,3,0)</f>
        <v>DOĞRU</v>
      </c>
      <c r="D17" s="56" t="s">
        <v>1443</v>
      </c>
      <c r="E17" s="56">
        <f>VLOOKUP(A17,'import Osmaniye'!A:P,5,0)</f>
        <v>587</v>
      </c>
      <c r="F17" s="56">
        <f>VLOOKUP(A17,'import Osmaniye'!A:P,6,0)</f>
        <v>57</v>
      </c>
      <c r="G17" s="56">
        <f>VLOOKUP(A17,'import Osmaniye'!A:P,7,0)</f>
        <v>3</v>
      </c>
      <c r="H17" s="56">
        <f>VLOOKUP(A17,'import Osmaniye'!A:P,8,0)</f>
        <v>14</v>
      </c>
      <c r="I17" s="56">
        <f>VLOOKUP(A17,'import Osmaniye'!A:P,9,0)</f>
        <v>17</v>
      </c>
      <c r="J17" s="216">
        <f>VLOOKUP(A17,'import Osmaniye'!A:P,10,0)</f>
        <v>0.18</v>
      </c>
      <c r="K17" s="56" t="s">
        <v>20574</v>
      </c>
      <c r="L17" s="56">
        <v>3.28813888E9</v>
      </c>
      <c r="M17" s="56" t="s">
        <v>1350</v>
      </c>
      <c r="N17" s="56" t="s">
        <v>20517</v>
      </c>
      <c r="O17" s="56" t="s">
        <v>7173</v>
      </c>
      <c r="P17" s="217" t="str">
        <f>VLOOKUP(A17,'import Osmaniye'!A:P,16,0)</f>
        <v>Geleneksel</v>
      </c>
      <c r="Q17" s="218" t="b">
        <v>0</v>
      </c>
      <c r="R17" s="1" t="s">
        <v>38</v>
      </c>
      <c r="S17" s="1" t="s">
        <v>167</v>
      </c>
      <c r="T17" s="207" t="s">
        <v>7157</v>
      </c>
      <c r="V17" s="208">
        <v>44592.0</v>
      </c>
      <c r="W17" s="208">
        <v>44593.0</v>
      </c>
      <c r="X17" s="1"/>
      <c r="Y17" s="1" t="s">
        <v>1353</v>
      </c>
      <c r="Z17" s="208">
        <v>44592.0</v>
      </c>
      <c r="AA17" s="1"/>
      <c r="AB17" s="208"/>
      <c r="AC17" s="1"/>
      <c r="AD17" s="208"/>
      <c r="AE17" s="1"/>
      <c r="AF17" s="208"/>
      <c r="AG17" s="1"/>
      <c r="AH17" s="208"/>
      <c r="AI17" s="1" t="s">
        <v>167</v>
      </c>
      <c r="AJ17" s="1"/>
      <c r="AK17" s="1"/>
      <c r="AL17" s="1"/>
      <c r="AM17" s="1"/>
    </row>
    <row r="18" ht="15.75" customHeight="1">
      <c r="A18" s="56" t="s">
        <v>20575</v>
      </c>
      <c r="B18" s="56" t="s">
        <v>20576</v>
      </c>
      <c r="C18" s="56" t="str">
        <f>VLOOKUP(A18,'import Osmaniye'!A:P,3,0)</f>
        <v>YANLIŞ</v>
      </c>
      <c r="D18" s="56" t="s">
        <v>1370</v>
      </c>
      <c r="E18" s="56">
        <f>VLOOKUP(A18,'import Osmaniye'!A:P,5,0)</f>
        <v>1646</v>
      </c>
      <c r="F18" s="56" t="str">
        <f>VLOOKUP(A18,'import Osmaniye'!A:P,6,0)</f>
        <v/>
      </c>
      <c r="G18" s="56">
        <f>VLOOKUP(A18,'import Osmaniye'!A:P,7,0)</f>
        <v>0</v>
      </c>
      <c r="H18" s="56">
        <f>VLOOKUP(A18,'import Osmaniye'!A:P,8,0)</f>
        <v>5</v>
      </c>
      <c r="I18" s="56">
        <f>VLOOKUP(A18,'import Osmaniye'!A:P,9,0)</f>
        <v>5</v>
      </c>
      <c r="J18" s="216">
        <f>VLOOKUP(A18,'import Osmaniye'!A:P,10,0)</f>
        <v>0</v>
      </c>
      <c r="K18" s="56" t="s">
        <v>20577</v>
      </c>
      <c r="L18" s="56">
        <v>3.28802188E9</v>
      </c>
      <c r="M18" s="56" t="s">
        <v>1350</v>
      </c>
      <c r="N18" s="56" t="s">
        <v>20535</v>
      </c>
      <c r="O18" s="56" t="s">
        <v>20578</v>
      </c>
      <c r="P18" s="217" t="str">
        <f>VLOOKUP(A18,'import Osmaniye'!A:P,16,0)</f>
        <v>Geleneksel</v>
      </c>
      <c r="Q18" s="218" t="b">
        <v>0</v>
      </c>
      <c r="R18" s="1" t="s">
        <v>43</v>
      </c>
      <c r="S18" s="1"/>
      <c r="T18" s="1"/>
      <c r="U18" s="1" t="s">
        <v>20579</v>
      </c>
      <c r="V18" s="208"/>
      <c r="W18" s="208"/>
      <c r="X18" s="1"/>
      <c r="Y18" s="1" t="s">
        <v>43</v>
      </c>
      <c r="Z18" s="208">
        <v>44594.0</v>
      </c>
      <c r="AA18" s="1" t="s">
        <v>43</v>
      </c>
      <c r="AB18" s="208">
        <v>44603.0</v>
      </c>
      <c r="AC18" s="1" t="s">
        <v>43</v>
      </c>
      <c r="AD18" s="208">
        <v>44608.0</v>
      </c>
      <c r="AE18" s="1"/>
      <c r="AF18" s="208"/>
      <c r="AG18" s="1"/>
      <c r="AH18" s="208"/>
      <c r="AI18" s="1" t="s">
        <v>66</v>
      </c>
      <c r="AJ18" s="1" t="s">
        <v>571</v>
      </c>
      <c r="AK18" s="1" t="s">
        <v>100</v>
      </c>
      <c r="AL18" s="1"/>
      <c r="AM18" s="1"/>
    </row>
    <row r="19" ht="15.75" customHeight="1">
      <c r="A19" s="56" t="s">
        <v>7284</v>
      </c>
      <c r="B19" s="56" t="s">
        <v>7285</v>
      </c>
      <c r="C19" s="56" t="str">
        <f>VLOOKUP(A19,'import Osmaniye'!A:P,3,0)</f>
        <v>DOĞRU</v>
      </c>
      <c r="D19" s="56" t="s">
        <v>1348</v>
      </c>
      <c r="E19" s="56">
        <f>VLOOKUP(A19,'import Osmaniye'!A:P,5,0)</f>
        <v>1055</v>
      </c>
      <c r="F19" s="56">
        <f>VLOOKUP(A19,'import Osmaniye'!A:P,6,0)</f>
        <v>20</v>
      </c>
      <c r="G19" s="56">
        <f>VLOOKUP(A19,'import Osmaniye'!A:P,7,0)</f>
        <v>0</v>
      </c>
      <c r="H19" s="56">
        <f>VLOOKUP(A19,'import Osmaniye'!A:P,8,0)</f>
        <v>25</v>
      </c>
      <c r="I19" s="56">
        <f>VLOOKUP(A19,'import Osmaniye'!A:P,9,0)</f>
        <v>25</v>
      </c>
      <c r="J19" s="216">
        <f>VLOOKUP(A19,'import Osmaniye'!A:P,10,0)</f>
        <v>0</v>
      </c>
      <c r="K19" s="56" t="s">
        <v>20580</v>
      </c>
      <c r="L19" s="56">
        <v>3.288129595E9</v>
      </c>
      <c r="M19" s="56" t="s">
        <v>1350</v>
      </c>
      <c r="N19" s="56" t="s">
        <v>20517</v>
      </c>
      <c r="O19" s="56" t="s">
        <v>7287</v>
      </c>
      <c r="P19" s="217" t="str">
        <f>VLOOKUP(A19,'import Osmaniye'!A:P,16,0)</f>
        <v>Geleneksel</v>
      </c>
      <c r="Q19" s="218" t="b">
        <v>0</v>
      </c>
      <c r="R19" s="1" t="s">
        <v>39</v>
      </c>
      <c r="S19" s="1" t="s">
        <v>571</v>
      </c>
      <c r="T19" s="207" t="s">
        <v>7157</v>
      </c>
      <c r="V19" s="208">
        <v>44603.0</v>
      </c>
      <c r="W19" s="208">
        <v>44606.0</v>
      </c>
      <c r="X19" s="1"/>
      <c r="Y19" s="1" t="s">
        <v>1353</v>
      </c>
      <c r="Z19" s="208">
        <v>44526.0</v>
      </c>
      <c r="AA19" s="1" t="s">
        <v>1353</v>
      </c>
      <c r="AB19" s="208">
        <v>44603.0</v>
      </c>
      <c r="AC19" s="1"/>
      <c r="AD19" s="208"/>
      <c r="AE19" s="1"/>
      <c r="AF19" s="208"/>
      <c r="AG19" s="1"/>
      <c r="AH19" s="208"/>
      <c r="AI19" s="1" t="s">
        <v>610</v>
      </c>
      <c r="AJ19" s="1" t="s">
        <v>571</v>
      </c>
      <c r="AK19" s="1"/>
      <c r="AL19" s="1"/>
      <c r="AM19" s="1"/>
    </row>
    <row r="20" ht="15.75" customHeight="1">
      <c r="A20" s="211" t="s">
        <v>20581</v>
      </c>
      <c r="B20" s="211" t="s">
        <v>20582</v>
      </c>
      <c r="C20" s="212" t="s">
        <v>2897</v>
      </c>
      <c r="D20" s="211" t="s">
        <v>1364</v>
      </c>
      <c r="E20" s="213">
        <v>2.0</v>
      </c>
      <c r="F20" s="213">
        <v>2.0</v>
      </c>
      <c r="G20" s="213">
        <v>0.0</v>
      </c>
      <c r="H20" s="213">
        <v>15.0</v>
      </c>
      <c r="I20" s="213">
        <v>15.0</v>
      </c>
      <c r="J20" s="214">
        <v>0.0</v>
      </c>
      <c r="K20" s="211" t="s">
        <v>20583</v>
      </c>
      <c r="L20" s="211">
        <v>5.428131328E9</v>
      </c>
      <c r="M20" s="211" t="s">
        <v>1350</v>
      </c>
      <c r="N20" s="211" t="s">
        <v>20584</v>
      </c>
      <c r="O20" s="211" t="s">
        <v>20585</v>
      </c>
      <c r="P20" s="211" t="s">
        <v>2137</v>
      </c>
      <c r="Q20" s="218" t="b">
        <v>0</v>
      </c>
      <c r="R20" s="1"/>
      <c r="S20" s="1"/>
      <c r="T20" s="1"/>
      <c r="U20" s="1"/>
      <c r="V20" s="208"/>
      <c r="W20" s="208"/>
      <c r="X20" s="1"/>
      <c r="Y20" s="1"/>
      <c r="Z20" s="208"/>
      <c r="AA20" s="1"/>
      <c r="AB20" s="208"/>
      <c r="AC20" s="1"/>
      <c r="AD20" s="208"/>
      <c r="AE20" s="1"/>
      <c r="AF20" s="208"/>
      <c r="AG20" s="1"/>
      <c r="AH20" s="208"/>
      <c r="AI20" s="1"/>
      <c r="AJ20" s="1"/>
      <c r="AK20" s="1"/>
      <c r="AL20" s="1"/>
      <c r="AM20" s="1"/>
    </row>
    <row r="21" ht="15.75" customHeight="1">
      <c r="A21" s="56" t="s">
        <v>20586</v>
      </c>
      <c r="B21" s="56" t="s">
        <v>20587</v>
      </c>
      <c r="C21" s="56" t="str">
        <f>VLOOKUP(A21,'import Osmaniye'!A:P,3,0)</f>
        <v>DOĞRU</v>
      </c>
      <c r="D21" s="56" t="s">
        <v>1364</v>
      </c>
      <c r="E21" s="56">
        <f>VLOOKUP(A21,'import Osmaniye'!A:P,5,0)</f>
        <v>2216</v>
      </c>
      <c r="F21" s="56">
        <f>VLOOKUP(A21,'import Osmaniye'!A:P,6,0)</f>
        <v>56</v>
      </c>
      <c r="G21" s="56">
        <f>VLOOKUP(A21,'import Osmaniye'!A:P,7,0)</f>
        <v>2</v>
      </c>
      <c r="H21" s="56">
        <f>VLOOKUP(A21,'import Osmaniye'!A:P,8,0)</f>
        <v>9</v>
      </c>
      <c r="I21" s="56">
        <f>VLOOKUP(A21,'import Osmaniye'!A:P,9,0)</f>
        <v>11</v>
      </c>
      <c r="J21" s="216">
        <f>VLOOKUP(A21,'import Osmaniye'!A:P,10,0)</f>
        <v>0.18</v>
      </c>
      <c r="K21" s="56" t="s">
        <v>20588</v>
      </c>
      <c r="L21" s="56">
        <v>5.446953092E9</v>
      </c>
      <c r="M21" s="56" t="s">
        <v>20561</v>
      </c>
      <c r="N21" s="56" t="s">
        <v>4501</v>
      </c>
      <c r="O21" s="56" t="s">
        <v>20589</v>
      </c>
      <c r="P21" s="217" t="str">
        <f>VLOOKUP(A21,'import Osmaniye'!A:P,16,0)</f>
        <v>Geleneksel</v>
      </c>
      <c r="Q21" s="218" t="b">
        <v>0</v>
      </c>
      <c r="R21" s="1"/>
      <c r="S21" s="1"/>
      <c r="T21" s="1"/>
      <c r="U21" s="27"/>
      <c r="V21" s="208"/>
      <c r="W21" s="208"/>
      <c r="X21" s="1"/>
      <c r="Y21" s="1"/>
      <c r="Z21" s="208"/>
      <c r="AA21" s="1"/>
      <c r="AB21" s="208"/>
      <c r="AC21" s="1"/>
      <c r="AD21" s="208"/>
      <c r="AE21" s="1"/>
      <c r="AF21" s="208"/>
      <c r="AG21" s="1"/>
      <c r="AH21" s="208"/>
      <c r="AI21" s="1"/>
      <c r="AJ21" s="1"/>
      <c r="AK21" s="1"/>
      <c r="AL21" s="1"/>
      <c r="AM21" s="1"/>
    </row>
    <row r="22" ht="15.75" customHeight="1">
      <c r="A22" s="56" t="s">
        <v>20590</v>
      </c>
      <c r="B22" s="56" t="s">
        <v>20591</v>
      </c>
      <c r="C22" s="56" t="str">
        <f>VLOOKUP(A22,'import Osmaniye'!A:P,3,0)</f>
        <v>DOĞRU</v>
      </c>
      <c r="D22" s="56" t="s">
        <v>1370</v>
      </c>
      <c r="E22" s="56">
        <f>VLOOKUP(A22,'import Osmaniye'!A:P,5,0)</f>
        <v>311</v>
      </c>
      <c r="F22" s="56" t="str">
        <f>VLOOKUP(A22,'import Osmaniye'!A:P,6,0)</f>
        <v/>
      </c>
      <c r="G22" s="56">
        <f>VLOOKUP(A22,'import Osmaniye'!A:P,7,0)</f>
        <v>0</v>
      </c>
      <c r="H22" s="56">
        <f>VLOOKUP(A22,'import Osmaniye'!A:P,8,0)</f>
        <v>9</v>
      </c>
      <c r="I22" s="56">
        <f>VLOOKUP(A22,'import Osmaniye'!A:P,9,0)</f>
        <v>9</v>
      </c>
      <c r="J22" s="216">
        <f>VLOOKUP(A22,'import Osmaniye'!A:P,10,0)</f>
        <v>0</v>
      </c>
      <c r="K22" s="56" t="s">
        <v>20592</v>
      </c>
      <c r="L22" s="56">
        <v>5.358874727E9</v>
      </c>
      <c r="M22" s="56" t="s">
        <v>20511</v>
      </c>
      <c r="N22" s="56" t="s">
        <v>3591</v>
      </c>
      <c r="O22" s="56" t="s">
        <v>20593</v>
      </c>
      <c r="P22" s="217" t="str">
        <f>VLOOKUP(A22,'import Osmaniye'!A:P,16,0)</f>
        <v>Geleneksel</v>
      </c>
      <c r="Q22" s="218" t="b">
        <v>0</v>
      </c>
      <c r="R22" s="1"/>
      <c r="S22" s="1"/>
      <c r="T22" s="1"/>
      <c r="U22" s="1"/>
      <c r="V22" s="208"/>
      <c r="W22" s="208"/>
      <c r="X22" s="1"/>
      <c r="Y22" s="1"/>
      <c r="Z22" s="208"/>
      <c r="AA22" s="1"/>
      <c r="AB22" s="208"/>
      <c r="AC22" s="1"/>
      <c r="AD22" s="208"/>
      <c r="AE22" s="1"/>
      <c r="AF22" s="208"/>
      <c r="AG22" s="1"/>
      <c r="AH22" s="208"/>
      <c r="AI22" s="1"/>
      <c r="AJ22" s="1"/>
      <c r="AK22" s="1"/>
      <c r="AL22" s="1"/>
      <c r="AM22" s="1"/>
    </row>
    <row r="23" ht="15.75" customHeight="1">
      <c r="A23" s="211" t="s">
        <v>20594</v>
      </c>
      <c r="B23" s="211" t="s">
        <v>20595</v>
      </c>
      <c r="C23" s="56" t="str">
        <f>VLOOKUP(A23,'import Osmaniye'!A:P,3,0)</f>
        <v>DOĞRU</v>
      </c>
      <c r="D23" s="211" t="s">
        <v>1378</v>
      </c>
      <c r="E23" s="56">
        <f>VLOOKUP(A23,'import Osmaniye'!A:P,5,0)</f>
        <v>74</v>
      </c>
      <c r="F23" s="56">
        <f>VLOOKUP(A23,'import Osmaniye'!A:P,6,0)</f>
        <v>69</v>
      </c>
      <c r="G23" s="56">
        <f>VLOOKUP(A23,'import Osmaniye'!A:P,7,0)</f>
        <v>0</v>
      </c>
      <c r="H23" s="56">
        <f>VLOOKUP(A23,'import Osmaniye'!A:P,8,0)</f>
        <v>17</v>
      </c>
      <c r="I23" s="56">
        <f>VLOOKUP(A23,'import Osmaniye'!A:P,9,0)</f>
        <v>17</v>
      </c>
      <c r="J23" s="216">
        <f>VLOOKUP(A23,'import Osmaniye'!A:P,10,0)</f>
        <v>0</v>
      </c>
      <c r="K23" s="211" t="s">
        <v>20596</v>
      </c>
      <c r="L23" s="211">
        <v>3.288124361E9</v>
      </c>
      <c r="M23" s="211" t="s">
        <v>1350</v>
      </c>
      <c r="N23" s="211" t="s">
        <v>2694</v>
      </c>
      <c r="O23" s="211" t="s">
        <v>20597</v>
      </c>
      <c r="P23" s="217" t="str">
        <f>VLOOKUP(A23,'import Osmaniye'!A:P,16,0)</f>
        <v>Geleneksel</v>
      </c>
      <c r="Q23" s="218" t="b">
        <v>0</v>
      </c>
      <c r="R23" s="1"/>
      <c r="S23" s="1"/>
      <c r="T23" s="1"/>
      <c r="U23" s="1"/>
      <c r="V23" s="208"/>
      <c r="W23" s="208"/>
      <c r="X23" s="1"/>
      <c r="Y23" s="1"/>
      <c r="Z23" s="208"/>
      <c r="AA23" s="1"/>
      <c r="AB23" s="208"/>
      <c r="AC23" s="1"/>
      <c r="AD23" s="208"/>
      <c r="AE23" s="1"/>
      <c r="AF23" s="208"/>
      <c r="AG23" s="1"/>
      <c r="AH23" s="208"/>
      <c r="AI23" s="1"/>
      <c r="AJ23" s="1"/>
      <c r="AK23" s="1"/>
      <c r="AL23" s="1"/>
      <c r="AM23" s="1"/>
    </row>
    <row r="24" ht="15.75" customHeight="1">
      <c r="A24" s="56" t="s">
        <v>7316</v>
      </c>
      <c r="B24" s="56" t="s">
        <v>7317</v>
      </c>
      <c r="C24" s="56" t="str">
        <f>VLOOKUP(A24,'import Osmaniye'!A:P,3,0)</f>
        <v>DOĞRU</v>
      </c>
      <c r="D24" s="56" t="s">
        <v>1348</v>
      </c>
      <c r="E24" s="56">
        <f>VLOOKUP(A24,'import Osmaniye'!A:P,5,0)</f>
        <v>2659</v>
      </c>
      <c r="F24" s="56">
        <f>VLOOKUP(A24,'import Osmaniye'!A:P,6,0)</f>
        <v>88</v>
      </c>
      <c r="G24" s="56">
        <f>VLOOKUP(A24,'import Osmaniye'!A:P,7,0)</f>
        <v>0</v>
      </c>
      <c r="H24" s="56">
        <f>VLOOKUP(A24,'import Osmaniye'!A:P,8,0)</f>
        <v>43</v>
      </c>
      <c r="I24" s="56">
        <f>VLOOKUP(A24,'import Osmaniye'!A:P,9,0)</f>
        <v>43</v>
      </c>
      <c r="J24" s="216">
        <f>VLOOKUP(A24,'import Osmaniye'!A:P,10,0)</f>
        <v>0</v>
      </c>
      <c r="K24" s="56" t="s">
        <v>20598</v>
      </c>
      <c r="L24" s="56">
        <v>5.312612959E9</v>
      </c>
      <c r="M24" s="56" t="s">
        <v>1350</v>
      </c>
      <c r="N24" s="56" t="s">
        <v>20535</v>
      </c>
      <c r="O24" s="56" t="s">
        <v>7320</v>
      </c>
      <c r="P24" s="217" t="str">
        <f>VLOOKUP(A24,'import Osmaniye'!A:P,16,0)</f>
        <v>Geleneksel</v>
      </c>
      <c r="Q24" s="218" t="b">
        <v>1</v>
      </c>
      <c r="R24" s="1"/>
      <c r="S24" s="1" t="s">
        <v>100</v>
      </c>
      <c r="T24" s="2" t="s">
        <v>7157</v>
      </c>
      <c r="U24" s="225" t="s">
        <v>20599</v>
      </c>
      <c r="V24" s="208">
        <v>44608.0</v>
      </c>
      <c r="W24" s="208">
        <v>44609.0</v>
      </c>
      <c r="X24" s="1"/>
      <c r="Y24" s="1" t="s">
        <v>1506</v>
      </c>
      <c r="Z24" s="208">
        <v>44594.0</v>
      </c>
      <c r="AA24" s="1" t="s">
        <v>1353</v>
      </c>
      <c r="AB24" s="208">
        <v>44599.0</v>
      </c>
      <c r="AC24" s="1" t="s">
        <v>43</v>
      </c>
      <c r="AD24" s="208">
        <v>44603.0</v>
      </c>
      <c r="AE24" s="1" t="s">
        <v>1353</v>
      </c>
      <c r="AF24" s="208">
        <v>44608.0</v>
      </c>
      <c r="AG24" s="1"/>
      <c r="AH24" s="208"/>
      <c r="AI24" s="1" t="s">
        <v>404</v>
      </c>
      <c r="AJ24" s="1" t="s">
        <v>404</v>
      </c>
      <c r="AK24" s="1" t="s">
        <v>571</v>
      </c>
      <c r="AL24" s="1" t="s">
        <v>100</v>
      </c>
      <c r="AM24" s="1"/>
    </row>
    <row r="25" ht="15.75" customHeight="1">
      <c r="A25" s="56" t="s">
        <v>20600</v>
      </c>
      <c r="B25" s="56" t="s">
        <v>20601</v>
      </c>
      <c r="C25" s="56" t="str">
        <f>VLOOKUP(A25,'import Osmaniye'!A:P,3,0)</f>
        <v>DOĞRU</v>
      </c>
      <c r="D25" s="56" t="s">
        <v>1370</v>
      </c>
      <c r="E25" s="56">
        <f>VLOOKUP(A25,'import Osmaniye'!A:P,5,0)</f>
        <v>1050</v>
      </c>
      <c r="F25" s="56">
        <f>VLOOKUP(A25,'import Osmaniye'!A:P,6,0)</f>
        <v>143</v>
      </c>
      <c r="G25" s="56">
        <f>VLOOKUP(A25,'import Osmaniye'!A:P,7,0)</f>
        <v>0</v>
      </c>
      <c r="H25" s="56">
        <f>VLOOKUP(A25,'import Osmaniye'!A:P,8,0)</f>
        <v>9</v>
      </c>
      <c r="I25" s="56">
        <f>VLOOKUP(A25,'import Osmaniye'!A:P,9,0)</f>
        <v>9</v>
      </c>
      <c r="J25" s="216">
        <f>VLOOKUP(A25,'import Osmaniye'!A:P,10,0)</f>
        <v>0</v>
      </c>
      <c r="K25" s="56" t="s">
        <v>20602</v>
      </c>
      <c r="L25" s="56">
        <v>5.331286039E9</v>
      </c>
      <c r="M25" s="56" t="s">
        <v>1350</v>
      </c>
      <c r="N25" s="56" t="s">
        <v>20528</v>
      </c>
      <c r="O25" s="56" t="s">
        <v>20603</v>
      </c>
      <c r="P25" s="217" t="str">
        <f>VLOOKUP(A25,'import Osmaniye'!A:P,16,0)</f>
        <v>Geleneksel</v>
      </c>
      <c r="Q25" s="218" t="b">
        <v>0</v>
      </c>
      <c r="R25" s="1" t="s">
        <v>43</v>
      </c>
      <c r="S25" s="1"/>
      <c r="T25" s="1"/>
      <c r="U25" s="1" t="s">
        <v>20604</v>
      </c>
      <c r="V25" s="208"/>
      <c r="W25" s="208"/>
      <c r="X25" s="1"/>
      <c r="Y25" s="1" t="s">
        <v>43</v>
      </c>
      <c r="Z25" s="208">
        <v>44526.0</v>
      </c>
      <c r="AA25" s="1" t="s">
        <v>43</v>
      </c>
      <c r="AB25" s="208">
        <v>44603.0</v>
      </c>
      <c r="AC25" s="1"/>
      <c r="AD25" s="208"/>
      <c r="AE25" s="1"/>
      <c r="AF25" s="208"/>
      <c r="AG25" s="1"/>
      <c r="AH25" s="208"/>
      <c r="AI25" s="1" t="s">
        <v>610</v>
      </c>
      <c r="AJ25" s="1" t="s">
        <v>571</v>
      </c>
      <c r="AK25" s="1"/>
      <c r="AL25" s="1"/>
      <c r="AM25" s="1"/>
    </row>
    <row r="26" ht="15.75" customHeight="1">
      <c r="A26" s="56" t="s">
        <v>7240</v>
      </c>
      <c r="B26" s="56" t="s">
        <v>7241</v>
      </c>
      <c r="C26" s="56" t="str">
        <f>VLOOKUP(A26,'import Osmaniye'!A:P,3,0)</f>
        <v>DOĞRU</v>
      </c>
      <c r="D26" s="56" t="s">
        <v>1370</v>
      </c>
      <c r="E26" s="56">
        <f>VLOOKUP(A26,'import Osmaniye'!A:P,5,0)</f>
        <v>3460</v>
      </c>
      <c r="F26" s="56">
        <f>VLOOKUP(A26,'import Osmaniye'!A:P,6,0)</f>
        <v>207</v>
      </c>
      <c r="G26" s="56">
        <f>VLOOKUP(A26,'import Osmaniye'!A:P,7,0)</f>
        <v>8</v>
      </c>
      <c r="H26" s="56">
        <f>VLOOKUP(A26,'import Osmaniye'!A:P,8,0)</f>
        <v>41</v>
      </c>
      <c r="I26" s="56">
        <f>VLOOKUP(A26,'import Osmaniye'!A:P,9,0)</f>
        <v>49</v>
      </c>
      <c r="J26" s="216">
        <f>VLOOKUP(A26,'import Osmaniye'!A:P,10,0)</f>
        <v>0.16</v>
      </c>
      <c r="K26" s="56" t="s">
        <v>20605</v>
      </c>
      <c r="L26" s="56">
        <v>3.288880096E9</v>
      </c>
      <c r="M26" s="56" t="s">
        <v>1350</v>
      </c>
      <c r="N26" s="56" t="s">
        <v>20606</v>
      </c>
      <c r="O26" s="56" t="s">
        <v>7244</v>
      </c>
      <c r="P26" s="217" t="str">
        <f>VLOOKUP(A26,'import Osmaniye'!A:P,16,0)</f>
        <v>Geleneksel</v>
      </c>
      <c r="Q26" s="218" t="b">
        <v>0</v>
      </c>
      <c r="R26" s="1" t="s">
        <v>38</v>
      </c>
      <c r="S26" s="1" t="s">
        <v>128</v>
      </c>
      <c r="T26" s="1"/>
      <c r="U26" s="1">
        <v>5.078902736E9</v>
      </c>
      <c r="V26" s="208">
        <v>44596.0</v>
      </c>
      <c r="W26" s="208">
        <v>44599.0</v>
      </c>
      <c r="X26" s="1"/>
      <c r="Y26" s="1" t="s">
        <v>1506</v>
      </c>
      <c r="Z26" s="208">
        <v>44596.0</v>
      </c>
      <c r="AA26" s="1" t="s">
        <v>1353</v>
      </c>
      <c r="AB26" s="208">
        <v>44596.0</v>
      </c>
      <c r="AC26" s="1"/>
      <c r="AD26" s="208"/>
      <c r="AE26" s="1"/>
      <c r="AF26" s="208"/>
      <c r="AG26" s="1"/>
      <c r="AH26" s="208"/>
      <c r="AI26" s="1" t="s">
        <v>128</v>
      </c>
      <c r="AJ26" s="1" t="s">
        <v>128</v>
      </c>
      <c r="AK26" s="1"/>
      <c r="AL26" s="1"/>
      <c r="AM26" s="1"/>
    </row>
    <row r="27" ht="15.75" customHeight="1">
      <c r="A27" s="56" t="s">
        <v>7189</v>
      </c>
      <c r="B27" s="56" t="s">
        <v>7190</v>
      </c>
      <c r="C27" s="56" t="str">
        <f>VLOOKUP(A27,'import Osmaniye'!A:P,3,0)</f>
        <v>DOĞRU</v>
      </c>
      <c r="D27" s="56" t="s">
        <v>1370</v>
      </c>
      <c r="E27" s="56">
        <f>VLOOKUP(A27,'import Osmaniye'!A:P,5,0)</f>
        <v>4131</v>
      </c>
      <c r="F27" s="56">
        <f>VLOOKUP(A27,'import Osmaniye'!A:P,6,0)</f>
        <v>141</v>
      </c>
      <c r="G27" s="56">
        <f>VLOOKUP(A27,'import Osmaniye'!A:P,7,0)</f>
        <v>4</v>
      </c>
      <c r="H27" s="56">
        <f>VLOOKUP(A27,'import Osmaniye'!A:P,8,0)</f>
        <v>11</v>
      </c>
      <c r="I27" s="56">
        <f>VLOOKUP(A27,'import Osmaniye'!A:P,9,0)</f>
        <v>15</v>
      </c>
      <c r="J27" s="216">
        <f>VLOOKUP(A27,'import Osmaniye'!A:P,10,0)</f>
        <v>0.27</v>
      </c>
      <c r="K27" s="56" t="s">
        <v>20607</v>
      </c>
      <c r="L27" s="56">
        <v>5.063584498E9</v>
      </c>
      <c r="M27" s="56" t="s">
        <v>1350</v>
      </c>
      <c r="N27" s="56" t="s">
        <v>20528</v>
      </c>
      <c r="O27" s="56" t="s">
        <v>7192</v>
      </c>
      <c r="P27" s="217" t="str">
        <f>VLOOKUP(A27,'import Osmaniye'!A:P,16,0)</f>
        <v>Geleneksel</v>
      </c>
      <c r="Q27" s="218" t="b">
        <v>0</v>
      </c>
      <c r="R27" s="1" t="s">
        <v>38</v>
      </c>
      <c r="S27" s="1" t="s">
        <v>106</v>
      </c>
      <c r="T27" s="207" t="s">
        <v>7157</v>
      </c>
      <c r="V27" s="208">
        <v>44593.0</v>
      </c>
      <c r="W27" s="208">
        <v>44594.0</v>
      </c>
      <c r="X27" s="1"/>
      <c r="Y27" s="1" t="s">
        <v>43</v>
      </c>
      <c r="Z27" s="208">
        <v>44532.0</v>
      </c>
      <c r="AA27" s="1" t="s">
        <v>1353</v>
      </c>
      <c r="AB27" s="208">
        <v>44593.0</v>
      </c>
      <c r="AC27" s="1"/>
      <c r="AD27" s="208"/>
      <c r="AE27" s="1"/>
      <c r="AF27" s="208"/>
      <c r="AG27" s="1"/>
      <c r="AH27" s="208"/>
      <c r="AI27" s="1" t="s">
        <v>73</v>
      </c>
      <c r="AJ27" s="1" t="s">
        <v>106</v>
      </c>
      <c r="AK27" s="1"/>
      <c r="AL27" s="1"/>
      <c r="AM27" s="1"/>
    </row>
    <row r="28" ht="15.75" customHeight="1">
      <c r="A28" s="211" t="s">
        <v>20608</v>
      </c>
      <c r="B28" s="211" t="s">
        <v>20609</v>
      </c>
      <c r="C28" s="56" t="str">
        <f>VLOOKUP(A28,'import Osmaniye'!A:P,3,0)</f>
        <v>DOĞRU</v>
      </c>
      <c r="D28" s="211" t="s">
        <v>1443</v>
      </c>
      <c r="E28" s="56">
        <f>VLOOKUP(A28,'import Osmaniye'!A:P,5,0)</f>
        <v>33</v>
      </c>
      <c r="F28" s="56">
        <f>VLOOKUP(A28,'import Osmaniye'!A:P,6,0)</f>
        <v>33</v>
      </c>
      <c r="G28" s="56">
        <f>VLOOKUP(A28,'import Osmaniye'!A:P,7,0)</f>
        <v>0</v>
      </c>
      <c r="H28" s="56">
        <f>VLOOKUP(A28,'import Osmaniye'!A:P,8,0)</f>
        <v>43</v>
      </c>
      <c r="I28" s="56">
        <f>VLOOKUP(A28,'import Osmaniye'!A:P,9,0)</f>
        <v>43</v>
      </c>
      <c r="J28" s="216">
        <f>VLOOKUP(A28,'import Osmaniye'!A:P,10,0)</f>
        <v>0</v>
      </c>
      <c r="K28" s="211" t="s">
        <v>20610</v>
      </c>
      <c r="L28" s="211">
        <v>5.510094753E9</v>
      </c>
      <c r="M28" s="211" t="s">
        <v>20511</v>
      </c>
      <c r="N28" s="211" t="s">
        <v>20611</v>
      </c>
      <c r="O28" s="211" t="s">
        <v>20612</v>
      </c>
      <c r="P28" s="217" t="str">
        <f>VLOOKUP(A28,'import Osmaniye'!A:P,16,0)</f>
        <v>Geleneksel</v>
      </c>
      <c r="Q28" s="218" t="b">
        <v>0</v>
      </c>
      <c r="R28" s="1"/>
      <c r="S28" s="1"/>
      <c r="T28" s="1"/>
      <c r="U28" s="1"/>
      <c r="V28" s="208"/>
      <c r="W28" s="208"/>
      <c r="X28" s="1"/>
      <c r="Y28" s="1"/>
      <c r="Z28" s="208"/>
      <c r="AA28" s="1"/>
      <c r="AB28" s="208"/>
      <c r="AC28" s="1"/>
      <c r="AD28" s="208"/>
      <c r="AE28" s="1"/>
      <c r="AF28" s="208"/>
      <c r="AG28" s="1"/>
      <c r="AH28" s="208"/>
      <c r="AI28" s="1"/>
      <c r="AJ28" s="1"/>
      <c r="AK28" s="1"/>
      <c r="AL28" s="1"/>
      <c r="AM28" s="1"/>
    </row>
    <row r="29" ht="15.75" customHeight="1">
      <c r="A29" s="56" t="s">
        <v>20613</v>
      </c>
      <c r="B29" s="56" t="s">
        <v>20614</v>
      </c>
      <c r="C29" s="56" t="str">
        <f>VLOOKUP(A29,'import Osmaniye'!A:P,3,0)</f>
        <v>DOĞRU</v>
      </c>
      <c r="D29" s="56" t="s">
        <v>1688</v>
      </c>
      <c r="E29" s="56">
        <f>VLOOKUP(A29,'import Osmaniye'!A:P,5,0)</f>
        <v>83</v>
      </c>
      <c r="F29" s="56" t="str">
        <f>VLOOKUP(A29,'import Osmaniye'!A:P,6,0)</f>
        <v/>
      </c>
      <c r="G29" s="56">
        <f>VLOOKUP(A29,'import Osmaniye'!A:P,7,0)</f>
        <v>0</v>
      </c>
      <c r="H29" s="56">
        <f>VLOOKUP(A29,'import Osmaniye'!A:P,8,0)</f>
        <v>22</v>
      </c>
      <c r="I29" s="56">
        <f>VLOOKUP(A29,'import Osmaniye'!A:P,9,0)</f>
        <v>22</v>
      </c>
      <c r="J29" s="216">
        <f>VLOOKUP(A29,'import Osmaniye'!A:P,10,0)</f>
        <v>0</v>
      </c>
      <c r="K29" s="56" t="s">
        <v>20615</v>
      </c>
      <c r="L29" s="56">
        <v>5.415448788E9</v>
      </c>
      <c r="M29" s="56" t="s">
        <v>20511</v>
      </c>
      <c r="N29" s="56" t="s">
        <v>20523</v>
      </c>
      <c r="O29" s="56" t="s">
        <v>20616</v>
      </c>
      <c r="P29" s="217" t="str">
        <f>VLOOKUP(A29,'import Osmaniye'!A:P,16,0)</f>
        <v>Geleneksel</v>
      </c>
      <c r="Q29" s="218" t="b">
        <v>0</v>
      </c>
      <c r="R29" s="1"/>
      <c r="S29" s="1"/>
      <c r="T29" s="1"/>
      <c r="V29" s="208"/>
      <c r="W29" s="208"/>
      <c r="X29" s="1"/>
      <c r="Y29" s="1"/>
      <c r="Z29" s="208"/>
      <c r="AA29" s="1"/>
      <c r="AB29" s="208"/>
      <c r="AC29" s="1"/>
      <c r="AD29" s="208"/>
      <c r="AE29" s="1"/>
      <c r="AF29" s="208"/>
      <c r="AG29" s="1"/>
      <c r="AH29" s="208"/>
      <c r="AI29" s="1"/>
      <c r="AJ29" s="1"/>
      <c r="AK29" s="1"/>
      <c r="AL29" s="1"/>
      <c r="AM29" s="1"/>
    </row>
    <row r="30" ht="15.75" customHeight="1">
      <c r="A30" s="56" t="s">
        <v>7268</v>
      </c>
      <c r="B30" s="56" t="s">
        <v>7269</v>
      </c>
      <c r="C30" s="56" t="str">
        <f>VLOOKUP(A30,'import Osmaniye'!A:P,3,0)</f>
        <v>DOĞRU</v>
      </c>
      <c r="D30" s="56" t="s">
        <v>1356</v>
      </c>
      <c r="E30" s="56">
        <f>VLOOKUP(A30,'import Osmaniye'!A:P,5,0)</f>
        <v>632</v>
      </c>
      <c r="F30" s="56" t="str">
        <f>VLOOKUP(A30,'import Osmaniye'!A:P,6,0)</f>
        <v/>
      </c>
      <c r="G30" s="56">
        <f>VLOOKUP(A30,'import Osmaniye'!A:P,7,0)</f>
        <v>9</v>
      </c>
      <c r="H30" s="56">
        <f>VLOOKUP(A30,'import Osmaniye'!A:P,8,0)</f>
        <v>4</v>
      </c>
      <c r="I30" s="56">
        <f>VLOOKUP(A30,'import Osmaniye'!A:P,9,0)</f>
        <v>13</v>
      </c>
      <c r="J30" s="216">
        <f>VLOOKUP(A30,'import Osmaniye'!A:P,10,0)</f>
        <v>0.69</v>
      </c>
      <c r="K30" s="56" t="s">
        <v>20617</v>
      </c>
      <c r="L30" s="56">
        <v>5.52856338E9</v>
      </c>
      <c r="M30" s="56" t="s">
        <v>1350</v>
      </c>
      <c r="N30" s="56" t="s">
        <v>20517</v>
      </c>
      <c r="O30" s="56" t="s">
        <v>7272</v>
      </c>
      <c r="P30" s="217" t="str">
        <f>VLOOKUP(A30,'import Osmaniye'!A:P,16,0)</f>
        <v>Geleneksel</v>
      </c>
      <c r="Q30" s="218" t="b">
        <v>0</v>
      </c>
      <c r="R30" s="1" t="s">
        <v>38</v>
      </c>
      <c r="S30" s="1" t="s">
        <v>610</v>
      </c>
      <c r="T30" s="207" t="s">
        <v>7157</v>
      </c>
      <c r="V30" s="208">
        <v>44601.0</v>
      </c>
      <c r="W30" s="208">
        <v>44602.0</v>
      </c>
      <c r="X30" s="1"/>
      <c r="Y30" s="1" t="s">
        <v>1353</v>
      </c>
      <c r="Z30" s="208">
        <v>44596.0</v>
      </c>
      <c r="AA30" s="1" t="s">
        <v>1353</v>
      </c>
      <c r="AB30" s="208">
        <v>44601.0</v>
      </c>
      <c r="AC30" s="1"/>
      <c r="AD30" s="208"/>
      <c r="AE30" s="1"/>
      <c r="AF30" s="208"/>
      <c r="AG30" s="1"/>
      <c r="AH30" s="208"/>
      <c r="AI30" s="1" t="s">
        <v>128</v>
      </c>
      <c r="AJ30" s="1" t="s">
        <v>610</v>
      </c>
      <c r="AK30" s="1"/>
      <c r="AL30" s="1"/>
      <c r="AM30" s="1"/>
    </row>
    <row r="31" ht="15.75" customHeight="1">
      <c r="A31" s="211" t="s">
        <v>20618</v>
      </c>
      <c r="B31" s="211" t="s">
        <v>20619</v>
      </c>
      <c r="C31" s="56" t="str">
        <f>VLOOKUP(A31,'import Osmaniye'!A:P,3,0)</f>
        <v>DOĞRU</v>
      </c>
      <c r="D31" s="211" t="s">
        <v>1597</v>
      </c>
      <c r="E31" s="56">
        <f>VLOOKUP(A31,'import Osmaniye'!A:P,5,0)</f>
        <v>21</v>
      </c>
      <c r="F31" s="56">
        <f>VLOOKUP(A31,'import Osmaniye'!A:P,6,0)</f>
        <v>21</v>
      </c>
      <c r="G31" s="56">
        <f>VLOOKUP(A31,'import Osmaniye'!A:P,7,0)</f>
        <v>0</v>
      </c>
      <c r="H31" s="56">
        <f>VLOOKUP(A31,'import Osmaniye'!A:P,8,0)</f>
        <v>20</v>
      </c>
      <c r="I31" s="56">
        <f>VLOOKUP(A31,'import Osmaniye'!A:P,9,0)</f>
        <v>20</v>
      </c>
      <c r="J31" s="216">
        <f>VLOOKUP(A31,'import Osmaniye'!A:P,10,0)</f>
        <v>0</v>
      </c>
      <c r="K31" s="211" t="s">
        <v>20620</v>
      </c>
      <c r="L31" s="211">
        <v>5.42123418E9</v>
      </c>
      <c r="M31" s="211" t="s">
        <v>1350</v>
      </c>
      <c r="N31" s="211" t="s">
        <v>20528</v>
      </c>
      <c r="O31" s="211" t="s">
        <v>20621</v>
      </c>
      <c r="P31" s="217" t="str">
        <f>VLOOKUP(A31,'import Osmaniye'!A:P,16,0)</f>
        <v>Geleneksel</v>
      </c>
      <c r="Q31" s="218" t="b">
        <v>0</v>
      </c>
      <c r="R31" s="1"/>
      <c r="S31" s="1"/>
      <c r="T31" s="1"/>
      <c r="U31" s="1"/>
      <c r="V31" s="208"/>
      <c r="W31" s="208"/>
      <c r="X31" s="1"/>
      <c r="Y31" s="1"/>
      <c r="Z31" s="208"/>
      <c r="AA31" s="1"/>
      <c r="AB31" s="208"/>
      <c r="AC31" s="1"/>
      <c r="AD31" s="208"/>
      <c r="AE31" s="1"/>
      <c r="AF31" s="208"/>
      <c r="AG31" s="1"/>
      <c r="AH31" s="208"/>
      <c r="AI31" s="1"/>
      <c r="AJ31" s="1"/>
      <c r="AK31" s="1"/>
      <c r="AL31" s="1"/>
      <c r="AM31" s="1"/>
    </row>
    <row r="32" ht="15.75" customHeight="1">
      <c r="A32" s="56" t="s">
        <v>20622</v>
      </c>
      <c r="B32" s="56" t="s">
        <v>20623</v>
      </c>
      <c r="C32" s="56" t="str">
        <f>VLOOKUP(A32,'import Osmaniye'!A:P,3,0)</f>
        <v>DOĞRU</v>
      </c>
      <c r="D32" s="56" t="s">
        <v>1370</v>
      </c>
      <c r="E32" s="56">
        <f>VLOOKUP(A32,'import Osmaniye'!A:P,5,0)</f>
        <v>1484</v>
      </c>
      <c r="F32" s="56" t="str">
        <f>VLOOKUP(A32,'import Osmaniye'!A:P,6,0)</f>
        <v/>
      </c>
      <c r="G32" s="56">
        <f>VLOOKUP(A32,'import Osmaniye'!A:P,7,0)</f>
        <v>1</v>
      </c>
      <c r="H32" s="56">
        <f>VLOOKUP(A32,'import Osmaniye'!A:P,8,0)</f>
        <v>19</v>
      </c>
      <c r="I32" s="56">
        <f>VLOOKUP(A32,'import Osmaniye'!A:P,9,0)</f>
        <v>20</v>
      </c>
      <c r="J32" s="216">
        <f>VLOOKUP(A32,'import Osmaniye'!A:P,10,0)</f>
        <v>0.05</v>
      </c>
      <c r="K32" s="56" t="s">
        <v>20624</v>
      </c>
      <c r="L32" s="56">
        <v>5.42698743E9</v>
      </c>
      <c r="M32" s="56" t="s">
        <v>20561</v>
      </c>
      <c r="N32" s="56" t="s">
        <v>1667</v>
      </c>
      <c r="O32" s="56" t="s">
        <v>20625</v>
      </c>
      <c r="P32" s="217" t="str">
        <f>VLOOKUP(A32,'import Osmaniye'!A:P,16,0)</f>
        <v>Geleneksel</v>
      </c>
      <c r="Q32" s="218" t="b">
        <v>0</v>
      </c>
      <c r="R32" s="1"/>
      <c r="S32" s="1"/>
      <c r="T32" s="1"/>
      <c r="V32" s="208"/>
      <c r="W32" s="208"/>
      <c r="X32" s="1"/>
      <c r="Y32" s="1"/>
      <c r="Z32" s="208"/>
      <c r="AA32" s="1"/>
      <c r="AB32" s="208"/>
      <c r="AC32" s="1"/>
      <c r="AD32" s="208"/>
      <c r="AE32" s="1"/>
      <c r="AF32" s="208"/>
      <c r="AG32" s="1"/>
      <c r="AH32" s="208"/>
      <c r="AI32" s="1"/>
      <c r="AJ32" s="1"/>
      <c r="AK32" s="1"/>
      <c r="AL32" s="1"/>
      <c r="AM32" s="1"/>
    </row>
    <row r="33" ht="15.75" customHeight="1">
      <c r="A33" s="56" t="s">
        <v>20626</v>
      </c>
      <c r="B33" s="56" t="s">
        <v>20627</v>
      </c>
      <c r="C33" s="56" t="str">
        <f>VLOOKUP(A33,'import Osmaniye'!A:P,3,0)</f>
        <v>DOĞRU</v>
      </c>
      <c r="D33" s="56" t="s">
        <v>1378</v>
      </c>
      <c r="E33" s="56">
        <f>VLOOKUP(A33,'import Osmaniye'!A:P,5,0)</f>
        <v>466</v>
      </c>
      <c r="F33" s="56" t="str">
        <f>VLOOKUP(A33,'import Osmaniye'!A:P,6,0)</f>
        <v/>
      </c>
      <c r="G33" s="56">
        <f>VLOOKUP(A33,'import Osmaniye'!A:P,7,0)</f>
        <v>0</v>
      </c>
      <c r="H33" s="56">
        <f>VLOOKUP(A33,'import Osmaniye'!A:P,8,0)</f>
        <v>15</v>
      </c>
      <c r="I33" s="56">
        <f>VLOOKUP(A33,'import Osmaniye'!A:P,9,0)</f>
        <v>15</v>
      </c>
      <c r="J33" s="216">
        <f>VLOOKUP(A33,'import Osmaniye'!A:P,10,0)</f>
        <v>0</v>
      </c>
      <c r="K33" s="56" t="s">
        <v>20628</v>
      </c>
      <c r="L33" s="56">
        <v>3.288144733E9</v>
      </c>
      <c r="M33" s="56" t="s">
        <v>1350</v>
      </c>
      <c r="N33" s="56" t="s">
        <v>2694</v>
      </c>
      <c r="O33" s="56" t="s">
        <v>20629</v>
      </c>
      <c r="P33" s="217" t="str">
        <f>VLOOKUP(A33,'import Osmaniye'!A:P,16,0)</f>
        <v>Geleneksel</v>
      </c>
      <c r="Q33" s="218" t="b">
        <v>0</v>
      </c>
      <c r="R33" s="1" t="s">
        <v>29</v>
      </c>
      <c r="S33" s="1"/>
      <c r="T33" s="1"/>
      <c r="U33" s="1" t="s">
        <v>20630</v>
      </c>
      <c r="V33" s="208"/>
      <c r="W33" s="208"/>
      <c r="X33" s="1"/>
      <c r="Y33" s="1" t="s">
        <v>1353</v>
      </c>
      <c r="Z33" s="208">
        <v>44596.0</v>
      </c>
      <c r="AA33" s="1"/>
      <c r="AB33" s="208"/>
      <c r="AC33" s="1"/>
      <c r="AD33" s="208"/>
      <c r="AE33" s="1"/>
      <c r="AF33" s="208"/>
      <c r="AG33" s="1"/>
      <c r="AH33" s="208"/>
      <c r="AI33" s="1" t="s">
        <v>128</v>
      </c>
      <c r="AJ33" s="1"/>
      <c r="AK33" s="1"/>
      <c r="AL33" s="1"/>
      <c r="AM33" s="1"/>
    </row>
    <row r="34" ht="15.75" customHeight="1">
      <c r="A34" s="56" t="s">
        <v>7251</v>
      </c>
      <c r="B34" s="56" t="s">
        <v>7252</v>
      </c>
      <c r="C34" s="56" t="str">
        <f>VLOOKUP(A34,'import Osmaniye'!A:P,3,0)</f>
        <v>DOĞRU</v>
      </c>
      <c r="D34" s="56" t="s">
        <v>1364</v>
      </c>
      <c r="E34" s="56">
        <f>VLOOKUP(A34,'import Osmaniye'!A:P,5,0)</f>
        <v>89</v>
      </c>
      <c r="F34" s="56" t="str">
        <f>VLOOKUP(A34,'import Osmaniye'!A:P,6,0)</f>
        <v/>
      </c>
      <c r="G34" s="56">
        <f>VLOOKUP(A34,'import Osmaniye'!A:P,7,0)</f>
        <v>6</v>
      </c>
      <c r="H34" s="56">
        <f>VLOOKUP(A34,'import Osmaniye'!A:P,8,0)</f>
        <v>8</v>
      </c>
      <c r="I34" s="56">
        <f>VLOOKUP(A34,'import Osmaniye'!A:P,9,0)</f>
        <v>14</v>
      </c>
      <c r="J34" s="216">
        <f>VLOOKUP(A34,'import Osmaniye'!A:P,10,0)</f>
        <v>0.43</v>
      </c>
      <c r="K34" s="56" t="s">
        <v>20631</v>
      </c>
      <c r="L34" s="56">
        <v>5.304128501E9</v>
      </c>
      <c r="M34" s="56" t="s">
        <v>1350</v>
      </c>
      <c r="N34" s="56" t="s">
        <v>20632</v>
      </c>
      <c r="O34" s="56" t="s">
        <v>7255</v>
      </c>
      <c r="P34" s="217" t="str">
        <f>VLOOKUP(A34,'import Osmaniye'!A:P,16,0)</f>
        <v>Geleneksel</v>
      </c>
      <c r="Q34" s="218" t="b">
        <v>0</v>
      </c>
      <c r="R34" s="1" t="s">
        <v>38</v>
      </c>
      <c r="S34" s="1" t="s">
        <v>128</v>
      </c>
      <c r="T34" s="1"/>
      <c r="V34" s="208">
        <v>44596.0</v>
      </c>
      <c r="W34" s="208">
        <v>44599.0</v>
      </c>
      <c r="X34" s="1"/>
      <c r="Y34" s="1" t="s">
        <v>1353</v>
      </c>
      <c r="Z34" s="208">
        <v>44596.0</v>
      </c>
      <c r="AA34" s="1"/>
      <c r="AB34" s="208"/>
      <c r="AC34" s="1"/>
      <c r="AD34" s="208"/>
      <c r="AE34" s="1"/>
      <c r="AF34" s="208"/>
      <c r="AG34" s="1"/>
      <c r="AH34" s="208"/>
      <c r="AI34" s="1" t="s">
        <v>128</v>
      </c>
      <c r="AJ34" s="1"/>
      <c r="AK34" s="1"/>
      <c r="AL34" s="1"/>
      <c r="AM34" s="1"/>
    </row>
    <row r="35" ht="15.75" customHeight="1">
      <c r="A35" s="56" t="s">
        <v>20633</v>
      </c>
      <c r="B35" s="56" t="s">
        <v>20634</v>
      </c>
      <c r="C35" s="56" t="str">
        <f>VLOOKUP(A35,'import Osmaniye'!A:P,3,0)</f>
        <v>YANLIŞ</v>
      </c>
      <c r="D35" s="56" t="s">
        <v>1364</v>
      </c>
      <c r="E35" s="56">
        <f>VLOOKUP(A35,'import Osmaniye'!A:P,5,0)</f>
        <v>108</v>
      </c>
      <c r="F35" s="56" t="str">
        <f>VLOOKUP(A35,'import Osmaniye'!A:P,6,0)</f>
        <v/>
      </c>
      <c r="G35" s="56">
        <f>VLOOKUP(A35,'import Osmaniye'!A:P,7,0)</f>
        <v>0</v>
      </c>
      <c r="H35" s="56">
        <f>VLOOKUP(A35,'import Osmaniye'!A:P,8,0)</f>
        <v>17</v>
      </c>
      <c r="I35" s="56">
        <f>VLOOKUP(A35,'import Osmaniye'!A:P,9,0)</f>
        <v>17</v>
      </c>
      <c r="J35" s="216">
        <f>VLOOKUP(A35,'import Osmaniye'!A:P,10,0)</f>
        <v>0</v>
      </c>
      <c r="K35" s="56" t="s">
        <v>20635</v>
      </c>
      <c r="L35" s="56">
        <v>5.459090015E9</v>
      </c>
      <c r="M35" s="56" t="s">
        <v>1350</v>
      </c>
      <c r="N35" s="56" t="s">
        <v>20528</v>
      </c>
      <c r="O35" s="56" t="s">
        <v>20636</v>
      </c>
      <c r="P35" s="217" t="str">
        <f>VLOOKUP(A35,'import Osmaniye'!A:P,16,0)</f>
        <v>Geleneksel</v>
      </c>
      <c r="Q35" s="218" t="b">
        <v>0</v>
      </c>
      <c r="R35" s="1" t="s">
        <v>43</v>
      </c>
      <c r="S35" s="1"/>
      <c r="T35" s="1"/>
      <c r="U35" s="1" t="s">
        <v>2085</v>
      </c>
      <c r="V35" s="208"/>
      <c r="W35" s="208"/>
      <c r="X35" s="1"/>
      <c r="Y35" s="1" t="s">
        <v>43</v>
      </c>
      <c r="Z35" s="208">
        <v>44603.0</v>
      </c>
      <c r="AA35" s="1" t="s">
        <v>43</v>
      </c>
      <c r="AB35" s="208">
        <v>44608.0</v>
      </c>
      <c r="AC35" s="1"/>
      <c r="AD35" s="208"/>
      <c r="AE35" s="1"/>
      <c r="AF35" s="208"/>
      <c r="AG35" s="1"/>
      <c r="AH35" s="208"/>
      <c r="AI35" s="1" t="s">
        <v>571</v>
      </c>
      <c r="AJ35" s="1" t="s">
        <v>100</v>
      </c>
      <c r="AK35" s="1"/>
      <c r="AL35" s="1"/>
      <c r="AM35" s="1"/>
    </row>
    <row r="36" ht="15.75" customHeight="1">
      <c r="A36" s="211" t="s">
        <v>20637</v>
      </c>
      <c r="B36" s="211" t="s">
        <v>20638</v>
      </c>
      <c r="C36" s="56" t="str">
        <f>VLOOKUP(A36,'import Osmaniye'!A:P,3,0)</f>
        <v>DOĞRU</v>
      </c>
      <c r="D36" s="211" t="s">
        <v>1364</v>
      </c>
      <c r="E36" s="56">
        <f>VLOOKUP(A36,'import Osmaniye'!A:P,5,0)</f>
        <v>2752</v>
      </c>
      <c r="F36" s="56">
        <f>VLOOKUP(A36,'import Osmaniye'!A:P,6,0)</f>
        <v>125</v>
      </c>
      <c r="G36" s="56">
        <f>VLOOKUP(A36,'import Osmaniye'!A:P,7,0)</f>
        <v>9</v>
      </c>
      <c r="H36" s="56">
        <f>VLOOKUP(A36,'import Osmaniye'!A:P,8,0)</f>
        <v>34</v>
      </c>
      <c r="I36" s="56">
        <f>VLOOKUP(A36,'import Osmaniye'!A:P,9,0)</f>
        <v>43</v>
      </c>
      <c r="J36" s="216">
        <f>VLOOKUP(A36,'import Osmaniye'!A:P,10,0)</f>
        <v>0.21</v>
      </c>
      <c r="K36" s="211" t="s">
        <v>20639</v>
      </c>
      <c r="L36" s="211">
        <v>3.288261304E9</v>
      </c>
      <c r="M36" s="211" t="s">
        <v>1350</v>
      </c>
      <c r="N36" s="211" t="s">
        <v>20640</v>
      </c>
      <c r="O36" s="211" t="s">
        <v>20641</v>
      </c>
      <c r="P36" s="217" t="str">
        <f>VLOOKUP(A36,'import Osmaniye'!A:P,16,0)</f>
        <v>Geleneksel</v>
      </c>
      <c r="Q36" s="218" t="b">
        <v>0</v>
      </c>
      <c r="R36" s="1"/>
      <c r="S36" s="1"/>
      <c r="T36" s="1"/>
      <c r="U36" s="1"/>
      <c r="V36" s="208"/>
      <c r="W36" s="208"/>
      <c r="X36" s="1"/>
      <c r="Y36" s="1"/>
      <c r="Z36" s="208"/>
      <c r="AA36" s="1"/>
      <c r="AB36" s="208"/>
      <c r="AC36" s="1"/>
      <c r="AD36" s="208"/>
      <c r="AE36" s="1"/>
      <c r="AF36" s="208"/>
      <c r="AG36" s="1"/>
      <c r="AH36" s="208"/>
      <c r="AI36" s="1"/>
      <c r="AJ36" s="1"/>
      <c r="AK36" s="1"/>
      <c r="AL36" s="1"/>
      <c r="AM36" s="1"/>
    </row>
    <row r="37" ht="15.75" customHeight="1">
      <c r="A37" s="56" t="s">
        <v>20642</v>
      </c>
      <c r="B37" s="56" t="s">
        <v>20643</v>
      </c>
      <c r="C37" s="56" t="str">
        <f>VLOOKUP(A37,'import Osmaniye'!A:P,3,0)</f>
        <v>DOĞRU</v>
      </c>
      <c r="D37" s="56" t="s">
        <v>1364</v>
      </c>
      <c r="E37" s="56">
        <f>VLOOKUP(A37,'import Osmaniye'!A:P,5,0)</f>
        <v>104</v>
      </c>
      <c r="F37" s="56">
        <f>VLOOKUP(A37,'import Osmaniye'!A:P,6,0)</f>
        <v>18</v>
      </c>
      <c r="G37" s="56">
        <f>VLOOKUP(A37,'import Osmaniye'!A:P,7,0)</f>
        <v>9</v>
      </c>
      <c r="H37" s="56">
        <f>VLOOKUP(A37,'import Osmaniye'!A:P,8,0)</f>
        <v>16</v>
      </c>
      <c r="I37" s="56">
        <f>VLOOKUP(A37,'import Osmaniye'!A:P,9,0)</f>
        <v>25</v>
      </c>
      <c r="J37" s="216">
        <f>VLOOKUP(A37,'import Osmaniye'!A:P,10,0)</f>
        <v>0.36</v>
      </c>
      <c r="K37" s="56" t="s">
        <v>20644</v>
      </c>
      <c r="L37" s="56">
        <v>5.524233803E9</v>
      </c>
      <c r="M37" s="56" t="s">
        <v>1350</v>
      </c>
      <c r="N37" s="56" t="s">
        <v>20517</v>
      </c>
      <c r="O37" s="56" t="s">
        <v>20645</v>
      </c>
      <c r="P37" s="217" t="str">
        <f>VLOOKUP(A37,'import Osmaniye'!A:P,16,0)</f>
        <v>Geleneksel</v>
      </c>
      <c r="Q37" s="218" t="b">
        <v>0</v>
      </c>
      <c r="R37" s="1" t="s">
        <v>32</v>
      </c>
      <c r="S37" s="1"/>
      <c r="T37" s="1"/>
      <c r="U37" s="1"/>
      <c r="V37" s="208"/>
      <c r="W37" s="208"/>
      <c r="X37" s="1"/>
      <c r="Y37" s="1"/>
      <c r="Z37" s="208"/>
      <c r="AA37" s="1"/>
      <c r="AB37" s="208"/>
      <c r="AC37" s="1"/>
      <c r="AD37" s="208"/>
      <c r="AE37" s="1"/>
      <c r="AF37" s="208"/>
      <c r="AG37" s="1"/>
      <c r="AH37" s="208"/>
      <c r="AI37" s="1"/>
      <c r="AJ37" s="1"/>
      <c r="AK37" s="1"/>
      <c r="AL37" s="1"/>
      <c r="AM37" s="1"/>
    </row>
    <row r="38" ht="15.75" customHeight="1">
      <c r="A38" s="56" t="s">
        <v>20646</v>
      </c>
      <c r="B38" s="56" t="s">
        <v>20647</v>
      </c>
      <c r="C38" s="56" t="str">
        <f>VLOOKUP(A38,'import Osmaniye'!A:P,3,0)</f>
        <v>DOĞRU</v>
      </c>
      <c r="D38" s="56" t="s">
        <v>1507</v>
      </c>
      <c r="E38" s="56">
        <f>VLOOKUP(A38,'import Osmaniye'!A:P,5,0)</f>
        <v>571</v>
      </c>
      <c r="F38" s="56">
        <f>VLOOKUP(A38,'import Osmaniye'!A:P,6,0)</f>
        <v>49</v>
      </c>
      <c r="G38" s="56">
        <f>VLOOKUP(A38,'import Osmaniye'!A:P,7,0)</f>
        <v>0</v>
      </c>
      <c r="H38" s="56">
        <f>VLOOKUP(A38,'import Osmaniye'!A:P,8,0)</f>
        <v>52</v>
      </c>
      <c r="I38" s="56">
        <f>VLOOKUP(A38,'import Osmaniye'!A:P,9,0)</f>
        <v>52</v>
      </c>
      <c r="J38" s="216">
        <f>VLOOKUP(A38,'import Osmaniye'!A:P,10,0)</f>
        <v>0</v>
      </c>
      <c r="K38" s="56" t="s">
        <v>20648</v>
      </c>
      <c r="L38" s="56">
        <v>5.333082699E9</v>
      </c>
      <c r="M38" s="56" t="s">
        <v>1350</v>
      </c>
      <c r="N38" s="56" t="s">
        <v>20535</v>
      </c>
      <c r="O38" s="56" t="s">
        <v>20649</v>
      </c>
      <c r="P38" s="217" t="str">
        <f>VLOOKUP(A38,'import Osmaniye'!A:P,16,0)</f>
        <v>Geleneksel</v>
      </c>
      <c r="Q38" s="218" t="b">
        <v>0</v>
      </c>
      <c r="R38" s="1" t="s">
        <v>43</v>
      </c>
      <c r="S38" s="1"/>
      <c r="T38" s="1"/>
      <c r="U38" s="1" t="s">
        <v>20650</v>
      </c>
      <c r="V38" s="208"/>
      <c r="W38" s="208"/>
      <c r="X38" s="1"/>
      <c r="Y38" s="1" t="s">
        <v>43</v>
      </c>
      <c r="Z38" s="208">
        <v>44594.0</v>
      </c>
      <c r="AA38" s="1" t="s">
        <v>43</v>
      </c>
      <c r="AB38" s="208">
        <v>44595.0</v>
      </c>
      <c r="AC38" s="1" t="s">
        <v>43</v>
      </c>
      <c r="AD38" s="208">
        <v>44603.0</v>
      </c>
      <c r="AE38" s="1"/>
      <c r="AF38" s="208"/>
      <c r="AG38" s="1"/>
      <c r="AH38" s="208"/>
      <c r="AI38" s="1" t="s">
        <v>66</v>
      </c>
      <c r="AJ38" s="1" t="s">
        <v>106</v>
      </c>
      <c r="AK38" s="1" t="s">
        <v>571</v>
      </c>
      <c r="AL38" s="1"/>
      <c r="AM38" s="1"/>
    </row>
    <row r="39" ht="15.75" customHeight="1">
      <c r="A39" s="56" t="s">
        <v>7208</v>
      </c>
      <c r="B39" s="56" t="s">
        <v>7209</v>
      </c>
      <c r="C39" s="56" t="str">
        <f>VLOOKUP(A39,'import Osmaniye'!A:P,3,0)</f>
        <v>DOĞRU</v>
      </c>
      <c r="D39" s="56" t="s">
        <v>1370</v>
      </c>
      <c r="E39" s="56">
        <f>VLOOKUP(A39,'import Osmaniye'!A:P,5,0)</f>
        <v>232</v>
      </c>
      <c r="F39" s="56">
        <f>VLOOKUP(A39,'import Osmaniye'!A:P,6,0)</f>
        <v>14</v>
      </c>
      <c r="G39" s="56">
        <f>VLOOKUP(A39,'import Osmaniye'!A:P,7,0)</f>
        <v>2</v>
      </c>
      <c r="H39" s="56">
        <f>VLOOKUP(A39,'import Osmaniye'!A:P,8,0)</f>
        <v>11</v>
      </c>
      <c r="I39" s="56">
        <f>VLOOKUP(A39,'import Osmaniye'!A:P,9,0)</f>
        <v>13</v>
      </c>
      <c r="J39" s="216">
        <f>VLOOKUP(A39,'import Osmaniye'!A:P,10,0)</f>
        <v>0.15</v>
      </c>
      <c r="K39" s="56" t="s">
        <v>20651</v>
      </c>
      <c r="L39" s="56">
        <v>5.452362941E9</v>
      </c>
      <c r="M39" s="56" t="s">
        <v>1350</v>
      </c>
      <c r="N39" s="56" t="s">
        <v>20535</v>
      </c>
      <c r="O39" s="56" t="s">
        <v>20652</v>
      </c>
      <c r="P39" s="217" t="str">
        <f>VLOOKUP(A39,'import Osmaniye'!A:P,16,0)</f>
        <v>Geleneksel</v>
      </c>
      <c r="Q39" s="218" t="b">
        <v>0</v>
      </c>
      <c r="R39" s="1" t="s">
        <v>38</v>
      </c>
      <c r="S39" s="1" t="s">
        <v>66</v>
      </c>
      <c r="T39" s="207" t="s">
        <v>7157</v>
      </c>
      <c r="U39" s="1" t="s">
        <v>20653</v>
      </c>
      <c r="V39" s="208">
        <v>44594.0</v>
      </c>
      <c r="W39" s="208">
        <v>44595.0</v>
      </c>
      <c r="X39" s="1"/>
      <c r="Y39" s="1" t="s">
        <v>1353</v>
      </c>
      <c r="Z39" s="208">
        <v>44594.0</v>
      </c>
      <c r="AA39" s="1"/>
      <c r="AB39" s="208"/>
      <c r="AC39" s="1"/>
      <c r="AD39" s="208"/>
      <c r="AE39" s="1"/>
      <c r="AF39" s="208"/>
      <c r="AG39" s="1"/>
      <c r="AH39" s="208"/>
      <c r="AI39" s="1" t="s">
        <v>66</v>
      </c>
      <c r="AJ39" s="1"/>
      <c r="AK39" s="1"/>
      <c r="AL39" s="1"/>
      <c r="AM39" s="1"/>
    </row>
    <row r="40" ht="15.75" customHeight="1">
      <c r="A40" s="56" t="s">
        <v>20654</v>
      </c>
      <c r="B40" s="56" t="s">
        <v>20655</v>
      </c>
      <c r="C40" s="56" t="str">
        <f>VLOOKUP(A40,'import Osmaniye'!A:P,3,0)</f>
        <v>YANLIŞ</v>
      </c>
      <c r="D40" s="56" t="s">
        <v>1378</v>
      </c>
      <c r="E40" s="56">
        <f>VLOOKUP(A40,'import Osmaniye'!A:P,5,0)</f>
        <v>852</v>
      </c>
      <c r="F40" s="56" t="str">
        <f>VLOOKUP(A40,'import Osmaniye'!A:P,6,0)</f>
        <v/>
      </c>
      <c r="G40" s="56">
        <f>VLOOKUP(A40,'import Osmaniye'!A:P,7,0)</f>
        <v>0</v>
      </c>
      <c r="H40" s="56">
        <f>VLOOKUP(A40,'import Osmaniye'!A:P,8,0)</f>
        <v>58</v>
      </c>
      <c r="I40" s="56">
        <f>VLOOKUP(A40,'import Osmaniye'!A:P,9,0)</f>
        <v>58</v>
      </c>
      <c r="J40" s="216">
        <f>VLOOKUP(A40,'import Osmaniye'!A:P,10,0)</f>
        <v>0</v>
      </c>
      <c r="K40" s="56" t="s">
        <v>20656</v>
      </c>
      <c r="L40" s="56">
        <v>5.550809163E9</v>
      </c>
      <c r="M40" s="56" t="s">
        <v>1350</v>
      </c>
      <c r="N40" s="56" t="s">
        <v>20517</v>
      </c>
      <c r="O40" s="56" t="s">
        <v>20657</v>
      </c>
      <c r="P40" s="217" t="str">
        <f>VLOOKUP(A40,'import Osmaniye'!A:P,16,0)</f>
        <v>Geleneksel</v>
      </c>
      <c r="Q40" s="218" t="b">
        <v>0</v>
      </c>
      <c r="R40" s="1" t="s">
        <v>29</v>
      </c>
      <c r="S40" s="1"/>
      <c r="T40" s="1"/>
      <c r="U40" s="1" t="s">
        <v>20658</v>
      </c>
      <c r="V40" s="208"/>
      <c r="W40" s="208"/>
      <c r="X40" s="1"/>
      <c r="Y40" s="1" t="s">
        <v>1353</v>
      </c>
      <c r="Z40" s="208">
        <v>44592.0</v>
      </c>
      <c r="AA40" s="1"/>
      <c r="AB40" s="208"/>
      <c r="AC40" s="1"/>
      <c r="AD40" s="208"/>
      <c r="AE40" s="1"/>
      <c r="AF40" s="208"/>
      <c r="AG40" s="1"/>
      <c r="AH40" s="208"/>
      <c r="AI40" s="1" t="s">
        <v>167</v>
      </c>
      <c r="AJ40" s="1"/>
      <c r="AK40" s="1"/>
      <c r="AL40" s="1"/>
      <c r="AM40" s="1"/>
    </row>
    <row r="41" ht="15.75" customHeight="1">
      <c r="A41" s="56" t="s">
        <v>20659</v>
      </c>
      <c r="B41" s="56" t="s">
        <v>20660</v>
      </c>
      <c r="C41" s="56" t="str">
        <f>VLOOKUP(A41,'import Osmaniye'!A:P,3,0)</f>
        <v>YANLIŞ</v>
      </c>
      <c r="D41" s="56" t="s">
        <v>1370</v>
      </c>
      <c r="E41" s="56">
        <f>VLOOKUP(A41,'import Osmaniye'!A:P,5,0)</f>
        <v>716</v>
      </c>
      <c r="F41" s="56" t="str">
        <f>VLOOKUP(A41,'import Osmaniye'!A:P,6,0)</f>
        <v/>
      </c>
      <c r="G41" s="56">
        <f>VLOOKUP(A41,'import Osmaniye'!A:P,7,0)</f>
        <v>18</v>
      </c>
      <c r="H41" s="56">
        <f>VLOOKUP(A41,'import Osmaniye'!A:P,8,0)</f>
        <v>5</v>
      </c>
      <c r="I41" s="56">
        <f>VLOOKUP(A41,'import Osmaniye'!A:P,9,0)</f>
        <v>23</v>
      </c>
      <c r="J41" s="216">
        <f>VLOOKUP(A41,'import Osmaniye'!A:P,10,0)</f>
        <v>0.78</v>
      </c>
      <c r="K41" s="56" t="s">
        <v>20661</v>
      </c>
      <c r="L41" s="56">
        <v>3.288253242E9</v>
      </c>
      <c r="M41" s="56" t="s">
        <v>1350</v>
      </c>
      <c r="N41" s="56" t="s">
        <v>20535</v>
      </c>
      <c r="O41" s="56" t="s">
        <v>20662</v>
      </c>
      <c r="P41" s="217" t="str">
        <f>VLOOKUP(A41,'import Osmaniye'!A:P,16,0)</f>
        <v>Geleneksel</v>
      </c>
      <c r="Q41" s="218" t="b">
        <v>0</v>
      </c>
      <c r="R41" s="1" t="s">
        <v>32</v>
      </c>
      <c r="S41" s="1"/>
      <c r="T41" s="1"/>
      <c r="V41" s="208"/>
      <c r="W41" s="208"/>
      <c r="X41" s="1"/>
      <c r="Y41" s="1"/>
      <c r="Z41" s="208"/>
      <c r="AA41" s="1"/>
      <c r="AB41" s="208"/>
      <c r="AC41" s="1"/>
      <c r="AD41" s="208"/>
      <c r="AE41" s="1"/>
      <c r="AF41" s="208"/>
      <c r="AG41" s="1"/>
      <c r="AH41" s="208"/>
      <c r="AI41" s="1"/>
      <c r="AJ41" s="1"/>
      <c r="AK41" s="1"/>
      <c r="AL41" s="1"/>
      <c r="AM41" s="1"/>
    </row>
    <row r="42" ht="15.75" customHeight="1">
      <c r="A42" s="56" t="s">
        <v>7146</v>
      </c>
      <c r="B42" s="56" t="s">
        <v>7147</v>
      </c>
      <c r="C42" s="56" t="str">
        <f>VLOOKUP(A42,'import Osmaniye'!A:P,3,0)</f>
        <v>DOĞRU</v>
      </c>
      <c r="D42" s="56" t="s">
        <v>1378</v>
      </c>
      <c r="E42" s="56">
        <f>VLOOKUP(A42,'import Osmaniye'!A:P,5,0)</f>
        <v>995</v>
      </c>
      <c r="F42" s="56">
        <f>VLOOKUP(A42,'import Osmaniye'!A:P,6,0)</f>
        <v>88</v>
      </c>
      <c r="G42" s="56">
        <f>VLOOKUP(A42,'import Osmaniye'!A:P,7,0)</f>
        <v>7</v>
      </c>
      <c r="H42" s="56">
        <f>VLOOKUP(A42,'import Osmaniye'!A:P,8,0)</f>
        <v>36</v>
      </c>
      <c r="I42" s="56">
        <f>VLOOKUP(A42,'import Osmaniye'!A:P,9,0)</f>
        <v>43</v>
      </c>
      <c r="J42" s="216">
        <f>VLOOKUP(A42,'import Osmaniye'!A:P,10,0)</f>
        <v>0.16</v>
      </c>
      <c r="K42" s="56" t="s">
        <v>20663</v>
      </c>
      <c r="L42" s="56">
        <v>5.382123672E9</v>
      </c>
      <c r="M42" s="56" t="s">
        <v>1350</v>
      </c>
      <c r="N42" s="56" t="s">
        <v>20528</v>
      </c>
      <c r="O42" s="56" t="s">
        <v>7149</v>
      </c>
      <c r="P42" s="217" t="str">
        <f>VLOOKUP(A42,'import Osmaniye'!A:P,16,0)</f>
        <v>Geleneksel</v>
      </c>
      <c r="Q42" s="218" t="b">
        <v>0</v>
      </c>
      <c r="R42" s="1" t="s">
        <v>38</v>
      </c>
      <c r="S42" s="1" t="s">
        <v>73</v>
      </c>
      <c r="T42" s="1" t="s">
        <v>20664</v>
      </c>
      <c r="V42" s="208">
        <v>44532.0</v>
      </c>
      <c r="W42" s="208">
        <v>44536.0</v>
      </c>
      <c r="X42" s="1"/>
      <c r="Y42" s="1" t="s">
        <v>1353</v>
      </c>
      <c r="Z42" s="208">
        <v>44532.0</v>
      </c>
      <c r="AA42" s="1"/>
      <c r="AB42" s="208"/>
      <c r="AC42" s="1"/>
      <c r="AD42" s="208"/>
      <c r="AE42" s="1"/>
      <c r="AF42" s="208"/>
      <c r="AG42" s="1"/>
      <c r="AH42" s="208"/>
      <c r="AI42" s="1" t="s">
        <v>73</v>
      </c>
      <c r="AJ42" s="1"/>
      <c r="AK42" s="1"/>
      <c r="AL42" s="1"/>
      <c r="AM42" s="1"/>
    </row>
    <row r="43" ht="15.75" customHeight="1">
      <c r="A43" s="56" t="s">
        <v>20665</v>
      </c>
      <c r="B43" s="56" t="s">
        <v>20666</v>
      </c>
      <c r="C43" s="56" t="str">
        <f>VLOOKUP(A43,'import Osmaniye'!A:P,3,0)</f>
        <v>DOĞRU</v>
      </c>
      <c r="D43" s="56" t="s">
        <v>1493</v>
      </c>
      <c r="E43" s="56">
        <f>VLOOKUP(A43,'import Osmaniye'!A:P,5,0)</f>
        <v>56</v>
      </c>
      <c r="F43" s="56" t="str">
        <f>VLOOKUP(A43,'import Osmaniye'!A:P,6,0)</f>
        <v/>
      </c>
      <c r="G43" s="56">
        <f>VLOOKUP(A43,'import Osmaniye'!A:P,7,0)</f>
        <v>0</v>
      </c>
      <c r="H43" s="56">
        <f>VLOOKUP(A43,'import Osmaniye'!A:P,8,0)</f>
        <v>16</v>
      </c>
      <c r="I43" s="56">
        <f>VLOOKUP(A43,'import Osmaniye'!A:P,9,0)</f>
        <v>16</v>
      </c>
      <c r="J43" s="216">
        <f>VLOOKUP(A43,'import Osmaniye'!A:P,10,0)</f>
        <v>0</v>
      </c>
      <c r="K43" s="56" t="s">
        <v>20667</v>
      </c>
      <c r="L43" s="56">
        <v>3.288139707E9</v>
      </c>
      <c r="M43" s="56" t="s">
        <v>1350</v>
      </c>
      <c r="N43" s="56" t="s">
        <v>20517</v>
      </c>
      <c r="O43" s="56" t="s">
        <v>20668</v>
      </c>
      <c r="P43" s="217" t="str">
        <f>VLOOKUP(A43,'import Osmaniye'!A:P,16,0)</f>
        <v>Geleneksel</v>
      </c>
      <c r="Q43" s="218" t="b">
        <v>0</v>
      </c>
      <c r="R43" s="1" t="s">
        <v>29</v>
      </c>
      <c r="S43" s="1"/>
      <c r="T43" s="1"/>
      <c r="U43" s="1" t="s">
        <v>20669</v>
      </c>
      <c r="V43" s="208"/>
      <c r="W43" s="208"/>
      <c r="X43" s="1"/>
      <c r="Y43" s="1" t="s">
        <v>1353</v>
      </c>
      <c r="Z43" s="208">
        <v>44596.0</v>
      </c>
      <c r="AA43" s="1"/>
      <c r="AB43" s="208"/>
      <c r="AC43" s="1"/>
      <c r="AD43" s="208"/>
      <c r="AE43" s="1"/>
      <c r="AF43" s="208"/>
      <c r="AG43" s="1"/>
      <c r="AH43" s="208"/>
      <c r="AI43" s="1" t="s">
        <v>128</v>
      </c>
      <c r="AJ43" s="1"/>
      <c r="AK43" s="1"/>
      <c r="AL43" s="1"/>
      <c r="AM43" s="1"/>
    </row>
    <row r="44" ht="15.75" customHeight="1">
      <c r="A44" s="56" t="s">
        <v>7174</v>
      </c>
      <c r="B44" s="56" t="s">
        <v>7175</v>
      </c>
      <c r="C44" s="56" t="str">
        <f>VLOOKUP(A44,'import Osmaniye'!A:P,3,0)</f>
        <v>DOĞRU</v>
      </c>
      <c r="D44" s="56" t="s">
        <v>1507</v>
      </c>
      <c r="E44" s="56">
        <f>VLOOKUP(A44,'import Osmaniye'!A:P,5,0)</f>
        <v>465</v>
      </c>
      <c r="F44" s="56">
        <f>VLOOKUP(A44,'import Osmaniye'!A:P,6,0)</f>
        <v>17</v>
      </c>
      <c r="G44" s="56">
        <f>VLOOKUP(A44,'import Osmaniye'!A:P,7,0)</f>
        <v>2</v>
      </c>
      <c r="H44" s="56">
        <f>VLOOKUP(A44,'import Osmaniye'!A:P,8,0)</f>
        <v>1</v>
      </c>
      <c r="I44" s="56">
        <f>VLOOKUP(A44,'import Osmaniye'!A:P,9,0)</f>
        <v>3</v>
      </c>
      <c r="J44" s="216">
        <f>VLOOKUP(A44,'import Osmaniye'!A:P,10,0)</f>
        <v>0.67</v>
      </c>
      <c r="K44" s="56" t="s">
        <v>20670</v>
      </c>
      <c r="L44" s="56">
        <v>5.32670278E9</v>
      </c>
      <c r="M44" s="56" t="s">
        <v>1350</v>
      </c>
      <c r="N44" s="56" t="s">
        <v>20517</v>
      </c>
      <c r="O44" s="56" t="s">
        <v>7178</v>
      </c>
      <c r="P44" s="217" t="str">
        <f>VLOOKUP(A44,'import Osmaniye'!A:P,16,0)</f>
        <v>Geleneksel</v>
      </c>
      <c r="Q44" s="218" t="b">
        <v>0</v>
      </c>
      <c r="R44" s="1" t="s">
        <v>38</v>
      </c>
      <c r="S44" s="1" t="s">
        <v>167</v>
      </c>
      <c r="T44" s="207" t="s">
        <v>7157</v>
      </c>
      <c r="V44" s="208">
        <v>44592.0</v>
      </c>
      <c r="W44" s="208">
        <v>44593.0</v>
      </c>
      <c r="X44" s="1"/>
      <c r="Y44" s="1" t="s">
        <v>1353</v>
      </c>
      <c r="Z44" s="208">
        <v>44592.0</v>
      </c>
      <c r="AA44" s="1"/>
      <c r="AB44" s="208"/>
      <c r="AC44" s="1"/>
      <c r="AD44" s="208"/>
      <c r="AE44" s="1"/>
      <c r="AF44" s="208"/>
      <c r="AG44" s="1"/>
      <c r="AH44" s="208"/>
      <c r="AI44" s="1" t="s">
        <v>167</v>
      </c>
      <c r="AJ44" s="1"/>
      <c r="AK44" s="1"/>
      <c r="AL44" s="1"/>
      <c r="AM44" s="1"/>
    </row>
    <row r="45" ht="15.75" customHeight="1">
      <c r="A45" s="56" t="s">
        <v>20671</v>
      </c>
      <c r="B45" s="56" t="s">
        <v>20672</v>
      </c>
      <c r="C45" s="56" t="str">
        <f>VLOOKUP(A45,'import Osmaniye'!A:P,3,0)</f>
        <v>DOĞRU</v>
      </c>
      <c r="D45" s="56" t="s">
        <v>1789</v>
      </c>
      <c r="E45" s="56">
        <f>VLOOKUP(A45,'import Osmaniye'!A:P,5,0)</f>
        <v>44</v>
      </c>
      <c r="F45" s="56">
        <f>VLOOKUP(A45,'import Osmaniye'!A:P,6,0)</f>
        <v>14</v>
      </c>
      <c r="G45" s="56">
        <f>VLOOKUP(A45,'import Osmaniye'!A:P,7,0)</f>
        <v>0</v>
      </c>
      <c r="H45" s="56">
        <f>VLOOKUP(A45,'import Osmaniye'!A:P,8,0)</f>
        <v>6</v>
      </c>
      <c r="I45" s="56">
        <f>VLOOKUP(A45,'import Osmaniye'!A:P,9,0)</f>
        <v>6</v>
      </c>
      <c r="J45" s="216">
        <f>VLOOKUP(A45,'import Osmaniye'!A:P,10,0)</f>
        <v>0</v>
      </c>
      <c r="K45" s="56" t="s">
        <v>20673</v>
      </c>
      <c r="L45" s="56">
        <v>5.01333908E9</v>
      </c>
      <c r="M45" s="56" t="s">
        <v>1350</v>
      </c>
      <c r="N45" s="56" t="s">
        <v>20528</v>
      </c>
      <c r="O45" s="56" t="s">
        <v>20674</v>
      </c>
      <c r="P45" s="217" t="str">
        <f>VLOOKUP(A45,'import Osmaniye'!A:P,16,0)</f>
        <v>Geleneksel</v>
      </c>
      <c r="Q45" s="218" t="b">
        <v>0</v>
      </c>
      <c r="R45" s="1" t="s">
        <v>33</v>
      </c>
      <c r="S45" s="1" t="s">
        <v>404</v>
      </c>
      <c r="T45" s="207" t="s">
        <v>19742</v>
      </c>
      <c r="U45" s="1" t="s">
        <v>20675</v>
      </c>
      <c r="V45" s="208">
        <v>44645.0</v>
      </c>
      <c r="W45" s="208">
        <v>44648.0</v>
      </c>
      <c r="X45" s="1"/>
      <c r="Y45" s="1" t="s">
        <v>1353</v>
      </c>
      <c r="Z45" s="208">
        <v>44645.0</v>
      </c>
      <c r="AA45" s="1"/>
      <c r="AB45" s="208"/>
      <c r="AC45" s="1"/>
      <c r="AD45" s="208"/>
      <c r="AE45" s="1"/>
      <c r="AF45" s="208"/>
      <c r="AG45" s="1"/>
      <c r="AH45" s="208"/>
      <c r="AI45" s="1" t="s">
        <v>404</v>
      </c>
      <c r="AJ45" s="1"/>
      <c r="AK45" s="1"/>
      <c r="AL45" s="1"/>
      <c r="AM45" s="1"/>
    </row>
    <row r="46" ht="15.75" customHeight="1">
      <c r="A46" s="211" t="s">
        <v>20676</v>
      </c>
      <c r="B46" s="211" t="s">
        <v>20677</v>
      </c>
      <c r="C46" s="56" t="str">
        <f>VLOOKUP(A46,'import Osmaniye'!A:P,3,0)</f>
        <v>DOĞRU</v>
      </c>
      <c r="D46" s="211" t="s">
        <v>1443</v>
      </c>
      <c r="E46" s="56">
        <f>VLOOKUP(A46,'import Osmaniye'!A:P,5,0)</f>
        <v>49</v>
      </c>
      <c r="F46" s="56">
        <f>VLOOKUP(A46,'import Osmaniye'!A:P,6,0)</f>
        <v>30</v>
      </c>
      <c r="G46" s="56">
        <f>VLOOKUP(A46,'import Osmaniye'!A:P,7,0)</f>
        <v>0</v>
      </c>
      <c r="H46" s="56">
        <f>VLOOKUP(A46,'import Osmaniye'!A:P,8,0)</f>
        <v>36</v>
      </c>
      <c r="I46" s="56">
        <f>VLOOKUP(A46,'import Osmaniye'!A:P,9,0)</f>
        <v>36</v>
      </c>
      <c r="J46" s="216">
        <f>VLOOKUP(A46,'import Osmaniye'!A:P,10,0)</f>
        <v>0</v>
      </c>
      <c r="K46" s="211" t="s">
        <v>20678</v>
      </c>
      <c r="L46" s="211">
        <v>5.461568001E9</v>
      </c>
      <c r="M46" s="211" t="s">
        <v>1350</v>
      </c>
      <c r="N46" s="211" t="s">
        <v>20535</v>
      </c>
      <c r="O46" s="211" t="s">
        <v>20679</v>
      </c>
      <c r="P46" s="217" t="str">
        <f>VLOOKUP(A46,'import Osmaniye'!A:P,16,0)</f>
        <v>Geleneksel</v>
      </c>
      <c r="Q46" s="218" t="b">
        <v>0</v>
      </c>
      <c r="R46" s="1"/>
      <c r="S46" s="1"/>
      <c r="T46" s="1"/>
      <c r="U46" s="1"/>
      <c r="V46" s="208"/>
      <c r="W46" s="208"/>
      <c r="X46" s="1"/>
      <c r="Y46" s="1"/>
      <c r="Z46" s="208"/>
      <c r="AA46" s="1"/>
      <c r="AB46" s="208"/>
      <c r="AC46" s="1"/>
      <c r="AD46" s="208"/>
      <c r="AE46" s="1"/>
      <c r="AF46" s="208"/>
      <c r="AG46" s="1"/>
      <c r="AH46" s="208"/>
      <c r="AI46" s="1"/>
      <c r="AJ46" s="1"/>
      <c r="AK46" s="1"/>
      <c r="AL46" s="1"/>
      <c r="AM46" s="1"/>
    </row>
    <row r="47" ht="15.75" customHeight="1">
      <c r="A47" s="56" t="s">
        <v>7308</v>
      </c>
      <c r="B47" s="56" t="s">
        <v>7309</v>
      </c>
      <c r="C47" s="56" t="str">
        <f>VLOOKUP(A47,'import Osmaniye'!A:P,3,0)</f>
        <v>DOĞRU</v>
      </c>
      <c r="D47" s="56" t="s">
        <v>1356</v>
      </c>
      <c r="E47" s="56">
        <f>VLOOKUP(A47,'import Osmaniye'!A:P,5,0)</f>
        <v>3343</v>
      </c>
      <c r="F47" s="56">
        <f>VLOOKUP(A47,'import Osmaniye'!A:P,6,0)</f>
        <v>215</v>
      </c>
      <c r="G47" s="56">
        <f>VLOOKUP(A47,'import Osmaniye'!A:P,7,0)</f>
        <v>7</v>
      </c>
      <c r="H47" s="56">
        <f>VLOOKUP(A47,'import Osmaniye'!A:P,8,0)</f>
        <v>10</v>
      </c>
      <c r="I47" s="56">
        <f>VLOOKUP(A47,'import Osmaniye'!A:P,9,0)</f>
        <v>17</v>
      </c>
      <c r="J47" s="216">
        <f>VLOOKUP(A47,'import Osmaniye'!A:P,10,0)</f>
        <v>0.41</v>
      </c>
      <c r="K47" s="56" t="s">
        <v>20680</v>
      </c>
      <c r="L47" s="56">
        <v>5.462833064E9</v>
      </c>
      <c r="M47" s="56" t="s">
        <v>1350</v>
      </c>
      <c r="N47" s="56" t="s">
        <v>20517</v>
      </c>
      <c r="O47" s="56" t="s">
        <v>7311</v>
      </c>
      <c r="P47" s="217" t="str">
        <f>VLOOKUP(A47,'import Osmaniye'!A:P,16,0)</f>
        <v>Geleneksel</v>
      </c>
      <c r="Q47" s="218" t="b">
        <v>0</v>
      </c>
      <c r="R47" s="1" t="s">
        <v>38</v>
      </c>
      <c r="S47" s="1" t="s">
        <v>404</v>
      </c>
      <c r="T47" s="207" t="s">
        <v>7157</v>
      </c>
      <c r="V47" s="208">
        <v>44606.0</v>
      </c>
      <c r="W47" s="208">
        <v>44607.0</v>
      </c>
      <c r="X47" s="1"/>
      <c r="Y47" s="1" t="s">
        <v>43</v>
      </c>
      <c r="Z47" s="208">
        <v>44599.0</v>
      </c>
      <c r="AA47" s="1" t="s">
        <v>43</v>
      </c>
      <c r="AB47" s="208">
        <v>44603.0</v>
      </c>
      <c r="AC47" s="1" t="s">
        <v>1353</v>
      </c>
      <c r="AD47" s="208">
        <v>44606.0</v>
      </c>
      <c r="AE47" s="1"/>
      <c r="AF47" s="208"/>
      <c r="AG47" s="1"/>
      <c r="AH47" s="208"/>
      <c r="AI47" s="1" t="s">
        <v>404</v>
      </c>
      <c r="AJ47" s="1" t="s">
        <v>571</v>
      </c>
      <c r="AK47" s="1" t="s">
        <v>404</v>
      </c>
      <c r="AL47" s="1"/>
      <c r="AM47" s="1"/>
    </row>
    <row r="48" ht="15.75" customHeight="1">
      <c r="A48" s="56" t="s">
        <v>20681</v>
      </c>
      <c r="B48" s="56" t="s">
        <v>20682</v>
      </c>
      <c r="C48" s="56" t="str">
        <f>VLOOKUP(A48,'import Osmaniye'!A:P,3,0)</f>
        <v>DOĞRU</v>
      </c>
      <c r="D48" s="56" t="s">
        <v>1378</v>
      </c>
      <c r="E48" s="56" t="str">
        <f>VLOOKUP(A48,'import Osmaniye'!A:P,5,0)</f>
        <v/>
      </c>
      <c r="F48" s="56" t="str">
        <f>VLOOKUP(A48,'import Osmaniye'!A:P,6,0)</f>
        <v/>
      </c>
      <c r="G48" s="56">
        <f>VLOOKUP(A48,'import Osmaniye'!A:P,7,0)</f>
        <v>0</v>
      </c>
      <c r="H48" s="56">
        <f>VLOOKUP(A48,'import Osmaniye'!A:P,8,0)</f>
        <v>14</v>
      </c>
      <c r="I48" s="56">
        <f>VLOOKUP(A48,'import Osmaniye'!A:P,9,0)</f>
        <v>14</v>
      </c>
      <c r="J48" s="216">
        <f>VLOOKUP(A48,'import Osmaniye'!A:P,10,0)</f>
        <v>0</v>
      </c>
      <c r="K48" s="56" t="s">
        <v>20683</v>
      </c>
      <c r="L48" s="56">
        <v>5.435696992E9</v>
      </c>
      <c r="M48" s="56" t="s">
        <v>1350</v>
      </c>
      <c r="N48" s="56" t="s">
        <v>20517</v>
      </c>
      <c r="O48" s="56" t="s">
        <v>20684</v>
      </c>
      <c r="P48" s="217" t="str">
        <f>VLOOKUP(A48,'import Osmaniye'!A:P,16,0)</f>
        <v>Geleneksel</v>
      </c>
      <c r="Q48" s="218" t="b">
        <v>0</v>
      </c>
      <c r="R48" s="1" t="s">
        <v>37</v>
      </c>
      <c r="S48" s="1"/>
      <c r="T48" s="1"/>
      <c r="U48" s="1" t="s">
        <v>20685</v>
      </c>
      <c r="V48" s="208"/>
      <c r="W48" s="208"/>
      <c r="X48" s="1"/>
      <c r="Y48" s="1" t="s">
        <v>1353</v>
      </c>
      <c r="Z48" s="208">
        <v>44645.0</v>
      </c>
      <c r="AA48" s="1"/>
      <c r="AB48" s="208"/>
      <c r="AC48" s="1"/>
      <c r="AD48" s="208"/>
      <c r="AE48" s="1"/>
      <c r="AF48" s="208"/>
      <c r="AG48" s="1"/>
      <c r="AH48" s="208"/>
      <c r="AI48" s="1" t="s">
        <v>404</v>
      </c>
      <c r="AJ48" s="1"/>
      <c r="AK48" s="1"/>
      <c r="AL48" s="1"/>
      <c r="AM48" s="1"/>
    </row>
    <row r="49" ht="15.75" customHeight="1">
      <c r="A49" s="56" t="s">
        <v>7142</v>
      </c>
      <c r="B49" s="56" t="s">
        <v>7143</v>
      </c>
      <c r="C49" s="56" t="str">
        <f>VLOOKUP(A49,'import Osmaniye'!A:P,3,0)</f>
        <v>DOĞRU</v>
      </c>
      <c r="D49" s="56" t="s">
        <v>1370</v>
      </c>
      <c r="E49" s="56">
        <f>VLOOKUP(A49,'import Osmaniye'!A:P,5,0)</f>
        <v>2001</v>
      </c>
      <c r="F49" s="56">
        <f>VLOOKUP(A49,'import Osmaniye'!A:P,6,0)</f>
        <v>143</v>
      </c>
      <c r="G49" s="56">
        <f>VLOOKUP(A49,'import Osmaniye'!A:P,7,0)</f>
        <v>4</v>
      </c>
      <c r="H49" s="56">
        <f>VLOOKUP(A49,'import Osmaniye'!A:P,8,0)</f>
        <v>10</v>
      </c>
      <c r="I49" s="56">
        <f>VLOOKUP(A49,'import Osmaniye'!A:P,9,0)</f>
        <v>14</v>
      </c>
      <c r="J49" s="216">
        <f>VLOOKUP(A49,'import Osmaniye'!A:P,10,0)</f>
        <v>0.29</v>
      </c>
      <c r="K49" s="56" t="s">
        <v>20686</v>
      </c>
      <c r="L49" s="56">
        <v>3.28802338E9</v>
      </c>
      <c r="M49" s="56" t="s">
        <v>1350</v>
      </c>
      <c r="N49" s="56" t="s">
        <v>20528</v>
      </c>
      <c r="O49" s="56" t="s">
        <v>7145</v>
      </c>
      <c r="P49" s="217" t="str">
        <f>VLOOKUP(A49,'import Osmaniye'!A:P,16,0)</f>
        <v>Geleneksel</v>
      </c>
      <c r="Q49" s="218" t="b">
        <v>0</v>
      </c>
      <c r="R49" s="1" t="s">
        <v>38</v>
      </c>
      <c r="S49" s="1" t="s">
        <v>73</v>
      </c>
      <c r="T49" s="1" t="s">
        <v>20664</v>
      </c>
      <c r="U49" s="1" t="s">
        <v>20687</v>
      </c>
      <c r="V49" s="208">
        <v>44532.0</v>
      </c>
      <c r="W49" s="208">
        <v>44536.0</v>
      </c>
      <c r="X49" s="1"/>
      <c r="Y49" s="1" t="s">
        <v>1353</v>
      </c>
      <c r="Z49" s="208">
        <v>44532.0</v>
      </c>
      <c r="AA49" s="1"/>
      <c r="AB49" s="208"/>
      <c r="AC49" s="1"/>
      <c r="AD49" s="208"/>
      <c r="AE49" s="1"/>
      <c r="AF49" s="208"/>
      <c r="AG49" s="1"/>
      <c r="AH49" s="208"/>
      <c r="AI49" s="1" t="s">
        <v>73</v>
      </c>
      <c r="AJ49" s="1"/>
      <c r="AK49" s="1"/>
      <c r="AL49" s="1"/>
      <c r="AM49" s="1"/>
    </row>
    <row r="50" ht="15.75" customHeight="1">
      <c r="A50" s="56" t="s">
        <v>7304</v>
      </c>
      <c r="B50" s="56" t="s">
        <v>7305</v>
      </c>
      <c r="C50" s="56" t="str">
        <f>VLOOKUP(A50,'import Osmaniye'!A:P,3,0)</f>
        <v>DOĞRU</v>
      </c>
      <c r="D50" s="56" t="s">
        <v>1370</v>
      </c>
      <c r="E50" s="56">
        <f>VLOOKUP(A50,'import Osmaniye'!A:P,5,0)</f>
        <v>1421</v>
      </c>
      <c r="F50" s="56">
        <f>VLOOKUP(A50,'import Osmaniye'!A:P,6,0)</f>
        <v>174</v>
      </c>
      <c r="G50" s="56">
        <f>VLOOKUP(A50,'import Osmaniye'!A:P,7,0)</f>
        <v>7</v>
      </c>
      <c r="H50" s="56">
        <f>VLOOKUP(A50,'import Osmaniye'!A:P,8,0)</f>
        <v>2</v>
      </c>
      <c r="I50" s="56">
        <f>VLOOKUP(A50,'import Osmaniye'!A:P,9,0)</f>
        <v>9</v>
      </c>
      <c r="J50" s="216">
        <f>VLOOKUP(A50,'import Osmaniye'!A:P,10,0)</f>
        <v>0.78</v>
      </c>
      <c r="K50" s="56" t="s">
        <v>20688</v>
      </c>
      <c r="L50" s="56">
        <v>3.28802101E9</v>
      </c>
      <c r="M50" s="56" t="s">
        <v>1350</v>
      </c>
      <c r="N50" s="56" t="s">
        <v>5525</v>
      </c>
      <c r="O50" s="56" t="s">
        <v>7307</v>
      </c>
      <c r="P50" s="217" t="str">
        <f>VLOOKUP(A50,'import Osmaniye'!A:P,16,0)</f>
        <v>Geleneksel</v>
      </c>
      <c r="Q50" s="218" t="b">
        <v>0</v>
      </c>
      <c r="R50" s="1" t="s">
        <v>38</v>
      </c>
      <c r="S50" s="1" t="s">
        <v>404</v>
      </c>
      <c r="T50" s="207" t="s">
        <v>7157</v>
      </c>
      <c r="U50" s="1"/>
      <c r="V50" s="208">
        <v>44606.0</v>
      </c>
      <c r="W50" s="208">
        <v>44607.0</v>
      </c>
      <c r="X50" s="1"/>
      <c r="Y50" s="1" t="s">
        <v>1353</v>
      </c>
      <c r="Z50" s="208">
        <v>44606.0</v>
      </c>
      <c r="AA50" s="1"/>
      <c r="AB50" s="208"/>
      <c r="AC50" s="1"/>
      <c r="AD50" s="208"/>
      <c r="AE50" s="1"/>
      <c r="AF50" s="208"/>
      <c r="AG50" s="1"/>
      <c r="AH50" s="208"/>
      <c r="AI50" s="1"/>
      <c r="AJ50" s="1"/>
      <c r="AK50" s="1"/>
      <c r="AL50" s="1"/>
      <c r="AM50" s="1"/>
    </row>
    <row r="51" ht="15.75" customHeight="1">
      <c r="A51" s="56" t="s">
        <v>20689</v>
      </c>
      <c r="B51" s="56" t="s">
        <v>20690</v>
      </c>
      <c r="C51" s="56" t="str">
        <f>VLOOKUP(A51,'import Osmaniye'!A:P,3,0)</f>
        <v>DOĞRU</v>
      </c>
      <c r="D51" s="56" t="s">
        <v>1577</v>
      </c>
      <c r="E51" s="56">
        <f>VLOOKUP(A51,'import Osmaniye'!A:P,5,0)</f>
        <v>534</v>
      </c>
      <c r="F51" s="56">
        <f>VLOOKUP(A51,'import Osmaniye'!A:P,6,0)</f>
        <v>30</v>
      </c>
      <c r="G51" s="56">
        <f>VLOOKUP(A51,'import Osmaniye'!A:P,7,0)</f>
        <v>0</v>
      </c>
      <c r="H51" s="56">
        <f>VLOOKUP(A51,'import Osmaniye'!A:P,8,0)</f>
        <v>81</v>
      </c>
      <c r="I51" s="56">
        <f>VLOOKUP(A51,'import Osmaniye'!A:P,9,0)</f>
        <v>81</v>
      </c>
      <c r="J51" s="216">
        <f>VLOOKUP(A51,'import Osmaniye'!A:P,10,0)</f>
        <v>0</v>
      </c>
      <c r="K51" s="56" t="s">
        <v>20691</v>
      </c>
      <c r="L51" s="56">
        <v>3.28814315E9</v>
      </c>
      <c r="M51" s="56" t="s">
        <v>1350</v>
      </c>
      <c r="N51" s="56" t="s">
        <v>20517</v>
      </c>
      <c r="O51" s="56" t="s">
        <v>20692</v>
      </c>
      <c r="P51" s="217" t="str">
        <f>VLOOKUP(A51,'import Osmaniye'!A:P,16,0)</f>
        <v>Geleneksel</v>
      </c>
      <c r="Q51" s="218" t="b">
        <v>0</v>
      </c>
      <c r="R51" s="1" t="s">
        <v>29</v>
      </c>
      <c r="S51" s="1"/>
      <c r="T51" s="1"/>
      <c r="U51" s="1" t="s">
        <v>20693</v>
      </c>
      <c r="V51" s="208"/>
      <c r="W51" s="208"/>
      <c r="X51" s="1"/>
      <c r="Y51" s="1" t="s">
        <v>1353</v>
      </c>
      <c r="Z51" s="208">
        <v>44592.0</v>
      </c>
      <c r="AA51" s="1" t="s">
        <v>1353</v>
      </c>
      <c r="AB51" s="208">
        <v>44593.0</v>
      </c>
      <c r="AC51" s="1"/>
      <c r="AD51" s="208"/>
      <c r="AE51" s="1"/>
      <c r="AF51" s="208"/>
      <c r="AG51" s="1"/>
      <c r="AH51" s="208"/>
      <c r="AI51" s="1" t="s">
        <v>167</v>
      </c>
      <c r="AJ51" s="1" t="s">
        <v>167</v>
      </c>
      <c r="AK51" s="1"/>
      <c r="AL51" s="1"/>
      <c r="AM51" s="1"/>
    </row>
    <row r="52" ht="15.75" customHeight="1">
      <c r="A52" s="56" t="s">
        <v>7279</v>
      </c>
      <c r="B52" s="56" t="s">
        <v>7280</v>
      </c>
      <c r="C52" s="56" t="str">
        <f>VLOOKUP(A52,'import Osmaniye'!A:P,3,0)</f>
        <v>DOĞRU</v>
      </c>
      <c r="D52" s="56" t="s">
        <v>1827</v>
      </c>
      <c r="E52" s="56">
        <f>VLOOKUP(A52,'import Osmaniye'!A:P,5,0)</f>
        <v>430</v>
      </c>
      <c r="F52" s="56" t="str">
        <f>VLOOKUP(A52,'import Osmaniye'!A:P,6,0)</f>
        <v/>
      </c>
      <c r="G52" s="56">
        <f>VLOOKUP(A52,'import Osmaniye'!A:P,7,0)</f>
        <v>5</v>
      </c>
      <c r="H52" s="56">
        <f>VLOOKUP(A52,'import Osmaniye'!A:P,8,0)</f>
        <v>17</v>
      </c>
      <c r="I52" s="56">
        <f>VLOOKUP(A52,'import Osmaniye'!A:P,9,0)</f>
        <v>22</v>
      </c>
      <c r="J52" s="216">
        <f>VLOOKUP(A52,'import Osmaniye'!A:P,10,0)</f>
        <v>0.23</v>
      </c>
      <c r="K52" s="56" t="s">
        <v>20694</v>
      </c>
      <c r="L52" s="56">
        <v>5.432548919E9</v>
      </c>
      <c r="M52" s="56" t="s">
        <v>1350</v>
      </c>
      <c r="N52" s="56" t="s">
        <v>20535</v>
      </c>
      <c r="O52" s="56" t="s">
        <v>7283</v>
      </c>
      <c r="P52" s="217" t="str">
        <f>VLOOKUP(A52,'import Osmaniye'!A:P,16,0)</f>
        <v>Geleneksel</v>
      </c>
      <c r="Q52" s="218" t="b">
        <v>0</v>
      </c>
      <c r="R52" s="1" t="s">
        <v>38</v>
      </c>
      <c r="S52" s="1" t="s">
        <v>571</v>
      </c>
      <c r="T52" s="207" t="s">
        <v>7157</v>
      </c>
      <c r="U52" s="1" t="s">
        <v>20695</v>
      </c>
      <c r="V52" s="208">
        <v>44603.0</v>
      </c>
      <c r="W52" s="208">
        <v>44606.0</v>
      </c>
      <c r="X52" s="1"/>
      <c r="Y52" s="1" t="s">
        <v>1475</v>
      </c>
      <c r="Z52" s="208">
        <v>44594.0</v>
      </c>
      <c r="AA52" s="1" t="s">
        <v>1475</v>
      </c>
      <c r="AB52" s="208">
        <v>44595.0</v>
      </c>
      <c r="AC52" s="1" t="s">
        <v>1353</v>
      </c>
      <c r="AD52" s="208">
        <v>44603.0</v>
      </c>
      <c r="AE52" s="1"/>
      <c r="AF52" s="208"/>
      <c r="AG52" s="1"/>
      <c r="AH52" s="208"/>
      <c r="AI52" s="1" t="s">
        <v>66</v>
      </c>
      <c r="AJ52" s="1" t="s">
        <v>106</v>
      </c>
      <c r="AK52" s="1" t="s">
        <v>571</v>
      </c>
      <c r="AL52" s="1"/>
      <c r="AM52" s="1"/>
    </row>
    <row r="53" ht="15.75" customHeight="1">
      <c r="A53" s="56" t="s">
        <v>7294</v>
      </c>
      <c r="B53" s="56" t="s">
        <v>7295</v>
      </c>
      <c r="C53" s="56" t="str">
        <f>VLOOKUP(A53,'import Osmaniye'!A:P,3,0)</f>
        <v>DOĞRU</v>
      </c>
      <c r="D53" s="56" t="s">
        <v>1364</v>
      </c>
      <c r="E53" s="56">
        <f>VLOOKUP(A53,'import Osmaniye'!A:P,5,0)</f>
        <v>315</v>
      </c>
      <c r="F53" s="56">
        <f>VLOOKUP(A53,'import Osmaniye'!A:P,6,0)</f>
        <v>22</v>
      </c>
      <c r="G53" s="56">
        <f>VLOOKUP(A53,'import Osmaniye'!A:P,7,0)</f>
        <v>9</v>
      </c>
      <c r="H53" s="56">
        <f>VLOOKUP(A53,'import Osmaniye'!A:P,8,0)</f>
        <v>1</v>
      </c>
      <c r="I53" s="56">
        <f>VLOOKUP(A53,'import Osmaniye'!A:P,9,0)</f>
        <v>10</v>
      </c>
      <c r="J53" s="216">
        <f>VLOOKUP(A53,'import Osmaniye'!A:P,10,0)</f>
        <v>0.9</v>
      </c>
      <c r="K53" s="56" t="s">
        <v>20696</v>
      </c>
      <c r="L53" s="56">
        <v>5.541361772E9</v>
      </c>
      <c r="M53" s="56" t="s">
        <v>1350</v>
      </c>
      <c r="N53" s="56" t="s">
        <v>20697</v>
      </c>
      <c r="O53" s="56" t="s">
        <v>7298</v>
      </c>
      <c r="P53" s="217" t="str">
        <f>VLOOKUP(A53,'import Osmaniye'!A:P,16,0)</f>
        <v>Geleneksel</v>
      </c>
      <c r="Q53" s="218" t="b">
        <v>0</v>
      </c>
      <c r="R53" s="1" t="s">
        <v>38</v>
      </c>
      <c r="S53" s="1" t="s">
        <v>571</v>
      </c>
      <c r="T53" s="207" t="s">
        <v>7157</v>
      </c>
      <c r="V53" s="208">
        <v>44603.0</v>
      </c>
      <c r="W53" s="208">
        <v>44606.0</v>
      </c>
      <c r="X53" s="1"/>
      <c r="Y53" s="1" t="s">
        <v>1353</v>
      </c>
      <c r="Z53" s="208">
        <v>44599.0</v>
      </c>
      <c r="AA53" s="1" t="s">
        <v>1353</v>
      </c>
      <c r="AB53" s="208">
        <v>44603.0</v>
      </c>
      <c r="AC53" s="1"/>
      <c r="AD53" s="208"/>
      <c r="AE53" s="1"/>
      <c r="AF53" s="208"/>
      <c r="AG53" s="1"/>
      <c r="AH53" s="208"/>
      <c r="AI53" s="1" t="s">
        <v>404</v>
      </c>
      <c r="AJ53" s="1" t="s">
        <v>571</v>
      </c>
      <c r="AK53" s="1"/>
      <c r="AL53" s="1"/>
      <c r="AM53" s="1"/>
    </row>
    <row r="54" ht="15.75" customHeight="1">
      <c r="A54" s="56" t="s">
        <v>20698</v>
      </c>
      <c r="B54" s="56" t="s">
        <v>20699</v>
      </c>
      <c r="C54" s="56" t="str">
        <f>VLOOKUP(A54,'import Osmaniye'!A:P,3,0)</f>
        <v>DOĞRU</v>
      </c>
      <c r="D54" s="56" t="s">
        <v>1364</v>
      </c>
      <c r="E54" s="56">
        <f>VLOOKUP(A54,'import Osmaniye'!A:P,5,0)</f>
        <v>71</v>
      </c>
      <c r="F54" s="56">
        <f>VLOOKUP(A54,'import Osmaniye'!A:P,6,0)</f>
        <v>29</v>
      </c>
      <c r="G54" s="56">
        <f>VLOOKUP(A54,'import Osmaniye'!A:P,7,0)</f>
        <v>0</v>
      </c>
      <c r="H54" s="56">
        <f>VLOOKUP(A54,'import Osmaniye'!A:P,8,0)</f>
        <v>15</v>
      </c>
      <c r="I54" s="56">
        <f>VLOOKUP(A54,'import Osmaniye'!A:P,9,0)</f>
        <v>15</v>
      </c>
      <c r="J54" s="216">
        <f>VLOOKUP(A54,'import Osmaniye'!A:P,10,0)</f>
        <v>0</v>
      </c>
      <c r="K54" s="56" t="s">
        <v>20700</v>
      </c>
      <c r="L54" s="56">
        <v>5.363937344E9</v>
      </c>
      <c r="M54" s="56" t="s">
        <v>1350</v>
      </c>
      <c r="N54" s="56" t="s">
        <v>20632</v>
      </c>
      <c r="O54" s="56" t="s">
        <v>20701</v>
      </c>
      <c r="P54" s="217" t="str">
        <f>VLOOKUP(A54,'import Osmaniye'!A:P,16,0)</f>
        <v>Geleneksel</v>
      </c>
      <c r="Q54" s="218" t="b">
        <v>0</v>
      </c>
      <c r="R54" s="1" t="s">
        <v>32</v>
      </c>
      <c r="S54" s="1"/>
      <c r="T54" s="1"/>
      <c r="U54" s="1"/>
      <c r="V54" s="208"/>
      <c r="W54" s="208"/>
      <c r="X54" s="1"/>
      <c r="Y54" s="1" t="s">
        <v>43</v>
      </c>
      <c r="Z54" s="208">
        <v>44645.0</v>
      </c>
      <c r="AA54" s="1"/>
      <c r="AB54" s="208"/>
      <c r="AC54" s="1"/>
      <c r="AD54" s="208"/>
      <c r="AE54" s="1"/>
      <c r="AF54" s="208"/>
      <c r="AG54" s="1"/>
      <c r="AH54" s="208"/>
      <c r="AI54" s="1" t="s">
        <v>404</v>
      </c>
      <c r="AJ54" s="1"/>
      <c r="AK54" s="1"/>
      <c r="AL54" s="1"/>
      <c r="AM54" s="1"/>
    </row>
    <row r="55" ht="15.75" customHeight="1">
      <c r="A55" s="56" t="s">
        <v>20702</v>
      </c>
      <c r="B55" s="56" t="s">
        <v>20703</v>
      </c>
      <c r="C55" s="56" t="str">
        <f>VLOOKUP(A55,'import Osmaniye'!A:P,3,0)</f>
        <v>DOĞRU</v>
      </c>
      <c r="D55" s="56" t="s">
        <v>1789</v>
      </c>
      <c r="E55" s="56">
        <f>VLOOKUP(A55,'import Osmaniye'!A:P,5,0)</f>
        <v>430</v>
      </c>
      <c r="F55" s="56" t="str">
        <f>VLOOKUP(A55,'import Osmaniye'!A:P,6,0)</f>
        <v/>
      </c>
      <c r="G55" s="56">
        <f>VLOOKUP(A55,'import Osmaniye'!A:P,7,0)</f>
        <v>1</v>
      </c>
      <c r="H55" s="56">
        <f>VLOOKUP(A55,'import Osmaniye'!A:P,8,0)</f>
        <v>4</v>
      </c>
      <c r="I55" s="56">
        <f>VLOOKUP(A55,'import Osmaniye'!A:P,9,0)</f>
        <v>5</v>
      </c>
      <c r="J55" s="216">
        <f>VLOOKUP(A55,'import Osmaniye'!A:P,10,0)</f>
        <v>0.2</v>
      </c>
      <c r="K55" s="56" t="s">
        <v>20704</v>
      </c>
      <c r="L55" s="56">
        <v>5.301326789E9</v>
      </c>
      <c r="M55" s="56" t="s">
        <v>20511</v>
      </c>
      <c r="N55" s="56" t="s">
        <v>20523</v>
      </c>
      <c r="O55" s="56" t="s">
        <v>20705</v>
      </c>
      <c r="P55" s="217" t="str">
        <f>VLOOKUP(A55,'import Osmaniye'!A:P,16,0)</f>
        <v>Geleneksel</v>
      </c>
      <c r="Q55" s="218" t="b">
        <v>0</v>
      </c>
      <c r="R55" s="1"/>
      <c r="S55" s="1"/>
      <c r="T55" s="1"/>
      <c r="V55" s="208"/>
      <c r="W55" s="208"/>
      <c r="X55" s="1"/>
      <c r="Y55" s="1"/>
      <c r="Z55" s="208"/>
      <c r="AA55" s="1"/>
      <c r="AB55" s="208"/>
      <c r="AC55" s="1"/>
      <c r="AD55" s="208"/>
      <c r="AE55" s="1"/>
      <c r="AF55" s="208"/>
      <c r="AG55" s="1"/>
      <c r="AH55" s="208"/>
      <c r="AI55" s="1"/>
      <c r="AJ55" s="1"/>
      <c r="AK55" s="1"/>
      <c r="AL55" s="1"/>
      <c r="AM55" s="1"/>
    </row>
    <row r="56" ht="15.75" customHeight="1">
      <c r="A56" s="211" t="s">
        <v>20706</v>
      </c>
      <c r="B56" s="211" t="s">
        <v>20707</v>
      </c>
      <c r="C56" s="56" t="str">
        <f>VLOOKUP(A56,'import Osmaniye'!A:P,3,0)</f>
        <v>DOĞRU</v>
      </c>
      <c r="D56" s="211" t="s">
        <v>1827</v>
      </c>
      <c r="E56" s="56">
        <f>VLOOKUP(A56,'import Osmaniye'!A:P,5,0)</f>
        <v>37</v>
      </c>
      <c r="F56" s="56">
        <f>VLOOKUP(A56,'import Osmaniye'!A:P,6,0)</f>
        <v>37</v>
      </c>
      <c r="G56" s="56">
        <f>VLOOKUP(A56,'import Osmaniye'!A:P,7,0)</f>
        <v>0</v>
      </c>
      <c r="H56" s="56">
        <f>VLOOKUP(A56,'import Osmaniye'!A:P,8,0)</f>
        <v>20</v>
      </c>
      <c r="I56" s="56">
        <f>VLOOKUP(A56,'import Osmaniye'!A:P,9,0)</f>
        <v>20</v>
      </c>
      <c r="J56" s="216">
        <f>VLOOKUP(A56,'import Osmaniye'!A:P,10,0)</f>
        <v>0</v>
      </c>
      <c r="K56" s="211" t="s">
        <v>20708</v>
      </c>
      <c r="L56" s="211">
        <v>5.355927944E9</v>
      </c>
      <c r="M56" s="211" t="s">
        <v>20511</v>
      </c>
      <c r="N56" s="211" t="s">
        <v>20523</v>
      </c>
      <c r="O56" s="211" t="s">
        <v>20709</v>
      </c>
      <c r="P56" s="217" t="str">
        <f>VLOOKUP(A56,'import Osmaniye'!A:P,16,0)</f>
        <v>Geleneksel</v>
      </c>
      <c r="Q56" s="218" t="b">
        <v>0</v>
      </c>
      <c r="R56" s="1"/>
      <c r="S56" s="1"/>
      <c r="T56" s="1"/>
      <c r="U56" s="1"/>
      <c r="V56" s="208"/>
      <c r="W56" s="208"/>
      <c r="X56" s="1"/>
      <c r="Y56" s="1"/>
      <c r="Z56" s="208"/>
      <c r="AA56" s="1"/>
      <c r="AB56" s="208"/>
      <c r="AC56" s="1"/>
      <c r="AD56" s="208"/>
      <c r="AE56" s="1"/>
      <c r="AF56" s="208"/>
      <c r="AG56" s="1"/>
      <c r="AH56" s="208"/>
      <c r="AI56" s="1"/>
      <c r="AJ56" s="1"/>
      <c r="AK56" s="1"/>
      <c r="AL56" s="1"/>
      <c r="AM56" s="1"/>
    </row>
    <row r="57" ht="15.75" customHeight="1">
      <c r="A57" s="211" t="s">
        <v>20710</v>
      </c>
      <c r="B57" s="211" t="s">
        <v>20711</v>
      </c>
      <c r="C57" s="212" t="s">
        <v>2897</v>
      </c>
      <c r="D57" s="211" t="s">
        <v>1348</v>
      </c>
      <c r="E57" s="213">
        <v>1.0</v>
      </c>
      <c r="F57" s="213">
        <v>1.0</v>
      </c>
      <c r="G57" s="213">
        <v>0.0</v>
      </c>
      <c r="H57" s="213">
        <v>30.0</v>
      </c>
      <c r="I57" s="213">
        <v>30.0</v>
      </c>
      <c r="J57" s="214">
        <v>0.0</v>
      </c>
      <c r="K57" s="211" t="s">
        <v>20712</v>
      </c>
      <c r="L57" s="211">
        <v>5.358366292E9</v>
      </c>
      <c r="M57" s="211" t="s">
        <v>1350</v>
      </c>
      <c r="N57" s="211" t="s">
        <v>20535</v>
      </c>
      <c r="O57" s="211" t="s">
        <v>20713</v>
      </c>
      <c r="P57" s="211" t="s">
        <v>2137</v>
      </c>
      <c r="Q57" s="218" t="b">
        <v>0</v>
      </c>
      <c r="R57" s="1"/>
      <c r="S57" s="1"/>
      <c r="T57" s="1"/>
      <c r="U57" s="1"/>
      <c r="V57" s="208"/>
      <c r="W57" s="208"/>
      <c r="X57" s="1"/>
      <c r="Y57" s="1"/>
      <c r="Z57" s="208"/>
      <c r="AA57" s="1"/>
      <c r="AB57" s="208"/>
      <c r="AC57" s="1"/>
      <c r="AD57" s="208"/>
      <c r="AE57" s="1"/>
      <c r="AF57" s="208"/>
      <c r="AG57" s="1"/>
      <c r="AH57" s="208"/>
      <c r="AI57" s="1"/>
      <c r="AJ57" s="1"/>
      <c r="AK57" s="1"/>
      <c r="AL57" s="1"/>
      <c r="AM57" s="1"/>
    </row>
    <row r="58" ht="15.75" customHeight="1">
      <c r="A58" s="56" t="s">
        <v>20714</v>
      </c>
      <c r="B58" s="56" t="s">
        <v>20715</v>
      </c>
      <c r="C58" s="56" t="str">
        <f>VLOOKUP(A58,'import Osmaniye'!A:P,3,0)</f>
        <v>DOĞRU</v>
      </c>
      <c r="D58" s="56" t="s">
        <v>1378</v>
      </c>
      <c r="E58" s="56">
        <f>VLOOKUP(A58,'import Osmaniye'!A:P,5,0)</f>
        <v>253</v>
      </c>
      <c r="F58" s="56">
        <f>VLOOKUP(A58,'import Osmaniye'!A:P,6,0)</f>
        <v>17</v>
      </c>
      <c r="G58" s="56">
        <f>VLOOKUP(A58,'import Osmaniye'!A:P,7,0)</f>
        <v>0</v>
      </c>
      <c r="H58" s="56">
        <f>VLOOKUP(A58,'import Osmaniye'!A:P,8,0)</f>
        <v>19</v>
      </c>
      <c r="I58" s="56">
        <f>VLOOKUP(A58,'import Osmaniye'!A:P,9,0)</f>
        <v>19</v>
      </c>
      <c r="J58" s="216">
        <f>VLOOKUP(A58,'import Osmaniye'!A:P,10,0)</f>
        <v>0</v>
      </c>
      <c r="K58" s="56" t="s">
        <v>20716</v>
      </c>
      <c r="L58" s="56">
        <v>5.433926711E9</v>
      </c>
      <c r="M58" s="56" t="s">
        <v>20717</v>
      </c>
      <c r="N58" s="56" t="s">
        <v>20718</v>
      </c>
      <c r="O58" s="56" t="s">
        <v>20719</v>
      </c>
      <c r="P58" s="217" t="str">
        <f>VLOOKUP(A58,'import Osmaniye'!A:P,16,0)</f>
        <v>Geleneksel</v>
      </c>
      <c r="Q58" s="218" t="b">
        <v>0</v>
      </c>
      <c r="R58" s="1"/>
      <c r="S58" s="1"/>
      <c r="T58" s="1"/>
      <c r="V58" s="208"/>
      <c r="W58" s="208"/>
      <c r="X58" s="1"/>
      <c r="Y58" s="1"/>
      <c r="Z58" s="208"/>
      <c r="AA58" s="1"/>
      <c r="AB58" s="208"/>
      <c r="AC58" s="1"/>
      <c r="AD58" s="208"/>
      <c r="AE58" s="1"/>
      <c r="AF58" s="208"/>
      <c r="AG58" s="1"/>
      <c r="AH58" s="208"/>
      <c r="AI58" s="1"/>
      <c r="AJ58" s="1"/>
      <c r="AK58" s="1"/>
      <c r="AL58" s="1"/>
      <c r="AM58" s="1"/>
    </row>
    <row r="59" ht="15.75" customHeight="1">
      <c r="A59" s="56" t="s">
        <v>20720</v>
      </c>
      <c r="B59" s="56" t="s">
        <v>20721</v>
      </c>
      <c r="C59" s="56" t="str">
        <f>VLOOKUP(A59,'import Osmaniye'!A:P,3,0)</f>
        <v>DOĞRU</v>
      </c>
      <c r="D59" s="56" t="s">
        <v>1370</v>
      </c>
      <c r="E59" s="56">
        <f>VLOOKUP(A59,'import Osmaniye'!A:P,5,0)</f>
        <v>4655</v>
      </c>
      <c r="F59" s="56">
        <f>VLOOKUP(A59,'import Osmaniye'!A:P,6,0)</f>
        <v>140</v>
      </c>
      <c r="G59" s="56">
        <f>VLOOKUP(A59,'import Osmaniye'!A:P,7,0)</f>
        <v>0</v>
      </c>
      <c r="H59" s="56">
        <f>VLOOKUP(A59,'import Osmaniye'!A:P,8,0)</f>
        <v>29</v>
      </c>
      <c r="I59" s="56">
        <f>VLOOKUP(A59,'import Osmaniye'!A:P,9,0)</f>
        <v>29</v>
      </c>
      <c r="J59" s="216">
        <f>VLOOKUP(A59,'import Osmaniye'!A:P,10,0)</f>
        <v>0</v>
      </c>
      <c r="K59" s="56" t="s">
        <v>20722</v>
      </c>
      <c r="L59" s="56">
        <v>5.077662979E9</v>
      </c>
      <c r="M59" s="56" t="s">
        <v>20561</v>
      </c>
      <c r="N59" s="56" t="s">
        <v>4501</v>
      </c>
      <c r="O59" s="56" t="s">
        <v>20723</v>
      </c>
      <c r="P59" s="217" t="str">
        <f>VLOOKUP(A59,'import Osmaniye'!A:P,16,0)</f>
        <v>Geleneksel</v>
      </c>
      <c r="Q59" s="218" t="b">
        <v>0</v>
      </c>
      <c r="R59" s="1"/>
      <c r="S59" s="1"/>
      <c r="T59" s="1"/>
      <c r="V59" s="208"/>
      <c r="W59" s="208"/>
      <c r="X59" s="1"/>
      <c r="Y59" s="1"/>
      <c r="Z59" s="208"/>
      <c r="AA59" s="1"/>
      <c r="AB59" s="208"/>
      <c r="AC59" s="1"/>
      <c r="AD59" s="208"/>
      <c r="AE59" s="1"/>
      <c r="AF59" s="208"/>
      <c r="AG59" s="1"/>
      <c r="AH59" s="208"/>
      <c r="AI59" s="1"/>
      <c r="AJ59" s="1"/>
      <c r="AK59" s="1"/>
      <c r="AL59" s="1"/>
      <c r="AM59" s="1"/>
    </row>
    <row r="60" ht="15.75" customHeight="1">
      <c r="A60" s="56" t="s">
        <v>20724</v>
      </c>
      <c r="B60" s="56" t="s">
        <v>20725</v>
      </c>
      <c r="C60" s="56" t="str">
        <f>VLOOKUP(A60,'import Osmaniye'!A:P,3,0)</f>
        <v>DOĞRU</v>
      </c>
      <c r="D60" s="56" t="s">
        <v>1597</v>
      </c>
      <c r="E60" s="56">
        <f>VLOOKUP(A60,'import Osmaniye'!A:P,5,0)</f>
        <v>141</v>
      </c>
      <c r="F60" s="56">
        <f>VLOOKUP(A60,'import Osmaniye'!A:P,6,0)</f>
        <v>108</v>
      </c>
      <c r="G60" s="56">
        <f>VLOOKUP(A60,'import Osmaniye'!A:P,7,0)</f>
        <v>0</v>
      </c>
      <c r="H60" s="56">
        <f>VLOOKUP(A60,'import Osmaniye'!A:P,8,0)</f>
        <v>7</v>
      </c>
      <c r="I60" s="56">
        <f>VLOOKUP(A60,'import Osmaniye'!A:P,9,0)</f>
        <v>7</v>
      </c>
      <c r="J60" s="216">
        <f>VLOOKUP(A60,'import Osmaniye'!A:P,10,0)</f>
        <v>0</v>
      </c>
      <c r="K60" s="56" t="s">
        <v>20726</v>
      </c>
      <c r="L60" s="56">
        <v>5.326220456E9</v>
      </c>
      <c r="M60" s="56" t="s">
        <v>1350</v>
      </c>
      <c r="N60" s="56" t="s">
        <v>20528</v>
      </c>
      <c r="O60" s="56" t="s">
        <v>20727</v>
      </c>
      <c r="P60" s="217" t="str">
        <f>VLOOKUP(A60,'import Osmaniye'!A:P,16,0)</f>
        <v>Geleneksel</v>
      </c>
      <c r="Q60" s="218" t="b">
        <v>0</v>
      </c>
      <c r="R60" s="1"/>
      <c r="S60" s="1"/>
      <c r="T60" s="1"/>
      <c r="U60" s="1"/>
      <c r="V60" s="208"/>
      <c r="W60" s="208"/>
      <c r="X60" s="1"/>
      <c r="Y60" s="1"/>
      <c r="Z60" s="208"/>
      <c r="AA60" s="1"/>
      <c r="AB60" s="208"/>
      <c r="AC60" s="1"/>
      <c r="AD60" s="208"/>
      <c r="AE60" s="1"/>
      <c r="AF60" s="208"/>
      <c r="AG60" s="1"/>
      <c r="AH60" s="208"/>
      <c r="AI60" s="1"/>
      <c r="AJ60" s="1"/>
      <c r="AK60" s="1"/>
      <c r="AL60" s="1"/>
      <c r="AM60" s="1"/>
    </row>
    <row r="61" ht="15.75" customHeight="1">
      <c r="A61" s="56" t="s">
        <v>20728</v>
      </c>
      <c r="B61" s="56" t="s">
        <v>20729</v>
      </c>
      <c r="C61" s="56" t="str">
        <f>VLOOKUP(A61,'import Osmaniye'!A:P,3,0)</f>
        <v>DOĞRU</v>
      </c>
      <c r="D61" s="56" t="s">
        <v>1507</v>
      </c>
      <c r="E61" s="56">
        <f>VLOOKUP(A61,'import Osmaniye'!A:P,5,0)</f>
        <v>2984</v>
      </c>
      <c r="F61" s="56">
        <f>VLOOKUP(A61,'import Osmaniye'!A:P,6,0)</f>
        <v>92</v>
      </c>
      <c r="G61" s="56">
        <f>VLOOKUP(A61,'import Osmaniye'!A:P,7,0)</f>
        <v>0</v>
      </c>
      <c r="H61" s="56">
        <f>VLOOKUP(A61,'import Osmaniye'!A:P,8,0)</f>
        <v>46</v>
      </c>
      <c r="I61" s="56">
        <f>VLOOKUP(A61,'import Osmaniye'!A:P,9,0)</f>
        <v>46</v>
      </c>
      <c r="J61" s="216">
        <f>VLOOKUP(A61,'import Osmaniye'!A:P,10,0)</f>
        <v>0</v>
      </c>
      <c r="K61" s="56" t="s">
        <v>20730</v>
      </c>
      <c r="L61" s="56">
        <v>3.288763E9</v>
      </c>
      <c r="M61" s="56" t="s">
        <v>20561</v>
      </c>
      <c r="N61" s="56" t="s">
        <v>4501</v>
      </c>
      <c r="O61" s="56" t="s">
        <v>20731</v>
      </c>
      <c r="P61" s="217" t="str">
        <f>VLOOKUP(A61,'import Osmaniye'!A:P,16,0)</f>
        <v>Geleneksel</v>
      </c>
      <c r="Q61" s="218" t="b">
        <v>0</v>
      </c>
      <c r="R61" s="1"/>
      <c r="S61" s="1"/>
      <c r="T61" s="1"/>
      <c r="V61" s="208"/>
      <c r="W61" s="208"/>
      <c r="X61" s="1"/>
      <c r="Y61" s="1"/>
      <c r="Z61" s="208"/>
      <c r="AA61" s="1"/>
      <c r="AB61" s="208"/>
      <c r="AC61" s="1"/>
      <c r="AD61" s="208"/>
      <c r="AE61" s="1"/>
      <c r="AF61" s="208"/>
      <c r="AG61" s="1"/>
      <c r="AH61" s="208"/>
      <c r="AI61" s="1"/>
      <c r="AJ61" s="1"/>
      <c r="AK61" s="1"/>
      <c r="AL61" s="1"/>
      <c r="AM61" s="1"/>
    </row>
    <row r="62" ht="15.75" customHeight="1">
      <c r="A62" s="211" t="s">
        <v>20732</v>
      </c>
      <c r="B62" s="211" t="s">
        <v>20733</v>
      </c>
      <c r="C62" s="56" t="str">
        <f>VLOOKUP(A62,'import Osmaniye'!A:P,3,0)</f>
        <v>DOĞRU</v>
      </c>
      <c r="D62" s="211" t="s">
        <v>1507</v>
      </c>
      <c r="E62" s="56">
        <f>VLOOKUP(A62,'import Osmaniye'!A:P,5,0)</f>
        <v>65</v>
      </c>
      <c r="F62" s="56">
        <f>VLOOKUP(A62,'import Osmaniye'!A:P,6,0)</f>
        <v>38</v>
      </c>
      <c r="G62" s="56">
        <f>VLOOKUP(A62,'import Osmaniye'!A:P,7,0)</f>
        <v>0</v>
      </c>
      <c r="H62" s="56">
        <f>VLOOKUP(A62,'import Osmaniye'!A:P,8,0)</f>
        <v>50</v>
      </c>
      <c r="I62" s="56">
        <f>VLOOKUP(A62,'import Osmaniye'!A:P,9,0)</f>
        <v>50</v>
      </c>
      <c r="J62" s="216">
        <f>VLOOKUP(A62,'import Osmaniye'!A:P,10,0)</f>
        <v>0</v>
      </c>
      <c r="K62" s="211" t="s">
        <v>20734</v>
      </c>
      <c r="L62" s="211">
        <v>3.2843E8</v>
      </c>
      <c r="M62" s="211" t="s">
        <v>1350</v>
      </c>
      <c r="N62" s="211" t="s">
        <v>20535</v>
      </c>
      <c r="O62" s="211" t="s">
        <v>20735</v>
      </c>
      <c r="P62" s="217" t="str">
        <f>VLOOKUP(A62,'import Osmaniye'!A:P,16,0)</f>
        <v>Geleneksel</v>
      </c>
      <c r="Q62" s="218" t="b">
        <v>0</v>
      </c>
      <c r="R62" s="1"/>
      <c r="S62" s="1"/>
      <c r="T62" s="1"/>
      <c r="U62" s="1"/>
      <c r="V62" s="208"/>
      <c r="W62" s="208"/>
      <c r="X62" s="1"/>
      <c r="Y62" s="1"/>
      <c r="Z62" s="208"/>
      <c r="AA62" s="1"/>
      <c r="AB62" s="208"/>
      <c r="AC62" s="1"/>
      <c r="AD62" s="208"/>
      <c r="AE62" s="1"/>
      <c r="AF62" s="208"/>
      <c r="AG62" s="1"/>
      <c r="AH62" s="208"/>
      <c r="AI62" s="1"/>
      <c r="AJ62" s="1"/>
      <c r="AK62" s="1"/>
      <c r="AL62" s="1"/>
      <c r="AM62" s="1"/>
    </row>
    <row r="63" ht="15.75" customHeight="1">
      <c r="A63" s="56" t="s">
        <v>7122</v>
      </c>
      <c r="B63" s="56" t="s">
        <v>7123</v>
      </c>
      <c r="C63" s="56" t="str">
        <f>VLOOKUP(A63,'import Osmaniye'!A:P,3,0)</f>
        <v>DOĞRU</v>
      </c>
      <c r="D63" s="56" t="s">
        <v>1507</v>
      </c>
      <c r="E63" s="56">
        <f>VLOOKUP(A63,'import Osmaniye'!A:P,5,0)</f>
        <v>119</v>
      </c>
      <c r="F63" s="56">
        <f>VLOOKUP(A63,'import Osmaniye'!A:P,6,0)</f>
        <v>16</v>
      </c>
      <c r="G63" s="56">
        <f>VLOOKUP(A63,'import Osmaniye'!A:P,7,0)</f>
        <v>0</v>
      </c>
      <c r="H63" s="56">
        <f>VLOOKUP(A63,'import Osmaniye'!A:P,8,0)</f>
        <v>15</v>
      </c>
      <c r="I63" s="56">
        <f>VLOOKUP(A63,'import Osmaniye'!A:P,9,0)</f>
        <v>15</v>
      </c>
      <c r="J63" s="216">
        <f>VLOOKUP(A63,'import Osmaniye'!A:P,10,0)</f>
        <v>0</v>
      </c>
      <c r="K63" s="56" t="s">
        <v>20736</v>
      </c>
      <c r="L63" s="56">
        <v>5.455054038E9</v>
      </c>
      <c r="M63" s="56" t="s">
        <v>1350</v>
      </c>
      <c r="N63" s="56" t="s">
        <v>20528</v>
      </c>
      <c r="O63" s="56" t="s">
        <v>7125</v>
      </c>
      <c r="P63" s="217" t="str">
        <f>VLOOKUP(A63,'import Osmaniye'!A:P,16,0)</f>
        <v>Geleneksel</v>
      </c>
      <c r="Q63" s="218" t="b">
        <v>0</v>
      </c>
      <c r="R63" s="1" t="s">
        <v>39</v>
      </c>
      <c r="S63" s="1" t="s">
        <v>610</v>
      </c>
      <c r="T63" s="1" t="s">
        <v>20664</v>
      </c>
      <c r="U63" s="617"/>
      <c r="V63" s="208">
        <v>44526.0</v>
      </c>
      <c r="W63" s="208">
        <v>44529.0</v>
      </c>
      <c r="X63" s="1"/>
      <c r="Y63" s="1" t="s">
        <v>1353</v>
      </c>
      <c r="Z63" s="208">
        <v>44526.0</v>
      </c>
      <c r="AA63" s="1"/>
      <c r="AB63" s="208"/>
      <c r="AC63" s="1"/>
      <c r="AD63" s="208"/>
      <c r="AE63" s="1"/>
      <c r="AF63" s="208"/>
      <c r="AG63" s="1"/>
      <c r="AH63" s="208"/>
      <c r="AI63" s="1" t="s">
        <v>610</v>
      </c>
      <c r="AJ63" s="1"/>
      <c r="AK63" s="1"/>
      <c r="AL63" s="1"/>
      <c r="AM63" s="1"/>
    </row>
    <row r="64" ht="15.75" customHeight="1">
      <c r="A64" s="56" t="s">
        <v>20737</v>
      </c>
      <c r="B64" s="56" t="s">
        <v>20738</v>
      </c>
      <c r="C64" s="56" t="str">
        <f>VLOOKUP(A64,'import Osmaniye'!A:P,3,0)</f>
        <v>DOĞRU</v>
      </c>
      <c r="D64" s="56" t="s">
        <v>1385</v>
      </c>
      <c r="E64" s="56">
        <f>VLOOKUP(A64,'import Osmaniye'!A:P,5,0)</f>
        <v>16</v>
      </c>
      <c r="F64" s="56" t="str">
        <f>VLOOKUP(A64,'import Osmaniye'!A:P,6,0)</f>
        <v/>
      </c>
      <c r="G64" s="56">
        <f>VLOOKUP(A64,'import Osmaniye'!A:P,7,0)</f>
        <v>0</v>
      </c>
      <c r="H64" s="56">
        <f>VLOOKUP(A64,'import Osmaniye'!A:P,8,0)</f>
        <v>10</v>
      </c>
      <c r="I64" s="56">
        <f>VLOOKUP(A64,'import Osmaniye'!A:P,9,0)</f>
        <v>10</v>
      </c>
      <c r="J64" s="216">
        <f>VLOOKUP(A64,'import Osmaniye'!A:P,10,0)</f>
        <v>0</v>
      </c>
      <c r="K64" s="56" t="s">
        <v>20739</v>
      </c>
      <c r="L64" s="56">
        <v>5.453927649E9</v>
      </c>
      <c r="M64" s="56" t="s">
        <v>1350</v>
      </c>
      <c r="N64" s="56" t="s">
        <v>11243</v>
      </c>
      <c r="O64" s="56" t="s">
        <v>20740</v>
      </c>
      <c r="P64" s="217" t="str">
        <f>VLOOKUP(A64,'import Osmaniye'!A:P,16,0)</f>
        <v>Geleneksel</v>
      </c>
      <c r="Q64" s="218" t="b">
        <v>0</v>
      </c>
      <c r="R64" s="1" t="s">
        <v>33</v>
      </c>
      <c r="S64" s="1" t="s">
        <v>404</v>
      </c>
      <c r="T64" s="207" t="s">
        <v>19742</v>
      </c>
      <c r="U64" s="1"/>
      <c r="V64" s="208">
        <v>44645.0</v>
      </c>
      <c r="W64" s="208">
        <v>44648.0</v>
      </c>
      <c r="X64" s="1"/>
      <c r="Y64" s="1" t="s">
        <v>1353</v>
      </c>
      <c r="Z64" s="208">
        <v>44645.0</v>
      </c>
      <c r="AA64" s="1"/>
      <c r="AB64" s="208"/>
      <c r="AC64" s="1"/>
      <c r="AD64" s="208"/>
      <c r="AE64" s="1"/>
      <c r="AF64" s="208"/>
      <c r="AG64" s="1"/>
      <c r="AH64" s="208"/>
      <c r="AI64" s="1" t="s">
        <v>404</v>
      </c>
      <c r="AJ64" s="1"/>
      <c r="AK64" s="1"/>
      <c r="AL64" s="1"/>
      <c r="AM64" s="1"/>
    </row>
    <row r="65" ht="15.75" customHeight="1">
      <c r="A65" s="56" t="s">
        <v>7158</v>
      </c>
      <c r="B65" s="56" t="s">
        <v>7159</v>
      </c>
      <c r="C65" s="56" t="str">
        <f>VLOOKUP(A65,'import Osmaniye'!A:P,3,0)</f>
        <v>DOĞRU</v>
      </c>
      <c r="D65" s="56" t="s">
        <v>1370</v>
      </c>
      <c r="E65" s="56">
        <f>VLOOKUP(A65,'import Osmaniye'!A:P,5,0)</f>
        <v>5401</v>
      </c>
      <c r="F65" s="56">
        <f>VLOOKUP(A65,'import Osmaniye'!A:P,6,0)</f>
        <v>137</v>
      </c>
      <c r="G65" s="56">
        <f>VLOOKUP(A65,'import Osmaniye'!A:P,7,0)</f>
        <v>5</v>
      </c>
      <c r="H65" s="56">
        <f>VLOOKUP(A65,'import Osmaniye'!A:P,8,0)</f>
        <v>3</v>
      </c>
      <c r="I65" s="56">
        <f>VLOOKUP(A65,'import Osmaniye'!A:P,9,0)</f>
        <v>8</v>
      </c>
      <c r="J65" s="216">
        <f>VLOOKUP(A65,'import Osmaniye'!A:P,10,0)</f>
        <v>0.63</v>
      </c>
      <c r="K65" s="56" t="s">
        <v>20741</v>
      </c>
      <c r="L65" s="56">
        <v>5.304005694E9</v>
      </c>
      <c r="M65" s="56" t="s">
        <v>1350</v>
      </c>
      <c r="N65" s="56" t="s">
        <v>20517</v>
      </c>
      <c r="O65" s="56" t="s">
        <v>7163</v>
      </c>
      <c r="P65" s="217" t="str">
        <f>VLOOKUP(A65,'import Osmaniye'!A:P,16,0)</f>
        <v>Geleneksel</v>
      </c>
      <c r="Q65" s="218" t="b">
        <v>0</v>
      </c>
      <c r="R65" s="1" t="s">
        <v>38</v>
      </c>
      <c r="S65" s="1" t="s">
        <v>610</v>
      </c>
      <c r="T65" s="207" t="s">
        <v>7157</v>
      </c>
      <c r="U65" s="1" t="s">
        <v>20742</v>
      </c>
      <c r="V65" s="208">
        <v>44607.0</v>
      </c>
      <c r="W65" s="208">
        <v>44609.0</v>
      </c>
      <c r="X65" s="1"/>
      <c r="Y65" s="1" t="s">
        <v>1353</v>
      </c>
      <c r="Z65" s="208">
        <v>44592.0</v>
      </c>
      <c r="AA65" s="1" t="s">
        <v>1353</v>
      </c>
      <c r="AB65" s="208">
        <v>44607.0</v>
      </c>
      <c r="AC65" s="1"/>
      <c r="AD65" s="208"/>
      <c r="AE65" s="1"/>
      <c r="AF65" s="208"/>
      <c r="AG65" s="1"/>
      <c r="AH65" s="208"/>
      <c r="AI65" s="1" t="s">
        <v>167</v>
      </c>
      <c r="AJ65" s="1" t="s">
        <v>610</v>
      </c>
      <c r="AK65" s="1"/>
      <c r="AL65" s="1"/>
      <c r="AM65" s="1"/>
    </row>
    <row r="66" ht="15.75" customHeight="1">
      <c r="A66" s="56" t="s">
        <v>20743</v>
      </c>
      <c r="B66" s="56" t="s">
        <v>20744</v>
      </c>
      <c r="C66" s="56" t="str">
        <f>VLOOKUP(A66,'import Osmaniye'!A:P,3,0)</f>
        <v>DOĞRU</v>
      </c>
      <c r="D66" s="56" t="s">
        <v>1370</v>
      </c>
      <c r="E66" s="56">
        <f>VLOOKUP(A66,'import Osmaniye'!A:P,5,0)</f>
        <v>5013</v>
      </c>
      <c r="F66" s="56">
        <f>VLOOKUP(A66,'import Osmaniye'!A:P,6,0)</f>
        <v>113</v>
      </c>
      <c r="G66" s="56">
        <f>VLOOKUP(A66,'import Osmaniye'!A:P,7,0)</f>
        <v>3</v>
      </c>
      <c r="H66" s="56">
        <f>VLOOKUP(A66,'import Osmaniye'!A:P,8,0)</f>
        <v>3</v>
      </c>
      <c r="I66" s="56">
        <f>VLOOKUP(A66,'import Osmaniye'!A:P,9,0)</f>
        <v>6</v>
      </c>
      <c r="J66" s="216">
        <f>VLOOKUP(A66,'import Osmaniye'!A:P,10,0)</f>
        <v>0.5</v>
      </c>
      <c r="K66" s="56" t="s">
        <v>20741</v>
      </c>
      <c r="L66" s="56">
        <v>3.28802075E9</v>
      </c>
      <c r="M66" s="56" t="s">
        <v>1350</v>
      </c>
      <c r="N66" s="56" t="s">
        <v>20535</v>
      </c>
      <c r="O66" s="56" t="s">
        <v>20745</v>
      </c>
      <c r="P66" s="217" t="str">
        <f>VLOOKUP(A66,'import Osmaniye'!A:P,16,0)</f>
        <v>Geleneksel</v>
      </c>
      <c r="Q66" s="218" t="b">
        <v>0</v>
      </c>
      <c r="R66" s="87" t="s">
        <v>27</v>
      </c>
      <c r="S66" s="1"/>
      <c r="T66" s="1"/>
      <c r="U66" s="1" t="s">
        <v>20746</v>
      </c>
      <c r="V66" s="208"/>
      <c r="W66" s="208"/>
      <c r="X66" s="1"/>
      <c r="Y66" s="1" t="s">
        <v>1506</v>
      </c>
      <c r="Z66" s="208">
        <v>44594.0</v>
      </c>
      <c r="AA66" s="1" t="s">
        <v>1353</v>
      </c>
      <c r="AB66" s="208">
        <v>44595.0</v>
      </c>
      <c r="AC66" s="1"/>
      <c r="AD66" s="208"/>
      <c r="AE66" s="1"/>
      <c r="AF66" s="208"/>
      <c r="AG66" s="1"/>
      <c r="AH66" s="208"/>
      <c r="AI66" s="1" t="s">
        <v>167</v>
      </c>
      <c r="AJ66" s="1" t="s">
        <v>106</v>
      </c>
      <c r="AK66" s="1"/>
      <c r="AL66" s="1"/>
      <c r="AM66" s="1"/>
    </row>
    <row r="67" ht="15.75" customHeight="1">
      <c r="A67" s="56" t="s">
        <v>7289</v>
      </c>
      <c r="B67" s="56" t="s">
        <v>7290</v>
      </c>
      <c r="C67" s="56" t="str">
        <f>VLOOKUP(A67,'import Osmaniye'!A:P,3,0)</f>
        <v>DOĞRU</v>
      </c>
      <c r="D67" s="56" t="s">
        <v>1370</v>
      </c>
      <c r="E67" s="56">
        <f>VLOOKUP(A67,'import Osmaniye'!A:P,5,0)</f>
        <v>379</v>
      </c>
      <c r="F67" s="56">
        <f>VLOOKUP(A67,'import Osmaniye'!A:P,6,0)</f>
        <v>39</v>
      </c>
      <c r="G67" s="56">
        <f>VLOOKUP(A67,'import Osmaniye'!A:P,7,0)</f>
        <v>8</v>
      </c>
      <c r="H67" s="56">
        <f>VLOOKUP(A67,'import Osmaniye'!A:P,8,0)</f>
        <v>9</v>
      </c>
      <c r="I67" s="56">
        <f>VLOOKUP(A67,'import Osmaniye'!A:P,9,0)</f>
        <v>17</v>
      </c>
      <c r="J67" s="216">
        <f>VLOOKUP(A67,'import Osmaniye'!A:P,10,0)</f>
        <v>0.47</v>
      </c>
      <c r="K67" s="56" t="s">
        <v>20747</v>
      </c>
      <c r="L67" s="56">
        <v>5.426336592E9</v>
      </c>
      <c r="M67" s="56" t="s">
        <v>1350</v>
      </c>
      <c r="N67" s="56" t="s">
        <v>20632</v>
      </c>
      <c r="O67" s="56" t="s">
        <v>7293</v>
      </c>
      <c r="P67" s="217" t="str">
        <f>VLOOKUP(A67,'import Osmaniye'!A:P,16,0)</f>
        <v>Geleneksel</v>
      </c>
      <c r="Q67" s="218" t="b">
        <v>0</v>
      </c>
      <c r="R67" s="1" t="s">
        <v>38</v>
      </c>
      <c r="S67" s="1" t="s">
        <v>571</v>
      </c>
      <c r="T67" s="207" t="s">
        <v>7157</v>
      </c>
      <c r="U67" s="1" t="s">
        <v>20748</v>
      </c>
      <c r="V67" s="208">
        <v>44606.0</v>
      </c>
      <c r="W67" s="208">
        <v>44607.0</v>
      </c>
      <c r="X67" s="1"/>
      <c r="Y67" s="1" t="s">
        <v>1353</v>
      </c>
      <c r="Z67" s="208">
        <v>44599.0</v>
      </c>
      <c r="AA67" s="1" t="s">
        <v>1353</v>
      </c>
      <c r="AB67" s="208">
        <v>44603.0</v>
      </c>
      <c r="AC67" s="1" t="s">
        <v>1353</v>
      </c>
      <c r="AD67" s="208">
        <v>44606.0</v>
      </c>
      <c r="AE67" s="1"/>
      <c r="AF67" s="208"/>
      <c r="AG67" s="1"/>
      <c r="AH67" s="208"/>
      <c r="AI67" s="1" t="s">
        <v>404</v>
      </c>
      <c r="AJ67" s="1" t="s">
        <v>571</v>
      </c>
      <c r="AK67" s="1" t="s">
        <v>571</v>
      </c>
      <c r="AL67" s="1"/>
      <c r="AM67" s="1"/>
    </row>
    <row r="68" ht="15.75" customHeight="1">
      <c r="A68" s="211" t="s">
        <v>20749</v>
      </c>
      <c r="B68" s="211" t="s">
        <v>20750</v>
      </c>
      <c r="C68" s="56" t="str">
        <f>VLOOKUP(A68,'import Osmaniye'!A:P,3,0)</f>
        <v>DOĞRU</v>
      </c>
      <c r="D68" s="211" t="s">
        <v>1443</v>
      </c>
      <c r="E68" s="56">
        <f>VLOOKUP(A68,'import Osmaniye'!A:P,5,0)</f>
        <v>85</v>
      </c>
      <c r="F68" s="56">
        <f>VLOOKUP(A68,'import Osmaniye'!A:P,6,0)</f>
        <v>29</v>
      </c>
      <c r="G68" s="56">
        <f>VLOOKUP(A68,'import Osmaniye'!A:P,7,0)</f>
        <v>0</v>
      </c>
      <c r="H68" s="56">
        <f>VLOOKUP(A68,'import Osmaniye'!A:P,8,0)</f>
        <v>20</v>
      </c>
      <c r="I68" s="56">
        <f>VLOOKUP(A68,'import Osmaniye'!A:P,9,0)</f>
        <v>20</v>
      </c>
      <c r="J68" s="216">
        <f>VLOOKUP(A68,'import Osmaniye'!A:P,10,0)</f>
        <v>0</v>
      </c>
      <c r="K68" s="211" t="s">
        <v>20751</v>
      </c>
      <c r="L68" s="211">
        <v>5.52490738E9</v>
      </c>
      <c r="M68" s="211" t="s">
        <v>1350</v>
      </c>
      <c r="N68" s="211" t="s">
        <v>20528</v>
      </c>
      <c r="O68" s="211" t="s">
        <v>20752</v>
      </c>
      <c r="P68" s="217" t="str">
        <f>VLOOKUP(A68,'import Osmaniye'!A:P,16,0)</f>
        <v>Geleneksel</v>
      </c>
      <c r="Q68" s="218" t="b">
        <v>0</v>
      </c>
      <c r="R68" s="1"/>
      <c r="S68" s="1"/>
      <c r="T68" s="1"/>
      <c r="U68" s="1"/>
      <c r="V68" s="208"/>
      <c r="W68" s="208"/>
      <c r="X68" s="1"/>
      <c r="Y68" s="1"/>
      <c r="Z68" s="208"/>
      <c r="AA68" s="1"/>
      <c r="AB68" s="208"/>
      <c r="AC68" s="1"/>
      <c r="AD68" s="208"/>
      <c r="AE68" s="1"/>
      <c r="AF68" s="208"/>
      <c r="AG68" s="1"/>
      <c r="AH68" s="208"/>
      <c r="AI68" s="1"/>
      <c r="AJ68" s="1"/>
      <c r="AK68" s="1"/>
      <c r="AL68" s="1"/>
      <c r="AM68" s="1"/>
    </row>
    <row r="69" ht="15.75" customHeight="1">
      <c r="A69" s="56" t="s">
        <v>7138</v>
      </c>
      <c r="B69" s="56" t="s">
        <v>7139</v>
      </c>
      <c r="C69" s="56" t="str">
        <f>VLOOKUP(A69,'import Osmaniye'!A:P,3,0)</f>
        <v>DOĞRU</v>
      </c>
      <c r="D69" s="56" t="s">
        <v>1356</v>
      </c>
      <c r="E69" s="56">
        <f>VLOOKUP(A69,'import Osmaniye'!A:P,5,0)</f>
        <v>4691</v>
      </c>
      <c r="F69" s="56">
        <f>VLOOKUP(A69,'import Osmaniye'!A:P,6,0)</f>
        <v>340</v>
      </c>
      <c r="G69" s="56">
        <f>VLOOKUP(A69,'import Osmaniye'!A:P,7,0)</f>
        <v>3</v>
      </c>
      <c r="H69" s="56">
        <f>VLOOKUP(A69,'import Osmaniye'!A:P,8,0)</f>
        <v>1</v>
      </c>
      <c r="I69" s="56">
        <f>VLOOKUP(A69,'import Osmaniye'!A:P,9,0)</f>
        <v>4</v>
      </c>
      <c r="J69" s="216">
        <f>VLOOKUP(A69,'import Osmaniye'!A:P,10,0)</f>
        <v>0.75</v>
      </c>
      <c r="K69" s="56" t="s">
        <v>20753</v>
      </c>
      <c r="L69" s="56">
        <v>5.457901333E9</v>
      </c>
      <c r="M69" s="56" t="s">
        <v>1350</v>
      </c>
      <c r="N69" s="56" t="s">
        <v>20528</v>
      </c>
      <c r="O69" s="56" t="s">
        <v>7141</v>
      </c>
      <c r="P69" s="217" t="str">
        <f>VLOOKUP(A69,'import Osmaniye'!A:P,16,0)</f>
        <v>Geleneksel</v>
      </c>
      <c r="Q69" s="218" t="b">
        <v>0</v>
      </c>
      <c r="R69" s="1" t="s">
        <v>38</v>
      </c>
      <c r="S69" s="1" t="s">
        <v>73</v>
      </c>
      <c r="T69" s="207" t="s">
        <v>7114</v>
      </c>
      <c r="U69" s="1" t="s">
        <v>20754</v>
      </c>
      <c r="V69" s="208">
        <v>44532.0</v>
      </c>
      <c r="W69" s="208">
        <v>44536.0</v>
      </c>
      <c r="X69" s="1"/>
      <c r="Y69" s="1" t="s">
        <v>1353</v>
      </c>
      <c r="Z69" s="208">
        <v>44532.0</v>
      </c>
      <c r="AA69" s="1"/>
      <c r="AB69" s="208"/>
      <c r="AC69" s="1"/>
      <c r="AD69" s="208"/>
      <c r="AE69" s="1"/>
      <c r="AF69" s="208"/>
      <c r="AG69" s="1"/>
      <c r="AH69" s="208"/>
      <c r="AI69" s="1" t="s">
        <v>73</v>
      </c>
      <c r="AJ69" s="1"/>
      <c r="AK69" s="1"/>
      <c r="AL69" s="1"/>
      <c r="AM69" s="1"/>
    </row>
    <row r="70" ht="15.75" customHeight="1">
      <c r="A70" s="56" t="s">
        <v>7235</v>
      </c>
      <c r="B70" s="56" t="s">
        <v>7236</v>
      </c>
      <c r="C70" s="56" t="str">
        <f>VLOOKUP(A70,'import Osmaniye'!A:P,3,0)</f>
        <v>DOĞRU</v>
      </c>
      <c r="D70" s="56" t="s">
        <v>1370</v>
      </c>
      <c r="E70" s="56">
        <f>VLOOKUP(A70,'import Osmaniye'!A:P,5,0)</f>
        <v>831</v>
      </c>
      <c r="F70" s="56">
        <f>VLOOKUP(A70,'import Osmaniye'!A:P,6,0)</f>
        <v>35</v>
      </c>
      <c r="G70" s="56">
        <f>VLOOKUP(A70,'import Osmaniye'!A:P,7,0)</f>
        <v>6</v>
      </c>
      <c r="H70" s="56">
        <f>VLOOKUP(A70,'import Osmaniye'!A:P,8,0)</f>
        <v>3</v>
      </c>
      <c r="I70" s="56">
        <f>VLOOKUP(A70,'import Osmaniye'!A:P,9,0)</f>
        <v>9</v>
      </c>
      <c r="J70" s="216">
        <f>VLOOKUP(A70,'import Osmaniye'!A:P,10,0)</f>
        <v>0.67</v>
      </c>
      <c r="K70" s="56" t="s">
        <v>20755</v>
      </c>
      <c r="L70" s="56">
        <v>3.284040001E9</v>
      </c>
      <c r="M70" s="56" t="s">
        <v>1350</v>
      </c>
      <c r="N70" s="56" t="s">
        <v>20697</v>
      </c>
      <c r="O70" s="56" t="s">
        <v>7239</v>
      </c>
      <c r="P70" s="217" t="str">
        <f>VLOOKUP(A70,'import Osmaniye'!A:P,16,0)</f>
        <v>Geleneksel</v>
      </c>
      <c r="Q70" s="218" t="b">
        <v>0</v>
      </c>
      <c r="R70" s="1" t="s">
        <v>38</v>
      </c>
      <c r="S70" s="1" t="s">
        <v>128</v>
      </c>
      <c r="T70" s="1"/>
      <c r="U70" s="1">
        <v>5.3086098E9</v>
      </c>
      <c r="V70" s="208">
        <v>44596.0</v>
      </c>
      <c r="W70" s="208">
        <v>44599.0</v>
      </c>
      <c r="X70" s="1"/>
      <c r="Y70" s="1" t="s">
        <v>1353</v>
      </c>
      <c r="Z70" s="208">
        <v>44596.0</v>
      </c>
      <c r="AA70" s="1"/>
      <c r="AB70" s="208"/>
      <c r="AC70" s="1"/>
      <c r="AD70" s="208"/>
      <c r="AE70" s="1"/>
      <c r="AF70" s="208"/>
      <c r="AG70" s="1"/>
      <c r="AH70" s="208"/>
      <c r="AI70" s="1" t="s">
        <v>128</v>
      </c>
      <c r="AJ70" s="1"/>
      <c r="AK70" s="1"/>
      <c r="AL70" s="1"/>
      <c r="AM70" s="1"/>
    </row>
    <row r="71" ht="15.75" customHeight="1">
      <c r="A71" s="56" t="s">
        <v>20756</v>
      </c>
      <c r="B71" s="56" t="s">
        <v>20757</v>
      </c>
      <c r="C71" s="56" t="str">
        <f>VLOOKUP(A71,'import Osmaniye'!A:P,3,0)</f>
        <v>YANLIŞ</v>
      </c>
      <c r="D71" s="56" t="s">
        <v>1370</v>
      </c>
      <c r="E71" s="56">
        <f>VLOOKUP(A71,'import Osmaniye'!A:P,5,0)</f>
        <v>1120</v>
      </c>
      <c r="F71" s="56" t="str">
        <f>VLOOKUP(A71,'import Osmaniye'!A:P,6,0)</f>
        <v/>
      </c>
      <c r="G71" s="56">
        <f>VLOOKUP(A71,'import Osmaniye'!A:P,7,0)</f>
        <v>0</v>
      </c>
      <c r="H71" s="56">
        <f>VLOOKUP(A71,'import Osmaniye'!A:P,8,0)</f>
        <v>13</v>
      </c>
      <c r="I71" s="56">
        <f>VLOOKUP(A71,'import Osmaniye'!A:P,9,0)</f>
        <v>13</v>
      </c>
      <c r="J71" s="216">
        <f>VLOOKUP(A71,'import Osmaniye'!A:P,10,0)</f>
        <v>0</v>
      </c>
      <c r="K71" s="56" t="s">
        <v>20758</v>
      </c>
      <c r="L71" s="56">
        <v>3.287901131E9</v>
      </c>
      <c r="M71" s="56" t="s">
        <v>1350</v>
      </c>
      <c r="N71" s="56" t="s">
        <v>20528</v>
      </c>
      <c r="O71" s="56" t="s">
        <v>20759</v>
      </c>
      <c r="P71" s="217" t="str">
        <f>VLOOKUP(A71,'import Osmaniye'!A:P,16,0)</f>
        <v>Geleneksel</v>
      </c>
      <c r="Q71" s="218" t="b">
        <v>0</v>
      </c>
      <c r="R71" s="1"/>
      <c r="S71" s="1"/>
      <c r="T71" s="1"/>
      <c r="U71" s="1" t="s">
        <v>20760</v>
      </c>
      <c r="V71" s="208"/>
      <c r="W71" s="208"/>
      <c r="X71" s="1"/>
      <c r="Y71" s="1" t="s">
        <v>1475</v>
      </c>
      <c r="Z71" s="208">
        <v>44532.0</v>
      </c>
      <c r="AA71" s="1" t="s">
        <v>43</v>
      </c>
      <c r="AB71" s="208">
        <v>44594.0</v>
      </c>
      <c r="AC71" s="1" t="s">
        <v>43</v>
      </c>
      <c r="AD71" s="208">
        <v>44603.0</v>
      </c>
      <c r="AE71" s="1"/>
      <c r="AF71" s="208"/>
      <c r="AG71" s="1"/>
      <c r="AH71" s="208"/>
      <c r="AI71" s="1" t="s">
        <v>73</v>
      </c>
      <c r="AJ71" s="1" t="s">
        <v>149</v>
      </c>
      <c r="AK71" s="1" t="s">
        <v>571</v>
      </c>
      <c r="AL71" s="1"/>
      <c r="AM71" s="1"/>
    </row>
    <row r="72" ht="15.75" customHeight="1">
      <c r="A72" s="56" t="s">
        <v>20761</v>
      </c>
      <c r="B72" s="56" t="s">
        <v>20762</v>
      </c>
      <c r="C72" s="56" t="str">
        <f>VLOOKUP(A72,'import Osmaniye'!A:P,3,0)</f>
        <v>DOĞRU</v>
      </c>
      <c r="D72" s="56" t="s">
        <v>1370</v>
      </c>
      <c r="E72" s="56">
        <f>VLOOKUP(A72,'import Osmaniye'!A:P,5,0)</f>
        <v>494</v>
      </c>
      <c r="F72" s="56" t="str">
        <f>VLOOKUP(A72,'import Osmaniye'!A:P,6,0)</f>
        <v/>
      </c>
      <c r="G72" s="56">
        <f>VLOOKUP(A72,'import Osmaniye'!A:P,7,0)</f>
        <v>0</v>
      </c>
      <c r="H72" s="56">
        <f>VLOOKUP(A72,'import Osmaniye'!A:P,8,0)</f>
        <v>45</v>
      </c>
      <c r="I72" s="56">
        <f>VLOOKUP(A72,'import Osmaniye'!A:P,9,0)</f>
        <v>45</v>
      </c>
      <c r="J72" s="216">
        <f>VLOOKUP(A72,'import Osmaniye'!A:P,10,0)</f>
        <v>0</v>
      </c>
      <c r="K72" s="56" t="s">
        <v>20758</v>
      </c>
      <c r="L72" s="56">
        <v>3.288123131E9</v>
      </c>
      <c r="M72" s="56" t="s">
        <v>1350</v>
      </c>
      <c r="N72" s="56" t="s">
        <v>20535</v>
      </c>
      <c r="O72" s="56" t="s">
        <v>20763</v>
      </c>
      <c r="P72" s="217" t="str">
        <f>VLOOKUP(A72,'import Osmaniye'!A:P,16,0)</f>
        <v>Geleneksel</v>
      </c>
      <c r="Q72" s="218" t="b">
        <v>0</v>
      </c>
      <c r="R72" s="1"/>
      <c r="S72" s="1"/>
      <c r="T72" s="1"/>
      <c r="U72" s="1" t="s">
        <v>20764</v>
      </c>
      <c r="V72" s="208"/>
      <c r="W72" s="208"/>
      <c r="X72" s="1"/>
      <c r="Y72" s="1" t="s">
        <v>43</v>
      </c>
      <c r="Z72" s="208">
        <v>44594.0</v>
      </c>
      <c r="AA72" s="1" t="s">
        <v>43</v>
      </c>
      <c r="AB72" s="208">
        <v>44603.0</v>
      </c>
      <c r="AC72" s="1"/>
      <c r="AD72" s="208"/>
      <c r="AE72" s="1"/>
      <c r="AF72" s="208"/>
      <c r="AG72" s="1"/>
      <c r="AH72" s="208"/>
      <c r="AI72" s="1" t="s">
        <v>66</v>
      </c>
      <c r="AJ72" s="1" t="s">
        <v>571</v>
      </c>
      <c r="AK72" s="1"/>
      <c r="AL72" s="1"/>
      <c r="AM72" s="1"/>
    </row>
    <row r="73" ht="15.75" customHeight="1">
      <c r="A73" s="211" t="s">
        <v>20765</v>
      </c>
      <c r="B73" s="211" t="s">
        <v>20766</v>
      </c>
      <c r="C73" s="56" t="str">
        <f>VLOOKUP(A73,'import Osmaniye'!A:P,3,0)</f>
        <v>DOĞRU</v>
      </c>
      <c r="D73" s="211" t="s">
        <v>1507</v>
      </c>
      <c r="E73" s="56">
        <f>VLOOKUP(A73,'import Osmaniye'!A:P,5,0)</f>
        <v>16</v>
      </c>
      <c r="F73" s="56">
        <f>VLOOKUP(A73,'import Osmaniye'!A:P,6,0)</f>
        <v>16</v>
      </c>
      <c r="G73" s="56">
        <f>VLOOKUP(A73,'import Osmaniye'!A:P,7,0)</f>
        <v>0</v>
      </c>
      <c r="H73" s="56">
        <f>VLOOKUP(A73,'import Osmaniye'!A:P,8,0)</f>
        <v>77</v>
      </c>
      <c r="I73" s="56">
        <f>VLOOKUP(A73,'import Osmaniye'!A:P,9,0)</f>
        <v>77</v>
      </c>
      <c r="J73" s="216">
        <f>VLOOKUP(A73,'import Osmaniye'!A:P,10,0)</f>
        <v>0</v>
      </c>
      <c r="K73" s="211" t="s">
        <v>20767</v>
      </c>
      <c r="L73" s="211">
        <v>5.55888278E9</v>
      </c>
      <c r="M73" s="211" t="s">
        <v>1350</v>
      </c>
      <c r="N73" s="211" t="s">
        <v>5525</v>
      </c>
      <c r="O73" s="211" t="s">
        <v>20768</v>
      </c>
      <c r="P73" s="217" t="str">
        <f>VLOOKUP(A73,'import Osmaniye'!A:P,16,0)</f>
        <v>Geleneksel</v>
      </c>
      <c r="Q73" s="218" t="b">
        <v>0</v>
      </c>
      <c r="R73" s="1"/>
      <c r="S73" s="1"/>
      <c r="T73" s="1"/>
      <c r="U73" s="1"/>
      <c r="V73" s="208"/>
      <c r="W73" s="208"/>
      <c r="X73" s="1"/>
      <c r="Y73" s="1"/>
      <c r="Z73" s="208"/>
      <c r="AA73" s="1"/>
      <c r="AB73" s="208"/>
      <c r="AC73" s="1"/>
      <c r="AD73" s="208"/>
      <c r="AE73" s="1"/>
      <c r="AF73" s="208"/>
      <c r="AG73" s="1"/>
      <c r="AH73" s="208"/>
      <c r="AI73" s="1"/>
      <c r="AJ73" s="1"/>
      <c r="AK73" s="1"/>
      <c r="AL73" s="1"/>
      <c r="AM73" s="1"/>
    </row>
    <row r="74" ht="15.75" customHeight="1">
      <c r="A74" s="211" t="s">
        <v>20769</v>
      </c>
      <c r="B74" s="211" t="s">
        <v>20770</v>
      </c>
      <c r="C74" s="56" t="str">
        <f>VLOOKUP(A74,'import Osmaniye'!A:P,3,0)</f>
        <v>DOĞRU</v>
      </c>
      <c r="D74" s="211" t="s">
        <v>1364</v>
      </c>
      <c r="E74" s="56">
        <f>VLOOKUP(A74,'import Osmaniye'!A:P,5,0)</f>
        <v>49</v>
      </c>
      <c r="F74" s="56">
        <f>VLOOKUP(A74,'import Osmaniye'!A:P,6,0)</f>
        <v>49</v>
      </c>
      <c r="G74" s="56">
        <f>VLOOKUP(A74,'import Osmaniye'!A:P,7,0)</f>
        <v>7</v>
      </c>
      <c r="H74" s="56">
        <f>VLOOKUP(A74,'import Osmaniye'!A:P,8,0)</f>
        <v>22</v>
      </c>
      <c r="I74" s="56">
        <f>VLOOKUP(A74,'import Osmaniye'!A:P,9,0)</f>
        <v>29</v>
      </c>
      <c r="J74" s="216">
        <f>VLOOKUP(A74,'import Osmaniye'!A:P,10,0)</f>
        <v>0.24</v>
      </c>
      <c r="K74" s="211" t="s">
        <v>20771</v>
      </c>
      <c r="L74" s="211">
        <v>5.422081493E9</v>
      </c>
      <c r="M74" s="211" t="s">
        <v>1350</v>
      </c>
      <c r="N74" s="211" t="s">
        <v>20632</v>
      </c>
      <c r="O74" s="211" t="s">
        <v>20772</v>
      </c>
      <c r="P74" s="217" t="str">
        <f>VLOOKUP(A74,'import Osmaniye'!A:P,16,0)</f>
        <v>Geleneksel</v>
      </c>
      <c r="Q74" s="218" t="b">
        <v>0</v>
      </c>
      <c r="R74" s="1"/>
      <c r="S74" s="1"/>
      <c r="T74" s="1"/>
      <c r="U74" s="1"/>
      <c r="V74" s="208"/>
      <c r="W74" s="208"/>
      <c r="X74" s="1"/>
      <c r="Y74" s="1"/>
      <c r="Z74" s="208"/>
      <c r="AA74" s="1"/>
      <c r="AB74" s="208"/>
      <c r="AC74" s="1"/>
      <c r="AD74" s="208"/>
      <c r="AE74" s="1"/>
      <c r="AF74" s="208"/>
      <c r="AG74" s="1"/>
      <c r="AH74" s="208"/>
      <c r="AI74" s="1"/>
      <c r="AJ74" s="1"/>
      <c r="AK74" s="1"/>
      <c r="AL74" s="1"/>
      <c r="AM74" s="1"/>
    </row>
    <row r="75" ht="15.75" customHeight="1">
      <c r="A75" s="56" t="s">
        <v>7299</v>
      </c>
      <c r="B75" s="56" t="s">
        <v>7300</v>
      </c>
      <c r="C75" s="56" t="str">
        <f>VLOOKUP(A75,'import Osmaniye'!A:P,3,0)</f>
        <v>DOĞRU</v>
      </c>
      <c r="D75" s="56" t="s">
        <v>1378</v>
      </c>
      <c r="E75" s="56">
        <f>VLOOKUP(A75,'import Osmaniye'!A:P,5,0)</f>
        <v>491</v>
      </c>
      <c r="F75" s="56">
        <f>VLOOKUP(A75,'import Osmaniye'!A:P,6,0)</f>
        <v>65</v>
      </c>
      <c r="G75" s="56">
        <f>VLOOKUP(A75,'import Osmaniye'!A:P,7,0)</f>
        <v>0</v>
      </c>
      <c r="H75" s="56">
        <f>VLOOKUP(A75,'import Osmaniye'!A:P,8,0)</f>
        <v>19</v>
      </c>
      <c r="I75" s="56">
        <f>VLOOKUP(A75,'import Osmaniye'!A:P,9,0)</f>
        <v>19</v>
      </c>
      <c r="J75" s="216">
        <f>VLOOKUP(A75,'import Osmaniye'!A:P,10,0)</f>
        <v>0</v>
      </c>
      <c r="K75" s="56" t="s">
        <v>20773</v>
      </c>
      <c r="L75" s="56">
        <v>5.425702969E9</v>
      </c>
      <c r="M75" s="56" t="s">
        <v>1350</v>
      </c>
      <c r="N75" s="56" t="s">
        <v>5525</v>
      </c>
      <c r="O75" s="56" t="s">
        <v>7302</v>
      </c>
      <c r="P75" s="217" t="str">
        <f>VLOOKUP(A75,'import Osmaniye'!A:P,16,0)</f>
        <v>Geleneksel</v>
      </c>
      <c r="Q75" s="218" t="b">
        <v>0</v>
      </c>
      <c r="R75" s="1" t="s">
        <v>39</v>
      </c>
      <c r="S75" s="1" t="s">
        <v>404</v>
      </c>
      <c r="T75" s="207" t="s">
        <v>7157</v>
      </c>
      <c r="U75" s="1"/>
      <c r="V75" s="208">
        <v>44606.0</v>
      </c>
      <c r="W75" s="208">
        <v>44607.0</v>
      </c>
      <c r="X75" s="1"/>
      <c r="Y75" s="1" t="s">
        <v>1353</v>
      </c>
      <c r="Z75" s="208">
        <v>44606.0</v>
      </c>
      <c r="AA75" s="1"/>
      <c r="AB75" s="208"/>
      <c r="AC75" s="1"/>
      <c r="AD75" s="208"/>
      <c r="AE75" s="1"/>
      <c r="AF75" s="208"/>
      <c r="AG75" s="1"/>
      <c r="AH75" s="208"/>
      <c r="AI75" s="1" t="s">
        <v>404</v>
      </c>
      <c r="AJ75" s="1"/>
      <c r="AK75" s="1"/>
      <c r="AL75" s="1"/>
      <c r="AM75" s="1"/>
    </row>
    <row r="76" ht="15.75" customHeight="1">
      <c r="A76" s="211" t="s">
        <v>20774</v>
      </c>
      <c r="B76" s="211" t="s">
        <v>20775</v>
      </c>
      <c r="C76" s="212" t="s">
        <v>2897</v>
      </c>
      <c r="D76" s="211" t="s">
        <v>1493</v>
      </c>
      <c r="E76" s="213">
        <v>25.0</v>
      </c>
      <c r="F76" s="213">
        <v>25.0</v>
      </c>
      <c r="G76" s="213">
        <v>0.0</v>
      </c>
      <c r="H76" s="213">
        <v>6.0</v>
      </c>
      <c r="I76" s="213">
        <v>6.0</v>
      </c>
      <c r="J76" s="214">
        <v>0.0</v>
      </c>
      <c r="K76" s="211" t="s">
        <v>20776</v>
      </c>
      <c r="L76" s="211">
        <v>5.050241767E9</v>
      </c>
      <c r="M76" s="211" t="s">
        <v>1350</v>
      </c>
      <c r="N76" s="211" t="s">
        <v>20535</v>
      </c>
      <c r="O76" s="211" t="s">
        <v>20777</v>
      </c>
      <c r="P76" s="211" t="s">
        <v>2137</v>
      </c>
      <c r="Q76" s="218" t="b">
        <v>0</v>
      </c>
      <c r="R76" s="1"/>
      <c r="S76" s="1"/>
      <c r="T76" s="1"/>
      <c r="U76" s="1"/>
      <c r="V76" s="208"/>
      <c r="W76" s="208"/>
      <c r="X76" s="1"/>
      <c r="Y76" s="1"/>
      <c r="Z76" s="208"/>
      <c r="AA76" s="1"/>
      <c r="AB76" s="208"/>
      <c r="AC76" s="1"/>
      <c r="AD76" s="208"/>
      <c r="AE76" s="1"/>
      <c r="AF76" s="208"/>
      <c r="AG76" s="1"/>
      <c r="AH76" s="208"/>
      <c r="AI76" s="1"/>
      <c r="AJ76" s="1"/>
      <c r="AK76" s="1"/>
      <c r="AL76" s="1"/>
      <c r="AM76" s="1"/>
    </row>
    <row r="77" ht="15.75" customHeight="1">
      <c r="A77" s="56" t="s">
        <v>7164</v>
      </c>
      <c r="B77" s="56" t="s">
        <v>7165</v>
      </c>
      <c r="C77" s="56" t="str">
        <f>VLOOKUP(A77,'import Osmaniye'!A:P,3,0)</f>
        <v>DOĞRU</v>
      </c>
      <c r="D77" s="56" t="s">
        <v>1370</v>
      </c>
      <c r="E77" s="56">
        <f>VLOOKUP(A77,'import Osmaniye'!A:P,5,0)</f>
        <v>230</v>
      </c>
      <c r="F77" s="56">
        <f>VLOOKUP(A77,'import Osmaniye'!A:P,6,0)</f>
        <v>7</v>
      </c>
      <c r="G77" s="56">
        <f>VLOOKUP(A77,'import Osmaniye'!A:P,7,0)</f>
        <v>0</v>
      </c>
      <c r="H77" s="56">
        <f>VLOOKUP(A77,'import Osmaniye'!A:P,8,0)</f>
        <v>2</v>
      </c>
      <c r="I77" s="56">
        <f>VLOOKUP(A77,'import Osmaniye'!A:P,9,0)</f>
        <v>2</v>
      </c>
      <c r="J77" s="216">
        <f>VLOOKUP(A77,'import Osmaniye'!A:P,10,0)</f>
        <v>0</v>
      </c>
      <c r="K77" s="56" t="s">
        <v>20605</v>
      </c>
      <c r="L77" s="56">
        <v>3.288128772E9</v>
      </c>
      <c r="M77" s="56" t="s">
        <v>1350</v>
      </c>
      <c r="N77" s="56" t="s">
        <v>20517</v>
      </c>
      <c r="O77" s="56" t="s">
        <v>7168</v>
      </c>
      <c r="P77" s="217" t="str">
        <f>VLOOKUP(A77,'import Osmaniye'!A:P,16,0)</f>
        <v>Geleneksel</v>
      </c>
      <c r="Q77" s="218" t="b">
        <v>0</v>
      </c>
      <c r="R77" s="1" t="s">
        <v>38</v>
      </c>
      <c r="S77" s="1" t="s">
        <v>167</v>
      </c>
      <c r="T77" s="207" t="s">
        <v>7157</v>
      </c>
      <c r="U77" s="614"/>
      <c r="V77" s="208">
        <v>44593.0</v>
      </c>
      <c r="W77" s="208">
        <v>44593.0</v>
      </c>
      <c r="X77" s="1"/>
      <c r="Y77" s="1" t="s">
        <v>1353</v>
      </c>
      <c r="Z77" s="208">
        <v>44593.0</v>
      </c>
      <c r="AA77" s="1"/>
      <c r="AB77" s="208"/>
      <c r="AC77" s="1"/>
      <c r="AD77" s="208"/>
      <c r="AE77" s="1"/>
      <c r="AF77" s="208"/>
      <c r="AG77" s="1"/>
      <c r="AH77" s="208"/>
      <c r="AI77" s="1" t="s">
        <v>167</v>
      </c>
      <c r="AJ77" s="1"/>
      <c r="AK77" s="1"/>
      <c r="AL77" s="1"/>
      <c r="AM77" s="1"/>
    </row>
    <row r="78" ht="15.75" customHeight="1">
      <c r="A78" s="56" t="s">
        <v>20778</v>
      </c>
      <c r="B78" s="56" t="s">
        <v>20779</v>
      </c>
      <c r="C78" s="56" t="str">
        <f>VLOOKUP(A78,'import Osmaniye'!A:P,3,0)</f>
        <v>DOĞRU</v>
      </c>
      <c r="D78" s="56" t="s">
        <v>1378</v>
      </c>
      <c r="E78" s="56">
        <f>VLOOKUP(A78,'import Osmaniye'!A:P,5,0)</f>
        <v>172</v>
      </c>
      <c r="F78" s="56" t="str">
        <f>VLOOKUP(A78,'import Osmaniye'!A:P,6,0)</f>
        <v/>
      </c>
      <c r="G78" s="56">
        <f>VLOOKUP(A78,'import Osmaniye'!A:P,7,0)</f>
        <v>0</v>
      </c>
      <c r="H78" s="56">
        <f>VLOOKUP(A78,'import Osmaniye'!A:P,8,0)</f>
        <v>10</v>
      </c>
      <c r="I78" s="56">
        <f>VLOOKUP(A78,'import Osmaniye'!A:P,9,0)</f>
        <v>10</v>
      </c>
      <c r="J78" s="216">
        <f>VLOOKUP(A78,'import Osmaniye'!A:P,10,0)</f>
        <v>0</v>
      </c>
      <c r="K78" s="56" t="s">
        <v>20780</v>
      </c>
      <c r="L78" s="56">
        <v>5.459575794E9</v>
      </c>
      <c r="M78" s="56" t="s">
        <v>1350</v>
      </c>
      <c r="N78" s="56" t="s">
        <v>2694</v>
      </c>
      <c r="O78" s="56" t="s">
        <v>20781</v>
      </c>
      <c r="P78" s="217" t="str">
        <f>VLOOKUP(A78,'import Osmaniye'!A:P,16,0)</f>
        <v>Geleneksel</v>
      </c>
      <c r="Q78" s="218" t="b">
        <v>0</v>
      </c>
      <c r="R78" s="1" t="s">
        <v>43</v>
      </c>
      <c r="S78" s="1"/>
      <c r="T78" s="1"/>
      <c r="U78" s="1" t="s">
        <v>7426</v>
      </c>
      <c r="V78" s="208"/>
      <c r="W78" s="208"/>
      <c r="X78" s="1"/>
      <c r="Y78" s="1" t="s">
        <v>43</v>
      </c>
      <c r="Z78" s="208">
        <v>44599.0</v>
      </c>
      <c r="AA78" s="1" t="s">
        <v>43</v>
      </c>
      <c r="AB78" s="208">
        <v>44603.0</v>
      </c>
      <c r="AC78" s="1" t="s">
        <v>43</v>
      </c>
      <c r="AD78" s="208">
        <v>44608.0</v>
      </c>
      <c r="AE78" s="1"/>
      <c r="AF78" s="208"/>
      <c r="AG78" s="1"/>
      <c r="AH78" s="208"/>
      <c r="AI78" s="1" t="s">
        <v>404</v>
      </c>
      <c r="AJ78" s="1" t="s">
        <v>571</v>
      </c>
      <c r="AK78" s="1" t="s">
        <v>100</v>
      </c>
      <c r="AL78" s="1"/>
      <c r="AM78" s="1"/>
    </row>
    <row r="79" ht="15.75" customHeight="1">
      <c r="A79" s="56" t="s">
        <v>7184</v>
      </c>
      <c r="B79" s="56" t="s">
        <v>7185</v>
      </c>
      <c r="C79" s="56" t="str">
        <f>VLOOKUP(A79,'import Osmaniye'!A:P,3,0)</f>
        <v>DOĞRU</v>
      </c>
      <c r="D79" s="56" t="s">
        <v>1767</v>
      </c>
      <c r="E79" s="56">
        <f>VLOOKUP(A79,'import Osmaniye'!A:P,5,0)</f>
        <v>2741</v>
      </c>
      <c r="F79" s="56">
        <f>VLOOKUP(A79,'import Osmaniye'!A:P,6,0)</f>
        <v>101</v>
      </c>
      <c r="G79" s="56">
        <f>VLOOKUP(A79,'import Osmaniye'!A:P,7,0)</f>
        <v>9</v>
      </c>
      <c r="H79" s="56">
        <f>VLOOKUP(A79,'import Osmaniye'!A:P,8,0)</f>
        <v>35</v>
      </c>
      <c r="I79" s="56">
        <f>VLOOKUP(A79,'import Osmaniye'!A:P,9,0)</f>
        <v>44</v>
      </c>
      <c r="J79" s="216">
        <f>VLOOKUP(A79,'import Osmaniye'!A:P,10,0)</f>
        <v>0.2</v>
      </c>
      <c r="K79" s="56" t="s">
        <v>20782</v>
      </c>
      <c r="L79" s="56">
        <v>5.32162628E9</v>
      </c>
      <c r="M79" s="56" t="s">
        <v>1350</v>
      </c>
      <c r="N79" s="56" t="s">
        <v>20517</v>
      </c>
      <c r="O79" s="56" t="s">
        <v>20783</v>
      </c>
      <c r="P79" s="217" t="str">
        <f>VLOOKUP(A79,'import Osmaniye'!A:P,16,0)</f>
        <v>Geleneksel</v>
      </c>
      <c r="Q79" s="218" t="b">
        <v>0</v>
      </c>
      <c r="R79" s="1" t="s">
        <v>38</v>
      </c>
      <c r="S79" s="1" t="s">
        <v>167</v>
      </c>
      <c r="T79" s="207" t="s">
        <v>7157</v>
      </c>
      <c r="V79" s="208">
        <v>44592.0</v>
      </c>
      <c r="W79" s="208">
        <v>44594.0</v>
      </c>
      <c r="X79" s="1"/>
      <c r="Y79" s="1" t="s">
        <v>1353</v>
      </c>
      <c r="Z79" s="208">
        <v>44592.0</v>
      </c>
      <c r="AA79" s="1"/>
      <c r="AB79" s="208"/>
      <c r="AC79" s="1"/>
      <c r="AD79" s="208"/>
      <c r="AE79" s="1"/>
      <c r="AF79" s="208"/>
      <c r="AG79" s="1"/>
      <c r="AH79" s="208"/>
      <c r="AI79" s="1" t="s">
        <v>167</v>
      </c>
      <c r="AJ79" s="1"/>
      <c r="AK79" s="1"/>
      <c r="AL79" s="1"/>
      <c r="AM79" s="1"/>
    </row>
    <row r="80" ht="15.75" customHeight="1">
      <c r="A80" s="56" t="s">
        <v>7263</v>
      </c>
      <c r="B80" s="56" t="s">
        <v>7264</v>
      </c>
      <c r="C80" s="56" t="str">
        <f>VLOOKUP(A80,'import Osmaniye'!A:P,3,0)</f>
        <v>DOĞRU</v>
      </c>
      <c r="D80" s="56" t="s">
        <v>1577</v>
      </c>
      <c r="E80" s="56">
        <f>VLOOKUP(A80,'import Osmaniye'!A:P,5,0)</f>
        <v>5242</v>
      </c>
      <c r="F80" s="56">
        <f>VLOOKUP(A80,'import Osmaniye'!A:P,6,0)</f>
        <v>338</v>
      </c>
      <c r="G80" s="56">
        <f>VLOOKUP(A80,'import Osmaniye'!A:P,7,0)</f>
        <v>10</v>
      </c>
      <c r="H80" s="56">
        <f>VLOOKUP(A80,'import Osmaniye'!A:P,8,0)</f>
        <v>79</v>
      </c>
      <c r="I80" s="56">
        <f>VLOOKUP(A80,'import Osmaniye'!A:P,9,0)</f>
        <v>89</v>
      </c>
      <c r="J80" s="216">
        <f>VLOOKUP(A80,'import Osmaniye'!A:P,10,0)</f>
        <v>0.11</v>
      </c>
      <c r="K80" s="56" t="s">
        <v>20784</v>
      </c>
      <c r="L80" s="56">
        <v>3.28825101E9</v>
      </c>
      <c r="M80" s="56" t="s">
        <v>1350</v>
      </c>
      <c r="N80" s="56" t="s">
        <v>5525</v>
      </c>
      <c r="O80" s="56" t="s">
        <v>7267</v>
      </c>
      <c r="P80" s="217" t="str">
        <f>VLOOKUP(A80,'import Osmaniye'!A:P,16,0)</f>
        <v>Geleneksel</v>
      </c>
      <c r="Q80" s="218" t="b">
        <v>1</v>
      </c>
      <c r="R80" s="1"/>
      <c r="S80" s="1" t="s">
        <v>610</v>
      </c>
      <c r="T80" s="207" t="s">
        <v>7157</v>
      </c>
      <c r="U80" s="1" t="s">
        <v>20785</v>
      </c>
      <c r="V80" s="208">
        <v>44601.0</v>
      </c>
      <c r="W80" s="208">
        <v>44602.0</v>
      </c>
      <c r="X80" s="1"/>
      <c r="Y80" s="1" t="s">
        <v>1353</v>
      </c>
      <c r="Z80" s="208">
        <v>44599.0</v>
      </c>
      <c r="AA80" s="1" t="s">
        <v>1353</v>
      </c>
      <c r="AB80" s="208">
        <v>44601.0</v>
      </c>
      <c r="AC80" s="1"/>
      <c r="AD80" s="208"/>
      <c r="AE80" s="1"/>
      <c r="AF80" s="208"/>
      <c r="AG80" s="1"/>
      <c r="AH80" s="208"/>
      <c r="AI80" s="1" t="s">
        <v>404</v>
      </c>
      <c r="AJ80" s="1" t="s">
        <v>610</v>
      </c>
      <c r="AK80" s="1"/>
      <c r="AL80" s="1"/>
      <c r="AM80" s="1"/>
    </row>
    <row r="81" ht="15.75" customHeight="1">
      <c r="A81" s="56" t="s">
        <v>20786</v>
      </c>
      <c r="B81" s="56" t="s">
        <v>20787</v>
      </c>
      <c r="C81" s="56" t="str">
        <f>VLOOKUP(A81,'import Osmaniye'!A:P,3,0)</f>
        <v>DOĞRU</v>
      </c>
      <c r="D81" s="56" t="s">
        <v>1364</v>
      </c>
      <c r="E81" s="56">
        <f>VLOOKUP(A81,'import Osmaniye'!A:P,5,0)</f>
        <v>210</v>
      </c>
      <c r="F81" s="56">
        <f>VLOOKUP(A81,'import Osmaniye'!A:P,6,0)</f>
        <v>22</v>
      </c>
      <c r="G81" s="56">
        <f>VLOOKUP(A81,'import Osmaniye'!A:P,7,0)</f>
        <v>7</v>
      </c>
      <c r="H81" s="56">
        <f>VLOOKUP(A81,'import Osmaniye'!A:P,8,0)</f>
        <v>41</v>
      </c>
      <c r="I81" s="56">
        <f>VLOOKUP(A81,'import Osmaniye'!A:P,9,0)</f>
        <v>48</v>
      </c>
      <c r="J81" s="216">
        <f>VLOOKUP(A81,'import Osmaniye'!A:P,10,0)</f>
        <v>0.15</v>
      </c>
      <c r="K81" s="56" t="s">
        <v>20788</v>
      </c>
      <c r="L81" s="56">
        <v>5.395165854E9</v>
      </c>
      <c r="M81" s="56" t="s">
        <v>20511</v>
      </c>
      <c r="N81" s="56" t="s">
        <v>3591</v>
      </c>
      <c r="O81" s="56" t="s">
        <v>20789</v>
      </c>
      <c r="P81" s="217" t="str">
        <f>VLOOKUP(A81,'import Osmaniye'!A:P,16,0)</f>
        <v>Geleneksel</v>
      </c>
      <c r="Q81" s="218" t="b">
        <v>0</v>
      </c>
      <c r="R81" s="1"/>
      <c r="S81" s="1"/>
      <c r="T81" s="1"/>
      <c r="U81" s="1"/>
      <c r="V81" s="208"/>
      <c r="W81" s="208"/>
      <c r="X81" s="1"/>
      <c r="Y81" s="1"/>
      <c r="Z81" s="208"/>
      <c r="AA81" s="1"/>
      <c r="AB81" s="208"/>
      <c r="AC81" s="1"/>
      <c r="AD81" s="208"/>
      <c r="AE81" s="1"/>
      <c r="AF81" s="208"/>
      <c r="AG81" s="1"/>
      <c r="AH81" s="208"/>
      <c r="AI81" s="1"/>
      <c r="AJ81" s="1"/>
      <c r="AK81" s="1"/>
      <c r="AL81" s="1"/>
      <c r="AM81" s="1"/>
    </row>
    <row r="82" ht="15.75" customHeight="1">
      <c r="A82" s="56" t="s">
        <v>7198</v>
      </c>
      <c r="B82" s="56" t="s">
        <v>7199</v>
      </c>
      <c r="C82" s="56" t="str">
        <f>VLOOKUP(A82,'import Osmaniye'!A:P,3,0)</f>
        <v>DOĞRU</v>
      </c>
      <c r="D82" s="56" t="s">
        <v>1364</v>
      </c>
      <c r="E82" s="56">
        <f>VLOOKUP(A82,'import Osmaniye'!A:P,5,0)</f>
        <v>910</v>
      </c>
      <c r="F82" s="56">
        <f>VLOOKUP(A82,'import Osmaniye'!A:P,6,0)</f>
        <v>69</v>
      </c>
      <c r="G82" s="56">
        <f>VLOOKUP(A82,'import Osmaniye'!A:P,7,0)</f>
        <v>13</v>
      </c>
      <c r="H82" s="56">
        <f>VLOOKUP(A82,'import Osmaniye'!A:P,8,0)</f>
        <v>7</v>
      </c>
      <c r="I82" s="56">
        <f>VLOOKUP(A82,'import Osmaniye'!A:P,9,0)</f>
        <v>20</v>
      </c>
      <c r="J82" s="216">
        <f>VLOOKUP(A82,'import Osmaniye'!A:P,10,0)</f>
        <v>0.65</v>
      </c>
      <c r="K82" s="56" t="s">
        <v>20790</v>
      </c>
      <c r="L82" s="56">
        <v>5.526354889E9</v>
      </c>
      <c r="M82" s="56" t="s">
        <v>1350</v>
      </c>
      <c r="N82" s="56" t="s">
        <v>20535</v>
      </c>
      <c r="O82" s="56" t="s">
        <v>7202</v>
      </c>
      <c r="P82" s="217" t="str">
        <f>VLOOKUP(A82,'import Osmaniye'!A:P,16,0)</f>
        <v>Geleneksel</v>
      </c>
      <c r="Q82" s="218" t="b">
        <v>0</v>
      </c>
      <c r="R82" s="1" t="s">
        <v>38</v>
      </c>
      <c r="S82" s="1" t="s">
        <v>66</v>
      </c>
      <c r="T82" s="207" t="s">
        <v>7157</v>
      </c>
      <c r="U82" s="1" t="s">
        <v>20791</v>
      </c>
      <c r="V82" s="208">
        <v>44594.0</v>
      </c>
      <c r="W82" s="208">
        <v>44595.0</v>
      </c>
      <c r="X82" s="1"/>
      <c r="Y82" s="1" t="s">
        <v>1353</v>
      </c>
      <c r="Z82" s="208">
        <v>44594.0</v>
      </c>
      <c r="AA82" s="1"/>
      <c r="AB82" s="208"/>
      <c r="AC82" s="1"/>
      <c r="AD82" s="208"/>
      <c r="AE82" s="1"/>
      <c r="AF82" s="208"/>
      <c r="AG82" s="1"/>
      <c r="AH82" s="208"/>
      <c r="AI82" s="1" t="s">
        <v>66</v>
      </c>
      <c r="AJ82" s="1"/>
      <c r="AK82" s="1"/>
      <c r="AL82" s="1"/>
      <c r="AM82" s="1"/>
    </row>
    <row r="83" ht="15.75" customHeight="1">
      <c r="A83" s="56" t="s">
        <v>7257</v>
      </c>
      <c r="B83" s="56" t="s">
        <v>7258</v>
      </c>
      <c r="C83" s="56" t="str">
        <f>VLOOKUP(A83,'import Osmaniye'!A:P,3,0)</f>
        <v>DOĞRU</v>
      </c>
      <c r="D83" s="56" t="s">
        <v>2299</v>
      </c>
      <c r="E83" s="56">
        <f>VLOOKUP(A83,'import Osmaniye'!A:P,5,0)</f>
        <v>179</v>
      </c>
      <c r="F83" s="56" t="str">
        <f>VLOOKUP(A83,'import Osmaniye'!A:P,6,0)</f>
        <v/>
      </c>
      <c r="G83" s="56">
        <f>VLOOKUP(A83,'import Osmaniye'!A:P,7,0)</f>
        <v>10</v>
      </c>
      <c r="H83" s="56">
        <f>VLOOKUP(A83,'import Osmaniye'!A:P,8,0)</f>
        <v>23</v>
      </c>
      <c r="I83" s="56">
        <f>VLOOKUP(A83,'import Osmaniye'!A:P,9,0)</f>
        <v>33</v>
      </c>
      <c r="J83" s="216">
        <f>VLOOKUP(A83,'import Osmaniye'!A:P,10,0)</f>
        <v>0.3</v>
      </c>
      <c r="K83" s="56" t="s">
        <v>20792</v>
      </c>
      <c r="L83" s="56">
        <v>3.288262016E9</v>
      </c>
      <c r="M83" s="56" t="s">
        <v>1350</v>
      </c>
      <c r="N83" s="56" t="s">
        <v>20535</v>
      </c>
      <c r="O83" s="56" t="s">
        <v>7261</v>
      </c>
      <c r="P83" s="217" t="str">
        <f>VLOOKUP(A83,'import Osmaniye'!A:P,16,0)</f>
        <v>Geleneksel</v>
      </c>
      <c r="Q83" s="218" t="b">
        <v>0</v>
      </c>
      <c r="R83" s="1" t="s">
        <v>38</v>
      </c>
      <c r="S83" s="1" t="s">
        <v>610</v>
      </c>
      <c r="T83" s="207" t="s">
        <v>7157</v>
      </c>
      <c r="V83" s="208">
        <v>44601.0</v>
      </c>
      <c r="W83" s="208">
        <v>44602.0</v>
      </c>
      <c r="X83" s="1"/>
      <c r="Y83" s="1" t="s">
        <v>1353</v>
      </c>
      <c r="Z83" s="208">
        <v>44599.0</v>
      </c>
      <c r="AA83" s="1" t="s">
        <v>1353</v>
      </c>
      <c r="AB83" s="208">
        <v>44601.0</v>
      </c>
      <c r="AC83" s="1"/>
      <c r="AD83" s="208"/>
      <c r="AE83" s="1"/>
      <c r="AF83" s="208"/>
      <c r="AG83" s="1"/>
      <c r="AH83" s="208"/>
      <c r="AI83" s="1" t="s">
        <v>404</v>
      </c>
      <c r="AJ83" s="1" t="s">
        <v>610</v>
      </c>
      <c r="AK83" s="1"/>
      <c r="AL83" s="1"/>
      <c r="AM83" s="1"/>
    </row>
    <row r="84" ht="15.75" customHeight="1">
      <c r="A84" s="56" t="s">
        <v>20793</v>
      </c>
      <c r="B84" s="56" t="s">
        <v>20794</v>
      </c>
      <c r="C84" s="56" t="str">
        <f>VLOOKUP(A84,'import Osmaniye'!A:P,3,0)</f>
        <v>DOĞRU</v>
      </c>
      <c r="D84" s="56" t="s">
        <v>2199</v>
      </c>
      <c r="E84" s="56">
        <f>VLOOKUP(A84,'import Osmaniye'!A:P,5,0)</f>
        <v>1102</v>
      </c>
      <c r="F84" s="56">
        <f>VLOOKUP(A84,'import Osmaniye'!A:P,6,0)</f>
        <v>44</v>
      </c>
      <c r="G84" s="56">
        <f>VLOOKUP(A84,'import Osmaniye'!A:P,7,0)</f>
        <v>0</v>
      </c>
      <c r="H84" s="56">
        <f>VLOOKUP(A84,'import Osmaniye'!A:P,8,0)</f>
        <v>27</v>
      </c>
      <c r="I84" s="56">
        <f>VLOOKUP(A84,'import Osmaniye'!A:P,9,0)</f>
        <v>27</v>
      </c>
      <c r="J84" s="216">
        <f>VLOOKUP(A84,'import Osmaniye'!A:P,10,0)</f>
        <v>0</v>
      </c>
      <c r="K84" s="56" t="s">
        <v>20795</v>
      </c>
      <c r="L84" s="56">
        <v>5.304729081E9</v>
      </c>
      <c r="M84" s="56" t="s">
        <v>20511</v>
      </c>
      <c r="N84" s="56" t="s">
        <v>20523</v>
      </c>
      <c r="O84" s="56" t="s">
        <v>20796</v>
      </c>
      <c r="P84" s="217" t="str">
        <f>VLOOKUP(A84,'import Osmaniye'!A:P,16,0)</f>
        <v>Geleneksel</v>
      </c>
      <c r="Q84" s="218" t="b">
        <v>0</v>
      </c>
      <c r="R84" s="1"/>
      <c r="S84" s="1"/>
      <c r="T84" s="1"/>
      <c r="V84" s="208"/>
      <c r="W84" s="208"/>
      <c r="X84" s="1"/>
      <c r="Y84" s="1"/>
      <c r="Z84" s="208"/>
      <c r="AA84" s="1"/>
      <c r="AB84" s="208"/>
      <c r="AC84" s="1"/>
      <c r="AD84" s="208"/>
      <c r="AE84" s="1"/>
      <c r="AF84" s="208"/>
      <c r="AG84" s="1"/>
      <c r="AH84" s="208"/>
      <c r="AI84" s="1"/>
      <c r="AJ84" s="1"/>
      <c r="AK84" s="1"/>
      <c r="AL84" s="1"/>
      <c r="AM84" s="1"/>
    </row>
    <row r="85" ht="15.75" customHeight="1">
      <c r="A85" s="56" t="s">
        <v>20797</v>
      </c>
      <c r="B85" s="56" t="s">
        <v>20798</v>
      </c>
      <c r="C85" s="56" t="str">
        <f>VLOOKUP(A85,'import Osmaniye'!A:P,3,0)</f>
        <v>DOĞRU</v>
      </c>
      <c r="D85" s="56" t="s">
        <v>1827</v>
      </c>
      <c r="E85" s="56">
        <f>VLOOKUP(A85,'import Osmaniye'!A:P,5,0)</f>
        <v>184</v>
      </c>
      <c r="F85" s="56">
        <f>VLOOKUP(A85,'import Osmaniye'!A:P,6,0)</f>
        <v>29</v>
      </c>
      <c r="G85" s="56">
        <f>VLOOKUP(A85,'import Osmaniye'!A:P,7,0)</f>
        <v>0</v>
      </c>
      <c r="H85" s="56">
        <f>VLOOKUP(A85,'import Osmaniye'!A:P,8,0)</f>
        <v>10</v>
      </c>
      <c r="I85" s="56">
        <f>VLOOKUP(A85,'import Osmaniye'!A:P,9,0)</f>
        <v>10</v>
      </c>
      <c r="J85" s="216">
        <f>VLOOKUP(A85,'import Osmaniye'!A:P,10,0)</f>
        <v>0</v>
      </c>
      <c r="K85" s="56" t="s">
        <v>20799</v>
      </c>
      <c r="L85" s="56">
        <v>5.443214232E9</v>
      </c>
      <c r="M85" s="56" t="s">
        <v>1350</v>
      </c>
      <c r="N85" s="56" t="s">
        <v>20584</v>
      </c>
      <c r="O85" s="56" t="s">
        <v>20800</v>
      </c>
      <c r="P85" s="217" t="str">
        <f>VLOOKUP(A85,'import Osmaniye'!A:P,16,0)</f>
        <v>Geleneksel</v>
      </c>
      <c r="Q85" s="218" t="b">
        <v>0</v>
      </c>
      <c r="R85" s="1" t="s">
        <v>29</v>
      </c>
      <c r="S85" s="1"/>
      <c r="T85" s="1"/>
      <c r="V85" s="208"/>
      <c r="W85" s="208"/>
      <c r="X85" s="1"/>
      <c r="Y85" s="1" t="s">
        <v>1475</v>
      </c>
      <c r="Z85" s="208">
        <v>44596.0</v>
      </c>
      <c r="AA85" s="1" t="s">
        <v>1353</v>
      </c>
      <c r="AB85" s="208">
        <v>44606.0</v>
      </c>
      <c r="AC85" s="1"/>
      <c r="AD85" s="208"/>
      <c r="AE85" s="1"/>
      <c r="AF85" s="208"/>
      <c r="AG85" s="1"/>
      <c r="AH85" s="208"/>
      <c r="AI85" s="1" t="s">
        <v>128</v>
      </c>
      <c r="AJ85" s="1" t="s">
        <v>404</v>
      </c>
      <c r="AK85" s="1"/>
      <c r="AL85" s="1"/>
      <c r="AM85" s="1"/>
    </row>
    <row r="86" ht="15.75" customHeight="1">
      <c r="A86" s="56" t="s">
        <v>7128</v>
      </c>
      <c r="B86" s="56" t="s">
        <v>7129</v>
      </c>
      <c r="C86" s="56" t="str">
        <f>VLOOKUP(A86,'import Osmaniye'!A:P,3,0)</f>
        <v>DOĞRU</v>
      </c>
      <c r="D86" s="56" t="s">
        <v>1443</v>
      </c>
      <c r="E86" s="56">
        <f>VLOOKUP(A86,'import Osmaniye'!A:P,5,0)</f>
        <v>2107</v>
      </c>
      <c r="F86" s="56">
        <f>VLOOKUP(A86,'import Osmaniye'!A:P,6,0)</f>
        <v>220</v>
      </c>
      <c r="G86" s="56">
        <f>VLOOKUP(A86,'import Osmaniye'!A:P,7,0)</f>
        <v>12</v>
      </c>
      <c r="H86" s="56">
        <f>VLOOKUP(A86,'import Osmaniye'!A:P,8,0)</f>
        <v>65</v>
      </c>
      <c r="I86" s="56">
        <f>VLOOKUP(A86,'import Osmaniye'!A:P,9,0)</f>
        <v>77</v>
      </c>
      <c r="J86" s="216">
        <f>VLOOKUP(A86,'import Osmaniye'!A:P,10,0)</f>
        <v>0.16</v>
      </c>
      <c r="K86" s="56" t="s">
        <v>20801</v>
      </c>
      <c r="L86" s="56">
        <v>3.288252525E9</v>
      </c>
      <c r="M86" s="56" t="s">
        <v>1350</v>
      </c>
      <c r="N86" s="56" t="s">
        <v>20528</v>
      </c>
      <c r="O86" s="56" t="s">
        <v>7132</v>
      </c>
      <c r="P86" s="217" t="str">
        <f>VLOOKUP(A86,'import Osmaniye'!A:P,16,0)</f>
        <v>Geleneksel</v>
      </c>
      <c r="Q86" s="218" t="b">
        <v>0</v>
      </c>
      <c r="R86" s="1" t="s">
        <v>38</v>
      </c>
      <c r="S86" s="1" t="s">
        <v>73</v>
      </c>
      <c r="T86" s="207" t="s">
        <v>7114</v>
      </c>
      <c r="U86" s="1" t="s">
        <v>20802</v>
      </c>
      <c r="V86" s="208"/>
      <c r="W86" s="208"/>
      <c r="X86" s="1"/>
      <c r="Y86" s="1" t="s">
        <v>31</v>
      </c>
      <c r="Z86" s="208">
        <v>44526.0</v>
      </c>
      <c r="AA86" s="1" t="s">
        <v>1475</v>
      </c>
      <c r="AB86" s="208">
        <v>44532.0</v>
      </c>
      <c r="AC86" s="1" t="s">
        <v>1353</v>
      </c>
      <c r="AD86" s="208">
        <v>44532.0</v>
      </c>
      <c r="AE86" s="1"/>
      <c r="AF86" s="208"/>
      <c r="AG86" s="1"/>
      <c r="AH86" s="208"/>
      <c r="AI86" s="1" t="s">
        <v>610</v>
      </c>
      <c r="AJ86" s="1" t="s">
        <v>73</v>
      </c>
      <c r="AK86" s="1" t="s">
        <v>73</v>
      </c>
      <c r="AL86" s="1"/>
      <c r="AM86" s="1"/>
    </row>
    <row r="87" ht="15.75" customHeight="1">
      <c r="A87" s="56" t="s">
        <v>20803</v>
      </c>
      <c r="B87" s="56" t="s">
        <v>20804</v>
      </c>
      <c r="C87" s="56" t="str">
        <f>VLOOKUP(A87,'import Osmaniye'!A:P,3,0)</f>
        <v>YANLIŞ</v>
      </c>
      <c r="D87" s="56" t="s">
        <v>1364</v>
      </c>
      <c r="E87" s="56">
        <f>VLOOKUP(A87,'import Osmaniye'!A:P,5,0)</f>
        <v>4</v>
      </c>
      <c r="F87" s="56" t="str">
        <f>VLOOKUP(A87,'import Osmaniye'!A:P,6,0)</f>
        <v/>
      </c>
      <c r="G87" s="56">
        <f>VLOOKUP(A87,'import Osmaniye'!A:P,7,0)</f>
        <v>1</v>
      </c>
      <c r="H87" s="56">
        <f>VLOOKUP(A87,'import Osmaniye'!A:P,8,0)</f>
        <v>36</v>
      </c>
      <c r="I87" s="56">
        <f>VLOOKUP(A87,'import Osmaniye'!A:P,9,0)</f>
        <v>37</v>
      </c>
      <c r="J87" s="216">
        <f>VLOOKUP(A87,'import Osmaniye'!A:P,10,0)</f>
        <v>0.03</v>
      </c>
      <c r="K87" s="56" t="s">
        <v>20805</v>
      </c>
      <c r="L87" s="56">
        <v>5.01250338E9</v>
      </c>
      <c r="M87" s="56" t="s">
        <v>1350</v>
      </c>
      <c r="N87" s="56" t="s">
        <v>2694</v>
      </c>
      <c r="O87" s="56" t="s">
        <v>20806</v>
      </c>
      <c r="P87" s="217" t="str">
        <f>VLOOKUP(A87,'import Osmaniye'!A:P,16,0)</f>
        <v>Geleneksel</v>
      </c>
      <c r="Q87" s="218" t="b">
        <v>0</v>
      </c>
      <c r="R87" s="1" t="s">
        <v>43</v>
      </c>
      <c r="S87" s="1"/>
      <c r="T87" s="1"/>
      <c r="U87" s="1"/>
      <c r="V87" s="208"/>
      <c r="W87" s="208"/>
      <c r="X87" s="1"/>
      <c r="Y87" s="1" t="s">
        <v>43</v>
      </c>
      <c r="Z87" s="208">
        <v>44645.0</v>
      </c>
      <c r="AA87" s="1"/>
      <c r="AB87" s="208"/>
      <c r="AC87" s="1"/>
      <c r="AD87" s="208"/>
      <c r="AE87" s="1"/>
      <c r="AF87" s="208"/>
      <c r="AG87" s="1"/>
      <c r="AH87" s="208"/>
      <c r="AI87" s="1" t="s">
        <v>404</v>
      </c>
      <c r="AJ87" s="1"/>
      <c r="AK87" s="1"/>
      <c r="AL87" s="1"/>
      <c r="AM87" s="1"/>
    </row>
    <row r="88" ht="15.75" customHeight="1">
      <c r="A88" s="56" t="s">
        <v>20807</v>
      </c>
      <c r="B88" s="56" t="s">
        <v>20808</v>
      </c>
      <c r="C88" s="56" t="str">
        <f>VLOOKUP(A88,'import Osmaniye'!A:P,3,0)</f>
        <v>DOĞRU</v>
      </c>
      <c r="D88" s="56" t="s">
        <v>1356</v>
      </c>
      <c r="E88" s="56">
        <f>VLOOKUP(A88,'import Osmaniye'!A:P,5,0)</f>
        <v>286</v>
      </c>
      <c r="F88" s="56">
        <f>VLOOKUP(A88,'import Osmaniye'!A:P,6,0)</f>
        <v>53</v>
      </c>
      <c r="G88" s="56">
        <f>VLOOKUP(A88,'import Osmaniye'!A:P,7,0)</f>
        <v>0</v>
      </c>
      <c r="H88" s="56">
        <f>VLOOKUP(A88,'import Osmaniye'!A:P,8,0)</f>
        <v>25</v>
      </c>
      <c r="I88" s="56">
        <f>VLOOKUP(A88,'import Osmaniye'!A:P,9,0)</f>
        <v>25</v>
      </c>
      <c r="J88" s="216">
        <f>VLOOKUP(A88,'import Osmaniye'!A:P,10,0)</f>
        <v>0</v>
      </c>
      <c r="K88" s="56" t="s">
        <v>20809</v>
      </c>
      <c r="L88" s="56">
        <v>5.4326105E9</v>
      </c>
      <c r="M88" s="56" t="s">
        <v>20511</v>
      </c>
      <c r="N88" s="56" t="s">
        <v>20611</v>
      </c>
      <c r="O88" s="56" t="s">
        <v>20810</v>
      </c>
      <c r="P88" s="217" t="str">
        <f>VLOOKUP(A88,'import Osmaniye'!A:P,16,0)</f>
        <v>Geleneksel</v>
      </c>
      <c r="Q88" s="218" t="b">
        <v>0</v>
      </c>
      <c r="R88" s="1"/>
      <c r="S88" s="1"/>
      <c r="T88" s="1"/>
      <c r="U88" s="1"/>
      <c r="V88" s="208"/>
      <c r="W88" s="208"/>
      <c r="X88" s="1"/>
      <c r="Y88" s="1"/>
      <c r="Z88" s="208"/>
      <c r="AA88" s="1"/>
      <c r="AB88" s="208"/>
      <c r="AC88" s="1"/>
      <c r="AD88" s="208"/>
      <c r="AE88" s="1"/>
      <c r="AF88" s="208"/>
      <c r="AG88" s="1"/>
      <c r="AH88" s="208"/>
      <c r="AI88" s="1"/>
      <c r="AJ88" s="1"/>
      <c r="AK88" s="1"/>
      <c r="AL88" s="1"/>
      <c r="AM88" s="1"/>
    </row>
    <row r="89" ht="15.75" customHeight="1">
      <c r="A89" s="56" t="s">
        <v>7203</v>
      </c>
      <c r="B89" s="56" t="s">
        <v>7204</v>
      </c>
      <c r="C89" s="56" t="str">
        <f>VLOOKUP(A89,'import Osmaniye'!A:P,3,0)</f>
        <v>DOĞRU</v>
      </c>
      <c r="D89" s="56" t="s">
        <v>1385</v>
      </c>
      <c r="E89" s="56">
        <f>VLOOKUP(A89,'import Osmaniye'!A:P,5,0)</f>
        <v>656</v>
      </c>
      <c r="F89" s="56" t="str">
        <f>VLOOKUP(A89,'import Osmaniye'!A:P,6,0)</f>
        <v/>
      </c>
      <c r="G89" s="56">
        <f>VLOOKUP(A89,'import Osmaniye'!A:P,7,0)</f>
        <v>0</v>
      </c>
      <c r="H89" s="56">
        <f>VLOOKUP(A89,'import Osmaniye'!A:P,8,0)</f>
        <v>19</v>
      </c>
      <c r="I89" s="56">
        <f>VLOOKUP(A89,'import Osmaniye'!A:P,9,0)</f>
        <v>19</v>
      </c>
      <c r="J89" s="216">
        <f>VLOOKUP(A89,'import Osmaniye'!A:P,10,0)</f>
        <v>0</v>
      </c>
      <c r="K89" s="56" t="s">
        <v>20811</v>
      </c>
      <c r="L89" s="56">
        <v>5.526795496E9</v>
      </c>
      <c r="M89" s="56" t="s">
        <v>1350</v>
      </c>
      <c r="N89" s="56" t="s">
        <v>20535</v>
      </c>
      <c r="O89" s="56" t="s">
        <v>7206</v>
      </c>
      <c r="P89" s="217" t="str">
        <f>VLOOKUP(A89,'import Osmaniye'!A:P,16,0)</f>
        <v>Geleneksel</v>
      </c>
      <c r="Q89" s="218" t="b">
        <v>0</v>
      </c>
      <c r="R89" s="1" t="s">
        <v>39</v>
      </c>
      <c r="S89" s="1" t="s">
        <v>66</v>
      </c>
      <c r="T89" s="207" t="s">
        <v>7157</v>
      </c>
      <c r="V89" s="208">
        <v>44594.0</v>
      </c>
      <c r="W89" s="208">
        <v>44595.0</v>
      </c>
      <c r="X89" s="1"/>
      <c r="Y89" s="1" t="s">
        <v>1353</v>
      </c>
      <c r="Z89" s="208">
        <v>44594.0</v>
      </c>
      <c r="AA89" s="1"/>
      <c r="AB89" s="208"/>
      <c r="AC89" s="1"/>
      <c r="AD89" s="208"/>
      <c r="AE89" s="1"/>
      <c r="AF89" s="208"/>
      <c r="AG89" s="1"/>
      <c r="AH89" s="208"/>
      <c r="AI89" s="1" t="s">
        <v>66</v>
      </c>
      <c r="AJ89" s="1"/>
      <c r="AK89" s="1"/>
      <c r="AL89" s="1"/>
      <c r="AM89" s="1"/>
    </row>
    <row r="90" ht="15.75" customHeight="1">
      <c r="A90" s="56" t="s">
        <v>7213</v>
      </c>
      <c r="B90" s="56" t="s">
        <v>7214</v>
      </c>
      <c r="C90" s="56" t="str">
        <f>VLOOKUP(A90,'import Osmaniye'!A:P,3,0)</f>
        <v>DOĞRU</v>
      </c>
      <c r="D90" s="56" t="s">
        <v>1378</v>
      </c>
      <c r="E90" s="56">
        <f>VLOOKUP(A90,'import Osmaniye'!A:P,5,0)</f>
        <v>884</v>
      </c>
      <c r="F90" s="56">
        <f>VLOOKUP(A90,'import Osmaniye'!A:P,6,0)</f>
        <v>29</v>
      </c>
      <c r="G90" s="56">
        <f>VLOOKUP(A90,'import Osmaniye'!A:P,7,0)</f>
        <v>5</v>
      </c>
      <c r="H90" s="56">
        <f>VLOOKUP(A90,'import Osmaniye'!A:P,8,0)</f>
        <v>6</v>
      </c>
      <c r="I90" s="56">
        <f>VLOOKUP(A90,'import Osmaniye'!A:P,9,0)</f>
        <v>11</v>
      </c>
      <c r="J90" s="216">
        <f>VLOOKUP(A90,'import Osmaniye'!A:P,10,0)</f>
        <v>0.45</v>
      </c>
      <c r="K90" s="56" t="s">
        <v>20812</v>
      </c>
      <c r="L90" s="56">
        <v>5.322338115E9</v>
      </c>
      <c r="M90" s="56" t="s">
        <v>1350</v>
      </c>
      <c r="N90" s="56" t="s">
        <v>20535</v>
      </c>
      <c r="O90" s="56" t="s">
        <v>7216</v>
      </c>
      <c r="P90" s="217" t="str">
        <f>VLOOKUP(A90,'import Osmaniye'!A:P,16,0)</f>
        <v>Geleneksel</v>
      </c>
      <c r="Q90" s="218" t="b">
        <v>0</v>
      </c>
      <c r="R90" s="1" t="s">
        <v>38</v>
      </c>
      <c r="S90" s="1" t="s">
        <v>610</v>
      </c>
      <c r="T90" s="207" t="s">
        <v>7157</v>
      </c>
      <c r="U90" s="1" t="s">
        <v>2373</v>
      </c>
      <c r="V90" s="208">
        <v>44607.0</v>
      </c>
      <c r="W90" s="208">
        <v>44608.0</v>
      </c>
      <c r="X90" s="1"/>
      <c r="Y90" s="1" t="s">
        <v>1353</v>
      </c>
      <c r="Z90" s="208">
        <v>44594.0</v>
      </c>
      <c r="AA90" s="1" t="s">
        <v>1353</v>
      </c>
      <c r="AB90" s="208">
        <v>44607.0</v>
      </c>
      <c r="AC90" s="1"/>
      <c r="AD90" s="208"/>
      <c r="AE90" s="1"/>
      <c r="AF90" s="208"/>
      <c r="AG90" s="1"/>
      <c r="AH90" s="208"/>
      <c r="AI90" s="1" t="s">
        <v>66</v>
      </c>
      <c r="AJ90" s="1" t="s">
        <v>610</v>
      </c>
      <c r="AK90" s="1"/>
      <c r="AL90" s="1"/>
      <c r="AM90" s="1"/>
    </row>
    <row r="91" ht="15.75" customHeight="1">
      <c r="A91" s="56" t="s">
        <v>7322</v>
      </c>
      <c r="B91" s="56" t="s">
        <v>7323</v>
      </c>
      <c r="C91" s="56" t="str">
        <f>VLOOKUP(A91,'import Osmaniye'!A:P,3,0)</f>
        <v>DOĞRU</v>
      </c>
      <c r="D91" s="56" t="s">
        <v>1370</v>
      </c>
      <c r="E91" s="56">
        <f>VLOOKUP(A91,'import Osmaniye'!A:P,5,0)</f>
        <v>85</v>
      </c>
      <c r="F91" s="56" t="str">
        <f>VLOOKUP(A91,'import Osmaniye'!A:P,6,0)</f>
        <v/>
      </c>
      <c r="G91" s="56">
        <f>VLOOKUP(A91,'import Osmaniye'!A:P,7,0)</f>
        <v>7</v>
      </c>
      <c r="H91" s="56">
        <f>VLOOKUP(A91,'import Osmaniye'!A:P,8,0)</f>
        <v>2</v>
      </c>
      <c r="I91" s="56">
        <f>VLOOKUP(A91,'import Osmaniye'!A:P,9,0)</f>
        <v>9</v>
      </c>
      <c r="J91" s="216">
        <f>VLOOKUP(A91,'import Osmaniye'!A:P,10,0)</f>
        <v>0.78</v>
      </c>
      <c r="K91" s="56" t="s">
        <v>20813</v>
      </c>
      <c r="L91" s="56">
        <v>5.443737767E9</v>
      </c>
      <c r="M91" s="56" t="s">
        <v>1350</v>
      </c>
      <c r="N91" s="56" t="s">
        <v>20517</v>
      </c>
      <c r="O91" s="56" t="s">
        <v>7325</v>
      </c>
      <c r="P91" s="217" t="str">
        <f>VLOOKUP(A91,'import Osmaniye'!A:P,16,0)</f>
        <v>Geleneksel</v>
      </c>
      <c r="Q91" s="218" t="b">
        <v>0</v>
      </c>
      <c r="R91" s="1" t="s">
        <v>38</v>
      </c>
      <c r="S91" s="1" t="s">
        <v>100</v>
      </c>
      <c r="T91" s="2" t="s">
        <v>7157</v>
      </c>
      <c r="U91" s="1" t="s">
        <v>20814</v>
      </c>
      <c r="V91" s="208">
        <v>44608.0</v>
      </c>
      <c r="W91" s="208">
        <v>44609.0</v>
      </c>
      <c r="X91" s="1"/>
      <c r="Y91" s="1" t="s">
        <v>43</v>
      </c>
      <c r="Z91" s="208">
        <v>44603.0</v>
      </c>
      <c r="AA91" s="1" t="s">
        <v>1353</v>
      </c>
      <c r="AB91" s="208">
        <v>44608.0</v>
      </c>
      <c r="AC91" s="1"/>
      <c r="AD91" s="208"/>
      <c r="AE91" s="1"/>
      <c r="AF91" s="208"/>
      <c r="AG91" s="1"/>
      <c r="AH91" s="208"/>
      <c r="AI91" s="1" t="s">
        <v>571</v>
      </c>
      <c r="AJ91" s="1" t="s">
        <v>100</v>
      </c>
      <c r="AK91" s="1"/>
      <c r="AL91" s="1"/>
      <c r="AM91" s="1"/>
    </row>
    <row r="92" ht="15.75" customHeight="1">
      <c r="A92" s="56" t="s">
        <v>7150</v>
      </c>
      <c r="B92" s="56" t="s">
        <v>7151</v>
      </c>
      <c r="C92" s="56" t="str">
        <f>VLOOKUP(A92,'import Osmaniye'!A:P,3,0)</f>
        <v>DOĞRU</v>
      </c>
      <c r="D92" s="56" t="s">
        <v>1356</v>
      </c>
      <c r="E92" s="56">
        <f>VLOOKUP(A92,'import Osmaniye'!A:P,5,0)</f>
        <v>249</v>
      </c>
      <c r="F92" s="56">
        <f>VLOOKUP(A92,'import Osmaniye'!A:P,6,0)</f>
        <v>4</v>
      </c>
      <c r="G92" s="56">
        <f>VLOOKUP(A92,'import Osmaniye'!A:P,7,0)</f>
        <v>0</v>
      </c>
      <c r="H92" s="56">
        <f>VLOOKUP(A92,'import Osmaniye'!A:P,8,0)</f>
        <v>5</v>
      </c>
      <c r="I92" s="56">
        <f>VLOOKUP(A92,'import Osmaniye'!A:P,9,0)</f>
        <v>5</v>
      </c>
      <c r="J92" s="216">
        <f>VLOOKUP(A92,'import Osmaniye'!A:P,10,0)</f>
        <v>0</v>
      </c>
      <c r="K92" s="56" t="s">
        <v>20815</v>
      </c>
      <c r="L92" s="56">
        <v>5.412260712E9</v>
      </c>
      <c r="M92" s="56" t="s">
        <v>1350</v>
      </c>
      <c r="N92" s="56" t="s">
        <v>20528</v>
      </c>
      <c r="O92" s="56" t="s">
        <v>7153</v>
      </c>
      <c r="P92" s="217" t="str">
        <f>VLOOKUP(A92,'import Osmaniye'!A:P,16,0)</f>
        <v>Geleneksel</v>
      </c>
      <c r="Q92" s="218" t="b">
        <v>0</v>
      </c>
      <c r="R92" s="1" t="s">
        <v>39</v>
      </c>
      <c r="S92" s="1" t="s">
        <v>73</v>
      </c>
      <c r="T92" s="1" t="s">
        <v>20664</v>
      </c>
      <c r="U92" s="1" t="s">
        <v>20816</v>
      </c>
      <c r="V92" s="208">
        <v>44532.0</v>
      </c>
      <c r="W92" s="208">
        <v>44536.0</v>
      </c>
      <c r="X92" s="1"/>
      <c r="Y92" s="1" t="s">
        <v>1506</v>
      </c>
      <c r="Z92" s="208">
        <v>44532.0</v>
      </c>
      <c r="AA92" s="1" t="s">
        <v>1353</v>
      </c>
      <c r="AB92" s="208">
        <v>44532.0</v>
      </c>
      <c r="AC92" s="1" t="s">
        <v>43</v>
      </c>
      <c r="AD92" s="208">
        <v>44608.0</v>
      </c>
      <c r="AE92" s="1"/>
      <c r="AF92" s="208"/>
      <c r="AG92" s="1"/>
      <c r="AH92" s="208"/>
      <c r="AI92" s="1" t="s">
        <v>73</v>
      </c>
      <c r="AJ92" s="1" t="s">
        <v>73</v>
      </c>
      <c r="AK92" s="1" t="s">
        <v>100</v>
      </c>
      <c r="AL92" s="1"/>
      <c r="AM92" s="1"/>
    </row>
    <row r="93" ht="15.75" customHeight="1">
      <c r="A93" s="56" t="s">
        <v>7217</v>
      </c>
      <c r="B93" s="56" t="s">
        <v>7218</v>
      </c>
      <c r="C93" s="56" t="str">
        <f>VLOOKUP(A93,'import Osmaniye'!A:P,3,0)</f>
        <v>DOĞRU</v>
      </c>
      <c r="D93" s="56" t="s">
        <v>1378</v>
      </c>
      <c r="E93" s="56">
        <f>VLOOKUP(A93,'import Osmaniye'!A:P,5,0)</f>
        <v>7677</v>
      </c>
      <c r="F93" s="56">
        <f>VLOOKUP(A93,'import Osmaniye'!A:P,6,0)</f>
        <v>223</v>
      </c>
      <c r="G93" s="56">
        <f>VLOOKUP(A93,'import Osmaniye'!A:P,7,0)</f>
        <v>16</v>
      </c>
      <c r="H93" s="56">
        <f>VLOOKUP(A93,'import Osmaniye'!A:P,8,0)</f>
        <v>9</v>
      </c>
      <c r="I93" s="56">
        <f>VLOOKUP(A93,'import Osmaniye'!A:P,9,0)</f>
        <v>25</v>
      </c>
      <c r="J93" s="216">
        <f>VLOOKUP(A93,'import Osmaniye'!A:P,10,0)</f>
        <v>0.64</v>
      </c>
      <c r="K93" s="56" t="s">
        <v>20817</v>
      </c>
      <c r="L93" s="56">
        <v>3.288137564E9</v>
      </c>
      <c r="M93" s="56" t="s">
        <v>1350</v>
      </c>
      <c r="N93" s="56" t="s">
        <v>20535</v>
      </c>
      <c r="O93" s="56" t="s">
        <v>20818</v>
      </c>
      <c r="P93" s="217" t="str">
        <f>VLOOKUP(A93,'import Osmaniye'!A:P,16,0)</f>
        <v>Geleneksel</v>
      </c>
      <c r="Q93" s="218" t="b">
        <v>0</v>
      </c>
      <c r="R93" s="1" t="s">
        <v>38</v>
      </c>
      <c r="S93" s="1" t="s">
        <v>610</v>
      </c>
      <c r="T93" s="207" t="s">
        <v>7157</v>
      </c>
      <c r="U93" s="1" t="s">
        <v>20819</v>
      </c>
      <c r="V93" s="208">
        <v>44607.0</v>
      </c>
      <c r="W93" s="208">
        <v>44608.0</v>
      </c>
      <c r="X93" s="1"/>
      <c r="Y93" s="1" t="s">
        <v>1353</v>
      </c>
      <c r="Z93" s="208">
        <v>44595.0</v>
      </c>
      <c r="AA93" s="1" t="s">
        <v>1353</v>
      </c>
      <c r="AB93" s="208">
        <v>44607.0</v>
      </c>
      <c r="AC93" s="1"/>
      <c r="AD93" s="208"/>
      <c r="AE93" s="1"/>
      <c r="AF93" s="208"/>
      <c r="AG93" s="1"/>
      <c r="AH93" s="208"/>
      <c r="AI93" s="1" t="s">
        <v>106</v>
      </c>
      <c r="AJ93" s="1" t="s">
        <v>610</v>
      </c>
      <c r="AK93" s="1"/>
      <c r="AL93" s="1"/>
      <c r="AM93" s="1"/>
    </row>
    <row r="94" ht="15.75" customHeight="1">
      <c r="A94" s="211" t="s">
        <v>20820</v>
      </c>
      <c r="B94" s="211" t="s">
        <v>20821</v>
      </c>
      <c r="C94" s="56" t="str">
        <f>VLOOKUP(A94,'import Osmaniye'!A:P,3,0)</f>
        <v>DOĞRU</v>
      </c>
      <c r="D94" s="211" t="s">
        <v>1507</v>
      </c>
      <c r="E94" s="56" t="str">
        <f>VLOOKUP(A94,'import Osmaniye'!A:P,5,0)</f>
        <v/>
      </c>
      <c r="F94" s="56" t="str">
        <f>VLOOKUP(A94,'import Osmaniye'!A:P,6,0)</f>
        <v/>
      </c>
      <c r="G94" s="56">
        <f>VLOOKUP(A94,'import Osmaniye'!A:P,7,0)</f>
        <v>0</v>
      </c>
      <c r="H94" s="56">
        <f>VLOOKUP(A94,'import Osmaniye'!A:P,8,0)</f>
        <v>86</v>
      </c>
      <c r="I94" s="56">
        <f>VLOOKUP(A94,'import Osmaniye'!A:P,9,0)</f>
        <v>86</v>
      </c>
      <c r="J94" s="216">
        <f>VLOOKUP(A94,'import Osmaniye'!A:P,10,0)</f>
        <v>0</v>
      </c>
      <c r="K94" s="211" t="s">
        <v>20822</v>
      </c>
      <c r="L94" s="211">
        <v>5.44894152E9</v>
      </c>
      <c r="M94" s="211" t="s">
        <v>1350</v>
      </c>
      <c r="N94" s="211" t="s">
        <v>20517</v>
      </c>
      <c r="O94" s="211" t="s">
        <v>20823</v>
      </c>
      <c r="P94" s="217" t="str">
        <f>VLOOKUP(A94,'import Osmaniye'!A:P,16,0)</f>
        <v>Geleneksel</v>
      </c>
      <c r="Q94" s="218" t="b">
        <v>0</v>
      </c>
      <c r="R94" s="1"/>
      <c r="S94" s="1"/>
      <c r="T94" s="1"/>
      <c r="U94" s="1"/>
      <c r="V94" s="208"/>
      <c r="W94" s="208"/>
      <c r="X94" s="1"/>
      <c r="Y94" s="1"/>
      <c r="Z94" s="208"/>
      <c r="AA94" s="1"/>
      <c r="AB94" s="208"/>
      <c r="AC94" s="1"/>
      <c r="AD94" s="208"/>
      <c r="AE94" s="1"/>
      <c r="AF94" s="208"/>
      <c r="AG94" s="1"/>
      <c r="AH94" s="208"/>
      <c r="AI94" s="1"/>
      <c r="AJ94" s="1"/>
      <c r="AK94" s="1"/>
      <c r="AL94" s="1"/>
      <c r="AM94" s="1"/>
    </row>
    <row r="95" ht="15.75" customHeight="1">
      <c r="A95" s="56" t="s">
        <v>7245</v>
      </c>
      <c r="B95" s="56" t="s">
        <v>7246</v>
      </c>
      <c r="C95" s="56" t="str">
        <f>VLOOKUP(A95,'import Osmaniye'!A:P,3,0)</f>
        <v>DOĞRU</v>
      </c>
      <c r="D95" s="56" t="s">
        <v>1370</v>
      </c>
      <c r="E95" s="56">
        <f>VLOOKUP(A95,'import Osmaniye'!A:P,5,0)</f>
        <v>1005</v>
      </c>
      <c r="F95" s="56">
        <f>VLOOKUP(A95,'import Osmaniye'!A:P,6,0)</f>
        <v>36</v>
      </c>
      <c r="G95" s="56">
        <f>VLOOKUP(A95,'import Osmaniye'!A:P,7,0)</f>
        <v>0</v>
      </c>
      <c r="H95" s="56">
        <f>VLOOKUP(A95,'import Osmaniye'!A:P,8,0)</f>
        <v>8</v>
      </c>
      <c r="I95" s="56">
        <f>VLOOKUP(A95,'import Osmaniye'!A:P,9,0)</f>
        <v>8</v>
      </c>
      <c r="J95" s="216">
        <f>VLOOKUP(A95,'import Osmaniye'!A:P,10,0)</f>
        <v>0</v>
      </c>
      <c r="K95" s="56" t="s">
        <v>20824</v>
      </c>
      <c r="L95" s="56">
        <v>3.288149798E9</v>
      </c>
      <c r="M95" s="56" t="s">
        <v>1350</v>
      </c>
      <c r="N95" s="56" t="s">
        <v>2694</v>
      </c>
      <c r="O95" s="56" t="s">
        <v>7249</v>
      </c>
      <c r="P95" s="217" t="str">
        <f>VLOOKUP(A95,'import Osmaniye'!A:P,16,0)</f>
        <v>Geleneksel</v>
      </c>
      <c r="Q95" s="218" t="b">
        <v>0</v>
      </c>
      <c r="R95" s="1" t="s">
        <v>39</v>
      </c>
      <c r="S95" s="1" t="s">
        <v>128</v>
      </c>
      <c r="T95" s="1"/>
      <c r="U95" s="1" t="s">
        <v>15790</v>
      </c>
      <c r="V95" s="208">
        <v>44596.0</v>
      </c>
      <c r="W95" s="208">
        <v>44599.0</v>
      </c>
      <c r="X95" s="1"/>
      <c r="Y95" s="1" t="s">
        <v>1353</v>
      </c>
      <c r="Z95" s="208">
        <v>44596.0</v>
      </c>
      <c r="AA95" s="1"/>
      <c r="AB95" s="208"/>
      <c r="AC95" s="1"/>
      <c r="AD95" s="208"/>
      <c r="AE95" s="1"/>
      <c r="AF95" s="208"/>
      <c r="AG95" s="1"/>
      <c r="AH95" s="208"/>
      <c r="AI95" s="1" t="s">
        <v>128</v>
      </c>
      <c r="AJ95" s="1"/>
      <c r="AK95" s="1"/>
      <c r="AL95" s="1"/>
      <c r="AM95" s="1"/>
    </row>
    <row r="96" ht="15.75" customHeight="1">
      <c r="A96" s="56" t="s">
        <v>20825</v>
      </c>
      <c r="B96" s="56" t="s">
        <v>7246</v>
      </c>
      <c r="C96" s="56" t="str">
        <f>VLOOKUP(A96,'import Osmaniye'!A:P,3,0)</f>
        <v>DOĞRU</v>
      </c>
      <c r="D96" s="56" t="s">
        <v>1370</v>
      </c>
      <c r="E96" s="56">
        <f>VLOOKUP(A96,'import Osmaniye'!A:P,5,0)</f>
        <v>45</v>
      </c>
      <c r="F96" s="56">
        <f>VLOOKUP(A96,'import Osmaniye'!A:P,6,0)</f>
        <v>11</v>
      </c>
      <c r="G96" s="56">
        <f>VLOOKUP(A96,'import Osmaniye'!A:P,7,0)</f>
        <v>1</v>
      </c>
      <c r="H96" s="56">
        <f>VLOOKUP(A96,'import Osmaniye'!A:P,8,0)</f>
        <v>10</v>
      </c>
      <c r="I96" s="56">
        <f>VLOOKUP(A96,'import Osmaniye'!A:P,9,0)</f>
        <v>11</v>
      </c>
      <c r="J96" s="216">
        <f>VLOOKUP(A96,'import Osmaniye'!A:P,10,0)</f>
        <v>0.09</v>
      </c>
      <c r="K96" s="56" t="s">
        <v>20826</v>
      </c>
      <c r="L96" s="56">
        <v>3.288149798E9</v>
      </c>
      <c r="M96" s="56" t="s">
        <v>1350</v>
      </c>
      <c r="N96" s="56" t="s">
        <v>2694</v>
      </c>
      <c r="O96" s="56" t="s">
        <v>20827</v>
      </c>
      <c r="P96" s="217" t="str">
        <f>VLOOKUP(A96,'import Osmaniye'!A:P,16,0)</f>
        <v>Geleneksel</v>
      </c>
      <c r="Q96" s="218" t="b">
        <v>0</v>
      </c>
      <c r="R96" s="1" t="s">
        <v>33</v>
      </c>
      <c r="S96" s="1" t="s">
        <v>404</v>
      </c>
      <c r="T96" s="207" t="s">
        <v>19742</v>
      </c>
      <c r="U96" s="1"/>
      <c r="V96" s="208">
        <v>44645.0</v>
      </c>
      <c r="W96" s="208">
        <v>44648.0</v>
      </c>
      <c r="X96" s="1"/>
      <c r="Y96" s="1" t="s">
        <v>1353</v>
      </c>
      <c r="Z96" s="208">
        <v>44645.0</v>
      </c>
      <c r="AA96" s="1"/>
      <c r="AB96" s="208"/>
      <c r="AC96" s="1"/>
      <c r="AD96" s="208"/>
      <c r="AE96" s="1"/>
      <c r="AF96" s="208"/>
      <c r="AG96" s="1"/>
      <c r="AH96" s="208"/>
      <c r="AI96" s="1" t="s">
        <v>404</v>
      </c>
      <c r="AJ96" s="1"/>
      <c r="AK96" s="1"/>
      <c r="AL96" s="1"/>
      <c r="AM96" s="1"/>
    </row>
    <row r="97" ht="15.75" customHeight="1">
      <c r="A97" s="56" t="s">
        <v>20828</v>
      </c>
      <c r="B97" s="56" t="s">
        <v>20829</v>
      </c>
      <c r="C97" s="56" t="str">
        <f>VLOOKUP(A97,'import Osmaniye'!A:P,3,0)</f>
        <v>DOĞRU</v>
      </c>
      <c r="D97" s="56" t="s">
        <v>1443</v>
      </c>
      <c r="E97" s="56">
        <f>VLOOKUP(A97,'import Osmaniye'!A:P,5,0)</f>
        <v>33</v>
      </c>
      <c r="F97" s="56" t="str">
        <f>VLOOKUP(A97,'import Osmaniye'!A:P,6,0)</f>
        <v/>
      </c>
      <c r="G97" s="56">
        <f>VLOOKUP(A97,'import Osmaniye'!A:P,7,0)</f>
        <v>0</v>
      </c>
      <c r="H97" s="56">
        <f>VLOOKUP(A97,'import Osmaniye'!A:P,8,0)</f>
        <v>15</v>
      </c>
      <c r="I97" s="56">
        <f>VLOOKUP(A97,'import Osmaniye'!A:P,9,0)</f>
        <v>15</v>
      </c>
      <c r="J97" s="216">
        <f>VLOOKUP(A97,'import Osmaniye'!A:P,10,0)</f>
        <v>0</v>
      </c>
      <c r="K97" s="56" t="s">
        <v>20830</v>
      </c>
      <c r="L97" s="56">
        <v>5.422544749E9</v>
      </c>
      <c r="M97" s="56" t="s">
        <v>1350</v>
      </c>
      <c r="N97" s="56" t="s">
        <v>20535</v>
      </c>
      <c r="O97" s="56" t="s">
        <v>20831</v>
      </c>
      <c r="P97" s="217" t="str">
        <f>VLOOKUP(A97,'import Osmaniye'!A:P,16,0)</f>
        <v>Geleneksel</v>
      </c>
      <c r="Q97" s="218" t="b">
        <v>0</v>
      </c>
      <c r="R97" s="1" t="s">
        <v>33</v>
      </c>
      <c r="S97" s="1" t="s">
        <v>404</v>
      </c>
      <c r="T97" s="207" t="s">
        <v>19742</v>
      </c>
      <c r="U97" s="1"/>
      <c r="V97" s="208">
        <v>44645.0</v>
      </c>
      <c r="W97" s="208">
        <v>44648.0</v>
      </c>
      <c r="X97" s="1"/>
      <c r="Y97" s="1" t="s">
        <v>1353</v>
      </c>
      <c r="Z97" s="208">
        <v>44645.0</v>
      </c>
      <c r="AA97" s="1"/>
      <c r="AB97" s="208"/>
      <c r="AC97" s="1"/>
      <c r="AD97" s="208"/>
      <c r="AE97" s="1"/>
      <c r="AF97" s="208"/>
      <c r="AG97" s="1"/>
      <c r="AH97" s="208"/>
      <c r="AI97" s="1" t="s">
        <v>404</v>
      </c>
      <c r="AJ97" s="1"/>
      <c r="AK97" s="1"/>
      <c r="AL97" s="1"/>
      <c r="AM97" s="1"/>
    </row>
    <row r="98" ht="15.75" customHeight="1">
      <c r="A98" s="56" t="s">
        <v>7231</v>
      </c>
      <c r="B98" s="56" t="s">
        <v>7232</v>
      </c>
      <c r="C98" s="56" t="str">
        <f>VLOOKUP(A98,'import Osmaniye'!A:P,3,0)</f>
        <v>YANLIŞ</v>
      </c>
      <c r="D98" s="56" t="s">
        <v>1443</v>
      </c>
      <c r="E98" s="56">
        <f>VLOOKUP(A98,'import Osmaniye'!A:P,5,0)</f>
        <v>407</v>
      </c>
      <c r="F98" s="56" t="str">
        <f>VLOOKUP(A98,'import Osmaniye'!A:P,6,0)</f>
        <v/>
      </c>
      <c r="G98" s="56">
        <f>VLOOKUP(A98,'import Osmaniye'!A:P,7,0)</f>
        <v>6</v>
      </c>
      <c r="H98" s="56">
        <f>VLOOKUP(A98,'import Osmaniye'!A:P,8,0)</f>
        <v>37</v>
      </c>
      <c r="I98" s="56">
        <f>VLOOKUP(A98,'import Osmaniye'!A:P,9,0)</f>
        <v>43</v>
      </c>
      <c r="J98" s="216">
        <f>VLOOKUP(A98,'import Osmaniye'!A:P,10,0)</f>
        <v>0.14</v>
      </c>
      <c r="K98" s="56" t="s">
        <v>20832</v>
      </c>
      <c r="L98" s="56">
        <v>5.054212019E9</v>
      </c>
      <c r="M98" s="56" t="s">
        <v>1350</v>
      </c>
      <c r="N98" s="56" t="s">
        <v>5525</v>
      </c>
      <c r="O98" s="56" t="s">
        <v>20833</v>
      </c>
      <c r="P98" s="217" t="str">
        <f>VLOOKUP(A98,'import Osmaniye'!A:P,16,0)</f>
        <v>Geleneksel</v>
      </c>
      <c r="Q98" s="218" t="b">
        <v>0</v>
      </c>
      <c r="R98" s="1" t="s">
        <v>38</v>
      </c>
      <c r="S98" s="1" t="s">
        <v>106</v>
      </c>
      <c r="T98" s="207" t="s">
        <v>7157</v>
      </c>
      <c r="U98" s="1" t="s">
        <v>20834</v>
      </c>
      <c r="V98" s="208">
        <v>44595.0</v>
      </c>
      <c r="W98" s="208">
        <v>44596.0</v>
      </c>
      <c r="X98" s="1"/>
      <c r="Y98" s="1" t="s">
        <v>1353</v>
      </c>
      <c r="Z98" s="208">
        <v>44595.0</v>
      </c>
      <c r="AA98" s="1"/>
      <c r="AB98" s="208"/>
      <c r="AC98" s="1"/>
      <c r="AD98" s="208"/>
      <c r="AE98" s="1"/>
      <c r="AF98" s="208"/>
      <c r="AG98" s="1"/>
      <c r="AH98" s="208"/>
      <c r="AI98" s="1" t="s">
        <v>106</v>
      </c>
      <c r="AJ98" s="1"/>
      <c r="AK98" s="1"/>
      <c r="AL98" s="1"/>
      <c r="AM98" s="1"/>
    </row>
    <row r="99" ht="15.75" customHeight="1">
      <c r="A99" s="56" t="s">
        <v>20835</v>
      </c>
      <c r="B99" s="56" t="s">
        <v>20836</v>
      </c>
      <c r="C99" s="56" t="str">
        <f>VLOOKUP(A99,'import Osmaniye'!A:P,3,0)</f>
        <v>DOĞRU</v>
      </c>
      <c r="D99" s="56" t="s">
        <v>1378</v>
      </c>
      <c r="E99" s="56">
        <f>VLOOKUP(A99,'import Osmaniye'!A:P,5,0)</f>
        <v>1732</v>
      </c>
      <c r="F99" s="56">
        <f>VLOOKUP(A99,'import Osmaniye'!A:P,6,0)</f>
        <v>144</v>
      </c>
      <c r="G99" s="56">
        <f>VLOOKUP(A99,'import Osmaniye'!A:P,7,0)</f>
        <v>0</v>
      </c>
      <c r="H99" s="56">
        <f>VLOOKUP(A99,'import Osmaniye'!A:P,8,0)</f>
        <v>37</v>
      </c>
      <c r="I99" s="56">
        <f>VLOOKUP(A99,'import Osmaniye'!A:P,9,0)</f>
        <v>37</v>
      </c>
      <c r="J99" s="216">
        <f>VLOOKUP(A99,'import Osmaniye'!A:P,10,0)</f>
        <v>0</v>
      </c>
      <c r="K99" s="56" t="s">
        <v>20837</v>
      </c>
      <c r="L99" s="56">
        <v>5.434436315E9</v>
      </c>
      <c r="M99" s="56" t="s">
        <v>1350</v>
      </c>
      <c r="N99" s="56" t="s">
        <v>20528</v>
      </c>
      <c r="O99" s="56" t="s">
        <v>20838</v>
      </c>
      <c r="P99" s="217" t="str">
        <f>VLOOKUP(A99,'import Osmaniye'!A:P,16,0)</f>
        <v>Geleneksel</v>
      </c>
      <c r="Q99" s="218" t="b">
        <v>0</v>
      </c>
      <c r="R99" s="1" t="s">
        <v>29</v>
      </c>
      <c r="S99" s="1"/>
      <c r="T99" s="1"/>
      <c r="U99" s="1" t="s">
        <v>20839</v>
      </c>
      <c r="V99" s="208"/>
      <c r="W99" s="208"/>
      <c r="X99" s="1"/>
      <c r="Y99" s="1" t="s">
        <v>1506</v>
      </c>
      <c r="Z99" s="208">
        <v>44532.0</v>
      </c>
      <c r="AA99" s="1" t="s">
        <v>43</v>
      </c>
      <c r="AB99" s="208">
        <v>44594.0</v>
      </c>
      <c r="AC99" s="1" t="s">
        <v>1353</v>
      </c>
      <c r="AD99" s="208">
        <v>44596.0</v>
      </c>
      <c r="AE99" s="1"/>
      <c r="AF99" s="208"/>
      <c r="AG99" s="1"/>
      <c r="AH99" s="208"/>
      <c r="AI99" s="1" t="s">
        <v>73</v>
      </c>
      <c r="AJ99" s="1" t="s">
        <v>149</v>
      </c>
      <c r="AK99" s="1" t="s">
        <v>128</v>
      </c>
      <c r="AL99" s="1"/>
      <c r="AM99" s="1"/>
    </row>
    <row r="100" ht="15.75" customHeight="1">
      <c r="A100" s="56" t="s">
        <v>7273</v>
      </c>
      <c r="B100" s="56" t="s">
        <v>7274</v>
      </c>
      <c r="C100" s="56" t="str">
        <f>VLOOKUP(A100,'import Osmaniye'!A:P,3,0)</f>
        <v>DOĞRU</v>
      </c>
      <c r="D100" s="56" t="s">
        <v>1507</v>
      </c>
      <c r="E100" s="56">
        <f>VLOOKUP(A100,'import Osmaniye'!A:P,5,0)</f>
        <v>220</v>
      </c>
      <c r="F100" s="56">
        <f>VLOOKUP(A100,'import Osmaniye'!A:P,6,0)</f>
        <v>36</v>
      </c>
      <c r="G100" s="56">
        <f>VLOOKUP(A100,'import Osmaniye'!A:P,7,0)</f>
        <v>22</v>
      </c>
      <c r="H100" s="56">
        <f>VLOOKUP(A100,'import Osmaniye'!A:P,8,0)</f>
        <v>1</v>
      </c>
      <c r="I100" s="56">
        <f>VLOOKUP(A100,'import Osmaniye'!A:P,9,0)</f>
        <v>23</v>
      </c>
      <c r="J100" s="216">
        <f>VLOOKUP(A100,'import Osmaniye'!A:P,10,0)</f>
        <v>0.96</v>
      </c>
      <c r="K100" s="56" t="s">
        <v>20840</v>
      </c>
      <c r="L100" s="56">
        <v>5.442057853E9</v>
      </c>
      <c r="M100" s="56" t="s">
        <v>1350</v>
      </c>
      <c r="N100" s="56" t="s">
        <v>20535</v>
      </c>
      <c r="O100" s="56" t="s">
        <v>7276</v>
      </c>
      <c r="P100" s="217" t="str">
        <f>VLOOKUP(A100,'import Osmaniye'!A:P,16,0)</f>
        <v>Geleneksel</v>
      </c>
      <c r="Q100" s="218" t="b">
        <v>0</v>
      </c>
      <c r="R100" s="1" t="s">
        <v>38</v>
      </c>
      <c r="S100" s="1" t="s">
        <v>610</v>
      </c>
      <c r="T100" s="207" t="s">
        <v>7157</v>
      </c>
      <c r="U100" s="1" t="s">
        <v>20742</v>
      </c>
      <c r="V100" s="208">
        <v>44607.0</v>
      </c>
      <c r="W100" s="208">
        <v>44608.0</v>
      </c>
      <c r="X100" s="1"/>
      <c r="Y100" s="1" t="s">
        <v>1353</v>
      </c>
      <c r="Z100" s="208">
        <v>44599.0</v>
      </c>
      <c r="AA100" s="1" t="s">
        <v>1353</v>
      </c>
      <c r="AB100" s="208">
        <v>44601.0</v>
      </c>
      <c r="AC100" s="1" t="s">
        <v>1353</v>
      </c>
      <c r="AD100" s="208">
        <v>44607.0</v>
      </c>
      <c r="AE100" s="1"/>
      <c r="AF100" s="208"/>
      <c r="AG100" s="1"/>
      <c r="AH100" s="208"/>
      <c r="AI100" s="1" t="s">
        <v>404</v>
      </c>
      <c r="AJ100" s="1" t="s">
        <v>610</v>
      </c>
      <c r="AK100" s="1" t="s">
        <v>610</v>
      </c>
      <c r="AL100" s="1"/>
      <c r="AM100" s="1"/>
    </row>
    <row r="101" ht="15.75" customHeight="1">
      <c r="A101" s="56" t="s">
        <v>7134</v>
      </c>
      <c r="B101" s="56" t="s">
        <v>7135</v>
      </c>
      <c r="C101" s="56" t="str">
        <f>VLOOKUP(A101,'import Osmaniye'!A:P,3,0)</f>
        <v>DOĞRU</v>
      </c>
      <c r="D101" s="56" t="s">
        <v>1789</v>
      </c>
      <c r="E101" s="56">
        <f>VLOOKUP(A101,'import Osmaniye'!A:P,5,0)</f>
        <v>799</v>
      </c>
      <c r="F101" s="56">
        <f>VLOOKUP(A101,'import Osmaniye'!A:P,6,0)</f>
        <v>17</v>
      </c>
      <c r="G101" s="56">
        <f>VLOOKUP(A101,'import Osmaniye'!A:P,7,0)</f>
        <v>6</v>
      </c>
      <c r="H101" s="56">
        <f>VLOOKUP(A101,'import Osmaniye'!A:P,8,0)</f>
        <v>9</v>
      </c>
      <c r="I101" s="56">
        <f>VLOOKUP(A101,'import Osmaniye'!A:P,9,0)</f>
        <v>15</v>
      </c>
      <c r="J101" s="216">
        <f>VLOOKUP(A101,'import Osmaniye'!A:P,10,0)</f>
        <v>0.4</v>
      </c>
      <c r="K101" s="56" t="s">
        <v>20841</v>
      </c>
      <c r="L101" s="56">
        <v>5.515997109E9</v>
      </c>
      <c r="M101" s="56" t="s">
        <v>1350</v>
      </c>
      <c r="N101" s="56" t="s">
        <v>20528</v>
      </c>
      <c r="O101" s="56" t="s">
        <v>7137</v>
      </c>
      <c r="P101" s="217" t="str">
        <f>VLOOKUP(A101,'import Osmaniye'!A:P,16,0)</f>
        <v>Geleneksel</v>
      </c>
      <c r="Q101" s="218" t="b">
        <v>0</v>
      </c>
      <c r="R101" s="1" t="s">
        <v>38</v>
      </c>
      <c r="S101" s="1" t="s">
        <v>610</v>
      </c>
      <c r="T101" s="1" t="s">
        <v>20664</v>
      </c>
      <c r="V101" s="208">
        <v>44532.0</v>
      </c>
      <c r="W101" s="208">
        <v>44536.0</v>
      </c>
      <c r="X101" s="1"/>
      <c r="Y101" s="1" t="s">
        <v>1353</v>
      </c>
      <c r="Z101" s="208">
        <v>44532.0</v>
      </c>
      <c r="AA101" s="1"/>
      <c r="AB101" s="208"/>
      <c r="AC101" s="1"/>
      <c r="AD101" s="208"/>
      <c r="AE101" s="1"/>
      <c r="AF101" s="208"/>
      <c r="AG101" s="1"/>
      <c r="AH101" s="208"/>
      <c r="AI101" s="1" t="s">
        <v>610</v>
      </c>
      <c r="AJ101" s="1"/>
      <c r="AK101" s="1"/>
      <c r="AL101" s="1"/>
      <c r="AM101" s="1"/>
    </row>
    <row r="102" ht="15.75" customHeight="1">
      <c r="A102" s="56" t="s">
        <v>20842</v>
      </c>
      <c r="B102" s="56" t="s">
        <v>20843</v>
      </c>
      <c r="C102" s="56" t="str">
        <f>VLOOKUP(A102,'import Osmaniye'!A:P,3,0)</f>
        <v>DOĞRU</v>
      </c>
      <c r="D102" s="56" t="s">
        <v>1385</v>
      </c>
      <c r="E102" s="56">
        <f>VLOOKUP(A102,'import Osmaniye'!A:P,5,0)</f>
        <v>2612</v>
      </c>
      <c r="F102" s="56">
        <f>VLOOKUP(A102,'import Osmaniye'!A:P,6,0)</f>
        <v>139</v>
      </c>
      <c r="G102" s="56">
        <f>VLOOKUP(A102,'import Osmaniye'!A:P,7,0)</f>
        <v>0</v>
      </c>
      <c r="H102" s="56">
        <f>VLOOKUP(A102,'import Osmaniye'!A:P,8,0)</f>
        <v>21</v>
      </c>
      <c r="I102" s="56">
        <f>VLOOKUP(A102,'import Osmaniye'!A:P,9,0)</f>
        <v>21</v>
      </c>
      <c r="J102" s="216">
        <f>VLOOKUP(A102,'import Osmaniye'!A:P,10,0)</f>
        <v>0</v>
      </c>
      <c r="K102" s="56" t="s">
        <v>20844</v>
      </c>
      <c r="L102" s="56">
        <v>5.382760499E9</v>
      </c>
      <c r="M102" s="56" t="s">
        <v>20561</v>
      </c>
      <c r="N102" s="56" t="s">
        <v>20562</v>
      </c>
      <c r="O102" s="56" t="s">
        <v>20845</v>
      </c>
      <c r="P102" s="217" t="str">
        <f>VLOOKUP(A102,'import Osmaniye'!A:P,16,0)</f>
        <v>Geleneksel</v>
      </c>
      <c r="Q102" s="218" t="b">
        <v>0</v>
      </c>
      <c r="R102" s="1"/>
      <c r="S102" s="1"/>
      <c r="T102" s="1"/>
      <c r="V102" s="208"/>
      <c r="W102" s="208"/>
      <c r="X102" s="1"/>
      <c r="Y102" s="1"/>
      <c r="Z102" s="208"/>
      <c r="AA102" s="1"/>
      <c r="AB102" s="208"/>
      <c r="AC102" s="1"/>
      <c r="AD102" s="208"/>
      <c r="AE102" s="1"/>
      <c r="AF102" s="208"/>
      <c r="AG102" s="1"/>
      <c r="AH102" s="208"/>
      <c r="AI102" s="1"/>
      <c r="AJ102" s="1"/>
      <c r="AK102" s="1"/>
      <c r="AL102" s="1"/>
      <c r="AM102" s="1"/>
    </row>
    <row r="103" ht="15.75" customHeight="1">
      <c r="A103" s="211" t="s">
        <v>20846</v>
      </c>
      <c r="B103" s="211" t="s">
        <v>20847</v>
      </c>
      <c r="C103" s="56" t="str">
        <f>VLOOKUP(A103,'import Osmaniye'!A:P,3,0)</f>
        <v>DOĞRU</v>
      </c>
      <c r="D103" s="211" t="s">
        <v>1827</v>
      </c>
      <c r="E103" s="56">
        <f>VLOOKUP(A103,'import Osmaniye'!A:P,5,0)</f>
        <v>43</v>
      </c>
      <c r="F103" s="56">
        <f>VLOOKUP(A103,'import Osmaniye'!A:P,6,0)</f>
        <v>31</v>
      </c>
      <c r="G103" s="56">
        <f>VLOOKUP(A103,'import Osmaniye'!A:P,7,0)</f>
        <v>0</v>
      </c>
      <c r="H103" s="56">
        <f>VLOOKUP(A103,'import Osmaniye'!A:P,8,0)</f>
        <v>34</v>
      </c>
      <c r="I103" s="56">
        <f>VLOOKUP(A103,'import Osmaniye'!A:P,9,0)</f>
        <v>34</v>
      </c>
      <c r="J103" s="216">
        <f>VLOOKUP(A103,'import Osmaniye'!A:P,10,0)</f>
        <v>0</v>
      </c>
      <c r="K103" s="211" t="s">
        <v>20848</v>
      </c>
      <c r="L103" s="211">
        <v>5.418139292E9</v>
      </c>
      <c r="M103" s="211" t="s">
        <v>1350</v>
      </c>
      <c r="N103" s="211" t="s">
        <v>20632</v>
      </c>
      <c r="O103" s="211" t="s">
        <v>20849</v>
      </c>
      <c r="P103" s="217" t="str">
        <f>VLOOKUP(A103,'import Osmaniye'!A:P,16,0)</f>
        <v>Geleneksel</v>
      </c>
      <c r="Q103" s="218" t="b">
        <v>0</v>
      </c>
      <c r="R103" s="1"/>
      <c r="S103" s="1"/>
      <c r="T103" s="1"/>
      <c r="U103" s="1"/>
      <c r="V103" s="208"/>
      <c r="W103" s="208"/>
      <c r="X103" s="1"/>
      <c r="Y103" s="1"/>
      <c r="Z103" s="208"/>
      <c r="AA103" s="1"/>
      <c r="AB103" s="208"/>
      <c r="AC103" s="1"/>
      <c r="AD103" s="208"/>
      <c r="AE103" s="1"/>
      <c r="AF103" s="208"/>
      <c r="AG103" s="1"/>
      <c r="AH103" s="208"/>
      <c r="AI103" s="1"/>
      <c r="AJ103" s="1"/>
      <c r="AK103" s="1"/>
      <c r="AL103" s="1"/>
      <c r="AM103" s="1"/>
    </row>
    <row r="104" ht="15.75" customHeight="1">
      <c r="A104" s="211" t="s">
        <v>20850</v>
      </c>
      <c r="B104" s="211" t="s">
        <v>20851</v>
      </c>
      <c r="C104" s="56" t="str">
        <f>VLOOKUP(A104,'import Osmaniye'!A:P,3,0)</f>
        <v>DOĞRU</v>
      </c>
      <c r="D104" s="211" t="s">
        <v>1789</v>
      </c>
      <c r="E104" s="56">
        <f>VLOOKUP(A104,'import Osmaniye'!A:P,5,0)</f>
        <v>8</v>
      </c>
      <c r="F104" s="56">
        <f>VLOOKUP(A104,'import Osmaniye'!A:P,6,0)</f>
        <v>8</v>
      </c>
      <c r="G104" s="56">
        <f>VLOOKUP(A104,'import Osmaniye'!A:P,7,0)</f>
        <v>0</v>
      </c>
      <c r="H104" s="56">
        <f>VLOOKUP(A104,'import Osmaniye'!A:P,8,0)</f>
        <v>20</v>
      </c>
      <c r="I104" s="56">
        <f>VLOOKUP(A104,'import Osmaniye'!A:P,9,0)</f>
        <v>20</v>
      </c>
      <c r="J104" s="216">
        <f>VLOOKUP(A104,'import Osmaniye'!A:P,10,0)</f>
        <v>0</v>
      </c>
      <c r="K104" s="211" t="s">
        <v>20852</v>
      </c>
      <c r="L104" s="211">
        <v>3.28813801E9</v>
      </c>
      <c r="M104" s="211" t="s">
        <v>1350</v>
      </c>
      <c r="N104" s="211" t="s">
        <v>20517</v>
      </c>
      <c r="O104" s="211" t="s">
        <v>20853</v>
      </c>
      <c r="P104" s="217" t="str">
        <f>VLOOKUP(A104,'import Osmaniye'!A:P,16,0)</f>
        <v>Geleneksel</v>
      </c>
      <c r="Q104" s="218" t="b">
        <v>0</v>
      </c>
      <c r="R104" s="1"/>
      <c r="S104" s="1"/>
      <c r="T104" s="1"/>
      <c r="U104" s="1"/>
      <c r="V104" s="208"/>
      <c r="W104" s="208"/>
      <c r="X104" s="1"/>
      <c r="Y104" s="1"/>
      <c r="Z104" s="208"/>
      <c r="AA104" s="1"/>
      <c r="AB104" s="208"/>
      <c r="AC104" s="1"/>
      <c r="AD104" s="208"/>
      <c r="AE104" s="1"/>
      <c r="AF104" s="208"/>
      <c r="AG104" s="1"/>
      <c r="AH104" s="208"/>
      <c r="AI104" s="1"/>
      <c r="AJ104" s="1"/>
      <c r="AK104" s="1"/>
      <c r="AL104" s="1"/>
      <c r="AM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104">
    <sortState ref="A1:AM104">
      <sortCondition ref="B1:B104"/>
    </sortState>
  </autoFilter>
  <customSheetViews>
    <customSheetView guid="{45F909B1-E7B7-4B26-9F7D-EEF87089A162}" filter="1" showAutoFilter="1">
      <autoFilter ref="$A$1:$W$54"/>
      <extLst>
        <ext uri="GoogleSheetsCustomDataVersion1">
          <go:sheetsCustomData xmlns:go="http://customooxmlschemas.google.com/" filterViewId="1750241740"/>
        </ext>
      </extLst>
    </customSheetView>
    <customSheetView guid="{8EBDBF6B-6BD9-4AD8-9E7F-462AD8DEC5DA}" filter="1" showAutoFilter="1">
      <autoFilter ref="$A$1:$AM$54">
        <filterColumn colId="12">
          <filters>
            <filter val="Merkez"/>
          </filters>
        </filterColumn>
        <filterColumn colId="13">
          <filters>
            <filter val="Ali Bekirli"/>
            <filter val="Fakıuşağı"/>
            <filter val="Hürriyet"/>
            <filter val="Tufanpaşa"/>
            <filter val="Yedi Ocak"/>
            <filter val="Yeşilova"/>
            <filter val="Cumhuriyet"/>
            <filter val="Savrun"/>
            <filter val="Dere"/>
            <filter val="Cemalpaşa"/>
            <filter val="Şehit Kansu Küçükateş"/>
            <filter val="Şehit Mehmet Delikuş"/>
          </filters>
        </filterColumn>
        <sortState ref="A1:AM54">
          <sortCondition ref="K1:K54"/>
          <sortCondition ref="J1:J54"/>
        </sortState>
      </autoFilter>
      <extLst>
        <ext uri="GoogleSheetsCustomDataVersion1">
          <go:sheetsCustomData xmlns:go="http://customooxmlschemas.google.com/" filterViewId="1754854613"/>
        </ext>
      </extLst>
    </customSheetView>
    <customSheetView guid="{95AFC9D1-54E4-4E75-906B-5B1A1154F9A6}" filter="1" showAutoFilter="1">
      <autoFilter ref="$V$48:$W$48"/>
      <extLst>
        <ext uri="GoogleSheetsCustomDataVersion1">
          <go:sheetsCustomData xmlns:go="http://customooxmlschemas.google.com/" filterViewId="1821824006"/>
        </ext>
      </extLst>
    </customSheetView>
    <customSheetView guid="{065C6842-6D87-4E0A-82DC-3CF83A417642}" filter="1" showAutoFilter="1">
      <autoFilter ref="$A$1:$AM$54">
        <filterColumn colId="9">
          <filters>
            <filter val="27%"/>
            <filter val="15%"/>
            <filter val="69%"/>
            <filter val="36%"/>
            <filter val="34%"/>
            <filter val="78%"/>
            <filter val="23%"/>
            <filter val="73%"/>
            <filter val="7%"/>
            <filter val="90%"/>
            <filter val="5%"/>
            <filter val="0%"/>
            <filter val="19%"/>
            <filter val="18%"/>
            <filter val="39%"/>
          </filters>
        </filterColumn>
      </autoFilter>
      <extLst>
        <ext uri="GoogleSheetsCustomDataVersion1">
          <go:sheetsCustomData xmlns:go="http://customooxmlschemas.google.com/" filterViewId="1899770098"/>
        </ext>
      </extLst>
    </customSheetView>
    <customSheetView guid="{1F8C8F24-9343-44D7-BBD8-A1D085827BA2}" filter="1" showAutoFilter="1">
      <autoFilter ref="$A$1:$AM$73">
        <filterColumn colId="9">
          <filters>
            <filter val="37%"/>
            <filter val="69%"/>
            <filter val="47%"/>
            <filter val="23%"/>
            <filter val="43%"/>
            <filter val="21%"/>
            <filter val="41%"/>
            <filter val="63%"/>
            <filter val="73%"/>
            <filter val="7%"/>
            <filter val="5%"/>
            <filter val="36%"/>
            <filter val="34%"/>
            <filter val="20%"/>
            <filter val="90%"/>
            <filter val="0%"/>
            <filter val="29%"/>
            <filter val="39%"/>
          </filters>
        </filterColumn>
        <filterColumn colId="17">
          <filters>
            <filter val="İleride Randevu Alınacak"/>
            <filter val="Personel Eksik"/>
            <filter val="Başka Şubeden Çekilecek"/>
            <filter val="Franchise"/>
            <filter val="Randevu Alındı"/>
          </filters>
        </filterColumn>
        <sortState ref="A1:AM73">
          <sortCondition ref="W1:W73"/>
        </sortState>
      </autoFilter>
      <extLst>
        <ext uri="GoogleSheetsCustomDataVersion1">
          <go:sheetsCustomData xmlns:go="http://customooxmlschemas.google.com/" filterViewId="1960956476"/>
        </ext>
      </extLst>
    </customSheetView>
    <customSheetView guid="{94E2DE0B-6F63-4554-81CA-2872ADC08205}" filter="1" showAutoFilter="1">
      <autoFilter ref="$V$48:$W$49"/>
      <extLst>
        <ext uri="GoogleSheetsCustomDataVersion1">
          <go:sheetsCustomData xmlns:go="http://customooxmlschemas.google.com/" filterViewId="2116998235"/>
        </ext>
      </extLst>
    </customSheetView>
    <customSheetView guid="{4A8E5BDA-B19B-4EBD-B234-757917CD3F4A}" filter="1" showAutoFilter="1">
      <autoFilter ref="$A$1:$AM$69">
        <filterColumn colId="21">
          <filters>
            <filter val="03.02.2022"/>
            <filter val="11.02.2022"/>
            <filter val="15.02.2022"/>
            <filter val="16.02.2022"/>
            <filter val="09.02.2022"/>
            <filter val="25.03.2022"/>
            <filter val="14.02.2022"/>
            <filter val="04.02.2022"/>
          </filters>
        </filterColumn>
      </autoFilter>
      <extLst>
        <ext uri="GoogleSheetsCustomDataVersion1">
          <go:sheetsCustomData xmlns:go="http://customooxmlschemas.google.com/" filterViewId="232690912"/>
        </ext>
      </extLst>
    </customSheetView>
    <customSheetView guid="{448896E3-913B-4076-89D1-828E8804560E}" filter="1" showAutoFilter="1">
      <autoFilter ref="$A$1:$AM$69"/>
      <extLst>
        <ext uri="GoogleSheetsCustomDataVersion1">
          <go:sheetsCustomData xmlns:go="http://customooxmlschemas.google.com/" filterViewId="256751636"/>
        </ext>
      </extLst>
    </customSheetView>
    <customSheetView guid="{4E283709-B3AB-4124-9678-6D80AE9D1B43}" filter="1" showAutoFilter="1">
      <autoFilter ref="$A$1:$AM$54">
        <filterColumn colId="12">
          <filters>
            <filter val="Merkez"/>
          </filters>
        </filterColumn>
        <filterColumn colId="17">
          <filters blank="1">
            <filter val="İleride Randevu Alınacak"/>
            <filter val="Personel Eksik"/>
            <filter val="Başka Şubeden Çekilecek"/>
            <filter val="Randevu İptal"/>
            <filter val="Çekim İstemiyor"/>
            <filter val="Franchise"/>
          </filters>
        </filterColumn>
      </autoFilter>
      <extLst>
        <ext uri="GoogleSheetsCustomDataVersion1">
          <go:sheetsCustomData xmlns:go="http://customooxmlschemas.google.com/" filterViewId="320938198"/>
        </ext>
      </extLst>
    </customSheetView>
    <customSheetView guid="{908ABFD1-B0B9-4935-B110-881C96CB5801}" filter="1" showAutoFilter="1">
      <autoFilter ref="$A$1:$AM$54">
        <filterColumn colId="12">
          <filters>
            <filter val="Merkez"/>
          </filters>
        </filterColumn>
        <sortState ref="A1:AM54">
          <sortCondition ref="N1:N54"/>
        </sortState>
      </autoFilter>
      <extLst>
        <ext uri="GoogleSheetsCustomDataVersion1">
          <go:sheetsCustomData xmlns:go="http://customooxmlschemas.google.com/" filterViewId="525539237"/>
        </ext>
      </extLst>
    </customSheetView>
    <customSheetView guid="{EB359389-020A-4C7E-A2D9-0BF48F2E3CFD}" filter="1" showAutoFilter="1">
      <autoFilter ref="$A$1:$AM$69">
        <filterColumn colId="2">
          <filters>
            <filter val="DOĞRU"/>
          </filters>
        </filterColumn>
        <filterColumn colId="9">
          <filters>
            <filter val="27%"/>
            <filter val="15%"/>
            <filter val="37%"/>
            <filter val="69%"/>
            <filter val="47%"/>
            <filter val="67%"/>
            <filter val="23%"/>
            <filter val="43%"/>
            <filter val="21%"/>
            <filter val="75%"/>
            <filter val="41%"/>
            <filter val="63%"/>
            <filter val="73%"/>
            <filter val="7%"/>
            <filter val="5%"/>
            <filter val="18%"/>
            <filter val="36%"/>
            <filter val="34%"/>
            <filter val="20%"/>
            <filter val="50%"/>
            <filter val="90%"/>
            <filter val="0%"/>
            <filter val="19%"/>
            <filter val="29%"/>
            <filter val="39%"/>
          </filters>
        </filterColumn>
        <filterColumn colId="13">
          <filters>
            <filter val="Ali Bekirli"/>
            <filter val="Fakıuşağı"/>
            <filter val="Cemalpaşa"/>
            <filter val="Şehit Kansu Küçükateş"/>
            <filter val="Şehit Mehmet Delikuş"/>
            <filter val="Kurtuluş"/>
          </filters>
        </filterColumn>
      </autoFilter>
      <extLst>
        <ext uri="GoogleSheetsCustomDataVersion1">
          <go:sheetsCustomData xmlns:go="http://customooxmlschemas.google.com/" filterViewId="541129898"/>
        </ext>
      </extLst>
    </customSheetView>
    <customSheetView guid="{76D3B64D-D469-49ED-A62B-986EFE8E19C4}" filter="1" showAutoFilter="1">
      <autoFilter ref="$A$1:$AM$69">
        <filterColumn colId="2">
          <filters>
            <filter val="DOĞRU"/>
          </filters>
        </filterColumn>
        <filterColumn colId="9">
          <filters>
            <filter val="27%"/>
            <filter val="15%"/>
            <filter val="37%"/>
            <filter val="69%"/>
            <filter val="47%"/>
            <filter val="67%"/>
            <filter val="23%"/>
            <filter val="43%"/>
            <filter val="21%"/>
            <filter val="75%"/>
            <filter val="41%"/>
            <filter val="63%"/>
            <filter val="73%"/>
            <filter val="7%"/>
            <filter val="5%"/>
            <filter val="18%"/>
            <filter val="36%"/>
            <filter val="34%"/>
            <filter val="20%"/>
            <filter val="50%"/>
            <filter val="90%"/>
            <filter val="0%"/>
            <filter val="19%"/>
            <filter val="29%"/>
            <filter val="39%"/>
          </filters>
        </filterColumn>
        <filterColumn colId="12">
          <filters>
            <filter val="Merkez"/>
          </filters>
        </filterColumn>
        <filterColumn colId="17">
          <filters blank="1">
            <filter val="İleride Randevu Alınacak"/>
            <filter val="Personel Eksik"/>
            <filter val="Başka Şubeden Çekilecek"/>
            <filter val="Franchise"/>
          </filters>
        </filterColumn>
        <sortState ref="A1:AM69">
          <sortCondition ref="O1:O69"/>
        </sortState>
      </autoFilter>
      <extLst>
        <ext uri="GoogleSheetsCustomDataVersion1">
          <go:sheetsCustomData xmlns:go="http://customooxmlschemas.google.com/" filterViewId="572793234"/>
        </ext>
      </extLst>
    </customSheetView>
    <customSheetView guid="{5D9B2B0B-5AAB-42D0-B91B-65758FE1A5A2}" filter="1" showAutoFilter="1">
      <autoFilter ref="$A$1:$AM$62">
        <filterColumn colId="17">
          <filters>
            <filter val="İleride Randevu Alınacak"/>
            <filter val="Personel Eksik"/>
            <filter val="Başka Şubeden Çekilecek"/>
            <filter val="Franchise"/>
            <filter val="Randevu Alındı"/>
          </filters>
        </filterColumn>
      </autoFilter>
      <extLst>
        <ext uri="GoogleSheetsCustomDataVersion1">
          <go:sheetsCustomData xmlns:go="http://customooxmlschemas.google.com/" filterViewId="595929125"/>
        </ext>
      </extLst>
    </customSheetView>
    <customSheetView guid="{3535F280-88E2-4B15-B0E0-619A6DDFBF75}" filter="1" showAutoFilter="1">
      <autoFilter ref="$A$1:$AM$69">
        <filterColumn colId="2">
          <filters>
            <filter val="DOĞRU"/>
          </filters>
        </filterColumn>
        <filterColumn colId="12">
          <filters>
            <filter val="Merkez"/>
          </filters>
        </filterColumn>
        <filterColumn colId="9">
          <filters>
            <filter val="27%"/>
            <filter val="15%"/>
            <filter val="37%"/>
            <filter val="69%"/>
            <filter val="47%"/>
            <filter val="67%"/>
            <filter val="23%"/>
            <filter val="43%"/>
            <filter val="21%"/>
            <filter val="75%"/>
            <filter val="41%"/>
            <filter val="63%"/>
            <filter val="73%"/>
            <filter val="7%"/>
            <filter val="5%"/>
            <filter val="18%"/>
            <filter val="36%"/>
            <filter val="34%"/>
            <filter val="20%"/>
            <filter val="50%"/>
            <filter val="90%"/>
            <filter val="0%"/>
            <filter val="19%"/>
            <filter val="29%"/>
            <filter val="39%"/>
          </filters>
        </filterColumn>
        <sortState ref="A1:AM69">
          <sortCondition ref="N1:N69"/>
        </sortState>
      </autoFilter>
      <extLst>
        <ext uri="GoogleSheetsCustomDataVersion1">
          <go:sheetsCustomData xmlns:go="http://customooxmlschemas.google.com/" filterViewId="754822966"/>
        </ext>
      </extLst>
    </customSheetView>
  </customSheetViews>
  <conditionalFormatting sqref="C1:C104">
    <cfRule type="cellIs" dxfId="0" priority="1" operator="equal">
      <formula>"TRUE"</formula>
    </cfRule>
  </conditionalFormatting>
  <conditionalFormatting sqref="C1:C104">
    <cfRule type="cellIs" dxfId="1" priority="2" operator="equal">
      <formula>"FALSE"</formula>
    </cfRule>
  </conditionalFormatting>
  <conditionalFormatting sqref="J1:J104">
    <cfRule type="colorScale" priority="3">
      <colorScale>
        <cfvo type="min"/>
        <cfvo type="percentile" val="50"/>
        <cfvo type="max"/>
        <color rgb="FFE67C73"/>
        <color rgb="FFFFFFFF"/>
        <color rgb="FF57BB8A"/>
      </colorScale>
    </cfRule>
  </conditionalFormatting>
  <dataValidations>
    <dataValidation type="list" allowBlank="1" showErrorMessage="1" sqref="T2:T5 T7:T11 T13:T15 T18 T20:T23 T25:T26 T28:T29 T31:T38 T40:T41 T43 T46 T48 T51 T54:T62 T66 T68 T70:T74 T76 T78 T81 T84:T85 T87:T88 T94:T95 T99 T102:T104">
      <formula1>'Durum Parametreler'!$F$3:$F$21</formula1>
    </dataValidation>
    <dataValidation type="list" allowBlank="1" showErrorMessage="1" sqref="R2:R104">
      <formula1>'Durum Parametreler'!$C$2:$C$19</formula1>
    </dataValidation>
    <dataValidation type="list" allowBlank="1" showErrorMessage="1" sqref="Y2:Y104 AA2:AA104 AC2:AC104 AE2:AE104 AG2:AG104">
      <formula1>'Durum Parametreler'!$J$2:$J$8</formula1>
    </dataValidation>
    <dataValidation type="list" allowBlank="1" showErrorMessage="1" sqref="AI2:AM104">
      <formula1>'Durum Parametreler'!$L$2:$L$26</formula1>
    </dataValidation>
    <dataValidation type="list" allowBlank="1" showErrorMessage="1" sqref="V2:W104 Z2:Z104 AB2:AB104 AD2:AD104 AF2:AF104 AH2:AH104">
      <formula1>'Durum Parametreler'!$A$1:$A$700</formula1>
    </dataValidation>
    <dataValidation type="list" allowBlank="1" showErrorMessage="1" sqref="X2:X104">
      <formula1>'Durum Parametreler'!$C$22:$C$24</formula1>
    </dataValidation>
    <dataValidation type="list" allowBlank="1" showErrorMessage="1" sqref="A22">
      <formula1>'Durum Parametreler'!$L$2:$L$37</formula1>
    </dataValidation>
    <dataValidation type="list" allowBlank="1" showErrorMessage="1" sqref="S2:S104">
      <formula1>'Durum Parametreler'!$L$2:$L$44</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1" width="12.63"/>
    <col customWidth="1" min="2" max="2" width="14.63"/>
    <col customWidth="1" min="3" max="3" width="12.63"/>
    <col customWidth="1" min="4" max="4" width="20.75"/>
    <col customWidth="1" min="5" max="5" width="20.5"/>
    <col customWidth="1" min="6" max="6" width="9.88"/>
    <col customWidth="1" min="7" max="7" width="14.88"/>
    <col customWidth="1" min="8" max="8" width="31.25"/>
    <col customWidth="1" min="9" max="9" width="29.0"/>
  </cols>
  <sheetData>
    <row r="1" ht="15.75" customHeight="1">
      <c r="A1" s="151"/>
      <c r="B1" s="11" t="s">
        <v>50</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44341.0</v>
      </c>
      <c r="C2" s="154"/>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customHeight="1">
      <c r="A3" s="24" t="s">
        <v>20854</v>
      </c>
      <c r="B3" s="17"/>
      <c r="C3" s="154"/>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07" t="s">
        <v>20855</v>
      </c>
      <c r="C4" s="27"/>
      <c r="D4" s="27"/>
      <c r="E4" s="27"/>
      <c r="F4" s="74"/>
      <c r="G4" s="27"/>
      <c r="H4" s="27"/>
      <c r="I4" s="27"/>
      <c r="J4" s="27"/>
      <c r="K4" s="27"/>
      <c r="L4" s="17"/>
      <c r="M4" s="27"/>
      <c r="N4" s="27"/>
      <c r="O4" s="17"/>
      <c r="P4" s="17"/>
      <c r="Q4" s="17"/>
      <c r="R4" s="17"/>
      <c r="S4" s="17"/>
      <c r="T4" s="17"/>
      <c r="U4" s="17"/>
      <c r="V4" s="17"/>
      <c r="W4" s="17"/>
      <c r="X4" s="17"/>
      <c r="Y4" s="17"/>
      <c r="Z4" s="17"/>
      <c r="AA4" s="17"/>
      <c r="AB4" s="17"/>
      <c r="AC4" s="17"/>
      <c r="AD4" s="17"/>
      <c r="AE4" s="17"/>
      <c r="AF4" s="17"/>
    </row>
    <row r="5" ht="15.75" customHeight="1">
      <c r="A5" s="28"/>
      <c r="B5" s="207" t="s">
        <v>20855</v>
      </c>
      <c r="C5" s="154" t="s">
        <v>845</v>
      </c>
      <c r="D5" s="67" t="s">
        <v>20856</v>
      </c>
      <c r="E5" s="67" t="s">
        <v>20857</v>
      </c>
      <c r="F5" s="46">
        <v>0.7916666666666666</v>
      </c>
      <c r="G5" s="154" t="s">
        <v>20858</v>
      </c>
      <c r="H5" s="67" t="s">
        <v>20859</v>
      </c>
      <c r="I5" s="67" t="s">
        <v>20860</v>
      </c>
      <c r="J5" s="156"/>
      <c r="K5" s="17"/>
      <c r="L5" s="17"/>
      <c r="M5" s="27"/>
      <c r="N5" s="27"/>
      <c r="O5" s="17"/>
      <c r="P5" s="17"/>
      <c r="Q5" s="17"/>
      <c r="R5" s="17"/>
      <c r="S5" s="17"/>
      <c r="T5" s="17"/>
      <c r="U5" s="17"/>
      <c r="V5" s="17"/>
      <c r="W5" s="17"/>
      <c r="X5" s="17"/>
      <c r="Y5" s="17"/>
      <c r="Z5" s="17"/>
      <c r="AA5" s="17"/>
      <c r="AB5" s="17"/>
      <c r="AC5" s="17"/>
      <c r="AD5" s="17"/>
      <c r="AE5" s="17"/>
      <c r="AF5" s="17"/>
    </row>
    <row r="6" ht="15.75" customHeight="1">
      <c r="A6" s="28"/>
      <c r="B6" s="207" t="s">
        <v>20855</v>
      </c>
      <c r="C6" s="154" t="s">
        <v>845</v>
      </c>
      <c r="D6" s="67" t="s">
        <v>20861</v>
      </c>
      <c r="E6" s="67" t="s">
        <v>20862</v>
      </c>
      <c r="F6" s="157" t="s">
        <v>741</v>
      </c>
      <c r="G6" s="17" t="s">
        <v>20863</v>
      </c>
      <c r="H6" s="17" t="s">
        <v>20864</v>
      </c>
      <c r="I6" s="67" t="s">
        <v>20865</v>
      </c>
      <c r="J6" s="17"/>
      <c r="K6" s="158"/>
      <c r="L6" s="27"/>
      <c r="M6" s="27"/>
      <c r="N6" s="27"/>
      <c r="O6" s="17"/>
      <c r="P6" s="17"/>
      <c r="Q6" s="17"/>
      <c r="R6" s="17"/>
      <c r="S6" s="17"/>
      <c r="T6" s="17"/>
      <c r="U6" s="17"/>
      <c r="V6" s="17"/>
      <c r="W6" s="17"/>
      <c r="X6" s="17"/>
      <c r="Y6" s="17"/>
      <c r="Z6" s="17"/>
      <c r="AA6" s="17"/>
      <c r="AB6" s="17"/>
      <c r="AC6" s="17"/>
      <c r="AD6" s="17"/>
      <c r="AE6" s="17"/>
      <c r="AF6" s="17"/>
    </row>
    <row r="7" ht="15.75" customHeight="1">
      <c r="A7" s="28"/>
      <c r="B7" s="207" t="s">
        <v>20855</v>
      </c>
      <c r="C7" s="182" t="s">
        <v>845</v>
      </c>
      <c r="D7" s="52" t="s">
        <v>20866</v>
      </c>
      <c r="E7" s="52" t="s">
        <v>20867</v>
      </c>
      <c r="F7" s="41">
        <v>0.75</v>
      </c>
      <c r="G7" s="52" t="s">
        <v>20868</v>
      </c>
      <c r="H7" s="52" t="s">
        <v>20869</v>
      </c>
      <c r="I7" s="52" t="s">
        <v>20870</v>
      </c>
      <c r="J7" s="17"/>
      <c r="K7" s="17"/>
      <c r="L7" s="17"/>
      <c r="M7" s="27"/>
      <c r="N7" s="27"/>
      <c r="O7" s="17"/>
      <c r="P7" s="17"/>
      <c r="Q7" s="17"/>
      <c r="R7" s="17"/>
      <c r="S7" s="17"/>
      <c r="T7" s="17"/>
      <c r="U7" s="17"/>
      <c r="V7" s="17"/>
      <c r="W7" s="17"/>
      <c r="X7" s="17"/>
      <c r="Y7" s="17"/>
      <c r="Z7" s="17"/>
      <c r="AA7" s="17"/>
      <c r="AB7" s="17"/>
      <c r="AC7" s="17"/>
      <c r="AD7" s="17"/>
      <c r="AE7" s="17"/>
      <c r="AF7" s="17"/>
    </row>
    <row r="8" ht="15.75" customHeight="1">
      <c r="A8" s="44"/>
      <c r="B8" s="207" t="s">
        <v>20855</v>
      </c>
      <c r="C8" s="27"/>
      <c r="D8" s="27"/>
      <c r="E8" s="27"/>
      <c r="F8" s="74"/>
      <c r="G8" s="27"/>
      <c r="H8" s="27"/>
      <c r="I8" s="27"/>
      <c r="J8" s="27"/>
      <c r="K8" s="27"/>
      <c r="L8" s="17"/>
      <c r="M8" s="27"/>
      <c r="N8" s="27"/>
      <c r="O8" s="17"/>
      <c r="P8" s="17"/>
      <c r="Q8" s="17"/>
      <c r="R8" s="17"/>
      <c r="S8" s="17"/>
      <c r="T8" s="17"/>
      <c r="U8" s="17"/>
      <c r="V8" s="17"/>
      <c r="W8" s="17"/>
      <c r="X8" s="17"/>
      <c r="Y8" s="17"/>
      <c r="Z8" s="17"/>
      <c r="AA8" s="17"/>
      <c r="AB8" s="17"/>
      <c r="AC8" s="17"/>
      <c r="AD8" s="17"/>
      <c r="AE8" s="17"/>
      <c r="AF8" s="17"/>
    </row>
    <row r="9" ht="15.75" customHeight="1">
      <c r="A9" s="18"/>
      <c r="B9" s="19">
        <v>44342.0</v>
      </c>
      <c r="C9" s="154"/>
      <c r="D9" s="21"/>
      <c r="E9" s="22"/>
      <c r="F9" s="22"/>
      <c r="G9" s="22"/>
      <c r="H9" s="22"/>
      <c r="I9" s="22"/>
      <c r="J9" s="22"/>
      <c r="K9" s="23"/>
      <c r="L9" s="17"/>
      <c r="M9" s="17"/>
      <c r="N9" s="17"/>
      <c r="O9" s="17"/>
      <c r="P9" s="17"/>
      <c r="Q9" s="17"/>
      <c r="R9" s="17"/>
      <c r="S9" s="17"/>
      <c r="T9" s="17"/>
      <c r="U9" s="17"/>
      <c r="V9" s="17"/>
      <c r="W9" s="17"/>
      <c r="X9" s="17"/>
      <c r="Y9" s="17"/>
      <c r="Z9" s="17"/>
      <c r="AA9" s="17"/>
      <c r="AB9" s="17"/>
      <c r="AC9" s="17"/>
      <c r="AD9" s="17"/>
      <c r="AE9" s="17"/>
      <c r="AF9" s="17"/>
    </row>
    <row r="10" ht="15.75" customHeight="1">
      <c r="A10" s="24" t="s">
        <v>20854</v>
      </c>
      <c r="B10" s="17"/>
      <c r="C10" s="154"/>
      <c r="D10" s="17"/>
      <c r="E10" s="17"/>
      <c r="F10" s="26"/>
      <c r="G10" s="17"/>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07" t="s">
        <v>20855</v>
      </c>
      <c r="C11" s="154"/>
      <c r="D11" s="168"/>
      <c r="E11" s="168"/>
      <c r="F11" s="46"/>
      <c r="G11" s="17"/>
      <c r="H11" s="17"/>
      <c r="I11" s="168"/>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07" t="s">
        <v>20855</v>
      </c>
      <c r="C12" s="165" t="s">
        <v>845</v>
      </c>
      <c r="D12" s="31" t="s">
        <v>20871</v>
      </c>
      <c r="E12" s="31" t="s">
        <v>20872</v>
      </c>
      <c r="F12" s="618">
        <v>0.5416666666666666</v>
      </c>
      <c r="G12" s="165" t="s">
        <v>20873</v>
      </c>
      <c r="H12" s="165" t="s">
        <v>20874</v>
      </c>
      <c r="I12" s="31" t="s">
        <v>20875</v>
      </c>
      <c r="J12" s="165"/>
      <c r="K12" s="177"/>
      <c r="L12" s="17" t="s">
        <v>20876</v>
      </c>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07" t="s">
        <v>20855</v>
      </c>
      <c r="C13" s="182" t="s">
        <v>845</v>
      </c>
      <c r="D13" s="52" t="s">
        <v>20877</v>
      </c>
      <c r="E13" s="52" t="s">
        <v>20878</v>
      </c>
      <c r="F13" s="41">
        <v>0.625</v>
      </c>
      <c r="G13" s="182" t="s">
        <v>20873</v>
      </c>
      <c r="H13" s="52" t="s">
        <v>20879</v>
      </c>
      <c r="I13" s="186" t="s">
        <v>20880</v>
      </c>
      <c r="J13" s="17"/>
      <c r="K13" s="17"/>
      <c r="L13" s="2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07" t="s">
        <v>20855</v>
      </c>
      <c r="C14" s="182" t="s">
        <v>845</v>
      </c>
      <c r="D14" s="52" t="s">
        <v>20881</v>
      </c>
      <c r="E14" s="186" t="s">
        <v>20882</v>
      </c>
      <c r="F14" s="255" t="s">
        <v>11857</v>
      </c>
      <c r="G14" s="38" t="s">
        <v>20883</v>
      </c>
      <c r="H14" s="38" t="s">
        <v>20884</v>
      </c>
      <c r="I14" s="186" t="s">
        <v>20885</v>
      </c>
      <c r="J14" s="27"/>
      <c r="K14" s="158"/>
      <c r="L14" s="17"/>
      <c r="M14" s="27"/>
      <c r="N14" s="27"/>
      <c r="O14" s="17"/>
      <c r="P14" s="17"/>
      <c r="Q14" s="17"/>
      <c r="R14" s="17"/>
      <c r="S14" s="17"/>
      <c r="T14" s="17"/>
      <c r="U14" s="17"/>
      <c r="V14" s="17"/>
      <c r="W14" s="17"/>
      <c r="X14" s="17"/>
      <c r="Y14" s="17"/>
      <c r="Z14" s="17"/>
      <c r="AA14" s="17"/>
      <c r="AB14" s="17"/>
      <c r="AC14" s="17"/>
      <c r="AD14" s="17"/>
      <c r="AE14" s="17"/>
      <c r="AF14" s="17"/>
    </row>
    <row r="15" ht="15.75" customHeight="1">
      <c r="A15" s="44"/>
      <c r="B15" s="207" t="s">
        <v>20855</v>
      </c>
      <c r="C15" s="154"/>
      <c r="D15" s="67"/>
      <c r="E15" s="67"/>
      <c r="F15" s="46"/>
      <c r="G15" s="67"/>
      <c r="H15" s="67"/>
      <c r="I15" s="67"/>
      <c r="J15" s="17"/>
      <c r="K15" s="17"/>
      <c r="L15" s="17"/>
      <c r="M15" s="27"/>
      <c r="N15" s="27"/>
      <c r="O15" s="17"/>
      <c r="P15" s="17"/>
      <c r="Q15" s="17"/>
      <c r="R15" s="17"/>
      <c r="S15" s="17"/>
      <c r="T15" s="17"/>
      <c r="U15" s="17"/>
      <c r="V15" s="17"/>
      <c r="W15" s="17"/>
      <c r="X15" s="17"/>
      <c r="Y15" s="17"/>
      <c r="Z15" s="17"/>
      <c r="AA15" s="17"/>
      <c r="AB15" s="17"/>
      <c r="AC15" s="17"/>
      <c r="AD15" s="17"/>
      <c r="AE15" s="17"/>
      <c r="AF15" s="17"/>
    </row>
    <row r="16" ht="15.75" customHeight="1">
      <c r="A16" s="18"/>
      <c r="B16" s="19">
        <v>44343.0</v>
      </c>
      <c r="C16" s="154"/>
      <c r="D16" s="21"/>
      <c r="E16" s="22"/>
      <c r="F16" s="22"/>
      <c r="G16" s="22"/>
      <c r="H16" s="22"/>
      <c r="I16" s="22"/>
      <c r="J16" s="22"/>
      <c r="K16" s="23"/>
      <c r="L16" s="17"/>
      <c r="M16" s="17"/>
      <c r="N16" s="17"/>
      <c r="O16" s="17"/>
      <c r="P16" s="17"/>
      <c r="Q16" s="17"/>
      <c r="R16" s="17"/>
      <c r="S16" s="17"/>
      <c r="T16" s="17"/>
      <c r="U16" s="17"/>
      <c r="V16" s="17"/>
      <c r="W16" s="17"/>
      <c r="X16" s="17"/>
      <c r="Y16" s="17"/>
      <c r="Z16" s="17"/>
      <c r="AA16" s="17"/>
      <c r="AB16" s="17"/>
      <c r="AC16" s="17"/>
      <c r="AD16" s="17"/>
      <c r="AE16" s="17"/>
      <c r="AF16" s="17"/>
    </row>
    <row r="17" ht="15.75" customHeight="1">
      <c r="A17" s="24" t="s">
        <v>20854</v>
      </c>
      <c r="B17" s="17"/>
      <c r="C17" s="165" t="s">
        <v>845</v>
      </c>
      <c r="D17" s="166" t="s">
        <v>20886</v>
      </c>
      <c r="E17" s="166" t="s">
        <v>20887</v>
      </c>
      <c r="F17" s="32">
        <v>0.4166666666666667</v>
      </c>
      <c r="G17" s="33" t="s">
        <v>20888</v>
      </c>
      <c r="H17" s="33" t="s">
        <v>20889</v>
      </c>
      <c r="I17" s="166" t="s">
        <v>20890</v>
      </c>
      <c r="J17" s="33"/>
      <c r="K17" s="155" t="s">
        <v>20891</v>
      </c>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B18" s="207" t="s">
        <v>20855</v>
      </c>
      <c r="C18" s="165" t="s">
        <v>4756</v>
      </c>
      <c r="D18" s="166" t="s">
        <v>20892</v>
      </c>
      <c r="E18" s="166" t="s">
        <v>20893</v>
      </c>
      <c r="F18" s="480">
        <v>0.5</v>
      </c>
      <c r="G18" s="33" t="s">
        <v>20894</v>
      </c>
      <c r="H18" s="33" t="s">
        <v>20895</v>
      </c>
      <c r="I18" s="166" t="s">
        <v>20896</v>
      </c>
      <c r="J18" s="33"/>
      <c r="K18" s="155" t="s">
        <v>20897</v>
      </c>
      <c r="L18" s="1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07" t="s">
        <v>20855</v>
      </c>
      <c r="C19" s="154" t="s">
        <v>4756</v>
      </c>
      <c r="D19" s="67" t="s">
        <v>20898</v>
      </c>
      <c r="E19" s="67" t="s">
        <v>20899</v>
      </c>
      <c r="F19" s="169">
        <v>0.5833333333333334</v>
      </c>
      <c r="G19" s="154" t="s">
        <v>20900</v>
      </c>
      <c r="H19" s="67" t="s">
        <v>20901</v>
      </c>
      <c r="I19" s="67" t="s">
        <v>20902</v>
      </c>
      <c r="J19" s="156"/>
      <c r="K19" s="33"/>
      <c r="L19" s="17"/>
      <c r="M19" s="27"/>
      <c r="N19" s="27"/>
      <c r="O19" s="17"/>
      <c r="P19" s="17"/>
      <c r="Q19" s="17"/>
      <c r="R19" s="17"/>
      <c r="S19" s="17"/>
      <c r="T19" s="17"/>
      <c r="U19" s="17"/>
      <c r="V19" s="17"/>
      <c r="W19" s="17"/>
      <c r="X19" s="17"/>
      <c r="Y19" s="17"/>
      <c r="Z19" s="17"/>
      <c r="AA19" s="17"/>
      <c r="AB19" s="17"/>
      <c r="AC19" s="17"/>
      <c r="AD19" s="17"/>
      <c r="AE19" s="17"/>
      <c r="AF19" s="17"/>
    </row>
    <row r="20" ht="15.75" customHeight="1">
      <c r="A20" s="28"/>
      <c r="B20" s="207" t="s">
        <v>20855</v>
      </c>
      <c r="C20" s="165" t="s">
        <v>4756</v>
      </c>
      <c r="D20" s="166" t="s">
        <v>20903</v>
      </c>
      <c r="E20" s="166" t="s">
        <v>20904</v>
      </c>
      <c r="F20" s="172" t="s">
        <v>372</v>
      </c>
      <c r="G20" s="33" t="s">
        <v>20894</v>
      </c>
      <c r="H20" s="33" t="s">
        <v>20905</v>
      </c>
      <c r="I20" s="166" t="s">
        <v>20906</v>
      </c>
      <c r="J20" s="33"/>
      <c r="K20" s="176" t="s">
        <v>20907</v>
      </c>
      <c r="L20" s="27"/>
      <c r="M20" s="27"/>
      <c r="N20" s="27"/>
      <c r="O20" s="17"/>
      <c r="P20" s="17"/>
      <c r="Q20" s="17"/>
      <c r="R20" s="17"/>
      <c r="S20" s="17"/>
      <c r="T20" s="17"/>
      <c r="U20" s="17"/>
      <c r="V20" s="17"/>
      <c r="W20" s="17"/>
      <c r="X20" s="17"/>
      <c r="Y20" s="17"/>
      <c r="Z20" s="17"/>
      <c r="AA20" s="17"/>
      <c r="AB20" s="17"/>
      <c r="AC20" s="17"/>
      <c r="AD20" s="17"/>
      <c r="AE20" s="17"/>
      <c r="AF20" s="17"/>
    </row>
    <row r="21" ht="15.75" customHeight="1">
      <c r="A21" s="28"/>
      <c r="B21" s="207" t="s">
        <v>20855</v>
      </c>
      <c r="C21" s="165" t="s">
        <v>4756</v>
      </c>
      <c r="D21" s="166" t="s">
        <v>20908</v>
      </c>
      <c r="E21" s="166" t="s">
        <v>20909</v>
      </c>
      <c r="F21" s="480">
        <v>0.75</v>
      </c>
      <c r="G21" s="166" t="s">
        <v>20883</v>
      </c>
      <c r="H21" s="166" t="s">
        <v>20910</v>
      </c>
      <c r="I21" s="166" t="s">
        <v>20911</v>
      </c>
      <c r="J21" s="33"/>
      <c r="K21" s="33" t="s">
        <v>20912</v>
      </c>
      <c r="L21" s="17"/>
      <c r="M21" s="27"/>
      <c r="N21" s="27"/>
      <c r="O21" s="17"/>
      <c r="P21" s="17"/>
      <c r="Q21" s="17"/>
      <c r="R21" s="17"/>
      <c r="S21" s="17"/>
      <c r="T21" s="17"/>
      <c r="U21" s="17"/>
      <c r="V21" s="17"/>
      <c r="W21" s="17"/>
      <c r="X21" s="17"/>
      <c r="Y21" s="17"/>
      <c r="Z21" s="17"/>
      <c r="AA21" s="17"/>
      <c r="AB21" s="17"/>
      <c r="AC21" s="17"/>
      <c r="AD21" s="17"/>
      <c r="AE21" s="17"/>
      <c r="AF21" s="17"/>
    </row>
    <row r="22" ht="15.75" customHeight="1">
      <c r="A22" s="44"/>
      <c r="B22" s="207" t="s">
        <v>20855</v>
      </c>
      <c r="C22" s="165" t="s">
        <v>4756</v>
      </c>
      <c r="D22" s="33" t="s">
        <v>20913</v>
      </c>
      <c r="E22" s="33" t="s">
        <v>20914</v>
      </c>
      <c r="F22" s="60">
        <v>18.0</v>
      </c>
      <c r="G22" s="33" t="s">
        <v>20900</v>
      </c>
      <c r="H22" s="33" t="s">
        <v>20915</v>
      </c>
      <c r="I22" s="33" t="s">
        <v>20916</v>
      </c>
      <c r="J22" s="33"/>
      <c r="K22" s="33"/>
      <c r="L22" s="17"/>
      <c r="M22" s="27"/>
      <c r="N22" s="27"/>
      <c r="O22" s="17"/>
      <c r="P22" s="17"/>
      <c r="Q22" s="17"/>
      <c r="R22" s="17"/>
      <c r="S22" s="17"/>
      <c r="T22" s="17"/>
      <c r="U22" s="17"/>
      <c r="V22" s="17"/>
      <c r="W22" s="17"/>
      <c r="X22" s="17"/>
      <c r="Y22" s="17"/>
      <c r="Z22" s="17"/>
      <c r="AA22" s="17"/>
      <c r="AB22" s="17"/>
      <c r="AC22" s="17"/>
      <c r="AD22" s="17"/>
      <c r="AE22" s="17"/>
      <c r="AF22" s="17"/>
    </row>
    <row r="23" ht="15.75" customHeight="1">
      <c r="A23" s="18"/>
      <c r="B23" s="19">
        <v>44344.0</v>
      </c>
      <c r="C23" s="27"/>
      <c r="D23" s="27"/>
      <c r="E23" s="27"/>
      <c r="F23" s="74"/>
      <c r="G23" s="27"/>
      <c r="H23" s="27"/>
      <c r="I23" s="27"/>
      <c r="J23" s="27"/>
      <c r="K23" s="27"/>
      <c r="L23" s="17"/>
      <c r="M23" s="17"/>
      <c r="N23" s="17"/>
      <c r="O23" s="17"/>
      <c r="P23" s="17"/>
      <c r="Q23" s="17"/>
      <c r="R23" s="17"/>
      <c r="S23" s="17"/>
      <c r="T23" s="17"/>
      <c r="U23" s="17"/>
      <c r="V23" s="17"/>
      <c r="W23" s="17"/>
      <c r="X23" s="17"/>
      <c r="Y23" s="17"/>
      <c r="Z23" s="17"/>
      <c r="AA23" s="17"/>
      <c r="AB23" s="17"/>
      <c r="AC23" s="17"/>
      <c r="AD23" s="17"/>
      <c r="AE23" s="17"/>
      <c r="AF23" s="17"/>
    </row>
    <row r="24" ht="15.75" customHeight="1">
      <c r="A24" s="24" t="s">
        <v>20854</v>
      </c>
      <c r="B24" s="17"/>
      <c r="C24" s="154"/>
      <c r="D24" s="17"/>
      <c r="E24" s="17"/>
      <c r="F24" s="26"/>
      <c r="G24" s="17"/>
      <c r="H24" s="17"/>
      <c r="I24" s="17"/>
      <c r="J24" s="17"/>
      <c r="K24" s="17"/>
      <c r="L24" s="17"/>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07" t="s">
        <v>20855</v>
      </c>
      <c r="C25" s="165" t="s">
        <v>845</v>
      </c>
      <c r="D25" s="166" t="s">
        <v>20886</v>
      </c>
      <c r="E25" s="166" t="s">
        <v>20887</v>
      </c>
      <c r="F25" s="32">
        <v>0.7916666666666666</v>
      </c>
      <c r="G25" s="33" t="s">
        <v>20888</v>
      </c>
      <c r="H25" s="33" t="s">
        <v>20889</v>
      </c>
      <c r="I25" s="166" t="s">
        <v>20890</v>
      </c>
      <c r="J25" s="33"/>
      <c r="K25" s="155"/>
      <c r="L25" s="17"/>
      <c r="M25" s="27"/>
      <c r="N25" s="27"/>
      <c r="O25" s="17"/>
      <c r="P25" s="17"/>
      <c r="Q25" s="17"/>
      <c r="R25" s="17"/>
      <c r="S25" s="17"/>
      <c r="T25" s="17"/>
      <c r="U25" s="17"/>
      <c r="V25" s="17"/>
      <c r="W25" s="17"/>
      <c r="X25" s="17"/>
      <c r="Y25" s="17"/>
      <c r="Z25" s="17"/>
      <c r="AA25" s="17"/>
      <c r="AB25" s="17"/>
      <c r="AC25" s="17"/>
      <c r="AD25" s="17"/>
      <c r="AE25" s="17"/>
      <c r="AF25" s="17"/>
    </row>
    <row r="26" ht="15.75" customHeight="1">
      <c r="A26" s="28"/>
      <c r="B26" s="207" t="s">
        <v>20855</v>
      </c>
      <c r="C26" s="154" t="s">
        <v>845</v>
      </c>
      <c r="D26" s="67" t="s">
        <v>20917</v>
      </c>
      <c r="E26" s="67" t="s">
        <v>20918</v>
      </c>
      <c r="F26" s="46">
        <v>0.5</v>
      </c>
      <c r="G26" s="17" t="s">
        <v>20919</v>
      </c>
      <c r="H26" s="17" t="s">
        <v>20920</v>
      </c>
      <c r="I26" s="67" t="s">
        <v>20921</v>
      </c>
      <c r="J26" s="17"/>
      <c r="K26" s="155"/>
      <c r="L26" s="17"/>
      <c r="M26" s="27"/>
      <c r="N26" s="27"/>
      <c r="O26" s="17"/>
      <c r="P26" s="17"/>
      <c r="Q26" s="17"/>
      <c r="R26" s="17"/>
      <c r="S26" s="17"/>
      <c r="T26" s="17"/>
      <c r="U26" s="17"/>
      <c r="V26" s="17"/>
      <c r="W26" s="17"/>
      <c r="X26" s="17"/>
      <c r="Y26" s="17"/>
      <c r="Z26" s="17"/>
      <c r="AA26" s="17"/>
      <c r="AB26" s="17"/>
      <c r="AC26" s="17"/>
      <c r="AD26" s="17"/>
      <c r="AE26" s="17"/>
      <c r="AF26" s="17"/>
    </row>
    <row r="27" ht="15.75" customHeight="1">
      <c r="A27" s="28"/>
      <c r="B27" s="207" t="s">
        <v>20855</v>
      </c>
      <c r="C27" s="165" t="s">
        <v>845</v>
      </c>
      <c r="D27" s="166" t="s">
        <v>20922</v>
      </c>
      <c r="E27" s="166" t="s">
        <v>20923</v>
      </c>
      <c r="F27" s="32">
        <v>0.6875</v>
      </c>
      <c r="G27" s="165" t="s">
        <v>20919</v>
      </c>
      <c r="H27" s="166" t="s">
        <v>20924</v>
      </c>
      <c r="I27" s="166" t="s">
        <v>20925</v>
      </c>
      <c r="J27" s="167"/>
      <c r="K27" s="17"/>
      <c r="L27" s="27"/>
      <c r="M27" s="27"/>
      <c r="N27" s="27"/>
      <c r="O27" s="17"/>
      <c r="P27" s="17"/>
      <c r="Q27" s="17"/>
      <c r="R27" s="17"/>
      <c r="S27" s="17"/>
      <c r="T27" s="17"/>
      <c r="U27" s="17"/>
      <c r="V27" s="17"/>
      <c r="W27" s="17"/>
      <c r="X27" s="17"/>
      <c r="Y27" s="17"/>
      <c r="Z27" s="17"/>
      <c r="AA27" s="17"/>
      <c r="AB27" s="17"/>
      <c r="AC27" s="17"/>
      <c r="AD27" s="17"/>
      <c r="AE27" s="17"/>
      <c r="AF27" s="17"/>
    </row>
    <row r="28" ht="15.75" customHeight="1">
      <c r="A28" s="28"/>
      <c r="B28" s="207" t="s">
        <v>20855</v>
      </c>
      <c r="C28" s="165" t="s">
        <v>845</v>
      </c>
      <c r="D28" s="166" t="s">
        <v>20926</v>
      </c>
      <c r="E28" s="166" t="s">
        <v>20927</v>
      </c>
      <c r="F28" s="172" t="s">
        <v>741</v>
      </c>
      <c r="G28" s="33" t="s">
        <v>20873</v>
      </c>
      <c r="H28" s="33" t="s">
        <v>20928</v>
      </c>
      <c r="I28" s="170" t="s">
        <v>20929</v>
      </c>
      <c r="J28" s="33"/>
      <c r="K28" s="158"/>
      <c r="L28" s="17"/>
      <c r="M28" s="27"/>
      <c r="N28" s="27"/>
      <c r="O28" s="17"/>
      <c r="P28" s="17"/>
      <c r="Q28" s="17"/>
      <c r="R28" s="17"/>
      <c r="S28" s="17"/>
      <c r="T28" s="17"/>
      <c r="U28" s="17"/>
      <c r="V28" s="17"/>
      <c r="W28" s="17"/>
      <c r="X28" s="17"/>
      <c r="Y28" s="17"/>
      <c r="Z28" s="17"/>
      <c r="AA28" s="17"/>
      <c r="AB28" s="17"/>
      <c r="AC28" s="17"/>
      <c r="AD28" s="17"/>
      <c r="AE28" s="17"/>
      <c r="AF28" s="17"/>
    </row>
    <row r="29" ht="15.75" customHeight="1">
      <c r="A29" s="44"/>
      <c r="B29" s="207" t="s">
        <v>20855</v>
      </c>
      <c r="C29" s="182" t="s">
        <v>845</v>
      </c>
      <c r="D29" s="52" t="s">
        <v>20930</v>
      </c>
      <c r="E29" s="52" t="s">
        <v>20931</v>
      </c>
      <c r="F29" s="41">
        <v>0.75</v>
      </c>
      <c r="G29" s="52" t="s">
        <v>20932</v>
      </c>
      <c r="H29" s="186"/>
      <c r="I29" s="186" t="s">
        <v>20933</v>
      </c>
      <c r="J29" s="38"/>
      <c r="K29" s="17"/>
      <c r="L29" s="17"/>
      <c r="M29" s="27"/>
      <c r="N29" s="27"/>
      <c r="O29" s="17"/>
      <c r="P29" s="17"/>
      <c r="Q29" s="17"/>
      <c r="R29" s="17"/>
      <c r="S29" s="17"/>
      <c r="T29" s="17"/>
      <c r="U29" s="17"/>
      <c r="V29" s="17"/>
      <c r="W29" s="17"/>
      <c r="X29" s="17"/>
      <c r="Y29" s="17"/>
      <c r="Z29" s="17"/>
      <c r="AA29" s="17"/>
      <c r="AB29" s="17"/>
      <c r="AC29" s="17"/>
      <c r="AD29" s="17"/>
      <c r="AE29" s="17"/>
      <c r="AF29" s="17"/>
    </row>
    <row r="30" ht="15.75" customHeight="1">
      <c r="A30" s="18"/>
      <c r="B30" s="19">
        <v>44347.0</v>
      </c>
      <c r="C30" s="21"/>
      <c r="D30" s="22"/>
      <c r="E30" s="22"/>
      <c r="F30" s="22"/>
      <c r="G30" s="22"/>
      <c r="H30" s="22"/>
      <c r="I30" s="22"/>
      <c r="J30" s="23"/>
      <c r="K30" s="17"/>
      <c r="L30" s="17"/>
      <c r="M30" s="17"/>
      <c r="N30" s="17"/>
    </row>
    <row r="31" ht="15.75" customHeight="1">
      <c r="A31" s="24" t="s">
        <v>20854</v>
      </c>
      <c r="B31" s="17"/>
      <c r="C31" s="17"/>
      <c r="D31" s="17"/>
      <c r="E31" s="17"/>
      <c r="F31" s="26"/>
      <c r="G31" s="17"/>
      <c r="H31" s="17"/>
      <c r="I31" s="17"/>
      <c r="J31" s="17"/>
      <c r="K31" s="17"/>
      <c r="L31" s="27"/>
      <c r="M31" s="27"/>
      <c r="N31" s="17"/>
    </row>
    <row r="32" ht="15.75" customHeight="1">
      <c r="A32" s="28"/>
      <c r="B32" s="207" t="s">
        <v>20855</v>
      </c>
      <c r="C32" s="182" t="s">
        <v>984</v>
      </c>
      <c r="D32" s="186" t="s">
        <v>20934</v>
      </c>
      <c r="E32" s="186" t="s">
        <v>20935</v>
      </c>
      <c r="F32" s="619">
        <v>0.5</v>
      </c>
      <c r="G32" s="38" t="s">
        <v>20873</v>
      </c>
      <c r="H32" s="58" t="s">
        <v>20936</v>
      </c>
      <c r="I32" s="38" t="s">
        <v>20937</v>
      </c>
      <c r="J32" s="155"/>
      <c r="K32" s="17"/>
      <c r="L32" s="27"/>
      <c r="M32" s="27"/>
      <c r="N32" s="17"/>
    </row>
    <row r="33" ht="15.75" customHeight="1">
      <c r="A33" s="28"/>
      <c r="B33" s="207" t="s">
        <v>20855</v>
      </c>
      <c r="C33" s="165" t="s">
        <v>845</v>
      </c>
      <c r="D33" s="170" t="s">
        <v>20938</v>
      </c>
      <c r="E33" s="170" t="s">
        <v>20939</v>
      </c>
      <c r="F33" s="480">
        <v>0.5833333333333334</v>
      </c>
      <c r="G33" s="33" t="s">
        <v>20940</v>
      </c>
      <c r="H33" s="170" t="s">
        <v>20941</v>
      </c>
      <c r="I33" s="170" t="s">
        <v>20942</v>
      </c>
      <c r="J33" s="177"/>
      <c r="K33" s="17" t="s">
        <v>20943</v>
      </c>
      <c r="L33" s="27"/>
      <c r="M33" s="27"/>
      <c r="N33" s="17"/>
    </row>
    <row r="34" ht="15.75" customHeight="1">
      <c r="A34" s="28"/>
      <c r="B34" s="207" t="s">
        <v>20855</v>
      </c>
      <c r="C34" s="165" t="s">
        <v>845</v>
      </c>
      <c r="D34" s="170" t="s">
        <v>20944</v>
      </c>
      <c r="E34" s="170" t="s">
        <v>20945</v>
      </c>
      <c r="F34" s="618">
        <v>0.6666666666666666</v>
      </c>
      <c r="G34" s="166" t="s">
        <v>20946</v>
      </c>
      <c r="H34" s="170" t="s">
        <v>20947</v>
      </c>
      <c r="I34" s="170" t="s">
        <v>20948</v>
      </c>
      <c r="J34" s="33"/>
      <c r="K34" s="27" t="s">
        <v>20949</v>
      </c>
      <c r="L34" s="27"/>
      <c r="M34" s="27"/>
      <c r="N34" s="17"/>
    </row>
    <row r="35" ht="15.75" customHeight="1">
      <c r="A35" s="28"/>
      <c r="B35" s="207" t="s">
        <v>20855</v>
      </c>
      <c r="C35" s="165" t="s">
        <v>984</v>
      </c>
      <c r="D35" s="170" t="s">
        <v>20950</v>
      </c>
      <c r="E35" s="170" t="s">
        <v>20951</v>
      </c>
      <c r="F35" s="480">
        <v>0.75</v>
      </c>
      <c r="G35" s="33" t="s">
        <v>20952</v>
      </c>
      <c r="H35" s="170" t="s">
        <v>20953</v>
      </c>
      <c r="I35" s="170" t="s">
        <v>20954</v>
      </c>
      <c r="J35" s="176"/>
      <c r="K35" s="33"/>
      <c r="L35" s="27" t="s">
        <v>20955</v>
      </c>
      <c r="M35" s="27"/>
      <c r="N35" s="17"/>
    </row>
    <row r="36" ht="15.75" customHeight="1">
      <c r="A36" s="44"/>
      <c r="B36" s="207" t="s">
        <v>20855</v>
      </c>
      <c r="C36" s="154"/>
      <c r="D36" s="67"/>
      <c r="E36" s="46"/>
      <c r="F36" s="396"/>
      <c r="G36" s="168"/>
      <c r="H36" s="168"/>
      <c r="I36" s="17"/>
      <c r="J36" s="17"/>
      <c r="K36" s="17"/>
      <c r="L36" s="27"/>
      <c r="M36" s="27"/>
      <c r="N36" s="17"/>
    </row>
    <row r="37" ht="15.75" customHeight="1">
      <c r="A37" s="18"/>
      <c r="B37" s="19">
        <v>44348.0</v>
      </c>
      <c r="C37" s="154"/>
      <c r="D37" s="27"/>
      <c r="E37" s="27"/>
      <c r="F37" s="74"/>
      <c r="G37" s="27"/>
      <c r="H37" s="27"/>
      <c r="I37" s="27"/>
      <c r="J37" s="27"/>
      <c r="K37" s="27"/>
      <c r="L37" s="27"/>
      <c r="M37" s="27"/>
      <c r="N37" s="27"/>
    </row>
    <row r="38" ht="15.75" customHeight="1">
      <c r="A38" s="24" t="s">
        <v>20854</v>
      </c>
      <c r="B38" s="17"/>
      <c r="C38" s="154"/>
      <c r="D38" s="27"/>
      <c r="E38" s="27"/>
      <c r="F38" s="74"/>
      <c r="G38" s="27"/>
      <c r="H38" s="27"/>
      <c r="I38" s="27"/>
      <c r="J38" s="27"/>
      <c r="K38" s="17"/>
      <c r="L38" s="17"/>
      <c r="M38" s="17"/>
      <c r="N38" s="27"/>
    </row>
    <row r="39" ht="15.75" customHeight="1">
      <c r="A39" s="28"/>
      <c r="B39" s="207" t="s">
        <v>20855</v>
      </c>
      <c r="C39" s="182" t="s">
        <v>4907</v>
      </c>
      <c r="D39" s="52" t="s">
        <v>20892</v>
      </c>
      <c r="E39" s="52" t="s">
        <v>20893</v>
      </c>
      <c r="F39" s="619">
        <v>0.4583333333333333</v>
      </c>
      <c r="G39" s="620" t="s">
        <v>20956</v>
      </c>
      <c r="H39" s="620" t="s">
        <v>20957</v>
      </c>
      <c r="I39" s="621" t="s">
        <v>20896</v>
      </c>
      <c r="J39" s="622"/>
      <c r="K39" s="622"/>
      <c r="L39" s="27"/>
      <c r="M39" s="27"/>
      <c r="N39" s="27"/>
    </row>
    <row r="40" ht="15.75" customHeight="1">
      <c r="A40" s="28"/>
      <c r="B40" s="207" t="s">
        <v>20855</v>
      </c>
      <c r="C40" s="154" t="s">
        <v>4907</v>
      </c>
      <c r="D40" s="168" t="s">
        <v>20958</v>
      </c>
      <c r="E40" s="168" t="s">
        <v>20959</v>
      </c>
      <c r="F40" s="169">
        <v>0.75</v>
      </c>
      <c r="G40" s="622" t="s">
        <v>1240</v>
      </c>
      <c r="H40" s="623" t="s">
        <v>20960</v>
      </c>
      <c r="I40" s="624" t="s">
        <v>20961</v>
      </c>
      <c r="J40" s="625"/>
      <c r="K40" s="622"/>
      <c r="L40" s="27"/>
      <c r="M40" s="27"/>
      <c r="N40" s="27"/>
    </row>
    <row r="41" ht="15.75" customHeight="1">
      <c r="A41" s="28"/>
      <c r="B41" s="207" t="s">
        <v>20855</v>
      </c>
      <c r="C41" s="182" t="s">
        <v>4907</v>
      </c>
      <c r="D41" s="186" t="s">
        <v>20962</v>
      </c>
      <c r="E41" s="186" t="s">
        <v>20963</v>
      </c>
      <c r="F41" s="619">
        <v>0.6458333333333334</v>
      </c>
      <c r="G41" s="621" t="s">
        <v>20964</v>
      </c>
      <c r="H41" s="621" t="s">
        <v>20965</v>
      </c>
      <c r="I41" s="186" t="s">
        <v>20966</v>
      </c>
      <c r="J41" s="625"/>
      <c r="K41" s="622"/>
      <c r="L41" s="27"/>
      <c r="M41" s="27"/>
      <c r="N41" s="27"/>
    </row>
    <row r="42" ht="15.75" customHeight="1">
      <c r="A42" s="28"/>
      <c r="B42" s="207" t="s">
        <v>20855</v>
      </c>
      <c r="C42" s="165" t="s">
        <v>4907</v>
      </c>
      <c r="D42" s="170" t="s">
        <v>20967</v>
      </c>
      <c r="E42" s="170" t="s">
        <v>20968</v>
      </c>
      <c r="F42" s="618">
        <v>0.7083333333333334</v>
      </c>
      <c r="G42" s="626" t="s">
        <v>20969</v>
      </c>
      <c r="H42" s="627" t="s">
        <v>20970</v>
      </c>
      <c r="I42" s="627" t="s">
        <v>20971</v>
      </c>
      <c r="J42" s="628"/>
      <c r="K42" s="629"/>
      <c r="L42" s="27"/>
      <c r="M42" s="27"/>
      <c r="N42" s="27"/>
    </row>
    <row r="43" ht="15.75" customHeight="1">
      <c r="A43" s="44"/>
      <c r="B43" s="207" t="s">
        <v>20855</v>
      </c>
      <c r="C43" s="154"/>
      <c r="D43" s="67"/>
      <c r="E43" s="168"/>
      <c r="F43" s="26"/>
      <c r="G43" s="17"/>
      <c r="H43" s="168"/>
      <c r="I43" s="17"/>
      <c r="J43" s="158"/>
      <c r="K43" s="17"/>
      <c r="L43" s="27"/>
      <c r="M43" s="27"/>
      <c r="N43" s="27"/>
    </row>
    <row r="44" ht="15.75" customHeight="1">
      <c r="A44" s="29"/>
      <c r="B44" s="154"/>
      <c r="C44" s="154"/>
      <c r="D44" s="67"/>
      <c r="E44" s="46"/>
      <c r="F44" s="396"/>
      <c r="G44" s="168"/>
      <c r="H44" s="168"/>
      <c r="I44" s="17"/>
      <c r="J44" s="17"/>
      <c r="K44" s="17"/>
      <c r="L44" s="27"/>
      <c r="M44" s="27"/>
      <c r="N44" s="27"/>
    </row>
    <row r="45" ht="15.75" customHeight="1">
      <c r="A45" s="18"/>
      <c r="B45" s="19">
        <v>44349.0</v>
      </c>
      <c r="C45" s="154"/>
      <c r="D45" s="27"/>
      <c r="E45" s="27"/>
      <c r="F45" s="74"/>
      <c r="G45" s="27"/>
      <c r="H45" s="27"/>
      <c r="I45" s="27"/>
      <c r="J45" s="27"/>
      <c r="K45" s="27"/>
      <c r="L45" s="27"/>
      <c r="M45" s="27"/>
      <c r="N45" s="27"/>
    </row>
    <row r="46" ht="15.75" customHeight="1">
      <c r="A46" s="24" t="s">
        <v>20854</v>
      </c>
      <c r="B46" s="17"/>
      <c r="C46" s="154"/>
      <c r="D46" s="27"/>
      <c r="E46" s="27"/>
      <c r="F46" s="78"/>
      <c r="G46" s="27"/>
      <c r="H46" s="27"/>
      <c r="I46" s="27"/>
      <c r="J46" s="27"/>
      <c r="K46" s="17"/>
      <c r="L46" s="17"/>
      <c r="M46" s="17"/>
      <c r="N46" s="27"/>
    </row>
    <row r="47" ht="15.75" customHeight="1">
      <c r="A47" s="28"/>
      <c r="B47" s="207" t="s">
        <v>20855</v>
      </c>
      <c r="C47" s="154" t="s">
        <v>845</v>
      </c>
      <c r="D47" s="17" t="s">
        <v>20972</v>
      </c>
      <c r="E47" s="17" t="s">
        <v>20973</v>
      </c>
      <c r="F47" s="46">
        <v>0.5208333333333334</v>
      </c>
      <c r="G47" s="17" t="s">
        <v>20974</v>
      </c>
      <c r="H47" s="17" t="s">
        <v>20975</v>
      </c>
      <c r="I47" s="17" t="s">
        <v>20976</v>
      </c>
      <c r="J47" s="17"/>
      <c r="K47" s="17"/>
      <c r="L47" s="27"/>
      <c r="M47" s="27"/>
      <c r="N47" s="27"/>
    </row>
    <row r="48" ht="15.75" customHeight="1">
      <c r="A48" s="28"/>
      <c r="B48" s="207" t="s">
        <v>20855</v>
      </c>
      <c r="C48" s="154"/>
      <c r="D48" s="67"/>
      <c r="E48" s="26"/>
      <c r="F48" s="169"/>
      <c r="G48" s="17"/>
      <c r="H48" s="67"/>
      <c r="I48" s="17"/>
      <c r="J48" s="155"/>
      <c r="K48" s="17"/>
      <c r="L48" s="27"/>
      <c r="M48" s="27"/>
      <c r="N48" s="27"/>
    </row>
    <row r="49" ht="15.75" customHeight="1">
      <c r="A49" s="28"/>
      <c r="B49" s="207" t="s">
        <v>20855</v>
      </c>
      <c r="C49" s="182" t="s">
        <v>845</v>
      </c>
      <c r="D49" s="52" t="s">
        <v>20977</v>
      </c>
      <c r="E49" s="68" t="s">
        <v>20978</v>
      </c>
      <c r="F49" s="41">
        <v>0.6666666666666666</v>
      </c>
      <c r="G49" s="38" t="s">
        <v>20979</v>
      </c>
      <c r="H49" s="52" t="s">
        <v>20980</v>
      </c>
      <c r="I49" s="38" t="s">
        <v>20981</v>
      </c>
      <c r="J49" s="155"/>
      <c r="K49" s="17"/>
      <c r="L49" s="27"/>
      <c r="M49" s="27"/>
      <c r="N49" s="27"/>
    </row>
    <row r="50" ht="15.75" customHeight="1">
      <c r="A50" s="28"/>
      <c r="B50" s="207" t="s">
        <v>20855</v>
      </c>
      <c r="C50" s="154" t="s">
        <v>4907</v>
      </c>
      <c r="D50" s="168" t="s">
        <v>20982</v>
      </c>
      <c r="E50" s="168" t="s">
        <v>20983</v>
      </c>
      <c r="F50" s="630">
        <v>0.7291666666666666</v>
      </c>
      <c r="G50" s="67" t="s">
        <v>20964</v>
      </c>
      <c r="H50" s="67" t="s">
        <v>20984</v>
      </c>
      <c r="I50" s="168" t="s">
        <v>20985</v>
      </c>
      <c r="J50" s="17"/>
      <c r="K50" s="27"/>
      <c r="L50" s="27"/>
      <c r="M50" s="27"/>
      <c r="N50" s="27"/>
    </row>
    <row r="51" ht="15.75" customHeight="1">
      <c r="A51" s="44"/>
      <c r="B51" s="207" t="s">
        <v>20855</v>
      </c>
      <c r="C51" s="154"/>
      <c r="D51" s="67"/>
      <c r="E51" s="157"/>
      <c r="F51" s="26"/>
      <c r="G51" s="17"/>
      <c r="H51" s="168"/>
      <c r="I51" s="17"/>
      <c r="J51" s="158"/>
      <c r="K51" s="17"/>
      <c r="L51" s="27"/>
      <c r="M51" s="27"/>
      <c r="N51" s="27"/>
    </row>
    <row r="52" ht="15.75" customHeight="1">
      <c r="A52" s="29"/>
      <c r="B52" s="154"/>
      <c r="C52" s="154"/>
      <c r="D52" s="67"/>
      <c r="E52" s="46"/>
      <c r="F52" s="396"/>
      <c r="G52" s="168"/>
      <c r="H52" s="168"/>
      <c r="I52" s="17"/>
      <c r="J52" s="17"/>
      <c r="K52" s="17"/>
      <c r="L52" s="27"/>
      <c r="M52" s="27"/>
      <c r="N52" s="27"/>
    </row>
    <row r="53" ht="15.75" customHeight="1">
      <c r="A53" s="18"/>
      <c r="B53" s="19">
        <v>44350.0</v>
      </c>
      <c r="C53" s="154"/>
      <c r="D53" s="27"/>
      <c r="E53" s="27"/>
      <c r="F53" s="74"/>
      <c r="G53" s="27"/>
      <c r="H53" s="27"/>
      <c r="I53" s="27"/>
      <c r="J53" s="27"/>
      <c r="K53" s="27"/>
      <c r="L53" s="27"/>
      <c r="M53" s="27"/>
      <c r="N53" s="27"/>
    </row>
    <row r="54" ht="15.75" customHeight="1">
      <c r="A54" s="24" t="s">
        <v>20854</v>
      </c>
      <c r="B54" s="17"/>
      <c r="C54" s="154"/>
      <c r="D54" s="27"/>
      <c r="E54" s="27"/>
      <c r="F54" s="74"/>
      <c r="G54" s="27"/>
      <c r="H54" s="27"/>
      <c r="I54" s="27"/>
      <c r="J54" s="27"/>
      <c r="K54" s="17"/>
      <c r="L54" s="17"/>
      <c r="M54" s="17"/>
      <c r="N54" s="27"/>
    </row>
    <row r="55" ht="15.75" customHeight="1">
      <c r="A55" s="28"/>
      <c r="B55" s="207" t="s">
        <v>20855</v>
      </c>
      <c r="C55" s="154"/>
      <c r="D55" s="17"/>
      <c r="E55" s="17"/>
      <c r="F55" s="26"/>
      <c r="G55" s="17"/>
      <c r="H55" s="17"/>
      <c r="I55" s="17"/>
      <c r="J55" s="17"/>
      <c r="K55" s="17"/>
      <c r="L55" s="27"/>
      <c r="M55" s="27"/>
      <c r="N55" s="27"/>
    </row>
    <row r="56" ht="15.75" customHeight="1">
      <c r="A56" s="28"/>
      <c r="B56" s="207" t="s">
        <v>20855</v>
      </c>
      <c r="C56" s="154"/>
      <c r="D56" s="168"/>
      <c r="E56" s="26"/>
      <c r="F56" s="46"/>
      <c r="G56" s="168"/>
      <c r="H56" s="168"/>
      <c r="I56" s="168"/>
      <c r="J56" s="27"/>
      <c r="K56" s="27"/>
      <c r="L56" s="27"/>
      <c r="M56" s="27"/>
      <c r="N56" s="27"/>
    </row>
    <row r="57" ht="15.75" customHeight="1">
      <c r="A57" s="28"/>
      <c r="B57" s="207" t="s">
        <v>20855</v>
      </c>
      <c r="C57" s="182" t="s">
        <v>845</v>
      </c>
      <c r="D57" s="52" t="s">
        <v>20986</v>
      </c>
      <c r="E57" s="68" t="s">
        <v>20987</v>
      </c>
      <c r="F57" s="68" t="s">
        <v>352</v>
      </c>
      <c r="G57" s="38" t="s">
        <v>20873</v>
      </c>
      <c r="H57" s="52" t="s">
        <v>20988</v>
      </c>
      <c r="I57" s="38" t="s">
        <v>20989</v>
      </c>
      <c r="J57" s="155"/>
      <c r="K57" s="17"/>
      <c r="L57" s="27"/>
      <c r="M57" s="27"/>
      <c r="N57" s="27"/>
    </row>
    <row r="58" ht="15.75" customHeight="1">
      <c r="A58" s="28"/>
      <c r="B58" s="207" t="s">
        <v>20855</v>
      </c>
      <c r="C58" s="165" t="s">
        <v>845</v>
      </c>
      <c r="D58" s="166" t="s">
        <v>20903</v>
      </c>
      <c r="E58" s="60" t="s">
        <v>20904</v>
      </c>
      <c r="F58" s="480">
        <v>0.6666666666666666</v>
      </c>
      <c r="G58" s="33" t="s">
        <v>20956</v>
      </c>
      <c r="H58" s="166" t="s">
        <v>20990</v>
      </c>
      <c r="I58" s="31" t="s">
        <v>20906</v>
      </c>
      <c r="J58" s="177"/>
      <c r="K58" s="33"/>
      <c r="L58" s="27"/>
      <c r="M58" s="27"/>
      <c r="N58" s="27"/>
    </row>
    <row r="59" ht="15.75" customHeight="1">
      <c r="A59" s="44"/>
      <c r="B59" s="207" t="s">
        <v>20855</v>
      </c>
      <c r="C59" s="182" t="s">
        <v>845</v>
      </c>
      <c r="D59" s="52" t="s">
        <v>20991</v>
      </c>
      <c r="E59" s="255" t="s">
        <v>20992</v>
      </c>
      <c r="F59" s="41">
        <v>0.75</v>
      </c>
      <c r="G59" s="38" t="s">
        <v>20993</v>
      </c>
      <c r="H59" s="186" t="s">
        <v>20994</v>
      </c>
      <c r="I59" s="38" t="s">
        <v>20995</v>
      </c>
      <c r="J59" s="158"/>
      <c r="K59" s="17"/>
      <c r="L59" s="27"/>
      <c r="M59" s="27"/>
      <c r="N59" s="27"/>
    </row>
    <row r="60" ht="15.75" customHeight="1">
      <c r="A60" s="29"/>
      <c r="B60" s="154"/>
      <c r="C60" s="154"/>
      <c r="D60" s="67"/>
      <c r="E60" s="46"/>
      <c r="F60" s="396"/>
      <c r="G60" s="168"/>
      <c r="H60" s="168"/>
      <c r="I60" s="17"/>
      <c r="J60" s="17"/>
      <c r="K60" s="17"/>
      <c r="L60" s="27"/>
      <c r="M60" s="27"/>
      <c r="N60" s="27"/>
    </row>
    <row r="61" ht="15.75" customHeight="1">
      <c r="A61" s="18"/>
      <c r="B61" s="19">
        <v>44351.0</v>
      </c>
      <c r="C61" s="154"/>
      <c r="D61" s="27"/>
      <c r="E61" s="27"/>
      <c r="F61" s="74"/>
      <c r="G61" s="27"/>
      <c r="H61" s="27"/>
      <c r="I61" s="27"/>
      <c r="J61" s="27"/>
      <c r="K61" s="27"/>
      <c r="L61" s="27"/>
      <c r="M61" s="27"/>
      <c r="N61" s="27"/>
    </row>
    <row r="62" ht="15.75" customHeight="1">
      <c r="A62" s="24" t="s">
        <v>20854</v>
      </c>
      <c r="B62" s="17"/>
      <c r="C62" s="154"/>
      <c r="D62" s="27"/>
      <c r="E62" s="27"/>
      <c r="F62" s="74"/>
      <c r="G62" s="27"/>
      <c r="H62" s="27"/>
      <c r="I62" s="27"/>
      <c r="J62" s="27"/>
      <c r="K62" s="17"/>
      <c r="L62" s="17"/>
      <c r="M62" s="17"/>
      <c r="N62" s="27"/>
    </row>
    <row r="63" ht="15.75" customHeight="1">
      <c r="A63" s="28"/>
      <c r="B63" s="207" t="s">
        <v>20855</v>
      </c>
      <c r="C63" s="154"/>
      <c r="D63" s="631" t="s">
        <v>5099</v>
      </c>
      <c r="E63" s="180"/>
      <c r="F63" s="180"/>
      <c r="G63" s="180"/>
      <c r="H63" s="111"/>
      <c r="I63" s="17"/>
      <c r="J63" s="17"/>
      <c r="K63" s="17"/>
      <c r="L63" s="27"/>
      <c r="M63" s="27"/>
      <c r="N63" s="27"/>
    </row>
    <row r="64" ht="15.75" customHeight="1">
      <c r="A64" s="28"/>
      <c r="B64" s="207" t="s">
        <v>20855</v>
      </c>
      <c r="C64" s="154"/>
      <c r="D64" s="112"/>
      <c r="H64" s="113"/>
      <c r="I64" s="17"/>
      <c r="J64" s="155"/>
      <c r="K64" s="17"/>
      <c r="L64" s="27"/>
      <c r="M64" s="27"/>
      <c r="N64" s="27"/>
    </row>
    <row r="65" ht="15.75" customHeight="1">
      <c r="A65" s="28"/>
      <c r="B65" s="207" t="s">
        <v>20855</v>
      </c>
      <c r="C65" s="27"/>
      <c r="D65" s="112"/>
      <c r="H65" s="113"/>
      <c r="I65" s="27"/>
      <c r="J65" s="27"/>
      <c r="K65" s="27"/>
      <c r="L65" s="27"/>
      <c r="M65" s="27"/>
      <c r="N65" s="27"/>
    </row>
    <row r="66" ht="15.75" customHeight="1">
      <c r="A66" s="28"/>
      <c r="B66" s="207" t="s">
        <v>20855</v>
      </c>
      <c r="C66" s="27"/>
      <c r="D66" s="112"/>
      <c r="H66" s="113"/>
      <c r="I66" s="27"/>
      <c r="J66" s="27"/>
      <c r="K66" s="27"/>
      <c r="L66" s="27"/>
      <c r="M66" s="27"/>
      <c r="N66" s="27"/>
    </row>
    <row r="67" ht="15.75" customHeight="1">
      <c r="A67" s="44"/>
      <c r="B67" s="207" t="s">
        <v>20855</v>
      </c>
      <c r="C67" s="27"/>
      <c r="D67" s="114"/>
      <c r="E67" s="125"/>
      <c r="F67" s="125"/>
      <c r="G67" s="125"/>
      <c r="H67" s="115"/>
      <c r="I67" s="27"/>
      <c r="J67" s="27"/>
      <c r="K67" s="17" t="s">
        <v>16534</v>
      </c>
      <c r="L67" s="27"/>
      <c r="M67" s="27"/>
      <c r="N67" s="27"/>
    </row>
    <row r="68" ht="15.75" customHeight="1">
      <c r="A68" s="18"/>
      <c r="B68" s="19">
        <v>44354.0</v>
      </c>
      <c r="C68" s="154"/>
      <c r="D68" s="27"/>
      <c r="E68" s="27"/>
      <c r="F68" s="74"/>
      <c r="G68" s="27"/>
      <c r="H68" s="27"/>
      <c r="I68" s="27"/>
      <c r="J68" s="27"/>
      <c r="K68" s="27"/>
      <c r="L68" s="27"/>
      <c r="M68" s="27"/>
      <c r="N68" s="27"/>
    </row>
    <row r="69" ht="15.75" customHeight="1">
      <c r="A69" s="24" t="s">
        <v>20854</v>
      </c>
      <c r="B69" s="17"/>
      <c r="C69" s="154"/>
      <c r="D69" s="27"/>
      <c r="E69" s="27"/>
      <c r="F69" s="74"/>
      <c r="G69" s="27"/>
      <c r="H69" s="27"/>
      <c r="I69" s="27"/>
      <c r="J69" s="27"/>
      <c r="K69" s="17"/>
      <c r="L69" s="17"/>
      <c r="M69" s="17"/>
      <c r="N69" s="27"/>
    </row>
    <row r="70" ht="15.75" customHeight="1">
      <c r="A70" s="28"/>
      <c r="B70" s="207" t="s">
        <v>20855</v>
      </c>
      <c r="C70" s="154"/>
      <c r="D70" s="17"/>
      <c r="E70" s="17"/>
      <c r="F70" s="169"/>
      <c r="G70" s="17"/>
      <c r="H70" s="17"/>
      <c r="I70" s="17"/>
      <c r="J70" s="17"/>
      <c r="K70" s="17"/>
      <c r="L70" s="27"/>
      <c r="M70" s="27"/>
      <c r="N70" s="27"/>
    </row>
    <row r="71" ht="15.75" customHeight="1">
      <c r="A71" s="28"/>
      <c r="B71" s="207" t="s">
        <v>20855</v>
      </c>
      <c r="C71" s="182" t="s">
        <v>845</v>
      </c>
      <c r="D71" s="186" t="s">
        <v>20996</v>
      </c>
      <c r="E71" s="186" t="s">
        <v>20997</v>
      </c>
      <c r="F71" s="41">
        <v>0.5833333333333334</v>
      </c>
      <c r="G71" s="38" t="s">
        <v>20873</v>
      </c>
      <c r="H71" s="52" t="s">
        <v>20998</v>
      </c>
      <c r="I71" s="186" t="s">
        <v>20999</v>
      </c>
      <c r="J71" s="155"/>
      <c r="K71" s="17"/>
      <c r="L71" s="27"/>
      <c r="M71" s="27"/>
      <c r="N71" s="27"/>
    </row>
    <row r="72" ht="15.75" customHeight="1">
      <c r="A72" s="28"/>
      <c r="B72" s="207" t="s">
        <v>20855</v>
      </c>
      <c r="C72" s="182" t="s">
        <v>845</v>
      </c>
      <c r="D72" s="186" t="s">
        <v>21000</v>
      </c>
      <c r="E72" s="68" t="s">
        <v>21001</v>
      </c>
      <c r="F72" s="632">
        <v>0.5833333333333334</v>
      </c>
      <c r="G72" s="52" t="s">
        <v>20979</v>
      </c>
      <c r="H72" s="186" t="s">
        <v>21002</v>
      </c>
      <c r="I72" s="186" t="s">
        <v>21003</v>
      </c>
      <c r="J72" s="17"/>
      <c r="K72" s="27"/>
      <c r="L72" s="27"/>
      <c r="M72" s="27"/>
      <c r="N72" s="27"/>
    </row>
    <row r="73" ht="15.75" customHeight="1">
      <c r="A73" s="28"/>
      <c r="B73" s="207" t="s">
        <v>20855</v>
      </c>
      <c r="C73" s="154"/>
      <c r="D73" s="168"/>
      <c r="E73" s="26"/>
      <c r="F73" s="630"/>
      <c r="G73" s="67"/>
      <c r="H73" s="168"/>
      <c r="I73" s="168"/>
      <c r="J73" s="17"/>
      <c r="K73" s="27"/>
      <c r="L73" s="27"/>
      <c r="M73" s="27"/>
      <c r="N73" s="27"/>
    </row>
    <row r="74" ht="15.75" customHeight="1">
      <c r="A74" s="44"/>
      <c r="B74" s="207" t="s">
        <v>20855</v>
      </c>
      <c r="C74" s="154"/>
      <c r="D74" s="67"/>
      <c r="E74" s="26"/>
      <c r="F74" s="630"/>
      <c r="G74" s="67"/>
      <c r="H74" s="168"/>
      <c r="I74" s="168"/>
      <c r="J74" s="158"/>
      <c r="K74" s="17"/>
      <c r="L74" s="27"/>
      <c r="M74" s="27"/>
      <c r="N74" s="27"/>
    </row>
    <row r="75" ht="15.75" customHeight="1">
      <c r="A75" s="53"/>
      <c r="B75" s="207" t="s">
        <v>20855</v>
      </c>
      <c r="C75" s="154"/>
      <c r="D75" s="67"/>
      <c r="E75" s="26"/>
      <c r="F75" s="630"/>
      <c r="G75" s="67"/>
      <c r="H75" s="168"/>
      <c r="I75" s="168"/>
      <c r="J75" s="158"/>
      <c r="K75" s="17"/>
      <c r="L75" s="27"/>
      <c r="M75" s="27"/>
      <c r="N75" s="27"/>
    </row>
    <row r="76" ht="15.75" customHeight="1">
      <c r="A76" s="18"/>
      <c r="B76" s="19">
        <v>44361.0</v>
      </c>
      <c r="C76" s="154"/>
      <c r="D76" s="27"/>
      <c r="E76" s="27"/>
      <c r="F76" s="74"/>
      <c r="G76" s="27"/>
      <c r="H76" s="27"/>
      <c r="I76" s="27"/>
      <c r="J76" s="27"/>
      <c r="K76" s="27"/>
      <c r="L76" s="27"/>
      <c r="M76" s="27"/>
      <c r="N76" s="27"/>
    </row>
    <row r="77" ht="15.75" customHeight="1">
      <c r="A77" s="24" t="s">
        <v>20854</v>
      </c>
      <c r="B77" s="17"/>
      <c r="C77" s="154"/>
      <c r="D77" s="27"/>
      <c r="E77" s="27"/>
      <c r="F77" s="74"/>
      <c r="G77" s="27"/>
      <c r="H77" s="27"/>
      <c r="I77" s="27"/>
      <c r="J77" s="27"/>
      <c r="K77" s="17"/>
      <c r="L77" s="17"/>
      <c r="M77" s="17"/>
      <c r="N77" s="27"/>
    </row>
    <row r="78" ht="15.75" customHeight="1">
      <c r="A78" s="28"/>
      <c r="B78" s="207" t="s">
        <v>20855</v>
      </c>
      <c r="C78" s="154"/>
      <c r="D78" s="17"/>
      <c r="E78" s="17"/>
      <c r="F78" s="169"/>
      <c r="G78" s="17"/>
      <c r="H78" s="168"/>
      <c r="I78" s="17"/>
      <c r="J78" s="17"/>
      <c r="K78" s="17"/>
      <c r="L78" s="27"/>
      <c r="M78" s="27"/>
      <c r="N78" s="27"/>
    </row>
    <row r="79" ht="15.75" customHeight="1">
      <c r="A79" s="28"/>
      <c r="B79" s="207" t="s">
        <v>20855</v>
      </c>
      <c r="C79" s="154" t="s">
        <v>845</v>
      </c>
      <c r="D79" s="67" t="s">
        <v>21004</v>
      </c>
      <c r="E79" s="26" t="s">
        <v>21005</v>
      </c>
      <c r="F79" s="630">
        <v>0.5833333333333334</v>
      </c>
      <c r="G79" s="67" t="s">
        <v>20952</v>
      </c>
      <c r="H79" s="27" t="s">
        <v>21006</v>
      </c>
      <c r="I79" s="168" t="s">
        <v>21007</v>
      </c>
      <c r="J79" s="158"/>
      <c r="K79" s="17"/>
      <c r="L79" s="27"/>
      <c r="M79" s="27"/>
      <c r="N79" s="27"/>
    </row>
    <row r="80" ht="15.75" customHeight="1">
      <c r="A80" s="28"/>
      <c r="B80" s="207" t="s">
        <v>20855</v>
      </c>
      <c r="C80" s="154" t="s">
        <v>845</v>
      </c>
      <c r="D80" s="168" t="s">
        <v>21008</v>
      </c>
      <c r="E80" s="168" t="s">
        <v>21009</v>
      </c>
      <c r="F80" s="46">
        <v>0.6666666666666666</v>
      </c>
      <c r="G80" s="17" t="s">
        <v>20993</v>
      </c>
      <c r="H80" s="67" t="s">
        <v>21010</v>
      </c>
      <c r="I80" s="168" t="s">
        <v>21011</v>
      </c>
      <c r="J80" s="155"/>
      <c r="K80" s="17"/>
      <c r="L80" s="27"/>
      <c r="M80" s="27"/>
      <c r="N80" s="27"/>
    </row>
    <row r="81" ht="15.75" customHeight="1">
      <c r="A81" s="28"/>
      <c r="B81" s="207" t="s">
        <v>20855</v>
      </c>
      <c r="C81" s="154"/>
      <c r="D81" s="168"/>
      <c r="E81" s="26"/>
      <c r="F81" s="630"/>
      <c r="G81" s="67"/>
      <c r="H81" s="168"/>
      <c r="I81" s="168"/>
      <c r="J81" s="17"/>
      <c r="K81" s="27"/>
      <c r="L81" s="27"/>
      <c r="M81" s="27"/>
      <c r="N81" s="27"/>
    </row>
    <row r="82" ht="15.75" customHeight="1">
      <c r="A82" s="44"/>
      <c r="B82" s="207" t="s">
        <v>20855</v>
      </c>
      <c r="C82" s="154"/>
      <c r="D82" s="67"/>
      <c r="E82" s="26" t="s">
        <v>21012</v>
      </c>
      <c r="F82" s="630"/>
      <c r="G82" s="67"/>
      <c r="H82" s="168"/>
      <c r="I82" s="168"/>
      <c r="J82" s="158"/>
      <c r="K82" s="17"/>
      <c r="L82" s="27"/>
      <c r="M82" s="27"/>
      <c r="N82" s="27"/>
    </row>
    <row r="83" ht="15.75" customHeight="1">
      <c r="A83" s="18"/>
      <c r="B83" s="19">
        <v>44459.0</v>
      </c>
      <c r="C83" s="154"/>
      <c r="D83" s="27"/>
      <c r="E83" s="27"/>
      <c r="F83" s="74"/>
      <c r="G83" s="27"/>
      <c r="H83" s="27"/>
      <c r="I83" s="27"/>
      <c r="J83" s="27"/>
      <c r="K83" s="27"/>
      <c r="L83" s="27"/>
      <c r="M83" s="27"/>
      <c r="N83" s="27"/>
    </row>
    <row r="84" ht="15.75" customHeight="1">
      <c r="A84" s="24" t="s">
        <v>20854</v>
      </c>
      <c r="B84" s="17"/>
      <c r="C84" s="154"/>
      <c r="D84" s="27"/>
      <c r="E84" s="75" t="s">
        <v>21013</v>
      </c>
      <c r="F84" s="130"/>
      <c r="G84" s="27"/>
      <c r="H84" s="27"/>
      <c r="I84" s="27"/>
      <c r="J84" s="27"/>
      <c r="K84" s="17"/>
      <c r="L84" s="17"/>
      <c r="M84" s="17"/>
      <c r="N84" s="27"/>
    </row>
    <row r="85" ht="15.75" customHeight="1">
      <c r="A85" s="28"/>
      <c r="B85" s="207" t="s">
        <v>20855</v>
      </c>
      <c r="C85" s="165" t="s">
        <v>106</v>
      </c>
      <c r="D85" s="170" t="s">
        <v>21014</v>
      </c>
      <c r="E85" s="193" t="s">
        <v>21015</v>
      </c>
      <c r="F85" s="633">
        <v>0.625</v>
      </c>
      <c r="G85" s="193" t="s">
        <v>21016</v>
      </c>
      <c r="H85" s="170" t="s">
        <v>21017</v>
      </c>
      <c r="I85" s="193" t="s">
        <v>21018</v>
      </c>
      <c r="J85" s="27" t="s">
        <v>21019</v>
      </c>
      <c r="K85" s="33"/>
      <c r="M85" s="27"/>
      <c r="N85" s="27"/>
    </row>
    <row r="86" ht="15.75" customHeight="1">
      <c r="A86" s="28"/>
      <c r="B86" s="207" t="s">
        <v>20855</v>
      </c>
      <c r="C86" s="81" t="s">
        <v>106</v>
      </c>
      <c r="D86" s="170" t="s">
        <v>20991</v>
      </c>
      <c r="E86" s="170" t="s">
        <v>20992</v>
      </c>
      <c r="F86" s="32">
        <v>0.6666666666666666</v>
      </c>
      <c r="G86" s="170" t="s">
        <v>21016</v>
      </c>
      <c r="H86" s="81" t="s">
        <v>21020</v>
      </c>
      <c r="I86" s="170" t="s">
        <v>21021</v>
      </c>
      <c r="J86" s="33" t="s">
        <v>21022</v>
      </c>
      <c r="L86" s="81"/>
      <c r="M86" s="81"/>
      <c r="N86" s="81"/>
    </row>
    <row r="87" ht="15.75" customHeight="1">
      <c r="A87" s="28"/>
      <c r="B87" s="207" t="s">
        <v>20855</v>
      </c>
      <c r="C87" s="154"/>
      <c r="D87" s="634" t="s">
        <v>21023</v>
      </c>
      <c r="E87" s="180"/>
      <c r="F87" s="180"/>
      <c r="G87" s="111"/>
      <c r="H87" s="635"/>
      <c r="I87" s="636"/>
      <c r="J87" s="155"/>
      <c r="K87" s="17"/>
      <c r="L87" s="27"/>
      <c r="M87" s="27"/>
      <c r="N87" s="27"/>
    </row>
    <row r="88" ht="15.75" customHeight="1">
      <c r="A88" s="28"/>
      <c r="B88" s="207" t="s">
        <v>20855</v>
      </c>
      <c r="C88" s="154"/>
      <c r="D88" s="112"/>
      <c r="G88" s="113"/>
      <c r="H88" s="637"/>
      <c r="I88" s="638"/>
      <c r="J88" s="17"/>
      <c r="K88" s="27"/>
      <c r="L88" s="27"/>
      <c r="M88" s="27"/>
      <c r="N88" s="27"/>
    </row>
    <row r="89" ht="15.75" customHeight="1">
      <c r="A89" s="44"/>
      <c r="B89" s="207" t="s">
        <v>20855</v>
      </c>
      <c r="C89" s="154"/>
      <c r="D89" s="114"/>
      <c r="E89" s="125"/>
      <c r="F89" s="125"/>
      <c r="G89" s="115"/>
      <c r="H89" s="639"/>
      <c r="I89" s="542"/>
      <c r="J89" s="158"/>
      <c r="K89" s="17"/>
      <c r="L89" s="27"/>
      <c r="M89" s="27"/>
      <c r="N89" s="27"/>
    </row>
    <row r="90" ht="15.75" customHeight="1">
      <c r="A90" s="18"/>
      <c r="B90" s="19">
        <v>44460.0</v>
      </c>
      <c r="C90" s="154"/>
      <c r="D90" s="27"/>
      <c r="E90" s="27"/>
      <c r="F90" s="74"/>
      <c r="G90" s="27"/>
      <c r="H90" s="27"/>
      <c r="I90" s="27"/>
      <c r="J90" s="27"/>
      <c r="K90" s="27"/>
      <c r="L90" s="27"/>
      <c r="M90" s="27"/>
      <c r="N90" s="27"/>
    </row>
    <row r="91" ht="15.75" customHeight="1">
      <c r="A91" s="24" t="s">
        <v>20854</v>
      </c>
      <c r="B91" s="17"/>
      <c r="C91" s="154"/>
      <c r="D91" s="27"/>
      <c r="E91" s="75" t="s">
        <v>21013</v>
      </c>
      <c r="F91" s="130"/>
      <c r="G91" s="27"/>
      <c r="H91" s="27"/>
      <c r="I91" s="27"/>
      <c r="J91" s="27"/>
      <c r="K91" s="17"/>
      <c r="L91" s="17"/>
      <c r="M91" s="17"/>
      <c r="N91" s="27"/>
    </row>
    <row r="92" ht="15.75" customHeight="1">
      <c r="A92" s="28"/>
      <c r="B92" s="207" t="s">
        <v>20855</v>
      </c>
      <c r="C92" s="165" t="s">
        <v>845</v>
      </c>
      <c r="D92" s="193" t="s">
        <v>20913</v>
      </c>
      <c r="E92" s="193" t="s">
        <v>20914</v>
      </c>
      <c r="F92" s="633">
        <v>0.5833333333333334</v>
      </c>
      <c r="G92" s="33" t="s">
        <v>20993</v>
      </c>
      <c r="H92" s="170" t="s">
        <v>21024</v>
      </c>
      <c r="I92" s="193" t="s">
        <v>21025</v>
      </c>
      <c r="J92" s="196">
        <v>5.332360164E9</v>
      </c>
      <c r="K92" s="17"/>
      <c r="L92" s="27"/>
      <c r="M92" s="27"/>
      <c r="N92" s="27"/>
    </row>
    <row r="93" ht="15.75" customHeight="1">
      <c r="A93" s="28"/>
      <c r="B93" s="207" t="s">
        <v>20855</v>
      </c>
      <c r="C93" s="81" t="s">
        <v>106</v>
      </c>
      <c r="D93" s="170" t="s">
        <v>20991</v>
      </c>
      <c r="E93" s="170" t="s">
        <v>20992</v>
      </c>
      <c r="F93" s="32">
        <v>0.6666666666666666</v>
      </c>
      <c r="G93" s="170" t="s">
        <v>21016</v>
      </c>
      <c r="H93" s="81" t="s">
        <v>21020</v>
      </c>
      <c r="I93" s="170" t="s">
        <v>21021</v>
      </c>
      <c r="J93" s="158"/>
      <c r="K93" s="17"/>
      <c r="L93" s="27"/>
      <c r="M93" s="27"/>
      <c r="N93" s="27"/>
    </row>
    <row r="94" ht="15.75" customHeight="1">
      <c r="A94" s="28"/>
      <c r="B94" s="207" t="s">
        <v>20855</v>
      </c>
      <c r="C94" s="154"/>
      <c r="D94" s="168"/>
      <c r="E94" s="168"/>
      <c r="F94" s="46"/>
      <c r="G94" s="17"/>
      <c r="H94" s="67"/>
      <c r="I94" s="168"/>
      <c r="J94" s="155"/>
      <c r="K94" s="17"/>
      <c r="L94" s="27"/>
      <c r="M94" s="27"/>
      <c r="N94" s="27"/>
    </row>
    <row r="95" ht="15.75" customHeight="1">
      <c r="A95" s="28"/>
      <c r="B95" s="207" t="s">
        <v>20855</v>
      </c>
      <c r="C95" s="154"/>
      <c r="D95" s="168"/>
      <c r="E95" s="26"/>
      <c r="F95" s="630"/>
      <c r="G95" s="67"/>
      <c r="H95" s="168"/>
      <c r="I95" s="168"/>
      <c r="J95" s="17"/>
      <c r="K95" s="27"/>
      <c r="L95" s="27"/>
      <c r="M95" s="27"/>
      <c r="N95" s="27"/>
    </row>
    <row r="96" ht="15.75" customHeight="1">
      <c r="A96" s="44"/>
      <c r="B96" s="207" t="s">
        <v>20855</v>
      </c>
      <c r="C96" s="154"/>
      <c r="D96" s="67"/>
      <c r="E96" s="26" t="s">
        <v>21012</v>
      </c>
      <c r="F96" s="630"/>
      <c r="G96" s="67"/>
      <c r="H96" s="168"/>
      <c r="I96" s="168"/>
      <c r="J96" s="158"/>
      <c r="K96" s="17"/>
      <c r="L96" s="27"/>
      <c r="M96" s="27"/>
      <c r="N96" s="27"/>
    </row>
    <row r="97" ht="15.75" customHeight="1">
      <c r="A97" s="18"/>
      <c r="B97" s="19">
        <v>44461.0</v>
      </c>
      <c r="C97" s="154"/>
      <c r="D97" s="27"/>
      <c r="E97" s="27"/>
      <c r="F97" s="74"/>
      <c r="G97" s="27"/>
      <c r="H97" s="27"/>
      <c r="I97" s="27"/>
      <c r="J97" s="27"/>
      <c r="K97" s="27"/>
      <c r="L97" s="27"/>
      <c r="M97" s="27"/>
      <c r="N97" s="27"/>
    </row>
    <row r="98" ht="15.75" customHeight="1">
      <c r="A98" s="24" t="s">
        <v>20854</v>
      </c>
      <c r="B98" s="17"/>
      <c r="C98" s="154"/>
      <c r="D98" s="27"/>
      <c r="E98" s="27"/>
      <c r="F98" s="74"/>
      <c r="G98" s="27"/>
      <c r="H98" s="27"/>
      <c r="I98" s="27"/>
      <c r="J98" s="27"/>
      <c r="K98" s="17"/>
      <c r="L98" s="17"/>
      <c r="M98" s="17"/>
      <c r="N98" s="27"/>
    </row>
    <row r="99" ht="15.75" customHeight="1">
      <c r="A99" s="28"/>
      <c r="B99" s="207" t="s">
        <v>20855</v>
      </c>
      <c r="C99" s="154"/>
      <c r="D99" s="196"/>
      <c r="E99" s="196"/>
      <c r="F99" s="630"/>
      <c r="G99" s="17"/>
      <c r="H99" s="168"/>
      <c r="I99" s="196"/>
      <c r="K99" s="17"/>
      <c r="L99" s="27"/>
      <c r="M99" s="27"/>
      <c r="N99" s="27"/>
    </row>
    <row r="100" ht="15.75" customHeight="1">
      <c r="A100" s="28"/>
      <c r="B100" s="207" t="s">
        <v>20855</v>
      </c>
      <c r="C100" s="182" t="s">
        <v>106</v>
      </c>
      <c r="D100" s="186" t="s">
        <v>21014</v>
      </c>
      <c r="E100" s="194" t="s">
        <v>21015</v>
      </c>
      <c r="F100" s="632">
        <v>0.625</v>
      </c>
      <c r="G100" s="194" t="s">
        <v>21016</v>
      </c>
      <c r="H100" s="186" t="s">
        <v>21017</v>
      </c>
      <c r="I100" s="194" t="s">
        <v>21018</v>
      </c>
      <c r="J100" s="38"/>
      <c r="K100" s="38"/>
      <c r="L100" s="77"/>
      <c r="M100" s="27"/>
      <c r="N100" s="27"/>
    </row>
    <row r="101" ht="15.75" customHeight="1">
      <c r="A101" s="28"/>
      <c r="B101" s="207" t="s">
        <v>20855</v>
      </c>
      <c r="C101" s="154"/>
      <c r="D101" s="196"/>
      <c r="E101" s="196"/>
      <c r="F101" s="46"/>
      <c r="G101" s="67"/>
      <c r="H101" s="27"/>
      <c r="I101" s="168"/>
      <c r="J101" s="158"/>
      <c r="K101" s="17"/>
      <c r="L101" s="27"/>
      <c r="M101" s="27"/>
      <c r="N101" s="27"/>
    </row>
    <row r="102" ht="15.75" customHeight="1">
      <c r="A102" s="28"/>
      <c r="B102" s="207" t="s">
        <v>20855</v>
      </c>
      <c r="C102" s="154"/>
      <c r="D102" s="168"/>
      <c r="E102" s="26"/>
      <c r="F102" s="630"/>
      <c r="G102" s="67"/>
      <c r="H102" s="168"/>
      <c r="I102" s="168"/>
      <c r="J102" s="17"/>
      <c r="K102" s="27"/>
      <c r="L102" s="27"/>
      <c r="M102" s="27"/>
      <c r="N102" s="27"/>
    </row>
    <row r="103" ht="15.75" customHeight="1">
      <c r="A103" s="44"/>
      <c r="B103" s="207" t="s">
        <v>20855</v>
      </c>
      <c r="C103" s="154"/>
      <c r="D103" s="67"/>
      <c r="E103" s="26" t="s">
        <v>21012</v>
      </c>
      <c r="F103" s="630"/>
      <c r="G103" s="67"/>
      <c r="H103" s="168"/>
      <c r="I103" s="168"/>
      <c r="J103" s="158"/>
      <c r="K103" s="17"/>
      <c r="L103" s="27"/>
      <c r="M103" s="27"/>
      <c r="N103" s="27"/>
    </row>
    <row r="104" ht="15.75" customHeight="1">
      <c r="A104" s="18"/>
      <c r="B104" s="135">
        <v>44474.0</v>
      </c>
      <c r="C104" s="27"/>
      <c r="D104" s="27"/>
      <c r="E104" s="27"/>
      <c r="F104" s="74"/>
      <c r="G104" s="27"/>
      <c r="H104" s="27"/>
      <c r="I104" s="27"/>
      <c r="J104" s="27"/>
      <c r="K104" s="27"/>
      <c r="L104" s="27"/>
      <c r="M104" s="27"/>
      <c r="N104" s="27"/>
    </row>
    <row r="105" ht="15.75" customHeight="1">
      <c r="A105" s="136" t="s">
        <v>20854</v>
      </c>
      <c r="B105" s="39"/>
      <c r="C105" s="27"/>
      <c r="D105" s="27"/>
      <c r="E105" s="27"/>
      <c r="F105" s="74"/>
      <c r="G105" s="27"/>
      <c r="H105" s="27"/>
      <c r="I105" s="27"/>
      <c r="J105" s="27"/>
      <c r="K105" s="27"/>
      <c r="L105" s="27"/>
      <c r="M105" s="27"/>
      <c r="N105" s="27"/>
    </row>
    <row r="106" ht="15.75" customHeight="1">
      <c r="A106" s="28"/>
      <c r="B106" s="137" t="s">
        <v>20855</v>
      </c>
      <c r="C106" s="81" t="s">
        <v>156</v>
      </c>
      <c r="D106" s="193" t="s">
        <v>21026</v>
      </c>
      <c r="E106" s="193" t="s">
        <v>21027</v>
      </c>
      <c r="F106" s="80">
        <v>0.5</v>
      </c>
      <c r="G106" s="81" t="s">
        <v>20873</v>
      </c>
      <c r="H106" s="81" t="s">
        <v>21028</v>
      </c>
      <c r="I106" s="81" t="s">
        <v>21029</v>
      </c>
      <c r="J106" s="95" t="s">
        <v>21030</v>
      </c>
      <c r="K106" s="444" t="s">
        <v>21031</v>
      </c>
      <c r="L106" s="95"/>
      <c r="M106" s="95"/>
      <c r="N106" s="81"/>
      <c r="O106" s="138"/>
    </row>
    <row r="107" ht="15.75" customHeight="1">
      <c r="A107" s="28"/>
      <c r="B107" s="137" t="s">
        <v>20855</v>
      </c>
      <c r="C107" s="77" t="s">
        <v>5180</v>
      </c>
      <c r="D107" s="194" t="s">
        <v>21032</v>
      </c>
      <c r="E107" s="194" t="s">
        <v>21033</v>
      </c>
      <c r="F107" s="76">
        <v>0.5833333333333334</v>
      </c>
      <c r="G107" s="77" t="s">
        <v>20919</v>
      </c>
      <c r="H107" s="77" t="s">
        <v>21034</v>
      </c>
      <c r="I107" s="77" t="s">
        <v>21035</v>
      </c>
      <c r="J107" s="95" t="s">
        <v>21036</v>
      </c>
      <c r="K107" s="95"/>
      <c r="L107" s="444"/>
      <c r="M107" s="95"/>
      <c r="N107" s="27"/>
    </row>
    <row r="108" ht="15.75" customHeight="1">
      <c r="A108" s="28"/>
      <c r="B108" s="137" t="s">
        <v>20855</v>
      </c>
      <c r="C108" s="165" t="s">
        <v>232</v>
      </c>
      <c r="D108" s="193" t="s">
        <v>21037</v>
      </c>
      <c r="E108" s="193" t="s">
        <v>21038</v>
      </c>
      <c r="F108" s="640" t="s">
        <v>21039</v>
      </c>
      <c r="G108" s="193" t="s">
        <v>20969</v>
      </c>
      <c r="H108" s="170" t="s">
        <v>21040</v>
      </c>
      <c r="I108" s="193" t="s">
        <v>21041</v>
      </c>
      <c r="J108" s="95" t="s">
        <v>21042</v>
      </c>
      <c r="K108" s="444"/>
      <c r="L108" s="95"/>
      <c r="M108" s="95"/>
      <c r="N108" s="27"/>
    </row>
    <row r="109" ht="15.75" customHeight="1">
      <c r="A109" s="28"/>
      <c r="B109" s="137" t="s">
        <v>20855</v>
      </c>
      <c r="C109" s="182" t="s">
        <v>106</v>
      </c>
      <c r="D109" s="194" t="s">
        <v>21043</v>
      </c>
      <c r="E109" s="186" t="s">
        <v>21044</v>
      </c>
      <c r="F109" s="76">
        <v>0.75</v>
      </c>
      <c r="G109" s="194" t="s">
        <v>1240</v>
      </c>
      <c r="H109" s="186" t="s">
        <v>21045</v>
      </c>
      <c r="I109" s="194" t="s">
        <v>21046</v>
      </c>
      <c r="J109" s="27" t="s">
        <v>21047</v>
      </c>
      <c r="K109" s="27"/>
      <c r="M109" s="27"/>
      <c r="N109" s="27"/>
    </row>
    <row r="110" ht="15.75" customHeight="1">
      <c r="A110" s="44"/>
      <c r="B110" s="137" t="s">
        <v>20855</v>
      </c>
      <c r="C110" s="27"/>
      <c r="D110" s="27"/>
      <c r="E110" s="27"/>
      <c r="F110" s="74"/>
      <c r="G110" s="27"/>
      <c r="H110" s="27"/>
      <c r="I110" s="27"/>
      <c r="J110" s="27"/>
      <c r="K110" s="27"/>
      <c r="L110" s="27"/>
      <c r="M110" s="27"/>
      <c r="N110" s="27"/>
    </row>
    <row r="111" ht="15.75" customHeight="1">
      <c r="A111" s="18"/>
      <c r="B111" s="135">
        <v>44481.0</v>
      </c>
      <c r="C111" s="27"/>
      <c r="D111" s="27"/>
      <c r="E111" s="27"/>
      <c r="F111" s="74"/>
      <c r="G111" s="27"/>
      <c r="H111" s="27"/>
      <c r="I111" s="27"/>
      <c r="J111" s="27"/>
      <c r="K111" s="27"/>
      <c r="L111" s="27"/>
      <c r="M111" s="27"/>
      <c r="N111" s="27"/>
    </row>
    <row r="112" ht="15.75" customHeight="1">
      <c r="A112" s="136" t="s">
        <v>20854</v>
      </c>
      <c r="B112" s="39"/>
      <c r="C112" s="81" t="s">
        <v>66</v>
      </c>
      <c r="D112" s="170" t="s">
        <v>21048</v>
      </c>
      <c r="E112" s="170" t="s">
        <v>21049</v>
      </c>
      <c r="F112" s="80">
        <v>0.4375</v>
      </c>
      <c r="G112" s="81" t="s">
        <v>20964</v>
      </c>
      <c r="H112" s="81" t="s">
        <v>21050</v>
      </c>
      <c r="I112" s="193" t="s">
        <v>21051</v>
      </c>
      <c r="J112" s="81"/>
      <c r="K112" s="27" t="s">
        <v>21052</v>
      </c>
      <c r="L112" s="27"/>
      <c r="M112" s="27"/>
      <c r="N112" s="27"/>
    </row>
    <row r="113" ht="15.75" customHeight="1">
      <c r="A113" s="28"/>
      <c r="B113" s="137" t="s">
        <v>20855</v>
      </c>
      <c r="C113" s="81" t="s">
        <v>66</v>
      </c>
      <c r="D113" s="170" t="s">
        <v>21053</v>
      </c>
      <c r="E113" s="170" t="s">
        <v>21054</v>
      </c>
      <c r="F113" s="80">
        <v>0.5</v>
      </c>
      <c r="G113" s="81" t="s">
        <v>21055</v>
      </c>
      <c r="H113" s="81" t="s">
        <v>21056</v>
      </c>
      <c r="I113" s="193" t="s">
        <v>21057</v>
      </c>
      <c r="J113" s="81"/>
      <c r="K113" s="27" t="s">
        <v>21058</v>
      </c>
      <c r="L113" s="27"/>
      <c r="M113" s="27"/>
      <c r="N113" s="27"/>
    </row>
    <row r="114" ht="15.75" customHeight="1">
      <c r="A114" s="28"/>
      <c r="B114" s="137" t="s">
        <v>20855</v>
      </c>
      <c r="C114" s="81" t="s">
        <v>66</v>
      </c>
      <c r="D114" s="170" t="s">
        <v>21059</v>
      </c>
      <c r="E114" s="170" t="s">
        <v>21060</v>
      </c>
      <c r="F114" s="80">
        <v>0.5833333333333334</v>
      </c>
      <c r="G114" s="81" t="s">
        <v>21055</v>
      </c>
      <c r="H114" s="81" t="s">
        <v>21061</v>
      </c>
      <c r="I114" s="193" t="s">
        <v>21062</v>
      </c>
      <c r="J114" s="81"/>
      <c r="K114" s="27" t="s">
        <v>21063</v>
      </c>
      <c r="L114" s="27"/>
      <c r="M114" s="27"/>
      <c r="N114" s="27"/>
    </row>
    <row r="115" ht="15.75" customHeight="1">
      <c r="A115" s="28"/>
      <c r="B115" s="137" t="s">
        <v>20855</v>
      </c>
      <c r="C115" s="81" t="s">
        <v>66</v>
      </c>
      <c r="D115" s="170" t="s">
        <v>21064</v>
      </c>
      <c r="E115" s="170" t="s">
        <v>21065</v>
      </c>
      <c r="F115" s="80">
        <v>0.6666666666666666</v>
      </c>
      <c r="G115" s="81" t="s">
        <v>20964</v>
      </c>
      <c r="H115" s="81" t="s">
        <v>21066</v>
      </c>
      <c r="I115" s="193" t="s">
        <v>21067</v>
      </c>
      <c r="J115" s="81"/>
      <c r="K115" s="27" t="s">
        <v>21068</v>
      </c>
      <c r="L115" s="27"/>
      <c r="M115" s="27"/>
      <c r="N115" s="27"/>
    </row>
    <row r="116" ht="15.75" customHeight="1">
      <c r="A116" s="28"/>
      <c r="B116" s="137" t="s">
        <v>20855</v>
      </c>
      <c r="C116" s="27" t="s">
        <v>66</v>
      </c>
      <c r="D116" s="168" t="s">
        <v>21069</v>
      </c>
      <c r="E116" s="168" t="s">
        <v>21070</v>
      </c>
      <c r="F116" s="78">
        <v>0.75</v>
      </c>
      <c r="G116" s="27" t="s">
        <v>21055</v>
      </c>
      <c r="H116" s="27" t="s">
        <v>21071</v>
      </c>
      <c r="I116" s="196" t="s">
        <v>21072</v>
      </c>
      <c r="J116" s="27"/>
      <c r="K116" s="27"/>
      <c r="L116" s="27"/>
      <c r="M116" s="27"/>
      <c r="N116" s="27"/>
    </row>
    <row r="117" ht="15.75" customHeight="1">
      <c r="A117" s="44"/>
      <c r="B117" s="137" t="s">
        <v>20855</v>
      </c>
      <c r="C117" s="27"/>
      <c r="D117" s="27"/>
      <c r="E117" s="27"/>
      <c r="F117" s="74"/>
      <c r="G117" s="27"/>
      <c r="H117" s="27"/>
      <c r="I117" s="27"/>
      <c r="J117" s="27"/>
      <c r="K117" s="27"/>
      <c r="L117" s="27"/>
      <c r="M117" s="27"/>
      <c r="N117" s="27"/>
    </row>
    <row r="118" ht="15.75" customHeight="1">
      <c r="A118" s="18"/>
      <c r="B118" s="135">
        <v>44488.0</v>
      </c>
      <c r="C118" s="27"/>
      <c r="D118" s="27"/>
      <c r="E118" s="27"/>
      <c r="F118" s="74"/>
      <c r="G118" s="27"/>
      <c r="H118" s="27"/>
      <c r="I118" s="27"/>
      <c r="J118" s="27"/>
      <c r="K118" s="27"/>
      <c r="L118" s="27"/>
      <c r="M118" s="27"/>
      <c r="N118" s="27"/>
    </row>
    <row r="119" ht="15.75" customHeight="1">
      <c r="A119" s="136" t="s">
        <v>20854</v>
      </c>
      <c r="B119" s="39"/>
      <c r="C119" s="77" t="s">
        <v>416</v>
      </c>
      <c r="D119" s="186" t="s">
        <v>21073</v>
      </c>
      <c r="E119" s="186" t="s">
        <v>21074</v>
      </c>
      <c r="F119" s="76">
        <v>0.4791666666666667</v>
      </c>
      <c r="G119" s="77" t="s">
        <v>21075</v>
      </c>
      <c r="H119" s="77" t="s">
        <v>21076</v>
      </c>
      <c r="I119" s="186" t="s">
        <v>21077</v>
      </c>
      <c r="J119" s="77"/>
      <c r="K119" s="27"/>
      <c r="L119" s="27"/>
      <c r="M119" s="27"/>
      <c r="N119" s="27"/>
    </row>
    <row r="120" ht="15.75" customHeight="1">
      <c r="A120" s="28"/>
      <c r="B120" s="137" t="s">
        <v>20855</v>
      </c>
      <c r="C120" s="81" t="s">
        <v>416</v>
      </c>
      <c r="D120" s="170" t="s">
        <v>21078</v>
      </c>
      <c r="E120" s="170" t="s">
        <v>21079</v>
      </c>
      <c r="F120" s="80">
        <v>0.5416666666666666</v>
      </c>
      <c r="G120" s="81" t="s">
        <v>21080</v>
      </c>
      <c r="H120" s="81" t="s">
        <v>21081</v>
      </c>
      <c r="I120" s="170" t="s">
        <v>21082</v>
      </c>
      <c r="J120" s="81"/>
      <c r="K120" s="27" t="s">
        <v>21083</v>
      </c>
      <c r="L120" s="27"/>
      <c r="M120" s="27"/>
      <c r="N120" s="27"/>
    </row>
    <row r="121" ht="15.75" customHeight="1">
      <c r="A121" s="28"/>
      <c r="B121" s="137" t="s">
        <v>20855</v>
      </c>
      <c r="C121" s="77" t="s">
        <v>416</v>
      </c>
      <c r="D121" s="186" t="s">
        <v>21084</v>
      </c>
      <c r="E121" s="186" t="s">
        <v>21085</v>
      </c>
      <c r="F121" s="76">
        <v>0.625</v>
      </c>
      <c r="G121" s="77" t="s">
        <v>21086</v>
      </c>
      <c r="H121" s="77" t="s">
        <v>21087</v>
      </c>
      <c r="I121" s="186" t="s">
        <v>21088</v>
      </c>
      <c r="J121" s="27"/>
      <c r="K121" s="27"/>
      <c r="L121" s="27"/>
      <c r="M121" s="27"/>
      <c r="N121" s="27"/>
    </row>
    <row r="122" ht="15.75" customHeight="1">
      <c r="A122" s="28"/>
      <c r="B122" s="137" t="s">
        <v>20855</v>
      </c>
      <c r="C122" s="77" t="s">
        <v>416</v>
      </c>
      <c r="D122" s="186" t="s">
        <v>21089</v>
      </c>
      <c r="E122" s="186" t="s">
        <v>21090</v>
      </c>
      <c r="F122" s="76">
        <v>0.7083333333333334</v>
      </c>
      <c r="G122" s="77" t="s">
        <v>21086</v>
      </c>
      <c r="H122" s="77" t="s">
        <v>21091</v>
      </c>
      <c r="I122" s="186" t="s">
        <v>21092</v>
      </c>
      <c r="J122" s="27"/>
      <c r="K122" s="27"/>
      <c r="L122" s="27"/>
      <c r="M122" s="27"/>
      <c r="N122" s="27"/>
    </row>
    <row r="123" ht="15.75" customHeight="1">
      <c r="A123" s="28"/>
      <c r="B123" s="137" t="s">
        <v>20855</v>
      </c>
      <c r="C123" s="27"/>
      <c r="D123" s="27"/>
      <c r="E123" s="27"/>
      <c r="F123" s="78"/>
      <c r="G123" s="27"/>
      <c r="H123" s="27"/>
      <c r="I123" s="27"/>
      <c r="J123" s="27"/>
      <c r="K123" s="27"/>
      <c r="L123" s="27"/>
      <c r="M123" s="27"/>
      <c r="N123" s="27"/>
    </row>
    <row r="124" ht="15.75" customHeight="1">
      <c r="A124" s="44"/>
      <c r="B124" s="137" t="s">
        <v>20855</v>
      </c>
      <c r="C124" s="27"/>
      <c r="D124" s="27"/>
      <c r="E124" s="27"/>
      <c r="F124" s="74"/>
      <c r="G124" s="27"/>
      <c r="H124" s="27"/>
      <c r="I124" s="27"/>
      <c r="J124" s="27"/>
      <c r="K124" s="27"/>
      <c r="L124" s="27"/>
      <c r="M124" s="27"/>
      <c r="N124" s="27"/>
    </row>
    <row r="125" ht="15.75" customHeight="1">
      <c r="A125" s="18"/>
      <c r="B125" s="135">
        <v>44495.0</v>
      </c>
      <c r="C125" s="27"/>
      <c r="D125" s="27"/>
      <c r="E125" s="27"/>
      <c r="F125" s="74"/>
      <c r="G125" s="27"/>
      <c r="H125" s="27"/>
      <c r="I125" s="27"/>
      <c r="J125" s="27"/>
      <c r="K125" s="27"/>
      <c r="L125" s="27"/>
      <c r="M125" s="27"/>
      <c r="N125" s="27"/>
    </row>
    <row r="126" ht="15.75" customHeight="1">
      <c r="A126" s="136" t="s">
        <v>20854</v>
      </c>
      <c r="B126" s="39"/>
      <c r="C126" s="27"/>
      <c r="D126" s="27"/>
      <c r="E126" s="27"/>
      <c r="F126" s="74"/>
      <c r="G126" s="27"/>
      <c r="H126" s="27"/>
      <c r="I126" s="27"/>
      <c r="J126" s="27"/>
      <c r="K126" s="27"/>
      <c r="L126" s="27"/>
      <c r="M126" s="27"/>
      <c r="N126" s="27"/>
    </row>
    <row r="127" ht="15.75" customHeight="1">
      <c r="A127" s="28"/>
      <c r="B127" s="137" t="s">
        <v>20855</v>
      </c>
      <c r="C127" s="428" t="s">
        <v>66</v>
      </c>
      <c r="D127" s="584" t="s">
        <v>21093</v>
      </c>
      <c r="E127" s="584" t="s">
        <v>21094</v>
      </c>
      <c r="F127" s="427">
        <v>0.6041666666666666</v>
      </c>
      <c r="G127" s="428" t="s">
        <v>21095</v>
      </c>
      <c r="H127" s="428" t="s">
        <v>21096</v>
      </c>
      <c r="I127" s="584" t="s">
        <v>21097</v>
      </c>
      <c r="J127" s="428"/>
      <c r="K127" s="27" t="s">
        <v>8835</v>
      </c>
      <c r="L127" s="27"/>
      <c r="M127" s="27"/>
      <c r="N127" s="27"/>
    </row>
    <row r="128" ht="15.75" customHeight="1">
      <c r="A128" s="28"/>
      <c r="B128" s="137" t="s">
        <v>20855</v>
      </c>
      <c r="C128" s="77" t="s">
        <v>66</v>
      </c>
      <c r="D128" s="186" t="s">
        <v>21098</v>
      </c>
      <c r="E128" s="186" t="s">
        <v>21099</v>
      </c>
      <c r="F128" s="76">
        <v>0.7083333333333334</v>
      </c>
      <c r="G128" s="77" t="s">
        <v>20969</v>
      </c>
      <c r="H128" s="77" t="s">
        <v>21100</v>
      </c>
      <c r="I128" s="186" t="s">
        <v>21101</v>
      </c>
      <c r="J128" s="77"/>
      <c r="K128" s="27"/>
      <c r="L128" s="27"/>
      <c r="M128" s="27"/>
      <c r="N128" s="27"/>
    </row>
    <row r="129" ht="15.75" customHeight="1">
      <c r="A129" s="28"/>
      <c r="B129" s="137" t="s">
        <v>20855</v>
      </c>
      <c r="C129" s="77" t="s">
        <v>66</v>
      </c>
      <c r="D129" s="186" t="s">
        <v>21102</v>
      </c>
      <c r="E129" s="186" t="s">
        <v>21103</v>
      </c>
      <c r="F129" s="76">
        <v>0.7708333333333334</v>
      </c>
      <c r="G129" s="77" t="s">
        <v>21104</v>
      </c>
      <c r="H129" s="77" t="s">
        <v>21105</v>
      </c>
      <c r="I129" s="186" t="s">
        <v>21106</v>
      </c>
      <c r="J129" s="77"/>
      <c r="K129" s="27"/>
      <c r="L129" s="27"/>
      <c r="M129" s="27"/>
      <c r="N129" s="27"/>
    </row>
    <row r="130" ht="15.75" customHeight="1">
      <c r="A130" s="28"/>
      <c r="B130" s="137" t="s">
        <v>20855</v>
      </c>
      <c r="C130" s="81" t="s">
        <v>66</v>
      </c>
      <c r="D130" s="170" t="s">
        <v>21048</v>
      </c>
      <c r="E130" s="170" t="s">
        <v>21049</v>
      </c>
      <c r="F130" s="80">
        <v>0.8125</v>
      </c>
      <c r="G130" s="81" t="s">
        <v>20964</v>
      </c>
      <c r="H130" s="81" t="s">
        <v>21050</v>
      </c>
      <c r="I130" s="170" t="s">
        <v>21051</v>
      </c>
      <c r="J130" s="81"/>
      <c r="K130" s="27" t="s">
        <v>21107</v>
      </c>
      <c r="L130" s="27"/>
      <c r="M130" s="27"/>
      <c r="N130" s="27"/>
    </row>
    <row r="131" ht="15.75" customHeight="1">
      <c r="A131" s="44"/>
      <c r="B131" s="137" t="s">
        <v>20855</v>
      </c>
      <c r="C131" s="27"/>
      <c r="D131" s="27"/>
      <c r="E131" s="27"/>
      <c r="F131" s="27"/>
      <c r="G131" s="27"/>
      <c r="H131" s="27"/>
      <c r="I131" s="27"/>
      <c r="J131" s="27"/>
      <c r="K131" s="27"/>
      <c r="L131" s="27"/>
      <c r="M131" s="27"/>
      <c r="N131" s="27"/>
    </row>
    <row r="132" ht="15.75" customHeight="1">
      <c r="A132" s="18"/>
      <c r="B132" s="135">
        <v>44503.0</v>
      </c>
      <c r="C132" s="27"/>
      <c r="D132" s="27"/>
      <c r="E132" s="27"/>
      <c r="F132" s="27"/>
      <c r="G132" s="27"/>
      <c r="H132" s="27"/>
      <c r="I132" s="27"/>
      <c r="J132" s="27"/>
      <c r="K132" s="27"/>
      <c r="L132" s="27"/>
      <c r="M132" s="27"/>
      <c r="N132" s="27"/>
    </row>
    <row r="133" ht="15.75" customHeight="1">
      <c r="A133" s="136" t="s">
        <v>20854</v>
      </c>
      <c r="B133" s="39"/>
      <c r="C133" s="27"/>
      <c r="D133" s="27"/>
      <c r="E133" s="27"/>
      <c r="F133" s="78"/>
      <c r="G133" s="27"/>
      <c r="H133" s="27"/>
      <c r="I133" s="27"/>
      <c r="J133" s="27"/>
      <c r="K133" s="27"/>
      <c r="L133" s="27"/>
      <c r="M133" s="27"/>
      <c r="N133" s="27"/>
    </row>
    <row r="134" ht="15.75" customHeight="1">
      <c r="A134" s="28"/>
      <c r="B134" s="137" t="s">
        <v>20855</v>
      </c>
      <c r="C134" s="77" t="s">
        <v>73</v>
      </c>
      <c r="D134" s="186" t="s">
        <v>20881</v>
      </c>
      <c r="E134" s="186" t="s">
        <v>20882</v>
      </c>
      <c r="F134" s="76">
        <v>0.5208333333333334</v>
      </c>
      <c r="G134" s="77" t="s">
        <v>20964</v>
      </c>
      <c r="H134" s="77" t="s">
        <v>21108</v>
      </c>
      <c r="I134" s="194" t="s">
        <v>20885</v>
      </c>
      <c r="J134" s="27"/>
      <c r="K134" s="27" t="s">
        <v>255</v>
      </c>
      <c r="L134" s="27"/>
      <c r="M134" s="27"/>
      <c r="N134" s="27"/>
    </row>
    <row r="135" ht="15.75" customHeight="1">
      <c r="A135" s="28"/>
      <c r="B135" s="137" t="s">
        <v>20855</v>
      </c>
      <c r="C135" s="77" t="s">
        <v>416</v>
      </c>
      <c r="D135" s="186" t="s">
        <v>21109</v>
      </c>
      <c r="E135" s="186" t="s">
        <v>21110</v>
      </c>
      <c r="F135" s="76">
        <v>0.5833333333333334</v>
      </c>
      <c r="G135" s="77" t="s">
        <v>1240</v>
      </c>
      <c r="H135" s="77" t="s">
        <v>21111</v>
      </c>
      <c r="I135" s="194" t="s">
        <v>21112</v>
      </c>
      <c r="J135" s="77"/>
      <c r="K135" s="77"/>
      <c r="L135" s="27"/>
      <c r="M135" s="27"/>
      <c r="N135" s="27"/>
    </row>
    <row r="136" ht="15.75" customHeight="1">
      <c r="A136" s="28"/>
      <c r="B136" s="137" t="s">
        <v>20855</v>
      </c>
      <c r="C136" s="182" t="s">
        <v>232</v>
      </c>
      <c r="D136" s="186" t="s">
        <v>21014</v>
      </c>
      <c r="E136" s="186" t="s">
        <v>21015</v>
      </c>
      <c r="F136" s="76">
        <v>0.6875</v>
      </c>
      <c r="G136" s="186" t="s">
        <v>21113</v>
      </c>
      <c r="H136" s="77" t="s">
        <v>21114</v>
      </c>
      <c r="I136" s="194" t="s">
        <v>21018</v>
      </c>
      <c r="J136" s="77" t="s">
        <v>255</v>
      </c>
      <c r="K136" s="77"/>
      <c r="L136" s="27"/>
      <c r="M136" s="27"/>
      <c r="N136" s="27"/>
    </row>
    <row r="137" ht="15.75" customHeight="1">
      <c r="A137" s="28"/>
      <c r="B137" s="137" t="s">
        <v>20855</v>
      </c>
      <c r="C137" s="165" t="s">
        <v>66</v>
      </c>
      <c r="D137" s="170" t="s">
        <v>21069</v>
      </c>
      <c r="E137" s="170" t="s">
        <v>21070</v>
      </c>
      <c r="F137" s="80">
        <v>0.7708333333333334</v>
      </c>
      <c r="G137" s="81" t="s">
        <v>21016</v>
      </c>
      <c r="H137" s="81" t="s">
        <v>21071</v>
      </c>
      <c r="I137" s="193" t="s">
        <v>21072</v>
      </c>
      <c r="J137" s="81"/>
      <c r="K137" s="81"/>
      <c r="L137" s="27" t="s">
        <v>21115</v>
      </c>
      <c r="M137" s="27"/>
      <c r="N137" s="27"/>
    </row>
    <row r="138" ht="15.75" customHeight="1">
      <c r="A138" s="44"/>
      <c r="B138" s="137" t="s">
        <v>20855</v>
      </c>
      <c r="C138" s="154"/>
      <c r="D138" s="27"/>
      <c r="E138" s="27"/>
      <c r="F138" s="78"/>
      <c r="G138" s="27"/>
      <c r="H138" s="27"/>
      <c r="I138" s="27"/>
      <c r="J138" s="27"/>
      <c r="K138" s="27"/>
      <c r="L138" s="27"/>
      <c r="M138" s="27"/>
      <c r="N138" s="27"/>
    </row>
    <row r="139" ht="15.75" customHeight="1">
      <c r="A139" s="18"/>
      <c r="B139" s="135">
        <v>44509.0</v>
      </c>
      <c r="C139" s="154"/>
      <c r="D139" s="27"/>
      <c r="E139" s="27"/>
      <c r="F139" s="74"/>
      <c r="G139" s="27"/>
      <c r="H139" s="27"/>
      <c r="I139" s="27"/>
      <c r="J139" s="27"/>
      <c r="K139" s="27"/>
      <c r="L139" s="27"/>
      <c r="M139" s="27"/>
      <c r="N139" s="27"/>
    </row>
    <row r="140" ht="15.75" customHeight="1">
      <c r="A140" s="149" t="s">
        <v>20854</v>
      </c>
      <c r="B140" s="39"/>
      <c r="C140" s="154"/>
      <c r="D140" s="27"/>
      <c r="E140" s="27"/>
      <c r="F140" s="74"/>
      <c r="G140" s="27"/>
      <c r="H140" s="27"/>
      <c r="I140" s="27"/>
      <c r="J140" s="27"/>
      <c r="K140" s="27"/>
      <c r="L140" s="27"/>
      <c r="M140" s="27"/>
      <c r="N140" s="27"/>
    </row>
    <row r="141" ht="15.75" customHeight="1">
      <c r="A141" s="28"/>
      <c r="B141" s="137" t="s">
        <v>20855</v>
      </c>
      <c r="C141" s="154"/>
      <c r="D141" s="27"/>
      <c r="E141" s="27"/>
      <c r="F141" s="74"/>
      <c r="G141" s="27"/>
      <c r="H141" s="27"/>
      <c r="I141" s="27"/>
      <c r="J141" s="27"/>
      <c r="K141" s="27"/>
      <c r="L141" s="27"/>
      <c r="M141" s="27"/>
      <c r="N141" s="27"/>
    </row>
    <row r="142" ht="15.75" customHeight="1">
      <c r="A142" s="28"/>
      <c r="B142" s="137" t="s">
        <v>20855</v>
      </c>
      <c r="C142" s="91" t="s">
        <v>156</v>
      </c>
      <c r="D142" s="170" t="s">
        <v>21116</v>
      </c>
      <c r="E142" s="170" t="s">
        <v>21117</v>
      </c>
      <c r="F142" s="91" t="s">
        <v>1112</v>
      </c>
      <c r="G142" s="81" t="s">
        <v>21118</v>
      </c>
      <c r="H142" s="81" t="s">
        <v>21119</v>
      </c>
      <c r="I142" s="81" t="s">
        <v>21120</v>
      </c>
      <c r="J142" s="81"/>
      <c r="K142" s="81"/>
      <c r="L142" s="81" t="s">
        <v>21121</v>
      </c>
      <c r="M142" s="27"/>
      <c r="N142" s="27"/>
    </row>
    <row r="143" ht="15.75" customHeight="1">
      <c r="A143" s="28"/>
      <c r="B143" s="137" t="s">
        <v>20855</v>
      </c>
      <c r="C143" s="89" t="s">
        <v>156</v>
      </c>
      <c r="D143" s="186" t="s">
        <v>21122</v>
      </c>
      <c r="E143" s="186" t="s">
        <v>21123</v>
      </c>
      <c r="F143" s="89" t="s">
        <v>403</v>
      </c>
      <c r="G143" s="77" t="s">
        <v>20873</v>
      </c>
      <c r="H143" s="77" t="s">
        <v>21124</v>
      </c>
      <c r="I143" s="77" t="s">
        <v>21125</v>
      </c>
      <c r="J143" s="118"/>
      <c r="K143" s="118" t="s">
        <v>21126</v>
      </c>
      <c r="L143" s="118"/>
      <c r="M143" s="27"/>
      <c r="N143" s="27"/>
    </row>
    <row r="144" ht="15.75" customHeight="1">
      <c r="A144" s="28"/>
      <c r="B144" s="137" t="s">
        <v>20855</v>
      </c>
      <c r="C144" s="81" t="s">
        <v>73</v>
      </c>
      <c r="D144" s="170" t="s">
        <v>21000</v>
      </c>
      <c r="E144" s="170" t="s">
        <v>21001</v>
      </c>
      <c r="F144" s="80">
        <v>0.6875</v>
      </c>
      <c r="G144" s="81" t="s">
        <v>21127</v>
      </c>
      <c r="H144" s="81" t="s">
        <v>21128</v>
      </c>
      <c r="I144" s="193" t="s">
        <v>21003</v>
      </c>
      <c r="J144" s="81"/>
      <c r="K144" s="81"/>
      <c r="L144" s="81" t="s">
        <v>491</v>
      </c>
      <c r="M144" s="27" t="s">
        <v>532</v>
      </c>
      <c r="N144" s="27"/>
    </row>
    <row r="145" ht="15.75" customHeight="1">
      <c r="A145" s="44"/>
      <c r="B145" s="137" t="s">
        <v>20855</v>
      </c>
      <c r="C145" s="81" t="s">
        <v>73</v>
      </c>
      <c r="D145" s="170" t="s">
        <v>20996</v>
      </c>
      <c r="E145" s="170" t="s">
        <v>20997</v>
      </c>
      <c r="F145" s="80">
        <v>0.6875</v>
      </c>
      <c r="G145" s="81" t="s">
        <v>21127</v>
      </c>
      <c r="H145" s="81" t="s">
        <v>21128</v>
      </c>
      <c r="I145" s="193" t="s">
        <v>20999</v>
      </c>
      <c r="J145" s="81"/>
      <c r="K145" s="81"/>
      <c r="L145" s="81" t="s">
        <v>491</v>
      </c>
      <c r="M145" s="27" t="s">
        <v>532</v>
      </c>
      <c r="N145" s="27"/>
    </row>
    <row r="146" ht="15.75" customHeight="1">
      <c r="A146" s="18"/>
      <c r="B146" s="135">
        <v>44516.0</v>
      </c>
      <c r="C146" s="154"/>
      <c r="D146" s="27"/>
      <c r="E146" s="27"/>
      <c r="F146" s="74"/>
      <c r="G146" s="27"/>
      <c r="H146" s="27"/>
      <c r="I146" s="27"/>
      <c r="J146" s="27"/>
      <c r="K146" s="27"/>
      <c r="L146" s="27"/>
      <c r="M146" s="27"/>
      <c r="N146" s="27"/>
    </row>
    <row r="147" ht="15.75" customHeight="1">
      <c r="A147" s="149" t="s">
        <v>20854</v>
      </c>
      <c r="B147" s="39"/>
      <c r="C147" s="154"/>
      <c r="D147" s="27"/>
      <c r="E147" s="27"/>
      <c r="F147" s="74"/>
      <c r="G147" s="27"/>
      <c r="H147" s="27"/>
      <c r="I147" s="27"/>
      <c r="J147" s="27"/>
      <c r="K147" s="27"/>
      <c r="L147" s="27"/>
      <c r="M147" s="27"/>
      <c r="N147" s="27"/>
    </row>
    <row r="148" ht="15.75" customHeight="1">
      <c r="A148" s="28"/>
      <c r="B148" s="137" t="s">
        <v>20855</v>
      </c>
      <c r="C148" s="154"/>
      <c r="D148" s="27"/>
      <c r="E148" s="27"/>
      <c r="F148" s="74"/>
      <c r="G148" s="27"/>
      <c r="H148" s="27"/>
      <c r="I148" s="27"/>
      <c r="J148" s="27"/>
      <c r="K148" s="27"/>
      <c r="L148" s="27"/>
      <c r="M148" s="27"/>
      <c r="N148" s="27"/>
    </row>
    <row r="149" ht="15.75" customHeight="1">
      <c r="A149" s="28"/>
      <c r="B149" s="137" t="s">
        <v>20855</v>
      </c>
      <c r="C149" s="77" t="s">
        <v>167</v>
      </c>
      <c r="D149" s="186" t="s">
        <v>21129</v>
      </c>
      <c r="E149" s="186" t="s">
        <v>21130</v>
      </c>
      <c r="F149" s="76">
        <v>0.5416666666666666</v>
      </c>
      <c r="G149" s="77" t="s">
        <v>21131</v>
      </c>
      <c r="H149" s="77" t="s">
        <v>21132</v>
      </c>
      <c r="I149" s="186" t="s">
        <v>21133</v>
      </c>
      <c r="J149" s="77"/>
      <c r="K149" s="27"/>
      <c r="L149" s="27"/>
      <c r="M149" s="27"/>
      <c r="N149" s="27"/>
    </row>
    <row r="150" ht="15.75" customHeight="1">
      <c r="A150" s="28"/>
      <c r="B150" s="137" t="s">
        <v>20855</v>
      </c>
      <c r="C150" s="77" t="s">
        <v>167</v>
      </c>
      <c r="D150" s="186" t="s">
        <v>21093</v>
      </c>
      <c r="E150" s="186" t="s">
        <v>21094</v>
      </c>
      <c r="F150" s="76">
        <v>0.625</v>
      </c>
      <c r="G150" s="77" t="s">
        <v>1074</v>
      </c>
      <c r="H150" s="77" t="s">
        <v>21134</v>
      </c>
      <c r="I150" s="186" t="s">
        <v>21097</v>
      </c>
      <c r="J150" s="77"/>
      <c r="K150" s="27"/>
      <c r="L150" s="27"/>
      <c r="M150" s="27"/>
      <c r="N150" s="27"/>
    </row>
    <row r="151" ht="15.75" customHeight="1">
      <c r="A151" s="28"/>
      <c r="B151" s="137" t="s">
        <v>20855</v>
      </c>
      <c r="C151" s="81" t="s">
        <v>73</v>
      </c>
      <c r="D151" s="170" t="s">
        <v>21135</v>
      </c>
      <c r="E151" s="170" t="s">
        <v>21136</v>
      </c>
      <c r="F151" s="80">
        <v>0.6875</v>
      </c>
      <c r="G151" s="81" t="s">
        <v>21137</v>
      </c>
      <c r="H151" s="81" t="s">
        <v>21138</v>
      </c>
      <c r="I151" s="170" t="s">
        <v>21139</v>
      </c>
      <c r="J151" s="81" t="s">
        <v>21140</v>
      </c>
      <c r="K151" s="81"/>
      <c r="L151" s="138"/>
      <c r="M151" s="27"/>
      <c r="N151" s="27"/>
    </row>
    <row r="152" ht="15.75" customHeight="1">
      <c r="A152" s="44"/>
      <c r="B152" s="137" t="s">
        <v>20855</v>
      </c>
      <c r="C152" s="81" t="s">
        <v>73</v>
      </c>
      <c r="D152" s="170" t="s">
        <v>21141</v>
      </c>
      <c r="E152" s="170" t="s">
        <v>21142</v>
      </c>
      <c r="F152" s="80">
        <v>0.6875</v>
      </c>
      <c r="G152" s="81" t="s">
        <v>21137</v>
      </c>
      <c r="H152" s="81" t="s">
        <v>21138</v>
      </c>
      <c r="I152" s="170" t="s">
        <v>21139</v>
      </c>
      <c r="J152" s="81" t="s">
        <v>21143</v>
      </c>
      <c r="K152" s="81"/>
      <c r="L152" s="138"/>
      <c r="M152" s="27"/>
      <c r="N152" s="27"/>
    </row>
    <row r="153" ht="15.75" customHeight="1">
      <c r="A153" s="18"/>
      <c r="B153" s="135">
        <v>44523.0</v>
      </c>
      <c r="C153" s="154"/>
      <c r="D153" s="27"/>
      <c r="E153" s="27"/>
      <c r="F153" s="74"/>
      <c r="G153" s="27"/>
      <c r="H153" s="27"/>
      <c r="I153" s="27"/>
      <c r="J153" s="27"/>
      <c r="K153" s="27"/>
      <c r="L153" s="27"/>
      <c r="M153" s="27"/>
      <c r="N153" s="27"/>
    </row>
    <row r="154" ht="15.75" customHeight="1">
      <c r="A154" s="149" t="s">
        <v>20854</v>
      </c>
      <c r="B154" s="39"/>
      <c r="C154" s="154"/>
      <c r="D154" s="27"/>
      <c r="E154" s="27"/>
      <c r="F154" s="74"/>
      <c r="G154" s="27"/>
      <c r="H154" s="27"/>
      <c r="I154" s="27"/>
      <c r="J154" s="27"/>
      <c r="K154" s="27"/>
      <c r="L154" s="27"/>
      <c r="M154" s="27"/>
      <c r="N154" s="27"/>
    </row>
    <row r="155" ht="15.75" customHeight="1">
      <c r="A155" s="28"/>
      <c r="B155" s="137" t="s">
        <v>20855</v>
      </c>
      <c r="C155" s="154"/>
      <c r="D155" s="27"/>
      <c r="E155" s="27"/>
      <c r="F155" s="78"/>
      <c r="G155" s="27"/>
      <c r="H155" s="27"/>
      <c r="I155" s="27"/>
      <c r="J155" s="27"/>
      <c r="K155" s="27"/>
      <c r="L155" s="27"/>
      <c r="M155" s="27"/>
      <c r="N155" s="27"/>
    </row>
    <row r="156" ht="15.75" customHeight="1">
      <c r="A156" s="28"/>
      <c r="B156" s="137" t="s">
        <v>20855</v>
      </c>
      <c r="C156" s="91" t="s">
        <v>156</v>
      </c>
      <c r="D156" s="170" t="s">
        <v>21116</v>
      </c>
      <c r="E156" s="170" t="s">
        <v>21117</v>
      </c>
      <c r="F156" s="91" t="s">
        <v>1112</v>
      </c>
      <c r="G156" s="81" t="s">
        <v>21118</v>
      </c>
      <c r="H156" s="81" t="s">
        <v>21119</v>
      </c>
      <c r="I156" s="81" t="s">
        <v>21120</v>
      </c>
      <c r="J156" s="81"/>
      <c r="K156" s="81"/>
      <c r="L156" s="118" t="s">
        <v>1236</v>
      </c>
      <c r="M156" s="27"/>
      <c r="N156" s="27"/>
    </row>
    <row r="157" ht="15.75" customHeight="1">
      <c r="A157" s="28"/>
      <c r="B157" s="137" t="s">
        <v>20855</v>
      </c>
      <c r="C157" s="81" t="s">
        <v>73</v>
      </c>
      <c r="D157" s="170" t="s">
        <v>21135</v>
      </c>
      <c r="E157" s="170" t="s">
        <v>21136</v>
      </c>
      <c r="F157" s="80">
        <v>0.6875</v>
      </c>
      <c r="G157" s="81" t="s">
        <v>21137</v>
      </c>
      <c r="H157" s="81" t="s">
        <v>21138</v>
      </c>
      <c r="I157" s="170" t="s">
        <v>21139</v>
      </c>
      <c r="J157" s="81"/>
      <c r="K157" s="81"/>
      <c r="L157" s="27" t="s">
        <v>21144</v>
      </c>
      <c r="M157" s="27"/>
      <c r="N157" s="27"/>
    </row>
    <row r="158" ht="15.75" customHeight="1">
      <c r="A158" s="28"/>
      <c r="B158" s="137" t="s">
        <v>20855</v>
      </c>
      <c r="C158" s="165" t="s">
        <v>106</v>
      </c>
      <c r="D158" s="170" t="s">
        <v>21145</v>
      </c>
      <c r="E158" s="170" t="s">
        <v>21146</v>
      </c>
      <c r="F158" s="80">
        <v>0.7291666666666666</v>
      </c>
      <c r="G158" s="170" t="s">
        <v>21147</v>
      </c>
      <c r="H158" s="170" t="s">
        <v>21148</v>
      </c>
      <c r="I158" s="170" t="s">
        <v>21149</v>
      </c>
      <c r="J158" s="81"/>
      <c r="K158" s="81"/>
      <c r="L158" s="27" t="s">
        <v>21150</v>
      </c>
      <c r="M158" s="27"/>
      <c r="N158" s="27"/>
    </row>
    <row r="159" ht="15.75" customHeight="1">
      <c r="A159" s="28"/>
      <c r="B159" s="137" t="s">
        <v>20855</v>
      </c>
      <c r="C159" s="182" t="s">
        <v>106</v>
      </c>
      <c r="D159" s="186" t="s">
        <v>21151</v>
      </c>
      <c r="E159" s="186" t="s">
        <v>21152</v>
      </c>
      <c r="F159" s="89" t="s">
        <v>3399</v>
      </c>
      <c r="G159" s="186" t="s">
        <v>20969</v>
      </c>
      <c r="H159" s="186" t="s">
        <v>21153</v>
      </c>
      <c r="I159" s="186" t="s">
        <v>21154</v>
      </c>
      <c r="J159" s="77"/>
      <c r="K159" s="77"/>
      <c r="L159" s="27"/>
      <c r="M159" s="27"/>
      <c r="N159" s="27"/>
    </row>
    <row r="160" ht="15.75" customHeight="1">
      <c r="A160" s="44"/>
      <c r="B160" s="137" t="s">
        <v>20855</v>
      </c>
      <c r="C160" s="154"/>
      <c r="D160" s="27"/>
      <c r="E160" s="27"/>
      <c r="F160" s="74"/>
      <c r="G160" s="27"/>
      <c r="H160" s="27"/>
      <c r="I160" s="27"/>
      <c r="J160" s="27"/>
      <c r="K160" s="27"/>
      <c r="L160" s="27"/>
      <c r="M160" s="27"/>
      <c r="N160" s="27"/>
    </row>
    <row r="161" ht="15.75" customHeight="1">
      <c r="A161" s="18"/>
      <c r="B161" s="135">
        <v>44530.0</v>
      </c>
      <c r="C161" s="154"/>
      <c r="D161" s="27"/>
      <c r="E161" s="27"/>
      <c r="F161" s="74"/>
      <c r="G161" s="27"/>
      <c r="H161" s="27"/>
      <c r="I161" s="27"/>
      <c r="J161" s="27"/>
      <c r="K161" s="27"/>
      <c r="L161" s="27"/>
      <c r="M161" s="27"/>
      <c r="N161" s="27"/>
    </row>
    <row r="162" ht="15.75" customHeight="1">
      <c r="A162" s="149" t="s">
        <v>20854</v>
      </c>
      <c r="B162" s="39"/>
      <c r="C162" s="27"/>
      <c r="D162" s="27"/>
      <c r="E162" s="27"/>
      <c r="F162" s="74"/>
      <c r="G162" s="27"/>
      <c r="H162" s="27"/>
      <c r="I162" s="27"/>
      <c r="J162" s="27"/>
      <c r="K162" s="27"/>
      <c r="L162" s="27"/>
      <c r="M162" s="27"/>
      <c r="N162" s="27"/>
    </row>
    <row r="163" ht="15.75" customHeight="1">
      <c r="A163" s="28"/>
      <c r="B163" s="137" t="s">
        <v>20855</v>
      </c>
      <c r="C163" s="27"/>
      <c r="D163" s="27"/>
      <c r="E163" s="27"/>
      <c r="F163" s="74"/>
      <c r="G163" s="27"/>
      <c r="H163" s="27"/>
      <c r="I163" s="27"/>
      <c r="J163" s="27"/>
      <c r="K163" s="27"/>
      <c r="L163" s="27"/>
      <c r="M163" s="27"/>
      <c r="N163" s="27"/>
    </row>
    <row r="164" ht="15.75" customHeight="1">
      <c r="A164" s="28"/>
      <c r="B164" s="137" t="s">
        <v>20855</v>
      </c>
      <c r="C164" s="77" t="s">
        <v>9547</v>
      </c>
      <c r="D164" s="186" t="s">
        <v>21155</v>
      </c>
      <c r="E164" s="186" t="s">
        <v>21156</v>
      </c>
      <c r="F164" s="76">
        <v>0.5416666666666666</v>
      </c>
      <c r="G164" s="77" t="s">
        <v>20993</v>
      </c>
      <c r="H164" s="77" t="s">
        <v>21157</v>
      </c>
      <c r="I164" s="77" t="s">
        <v>21158</v>
      </c>
      <c r="J164" s="77"/>
      <c r="K164" s="77"/>
      <c r="L164" s="27"/>
      <c r="M164" s="27"/>
      <c r="N164" s="27"/>
    </row>
    <row r="165" ht="15.75" customHeight="1">
      <c r="A165" s="28"/>
      <c r="B165" s="137" t="s">
        <v>20855</v>
      </c>
      <c r="C165" s="81" t="s">
        <v>156</v>
      </c>
      <c r="D165" s="170" t="s">
        <v>21159</v>
      </c>
      <c r="E165" s="170" t="s">
        <v>21160</v>
      </c>
      <c r="F165" s="91" t="s">
        <v>403</v>
      </c>
      <c r="G165" s="81" t="s">
        <v>20952</v>
      </c>
      <c r="H165" s="81" t="s">
        <v>21161</v>
      </c>
      <c r="I165" s="81" t="s">
        <v>21162</v>
      </c>
      <c r="J165" s="81"/>
      <c r="K165" s="81"/>
      <c r="L165" s="27"/>
      <c r="M165" s="27"/>
      <c r="N165" s="27"/>
    </row>
    <row r="166" ht="15.75" customHeight="1">
      <c r="A166" s="28"/>
      <c r="B166" s="137" t="s">
        <v>20855</v>
      </c>
      <c r="C166" s="77" t="s">
        <v>9547</v>
      </c>
      <c r="D166" s="186" t="s">
        <v>21163</v>
      </c>
      <c r="E166" s="186" t="s">
        <v>21164</v>
      </c>
      <c r="F166" s="76">
        <v>0.6875</v>
      </c>
      <c r="G166" s="77" t="s">
        <v>20993</v>
      </c>
      <c r="H166" s="77" t="s">
        <v>21165</v>
      </c>
      <c r="I166" s="77" t="s">
        <v>21166</v>
      </c>
      <c r="J166" s="77"/>
      <c r="K166" s="77"/>
      <c r="L166" s="27"/>
      <c r="M166" s="27"/>
      <c r="N166" s="27"/>
    </row>
    <row r="167" ht="15.75" customHeight="1">
      <c r="A167" s="28"/>
      <c r="B167" s="137" t="s">
        <v>20855</v>
      </c>
      <c r="C167" s="77" t="s">
        <v>9547</v>
      </c>
      <c r="D167" s="186" t="s">
        <v>21167</v>
      </c>
      <c r="E167" s="186" t="s">
        <v>21168</v>
      </c>
      <c r="F167" s="76">
        <v>0.7291666666666666</v>
      </c>
      <c r="G167" s="77" t="s">
        <v>20993</v>
      </c>
      <c r="H167" s="77" t="s">
        <v>21169</v>
      </c>
      <c r="I167" s="186" t="s">
        <v>21170</v>
      </c>
      <c r="J167" s="77"/>
      <c r="K167" s="77"/>
      <c r="L167" s="27"/>
      <c r="M167" s="27"/>
      <c r="N167" s="27"/>
    </row>
    <row r="168" ht="15.75" customHeight="1">
      <c r="A168" s="44"/>
      <c r="B168" s="137" t="s">
        <v>20855</v>
      </c>
      <c r="C168" s="27"/>
      <c r="D168" s="27"/>
      <c r="E168" s="27"/>
      <c r="F168" s="74"/>
      <c r="G168" s="27"/>
      <c r="H168" s="27"/>
      <c r="I168" s="27"/>
      <c r="J168" s="27"/>
      <c r="K168" s="27"/>
      <c r="L168" s="27"/>
      <c r="M168" s="27"/>
      <c r="N168" s="27"/>
    </row>
    <row r="169" ht="15.75" customHeight="1">
      <c r="A169" s="18"/>
      <c r="B169" s="135">
        <v>44537.0</v>
      </c>
      <c r="C169" s="27"/>
      <c r="D169" s="27"/>
      <c r="E169" s="27"/>
      <c r="F169" s="74"/>
      <c r="G169" s="27"/>
      <c r="H169" s="27"/>
      <c r="I169" s="27"/>
      <c r="J169" s="27"/>
      <c r="K169" s="27"/>
      <c r="L169" s="27"/>
      <c r="M169" s="27"/>
      <c r="N169" s="27"/>
    </row>
    <row r="170" ht="15.75" customHeight="1">
      <c r="A170" s="149" t="s">
        <v>20854</v>
      </c>
      <c r="B170" s="39"/>
      <c r="C170" s="87" t="s">
        <v>167</v>
      </c>
      <c r="D170" s="194" t="s">
        <v>21171</v>
      </c>
      <c r="E170" s="194" t="s">
        <v>21172</v>
      </c>
      <c r="F170" s="76">
        <v>0.4791666666666667</v>
      </c>
      <c r="G170" s="77" t="s">
        <v>20873</v>
      </c>
      <c r="H170" s="77" t="s">
        <v>21173</v>
      </c>
      <c r="I170" s="194" t="s">
        <v>21051</v>
      </c>
      <c r="J170" s="77"/>
      <c r="K170" s="77"/>
      <c r="L170" s="27"/>
      <c r="M170" s="27"/>
      <c r="N170" s="27"/>
    </row>
    <row r="171" ht="15.75" customHeight="1">
      <c r="A171" s="28"/>
      <c r="B171" s="137" t="s">
        <v>20855</v>
      </c>
      <c r="C171" s="87" t="s">
        <v>273</v>
      </c>
      <c r="D171" s="194" t="s">
        <v>21026</v>
      </c>
      <c r="E171" s="194" t="s">
        <v>21027</v>
      </c>
      <c r="F171" s="76">
        <v>0.5416666666666666</v>
      </c>
      <c r="G171" s="77" t="s">
        <v>20873</v>
      </c>
      <c r="H171" s="77" t="s">
        <v>21174</v>
      </c>
      <c r="I171" s="194" t="s">
        <v>21029</v>
      </c>
      <c r="J171" s="77"/>
      <c r="K171" s="77"/>
      <c r="L171" s="27"/>
      <c r="M171" s="27"/>
      <c r="N171" s="27"/>
    </row>
    <row r="172" ht="15.75" customHeight="1">
      <c r="A172" s="28"/>
      <c r="B172" s="137" t="s">
        <v>20855</v>
      </c>
      <c r="C172" s="87" t="s">
        <v>273</v>
      </c>
      <c r="D172" s="194" t="s">
        <v>21175</v>
      </c>
      <c r="E172" s="194" t="s">
        <v>21176</v>
      </c>
      <c r="F172" s="76">
        <v>0.625</v>
      </c>
      <c r="G172" s="77" t="s">
        <v>21177</v>
      </c>
      <c r="H172" s="77" t="s">
        <v>21178</v>
      </c>
      <c r="I172" s="194" t="s">
        <v>21179</v>
      </c>
      <c r="J172" s="77"/>
      <c r="K172" s="77"/>
      <c r="L172" s="27"/>
      <c r="M172" s="27"/>
      <c r="N172" s="27"/>
    </row>
    <row r="173" ht="15.75" customHeight="1">
      <c r="A173" s="28"/>
      <c r="B173" s="137" t="s">
        <v>20855</v>
      </c>
      <c r="C173" s="641" t="s">
        <v>273</v>
      </c>
      <c r="D173" s="580" t="s">
        <v>21064</v>
      </c>
      <c r="E173" s="580" t="s">
        <v>21065</v>
      </c>
      <c r="F173" s="427">
        <v>0.7083333333333334</v>
      </c>
      <c r="G173" s="428" t="s">
        <v>20873</v>
      </c>
      <c r="H173" s="428" t="s">
        <v>21180</v>
      </c>
      <c r="I173" s="428" t="s">
        <v>21067</v>
      </c>
      <c r="J173" s="428"/>
      <c r="K173" s="428"/>
      <c r="L173" s="27" t="s">
        <v>279</v>
      </c>
      <c r="M173" s="27"/>
      <c r="N173" s="27"/>
    </row>
    <row r="174" ht="15.75" customHeight="1">
      <c r="A174" s="28"/>
      <c r="B174" s="137" t="s">
        <v>20855</v>
      </c>
      <c r="C174" s="154"/>
      <c r="D174" s="27"/>
      <c r="E174" s="27"/>
      <c r="F174" s="78"/>
      <c r="G174" s="27"/>
      <c r="H174" s="27"/>
      <c r="I174" s="27"/>
      <c r="J174" s="27"/>
      <c r="K174" s="27"/>
      <c r="L174" s="27"/>
      <c r="M174" s="27"/>
      <c r="N174" s="27"/>
    </row>
    <row r="175" ht="15.75" customHeight="1">
      <c r="A175" s="28"/>
      <c r="B175" s="137" t="s">
        <v>20855</v>
      </c>
      <c r="C175" s="154"/>
      <c r="D175" s="27"/>
      <c r="E175" s="27"/>
      <c r="F175" s="74"/>
      <c r="G175" s="27"/>
      <c r="H175" s="27"/>
      <c r="I175" s="27"/>
      <c r="J175" s="27"/>
      <c r="K175" s="27"/>
      <c r="L175" s="27"/>
      <c r="M175" s="27"/>
      <c r="N175" s="27"/>
    </row>
    <row r="176" ht="15.75" customHeight="1">
      <c r="A176" s="44"/>
      <c r="B176" s="137" t="s">
        <v>20855</v>
      </c>
      <c r="C176" s="27"/>
      <c r="D176" s="27"/>
      <c r="E176" s="27"/>
      <c r="F176" s="74"/>
      <c r="G176" s="27"/>
      <c r="H176" s="27"/>
      <c r="I176" s="27"/>
      <c r="J176" s="27"/>
      <c r="K176" s="27"/>
      <c r="L176" s="27"/>
      <c r="M176" s="27"/>
      <c r="N176" s="27"/>
    </row>
    <row r="177" ht="15.75" customHeight="1">
      <c r="A177" s="18"/>
      <c r="B177" s="135">
        <v>44544.0</v>
      </c>
      <c r="C177" s="27"/>
      <c r="D177" s="27"/>
      <c r="E177" s="27"/>
      <c r="F177" s="74"/>
      <c r="G177" s="27"/>
      <c r="H177" s="27"/>
      <c r="I177" s="27"/>
      <c r="J177" s="27"/>
      <c r="K177" s="27"/>
      <c r="L177" s="27"/>
      <c r="M177" s="27"/>
      <c r="N177" s="27"/>
    </row>
    <row r="178" ht="15.75" customHeight="1">
      <c r="A178" s="149" t="s">
        <v>20854</v>
      </c>
      <c r="B178" s="39"/>
      <c r="C178" s="27"/>
      <c r="D178" s="27"/>
      <c r="E178" s="27"/>
      <c r="F178" s="74"/>
      <c r="G178" s="27"/>
      <c r="H178" s="27"/>
      <c r="I178" s="27"/>
      <c r="J178" s="27"/>
      <c r="K178" s="27"/>
      <c r="L178" s="27"/>
      <c r="M178" s="27"/>
      <c r="N178" s="27"/>
    </row>
    <row r="179" ht="15.75" customHeight="1">
      <c r="A179" s="28"/>
      <c r="B179" s="137" t="s">
        <v>20855</v>
      </c>
      <c r="C179" s="87" t="s">
        <v>167</v>
      </c>
      <c r="D179" s="194" t="s">
        <v>21181</v>
      </c>
      <c r="E179" s="194" t="s">
        <v>21182</v>
      </c>
      <c r="F179" s="76">
        <v>0.4583333333333333</v>
      </c>
      <c r="G179" s="77" t="s">
        <v>21131</v>
      </c>
      <c r="H179" s="77" t="s">
        <v>21183</v>
      </c>
      <c r="I179" s="194" t="s">
        <v>21184</v>
      </c>
      <c r="J179" s="118"/>
      <c r="K179" s="118"/>
      <c r="L179" s="27"/>
      <c r="M179" s="27"/>
      <c r="N179" s="27"/>
    </row>
    <row r="180" ht="15.75" customHeight="1">
      <c r="A180" s="28"/>
      <c r="B180" s="137" t="s">
        <v>20855</v>
      </c>
      <c r="C180" s="138" t="s">
        <v>167</v>
      </c>
      <c r="D180" s="193" t="s">
        <v>21185</v>
      </c>
      <c r="E180" s="193" t="s">
        <v>21186</v>
      </c>
      <c r="F180" s="80">
        <v>0.5416666666666666</v>
      </c>
      <c r="G180" s="81" t="s">
        <v>21131</v>
      </c>
      <c r="H180" s="81" t="s">
        <v>21187</v>
      </c>
      <c r="I180" s="193" t="s">
        <v>21188</v>
      </c>
      <c r="J180" s="118" t="s">
        <v>21189</v>
      </c>
      <c r="K180" s="118"/>
      <c r="L180" s="27"/>
      <c r="M180" s="27"/>
      <c r="N180" s="27"/>
    </row>
    <row r="181" ht="15.75" customHeight="1">
      <c r="A181" s="28"/>
      <c r="B181" s="137" t="s">
        <v>20855</v>
      </c>
      <c r="C181" s="138" t="s">
        <v>167</v>
      </c>
      <c r="D181" s="193" t="s">
        <v>21190</v>
      </c>
      <c r="E181" s="193" t="s">
        <v>21191</v>
      </c>
      <c r="F181" s="80">
        <v>0.625</v>
      </c>
      <c r="G181" s="81" t="s">
        <v>21131</v>
      </c>
      <c r="H181" s="81" t="s">
        <v>21192</v>
      </c>
      <c r="I181" s="193" t="s">
        <v>21193</v>
      </c>
      <c r="J181" s="118" t="s">
        <v>21194</v>
      </c>
      <c r="K181" s="118"/>
      <c r="L181" s="27"/>
      <c r="M181" s="27"/>
      <c r="N181" s="27"/>
    </row>
    <row r="182" ht="15.75" customHeight="1">
      <c r="A182" s="28"/>
      <c r="B182" s="137" t="s">
        <v>20855</v>
      </c>
      <c r="C182" s="87" t="s">
        <v>167</v>
      </c>
      <c r="D182" s="194" t="s">
        <v>21195</v>
      </c>
      <c r="E182" s="194" t="s">
        <v>21196</v>
      </c>
      <c r="F182" s="76">
        <v>0.7083333333333334</v>
      </c>
      <c r="G182" s="77" t="s">
        <v>21197</v>
      </c>
      <c r="H182" s="77" t="s">
        <v>21198</v>
      </c>
      <c r="I182" s="194" t="s">
        <v>21199</v>
      </c>
      <c r="J182" s="118"/>
      <c r="K182" s="118"/>
      <c r="L182" s="27"/>
      <c r="M182" s="27"/>
      <c r="N182" s="27"/>
    </row>
    <row r="183" ht="15.75" customHeight="1">
      <c r="A183" s="28"/>
      <c r="B183" s="137" t="s">
        <v>20855</v>
      </c>
      <c r="C183" s="154"/>
      <c r="D183" s="27"/>
      <c r="E183" s="27"/>
      <c r="F183" s="74"/>
      <c r="G183" s="27"/>
      <c r="H183" s="27"/>
      <c r="I183" s="27"/>
      <c r="J183" s="27"/>
      <c r="K183" s="27"/>
      <c r="L183" s="27"/>
      <c r="M183" s="27"/>
      <c r="N183" s="27"/>
    </row>
    <row r="184" ht="15.75" customHeight="1">
      <c r="A184" s="44"/>
      <c r="B184" s="137" t="s">
        <v>20855</v>
      </c>
      <c r="C184" s="154"/>
      <c r="D184" s="27"/>
      <c r="E184" s="27"/>
      <c r="F184" s="74"/>
      <c r="G184" s="27"/>
      <c r="H184" s="27"/>
      <c r="I184" s="27"/>
      <c r="J184" s="27"/>
      <c r="K184" s="27"/>
      <c r="L184" s="27"/>
      <c r="M184" s="27"/>
      <c r="N184" s="27"/>
    </row>
    <row r="185" ht="15.75" customHeight="1">
      <c r="A185" s="18"/>
      <c r="B185" s="135">
        <v>44551.0</v>
      </c>
      <c r="C185" s="27"/>
      <c r="D185" s="27"/>
      <c r="E185" s="27"/>
      <c r="F185" s="74"/>
      <c r="G185" s="27"/>
      <c r="H185" s="27"/>
      <c r="I185" s="27"/>
      <c r="J185" s="27"/>
      <c r="K185" s="27"/>
      <c r="L185" s="27"/>
      <c r="M185" s="27"/>
      <c r="N185" s="27"/>
    </row>
    <row r="186" ht="15.75" customHeight="1">
      <c r="A186" s="149" t="s">
        <v>20854</v>
      </c>
      <c r="B186" s="39"/>
      <c r="C186" s="27"/>
      <c r="D186" s="27"/>
      <c r="E186" s="27"/>
      <c r="F186" s="74"/>
      <c r="G186" s="27"/>
      <c r="H186" s="27"/>
      <c r="I186" s="27"/>
      <c r="J186" s="27"/>
      <c r="K186" s="27"/>
      <c r="L186" s="27"/>
      <c r="M186" s="27"/>
      <c r="N186" s="27"/>
    </row>
    <row r="187" ht="15.75" customHeight="1">
      <c r="A187" s="28"/>
      <c r="B187" s="137" t="s">
        <v>20855</v>
      </c>
      <c r="C187" s="27"/>
      <c r="D187" s="27"/>
      <c r="E187" s="27"/>
      <c r="F187" s="74"/>
      <c r="G187" s="27"/>
      <c r="H187" s="27"/>
      <c r="I187" s="27"/>
      <c r="J187" s="27"/>
      <c r="K187" s="27"/>
      <c r="L187" s="27"/>
      <c r="M187" s="27"/>
      <c r="N187" s="27"/>
    </row>
    <row r="188" ht="15.75" customHeight="1">
      <c r="A188" s="28"/>
      <c r="B188" s="137" t="s">
        <v>20855</v>
      </c>
      <c r="C188" s="87" t="s">
        <v>404</v>
      </c>
      <c r="D188" s="194" t="s">
        <v>21043</v>
      </c>
      <c r="E188" s="194" t="s">
        <v>21044</v>
      </c>
      <c r="F188" s="76">
        <v>0.5833333333333334</v>
      </c>
      <c r="G188" s="77" t="s">
        <v>21200</v>
      </c>
      <c r="H188" s="77" t="s">
        <v>21201</v>
      </c>
      <c r="I188" s="194" t="s">
        <v>21046</v>
      </c>
      <c r="J188" s="27" t="s">
        <v>21202</v>
      </c>
      <c r="K188" s="27"/>
      <c r="L188" s="27"/>
      <c r="M188" s="27"/>
      <c r="N188" s="27"/>
    </row>
    <row r="189" ht="15.75" customHeight="1">
      <c r="A189" s="28"/>
      <c r="B189" s="137" t="s">
        <v>20855</v>
      </c>
      <c r="C189" s="87" t="s">
        <v>404</v>
      </c>
      <c r="D189" s="194" t="s">
        <v>20930</v>
      </c>
      <c r="E189" s="194" t="s">
        <v>20931</v>
      </c>
      <c r="F189" s="89" t="s">
        <v>352</v>
      </c>
      <c r="G189" s="77" t="s">
        <v>1216</v>
      </c>
      <c r="H189" s="77" t="s">
        <v>21201</v>
      </c>
      <c r="I189" s="194" t="s">
        <v>21046</v>
      </c>
      <c r="J189" s="27" t="s">
        <v>21202</v>
      </c>
      <c r="K189" s="27"/>
      <c r="L189" s="27"/>
      <c r="M189" s="27"/>
      <c r="N189" s="27"/>
    </row>
    <row r="190" ht="15.75" customHeight="1">
      <c r="A190" s="28"/>
      <c r="B190" s="137" t="s">
        <v>20855</v>
      </c>
      <c r="C190" s="81" t="s">
        <v>404</v>
      </c>
      <c r="D190" s="193" t="s">
        <v>20877</v>
      </c>
      <c r="E190" s="193" t="s">
        <v>20878</v>
      </c>
      <c r="F190" s="80">
        <v>0.6458333333333334</v>
      </c>
      <c r="G190" s="81" t="s">
        <v>20873</v>
      </c>
      <c r="H190" s="81" t="s">
        <v>21203</v>
      </c>
      <c r="I190" s="193" t="s">
        <v>20880</v>
      </c>
      <c r="J190" s="27" t="s">
        <v>21204</v>
      </c>
      <c r="K190" s="27"/>
      <c r="L190" s="27"/>
      <c r="M190" s="27"/>
      <c r="N190" s="27"/>
    </row>
    <row r="191" ht="15.75" customHeight="1">
      <c r="A191" s="28"/>
      <c r="B191" s="137" t="s">
        <v>20855</v>
      </c>
      <c r="C191" s="81" t="s">
        <v>404</v>
      </c>
      <c r="D191" s="193" t="s">
        <v>21084</v>
      </c>
      <c r="E191" s="193" t="s">
        <v>21085</v>
      </c>
      <c r="F191" s="80">
        <v>0.6875</v>
      </c>
      <c r="G191" s="81" t="s">
        <v>20919</v>
      </c>
      <c r="H191" s="81" t="s">
        <v>21205</v>
      </c>
      <c r="I191" s="81" t="s">
        <v>21088</v>
      </c>
      <c r="J191" s="27" t="s">
        <v>21206</v>
      </c>
      <c r="K191" s="27"/>
      <c r="L191" s="27"/>
      <c r="M191" s="27"/>
      <c r="N191" s="27"/>
    </row>
    <row r="192" ht="15.75" customHeight="1">
      <c r="A192" s="44"/>
      <c r="B192" s="137" t="s">
        <v>20855</v>
      </c>
      <c r="C192" s="27"/>
      <c r="D192" s="27"/>
      <c r="E192" s="27"/>
      <c r="F192" s="74"/>
      <c r="G192" s="27"/>
      <c r="H192" s="27"/>
      <c r="I192" s="27"/>
      <c r="J192" s="27"/>
      <c r="K192" s="27"/>
      <c r="L192" s="27"/>
      <c r="M192" s="27"/>
      <c r="N192" s="27"/>
    </row>
    <row r="193" ht="15.75" customHeight="1">
      <c r="A193" s="18"/>
      <c r="B193" s="135">
        <v>44558.0</v>
      </c>
      <c r="C193" s="27"/>
      <c r="D193" s="27"/>
      <c r="E193" s="27"/>
      <c r="F193" s="74"/>
      <c r="G193" s="27"/>
      <c r="H193" s="27"/>
      <c r="I193" s="27"/>
      <c r="J193" s="27"/>
      <c r="K193" s="27"/>
      <c r="L193" s="27"/>
      <c r="M193" s="27"/>
      <c r="N193" s="27"/>
    </row>
    <row r="194" ht="15.75" customHeight="1">
      <c r="A194" s="149" t="s">
        <v>20854</v>
      </c>
      <c r="B194" s="39"/>
      <c r="C194" s="27"/>
      <c r="D194" s="27"/>
      <c r="E194" s="27"/>
      <c r="F194" s="74"/>
      <c r="G194" s="27"/>
      <c r="H194" s="27"/>
      <c r="I194" s="27"/>
      <c r="J194" s="27"/>
      <c r="K194" s="27"/>
      <c r="L194" s="27"/>
      <c r="M194" s="27"/>
      <c r="N194" s="27"/>
    </row>
    <row r="195" ht="15.75" customHeight="1">
      <c r="A195" s="28"/>
      <c r="B195" s="137" t="s">
        <v>20855</v>
      </c>
      <c r="C195" s="27"/>
      <c r="D195" s="27"/>
      <c r="E195" s="75"/>
      <c r="F195" s="130" t="s">
        <v>21207</v>
      </c>
      <c r="G195" s="75"/>
      <c r="H195" s="27"/>
      <c r="I195" s="27"/>
      <c r="J195" s="27"/>
      <c r="K195" s="27"/>
      <c r="L195" s="27"/>
      <c r="M195" s="27"/>
      <c r="N195" s="27"/>
    </row>
    <row r="196" ht="15.75" customHeight="1">
      <c r="A196" s="28"/>
      <c r="B196" s="137" t="s">
        <v>20855</v>
      </c>
      <c r="C196" s="27"/>
      <c r="D196" s="27"/>
      <c r="E196" s="27"/>
      <c r="F196" s="74"/>
      <c r="G196" s="27"/>
      <c r="H196" s="27"/>
      <c r="I196" s="27"/>
      <c r="J196" s="27"/>
      <c r="K196" s="27"/>
      <c r="L196" s="27"/>
      <c r="M196" s="27"/>
      <c r="N196" s="27"/>
    </row>
    <row r="197" ht="18.0" customHeight="1">
      <c r="A197" s="28"/>
      <c r="B197" s="137" t="s">
        <v>20855</v>
      </c>
      <c r="C197" s="81" t="s">
        <v>21208</v>
      </c>
      <c r="D197" s="193" t="s">
        <v>21209</v>
      </c>
      <c r="E197" s="193" t="s">
        <v>21210</v>
      </c>
      <c r="F197" s="80">
        <v>0.5625</v>
      </c>
      <c r="G197" s="81" t="s">
        <v>1216</v>
      </c>
      <c r="H197" s="81" t="s">
        <v>21211</v>
      </c>
      <c r="I197" s="81" t="s">
        <v>21212</v>
      </c>
      <c r="J197" s="27" t="s">
        <v>21213</v>
      </c>
      <c r="L197" s="27"/>
      <c r="M197" s="27"/>
      <c r="N197" s="27"/>
    </row>
    <row r="198" ht="20.25" customHeight="1">
      <c r="A198" s="28"/>
      <c r="B198" s="137" t="s">
        <v>20855</v>
      </c>
      <c r="C198" s="81" t="s">
        <v>21214</v>
      </c>
      <c r="D198" s="193" t="s">
        <v>21215</v>
      </c>
      <c r="E198" s="193" t="s">
        <v>21216</v>
      </c>
      <c r="F198" s="80">
        <v>0.6458333333333334</v>
      </c>
      <c r="G198" s="81" t="s">
        <v>21217</v>
      </c>
      <c r="H198" s="81" t="s">
        <v>21218</v>
      </c>
      <c r="I198" s="81" t="s">
        <v>21219</v>
      </c>
      <c r="J198" s="27" t="s">
        <v>21220</v>
      </c>
      <c r="L198" s="27"/>
      <c r="M198" s="27"/>
      <c r="N198" s="27"/>
    </row>
    <row r="199" ht="15.75" customHeight="1">
      <c r="A199" s="28"/>
      <c r="B199" s="137" t="s">
        <v>20855</v>
      </c>
      <c r="C199" s="81" t="s">
        <v>156</v>
      </c>
      <c r="D199" s="170" t="s">
        <v>21089</v>
      </c>
      <c r="E199" s="170" t="s">
        <v>21090</v>
      </c>
      <c r="F199" s="80">
        <v>0.7083333333333334</v>
      </c>
      <c r="G199" s="81" t="s">
        <v>21086</v>
      </c>
      <c r="H199" s="81" t="s">
        <v>21091</v>
      </c>
      <c r="I199" s="170" t="s">
        <v>21092</v>
      </c>
      <c r="J199" s="27" t="s">
        <v>21221</v>
      </c>
      <c r="L199" s="27"/>
      <c r="M199" s="27"/>
      <c r="N199" s="27"/>
    </row>
    <row r="200" ht="15.75" customHeight="1">
      <c r="A200" s="44"/>
      <c r="B200" s="137" t="s">
        <v>20855</v>
      </c>
      <c r="C200" s="81" t="s">
        <v>21214</v>
      </c>
      <c r="D200" s="193" t="s">
        <v>21222</v>
      </c>
      <c r="E200" s="193" t="s">
        <v>21223</v>
      </c>
      <c r="F200" s="80">
        <v>0.7708333333333334</v>
      </c>
      <c r="G200" s="81" t="s">
        <v>20919</v>
      </c>
      <c r="H200" s="81" t="s">
        <v>21224</v>
      </c>
      <c r="I200" s="81" t="s">
        <v>21225</v>
      </c>
      <c r="J200" s="27" t="s">
        <v>21226</v>
      </c>
      <c r="L200" s="27"/>
      <c r="M200" s="27"/>
      <c r="N200" s="27"/>
    </row>
    <row r="201" ht="15.75" customHeight="1">
      <c r="A201" s="18"/>
      <c r="B201" s="135">
        <v>44565.0</v>
      </c>
      <c r="C201" s="27"/>
      <c r="D201" s="27"/>
      <c r="E201" s="27"/>
      <c r="F201" s="74"/>
      <c r="G201" s="27"/>
      <c r="H201" s="27"/>
      <c r="I201" s="27"/>
      <c r="J201" s="27"/>
      <c r="K201" s="27"/>
      <c r="L201" s="27"/>
      <c r="M201" s="27"/>
      <c r="N201" s="27"/>
    </row>
    <row r="202" ht="15.75" customHeight="1">
      <c r="A202" s="149" t="s">
        <v>20854</v>
      </c>
      <c r="B202" s="39"/>
      <c r="C202" s="27"/>
      <c r="D202" s="27"/>
      <c r="E202" s="27"/>
      <c r="F202" s="74"/>
      <c r="G202" s="27"/>
      <c r="H202" s="27"/>
      <c r="I202" s="27"/>
      <c r="J202" s="27"/>
      <c r="K202" s="27"/>
      <c r="L202" s="27"/>
      <c r="M202" s="27"/>
      <c r="N202" s="27"/>
    </row>
    <row r="203" ht="15.75" customHeight="1">
      <c r="A203" s="28"/>
      <c r="B203" s="137" t="s">
        <v>20855</v>
      </c>
      <c r="C203" s="138" t="s">
        <v>273</v>
      </c>
      <c r="D203" s="170" t="s">
        <v>21227</v>
      </c>
      <c r="E203" s="170" t="s">
        <v>21228</v>
      </c>
      <c r="F203" s="80">
        <v>0.5</v>
      </c>
      <c r="G203" s="81" t="s">
        <v>1216</v>
      </c>
      <c r="H203" s="81" t="s">
        <v>21229</v>
      </c>
      <c r="I203" s="81" t="s">
        <v>21230</v>
      </c>
      <c r="J203" s="27" t="s">
        <v>21231</v>
      </c>
      <c r="K203" s="27"/>
      <c r="L203" s="27"/>
      <c r="M203" s="27"/>
      <c r="N203" s="27"/>
    </row>
    <row r="204" ht="15.75" customHeight="1">
      <c r="A204" s="28"/>
      <c r="B204" s="137" t="s">
        <v>20855</v>
      </c>
      <c r="C204" s="77" t="s">
        <v>21208</v>
      </c>
      <c r="D204" s="186" t="s">
        <v>21209</v>
      </c>
      <c r="E204" s="186" t="s">
        <v>21210</v>
      </c>
      <c r="F204" s="76">
        <v>0.5833333333333334</v>
      </c>
      <c r="G204" s="77" t="s">
        <v>1216</v>
      </c>
      <c r="H204" s="77" t="s">
        <v>21211</v>
      </c>
      <c r="I204" s="77" t="s">
        <v>21212</v>
      </c>
      <c r="J204" s="27"/>
      <c r="K204" s="27"/>
      <c r="L204" s="27"/>
      <c r="M204" s="27"/>
      <c r="N204" s="27"/>
    </row>
    <row r="205" ht="15.75" customHeight="1">
      <c r="A205" s="28"/>
      <c r="B205" s="137" t="s">
        <v>20855</v>
      </c>
      <c r="C205" s="77" t="s">
        <v>156</v>
      </c>
      <c r="D205" s="186" t="s">
        <v>21232</v>
      </c>
      <c r="E205" s="186" t="s">
        <v>21233</v>
      </c>
      <c r="F205" s="89" t="s">
        <v>372</v>
      </c>
      <c r="G205" s="77" t="s">
        <v>21234</v>
      </c>
      <c r="H205" s="77" t="s">
        <v>21235</v>
      </c>
      <c r="I205" s="77" t="s">
        <v>21236</v>
      </c>
      <c r="J205" s="27"/>
      <c r="K205" s="27"/>
      <c r="L205" s="27"/>
      <c r="M205" s="27"/>
      <c r="N205" s="27"/>
    </row>
    <row r="206" ht="15.75" customHeight="1">
      <c r="A206" s="28"/>
      <c r="B206" s="137" t="s">
        <v>20855</v>
      </c>
      <c r="C206" s="138" t="s">
        <v>273</v>
      </c>
      <c r="D206" s="170" t="s">
        <v>21237</v>
      </c>
      <c r="E206" s="170" t="s">
        <v>21238</v>
      </c>
      <c r="F206" s="80">
        <v>0.75</v>
      </c>
      <c r="G206" s="81" t="s">
        <v>20858</v>
      </c>
      <c r="H206" s="81" t="s">
        <v>21239</v>
      </c>
      <c r="I206" s="193" t="s">
        <v>21240</v>
      </c>
      <c r="J206" s="27"/>
      <c r="K206" s="27"/>
      <c r="L206" s="27"/>
      <c r="M206" s="27"/>
      <c r="N206" s="27"/>
    </row>
    <row r="207" ht="15.75" customHeight="1">
      <c r="A207" s="28"/>
      <c r="B207" s="137" t="s">
        <v>20855</v>
      </c>
      <c r="C207" s="27"/>
      <c r="D207" s="27"/>
      <c r="E207" s="27"/>
      <c r="F207" s="74"/>
      <c r="G207" s="27"/>
      <c r="H207" s="27"/>
      <c r="I207" s="27"/>
      <c r="J207" s="27"/>
      <c r="K207" s="27"/>
      <c r="L207" s="27"/>
      <c r="M207" s="27"/>
      <c r="N207" s="27"/>
    </row>
    <row r="208" ht="15.75" customHeight="1">
      <c r="A208" s="44"/>
      <c r="B208" s="137" t="s">
        <v>20855</v>
      </c>
      <c r="C208" s="27"/>
      <c r="D208" s="27"/>
      <c r="E208" s="27"/>
      <c r="F208" s="74"/>
      <c r="G208" s="27"/>
      <c r="H208" s="27"/>
      <c r="I208" s="27"/>
      <c r="J208" s="27"/>
      <c r="K208" s="27"/>
      <c r="L208" s="27"/>
      <c r="M208" s="27"/>
      <c r="N208" s="27"/>
    </row>
    <row r="209" ht="15.75" customHeight="1">
      <c r="A209" s="18"/>
      <c r="B209" s="135">
        <v>44572.0</v>
      </c>
      <c r="C209" s="27"/>
      <c r="D209" s="27"/>
      <c r="E209" s="27"/>
      <c r="F209" s="74"/>
      <c r="G209" s="27"/>
      <c r="H209" s="27"/>
      <c r="I209" s="27"/>
      <c r="J209" s="27"/>
      <c r="K209" s="27"/>
      <c r="L209" s="27"/>
      <c r="M209" s="27"/>
      <c r="N209" s="27"/>
    </row>
    <row r="210" ht="15.75" customHeight="1">
      <c r="A210" s="149" t="s">
        <v>20854</v>
      </c>
      <c r="B210" s="39"/>
      <c r="C210" s="27"/>
      <c r="D210" s="27"/>
      <c r="E210" s="27"/>
      <c r="F210" s="74"/>
      <c r="G210" s="27"/>
      <c r="H210" s="27"/>
      <c r="I210" s="27"/>
      <c r="J210" s="27"/>
      <c r="K210" s="27"/>
      <c r="L210" s="27"/>
      <c r="M210" s="27"/>
      <c r="N210" s="27"/>
    </row>
    <row r="211" ht="15.75" customHeight="1">
      <c r="A211" s="28"/>
      <c r="B211" s="137" t="s">
        <v>20855</v>
      </c>
      <c r="C211" s="33" t="s">
        <v>149</v>
      </c>
      <c r="D211" s="62" t="s">
        <v>21241</v>
      </c>
      <c r="E211" s="198" t="s">
        <v>21242</v>
      </c>
      <c r="F211" s="80">
        <v>0.4583333333333333</v>
      </c>
      <c r="G211" s="81" t="s">
        <v>863</v>
      </c>
      <c r="H211" s="81" t="s">
        <v>21243</v>
      </c>
      <c r="I211" s="193" t="s">
        <v>21244</v>
      </c>
      <c r="J211" s="27" t="s">
        <v>21245</v>
      </c>
      <c r="L211" s="27"/>
      <c r="M211" s="27"/>
      <c r="N211" s="27"/>
    </row>
    <row r="212" ht="15.75" customHeight="1">
      <c r="A212" s="28"/>
      <c r="B212" s="137" t="s">
        <v>20855</v>
      </c>
      <c r="C212" s="77" t="s">
        <v>149</v>
      </c>
      <c r="D212" s="194" t="s">
        <v>21246</v>
      </c>
      <c r="E212" s="194" t="s">
        <v>21247</v>
      </c>
      <c r="F212" s="76">
        <v>0.5833333333333334</v>
      </c>
      <c r="G212" s="77" t="s">
        <v>20969</v>
      </c>
      <c r="H212" s="77" t="s">
        <v>21248</v>
      </c>
      <c r="I212" s="194" t="s">
        <v>21249</v>
      </c>
      <c r="J212" s="27"/>
      <c r="L212" s="27"/>
      <c r="M212" s="27"/>
      <c r="N212" s="27"/>
    </row>
    <row r="213" ht="15.75" customHeight="1">
      <c r="A213" s="28"/>
      <c r="B213" s="137" t="s">
        <v>20855</v>
      </c>
      <c r="C213" s="81" t="s">
        <v>149</v>
      </c>
      <c r="D213" s="170" t="s">
        <v>21250</v>
      </c>
      <c r="E213" s="170" t="s">
        <v>21251</v>
      </c>
      <c r="F213" s="80">
        <v>0.625</v>
      </c>
      <c r="G213" s="81" t="s">
        <v>21016</v>
      </c>
      <c r="H213" s="81" t="s">
        <v>21252</v>
      </c>
      <c r="I213" s="170" t="s">
        <v>21253</v>
      </c>
      <c r="J213" s="227" t="s">
        <v>21254</v>
      </c>
      <c r="L213" s="27"/>
      <c r="M213" s="27"/>
      <c r="N213" s="27"/>
    </row>
    <row r="214" ht="15.75" customHeight="1">
      <c r="A214" s="28"/>
      <c r="B214" s="137" t="s">
        <v>20855</v>
      </c>
      <c r="C214" s="77" t="s">
        <v>149</v>
      </c>
      <c r="D214" s="186" t="s">
        <v>21255</v>
      </c>
      <c r="E214" s="186" t="s">
        <v>21256</v>
      </c>
      <c r="F214" s="76">
        <v>0.7083333333333334</v>
      </c>
      <c r="G214" s="77" t="s">
        <v>21075</v>
      </c>
      <c r="H214" s="77" t="s">
        <v>21257</v>
      </c>
      <c r="I214" s="186" t="s">
        <v>21258</v>
      </c>
      <c r="J214" s="27" t="s">
        <v>21259</v>
      </c>
      <c r="L214" s="27"/>
      <c r="M214" s="27"/>
      <c r="N214" s="27"/>
    </row>
    <row r="215" ht="15.75" customHeight="1">
      <c r="A215" s="28"/>
      <c r="B215" s="137" t="s">
        <v>20855</v>
      </c>
      <c r="C215" s="27"/>
      <c r="D215" s="27"/>
      <c r="E215" s="27"/>
      <c r="F215" s="74"/>
      <c r="G215" s="27"/>
      <c r="H215" s="27"/>
      <c r="I215" s="27"/>
      <c r="J215" s="27"/>
      <c r="K215" s="27"/>
      <c r="L215" s="27"/>
      <c r="M215" s="27"/>
      <c r="N215" s="27"/>
    </row>
    <row r="216" ht="15.75" customHeight="1">
      <c r="A216" s="44"/>
      <c r="B216" s="137" t="s">
        <v>20855</v>
      </c>
      <c r="C216" s="27"/>
      <c r="D216" s="27"/>
      <c r="E216" s="27"/>
      <c r="F216" s="74"/>
      <c r="G216" s="27"/>
      <c r="H216" s="27"/>
      <c r="I216" s="27"/>
      <c r="J216" s="27"/>
      <c r="K216" s="27"/>
      <c r="L216" s="27"/>
      <c r="M216" s="27"/>
      <c r="N216" s="27"/>
    </row>
    <row r="217" ht="15.75" customHeight="1">
      <c r="A217" s="18"/>
      <c r="B217" s="135">
        <v>44579.0</v>
      </c>
      <c r="C217" s="27"/>
      <c r="D217" s="27"/>
      <c r="E217" s="27"/>
      <c r="F217" s="74"/>
      <c r="G217" s="27"/>
      <c r="H217" s="27"/>
      <c r="I217" s="27"/>
      <c r="J217" s="27"/>
      <c r="K217" s="27"/>
      <c r="L217" s="27"/>
      <c r="M217" s="27"/>
      <c r="N217" s="27"/>
    </row>
    <row r="218" ht="15.75" customHeight="1">
      <c r="A218" s="149" t="s">
        <v>20854</v>
      </c>
      <c r="B218" s="39"/>
      <c r="C218" s="27"/>
      <c r="D218" s="27"/>
      <c r="E218" s="27"/>
      <c r="F218" s="27"/>
      <c r="G218" s="27"/>
      <c r="H218" s="27"/>
      <c r="I218" s="27"/>
      <c r="K218" s="27"/>
      <c r="L218" s="27"/>
      <c r="M218" s="27"/>
      <c r="N218" s="27"/>
    </row>
    <row r="219" ht="15.75" customHeight="1">
      <c r="A219" s="28"/>
      <c r="B219" s="137" t="s">
        <v>20855</v>
      </c>
      <c r="C219" s="77" t="s">
        <v>149</v>
      </c>
      <c r="D219" s="194" t="s">
        <v>21260</v>
      </c>
      <c r="E219" s="194" t="s">
        <v>21261</v>
      </c>
      <c r="F219" s="76">
        <v>0.4166666666666667</v>
      </c>
      <c r="G219" s="77" t="s">
        <v>21016</v>
      </c>
      <c r="H219" s="77" t="s">
        <v>21262</v>
      </c>
      <c r="I219" s="194" t="s">
        <v>21263</v>
      </c>
      <c r="J219" s="27"/>
      <c r="K219" s="27"/>
      <c r="L219" s="27"/>
      <c r="M219" s="27"/>
      <c r="N219" s="27"/>
    </row>
    <row r="220" ht="15.75" customHeight="1">
      <c r="A220" s="28"/>
      <c r="B220" s="137" t="s">
        <v>20855</v>
      </c>
      <c r="C220" s="81" t="s">
        <v>149</v>
      </c>
      <c r="D220" s="170" t="s">
        <v>21264</v>
      </c>
      <c r="E220" s="170" t="s">
        <v>21265</v>
      </c>
      <c r="F220" s="80">
        <v>0.5</v>
      </c>
      <c r="G220" s="81" t="s">
        <v>21016</v>
      </c>
      <c r="H220" s="81" t="s">
        <v>21266</v>
      </c>
      <c r="I220" s="193" t="s">
        <v>21158</v>
      </c>
      <c r="J220" s="27" t="s">
        <v>21267</v>
      </c>
      <c r="K220" s="27"/>
      <c r="L220" s="27"/>
      <c r="M220" s="27"/>
      <c r="N220" s="27"/>
    </row>
    <row r="221" ht="15.75" customHeight="1">
      <c r="A221" s="28"/>
      <c r="B221" s="137" t="s">
        <v>20855</v>
      </c>
      <c r="C221" s="77" t="s">
        <v>149</v>
      </c>
      <c r="D221" s="186" t="s">
        <v>21268</v>
      </c>
      <c r="E221" s="186" t="s">
        <v>21269</v>
      </c>
      <c r="F221" s="76">
        <v>0.5625</v>
      </c>
      <c r="G221" s="77" t="s">
        <v>21086</v>
      </c>
      <c r="H221" s="77" t="s">
        <v>21270</v>
      </c>
      <c r="I221" s="186" t="s">
        <v>21271</v>
      </c>
      <c r="J221" s="77"/>
      <c r="K221" s="27"/>
      <c r="L221" s="27"/>
      <c r="M221" s="27"/>
      <c r="N221" s="27"/>
    </row>
    <row r="222" ht="15.75" customHeight="1">
      <c r="A222" s="28"/>
      <c r="B222" s="137" t="s">
        <v>20855</v>
      </c>
      <c r="C222" s="77" t="s">
        <v>149</v>
      </c>
      <c r="D222" s="186" t="s">
        <v>21272</v>
      </c>
      <c r="E222" s="186" t="s">
        <v>21273</v>
      </c>
      <c r="F222" s="76">
        <v>0.625</v>
      </c>
      <c r="G222" s="77" t="s">
        <v>21274</v>
      </c>
      <c r="H222" s="77" t="s">
        <v>21275</v>
      </c>
      <c r="I222" s="186" t="s">
        <v>21276</v>
      </c>
      <c r="J222" s="77"/>
      <c r="K222" s="27"/>
      <c r="L222" s="27"/>
      <c r="M222" s="27"/>
      <c r="N222" s="27"/>
    </row>
    <row r="223" ht="15.75" customHeight="1">
      <c r="A223" s="28"/>
      <c r="B223" s="137" t="s">
        <v>20855</v>
      </c>
      <c r="C223" s="77" t="s">
        <v>149</v>
      </c>
      <c r="D223" s="186" t="s">
        <v>21277</v>
      </c>
      <c r="E223" s="186" t="s">
        <v>21278</v>
      </c>
      <c r="F223" s="76">
        <v>0.7083333333333334</v>
      </c>
      <c r="G223" s="77" t="s">
        <v>21279</v>
      </c>
      <c r="H223" s="77" t="s">
        <v>21280</v>
      </c>
      <c r="I223" s="194" t="s">
        <v>21281</v>
      </c>
      <c r="J223" s="77"/>
      <c r="K223" s="27"/>
      <c r="L223" s="27"/>
      <c r="M223" s="27"/>
      <c r="N223" s="27"/>
    </row>
    <row r="224" ht="15.75" customHeight="1">
      <c r="A224" s="44"/>
      <c r="B224" s="137" t="s">
        <v>20855</v>
      </c>
      <c r="C224" s="27"/>
      <c r="D224" s="27"/>
      <c r="E224" s="27"/>
      <c r="F224" s="74"/>
      <c r="G224" s="27"/>
      <c r="H224" s="27"/>
      <c r="I224" s="27"/>
      <c r="J224" s="27"/>
      <c r="K224" s="27"/>
      <c r="L224" s="27"/>
      <c r="M224" s="27"/>
      <c r="N224" s="27"/>
    </row>
    <row r="225" ht="15.75" customHeight="1">
      <c r="A225" s="18"/>
      <c r="B225" s="135">
        <v>44586.0</v>
      </c>
      <c r="C225" s="27"/>
      <c r="D225" s="27"/>
      <c r="E225" s="27"/>
      <c r="F225" s="74"/>
      <c r="G225" s="27"/>
      <c r="H225" s="27"/>
      <c r="I225" s="27"/>
      <c r="J225" s="27"/>
      <c r="K225" s="27"/>
      <c r="L225" s="27"/>
      <c r="M225" s="27"/>
      <c r="N225" s="27"/>
    </row>
    <row r="226" ht="15.75" customHeight="1">
      <c r="A226" s="149" t="s">
        <v>20854</v>
      </c>
      <c r="B226" s="39"/>
      <c r="C226" s="154"/>
      <c r="D226" s="27"/>
      <c r="E226" s="27"/>
      <c r="F226" s="74"/>
      <c r="G226" s="27"/>
      <c r="H226" s="27"/>
      <c r="I226" s="27"/>
      <c r="J226" s="27"/>
      <c r="K226" s="27"/>
      <c r="L226" s="27"/>
      <c r="M226" s="27"/>
      <c r="N226" s="27"/>
    </row>
    <row r="227" ht="15.75" customHeight="1">
      <c r="A227" s="28"/>
      <c r="B227" s="137" t="s">
        <v>20855</v>
      </c>
      <c r="C227" s="154"/>
      <c r="D227" s="27"/>
      <c r="E227" s="27"/>
      <c r="F227" s="78"/>
      <c r="G227" s="27"/>
      <c r="H227" s="27"/>
      <c r="I227" s="27"/>
      <c r="J227" s="27"/>
      <c r="K227" s="27"/>
      <c r="L227" s="27"/>
      <c r="M227" s="27"/>
      <c r="N227" s="27"/>
    </row>
    <row r="228" ht="15.75" customHeight="1">
      <c r="A228" s="28"/>
      <c r="B228" s="137" t="s">
        <v>20855</v>
      </c>
      <c r="C228" s="81" t="s">
        <v>156</v>
      </c>
      <c r="D228" s="193" t="s">
        <v>21282</v>
      </c>
      <c r="E228" s="193" t="s">
        <v>21283</v>
      </c>
      <c r="F228" s="80">
        <v>0.5</v>
      </c>
      <c r="G228" s="81" t="s">
        <v>20993</v>
      </c>
      <c r="H228" s="81" t="s">
        <v>21284</v>
      </c>
      <c r="I228" s="81" t="s">
        <v>21285</v>
      </c>
      <c r="J228" s="27" t="s">
        <v>489</v>
      </c>
      <c r="K228" s="27"/>
      <c r="L228" s="27"/>
      <c r="M228" s="27"/>
      <c r="N228" s="27"/>
    </row>
    <row r="229" ht="15.75" customHeight="1">
      <c r="A229" s="28"/>
      <c r="B229" s="137" t="s">
        <v>20855</v>
      </c>
      <c r="C229" s="81" t="s">
        <v>156</v>
      </c>
      <c r="D229" s="193" t="s">
        <v>21286</v>
      </c>
      <c r="E229" s="193" t="s">
        <v>21287</v>
      </c>
      <c r="F229" s="91" t="s">
        <v>136</v>
      </c>
      <c r="G229" s="81" t="s">
        <v>21288</v>
      </c>
      <c r="H229" s="81" t="s">
        <v>21289</v>
      </c>
      <c r="I229" s="81" t="s">
        <v>21290</v>
      </c>
      <c r="J229" s="27" t="s">
        <v>21291</v>
      </c>
      <c r="K229" s="27"/>
      <c r="L229" s="27"/>
      <c r="M229" s="27"/>
      <c r="N229" s="27"/>
    </row>
    <row r="230" ht="15.75" customHeight="1">
      <c r="A230" s="28"/>
      <c r="B230" s="137" t="s">
        <v>20855</v>
      </c>
      <c r="C230" s="182" t="s">
        <v>100</v>
      </c>
      <c r="D230" s="194" t="s">
        <v>21292</v>
      </c>
      <c r="E230" s="194" t="s">
        <v>21293</v>
      </c>
      <c r="F230" s="76">
        <v>0.6666666666666666</v>
      </c>
      <c r="G230" s="77" t="s">
        <v>21294</v>
      </c>
      <c r="H230" s="77" t="s">
        <v>21295</v>
      </c>
      <c r="I230" s="194" t="s">
        <v>21296</v>
      </c>
      <c r="J230" s="27"/>
      <c r="K230" s="27"/>
      <c r="L230" s="27"/>
      <c r="M230" s="27"/>
      <c r="N230" s="27"/>
    </row>
    <row r="231" ht="15.75" customHeight="1">
      <c r="A231" s="28"/>
      <c r="B231" s="137" t="s">
        <v>20855</v>
      </c>
      <c r="C231" s="182" t="s">
        <v>100</v>
      </c>
      <c r="D231" s="194" t="s">
        <v>21215</v>
      </c>
      <c r="E231" s="194" t="s">
        <v>21216</v>
      </c>
      <c r="F231" s="76">
        <v>0.75</v>
      </c>
      <c r="G231" s="77" t="s">
        <v>11908</v>
      </c>
      <c r="H231" s="77" t="s">
        <v>21297</v>
      </c>
      <c r="I231" s="194" t="s">
        <v>21219</v>
      </c>
      <c r="J231" s="27"/>
      <c r="K231" s="27"/>
      <c r="L231" s="27"/>
      <c r="M231" s="27"/>
      <c r="N231" s="27"/>
    </row>
    <row r="232" ht="15.75" customHeight="1">
      <c r="A232" s="44"/>
      <c r="B232" s="137" t="s">
        <v>20855</v>
      </c>
      <c r="C232" s="154"/>
      <c r="D232" s="27"/>
      <c r="E232" s="27"/>
      <c r="F232" s="74"/>
      <c r="G232" s="27"/>
      <c r="H232" s="27"/>
      <c r="I232" s="27"/>
      <c r="J232" s="27"/>
      <c r="K232" s="27"/>
      <c r="L232" s="27"/>
      <c r="M232" s="27"/>
      <c r="N232" s="27"/>
    </row>
    <row r="233" ht="15.75" customHeight="1">
      <c r="A233" s="18"/>
      <c r="B233" s="135">
        <v>44593.0</v>
      </c>
      <c r="C233" s="154"/>
      <c r="D233" s="27"/>
      <c r="E233" s="27"/>
      <c r="F233" s="74"/>
      <c r="G233" s="27"/>
      <c r="H233" s="27"/>
      <c r="I233" s="27"/>
      <c r="J233" s="27"/>
      <c r="K233" s="27"/>
      <c r="L233" s="27"/>
      <c r="M233" s="27"/>
      <c r="N233" s="27"/>
    </row>
    <row r="234" ht="15.75" customHeight="1">
      <c r="A234" s="149" t="s">
        <v>20854</v>
      </c>
      <c r="B234" s="39"/>
      <c r="C234" s="27"/>
      <c r="D234" s="27"/>
      <c r="E234" s="27"/>
      <c r="F234" s="74"/>
      <c r="G234" s="27"/>
      <c r="H234" s="27"/>
      <c r="I234" s="27"/>
      <c r="J234" s="27"/>
      <c r="K234" s="27"/>
      <c r="L234" s="27"/>
      <c r="M234" s="27"/>
      <c r="N234" s="27"/>
    </row>
    <row r="235" ht="15.75" customHeight="1">
      <c r="A235" s="28"/>
      <c r="B235" s="137" t="s">
        <v>20855</v>
      </c>
      <c r="C235" s="154"/>
      <c r="D235" s="196"/>
      <c r="E235" s="196"/>
      <c r="F235" s="78"/>
      <c r="G235" s="27"/>
      <c r="H235" s="27"/>
      <c r="I235" s="27"/>
      <c r="J235" s="27"/>
      <c r="K235" s="27"/>
      <c r="L235" s="27"/>
      <c r="M235" s="27"/>
      <c r="N235" s="27"/>
    </row>
    <row r="236" ht="15.75" customHeight="1">
      <c r="A236" s="28"/>
      <c r="B236" s="137" t="s">
        <v>20855</v>
      </c>
      <c r="C236" s="165" t="s">
        <v>404</v>
      </c>
      <c r="D236" s="193" t="s">
        <v>21298</v>
      </c>
      <c r="E236" s="193" t="s">
        <v>21299</v>
      </c>
      <c r="F236" s="80">
        <v>0.6041666666666666</v>
      </c>
      <c r="G236" s="81" t="s">
        <v>21300</v>
      </c>
      <c r="H236" s="81" t="s">
        <v>21301</v>
      </c>
      <c r="I236" s="193" t="s">
        <v>21302</v>
      </c>
      <c r="J236" s="27" t="s">
        <v>1236</v>
      </c>
      <c r="K236" s="27"/>
      <c r="L236" s="27"/>
      <c r="M236" s="27"/>
      <c r="N236" s="27"/>
    </row>
    <row r="237" ht="15.75" customHeight="1">
      <c r="A237" s="28"/>
      <c r="B237" s="137" t="s">
        <v>20855</v>
      </c>
      <c r="C237" s="182" t="s">
        <v>100</v>
      </c>
      <c r="D237" s="194" t="s">
        <v>21303</v>
      </c>
      <c r="E237" s="194" t="s">
        <v>21304</v>
      </c>
      <c r="F237" s="76">
        <v>0.6666666666666666</v>
      </c>
      <c r="G237" s="77" t="s">
        <v>21300</v>
      </c>
      <c r="H237" s="77" t="s">
        <v>21305</v>
      </c>
      <c r="I237" s="194" t="s">
        <v>21306</v>
      </c>
      <c r="J237" s="27"/>
      <c r="K237" s="27"/>
      <c r="L237" s="27"/>
      <c r="M237" s="27"/>
      <c r="N237" s="27"/>
    </row>
    <row r="238" ht="15.75" customHeight="1">
      <c r="A238" s="28"/>
      <c r="B238" s="137" t="s">
        <v>20855</v>
      </c>
      <c r="C238" s="87" t="s">
        <v>167</v>
      </c>
      <c r="D238" s="194" t="s">
        <v>21307</v>
      </c>
      <c r="E238" s="194" t="s">
        <v>21308</v>
      </c>
      <c r="F238" s="76">
        <v>0.7291666666666666</v>
      </c>
      <c r="G238" s="77" t="s">
        <v>21309</v>
      </c>
      <c r="H238" s="77" t="s">
        <v>21310</v>
      </c>
      <c r="I238" s="194" t="s">
        <v>21311</v>
      </c>
      <c r="J238" s="27"/>
      <c r="K238" s="27"/>
      <c r="L238" s="27"/>
      <c r="M238" s="27"/>
      <c r="N238" s="27"/>
    </row>
    <row r="239" ht="15.75" customHeight="1">
      <c r="A239" s="28"/>
      <c r="B239" s="137" t="s">
        <v>20855</v>
      </c>
      <c r="C239" s="138" t="s">
        <v>167</v>
      </c>
      <c r="D239" s="193" t="s">
        <v>21237</v>
      </c>
      <c r="E239" s="193" t="s">
        <v>21238</v>
      </c>
      <c r="F239" s="80">
        <v>0.7708333333333334</v>
      </c>
      <c r="G239" s="81" t="s">
        <v>21312</v>
      </c>
      <c r="H239" s="81" t="s">
        <v>21313</v>
      </c>
      <c r="I239" s="193" t="s">
        <v>21240</v>
      </c>
      <c r="J239" s="27" t="s">
        <v>21314</v>
      </c>
      <c r="K239" s="27"/>
      <c r="L239" s="27"/>
      <c r="M239" s="27"/>
      <c r="N239" s="27"/>
    </row>
    <row r="240" ht="15.75" customHeight="1">
      <c r="A240" s="44"/>
      <c r="B240" s="137" t="s">
        <v>20855</v>
      </c>
      <c r="C240" s="154"/>
      <c r="D240" s="27"/>
      <c r="E240" s="27"/>
      <c r="F240" s="74"/>
      <c r="G240" s="27"/>
      <c r="H240" s="27"/>
      <c r="I240" s="27"/>
      <c r="J240" s="27"/>
      <c r="K240" s="27"/>
      <c r="L240" s="27"/>
      <c r="M240" s="27"/>
      <c r="N240" s="27"/>
    </row>
    <row r="241" ht="15.75" customHeight="1">
      <c r="A241" s="18"/>
      <c r="B241" s="135">
        <v>44600.0</v>
      </c>
      <c r="C241" s="27"/>
      <c r="D241" s="27"/>
      <c r="E241" s="27"/>
      <c r="F241" s="74"/>
      <c r="G241" s="27"/>
      <c r="H241" s="27"/>
      <c r="I241" s="27"/>
      <c r="J241" s="27"/>
      <c r="K241" s="27"/>
      <c r="L241" s="27"/>
      <c r="M241" s="27"/>
      <c r="N241" s="27"/>
    </row>
    <row r="242" ht="15.75" customHeight="1">
      <c r="A242" s="149" t="s">
        <v>20854</v>
      </c>
      <c r="B242" s="39"/>
      <c r="C242" s="27"/>
      <c r="D242" s="27"/>
      <c r="E242" s="27"/>
      <c r="F242" s="74"/>
      <c r="G242" s="27"/>
      <c r="H242" s="27"/>
      <c r="I242" s="27"/>
      <c r="J242" s="27"/>
      <c r="K242" s="27"/>
      <c r="L242" s="27"/>
      <c r="M242" s="27"/>
      <c r="N242" s="27"/>
    </row>
    <row r="243" ht="15.75" customHeight="1">
      <c r="A243" s="28"/>
      <c r="B243" s="137" t="s">
        <v>20855</v>
      </c>
      <c r="C243" s="77" t="s">
        <v>167</v>
      </c>
      <c r="D243" s="186" t="s">
        <v>21241</v>
      </c>
      <c r="E243" s="186" t="s">
        <v>21242</v>
      </c>
      <c r="F243" s="76">
        <v>0.4166666666666667</v>
      </c>
      <c r="G243" s="77" t="s">
        <v>21315</v>
      </c>
      <c r="H243" s="77" t="s">
        <v>21316</v>
      </c>
      <c r="I243" s="194" t="s">
        <v>21244</v>
      </c>
      <c r="J243" s="77"/>
      <c r="K243" s="27"/>
      <c r="L243" s="27"/>
      <c r="M243" s="27"/>
      <c r="N243" s="27"/>
    </row>
    <row r="244" ht="15.75" customHeight="1">
      <c r="A244" s="28"/>
      <c r="B244" s="137" t="s">
        <v>20855</v>
      </c>
      <c r="C244" s="77" t="s">
        <v>167</v>
      </c>
      <c r="D244" s="186" t="s">
        <v>21317</v>
      </c>
      <c r="E244" s="186" t="s">
        <v>21318</v>
      </c>
      <c r="F244" s="76">
        <v>0.5</v>
      </c>
      <c r="G244" s="77" t="s">
        <v>21319</v>
      </c>
      <c r="H244" s="77" t="s">
        <v>21320</v>
      </c>
      <c r="I244" s="194" t="s">
        <v>21321</v>
      </c>
      <c r="J244" s="77"/>
      <c r="K244" s="27"/>
      <c r="L244" s="27"/>
      <c r="M244" s="27"/>
      <c r="N244" s="27"/>
    </row>
    <row r="245" ht="15.75" customHeight="1">
      <c r="A245" s="28"/>
      <c r="B245" s="137" t="s">
        <v>20855</v>
      </c>
      <c r="C245" s="77" t="s">
        <v>167</v>
      </c>
      <c r="D245" s="186" t="s">
        <v>21185</v>
      </c>
      <c r="E245" s="186" t="s">
        <v>21186</v>
      </c>
      <c r="F245" s="76">
        <v>0.5833333333333334</v>
      </c>
      <c r="G245" s="77" t="s">
        <v>21131</v>
      </c>
      <c r="H245" s="77" t="s">
        <v>21322</v>
      </c>
      <c r="I245" s="194" t="s">
        <v>21188</v>
      </c>
      <c r="J245" s="77"/>
      <c r="K245" s="27"/>
      <c r="L245" s="27"/>
      <c r="M245" s="27"/>
      <c r="N245" s="27"/>
    </row>
    <row r="246" ht="15.75" customHeight="1">
      <c r="A246" s="28"/>
      <c r="B246" s="137" t="s">
        <v>20855</v>
      </c>
      <c r="C246" s="77" t="s">
        <v>167</v>
      </c>
      <c r="D246" s="186" t="s">
        <v>21190</v>
      </c>
      <c r="E246" s="186" t="s">
        <v>21191</v>
      </c>
      <c r="F246" s="76">
        <v>0.6666666666666666</v>
      </c>
      <c r="G246" s="77" t="s">
        <v>21131</v>
      </c>
      <c r="H246" s="77" t="s">
        <v>21192</v>
      </c>
      <c r="I246" s="194" t="s">
        <v>21193</v>
      </c>
      <c r="J246" s="77"/>
      <c r="K246" s="27"/>
      <c r="L246" s="27"/>
      <c r="M246" s="27"/>
      <c r="N246" s="27"/>
    </row>
    <row r="247" ht="15.75" customHeight="1">
      <c r="A247" s="28"/>
      <c r="B247" s="137" t="s">
        <v>20855</v>
      </c>
      <c r="C247" s="27"/>
      <c r="D247" s="27"/>
      <c r="E247" s="27"/>
      <c r="F247" s="78"/>
      <c r="G247" s="27"/>
      <c r="H247" s="27"/>
      <c r="I247" s="27"/>
      <c r="J247" s="27"/>
      <c r="K247" s="27"/>
      <c r="L247" s="27"/>
      <c r="M247" s="27"/>
      <c r="N247" s="27"/>
    </row>
    <row r="248" ht="15.75" customHeight="1">
      <c r="A248" s="44"/>
      <c r="B248" s="137" t="s">
        <v>20855</v>
      </c>
      <c r="C248" s="27"/>
      <c r="D248" s="27"/>
      <c r="E248" s="27"/>
      <c r="F248" s="74"/>
      <c r="G248" s="27"/>
      <c r="H248" s="27"/>
      <c r="I248" s="27"/>
      <c r="J248" s="27"/>
      <c r="K248" s="27"/>
      <c r="L248" s="27"/>
      <c r="M248" s="27"/>
      <c r="N248" s="27"/>
    </row>
    <row r="249" ht="15.75" customHeight="1">
      <c r="A249" s="18"/>
      <c r="B249" s="135">
        <v>44607.0</v>
      </c>
      <c r="C249" s="27"/>
      <c r="D249" s="27"/>
      <c r="E249" s="27"/>
      <c r="F249" s="74"/>
      <c r="G249" s="27"/>
      <c r="H249" s="27"/>
      <c r="I249" s="27"/>
      <c r="J249" s="27"/>
      <c r="K249" s="27"/>
      <c r="L249" s="27"/>
      <c r="M249" s="27"/>
      <c r="N249" s="27"/>
    </row>
    <row r="250" ht="15.75" customHeight="1">
      <c r="A250" s="149" t="s">
        <v>20854</v>
      </c>
      <c r="B250" s="39"/>
      <c r="C250" s="27"/>
      <c r="D250" s="27"/>
      <c r="E250" s="27"/>
      <c r="F250" s="74"/>
      <c r="G250" s="27"/>
      <c r="H250" s="27"/>
      <c r="I250" s="27"/>
      <c r="J250" s="27"/>
      <c r="K250" s="27"/>
      <c r="L250" s="27"/>
      <c r="M250" s="27"/>
      <c r="N250" s="27"/>
    </row>
    <row r="251" ht="15.75" customHeight="1">
      <c r="A251" s="28"/>
      <c r="B251" s="137" t="s">
        <v>20855</v>
      </c>
      <c r="C251" s="87" t="s">
        <v>404</v>
      </c>
      <c r="D251" s="194" t="s">
        <v>21323</v>
      </c>
      <c r="E251" s="194" t="s">
        <v>21324</v>
      </c>
      <c r="F251" s="76">
        <v>0.4583333333333333</v>
      </c>
      <c r="G251" s="77" t="s">
        <v>20964</v>
      </c>
      <c r="H251" s="77" t="s">
        <v>21325</v>
      </c>
      <c r="I251" s="77" t="s">
        <v>21326</v>
      </c>
      <c r="J251" s="77"/>
      <c r="K251" s="27"/>
      <c r="L251" s="27"/>
      <c r="M251" s="27"/>
      <c r="N251" s="27"/>
    </row>
    <row r="252" ht="15.75" customHeight="1">
      <c r="A252" s="28"/>
      <c r="B252" s="137" t="s">
        <v>20855</v>
      </c>
      <c r="C252" s="87" t="s">
        <v>404</v>
      </c>
      <c r="D252" s="194" t="s">
        <v>21327</v>
      </c>
      <c r="E252" s="194" t="s">
        <v>21328</v>
      </c>
      <c r="F252" s="76">
        <v>0.5416666666666666</v>
      </c>
      <c r="G252" s="77" t="s">
        <v>21329</v>
      </c>
      <c r="H252" s="77" t="s">
        <v>21330</v>
      </c>
      <c r="I252" s="194" t="s">
        <v>21331</v>
      </c>
      <c r="J252" s="77"/>
      <c r="K252" s="27"/>
      <c r="L252" s="27"/>
      <c r="M252" s="27"/>
      <c r="N252" s="27"/>
    </row>
    <row r="253" ht="15.75" customHeight="1">
      <c r="A253" s="28"/>
      <c r="B253" s="137" t="s">
        <v>20855</v>
      </c>
      <c r="C253" s="87" t="s">
        <v>404</v>
      </c>
      <c r="D253" s="194" t="s">
        <v>21332</v>
      </c>
      <c r="E253" s="194" t="s">
        <v>21333</v>
      </c>
      <c r="F253" s="76">
        <v>0.625</v>
      </c>
      <c r="G253" s="77" t="s">
        <v>21329</v>
      </c>
      <c r="H253" s="77" t="s">
        <v>21334</v>
      </c>
      <c r="I253" s="194" t="s">
        <v>21335</v>
      </c>
      <c r="J253" s="77"/>
      <c r="K253" s="27"/>
      <c r="L253" s="27"/>
      <c r="M253" s="27"/>
      <c r="N253" s="27"/>
    </row>
    <row r="254" ht="15.75" customHeight="1">
      <c r="A254" s="28"/>
      <c r="B254" s="137" t="s">
        <v>20855</v>
      </c>
      <c r="C254" s="87" t="s">
        <v>404</v>
      </c>
      <c r="D254" s="194" t="s">
        <v>21336</v>
      </c>
      <c r="E254" s="194" t="s">
        <v>21337</v>
      </c>
      <c r="F254" s="76">
        <v>0.7083333333333334</v>
      </c>
      <c r="G254" s="77" t="s">
        <v>21338</v>
      </c>
      <c r="H254" s="77" t="s">
        <v>21339</v>
      </c>
      <c r="I254" s="194" t="s">
        <v>21340</v>
      </c>
      <c r="J254" s="77"/>
      <c r="K254" s="27"/>
      <c r="L254" s="27"/>
      <c r="M254" s="27"/>
      <c r="N254" s="27"/>
    </row>
    <row r="255" ht="15.75" customHeight="1">
      <c r="A255" s="28"/>
      <c r="B255" s="137" t="s">
        <v>20855</v>
      </c>
      <c r="C255" s="27"/>
      <c r="D255" s="27"/>
      <c r="E255" s="27"/>
      <c r="F255" s="74"/>
      <c r="G255" s="27"/>
      <c r="H255" s="27"/>
      <c r="I255" s="27"/>
      <c r="J255" s="27"/>
      <c r="K255" s="27"/>
      <c r="L255" s="27"/>
      <c r="M255" s="27"/>
      <c r="N255" s="27"/>
    </row>
    <row r="256" ht="15.75" customHeight="1">
      <c r="A256" s="44"/>
      <c r="B256" s="137" t="s">
        <v>20855</v>
      </c>
      <c r="C256" s="27"/>
      <c r="D256" s="27"/>
      <c r="E256" s="27"/>
      <c r="F256" s="74"/>
      <c r="G256" s="27"/>
      <c r="H256" s="27"/>
      <c r="I256" s="27"/>
      <c r="J256" s="27"/>
      <c r="K256" s="27"/>
      <c r="L256" s="27"/>
      <c r="M256" s="27"/>
      <c r="N256" s="27"/>
    </row>
    <row r="257" ht="15.75" customHeight="1">
      <c r="A257" s="18"/>
      <c r="B257" s="135">
        <v>44617.0</v>
      </c>
      <c r="C257" s="27"/>
      <c r="D257" s="27"/>
      <c r="E257" s="27"/>
      <c r="F257" s="74"/>
      <c r="G257" s="27"/>
      <c r="H257" s="27"/>
      <c r="I257" s="27"/>
      <c r="J257" s="27"/>
      <c r="K257" s="27"/>
      <c r="L257" s="27"/>
      <c r="M257" s="27"/>
      <c r="N257" s="27"/>
    </row>
    <row r="258" ht="15.75" customHeight="1">
      <c r="A258" s="149" t="s">
        <v>20854</v>
      </c>
      <c r="B258" s="39"/>
      <c r="C258" s="27"/>
      <c r="D258" s="27"/>
      <c r="E258" s="27"/>
      <c r="F258" s="74"/>
      <c r="G258" s="27"/>
      <c r="H258" s="27"/>
      <c r="I258" s="27"/>
      <c r="J258" s="27"/>
      <c r="K258" s="27"/>
      <c r="L258" s="27"/>
      <c r="M258" s="27"/>
      <c r="N258" s="27"/>
    </row>
    <row r="259" ht="15.75" customHeight="1">
      <c r="A259" s="28"/>
      <c r="B259" s="137" t="s">
        <v>20855</v>
      </c>
      <c r="C259" s="27"/>
      <c r="D259" s="27"/>
      <c r="E259" s="27"/>
      <c r="F259" s="78"/>
      <c r="G259" s="27"/>
      <c r="H259" s="27"/>
      <c r="I259" s="27"/>
      <c r="J259" s="27"/>
      <c r="K259" s="27"/>
      <c r="L259" s="27"/>
      <c r="M259" s="27"/>
      <c r="N259" s="27"/>
    </row>
    <row r="260" ht="15.75" customHeight="1">
      <c r="A260" s="28"/>
      <c r="B260" s="137" t="s">
        <v>20855</v>
      </c>
      <c r="C260" s="81" t="s">
        <v>273</v>
      </c>
      <c r="D260" s="193" t="s">
        <v>21341</v>
      </c>
      <c r="E260" s="193" t="s">
        <v>21342</v>
      </c>
      <c r="F260" s="80">
        <v>0.5</v>
      </c>
      <c r="G260" s="81" t="s">
        <v>863</v>
      </c>
      <c r="H260" s="81" t="s">
        <v>21343</v>
      </c>
      <c r="I260" s="81" t="s">
        <v>21344</v>
      </c>
      <c r="J260" s="27" t="s">
        <v>8835</v>
      </c>
      <c r="L260" s="27"/>
      <c r="M260" s="27"/>
      <c r="N260" s="27"/>
    </row>
    <row r="261" ht="15.75" customHeight="1">
      <c r="A261" s="28"/>
      <c r="B261" s="137" t="s">
        <v>20855</v>
      </c>
      <c r="C261" s="81" t="s">
        <v>273</v>
      </c>
      <c r="D261" s="193" t="s">
        <v>21345</v>
      </c>
      <c r="E261" s="193" t="s">
        <v>21346</v>
      </c>
      <c r="F261" s="80">
        <v>0.5625</v>
      </c>
      <c r="G261" s="81" t="s">
        <v>20964</v>
      </c>
      <c r="H261" s="81" t="s">
        <v>21347</v>
      </c>
      <c r="I261" s="81" t="s">
        <v>21348</v>
      </c>
      <c r="J261" s="27" t="s">
        <v>21349</v>
      </c>
      <c r="L261" s="27"/>
      <c r="M261" s="27"/>
      <c r="N261" s="27"/>
    </row>
    <row r="262" ht="15.75" customHeight="1">
      <c r="A262" s="28"/>
      <c r="B262" s="137" t="s">
        <v>20855</v>
      </c>
      <c r="C262" s="77" t="s">
        <v>273</v>
      </c>
      <c r="D262" s="194" t="s">
        <v>21350</v>
      </c>
      <c r="E262" s="194" t="s">
        <v>21351</v>
      </c>
      <c r="F262" s="76">
        <v>0.625</v>
      </c>
      <c r="G262" s="77" t="s">
        <v>20964</v>
      </c>
      <c r="H262" s="77" t="s">
        <v>21352</v>
      </c>
      <c r="I262" s="194" t="s">
        <v>21353</v>
      </c>
      <c r="J262" s="77"/>
      <c r="K262" s="27"/>
      <c r="L262" s="27"/>
      <c r="M262" s="27"/>
      <c r="N262" s="27"/>
    </row>
    <row r="263" ht="15.75" customHeight="1">
      <c r="A263" s="28"/>
      <c r="B263" s="137" t="s">
        <v>20855</v>
      </c>
      <c r="C263" s="77" t="s">
        <v>273</v>
      </c>
      <c r="D263" s="194" t="s">
        <v>21354</v>
      </c>
      <c r="E263" s="194" t="s">
        <v>21355</v>
      </c>
      <c r="F263" s="76">
        <v>0.6875</v>
      </c>
      <c r="G263" s="77" t="s">
        <v>21356</v>
      </c>
      <c r="H263" s="77" t="s">
        <v>21357</v>
      </c>
      <c r="I263" s="194" t="s">
        <v>21358</v>
      </c>
      <c r="J263" s="77"/>
      <c r="K263" s="27"/>
      <c r="L263" s="27"/>
      <c r="M263" s="27"/>
      <c r="N263" s="27"/>
    </row>
    <row r="264" ht="15.75" customHeight="1">
      <c r="A264" s="28"/>
      <c r="B264" s="137" t="s">
        <v>20855</v>
      </c>
      <c r="C264" s="27"/>
      <c r="D264" s="196"/>
      <c r="E264" s="196"/>
      <c r="F264" s="74"/>
      <c r="G264" s="27"/>
      <c r="H264" s="27"/>
      <c r="I264" s="27"/>
      <c r="J264" s="27"/>
      <c r="K264" s="27"/>
      <c r="L264" s="27"/>
      <c r="M264" s="27"/>
      <c r="N264" s="27"/>
    </row>
    <row r="265" ht="15.75" customHeight="1">
      <c r="A265" s="44"/>
      <c r="B265" s="137" t="s">
        <v>20855</v>
      </c>
      <c r="C265" s="27"/>
      <c r="D265" s="27"/>
      <c r="E265" s="27"/>
      <c r="F265" s="74"/>
      <c r="G265" s="27"/>
      <c r="H265" s="27"/>
      <c r="I265" s="27"/>
      <c r="J265" s="27"/>
      <c r="K265" s="27"/>
      <c r="L265" s="27"/>
      <c r="M265" s="27"/>
      <c r="N265" s="27"/>
    </row>
    <row r="266" ht="15.75" customHeight="1">
      <c r="A266" s="18"/>
      <c r="B266" s="135">
        <v>44621.0</v>
      </c>
      <c r="C266" s="27"/>
      <c r="D266" s="27"/>
      <c r="E266" s="27"/>
      <c r="F266" s="74"/>
      <c r="G266" s="27"/>
      <c r="H266" s="27"/>
      <c r="I266" s="27"/>
      <c r="J266" s="27"/>
      <c r="K266" s="27"/>
      <c r="L266" s="27"/>
      <c r="M266" s="27"/>
      <c r="N266" s="27"/>
    </row>
    <row r="267" ht="15.75" customHeight="1">
      <c r="A267" s="149" t="s">
        <v>20854</v>
      </c>
      <c r="B267" s="39"/>
      <c r="C267" s="27"/>
      <c r="D267" s="27"/>
      <c r="E267" s="27"/>
      <c r="F267" s="74"/>
      <c r="G267" s="27"/>
      <c r="H267" s="27"/>
      <c r="I267" s="27"/>
      <c r="J267" s="27"/>
      <c r="K267" s="27"/>
      <c r="L267" s="27"/>
      <c r="M267" s="27"/>
      <c r="N267" s="27"/>
    </row>
    <row r="268" ht="15.75" customHeight="1">
      <c r="A268" s="28"/>
      <c r="B268" s="137" t="s">
        <v>20855</v>
      </c>
      <c r="C268" s="27"/>
      <c r="D268" s="27"/>
      <c r="E268" s="27"/>
      <c r="F268" s="74"/>
      <c r="G268" s="27"/>
      <c r="H268" s="27"/>
      <c r="I268" s="27"/>
      <c r="J268" s="27"/>
      <c r="K268" s="27"/>
      <c r="L268" s="27"/>
      <c r="M268" s="27"/>
      <c r="N268" s="27"/>
    </row>
    <row r="269" ht="15.75" customHeight="1">
      <c r="A269" s="28"/>
      <c r="B269" s="137" t="s">
        <v>20855</v>
      </c>
      <c r="C269" s="27"/>
      <c r="D269" s="27"/>
      <c r="E269" s="27"/>
      <c r="F269" s="74"/>
      <c r="G269" s="27"/>
      <c r="H269" s="27"/>
      <c r="I269" s="27"/>
      <c r="J269" s="27"/>
      <c r="K269" s="27"/>
      <c r="L269" s="27"/>
      <c r="M269" s="27"/>
      <c r="N269" s="27"/>
    </row>
    <row r="270" ht="15.75" customHeight="1">
      <c r="A270" s="28"/>
      <c r="B270" s="137" t="s">
        <v>20855</v>
      </c>
      <c r="C270" s="642"/>
      <c r="D270" s="168"/>
      <c r="E270" s="168"/>
      <c r="F270" s="78"/>
      <c r="G270" s="27"/>
      <c r="H270" s="27"/>
      <c r="I270" s="196"/>
      <c r="J270" s="27"/>
      <c r="K270" s="27"/>
      <c r="L270" s="27"/>
      <c r="M270" s="27"/>
      <c r="N270" s="27"/>
    </row>
    <row r="271" ht="15.75" customHeight="1">
      <c r="A271" s="28"/>
      <c r="B271" s="137" t="s">
        <v>20855</v>
      </c>
      <c r="C271" s="77" t="s">
        <v>273</v>
      </c>
      <c r="D271" s="186" t="s">
        <v>21359</v>
      </c>
      <c r="E271" s="186" t="s">
        <v>21360</v>
      </c>
      <c r="F271" s="76">
        <v>0.5208333333333334</v>
      </c>
      <c r="G271" s="77" t="s">
        <v>21361</v>
      </c>
      <c r="H271" s="77" t="s">
        <v>21362</v>
      </c>
      <c r="I271" s="186" t="s">
        <v>21363</v>
      </c>
      <c r="J271" s="27"/>
      <c r="K271" s="27"/>
      <c r="L271" s="27"/>
      <c r="M271" s="27"/>
      <c r="N271" s="27"/>
    </row>
    <row r="272" ht="15.75" customHeight="1">
      <c r="A272" s="28"/>
      <c r="B272" s="137" t="s">
        <v>20855</v>
      </c>
      <c r="C272" s="81" t="s">
        <v>273</v>
      </c>
      <c r="D272" s="170" t="s">
        <v>21364</v>
      </c>
      <c r="E272" s="170" t="s">
        <v>21365</v>
      </c>
      <c r="F272" s="80">
        <v>0.5833333333333334</v>
      </c>
      <c r="G272" s="81" t="s">
        <v>21113</v>
      </c>
      <c r="H272" s="81" t="s">
        <v>21366</v>
      </c>
      <c r="I272" s="170" t="s">
        <v>21367</v>
      </c>
      <c r="J272" s="27" t="s">
        <v>19441</v>
      </c>
      <c r="K272" s="27"/>
      <c r="L272" s="27"/>
      <c r="M272" s="27"/>
      <c r="N272" s="27"/>
    </row>
    <row r="273" ht="15.75" customHeight="1">
      <c r="A273" s="28"/>
      <c r="B273" s="137" t="s">
        <v>20855</v>
      </c>
      <c r="C273" s="38" t="s">
        <v>273</v>
      </c>
      <c r="D273" s="42" t="s">
        <v>21368</v>
      </c>
      <c r="E273" s="42" t="s">
        <v>21369</v>
      </c>
      <c r="F273" s="48">
        <v>0.6666666666666666</v>
      </c>
      <c r="G273" s="49" t="s">
        <v>20964</v>
      </c>
      <c r="H273" s="49" t="s">
        <v>21370</v>
      </c>
      <c r="I273" s="42" t="s">
        <v>21371</v>
      </c>
      <c r="J273" s="27"/>
      <c r="K273" s="27"/>
      <c r="L273" s="27"/>
      <c r="M273" s="27"/>
      <c r="N273" s="27"/>
    </row>
    <row r="274" ht="15.75" customHeight="1">
      <c r="A274" s="28"/>
      <c r="B274" s="137" t="s">
        <v>20855</v>
      </c>
      <c r="C274" s="77" t="s">
        <v>273</v>
      </c>
      <c r="D274" s="186" t="s">
        <v>21372</v>
      </c>
      <c r="E274" s="186" t="s">
        <v>21373</v>
      </c>
      <c r="F274" s="76">
        <v>0.7291666666666666</v>
      </c>
      <c r="G274" s="77" t="s">
        <v>20964</v>
      </c>
      <c r="H274" s="77" t="s">
        <v>21374</v>
      </c>
      <c r="I274" s="186" t="s">
        <v>21375</v>
      </c>
      <c r="J274" s="27"/>
      <c r="K274" s="27"/>
      <c r="L274" s="27"/>
      <c r="M274" s="27"/>
      <c r="N274" s="27"/>
    </row>
    <row r="275" ht="15.75" customHeight="1">
      <c r="A275" s="44"/>
      <c r="B275" s="137" t="s">
        <v>20855</v>
      </c>
      <c r="C275" s="27"/>
      <c r="D275" s="27"/>
      <c r="E275" s="27"/>
      <c r="F275" s="74"/>
      <c r="G275" s="27"/>
      <c r="H275" s="27"/>
      <c r="I275" s="27"/>
      <c r="J275" s="27"/>
      <c r="K275" s="27"/>
      <c r="L275" s="27"/>
      <c r="M275" s="27"/>
      <c r="N275" s="27"/>
    </row>
    <row r="276" ht="15.75" customHeight="1">
      <c r="A276" s="18"/>
      <c r="B276" s="135">
        <v>44628.0</v>
      </c>
      <c r="C276" s="27"/>
      <c r="D276" s="27"/>
      <c r="E276" s="27"/>
      <c r="F276" s="74"/>
      <c r="G276" s="27"/>
      <c r="H276" s="27"/>
      <c r="I276" s="27"/>
      <c r="J276" s="27"/>
      <c r="K276" s="27"/>
      <c r="L276" s="27"/>
      <c r="M276" s="27"/>
      <c r="N276" s="27"/>
    </row>
    <row r="277" ht="15.75" customHeight="1">
      <c r="A277" s="149" t="s">
        <v>20854</v>
      </c>
      <c r="B277" s="39"/>
      <c r="C277" s="27"/>
      <c r="D277" s="27"/>
      <c r="E277" s="27"/>
      <c r="F277" s="74"/>
      <c r="G277" s="27"/>
      <c r="H277" s="27"/>
      <c r="I277" s="27"/>
      <c r="J277" s="27"/>
      <c r="K277" s="27"/>
      <c r="L277" s="27"/>
      <c r="M277" s="27"/>
      <c r="N277" s="27"/>
    </row>
    <row r="278" ht="15.75" customHeight="1">
      <c r="A278" s="28"/>
      <c r="B278" s="137" t="s">
        <v>20855</v>
      </c>
      <c r="C278" s="27"/>
      <c r="D278" s="27"/>
      <c r="E278" s="27"/>
      <c r="F278" s="74"/>
      <c r="G278" s="27"/>
      <c r="H278" s="27"/>
      <c r="I278" s="27"/>
      <c r="J278" s="27"/>
      <c r="K278" s="27"/>
      <c r="L278" s="27"/>
      <c r="M278" s="27"/>
      <c r="N278" s="27"/>
    </row>
    <row r="279" ht="15.75" customHeight="1">
      <c r="A279" s="28"/>
      <c r="B279" s="137" t="s">
        <v>20855</v>
      </c>
      <c r="C279" s="27"/>
      <c r="D279" s="27"/>
      <c r="E279" s="27"/>
      <c r="F279" s="74"/>
      <c r="G279" s="27"/>
      <c r="H279" s="27"/>
      <c r="I279" s="27"/>
      <c r="J279" s="27"/>
      <c r="K279" s="27"/>
      <c r="L279" s="27"/>
      <c r="M279" s="27"/>
      <c r="N279" s="27"/>
    </row>
    <row r="280" ht="15.75" customHeight="1">
      <c r="A280" s="28"/>
      <c r="B280" s="137" t="s">
        <v>20855</v>
      </c>
      <c r="C280" s="77" t="s">
        <v>610</v>
      </c>
      <c r="D280" s="194" t="s">
        <v>21376</v>
      </c>
      <c r="E280" s="194" t="s">
        <v>21377</v>
      </c>
      <c r="F280" s="89" t="s">
        <v>131</v>
      </c>
      <c r="G280" s="77" t="s">
        <v>20873</v>
      </c>
      <c r="H280" s="77" t="s">
        <v>21378</v>
      </c>
      <c r="I280" s="77" t="s">
        <v>21379</v>
      </c>
      <c r="J280" s="77"/>
      <c r="K280" s="27"/>
      <c r="L280" s="27"/>
      <c r="M280" s="27"/>
      <c r="N280" s="27"/>
    </row>
    <row r="281" ht="15.75" customHeight="1">
      <c r="A281" s="28"/>
      <c r="B281" s="137" t="s">
        <v>20855</v>
      </c>
      <c r="C281" s="77" t="s">
        <v>610</v>
      </c>
      <c r="D281" s="194" t="s">
        <v>21380</v>
      </c>
      <c r="E281" s="194" t="s">
        <v>21381</v>
      </c>
      <c r="F281" s="89" t="s">
        <v>136</v>
      </c>
      <c r="G281" s="77" t="s">
        <v>21356</v>
      </c>
      <c r="H281" s="77" t="s">
        <v>21382</v>
      </c>
      <c r="I281" s="77" t="s">
        <v>21383</v>
      </c>
      <c r="J281" s="77"/>
      <c r="K281" s="27"/>
      <c r="L281" s="27"/>
      <c r="M281" s="27"/>
      <c r="N281" s="27"/>
    </row>
    <row r="282" ht="15.75" customHeight="1">
      <c r="A282" s="28"/>
      <c r="B282" s="137" t="s">
        <v>20855</v>
      </c>
      <c r="C282" s="77" t="s">
        <v>610</v>
      </c>
      <c r="D282" s="194" t="s">
        <v>21384</v>
      </c>
      <c r="E282" s="194" t="s">
        <v>21385</v>
      </c>
      <c r="F282" s="89" t="s">
        <v>372</v>
      </c>
      <c r="G282" s="77" t="s">
        <v>20868</v>
      </c>
      <c r="H282" s="77" t="s">
        <v>21386</v>
      </c>
      <c r="I282" s="77" t="s">
        <v>21387</v>
      </c>
      <c r="J282" s="77"/>
      <c r="K282" s="27"/>
      <c r="L282" s="27"/>
      <c r="M282" s="27"/>
      <c r="N282" s="27"/>
    </row>
    <row r="283" ht="15.75" customHeight="1">
      <c r="A283" s="28"/>
      <c r="B283" s="137" t="s">
        <v>20855</v>
      </c>
      <c r="C283" s="77" t="s">
        <v>610</v>
      </c>
      <c r="D283" s="194" t="s">
        <v>21388</v>
      </c>
      <c r="E283" s="194" t="s">
        <v>21389</v>
      </c>
      <c r="F283" s="89" t="s">
        <v>375</v>
      </c>
      <c r="G283" s="77" t="s">
        <v>20993</v>
      </c>
      <c r="H283" s="77" t="s">
        <v>21390</v>
      </c>
      <c r="I283" s="77" t="s">
        <v>21391</v>
      </c>
      <c r="J283" s="77"/>
      <c r="K283" s="27"/>
      <c r="L283" s="27"/>
      <c r="M283" s="27"/>
      <c r="N283" s="27"/>
    </row>
    <row r="284" ht="15.75" customHeight="1">
      <c r="A284" s="28"/>
      <c r="B284" s="137" t="s">
        <v>20855</v>
      </c>
      <c r="C284" s="27"/>
      <c r="D284" s="27"/>
      <c r="E284" s="27"/>
      <c r="F284" s="74"/>
      <c r="G284" s="27"/>
      <c r="H284" s="27"/>
      <c r="I284" s="27"/>
      <c r="J284" s="27"/>
      <c r="K284" s="27"/>
      <c r="L284" s="27"/>
      <c r="M284" s="27"/>
      <c r="N284" s="27"/>
    </row>
    <row r="285" ht="15.75" customHeight="1">
      <c r="A285" s="28"/>
      <c r="B285" s="137" t="s">
        <v>20855</v>
      </c>
      <c r="C285" s="27"/>
      <c r="D285" s="27"/>
      <c r="E285" s="27"/>
      <c r="F285" s="74"/>
      <c r="G285" s="27"/>
      <c r="H285" s="27"/>
      <c r="I285" s="27"/>
      <c r="J285" s="27"/>
      <c r="K285" s="27"/>
      <c r="L285" s="27"/>
      <c r="M285" s="27"/>
      <c r="N285" s="27"/>
    </row>
    <row r="286" ht="15.75" customHeight="1">
      <c r="A286" s="44"/>
      <c r="B286" s="137" t="s">
        <v>20855</v>
      </c>
      <c r="C286" s="27"/>
      <c r="D286" s="27"/>
      <c r="E286" s="27"/>
      <c r="F286" s="74"/>
      <c r="G286" s="27"/>
      <c r="H286" s="27"/>
      <c r="I286" s="27"/>
      <c r="J286" s="27"/>
      <c r="K286" s="27"/>
      <c r="L286" s="27"/>
      <c r="M286" s="27"/>
      <c r="N286" s="27"/>
    </row>
    <row r="287" ht="15.75" customHeight="1">
      <c r="A287" s="18"/>
      <c r="B287" s="135">
        <v>44635.0</v>
      </c>
      <c r="C287" s="27"/>
      <c r="D287" s="27"/>
      <c r="E287" s="27"/>
      <c r="F287" s="74"/>
      <c r="G287" s="27"/>
      <c r="H287" s="27"/>
      <c r="I287" s="27"/>
      <c r="J287" s="27"/>
      <c r="K287" s="27"/>
      <c r="L287" s="27"/>
      <c r="M287" s="27"/>
      <c r="N287" s="27"/>
    </row>
    <row r="288" ht="15.75" customHeight="1">
      <c r="A288" s="149"/>
      <c r="B288" s="137" t="s">
        <v>20855</v>
      </c>
      <c r="C288" s="27"/>
      <c r="D288" s="27"/>
      <c r="E288" s="27"/>
      <c r="F288" s="74"/>
      <c r="G288" s="27"/>
      <c r="H288" s="27"/>
      <c r="I288" s="27"/>
      <c r="J288" s="27"/>
      <c r="K288" s="27"/>
      <c r="L288" s="27"/>
      <c r="M288" s="27"/>
      <c r="N288" s="27"/>
    </row>
    <row r="289" ht="15.75" customHeight="1">
      <c r="A289" s="28"/>
      <c r="B289" s="137" t="s">
        <v>20855</v>
      </c>
      <c r="C289" s="138" t="s">
        <v>167</v>
      </c>
      <c r="D289" s="62" t="s">
        <v>21241</v>
      </c>
      <c r="E289" s="198" t="s">
        <v>21242</v>
      </c>
      <c r="F289" s="80">
        <v>0.4583333333333333</v>
      </c>
      <c r="G289" s="81" t="s">
        <v>863</v>
      </c>
      <c r="H289" s="81" t="s">
        <v>21243</v>
      </c>
      <c r="I289" s="193" t="s">
        <v>21244</v>
      </c>
      <c r="J289" s="27"/>
      <c r="K289" s="27" t="s">
        <v>21392</v>
      </c>
      <c r="L289" s="27"/>
      <c r="M289" s="27"/>
      <c r="N289" s="27"/>
    </row>
    <row r="290" ht="15.75" customHeight="1">
      <c r="A290" s="28"/>
      <c r="B290" s="137" t="s">
        <v>20855</v>
      </c>
      <c r="C290" s="87" t="s">
        <v>167</v>
      </c>
      <c r="D290" s="194" t="s">
        <v>21260</v>
      </c>
      <c r="E290" s="194" t="s">
        <v>21261</v>
      </c>
      <c r="F290" s="76">
        <v>0.5416666666666666</v>
      </c>
      <c r="G290" s="77" t="s">
        <v>21016</v>
      </c>
      <c r="H290" s="77" t="s">
        <v>21262</v>
      </c>
      <c r="I290" s="194" t="s">
        <v>21263</v>
      </c>
      <c r="J290" s="77" t="s">
        <v>21393</v>
      </c>
      <c r="K290" s="27"/>
      <c r="L290" s="27"/>
      <c r="M290" s="27"/>
      <c r="N290" s="27"/>
    </row>
    <row r="291" ht="15.75" customHeight="1">
      <c r="A291" s="28"/>
      <c r="B291" s="137" t="s">
        <v>20855</v>
      </c>
      <c r="C291" s="87" t="s">
        <v>167</v>
      </c>
      <c r="D291" s="194" t="s">
        <v>21394</v>
      </c>
      <c r="E291" s="194" t="s">
        <v>21395</v>
      </c>
      <c r="F291" s="76">
        <v>0.625</v>
      </c>
      <c r="G291" s="77" t="s">
        <v>21131</v>
      </c>
      <c r="H291" s="77" t="s">
        <v>21396</v>
      </c>
      <c r="I291" s="194" t="s">
        <v>21397</v>
      </c>
      <c r="J291" s="77"/>
      <c r="K291" s="27"/>
      <c r="L291" s="27"/>
      <c r="M291" s="27"/>
      <c r="N291" s="27"/>
    </row>
    <row r="292" ht="15.75" customHeight="1">
      <c r="A292" s="28"/>
      <c r="B292" s="137" t="s">
        <v>20855</v>
      </c>
      <c r="C292" s="87" t="s">
        <v>167</v>
      </c>
      <c r="D292" s="194" t="s">
        <v>21398</v>
      </c>
      <c r="E292" s="194" t="s">
        <v>21399</v>
      </c>
      <c r="F292" s="76">
        <v>0.7083333333333334</v>
      </c>
      <c r="G292" s="77" t="s">
        <v>21131</v>
      </c>
      <c r="H292" s="77" t="s">
        <v>21396</v>
      </c>
      <c r="I292" s="194" t="s">
        <v>21397</v>
      </c>
      <c r="J292" s="77"/>
      <c r="K292" s="27"/>
      <c r="L292" s="27"/>
      <c r="M292" s="27"/>
      <c r="N292" s="27"/>
    </row>
    <row r="293" ht="15.75" customHeight="1">
      <c r="A293" s="28"/>
      <c r="B293" s="137" t="s">
        <v>20855</v>
      </c>
      <c r="C293" s="81" t="s">
        <v>610</v>
      </c>
      <c r="D293" s="193" t="s">
        <v>21400</v>
      </c>
      <c r="E293" s="193" t="s">
        <v>21401</v>
      </c>
      <c r="F293" s="91" t="s">
        <v>497</v>
      </c>
      <c r="G293" s="81" t="s">
        <v>21131</v>
      </c>
      <c r="H293" s="81" t="s">
        <v>21402</v>
      </c>
      <c r="I293" s="81" t="s">
        <v>21403</v>
      </c>
      <c r="J293" s="81"/>
      <c r="K293" s="27" t="s">
        <v>21404</v>
      </c>
      <c r="L293" s="27"/>
      <c r="M293" s="27"/>
      <c r="N293" s="27"/>
    </row>
    <row r="294" ht="15.75" customHeight="1">
      <c r="A294" s="44"/>
      <c r="B294" s="137" t="s">
        <v>20855</v>
      </c>
      <c r="C294" s="27"/>
      <c r="D294" s="27"/>
      <c r="E294" s="27"/>
      <c r="F294" s="74"/>
      <c r="G294" s="27"/>
      <c r="H294" s="27"/>
      <c r="I294" s="27"/>
      <c r="J294" s="27"/>
      <c r="K294" s="27"/>
      <c r="L294" s="27"/>
      <c r="M294" s="27"/>
      <c r="N294" s="27"/>
    </row>
    <row r="295" ht="15.75" customHeight="1">
      <c r="A295" s="18"/>
      <c r="B295" s="135">
        <v>44642.0</v>
      </c>
      <c r="C295" s="27"/>
      <c r="D295" s="27"/>
      <c r="E295" s="27"/>
      <c r="F295" s="74"/>
      <c r="G295" s="27"/>
      <c r="H295" s="27"/>
      <c r="I295" s="27"/>
      <c r="J295" s="27"/>
      <c r="K295" s="27"/>
      <c r="L295" s="27"/>
      <c r="M295" s="27"/>
      <c r="N295" s="27"/>
    </row>
    <row r="296" ht="15.75" customHeight="1">
      <c r="A296" s="149"/>
      <c r="B296" s="137" t="s">
        <v>20855</v>
      </c>
      <c r="C296" s="27"/>
      <c r="D296" s="27"/>
      <c r="E296" s="27"/>
      <c r="F296" s="74"/>
      <c r="G296" s="27"/>
      <c r="H296" s="27"/>
      <c r="I296" s="27"/>
      <c r="J296" s="27"/>
      <c r="K296" s="27"/>
      <c r="L296" s="27"/>
      <c r="M296" s="27"/>
      <c r="N296" s="27"/>
    </row>
    <row r="297" ht="15.75" customHeight="1">
      <c r="A297" s="28"/>
      <c r="B297" s="137" t="s">
        <v>20855</v>
      </c>
      <c r="C297" s="77" t="s">
        <v>149</v>
      </c>
      <c r="D297" s="186" t="s">
        <v>21405</v>
      </c>
      <c r="E297" s="186" t="s">
        <v>21406</v>
      </c>
      <c r="F297" s="76">
        <v>0.5416666666666666</v>
      </c>
      <c r="G297" s="77" t="s">
        <v>1240</v>
      </c>
      <c r="H297" s="77" t="s">
        <v>21407</v>
      </c>
      <c r="I297" s="186" t="s">
        <v>21408</v>
      </c>
      <c r="J297" s="77"/>
      <c r="K297" s="27"/>
      <c r="L297" s="27"/>
      <c r="M297" s="27"/>
      <c r="N297" s="27"/>
    </row>
    <row r="298" ht="15.75" customHeight="1">
      <c r="A298" s="28"/>
      <c r="B298" s="137" t="s">
        <v>20855</v>
      </c>
      <c r="C298" s="77" t="s">
        <v>66</v>
      </c>
      <c r="D298" s="186" t="s">
        <v>21409</v>
      </c>
      <c r="E298" s="186" t="s">
        <v>21410</v>
      </c>
      <c r="F298" s="76">
        <v>0.625</v>
      </c>
      <c r="G298" s="77" t="s">
        <v>20964</v>
      </c>
      <c r="H298" s="77" t="s">
        <v>21411</v>
      </c>
      <c r="I298" s="186" t="s">
        <v>21412</v>
      </c>
      <c r="J298" s="77"/>
      <c r="K298" s="27"/>
      <c r="L298" s="27"/>
      <c r="M298" s="27"/>
      <c r="N298" s="27"/>
    </row>
    <row r="299" ht="15.75" customHeight="1">
      <c r="A299" s="28"/>
      <c r="B299" s="137" t="s">
        <v>20855</v>
      </c>
      <c r="C299" s="77" t="s">
        <v>149</v>
      </c>
      <c r="D299" s="186" t="s">
        <v>21413</v>
      </c>
      <c r="E299" s="186" t="s">
        <v>21414</v>
      </c>
      <c r="F299" s="76">
        <v>0.6666666666666666</v>
      </c>
      <c r="G299" s="77" t="s">
        <v>21016</v>
      </c>
      <c r="H299" s="77" t="s">
        <v>21415</v>
      </c>
      <c r="I299" s="186" t="s">
        <v>21416</v>
      </c>
      <c r="J299" s="118"/>
      <c r="K299" s="27" t="s">
        <v>21417</v>
      </c>
      <c r="L299" s="27"/>
      <c r="M299" s="27"/>
      <c r="N299" s="27"/>
    </row>
    <row r="300" ht="15.75" customHeight="1">
      <c r="A300" s="28"/>
      <c r="B300" s="137" t="s">
        <v>20855</v>
      </c>
      <c r="C300" s="81" t="s">
        <v>149</v>
      </c>
      <c r="D300" s="193" t="s">
        <v>21418</v>
      </c>
      <c r="E300" s="193" t="s">
        <v>21419</v>
      </c>
      <c r="F300" s="80">
        <v>0.7291666666666666</v>
      </c>
      <c r="G300" s="81" t="s">
        <v>1240</v>
      </c>
      <c r="H300" s="81" t="s">
        <v>21420</v>
      </c>
      <c r="I300" s="193" t="s">
        <v>21421</v>
      </c>
      <c r="J300" s="81"/>
      <c r="K300" s="27" t="s">
        <v>21422</v>
      </c>
      <c r="L300" s="27"/>
      <c r="M300" s="27"/>
      <c r="N300" s="27"/>
    </row>
    <row r="301" ht="15.75" customHeight="1">
      <c r="A301" s="28"/>
      <c r="B301" s="137" t="s">
        <v>20855</v>
      </c>
      <c r="C301" s="118"/>
      <c r="D301" s="118"/>
      <c r="E301" s="118"/>
      <c r="F301" s="643"/>
      <c r="G301" s="118"/>
      <c r="H301" s="27"/>
      <c r="I301" s="27"/>
      <c r="J301" s="27"/>
      <c r="K301" s="27"/>
      <c r="L301" s="27"/>
      <c r="M301" s="27"/>
      <c r="N301" s="27"/>
    </row>
    <row r="302" ht="15.75" customHeight="1">
      <c r="A302" s="44"/>
      <c r="B302" s="137" t="s">
        <v>20855</v>
      </c>
      <c r="C302" s="27"/>
      <c r="D302" s="27"/>
      <c r="E302" s="27"/>
      <c r="F302" s="74"/>
      <c r="G302" s="27"/>
      <c r="H302" s="27"/>
      <c r="I302" s="27"/>
      <c r="J302" s="27"/>
      <c r="K302" s="27"/>
      <c r="L302" s="27"/>
      <c r="M302" s="27"/>
      <c r="N302" s="27"/>
    </row>
    <row r="303" ht="15.75" customHeight="1">
      <c r="A303" s="18"/>
      <c r="B303" s="135">
        <v>44656.0</v>
      </c>
      <c r="C303" s="27"/>
      <c r="D303" s="27"/>
      <c r="E303" s="27"/>
      <c r="F303" s="74"/>
      <c r="G303" s="27"/>
      <c r="H303" s="27"/>
      <c r="I303" s="27"/>
      <c r="J303" s="27"/>
      <c r="K303" s="27"/>
      <c r="L303" s="27"/>
      <c r="M303" s="27"/>
      <c r="N303" s="27"/>
    </row>
    <row r="304" ht="15.75" customHeight="1">
      <c r="A304" s="149"/>
      <c r="B304" s="137" t="s">
        <v>20855</v>
      </c>
      <c r="C304" s="87" t="s">
        <v>404</v>
      </c>
      <c r="D304" s="194" t="s">
        <v>21409</v>
      </c>
      <c r="E304" s="194" t="s">
        <v>21410</v>
      </c>
      <c r="F304" s="76">
        <v>0.4166666666666667</v>
      </c>
      <c r="G304" s="77" t="s">
        <v>21200</v>
      </c>
      <c r="H304" s="77" t="s">
        <v>21423</v>
      </c>
      <c r="I304" s="77" t="s">
        <v>21412</v>
      </c>
      <c r="J304" s="77"/>
      <c r="K304" s="27" t="s">
        <v>299</v>
      </c>
      <c r="L304" s="27"/>
      <c r="M304" s="27"/>
      <c r="N304" s="27"/>
    </row>
    <row r="305" ht="15.75" customHeight="1">
      <c r="A305" s="28"/>
      <c r="B305" s="137" t="s">
        <v>20855</v>
      </c>
      <c r="C305" s="81" t="s">
        <v>404</v>
      </c>
      <c r="D305" s="193" t="s">
        <v>21241</v>
      </c>
      <c r="E305" s="193" t="s">
        <v>21242</v>
      </c>
      <c r="F305" s="80">
        <v>0.5208333333333334</v>
      </c>
      <c r="G305" s="81" t="s">
        <v>21424</v>
      </c>
      <c r="H305" s="81" t="s">
        <v>21425</v>
      </c>
      <c r="I305" s="81" t="s">
        <v>21244</v>
      </c>
      <c r="J305" s="81"/>
      <c r="K305" s="27" t="s">
        <v>21426</v>
      </c>
      <c r="L305" s="27"/>
      <c r="M305" s="27"/>
      <c r="N305" s="27"/>
    </row>
    <row r="306" ht="15.75" customHeight="1">
      <c r="A306" s="28"/>
      <c r="B306" s="137" t="s">
        <v>20855</v>
      </c>
      <c r="C306" s="77" t="s">
        <v>610</v>
      </c>
      <c r="D306" s="194" t="s">
        <v>21400</v>
      </c>
      <c r="E306" s="194" t="s">
        <v>21401</v>
      </c>
      <c r="F306" s="89" t="s">
        <v>1112</v>
      </c>
      <c r="G306" s="77" t="s">
        <v>21131</v>
      </c>
      <c r="H306" s="77" t="s">
        <v>21427</v>
      </c>
      <c r="I306" s="77" t="s">
        <v>21403</v>
      </c>
      <c r="J306" s="77"/>
      <c r="K306" s="27"/>
      <c r="L306" s="27"/>
      <c r="M306" s="27"/>
      <c r="N306" s="27"/>
    </row>
    <row r="307" ht="15.75" customHeight="1">
      <c r="A307" s="28"/>
      <c r="B307" s="137" t="s">
        <v>20855</v>
      </c>
      <c r="C307" s="77" t="s">
        <v>610</v>
      </c>
      <c r="D307" s="194" t="s">
        <v>21428</v>
      </c>
      <c r="E307" s="194" t="s">
        <v>21429</v>
      </c>
      <c r="F307" s="89" t="s">
        <v>372</v>
      </c>
      <c r="G307" s="77" t="s">
        <v>20858</v>
      </c>
      <c r="H307" s="77" t="s">
        <v>21430</v>
      </c>
      <c r="I307" s="77" t="s">
        <v>21431</v>
      </c>
      <c r="J307" s="77"/>
      <c r="K307" s="27"/>
      <c r="L307" s="27"/>
      <c r="M307" s="27"/>
      <c r="N307" s="27"/>
    </row>
    <row r="308" ht="15.75" customHeight="1">
      <c r="A308" s="28"/>
      <c r="B308" s="137" t="s">
        <v>20855</v>
      </c>
      <c r="C308" s="27"/>
      <c r="D308" s="27"/>
      <c r="E308" s="27"/>
      <c r="F308" s="74"/>
      <c r="G308" s="27"/>
      <c r="H308" s="27"/>
      <c r="I308" s="27"/>
      <c r="J308" s="27"/>
      <c r="K308" s="27"/>
      <c r="L308" s="27"/>
      <c r="M308" s="27"/>
      <c r="N308" s="27"/>
    </row>
    <row r="309" ht="15.75" customHeight="1">
      <c r="A309" s="28"/>
      <c r="B309" s="137" t="s">
        <v>20855</v>
      </c>
      <c r="C309" s="27"/>
      <c r="D309" s="27"/>
      <c r="E309" s="27"/>
      <c r="F309" s="74"/>
      <c r="G309" s="27"/>
      <c r="H309" s="27"/>
      <c r="I309" s="27"/>
      <c r="J309" s="27"/>
      <c r="K309" s="27"/>
      <c r="L309" s="27"/>
      <c r="M309" s="27"/>
      <c r="N309" s="27"/>
    </row>
    <row r="310" ht="15.75" customHeight="1">
      <c r="A310" s="44"/>
      <c r="B310" s="137" t="s">
        <v>20855</v>
      </c>
      <c r="C310" s="27"/>
      <c r="D310" s="27"/>
      <c r="E310" s="27"/>
      <c r="F310" s="74"/>
      <c r="G310" s="27"/>
      <c r="H310" s="27"/>
      <c r="I310" s="27"/>
      <c r="J310" s="27"/>
      <c r="K310" s="27"/>
      <c r="L310" s="27"/>
      <c r="M310" s="27"/>
      <c r="N310" s="27"/>
    </row>
    <row r="311" ht="15.75" customHeight="1">
      <c r="A311" s="18"/>
      <c r="B311" s="135">
        <v>44670.0</v>
      </c>
      <c r="C311" s="27"/>
      <c r="D311" s="27"/>
      <c r="E311" s="27"/>
      <c r="F311" s="74"/>
      <c r="G311" s="27"/>
      <c r="H311" s="27"/>
      <c r="I311" s="27"/>
      <c r="J311" s="27"/>
      <c r="K311" s="27"/>
      <c r="L311" s="27"/>
      <c r="M311" s="27"/>
      <c r="N311" s="27"/>
    </row>
    <row r="312" ht="15.75" customHeight="1">
      <c r="A312" s="149"/>
      <c r="B312" s="137" t="s">
        <v>20855</v>
      </c>
      <c r="C312" s="95"/>
      <c r="D312" s="27"/>
      <c r="E312" s="118"/>
      <c r="F312" s="74"/>
      <c r="G312" s="27"/>
      <c r="H312" s="27"/>
      <c r="I312" s="27"/>
      <c r="J312" s="27"/>
      <c r="K312" s="27"/>
      <c r="L312" s="27"/>
      <c r="M312" s="27"/>
      <c r="N312" s="27"/>
    </row>
    <row r="313" ht="15.75" customHeight="1">
      <c r="A313" s="28"/>
      <c r="B313" s="137" t="s">
        <v>20855</v>
      </c>
      <c r="C313" s="77" t="s">
        <v>100</v>
      </c>
      <c r="D313" s="146" t="s">
        <v>21432</v>
      </c>
      <c r="E313" s="146" t="s">
        <v>21433</v>
      </c>
      <c r="F313" s="76">
        <v>0.5</v>
      </c>
      <c r="G313" s="77" t="s">
        <v>21434</v>
      </c>
      <c r="H313" s="77" t="s">
        <v>21435</v>
      </c>
      <c r="I313" s="147" t="s">
        <v>21436</v>
      </c>
      <c r="J313" s="27"/>
      <c r="K313" s="27"/>
      <c r="L313" s="27"/>
      <c r="M313" s="27"/>
      <c r="N313" s="27"/>
    </row>
    <row r="314" ht="15.75" customHeight="1">
      <c r="A314" s="28"/>
      <c r="B314" s="137" t="s">
        <v>20855</v>
      </c>
      <c r="C314" s="81" t="s">
        <v>100</v>
      </c>
      <c r="D314" s="144" t="s">
        <v>21437</v>
      </c>
      <c r="E314" s="144" t="s">
        <v>21438</v>
      </c>
      <c r="F314" s="80">
        <v>0.5833333333333334</v>
      </c>
      <c r="G314" s="81" t="s">
        <v>21439</v>
      </c>
      <c r="H314" s="81" t="s">
        <v>21440</v>
      </c>
      <c r="I314" s="145" t="s">
        <v>21302</v>
      </c>
      <c r="J314" s="27" t="s">
        <v>21441</v>
      </c>
      <c r="K314" s="27"/>
      <c r="L314" s="27"/>
      <c r="M314" s="27"/>
      <c r="N314" s="27"/>
    </row>
    <row r="315" ht="15.75" customHeight="1">
      <c r="A315" s="28"/>
      <c r="B315" s="137" t="s">
        <v>20855</v>
      </c>
      <c r="C315" s="77" t="s">
        <v>100</v>
      </c>
      <c r="D315" s="146" t="s">
        <v>21442</v>
      </c>
      <c r="E315" s="146" t="s">
        <v>21443</v>
      </c>
      <c r="F315" s="76">
        <v>0.6666666666666666</v>
      </c>
      <c r="G315" s="77" t="s">
        <v>21444</v>
      </c>
      <c r="H315" s="77" t="s">
        <v>21445</v>
      </c>
      <c r="I315" s="147" t="s">
        <v>21446</v>
      </c>
      <c r="J315" s="27"/>
      <c r="K315" s="27"/>
      <c r="L315" s="27"/>
      <c r="M315" s="27"/>
      <c r="N315" s="27"/>
    </row>
    <row r="316" ht="15.75" customHeight="1">
      <c r="A316" s="28"/>
      <c r="B316" s="137" t="s">
        <v>20855</v>
      </c>
      <c r="C316" s="138" t="s">
        <v>167</v>
      </c>
      <c r="D316" s="145" t="s">
        <v>21447</v>
      </c>
      <c r="E316" s="145" t="s">
        <v>21448</v>
      </c>
      <c r="F316" s="80">
        <v>0.7291666666666666</v>
      </c>
      <c r="G316" s="81" t="s">
        <v>21449</v>
      </c>
      <c r="H316" s="81" t="s">
        <v>21187</v>
      </c>
      <c r="I316" s="145" t="s">
        <v>21188</v>
      </c>
      <c r="J316" s="27" t="s">
        <v>21450</v>
      </c>
      <c r="K316" s="27"/>
      <c r="L316" s="27"/>
      <c r="M316" s="27"/>
      <c r="N316" s="27"/>
    </row>
    <row r="317" ht="15.75" customHeight="1">
      <c r="A317" s="28"/>
      <c r="B317" s="137" t="s">
        <v>20855</v>
      </c>
      <c r="C317" s="95"/>
      <c r="D317" s="27"/>
      <c r="E317" s="27"/>
      <c r="F317" s="74"/>
      <c r="G317" s="27"/>
      <c r="H317" s="27"/>
      <c r="I317" s="27"/>
      <c r="J317" s="27"/>
      <c r="K317" s="27"/>
      <c r="L317" s="27"/>
      <c r="M317" s="27"/>
      <c r="N317" s="27"/>
    </row>
    <row r="318" ht="15.75" customHeight="1">
      <c r="A318" s="44"/>
      <c r="B318" s="137" t="s">
        <v>20855</v>
      </c>
      <c r="C318" s="95"/>
      <c r="D318" s="27"/>
      <c r="E318" s="27"/>
      <c r="F318" s="74"/>
      <c r="G318" s="27"/>
      <c r="H318" s="27"/>
      <c r="I318" s="27"/>
      <c r="J318" s="27"/>
      <c r="K318" s="27"/>
      <c r="L318" s="27"/>
      <c r="M318" s="27"/>
      <c r="N318" s="27"/>
    </row>
    <row r="319" ht="15.75" customHeight="1">
      <c r="A319" s="18"/>
      <c r="B319" s="135">
        <v>44677.0</v>
      </c>
      <c r="C319" s="95"/>
      <c r="D319" s="27"/>
      <c r="E319" s="27"/>
      <c r="F319" s="74"/>
      <c r="G319" s="27"/>
      <c r="H319" s="27"/>
      <c r="I319" s="27"/>
      <c r="J319" s="27"/>
      <c r="K319" s="27"/>
      <c r="L319" s="27"/>
      <c r="M319" s="27"/>
      <c r="N319" s="27"/>
    </row>
    <row r="320" ht="15.75" customHeight="1">
      <c r="A320" s="149"/>
      <c r="B320" s="137" t="s">
        <v>20855</v>
      </c>
      <c r="C320" s="95"/>
      <c r="D320" s="27"/>
      <c r="E320" s="27"/>
      <c r="F320" s="74"/>
      <c r="G320" s="27"/>
      <c r="H320" s="27"/>
      <c r="I320" s="27"/>
      <c r="J320" s="27"/>
      <c r="K320" s="27"/>
      <c r="L320" s="27"/>
      <c r="M320" s="27"/>
      <c r="N320" s="27"/>
    </row>
    <row r="321" ht="15.75" customHeight="1">
      <c r="A321" s="28"/>
      <c r="B321" s="137" t="s">
        <v>20855</v>
      </c>
      <c r="C321" s="81" t="s">
        <v>100</v>
      </c>
      <c r="D321" s="144" t="s">
        <v>21451</v>
      </c>
      <c r="E321" s="144" t="s">
        <v>21452</v>
      </c>
      <c r="F321" s="80">
        <v>0.5416666666666666</v>
      </c>
      <c r="G321" s="81" t="s">
        <v>21444</v>
      </c>
      <c r="H321" s="81" t="s">
        <v>21453</v>
      </c>
      <c r="I321" s="144" t="s">
        <v>21454</v>
      </c>
      <c r="J321" s="27" t="s">
        <v>21455</v>
      </c>
      <c r="K321" s="27"/>
      <c r="L321" s="27"/>
      <c r="M321" s="27"/>
      <c r="N321" s="27"/>
    </row>
    <row r="322" ht="15.75" customHeight="1">
      <c r="A322" s="28"/>
      <c r="B322" s="137" t="s">
        <v>20855</v>
      </c>
      <c r="C322" s="81" t="s">
        <v>100</v>
      </c>
      <c r="D322" s="144" t="s">
        <v>21456</v>
      </c>
      <c r="E322" s="144" t="s">
        <v>21318</v>
      </c>
      <c r="F322" s="80">
        <v>0.625</v>
      </c>
      <c r="G322" s="81" t="s">
        <v>21315</v>
      </c>
      <c r="H322" s="81" t="s">
        <v>21457</v>
      </c>
      <c r="I322" s="144" t="s">
        <v>21335</v>
      </c>
      <c r="J322" s="27" t="s">
        <v>21458</v>
      </c>
      <c r="K322" s="27"/>
      <c r="L322" s="27"/>
      <c r="M322" s="27"/>
      <c r="N322" s="27"/>
    </row>
    <row r="323" ht="15.75" customHeight="1">
      <c r="A323" s="28"/>
      <c r="B323" s="137" t="s">
        <v>20855</v>
      </c>
      <c r="C323" s="77" t="s">
        <v>681</v>
      </c>
      <c r="D323" s="147" t="s">
        <v>21459</v>
      </c>
      <c r="E323" s="147" t="s">
        <v>21460</v>
      </c>
      <c r="F323" s="89" t="s">
        <v>372</v>
      </c>
      <c r="G323" s="77" t="s">
        <v>21449</v>
      </c>
      <c r="H323" s="77" t="s">
        <v>21461</v>
      </c>
      <c r="I323" s="77" t="s">
        <v>21462</v>
      </c>
      <c r="J323" s="77"/>
      <c r="K323" s="27"/>
      <c r="L323" s="27"/>
      <c r="M323" s="27"/>
      <c r="N323" s="27"/>
    </row>
    <row r="324" ht="15.75" customHeight="1">
      <c r="A324" s="28"/>
      <c r="B324" s="137" t="s">
        <v>20855</v>
      </c>
      <c r="C324" s="81" t="s">
        <v>681</v>
      </c>
      <c r="D324" s="193" t="s">
        <v>21463</v>
      </c>
      <c r="E324" s="193" t="s">
        <v>21464</v>
      </c>
      <c r="F324" s="80">
        <v>0.7083333333333334</v>
      </c>
      <c r="G324" s="81" t="s">
        <v>20993</v>
      </c>
      <c r="H324" s="81" t="s">
        <v>21465</v>
      </c>
      <c r="I324" s="81" t="s">
        <v>21158</v>
      </c>
      <c r="J324" s="27" t="s">
        <v>21466</v>
      </c>
      <c r="K324" s="27"/>
      <c r="L324" s="27"/>
      <c r="M324" s="27"/>
      <c r="N324" s="27"/>
    </row>
    <row r="325" ht="15.75" customHeight="1">
      <c r="A325" s="28"/>
      <c r="B325" s="137" t="s">
        <v>20855</v>
      </c>
      <c r="C325" s="95"/>
      <c r="D325" s="27"/>
      <c r="E325" s="27"/>
      <c r="F325" s="74"/>
      <c r="G325" s="27"/>
      <c r="H325" s="27"/>
      <c r="I325" s="27"/>
      <c r="J325" s="27"/>
      <c r="K325" s="27"/>
      <c r="L325" s="27"/>
      <c r="M325" s="27"/>
      <c r="N325" s="27"/>
    </row>
    <row r="326" ht="15.75" customHeight="1">
      <c r="A326" s="28"/>
      <c r="B326" s="137" t="s">
        <v>20855</v>
      </c>
      <c r="C326" s="95"/>
      <c r="D326" s="27"/>
      <c r="E326" s="27"/>
      <c r="F326" s="74"/>
      <c r="G326" s="27"/>
      <c r="H326" s="27"/>
      <c r="I326" s="27"/>
      <c r="J326" s="27"/>
      <c r="K326" s="27"/>
      <c r="L326" s="27"/>
      <c r="M326" s="27"/>
      <c r="N326" s="27"/>
    </row>
    <row r="327" ht="15.75" customHeight="1">
      <c r="A327" s="44"/>
      <c r="B327" s="137" t="s">
        <v>20855</v>
      </c>
      <c r="C327" s="27"/>
      <c r="D327" s="27"/>
      <c r="E327" s="27"/>
      <c r="F327" s="74"/>
      <c r="G327" s="27"/>
      <c r="H327" s="27"/>
      <c r="I327" s="27"/>
      <c r="J327" s="27"/>
      <c r="K327" s="27"/>
      <c r="L327" s="27"/>
      <c r="M327" s="27"/>
      <c r="N327" s="27"/>
    </row>
    <row r="328" ht="15.75" customHeight="1">
      <c r="C328" s="27"/>
      <c r="D328" s="27"/>
      <c r="E328" s="27"/>
      <c r="F328" s="74"/>
      <c r="G328" s="27"/>
      <c r="H328" s="27"/>
      <c r="I328" s="27"/>
      <c r="J328" s="27"/>
      <c r="K328" s="27"/>
      <c r="L328" s="27"/>
      <c r="M328" s="27"/>
      <c r="N328" s="27"/>
    </row>
    <row r="329" ht="15.75" customHeight="1">
      <c r="C329" s="27"/>
      <c r="D329" s="27"/>
      <c r="E329" s="27"/>
      <c r="F329" s="74"/>
      <c r="G329" s="27"/>
      <c r="H329" s="27"/>
      <c r="I329" s="27"/>
      <c r="J329" s="27"/>
      <c r="K329" s="27"/>
      <c r="L329" s="27"/>
      <c r="M329" s="27"/>
      <c r="N329" s="27"/>
    </row>
    <row r="330" ht="15.75" customHeight="1">
      <c r="C330" s="27"/>
      <c r="D330" s="27"/>
      <c r="E330" s="27"/>
      <c r="F330" s="74"/>
      <c r="G330" s="27"/>
      <c r="H330" s="27"/>
      <c r="I330" s="27"/>
      <c r="J330" s="27"/>
      <c r="K330" s="27"/>
      <c r="L330" s="27"/>
      <c r="M330" s="27"/>
      <c r="N330" s="27"/>
    </row>
    <row r="331" ht="15.75" customHeight="1">
      <c r="C331" s="27"/>
      <c r="D331" s="27"/>
      <c r="E331" s="27"/>
      <c r="F331" s="74"/>
      <c r="G331" s="27"/>
      <c r="H331" s="27"/>
      <c r="I331" s="27"/>
      <c r="J331" s="27"/>
      <c r="K331" s="27"/>
      <c r="L331" s="27"/>
      <c r="M331" s="27"/>
      <c r="N331" s="27"/>
    </row>
    <row r="332" ht="15.75" customHeight="1">
      <c r="C332" s="27"/>
      <c r="D332" s="27"/>
      <c r="E332" s="27"/>
      <c r="F332" s="74"/>
      <c r="G332" s="27"/>
      <c r="H332" s="27"/>
      <c r="I332" s="27"/>
      <c r="J332" s="27"/>
      <c r="K332" s="27"/>
      <c r="L332" s="27"/>
      <c r="M332" s="27"/>
      <c r="N332" s="27"/>
    </row>
    <row r="333" ht="15.75" customHeight="1">
      <c r="C333" s="27"/>
      <c r="D333" s="27"/>
      <c r="E333" s="27"/>
      <c r="F333" s="74"/>
      <c r="G333" s="27"/>
      <c r="H333" s="27"/>
      <c r="I333" s="27"/>
      <c r="J333" s="27"/>
      <c r="K333" s="27"/>
      <c r="L333" s="27"/>
      <c r="M333" s="27"/>
      <c r="N333" s="27"/>
    </row>
    <row r="334" ht="15.75" customHeight="1">
      <c r="C334" s="27"/>
      <c r="D334" s="27"/>
      <c r="E334" s="27"/>
      <c r="F334" s="74"/>
      <c r="G334" s="27"/>
      <c r="H334" s="27"/>
      <c r="I334" s="27"/>
      <c r="J334" s="27"/>
      <c r="K334" s="27"/>
      <c r="L334" s="27"/>
      <c r="M334" s="27"/>
      <c r="N334" s="27"/>
    </row>
    <row r="335" ht="15.75" customHeight="1">
      <c r="C335" s="27"/>
      <c r="D335" s="27"/>
      <c r="E335" s="27"/>
      <c r="F335" s="74"/>
      <c r="G335" s="27"/>
      <c r="H335" s="27"/>
      <c r="I335" s="27"/>
      <c r="J335" s="27"/>
      <c r="K335" s="27"/>
      <c r="L335" s="27"/>
      <c r="M335" s="27"/>
      <c r="N335" s="27"/>
    </row>
    <row r="336" ht="15.75" customHeight="1">
      <c r="C336" s="27"/>
      <c r="D336" s="27"/>
      <c r="E336" s="27"/>
      <c r="F336" s="74"/>
      <c r="G336" s="27"/>
      <c r="H336" s="27"/>
      <c r="I336" s="27"/>
      <c r="J336" s="27"/>
      <c r="K336" s="27"/>
      <c r="L336" s="27"/>
      <c r="M336" s="27"/>
      <c r="N336" s="27"/>
    </row>
    <row r="337" ht="15.75" customHeight="1">
      <c r="C337" s="27"/>
      <c r="D337" s="27"/>
      <c r="E337" s="27"/>
      <c r="F337" s="74"/>
      <c r="G337" s="27"/>
      <c r="H337" s="27"/>
      <c r="I337" s="27"/>
      <c r="J337" s="27"/>
      <c r="K337" s="27"/>
      <c r="L337" s="27"/>
      <c r="M337" s="27"/>
      <c r="N337" s="27"/>
    </row>
    <row r="338" ht="15.75" customHeight="1">
      <c r="C338" s="27"/>
      <c r="D338" s="27"/>
      <c r="E338" s="27"/>
      <c r="F338" s="74"/>
      <c r="G338" s="27"/>
      <c r="H338" s="27"/>
      <c r="I338" s="27"/>
      <c r="J338" s="27"/>
      <c r="K338" s="27"/>
      <c r="L338" s="27"/>
      <c r="M338" s="27"/>
      <c r="N338" s="27"/>
    </row>
    <row r="339" ht="15.75" customHeight="1">
      <c r="C339" s="27"/>
      <c r="D339" s="27"/>
      <c r="E339" s="27"/>
      <c r="F339" s="74"/>
      <c r="G339" s="27"/>
      <c r="H339" s="27"/>
      <c r="I339" s="27"/>
      <c r="J339" s="27"/>
      <c r="K339" s="27"/>
      <c r="L339" s="27"/>
      <c r="M339" s="27"/>
      <c r="N339" s="27"/>
    </row>
    <row r="340" ht="15.75" customHeight="1">
      <c r="C340" s="27"/>
      <c r="D340" s="27"/>
      <c r="E340" s="27"/>
      <c r="F340" s="74"/>
      <c r="G340" s="27"/>
      <c r="H340" s="27"/>
      <c r="I340" s="27"/>
      <c r="J340" s="27"/>
      <c r="K340" s="27"/>
      <c r="L340" s="27"/>
      <c r="M340" s="27"/>
      <c r="N340" s="27"/>
    </row>
    <row r="341" ht="15.75" customHeight="1">
      <c r="C341" s="27"/>
      <c r="D341" s="27"/>
      <c r="E341" s="27"/>
      <c r="F341" s="74"/>
      <c r="G341" s="27"/>
      <c r="H341" s="27"/>
      <c r="I341" s="27"/>
      <c r="J341" s="27"/>
      <c r="K341" s="27"/>
      <c r="L341" s="27"/>
      <c r="M341" s="27"/>
      <c r="N341" s="27"/>
    </row>
    <row r="342" ht="15.75" customHeight="1">
      <c r="C342" s="27"/>
      <c r="D342" s="27"/>
      <c r="E342" s="27"/>
      <c r="F342" s="74"/>
      <c r="G342" s="27"/>
      <c r="H342" s="27"/>
      <c r="I342" s="27"/>
      <c r="J342" s="27"/>
      <c r="K342" s="27"/>
      <c r="L342" s="27"/>
      <c r="M342" s="27"/>
      <c r="N342" s="27"/>
    </row>
    <row r="343" ht="15.75" customHeight="1">
      <c r="C343" s="27"/>
      <c r="D343" s="27"/>
      <c r="E343" s="27"/>
      <c r="F343" s="74"/>
      <c r="G343" s="27"/>
      <c r="H343" s="27"/>
      <c r="I343" s="27"/>
      <c r="J343" s="27"/>
      <c r="K343" s="27"/>
      <c r="L343" s="27"/>
      <c r="M343" s="27"/>
      <c r="N343" s="27"/>
    </row>
    <row r="344" ht="15.75" customHeight="1">
      <c r="C344" s="27"/>
      <c r="D344" s="27"/>
      <c r="E344" s="27"/>
      <c r="F344" s="74"/>
      <c r="G344" s="27"/>
      <c r="H344" s="27"/>
      <c r="I344" s="27"/>
      <c r="J344" s="27"/>
      <c r="K344" s="27"/>
      <c r="L344" s="27"/>
      <c r="M344" s="27"/>
      <c r="N344" s="27"/>
    </row>
    <row r="345" ht="15.75" customHeight="1">
      <c r="C345" s="27"/>
      <c r="D345" s="27"/>
      <c r="E345" s="27"/>
      <c r="F345" s="74"/>
      <c r="G345" s="27"/>
      <c r="H345" s="27"/>
      <c r="I345" s="27"/>
      <c r="J345" s="27"/>
      <c r="K345" s="27"/>
      <c r="L345" s="27"/>
      <c r="M345" s="27"/>
      <c r="N345" s="27"/>
    </row>
    <row r="346" ht="15.75" customHeight="1">
      <c r="C346" s="27"/>
      <c r="D346" s="27"/>
      <c r="E346" s="27"/>
      <c r="F346" s="74"/>
      <c r="G346" s="27"/>
      <c r="H346" s="27"/>
      <c r="I346" s="27"/>
      <c r="J346" s="27"/>
      <c r="K346" s="27"/>
      <c r="L346" s="27"/>
      <c r="M346" s="27"/>
      <c r="N346" s="27"/>
    </row>
    <row r="347" ht="15.75" customHeight="1">
      <c r="C347" s="27"/>
      <c r="D347" s="27"/>
      <c r="E347" s="27"/>
      <c r="F347" s="74"/>
      <c r="G347" s="27"/>
      <c r="H347" s="27"/>
      <c r="I347" s="27"/>
      <c r="J347" s="27"/>
      <c r="K347" s="27"/>
      <c r="L347" s="27"/>
      <c r="M347" s="27"/>
      <c r="N347" s="27"/>
    </row>
    <row r="348" ht="15.75" customHeight="1">
      <c r="C348" s="27"/>
      <c r="D348" s="27"/>
      <c r="E348" s="27"/>
      <c r="F348" s="74"/>
      <c r="G348" s="27"/>
      <c r="H348" s="27"/>
      <c r="I348" s="27"/>
      <c r="J348" s="27"/>
      <c r="K348" s="27"/>
      <c r="L348" s="27"/>
      <c r="M348" s="27"/>
      <c r="N348" s="27"/>
    </row>
    <row r="349" ht="15.75" customHeight="1">
      <c r="C349" s="27"/>
      <c r="D349" s="27"/>
      <c r="E349" s="27"/>
      <c r="F349" s="74"/>
      <c r="G349" s="27"/>
      <c r="H349" s="27"/>
      <c r="I349" s="27"/>
      <c r="J349" s="27"/>
      <c r="K349" s="27"/>
      <c r="L349" s="27"/>
      <c r="M349" s="27"/>
      <c r="N349" s="27"/>
    </row>
    <row r="350" ht="15.75" customHeight="1">
      <c r="C350" s="27"/>
      <c r="D350" s="27"/>
      <c r="E350" s="27"/>
      <c r="F350" s="74"/>
      <c r="G350" s="27"/>
      <c r="H350" s="27"/>
      <c r="I350" s="27"/>
      <c r="J350" s="27"/>
      <c r="K350" s="27"/>
      <c r="L350" s="27"/>
      <c r="M350" s="27"/>
      <c r="N350" s="27"/>
    </row>
    <row r="351" ht="15.75" customHeight="1">
      <c r="C351" s="27"/>
      <c r="D351" s="27"/>
      <c r="E351" s="27"/>
      <c r="F351" s="74"/>
      <c r="G351" s="27"/>
      <c r="H351" s="27"/>
      <c r="I351" s="27"/>
      <c r="J351" s="27"/>
      <c r="K351" s="27"/>
      <c r="L351" s="27"/>
      <c r="M351" s="27"/>
      <c r="N351" s="27"/>
    </row>
    <row r="352" ht="15.75" customHeight="1">
      <c r="C352" s="27"/>
      <c r="D352" s="27"/>
      <c r="E352" s="27"/>
      <c r="F352" s="74"/>
      <c r="G352" s="27"/>
      <c r="H352" s="27"/>
      <c r="I352" s="27"/>
      <c r="J352" s="27"/>
      <c r="K352" s="27"/>
      <c r="L352" s="27"/>
      <c r="M352" s="27"/>
      <c r="N352" s="27"/>
    </row>
    <row r="353" ht="15.75" customHeight="1">
      <c r="C353" s="27"/>
      <c r="D353" s="27"/>
      <c r="E353" s="27"/>
      <c r="F353" s="74"/>
      <c r="G353" s="27"/>
      <c r="H353" s="27"/>
      <c r="I353" s="27"/>
      <c r="J353" s="27"/>
      <c r="K353" s="27"/>
      <c r="L353" s="27"/>
      <c r="M353" s="27"/>
      <c r="N353" s="27"/>
    </row>
    <row r="354" ht="15.75" customHeight="1">
      <c r="C354" s="27"/>
      <c r="D354" s="27"/>
      <c r="E354" s="27"/>
      <c r="F354" s="74"/>
      <c r="G354" s="27"/>
      <c r="H354" s="27"/>
      <c r="I354" s="27"/>
      <c r="J354" s="27"/>
      <c r="K354" s="27"/>
      <c r="L354" s="27"/>
      <c r="M354" s="27"/>
      <c r="N354" s="27"/>
    </row>
    <row r="355" ht="15.75" customHeight="1">
      <c r="C355" s="27"/>
      <c r="D355" s="27"/>
      <c r="E355" s="27"/>
      <c r="F355" s="74"/>
      <c r="G355" s="27"/>
      <c r="H355" s="27"/>
      <c r="I355" s="27"/>
      <c r="J355" s="27"/>
      <c r="K355" s="27"/>
      <c r="L355" s="27"/>
      <c r="M355" s="27"/>
      <c r="N355" s="27"/>
    </row>
    <row r="356" ht="15.75" customHeight="1">
      <c r="C356" s="27"/>
      <c r="D356" s="27"/>
      <c r="E356" s="27"/>
      <c r="F356" s="74"/>
      <c r="G356" s="27"/>
      <c r="H356" s="27"/>
      <c r="I356" s="27"/>
      <c r="J356" s="27"/>
      <c r="K356" s="27"/>
      <c r="L356" s="27"/>
      <c r="M356" s="27"/>
      <c r="N356" s="27"/>
    </row>
    <row r="357" ht="15.75" customHeight="1">
      <c r="C357" s="27"/>
      <c r="D357" s="27"/>
      <c r="E357" s="27"/>
      <c r="F357" s="74"/>
      <c r="G357" s="27"/>
      <c r="H357" s="27"/>
      <c r="I357" s="27"/>
      <c r="J357" s="27"/>
      <c r="K357" s="27"/>
      <c r="L357" s="27"/>
      <c r="M357" s="27"/>
      <c r="N357" s="27"/>
    </row>
    <row r="358" ht="15.75" customHeight="1">
      <c r="C358" s="27"/>
      <c r="D358" s="27"/>
      <c r="E358" s="27"/>
      <c r="F358" s="74"/>
      <c r="G358" s="27"/>
      <c r="H358" s="27"/>
      <c r="I358" s="27"/>
      <c r="J358" s="27"/>
      <c r="K358" s="27"/>
      <c r="L358" s="27"/>
      <c r="M358" s="27"/>
      <c r="N358" s="27"/>
    </row>
    <row r="359" ht="15.75" customHeight="1">
      <c r="C359" s="27"/>
      <c r="D359" s="27"/>
      <c r="E359" s="27"/>
      <c r="F359" s="74"/>
      <c r="G359" s="27"/>
      <c r="H359" s="27"/>
      <c r="I359" s="27"/>
      <c r="J359" s="27"/>
      <c r="K359" s="27"/>
      <c r="L359" s="27"/>
      <c r="M359" s="27"/>
      <c r="N359" s="27"/>
    </row>
    <row r="360" ht="15.75" customHeight="1">
      <c r="C360" s="27"/>
      <c r="D360" s="27"/>
      <c r="E360" s="27"/>
      <c r="F360" s="74"/>
      <c r="G360" s="27"/>
      <c r="H360" s="27"/>
      <c r="I360" s="27"/>
      <c r="J360" s="27"/>
      <c r="K360" s="27"/>
      <c r="L360" s="27"/>
      <c r="M360" s="27"/>
      <c r="N360" s="27"/>
    </row>
    <row r="361" ht="15.75" customHeight="1">
      <c r="C361" s="27"/>
      <c r="D361" s="27"/>
      <c r="E361" s="27"/>
      <c r="F361" s="74"/>
      <c r="G361" s="27"/>
      <c r="H361" s="27"/>
      <c r="I361" s="27"/>
      <c r="J361" s="27"/>
      <c r="K361" s="27"/>
      <c r="L361" s="27"/>
      <c r="M361" s="27"/>
      <c r="N361" s="27"/>
    </row>
    <row r="362" ht="15.75" customHeight="1">
      <c r="C362" s="27"/>
      <c r="D362" s="27"/>
      <c r="E362" s="27"/>
      <c r="F362" s="74"/>
      <c r="G362" s="27"/>
      <c r="H362" s="27"/>
      <c r="I362" s="27"/>
      <c r="J362" s="27"/>
      <c r="K362" s="27"/>
      <c r="L362" s="27"/>
      <c r="M362" s="27"/>
      <c r="N362" s="27"/>
    </row>
    <row r="363" ht="15.75" customHeight="1">
      <c r="C363" s="27"/>
      <c r="D363" s="27"/>
      <c r="E363" s="27"/>
      <c r="F363" s="74"/>
      <c r="G363" s="27"/>
      <c r="H363" s="27"/>
      <c r="I363" s="27"/>
      <c r="J363" s="27"/>
      <c r="K363" s="27"/>
      <c r="L363" s="27"/>
      <c r="M363" s="27"/>
      <c r="N363" s="27"/>
    </row>
    <row r="364" ht="15.75" customHeight="1">
      <c r="C364" s="27"/>
      <c r="D364" s="27"/>
      <c r="E364" s="27"/>
      <c r="F364" s="74"/>
      <c r="G364" s="27"/>
      <c r="H364" s="27"/>
      <c r="I364" s="27"/>
      <c r="J364" s="27"/>
      <c r="K364" s="27"/>
      <c r="L364" s="27"/>
      <c r="M364" s="27"/>
      <c r="N364" s="27"/>
    </row>
    <row r="365" ht="15.75" customHeight="1">
      <c r="C365" s="27"/>
      <c r="D365" s="27"/>
      <c r="E365" s="27"/>
      <c r="F365" s="74"/>
      <c r="G365" s="27"/>
      <c r="H365" s="27"/>
      <c r="I365" s="27"/>
      <c r="J365" s="27"/>
      <c r="K365" s="27"/>
      <c r="L365" s="27"/>
      <c r="M365" s="27"/>
      <c r="N365" s="27"/>
    </row>
    <row r="366" ht="15.75" customHeight="1">
      <c r="C366" s="27"/>
      <c r="D366" s="27"/>
      <c r="E366" s="27"/>
      <c r="F366" s="74"/>
      <c r="G366" s="27"/>
      <c r="H366" s="27"/>
      <c r="I366" s="27"/>
      <c r="J366" s="27"/>
      <c r="K366" s="27"/>
      <c r="L366" s="27"/>
      <c r="M366" s="27"/>
      <c r="N366" s="27"/>
    </row>
    <row r="367" ht="15.75" customHeight="1">
      <c r="C367" s="27"/>
      <c r="D367" s="27"/>
      <c r="E367" s="27"/>
      <c r="F367" s="74"/>
      <c r="G367" s="27"/>
      <c r="H367" s="27"/>
      <c r="I367" s="27"/>
      <c r="J367" s="27"/>
      <c r="K367" s="27"/>
      <c r="L367" s="27"/>
      <c r="M367" s="27"/>
      <c r="N367" s="27"/>
    </row>
    <row r="368" ht="15.75" customHeight="1">
      <c r="C368" s="27"/>
      <c r="D368" s="27"/>
      <c r="E368" s="27"/>
      <c r="F368" s="74"/>
      <c r="G368" s="27"/>
      <c r="H368" s="27"/>
      <c r="I368" s="27"/>
      <c r="J368" s="27"/>
      <c r="K368" s="27"/>
      <c r="L368" s="27"/>
      <c r="M368" s="27"/>
      <c r="N368" s="27"/>
    </row>
    <row r="369" ht="15.75" customHeight="1">
      <c r="C369" s="27"/>
      <c r="D369" s="27"/>
      <c r="E369" s="27"/>
      <c r="F369" s="74"/>
      <c r="G369" s="27"/>
      <c r="H369" s="27"/>
      <c r="I369" s="27"/>
      <c r="J369" s="27"/>
      <c r="K369" s="27"/>
      <c r="L369" s="27"/>
      <c r="M369" s="27"/>
      <c r="N369" s="27"/>
    </row>
    <row r="370" ht="15.75" customHeight="1">
      <c r="C370" s="27"/>
      <c r="D370" s="27"/>
      <c r="E370" s="27"/>
      <c r="F370" s="74"/>
      <c r="G370" s="27"/>
      <c r="H370" s="27"/>
      <c r="I370" s="27"/>
      <c r="J370" s="27"/>
      <c r="K370" s="27"/>
      <c r="L370" s="27"/>
      <c r="M370" s="27"/>
      <c r="N370" s="27"/>
    </row>
    <row r="371" ht="15.75" customHeight="1">
      <c r="C371" s="27"/>
      <c r="D371" s="27"/>
      <c r="E371" s="27"/>
      <c r="F371" s="74"/>
      <c r="G371" s="27"/>
      <c r="H371" s="27"/>
      <c r="I371" s="27"/>
      <c r="J371" s="27"/>
      <c r="K371" s="27"/>
      <c r="L371" s="27"/>
      <c r="M371" s="27"/>
      <c r="N371" s="27"/>
    </row>
    <row r="372" ht="15.75" customHeight="1">
      <c r="C372" s="27"/>
      <c r="D372" s="27"/>
      <c r="E372" s="27"/>
      <c r="F372" s="74"/>
      <c r="G372" s="27"/>
      <c r="H372" s="27"/>
      <c r="I372" s="27"/>
      <c r="J372" s="27"/>
      <c r="K372" s="27"/>
      <c r="L372" s="27"/>
      <c r="M372" s="27"/>
      <c r="N372" s="27"/>
    </row>
    <row r="373" ht="15.75" customHeight="1">
      <c r="C373" s="27"/>
      <c r="D373" s="27"/>
      <c r="E373" s="27"/>
      <c r="F373" s="74"/>
      <c r="G373" s="27"/>
      <c r="H373" s="27"/>
      <c r="I373" s="27"/>
      <c r="J373" s="27"/>
      <c r="K373" s="27"/>
      <c r="L373" s="27"/>
      <c r="M373" s="27"/>
      <c r="N373" s="27"/>
    </row>
    <row r="374" ht="15.75" customHeight="1">
      <c r="C374" s="27"/>
      <c r="D374" s="27"/>
      <c r="E374" s="27"/>
      <c r="F374" s="74"/>
      <c r="G374" s="27"/>
      <c r="H374" s="27"/>
      <c r="I374" s="27"/>
      <c r="J374" s="27"/>
      <c r="K374" s="27"/>
      <c r="L374" s="27"/>
      <c r="M374" s="27"/>
      <c r="N374" s="27"/>
    </row>
    <row r="375" ht="15.75" customHeight="1">
      <c r="C375" s="27"/>
      <c r="D375" s="27"/>
      <c r="E375" s="27"/>
      <c r="F375" s="74"/>
      <c r="G375" s="27"/>
      <c r="H375" s="27"/>
      <c r="I375" s="27"/>
      <c r="J375" s="27"/>
      <c r="K375" s="27"/>
      <c r="L375" s="27"/>
      <c r="M375" s="27"/>
      <c r="N375" s="27"/>
    </row>
    <row r="376" ht="15.75" customHeight="1">
      <c r="C376" s="27"/>
      <c r="D376" s="27"/>
      <c r="E376" s="27"/>
      <c r="F376" s="74"/>
      <c r="G376" s="27"/>
      <c r="H376" s="27"/>
      <c r="I376" s="27"/>
      <c r="J376" s="27"/>
      <c r="K376" s="27"/>
      <c r="L376" s="27"/>
      <c r="M376" s="27"/>
      <c r="N376" s="27"/>
    </row>
    <row r="377" ht="15.75" customHeight="1">
      <c r="C377" s="27"/>
      <c r="D377" s="27"/>
      <c r="E377" s="27"/>
      <c r="F377" s="74"/>
      <c r="G377" s="27"/>
      <c r="H377" s="27"/>
      <c r="I377" s="27"/>
      <c r="J377" s="27"/>
      <c r="K377" s="27"/>
      <c r="L377" s="27"/>
      <c r="M377" s="27"/>
      <c r="N377" s="27"/>
    </row>
    <row r="378" ht="15.75" customHeight="1">
      <c r="C378" s="27"/>
      <c r="D378" s="27"/>
      <c r="E378" s="27"/>
      <c r="F378" s="74"/>
      <c r="G378" s="27"/>
      <c r="H378" s="27"/>
      <c r="I378" s="27"/>
      <c r="J378" s="27"/>
      <c r="K378" s="27"/>
      <c r="L378" s="27"/>
      <c r="M378" s="27"/>
      <c r="N378" s="27"/>
    </row>
    <row r="379" ht="15.75" customHeight="1">
      <c r="C379" s="27"/>
      <c r="D379" s="27"/>
      <c r="E379" s="27"/>
      <c r="F379" s="74"/>
      <c r="G379" s="27"/>
      <c r="H379" s="27"/>
      <c r="I379" s="27"/>
      <c r="J379" s="27"/>
      <c r="K379" s="27"/>
      <c r="L379" s="27"/>
      <c r="M379" s="27"/>
      <c r="N379" s="27"/>
    </row>
    <row r="380" ht="15.75" customHeight="1">
      <c r="C380" s="27"/>
      <c r="D380" s="27"/>
      <c r="E380" s="27"/>
      <c r="F380" s="74"/>
      <c r="G380" s="27"/>
      <c r="H380" s="27"/>
      <c r="I380" s="27"/>
      <c r="J380" s="27"/>
      <c r="K380" s="27"/>
      <c r="L380" s="27"/>
      <c r="M380" s="27"/>
      <c r="N380" s="27"/>
    </row>
    <row r="381" ht="15.75" customHeight="1">
      <c r="C381" s="27"/>
      <c r="D381" s="27"/>
      <c r="E381" s="27"/>
      <c r="F381" s="74"/>
      <c r="G381" s="27"/>
      <c r="H381" s="27"/>
      <c r="I381" s="27"/>
      <c r="J381" s="27"/>
      <c r="K381" s="27"/>
      <c r="L381" s="27"/>
      <c r="M381" s="27"/>
      <c r="N381" s="27"/>
    </row>
    <row r="382" ht="15.75" customHeight="1">
      <c r="C382" s="27"/>
      <c r="D382" s="27"/>
      <c r="E382" s="27"/>
      <c r="F382" s="74"/>
      <c r="G382" s="27"/>
      <c r="H382" s="27"/>
      <c r="I382" s="27"/>
      <c r="J382" s="27"/>
      <c r="K382" s="27"/>
      <c r="L382" s="27"/>
      <c r="M382" s="27"/>
      <c r="N382" s="27"/>
    </row>
    <row r="383" ht="15.75" customHeight="1">
      <c r="C383" s="27"/>
      <c r="D383" s="27"/>
      <c r="E383" s="27"/>
      <c r="F383" s="74"/>
      <c r="G383" s="27"/>
      <c r="H383" s="27"/>
      <c r="I383" s="27"/>
      <c r="J383" s="27"/>
      <c r="K383" s="27"/>
      <c r="L383" s="27"/>
      <c r="M383" s="27"/>
      <c r="N383" s="27"/>
    </row>
    <row r="384" ht="15.75" customHeight="1">
      <c r="C384" s="27"/>
      <c r="D384" s="27"/>
      <c r="E384" s="27"/>
      <c r="F384" s="74"/>
      <c r="G384" s="27"/>
      <c r="H384" s="27"/>
      <c r="I384" s="27"/>
      <c r="J384" s="27"/>
      <c r="K384" s="27"/>
      <c r="L384" s="27"/>
      <c r="M384" s="27"/>
      <c r="N384" s="27"/>
    </row>
    <row r="385" ht="15.75" customHeight="1">
      <c r="C385" s="27"/>
      <c r="D385" s="27"/>
      <c r="E385" s="27"/>
      <c r="F385" s="74"/>
      <c r="G385" s="27"/>
      <c r="H385" s="27"/>
      <c r="I385" s="27"/>
      <c r="J385" s="27"/>
      <c r="K385" s="27"/>
      <c r="L385" s="27"/>
      <c r="M385" s="27"/>
      <c r="N385" s="27"/>
    </row>
    <row r="386" ht="15.75" customHeight="1">
      <c r="C386" s="27"/>
      <c r="D386" s="27"/>
      <c r="E386" s="27"/>
      <c r="F386" s="74"/>
      <c r="G386" s="27"/>
      <c r="H386" s="27"/>
      <c r="I386" s="27"/>
      <c r="J386" s="27"/>
      <c r="K386" s="27"/>
      <c r="L386" s="27"/>
      <c r="M386" s="27"/>
      <c r="N386" s="27"/>
    </row>
    <row r="387" ht="15.75" customHeight="1">
      <c r="C387" s="27"/>
      <c r="D387" s="27"/>
      <c r="E387" s="27"/>
      <c r="F387" s="74"/>
      <c r="G387" s="27"/>
      <c r="H387" s="27"/>
      <c r="I387" s="27"/>
      <c r="J387" s="27"/>
      <c r="K387" s="27"/>
      <c r="L387" s="27"/>
      <c r="M387" s="27"/>
      <c r="N387" s="27"/>
    </row>
    <row r="388" ht="15.75" customHeight="1">
      <c r="C388" s="27"/>
      <c r="D388" s="27"/>
      <c r="E388" s="27"/>
      <c r="F388" s="74"/>
      <c r="G388" s="27"/>
      <c r="H388" s="27"/>
      <c r="I388" s="27"/>
      <c r="J388" s="27"/>
      <c r="K388" s="27"/>
      <c r="L388" s="27"/>
      <c r="M388" s="27"/>
      <c r="N388" s="27"/>
    </row>
    <row r="389" ht="15.75" customHeight="1">
      <c r="C389" s="27"/>
      <c r="D389" s="27"/>
      <c r="E389" s="27"/>
      <c r="F389" s="74"/>
      <c r="G389" s="27"/>
      <c r="H389" s="27"/>
      <c r="I389" s="27"/>
      <c r="J389" s="27"/>
      <c r="K389" s="27"/>
      <c r="L389" s="27"/>
      <c r="M389" s="27"/>
      <c r="N389" s="27"/>
    </row>
    <row r="390" ht="15.75" customHeight="1">
      <c r="C390" s="27"/>
      <c r="D390" s="27"/>
      <c r="E390" s="27"/>
      <c r="F390" s="74"/>
      <c r="G390" s="27"/>
      <c r="H390" s="27"/>
      <c r="I390" s="27"/>
      <c r="J390" s="27"/>
      <c r="K390" s="27"/>
      <c r="L390" s="27"/>
      <c r="M390" s="27"/>
      <c r="N390" s="27"/>
    </row>
    <row r="391" ht="15.75" customHeight="1">
      <c r="C391" s="27"/>
      <c r="D391" s="27"/>
      <c r="E391" s="27"/>
      <c r="F391" s="74"/>
      <c r="G391" s="27"/>
      <c r="H391" s="27"/>
      <c r="I391" s="27"/>
      <c r="J391" s="27"/>
      <c r="K391" s="27"/>
      <c r="L391" s="27"/>
      <c r="M391" s="27"/>
      <c r="N391" s="27"/>
    </row>
    <row r="392" ht="15.75" customHeight="1">
      <c r="C392" s="27"/>
      <c r="D392" s="27"/>
      <c r="E392" s="27"/>
      <c r="F392" s="74"/>
      <c r="G392" s="27"/>
      <c r="H392" s="27"/>
      <c r="I392" s="27"/>
      <c r="J392" s="27"/>
      <c r="K392" s="27"/>
      <c r="L392" s="27"/>
      <c r="M392" s="27"/>
      <c r="N392" s="27"/>
    </row>
    <row r="393" ht="15.75" customHeight="1">
      <c r="C393" s="27"/>
      <c r="D393" s="27"/>
      <c r="E393" s="27"/>
      <c r="F393" s="74"/>
      <c r="G393" s="27"/>
      <c r="H393" s="27"/>
      <c r="I393" s="27"/>
      <c r="J393" s="27"/>
      <c r="K393" s="27"/>
      <c r="L393" s="27"/>
      <c r="M393" s="27"/>
      <c r="N393" s="27"/>
    </row>
    <row r="394" ht="15.75" customHeight="1">
      <c r="C394" s="27"/>
      <c r="D394" s="27"/>
      <c r="E394" s="27"/>
      <c r="F394" s="74"/>
      <c r="G394" s="27"/>
      <c r="H394" s="27"/>
      <c r="I394" s="27"/>
      <c r="J394" s="27"/>
      <c r="K394" s="27"/>
      <c r="L394" s="27"/>
      <c r="M394" s="27"/>
      <c r="N394" s="27"/>
    </row>
    <row r="395" ht="15.75" customHeight="1">
      <c r="C395" s="27"/>
      <c r="D395" s="27"/>
      <c r="E395" s="27"/>
      <c r="F395" s="74"/>
      <c r="G395" s="27"/>
      <c r="H395" s="27"/>
      <c r="I395" s="27"/>
      <c r="J395" s="27"/>
      <c r="K395" s="27"/>
      <c r="L395" s="27"/>
      <c r="M395" s="27"/>
      <c r="N395" s="27"/>
    </row>
    <row r="396" ht="15.75" customHeight="1">
      <c r="C396" s="27"/>
      <c r="D396" s="27"/>
      <c r="E396" s="27"/>
      <c r="F396" s="74"/>
      <c r="G396" s="27"/>
      <c r="H396" s="27"/>
      <c r="I396" s="27"/>
      <c r="J396" s="27"/>
      <c r="K396" s="27"/>
      <c r="L396" s="27"/>
      <c r="M396" s="27"/>
      <c r="N396" s="27"/>
    </row>
    <row r="397" ht="15.75" customHeight="1">
      <c r="C397" s="27"/>
      <c r="D397" s="27"/>
      <c r="E397" s="27"/>
      <c r="F397" s="74"/>
      <c r="G397" s="27"/>
      <c r="H397" s="27"/>
      <c r="I397" s="27"/>
      <c r="J397" s="27"/>
      <c r="K397" s="27"/>
      <c r="L397" s="27"/>
      <c r="M397" s="27"/>
      <c r="N397" s="27"/>
    </row>
    <row r="398" ht="15.75" customHeight="1">
      <c r="C398" s="27"/>
      <c r="D398" s="27"/>
      <c r="E398" s="27"/>
      <c r="F398" s="74"/>
      <c r="G398" s="27"/>
      <c r="H398" s="27"/>
      <c r="I398" s="27"/>
      <c r="J398" s="27"/>
      <c r="K398" s="27"/>
      <c r="L398" s="27"/>
      <c r="M398" s="27"/>
      <c r="N398" s="27"/>
    </row>
    <row r="399" ht="15.75" customHeight="1">
      <c r="C399" s="27"/>
      <c r="D399" s="27"/>
      <c r="E399" s="27"/>
      <c r="F399" s="74"/>
      <c r="G399" s="27"/>
      <c r="H399" s="27"/>
      <c r="I399" s="27"/>
      <c r="J399" s="27"/>
      <c r="K399" s="27"/>
      <c r="L399" s="27"/>
      <c r="M399" s="27"/>
      <c r="N399" s="27"/>
    </row>
    <row r="400" ht="15.75" customHeight="1">
      <c r="C400" s="27"/>
      <c r="D400" s="27"/>
      <c r="E400" s="27"/>
      <c r="F400" s="74"/>
      <c r="G400" s="27"/>
      <c r="H400" s="27"/>
      <c r="I400" s="27"/>
      <c r="J400" s="27"/>
      <c r="K400" s="27"/>
      <c r="L400" s="27"/>
      <c r="M400" s="27"/>
      <c r="N400" s="27"/>
    </row>
    <row r="401" ht="15.75" customHeight="1">
      <c r="C401" s="27"/>
      <c r="D401" s="27"/>
      <c r="E401" s="27"/>
      <c r="F401" s="74"/>
      <c r="G401" s="27"/>
      <c r="H401" s="27"/>
      <c r="I401" s="27"/>
      <c r="J401" s="27"/>
      <c r="K401" s="27"/>
      <c r="L401" s="27"/>
      <c r="M401" s="27"/>
      <c r="N401" s="27"/>
    </row>
    <row r="402" ht="15.75" customHeight="1">
      <c r="C402" s="27"/>
      <c r="D402" s="27"/>
      <c r="E402" s="27"/>
      <c r="F402" s="74"/>
      <c r="G402" s="27"/>
      <c r="H402" s="27"/>
      <c r="I402" s="27"/>
      <c r="J402" s="27"/>
      <c r="K402" s="27"/>
      <c r="L402" s="27"/>
      <c r="M402" s="27"/>
      <c r="N402" s="27"/>
    </row>
    <row r="403" ht="15.75" customHeight="1">
      <c r="C403" s="27"/>
      <c r="D403" s="27"/>
      <c r="E403" s="27"/>
      <c r="F403" s="74"/>
      <c r="G403" s="27"/>
      <c r="H403" s="27"/>
      <c r="I403" s="27"/>
      <c r="J403" s="27"/>
      <c r="K403" s="27"/>
      <c r="L403" s="27"/>
      <c r="M403" s="27"/>
      <c r="N403" s="27"/>
    </row>
    <row r="404" ht="15.75" customHeight="1">
      <c r="C404" s="27"/>
      <c r="D404" s="27"/>
      <c r="E404" s="27"/>
      <c r="F404" s="74"/>
      <c r="G404" s="27"/>
      <c r="H404" s="27"/>
      <c r="I404" s="27"/>
      <c r="J404" s="27"/>
      <c r="K404" s="27"/>
      <c r="L404" s="27"/>
      <c r="M404" s="27"/>
      <c r="N404" s="27"/>
    </row>
    <row r="405" ht="15.75" customHeight="1">
      <c r="C405" s="27"/>
      <c r="D405" s="27"/>
      <c r="E405" s="27"/>
      <c r="F405" s="74"/>
      <c r="G405" s="27"/>
      <c r="H405" s="27"/>
      <c r="I405" s="27"/>
      <c r="J405" s="27"/>
      <c r="K405" s="27"/>
      <c r="L405" s="27"/>
      <c r="M405" s="27"/>
      <c r="N405" s="27"/>
    </row>
    <row r="406" ht="15.75" customHeight="1">
      <c r="C406" s="27"/>
      <c r="D406" s="27"/>
      <c r="E406" s="27"/>
      <c r="F406" s="74"/>
      <c r="G406" s="27"/>
      <c r="H406" s="27"/>
      <c r="I406" s="27"/>
      <c r="J406" s="27"/>
      <c r="K406" s="27"/>
      <c r="L406" s="27"/>
      <c r="M406" s="27"/>
      <c r="N406" s="27"/>
    </row>
    <row r="407" ht="15.75" customHeight="1">
      <c r="C407" s="27"/>
      <c r="D407" s="27"/>
      <c r="E407" s="27"/>
      <c r="F407" s="74"/>
      <c r="G407" s="27"/>
      <c r="H407" s="27"/>
      <c r="I407" s="27"/>
      <c r="J407" s="27"/>
      <c r="K407" s="27"/>
      <c r="L407" s="27"/>
      <c r="M407" s="27"/>
      <c r="N407" s="27"/>
    </row>
    <row r="408" ht="15.75" customHeight="1">
      <c r="C408" s="27"/>
      <c r="D408" s="27"/>
      <c r="E408" s="27"/>
      <c r="F408" s="74"/>
      <c r="G408" s="27"/>
      <c r="H408" s="27"/>
      <c r="I408" s="27"/>
      <c r="J408" s="27"/>
      <c r="K408" s="27"/>
      <c r="L408" s="27"/>
      <c r="M408" s="27"/>
      <c r="N408" s="27"/>
    </row>
    <row r="409" ht="15.75" customHeight="1">
      <c r="C409" s="27"/>
      <c r="D409" s="27"/>
      <c r="E409" s="27"/>
      <c r="F409" s="74"/>
      <c r="G409" s="27"/>
      <c r="H409" s="27"/>
      <c r="I409" s="27"/>
      <c r="J409" s="27"/>
      <c r="K409" s="27"/>
      <c r="L409" s="27"/>
      <c r="M409" s="27"/>
      <c r="N409" s="27"/>
    </row>
    <row r="410" ht="15.75" customHeight="1">
      <c r="C410" s="27"/>
      <c r="D410" s="27"/>
      <c r="E410" s="27"/>
      <c r="F410" s="74"/>
      <c r="G410" s="27"/>
      <c r="H410" s="27"/>
      <c r="I410" s="27"/>
      <c r="J410" s="27"/>
      <c r="K410" s="27"/>
      <c r="L410" s="27"/>
      <c r="M410" s="27"/>
      <c r="N410" s="27"/>
    </row>
    <row r="411" ht="15.75" customHeight="1">
      <c r="C411" s="27"/>
      <c r="D411" s="27"/>
      <c r="E411" s="27"/>
      <c r="F411" s="74"/>
      <c r="G411" s="27"/>
      <c r="H411" s="27"/>
      <c r="I411" s="27"/>
      <c r="J411" s="27"/>
      <c r="K411" s="27"/>
      <c r="L411" s="27"/>
      <c r="M411" s="27"/>
      <c r="N411" s="27"/>
    </row>
    <row r="412" ht="15.75" customHeight="1">
      <c r="C412" s="27"/>
      <c r="D412" s="27"/>
      <c r="E412" s="27"/>
      <c r="F412" s="74"/>
      <c r="G412" s="27"/>
      <c r="H412" s="27"/>
      <c r="I412" s="27"/>
      <c r="J412" s="27"/>
      <c r="K412" s="27"/>
      <c r="L412" s="27"/>
      <c r="M412" s="27"/>
      <c r="N412" s="27"/>
    </row>
    <row r="413" ht="15.75" customHeight="1">
      <c r="C413" s="27"/>
      <c r="D413" s="27"/>
      <c r="E413" s="27"/>
      <c r="F413" s="74"/>
      <c r="G413" s="27"/>
      <c r="H413" s="27"/>
      <c r="I413" s="27"/>
      <c r="J413" s="27"/>
      <c r="K413" s="27"/>
      <c r="L413" s="27"/>
      <c r="M413" s="27"/>
      <c r="N413" s="27"/>
    </row>
    <row r="414" ht="15.75" customHeight="1">
      <c r="C414" s="27"/>
      <c r="D414" s="27"/>
      <c r="E414" s="27"/>
      <c r="F414" s="74"/>
      <c r="G414" s="27"/>
      <c r="H414" s="27"/>
      <c r="I414" s="27"/>
      <c r="J414" s="27"/>
      <c r="K414" s="27"/>
      <c r="L414" s="27"/>
      <c r="M414" s="27"/>
      <c r="N414" s="27"/>
    </row>
    <row r="415" ht="15.75" customHeight="1">
      <c r="C415" s="27"/>
      <c r="D415" s="27"/>
      <c r="E415" s="27"/>
      <c r="F415" s="74"/>
      <c r="G415" s="27"/>
      <c r="H415" s="27"/>
      <c r="I415" s="27"/>
      <c r="J415" s="27"/>
      <c r="K415" s="27"/>
      <c r="L415" s="27"/>
      <c r="M415" s="27"/>
      <c r="N415" s="27"/>
    </row>
    <row r="416" ht="15.75" customHeight="1">
      <c r="C416" s="27"/>
      <c r="D416" s="27"/>
      <c r="E416" s="27"/>
      <c r="F416" s="74"/>
      <c r="G416" s="27"/>
      <c r="H416" s="27"/>
      <c r="I416" s="27"/>
      <c r="J416" s="27"/>
      <c r="K416" s="27"/>
      <c r="L416" s="27"/>
      <c r="M416" s="27"/>
      <c r="N416" s="27"/>
    </row>
    <row r="417" ht="15.75" customHeight="1">
      <c r="C417" s="27"/>
      <c r="D417" s="27"/>
      <c r="E417" s="27"/>
      <c r="F417" s="74"/>
      <c r="G417" s="27"/>
      <c r="H417" s="27"/>
      <c r="I417" s="27"/>
      <c r="J417" s="27"/>
      <c r="K417" s="27"/>
      <c r="L417" s="27"/>
      <c r="M417" s="27"/>
      <c r="N417" s="27"/>
    </row>
    <row r="418" ht="15.75" customHeight="1">
      <c r="C418" s="27"/>
      <c r="D418" s="27"/>
      <c r="E418" s="27"/>
      <c r="F418" s="74"/>
      <c r="G418" s="27"/>
      <c r="H418" s="27"/>
      <c r="I418" s="27"/>
      <c r="J418" s="27"/>
      <c r="K418" s="27"/>
      <c r="L418" s="27"/>
      <c r="M418" s="27"/>
      <c r="N418" s="27"/>
    </row>
    <row r="419" ht="15.75" customHeight="1">
      <c r="C419" s="27"/>
      <c r="D419" s="27"/>
      <c r="E419" s="27"/>
      <c r="F419" s="74"/>
      <c r="G419" s="27"/>
      <c r="H419" s="27"/>
      <c r="I419" s="27"/>
      <c r="J419" s="27"/>
      <c r="K419" s="27"/>
      <c r="L419" s="27"/>
      <c r="M419" s="27"/>
      <c r="N419" s="27"/>
    </row>
    <row r="420" ht="15.75" customHeight="1">
      <c r="C420" s="27"/>
      <c r="D420" s="27"/>
      <c r="E420" s="27"/>
      <c r="F420" s="74"/>
      <c r="G420" s="27"/>
      <c r="H420" s="27"/>
      <c r="I420" s="27"/>
      <c r="J420" s="27"/>
      <c r="K420" s="27"/>
      <c r="L420" s="27"/>
      <c r="M420" s="27"/>
      <c r="N420" s="27"/>
    </row>
    <row r="421" ht="15.75" customHeight="1">
      <c r="C421" s="27"/>
      <c r="D421" s="27"/>
      <c r="E421" s="27"/>
      <c r="F421" s="74"/>
      <c r="G421" s="27"/>
      <c r="H421" s="27"/>
      <c r="I421" s="27"/>
      <c r="J421" s="27"/>
      <c r="K421" s="27"/>
      <c r="L421" s="27"/>
      <c r="M421" s="27"/>
      <c r="N421" s="27"/>
    </row>
    <row r="422" ht="15.75" customHeight="1">
      <c r="C422" s="27"/>
      <c r="D422" s="27"/>
      <c r="E422" s="27"/>
      <c r="F422" s="74"/>
      <c r="G422" s="27"/>
      <c r="H422" s="27"/>
      <c r="I422" s="27"/>
      <c r="J422" s="27"/>
      <c r="K422" s="27"/>
      <c r="L422" s="27"/>
      <c r="M422" s="27"/>
      <c r="N422" s="27"/>
    </row>
    <row r="423" ht="15.75" customHeight="1">
      <c r="C423" s="27"/>
      <c r="D423" s="27"/>
      <c r="E423" s="27"/>
      <c r="F423" s="74"/>
      <c r="G423" s="27"/>
      <c r="H423" s="27"/>
      <c r="I423" s="27"/>
      <c r="J423" s="27"/>
      <c r="K423" s="27"/>
      <c r="L423" s="27"/>
      <c r="M423" s="27"/>
      <c r="N423" s="27"/>
    </row>
    <row r="424" ht="15.75" customHeight="1">
      <c r="C424" s="27"/>
      <c r="D424" s="27"/>
      <c r="E424" s="27"/>
      <c r="F424" s="74"/>
      <c r="G424" s="27"/>
      <c r="H424" s="27"/>
      <c r="I424" s="27"/>
      <c r="J424" s="27"/>
      <c r="K424" s="27"/>
      <c r="L424" s="27"/>
      <c r="M424" s="27"/>
      <c r="N424" s="27"/>
    </row>
    <row r="425" ht="15.75" customHeight="1">
      <c r="C425" s="27"/>
      <c r="D425" s="27"/>
      <c r="E425" s="27"/>
      <c r="F425" s="74"/>
      <c r="G425" s="27"/>
      <c r="H425" s="27"/>
      <c r="I425" s="27"/>
      <c r="J425" s="27"/>
      <c r="K425" s="27"/>
      <c r="L425" s="27"/>
      <c r="M425" s="27"/>
      <c r="N425" s="27"/>
    </row>
    <row r="426" ht="15.75" customHeight="1">
      <c r="C426" s="27"/>
      <c r="D426" s="27"/>
      <c r="E426" s="27"/>
      <c r="F426" s="74"/>
      <c r="G426" s="27"/>
      <c r="H426" s="27"/>
      <c r="I426" s="27"/>
      <c r="J426" s="27"/>
      <c r="K426" s="27"/>
      <c r="L426" s="27"/>
      <c r="M426" s="27"/>
      <c r="N426" s="27"/>
    </row>
    <row r="427" ht="15.75" customHeight="1">
      <c r="C427" s="27"/>
      <c r="D427" s="27"/>
      <c r="E427" s="27"/>
      <c r="F427" s="74"/>
      <c r="G427" s="27"/>
      <c r="H427" s="27"/>
      <c r="I427" s="27"/>
      <c r="J427" s="27"/>
      <c r="K427" s="27"/>
      <c r="L427" s="27"/>
      <c r="M427" s="27"/>
      <c r="N427" s="27"/>
    </row>
    <row r="428" ht="15.75" customHeight="1">
      <c r="C428" s="27"/>
      <c r="D428" s="27"/>
      <c r="E428" s="27"/>
      <c r="F428" s="74"/>
      <c r="G428" s="27"/>
      <c r="H428" s="27"/>
      <c r="I428" s="27"/>
      <c r="J428" s="27"/>
      <c r="K428" s="27"/>
      <c r="L428" s="27"/>
      <c r="M428" s="27"/>
      <c r="N428" s="27"/>
    </row>
    <row r="429" ht="15.75" customHeight="1">
      <c r="C429" s="27"/>
      <c r="D429" s="27"/>
      <c r="E429" s="27"/>
      <c r="F429" s="74"/>
      <c r="G429" s="27"/>
      <c r="H429" s="27"/>
      <c r="I429" s="27"/>
      <c r="J429" s="27"/>
      <c r="K429" s="27"/>
      <c r="L429" s="27"/>
      <c r="M429" s="27"/>
      <c r="N429" s="27"/>
    </row>
    <row r="430" ht="15.75" customHeight="1">
      <c r="C430" s="27"/>
      <c r="D430" s="27"/>
      <c r="E430" s="27"/>
      <c r="F430" s="74"/>
      <c r="G430" s="27"/>
      <c r="H430" s="27"/>
      <c r="I430" s="27"/>
      <c r="J430" s="27"/>
      <c r="K430" s="27"/>
      <c r="L430" s="27"/>
      <c r="M430" s="27"/>
      <c r="N430" s="27"/>
    </row>
    <row r="431" ht="15.75" customHeight="1">
      <c r="C431" s="27"/>
      <c r="D431" s="27"/>
      <c r="E431" s="27"/>
      <c r="F431" s="74"/>
      <c r="G431" s="27"/>
      <c r="H431" s="27"/>
      <c r="I431" s="27"/>
      <c r="J431" s="27"/>
      <c r="K431" s="27"/>
      <c r="L431" s="27"/>
      <c r="M431" s="27"/>
      <c r="N431" s="27"/>
    </row>
    <row r="432" ht="15.75" customHeight="1">
      <c r="C432" s="27"/>
      <c r="D432" s="27"/>
      <c r="E432" s="27"/>
      <c r="F432" s="74"/>
      <c r="G432" s="27"/>
      <c r="H432" s="27"/>
      <c r="I432" s="27"/>
      <c r="J432" s="27"/>
      <c r="K432" s="27"/>
      <c r="L432" s="27"/>
      <c r="M432" s="27"/>
      <c r="N432" s="27"/>
    </row>
    <row r="433" ht="15.75" customHeight="1">
      <c r="C433" s="27"/>
      <c r="D433" s="27"/>
      <c r="E433" s="27"/>
      <c r="F433" s="74"/>
      <c r="G433" s="27"/>
      <c r="H433" s="27"/>
      <c r="I433" s="27"/>
      <c r="J433" s="27"/>
      <c r="K433" s="27"/>
      <c r="L433" s="27"/>
      <c r="M433" s="27"/>
      <c r="N433" s="27"/>
    </row>
    <row r="434" ht="15.75" customHeight="1">
      <c r="C434" s="27"/>
      <c r="D434" s="27"/>
      <c r="E434" s="27"/>
      <c r="F434" s="74"/>
      <c r="G434" s="27"/>
      <c r="H434" s="27"/>
      <c r="I434" s="27"/>
      <c r="J434" s="27"/>
      <c r="K434" s="27"/>
      <c r="L434" s="27"/>
      <c r="M434" s="27"/>
      <c r="N434" s="27"/>
    </row>
    <row r="435" ht="15.75" customHeight="1">
      <c r="C435" s="27"/>
      <c r="D435" s="27"/>
      <c r="E435" s="27"/>
      <c r="F435" s="74"/>
      <c r="G435" s="27"/>
      <c r="H435" s="27"/>
      <c r="I435" s="27"/>
      <c r="J435" s="27"/>
      <c r="K435" s="27"/>
      <c r="L435" s="27"/>
      <c r="M435" s="27"/>
      <c r="N435" s="27"/>
    </row>
    <row r="436" ht="15.75" customHeight="1">
      <c r="C436" s="27"/>
      <c r="D436" s="27"/>
      <c r="E436" s="27"/>
      <c r="F436" s="74"/>
      <c r="G436" s="27"/>
      <c r="H436" s="27"/>
      <c r="I436" s="27"/>
      <c r="J436" s="27"/>
      <c r="K436" s="27"/>
      <c r="L436" s="27"/>
      <c r="M436" s="27"/>
      <c r="N436" s="27"/>
    </row>
    <row r="437" ht="15.75" customHeight="1">
      <c r="C437" s="27"/>
      <c r="D437" s="27"/>
      <c r="E437" s="27"/>
      <c r="F437" s="74"/>
      <c r="G437" s="27"/>
      <c r="H437" s="27"/>
      <c r="I437" s="27"/>
      <c r="J437" s="27"/>
      <c r="K437" s="27"/>
      <c r="L437" s="27"/>
      <c r="M437" s="27"/>
      <c r="N437" s="27"/>
    </row>
    <row r="438" ht="15.75" customHeight="1">
      <c r="C438" s="27"/>
      <c r="D438" s="27"/>
      <c r="E438" s="27"/>
      <c r="F438" s="74"/>
      <c r="G438" s="27"/>
      <c r="H438" s="27"/>
      <c r="I438" s="27"/>
      <c r="J438" s="27"/>
      <c r="K438" s="27"/>
      <c r="L438" s="27"/>
      <c r="M438" s="27"/>
      <c r="N438" s="27"/>
    </row>
    <row r="439" ht="15.75" customHeight="1">
      <c r="C439" s="27"/>
      <c r="D439" s="27"/>
      <c r="E439" s="27"/>
      <c r="F439" s="74"/>
      <c r="G439" s="27"/>
      <c r="H439" s="27"/>
      <c r="I439" s="27"/>
      <c r="J439" s="27"/>
      <c r="K439" s="27"/>
      <c r="L439" s="27"/>
      <c r="M439" s="27"/>
      <c r="N439" s="27"/>
    </row>
    <row r="440" ht="15.75" customHeight="1">
      <c r="C440" s="27"/>
      <c r="D440" s="27"/>
      <c r="E440" s="27"/>
      <c r="F440" s="74"/>
      <c r="G440" s="27"/>
      <c r="H440" s="27"/>
      <c r="I440" s="27"/>
      <c r="J440" s="27"/>
      <c r="K440" s="27"/>
      <c r="L440" s="27"/>
      <c r="M440" s="27"/>
      <c r="N440" s="27"/>
    </row>
    <row r="441" ht="15.75" customHeight="1">
      <c r="C441" s="27"/>
      <c r="D441" s="27"/>
      <c r="E441" s="27"/>
      <c r="F441" s="74"/>
      <c r="G441" s="27"/>
      <c r="H441" s="27"/>
      <c r="I441" s="27"/>
      <c r="J441" s="27"/>
      <c r="K441" s="27"/>
      <c r="L441" s="27"/>
      <c r="M441" s="27"/>
      <c r="N441" s="27"/>
    </row>
    <row r="442" ht="15.75" customHeight="1">
      <c r="C442" s="27"/>
      <c r="D442" s="27"/>
      <c r="E442" s="27"/>
      <c r="F442" s="74"/>
      <c r="G442" s="27"/>
      <c r="H442" s="27"/>
      <c r="I442" s="27"/>
      <c r="J442" s="27"/>
      <c r="K442" s="27"/>
      <c r="L442" s="27"/>
      <c r="M442" s="27"/>
      <c r="N442" s="27"/>
    </row>
    <row r="443" ht="15.75" customHeight="1">
      <c r="C443" s="27"/>
      <c r="D443" s="27"/>
      <c r="E443" s="27"/>
      <c r="F443" s="74"/>
      <c r="G443" s="27"/>
      <c r="H443" s="27"/>
      <c r="I443" s="27"/>
      <c r="J443" s="27"/>
      <c r="K443" s="27"/>
      <c r="L443" s="27"/>
      <c r="M443" s="27"/>
      <c r="N443" s="27"/>
    </row>
    <row r="444" ht="15.75" customHeight="1">
      <c r="C444" s="27"/>
      <c r="D444" s="27"/>
      <c r="E444" s="27"/>
      <c r="F444" s="74"/>
      <c r="G444" s="27"/>
      <c r="H444" s="27"/>
      <c r="I444" s="27"/>
      <c r="J444" s="27"/>
      <c r="K444" s="27"/>
      <c r="L444" s="27"/>
      <c r="M444" s="27"/>
      <c r="N444" s="27"/>
    </row>
    <row r="445" ht="15.75" customHeight="1">
      <c r="C445" s="27"/>
      <c r="D445" s="27"/>
      <c r="E445" s="27"/>
      <c r="F445" s="74"/>
      <c r="G445" s="27"/>
      <c r="H445" s="27"/>
      <c r="I445" s="27"/>
      <c r="J445" s="27"/>
      <c r="K445" s="27"/>
      <c r="L445" s="27"/>
      <c r="M445" s="27"/>
      <c r="N445" s="27"/>
    </row>
    <row r="446" ht="15.75" customHeight="1">
      <c r="C446" s="27"/>
      <c r="D446" s="27"/>
      <c r="E446" s="27"/>
      <c r="F446" s="74"/>
      <c r="G446" s="27"/>
      <c r="H446" s="27"/>
      <c r="I446" s="27"/>
      <c r="J446" s="27"/>
      <c r="K446" s="27"/>
      <c r="L446" s="27"/>
      <c r="M446" s="27"/>
      <c r="N446" s="27"/>
    </row>
    <row r="447" ht="15.75" customHeight="1">
      <c r="C447" s="27"/>
      <c r="D447" s="27"/>
      <c r="E447" s="27"/>
      <c r="F447" s="74"/>
      <c r="G447" s="27"/>
      <c r="H447" s="27"/>
      <c r="I447" s="27"/>
      <c r="J447" s="27"/>
      <c r="K447" s="27"/>
      <c r="L447" s="27"/>
      <c r="M447" s="27"/>
      <c r="N447" s="27"/>
    </row>
    <row r="448" ht="15.75" customHeight="1">
      <c r="C448" s="27"/>
      <c r="D448" s="27"/>
      <c r="E448" s="27"/>
      <c r="F448" s="74"/>
      <c r="G448" s="27"/>
      <c r="H448" s="27"/>
      <c r="I448" s="27"/>
      <c r="J448" s="27"/>
      <c r="K448" s="27"/>
      <c r="L448" s="27"/>
      <c r="M448" s="27"/>
      <c r="N448" s="27"/>
    </row>
    <row r="449" ht="15.75" customHeight="1">
      <c r="C449" s="27"/>
      <c r="D449" s="27"/>
      <c r="E449" s="27"/>
      <c r="F449" s="74"/>
      <c r="G449" s="27"/>
      <c r="H449" s="27"/>
      <c r="I449" s="27"/>
      <c r="J449" s="27"/>
      <c r="K449" s="27"/>
      <c r="L449" s="27"/>
      <c r="M449" s="27"/>
      <c r="N449" s="27"/>
    </row>
    <row r="450" ht="15.75" customHeight="1">
      <c r="C450" s="27"/>
      <c r="D450" s="27"/>
      <c r="E450" s="27"/>
      <c r="F450" s="74"/>
      <c r="G450" s="27"/>
      <c r="H450" s="27"/>
      <c r="I450" s="27"/>
      <c r="J450" s="27"/>
      <c r="K450" s="27"/>
      <c r="L450" s="27"/>
      <c r="M450" s="27"/>
      <c r="N450" s="27"/>
    </row>
    <row r="451" ht="15.75" customHeight="1">
      <c r="C451" s="27"/>
      <c r="D451" s="27"/>
      <c r="E451" s="27"/>
      <c r="F451" s="74"/>
      <c r="G451" s="27"/>
      <c r="H451" s="27"/>
      <c r="I451" s="27"/>
      <c r="J451" s="27"/>
      <c r="K451" s="27"/>
      <c r="L451" s="27"/>
      <c r="M451" s="27"/>
      <c r="N451" s="27"/>
    </row>
    <row r="452" ht="15.75" customHeight="1">
      <c r="C452" s="27"/>
      <c r="D452" s="27"/>
      <c r="E452" s="27"/>
      <c r="F452" s="74"/>
      <c r="G452" s="27"/>
      <c r="H452" s="27"/>
      <c r="I452" s="27"/>
      <c r="J452" s="27"/>
      <c r="K452" s="27"/>
      <c r="L452" s="27"/>
      <c r="M452" s="27"/>
      <c r="N452" s="27"/>
    </row>
    <row r="453" ht="15.75" customHeight="1">
      <c r="C453" s="27"/>
      <c r="D453" s="27"/>
      <c r="E453" s="27"/>
      <c r="F453" s="74"/>
      <c r="G453" s="27"/>
      <c r="H453" s="27"/>
      <c r="I453" s="27"/>
      <c r="J453" s="27"/>
      <c r="K453" s="27"/>
      <c r="L453" s="27"/>
      <c r="M453" s="27"/>
      <c r="N453" s="27"/>
    </row>
    <row r="454" ht="15.75" customHeight="1">
      <c r="C454" s="27"/>
      <c r="D454" s="27"/>
      <c r="E454" s="27"/>
      <c r="F454" s="74"/>
      <c r="G454" s="27"/>
      <c r="H454" s="27"/>
      <c r="I454" s="27"/>
      <c r="J454" s="27"/>
      <c r="K454" s="27"/>
      <c r="L454" s="27"/>
      <c r="M454" s="27"/>
      <c r="N454" s="27"/>
    </row>
    <row r="455" ht="15.75" customHeight="1">
      <c r="C455" s="27"/>
      <c r="D455" s="27"/>
      <c r="E455" s="27"/>
      <c r="F455" s="74"/>
      <c r="G455" s="27"/>
      <c r="H455" s="27"/>
      <c r="I455" s="27"/>
      <c r="J455" s="27"/>
      <c r="K455" s="27"/>
      <c r="L455" s="27"/>
      <c r="M455" s="27"/>
      <c r="N455" s="27"/>
    </row>
    <row r="456" ht="15.75" customHeight="1">
      <c r="C456" s="27"/>
      <c r="D456" s="27"/>
      <c r="E456" s="27"/>
      <c r="F456" s="74"/>
      <c r="G456" s="27"/>
      <c r="H456" s="27"/>
      <c r="I456" s="27"/>
      <c r="J456" s="27"/>
      <c r="K456" s="27"/>
      <c r="L456" s="27"/>
      <c r="M456" s="27"/>
      <c r="N456" s="27"/>
    </row>
    <row r="457" ht="15.75" customHeight="1">
      <c r="C457" s="27"/>
      <c r="D457" s="27"/>
      <c r="E457" s="27"/>
      <c r="F457" s="74"/>
      <c r="G457" s="27"/>
      <c r="H457" s="27"/>
      <c r="I457" s="27"/>
      <c r="J457" s="27"/>
      <c r="K457" s="27"/>
      <c r="L457" s="27"/>
      <c r="M457" s="27"/>
      <c r="N457" s="27"/>
    </row>
    <row r="458" ht="15.75" customHeight="1">
      <c r="C458" s="27"/>
      <c r="D458" s="27"/>
      <c r="E458" s="27"/>
      <c r="F458" s="74"/>
      <c r="G458" s="27"/>
      <c r="H458" s="27"/>
      <c r="I458" s="27"/>
      <c r="J458" s="27"/>
      <c r="K458" s="27"/>
      <c r="L458" s="27"/>
      <c r="M458" s="27"/>
      <c r="N458" s="27"/>
    </row>
    <row r="459" ht="15.75" customHeight="1">
      <c r="C459" s="27"/>
      <c r="D459" s="27"/>
      <c r="E459" s="27"/>
      <c r="F459" s="74"/>
      <c r="G459" s="27"/>
      <c r="H459" s="27"/>
      <c r="I459" s="27"/>
      <c r="J459" s="27"/>
      <c r="K459" s="27"/>
      <c r="L459" s="27"/>
      <c r="M459" s="27"/>
      <c r="N459" s="27"/>
    </row>
    <row r="460" ht="15.75" customHeight="1">
      <c r="C460" s="27"/>
      <c r="D460" s="27"/>
      <c r="E460" s="27"/>
      <c r="F460" s="74"/>
      <c r="G460" s="27"/>
      <c r="H460" s="27"/>
      <c r="I460" s="27"/>
      <c r="J460" s="27"/>
      <c r="K460" s="27"/>
      <c r="L460" s="27"/>
      <c r="M460" s="27"/>
      <c r="N460" s="27"/>
    </row>
    <row r="461" ht="15.75" customHeight="1">
      <c r="C461" s="27"/>
      <c r="D461" s="27"/>
      <c r="E461" s="27"/>
      <c r="F461" s="74"/>
      <c r="G461" s="27"/>
      <c r="H461" s="27"/>
      <c r="I461" s="27"/>
      <c r="J461" s="27"/>
      <c r="K461" s="27"/>
      <c r="L461" s="27"/>
      <c r="M461" s="27"/>
      <c r="N461" s="27"/>
    </row>
    <row r="462" ht="15.75" customHeight="1">
      <c r="C462" s="27"/>
      <c r="D462" s="27"/>
      <c r="E462" s="27"/>
      <c r="F462" s="74"/>
      <c r="G462" s="27"/>
      <c r="H462" s="27"/>
      <c r="I462" s="27"/>
      <c r="J462" s="27"/>
      <c r="K462" s="27"/>
      <c r="L462" s="27"/>
      <c r="M462" s="27"/>
      <c r="N462" s="27"/>
    </row>
    <row r="463" ht="15.75" customHeight="1">
      <c r="C463" s="27"/>
      <c r="D463" s="27"/>
      <c r="E463" s="27"/>
      <c r="F463" s="74"/>
      <c r="G463" s="27"/>
      <c r="H463" s="27"/>
      <c r="I463" s="27"/>
      <c r="J463" s="27"/>
      <c r="K463" s="27"/>
      <c r="L463" s="27"/>
      <c r="M463" s="27"/>
      <c r="N463" s="27"/>
    </row>
    <row r="464" ht="15.75" customHeight="1">
      <c r="C464" s="27"/>
      <c r="D464" s="27"/>
      <c r="E464" s="27"/>
      <c r="F464" s="74"/>
      <c r="G464" s="27"/>
      <c r="H464" s="27"/>
      <c r="I464" s="27"/>
      <c r="J464" s="27"/>
      <c r="K464" s="27"/>
      <c r="L464" s="27"/>
      <c r="M464" s="27"/>
      <c r="N464" s="27"/>
    </row>
    <row r="465" ht="15.75" customHeight="1">
      <c r="C465" s="27"/>
      <c r="D465" s="27"/>
      <c r="E465" s="27"/>
      <c r="F465" s="74"/>
      <c r="G465" s="27"/>
      <c r="H465" s="27"/>
      <c r="I465" s="27"/>
      <c r="J465" s="27"/>
      <c r="K465" s="27"/>
      <c r="L465" s="27"/>
      <c r="M465" s="27"/>
      <c r="N465" s="27"/>
    </row>
    <row r="466" ht="15.75" customHeight="1">
      <c r="C466" s="27"/>
      <c r="D466" s="27"/>
      <c r="E466" s="27"/>
      <c r="F466" s="74"/>
      <c r="G466" s="27"/>
      <c r="H466" s="27"/>
      <c r="I466" s="27"/>
      <c r="J466" s="27"/>
      <c r="K466" s="27"/>
      <c r="L466" s="27"/>
      <c r="M466" s="27"/>
      <c r="N466" s="27"/>
    </row>
    <row r="467" ht="15.75" customHeight="1">
      <c r="C467" s="27"/>
      <c r="D467" s="27"/>
      <c r="E467" s="27"/>
      <c r="F467" s="74"/>
      <c r="G467" s="27"/>
      <c r="H467" s="27"/>
      <c r="I467" s="27"/>
      <c r="J467" s="27"/>
      <c r="K467" s="27"/>
      <c r="L467" s="27"/>
      <c r="M467" s="27"/>
      <c r="N467" s="27"/>
    </row>
    <row r="468" ht="15.75" customHeight="1">
      <c r="C468" s="27"/>
      <c r="D468" s="27"/>
      <c r="E468" s="27"/>
      <c r="F468" s="74"/>
      <c r="G468" s="27"/>
      <c r="H468" s="27"/>
      <c r="I468" s="27"/>
      <c r="J468" s="27"/>
      <c r="K468" s="27"/>
      <c r="L468" s="27"/>
      <c r="M468" s="27"/>
      <c r="N468" s="27"/>
    </row>
    <row r="469" ht="15.75" customHeight="1">
      <c r="C469" s="27"/>
      <c r="D469" s="27"/>
      <c r="E469" s="27"/>
      <c r="F469" s="74"/>
      <c r="G469" s="27"/>
      <c r="H469" s="27"/>
      <c r="I469" s="27"/>
      <c r="J469" s="27"/>
      <c r="K469" s="27"/>
      <c r="L469" s="27"/>
      <c r="M469" s="27"/>
      <c r="N469" s="27"/>
    </row>
    <row r="470" ht="15.75" customHeight="1">
      <c r="C470" s="27"/>
      <c r="D470" s="27"/>
      <c r="E470" s="27"/>
      <c r="F470" s="74"/>
      <c r="G470" s="27"/>
      <c r="H470" s="27"/>
      <c r="I470" s="27"/>
      <c r="J470" s="27"/>
      <c r="K470" s="27"/>
      <c r="L470" s="27"/>
      <c r="M470" s="27"/>
      <c r="N470" s="27"/>
    </row>
    <row r="471" ht="15.75" customHeight="1">
      <c r="C471" s="27"/>
      <c r="D471" s="27"/>
      <c r="E471" s="27"/>
      <c r="F471" s="74"/>
      <c r="G471" s="27"/>
      <c r="H471" s="27"/>
      <c r="I471" s="27"/>
      <c r="J471" s="27"/>
      <c r="K471" s="27"/>
      <c r="L471" s="27"/>
      <c r="M471" s="27"/>
      <c r="N471" s="27"/>
    </row>
    <row r="472" ht="15.75" customHeight="1">
      <c r="C472" s="27"/>
      <c r="D472" s="27"/>
      <c r="E472" s="27"/>
      <c r="F472" s="74"/>
      <c r="G472" s="27"/>
      <c r="H472" s="27"/>
      <c r="I472" s="27"/>
      <c r="J472" s="27"/>
      <c r="K472" s="27"/>
      <c r="L472" s="27"/>
      <c r="M472" s="27"/>
      <c r="N472" s="27"/>
    </row>
    <row r="473" ht="15.75" customHeight="1">
      <c r="C473" s="27"/>
      <c r="D473" s="27"/>
      <c r="E473" s="27"/>
      <c r="F473" s="74"/>
      <c r="G473" s="27"/>
      <c r="H473" s="27"/>
      <c r="I473" s="27"/>
      <c r="J473" s="27"/>
      <c r="K473" s="27"/>
      <c r="L473" s="27"/>
      <c r="M473" s="27"/>
      <c r="N473" s="27"/>
    </row>
    <row r="474" ht="15.75" customHeight="1">
      <c r="C474" s="27"/>
      <c r="D474" s="27"/>
      <c r="E474" s="27"/>
      <c r="F474" s="74"/>
      <c r="G474" s="27"/>
      <c r="H474" s="27"/>
      <c r="I474" s="27"/>
      <c r="J474" s="27"/>
      <c r="K474" s="27"/>
      <c r="L474" s="27"/>
      <c r="M474" s="27"/>
      <c r="N474" s="27"/>
    </row>
    <row r="475" ht="15.75" customHeight="1">
      <c r="C475" s="27"/>
      <c r="D475" s="27"/>
      <c r="E475" s="27"/>
      <c r="F475" s="74"/>
      <c r="G475" s="27"/>
      <c r="H475" s="27"/>
      <c r="I475" s="27"/>
      <c r="J475" s="27"/>
      <c r="K475" s="27"/>
      <c r="L475" s="27"/>
      <c r="M475" s="27"/>
      <c r="N475" s="27"/>
    </row>
    <row r="476" ht="15.75" customHeight="1">
      <c r="C476" s="27"/>
      <c r="D476" s="27"/>
      <c r="E476" s="27"/>
      <c r="F476" s="74"/>
      <c r="G476" s="27"/>
      <c r="H476" s="27"/>
      <c r="I476" s="27"/>
      <c r="J476" s="27"/>
      <c r="K476" s="27"/>
      <c r="L476" s="27"/>
      <c r="M476" s="27"/>
      <c r="N476" s="27"/>
    </row>
    <row r="477" ht="15.75" customHeight="1">
      <c r="C477" s="27"/>
      <c r="D477" s="27"/>
      <c r="E477" s="27"/>
      <c r="F477" s="74"/>
      <c r="G477" s="27"/>
      <c r="H477" s="27"/>
      <c r="I477" s="27"/>
      <c r="J477" s="27"/>
      <c r="K477" s="27"/>
      <c r="L477" s="27"/>
      <c r="M477" s="27"/>
      <c r="N477" s="27"/>
    </row>
    <row r="478" ht="15.75" customHeight="1">
      <c r="C478" s="27"/>
      <c r="D478" s="27"/>
      <c r="E478" s="27"/>
      <c r="F478" s="74"/>
      <c r="G478" s="27"/>
      <c r="H478" s="27"/>
      <c r="I478" s="27"/>
      <c r="J478" s="27"/>
      <c r="K478" s="27"/>
      <c r="L478" s="27"/>
      <c r="M478" s="27"/>
      <c r="N478" s="27"/>
    </row>
    <row r="479" ht="15.75" customHeight="1">
      <c r="C479" s="27"/>
      <c r="D479" s="27"/>
      <c r="E479" s="27"/>
      <c r="F479" s="74"/>
      <c r="G479" s="27"/>
      <c r="H479" s="27"/>
      <c r="I479" s="27"/>
      <c r="J479" s="27"/>
      <c r="K479" s="27"/>
      <c r="L479" s="27"/>
      <c r="M479" s="27"/>
      <c r="N479" s="27"/>
    </row>
    <row r="480" ht="15.75" customHeight="1">
      <c r="C480" s="27"/>
      <c r="D480" s="27"/>
      <c r="E480" s="27"/>
      <c r="F480" s="74"/>
      <c r="G480" s="27"/>
      <c r="H480" s="27"/>
      <c r="I480" s="27"/>
      <c r="J480" s="27"/>
      <c r="K480" s="27"/>
      <c r="L480" s="27"/>
      <c r="M480" s="27"/>
      <c r="N480" s="27"/>
    </row>
    <row r="481" ht="15.75" customHeight="1">
      <c r="C481" s="27"/>
      <c r="D481" s="27"/>
      <c r="E481" s="27"/>
      <c r="F481" s="74"/>
      <c r="G481" s="27"/>
      <c r="H481" s="27"/>
      <c r="I481" s="27"/>
      <c r="J481" s="27"/>
      <c r="K481" s="27"/>
      <c r="L481" s="27"/>
      <c r="M481" s="27"/>
      <c r="N481" s="27"/>
    </row>
    <row r="482" ht="15.75" customHeight="1">
      <c r="C482" s="27"/>
      <c r="D482" s="27"/>
      <c r="E482" s="27"/>
      <c r="F482" s="74"/>
      <c r="G482" s="27"/>
      <c r="H482" s="27"/>
      <c r="I482" s="27"/>
      <c r="J482" s="27"/>
      <c r="K482" s="27"/>
      <c r="L482" s="27"/>
      <c r="M482" s="27"/>
      <c r="N482" s="27"/>
    </row>
    <row r="483" ht="15.75" customHeight="1">
      <c r="C483" s="27"/>
      <c r="D483" s="27"/>
      <c r="E483" s="27"/>
      <c r="F483" s="74"/>
      <c r="G483" s="27"/>
      <c r="H483" s="27"/>
      <c r="I483" s="27"/>
      <c r="J483" s="27"/>
      <c r="K483" s="27"/>
      <c r="L483" s="27"/>
      <c r="M483" s="27"/>
      <c r="N483" s="27"/>
    </row>
    <row r="484" ht="15.75" customHeight="1">
      <c r="C484" s="27"/>
      <c r="D484" s="27"/>
      <c r="E484" s="27"/>
      <c r="F484" s="74"/>
      <c r="G484" s="27"/>
      <c r="H484" s="27"/>
      <c r="I484" s="27"/>
      <c r="J484" s="27"/>
      <c r="K484" s="27"/>
      <c r="L484" s="27"/>
      <c r="M484" s="27"/>
      <c r="N484" s="27"/>
    </row>
    <row r="485" ht="15.75" customHeight="1">
      <c r="C485" s="27"/>
      <c r="D485" s="27"/>
      <c r="E485" s="27"/>
      <c r="F485" s="74"/>
      <c r="G485" s="27"/>
      <c r="H485" s="27"/>
      <c r="I485" s="27"/>
      <c r="J485" s="27"/>
      <c r="K485" s="27"/>
      <c r="L485" s="27"/>
      <c r="M485" s="27"/>
      <c r="N485" s="27"/>
    </row>
    <row r="486" ht="15.75" customHeight="1">
      <c r="C486" s="27"/>
      <c r="D486" s="27"/>
      <c r="E486" s="27"/>
      <c r="F486" s="74"/>
      <c r="G486" s="27"/>
      <c r="H486" s="27"/>
      <c r="I486" s="27"/>
      <c r="J486" s="27"/>
      <c r="K486" s="27"/>
      <c r="L486" s="27"/>
      <c r="M486" s="27"/>
      <c r="N486" s="27"/>
    </row>
    <row r="487" ht="15.75" customHeight="1">
      <c r="C487" s="27"/>
      <c r="D487" s="27"/>
      <c r="E487" s="27"/>
      <c r="F487" s="74"/>
      <c r="G487" s="27"/>
      <c r="H487" s="27"/>
      <c r="I487" s="27"/>
      <c r="J487" s="27"/>
      <c r="K487" s="27"/>
      <c r="L487" s="27"/>
      <c r="M487" s="27"/>
      <c r="N487" s="27"/>
    </row>
    <row r="488" ht="15.75" customHeight="1">
      <c r="C488" s="27"/>
      <c r="D488" s="27"/>
      <c r="E488" s="27"/>
      <c r="F488" s="74"/>
      <c r="G488" s="27"/>
      <c r="H488" s="27"/>
      <c r="I488" s="27"/>
      <c r="J488" s="27"/>
      <c r="K488" s="27"/>
      <c r="L488" s="27"/>
      <c r="M488" s="27"/>
      <c r="N488" s="27"/>
    </row>
    <row r="489" ht="15.75" customHeight="1">
      <c r="C489" s="27"/>
      <c r="D489" s="27"/>
      <c r="E489" s="27"/>
      <c r="F489" s="74"/>
      <c r="G489" s="27"/>
      <c r="H489" s="27"/>
      <c r="I489" s="27"/>
      <c r="J489" s="27"/>
      <c r="K489" s="27"/>
      <c r="L489" s="27"/>
      <c r="M489" s="27"/>
      <c r="N489" s="27"/>
    </row>
    <row r="490" ht="15.75" customHeight="1">
      <c r="C490" s="27"/>
      <c r="D490" s="27"/>
      <c r="E490" s="27"/>
      <c r="F490" s="74"/>
      <c r="G490" s="27"/>
      <c r="H490" s="27"/>
      <c r="I490" s="27"/>
      <c r="J490" s="27"/>
      <c r="K490" s="27"/>
      <c r="L490" s="27"/>
      <c r="M490" s="27"/>
      <c r="N490" s="27"/>
    </row>
    <row r="491" ht="15.75" customHeight="1">
      <c r="C491" s="27"/>
      <c r="D491" s="27"/>
      <c r="E491" s="27"/>
      <c r="F491" s="74"/>
      <c r="G491" s="27"/>
      <c r="H491" s="27"/>
      <c r="I491" s="27"/>
      <c r="J491" s="27"/>
      <c r="K491" s="27"/>
      <c r="L491" s="27"/>
      <c r="M491" s="27"/>
      <c r="N491" s="27"/>
    </row>
    <row r="492" ht="15.75" customHeight="1">
      <c r="C492" s="27"/>
      <c r="D492" s="27"/>
      <c r="E492" s="27"/>
      <c r="F492" s="74"/>
      <c r="G492" s="27"/>
      <c r="H492" s="27"/>
      <c r="I492" s="27"/>
      <c r="J492" s="27"/>
      <c r="K492" s="27"/>
      <c r="L492" s="27"/>
      <c r="M492" s="27"/>
      <c r="N492" s="27"/>
    </row>
    <row r="493" ht="15.75" customHeight="1">
      <c r="C493" s="27"/>
      <c r="D493" s="27"/>
      <c r="E493" s="27"/>
      <c r="F493" s="74"/>
      <c r="G493" s="27"/>
      <c r="H493" s="27"/>
      <c r="I493" s="27"/>
      <c r="J493" s="27"/>
      <c r="K493" s="27"/>
      <c r="L493" s="27"/>
      <c r="M493" s="27"/>
      <c r="N493" s="27"/>
    </row>
    <row r="494" ht="15.75" customHeight="1">
      <c r="C494" s="27"/>
      <c r="D494" s="27"/>
      <c r="E494" s="27"/>
      <c r="F494" s="74"/>
      <c r="G494" s="27"/>
      <c r="H494" s="27"/>
      <c r="I494" s="27"/>
      <c r="J494" s="27"/>
      <c r="K494" s="27"/>
      <c r="L494" s="27"/>
      <c r="M494" s="27"/>
      <c r="N494" s="27"/>
    </row>
    <row r="495" ht="15.75" customHeight="1">
      <c r="C495" s="27"/>
      <c r="D495" s="27"/>
      <c r="E495" s="27"/>
      <c r="F495" s="74"/>
      <c r="G495" s="27"/>
      <c r="H495" s="27"/>
      <c r="I495" s="27"/>
      <c r="J495" s="27"/>
      <c r="K495" s="27"/>
      <c r="L495" s="27"/>
      <c r="M495" s="27"/>
      <c r="N495" s="27"/>
    </row>
    <row r="496" ht="15.75" customHeight="1">
      <c r="C496" s="27"/>
      <c r="D496" s="27"/>
      <c r="E496" s="27"/>
      <c r="F496" s="74"/>
      <c r="G496" s="27"/>
      <c r="H496" s="27"/>
      <c r="I496" s="27"/>
      <c r="J496" s="27"/>
      <c r="K496" s="27"/>
      <c r="L496" s="27"/>
      <c r="M496" s="27"/>
      <c r="N496" s="27"/>
    </row>
    <row r="497" ht="15.75" customHeight="1">
      <c r="C497" s="27"/>
      <c r="D497" s="27"/>
      <c r="E497" s="27"/>
      <c r="F497" s="74"/>
      <c r="G497" s="27"/>
      <c r="H497" s="27"/>
      <c r="I497" s="27"/>
      <c r="J497" s="27"/>
      <c r="K497" s="27"/>
      <c r="L497" s="27"/>
      <c r="M497" s="27"/>
      <c r="N497" s="27"/>
    </row>
    <row r="498" ht="15.75" customHeight="1">
      <c r="C498" s="27"/>
      <c r="D498" s="27"/>
      <c r="E498" s="27"/>
      <c r="F498" s="74"/>
      <c r="G498" s="27"/>
      <c r="H498" s="27"/>
      <c r="I498" s="27"/>
      <c r="J498" s="27"/>
      <c r="K498" s="27"/>
      <c r="L498" s="27"/>
      <c r="M498" s="27"/>
      <c r="N498" s="27"/>
    </row>
    <row r="499" ht="15.75" customHeight="1">
      <c r="C499" s="27"/>
      <c r="D499" s="27"/>
      <c r="E499" s="27"/>
      <c r="F499" s="74"/>
      <c r="G499" s="27"/>
      <c r="H499" s="27"/>
      <c r="I499" s="27"/>
      <c r="J499" s="27"/>
      <c r="K499" s="27"/>
      <c r="L499" s="27"/>
      <c r="M499" s="27"/>
      <c r="N499" s="27"/>
    </row>
    <row r="500" ht="15.75" customHeight="1">
      <c r="C500" s="27"/>
      <c r="D500" s="27"/>
      <c r="E500" s="27"/>
      <c r="F500" s="74"/>
      <c r="G500" s="27"/>
      <c r="H500" s="27"/>
      <c r="I500" s="27"/>
      <c r="J500" s="27"/>
      <c r="K500" s="27"/>
      <c r="L500" s="27"/>
      <c r="M500" s="27"/>
      <c r="N500" s="27"/>
    </row>
    <row r="501" ht="15.75" customHeight="1">
      <c r="C501" s="27"/>
      <c r="D501" s="27"/>
      <c r="E501" s="27"/>
      <c r="F501" s="74"/>
      <c r="G501" s="27"/>
      <c r="H501" s="27"/>
      <c r="I501" s="27"/>
      <c r="J501" s="27"/>
      <c r="K501" s="27"/>
      <c r="L501" s="27"/>
      <c r="M501" s="27"/>
      <c r="N501" s="27"/>
    </row>
    <row r="502" ht="15.75" customHeight="1">
      <c r="C502" s="27"/>
      <c r="D502" s="27"/>
      <c r="E502" s="27"/>
      <c r="F502" s="74"/>
      <c r="G502" s="27"/>
      <c r="H502" s="27"/>
      <c r="I502" s="27"/>
      <c r="J502" s="27"/>
      <c r="K502" s="27"/>
      <c r="L502" s="27"/>
      <c r="M502" s="27"/>
      <c r="N502" s="27"/>
    </row>
    <row r="503" ht="15.75" customHeight="1">
      <c r="C503" s="27"/>
      <c r="D503" s="27"/>
      <c r="E503" s="27"/>
      <c r="F503" s="74"/>
      <c r="G503" s="27"/>
      <c r="H503" s="27"/>
      <c r="I503" s="27"/>
      <c r="J503" s="27"/>
      <c r="K503" s="27"/>
      <c r="L503" s="27"/>
      <c r="M503" s="27"/>
      <c r="N503" s="27"/>
    </row>
    <row r="504" ht="15.75" customHeight="1">
      <c r="C504" s="27"/>
      <c r="D504" s="27"/>
      <c r="E504" s="27"/>
      <c r="F504" s="74"/>
      <c r="G504" s="27"/>
      <c r="H504" s="27"/>
      <c r="I504" s="27"/>
      <c r="J504" s="27"/>
      <c r="K504" s="27"/>
      <c r="L504" s="27"/>
      <c r="M504" s="27"/>
      <c r="N504" s="27"/>
    </row>
    <row r="505" ht="15.75" customHeight="1">
      <c r="C505" s="27"/>
      <c r="D505" s="27"/>
      <c r="E505" s="27"/>
      <c r="F505" s="74"/>
      <c r="G505" s="27"/>
      <c r="H505" s="27"/>
      <c r="I505" s="27"/>
      <c r="J505" s="27"/>
      <c r="K505" s="27"/>
      <c r="L505" s="27"/>
      <c r="M505" s="27"/>
      <c r="N505" s="27"/>
    </row>
    <row r="506" ht="15.75" customHeight="1">
      <c r="C506" s="27"/>
      <c r="D506" s="27"/>
      <c r="E506" s="27"/>
      <c r="F506" s="74"/>
      <c r="G506" s="27"/>
      <c r="H506" s="27"/>
      <c r="I506" s="27"/>
      <c r="J506" s="27"/>
      <c r="K506" s="27"/>
      <c r="L506" s="27"/>
      <c r="M506" s="27"/>
      <c r="N506" s="27"/>
    </row>
    <row r="507" ht="15.75" customHeight="1">
      <c r="C507" s="27"/>
      <c r="D507" s="27"/>
      <c r="E507" s="27"/>
      <c r="F507" s="74"/>
      <c r="G507" s="27"/>
      <c r="H507" s="27"/>
      <c r="I507" s="27"/>
      <c r="J507" s="27"/>
      <c r="K507" s="27"/>
      <c r="L507" s="27"/>
      <c r="M507" s="27"/>
      <c r="N507" s="27"/>
    </row>
    <row r="508" ht="15.75" customHeight="1">
      <c r="C508" s="27"/>
      <c r="D508" s="27"/>
      <c r="E508" s="27"/>
      <c r="F508" s="74"/>
      <c r="G508" s="27"/>
      <c r="H508" s="27"/>
      <c r="I508" s="27"/>
      <c r="J508" s="27"/>
      <c r="K508" s="27"/>
      <c r="L508" s="27"/>
      <c r="M508" s="27"/>
      <c r="N508" s="27"/>
    </row>
    <row r="509" ht="15.75" customHeight="1">
      <c r="C509" s="27"/>
      <c r="D509" s="27"/>
      <c r="E509" s="27"/>
      <c r="F509" s="74"/>
      <c r="G509" s="27"/>
      <c r="H509" s="27"/>
      <c r="I509" s="27"/>
      <c r="J509" s="27"/>
      <c r="K509" s="27"/>
      <c r="L509" s="27"/>
      <c r="M509" s="27"/>
      <c r="N509" s="27"/>
    </row>
    <row r="510" ht="15.75" customHeight="1">
      <c r="C510" s="27"/>
      <c r="D510" s="27"/>
      <c r="E510" s="27"/>
      <c r="F510" s="74"/>
      <c r="G510" s="27"/>
      <c r="H510" s="27"/>
      <c r="I510" s="27"/>
      <c r="J510" s="27"/>
      <c r="K510" s="27"/>
      <c r="L510" s="27"/>
      <c r="M510" s="27"/>
      <c r="N510" s="27"/>
    </row>
    <row r="511" ht="15.75" customHeight="1">
      <c r="C511" s="27"/>
      <c r="D511" s="27"/>
      <c r="E511" s="27"/>
      <c r="F511" s="74"/>
      <c r="G511" s="27"/>
      <c r="H511" s="27"/>
      <c r="I511" s="27"/>
      <c r="J511" s="27"/>
      <c r="K511" s="27"/>
      <c r="L511" s="27"/>
      <c r="M511" s="27"/>
      <c r="N511" s="27"/>
    </row>
    <row r="512" ht="15.75" customHeight="1">
      <c r="C512" s="27"/>
      <c r="D512" s="27"/>
      <c r="E512" s="27"/>
      <c r="F512" s="74"/>
      <c r="G512" s="27"/>
      <c r="H512" s="27"/>
      <c r="I512" s="27"/>
      <c r="J512" s="27"/>
      <c r="K512" s="27"/>
      <c r="L512" s="27"/>
      <c r="M512" s="27"/>
      <c r="N512" s="27"/>
    </row>
    <row r="513" ht="15.75" customHeight="1">
      <c r="C513" s="27"/>
      <c r="D513" s="27"/>
      <c r="E513" s="27"/>
      <c r="F513" s="74"/>
      <c r="G513" s="27"/>
      <c r="H513" s="27"/>
      <c r="I513" s="27"/>
      <c r="J513" s="27"/>
      <c r="K513" s="27"/>
      <c r="L513" s="27"/>
      <c r="M513" s="27"/>
      <c r="N513" s="27"/>
    </row>
    <row r="514" ht="15.75" customHeight="1">
      <c r="C514" s="27"/>
      <c r="D514" s="27"/>
      <c r="E514" s="27"/>
      <c r="F514" s="74"/>
      <c r="G514" s="27"/>
      <c r="H514" s="27"/>
      <c r="I514" s="27"/>
      <c r="J514" s="27"/>
      <c r="K514" s="27"/>
      <c r="L514" s="27"/>
      <c r="M514" s="27"/>
      <c r="N514" s="27"/>
    </row>
    <row r="515" ht="15.75" customHeight="1">
      <c r="C515" s="27"/>
      <c r="D515" s="27"/>
      <c r="E515" s="27"/>
      <c r="F515" s="74"/>
      <c r="G515" s="27"/>
      <c r="H515" s="27"/>
      <c r="I515" s="27"/>
      <c r="J515" s="27"/>
      <c r="K515" s="27"/>
      <c r="L515" s="27"/>
      <c r="M515" s="27"/>
      <c r="N515" s="27"/>
    </row>
    <row r="516" ht="15.75" customHeight="1">
      <c r="C516" s="27"/>
      <c r="D516" s="27"/>
      <c r="E516" s="27"/>
      <c r="F516" s="74"/>
      <c r="G516" s="27"/>
      <c r="H516" s="27"/>
      <c r="I516" s="27"/>
      <c r="J516" s="27"/>
      <c r="K516" s="27"/>
      <c r="L516" s="27"/>
      <c r="M516" s="27"/>
      <c r="N516" s="27"/>
    </row>
    <row r="517" ht="15.75" customHeight="1">
      <c r="C517" s="27"/>
      <c r="D517" s="27"/>
      <c r="E517" s="27"/>
      <c r="F517" s="74"/>
      <c r="G517" s="27"/>
      <c r="H517" s="27"/>
      <c r="I517" s="27"/>
      <c r="J517" s="27"/>
      <c r="K517" s="27"/>
      <c r="L517" s="27"/>
      <c r="M517" s="27"/>
      <c r="N517" s="27"/>
    </row>
    <row r="518" ht="15.75" customHeight="1">
      <c r="C518" s="27"/>
      <c r="D518" s="27"/>
      <c r="E518" s="27"/>
      <c r="F518" s="74"/>
      <c r="G518" s="27"/>
      <c r="H518" s="27"/>
      <c r="I518" s="27"/>
      <c r="J518" s="27"/>
      <c r="K518" s="27"/>
      <c r="L518" s="27"/>
      <c r="M518" s="27"/>
      <c r="N518" s="27"/>
    </row>
    <row r="519" ht="15.75" customHeight="1">
      <c r="C519" s="27"/>
      <c r="D519" s="27"/>
      <c r="E519" s="27"/>
      <c r="F519" s="74"/>
      <c r="G519" s="27"/>
      <c r="H519" s="27"/>
      <c r="I519" s="27"/>
      <c r="J519" s="27"/>
      <c r="K519" s="27"/>
      <c r="L519" s="27"/>
      <c r="M519" s="27"/>
      <c r="N519" s="27"/>
    </row>
    <row r="520" ht="15.75" customHeight="1">
      <c r="C520" s="27"/>
      <c r="D520" s="27"/>
      <c r="E520" s="27"/>
      <c r="F520" s="74"/>
      <c r="G520" s="27"/>
      <c r="H520" s="27"/>
      <c r="I520" s="27"/>
      <c r="J520" s="27"/>
      <c r="K520" s="27"/>
      <c r="L520" s="27"/>
      <c r="M520" s="27"/>
      <c r="N520" s="27"/>
    </row>
    <row r="521" ht="15.75" customHeight="1">
      <c r="C521" s="27"/>
      <c r="D521" s="27"/>
      <c r="E521" s="27"/>
      <c r="F521" s="74"/>
      <c r="G521" s="27"/>
      <c r="H521" s="27"/>
      <c r="I521" s="27"/>
      <c r="J521" s="27"/>
      <c r="K521" s="27"/>
      <c r="L521" s="27"/>
      <c r="M521" s="27"/>
      <c r="N521" s="27"/>
    </row>
    <row r="522" ht="15.75" customHeight="1">
      <c r="C522" s="27"/>
      <c r="D522" s="27"/>
      <c r="E522" s="27"/>
      <c r="F522" s="74"/>
      <c r="G522" s="27"/>
      <c r="H522" s="27"/>
      <c r="I522" s="27"/>
      <c r="J522" s="27"/>
      <c r="K522" s="27"/>
      <c r="L522" s="27"/>
      <c r="M522" s="27"/>
      <c r="N522" s="27"/>
    </row>
    <row r="523" ht="15.75" customHeight="1">
      <c r="C523" s="27"/>
      <c r="D523" s="27"/>
      <c r="E523" s="27"/>
      <c r="F523" s="74"/>
      <c r="G523" s="27"/>
      <c r="H523" s="27"/>
      <c r="I523" s="27"/>
      <c r="J523" s="27"/>
      <c r="K523" s="27"/>
      <c r="L523" s="27"/>
      <c r="M523" s="27"/>
      <c r="N523" s="27"/>
    </row>
    <row r="524" ht="15.75" customHeight="1">
      <c r="C524" s="27"/>
      <c r="D524" s="27"/>
      <c r="E524" s="27"/>
      <c r="F524" s="74"/>
      <c r="G524" s="27"/>
      <c r="H524" s="27"/>
      <c r="I524" s="27"/>
      <c r="J524" s="27"/>
      <c r="K524" s="27"/>
      <c r="L524" s="27"/>
      <c r="M524" s="27"/>
      <c r="N524" s="27"/>
    </row>
    <row r="525" ht="15.75" customHeight="1">
      <c r="C525" s="27"/>
      <c r="D525" s="27"/>
      <c r="E525" s="27"/>
      <c r="F525" s="74"/>
      <c r="G525" s="27"/>
      <c r="H525" s="27"/>
      <c r="I525" s="27"/>
      <c r="J525" s="27"/>
      <c r="K525" s="27"/>
      <c r="L525" s="27"/>
      <c r="M525" s="27"/>
      <c r="N525" s="27"/>
    </row>
    <row r="526" ht="15.75" customHeight="1">
      <c r="C526" s="27"/>
      <c r="D526" s="27"/>
      <c r="E526" s="27"/>
      <c r="F526" s="74"/>
      <c r="G526" s="27"/>
      <c r="H526" s="27"/>
      <c r="I526" s="27"/>
      <c r="J526" s="27"/>
      <c r="K526" s="27"/>
      <c r="L526" s="27"/>
      <c r="M526" s="27"/>
      <c r="N526" s="27"/>
    </row>
    <row r="527" ht="15.75" customHeight="1">
      <c r="C527" s="27"/>
      <c r="D527" s="27"/>
      <c r="E527" s="27"/>
      <c r="F527" s="74"/>
      <c r="G527" s="27"/>
      <c r="H527" s="27"/>
      <c r="I527" s="27"/>
      <c r="J527" s="27"/>
      <c r="K527" s="27"/>
      <c r="L527" s="27"/>
      <c r="M527" s="27"/>
      <c r="N527" s="27"/>
    </row>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D2:K2"/>
    <mergeCell ref="A3:A8"/>
    <mergeCell ref="D9:K9"/>
    <mergeCell ref="A10:A15"/>
    <mergeCell ref="D16:K16"/>
    <mergeCell ref="A17:A22"/>
    <mergeCell ref="C30:J30"/>
    <mergeCell ref="A24:A29"/>
    <mergeCell ref="A31:A36"/>
    <mergeCell ref="A38:A43"/>
    <mergeCell ref="A46:A51"/>
    <mergeCell ref="A54:A59"/>
    <mergeCell ref="A62:A67"/>
    <mergeCell ref="D63:H67"/>
    <mergeCell ref="A69:A74"/>
    <mergeCell ref="A77:A82"/>
    <mergeCell ref="A84:A89"/>
    <mergeCell ref="D87:G89"/>
    <mergeCell ref="A91:A96"/>
    <mergeCell ref="A98:A103"/>
    <mergeCell ref="A105:A110"/>
    <mergeCell ref="A112:A117"/>
    <mergeCell ref="A119:A124"/>
    <mergeCell ref="A126:A131"/>
    <mergeCell ref="A133:A138"/>
    <mergeCell ref="A140:A145"/>
    <mergeCell ref="A147:A152"/>
    <mergeCell ref="A154:A160"/>
    <mergeCell ref="A162:A168"/>
    <mergeCell ref="A170:A176"/>
    <mergeCell ref="A178:A184"/>
    <mergeCell ref="A186:A192"/>
    <mergeCell ref="A194:A200"/>
    <mergeCell ref="A202:A208"/>
    <mergeCell ref="A210:A216"/>
    <mergeCell ref="A277:A286"/>
    <mergeCell ref="A288:A294"/>
    <mergeCell ref="A296:A302"/>
    <mergeCell ref="A304:A310"/>
    <mergeCell ref="A312:A318"/>
    <mergeCell ref="A320:A327"/>
    <mergeCell ref="A218:A224"/>
    <mergeCell ref="A226:A232"/>
    <mergeCell ref="A234:A240"/>
    <mergeCell ref="A242:A248"/>
    <mergeCell ref="A250:A256"/>
    <mergeCell ref="A258:A265"/>
    <mergeCell ref="A267:A275"/>
  </mergeCells>
  <dataValidations>
    <dataValidation type="list" allowBlank="1" showErrorMessage="1" sqref="C86 C93 C149:C150 C170:C173 C179:C182 C188:C189 C203 C206 C238:C239 C243:C246 C251:C254 C289:C292 C312:C322 C325:C326">
      <formula1>'Durum Parametreler'!$L$2:$L$40</formula1>
    </dataValidation>
    <dataValidation type="list" allowBlank="1" showErrorMessage="1" sqref="C2:C3 C5:C7 C9:C22 C24:C29 C32:C43 B44:C44 C45:C51 B52:C52 C53:C59 B60:C60 C61:C64 C68:C85 C87:C92 C94:C103 C108:C109 C136:C141 C146:C148 C153:C155 C158:C161 C174:C175 C183:C184 C226:C227 C230:C233 C235:C237 C240">
      <formula1>'Durum Parametreler'!$H$2:$H$28</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29" t="s">
        <v>1320</v>
      </c>
      <c r="K1" s="199" t="s">
        <v>1321</v>
      </c>
      <c r="L1" s="199" t="s">
        <v>1322</v>
      </c>
      <c r="M1" s="199" t="s">
        <v>1323</v>
      </c>
      <c r="N1" s="199" t="s">
        <v>1324</v>
      </c>
      <c r="O1" s="199" t="s">
        <v>57</v>
      </c>
      <c r="P1" s="199" t="s">
        <v>1325</v>
      </c>
      <c r="Q1" s="199" t="s">
        <v>2136</v>
      </c>
    </row>
    <row r="2" ht="15.75" hidden="1" customHeight="1">
      <c r="A2" s="211" t="s">
        <v>21467</v>
      </c>
      <c r="B2" s="211" t="s">
        <v>21468</v>
      </c>
      <c r="C2" s="212" t="s">
        <v>2897</v>
      </c>
      <c r="D2" s="211" t="s">
        <v>1364</v>
      </c>
      <c r="E2" s="213">
        <v>1591.0</v>
      </c>
      <c r="F2" s="213">
        <v>92.0</v>
      </c>
      <c r="G2" s="213">
        <v>25.0</v>
      </c>
      <c r="H2" s="213">
        <v>46.0</v>
      </c>
      <c r="I2" s="213">
        <v>71.0</v>
      </c>
      <c r="J2" s="214">
        <v>0.35</v>
      </c>
      <c r="K2" s="211" t="s">
        <v>21469</v>
      </c>
      <c r="L2" s="211">
        <v>5.452670703E9</v>
      </c>
      <c r="M2" s="211" t="s">
        <v>1350</v>
      </c>
      <c r="N2" s="211" t="s">
        <v>21470</v>
      </c>
      <c r="O2" s="211" t="s">
        <v>21471</v>
      </c>
      <c r="P2" s="211" t="s">
        <v>2137</v>
      </c>
      <c r="Q2" s="230">
        <f>COUNTIF('Hedef Liste Osmaniye'!A:A,A2)</f>
        <v>0</v>
      </c>
    </row>
    <row r="3" ht="15.75" hidden="1" customHeight="1">
      <c r="A3" s="211" t="s">
        <v>20654</v>
      </c>
      <c r="B3" s="211" t="s">
        <v>20655</v>
      </c>
      <c r="C3" s="212" t="s">
        <v>2909</v>
      </c>
      <c r="D3" s="211" t="s">
        <v>1378</v>
      </c>
      <c r="E3" s="213">
        <v>852.0</v>
      </c>
      <c r="F3" s="211"/>
      <c r="G3" s="213">
        <v>0.0</v>
      </c>
      <c r="H3" s="213">
        <v>58.0</v>
      </c>
      <c r="I3" s="213">
        <v>58.0</v>
      </c>
      <c r="J3" s="214">
        <v>0.0</v>
      </c>
      <c r="K3" s="211" t="s">
        <v>20656</v>
      </c>
      <c r="L3" s="211">
        <v>5.550809163E9</v>
      </c>
      <c r="M3" s="211" t="s">
        <v>1350</v>
      </c>
      <c r="N3" s="211" t="s">
        <v>20517</v>
      </c>
      <c r="O3" s="211" t="s">
        <v>20657</v>
      </c>
      <c r="P3" s="211" t="s">
        <v>2137</v>
      </c>
      <c r="Q3" s="230">
        <f>COUNTIF('Hedef Liste Osmaniye'!A:A,A3)</f>
        <v>1</v>
      </c>
    </row>
    <row r="4" ht="15.75" hidden="1" customHeight="1">
      <c r="A4" s="211" t="s">
        <v>20756</v>
      </c>
      <c r="B4" s="211" t="s">
        <v>20757</v>
      </c>
      <c r="C4" s="212" t="s">
        <v>2909</v>
      </c>
      <c r="D4" s="211" t="s">
        <v>1370</v>
      </c>
      <c r="E4" s="213">
        <v>1120.0</v>
      </c>
      <c r="F4" s="211"/>
      <c r="G4" s="213">
        <v>0.0</v>
      </c>
      <c r="H4" s="213">
        <v>13.0</v>
      </c>
      <c r="I4" s="213">
        <v>13.0</v>
      </c>
      <c r="J4" s="214">
        <v>0.0</v>
      </c>
      <c r="K4" s="211" t="s">
        <v>20758</v>
      </c>
      <c r="L4" s="211">
        <v>3.287901131E9</v>
      </c>
      <c r="M4" s="211" t="s">
        <v>1350</v>
      </c>
      <c r="N4" s="211" t="s">
        <v>20528</v>
      </c>
      <c r="O4" s="211" t="s">
        <v>20759</v>
      </c>
      <c r="P4" s="211" t="s">
        <v>2137</v>
      </c>
      <c r="Q4" s="230">
        <f>COUNTIF('Hedef Liste Osmaniye'!A:A,A4)</f>
        <v>1</v>
      </c>
    </row>
    <row r="5" ht="15.75" hidden="1" customHeight="1">
      <c r="A5" s="211" t="s">
        <v>21472</v>
      </c>
      <c r="B5" s="211" t="s">
        <v>20643</v>
      </c>
      <c r="C5" s="212" t="s">
        <v>2909</v>
      </c>
      <c r="D5" s="211" t="s">
        <v>1364</v>
      </c>
      <c r="E5" s="213">
        <v>835.0</v>
      </c>
      <c r="F5" s="211"/>
      <c r="G5" s="213">
        <v>10.0</v>
      </c>
      <c r="H5" s="213">
        <v>17.0</v>
      </c>
      <c r="I5" s="213">
        <v>27.0</v>
      </c>
      <c r="J5" s="214">
        <v>0.37</v>
      </c>
      <c r="K5" s="211" t="s">
        <v>21473</v>
      </c>
      <c r="L5" s="211">
        <v>5.426714319E9</v>
      </c>
      <c r="M5" s="211" t="s">
        <v>1350</v>
      </c>
      <c r="N5" s="211" t="s">
        <v>20517</v>
      </c>
      <c r="O5" s="211" t="s">
        <v>21474</v>
      </c>
      <c r="P5" s="211" t="s">
        <v>2137</v>
      </c>
      <c r="Q5" s="230">
        <f>COUNTIF('Hedef Liste Osmaniye'!A:A,A5)</f>
        <v>0</v>
      </c>
    </row>
    <row r="6" ht="15.75" hidden="1" customHeight="1">
      <c r="A6" s="211" t="s">
        <v>20743</v>
      </c>
      <c r="B6" s="211" t="s">
        <v>20744</v>
      </c>
      <c r="C6" s="212" t="s">
        <v>2897</v>
      </c>
      <c r="D6" s="211" t="s">
        <v>1370</v>
      </c>
      <c r="E6" s="213">
        <v>5013.0</v>
      </c>
      <c r="F6" s="213">
        <v>113.0</v>
      </c>
      <c r="G6" s="213">
        <v>3.0</v>
      </c>
      <c r="H6" s="213">
        <v>3.0</v>
      </c>
      <c r="I6" s="213">
        <v>6.0</v>
      </c>
      <c r="J6" s="214">
        <v>0.5</v>
      </c>
      <c r="K6" s="211" t="s">
        <v>20741</v>
      </c>
      <c r="L6" s="211">
        <v>3.28802075E9</v>
      </c>
      <c r="M6" s="211" t="s">
        <v>1350</v>
      </c>
      <c r="N6" s="211" t="s">
        <v>20535</v>
      </c>
      <c r="O6" s="211" t="s">
        <v>20745</v>
      </c>
      <c r="P6" s="211" t="s">
        <v>2137</v>
      </c>
      <c r="Q6" s="230">
        <f>COUNTIF('Hedef Liste Osmaniye'!A:A,A6)</f>
        <v>1</v>
      </c>
    </row>
    <row r="7" ht="15.75" hidden="1" customHeight="1">
      <c r="A7" s="211" t="s">
        <v>7169</v>
      </c>
      <c r="B7" s="211" t="s">
        <v>7170</v>
      </c>
      <c r="C7" s="212" t="s">
        <v>2897</v>
      </c>
      <c r="D7" s="211" t="s">
        <v>1443</v>
      </c>
      <c r="E7" s="213">
        <v>587.0</v>
      </c>
      <c r="F7" s="213">
        <v>57.0</v>
      </c>
      <c r="G7" s="213">
        <v>3.0</v>
      </c>
      <c r="H7" s="213">
        <v>14.0</v>
      </c>
      <c r="I7" s="213">
        <v>17.0</v>
      </c>
      <c r="J7" s="214">
        <v>0.18</v>
      </c>
      <c r="K7" s="211" t="s">
        <v>20574</v>
      </c>
      <c r="L7" s="211">
        <v>3.28813888E9</v>
      </c>
      <c r="M7" s="211" t="s">
        <v>1350</v>
      </c>
      <c r="N7" s="211" t="s">
        <v>2128</v>
      </c>
      <c r="O7" s="211" t="s">
        <v>7173</v>
      </c>
      <c r="P7" s="211" t="s">
        <v>2137</v>
      </c>
      <c r="Q7" s="230">
        <f>COUNTIF('Hedef Liste Osmaniye'!A:A,A7)</f>
        <v>1</v>
      </c>
    </row>
    <row r="8" ht="15.75" hidden="1" customHeight="1">
      <c r="A8" s="211" t="s">
        <v>20761</v>
      </c>
      <c r="B8" s="211" t="s">
        <v>20762</v>
      </c>
      <c r="C8" s="212" t="s">
        <v>2897</v>
      </c>
      <c r="D8" s="211" t="s">
        <v>1370</v>
      </c>
      <c r="E8" s="213">
        <v>494.0</v>
      </c>
      <c r="F8" s="211"/>
      <c r="G8" s="213">
        <v>0.0</v>
      </c>
      <c r="H8" s="213">
        <v>45.0</v>
      </c>
      <c r="I8" s="213">
        <v>45.0</v>
      </c>
      <c r="J8" s="214">
        <v>0.0</v>
      </c>
      <c r="K8" s="211" t="s">
        <v>20758</v>
      </c>
      <c r="L8" s="211">
        <v>3.288123131E9</v>
      </c>
      <c r="M8" s="211" t="s">
        <v>1350</v>
      </c>
      <c r="N8" s="211" t="s">
        <v>5525</v>
      </c>
      <c r="O8" s="211" t="s">
        <v>20763</v>
      </c>
      <c r="P8" s="211" t="s">
        <v>2137</v>
      </c>
      <c r="Q8" s="230">
        <f>COUNTIF('Hedef Liste Osmaniye'!A:A,A8)</f>
        <v>1</v>
      </c>
    </row>
    <row r="9" ht="15.75" hidden="1" customHeight="1">
      <c r="A9" s="211" t="s">
        <v>21475</v>
      </c>
      <c r="B9" s="211" t="s">
        <v>21476</v>
      </c>
      <c r="C9" s="212" t="s">
        <v>2897</v>
      </c>
      <c r="D9" s="211" t="s">
        <v>1378</v>
      </c>
      <c r="E9" s="213">
        <v>2930.0</v>
      </c>
      <c r="F9" s="213">
        <v>67.0</v>
      </c>
      <c r="G9" s="213">
        <v>6.0</v>
      </c>
      <c r="H9" s="213">
        <v>1.0</v>
      </c>
      <c r="I9" s="213">
        <v>7.0</v>
      </c>
      <c r="J9" s="214">
        <v>0.86</v>
      </c>
      <c r="K9" s="211" t="s">
        <v>21477</v>
      </c>
      <c r="L9" s="211">
        <v>3.288125051E9</v>
      </c>
      <c r="M9" s="211" t="s">
        <v>1350</v>
      </c>
      <c r="N9" s="211" t="s">
        <v>20606</v>
      </c>
      <c r="O9" s="211" t="s">
        <v>21478</v>
      </c>
      <c r="P9" s="211" t="s">
        <v>2137</v>
      </c>
      <c r="Q9" s="230">
        <f>COUNTIF('Hedef Liste Osmaniye'!A:A,A9)</f>
        <v>0</v>
      </c>
    </row>
    <row r="10" ht="15.75" hidden="1" customHeight="1">
      <c r="A10" s="211" t="s">
        <v>7184</v>
      </c>
      <c r="B10" s="211" t="s">
        <v>7185</v>
      </c>
      <c r="C10" s="212" t="s">
        <v>2897</v>
      </c>
      <c r="D10" s="211" t="s">
        <v>1767</v>
      </c>
      <c r="E10" s="213">
        <v>2741.0</v>
      </c>
      <c r="F10" s="213">
        <v>101.0</v>
      </c>
      <c r="G10" s="213">
        <v>9.0</v>
      </c>
      <c r="H10" s="213">
        <v>35.0</v>
      </c>
      <c r="I10" s="213">
        <v>44.0</v>
      </c>
      <c r="J10" s="214">
        <v>0.2</v>
      </c>
      <c r="K10" s="211" t="s">
        <v>20782</v>
      </c>
      <c r="L10" s="211">
        <v>5.32162628E9</v>
      </c>
      <c r="M10" s="211" t="s">
        <v>1350</v>
      </c>
      <c r="N10" s="211" t="s">
        <v>20528</v>
      </c>
      <c r="O10" s="211" t="s">
        <v>20783</v>
      </c>
      <c r="P10" s="211" t="s">
        <v>2137</v>
      </c>
      <c r="Q10" s="230">
        <f>COUNTIF('Hedef Liste Osmaniye'!A:A,A10)</f>
        <v>1</v>
      </c>
    </row>
    <row r="11" ht="15.75" hidden="1" customHeight="1">
      <c r="A11" s="211" t="s">
        <v>21479</v>
      </c>
      <c r="B11" s="211" t="s">
        <v>21480</v>
      </c>
      <c r="C11" s="212" t="s">
        <v>2897</v>
      </c>
      <c r="D11" s="211" t="s">
        <v>1364</v>
      </c>
      <c r="E11" s="213">
        <v>1037.0</v>
      </c>
      <c r="F11" s="213">
        <v>25.0</v>
      </c>
      <c r="G11" s="213">
        <v>62.0</v>
      </c>
      <c r="H11" s="213">
        <v>3.0</v>
      </c>
      <c r="I11" s="213">
        <v>65.0</v>
      </c>
      <c r="J11" s="214">
        <v>0.95</v>
      </c>
      <c r="K11" s="211" t="s">
        <v>2216</v>
      </c>
      <c r="L11" s="211">
        <v>5.466200545E9</v>
      </c>
      <c r="M11" s="211" t="s">
        <v>1350</v>
      </c>
      <c r="N11" s="211" t="s">
        <v>20584</v>
      </c>
      <c r="O11" s="211" t="s">
        <v>21481</v>
      </c>
      <c r="P11" s="211" t="s">
        <v>2165</v>
      </c>
      <c r="Q11" s="230">
        <f>COUNTIF('Hedef Liste Osmaniye'!A:A,A11)</f>
        <v>0</v>
      </c>
    </row>
    <row r="12" ht="15.75" hidden="1" customHeight="1">
      <c r="A12" s="211" t="s">
        <v>21482</v>
      </c>
      <c r="B12" s="211" t="s">
        <v>21483</v>
      </c>
      <c r="C12" s="212" t="s">
        <v>2897</v>
      </c>
      <c r="D12" s="211" t="s">
        <v>1364</v>
      </c>
      <c r="E12" s="213">
        <v>1715.0</v>
      </c>
      <c r="F12" s="213">
        <v>90.0</v>
      </c>
      <c r="G12" s="213">
        <v>87.0</v>
      </c>
      <c r="H12" s="213">
        <v>8.0</v>
      </c>
      <c r="I12" s="213">
        <v>95.0</v>
      </c>
      <c r="J12" s="214">
        <v>0.92</v>
      </c>
      <c r="K12" s="211" t="s">
        <v>2216</v>
      </c>
      <c r="L12" s="211">
        <v>5.466202025E9</v>
      </c>
      <c r="M12" s="211" t="s">
        <v>1350</v>
      </c>
      <c r="N12" s="211" t="s">
        <v>20517</v>
      </c>
      <c r="O12" s="211" t="s">
        <v>21484</v>
      </c>
      <c r="P12" s="211" t="s">
        <v>2165</v>
      </c>
      <c r="Q12" s="230">
        <f>COUNTIF('Hedef Liste Osmaniye'!A:A,A12)</f>
        <v>0</v>
      </c>
    </row>
    <row r="13" ht="15.75" hidden="1" customHeight="1">
      <c r="A13" s="211" t="s">
        <v>20793</v>
      </c>
      <c r="B13" s="211" t="s">
        <v>20794</v>
      </c>
      <c r="C13" s="212" t="s">
        <v>2897</v>
      </c>
      <c r="D13" s="211" t="s">
        <v>2199</v>
      </c>
      <c r="E13" s="213">
        <v>1102.0</v>
      </c>
      <c r="F13" s="213">
        <v>44.0</v>
      </c>
      <c r="G13" s="213">
        <v>0.0</v>
      </c>
      <c r="H13" s="213">
        <v>27.0</v>
      </c>
      <c r="I13" s="213">
        <v>27.0</v>
      </c>
      <c r="J13" s="214">
        <v>0.0</v>
      </c>
      <c r="K13" s="211" t="s">
        <v>20795</v>
      </c>
      <c r="L13" s="211">
        <v>5.304729081E9</v>
      </c>
      <c r="M13" s="211" t="s">
        <v>20511</v>
      </c>
      <c r="N13" s="211" t="s">
        <v>20523</v>
      </c>
      <c r="O13" s="211" t="s">
        <v>20796</v>
      </c>
      <c r="P13" s="211" t="s">
        <v>2137</v>
      </c>
      <c r="Q13" s="230">
        <f>COUNTIF('Hedef Liste Osmaniye'!A:A,A13)</f>
        <v>1</v>
      </c>
    </row>
    <row r="14" ht="15.75" hidden="1" customHeight="1">
      <c r="A14" s="211" t="s">
        <v>7279</v>
      </c>
      <c r="B14" s="211" t="s">
        <v>7280</v>
      </c>
      <c r="C14" s="212" t="s">
        <v>2897</v>
      </c>
      <c r="D14" s="211" t="s">
        <v>1827</v>
      </c>
      <c r="E14" s="213">
        <v>430.0</v>
      </c>
      <c r="F14" s="211"/>
      <c r="G14" s="213">
        <v>5.0</v>
      </c>
      <c r="H14" s="213">
        <v>17.0</v>
      </c>
      <c r="I14" s="213">
        <v>22.0</v>
      </c>
      <c r="J14" s="214">
        <v>0.23</v>
      </c>
      <c r="K14" s="211" t="s">
        <v>20694</v>
      </c>
      <c r="L14" s="211">
        <v>5.467171764E9</v>
      </c>
      <c r="M14" s="211" t="s">
        <v>1350</v>
      </c>
      <c r="N14" s="211" t="s">
        <v>20535</v>
      </c>
      <c r="O14" s="211" t="s">
        <v>7283</v>
      </c>
      <c r="P14" s="211" t="s">
        <v>2137</v>
      </c>
      <c r="Q14" s="230">
        <f>COUNTIF('Hedef Liste Osmaniye'!A:A,A14)</f>
        <v>1</v>
      </c>
    </row>
    <row r="15" ht="15.75" hidden="1" customHeight="1">
      <c r="A15" s="211" t="s">
        <v>7294</v>
      </c>
      <c r="B15" s="211" t="s">
        <v>7295</v>
      </c>
      <c r="C15" s="212" t="s">
        <v>2897</v>
      </c>
      <c r="D15" s="211" t="s">
        <v>1364</v>
      </c>
      <c r="E15" s="213">
        <v>315.0</v>
      </c>
      <c r="F15" s="213">
        <v>22.0</v>
      </c>
      <c r="G15" s="213">
        <v>9.0</v>
      </c>
      <c r="H15" s="213">
        <v>1.0</v>
      </c>
      <c r="I15" s="213">
        <v>10.0</v>
      </c>
      <c r="J15" s="214">
        <v>0.9</v>
      </c>
      <c r="K15" s="211" t="s">
        <v>20696</v>
      </c>
      <c r="L15" s="211">
        <v>5.541361772E9</v>
      </c>
      <c r="M15" s="211" t="s">
        <v>1350</v>
      </c>
      <c r="N15" s="211" t="s">
        <v>20697</v>
      </c>
      <c r="O15" s="211" t="s">
        <v>7298</v>
      </c>
      <c r="P15" s="211" t="s">
        <v>2137</v>
      </c>
      <c r="Q15" s="230">
        <f>COUNTIF('Hedef Liste Osmaniye'!A:A,A15)</f>
        <v>1</v>
      </c>
    </row>
    <row r="16" ht="15.75" hidden="1" customHeight="1">
      <c r="A16" s="211" t="s">
        <v>7226</v>
      </c>
      <c r="B16" s="211" t="s">
        <v>21485</v>
      </c>
      <c r="C16" s="212" t="s">
        <v>2897</v>
      </c>
      <c r="D16" s="211" t="s">
        <v>1507</v>
      </c>
      <c r="E16" s="213">
        <v>1216.0</v>
      </c>
      <c r="F16" s="213">
        <v>59.0</v>
      </c>
      <c r="G16" s="213">
        <v>15.0</v>
      </c>
      <c r="H16" s="213">
        <v>26.0</v>
      </c>
      <c r="I16" s="213">
        <v>41.0</v>
      </c>
      <c r="J16" s="214">
        <v>0.37</v>
      </c>
      <c r="K16" s="211" t="s">
        <v>20573</v>
      </c>
      <c r="L16" s="211">
        <v>5.531914745E9</v>
      </c>
      <c r="M16" s="211" t="s">
        <v>1350</v>
      </c>
      <c r="N16" s="211" t="s">
        <v>20535</v>
      </c>
      <c r="O16" s="211" t="s">
        <v>7230</v>
      </c>
      <c r="P16" s="211" t="s">
        <v>2137</v>
      </c>
      <c r="Q16" s="230">
        <f>COUNTIF('Hedef Liste Osmaniye'!A:A,A16)</f>
        <v>1</v>
      </c>
    </row>
    <row r="17" ht="15.75" hidden="1" customHeight="1">
      <c r="A17" s="211" t="s">
        <v>20842</v>
      </c>
      <c r="B17" s="211" t="s">
        <v>20843</v>
      </c>
      <c r="C17" s="212" t="s">
        <v>2897</v>
      </c>
      <c r="D17" s="211" t="s">
        <v>1385</v>
      </c>
      <c r="E17" s="213">
        <v>2612.0</v>
      </c>
      <c r="F17" s="213">
        <v>139.0</v>
      </c>
      <c r="G17" s="213">
        <v>0.0</v>
      </c>
      <c r="H17" s="213">
        <v>21.0</v>
      </c>
      <c r="I17" s="213">
        <v>21.0</v>
      </c>
      <c r="J17" s="214">
        <v>0.0</v>
      </c>
      <c r="K17" s="211" t="s">
        <v>20844</v>
      </c>
      <c r="L17" s="211">
        <v>5.315710907E9</v>
      </c>
      <c r="M17" s="211" t="s">
        <v>20561</v>
      </c>
      <c r="N17" s="211" t="s">
        <v>4501</v>
      </c>
      <c r="O17" s="211" t="s">
        <v>20845</v>
      </c>
      <c r="P17" s="211" t="s">
        <v>2137</v>
      </c>
      <c r="Q17" s="230">
        <f>COUNTIF('Hedef Liste Osmaniye'!A:A,A17)</f>
        <v>1</v>
      </c>
    </row>
    <row r="18" ht="15.75" hidden="1" customHeight="1">
      <c r="A18" s="211" t="s">
        <v>21486</v>
      </c>
      <c r="B18" s="211" t="s">
        <v>21487</v>
      </c>
      <c r="C18" s="212" t="s">
        <v>2897</v>
      </c>
      <c r="D18" s="211" t="s">
        <v>1364</v>
      </c>
      <c r="E18" s="213">
        <v>2236.0</v>
      </c>
      <c r="F18" s="213">
        <v>78.0</v>
      </c>
      <c r="G18" s="213">
        <v>51.0</v>
      </c>
      <c r="H18" s="213">
        <v>7.0</v>
      </c>
      <c r="I18" s="213">
        <v>58.0</v>
      </c>
      <c r="J18" s="214">
        <v>0.88</v>
      </c>
      <c r="K18" s="211" t="s">
        <v>2216</v>
      </c>
      <c r="L18" s="211">
        <v>5.468765876E9</v>
      </c>
      <c r="M18" s="211" t="s">
        <v>20561</v>
      </c>
      <c r="N18" s="211" t="s">
        <v>20562</v>
      </c>
      <c r="O18" s="211" t="s">
        <v>21488</v>
      </c>
      <c r="P18" s="211" t="s">
        <v>2165</v>
      </c>
      <c r="Q18" s="230">
        <f>COUNTIF('Hedef Liste Osmaniye'!A:A,A18)</f>
        <v>0</v>
      </c>
    </row>
    <row r="19" ht="15.75" hidden="1" customHeight="1">
      <c r="A19" s="211" t="s">
        <v>21489</v>
      </c>
      <c r="B19" s="211" t="s">
        <v>21490</v>
      </c>
      <c r="C19" s="212" t="s">
        <v>2897</v>
      </c>
      <c r="D19" s="211" t="s">
        <v>1364</v>
      </c>
      <c r="E19" s="213">
        <v>440.0</v>
      </c>
      <c r="F19" s="213">
        <v>39.0</v>
      </c>
      <c r="G19" s="213">
        <v>57.0</v>
      </c>
      <c r="H19" s="213">
        <v>5.0</v>
      </c>
      <c r="I19" s="213">
        <v>62.0</v>
      </c>
      <c r="J19" s="214">
        <v>0.92</v>
      </c>
      <c r="K19" s="211" t="s">
        <v>2216</v>
      </c>
      <c r="L19" s="211">
        <v>5.427245393E9</v>
      </c>
      <c r="M19" s="211" t="s">
        <v>1350</v>
      </c>
      <c r="N19" s="211" t="s">
        <v>20606</v>
      </c>
      <c r="O19" s="211" t="s">
        <v>21491</v>
      </c>
      <c r="P19" s="211" t="s">
        <v>2165</v>
      </c>
      <c r="Q19" s="230">
        <f>COUNTIF('Hedef Liste Osmaniye'!A:A,A19)</f>
        <v>0</v>
      </c>
    </row>
    <row r="20" ht="15.75" hidden="1" customHeight="1">
      <c r="A20" s="211" t="s">
        <v>21492</v>
      </c>
      <c r="B20" s="211" t="s">
        <v>21493</v>
      </c>
      <c r="C20" s="212" t="s">
        <v>2897</v>
      </c>
      <c r="D20" s="211" t="s">
        <v>1577</v>
      </c>
      <c r="E20" s="213">
        <v>2294.0</v>
      </c>
      <c r="F20" s="213">
        <v>75.0</v>
      </c>
      <c r="G20" s="213">
        <v>70.0</v>
      </c>
      <c r="H20" s="213">
        <v>15.0</v>
      </c>
      <c r="I20" s="213">
        <v>85.0</v>
      </c>
      <c r="J20" s="214">
        <v>0.82</v>
      </c>
      <c r="K20" s="211" t="s">
        <v>2186</v>
      </c>
      <c r="L20" s="211">
        <v>3.287188989E9</v>
      </c>
      <c r="M20" s="211" t="s">
        <v>20511</v>
      </c>
      <c r="N20" s="211" t="s">
        <v>20523</v>
      </c>
      <c r="O20" s="211" t="s">
        <v>21494</v>
      </c>
      <c r="P20" s="211" t="s">
        <v>2165</v>
      </c>
      <c r="Q20" s="230">
        <f>COUNTIF('Hedef Liste Osmaniye'!A:A,A20)</f>
        <v>0</v>
      </c>
    </row>
    <row r="21" ht="15.75" hidden="1" customHeight="1">
      <c r="A21" s="211" t="s">
        <v>20637</v>
      </c>
      <c r="B21" s="211" t="s">
        <v>20638</v>
      </c>
      <c r="C21" s="212" t="s">
        <v>2897</v>
      </c>
      <c r="D21" s="211" t="s">
        <v>1364</v>
      </c>
      <c r="E21" s="213">
        <v>2752.0</v>
      </c>
      <c r="F21" s="213">
        <v>125.0</v>
      </c>
      <c r="G21" s="213">
        <v>9.0</v>
      </c>
      <c r="H21" s="213">
        <v>34.0</v>
      </c>
      <c r="I21" s="213">
        <v>43.0</v>
      </c>
      <c r="J21" s="214">
        <v>0.21</v>
      </c>
      <c r="K21" s="211" t="s">
        <v>20639</v>
      </c>
      <c r="L21" s="211">
        <v>3.288261304E9</v>
      </c>
      <c r="M21" s="211" t="s">
        <v>1350</v>
      </c>
      <c r="N21" s="211" t="s">
        <v>20640</v>
      </c>
      <c r="O21" s="211" t="s">
        <v>20641</v>
      </c>
      <c r="P21" s="211" t="s">
        <v>2137</v>
      </c>
      <c r="Q21" s="230">
        <f>COUNTIF('Hedef Liste Osmaniye'!A:A,A21)</f>
        <v>1</v>
      </c>
    </row>
    <row r="22" ht="15.75" hidden="1" customHeight="1">
      <c r="A22" s="211" t="s">
        <v>7263</v>
      </c>
      <c r="B22" s="211" t="s">
        <v>7264</v>
      </c>
      <c r="C22" s="212" t="s">
        <v>2897</v>
      </c>
      <c r="D22" s="211" t="s">
        <v>1577</v>
      </c>
      <c r="E22" s="213">
        <v>5242.0</v>
      </c>
      <c r="F22" s="213">
        <v>338.0</v>
      </c>
      <c r="G22" s="213">
        <v>10.0</v>
      </c>
      <c r="H22" s="213">
        <v>79.0</v>
      </c>
      <c r="I22" s="213">
        <v>89.0</v>
      </c>
      <c r="J22" s="214">
        <v>0.11</v>
      </c>
      <c r="K22" s="211" t="s">
        <v>20784</v>
      </c>
      <c r="L22" s="211">
        <v>3.28825101E9</v>
      </c>
      <c r="M22" s="211" t="s">
        <v>1350</v>
      </c>
      <c r="N22" s="211" t="s">
        <v>5525</v>
      </c>
      <c r="O22" s="211" t="s">
        <v>7267</v>
      </c>
      <c r="P22" s="211" t="s">
        <v>2137</v>
      </c>
      <c r="Q22" s="230">
        <f>COUNTIF('Hedef Liste Osmaniye'!A:A,A22)</f>
        <v>1</v>
      </c>
    </row>
    <row r="23" ht="15.75" hidden="1" customHeight="1">
      <c r="A23" s="211" t="s">
        <v>7284</v>
      </c>
      <c r="B23" s="211" t="s">
        <v>7285</v>
      </c>
      <c r="C23" s="212" t="s">
        <v>2897</v>
      </c>
      <c r="D23" s="211" t="s">
        <v>1348</v>
      </c>
      <c r="E23" s="213">
        <v>1055.0</v>
      </c>
      <c r="F23" s="213">
        <v>20.0</v>
      </c>
      <c r="G23" s="213">
        <v>0.0</v>
      </c>
      <c r="H23" s="213">
        <v>25.0</v>
      </c>
      <c r="I23" s="213">
        <v>25.0</v>
      </c>
      <c r="J23" s="214">
        <v>0.0</v>
      </c>
      <c r="K23" s="211" t="s">
        <v>20580</v>
      </c>
      <c r="L23" s="211">
        <v>3.288129595E9</v>
      </c>
      <c r="M23" s="211" t="s">
        <v>1350</v>
      </c>
      <c r="N23" s="211" t="s">
        <v>20517</v>
      </c>
      <c r="O23" s="211" t="s">
        <v>7287</v>
      </c>
      <c r="P23" s="211" t="s">
        <v>2137</v>
      </c>
      <c r="Q23" s="230">
        <f>COUNTIF('Hedef Liste Osmaniye'!A:A,A23)</f>
        <v>1</v>
      </c>
    </row>
    <row r="24" ht="15.75" hidden="1" customHeight="1">
      <c r="A24" s="211" t="s">
        <v>20835</v>
      </c>
      <c r="B24" s="211" t="s">
        <v>20836</v>
      </c>
      <c r="C24" s="212" t="s">
        <v>2897</v>
      </c>
      <c r="D24" s="211" t="s">
        <v>1378</v>
      </c>
      <c r="E24" s="213">
        <v>1732.0</v>
      </c>
      <c r="F24" s="213">
        <v>144.0</v>
      </c>
      <c r="G24" s="213">
        <v>0.0</v>
      </c>
      <c r="H24" s="213">
        <v>37.0</v>
      </c>
      <c r="I24" s="213">
        <v>37.0</v>
      </c>
      <c r="J24" s="214">
        <v>0.0</v>
      </c>
      <c r="K24" s="211" t="s">
        <v>20837</v>
      </c>
      <c r="L24" s="211">
        <v>5.434436315E9</v>
      </c>
      <c r="M24" s="211" t="s">
        <v>1350</v>
      </c>
      <c r="N24" s="211" t="s">
        <v>20528</v>
      </c>
      <c r="O24" s="211" t="s">
        <v>20838</v>
      </c>
      <c r="P24" s="211" t="s">
        <v>2137</v>
      </c>
      <c r="Q24" s="230">
        <f>COUNTIF('Hedef Liste Osmaniye'!A:A,A24)</f>
        <v>1</v>
      </c>
    </row>
    <row r="25" ht="15.75" hidden="1" customHeight="1">
      <c r="A25" s="211" t="s">
        <v>20714</v>
      </c>
      <c r="B25" s="211" t="s">
        <v>20715</v>
      </c>
      <c r="C25" s="212" t="s">
        <v>2897</v>
      </c>
      <c r="D25" s="211" t="s">
        <v>1378</v>
      </c>
      <c r="E25" s="213">
        <v>253.0</v>
      </c>
      <c r="F25" s="213">
        <v>17.0</v>
      </c>
      <c r="G25" s="213">
        <v>0.0</v>
      </c>
      <c r="H25" s="213">
        <v>19.0</v>
      </c>
      <c r="I25" s="213">
        <v>19.0</v>
      </c>
      <c r="J25" s="214">
        <v>0.0</v>
      </c>
      <c r="K25" s="211" t="s">
        <v>20716</v>
      </c>
      <c r="L25" s="211">
        <v>5.433926711E9</v>
      </c>
      <c r="M25" s="211" t="s">
        <v>20717</v>
      </c>
      <c r="N25" s="211" t="s">
        <v>20718</v>
      </c>
      <c r="O25" s="211" t="s">
        <v>20719</v>
      </c>
      <c r="P25" s="211" t="s">
        <v>2137</v>
      </c>
      <c r="Q25" s="230">
        <f>COUNTIF('Hedef Liste Osmaniye'!A:A,A25)</f>
        <v>1</v>
      </c>
    </row>
    <row r="26" ht="15.75" hidden="1" customHeight="1">
      <c r="A26" s="211" t="s">
        <v>7158</v>
      </c>
      <c r="B26" s="211" t="s">
        <v>7159</v>
      </c>
      <c r="C26" s="212" t="s">
        <v>2897</v>
      </c>
      <c r="D26" s="211" t="s">
        <v>1370</v>
      </c>
      <c r="E26" s="213">
        <v>5401.0</v>
      </c>
      <c r="F26" s="213">
        <v>137.0</v>
      </c>
      <c r="G26" s="213">
        <v>5.0</v>
      </c>
      <c r="H26" s="213">
        <v>3.0</v>
      </c>
      <c r="I26" s="213">
        <v>8.0</v>
      </c>
      <c r="J26" s="214">
        <v>0.63</v>
      </c>
      <c r="K26" s="211" t="s">
        <v>20741</v>
      </c>
      <c r="L26" s="211">
        <v>5.41223188E8</v>
      </c>
      <c r="M26" s="211" t="s">
        <v>1350</v>
      </c>
      <c r="N26" s="211" t="s">
        <v>20517</v>
      </c>
      <c r="O26" s="211" t="s">
        <v>7163</v>
      </c>
      <c r="P26" s="211" t="s">
        <v>2137</v>
      </c>
      <c r="Q26" s="230">
        <f>COUNTIF('Hedef Liste Osmaniye'!A:A,A26)</f>
        <v>1</v>
      </c>
    </row>
    <row r="27" ht="15.75" hidden="1" customHeight="1">
      <c r="A27" s="211" t="s">
        <v>7122</v>
      </c>
      <c r="B27" s="211" t="s">
        <v>7123</v>
      </c>
      <c r="C27" s="212" t="s">
        <v>2897</v>
      </c>
      <c r="D27" s="211" t="s">
        <v>1507</v>
      </c>
      <c r="E27" s="213">
        <v>119.0</v>
      </c>
      <c r="F27" s="213">
        <v>16.0</v>
      </c>
      <c r="G27" s="213">
        <v>0.0</v>
      </c>
      <c r="H27" s="213">
        <v>15.0</v>
      </c>
      <c r="I27" s="213">
        <v>15.0</v>
      </c>
      <c r="J27" s="214">
        <v>0.0</v>
      </c>
      <c r="K27" s="211" t="s">
        <v>20736</v>
      </c>
      <c r="L27" s="211">
        <v>5.455054038E9</v>
      </c>
      <c r="M27" s="211" t="s">
        <v>1350</v>
      </c>
      <c r="N27" s="211" t="s">
        <v>21495</v>
      </c>
      <c r="O27" s="211" t="s">
        <v>7125</v>
      </c>
      <c r="P27" s="211" t="s">
        <v>2137</v>
      </c>
      <c r="Q27" s="230">
        <f>COUNTIF('Hedef Liste Osmaniye'!A:A,A27)</f>
        <v>1</v>
      </c>
    </row>
    <row r="28" ht="15.75" hidden="1" customHeight="1">
      <c r="A28" s="211" t="s">
        <v>20728</v>
      </c>
      <c r="B28" s="211" t="s">
        <v>20729</v>
      </c>
      <c r="C28" s="212" t="s">
        <v>2897</v>
      </c>
      <c r="D28" s="211" t="s">
        <v>1507</v>
      </c>
      <c r="E28" s="213">
        <v>2984.0</v>
      </c>
      <c r="F28" s="213">
        <v>92.0</v>
      </c>
      <c r="G28" s="213">
        <v>0.0</v>
      </c>
      <c r="H28" s="213">
        <v>46.0</v>
      </c>
      <c r="I28" s="213">
        <v>46.0</v>
      </c>
      <c r="J28" s="214">
        <v>0.0</v>
      </c>
      <c r="K28" s="211" t="s">
        <v>20730</v>
      </c>
      <c r="L28" s="211">
        <v>3.288763E9</v>
      </c>
      <c r="M28" s="211" t="s">
        <v>20561</v>
      </c>
      <c r="N28" s="211" t="s">
        <v>4501</v>
      </c>
      <c r="O28" s="211" t="s">
        <v>20731</v>
      </c>
      <c r="P28" s="211" t="s">
        <v>2137</v>
      </c>
      <c r="Q28" s="230">
        <f>COUNTIF('Hedef Liste Osmaniye'!A:A,A28)</f>
        <v>1</v>
      </c>
    </row>
    <row r="29" ht="15.75" hidden="1" customHeight="1">
      <c r="A29" s="211" t="s">
        <v>7316</v>
      </c>
      <c r="B29" s="211" t="s">
        <v>7317</v>
      </c>
      <c r="C29" s="212" t="s">
        <v>2897</v>
      </c>
      <c r="D29" s="211" t="s">
        <v>1348</v>
      </c>
      <c r="E29" s="213">
        <v>2659.0</v>
      </c>
      <c r="F29" s="213">
        <v>88.0</v>
      </c>
      <c r="G29" s="213">
        <v>0.0</v>
      </c>
      <c r="H29" s="213">
        <v>43.0</v>
      </c>
      <c r="I29" s="213">
        <v>43.0</v>
      </c>
      <c r="J29" s="214">
        <v>0.0</v>
      </c>
      <c r="K29" s="211" t="s">
        <v>20598</v>
      </c>
      <c r="L29" s="211">
        <v>5.312612959E9</v>
      </c>
      <c r="M29" s="211" t="s">
        <v>1350</v>
      </c>
      <c r="N29" s="211" t="s">
        <v>20535</v>
      </c>
      <c r="O29" s="211" t="s">
        <v>7320</v>
      </c>
      <c r="P29" s="211" t="s">
        <v>2137</v>
      </c>
      <c r="Q29" s="230">
        <f>COUNTIF('Hedef Liste Osmaniye'!A:A,A29)</f>
        <v>1</v>
      </c>
    </row>
    <row r="30" ht="15.75" hidden="1" customHeight="1">
      <c r="A30" s="211" t="s">
        <v>20720</v>
      </c>
      <c r="B30" s="211" t="s">
        <v>20721</v>
      </c>
      <c r="C30" s="212" t="s">
        <v>2897</v>
      </c>
      <c r="D30" s="211" t="s">
        <v>1370</v>
      </c>
      <c r="E30" s="213">
        <v>4655.0</v>
      </c>
      <c r="F30" s="213">
        <v>140.0</v>
      </c>
      <c r="G30" s="213">
        <v>0.0</v>
      </c>
      <c r="H30" s="213">
        <v>29.0</v>
      </c>
      <c r="I30" s="213">
        <v>29.0</v>
      </c>
      <c r="J30" s="214">
        <v>0.0</v>
      </c>
      <c r="K30" s="211" t="s">
        <v>20722</v>
      </c>
      <c r="L30" s="211">
        <v>3.288765768E9</v>
      </c>
      <c r="M30" s="211" t="s">
        <v>20561</v>
      </c>
      <c r="N30" s="211" t="s">
        <v>18682</v>
      </c>
      <c r="O30" s="211" t="s">
        <v>20723</v>
      </c>
      <c r="P30" s="211" t="s">
        <v>2137</v>
      </c>
      <c r="Q30" s="230">
        <f>COUNTIF('Hedef Liste Osmaniye'!A:A,A30)</f>
        <v>1</v>
      </c>
    </row>
    <row r="31" ht="15.75" hidden="1" customHeight="1">
      <c r="A31" s="211" t="s">
        <v>7150</v>
      </c>
      <c r="B31" s="211" t="s">
        <v>7151</v>
      </c>
      <c r="C31" s="212" t="s">
        <v>2897</v>
      </c>
      <c r="D31" s="211" t="s">
        <v>1356</v>
      </c>
      <c r="E31" s="213">
        <v>249.0</v>
      </c>
      <c r="F31" s="213">
        <v>4.0</v>
      </c>
      <c r="G31" s="213">
        <v>0.0</v>
      </c>
      <c r="H31" s="213">
        <v>5.0</v>
      </c>
      <c r="I31" s="213">
        <v>5.0</v>
      </c>
      <c r="J31" s="214">
        <v>0.0</v>
      </c>
      <c r="K31" s="211" t="s">
        <v>20815</v>
      </c>
      <c r="L31" s="211">
        <v>5.412260712E9</v>
      </c>
      <c r="M31" s="211" t="s">
        <v>1350</v>
      </c>
      <c r="N31" s="211" t="s">
        <v>20528</v>
      </c>
      <c r="O31" s="211" t="s">
        <v>7153</v>
      </c>
      <c r="P31" s="211" t="s">
        <v>2137</v>
      </c>
      <c r="Q31" s="230">
        <f>COUNTIF('Hedef Liste Osmaniye'!A:A,A31)</f>
        <v>1</v>
      </c>
    </row>
    <row r="32" ht="15.75" hidden="1" customHeight="1">
      <c r="A32" s="211" t="s">
        <v>20626</v>
      </c>
      <c r="B32" s="211" t="s">
        <v>20627</v>
      </c>
      <c r="C32" s="212" t="s">
        <v>2897</v>
      </c>
      <c r="D32" s="211" t="s">
        <v>1378</v>
      </c>
      <c r="E32" s="213">
        <v>466.0</v>
      </c>
      <c r="F32" s="211"/>
      <c r="G32" s="213">
        <v>0.0</v>
      </c>
      <c r="H32" s="213">
        <v>15.0</v>
      </c>
      <c r="I32" s="213">
        <v>15.0</v>
      </c>
      <c r="J32" s="214">
        <v>0.0</v>
      </c>
      <c r="K32" s="211" t="s">
        <v>20628</v>
      </c>
      <c r="L32" s="211">
        <v>3.288144733E9</v>
      </c>
      <c r="M32" s="211" t="s">
        <v>1350</v>
      </c>
      <c r="N32" s="211" t="s">
        <v>20697</v>
      </c>
      <c r="O32" s="211" t="s">
        <v>20629</v>
      </c>
      <c r="P32" s="211" t="s">
        <v>2137</v>
      </c>
      <c r="Q32" s="230">
        <f>COUNTIF('Hedef Liste Osmaniye'!A:A,A32)</f>
        <v>1</v>
      </c>
    </row>
    <row r="33" ht="15.75" hidden="1" customHeight="1">
      <c r="A33" s="211" t="s">
        <v>7128</v>
      </c>
      <c r="B33" s="211" t="s">
        <v>7129</v>
      </c>
      <c r="C33" s="212" t="s">
        <v>2897</v>
      </c>
      <c r="D33" s="211" t="s">
        <v>1443</v>
      </c>
      <c r="E33" s="213">
        <v>2107.0</v>
      </c>
      <c r="F33" s="213">
        <v>220.0</v>
      </c>
      <c r="G33" s="213">
        <v>12.0</v>
      </c>
      <c r="H33" s="213">
        <v>65.0</v>
      </c>
      <c r="I33" s="213">
        <v>77.0</v>
      </c>
      <c r="J33" s="214">
        <v>0.16</v>
      </c>
      <c r="K33" s="211" t="s">
        <v>20801</v>
      </c>
      <c r="L33" s="211">
        <v>3.288252525E9</v>
      </c>
      <c r="M33" s="211" t="s">
        <v>1350</v>
      </c>
      <c r="N33" s="211" t="s">
        <v>20528</v>
      </c>
      <c r="O33" s="211" t="s">
        <v>7132</v>
      </c>
      <c r="P33" s="211" t="s">
        <v>2137</v>
      </c>
      <c r="Q33" s="230">
        <f>COUNTIF('Hedef Liste Osmaniye'!A:A,A33)</f>
        <v>1</v>
      </c>
    </row>
    <row r="34" ht="15.75" hidden="1" customHeight="1">
      <c r="A34" s="211" t="s">
        <v>7180</v>
      </c>
      <c r="B34" s="211" t="s">
        <v>7181</v>
      </c>
      <c r="C34" s="212" t="s">
        <v>2897</v>
      </c>
      <c r="D34" s="211" t="s">
        <v>1789</v>
      </c>
      <c r="E34" s="213">
        <v>2100.0</v>
      </c>
      <c r="F34" s="213">
        <v>31.0</v>
      </c>
      <c r="G34" s="213">
        <v>9.0</v>
      </c>
      <c r="H34" s="213">
        <v>14.0</v>
      </c>
      <c r="I34" s="213">
        <v>23.0</v>
      </c>
      <c r="J34" s="214">
        <v>0.39</v>
      </c>
      <c r="K34" s="211" t="s">
        <v>20556</v>
      </c>
      <c r="L34" s="211">
        <v>5.30445957E9</v>
      </c>
      <c r="M34" s="211" t="s">
        <v>1350</v>
      </c>
      <c r="N34" s="211" t="s">
        <v>20528</v>
      </c>
      <c r="O34" s="211" t="s">
        <v>7183</v>
      </c>
      <c r="P34" s="211" t="s">
        <v>2137</v>
      </c>
      <c r="Q34" s="230">
        <f>COUNTIF('Hedef Liste Osmaniye'!A:A,A34)</f>
        <v>1</v>
      </c>
    </row>
    <row r="35" ht="15.75" hidden="1" customHeight="1">
      <c r="A35" s="211" t="s">
        <v>7308</v>
      </c>
      <c r="B35" s="211" t="s">
        <v>7309</v>
      </c>
      <c r="C35" s="212" t="s">
        <v>2897</v>
      </c>
      <c r="D35" s="211" t="s">
        <v>1356</v>
      </c>
      <c r="E35" s="213">
        <v>3343.0</v>
      </c>
      <c r="F35" s="213">
        <v>215.0</v>
      </c>
      <c r="G35" s="213">
        <v>7.0</v>
      </c>
      <c r="H35" s="213">
        <v>10.0</v>
      </c>
      <c r="I35" s="213">
        <v>17.0</v>
      </c>
      <c r="J35" s="214">
        <v>0.41</v>
      </c>
      <c r="K35" s="211" t="s">
        <v>20680</v>
      </c>
      <c r="L35" s="211">
        <v>5.462833064E9</v>
      </c>
      <c r="M35" s="211" t="s">
        <v>1350</v>
      </c>
      <c r="N35" s="211" t="s">
        <v>20528</v>
      </c>
      <c r="O35" s="211" t="s">
        <v>7311</v>
      </c>
      <c r="P35" s="211" t="s">
        <v>2137</v>
      </c>
      <c r="Q35" s="230">
        <f>COUNTIF('Hedef Liste Osmaniye'!A:A,A35)</f>
        <v>1</v>
      </c>
    </row>
    <row r="36" ht="15.75" hidden="1" customHeight="1">
      <c r="A36" s="211" t="s">
        <v>21496</v>
      </c>
      <c r="B36" s="211" t="s">
        <v>21497</v>
      </c>
      <c r="C36" s="212" t="s">
        <v>2897</v>
      </c>
      <c r="D36" s="211" t="s">
        <v>1370</v>
      </c>
      <c r="E36" s="213">
        <v>3818.0</v>
      </c>
      <c r="F36" s="213">
        <v>277.0</v>
      </c>
      <c r="G36" s="213">
        <v>80.0</v>
      </c>
      <c r="H36" s="213">
        <v>0.0</v>
      </c>
      <c r="I36" s="213">
        <v>80.0</v>
      </c>
      <c r="J36" s="214">
        <v>1.0</v>
      </c>
      <c r="K36" s="211" t="s">
        <v>2163</v>
      </c>
      <c r="L36" s="211">
        <v>9.999999999E9</v>
      </c>
      <c r="M36" s="211" t="s">
        <v>1350</v>
      </c>
      <c r="N36" s="211" t="s">
        <v>5525</v>
      </c>
      <c r="O36" s="211" t="s">
        <v>21498</v>
      </c>
      <c r="P36" s="211" t="s">
        <v>2165</v>
      </c>
      <c r="Q36" s="230">
        <f>COUNTIF('Hedef Liste Osmaniye'!A:A,A36)</f>
        <v>0</v>
      </c>
    </row>
    <row r="37" ht="15.75" hidden="1" customHeight="1">
      <c r="A37" s="211" t="s">
        <v>20646</v>
      </c>
      <c r="B37" s="211" t="s">
        <v>20647</v>
      </c>
      <c r="C37" s="212" t="s">
        <v>2897</v>
      </c>
      <c r="D37" s="211" t="s">
        <v>1507</v>
      </c>
      <c r="E37" s="213">
        <v>571.0</v>
      </c>
      <c r="F37" s="213">
        <v>49.0</v>
      </c>
      <c r="G37" s="213">
        <v>0.0</v>
      </c>
      <c r="H37" s="213">
        <v>52.0</v>
      </c>
      <c r="I37" s="213">
        <v>52.0</v>
      </c>
      <c r="J37" s="214">
        <v>0.0</v>
      </c>
      <c r="K37" s="211" t="s">
        <v>20648</v>
      </c>
      <c r="L37" s="211">
        <v>5.333082699E9</v>
      </c>
      <c r="M37" s="211" t="s">
        <v>1350</v>
      </c>
      <c r="N37" s="211" t="s">
        <v>20535</v>
      </c>
      <c r="O37" s="211" t="s">
        <v>20649</v>
      </c>
      <c r="P37" s="211" t="s">
        <v>2137</v>
      </c>
      <c r="Q37" s="230">
        <f>COUNTIF('Hedef Liste Osmaniye'!A:A,A37)</f>
        <v>1</v>
      </c>
    </row>
    <row r="38" ht="15.75" hidden="1" customHeight="1">
      <c r="A38" s="211" t="s">
        <v>7134</v>
      </c>
      <c r="B38" s="211" t="s">
        <v>7135</v>
      </c>
      <c r="C38" s="212" t="s">
        <v>2897</v>
      </c>
      <c r="D38" s="211" t="s">
        <v>1789</v>
      </c>
      <c r="E38" s="213">
        <v>799.0</v>
      </c>
      <c r="F38" s="213">
        <v>17.0</v>
      </c>
      <c r="G38" s="213">
        <v>6.0</v>
      </c>
      <c r="H38" s="213">
        <v>9.0</v>
      </c>
      <c r="I38" s="213">
        <v>15.0</v>
      </c>
      <c r="J38" s="214">
        <v>0.4</v>
      </c>
      <c r="K38" s="211" t="s">
        <v>20841</v>
      </c>
      <c r="L38" s="211">
        <v>5.515997109E9</v>
      </c>
      <c r="M38" s="211" t="s">
        <v>1350</v>
      </c>
      <c r="N38" s="211" t="s">
        <v>20528</v>
      </c>
      <c r="O38" s="211" t="s">
        <v>7137</v>
      </c>
      <c r="P38" s="211" t="s">
        <v>2137</v>
      </c>
      <c r="Q38" s="230">
        <f>COUNTIF('Hedef Liste Osmaniye'!A:A,A38)</f>
        <v>1</v>
      </c>
    </row>
    <row r="39" ht="15.75" hidden="1" customHeight="1">
      <c r="A39" s="211" t="s">
        <v>20575</v>
      </c>
      <c r="B39" s="211" t="s">
        <v>20576</v>
      </c>
      <c r="C39" s="212" t="s">
        <v>2909</v>
      </c>
      <c r="D39" s="211" t="s">
        <v>1370</v>
      </c>
      <c r="E39" s="213">
        <v>1646.0</v>
      </c>
      <c r="F39" s="211"/>
      <c r="G39" s="213">
        <v>0.0</v>
      </c>
      <c r="H39" s="213">
        <v>5.0</v>
      </c>
      <c r="I39" s="213">
        <v>5.0</v>
      </c>
      <c r="J39" s="214">
        <v>0.0</v>
      </c>
      <c r="K39" s="211" t="s">
        <v>20577</v>
      </c>
      <c r="L39" s="211">
        <v>3.28802188E9</v>
      </c>
      <c r="M39" s="211" t="s">
        <v>1350</v>
      </c>
      <c r="N39" s="211" t="s">
        <v>5525</v>
      </c>
      <c r="O39" s="211" t="s">
        <v>20578</v>
      </c>
      <c r="P39" s="211" t="s">
        <v>2137</v>
      </c>
      <c r="Q39" s="230">
        <f>COUNTIF('Hedef Liste Osmaniye'!A:A,A39)</f>
        <v>1</v>
      </c>
    </row>
    <row r="40" ht="15.75" hidden="1" customHeight="1">
      <c r="A40" s="211" t="s">
        <v>21499</v>
      </c>
      <c r="B40" s="211" t="s">
        <v>21500</v>
      </c>
      <c r="C40" s="212" t="s">
        <v>2897</v>
      </c>
      <c r="D40" s="211" t="s">
        <v>1364</v>
      </c>
      <c r="E40" s="213">
        <v>926.0</v>
      </c>
      <c r="F40" s="213">
        <v>70.0</v>
      </c>
      <c r="G40" s="213">
        <v>8.0</v>
      </c>
      <c r="H40" s="213">
        <v>6.0</v>
      </c>
      <c r="I40" s="213">
        <v>14.0</v>
      </c>
      <c r="J40" s="214">
        <v>0.57</v>
      </c>
      <c r="K40" s="211" t="s">
        <v>20686</v>
      </c>
      <c r="L40" s="211">
        <v>3.288022022E9</v>
      </c>
      <c r="M40" s="211" t="s">
        <v>1350</v>
      </c>
      <c r="N40" s="211" t="s">
        <v>20528</v>
      </c>
      <c r="O40" s="211" t="s">
        <v>7145</v>
      </c>
      <c r="P40" s="211" t="s">
        <v>2137</v>
      </c>
      <c r="Q40" s="230">
        <f>COUNTIF('Hedef Liste Osmaniye'!A:A,A40)</f>
        <v>0</v>
      </c>
    </row>
    <row r="41" ht="15.75" hidden="1" customHeight="1">
      <c r="A41" s="211" t="s">
        <v>20600</v>
      </c>
      <c r="B41" s="211" t="s">
        <v>20601</v>
      </c>
      <c r="C41" s="212" t="s">
        <v>2897</v>
      </c>
      <c r="D41" s="211" t="s">
        <v>1370</v>
      </c>
      <c r="E41" s="213">
        <v>1050.0</v>
      </c>
      <c r="F41" s="213">
        <v>143.0</v>
      </c>
      <c r="G41" s="213">
        <v>0.0</v>
      </c>
      <c r="H41" s="213">
        <v>9.0</v>
      </c>
      <c r="I41" s="213">
        <v>9.0</v>
      </c>
      <c r="J41" s="214">
        <v>0.0</v>
      </c>
      <c r="K41" s="211" t="s">
        <v>20602</v>
      </c>
      <c r="L41" s="211">
        <v>5.51977649E9</v>
      </c>
      <c r="M41" s="211" t="s">
        <v>1350</v>
      </c>
      <c r="N41" s="211" t="s">
        <v>20528</v>
      </c>
      <c r="O41" s="211" t="s">
        <v>20603</v>
      </c>
      <c r="P41" s="211" t="s">
        <v>2137</v>
      </c>
      <c r="Q41" s="230">
        <f>COUNTIF('Hedef Liste Osmaniye'!A:A,A41)</f>
        <v>1</v>
      </c>
    </row>
    <row r="42" ht="15.75" hidden="1" customHeight="1">
      <c r="A42" s="211" t="s">
        <v>21501</v>
      </c>
      <c r="B42" s="211" t="s">
        <v>21502</v>
      </c>
      <c r="C42" s="212" t="s">
        <v>2909</v>
      </c>
      <c r="D42" s="211" t="s">
        <v>1364</v>
      </c>
      <c r="E42" s="213">
        <v>23.0</v>
      </c>
      <c r="F42" s="211"/>
      <c r="G42" s="213">
        <v>95.0</v>
      </c>
      <c r="H42" s="213">
        <v>92.0</v>
      </c>
      <c r="I42" s="213">
        <v>187.0</v>
      </c>
      <c r="J42" s="214">
        <v>0.51</v>
      </c>
      <c r="K42" s="211" t="s">
        <v>21503</v>
      </c>
      <c r="L42" s="211">
        <v>5.43891018E9</v>
      </c>
      <c r="M42" s="211" t="s">
        <v>20511</v>
      </c>
      <c r="N42" s="211" t="s">
        <v>3591</v>
      </c>
      <c r="O42" s="211" t="s">
        <v>21504</v>
      </c>
      <c r="P42" s="211" t="s">
        <v>2165</v>
      </c>
      <c r="Q42" s="230">
        <f>COUNTIF('Hedef Liste Osmaniye'!A:A,A42)</f>
        <v>0</v>
      </c>
    </row>
    <row r="43" ht="15.75" hidden="1" customHeight="1">
      <c r="A43" s="211" t="s">
        <v>7268</v>
      </c>
      <c r="B43" s="211" t="s">
        <v>7269</v>
      </c>
      <c r="C43" s="212" t="s">
        <v>2897</v>
      </c>
      <c r="D43" s="211" t="s">
        <v>1356</v>
      </c>
      <c r="E43" s="213">
        <v>632.0</v>
      </c>
      <c r="F43" s="211"/>
      <c r="G43" s="213">
        <v>9.0</v>
      </c>
      <c r="H43" s="213">
        <v>4.0</v>
      </c>
      <c r="I43" s="213">
        <v>13.0</v>
      </c>
      <c r="J43" s="214">
        <v>0.69</v>
      </c>
      <c r="K43" s="211" t="s">
        <v>20617</v>
      </c>
      <c r="L43" s="211">
        <v>5.52856338E9</v>
      </c>
      <c r="M43" s="211" t="s">
        <v>1350</v>
      </c>
      <c r="N43" s="211" t="s">
        <v>20517</v>
      </c>
      <c r="O43" s="211" t="s">
        <v>7272</v>
      </c>
      <c r="P43" s="211" t="s">
        <v>2137</v>
      </c>
      <c r="Q43" s="230">
        <f>COUNTIF('Hedef Liste Osmaniye'!A:A,A43)</f>
        <v>1</v>
      </c>
    </row>
    <row r="44" ht="15.75" hidden="1" customHeight="1">
      <c r="A44" s="211" t="s">
        <v>20689</v>
      </c>
      <c r="B44" s="211" t="s">
        <v>20690</v>
      </c>
      <c r="C44" s="212" t="s">
        <v>2897</v>
      </c>
      <c r="D44" s="211" t="s">
        <v>1577</v>
      </c>
      <c r="E44" s="213">
        <v>534.0</v>
      </c>
      <c r="F44" s="213">
        <v>30.0</v>
      </c>
      <c r="G44" s="213">
        <v>0.0</v>
      </c>
      <c r="H44" s="213">
        <v>81.0</v>
      </c>
      <c r="I44" s="213">
        <v>81.0</v>
      </c>
      <c r="J44" s="214">
        <v>0.0</v>
      </c>
      <c r="K44" s="211" t="s">
        <v>20691</v>
      </c>
      <c r="L44" s="211">
        <v>3.28814315E9</v>
      </c>
      <c r="M44" s="211" t="s">
        <v>1350</v>
      </c>
      <c r="N44" s="211" t="s">
        <v>20517</v>
      </c>
      <c r="O44" s="211" t="s">
        <v>20692</v>
      </c>
      <c r="P44" s="211" t="s">
        <v>2137</v>
      </c>
      <c r="Q44" s="230">
        <f>COUNTIF('Hedef Liste Osmaniye'!A:A,A44)</f>
        <v>1</v>
      </c>
    </row>
    <row r="45" ht="15.75" hidden="1" customHeight="1">
      <c r="A45" s="211" t="s">
        <v>20659</v>
      </c>
      <c r="B45" s="211" t="s">
        <v>20660</v>
      </c>
      <c r="C45" s="212" t="s">
        <v>2909</v>
      </c>
      <c r="D45" s="211" t="s">
        <v>1370</v>
      </c>
      <c r="E45" s="213">
        <v>716.0</v>
      </c>
      <c r="F45" s="211"/>
      <c r="G45" s="213">
        <v>18.0</v>
      </c>
      <c r="H45" s="213">
        <v>5.0</v>
      </c>
      <c r="I45" s="213">
        <v>23.0</v>
      </c>
      <c r="J45" s="214">
        <v>0.78</v>
      </c>
      <c r="K45" s="211" t="s">
        <v>20661</v>
      </c>
      <c r="L45" s="211">
        <v>3.288253242E9</v>
      </c>
      <c r="M45" s="211" t="s">
        <v>1350</v>
      </c>
      <c r="N45" s="211" t="s">
        <v>20535</v>
      </c>
      <c r="O45" s="211" t="s">
        <v>20662</v>
      </c>
      <c r="P45" s="211" t="s">
        <v>2137</v>
      </c>
      <c r="Q45" s="230">
        <f>COUNTIF('Hedef Liste Osmaniye'!A:A,A45)</f>
        <v>1</v>
      </c>
    </row>
    <row r="46" ht="15.75" hidden="1" customHeight="1">
      <c r="A46" s="211" t="s">
        <v>21505</v>
      </c>
      <c r="B46" s="211" t="s">
        <v>21506</v>
      </c>
      <c r="C46" s="212" t="s">
        <v>2897</v>
      </c>
      <c r="D46" s="211" t="s">
        <v>1348</v>
      </c>
      <c r="E46" s="213">
        <v>11066.0</v>
      </c>
      <c r="F46" s="213">
        <v>575.0</v>
      </c>
      <c r="G46" s="213">
        <v>99.0</v>
      </c>
      <c r="H46" s="213">
        <v>0.0</v>
      </c>
      <c r="I46" s="213">
        <v>99.0</v>
      </c>
      <c r="J46" s="214">
        <v>1.0</v>
      </c>
      <c r="K46" s="211" t="s">
        <v>2163</v>
      </c>
      <c r="L46" s="211">
        <v>9.999999999E9</v>
      </c>
      <c r="M46" s="211" t="s">
        <v>1350</v>
      </c>
      <c r="N46" s="211" t="s">
        <v>5525</v>
      </c>
      <c r="O46" s="211" t="s">
        <v>21507</v>
      </c>
      <c r="P46" s="211" t="s">
        <v>2165</v>
      </c>
      <c r="Q46" s="230">
        <f>COUNTIF('Hedef Liste Osmaniye'!A:A,A46)</f>
        <v>0</v>
      </c>
    </row>
    <row r="47" ht="15.75" hidden="1" customHeight="1">
      <c r="A47" s="211" t="s">
        <v>7198</v>
      </c>
      <c r="B47" s="211" t="s">
        <v>7199</v>
      </c>
      <c r="C47" s="212" t="s">
        <v>2897</v>
      </c>
      <c r="D47" s="211" t="s">
        <v>1364</v>
      </c>
      <c r="E47" s="213">
        <v>910.0</v>
      </c>
      <c r="F47" s="213">
        <v>69.0</v>
      </c>
      <c r="G47" s="213">
        <v>13.0</v>
      </c>
      <c r="H47" s="213">
        <v>7.0</v>
      </c>
      <c r="I47" s="213">
        <v>20.0</v>
      </c>
      <c r="J47" s="214">
        <v>0.65</v>
      </c>
      <c r="K47" s="211" t="s">
        <v>20790</v>
      </c>
      <c r="L47" s="211">
        <v>5.526354889E9</v>
      </c>
      <c r="M47" s="211" t="s">
        <v>1350</v>
      </c>
      <c r="N47" s="211" t="s">
        <v>5525</v>
      </c>
      <c r="O47" s="211" t="s">
        <v>7202</v>
      </c>
      <c r="P47" s="211" t="s">
        <v>2137</v>
      </c>
      <c r="Q47" s="230">
        <f>COUNTIF('Hedef Liste Osmaniye'!A:A,A47)</f>
        <v>1</v>
      </c>
    </row>
    <row r="48" ht="15.75" hidden="1" customHeight="1">
      <c r="A48" s="211" t="s">
        <v>7240</v>
      </c>
      <c r="B48" s="211" t="s">
        <v>7241</v>
      </c>
      <c r="C48" s="212" t="s">
        <v>2897</v>
      </c>
      <c r="D48" s="211" t="s">
        <v>1370</v>
      </c>
      <c r="E48" s="213">
        <v>3460.0</v>
      </c>
      <c r="F48" s="213">
        <v>207.0</v>
      </c>
      <c r="G48" s="213">
        <v>8.0</v>
      </c>
      <c r="H48" s="213">
        <v>41.0</v>
      </c>
      <c r="I48" s="213">
        <v>49.0</v>
      </c>
      <c r="J48" s="214">
        <v>0.16</v>
      </c>
      <c r="K48" s="211" t="s">
        <v>20605</v>
      </c>
      <c r="L48" s="211">
        <v>3.288880096E9</v>
      </c>
      <c r="M48" s="211" t="s">
        <v>1350</v>
      </c>
      <c r="N48" s="211" t="s">
        <v>20606</v>
      </c>
      <c r="O48" s="211" t="s">
        <v>7244</v>
      </c>
      <c r="P48" s="211" t="s">
        <v>2137</v>
      </c>
      <c r="Q48" s="230">
        <f>COUNTIF('Hedef Liste Osmaniye'!A:A,A48)</f>
        <v>1</v>
      </c>
    </row>
    <row r="49" ht="15.75" hidden="1" customHeight="1">
      <c r="A49" s="211" t="s">
        <v>21508</v>
      </c>
      <c r="B49" s="211" t="s">
        <v>21509</v>
      </c>
      <c r="C49" s="212" t="s">
        <v>2897</v>
      </c>
      <c r="D49" s="211" t="s">
        <v>1364</v>
      </c>
      <c r="E49" s="213">
        <v>800.0</v>
      </c>
      <c r="F49" s="213">
        <v>34.0</v>
      </c>
      <c r="G49" s="213">
        <v>12.0</v>
      </c>
      <c r="H49" s="213">
        <v>16.0</v>
      </c>
      <c r="I49" s="213">
        <v>28.0</v>
      </c>
      <c r="J49" s="214">
        <v>0.43</v>
      </c>
      <c r="K49" s="211" t="s">
        <v>21510</v>
      </c>
      <c r="L49" s="211">
        <v>5.52275258E9</v>
      </c>
      <c r="M49" s="211" t="s">
        <v>1350</v>
      </c>
      <c r="N49" s="211" t="s">
        <v>21511</v>
      </c>
      <c r="O49" s="211" t="s">
        <v>21512</v>
      </c>
      <c r="P49" s="211" t="s">
        <v>2137</v>
      </c>
      <c r="Q49" s="230">
        <f>COUNTIF('Hedef Liste Osmaniye'!A:A,A49)</f>
        <v>0</v>
      </c>
    </row>
    <row r="50" ht="15.75" hidden="1" customHeight="1">
      <c r="A50" s="211" t="s">
        <v>20520</v>
      </c>
      <c r="B50" s="211" t="s">
        <v>20521</v>
      </c>
      <c r="C50" s="212" t="s">
        <v>2897</v>
      </c>
      <c r="D50" s="211" t="s">
        <v>1364</v>
      </c>
      <c r="E50" s="213">
        <v>1825.0</v>
      </c>
      <c r="F50" s="213">
        <v>34.0</v>
      </c>
      <c r="G50" s="213">
        <v>1.0</v>
      </c>
      <c r="H50" s="213">
        <v>13.0</v>
      </c>
      <c r="I50" s="213">
        <v>14.0</v>
      </c>
      <c r="J50" s="214">
        <v>0.07</v>
      </c>
      <c r="K50" s="211" t="s">
        <v>20522</v>
      </c>
      <c r="L50" s="211">
        <v>3.287170102E9</v>
      </c>
      <c r="M50" s="211" t="s">
        <v>20511</v>
      </c>
      <c r="N50" s="211" t="s">
        <v>20523</v>
      </c>
      <c r="O50" s="211" t="s">
        <v>20524</v>
      </c>
      <c r="P50" s="211" t="s">
        <v>2137</v>
      </c>
      <c r="Q50" s="230">
        <f>COUNTIF('Hedef Liste Osmaniye'!A:A,A50)</f>
        <v>1</v>
      </c>
    </row>
    <row r="51" ht="15.75" hidden="1" customHeight="1">
      <c r="A51" s="211" t="s">
        <v>20558</v>
      </c>
      <c r="B51" s="211" t="s">
        <v>20559</v>
      </c>
      <c r="C51" s="212" t="s">
        <v>2897</v>
      </c>
      <c r="D51" s="211" t="s">
        <v>1364</v>
      </c>
      <c r="E51" s="213">
        <v>1222.0</v>
      </c>
      <c r="F51" s="213">
        <v>151.0</v>
      </c>
      <c r="G51" s="213">
        <v>11.0</v>
      </c>
      <c r="H51" s="213">
        <v>21.0</v>
      </c>
      <c r="I51" s="213">
        <v>32.0</v>
      </c>
      <c r="J51" s="214">
        <v>0.34</v>
      </c>
      <c r="K51" s="211" t="s">
        <v>20560</v>
      </c>
      <c r="L51" s="211">
        <v>5.36664018E9</v>
      </c>
      <c r="M51" s="211" t="s">
        <v>20561</v>
      </c>
      <c r="N51" s="211" t="s">
        <v>20562</v>
      </c>
      <c r="O51" s="211" t="s">
        <v>20563</v>
      </c>
      <c r="P51" s="211" t="s">
        <v>2137</v>
      </c>
      <c r="Q51" s="230">
        <f>COUNTIF('Hedef Liste Osmaniye'!A:A,A51)</f>
        <v>1</v>
      </c>
    </row>
    <row r="52" ht="15.75" hidden="1" customHeight="1">
      <c r="A52" s="211" t="s">
        <v>21513</v>
      </c>
      <c r="B52" s="211" t="s">
        <v>21514</v>
      </c>
      <c r="C52" s="212" t="s">
        <v>2897</v>
      </c>
      <c r="D52" s="211" t="s">
        <v>1577</v>
      </c>
      <c r="E52" s="213">
        <v>6512.0</v>
      </c>
      <c r="F52" s="213">
        <v>381.0</v>
      </c>
      <c r="G52" s="213">
        <v>76.0</v>
      </c>
      <c r="H52" s="213">
        <v>26.0</v>
      </c>
      <c r="I52" s="213">
        <v>102.0</v>
      </c>
      <c r="J52" s="214">
        <v>0.75</v>
      </c>
      <c r="K52" s="211" t="s">
        <v>2186</v>
      </c>
      <c r="L52" s="211">
        <v>3.284000033E9</v>
      </c>
      <c r="M52" s="211" t="s">
        <v>1350</v>
      </c>
      <c r="N52" s="211" t="s">
        <v>20535</v>
      </c>
      <c r="O52" s="211" t="s">
        <v>21515</v>
      </c>
      <c r="P52" s="211" t="s">
        <v>2165</v>
      </c>
      <c r="Q52" s="230">
        <f>COUNTIF('Hedef Liste Osmaniye'!A:A,A52)</f>
        <v>0</v>
      </c>
    </row>
    <row r="53" ht="15.75" hidden="1" customHeight="1">
      <c r="A53" s="211" t="s">
        <v>7221</v>
      </c>
      <c r="B53" s="211" t="s">
        <v>7222</v>
      </c>
      <c r="C53" s="212" t="s">
        <v>2897</v>
      </c>
      <c r="D53" s="211" t="s">
        <v>1378</v>
      </c>
      <c r="E53" s="213">
        <v>1476.0</v>
      </c>
      <c r="F53" s="213">
        <v>14.0</v>
      </c>
      <c r="G53" s="213">
        <v>11.0</v>
      </c>
      <c r="H53" s="213">
        <v>4.0</v>
      </c>
      <c r="I53" s="213">
        <v>15.0</v>
      </c>
      <c r="J53" s="214">
        <v>0.73</v>
      </c>
      <c r="K53" s="211" t="s">
        <v>20530</v>
      </c>
      <c r="L53" s="211">
        <v>5.415361128E9</v>
      </c>
      <c r="M53" s="211" t="s">
        <v>1350</v>
      </c>
      <c r="N53" s="211" t="s">
        <v>5525</v>
      </c>
      <c r="O53" s="211" t="s">
        <v>20531</v>
      </c>
      <c r="P53" s="211" t="s">
        <v>2137</v>
      </c>
      <c r="Q53" s="230">
        <f>COUNTIF('Hedef Liste Osmaniye'!A:A,A53)</f>
        <v>1</v>
      </c>
    </row>
    <row r="54" ht="15.75" hidden="1" customHeight="1">
      <c r="A54" s="211" t="s">
        <v>21516</v>
      </c>
      <c r="B54" s="211" t="s">
        <v>21517</v>
      </c>
      <c r="C54" s="212" t="s">
        <v>2897</v>
      </c>
      <c r="D54" s="211" t="s">
        <v>1370</v>
      </c>
      <c r="E54" s="213">
        <v>3780.0</v>
      </c>
      <c r="F54" s="213">
        <v>107.0</v>
      </c>
      <c r="G54" s="213">
        <v>22.0</v>
      </c>
      <c r="H54" s="213">
        <v>22.0</v>
      </c>
      <c r="I54" s="213">
        <v>44.0</v>
      </c>
      <c r="J54" s="214">
        <v>0.5</v>
      </c>
      <c r="K54" s="211" t="s">
        <v>21518</v>
      </c>
      <c r="L54" s="211">
        <v>5.45325338E9</v>
      </c>
      <c r="M54" s="211" t="s">
        <v>1350</v>
      </c>
      <c r="N54" s="211" t="s">
        <v>20517</v>
      </c>
      <c r="O54" s="211" t="s">
        <v>21519</v>
      </c>
      <c r="P54" s="211" t="s">
        <v>2165</v>
      </c>
      <c r="Q54" s="230">
        <f>COUNTIF('Hedef Liste Osmaniye'!A:A,A54)</f>
        <v>0</v>
      </c>
    </row>
    <row r="55" ht="15.75" hidden="1" customHeight="1">
      <c r="A55" s="211" t="s">
        <v>7213</v>
      </c>
      <c r="B55" s="211" t="s">
        <v>7214</v>
      </c>
      <c r="C55" s="212" t="s">
        <v>2897</v>
      </c>
      <c r="D55" s="211" t="s">
        <v>1378</v>
      </c>
      <c r="E55" s="213">
        <v>884.0</v>
      </c>
      <c r="F55" s="213">
        <v>29.0</v>
      </c>
      <c r="G55" s="213">
        <v>5.0</v>
      </c>
      <c r="H55" s="213">
        <v>6.0</v>
      </c>
      <c r="I55" s="213">
        <v>11.0</v>
      </c>
      <c r="J55" s="214">
        <v>0.45</v>
      </c>
      <c r="K55" s="211" t="s">
        <v>20812</v>
      </c>
      <c r="L55" s="211">
        <v>5.322338115E9</v>
      </c>
      <c r="M55" s="211" t="s">
        <v>1350</v>
      </c>
      <c r="N55" s="211" t="s">
        <v>20535</v>
      </c>
      <c r="O55" s="211" t="s">
        <v>7216</v>
      </c>
      <c r="P55" s="211" t="s">
        <v>2137</v>
      </c>
      <c r="Q55" s="230">
        <f>COUNTIF('Hedef Liste Osmaniye'!A:A,A55)</f>
        <v>1</v>
      </c>
    </row>
    <row r="56" ht="15.75" hidden="1" customHeight="1">
      <c r="A56" s="211" t="s">
        <v>7231</v>
      </c>
      <c r="B56" s="211" t="s">
        <v>7232</v>
      </c>
      <c r="C56" s="212" t="s">
        <v>2909</v>
      </c>
      <c r="D56" s="211" t="s">
        <v>1443</v>
      </c>
      <c r="E56" s="213">
        <v>407.0</v>
      </c>
      <c r="F56" s="211"/>
      <c r="G56" s="213">
        <v>6.0</v>
      </c>
      <c r="H56" s="213">
        <v>37.0</v>
      </c>
      <c r="I56" s="213">
        <v>43.0</v>
      </c>
      <c r="J56" s="214">
        <v>0.14</v>
      </c>
      <c r="K56" s="211" t="s">
        <v>20832</v>
      </c>
      <c r="L56" s="211">
        <v>5.054212019E9</v>
      </c>
      <c r="M56" s="211" t="s">
        <v>1350</v>
      </c>
      <c r="N56" s="211" t="s">
        <v>20535</v>
      </c>
      <c r="O56" s="211" t="s">
        <v>20833</v>
      </c>
      <c r="P56" s="211" t="s">
        <v>2137</v>
      </c>
      <c r="Q56" s="230">
        <f>COUNTIF('Hedef Liste Osmaniye'!A:A,A56)</f>
        <v>1</v>
      </c>
    </row>
    <row r="57" ht="15.75" hidden="1" customHeight="1">
      <c r="A57" s="211" t="s">
        <v>21520</v>
      </c>
      <c r="B57" s="211" t="s">
        <v>21521</v>
      </c>
      <c r="C57" s="212" t="s">
        <v>2897</v>
      </c>
      <c r="D57" s="211" t="s">
        <v>1364</v>
      </c>
      <c r="E57" s="213">
        <v>333.0</v>
      </c>
      <c r="F57" s="213">
        <v>33.0</v>
      </c>
      <c r="G57" s="213">
        <v>59.0</v>
      </c>
      <c r="H57" s="213">
        <v>6.0</v>
      </c>
      <c r="I57" s="213">
        <v>65.0</v>
      </c>
      <c r="J57" s="214">
        <v>0.91</v>
      </c>
      <c r="K57" s="211" t="s">
        <v>2216</v>
      </c>
      <c r="L57" s="211">
        <v>5.524827994E9</v>
      </c>
      <c r="M57" s="211" t="s">
        <v>20511</v>
      </c>
      <c r="N57" s="211" t="s">
        <v>20523</v>
      </c>
      <c r="O57" s="211" t="s">
        <v>21522</v>
      </c>
      <c r="P57" s="211" t="s">
        <v>2165</v>
      </c>
      <c r="Q57" s="230">
        <f>COUNTIF('Hedef Liste Osmaniye'!A:A,A57)</f>
        <v>0</v>
      </c>
    </row>
    <row r="58" ht="15.75" hidden="1" customHeight="1">
      <c r="A58" s="211" t="s">
        <v>7251</v>
      </c>
      <c r="B58" s="211" t="s">
        <v>7252</v>
      </c>
      <c r="C58" s="212" t="s">
        <v>2897</v>
      </c>
      <c r="D58" s="211" t="s">
        <v>1364</v>
      </c>
      <c r="E58" s="213">
        <v>89.0</v>
      </c>
      <c r="F58" s="211"/>
      <c r="G58" s="213">
        <v>6.0</v>
      </c>
      <c r="H58" s="213">
        <v>8.0</v>
      </c>
      <c r="I58" s="213">
        <v>14.0</v>
      </c>
      <c r="J58" s="214">
        <v>0.43</v>
      </c>
      <c r="K58" s="211" t="s">
        <v>20631</v>
      </c>
      <c r="L58" s="211">
        <v>5.304128501E9</v>
      </c>
      <c r="M58" s="211" t="s">
        <v>1350</v>
      </c>
      <c r="N58" s="211" t="s">
        <v>20632</v>
      </c>
      <c r="O58" s="211" t="s">
        <v>7255</v>
      </c>
      <c r="P58" s="211" t="s">
        <v>2137</v>
      </c>
      <c r="Q58" s="230">
        <f>COUNTIF('Hedef Liste Osmaniye'!A:A,A58)</f>
        <v>1</v>
      </c>
    </row>
    <row r="59" ht="15.75" hidden="1" customHeight="1">
      <c r="A59" s="211" t="s">
        <v>7208</v>
      </c>
      <c r="B59" s="211" t="s">
        <v>7209</v>
      </c>
      <c r="C59" s="212" t="s">
        <v>2897</v>
      </c>
      <c r="D59" s="211" t="s">
        <v>1370</v>
      </c>
      <c r="E59" s="213">
        <v>232.0</v>
      </c>
      <c r="F59" s="213">
        <v>14.0</v>
      </c>
      <c r="G59" s="213">
        <v>2.0</v>
      </c>
      <c r="H59" s="213">
        <v>11.0</v>
      </c>
      <c r="I59" s="213">
        <v>13.0</v>
      </c>
      <c r="J59" s="214">
        <v>0.15</v>
      </c>
      <c r="K59" s="211" t="s">
        <v>20651</v>
      </c>
      <c r="L59" s="211">
        <v>5.452362941E9</v>
      </c>
      <c r="M59" s="211" t="s">
        <v>1350</v>
      </c>
      <c r="N59" s="211" t="s">
        <v>20535</v>
      </c>
      <c r="O59" s="211" t="s">
        <v>20652</v>
      </c>
      <c r="P59" s="211" t="s">
        <v>2137</v>
      </c>
      <c r="Q59" s="230">
        <f>COUNTIF('Hedef Liste Osmaniye'!A:A,A59)</f>
        <v>1</v>
      </c>
    </row>
    <row r="60" ht="15.75" hidden="1" customHeight="1">
      <c r="A60" s="211" t="s">
        <v>21523</v>
      </c>
      <c r="B60" s="211" t="s">
        <v>21524</v>
      </c>
      <c r="C60" s="212" t="s">
        <v>2897</v>
      </c>
      <c r="D60" s="211" t="s">
        <v>1364</v>
      </c>
      <c r="E60" s="213">
        <v>1429.0</v>
      </c>
      <c r="F60" s="213">
        <v>35.0</v>
      </c>
      <c r="G60" s="213">
        <v>16.0</v>
      </c>
      <c r="H60" s="213">
        <v>16.0</v>
      </c>
      <c r="I60" s="213">
        <v>32.0</v>
      </c>
      <c r="J60" s="214">
        <v>0.5</v>
      </c>
      <c r="K60" s="211" t="s">
        <v>21525</v>
      </c>
      <c r="L60" s="211">
        <v>5.377880019E9</v>
      </c>
      <c r="M60" s="211" t="s">
        <v>1350</v>
      </c>
      <c r="N60" s="211" t="s">
        <v>20517</v>
      </c>
      <c r="O60" s="211" t="s">
        <v>21526</v>
      </c>
      <c r="P60" s="211" t="s">
        <v>2137</v>
      </c>
      <c r="Q60" s="230">
        <f>COUNTIF('Hedef Liste Osmaniye'!A:A,A60)</f>
        <v>0</v>
      </c>
    </row>
    <row r="61" ht="15.75" hidden="1" customHeight="1">
      <c r="A61" s="211" t="s">
        <v>20514</v>
      </c>
      <c r="B61" s="211" t="s">
        <v>20515</v>
      </c>
      <c r="C61" s="212" t="s">
        <v>2897</v>
      </c>
      <c r="D61" s="211" t="s">
        <v>1832</v>
      </c>
      <c r="E61" s="213">
        <v>327.0</v>
      </c>
      <c r="F61" s="213">
        <v>33.0</v>
      </c>
      <c r="G61" s="213">
        <v>6.0</v>
      </c>
      <c r="H61" s="213">
        <v>26.0</v>
      </c>
      <c r="I61" s="213">
        <v>32.0</v>
      </c>
      <c r="J61" s="214">
        <v>0.19</v>
      </c>
      <c r="K61" s="211" t="s">
        <v>20516</v>
      </c>
      <c r="L61" s="211">
        <v>5.32164578E9</v>
      </c>
      <c r="M61" s="211" t="s">
        <v>1350</v>
      </c>
      <c r="N61" s="211" t="s">
        <v>20517</v>
      </c>
      <c r="O61" s="211" t="s">
        <v>20518</v>
      </c>
      <c r="P61" s="211" t="s">
        <v>2137</v>
      </c>
      <c r="Q61" s="230">
        <f>COUNTIF('Hedef Liste Osmaniye'!A:A,A61)</f>
        <v>1</v>
      </c>
    </row>
    <row r="62" ht="15.75" hidden="1" customHeight="1">
      <c r="A62" s="211" t="s">
        <v>21527</v>
      </c>
      <c r="B62" s="211" t="s">
        <v>21528</v>
      </c>
      <c r="C62" s="212" t="s">
        <v>2897</v>
      </c>
      <c r="D62" s="211" t="s">
        <v>1364</v>
      </c>
      <c r="E62" s="213">
        <v>194.0</v>
      </c>
      <c r="F62" s="213">
        <v>4.0</v>
      </c>
      <c r="G62" s="213">
        <v>59.0</v>
      </c>
      <c r="H62" s="213">
        <v>4.0</v>
      </c>
      <c r="I62" s="213">
        <v>63.0</v>
      </c>
      <c r="J62" s="214">
        <v>0.94</v>
      </c>
      <c r="K62" s="211" t="s">
        <v>2216</v>
      </c>
      <c r="L62" s="211">
        <v>5.427188001E9</v>
      </c>
      <c r="M62" s="211" t="s">
        <v>20511</v>
      </c>
      <c r="N62" s="211" t="s">
        <v>20512</v>
      </c>
      <c r="O62" s="211" t="s">
        <v>21529</v>
      </c>
      <c r="P62" s="211" t="s">
        <v>2165</v>
      </c>
      <c r="Q62" s="230">
        <f>COUNTIF('Hedef Liste Osmaniye'!A:A,A62)</f>
        <v>0</v>
      </c>
    </row>
    <row r="63" ht="15.75" hidden="1" customHeight="1">
      <c r="A63" s="211" t="s">
        <v>21530</v>
      </c>
      <c r="B63" s="211" t="s">
        <v>21531</v>
      </c>
      <c r="C63" s="212" t="s">
        <v>2897</v>
      </c>
      <c r="D63" s="211" t="s">
        <v>1370</v>
      </c>
      <c r="E63" s="213">
        <v>2849.0</v>
      </c>
      <c r="F63" s="213">
        <v>218.0</v>
      </c>
      <c r="G63" s="213">
        <v>0.0</v>
      </c>
      <c r="H63" s="213">
        <v>5.0</v>
      </c>
      <c r="I63" s="213">
        <v>5.0</v>
      </c>
      <c r="J63" s="214">
        <v>0.0</v>
      </c>
      <c r="K63" s="211" t="s">
        <v>21532</v>
      </c>
      <c r="L63" s="211">
        <v>3.288250809E9</v>
      </c>
      <c r="M63" s="211" t="s">
        <v>1350</v>
      </c>
      <c r="N63" s="211" t="s">
        <v>5525</v>
      </c>
      <c r="O63" s="211" t="s">
        <v>21533</v>
      </c>
      <c r="P63" s="211" t="s">
        <v>2165</v>
      </c>
      <c r="Q63" s="230">
        <f>COUNTIF('Hedef Liste Osmaniye'!A:A,A63)</f>
        <v>0</v>
      </c>
    </row>
    <row r="64" ht="15.75" hidden="1" customHeight="1">
      <c r="A64" s="211" t="s">
        <v>7245</v>
      </c>
      <c r="B64" s="211" t="s">
        <v>7246</v>
      </c>
      <c r="C64" s="212" t="s">
        <v>2897</v>
      </c>
      <c r="D64" s="211" t="s">
        <v>1370</v>
      </c>
      <c r="E64" s="213">
        <v>1005.0</v>
      </c>
      <c r="F64" s="213">
        <v>36.0</v>
      </c>
      <c r="G64" s="213">
        <v>0.0</v>
      </c>
      <c r="H64" s="213">
        <v>8.0</v>
      </c>
      <c r="I64" s="213">
        <v>8.0</v>
      </c>
      <c r="J64" s="214">
        <v>0.0</v>
      </c>
      <c r="K64" s="211" t="s">
        <v>20824</v>
      </c>
      <c r="L64" s="211">
        <v>3.288149798E9</v>
      </c>
      <c r="M64" s="211" t="s">
        <v>1350</v>
      </c>
      <c r="N64" s="211" t="s">
        <v>2694</v>
      </c>
      <c r="O64" s="211" t="s">
        <v>7249</v>
      </c>
      <c r="P64" s="211" t="s">
        <v>2137</v>
      </c>
      <c r="Q64" s="230">
        <f>COUNTIF('Hedef Liste Osmaniye'!A:A,A64)</f>
        <v>1</v>
      </c>
    </row>
    <row r="65" ht="15.75" hidden="1" customHeight="1">
      <c r="A65" s="211" t="s">
        <v>20564</v>
      </c>
      <c r="B65" s="211" t="s">
        <v>20565</v>
      </c>
      <c r="C65" s="212" t="s">
        <v>2897</v>
      </c>
      <c r="D65" s="211" t="s">
        <v>1364</v>
      </c>
      <c r="E65" s="213">
        <v>557.0</v>
      </c>
      <c r="F65" s="213">
        <v>81.0</v>
      </c>
      <c r="G65" s="213">
        <v>10.0</v>
      </c>
      <c r="H65" s="213">
        <v>56.0</v>
      </c>
      <c r="I65" s="213">
        <v>66.0</v>
      </c>
      <c r="J65" s="214">
        <v>0.15</v>
      </c>
      <c r="K65" s="211" t="s">
        <v>20566</v>
      </c>
      <c r="L65" s="211">
        <v>5.442304681E9</v>
      </c>
      <c r="M65" s="211" t="s">
        <v>20511</v>
      </c>
      <c r="N65" s="211" t="s">
        <v>20567</v>
      </c>
      <c r="O65" s="211" t="s">
        <v>20568</v>
      </c>
      <c r="P65" s="211" t="s">
        <v>2137</v>
      </c>
      <c r="Q65" s="230">
        <f>COUNTIF('Hedef Liste Osmaniye'!A:A,A65)</f>
        <v>1</v>
      </c>
    </row>
    <row r="66" ht="15.75" hidden="1" customHeight="1">
      <c r="A66" s="211" t="s">
        <v>7289</v>
      </c>
      <c r="B66" s="211" t="s">
        <v>7290</v>
      </c>
      <c r="C66" s="212" t="s">
        <v>2897</v>
      </c>
      <c r="D66" s="211" t="s">
        <v>1370</v>
      </c>
      <c r="E66" s="213">
        <v>379.0</v>
      </c>
      <c r="F66" s="213">
        <v>39.0</v>
      </c>
      <c r="G66" s="213">
        <v>8.0</v>
      </c>
      <c r="H66" s="213">
        <v>9.0</v>
      </c>
      <c r="I66" s="213">
        <v>17.0</v>
      </c>
      <c r="J66" s="214">
        <v>0.47</v>
      </c>
      <c r="K66" s="211" t="s">
        <v>20747</v>
      </c>
      <c r="L66" s="211">
        <v>5.426336592E9</v>
      </c>
      <c r="M66" s="211" t="s">
        <v>1350</v>
      </c>
      <c r="N66" s="211" t="s">
        <v>20632</v>
      </c>
      <c r="O66" s="211" t="s">
        <v>7293</v>
      </c>
      <c r="P66" s="211" t="s">
        <v>2137</v>
      </c>
      <c r="Q66" s="230">
        <f>COUNTIF('Hedef Liste Osmaniye'!A:A,A66)</f>
        <v>1</v>
      </c>
    </row>
    <row r="67" ht="15.75" hidden="1" customHeight="1">
      <c r="A67" s="211" t="s">
        <v>21534</v>
      </c>
      <c r="B67" s="211" t="s">
        <v>21535</v>
      </c>
      <c r="C67" s="212" t="s">
        <v>2897</v>
      </c>
      <c r="D67" s="211" t="s">
        <v>1789</v>
      </c>
      <c r="E67" s="213">
        <v>385.0</v>
      </c>
      <c r="F67" s="213">
        <v>64.0</v>
      </c>
      <c r="G67" s="213">
        <v>22.0</v>
      </c>
      <c r="H67" s="213">
        <v>9.0</v>
      </c>
      <c r="I67" s="213">
        <v>31.0</v>
      </c>
      <c r="J67" s="214">
        <v>0.71</v>
      </c>
      <c r="K67" s="211" t="s">
        <v>21536</v>
      </c>
      <c r="L67" s="211">
        <v>3.28802208E9</v>
      </c>
      <c r="M67" s="211" t="s">
        <v>1350</v>
      </c>
      <c r="N67" s="211" t="s">
        <v>20535</v>
      </c>
      <c r="O67" s="211" t="s">
        <v>21537</v>
      </c>
      <c r="P67" s="211" t="s">
        <v>2165</v>
      </c>
      <c r="Q67" s="230">
        <f>COUNTIF('Hedef Liste Osmaniye'!A:A,A67)</f>
        <v>0</v>
      </c>
    </row>
    <row r="68" ht="15.75" hidden="1" customHeight="1">
      <c r="A68" s="211" t="s">
        <v>7217</v>
      </c>
      <c r="B68" s="211" t="s">
        <v>7218</v>
      </c>
      <c r="C68" s="212" t="s">
        <v>2897</v>
      </c>
      <c r="D68" s="211" t="s">
        <v>1378</v>
      </c>
      <c r="E68" s="213">
        <v>7677.0</v>
      </c>
      <c r="F68" s="213">
        <v>223.0</v>
      </c>
      <c r="G68" s="213">
        <v>16.0</v>
      </c>
      <c r="H68" s="213">
        <v>9.0</v>
      </c>
      <c r="I68" s="213">
        <v>25.0</v>
      </c>
      <c r="J68" s="214">
        <v>0.64</v>
      </c>
      <c r="K68" s="211" t="s">
        <v>20817</v>
      </c>
      <c r="L68" s="211">
        <v>3.288137564E9</v>
      </c>
      <c r="M68" s="211" t="s">
        <v>1350</v>
      </c>
      <c r="N68" s="211" t="s">
        <v>20535</v>
      </c>
      <c r="O68" s="211" t="s">
        <v>20818</v>
      </c>
      <c r="P68" s="211" t="s">
        <v>2137</v>
      </c>
      <c r="Q68" s="230">
        <f>COUNTIF('Hedef Liste Osmaniye'!A:A,A68)</f>
        <v>1</v>
      </c>
    </row>
    <row r="69" ht="15.75" hidden="1" customHeight="1">
      <c r="A69" s="211" t="s">
        <v>7235</v>
      </c>
      <c r="B69" s="211" t="s">
        <v>7236</v>
      </c>
      <c r="C69" s="212" t="s">
        <v>2897</v>
      </c>
      <c r="D69" s="211" t="s">
        <v>1370</v>
      </c>
      <c r="E69" s="213">
        <v>831.0</v>
      </c>
      <c r="F69" s="213">
        <v>35.0</v>
      </c>
      <c r="G69" s="213">
        <v>6.0</v>
      </c>
      <c r="H69" s="213">
        <v>3.0</v>
      </c>
      <c r="I69" s="213">
        <v>9.0</v>
      </c>
      <c r="J69" s="214">
        <v>0.67</v>
      </c>
      <c r="K69" s="211" t="s">
        <v>20755</v>
      </c>
      <c r="L69" s="211">
        <v>3.284040001E9</v>
      </c>
      <c r="M69" s="211" t="s">
        <v>1350</v>
      </c>
      <c r="N69" s="211" t="s">
        <v>20697</v>
      </c>
      <c r="O69" s="211" t="s">
        <v>7239</v>
      </c>
      <c r="P69" s="211" t="s">
        <v>2137</v>
      </c>
      <c r="Q69" s="230">
        <f>COUNTIF('Hedef Liste Osmaniye'!A:A,A69)</f>
        <v>1</v>
      </c>
    </row>
    <row r="70" ht="15.75" hidden="1" customHeight="1">
      <c r="A70" s="211" t="s">
        <v>20586</v>
      </c>
      <c r="B70" s="211" t="s">
        <v>20587</v>
      </c>
      <c r="C70" s="212" t="s">
        <v>2897</v>
      </c>
      <c r="D70" s="211" t="s">
        <v>1364</v>
      </c>
      <c r="E70" s="213">
        <v>2216.0</v>
      </c>
      <c r="F70" s="213">
        <v>56.0</v>
      </c>
      <c r="G70" s="213">
        <v>2.0</v>
      </c>
      <c r="H70" s="213">
        <v>9.0</v>
      </c>
      <c r="I70" s="213">
        <v>11.0</v>
      </c>
      <c r="J70" s="214">
        <v>0.18</v>
      </c>
      <c r="K70" s="211" t="s">
        <v>20588</v>
      </c>
      <c r="L70" s="211">
        <v>5.446953092E9</v>
      </c>
      <c r="M70" s="211" t="s">
        <v>20561</v>
      </c>
      <c r="N70" s="211" t="s">
        <v>4501</v>
      </c>
      <c r="O70" s="211" t="s">
        <v>20589</v>
      </c>
      <c r="P70" s="211" t="s">
        <v>2137</v>
      </c>
      <c r="Q70" s="230">
        <f>COUNTIF('Hedef Liste Osmaniye'!A:A,A70)</f>
        <v>1</v>
      </c>
    </row>
    <row r="71" ht="15.75" hidden="1" customHeight="1">
      <c r="A71" s="211" t="s">
        <v>7203</v>
      </c>
      <c r="B71" s="211" t="s">
        <v>7204</v>
      </c>
      <c r="C71" s="212" t="s">
        <v>2897</v>
      </c>
      <c r="D71" s="211" t="s">
        <v>1385</v>
      </c>
      <c r="E71" s="213">
        <v>656.0</v>
      </c>
      <c r="F71" s="211"/>
      <c r="G71" s="213">
        <v>0.0</v>
      </c>
      <c r="H71" s="213">
        <v>19.0</v>
      </c>
      <c r="I71" s="213">
        <v>19.0</v>
      </c>
      <c r="J71" s="214">
        <v>0.0</v>
      </c>
      <c r="K71" s="211" t="s">
        <v>20811</v>
      </c>
      <c r="L71" s="211">
        <v>5.526795496E9</v>
      </c>
      <c r="M71" s="211" t="s">
        <v>1350</v>
      </c>
      <c r="N71" s="211" t="s">
        <v>20632</v>
      </c>
      <c r="O71" s="211" t="s">
        <v>7206</v>
      </c>
      <c r="P71" s="211" t="s">
        <v>2137</v>
      </c>
      <c r="Q71" s="230">
        <f>COUNTIF('Hedef Liste Osmaniye'!A:A,A71)</f>
        <v>1</v>
      </c>
    </row>
    <row r="72" ht="15.75" hidden="1" customHeight="1">
      <c r="A72" s="211" t="s">
        <v>7146</v>
      </c>
      <c r="B72" s="211" t="s">
        <v>7147</v>
      </c>
      <c r="C72" s="212" t="s">
        <v>2897</v>
      </c>
      <c r="D72" s="211" t="s">
        <v>1378</v>
      </c>
      <c r="E72" s="213">
        <v>995.0</v>
      </c>
      <c r="F72" s="213">
        <v>88.0</v>
      </c>
      <c r="G72" s="213">
        <v>7.0</v>
      </c>
      <c r="H72" s="213">
        <v>36.0</v>
      </c>
      <c r="I72" s="213">
        <v>43.0</v>
      </c>
      <c r="J72" s="214">
        <v>0.16</v>
      </c>
      <c r="K72" s="211" t="s">
        <v>20663</v>
      </c>
      <c r="L72" s="211">
        <v>5.382123672E9</v>
      </c>
      <c r="M72" s="211" t="s">
        <v>1350</v>
      </c>
      <c r="N72" s="211" t="s">
        <v>20528</v>
      </c>
      <c r="O72" s="211" t="s">
        <v>7149</v>
      </c>
      <c r="P72" s="211" t="s">
        <v>2137</v>
      </c>
      <c r="Q72" s="230">
        <f>COUNTIF('Hedef Liste Osmaniye'!A:A,A72)</f>
        <v>1</v>
      </c>
    </row>
    <row r="73" ht="15.75" hidden="1" customHeight="1">
      <c r="A73" s="211" t="s">
        <v>20538</v>
      </c>
      <c r="B73" s="211" t="s">
        <v>20539</v>
      </c>
      <c r="C73" s="212" t="s">
        <v>2897</v>
      </c>
      <c r="D73" s="211" t="s">
        <v>1577</v>
      </c>
      <c r="E73" s="213">
        <v>684.0</v>
      </c>
      <c r="F73" s="213">
        <v>74.0</v>
      </c>
      <c r="G73" s="213">
        <v>0.0</v>
      </c>
      <c r="H73" s="213">
        <v>63.0</v>
      </c>
      <c r="I73" s="213">
        <v>63.0</v>
      </c>
      <c r="J73" s="214">
        <v>0.0</v>
      </c>
      <c r="K73" s="211" t="s">
        <v>20540</v>
      </c>
      <c r="L73" s="211">
        <v>3.287186565E9</v>
      </c>
      <c r="M73" s="211" t="s">
        <v>20511</v>
      </c>
      <c r="N73" s="211" t="s">
        <v>20523</v>
      </c>
      <c r="O73" s="211" t="s">
        <v>20541</v>
      </c>
      <c r="P73" s="211" t="s">
        <v>2137</v>
      </c>
      <c r="Q73" s="230">
        <f>COUNTIF('Hedef Liste Osmaniye'!A:A,A73)</f>
        <v>1</v>
      </c>
    </row>
    <row r="74" ht="15.75" hidden="1" customHeight="1">
      <c r="A74" s="211" t="s">
        <v>20642</v>
      </c>
      <c r="B74" s="211" t="s">
        <v>20643</v>
      </c>
      <c r="C74" s="212" t="s">
        <v>2897</v>
      </c>
      <c r="D74" s="211" t="s">
        <v>1364</v>
      </c>
      <c r="E74" s="213">
        <v>104.0</v>
      </c>
      <c r="F74" s="213">
        <v>18.0</v>
      </c>
      <c r="G74" s="213">
        <v>9.0</v>
      </c>
      <c r="H74" s="213">
        <v>16.0</v>
      </c>
      <c r="I74" s="213">
        <v>25.0</v>
      </c>
      <c r="J74" s="214">
        <v>0.36</v>
      </c>
      <c r="K74" s="211" t="s">
        <v>20644</v>
      </c>
      <c r="L74" s="211">
        <v>5.524233803E9</v>
      </c>
      <c r="M74" s="211" t="s">
        <v>1350</v>
      </c>
      <c r="N74" s="211" t="s">
        <v>20517</v>
      </c>
      <c r="O74" s="211" t="s">
        <v>20645</v>
      </c>
      <c r="P74" s="211" t="s">
        <v>2137</v>
      </c>
      <c r="Q74" s="230">
        <f>COUNTIF('Hedef Liste Osmaniye'!A:A,A74)</f>
        <v>1</v>
      </c>
    </row>
    <row r="75" ht="15.75" hidden="1" customHeight="1">
      <c r="A75" s="211" t="s">
        <v>20681</v>
      </c>
      <c r="B75" s="211" t="s">
        <v>20682</v>
      </c>
      <c r="C75" s="212" t="s">
        <v>2897</v>
      </c>
      <c r="D75" s="211" t="s">
        <v>1378</v>
      </c>
      <c r="E75" s="211"/>
      <c r="F75" s="211"/>
      <c r="G75" s="213">
        <v>0.0</v>
      </c>
      <c r="H75" s="213">
        <v>14.0</v>
      </c>
      <c r="I75" s="213">
        <v>14.0</v>
      </c>
      <c r="J75" s="214">
        <v>0.0</v>
      </c>
      <c r="K75" s="211" t="s">
        <v>20683</v>
      </c>
      <c r="L75" s="211">
        <v>5.435696992E9</v>
      </c>
      <c r="M75" s="211" t="s">
        <v>1350</v>
      </c>
      <c r="N75" s="211" t="s">
        <v>20517</v>
      </c>
      <c r="O75" s="211" t="s">
        <v>20684</v>
      </c>
      <c r="P75" s="211" t="s">
        <v>2137</v>
      </c>
      <c r="Q75" s="230">
        <f>COUNTIF('Hedef Liste Osmaniye'!A:A,A75)</f>
        <v>1</v>
      </c>
    </row>
    <row r="76" ht="15.75" hidden="1" customHeight="1">
      <c r="A76" s="211" t="s">
        <v>21538</v>
      </c>
      <c r="B76" s="211" t="s">
        <v>21539</v>
      </c>
      <c r="C76" s="212" t="s">
        <v>2897</v>
      </c>
      <c r="D76" s="211" t="s">
        <v>1364</v>
      </c>
      <c r="E76" s="211"/>
      <c r="F76" s="211"/>
      <c r="G76" s="213">
        <v>92.0</v>
      </c>
      <c r="H76" s="213">
        <v>89.0</v>
      </c>
      <c r="I76" s="213">
        <v>181.0</v>
      </c>
      <c r="J76" s="214">
        <v>0.51</v>
      </c>
      <c r="K76" s="211" t="s">
        <v>21540</v>
      </c>
      <c r="L76" s="211">
        <v>5.41190938E9</v>
      </c>
      <c r="M76" s="211" t="s">
        <v>1350</v>
      </c>
      <c r="N76" s="211" t="s">
        <v>20517</v>
      </c>
      <c r="O76" s="211" t="s">
        <v>21541</v>
      </c>
      <c r="P76" s="211" t="s">
        <v>2165</v>
      </c>
      <c r="Q76" s="230">
        <f>COUNTIF('Hedef Liste Osmaniye'!A:A,A76)</f>
        <v>0</v>
      </c>
    </row>
    <row r="77" ht="15.75" hidden="1" customHeight="1">
      <c r="A77" s="211" t="s">
        <v>20532</v>
      </c>
      <c r="B77" s="211" t="s">
        <v>20533</v>
      </c>
      <c r="C77" s="212" t="s">
        <v>2897</v>
      </c>
      <c r="D77" s="211" t="s">
        <v>1378</v>
      </c>
      <c r="E77" s="213">
        <v>1.0</v>
      </c>
      <c r="F77" s="211"/>
      <c r="G77" s="213">
        <v>0.0</v>
      </c>
      <c r="H77" s="213">
        <v>14.0</v>
      </c>
      <c r="I77" s="213">
        <v>14.0</v>
      </c>
      <c r="J77" s="214">
        <v>0.0</v>
      </c>
      <c r="K77" s="211" t="s">
        <v>20534</v>
      </c>
      <c r="L77" s="211">
        <v>5.46244798E9</v>
      </c>
      <c r="M77" s="211" t="s">
        <v>1350</v>
      </c>
      <c r="N77" s="211" t="s">
        <v>20535</v>
      </c>
      <c r="O77" s="211" t="s">
        <v>20536</v>
      </c>
      <c r="P77" s="211" t="s">
        <v>2137</v>
      </c>
      <c r="Q77" s="230">
        <f>COUNTIF('Hedef Liste Osmaniye'!A:A,A77)</f>
        <v>1</v>
      </c>
    </row>
    <row r="78" ht="15.75" hidden="1" customHeight="1">
      <c r="A78" s="211" t="s">
        <v>7273</v>
      </c>
      <c r="B78" s="211" t="s">
        <v>7274</v>
      </c>
      <c r="C78" s="212" t="s">
        <v>2897</v>
      </c>
      <c r="D78" s="211" t="s">
        <v>1507</v>
      </c>
      <c r="E78" s="213">
        <v>220.0</v>
      </c>
      <c r="F78" s="213">
        <v>36.0</v>
      </c>
      <c r="G78" s="213">
        <v>22.0</v>
      </c>
      <c r="H78" s="213">
        <v>1.0</v>
      </c>
      <c r="I78" s="213">
        <v>23.0</v>
      </c>
      <c r="J78" s="214">
        <v>0.96</v>
      </c>
      <c r="K78" s="211" t="s">
        <v>20840</v>
      </c>
      <c r="L78" s="211">
        <v>5.442057853E9</v>
      </c>
      <c r="M78" s="211" t="s">
        <v>1350</v>
      </c>
      <c r="N78" s="211" t="s">
        <v>20535</v>
      </c>
      <c r="O78" s="211" t="s">
        <v>7276</v>
      </c>
      <c r="P78" s="211" t="s">
        <v>2137</v>
      </c>
      <c r="Q78" s="230">
        <f>COUNTIF('Hedef Liste Osmaniye'!A:A,A78)</f>
        <v>1</v>
      </c>
    </row>
    <row r="79" ht="15.75" hidden="1" customHeight="1">
      <c r="A79" s="211" t="s">
        <v>20706</v>
      </c>
      <c r="B79" s="211" t="s">
        <v>20707</v>
      </c>
      <c r="C79" s="212" t="s">
        <v>2897</v>
      </c>
      <c r="D79" s="211" t="s">
        <v>1827</v>
      </c>
      <c r="E79" s="213">
        <v>37.0</v>
      </c>
      <c r="F79" s="213">
        <v>37.0</v>
      </c>
      <c r="G79" s="213">
        <v>0.0</v>
      </c>
      <c r="H79" s="213">
        <v>20.0</v>
      </c>
      <c r="I79" s="213">
        <v>20.0</v>
      </c>
      <c r="J79" s="214">
        <v>0.0</v>
      </c>
      <c r="K79" s="211" t="s">
        <v>20708</v>
      </c>
      <c r="L79" s="211">
        <v>5.355927944E9</v>
      </c>
      <c r="M79" s="211" t="s">
        <v>20511</v>
      </c>
      <c r="N79" s="211" t="s">
        <v>20523</v>
      </c>
      <c r="O79" s="211" t="s">
        <v>20709</v>
      </c>
      <c r="P79" s="211" t="s">
        <v>2137</v>
      </c>
      <c r="Q79" s="230">
        <f>COUNTIF('Hedef Liste Osmaniye'!A:A,A79)</f>
        <v>1</v>
      </c>
    </row>
    <row r="80" ht="15.75" hidden="1" customHeight="1">
      <c r="A80" s="211" t="s">
        <v>20581</v>
      </c>
      <c r="B80" s="211" t="s">
        <v>20582</v>
      </c>
      <c r="C80" s="212" t="s">
        <v>2897</v>
      </c>
      <c r="D80" s="211" t="s">
        <v>1364</v>
      </c>
      <c r="E80" s="213">
        <v>2.0</v>
      </c>
      <c r="F80" s="213">
        <v>2.0</v>
      </c>
      <c r="G80" s="213">
        <v>0.0</v>
      </c>
      <c r="H80" s="213">
        <v>15.0</v>
      </c>
      <c r="I80" s="213">
        <v>15.0</v>
      </c>
      <c r="J80" s="214">
        <v>0.0</v>
      </c>
      <c r="K80" s="211" t="s">
        <v>20583</v>
      </c>
      <c r="L80" s="211">
        <v>5.428131328E9</v>
      </c>
      <c r="M80" s="211" t="s">
        <v>1350</v>
      </c>
      <c r="N80" s="211" t="s">
        <v>20584</v>
      </c>
      <c r="O80" s="211" t="s">
        <v>20585</v>
      </c>
      <c r="P80" s="211" t="s">
        <v>2137</v>
      </c>
      <c r="Q80" s="230">
        <f>COUNTIF('Hedef Liste Osmaniye'!A:A,A80)</f>
        <v>1</v>
      </c>
    </row>
    <row r="81" ht="15.75" hidden="1" customHeight="1">
      <c r="A81" s="211" t="s">
        <v>20778</v>
      </c>
      <c r="B81" s="211" t="s">
        <v>20779</v>
      </c>
      <c r="C81" s="212" t="s">
        <v>2897</v>
      </c>
      <c r="D81" s="211" t="s">
        <v>1378</v>
      </c>
      <c r="E81" s="213">
        <v>172.0</v>
      </c>
      <c r="F81" s="211"/>
      <c r="G81" s="213">
        <v>0.0</v>
      </c>
      <c r="H81" s="213">
        <v>10.0</v>
      </c>
      <c r="I81" s="213">
        <v>10.0</v>
      </c>
      <c r="J81" s="214">
        <v>0.0</v>
      </c>
      <c r="K81" s="211" t="s">
        <v>20780</v>
      </c>
      <c r="L81" s="211">
        <v>5.459575794E9</v>
      </c>
      <c r="M81" s="211" t="s">
        <v>1350</v>
      </c>
      <c r="N81" s="211" t="s">
        <v>2694</v>
      </c>
      <c r="O81" s="211" t="s">
        <v>20781</v>
      </c>
      <c r="P81" s="211" t="s">
        <v>2137</v>
      </c>
      <c r="Q81" s="230">
        <f>COUNTIF('Hedef Liste Osmaniye'!A:A,A81)</f>
        <v>1</v>
      </c>
    </row>
    <row r="82" ht="15.75" hidden="1" customHeight="1">
      <c r="A82" s="211" t="s">
        <v>7257</v>
      </c>
      <c r="B82" s="211" t="s">
        <v>7258</v>
      </c>
      <c r="C82" s="212" t="s">
        <v>2897</v>
      </c>
      <c r="D82" s="211" t="s">
        <v>2299</v>
      </c>
      <c r="E82" s="213">
        <v>179.0</v>
      </c>
      <c r="F82" s="211"/>
      <c r="G82" s="213">
        <v>10.0</v>
      </c>
      <c r="H82" s="213">
        <v>23.0</v>
      </c>
      <c r="I82" s="213">
        <v>33.0</v>
      </c>
      <c r="J82" s="214">
        <v>0.3</v>
      </c>
      <c r="K82" s="211" t="s">
        <v>20792</v>
      </c>
      <c r="L82" s="211">
        <v>3.288262016E9</v>
      </c>
      <c r="M82" s="211" t="s">
        <v>1350</v>
      </c>
      <c r="N82" s="211" t="s">
        <v>20535</v>
      </c>
      <c r="O82" s="211" t="s">
        <v>7261</v>
      </c>
      <c r="P82" s="211" t="s">
        <v>2137</v>
      </c>
      <c r="Q82" s="230">
        <f>COUNTIF('Hedef Liste Osmaniye'!A:A,A82)</f>
        <v>1</v>
      </c>
    </row>
    <row r="83" ht="15.75" hidden="1" customHeight="1">
      <c r="A83" s="211" t="s">
        <v>7304</v>
      </c>
      <c r="B83" s="211" t="s">
        <v>7305</v>
      </c>
      <c r="C83" s="212" t="s">
        <v>2897</v>
      </c>
      <c r="D83" s="211" t="s">
        <v>1370</v>
      </c>
      <c r="E83" s="213">
        <v>1421.0</v>
      </c>
      <c r="F83" s="213">
        <v>174.0</v>
      </c>
      <c r="G83" s="213">
        <v>7.0</v>
      </c>
      <c r="H83" s="213">
        <v>2.0</v>
      </c>
      <c r="I83" s="213">
        <v>9.0</v>
      </c>
      <c r="J83" s="214">
        <v>0.78</v>
      </c>
      <c r="K83" s="211" t="s">
        <v>20688</v>
      </c>
      <c r="L83" s="211">
        <v>3.28802101E9</v>
      </c>
      <c r="M83" s="211" t="s">
        <v>1350</v>
      </c>
      <c r="N83" s="211" t="s">
        <v>5525</v>
      </c>
      <c r="O83" s="211" t="s">
        <v>7307</v>
      </c>
      <c r="P83" s="211" t="s">
        <v>2137</v>
      </c>
      <c r="Q83" s="230">
        <f>COUNTIF('Hedef Liste Osmaniye'!A:A,A83)</f>
        <v>1</v>
      </c>
    </row>
    <row r="84" ht="15.75" hidden="1" customHeight="1">
      <c r="A84" s="211" t="s">
        <v>20786</v>
      </c>
      <c r="B84" s="211" t="s">
        <v>20787</v>
      </c>
      <c r="C84" s="212" t="s">
        <v>2897</v>
      </c>
      <c r="D84" s="211" t="s">
        <v>1364</v>
      </c>
      <c r="E84" s="213">
        <v>210.0</v>
      </c>
      <c r="F84" s="213">
        <v>22.0</v>
      </c>
      <c r="G84" s="213">
        <v>7.0</v>
      </c>
      <c r="H84" s="213">
        <v>41.0</v>
      </c>
      <c r="I84" s="213">
        <v>48.0</v>
      </c>
      <c r="J84" s="214">
        <v>0.15</v>
      </c>
      <c r="K84" s="211" t="s">
        <v>20788</v>
      </c>
      <c r="L84" s="211">
        <v>3.287172727E9</v>
      </c>
      <c r="M84" s="211" t="s">
        <v>20511</v>
      </c>
      <c r="N84" s="211" t="s">
        <v>3591</v>
      </c>
      <c r="O84" s="211" t="s">
        <v>20789</v>
      </c>
      <c r="P84" s="211" t="s">
        <v>2137</v>
      </c>
      <c r="Q84" s="230">
        <f>COUNTIF('Hedef Liste Osmaniye'!A:A,A84)</f>
        <v>1</v>
      </c>
    </row>
    <row r="85" ht="15.75" hidden="1" customHeight="1">
      <c r="A85" s="211" t="s">
        <v>21542</v>
      </c>
      <c r="B85" s="211" t="s">
        <v>21543</v>
      </c>
      <c r="C85" s="212" t="s">
        <v>2897</v>
      </c>
      <c r="D85" s="211" t="s">
        <v>1370</v>
      </c>
      <c r="E85" s="213">
        <v>89.0</v>
      </c>
      <c r="F85" s="213">
        <v>17.0</v>
      </c>
      <c r="G85" s="213">
        <v>8.0</v>
      </c>
      <c r="H85" s="213">
        <v>9.0</v>
      </c>
      <c r="I85" s="213">
        <v>17.0</v>
      </c>
      <c r="J85" s="214">
        <v>0.47</v>
      </c>
      <c r="K85" s="211" t="s">
        <v>21544</v>
      </c>
      <c r="L85" s="211">
        <v>5.44646808E9</v>
      </c>
      <c r="M85" s="211" t="s">
        <v>1350</v>
      </c>
      <c r="N85" s="211" t="s">
        <v>20535</v>
      </c>
      <c r="O85" s="211" t="s">
        <v>21545</v>
      </c>
      <c r="P85" s="211" t="s">
        <v>2137</v>
      </c>
      <c r="Q85" s="230">
        <f>COUNTIF('Hedef Liste Osmaniye'!A:A,A85)</f>
        <v>0</v>
      </c>
    </row>
    <row r="86" ht="15.75" hidden="1" customHeight="1">
      <c r="A86" s="211" t="s">
        <v>20633</v>
      </c>
      <c r="B86" s="211" t="s">
        <v>20634</v>
      </c>
      <c r="C86" s="212" t="s">
        <v>2909</v>
      </c>
      <c r="D86" s="211" t="s">
        <v>1364</v>
      </c>
      <c r="E86" s="213">
        <v>108.0</v>
      </c>
      <c r="F86" s="211"/>
      <c r="G86" s="213">
        <v>0.0</v>
      </c>
      <c r="H86" s="213">
        <v>17.0</v>
      </c>
      <c r="I86" s="213">
        <v>17.0</v>
      </c>
      <c r="J86" s="214">
        <v>0.0</v>
      </c>
      <c r="K86" s="211" t="s">
        <v>20635</v>
      </c>
      <c r="L86" s="211">
        <v>5.459090015E9</v>
      </c>
      <c r="M86" s="211" t="s">
        <v>1350</v>
      </c>
      <c r="N86" s="211" t="s">
        <v>20528</v>
      </c>
      <c r="O86" s="211" t="s">
        <v>20636</v>
      </c>
      <c r="P86" s="211" t="s">
        <v>2137</v>
      </c>
      <c r="Q86" s="230">
        <f>COUNTIF('Hedef Liste Osmaniye'!A:A,A86)</f>
        <v>1</v>
      </c>
    </row>
    <row r="87" ht="15.75" hidden="1" customHeight="1">
      <c r="A87" s="211" t="s">
        <v>7299</v>
      </c>
      <c r="B87" s="211" t="s">
        <v>7300</v>
      </c>
      <c r="C87" s="212" t="s">
        <v>2897</v>
      </c>
      <c r="D87" s="211" t="s">
        <v>1378</v>
      </c>
      <c r="E87" s="213">
        <v>491.0</v>
      </c>
      <c r="F87" s="213">
        <v>65.0</v>
      </c>
      <c r="G87" s="213">
        <v>0.0</v>
      </c>
      <c r="H87" s="213">
        <v>19.0</v>
      </c>
      <c r="I87" s="213">
        <v>19.0</v>
      </c>
      <c r="J87" s="214">
        <v>0.0</v>
      </c>
      <c r="K87" s="211" t="s">
        <v>20773</v>
      </c>
      <c r="L87" s="211">
        <v>5.425702969E9</v>
      </c>
      <c r="M87" s="211" t="s">
        <v>1350</v>
      </c>
      <c r="N87" s="211" t="s">
        <v>5525</v>
      </c>
      <c r="O87" s="211" t="s">
        <v>7302</v>
      </c>
      <c r="P87" s="211" t="s">
        <v>2137</v>
      </c>
      <c r="Q87" s="230">
        <f>COUNTIF('Hedef Liste Osmaniye'!A:A,A87)</f>
        <v>1</v>
      </c>
    </row>
    <row r="88" ht="15.75" hidden="1" customHeight="1">
      <c r="A88" s="211" t="s">
        <v>21546</v>
      </c>
      <c r="B88" s="211" t="s">
        <v>21547</v>
      </c>
      <c r="C88" s="212" t="s">
        <v>2897</v>
      </c>
      <c r="D88" s="211" t="s">
        <v>1348</v>
      </c>
      <c r="E88" s="213">
        <v>60.0</v>
      </c>
      <c r="F88" s="213">
        <v>60.0</v>
      </c>
      <c r="G88" s="213">
        <v>17.0</v>
      </c>
      <c r="H88" s="213">
        <v>32.0</v>
      </c>
      <c r="I88" s="213">
        <v>49.0</v>
      </c>
      <c r="J88" s="214">
        <v>0.35</v>
      </c>
      <c r="K88" s="211" t="s">
        <v>21548</v>
      </c>
      <c r="L88" s="211">
        <v>5.42362588E9</v>
      </c>
      <c r="M88" s="211" t="s">
        <v>20561</v>
      </c>
      <c r="N88" s="211" t="s">
        <v>20562</v>
      </c>
      <c r="O88" s="211" t="s">
        <v>21549</v>
      </c>
      <c r="P88" s="211" t="s">
        <v>2137</v>
      </c>
      <c r="Q88" s="230">
        <f>COUNTIF('Hedef Liste Osmaniye'!A:A,A88)</f>
        <v>0</v>
      </c>
    </row>
    <row r="89" ht="15.75" hidden="1" customHeight="1">
      <c r="A89" s="211" t="s">
        <v>20828</v>
      </c>
      <c r="B89" s="211" t="s">
        <v>20829</v>
      </c>
      <c r="C89" s="212" t="s">
        <v>2897</v>
      </c>
      <c r="D89" s="211" t="s">
        <v>1443</v>
      </c>
      <c r="E89" s="213">
        <v>33.0</v>
      </c>
      <c r="F89" s="211"/>
      <c r="G89" s="213">
        <v>0.0</v>
      </c>
      <c r="H89" s="213">
        <v>15.0</v>
      </c>
      <c r="I89" s="213">
        <v>15.0</v>
      </c>
      <c r="J89" s="214">
        <v>0.0</v>
      </c>
      <c r="K89" s="211" t="s">
        <v>20830</v>
      </c>
      <c r="L89" s="211">
        <v>5.422544749E9</v>
      </c>
      <c r="M89" s="211" t="s">
        <v>1350</v>
      </c>
      <c r="N89" s="211" t="s">
        <v>20535</v>
      </c>
      <c r="O89" s="211" t="s">
        <v>20831</v>
      </c>
      <c r="P89" s="211" t="s">
        <v>2137</v>
      </c>
      <c r="Q89" s="230">
        <f>COUNTIF('Hedef Liste Osmaniye'!A:A,A89)</f>
        <v>1</v>
      </c>
    </row>
    <row r="90" ht="15.75" hidden="1" customHeight="1">
      <c r="A90" s="211" t="s">
        <v>21550</v>
      </c>
      <c r="B90" s="211" t="s">
        <v>7194</v>
      </c>
      <c r="C90" s="212" t="s">
        <v>2897</v>
      </c>
      <c r="D90" s="211" t="s">
        <v>1364</v>
      </c>
      <c r="E90" s="213">
        <v>850.0</v>
      </c>
      <c r="F90" s="213">
        <v>252.0</v>
      </c>
      <c r="G90" s="213">
        <v>33.0</v>
      </c>
      <c r="H90" s="213">
        <v>26.0</v>
      </c>
      <c r="I90" s="213">
        <v>59.0</v>
      </c>
      <c r="J90" s="214">
        <v>0.56</v>
      </c>
      <c r="K90" s="211" t="s">
        <v>21551</v>
      </c>
      <c r="L90" s="211">
        <v>5.52333908E9</v>
      </c>
      <c r="M90" s="211" t="s">
        <v>1350</v>
      </c>
      <c r="N90" s="211" t="s">
        <v>20528</v>
      </c>
      <c r="O90" s="211" t="s">
        <v>7196</v>
      </c>
      <c r="P90" s="211" t="s">
        <v>2137</v>
      </c>
      <c r="Q90" s="230">
        <f>COUNTIF('Hedef Liste Osmaniye'!A:A,A90)</f>
        <v>0</v>
      </c>
    </row>
    <row r="91" ht="15.75" hidden="1" customHeight="1">
      <c r="A91" s="211" t="s">
        <v>21552</v>
      </c>
      <c r="B91" s="211" t="s">
        <v>21553</v>
      </c>
      <c r="C91" s="212" t="s">
        <v>2897</v>
      </c>
      <c r="D91" s="211" t="s">
        <v>1364</v>
      </c>
      <c r="E91" s="213">
        <v>134.0</v>
      </c>
      <c r="F91" s="213">
        <v>14.0</v>
      </c>
      <c r="G91" s="213">
        <v>37.0</v>
      </c>
      <c r="H91" s="213">
        <v>23.0</v>
      </c>
      <c r="I91" s="213">
        <v>60.0</v>
      </c>
      <c r="J91" s="214">
        <v>0.62</v>
      </c>
      <c r="K91" s="211" t="s">
        <v>21551</v>
      </c>
      <c r="L91" s="211">
        <v>5.01333908E9</v>
      </c>
      <c r="M91" s="211" t="s">
        <v>1350</v>
      </c>
      <c r="N91" s="211" t="s">
        <v>20517</v>
      </c>
      <c r="O91" s="211" t="s">
        <v>21554</v>
      </c>
      <c r="P91" s="211" t="s">
        <v>2137</v>
      </c>
      <c r="Q91" s="230">
        <f>COUNTIF('Hedef Liste Osmaniye'!A:A,A91)</f>
        <v>0</v>
      </c>
    </row>
    <row r="92" ht="15.75" hidden="1" customHeight="1">
      <c r="A92" s="211" t="s">
        <v>20551</v>
      </c>
      <c r="B92" s="211" t="s">
        <v>20552</v>
      </c>
      <c r="C92" s="212" t="s">
        <v>2897</v>
      </c>
      <c r="D92" s="211" t="s">
        <v>1378</v>
      </c>
      <c r="E92" s="213">
        <v>344.0</v>
      </c>
      <c r="F92" s="213">
        <v>95.0</v>
      </c>
      <c r="G92" s="213">
        <v>0.0</v>
      </c>
      <c r="H92" s="213">
        <v>29.0</v>
      </c>
      <c r="I92" s="213">
        <v>29.0</v>
      </c>
      <c r="J92" s="214">
        <v>0.0</v>
      </c>
      <c r="K92" s="211" t="s">
        <v>20553</v>
      </c>
      <c r="L92" s="211">
        <v>3.284400027E9</v>
      </c>
      <c r="M92" s="211" t="s">
        <v>1350</v>
      </c>
      <c r="N92" s="211" t="s">
        <v>20528</v>
      </c>
      <c r="O92" s="211" t="s">
        <v>20554</v>
      </c>
      <c r="P92" s="211" t="s">
        <v>2137</v>
      </c>
      <c r="Q92" s="230">
        <f>COUNTIF('Hedef Liste Osmaniye'!A:A,A92)</f>
        <v>1</v>
      </c>
    </row>
    <row r="93" ht="15.75" hidden="1" customHeight="1">
      <c r="A93" s="211" t="s">
        <v>21555</v>
      </c>
      <c r="B93" s="211" t="s">
        <v>21556</v>
      </c>
      <c r="C93" s="212" t="s">
        <v>2897</v>
      </c>
      <c r="D93" s="211" t="s">
        <v>1364</v>
      </c>
      <c r="E93" s="213">
        <v>106.0</v>
      </c>
      <c r="F93" s="213">
        <v>4.0</v>
      </c>
      <c r="G93" s="213">
        <v>49.0</v>
      </c>
      <c r="H93" s="213">
        <v>0.0</v>
      </c>
      <c r="I93" s="213">
        <v>49.0</v>
      </c>
      <c r="J93" s="214">
        <v>1.0</v>
      </c>
      <c r="K93" s="211" t="s">
        <v>21540</v>
      </c>
      <c r="L93" s="211">
        <v>5.41190938E9</v>
      </c>
      <c r="M93" s="211" t="s">
        <v>1350</v>
      </c>
      <c r="N93" s="211" t="s">
        <v>20535</v>
      </c>
      <c r="O93" s="211" t="s">
        <v>21557</v>
      </c>
      <c r="P93" s="211" t="s">
        <v>2165</v>
      </c>
      <c r="Q93" s="230">
        <f>COUNTIF('Hedef Liste Osmaniye'!A:A,A93)</f>
        <v>0</v>
      </c>
    </row>
    <row r="94" ht="15.75" hidden="1" customHeight="1">
      <c r="A94" s="211" t="s">
        <v>20698</v>
      </c>
      <c r="B94" s="211" t="s">
        <v>20699</v>
      </c>
      <c r="C94" s="212" t="s">
        <v>2897</v>
      </c>
      <c r="D94" s="211" t="s">
        <v>1364</v>
      </c>
      <c r="E94" s="213">
        <v>71.0</v>
      </c>
      <c r="F94" s="213">
        <v>29.0</v>
      </c>
      <c r="G94" s="213">
        <v>0.0</v>
      </c>
      <c r="H94" s="213">
        <v>15.0</v>
      </c>
      <c r="I94" s="213">
        <v>15.0</v>
      </c>
      <c r="J94" s="214">
        <v>0.0</v>
      </c>
      <c r="K94" s="211" t="s">
        <v>20700</v>
      </c>
      <c r="L94" s="211">
        <v>5.363937344E9</v>
      </c>
      <c r="M94" s="211" t="s">
        <v>1350</v>
      </c>
      <c r="N94" s="211" t="s">
        <v>20632</v>
      </c>
      <c r="O94" s="211" t="s">
        <v>20701</v>
      </c>
      <c r="P94" s="211" t="s">
        <v>2137</v>
      </c>
      <c r="Q94" s="230">
        <f>COUNTIF('Hedef Liste Osmaniye'!A:A,A94)</f>
        <v>1</v>
      </c>
    </row>
    <row r="95" ht="15.75" hidden="1" customHeight="1">
      <c r="A95" s="211" t="s">
        <v>21558</v>
      </c>
      <c r="B95" s="211" t="s">
        <v>21559</v>
      </c>
      <c r="C95" s="212" t="s">
        <v>2897</v>
      </c>
      <c r="D95" s="211" t="s">
        <v>1364</v>
      </c>
      <c r="E95" s="213">
        <v>20.0</v>
      </c>
      <c r="F95" s="213">
        <v>8.0</v>
      </c>
      <c r="G95" s="213">
        <v>74.0</v>
      </c>
      <c r="H95" s="213">
        <v>3.0</v>
      </c>
      <c r="I95" s="213">
        <v>77.0</v>
      </c>
      <c r="J95" s="214">
        <v>0.96</v>
      </c>
      <c r="K95" s="211" t="s">
        <v>21560</v>
      </c>
      <c r="L95" s="211">
        <v>3.288250013E9</v>
      </c>
      <c r="M95" s="211" t="s">
        <v>1350</v>
      </c>
      <c r="N95" s="211" t="s">
        <v>20535</v>
      </c>
      <c r="O95" s="211" t="s">
        <v>21561</v>
      </c>
      <c r="P95" s="211" t="s">
        <v>2165</v>
      </c>
      <c r="Q95" s="230">
        <f>COUNTIF('Hedef Liste Osmaniye'!A:A,A95)</f>
        <v>0</v>
      </c>
    </row>
    <row r="96" ht="15.75" hidden="1" customHeight="1">
      <c r="A96" s="211" t="s">
        <v>21562</v>
      </c>
      <c r="B96" s="211" t="s">
        <v>21563</v>
      </c>
      <c r="C96" s="212" t="s">
        <v>2897</v>
      </c>
      <c r="D96" s="211" t="s">
        <v>1348</v>
      </c>
      <c r="E96" s="213">
        <v>659.0</v>
      </c>
      <c r="F96" s="213">
        <v>169.0</v>
      </c>
      <c r="G96" s="213">
        <v>18.0</v>
      </c>
      <c r="H96" s="213">
        <v>34.0</v>
      </c>
      <c r="I96" s="213">
        <v>52.0</v>
      </c>
      <c r="J96" s="214">
        <v>0.35</v>
      </c>
      <c r="K96" s="211" t="s">
        <v>21564</v>
      </c>
      <c r="L96" s="211">
        <v>3.288023221E9</v>
      </c>
      <c r="M96" s="211" t="s">
        <v>1350</v>
      </c>
      <c r="N96" s="211" t="s">
        <v>5525</v>
      </c>
      <c r="O96" s="211" t="s">
        <v>21565</v>
      </c>
      <c r="P96" s="211" t="s">
        <v>2137</v>
      </c>
      <c r="Q96" s="230">
        <f>COUNTIF('Hedef Liste Osmaniye'!A:A,A96)</f>
        <v>0</v>
      </c>
    </row>
    <row r="97" ht="15.75" hidden="1" customHeight="1">
      <c r="A97" s="211" t="s">
        <v>21566</v>
      </c>
      <c r="B97" s="211" t="s">
        <v>21567</v>
      </c>
      <c r="C97" s="212" t="s">
        <v>2897</v>
      </c>
      <c r="D97" s="211" t="s">
        <v>1577</v>
      </c>
      <c r="E97" s="213">
        <v>5778.0</v>
      </c>
      <c r="F97" s="213">
        <v>176.0</v>
      </c>
      <c r="G97" s="213">
        <v>106.0</v>
      </c>
      <c r="H97" s="213">
        <v>13.0</v>
      </c>
      <c r="I97" s="213">
        <v>119.0</v>
      </c>
      <c r="J97" s="214">
        <v>0.89</v>
      </c>
      <c r="K97" s="211" t="s">
        <v>2291</v>
      </c>
      <c r="L97" s="211">
        <v>3.288023322E9</v>
      </c>
      <c r="M97" s="211" t="s">
        <v>1350</v>
      </c>
      <c r="N97" s="211" t="s">
        <v>20535</v>
      </c>
      <c r="O97" s="211" t="s">
        <v>21568</v>
      </c>
      <c r="P97" s="211" t="s">
        <v>2165</v>
      </c>
      <c r="Q97" s="230">
        <f>COUNTIF('Hedef Liste Osmaniye'!A:A,A97)</f>
        <v>0</v>
      </c>
    </row>
    <row r="98" ht="15.75" hidden="1" customHeight="1">
      <c r="A98" s="211" t="s">
        <v>20508</v>
      </c>
      <c r="B98" s="211" t="s">
        <v>20509</v>
      </c>
      <c r="C98" s="212" t="s">
        <v>2897</v>
      </c>
      <c r="D98" s="211" t="s">
        <v>1364</v>
      </c>
      <c r="E98" s="213">
        <v>15.0</v>
      </c>
      <c r="F98" s="213">
        <v>12.0</v>
      </c>
      <c r="G98" s="213">
        <v>0.0</v>
      </c>
      <c r="H98" s="213">
        <v>18.0</v>
      </c>
      <c r="I98" s="213">
        <v>18.0</v>
      </c>
      <c r="J98" s="214">
        <v>0.0</v>
      </c>
      <c r="K98" s="211" t="s">
        <v>20510</v>
      </c>
      <c r="L98" s="211">
        <v>5.424183394E9</v>
      </c>
      <c r="M98" s="211" t="s">
        <v>20511</v>
      </c>
      <c r="N98" s="211" t="s">
        <v>20512</v>
      </c>
      <c r="O98" s="211" t="s">
        <v>20513</v>
      </c>
      <c r="P98" s="211" t="s">
        <v>2137</v>
      </c>
      <c r="Q98" s="230">
        <f>COUNTIF('Hedef Liste Osmaniye'!A:A,A98)</f>
        <v>1</v>
      </c>
    </row>
    <row r="99" ht="15.75" hidden="1" customHeight="1">
      <c r="A99" s="211" t="s">
        <v>20525</v>
      </c>
      <c r="B99" s="211" t="s">
        <v>20526</v>
      </c>
      <c r="C99" s="212" t="s">
        <v>2897</v>
      </c>
      <c r="D99" s="211" t="s">
        <v>1789</v>
      </c>
      <c r="E99" s="213">
        <v>63.0</v>
      </c>
      <c r="F99" s="213">
        <v>56.0</v>
      </c>
      <c r="G99" s="213">
        <v>0.0</v>
      </c>
      <c r="H99" s="213">
        <v>20.0</v>
      </c>
      <c r="I99" s="213">
        <v>20.0</v>
      </c>
      <c r="J99" s="214">
        <v>0.0</v>
      </c>
      <c r="K99" s="211" t="s">
        <v>20527</v>
      </c>
      <c r="L99" s="211">
        <v>5.53709108E9</v>
      </c>
      <c r="M99" s="211" t="s">
        <v>1350</v>
      </c>
      <c r="N99" s="211" t="s">
        <v>20528</v>
      </c>
      <c r="O99" s="211" t="s">
        <v>20529</v>
      </c>
      <c r="P99" s="211" t="s">
        <v>2137</v>
      </c>
      <c r="Q99" s="230">
        <f>COUNTIF('Hedef Liste Osmaniye'!A:A,A99)</f>
        <v>1</v>
      </c>
    </row>
    <row r="100" ht="15.75" hidden="1" customHeight="1">
      <c r="A100" s="211" t="s">
        <v>20803</v>
      </c>
      <c r="B100" s="211" t="s">
        <v>20804</v>
      </c>
      <c r="C100" s="212" t="s">
        <v>2909</v>
      </c>
      <c r="D100" s="211" t="s">
        <v>1364</v>
      </c>
      <c r="E100" s="213">
        <v>4.0</v>
      </c>
      <c r="F100" s="211"/>
      <c r="G100" s="213">
        <v>1.0</v>
      </c>
      <c r="H100" s="213">
        <v>36.0</v>
      </c>
      <c r="I100" s="213">
        <v>37.0</v>
      </c>
      <c r="J100" s="214">
        <v>0.03</v>
      </c>
      <c r="K100" s="211" t="s">
        <v>20805</v>
      </c>
      <c r="L100" s="211">
        <v>5.01250338E9</v>
      </c>
      <c r="M100" s="211" t="s">
        <v>1350</v>
      </c>
      <c r="N100" s="211" t="s">
        <v>2694</v>
      </c>
      <c r="O100" s="211" t="s">
        <v>20806</v>
      </c>
      <c r="P100" s="211" t="s">
        <v>2137</v>
      </c>
      <c r="Q100" s="230">
        <f>COUNTIF('Hedef Liste Osmaniye'!A:A,A100)</f>
        <v>1</v>
      </c>
    </row>
    <row r="101" ht="15.75" hidden="1" customHeight="1">
      <c r="A101" s="211" t="s">
        <v>21569</v>
      </c>
      <c r="B101" s="211" t="s">
        <v>21570</v>
      </c>
      <c r="C101" s="212" t="s">
        <v>2897</v>
      </c>
      <c r="D101" s="211" t="s">
        <v>1364</v>
      </c>
      <c r="E101" s="213">
        <v>12.0</v>
      </c>
      <c r="F101" s="213">
        <v>3.0</v>
      </c>
      <c r="G101" s="213">
        <v>52.0</v>
      </c>
      <c r="H101" s="213">
        <v>1.0</v>
      </c>
      <c r="I101" s="213">
        <v>53.0</v>
      </c>
      <c r="J101" s="214">
        <v>0.98</v>
      </c>
      <c r="K101" s="211" t="s">
        <v>21571</v>
      </c>
      <c r="L101" s="211">
        <v>3.288250013E9</v>
      </c>
      <c r="M101" s="211" t="s">
        <v>1350</v>
      </c>
      <c r="N101" s="211" t="s">
        <v>20535</v>
      </c>
      <c r="O101" s="211" t="s">
        <v>21572</v>
      </c>
      <c r="P101" s="211" t="s">
        <v>2165</v>
      </c>
      <c r="Q101" s="230">
        <f>COUNTIF('Hedef Liste Osmaniye'!A:A,A101)</f>
        <v>0</v>
      </c>
    </row>
    <row r="102" ht="15.75" hidden="1" customHeight="1">
      <c r="A102" s="211" t="s">
        <v>20676</v>
      </c>
      <c r="B102" s="211" t="s">
        <v>20677</v>
      </c>
      <c r="C102" s="212" t="s">
        <v>2897</v>
      </c>
      <c r="D102" s="211" t="s">
        <v>1443</v>
      </c>
      <c r="E102" s="213">
        <v>49.0</v>
      </c>
      <c r="F102" s="213">
        <v>30.0</v>
      </c>
      <c r="G102" s="213">
        <v>0.0</v>
      </c>
      <c r="H102" s="213">
        <v>36.0</v>
      </c>
      <c r="I102" s="213">
        <v>36.0</v>
      </c>
      <c r="J102" s="214">
        <v>0.0</v>
      </c>
      <c r="K102" s="211" t="s">
        <v>20678</v>
      </c>
      <c r="L102" s="211">
        <v>5.461568001E9</v>
      </c>
      <c r="M102" s="211" t="s">
        <v>1350</v>
      </c>
      <c r="N102" s="211" t="s">
        <v>20535</v>
      </c>
      <c r="O102" s="211" t="s">
        <v>20679</v>
      </c>
      <c r="P102" s="211" t="s">
        <v>2137</v>
      </c>
      <c r="Q102" s="230">
        <f>COUNTIF('Hedef Liste Osmaniye'!A:A,A102)</f>
        <v>1</v>
      </c>
    </row>
    <row r="103" ht="15.75" hidden="1" customHeight="1">
      <c r="A103" s="211" t="s">
        <v>20769</v>
      </c>
      <c r="B103" s="211" t="s">
        <v>20770</v>
      </c>
      <c r="C103" s="212" t="s">
        <v>2897</v>
      </c>
      <c r="D103" s="211" t="s">
        <v>1364</v>
      </c>
      <c r="E103" s="213">
        <v>49.0</v>
      </c>
      <c r="F103" s="213">
        <v>49.0</v>
      </c>
      <c r="G103" s="213">
        <v>7.0</v>
      </c>
      <c r="H103" s="213">
        <v>22.0</v>
      </c>
      <c r="I103" s="213">
        <v>29.0</v>
      </c>
      <c r="J103" s="214">
        <v>0.24</v>
      </c>
      <c r="K103" s="211" t="s">
        <v>20771</v>
      </c>
      <c r="L103" s="211">
        <v>5.422081493E9</v>
      </c>
      <c r="M103" s="211" t="s">
        <v>1350</v>
      </c>
      <c r="N103" s="211" t="s">
        <v>20632</v>
      </c>
      <c r="O103" s="211" t="s">
        <v>20772</v>
      </c>
      <c r="P103" s="211" t="s">
        <v>2137</v>
      </c>
      <c r="Q103" s="230">
        <f>COUNTIF('Hedef Liste Osmaniye'!A:A,A103)</f>
        <v>1</v>
      </c>
    </row>
    <row r="104" ht="15.75" hidden="1" customHeight="1">
      <c r="A104" s="211" t="s">
        <v>20547</v>
      </c>
      <c r="B104" s="211" t="s">
        <v>20548</v>
      </c>
      <c r="C104" s="212" t="s">
        <v>2897</v>
      </c>
      <c r="D104" s="211" t="s">
        <v>1370</v>
      </c>
      <c r="E104" s="213">
        <v>59.0</v>
      </c>
      <c r="F104" s="213">
        <v>51.0</v>
      </c>
      <c r="G104" s="213">
        <v>0.0</v>
      </c>
      <c r="H104" s="213">
        <v>7.0</v>
      </c>
      <c r="I104" s="213">
        <v>7.0</v>
      </c>
      <c r="J104" s="214">
        <v>0.0</v>
      </c>
      <c r="K104" s="211" t="s">
        <v>20549</v>
      </c>
      <c r="L104" s="211">
        <v>3.288818031E9</v>
      </c>
      <c r="M104" s="211" t="s">
        <v>1350</v>
      </c>
      <c r="N104" s="211" t="s">
        <v>20517</v>
      </c>
      <c r="O104" s="211" t="s">
        <v>20550</v>
      </c>
      <c r="P104" s="211" t="s">
        <v>2137</v>
      </c>
      <c r="Q104" s="230">
        <f>COUNTIF('Hedef Liste Osmaniye'!A:A,A104)</f>
        <v>1</v>
      </c>
    </row>
    <row r="105" ht="15.75" hidden="1" customHeight="1">
      <c r="A105" s="211" t="s">
        <v>20618</v>
      </c>
      <c r="B105" s="211" t="s">
        <v>20619</v>
      </c>
      <c r="C105" s="212" t="s">
        <v>2897</v>
      </c>
      <c r="D105" s="211" t="s">
        <v>1597</v>
      </c>
      <c r="E105" s="213">
        <v>21.0</v>
      </c>
      <c r="F105" s="213">
        <v>21.0</v>
      </c>
      <c r="G105" s="213">
        <v>0.0</v>
      </c>
      <c r="H105" s="213">
        <v>20.0</v>
      </c>
      <c r="I105" s="213">
        <v>20.0</v>
      </c>
      <c r="J105" s="214">
        <v>0.0</v>
      </c>
      <c r="K105" s="211" t="s">
        <v>20620</v>
      </c>
      <c r="L105" s="211">
        <v>5.42123418E9</v>
      </c>
      <c r="M105" s="211" t="s">
        <v>1350</v>
      </c>
      <c r="N105" s="211" t="s">
        <v>20528</v>
      </c>
      <c r="O105" s="211" t="s">
        <v>20621</v>
      </c>
      <c r="P105" s="211" t="s">
        <v>2137</v>
      </c>
      <c r="Q105" s="230">
        <f>COUNTIF('Hedef Liste Osmaniye'!A:A,A105)</f>
        <v>1</v>
      </c>
    </row>
    <row r="106" ht="15.75" hidden="1" customHeight="1">
      <c r="A106" s="211" t="s">
        <v>7142</v>
      </c>
      <c r="B106" s="211" t="s">
        <v>7143</v>
      </c>
      <c r="C106" s="212" t="s">
        <v>2897</v>
      </c>
      <c r="D106" s="211" t="s">
        <v>1370</v>
      </c>
      <c r="E106" s="213">
        <v>2001.0</v>
      </c>
      <c r="F106" s="213">
        <v>143.0</v>
      </c>
      <c r="G106" s="213">
        <v>4.0</v>
      </c>
      <c r="H106" s="213">
        <v>10.0</v>
      </c>
      <c r="I106" s="213">
        <v>14.0</v>
      </c>
      <c r="J106" s="214">
        <v>0.29</v>
      </c>
      <c r="K106" s="211" t="s">
        <v>20686</v>
      </c>
      <c r="L106" s="211">
        <v>3.28802338E9</v>
      </c>
      <c r="M106" s="211" t="s">
        <v>1350</v>
      </c>
      <c r="N106" s="211" t="s">
        <v>20528</v>
      </c>
      <c r="O106" s="211" t="s">
        <v>7145</v>
      </c>
      <c r="P106" s="211" t="s">
        <v>2137</v>
      </c>
      <c r="Q106" s="230">
        <f>COUNTIF('Hedef Liste Osmaniye'!A:A,A106)</f>
        <v>1</v>
      </c>
    </row>
    <row r="107" ht="15.75" hidden="1" customHeight="1">
      <c r="A107" s="211" t="s">
        <v>20569</v>
      </c>
      <c r="B107" s="211" t="s">
        <v>20570</v>
      </c>
      <c r="C107" s="212" t="s">
        <v>2897</v>
      </c>
      <c r="D107" s="211" t="s">
        <v>1493</v>
      </c>
      <c r="E107" s="213">
        <v>10.0</v>
      </c>
      <c r="F107" s="213">
        <v>10.0</v>
      </c>
      <c r="G107" s="213">
        <v>0.0</v>
      </c>
      <c r="H107" s="213">
        <v>4.0</v>
      </c>
      <c r="I107" s="213">
        <v>4.0</v>
      </c>
      <c r="J107" s="214">
        <v>0.0</v>
      </c>
      <c r="K107" s="211" t="s">
        <v>20571</v>
      </c>
      <c r="L107" s="211">
        <v>5.44836888E9</v>
      </c>
      <c r="M107" s="211" t="s">
        <v>1350</v>
      </c>
      <c r="N107" s="211" t="s">
        <v>20517</v>
      </c>
      <c r="O107" s="211" t="s">
        <v>20572</v>
      </c>
      <c r="P107" s="211" t="s">
        <v>2137</v>
      </c>
      <c r="Q107" s="230">
        <f>COUNTIF('Hedef Liste Osmaniye'!A:A,A107)</f>
        <v>1</v>
      </c>
    </row>
    <row r="108" ht="15.75" hidden="1" customHeight="1">
      <c r="A108" s="211" t="s">
        <v>20542</v>
      </c>
      <c r="B108" s="211" t="s">
        <v>20543</v>
      </c>
      <c r="C108" s="212" t="s">
        <v>2897</v>
      </c>
      <c r="D108" s="211" t="s">
        <v>1507</v>
      </c>
      <c r="E108" s="213">
        <v>5.0</v>
      </c>
      <c r="F108" s="213">
        <v>5.0</v>
      </c>
      <c r="G108" s="213">
        <v>0.0</v>
      </c>
      <c r="H108" s="213">
        <v>13.0</v>
      </c>
      <c r="I108" s="213">
        <v>13.0</v>
      </c>
      <c r="J108" s="214">
        <v>0.0</v>
      </c>
      <c r="K108" s="211" t="s">
        <v>20544</v>
      </c>
      <c r="L108" s="211">
        <v>5.050191E9</v>
      </c>
      <c r="M108" s="211" t="s">
        <v>20511</v>
      </c>
      <c r="N108" s="211" t="s">
        <v>20545</v>
      </c>
      <c r="O108" s="211" t="s">
        <v>20546</v>
      </c>
      <c r="P108" s="211" t="s">
        <v>2137</v>
      </c>
      <c r="Q108" s="230">
        <f>COUNTIF('Hedef Liste Osmaniye'!A:A,A108)</f>
        <v>1</v>
      </c>
    </row>
    <row r="109" ht="15.75" hidden="1" customHeight="1">
      <c r="A109" s="211" t="s">
        <v>20850</v>
      </c>
      <c r="B109" s="211" t="s">
        <v>20851</v>
      </c>
      <c r="C109" s="212" t="s">
        <v>2897</v>
      </c>
      <c r="D109" s="211" t="s">
        <v>1789</v>
      </c>
      <c r="E109" s="213">
        <v>8.0</v>
      </c>
      <c r="F109" s="213">
        <v>8.0</v>
      </c>
      <c r="G109" s="213">
        <v>0.0</v>
      </c>
      <c r="H109" s="213">
        <v>20.0</v>
      </c>
      <c r="I109" s="213">
        <v>20.0</v>
      </c>
      <c r="J109" s="214">
        <v>0.0</v>
      </c>
      <c r="K109" s="211" t="s">
        <v>20852</v>
      </c>
      <c r="L109" s="211">
        <v>3.28813801E9</v>
      </c>
      <c r="M109" s="211" t="s">
        <v>1350</v>
      </c>
      <c r="N109" s="211" t="s">
        <v>20517</v>
      </c>
      <c r="O109" s="211" t="s">
        <v>20853</v>
      </c>
      <c r="P109" s="211" t="s">
        <v>2137</v>
      </c>
      <c r="Q109" s="230">
        <f>COUNTIF('Hedef Liste Osmaniye'!A:A,A109)</f>
        <v>1</v>
      </c>
    </row>
    <row r="110" ht="15.75" hidden="1" customHeight="1">
      <c r="A110" s="211" t="s">
        <v>21573</v>
      </c>
      <c r="B110" s="211" t="s">
        <v>21574</v>
      </c>
      <c r="C110" s="212" t="s">
        <v>2897</v>
      </c>
      <c r="D110" s="211" t="s">
        <v>1364</v>
      </c>
      <c r="E110" s="213">
        <v>16.0</v>
      </c>
      <c r="F110" s="213">
        <v>16.0</v>
      </c>
      <c r="G110" s="213">
        <v>66.0</v>
      </c>
      <c r="H110" s="213">
        <v>7.0</v>
      </c>
      <c r="I110" s="213">
        <v>73.0</v>
      </c>
      <c r="J110" s="214">
        <v>0.9</v>
      </c>
      <c r="K110" s="211" t="s">
        <v>2216</v>
      </c>
      <c r="L110" s="211">
        <v>5.468130404E9</v>
      </c>
      <c r="M110" s="211" t="s">
        <v>1350</v>
      </c>
      <c r="N110" s="211" t="s">
        <v>20632</v>
      </c>
      <c r="O110" s="211" t="s">
        <v>21575</v>
      </c>
      <c r="P110" s="211" t="s">
        <v>2165</v>
      </c>
      <c r="Q110" s="230">
        <f>COUNTIF('Hedef Liste Osmaniye'!A:A,A110)</f>
        <v>0</v>
      </c>
    </row>
    <row r="111" ht="15.75" hidden="1" customHeight="1">
      <c r="A111" s="211" t="s">
        <v>20774</v>
      </c>
      <c r="B111" s="211" t="s">
        <v>20775</v>
      </c>
      <c r="C111" s="212" t="s">
        <v>2897</v>
      </c>
      <c r="D111" s="211" t="s">
        <v>1493</v>
      </c>
      <c r="E111" s="213">
        <v>25.0</v>
      </c>
      <c r="F111" s="213">
        <v>25.0</v>
      </c>
      <c r="G111" s="213">
        <v>0.0</v>
      </c>
      <c r="H111" s="213">
        <v>6.0</v>
      </c>
      <c r="I111" s="213">
        <v>6.0</v>
      </c>
      <c r="J111" s="214">
        <v>0.0</v>
      </c>
      <c r="K111" s="211" t="s">
        <v>20776</v>
      </c>
      <c r="L111" s="211">
        <v>5.050241767E9</v>
      </c>
      <c r="M111" s="211" t="s">
        <v>1350</v>
      </c>
      <c r="N111" s="211" t="s">
        <v>20535</v>
      </c>
      <c r="O111" s="211" t="s">
        <v>20777</v>
      </c>
      <c r="P111" s="211" t="s">
        <v>2137</v>
      </c>
      <c r="Q111" s="230">
        <f>COUNTIF('Hedef Liste Osmaniye'!A:A,A111)</f>
        <v>1</v>
      </c>
    </row>
    <row r="112" ht="15.75" hidden="1" customHeight="1">
      <c r="A112" s="211" t="s">
        <v>20846</v>
      </c>
      <c r="B112" s="211" t="s">
        <v>20847</v>
      </c>
      <c r="C112" s="212" t="s">
        <v>2897</v>
      </c>
      <c r="D112" s="211" t="s">
        <v>1827</v>
      </c>
      <c r="E112" s="213">
        <v>43.0</v>
      </c>
      <c r="F112" s="213">
        <v>31.0</v>
      </c>
      <c r="G112" s="213">
        <v>0.0</v>
      </c>
      <c r="H112" s="213">
        <v>34.0</v>
      </c>
      <c r="I112" s="213">
        <v>34.0</v>
      </c>
      <c r="J112" s="214">
        <v>0.0</v>
      </c>
      <c r="K112" s="211" t="s">
        <v>20848</v>
      </c>
      <c r="L112" s="211">
        <v>5.418139292E9</v>
      </c>
      <c r="M112" s="211" t="s">
        <v>1350</v>
      </c>
      <c r="N112" s="211" t="s">
        <v>20632</v>
      </c>
      <c r="O112" s="211" t="s">
        <v>20849</v>
      </c>
      <c r="P112" s="211" t="s">
        <v>2137</v>
      </c>
      <c r="Q112" s="230">
        <f>COUNTIF('Hedef Liste Osmaniye'!A:A,A112)</f>
        <v>1</v>
      </c>
    </row>
    <row r="113" ht="15.75" hidden="1" customHeight="1">
      <c r="A113" s="211" t="s">
        <v>20608</v>
      </c>
      <c r="B113" s="211" t="s">
        <v>20609</v>
      </c>
      <c r="C113" s="212" t="s">
        <v>2897</v>
      </c>
      <c r="D113" s="211" t="s">
        <v>1443</v>
      </c>
      <c r="E113" s="213">
        <v>33.0</v>
      </c>
      <c r="F113" s="213">
        <v>33.0</v>
      </c>
      <c r="G113" s="213">
        <v>0.0</v>
      </c>
      <c r="H113" s="213">
        <v>43.0</v>
      </c>
      <c r="I113" s="213">
        <v>43.0</v>
      </c>
      <c r="J113" s="214">
        <v>0.0</v>
      </c>
      <c r="K113" s="211" t="s">
        <v>20610</v>
      </c>
      <c r="L113" s="211">
        <v>5.510094753E9</v>
      </c>
      <c r="M113" s="211" t="s">
        <v>20511</v>
      </c>
      <c r="N113" s="211" t="s">
        <v>20611</v>
      </c>
      <c r="O113" s="211" t="s">
        <v>20612</v>
      </c>
      <c r="P113" s="211" t="s">
        <v>2137</v>
      </c>
      <c r="Q113" s="230">
        <f>COUNTIF('Hedef Liste Osmaniye'!A:A,A113)</f>
        <v>1</v>
      </c>
    </row>
    <row r="114" ht="15.75" hidden="1" customHeight="1">
      <c r="A114" s="211" t="s">
        <v>20820</v>
      </c>
      <c r="B114" s="211" t="s">
        <v>20821</v>
      </c>
      <c r="C114" s="212" t="s">
        <v>2897</v>
      </c>
      <c r="D114" s="211" t="s">
        <v>1507</v>
      </c>
      <c r="F114" s="211"/>
      <c r="G114" s="213">
        <v>0.0</v>
      </c>
      <c r="H114" s="213">
        <v>86.0</v>
      </c>
      <c r="I114" s="213">
        <v>86.0</v>
      </c>
      <c r="J114" s="214">
        <v>0.0</v>
      </c>
      <c r="K114" s="211" t="s">
        <v>20822</v>
      </c>
      <c r="L114" s="211">
        <v>5.44894152E9</v>
      </c>
      <c r="M114" s="211" t="s">
        <v>1350</v>
      </c>
      <c r="N114" s="211" t="s">
        <v>20517</v>
      </c>
      <c r="O114" s="211" t="s">
        <v>20823</v>
      </c>
      <c r="P114" s="211" t="s">
        <v>2137</v>
      </c>
      <c r="Q114" s="230">
        <f>COUNTIF('Hedef Liste Osmaniye'!A:A,A114)</f>
        <v>1</v>
      </c>
    </row>
    <row r="115" ht="15.75" hidden="1" customHeight="1">
      <c r="A115" s="211" t="s">
        <v>20765</v>
      </c>
      <c r="B115" s="211" t="s">
        <v>20766</v>
      </c>
      <c r="C115" s="212" t="s">
        <v>2897</v>
      </c>
      <c r="D115" s="211" t="s">
        <v>1507</v>
      </c>
      <c r="E115" s="213">
        <v>16.0</v>
      </c>
      <c r="F115" s="213">
        <v>16.0</v>
      </c>
      <c r="G115" s="213">
        <v>0.0</v>
      </c>
      <c r="H115" s="213">
        <v>77.0</v>
      </c>
      <c r="I115" s="213">
        <v>77.0</v>
      </c>
      <c r="J115" s="214">
        <v>0.0</v>
      </c>
      <c r="K115" s="211" t="s">
        <v>20767</v>
      </c>
      <c r="L115" s="211">
        <v>5.55888278E9</v>
      </c>
      <c r="M115" s="211" t="s">
        <v>1350</v>
      </c>
      <c r="N115" s="211" t="s">
        <v>5525</v>
      </c>
      <c r="O115" s="211" t="s">
        <v>20768</v>
      </c>
      <c r="P115" s="211" t="s">
        <v>2137</v>
      </c>
      <c r="Q115" s="230">
        <f>COUNTIF('Hedef Liste Osmaniye'!A:A,A115)</f>
        <v>1</v>
      </c>
    </row>
    <row r="116" ht="15.75" hidden="1" customHeight="1">
      <c r="A116" s="211" t="s">
        <v>21576</v>
      </c>
      <c r="B116" s="211" t="s">
        <v>21577</v>
      </c>
      <c r="C116" s="212" t="s">
        <v>2897</v>
      </c>
      <c r="D116" s="211" t="s">
        <v>1493</v>
      </c>
      <c r="E116" s="213">
        <v>355.0</v>
      </c>
      <c r="F116" s="213">
        <v>355.0</v>
      </c>
      <c r="G116" s="213">
        <v>114.0</v>
      </c>
      <c r="H116" s="213">
        <v>0.0</v>
      </c>
      <c r="I116" s="213">
        <v>114.0</v>
      </c>
      <c r="J116" s="214">
        <v>1.0</v>
      </c>
      <c r="K116" s="211" t="s">
        <v>2163</v>
      </c>
      <c r="L116" s="211">
        <v>9.999999999E9</v>
      </c>
      <c r="M116" s="211" t="s">
        <v>1350</v>
      </c>
      <c r="N116" s="211" t="s">
        <v>5525</v>
      </c>
      <c r="O116" s="211" t="s">
        <v>21578</v>
      </c>
      <c r="P116" s="211" t="s">
        <v>2165</v>
      </c>
      <c r="Q116" s="230">
        <f>COUNTIF('Hedef Liste Osmaniye'!A:A,A116)</f>
        <v>0</v>
      </c>
    </row>
    <row r="117" ht="15.75" hidden="1" customHeight="1">
      <c r="A117" s="211" t="s">
        <v>20665</v>
      </c>
      <c r="B117" s="211" t="s">
        <v>20666</v>
      </c>
      <c r="C117" s="212" t="s">
        <v>2897</v>
      </c>
      <c r="D117" s="211" t="s">
        <v>1493</v>
      </c>
      <c r="E117" s="213">
        <v>56.0</v>
      </c>
      <c r="F117" s="211"/>
      <c r="G117" s="213">
        <v>0.0</v>
      </c>
      <c r="H117" s="213">
        <v>16.0</v>
      </c>
      <c r="I117" s="213">
        <v>16.0</v>
      </c>
      <c r="J117" s="214">
        <v>0.0</v>
      </c>
      <c r="K117" s="211" t="s">
        <v>20667</v>
      </c>
      <c r="L117" s="211">
        <v>3.288139707E9</v>
      </c>
      <c r="M117" s="211" t="s">
        <v>1350</v>
      </c>
      <c r="N117" s="211" t="s">
        <v>20517</v>
      </c>
      <c r="O117" s="211" t="s">
        <v>20668</v>
      </c>
      <c r="P117" s="211" t="s">
        <v>2137</v>
      </c>
      <c r="Q117" s="230">
        <f>COUNTIF('Hedef Liste Osmaniye'!A:A,A117)</f>
        <v>1</v>
      </c>
    </row>
    <row r="118" ht="15.75" hidden="1" customHeight="1">
      <c r="A118" s="211" t="s">
        <v>20710</v>
      </c>
      <c r="B118" s="211" t="s">
        <v>20711</v>
      </c>
      <c r="C118" s="212" t="s">
        <v>2897</v>
      </c>
      <c r="D118" s="211" t="s">
        <v>1348</v>
      </c>
      <c r="E118" s="213">
        <v>1.0</v>
      </c>
      <c r="F118" s="213">
        <v>1.0</v>
      </c>
      <c r="G118" s="213">
        <v>0.0</v>
      </c>
      <c r="H118" s="213">
        <v>30.0</v>
      </c>
      <c r="I118" s="213">
        <v>30.0</v>
      </c>
      <c r="J118" s="214">
        <v>0.0</v>
      </c>
      <c r="K118" s="211" t="s">
        <v>20712</v>
      </c>
      <c r="L118" s="211">
        <v>5.358366292E9</v>
      </c>
      <c r="M118" s="211" t="s">
        <v>1350</v>
      </c>
      <c r="N118" s="211" t="s">
        <v>20535</v>
      </c>
      <c r="O118" s="211" t="s">
        <v>20713</v>
      </c>
      <c r="P118" s="211" t="s">
        <v>2137</v>
      </c>
      <c r="Q118" s="230">
        <f>COUNTIF('Hedef Liste Osmaniye'!A:A,A118)</f>
        <v>1</v>
      </c>
    </row>
    <row r="119" ht="15.75" hidden="1" customHeight="1">
      <c r="A119" s="211" t="s">
        <v>20702</v>
      </c>
      <c r="B119" s="211" t="s">
        <v>20703</v>
      </c>
      <c r="C119" s="212" t="s">
        <v>2897</v>
      </c>
      <c r="D119" s="211" t="s">
        <v>1789</v>
      </c>
      <c r="E119" s="213">
        <v>430.0</v>
      </c>
      <c r="F119" s="211"/>
      <c r="G119" s="213">
        <v>1.0</v>
      </c>
      <c r="H119" s="213">
        <v>4.0</v>
      </c>
      <c r="I119" s="213">
        <v>5.0</v>
      </c>
      <c r="J119" s="214">
        <v>0.2</v>
      </c>
      <c r="K119" s="211" t="s">
        <v>20704</v>
      </c>
      <c r="L119" s="211">
        <v>5.301326789E9</v>
      </c>
      <c r="M119" s="211" t="s">
        <v>20511</v>
      </c>
      <c r="N119" s="211" t="s">
        <v>20523</v>
      </c>
      <c r="O119" s="211" t="s">
        <v>20705</v>
      </c>
      <c r="P119" s="211" t="s">
        <v>2137</v>
      </c>
      <c r="Q119" s="230">
        <f>COUNTIF('Hedef Liste Osmaniye'!A:A,A119)</f>
        <v>1</v>
      </c>
    </row>
    <row r="120" ht="15.75" hidden="1" customHeight="1">
      <c r="A120" s="211" t="s">
        <v>20732</v>
      </c>
      <c r="B120" s="211" t="s">
        <v>20733</v>
      </c>
      <c r="C120" s="212" t="s">
        <v>2897</v>
      </c>
      <c r="D120" s="211" t="s">
        <v>1507</v>
      </c>
      <c r="E120" s="213">
        <v>65.0</v>
      </c>
      <c r="F120" s="213">
        <v>38.0</v>
      </c>
      <c r="G120" s="213">
        <v>0.0</v>
      </c>
      <c r="H120" s="213">
        <v>50.0</v>
      </c>
      <c r="I120" s="213">
        <v>50.0</v>
      </c>
      <c r="J120" s="214">
        <v>0.0</v>
      </c>
      <c r="K120" s="211" t="s">
        <v>20734</v>
      </c>
      <c r="L120" s="211">
        <v>3.2843E8</v>
      </c>
      <c r="M120" s="211" t="s">
        <v>1350</v>
      </c>
      <c r="N120" s="211" t="s">
        <v>20535</v>
      </c>
      <c r="O120" s="211" t="s">
        <v>20735</v>
      </c>
      <c r="P120" s="211" t="s">
        <v>2137</v>
      </c>
      <c r="Q120" s="230">
        <f>COUNTIF('Hedef Liste Osmaniye'!A:A,A120)</f>
        <v>1</v>
      </c>
    </row>
    <row r="121" ht="15.75" hidden="1" customHeight="1">
      <c r="A121" s="211" t="s">
        <v>20622</v>
      </c>
      <c r="B121" s="211" t="s">
        <v>20623</v>
      </c>
      <c r="C121" s="212" t="s">
        <v>2897</v>
      </c>
      <c r="D121" s="211" t="s">
        <v>1370</v>
      </c>
      <c r="E121" s="213">
        <v>1484.0</v>
      </c>
      <c r="F121" s="211"/>
      <c r="G121" s="213">
        <v>1.0</v>
      </c>
      <c r="H121" s="213">
        <v>19.0</v>
      </c>
      <c r="I121" s="213">
        <v>20.0</v>
      </c>
      <c r="J121" s="214">
        <v>0.05</v>
      </c>
      <c r="K121" s="211" t="s">
        <v>20624</v>
      </c>
      <c r="L121" s="211">
        <v>5.42698743E9</v>
      </c>
      <c r="M121" s="211" t="s">
        <v>20561</v>
      </c>
      <c r="N121" s="211" t="s">
        <v>1667</v>
      </c>
      <c r="O121" s="211" t="s">
        <v>20625</v>
      </c>
      <c r="P121" s="211" t="s">
        <v>2137</v>
      </c>
      <c r="Q121" s="230">
        <f>COUNTIF('Hedef Liste Osmaniye'!A:A,A121)</f>
        <v>1</v>
      </c>
    </row>
    <row r="122" ht="15.75" hidden="1" customHeight="1">
      <c r="A122" s="211" t="s">
        <v>20613</v>
      </c>
      <c r="B122" s="211" t="s">
        <v>20614</v>
      </c>
      <c r="C122" s="212" t="s">
        <v>2897</v>
      </c>
      <c r="D122" s="211" t="s">
        <v>1688</v>
      </c>
      <c r="E122" s="213">
        <v>83.0</v>
      </c>
      <c r="F122" s="211"/>
      <c r="G122" s="213">
        <v>0.0</v>
      </c>
      <c r="H122" s="213">
        <v>22.0</v>
      </c>
      <c r="I122" s="213">
        <v>22.0</v>
      </c>
      <c r="J122" s="214">
        <v>0.0</v>
      </c>
      <c r="K122" s="211" t="s">
        <v>20615</v>
      </c>
      <c r="L122" s="211">
        <v>5.415448788E9</v>
      </c>
      <c r="M122" s="211" t="s">
        <v>20511</v>
      </c>
      <c r="N122" s="211" t="s">
        <v>20523</v>
      </c>
      <c r="O122" s="211" t="s">
        <v>20616</v>
      </c>
      <c r="P122" s="211" t="s">
        <v>2137</v>
      </c>
      <c r="Q122" s="230">
        <f>COUNTIF('Hedef Liste Osmaniye'!A:A,A122)</f>
        <v>1</v>
      </c>
    </row>
    <row r="123" ht="15.75" hidden="1" customHeight="1">
      <c r="A123" s="211" t="s">
        <v>20737</v>
      </c>
      <c r="B123" s="211" t="s">
        <v>20738</v>
      </c>
      <c r="C123" s="212" t="s">
        <v>2897</v>
      </c>
      <c r="D123" s="211" t="s">
        <v>1385</v>
      </c>
      <c r="E123" s="213">
        <v>16.0</v>
      </c>
      <c r="F123" s="211"/>
      <c r="G123" s="213">
        <v>0.0</v>
      </c>
      <c r="H123" s="213">
        <v>10.0</v>
      </c>
      <c r="I123" s="213">
        <v>10.0</v>
      </c>
      <c r="J123" s="214">
        <v>0.0</v>
      </c>
      <c r="K123" s="211" t="s">
        <v>20739</v>
      </c>
      <c r="L123" s="211">
        <v>5.453927649E9</v>
      </c>
      <c r="M123" s="211" t="s">
        <v>1350</v>
      </c>
      <c r="N123" s="211" t="s">
        <v>11243</v>
      </c>
      <c r="O123" s="211" t="s">
        <v>20740</v>
      </c>
      <c r="P123" s="211" t="s">
        <v>2137</v>
      </c>
      <c r="Q123" s="230">
        <f>COUNTIF('Hedef Liste Osmaniye'!A:A,A123)</f>
        <v>1</v>
      </c>
    </row>
    <row r="124" ht="15.75" hidden="1" customHeight="1">
      <c r="A124" s="211" t="s">
        <v>20749</v>
      </c>
      <c r="B124" s="211" t="s">
        <v>20750</v>
      </c>
      <c r="C124" s="212" t="s">
        <v>2897</v>
      </c>
      <c r="D124" s="211" t="s">
        <v>1443</v>
      </c>
      <c r="E124" s="213">
        <v>85.0</v>
      </c>
      <c r="F124" s="213">
        <v>29.0</v>
      </c>
      <c r="G124" s="213">
        <v>0.0</v>
      </c>
      <c r="H124" s="213">
        <v>20.0</v>
      </c>
      <c r="I124" s="213">
        <v>20.0</v>
      </c>
      <c r="J124" s="214">
        <v>0.0</v>
      </c>
      <c r="K124" s="211" t="s">
        <v>20751</v>
      </c>
      <c r="L124" s="211">
        <v>5.52490738E9</v>
      </c>
      <c r="M124" s="211" t="s">
        <v>1350</v>
      </c>
      <c r="N124" s="211" t="s">
        <v>20528</v>
      </c>
      <c r="O124" s="211" t="s">
        <v>20752</v>
      </c>
      <c r="P124" s="211" t="s">
        <v>2137</v>
      </c>
      <c r="Q124" s="230">
        <f>COUNTIF('Hedef Liste Osmaniye'!A:A,A124)</f>
        <v>1</v>
      </c>
    </row>
    <row r="125" ht="15.75" hidden="1" customHeight="1">
      <c r="A125" s="211" t="s">
        <v>7322</v>
      </c>
      <c r="B125" s="211" t="s">
        <v>7323</v>
      </c>
      <c r="C125" s="212" t="s">
        <v>2897</v>
      </c>
      <c r="D125" s="211" t="s">
        <v>1370</v>
      </c>
      <c r="E125" s="213">
        <v>85.0</v>
      </c>
      <c r="F125" s="211"/>
      <c r="G125" s="213">
        <v>7.0</v>
      </c>
      <c r="H125" s="213">
        <v>2.0</v>
      </c>
      <c r="I125" s="213">
        <v>9.0</v>
      </c>
      <c r="J125" s="214">
        <v>0.78</v>
      </c>
      <c r="K125" s="211" t="s">
        <v>20813</v>
      </c>
      <c r="L125" s="211">
        <v>5.443737767E9</v>
      </c>
      <c r="M125" s="211" t="s">
        <v>1350</v>
      </c>
      <c r="N125" s="211" t="s">
        <v>20517</v>
      </c>
      <c r="O125" s="211" t="s">
        <v>7325</v>
      </c>
      <c r="P125" s="211" t="s">
        <v>2137</v>
      </c>
      <c r="Q125" s="230">
        <f>COUNTIF('Hedef Liste Osmaniye'!A:A,A125)</f>
        <v>1</v>
      </c>
    </row>
    <row r="126" ht="15.75" hidden="1" customHeight="1">
      <c r="A126" s="211" t="s">
        <v>20825</v>
      </c>
      <c r="B126" s="211" t="s">
        <v>7246</v>
      </c>
      <c r="C126" s="212" t="s">
        <v>2897</v>
      </c>
      <c r="D126" s="211" t="s">
        <v>1370</v>
      </c>
      <c r="E126" s="213">
        <v>45.0</v>
      </c>
      <c r="F126" s="213">
        <v>11.0</v>
      </c>
      <c r="G126" s="213">
        <v>1.0</v>
      </c>
      <c r="H126" s="213">
        <v>10.0</v>
      </c>
      <c r="I126" s="213">
        <v>11.0</v>
      </c>
      <c r="J126" s="214">
        <v>0.09</v>
      </c>
      <c r="K126" s="211" t="s">
        <v>20826</v>
      </c>
      <c r="L126" s="211">
        <v>3.288149798E9</v>
      </c>
      <c r="M126" s="211" t="s">
        <v>1350</v>
      </c>
      <c r="N126" s="211" t="s">
        <v>2694</v>
      </c>
      <c r="O126" s="211" t="s">
        <v>20827</v>
      </c>
      <c r="P126" s="211" t="s">
        <v>2137</v>
      </c>
      <c r="Q126" s="230">
        <f>COUNTIF('Hedef Liste Osmaniye'!A:A,A126)</f>
        <v>1</v>
      </c>
    </row>
    <row r="127" ht="15.75" hidden="1" customHeight="1">
      <c r="A127" s="211" t="s">
        <v>20594</v>
      </c>
      <c r="B127" s="211" t="s">
        <v>20595</v>
      </c>
      <c r="C127" s="212" t="s">
        <v>2897</v>
      </c>
      <c r="D127" s="211" t="s">
        <v>1378</v>
      </c>
      <c r="E127" s="213">
        <v>74.0</v>
      </c>
      <c r="F127" s="213">
        <v>69.0</v>
      </c>
      <c r="G127" s="213">
        <v>0.0</v>
      </c>
      <c r="H127" s="213">
        <v>17.0</v>
      </c>
      <c r="I127" s="213">
        <v>17.0</v>
      </c>
      <c r="J127" s="214">
        <v>0.0</v>
      </c>
      <c r="K127" s="211" t="s">
        <v>20596</v>
      </c>
      <c r="L127" s="211">
        <v>3.288124361E9</v>
      </c>
      <c r="M127" s="211" t="s">
        <v>1350</v>
      </c>
      <c r="N127" s="211" t="s">
        <v>2694</v>
      </c>
      <c r="O127" s="211" t="s">
        <v>20597</v>
      </c>
      <c r="P127" s="211" t="s">
        <v>2137</v>
      </c>
      <c r="Q127" s="230">
        <f>COUNTIF('Hedef Liste Osmaniye'!A:A,A127)</f>
        <v>1</v>
      </c>
    </row>
    <row r="128" ht="15.75" hidden="1" customHeight="1">
      <c r="A128" s="211" t="s">
        <v>21579</v>
      </c>
      <c r="B128" s="211" t="s">
        <v>21580</v>
      </c>
      <c r="C128" s="212" t="s">
        <v>2897</v>
      </c>
      <c r="D128" s="211" t="s">
        <v>1364</v>
      </c>
      <c r="E128" s="213">
        <v>28.0</v>
      </c>
      <c r="F128" s="213">
        <v>28.0</v>
      </c>
      <c r="G128" s="213">
        <v>11.0</v>
      </c>
      <c r="H128" s="213">
        <v>1.0</v>
      </c>
      <c r="I128" s="213">
        <v>12.0</v>
      </c>
      <c r="J128" s="214">
        <v>0.92</v>
      </c>
      <c r="K128" s="211" t="s">
        <v>21581</v>
      </c>
      <c r="L128" s="211">
        <v>5.43119008E9</v>
      </c>
      <c r="M128" s="211" t="s">
        <v>1350</v>
      </c>
      <c r="N128" s="211" t="s">
        <v>2694</v>
      </c>
      <c r="O128" s="211" t="s">
        <v>21582</v>
      </c>
      <c r="P128" s="211" t="s">
        <v>2137</v>
      </c>
      <c r="Q128" s="230">
        <f>COUNTIF('Hedef Liste Osmaniye'!A:A,A128)</f>
        <v>0</v>
      </c>
    </row>
    <row r="129" ht="15.75" hidden="1" customHeight="1">
      <c r="A129" s="211" t="s">
        <v>20807</v>
      </c>
      <c r="B129" s="211" t="s">
        <v>20808</v>
      </c>
      <c r="C129" s="212" t="s">
        <v>2897</v>
      </c>
      <c r="D129" s="211" t="s">
        <v>1356</v>
      </c>
      <c r="E129" s="213">
        <v>286.0</v>
      </c>
      <c r="F129" s="213">
        <v>53.0</v>
      </c>
      <c r="G129" s="213">
        <v>0.0</v>
      </c>
      <c r="H129" s="213">
        <v>25.0</v>
      </c>
      <c r="I129" s="213">
        <v>25.0</v>
      </c>
      <c r="J129" s="214">
        <v>0.0</v>
      </c>
      <c r="K129" s="211" t="s">
        <v>20809</v>
      </c>
      <c r="L129" s="211">
        <v>5.4326105E9</v>
      </c>
      <c r="M129" s="211" t="s">
        <v>20511</v>
      </c>
      <c r="N129" s="211" t="s">
        <v>20611</v>
      </c>
      <c r="O129" s="211" t="s">
        <v>20810</v>
      </c>
      <c r="P129" s="211" t="s">
        <v>2137</v>
      </c>
      <c r="Q129" s="230">
        <f>COUNTIF('Hedef Liste Osmaniye'!A:A,A129)</f>
        <v>1</v>
      </c>
    </row>
    <row r="130" ht="15.75" hidden="1" customHeight="1">
      <c r="A130" s="211" t="s">
        <v>7164</v>
      </c>
      <c r="B130" s="211" t="s">
        <v>7165</v>
      </c>
      <c r="C130" s="212" t="s">
        <v>2897</v>
      </c>
      <c r="D130" s="211" t="s">
        <v>1370</v>
      </c>
      <c r="E130" s="213">
        <v>230.0</v>
      </c>
      <c r="F130" s="213">
        <v>7.0</v>
      </c>
      <c r="G130" s="213">
        <v>0.0</v>
      </c>
      <c r="H130" s="213">
        <v>2.0</v>
      </c>
      <c r="I130" s="213">
        <v>2.0</v>
      </c>
      <c r="J130" s="214">
        <v>0.0</v>
      </c>
      <c r="K130" s="211" t="s">
        <v>20605</v>
      </c>
      <c r="L130" s="211">
        <v>3.288128772E9</v>
      </c>
      <c r="M130" s="211" t="s">
        <v>1350</v>
      </c>
      <c r="N130" s="211" t="s">
        <v>20517</v>
      </c>
      <c r="O130" s="211" t="s">
        <v>7168</v>
      </c>
      <c r="P130" s="211" t="s">
        <v>2137</v>
      </c>
      <c r="Q130" s="230">
        <f>COUNTIF('Hedef Liste Osmaniye'!A:A,A130)</f>
        <v>1</v>
      </c>
    </row>
    <row r="131" ht="15.75" hidden="1" customHeight="1">
      <c r="A131" s="211" t="s">
        <v>20671</v>
      </c>
      <c r="B131" s="211" t="s">
        <v>20672</v>
      </c>
      <c r="C131" s="212" t="s">
        <v>2897</v>
      </c>
      <c r="D131" s="211" t="s">
        <v>1789</v>
      </c>
      <c r="E131" s="213">
        <v>44.0</v>
      </c>
      <c r="F131" s="213">
        <v>14.0</v>
      </c>
      <c r="G131" s="213">
        <v>0.0</v>
      </c>
      <c r="H131" s="213">
        <v>6.0</v>
      </c>
      <c r="I131" s="213">
        <v>6.0</v>
      </c>
      <c r="J131" s="214">
        <v>0.0</v>
      </c>
      <c r="K131" s="211" t="s">
        <v>20673</v>
      </c>
      <c r="L131" s="211">
        <v>5.01333908E9</v>
      </c>
      <c r="M131" s="211" t="s">
        <v>1350</v>
      </c>
      <c r="N131" s="211" t="s">
        <v>20528</v>
      </c>
      <c r="O131" s="211" t="s">
        <v>20674</v>
      </c>
      <c r="P131" s="211" t="s">
        <v>2137</v>
      </c>
      <c r="Q131" s="230">
        <f>COUNTIF('Hedef Liste Osmaniye'!A:A,A131)</f>
        <v>1</v>
      </c>
    </row>
    <row r="132" ht="15.75" hidden="1" customHeight="1">
      <c r="A132" s="211" t="s">
        <v>7138</v>
      </c>
      <c r="B132" s="211" t="s">
        <v>7139</v>
      </c>
      <c r="C132" s="212" t="s">
        <v>2897</v>
      </c>
      <c r="D132" s="211" t="s">
        <v>1356</v>
      </c>
      <c r="E132" s="213">
        <v>4691.0</v>
      </c>
      <c r="F132" s="213">
        <v>340.0</v>
      </c>
      <c r="G132" s="213">
        <v>3.0</v>
      </c>
      <c r="H132" s="213">
        <v>1.0</v>
      </c>
      <c r="I132" s="213">
        <v>4.0</v>
      </c>
      <c r="J132" s="214">
        <v>0.75</v>
      </c>
      <c r="K132" s="211" t="s">
        <v>20753</v>
      </c>
      <c r="L132" s="211">
        <v>5.457901333E9</v>
      </c>
      <c r="M132" s="211" t="s">
        <v>1350</v>
      </c>
      <c r="N132" s="211" t="s">
        <v>20528</v>
      </c>
      <c r="O132" s="211" t="s">
        <v>7141</v>
      </c>
      <c r="P132" s="211" t="s">
        <v>2137</v>
      </c>
      <c r="Q132" s="230">
        <f>COUNTIF('Hedef Liste Osmaniye'!A:A,A132)</f>
        <v>1</v>
      </c>
    </row>
    <row r="133" ht="15.75" hidden="1" customHeight="1">
      <c r="A133" s="211" t="s">
        <v>7189</v>
      </c>
      <c r="B133" s="211" t="s">
        <v>7190</v>
      </c>
      <c r="C133" s="212" t="s">
        <v>2897</v>
      </c>
      <c r="D133" s="211" t="s">
        <v>1370</v>
      </c>
      <c r="E133" s="213">
        <v>4131.0</v>
      </c>
      <c r="F133" s="213">
        <v>141.0</v>
      </c>
      <c r="G133" s="213">
        <v>4.0</v>
      </c>
      <c r="H133" s="213">
        <v>11.0</v>
      </c>
      <c r="I133" s="213">
        <v>15.0</v>
      </c>
      <c r="J133" s="214">
        <v>0.27</v>
      </c>
      <c r="K133" s="211" t="s">
        <v>20607</v>
      </c>
      <c r="L133" s="211">
        <v>5.063584498E9</v>
      </c>
      <c r="M133" s="211" t="s">
        <v>1350</v>
      </c>
      <c r="N133" s="211" t="s">
        <v>20528</v>
      </c>
      <c r="O133" s="211" t="s">
        <v>7192</v>
      </c>
      <c r="P133" s="211" t="s">
        <v>2137</v>
      </c>
      <c r="Q133" s="230">
        <f>COUNTIF('Hedef Liste Osmaniye'!A:A,A133)</f>
        <v>1</v>
      </c>
    </row>
    <row r="134" ht="15.75" hidden="1" customHeight="1">
      <c r="A134" s="211" t="s">
        <v>20590</v>
      </c>
      <c r="B134" s="211" t="s">
        <v>20591</v>
      </c>
      <c r="C134" s="212" t="s">
        <v>2897</v>
      </c>
      <c r="D134" s="211" t="s">
        <v>1370</v>
      </c>
      <c r="E134" s="213">
        <v>311.0</v>
      </c>
      <c r="F134" s="211"/>
      <c r="G134" s="213">
        <v>0.0</v>
      </c>
      <c r="H134" s="213">
        <v>9.0</v>
      </c>
      <c r="I134" s="213">
        <v>9.0</v>
      </c>
      <c r="J134" s="214">
        <v>0.0</v>
      </c>
      <c r="K134" s="211" t="s">
        <v>20592</v>
      </c>
      <c r="L134" s="211">
        <v>5.358874727E9</v>
      </c>
      <c r="M134" s="211" t="s">
        <v>20511</v>
      </c>
      <c r="N134" s="211" t="s">
        <v>3591</v>
      </c>
      <c r="O134" s="211" t="s">
        <v>20593</v>
      </c>
      <c r="P134" s="211" t="s">
        <v>2137</v>
      </c>
      <c r="Q134" s="230">
        <f>COUNTIF('Hedef Liste Osmaniye'!A:A,A134)</f>
        <v>1</v>
      </c>
    </row>
    <row r="135" ht="15.75" hidden="1" customHeight="1">
      <c r="A135" s="211" t="s">
        <v>7174</v>
      </c>
      <c r="B135" s="211" t="s">
        <v>7175</v>
      </c>
      <c r="C135" s="212" t="s">
        <v>2897</v>
      </c>
      <c r="D135" s="211" t="s">
        <v>1507</v>
      </c>
      <c r="E135" s="213">
        <v>465.0</v>
      </c>
      <c r="F135" s="213">
        <v>17.0</v>
      </c>
      <c r="G135" s="213">
        <v>2.0</v>
      </c>
      <c r="H135" s="213">
        <v>1.0</v>
      </c>
      <c r="I135" s="213">
        <v>3.0</v>
      </c>
      <c r="J135" s="214">
        <v>0.67</v>
      </c>
      <c r="K135" s="211" t="s">
        <v>20670</v>
      </c>
      <c r="L135" s="211">
        <v>5.32670278E9</v>
      </c>
      <c r="M135" s="211" t="s">
        <v>1350</v>
      </c>
      <c r="N135" s="211" t="s">
        <v>20517</v>
      </c>
      <c r="O135" s="211" t="s">
        <v>7178</v>
      </c>
      <c r="P135" s="211" t="s">
        <v>2137</v>
      </c>
      <c r="Q135" s="230">
        <f>COUNTIF('Hedef Liste Osmaniye'!A:A,A135)</f>
        <v>1</v>
      </c>
    </row>
    <row r="136" ht="15.75" hidden="1" customHeight="1">
      <c r="A136" s="211" t="s">
        <v>20724</v>
      </c>
      <c r="B136" s="211" t="s">
        <v>20725</v>
      </c>
      <c r="C136" s="212" t="s">
        <v>2897</v>
      </c>
      <c r="D136" s="211" t="s">
        <v>1597</v>
      </c>
      <c r="E136" s="213">
        <v>141.0</v>
      </c>
      <c r="F136" s="213">
        <v>108.0</v>
      </c>
      <c r="G136" s="213">
        <v>0.0</v>
      </c>
      <c r="H136" s="213">
        <v>7.0</v>
      </c>
      <c r="I136" s="213">
        <v>7.0</v>
      </c>
      <c r="J136" s="214">
        <v>0.0</v>
      </c>
      <c r="K136" s="211" t="s">
        <v>20726</v>
      </c>
      <c r="L136" s="211">
        <v>5.326220456E9</v>
      </c>
      <c r="M136" s="211" t="s">
        <v>1350</v>
      </c>
      <c r="N136" s="211" t="s">
        <v>20528</v>
      </c>
      <c r="O136" s="211" t="s">
        <v>20727</v>
      </c>
      <c r="P136" s="211" t="s">
        <v>2137</v>
      </c>
      <c r="Q136" s="230">
        <f>COUNTIF('Hedef Liste Osmaniye'!A:A,A136)</f>
        <v>1</v>
      </c>
    </row>
    <row r="137" ht="15.75" hidden="1" customHeight="1">
      <c r="A137" s="211" t="s">
        <v>20797</v>
      </c>
      <c r="B137" s="211" t="s">
        <v>20798</v>
      </c>
      <c r="C137" s="212" t="s">
        <v>2897</v>
      </c>
      <c r="D137" s="211" t="s">
        <v>1827</v>
      </c>
      <c r="E137" s="213">
        <v>184.0</v>
      </c>
      <c r="F137" s="213">
        <v>29.0</v>
      </c>
      <c r="G137" s="213">
        <v>0.0</v>
      </c>
      <c r="H137" s="213">
        <v>10.0</v>
      </c>
      <c r="I137" s="213">
        <v>10.0</v>
      </c>
      <c r="J137" s="214">
        <v>0.0</v>
      </c>
      <c r="K137" s="211" t="s">
        <v>20799</v>
      </c>
      <c r="L137" s="211">
        <v>5.443214232E9</v>
      </c>
      <c r="M137" s="211" t="s">
        <v>1350</v>
      </c>
      <c r="N137" s="211" t="s">
        <v>20584</v>
      </c>
      <c r="O137" s="211" t="s">
        <v>20800</v>
      </c>
      <c r="P137" s="211" t="s">
        <v>2137</v>
      </c>
      <c r="Q137" s="230">
        <f>COUNTIF('Hedef Liste Osmaniye'!A:A,A137)</f>
        <v>1</v>
      </c>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37">
    <filterColumn colId="9">
      <filters>
        <filter val="27%"/>
        <filter val="15%"/>
        <filter val="23%"/>
        <filter val="67%"/>
        <filter val="11%"/>
        <filter val="75%"/>
        <filter val="63%"/>
        <filter val="95%"/>
        <filter val="51%"/>
        <filter val="71%"/>
        <filter val="9%"/>
        <filter val="91%"/>
        <filter val="5%"/>
        <filter val="16%"/>
        <filter val="36%"/>
        <filter val="24%"/>
        <filter val="88%"/>
        <filter val="20%"/>
        <filter val="64%"/>
        <filter val="96%"/>
        <filter val="40%"/>
        <filter val="29%"/>
        <filter val="37%"/>
        <filter val="69%"/>
        <filter val="100%"/>
        <filter val="45%"/>
        <filter val="89%"/>
        <filter val="21%"/>
        <filter val="65%"/>
        <filter val="41%"/>
        <filter val="73%"/>
        <filter val="7%"/>
        <filter val="3%"/>
        <filter val="18%"/>
        <filter val="14%"/>
        <filter val="78%"/>
        <filter val="34%"/>
        <filter val="98%"/>
        <filter val="30%"/>
        <filter val="94%"/>
        <filter val="82%"/>
        <filter val="90%"/>
        <filter val="0%"/>
        <filter val="19%"/>
        <filter val="39%"/>
      </filters>
    </filterColumn>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137">
        <filterColumn colId="16">
          <filters>
            <filter val="0"/>
          </filters>
        </filterColumn>
        <filterColumn colId="15">
          <filters>
            <filter val="Geleneksel"/>
          </filters>
        </filterColumn>
        <filterColumn colId="9">
          <filters>
            <filter val="27%"/>
            <filter val="15%"/>
            <filter val="35%"/>
            <filter val="23%"/>
            <filter val="11%"/>
            <filter val="43%"/>
            <filter val="75%"/>
            <filter val="63%"/>
            <filter val="95%"/>
            <filter val="51%"/>
            <filter val="71%"/>
            <filter val="9%"/>
            <filter val="91%"/>
            <filter val="5%"/>
            <filter val="16%"/>
            <filter val="36%"/>
            <filter val="24%"/>
            <filter val="56%"/>
            <filter val="88%"/>
            <filter val="20%"/>
            <filter val="64%"/>
            <filter val="96%"/>
            <filter val="40%"/>
            <filter val="92%"/>
            <filter val="29%"/>
            <filter val="69%"/>
            <filter val="100%"/>
            <filter val="45%"/>
            <filter val="89%"/>
            <filter val="21%"/>
            <filter val="65%"/>
            <filter val="41%"/>
            <filter val="73%"/>
            <filter val="7%"/>
            <filter val="3%"/>
            <filter val="18%"/>
            <filter val="14%"/>
            <filter val="78%"/>
            <filter val="34%"/>
            <filter val="98%"/>
            <filter val="86%"/>
            <filter val="30%"/>
            <filter val="62%"/>
            <filter val="94%"/>
            <filter val="82%"/>
            <filter val="90%"/>
            <filter val="0%"/>
            <filter val="19%"/>
            <filter val="39%"/>
          </filters>
        </filterColumn>
      </autoFilter>
      <extLst>
        <ext uri="GoogleSheetsCustomDataVersion1">
          <go:sheetsCustomData xmlns:go="http://customooxmlschemas.google.com/" filterViewId="456244537"/>
        </ext>
      </extLst>
    </customSheetView>
  </customSheetViews>
  <mergeCells count="1">
    <mergeCell ref="D114:E114"/>
  </mergeCells>
  <conditionalFormatting sqref="C1:C137">
    <cfRule type="cellIs" dxfId="0" priority="1" operator="equal">
      <formula>"TRUE"</formula>
    </cfRule>
  </conditionalFormatting>
  <conditionalFormatting sqref="C1:C137">
    <cfRule type="cellIs" dxfId="1" priority="2" operator="equal">
      <formula>"FALSE"</formula>
    </cfRule>
  </conditionalFormatting>
  <dataValidations>
    <dataValidation type="list" allowBlank="1" showErrorMessage="1" sqref="A64">
      <formula1>'Durum Parametreler'!$L$2:$L$37</formula1>
    </dataValidation>
  </dataValidation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12.63"/>
    <col customWidth="1" min="2" max="2" width="14.63"/>
    <col customWidth="1" min="3" max="3" width="14.38"/>
    <col customWidth="1" min="4" max="6" width="12.63"/>
    <col customWidth="1" min="8" max="8" width="32.5"/>
    <col customWidth="1" min="11" max="11" width="32.5"/>
  </cols>
  <sheetData>
    <row r="1" ht="15.75" customHeight="1">
      <c r="A1" s="151"/>
      <c r="B1" s="11"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hidden="1" customHeight="1">
      <c r="A2" s="18"/>
      <c r="B2" s="19">
        <v>44341.0</v>
      </c>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hidden="1" customHeight="1">
      <c r="A3" s="24" t="s">
        <v>21583</v>
      </c>
      <c r="B3" s="17"/>
      <c r="C3" s="17"/>
      <c r="D3" s="17"/>
      <c r="E3" s="17"/>
      <c r="F3" s="385"/>
      <c r="G3" s="20"/>
      <c r="H3" s="17"/>
      <c r="I3" s="17"/>
      <c r="J3" s="17"/>
      <c r="K3" s="17"/>
      <c r="L3" s="17"/>
      <c r="M3" s="27"/>
      <c r="N3" s="27"/>
      <c r="O3" s="17"/>
      <c r="P3" s="17"/>
      <c r="Q3" s="17"/>
      <c r="R3" s="17"/>
      <c r="S3" s="17"/>
      <c r="T3" s="17"/>
      <c r="U3" s="17"/>
      <c r="V3" s="17"/>
      <c r="W3" s="17"/>
      <c r="X3" s="17"/>
      <c r="Y3" s="17"/>
      <c r="Z3" s="17"/>
      <c r="AA3" s="17"/>
      <c r="AB3" s="17"/>
      <c r="AC3" s="17"/>
      <c r="AD3" s="17"/>
      <c r="AE3" s="17"/>
      <c r="AF3" s="17"/>
    </row>
    <row r="4" ht="15.75" hidden="1" customHeight="1">
      <c r="A4" s="28"/>
      <c r="B4" s="207" t="s">
        <v>20096</v>
      </c>
      <c r="C4" s="17"/>
      <c r="D4" s="67"/>
      <c r="E4" s="67"/>
      <c r="F4" s="46"/>
      <c r="G4" s="20"/>
      <c r="H4" s="17"/>
      <c r="I4" s="67"/>
      <c r="J4" s="17"/>
      <c r="K4" s="155"/>
      <c r="L4" s="17"/>
      <c r="M4" s="27"/>
      <c r="N4" s="27"/>
      <c r="O4" s="17"/>
      <c r="P4" s="17"/>
      <c r="Q4" s="17"/>
      <c r="R4" s="17"/>
      <c r="S4" s="17"/>
      <c r="T4" s="17"/>
      <c r="U4" s="17"/>
      <c r="V4" s="17"/>
      <c r="W4" s="17"/>
      <c r="X4" s="17"/>
      <c r="Y4" s="17"/>
      <c r="Z4" s="17"/>
      <c r="AA4" s="17"/>
      <c r="AB4" s="17"/>
      <c r="AC4" s="17"/>
      <c r="AD4" s="17"/>
      <c r="AE4" s="17"/>
      <c r="AF4" s="17"/>
    </row>
    <row r="5" ht="15.75" hidden="1" customHeight="1">
      <c r="A5" s="28"/>
      <c r="B5" s="207" t="s">
        <v>20096</v>
      </c>
      <c r="C5" s="17"/>
      <c r="D5" s="67"/>
      <c r="E5" s="67"/>
      <c r="F5" s="169">
        <v>0.4166666666666667</v>
      </c>
      <c r="G5" s="20"/>
      <c r="H5" s="17"/>
      <c r="I5" s="67"/>
      <c r="J5" s="17"/>
      <c r="K5" s="155"/>
      <c r="L5" s="17"/>
      <c r="M5" s="27"/>
      <c r="N5" s="27"/>
      <c r="O5" s="17"/>
      <c r="P5" s="17"/>
      <c r="Q5" s="17"/>
      <c r="R5" s="17"/>
      <c r="S5" s="17"/>
      <c r="T5" s="17"/>
      <c r="U5" s="17"/>
      <c r="V5" s="17"/>
      <c r="W5" s="17"/>
      <c r="X5" s="17"/>
      <c r="Y5" s="17"/>
      <c r="Z5" s="17"/>
      <c r="AA5" s="17"/>
      <c r="AB5" s="17"/>
      <c r="AC5" s="17"/>
      <c r="AD5" s="17"/>
      <c r="AE5" s="17"/>
      <c r="AF5" s="17"/>
    </row>
    <row r="6" ht="15.75" hidden="1" customHeight="1">
      <c r="A6" s="28"/>
      <c r="B6" s="207" t="s">
        <v>20096</v>
      </c>
      <c r="C6" s="644" t="s">
        <v>100</v>
      </c>
      <c r="D6" s="645" t="s">
        <v>20351</v>
      </c>
      <c r="E6" s="645" t="s">
        <v>20352</v>
      </c>
      <c r="F6" s="646">
        <v>0.4791666666666667</v>
      </c>
      <c r="G6" s="647" t="s">
        <v>21584</v>
      </c>
      <c r="H6" s="648" t="s">
        <v>21585</v>
      </c>
      <c r="I6" s="645" t="s">
        <v>20354</v>
      </c>
      <c r="J6" s="649"/>
      <c r="K6" s="650"/>
      <c r="L6" s="27" t="s">
        <v>21586</v>
      </c>
      <c r="M6" s="27"/>
      <c r="N6" s="27"/>
      <c r="O6" s="17"/>
      <c r="P6" s="17"/>
      <c r="Q6" s="17"/>
      <c r="R6" s="17"/>
      <c r="S6" s="17"/>
      <c r="T6" s="17"/>
      <c r="U6" s="17"/>
      <c r="V6" s="17"/>
      <c r="W6" s="17"/>
      <c r="X6" s="17"/>
      <c r="Y6" s="17"/>
      <c r="Z6" s="17"/>
      <c r="AA6" s="17"/>
      <c r="AB6" s="17"/>
      <c r="AC6" s="17"/>
      <c r="AD6" s="17"/>
      <c r="AE6" s="17"/>
      <c r="AF6" s="17"/>
    </row>
    <row r="7" ht="15.75" hidden="1" customHeight="1">
      <c r="A7" s="28"/>
      <c r="B7" s="207" t="s">
        <v>20096</v>
      </c>
      <c r="C7" s="650" t="s">
        <v>100</v>
      </c>
      <c r="D7" s="645" t="s">
        <v>20504</v>
      </c>
      <c r="E7" s="648" t="s">
        <v>20505</v>
      </c>
      <c r="F7" s="651" t="s">
        <v>4895</v>
      </c>
      <c r="G7" s="652" t="s">
        <v>21587</v>
      </c>
      <c r="H7" s="650" t="s">
        <v>21588</v>
      </c>
      <c r="I7" s="645" t="s">
        <v>20506</v>
      </c>
      <c r="J7" s="650"/>
      <c r="K7" s="653"/>
      <c r="L7" s="27" t="s">
        <v>21586</v>
      </c>
      <c r="M7" s="27"/>
      <c r="N7" s="27"/>
      <c r="O7" s="17"/>
      <c r="P7" s="17"/>
      <c r="Q7" s="17"/>
      <c r="R7" s="17"/>
      <c r="S7" s="17"/>
      <c r="T7" s="17"/>
      <c r="U7" s="17"/>
      <c r="V7" s="17"/>
      <c r="W7" s="17"/>
      <c r="X7" s="17"/>
      <c r="Y7" s="17"/>
      <c r="Z7" s="17"/>
      <c r="AA7" s="17"/>
      <c r="AB7" s="17"/>
      <c r="AC7" s="17"/>
      <c r="AD7" s="17"/>
      <c r="AE7" s="17"/>
      <c r="AF7" s="17"/>
    </row>
    <row r="8" ht="15.75" hidden="1" customHeight="1">
      <c r="A8" s="44"/>
      <c r="B8" s="207" t="s">
        <v>20096</v>
      </c>
      <c r="C8" s="17"/>
      <c r="D8" s="196"/>
      <c r="E8" s="196"/>
      <c r="F8" s="26"/>
      <c r="G8" s="159"/>
      <c r="H8" s="67"/>
      <c r="I8" s="67"/>
      <c r="J8" s="196"/>
      <c r="K8" s="17"/>
      <c r="L8" s="17"/>
      <c r="M8" s="27"/>
      <c r="N8" s="27"/>
      <c r="O8" s="17"/>
      <c r="P8" s="17"/>
      <c r="Q8" s="17"/>
      <c r="R8" s="17"/>
      <c r="S8" s="17"/>
      <c r="T8" s="17"/>
      <c r="U8" s="17"/>
      <c r="V8" s="17"/>
      <c r="W8" s="17"/>
      <c r="X8" s="17"/>
      <c r="Y8" s="17"/>
      <c r="Z8" s="17"/>
      <c r="AA8" s="17"/>
      <c r="AB8" s="17"/>
      <c r="AC8" s="17"/>
      <c r="AD8" s="17"/>
      <c r="AE8" s="17"/>
      <c r="AF8" s="17"/>
    </row>
    <row r="9" ht="15.75" hidden="1" customHeight="1">
      <c r="A9" s="18"/>
      <c r="B9" s="19">
        <v>44342.0</v>
      </c>
      <c r="C9" s="17"/>
      <c r="D9" s="153"/>
      <c r="E9" s="125"/>
      <c r="F9" s="125"/>
      <c r="G9" s="125"/>
      <c r="H9" s="125"/>
      <c r="I9" s="125"/>
      <c r="J9" s="125"/>
      <c r="K9" s="115"/>
      <c r="L9" s="17"/>
      <c r="M9" s="17"/>
      <c r="N9" s="17"/>
      <c r="O9" s="17"/>
      <c r="P9" s="17"/>
      <c r="Q9" s="17"/>
      <c r="R9" s="17"/>
      <c r="S9" s="17"/>
      <c r="T9" s="17"/>
      <c r="U9" s="17"/>
      <c r="V9" s="17"/>
      <c r="W9" s="17"/>
      <c r="X9" s="17"/>
      <c r="Y9" s="17"/>
      <c r="Z9" s="17"/>
      <c r="AA9" s="17"/>
      <c r="AB9" s="17"/>
      <c r="AC9" s="17"/>
      <c r="AD9" s="17"/>
      <c r="AE9" s="17"/>
      <c r="AF9" s="17"/>
    </row>
    <row r="10" ht="15.75" hidden="1" customHeight="1">
      <c r="A10" s="24" t="s">
        <v>21583</v>
      </c>
      <c r="B10" s="17"/>
      <c r="C10" s="17"/>
      <c r="D10" s="17"/>
      <c r="E10" s="17"/>
      <c r="F10" s="385"/>
      <c r="G10" s="20"/>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hidden="1" customHeight="1">
      <c r="A11" s="28"/>
      <c r="B11" s="207" t="s">
        <v>20096</v>
      </c>
      <c r="C11" s="17"/>
      <c r="D11" s="67"/>
      <c r="E11" s="67"/>
      <c r="F11" s="46"/>
      <c r="G11" s="20"/>
      <c r="H11" s="17"/>
      <c r="I11" s="67"/>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hidden="1" customHeight="1">
      <c r="A12" s="28"/>
      <c r="B12" s="207" t="s">
        <v>20096</v>
      </c>
      <c r="C12" s="650" t="s">
        <v>100</v>
      </c>
      <c r="D12" s="645" t="s">
        <v>20298</v>
      </c>
      <c r="E12" s="645" t="s">
        <v>20299</v>
      </c>
      <c r="F12" s="654">
        <v>0.4166666666666667</v>
      </c>
      <c r="G12" s="652" t="s">
        <v>21587</v>
      </c>
      <c r="H12" s="650" t="s">
        <v>21589</v>
      </c>
      <c r="I12" s="645" t="s">
        <v>21590</v>
      </c>
      <c r="J12" s="650"/>
      <c r="K12" s="655"/>
      <c r="L12" s="27" t="s">
        <v>21586</v>
      </c>
      <c r="M12" s="27"/>
      <c r="N12" s="27"/>
      <c r="O12" s="17"/>
      <c r="P12" s="17"/>
      <c r="Q12" s="17"/>
      <c r="R12" s="17"/>
      <c r="S12" s="17"/>
      <c r="T12" s="17"/>
      <c r="U12" s="17"/>
      <c r="V12" s="17"/>
      <c r="W12" s="17"/>
      <c r="X12" s="17"/>
      <c r="Y12" s="17"/>
      <c r="Z12" s="17"/>
      <c r="AA12" s="17"/>
      <c r="AB12" s="17"/>
      <c r="AC12" s="17"/>
      <c r="AD12" s="17"/>
      <c r="AE12" s="17"/>
      <c r="AF12" s="17"/>
    </row>
    <row r="13" ht="15.75" hidden="1" customHeight="1">
      <c r="A13" s="28"/>
      <c r="B13" s="207" t="s">
        <v>20096</v>
      </c>
      <c r="C13" s="154" t="s">
        <v>100</v>
      </c>
      <c r="D13" s="196" t="s">
        <v>21591</v>
      </c>
      <c r="E13" s="196" t="s">
        <v>21592</v>
      </c>
      <c r="F13" s="46">
        <v>0.5</v>
      </c>
      <c r="G13" s="65" t="s">
        <v>21584</v>
      </c>
      <c r="H13" s="67" t="s">
        <v>21593</v>
      </c>
      <c r="I13" s="196" t="s">
        <v>21594</v>
      </c>
      <c r="J13" s="156"/>
      <c r="K13" s="17"/>
      <c r="L13" s="27" t="s">
        <v>21595</v>
      </c>
      <c r="M13" s="27"/>
      <c r="N13" s="27"/>
      <c r="O13" s="17"/>
      <c r="P13" s="17"/>
      <c r="Q13" s="17"/>
      <c r="R13" s="17"/>
      <c r="S13" s="17"/>
      <c r="T13" s="17"/>
      <c r="U13" s="17"/>
      <c r="V13" s="17"/>
      <c r="W13" s="17"/>
      <c r="X13" s="17"/>
      <c r="Y13" s="17"/>
      <c r="Z13" s="17"/>
      <c r="AA13" s="17"/>
      <c r="AB13" s="17"/>
      <c r="AC13" s="17"/>
      <c r="AD13" s="17"/>
      <c r="AE13" s="17"/>
      <c r="AF13" s="17"/>
    </row>
    <row r="14" ht="15.75" hidden="1" customHeight="1">
      <c r="A14" s="28"/>
      <c r="B14" s="207" t="s">
        <v>20096</v>
      </c>
      <c r="C14" s="650" t="s">
        <v>984</v>
      </c>
      <c r="D14" s="645" t="s">
        <v>20281</v>
      </c>
      <c r="E14" s="645" t="s">
        <v>20282</v>
      </c>
      <c r="F14" s="651" t="s">
        <v>4895</v>
      </c>
      <c r="G14" s="652" t="s">
        <v>21596</v>
      </c>
      <c r="H14" s="650" t="s">
        <v>21597</v>
      </c>
      <c r="I14" s="645" t="s">
        <v>20284</v>
      </c>
      <c r="J14" s="650"/>
      <c r="K14" s="653"/>
      <c r="L14" s="27" t="s">
        <v>21586</v>
      </c>
      <c r="M14" s="27"/>
      <c r="N14" s="27"/>
      <c r="O14" s="17"/>
      <c r="P14" s="17"/>
      <c r="Q14" s="17"/>
      <c r="R14" s="17"/>
      <c r="S14" s="17"/>
      <c r="T14" s="17"/>
      <c r="U14" s="17"/>
      <c r="V14" s="17"/>
      <c r="W14" s="17"/>
      <c r="X14" s="17"/>
      <c r="Y14" s="17"/>
      <c r="Z14" s="17"/>
      <c r="AA14" s="17"/>
      <c r="AB14" s="17"/>
      <c r="AC14" s="17"/>
      <c r="AD14" s="17"/>
      <c r="AE14" s="17"/>
      <c r="AF14" s="17"/>
    </row>
    <row r="15" ht="15.75" hidden="1" customHeight="1">
      <c r="A15" s="44"/>
      <c r="B15" s="207" t="s">
        <v>20096</v>
      </c>
      <c r="C15" s="650" t="s">
        <v>984</v>
      </c>
      <c r="D15" s="645" t="s">
        <v>20296</v>
      </c>
      <c r="E15" s="645" t="s">
        <v>20297</v>
      </c>
      <c r="F15" s="654">
        <v>0.5833333333333334</v>
      </c>
      <c r="G15" s="656" t="s">
        <v>21596</v>
      </c>
      <c r="H15" s="648" t="s">
        <v>21598</v>
      </c>
      <c r="I15" s="645" t="s">
        <v>20284</v>
      </c>
      <c r="J15" s="650"/>
      <c r="K15" s="650"/>
      <c r="L15" s="27" t="s">
        <v>21586</v>
      </c>
      <c r="M15" s="27"/>
      <c r="N15" s="27"/>
      <c r="O15" s="17"/>
      <c r="P15" s="17"/>
      <c r="Q15" s="17"/>
      <c r="R15" s="17"/>
      <c r="S15" s="17"/>
      <c r="T15" s="17"/>
      <c r="U15" s="17"/>
      <c r="V15" s="17"/>
      <c r="W15" s="17"/>
      <c r="X15" s="17"/>
      <c r="Y15" s="17"/>
      <c r="Z15" s="17"/>
      <c r="AA15" s="17"/>
      <c r="AB15" s="17"/>
      <c r="AC15" s="17"/>
      <c r="AD15" s="17"/>
      <c r="AE15" s="17"/>
      <c r="AF15" s="17"/>
    </row>
    <row r="16" ht="15.75" hidden="1" customHeight="1">
      <c r="A16" s="18"/>
      <c r="B16" s="19">
        <v>44343.0</v>
      </c>
      <c r="C16" s="17"/>
      <c r="D16" s="153"/>
      <c r="E16" s="125"/>
      <c r="F16" s="125"/>
      <c r="G16" s="125"/>
      <c r="H16" s="125"/>
      <c r="I16" s="125"/>
      <c r="J16" s="125"/>
      <c r="K16" s="115"/>
      <c r="L16" s="17"/>
      <c r="M16" s="17"/>
      <c r="N16" s="17"/>
      <c r="O16" s="17"/>
      <c r="P16" s="17"/>
      <c r="Q16" s="17"/>
      <c r="R16" s="17"/>
      <c r="S16" s="17"/>
      <c r="T16" s="17"/>
      <c r="U16" s="17"/>
      <c r="V16" s="17"/>
      <c r="W16" s="17"/>
      <c r="X16" s="17"/>
      <c r="Y16" s="17"/>
      <c r="Z16" s="17"/>
      <c r="AA16" s="17"/>
      <c r="AB16" s="17"/>
      <c r="AC16" s="17"/>
      <c r="AD16" s="17"/>
      <c r="AE16" s="17"/>
      <c r="AF16" s="17"/>
    </row>
    <row r="17" ht="15.75" hidden="1" customHeight="1">
      <c r="A17" s="24" t="s">
        <v>21583</v>
      </c>
      <c r="B17" s="17"/>
      <c r="C17" s="17"/>
      <c r="D17" s="17"/>
      <c r="E17" s="17"/>
      <c r="F17" s="385"/>
      <c r="G17" s="20"/>
      <c r="H17" s="17"/>
      <c r="I17" s="17"/>
      <c r="J17" s="17"/>
      <c r="K17" s="17"/>
      <c r="L17" s="17"/>
      <c r="M17" s="27"/>
      <c r="N17" s="27"/>
      <c r="O17" s="17"/>
      <c r="P17" s="17"/>
      <c r="Q17" s="17"/>
      <c r="R17" s="17"/>
      <c r="S17" s="17"/>
      <c r="T17" s="17"/>
      <c r="U17" s="17"/>
      <c r="V17" s="17"/>
      <c r="W17" s="17"/>
      <c r="X17" s="17"/>
      <c r="Y17" s="17"/>
      <c r="Z17" s="17"/>
      <c r="AA17" s="17"/>
      <c r="AB17" s="17"/>
      <c r="AC17" s="17"/>
      <c r="AD17" s="17"/>
      <c r="AE17" s="17"/>
      <c r="AF17" s="17"/>
    </row>
    <row r="18" ht="15.75" hidden="1" customHeight="1">
      <c r="A18" s="28"/>
      <c r="B18" s="207" t="s">
        <v>20096</v>
      </c>
      <c r="C18" s="17"/>
      <c r="D18" s="67"/>
      <c r="E18" s="67"/>
      <c r="F18" s="46"/>
      <c r="G18" s="20"/>
      <c r="H18" s="17"/>
      <c r="I18" s="67"/>
      <c r="J18" s="17"/>
      <c r="K18" s="155"/>
      <c r="L18" s="17"/>
      <c r="M18" s="27"/>
      <c r="N18" s="27"/>
      <c r="O18" s="17"/>
      <c r="P18" s="17"/>
      <c r="Q18" s="17"/>
      <c r="R18" s="17"/>
      <c r="S18" s="17"/>
      <c r="T18" s="17"/>
      <c r="U18" s="17"/>
      <c r="V18" s="17"/>
      <c r="W18" s="17"/>
      <c r="X18" s="17"/>
      <c r="Y18" s="17"/>
      <c r="Z18" s="17"/>
      <c r="AA18" s="17"/>
      <c r="AB18" s="17"/>
      <c r="AC18" s="17"/>
      <c r="AD18" s="17"/>
      <c r="AE18" s="17"/>
      <c r="AF18" s="17"/>
    </row>
    <row r="19" ht="15.75" hidden="1" customHeight="1">
      <c r="A19" s="28"/>
      <c r="B19" s="207" t="s">
        <v>20096</v>
      </c>
      <c r="C19" s="650" t="s">
        <v>100</v>
      </c>
      <c r="D19" s="645" t="s">
        <v>20093</v>
      </c>
      <c r="E19" s="645" t="s">
        <v>20094</v>
      </c>
      <c r="F19" s="654">
        <v>0.4166666666666667</v>
      </c>
      <c r="G19" s="652" t="s">
        <v>21584</v>
      </c>
      <c r="H19" s="650" t="s">
        <v>21599</v>
      </c>
      <c r="I19" s="645" t="s">
        <v>21600</v>
      </c>
      <c r="J19" s="650"/>
      <c r="K19" s="655"/>
      <c r="L19" s="17"/>
      <c r="M19" s="27"/>
      <c r="N19" s="27"/>
      <c r="O19" s="17"/>
      <c r="P19" s="17"/>
      <c r="Q19" s="17"/>
      <c r="R19" s="17"/>
      <c r="S19" s="17"/>
      <c r="T19" s="17"/>
      <c r="U19" s="17"/>
      <c r="V19" s="17"/>
      <c r="W19" s="17"/>
      <c r="X19" s="17"/>
      <c r="Y19" s="17"/>
      <c r="Z19" s="17"/>
      <c r="AA19" s="17"/>
      <c r="AB19" s="17"/>
      <c r="AC19" s="17"/>
      <c r="AD19" s="17"/>
      <c r="AE19" s="17"/>
      <c r="AF19" s="17"/>
    </row>
    <row r="20" ht="15.75" hidden="1" customHeight="1">
      <c r="A20" s="28"/>
      <c r="B20" s="207" t="s">
        <v>20096</v>
      </c>
      <c r="C20" s="644" t="s">
        <v>100</v>
      </c>
      <c r="D20" s="645" t="s">
        <v>19874</v>
      </c>
      <c r="E20" s="645" t="s">
        <v>19875</v>
      </c>
      <c r="F20" s="654">
        <v>0.5</v>
      </c>
      <c r="G20" s="647" t="s">
        <v>21601</v>
      </c>
      <c r="H20" s="648" t="s">
        <v>21602</v>
      </c>
      <c r="I20" s="648"/>
      <c r="J20" s="645" t="s">
        <v>19878</v>
      </c>
      <c r="K20" s="650"/>
      <c r="L20" s="27" t="s">
        <v>21586</v>
      </c>
      <c r="M20" s="27"/>
      <c r="N20" s="27"/>
      <c r="O20" s="17"/>
      <c r="P20" s="17"/>
      <c r="Q20" s="17"/>
      <c r="R20" s="17"/>
      <c r="S20" s="17"/>
      <c r="T20" s="17"/>
      <c r="U20" s="17"/>
      <c r="V20" s="17"/>
      <c r="W20" s="17"/>
      <c r="X20" s="17"/>
      <c r="Y20" s="17"/>
      <c r="Z20" s="17"/>
      <c r="AA20" s="17"/>
      <c r="AB20" s="17"/>
      <c r="AC20" s="17"/>
      <c r="AD20" s="17"/>
      <c r="AE20" s="17"/>
      <c r="AF20" s="17"/>
    </row>
    <row r="21" ht="15.75" hidden="1" customHeight="1">
      <c r="A21" s="28"/>
      <c r="B21" s="207" t="s">
        <v>20096</v>
      </c>
      <c r="C21" s="650" t="s">
        <v>100</v>
      </c>
      <c r="D21" s="645" t="s">
        <v>20053</v>
      </c>
      <c r="E21" s="645" t="s">
        <v>20054</v>
      </c>
      <c r="F21" s="646">
        <v>0.5833333333333334</v>
      </c>
      <c r="G21" s="656" t="s">
        <v>21603</v>
      </c>
      <c r="H21" s="648" t="s">
        <v>21604</v>
      </c>
      <c r="I21" s="648"/>
      <c r="J21" s="645" t="s">
        <v>20055</v>
      </c>
      <c r="K21" s="650"/>
      <c r="L21" s="27" t="s">
        <v>21605</v>
      </c>
      <c r="M21" s="27"/>
      <c r="N21" s="27"/>
      <c r="O21" s="17"/>
      <c r="P21" s="17"/>
      <c r="Q21" s="17"/>
      <c r="R21" s="17"/>
      <c r="S21" s="17"/>
      <c r="T21" s="17"/>
      <c r="U21" s="17"/>
      <c r="V21" s="17"/>
      <c r="W21" s="17"/>
      <c r="X21" s="17"/>
      <c r="Y21" s="17"/>
      <c r="Z21" s="17"/>
      <c r="AA21" s="17"/>
      <c r="AB21" s="17"/>
      <c r="AC21" s="17"/>
      <c r="AD21" s="17"/>
      <c r="AE21" s="17"/>
      <c r="AF21" s="17"/>
    </row>
    <row r="22" ht="15.75" hidden="1" customHeight="1">
      <c r="A22" s="44"/>
      <c r="B22" s="207" t="s">
        <v>20096</v>
      </c>
      <c r="C22" s="17"/>
      <c r="D22" s="67"/>
      <c r="E22" s="67"/>
      <c r="F22" s="46"/>
      <c r="G22" s="159"/>
      <c r="H22" s="67"/>
      <c r="I22" s="67"/>
      <c r="J22" s="17"/>
      <c r="K22" s="17"/>
      <c r="L22" s="17"/>
      <c r="M22" s="27"/>
      <c r="N22" s="27"/>
      <c r="O22" s="17"/>
      <c r="P22" s="17"/>
      <c r="Q22" s="17"/>
      <c r="R22" s="17"/>
      <c r="S22" s="17"/>
      <c r="T22" s="17"/>
      <c r="U22" s="17"/>
      <c r="V22" s="17"/>
      <c r="W22" s="17"/>
      <c r="X22" s="17"/>
      <c r="Y22" s="17"/>
      <c r="Z22" s="17"/>
      <c r="AA22" s="17"/>
      <c r="AB22" s="17"/>
      <c r="AC22" s="17"/>
      <c r="AD22" s="17"/>
      <c r="AE22" s="17"/>
      <c r="AF22" s="17"/>
    </row>
    <row r="23" ht="15.75" hidden="1" customHeight="1">
      <c r="A23" s="18"/>
      <c r="B23" s="19">
        <v>44344.0</v>
      </c>
      <c r="C23" s="17"/>
      <c r="D23" s="153"/>
      <c r="E23" s="125"/>
      <c r="F23" s="125"/>
      <c r="G23" s="125"/>
      <c r="H23" s="125"/>
      <c r="I23" s="125"/>
      <c r="J23" s="125"/>
      <c r="K23" s="115"/>
      <c r="L23" s="17"/>
      <c r="M23" s="17"/>
      <c r="N23" s="17"/>
      <c r="O23" s="17"/>
      <c r="P23" s="17"/>
      <c r="Q23" s="17"/>
      <c r="R23" s="17"/>
      <c r="S23" s="17"/>
      <c r="T23" s="17"/>
      <c r="U23" s="17"/>
      <c r="V23" s="17"/>
      <c r="W23" s="17"/>
      <c r="X23" s="17"/>
      <c r="Y23" s="17"/>
      <c r="Z23" s="17"/>
      <c r="AA23" s="17"/>
      <c r="AB23" s="17"/>
      <c r="AC23" s="17"/>
      <c r="AD23" s="17"/>
      <c r="AE23" s="17"/>
      <c r="AF23" s="17"/>
    </row>
    <row r="24" ht="15.75" hidden="1" customHeight="1">
      <c r="A24" s="24" t="s">
        <v>21606</v>
      </c>
      <c r="B24" s="17"/>
      <c r="C24" s="17"/>
      <c r="D24" s="17"/>
      <c r="E24" s="17"/>
      <c r="F24" s="385"/>
      <c r="G24" s="20"/>
      <c r="H24" s="17"/>
      <c r="I24" s="17"/>
      <c r="J24" s="17"/>
      <c r="K24" s="17"/>
      <c r="L24" s="17"/>
      <c r="M24" s="27"/>
      <c r="N24" s="27"/>
      <c r="O24" s="17"/>
      <c r="P24" s="17"/>
      <c r="Q24" s="17"/>
      <c r="R24" s="17"/>
      <c r="S24" s="17"/>
      <c r="T24" s="17"/>
      <c r="U24" s="17"/>
      <c r="V24" s="17"/>
      <c r="W24" s="17"/>
      <c r="X24" s="17"/>
      <c r="Y24" s="17"/>
      <c r="Z24" s="17"/>
      <c r="AA24" s="17"/>
      <c r="AB24" s="17"/>
      <c r="AC24" s="17"/>
      <c r="AD24" s="17"/>
      <c r="AE24" s="17"/>
      <c r="AF24" s="17"/>
    </row>
    <row r="25" ht="15.75" hidden="1" customHeight="1">
      <c r="A25" s="28"/>
      <c r="C25" s="17"/>
      <c r="D25" s="67"/>
      <c r="E25" s="67"/>
      <c r="F25" s="46"/>
      <c r="G25" s="20"/>
      <c r="H25" s="17"/>
      <c r="I25" s="67"/>
      <c r="J25" s="17"/>
      <c r="K25" s="155"/>
      <c r="L25" s="17"/>
      <c r="M25" s="27"/>
      <c r="N25" s="27"/>
      <c r="O25" s="17"/>
      <c r="P25" s="17"/>
      <c r="Q25" s="17"/>
      <c r="R25" s="17"/>
      <c r="S25" s="17"/>
      <c r="T25" s="17"/>
      <c r="U25" s="17"/>
      <c r="V25" s="17"/>
      <c r="W25" s="17"/>
      <c r="X25" s="17"/>
      <c r="Y25" s="17"/>
      <c r="Z25" s="17"/>
      <c r="AA25" s="17"/>
      <c r="AB25" s="17"/>
      <c r="AC25" s="17"/>
      <c r="AD25" s="17"/>
      <c r="AE25" s="17"/>
      <c r="AF25" s="17"/>
    </row>
    <row r="26" ht="15.75" hidden="1" customHeight="1">
      <c r="A26" s="28"/>
      <c r="B26" s="207" t="s">
        <v>19840</v>
      </c>
      <c r="C26" s="164" t="s">
        <v>814</v>
      </c>
      <c r="D26" s="657" t="s">
        <v>21607</v>
      </c>
      <c r="E26" s="658" t="s">
        <v>21608</v>
      </c>
      <c r="F26" s="162">
        <v>0.4166666666666667</v>
      </c>
      <c r="G26" s="163" t="s">
        <v>21584</v>
      </c>
      <c r="H26" s="164" t="s">
        <v>21609</v>
      </c>
      <c r="I26" s="658" t="s">
        <v>21610</v>
      </c>
      <c r="J26" s="164"/>
      <c r="K26" s="659"/>
      <c r="L26" s="27"/>
      <c r="M26" s="27"/>
      <c r="N26" s="27"/>
      <c r="O26" s="17"/>
      <c r="P26" s="17"/>
      <c r="Q26" s="17"/>
      <c r="R26" s="17"/>
      <c r="S26" s="17"/>
      <c r="T26" s="17"/>
      <c r="U26" s="17"/>
      <c r="V26" s="17"/>
      <c r="W26" s="17"/>
      <c r="X26" s="17"/>
      <c r="Y26" s="17"/>
      <c r="Z26" s="17"/>
      <c r="AA26" s="17"/>
      <c r="AB26" s="17"/>
      <c r="AC26" s="17"/>
      <c r="AD26" s="17"/>
      <c r="AE26" s="17"/>
      <c r="AF26" s="17"/>
    </row>
    <row r="27" ht="15.75" hidden="1" customHeight="1">
      <c r="A27" s="28"/>
      <c r="B27" s="207" t="s">
        <v>19840</v>
      </c>
      <c r="C27" s="154" t="s">
        <v>100</v>
      </c>
      <c r="D27" s="168" t="s">
        <v>20239</v>
      </c>
      <c r="E27" s="67" t="s">
        <v>20240</v>
      </c>
      <c r="F27" s="46">
        <v>0.5</v>
      </c>
      <c r="G27" s="196" t="s">
        <v>21611</v>
      </c>
      <c r="H27" s="196" t="s">
        <v>21612</v>
      </c>
      <c r="I27" s="67" t="s">
        <v>20242</v>
      </c>
      <c r="J27" s="196"/>
      <c r="K27" s="17"/>
      <c r="L27" s="27"/>
      <c r="M27" s="27"/>
      <c r="N27" s="27"/>
      <c r="O27" s="17"/>
      <c r="P27" s="17"/>
      <c r="Q27" s="17"/>
      <c r="R27" s="17"/>
      <c r="S27" s="17"/>
      <c r="T27" s="17"/>
      <c r="U27" s="17"/>
      <c r="V27" s="17"/>
      <c r="W27" s="17"/>
      <c r="X27" s="17"/>
      <c r="Y27" s="17"/>
      <c r="Z27" s="17"/>
      <c r="AA27" s="17"/>
      <c r="AB27" s="17"/>
      <c r="AC27" s="17"/>
      <c r="AD27" s="17"/>
      <c r="AE27" s="17"/>
      <c r="AF27" s="17"/>
    </row>
    <row r="28" ht="15.75" hidden="1" customHeight="1">
      <c r="A28" s="28"/>
      <c r="B28" s="207" t="s">
        <v>19840</v>
      </c>
      <c r="C28" s="17" t="s">
        <v>100</v>
      </c>
      <c r="D28" s="168" t="s">
        <v>20252</v>
      </c>
      <c r="E28" s="67" t="s">
        <v>21613</v>
      </c>
      <c r="F28" s="157" t="s">
        <v>869</v>
      </c>
      <c r="G28" s="20" t="s">
        <v>21614</v>
      </c>
      <c r="H28" s="17" t="s">
        <v>21615</v>
      </c>
      <c r="I28" s="67" t="s">
        <v>21616</v>
      </c>
      <c r="J28" s="196"/>
      <c r="K28" s="158"/>
      <c r="L28" s="17"/>
      <c r="M28" s="27"/>
      <c r="N28" s="27"/>
      <c r="O28" s="17"/>
      <c r="P28" s="17"/>
      <c r="Q28" s="17"/>
      <c r="R28" s="17"/>
      <c r="S28" s="17"/>
      <c r="T28" s="17"/>
      <c r="U28" s="17"/>
      <c r="V28" s="17"/>
      <c r="W28" s="17"/>
      <c r="X28" s="17"/>
      <c r="Y28" s="17"/>
      <c r="Z28" s="17"/>
      <c r="AA28" s="17"/>
      <c r="AB28" s="17"/>
      <c r="AC28" s="17"/>
      <c r="AD28" s="17"/>
      <c r="AE28" s="17"/>
      <c r="AF28" s="17"/>
    </row>
    <row r="29" ht="15.75" hidden="1" customHeight="1">
      <c r="A29" s="44"/>
      <c r="B29" s="207" t="s">
        <v>19840</v>
      </c>
      <c r="C29" s="17" t="s">
        <v>100</v>
      </c>
      <c r="D29" s="168" t="s">
        <v>19912</v>
      </c>
      <c r="E29" s="67" t="s">
        <v>19913</v>
      </c>
      <c r="F29" s="169">
        <v>0.7291666666666666</v>
      </c>
      <c r="G29" s="196" t="s">
        <v>21617</v>
      </c>
      <c r="H29" s="196" t="s">
        <v>21618</v>
      </c>
      <c r="I29" s="67" t="s">
        <v>19916</v>
      </c>
      <c r="J29" s="17"/>
      <c r="K29" s="17"/>
      <c r="L29" s="17"/>
      <c r="M29" s="27"/>
      <c r="N29" s="27"/>
      <c r="O29" s="17"/>
      <c r="P29" s="17"/>
      <c r="Q29" s="17"/>
      <c r="R29" s="17"/>
      <c r="S29" s="17"/>
      <c r="T29" s="17"/>
      <c r="U29" s="17"/>
      <c r="V29" s="17"/>
      <c r="W29" s="17"/>
      <c r="X29" s="17"/>
      <c r="Y29" s="17"/>
      <c r="Z29" s="17"/>
      <c r="AA29" s="17"/>
      <c r="AB29" s="17"/>
      <c r="AC29" s="17"/>
      <c r="AD29" s="17"/>
      <c r="AE29" s="17"/>
      <c r="AF29" s="17"/>
    </row>
    <row r="30" ht="15.75" hidden="1" customHeight="1">
      <c r="A30" s="18"/>
      <c r="B30" s="19">
        <v>44347.0</v>
      </c>
      <c r="C30" s="27"/>
      <c r="D30" s="27"/>
      <c r="E30" s="27"/>
      <c r="F30" s="74"/>
      <c r="G30" s="85"/>
      <c r="H30" s="27"/>
      <c r="I30" s="27"/>
      <c r="J30" s="27"/>
      <c r="K30" s="27"/>
      <c r="L30" s="27"/>
      <c r="M30" s="27"/>
      <c r="N30" s="27"/>
      <c r="O30" s="27"/>
      <c r="P30" s="27"/>
      <c r="Q30" s="27"/>
      <c r="R30" s="27"/>
      <c r="S30" s="27"/>
      <c r="T30" s="27"/>
      <c r="U30" s="27"/>
    </row>
    <row r="31" ht="15.75" hidden="1" customHeight="1">
      <c r="A31" s="24" t="s">
        <v>21606</v>
      </c>
      <c r="B31" s="17"/>
      <c r="C31" s="27"/>
      <c r="D31" s="27"/>
      <c r="E31" s="27"/>
      <c r="F31" s="74"/>
      <c r="G31" s="85"/>
      <c r="H31" s="27"/>
      <c r="I31" s="27"/>
      <c r="J31" s="27"/>
      <c r="K31" s="27"/>
      <c r="L31" s="27"/>
      <c r="M31" s="27"/>
      <c r="N31" s="27"/>
      <c r="O31" s="27"/>
      <c r="P31" s="27"/>
      <c r="Q31" s="27"/>
      <c r="R31" s="27"/>
      <c r="S31" s="27"/>
      <c r="T31" s="27"/>
      <c r="U31" s="27"/>
    </row>
    <row r="32" ht="15.75" hidden="1" customHeight="1">
      <c r="A32" s="28"/>
      <c r="B32" s="27"/>
      <c r="C32" s="27"/>
      <c r="D32" s="27"/>
      <c r="E32" s="27"/>
      <c r="F32" s="74"/>
      <c r="G32" s="85"/>
      <c r="H32" s="27"/>
      <c r="I32" s="27"/>
      <c r="J32" s="27"/>
      <c r="K32" s="27"/>
      <c r="L32" s="27"/>
      <c r="M32" s="27"/>
      <c r="N32" s="27"/>
      <c r="O32" s="27"/>
      <c r="P32" s="27"/>
      <c r="Q32" s="27"/>
      <c r="R32" s="27"/>
      <c r="S32" s="27"/>
      <c r="T32" s="27"/>
      <c r="U32" s="27"/>
    </row>
    <row r="33" ht="15.75" hidden="1" customHeight="1">
      <c r="A33" s="28"/>
      <c r="B33" s="29" t="s">
        <v>19840</v>
      </c>
      <c r="C33" s="165" t="s">
        <v>814</v>
      </c>
      <c r="D33" s="170" t="s">
        <v>20351</v>
      </c>
      <c r="E33" s="170" t="s">
        <v>20352</v>
      </c>
      <c r="F33" s="480">
        <v>0.4166666666666667</v>
      </c>
      <c r="G33" s="79" t="s">
        <v>21584</v>
      </c>
      <c r="H33" s="166" t="s">
        <v>21585</v>
      </c>
      <c r="I33" s="170" t="s">
        <v>20354</v>
      </c>
      <c r="J33" s="167"/>
      <c r="K33" s="33"/>
      <c r="L33" s="118"/>
      <c r="M33" s="27"/>
      <c r="N33" s="27"/>
      <c r="O33" s="27"/>
      <c r="P33" s="27"/>
      <c r="Q33" s="27"/>
      <c r="R33" s="27"/>
      <c r="S33" s="27"/>
      <c r="T33" s="27"/>
      <c r="U33" s="27"/>
    </row>
    <row r="34" ht="15.75" hidden="1" customHeight="1">
      <c r="A34" s="28"/>
      <c r="B34" s="29" t="s">
        <v>19840</v>
      </c>
      <c r="C34" s="165" t="s">
        <v>814</v>
      </c>
      <c r="D34" s="170" t="s">
        <v>20281</v>
      </c>
      <c r="E34" s="170" t="s">
        <v>20282</v>
      </c>
      <c r="F34" s="172" t="s">
        <v>21619</v>
      </c>
      <c r="G34" s="30" t="s">
        <v>21596</v>
      </c>
      <c r="H34" s="33" t="s">
        <v>21597</v>
      </c>
      <c r="I34" s="170" t="s">
        <v>20284</v>
      </c>
      <c r="J34" s="33"/>
      <c r="K34" s="176"/>
      <c r="L34" s="27"/>
      <c r="M34" s="27"/>
      <c r="N34" s="27"/>
      <c r="O34" s="27"/>
      <c r="P34" s="27"/>
      <c r="Q34" s="27"/>
      <c r="R34" s="27"/>
      <c r="S34" s="27"/>
      <c r="T34" s="27"/>
      <c r="U34" s="27"/>
    </row>
    <row r="35" ht="15.75" hidden="1" customHeight="1">
      <c r="A35" s="28"/>
      <c r="B35" s="29" t="s">
        <v>19840</v>
      </c>
      <c r="C35" s="165" t="s">
        <v>814</v>
      </c>
      <c r="D35" s="170" t="s">
        <v>20296</v>
      </c>
      <c r="E35" s="170" t="s">
        <v>20297</v>
      </c>
      <c r="F35" s="32">
        <v>0.4791666666666667</v>
      </c>
      <c r="G35" s="178" t="s">
        <v>21596</v>
      </c>
      <c r="H35" s="166" t="s">
        <v>21598</v>
      </c>
      <c r="I35" s="170" t="s">
        <v>20284</v>
      </c>
      <c r="J35" s="33"/>
      <c r="K35" s="176"/>
      <c r="L35" s="27"/>
      <c r="M35" s="27"/>
      <c r="N35" s="27"/>
      <c r="O35" s="27"/>
      <c r="P35" s="27"/>
      <c r="Q35" s="27"/>
      <c r="R35" s="27"/>
      <c r="S35" s="27"/>
      <c r="T35" s="27"/>
      <c r="U35" s="27"/>
    </row>
    <row r="36" ht="15.75" hidden="1" customHeight="1">
      <c r="A36" s="28"/>
      <c r="B36" s="29" t="s">
        <v>19840</v>
      </c>
      <c r="C36" s="33" t="s">
        <v>814</v>
      </c>
      <c r="D36" s="170" t="s">
        <v>20504</v>
      </c>
      <c r="E36" s="166" t="s">
        <v>20505</v>
      </c>
      <c r="F36" s="172" t="s">
        <v>82</v>
      </c>
      <c r="G36" s="30" t="s">
        <v>21587</v>
      </c>
      <c r="H36" s="33" t="s">
        <v>21588</v>
      </c>
      <c r="I36" s="170" t="s">
        <v>20506</v>
      </c>
      <c r="J36" s="33"/>
      <c r="K36" s="176"/>
      <c r="L36" s="27"/>
      <c r="M36" s="27"/>
      <c r="N36" s="27"/>
      <c r="O36" s="27"/>
      <c r="P36" s="27"/>
      <c r="Q36" s="27"/>
      <c r="R36" s="27"/>
      <c r="S36" s="27"/>
      <c r="T36" s="27"/>
      <c r="U36" s="27"/>
    </row>
    <row r="37" ht="15.75" hidden="1" customHeight="1">
      <c r="A37" s="44"/>
      <c r="B37" s="29"/>
      <c r="C37" s="27"/>
      <c r="D37" s="27"/>
      <c r="E37" s="27"/>
      <c r="F37" s="174"/>
      <c r="G37" s="85"/>
      <c r="H37" s="27"/>
      <c r="I37" s="27"/>
      <c r="J37" s="27"/>
      <c r="K37" s="27"/>
      <c r="L37" s="27"/>
      <c r="M37" s="27"/>
      <c r="N37" s="27"/>
      <c r="O37" s="27"/>
      <c r="P37" s="27"/>
      <c r="Q37" s="27"/>
      <c r="R37" s="27"/>
      <c r="S37" s="27"/>
      <c r="T37" s="27"/>
      <c r="U37" s="27"/>
    </row>
    <row r="38" ht="15.75" hidden="1" customHeight="1">
      <c r="A38" s="18"/>
      <c r="B38" s="19">
        <v>44348.0</v>
      </c>
      <c r="C38" s="27"/>
      <c r="D38" s="27"/>
      <c r="E38" s="27"/>
      <c r="F38" s="74"/>
      <c r="G38" s="85"/>
      <c r="H38" s="27"/>
      <c r="I38" s="27"/>
      <c r="J38" s="27"/>
      <c r="K38" s="27"/>
      <c r="L38" s="27"/>
      <c r="M38" s="27"/>
      <c r="N38" s="27"/>
      <c r="O38" s="27"/>
      <c r="P38" s="27"/>
      <c r="Q38" s="27"/>
      <c r="R38" s="27"/>
      <c r="S38" s="27"/>
      <c r="T38" s="27"/>
      <c r="U38" s="27"/>
    </row>
    <row r="39" ht="15.75" hidden="1" customHeight="1">
      <c r="A39" s="24" t="s">
        <v>21606</v>
      </c>
      <c r="B39" s="27"/>
      <c r="C39" s="27"/>
      <c r="D39" s="27"/>
      <c r="E39" s="27"/>
      <c r="F39" s="74"/>
      <c r="G39" s="85"/>
      <c r="H39" s="27"/>
      <c r="I39" s="27"/>
      <c r="J39" s="27"/>
      <c r="K39" s="27"/>
      <c r="L39" s="27"/>
      <c r="M39" s="27"/>
      <c r="N39" s="27"/>
      <c r="O39" s="27"/>
      <c r="P39" s="27"/>
      <c r="Q39" s="27"/>
      <c r="R39" s="27"/>
      <c r="S39" s="27"/>
      <c r="T39" s="27"/>
      <c r="U39" s="27"/>
    </row>
    <row r="40" ht="15.75" hidden="1" customHeight="1">
      <c r="A40" s="28"/>
      <c r="B40" s="27"/>
      <c r="C40" s="27"/>
      <c r="D40" s="27"/>
      <c r="E40" s="27"/>
      <c r="F40" s="74"/>
      <c r="G40" s="85"/>
      <c r="H40" s="27"/>
      <c r="I40" s="27"/>
      <c r="J40" s="27"/>
      <c r="K40" s="27"/>
      <c r="L40" s="27"/>
      <c r="M40" s="27"/>
      <c r="N40" s="27"/>
      <c r="O40" s="27"/>
      <c r="P40" s="27"/>
      <c r="Q40" s="27"/>
      <c r="R40" s="27"/>
      <c r="S40" s="27"/>
      <c r="T40" s="27"/>
      <c r="U40" s="27"/>
    </row>
    <row r="41" ht="15.75" hidden="1" customHeight="1">
      <c r="A41" s="28"/>
      <c r="B41" s="613" t="s">
        <v>19840</v>
      </c>
      <c r="C41" s="33" t="s">
        <v>814</v>
      </c>
      <c r="D41" s="193" t="s">
        <v>20298</v>
      </c>
      <c r="E41" s="193" t="s">
        <v>20299</v>
      </c>
      <c r="F41" s="32">
        <v>0.4166666666666667</v>
      </c>
      <c r="G41" s="30" t="s">
        <v>21587</v>
      </c>
      <c r="H41" s="33" t="s">
        <v>21589</v>
      </c>
      <c r="I41" s="193" t="s">
        <v>21590</v>
      </c>
      <c r="J41" s="33"/>
      <c r="K41" s="177"/>
      <c r="L41" s="118" t="s">
        <v>21620</v>
      </c>
      <c r="M41" s="118"/>
      <c r="N41" s="118"/>
      <c r="O41" s="118"/>
      <c r="P41" s="118"/>
      <c r="Q41" s="118"/>
      <c r="R41" s="118"/>
      <c r="S41" s="118"/>
      <c r="T41" s="118"/>
      <c r="U41" s="615"/>
      <c r="V41" s="615"/>
      <c r="W41" s="615"/>
      <c r="X41" s="615"/>
      <c r="Y41" s="615"/>
      <c r="Z41" s="615"/>
      <c r="AA41" s="615"/>
      <c r="AB41" s="615"/>
      <c r="AC41" s="615"/>
      <c r="AD41" s="615"/>
      <c r="AE41" s="615"/>
      <c r="AF41" s="615"/>
    </row>
    <row r="42" ht="15.75" hidden="1" customHeight="1">
      <c r="A42" s="28"/>
      <c r="B42" s="29" t="s">
        <v>19840</v>
      </c>
      <c r="C42" s="165" t="s">
        <v>814</v>
      </c>
      <c r="D42" s="193" t="s">
        <v>19874</v>
      </c>
      <c r="E42" s="193" t="s">
        <v>19875</v>
      </c>
      <c r="F42" s="32">
        <v>0.5833333333333334</v>
      </c>
      <c r="G42" s="79" t="s">
        <v>21601</v>
      </c>
      <c r="H42" s="166" t="s">
        <v>21602</v>
      </c>
      <c r="I42" s="166" t="s">
        <v>19878</v>
      </c>
      <c r="J42" s="193"/>
      <c r="K42" s="164"/>
      <c r="L42" s="27" t="s">
        <v>21621</v>
      </c>
      <c r="M42" s="27"/>
      <c r="N42" s="27"/>
      <c r="O42" s="27"/>
      <c r="P42" s="27"/>
      <c r="Q42" s="27"/>
      <c r="R42" s="27"/>
      <c r="S42" s="27"/>
      <c r="T42" s="27"/>
    </row>
    <row r="43" ht="15.75" hidden="1" customHeight="1">
      <c r="A43" s="28"/>
      <c r="B43" s="613"/>
      <c r="C43" s="33" t="s">
        <v>19854</v>
      </c>
      <c r="D43" s="193" t="s">
        <v>20301</v>
      </c>
      <c r="E43" s="193" t="s">
        <v>20302</v>
      </c>
      <c r="F43" s="32">
        <v>0.5833333333333334</v>
      </c>
      <c r="G43" s="193" t="s">
        <v>21622</v>
      </c>
      <c r="H43" s="193" t="s">
        <v>21623</v>
      </c>
      <c r="I43" s="193" t="s">
        <v>20304</v>
      </c>
      <c r="J43" s="488"/>
      <c r="K43" s="177"/>
      <c r="L43" s="118"/>
      <c r="M43" s="118"/>
      <c r="N43" s="118"/>
      <c r="O43" s="118"/>
      <c r="P43" s="118"/>
      <c r="Q43" s="118"/>
      <c r="R43" s="118"/>
      <c r="S43" s="118"/>
      <c r="T43" s="118"/>
      <c r="U43" s="615"/>
      <c r="V43" s="615"/>
      <c r="W43" s="615"/>
      <c r="X43" s="615"/>
      <c r="Y43" s="615"/>
      <c r="Z43" s="615"/>
      <c r="AA43" s="615"/>
      <c r="AB43" s="615"/>
      <c r="AC43" s="615"/>
      <c r="AD43" s="615"/>
      <c r="AE43" s="615"/>
      <c r="AF43" s="615"/>
    </row>
    <row r="44" ht="15.75" hidden="1" customHeight="1">
      <c r="A44" s="28"/>
      <c r="B44" s="613" t="s">
        <v>19840</v>
      </c>
      <c r="C44" s="164" t="s">
        <v>814</v>
      </c>
      <c r="D44" s="657" t="s">
        <v>20093</v>
      </c>
      <c r="E44" s="657" t="s">
        <v>20094</v>
      </c>
      <c r="F44" s="162">
        <v>0.6666666666666666</v>
      </c>
      <c r="G44" s="163" t="s">
        <v>21584</v>
      </c>
      <c r="H44" s="164" t="s">
        <v>21599</v>
      </c>
      <c r="I44" s="657" t="s">
        <v>21600</v>
      </c>
      <c r="J44" s="164"/>
      <c r="K44" s="659"/>
      <c r="L44" s="118"/>
      <c r="M44" s="118"/>
      <c r="N44" s="118"/>
      <c r="O44" s="118"/>
      <c r="P44" s="118"/>
      <c r="Q44" s="118"/>
      <c r="R44" s="118"/>
      <c r="S44" s="118"/>
      <c r="T44" s="118"/>
      <c r="U44" s="615"/>
      <c r="V44" s="615"/>
      <c r="W44" s="615"/>
      <c r="X44" s="615"/>
      <c r="Y44" s="615"/>
      <c r="Z44" s="615"/>
      <c r="AA44" s="615"/>
      <c r="AB44" s="615"/>
      <c r="AC44" s="615"/>
      <c r="AD44" s="615"/>
      <c r="AE44" s="615"/>
      <c r="AF44" s="615"/>
    </row>
    <row r="45" ht="15.75" hidden="1" customHeight="1">
      <c r="A45" s="44"/>
      <c r="B45" s="613" t="s">
        <v>19840</v>
      </c>
      <c r="C45" s="164" t="s">
        <v>814</v>
      </c>
      <c r="D45" s="660" t="s">
        <v>20053</v>
      </c>
      <c r="E45" s="660" t="s">
        <v>20054</v>
      </c>
      <c r="F45" s="661">
        <v>0.7291666666666666</v>
      </c>
      <c r="G45" s="662" t="s">
        <v>21603</v>
      </c>
      <c r="H45" s="663" t="s">
        <v>21624</v>
      </c>
      <c r="I45" s="664" t="s">
        <v>20055</v>
      </c>
      <c r="J45" s="659" t="s">
        <v>21625</v>
      </c>
      <c r="K45" s="665"/>
      <c r="M45" s="118"/>
      <c r="N45" s="118"/>
      <c r="O45" s="118"/>
      <c r="P45" s="118"/>
      <c r="Q45" s="118"/>
      <c r="R45" s="118"/>
      <c r="S45" s="118"/>
      <c r="T45" s="118"/>
      <c r="U45" s="118"/>
      <c r="V45" s="118"/>
      <c r="W45" s="118"/>
      <c r="X45" s="118"/>
      <c r="Y45" s="118"/>
      <c r="Z45" s="118"/>
      <c r="AA45" s="118"/>
      <c r="AB45" s="118"/>
      <c r="AC45" s="118"/>
      <c r="AD45" s="118"/>
      <c r="AE45" s="118"/>
      <c r="AF45" s="118"/>
    </row>
    <row r="46" ht="15.75" hidden="1" customHeight="1">
      <c r="A46" s="18"/>
      <c r="B46" s="19">
        <v>44349.0</v>
      </c>
      <c r="C46" s="27"/>
      <c r="D46" s="27"/>
      <c r="E46" s="27"/>
      <c r="F46" s="74"/>
      <c r="G46" s="85"/>
      <c r="H46" s="27"/>
      <c r="I46" s="27"/>
      <c r="J46" s="27"/>
      <c r="K46" s="27"/>
      <c r="L46" s="27"/>
      <c r="M46" s="27"/>
      <c r="N46" s="27"/>
      <c r="O46" s="27"/>
      <c r="P46" s="27"/>
      <c r="Q46" s="27"/>
      <c r="R46" s="27"/>
      <c r="S46" s="27"/>
      <c r="T46" s="27"/>
      <c r="U46" s="27"/>
    </row>
    <row r="47" ht="15.75" hidden="1" customHeight="1">
      <c r="A47" s="24" t="s">
        <v>21606</v>
      </c>
      <c r="B47" s="27"/>
      <c r="C47" s="27"/>
      <c r="D47" s="27"/>
      <c r="E47" s="27"/>
      <c r="F47" s="74"/>
      <c r="G47" s="85"/>
      <c r="H47" s="27"/>
      <c r="I47" s="27"/>
      <c r="J47" s="27"/>
      <c r="K47" s="27"/>
      <c r="L47" s="27"/>
      <c r="M47" s="27"/>
      <c r="N47" s="27"/>
      <c r="O47" s="27"/>
      <c r="P47" s="27"/>
      <c r="Q47" s="27"/>
      <c r="R47" s="27"/>
      <c r="S47" s="27"/>
      <c r="T47" s="27"/>
      <c r="U47" s="27"/>
    </row>
    <row r="48" ht="15.75" hidden="1" customHeight="1">
      <c r="A48" s="28"/>
      <c r="B48" s="27"/>
      <c r="C48" s="27"/>
      <c r="D48" s="27"/>
      <c r="E48" s="27"/>
      <c r="F48" s="74"/>
      <c r="G48" s="85"/>
      <c r="H48" s="27"/>
      <c r="I48" s="27"/>
      <c r="J48" s="27"/>
      <c r="K48" s="27"/>
      <c r="L48" s="27"/>
      <c r="M48" s="27"/>
      <c r="N48" s="27"/>
      <c r="O48" s="27"/>
      <c r="P48" s="27"/>
      <c r="Q48" s="27"/>
      <c r="R48" s="27"/>
      <c r="S48" s="27"/>
      <c r="T48" s="27"/>
      <c r="U48" s="27"/>
    </row>
    <row r="49" ht="15.75" hidden="1" customHeight="1">
      <c r="A49" s="28"/>
      <c r="B49" s="613" t="s">
        <v>19840</v>
      </c>
      <c r="C49" s="33" t="s">
        <v>19854</v>
      </c>
      <c r="D49" s="193" t="s">
        <v>19931</v>
      </c>
      <c r="E49" s="193" t="s">
        <v>19932</v>
      </c>
      <c r="F49" s="480">
        <v>0.4375</v>
      </c>
      <c r="G49" s="193" t="s">
        <v>21626</v>
      </c>
      <c r="H49" s="193" t="s">
        <v>21627</v>
      </c>
      <c r="I49" s="193" t="s">
        <v>19934</v>
      </c>
      <c r="J49" s="33"/>
      <c r="K49" s="177"/>
      <c r="L49" s="118"/>
      <c r="M49" s="118"/>
      <c r="N49" s="118"/>
      <c r="O49" s="118"/>
      <c r="P49" s="118"/>
      <c r="Q49" s="118"/>
      <c r="R49" s="118"/>
      <c r="S49" s="118"/>
      <c r="T49" s="118"/>
      <c r="U49" s="615"/>
      <c r="V49" s="615"/>
      <c r="W49" s="615"/>
      <c r="X49" s="615"/>
      <c r="Y49" s="615"/>
      <c r="Z49" s="615"/>
      <c r="AA49" s="615"/>
      <c r="AB49" s="615"/>
      <c r="AC49" s="615"/>
      <c r="AD49" s="615"/>
      <c r="AE49" s="615"/>
      <c r="AF49" s="615"/>
    </row>
    <row r="50" ht="15.75" hidden="1" customHeight="1">
      <c r="A50" s="28"/>
      <c r="B50" s="29" t="s">
        <v>19840</v>
      </c>
      <c r="C50" s="160" t="s">
        <v>859</v>
      </c>
      <c r="D50" s="196" t="s">
        <v>20355</v>
      </c>
      <c r="E50" s="196" t="s">
        <v>20356</v>
      </c>
      <c r="F50" s="162">
        <v>0.5</v>
      </c>
      <c r="G50" s="196" t="s">
        <v>21622</v>
      </c>
      <c r="H50" s="161" t="s">
        <v>21628</v>
      </c>
      <c r="I50" s="196" t="s">
        <v>20358</v>
      </c>
      <c r="J50" s="658"/>
      <c r="K50" s="164"/>
      <c r="L50" s="27"/>
      <c r="M50" s="27"/>
      <c r="N50" s="27"/>
      <c r="O50" s="27"/>
      <c r="P50" s="27"/>
      <c r="Q50" s="27"/>
      <c r="R50" s="27"/>
      <c r="S50" s="27"/>
      <c r="T50" s="27"/>
    </row>
    <row r="51" ht="15.75" hidden="1" customHeight="1">
      <c r="A51" s="28"/>
      <c r="B51" s="613" t="s">
        <v>19840</v>
      </c>
      <c r="C51" s="33" t="s">
        <v>19854</v>
      </c>
      <c r="D51" s="193" t="s">
        <v>19848</v>
      </c>
      <c r="E51" s="193" t="s">
        <v>19849</v>
      </c>
      <c r="F51" s="32">
        <v>0.5833333333333334</v>
      </c>
      <c r="G51" s="193" t="s">
        <v>21622</v>
      </c>
      <c r="H51" s="193" t="s">
        <v>21629</v>
      </c>
      <c r="I51" s="193" t="s">
        <v>19852</v>
      </c>
      <c r="J51" s="33"/>
      <c r="K51" s="177"/>
      <c r="L51" s="118"/>
      <c r="M51" s="118"/>
      <c r="N51" s="118"/>
      <c r="O51" s="118"/>
      <c r="P51" s="118"/>
      <c r="Q51" s="118"/>
      <c r="R51" s="118"/>
      <c r="S51" s="118"/>
      <c r="T51" s="118"/>
      <c r="U51" s="615"/>
      <c r="V51" s="615"/>
      <c r="W51" s="615"/>
      <c r="X51" s="615"/>
      <c r="Y51" s="615"/>
      <c r="Z51" s="615"/>
      <c r="AA51" s="615"/>
      <c r="AB51" s="615"/>
      <c r="AC51" s="615"/>
      <c r="AD51" s="615"/>
      <c r="AE51" s="615"/>
      <c r="AF51" s="615"/>
    </row>
    <row r="52" ht="15.75" hidden="1" customHeight="1">
      <c r="A52" s="44"/>
      <c r="B52" s="613" t="s">
        <v>19840</v>
      </c>
      <c r="C52" s="33" t="s">
        <v>859</v>
      </c>
      <c r="D52" s="193" t="s">
        <v>20097</v>
      </c>
      <c r="E52" s="193" t="s">
        <v>20098</v>
      </c>
      <c r="F52" s="666">
        <v>0.6666666666666666</v>
      </c>
      <c r="G52" s="667" t="s">
        <v>21630</v>
      </c>
      <c r="H52" s="668" t="s">
        <v>21631</v>
      </c>
      <c r="I52" s="193" t="s">
        <v>20100</v>
      </c>
      <c r="J52" s="198"/>
      <c r="K52" s="33"/>
      <c r="L52" s="659" t="s">
        <v>21632</v>
      </c>
      <c r="M52" s="118"/>
      <c r="N52" s="118"/>
      <c r="O52" s="118"/>
      <c r="P52" s="118"/>
      <c r="Q52" s="118"/>
      <c r="R52" s="118"/>
      <c r="S52" s="118"/>
      <c r="T52" s="118"/>
      <c r="U52" s="118"/>
      <c r="V52" s="118"/>
      <c r="W52" s="118"/>
      <c r="X52" s="118"/>
      <c r="Y52" s="118"/>
      <c r="Z52" s="118"/>
      <c r="AA52" s="118"/>
      <c r="AB52" s="118"/>
      <c r="AC52" s="118"/>
      <c r="AD52" s="118"/>
      <c r="AE52" s="118"/>
      <c r="AF52" s="118"/>
    </row>
    <row r="53" ht="15.75" hidden="1" customHeight="1">
      <c r="A53" s="53"/>
      <c r="B53" s="613"/>
      <c r="C53" s="164"/>
      <c r="D53" s="660"/>
      <c r="E53" s="660"/>
      <c r="F53" s="661"/>
      <c r="G53" s="662"/>
      <c r="H53" s="669"/>
      <c r="I53" s="664"/>
      <c r="J53" s="670"/>
      <c r="K53" s="671"/>
      <c r="L53" s="659"/>
      <c r="M53" s="118"/>
      <c r="N53" s="118"/>
      <c r="O53" s="118"/>
      <c r="P53" s="118"/>
      <c r="Q53" s="118"/>
      <c r="R53" s="118"/>
      <c r="S53" s="118"/>
      <c r="T53" s="118"/>
      <c r="U53" s="118"/>
      <c r="V53" s="615"/>
      <c r="W53" s="615"/>
      <c r="X53" s="615"/>
      <c r="Y53" s="615"/>
      <c r="Z53" s="615"/>
      <c r="AA53" s="615"/>
      <c r="AB53" s="615"/>
      <c r="AC53" s="615"/>
      <c r="AD53" s="615"/>
      <c r="AE53" s="615"/>
      <c r="AF53" s="615"/>
    </row>
    <row r="54" ht="15.75" hidden="1" customHeight="1">
      <c r="A54" s="18"/>
      <c r="B54" s="19">
        <v>44350.0</v>
      </c>
      <c r="C54" s="27"/>
      <c r="D54" s="27"/>
      <c r="E54" s="27"/>
      <c r="F54" s="74"/>
      <c r="G54" s="85"/>
      <c r="H54" s="27"/>
      <c r="I54" s="27"/>
      <c r="J54" s="27"/>
      <c r="K54" s="27"/>
      <c r="L54" s="27"/>
      <c r="M54" s="27"/>
      <c r="N54" s="27"/>
      <c r="O54" s="27"/>
      <c r="P54" s="27"/>
      <c r="Q54" s="27"/>
      <c r="R54" s="27"/>
      <c r="S54" s="27"/>
      <c r="T54" s="27"/>
      <c r="U54" s="27"/>
    </row>
    <row r="55" ht="15.75" hidden="1" customHeight="1">
      <c r="A55" s="24" t="s">
        <v>21606</v>
      </c>
      <c r="B55" s="27"/>
      <c r="C55" s="27"/>
      <c r="D55" s="27"/>
      <c r="E55" s="27"/>
      <c r="F55" s="74"/>
      <c r="G55" s="85"/>
      <c r="H55" s="27"/>
      <c r="I55" s="27"/>
      <c r="J55" s="27"/>
      <c r="K55" s="27"/>
      <c r="L55" s="27"/>
      <c r="M55" s="27"/>
      <c r="N55" s="27"/>
      <c r="O55" s="27"/>
      <c r="P55" s="27"/>
      <c r="Q55" s="27"/>
      <c r="R55" s="27"/>
      <c r="S55" s="27"/>
      <c r="T55" s="27"/>
      <c r="U55" s="27"/>
    </row>
    <row r="56" ht="15.75" hidden="1" customHeight="1">
      <c r="A56" s="28"/>
      <c r="B56" s="27"/>
      <c r="C56" s="27"/>
      <c r="D56" s="27"/>
      <c r="E56" s="27"/>
      <c r="F56" s="74"/>
      <c r="G56" s="85"/>
      <c r="H56" s="27"/>
      <c r="I56" s="27"/>
      <c r="J56" s="27"/>
      <c r="K56" s="27"/>
      <c r="L56" s="27"/>
      <c r="M56" s="27"/>
      <c r="N56" s="27"/>
      <c r="O56" s="27"/>
      <c r="P56" s="27"/>
      <c r="Q56" s="27"/>
      <c r="R56" s="27"/>
      <c r="S56" s="27"/>
      <c r="T56" s="27"/>
      <c r="U56" s="27"/>
    </row>
    <row r="57" ht="15.75" hidden="1" customHeight="1">
      <c r="A57" s="28"/>
      <c r="B57" s="613" t="s">
        <v>19840</v>
      </c>
      <c r="F57" s="8"/>
      <c r="G57" s="55"/>
      <c r="K57" s="659"/>
      <c r="L57" s="118"/>
      <c r="M57" s="118"/>
      <c r="N57" s="118"/>
      <c r="O57" s="118"/>
      <c r="P57" s="118"/>
      <c r="Q57" s="118"/>
      <c r="R57" s="118"/>
      <c r="S57" s="118"/>
      <c r="T57" s="118"/>
      <c r="U57" s="615"/>
      <c r="V57" s="615"/>
      <c r="W57" s="615"/>
      <c r="X57" s="615"/>
      <c r="Y57" s="615"/>
      <c r="Z57" s="615"/>
      <c r="AA57" s="615"/>
      <c r="AB57" s="615"/>
      <c r="AC57" s="615"/>
      <c r="AD57" s="615"/>
      <c r="AE57" s="615"/>
      <c r="AF57" s="615"/>
    </row>
    <row r="58" ht="15.75" hidden="1" customHeight="1">
      <c r="A58" s="28"/>
      <c r="B58" s="29" t="s">
        <v>19840</v>
      </c>
      <c r="C58" s="164" t="s">
        <v>814</v>
      </c>
      <c r="D58" s="196" t="s">
        <v>20125</v>
      </c>
      <c r="E58" s="196" t="s">
        <v>20126</v>
      </c>
      <c r="F58" s="378" t="s">
        <v>626</v>
      </c>
      <c r="G58" s="163" t="s">
        <v>21633</v>
      </c>
      <c r="H58" s="164" t="s">
        <v>21634</v>
      </c>
      <c r="I58" s="658" t="s">
        <v>20128</v>
      </c>
      <c r="J58" s="164"/>
      <c r="K58" s="164"/>
      <c r="L58" s="27"/>
      <c r="M58" s="27"/>
      <c r="N58" s="27"/>
      <c r="O58" s="27"/>
      <c r="P58" s="27"/>
      <c r="Q58" s="27"/>
      <c r="R58" s="27"/>
      <c r="S58" s="27"/>
      <c r="T58" s="27"/>
    </row>
    <row r="59" ht="15.75" hidden="1" customHeight="1">
      <c r="A59" s="28"/>
      <c r="B59" s="613" t="s">
        <v>19840</v>
      </c>
      <c r="C59" s="164" t="s">
        <v>814</v>
      </c>
      <c r="D59" s="196" t="s">
        <v>20319</v>
      </c>
      <c r="E59" s="196" t="s">
        <v>20320</v>
      </c>
      <c r="F59" s="162">
        <v>0.5833333333333334</v>
      </c>
      <c r="G59" s="163" t="s">
        <v>21635</v>
      </c>
      <c r="H59" s="164" t="s">
        <v>21636</v>
      </c>
      <c r="I59" s="657" t="s">
        <v>21637</v>
      </c>
      <c r="J59" s="164"/>
      <c r="K59" s="659"/>
      <c r="L59" s="118"/>
      <c r="M59" s="118"/>
      <c r="N59" s="118"/>
      <c r="O59" s="118"/>
      <c r="P59" s="118"/>
      <c r="Q59" s="118"/>
      <c r="R59" s="118"/>
      <c r="S59" s="118"/>
      <c r="T59" s="118"/>
      <c r="U59" s="615"/>
      <c r="V59" s="615"/>
      <c r="W59" s="615"/>
      <c r="X59" s="615"/>
      <c r="Y59" s="615"/>
      <c r="Z59" s="615"/>
      <c r="AA59" s="615"/>
      <c r="AB59" s="615"/>
      <c r="AC59" s="615"/>
      <c r="AD59" s="615"/>
      <c r="AE59" s="615"/>
      <c r="AF59" s="615"/>
    </row>
    <row r="60" ht="15.75" hidden="1" customHeight="1">
      <c r="A60" s="44"/>
      <c r="B60" s="613" t="s">
        <v>19840</v>
      </c>
      <c r="C60" s="164" t="s">
        <v>859</v>
      </c>
      <c r="D60" s="196" t="s">
        <v>20239</v>
      </c>
      <c r="E60" s="196" t="s">
        <v>20240</v>
      </c>
      <c r="F60" s="661">
        <v>0.6666666666666666</v>
      </c>
      <c r="G60" s="662" t="s">
        <v>21638</v>
      </c>
      <c r="H60" s="663" t="s">
        <v>21639</v>
      </c>
      <c r="I60" s="196" t="s">
        <v>20242</v>
      </c>
      <c r="J60" s="672"/>
      <c r="K60" s="665"/>
      <c r="L60" s="659"/>
      <c r="M60" s="118"/>
      <c r="N60" s="118"/>
      <c r="O60" s="118"/>
      <c r="P60" s="118"/>
      <c r="Q60" s="118"/>
      <c r="R60" s="118"/>
      <c r="S60" s="118"/>
      <c r="T60" s="118"/>
      <c r="U60" s="118"/>
      <c r="V60" s="118"/>
      <c r="W60" s="118"/>
      <c r="X60" s="118"/>
      <c r="Y60" s="118"/>
      <c r="Z60" s="118"/>
      <c r="AA60" s="118"/>
      <c r="AB60" s="118"/>
      <c r="AC60" s="118"/>
      <c r="AD60" s="118"/>
      <c r="AE60" s="118"/>
      <c r="AF60" s="118"/>
    </row>
    <row r="61" ht="15.75" hidden="1" customHeight="1">
      <c r="A61" s="53"/>
      <c r="B61" s="613"/>
      <c r="F61" s="8"/>
      <c r="G61" s="55"/>
      <c r="L61" s="659"/>
      <c r="M61" s="118"/>
      <c r="N61" s="118"/>
      <c r="O61" s="118"/>
      <c r="P61" s="118"/>
      <c r="Q61" s="118"/>
      <c r="R61" s="118"/>
      <c r="S61" s="118"/>
      <c r="T61" s="118"/>
      <c r="U61" s="118"/>
      <c r="V61" s="615"/>
      <c r="W61" s="615"/>
      <c r="X61" s="615"/>
      <c r="Y61" s="615"/>
      <c r="Z61" s="615"/>
      <c r="AA61" s="615"/>
      <c r="AB61" s="615"/>
      <c r="AC61" s="615"/>
      <c r="AD61" s="615"/>
      <c r="AE61" s="615"/>
      <c r="AF61" s="615"/>
    </row>
    <row r="62" ht="15.75" hidden="1" customHeight="1">
      <c r="A62" s="53"/>
      <c r="B62" s="613"/>
      <c r="C62" s="33" t="s">
        <v>859</v>
      </c>
      <c r="D62" s="193" t="s">
        <v>19868</v>
      </c>
      <c r="E62" s="193" t="s">
        <v>19869</v>
      </c>
      <c r="F62" s="60" t="s">
        <v>1261</v>
      </c>
      <c r="G62" s="193" t="s">
        <v>21633</v>
      </c>
      <c r="H62" s="193" t="s">
        <v>21640</v>
      </c>
      <c r="I62" s="193" t="s">
        <v>19872</v>
      </c>
      <c r="J62" s="33"/>
      <c r="K62" s="673" t="s">
        <v>21641</v>
      </c>
      <c r="L62" s="659" t="s">
        <v>21642</v>
      </c>
      <c r="M62" s="118"/>
      <c r="N62" s="118"/>
      <c r="O62" s="118"/>
      <c r="P62" s="118"/>
      <c r="Q62" s="118"/>
      <c r="R62" s="118"/>
      <c r="S62" s="118"/>
      <c r="T62" s="118"/>
      <c r="U62" s="118"/>
      <c r="V62" s="615"/>
      <c r="W62" s="615"/>
      <c r="X62" s="615"/>
      <c r="Y62" s="615"/>
      <c r="Z62" s="615"/>
      <c r="AA62" s="615"/>
      <c r="AB62" s="615"/>
      <c r="AC62" s="615"/>
      <c r="AD62" s="615"/>
      <c r="AE62" s="615"/>
      <c r="AF62" s="615"/>
    </row>
    <row r="63" ht="15.75" hidden="1" customHeight="1">
      <c r="A63" s="18"/>
      <c r="B63" s="19">
        <v>44351.0</v>
      </c>
      <c r="C63" s="27"/>
      <c r="D63" s="27"/>
      <c r="E63" s="27"/>
      <c r="F63" s="74"/>
      <c r="G63" s="85"/>
      <c r="H63" s="27"/>
      <c r="I63" s="27"/>
      <c r="J63" s="27"/>
      <c r="K63" s="27"/>
      <c r="L63" s="27"/>
      <c r="M63" s="27"/>
      <c r="N63" s="27"/>
      <c r="O63" s="27"/>
      <c r="P63" s="27"/>
      <c r="Q63" s="27"/>
      <c r="R63" s="27"/>
      <c r="S63" s="27"/>
      <c r="T63" s="27"/>
      <c r="U63" s="27"/>
    </row>
    <row r="64" ht="15.75" hidden="1" customHeight="1">
      <c r="A64" s="24" t="s">
        <v>21606</v>
      </c>
      <c r="B64" s="27"/>
      <c r="C64" s="27"/>
      <c r="D64" s="27"/>
      <c r="E64" s="27"/>
      <c r="F64" s="74"/>
      <c r="G64" s="85"/>
      <c r="H64" s="27"/>
      <c r="I64" s="27"/>
      <c r="J64" s="27"/>
      <c r="K64" s="27"/>
      <c r="L64" s="27"/>
      <c r="M64" s="27"/>
      <c r="N64" s="27"/>
      <c r="O64" s="27"/>
      <c r="P64" s="27"/>
      <c r="Q64" s="27"/>
      <c r="R64" s="27"/>
      <c r="S64" s="27"/>
      <c r="T64" s="27"/>
      <c r="U64" s="27"/>
    </row>
    <row r="65" ht="15.75" hidden="1" customHeight="1">
      <c r="A65" s="28"/>
      <c r="B65" s="27"/>
      <c r="C65" s="164" t="s">
        <v>19854</v>
      </c>
      <c r="D65" s="196" t="s">
        <v>20064</v>
      </c>
      <c r="E65" s="196" t="s">
        <v>20065</v>
      </c>
      <c r="F65" s="661">
        <v>0.4166666666666667</v>
      </c>
      <c r="G65" s="674" t="s">
        <v>21643</v>
      </c>
      <c r="H65" s="675" t="s">
        <v>21644</v>
      </c>
      <c r="I65" s="196" t="s">
        <v>20066</v>
      </c>
      <c r="J65" s="670"/>
      <c r="K65" s="671"/>
      <c r="L65" s="27"/>
      <c r="M65" s="27"/>
      <c r="N65" s="27"/>
      <c r="O65" s="27"/>
      <c r="P65" s="27"/>
      <c r="Q65" s="27"/>
      <c r="R65" s="27"/>
      <c r="S65" s="27"/>
      <c r="T65" s="27"/>
      <c r="U65" s="27"/>
    </row>
    <row r="66" ht="15.75" hidden="1" customHeight="1">
      <c r="A66" s="28"/>
      <c r="B66" s="613" t="s">
        <v>19840</v>
      </c>
      <c r="C66" s="33" t="s">
        <v>814</v>
      </c>
      <c r="D66" s="193" t="s">
        <v>20298</v>
      </c>
      <c r="E66" s="193" t="s">
        <v>20299</v>
      </c>
      <c r="F66" s="32">
        <v>0.3958333333333333</v>
      </c>
      <c r="G66" s="30" t="s">
        <v>21587</v>
      </c>
      <c r="H66" s="33" t="s">
        <v>21589</v>
      </c>
      <c r="I66" s="193" t="s">
        <v>21590</v>
      </c>
      <c r="J66" s="33"/>
      <c r="K66" s="177"/>
      <c r="L66" s="118" t="s">
        <v>21645</v>
      </c>
      <c r="M66" s="118"/>
      <c r="N66" s="118"/>
      <c r="O66" s="118"/>
      <c r="P66" s="118"/>
      <c r="Q66" s="118"/>
      <c r="R66" s="118"/>
      <c r="S66" s="118"/>
      <c r="T66" s="118"/>
      <c r="U66" s="615"/>
      <c r="V66" s="615"/>
      <c r="W66" s="615"/>
      <c r="X66" s="615"/>
      <c r="Y66" s="615"/>
      <c r="Z66" s="615"/>
      <c r="AA66" s="615"/>
      <c r="AB66" s="615"/>
      <c r="AC66" s="615"/>
      <c r="AD66" s="615"/>
      <c r="AE66" s="615"/>
      <c r="AF66" s="615"/>
    </row>
    <row r="67" ht="15.75" hidden="1" customHeight="1">
      <c r="A67" s="28"/>
      <c r="B67" s="29" t="s">
        <v>19840</v>
      </c>
      <c r="C67" s="160"/>
      <c r="D67" s="459" t="s">
        <v>447</v>
      </c>
      <c r="E67" s="180"/>
      <c r="F67" s="111"/>
      <c r="G67" s="673"/>
      <c r="H67" s="161"/>
      <c r="I67" s="161"/>
      <c r="J67" s="658"/>
      <c r="K67" s="164"/>
      <c r="L67" s="27"/>
      <c r="M67" s="27"/>
      <c r="N67" s="27"/>
      <c r="O67" s="27"/>
      <c r="P67" s="27"/>
      <c r="Q67" s="27"/>
      <c r="R67" s="27"/>
      <c r="S67" s="27"/>
      <c r="T67" s="27"/>
    </row>
    <row r="68" ht="15.75" hidden="1" customHeight="1">
      <c r="A68" s="28"/>
      <c r="B68" s="613" t="s">
        <v>19840</v>
      </c>
      <c r="C68" s="164"/>
      <c r="D68" s="114"/>
      <c r="E68" s="125"/>
      <c r="F68" s="115"/>
      <c r="G68" s="55"/>
      <c r="L68" s="118"/>
      <c r="M68" s="118"/>
      <c r="N68" s="118"/>
      <c r="O68" s="118"/>
      <c r="P68" s="118"/>
      <c r="Q68" s="118"/>
      <c r="R68" s="118"/>
      <c r="S68" s="118"/>
      <c r="T68" s="118"/>
      <c r="U68" s="615"/>
      <c r="V68" s="615"/>
      <c r="W68" s="615"/>
      <c r="X68" s="615"/>
      <c r="Y68" s="615"/>
      <c r="Z68" s="615"/>
      <c r="AA68" s="615"/>
      <c r="AB68" s="615"/>
      <c r="AC68" s="615"/>
      <c r="AD68" s="615"/>
      <c r="AE68" s="615"/>
      <c r="AF68" s="615"/>
    </row>
    <row r="69" ht="15.75" hidden="1" customHeight="1">
      <c r="A69" s="44"/>
      <c r="B69" s="613" t="s">
        <v>19840</v>
      </c>
      <c r="C69" s="164"/>
      <c r="D69" s="660"/>
      <c r="E69" s="660"/>
      <c r="F69" s="661"/>
      <c r="G69" s="662"/>
      <c r="H69" s="663"/>
      <c r="I69" s="664"/>
      <c r="J69" s="672"/>
      <c r="K69" s="665"/>
      <c r="L69" s="659"/>
      <c r="M69" s="118"/>
      <c r="N69" s="118"/>
      <c r="O69" s="118"/>
      <c r="P69" s="118"/>
      <c r="Q69" s="118"/>
      <c r="R69" s="118"/>
      <c r="S69" s="118"/>
      <c r="T69" s="118"/>
      <c r="U69" s="118"/>
      <c r="V69" s="118"/>
      <c r="W69" s="118"/>
      <c r="X69" s="118"/>
      <c r="Y69" s="118"/>
      <c r="Z69" s="118"/>
      <c r="AA69" s="118"/>
      <c r="AB69" s="118"/>
      <c r="AC69" s="118"/>
      <c r="AD69" s="118"/>
      <c r="AE69" s="118"/>
      <c r="AF69" s="118"/>
    </row>
    <row r="70" ht="15.75" hidden="1" customHeight="1">
      <c r="A70" s="18"/>
      <c r="B70" s="19">
        <v>44354.0</v>
      </c>
      <c r="C70" s="27"/>
      <c r="D70" s="27"/>
      <c r="E70" s="27"/>
      <c r="F70" s="74"/>
      <c r="G70" s="85"/>
      <c r="H70" s="27"/>
      <c r="I70" s="27"/>
      <c r="J70" s="27"/>
      <c r="K70" s="27"/>
      <c r="L70" s="27"/>
      <c r="M70" s="27"/>
      <c r="N70" s="27"/>
      <c r="O70" s="27"/>
      <c r="P70" s="27"/>
      <c r="Q70" s="27"/>
      <c r="R70" s="27"/>
      <c r="S70" s="27"/>
      <c r="T70" s="27"/>
      <c r="U70" s="27"/>
      <c r="V70" s="27"/>
      <c r="W70" s="27"/>
      <c r="X70" s="27"/>
      <c r="Y70" s="27"/>
    </row>
    <row r="71" ht="15.75" hidden="1" customHeight="1">
      <c r="A71" s="24" t="s">
        <v>21606</v>
      </c>
      <c r="B71" s="27"/>
      <c r="C71" s="27"/>
      <c r="D71" s="27"/>
      <c r="E71" s="27"/>
      <c r="F71" s="74"/>
      <c r="G71" s="85"/>
      <c r="H71" s="27"/>
      <c r="I71" s="27"/>
      <c r="J71" s="27"/>
      <c r="K71" s="27"/>
      <c r="L71" s="27"/>
      <c r="M71" s="27"/>
      <c r="N71" s="27"/>
      <c r="O71" s="27"/>
      <c r="P71" s="27"/>
      <c r="Q71" s="27"/>
      <c r="R71" s="27"/>
      <c r="S71" s="27"/>
      <c r="T71" s="27"/>
      <c r="U71" s="27"/>
      <c r="V71" s="27"/>
      <c r="W71" s="27"/>
      <c r="X71" s="27"/>
      <c r="Y71" s="27"/>
    </row>
    <row r="72" ht="15.75" hidden="1" customHeight="1">
      <c r="A72" s="28"/>
      <c r="B72" s="27"/>
      <c r="C72" s="27"/>
      <c r="D72" s="27"/>
      <c r="E72" s="27"/>
      <c r="F72" s="74"/>
      <c r="G72" s="85"/>
      <c r="H72" s="27"/>
      <c r="I72" s="27"/>
      <c r="J72" s="27"/>
      <c r="K72" s="27"/>
      <c r="L72" s="27"/>
      <c r="M72" s="27"/>
      <c r="N72" s="27"/>
      <c r="O72" s="27"/>
      <c r="P72" s="27"/>
      <c r="Q72" s="27"/>
      <c r="R72" s="27"/>
      <c r="S72" s="27"/>
      <c r="T72" s="27"/>
      <c r="U72" s="27"/>
      <c r="V72" s="27"/>
      <c r="W72" s="27"/>
      <c r="X72" s="27"/>
      <c r="Y72" s="27"/>
    </row>
    <row r="73" ht="15.75" hidden="1" customHeight="1">
      <c r="A73" s="28"/>
      <c r="B73" s="613" t="s">
        <v>19840</v>
      </c>
      <c r="C73" s="27" t="s">
        <v>859</v>
      </c>
      <c r="D73" s="168" t="s">
        <v>19955</v>
      </c>
      <c r="E73" s="168" t="s">
        <v>19956</v>
      </c>
      <c r="F73" s="74" t="s">
        <v>533</v>
      </c>
      <c r="G73" s="168" t="s">
        <v>21622</v>
      </c>
      <c r="H73" s="168" t="s">
        <v>21646</v>
      </c>
      <c r="I73" s="168" t="s">
        <v>19958</v>
      </c>
      <c r="J73" s="27"/>
      <c r="K73" s="27"/>
      <c r="L73" s="27"/>
      <c r="M73" s="27"/>
      <c r="N73" s="27"/>
      <c r="O73" s="27"/>
      <c r="P73" s="27"/>
      <c r="Q73" s="27"/>
      <c r="R73" s="27"/>
      <c r="S73" s="27"/>
      <c r="T73" s="27"/>
      <c r="U73" s="27"/>
      <c r="V73" s="27"/>
      <c r="W73" s="27"/>
      <c r="X73" s="27"/>
      <c r="Y73" s="27"/>
    </row>
    <row r="74" ht="15.75" hidden="1" customHeight="1">
      <c r="A74" s="28"/>
      <c r="B74" s="29" t="s">
        <v>19840</v>
      </c>
      <c r="C74" s="160" t="s">
        <v>19854</v>
      </c>
      <c r="D74" s="168" t="s">
        <v>20355</v>
      </c>
      <c r="E74" s="168" t="s">
        <v>20356</v>
      </c>
      <c r="F74" s="162">
        <v>0.5</v>
      </c>
      <c r="G74" s="168" t="s">
        <v>21626</v>
      </c>
      <c r="H74" s="161" t="s">
        <v>21628</v>
      </c>
      <c r="I74" s="168" t="s">
        <v>20358</v>
      </c>
      <c r="J74" s="658"/>
      <c r="K74" s="27"/>
      <c r="L74" s="27"/>
      <c r="M74" s="27"/>
      <c r="N74" s="27"/>
      <c r="O74" s="27"/>
      <c r="P74" s="27"/>
      <c r="Q74" s="27"/>
      <c r="R74" s="27"/>
      <c r="S74" s="27"/>
      <c r="T74" s="27"/>
      <c r="U74" s="27"/>
      <c r="V74" s="27"/>
      <c r="W74" s="27"/>
      <c r="X74" s="27"/>
      <c r="Y74" s="27"/>
    </row>
    <row r="75" ht="15.75" hidden="1" customHeight="1">
      <c r="A75" s="28"/>
      <c r="B75" s="613" t="s">
        <v>19840</v>
      </c>
      <c r="C75" s="164" t="s">
        <v>859</v>
      </c>
      <c r="D75" s="45" t="s">
        <v>20097</v>
      </c>
      <c r="E75" s="45" t="s">
        <v>20098</v>
      </c>
      <c r="F75" s="676">
        <v>0.6458333333333334</v>
      </c>
      <c r="G75" s="677" t="s">
        <v>21630</v>
      </c>
      <c r="H75" s="161" t="s">
        <v>21631</v>
      </c>
      <c r="I75" s="678" t="s">
        <v>20100</v>
      </c>
      <c r="J75" s="679" t="s">
        <v>21647</v>
      </c>
      <c r="K75" s="680"/>
      <c r="L75" s="27"/>
      <c r="M75" s="27"/>
      <c r="N75" s="27"/>
      <c r="O75" s="27"/>
      <c r="P75" s="27"/>
      <c r="Q75" s="27"/>
      <c r="R75" s="27"/>
      <c r="S75" s="27"/>
      <c r="T75" s="27"/>
      <c r="U75" s="27"/>
      <c r="V75" s="27"/>
      <c r="W75" s="27"/>
      <c r="X75" s="27"/>
      <c r="Y75" s="27"/>
    </row>
    <row r="76" ht="15.75" hidden="1" customHeight="1">
      <c r="A76" s="44"/>
      <c r="B76" s="613" t="s">
        <v>19840</v>
      </c>
      <c r="C76" s="33" t="s">
        <v>19854</v>
      </c>
      <c r="D76" s="170" t="s">
        <v>19848</v>
      </c>
      <c r="E76" s="170" t="s">
        <v>19849</v>
      </c>
      <c r="F76" s="32">
        <v>0.7083333333333334</v>
      </c>
      <c r="G76" s="170" t="s">
        <v>21622</v>
      </c>
      <c r="H76" s="170" t="s">
        <v>21629</v>
      </c>
      <c r="I76" s="170" t="s">
        <v>19852</v>
      </c>
      <c r="J76" s="33"/>
      <c r="K76" s="177"/>
      <c r="L76" s="1" t="s">
        <v>21648</v>
      </c>
    </row>
    <row r="77" ht="15.75" hidden="1" customHeight="1">
      <c r="A77" s="18"/>
      <c r="B77" s="19">
        <v>44355.0</v>
      </c>
      <c r="C77" s="27"/>
      <c r="D77" s="27"/>
      <c r="E77" s="27"/>
      <c r="F77" s="74"/>
      <c r="G77" s="85"/>
      <c r="H77" s="27"/>
      <c r="I77" s="27"/>
      <c r="J77" s="27"/>
      <c r="K77" s="27"/>
      <c r="L77" s="27"/>
      <c r="M77" s="27"/>
      <c r="N77" s="27"/>
      <c r="O77" s="27"/>
      <c r="P77" s="27"/>
      <c r="Q77" s="27"/>
      <c r="R77" s="27"/>
    </row>
    <row r="78" ht="15.75" hidden="1" customHeight="1">
      <c r="A78" s="24" t="s">
        <v>21606</v>
      </c>
      <c r="B78" s="27"/>
      <c r="C78" s="27"/>
      <c r="D78" s="27"/>
      <c r="E78" s="27"/>
      <c r="F78" s="74"/>
      <c r="G78" s="85"/>
      <c r="H78" s="27"/>
      <c r="I78" s="27"/>
      <c r="J78" s="27"/>
      <c r="K78" s="27"/>
      <c r="L78" s="27"/>
      <c r="M78" s="27"/>
      <c r="N78" s="27"/>
      <c r="O78" s="27"/>
      <c r="P78" s="27"/>
      <c r="Q78" s="27"/>
      <c r="R78" s="27"/>
    </row>
    <row r="79" ht="15.75" hidden="1" customHeight="1">
      <c r="A79" s="28"/>
      <c r="B79" s="27"/>
      <c r="C79" s="27"/>
      <c r="D79" s="27"/>
      <c r="E79" s="27"/>
      <c r="F79" s="74"/>
      <c r="G79" s="85"/>
      <c r="H79" s="27"/>
      <c r="I79" s="27"/>
      <c r="J79" s="27"/>
      <c r="K79" s="27"/>
      <c r="L79" s="27"/>
      <c r="M79" s="27"/>
      <c r="N79" s="27"/>
      <c r="O79" s="27"/>
      <c r="P79" s="27"/>
      <c r="Q79" s="27"/>
      <c r="R79" s="27"/>
    </row>
    <row r="80" ht="15.75" hidden="1" customHeight="1">
      <c r="A80" s="28"/>
      <c r="B80" s="613" t="s">
        <v>19840</v>
      </c>
      <c r="C80" s="164" t="s">
        <v>19854</v>
      </c>
      <c r="D80" s="196" t="s">
        <v>20125</v>
      </c>
      <c r="E80" s="196" t="s">
        <v>20126</v>
      </c>
      <c r="F80" s="378" t="s">
        <v>626</v>
      </c>
      <c r="G80" s="163" t="s">
        <v>21633</v>
      </c>
      <c r="H80" s="164" t="s">
        <v>21634</v>
      </c>
      <c r="I80" s="658" t="s">
        <v>20128</v>
      </c>
      <c r="J80" s="164"/>
      <c r="K80" s="164" t="s">
        <v>255</v>
      </c>
      <c r="L80" s="27"/>
      <c r="M80" s="27"/>
      <c r="N80" s="27"/>
      <c r="O80" s="27"/>
      <c r="P80" s="27"/>
      <c r="Q80" s="27"/>
      <c r="R80" s="27"/>
    </row>
    <row r="81" ht="15.75" hidden="1" customHeight="1">
      <c r="A81" s="28"/>
      <c r="B81" s="29" t="s">
        <v>19840</v>
      </c>
      <c r="C81" s="27" t="s">
        <v>929</v>
      </c>
      <c r="D81" s="27" t="s">
        <v>20244</v>
      </c>
      <c r="E81" s="27" t="s">
        <v>20245</v>
      </c>
      <c r="F81" s="74" t="s">
        <v>4399</v>
      </c>
      <c r="G81" s="85" t="s">
        <v>21596</v>
      </c>
      <c r="H81" s="27" t="s">
        <v>21649</v>
      </c>
      <c r="I81" s="27" t="s">
        <v>20248</v>
      </c>
      <c r="J81" s="27"/>
      <c r="K81" s="27"/>
      <c r="L81" s="27"/>
      <c r="M81" s="27"/>
      <c r="N81" s="27"/>
      <c r="O81" s="27"/>
      <c r="P81" s="27"/>
      <c r="Q81" s="27"/>
      <c r="R81" s="27"/>
    </row>
    <row r="82" ht="15.75" hidden="1" customHeight="1">
      <c r="A82" s="28"/>
      <c r="B82" s="613" t="s">
        <v>19840</v>
      </c>
      <c r="C82" s="27" t="s">
        <v>909</v>
      </c>
      <c r="D82" s="196" t="s">
        <v>19874</v>
      </c>
      <c r="E82" s="196" t="s">
        <v>19875</v>
      </c>
      <c r="F82" s="78">
        <v>0.7291666666666666</v>
      </c>
      <c r="G82" s="85" t="s">
        <v>21638</v>
      </c>
      <c r="H82" s="196" t="s">
        <v>21650</v>
      </c>
      <c r="I82" s="196" t="s">
        <v>21651</v>
      </c>
      <c r="J82" s="27"/>
      <c r="K82" s="27"/>
      <c r="L82" s="27"/>
      <c r="M82" s="27"/>
      <c r="N82" s="27"/>
      <c r="O82" s="27"/>
      <c r="P82" s="27"/>
      <c r="Q82" s="27"/>
      <c r="R82" s="27"/>
    </row>
    <row r="83" ht="15.75" hidden="1" customHeight="1">
      <c r="A83" s="44"/>
      <c r="B83" s="613" t="s">
        <v>19840</v>
      </c>
      <c r="C83" s="81" t="s">
        <v>929</v>
      </c>
      <c r="D83" s="81" t="s">
        <v>21652</v>
      </c>
      <c r="E83" s="81" t="s">
        <v>21653</v>
      </c>
      <c r="F83" s="91" t="s">
        <v>372</v>
      </c>
      <c r="G83" s="105" t="s">
        <v>21635</v>
      </c>
      <c r="H83" s="81" t="s">
        <v>21654</v>
      </c>
      <c r="I83" s="81" t="s">
        <v>21655</v>
      </c>
      <c r="J83" s="27" t="s">
        <v>987</v>
      </c>
      <c r="K83" s="27"/>
      <c r="L83" s="27"/>
      <c r="M83" s="27"/>
      <c r="N83" s="27"/>
      <c r="O83" s="27"/>
      <c r="P83" s="27"/>
      <c r="Q83" s="27"/>
      <c r="R83" s="27"/>
    </row>
    <row r="84" ht="15.75" hidden="1" customHeight="1">
      <c r="A84" s="18"/>
      <c r="B84" s="19">
        <v>44356.0</v>
      </c>
      <c r="C84" s="27"/>
      <c r="D84" s="27"/>
      <c r="E84" s="27"/>
      <c r="F84" s="78"/>
      <c r="G84" s="85"/>
      <c r="H84" s="27"/>
      <c r="I84" s="27"/>
      <c r="J84" s="27"/>
      <c r="K84" s="27"/>
      <c r="L84" s="27"/>
      <c r="M84" s="27"/>
      <c r="N84" s="27"/>
      <c r="O84" s="27"/>
    </row>
    <row r="85" ht="15.75" hidden="1" customHeight="1">
      <c r="A85" s="24" t="s">
        <v>21606</v>
      </c>
      <c r="B85" s="27"/>
      <c r="C85" s="27"/>
      <c r="D85" s="27"/>
      <c r="E85" s="27"/>
      <c r="F85" s="74"/>
      <c r="G85" s="85"/>
      <c r="H85" s="27"/>
      <c r="I85" s="27"/>
      <c r="J85" s="27"/>
      <c r="K85" s="27"/>
      <c r="L85" s="27"/>
      <c r="M85" s="27"/>
      <c r="N85" s="27"/>
      <c r="O85" s="27"/>
    </row>
    <row r="86" ht="15.75" hidden="1" customHeight="1">
      <c r="A86" s="28"/>
      <c r="B86" s="27"/>
      <c r="C86" s="27"/>
      <c r="D86" s="27"/>
      <c r="E86" s="27"/>
      <c r="F86" s="78"/>
      <c r="G86" s="85"/>
      <c r="H86" s="27"/>
      <c r="I86" s="27"/>
      <c r="J86" s="27"/>
      <c r="K86" s="27"/>
      <c r="L86" s="27"/>
      <c r="M86" s="27"/>
      <c r="N86" s="27"/>
      <c r="O86" s="27"/>
    </row>
    <row r="87" ht="15.75" hidden="1" customHeight="1">
      <c r="A87" s="28"/>
      <c r="B87" s="613" t="s">
        <v>19840</v>
      </c>
      <c r="C87" s="164" t="s">
        <v>859</v>
      </c>
      <c r="D87" s="45" t="s">
        <v>20097</v>
      </c>
      <c r="E87" s="45" t="s">
        <v>20098</v>
      </c>
      <c r="F87" s="676">
        <v>0.4166666666666667</v>
      </c>
      <c r="G87" s="677" t="s">
        <v>21630</v>
      </c>
      <c r="H87" s="161" t="s">
        <v>21631</v>
      </c>
      <c r="I87" s="678" t="s">
        <v>20100</v>
      </c>
      <c r="J87" s="27"/>
      <c r="K87" s="27"/>
      <c r="L87" s="27"/>
      <c r="M87" s="27"/>
      <c r="N87" s="27"/>
      <c r="O87" s="27"/>
    </row>
    <row r="88" ht="15.75" hidden="1" customHeight="1">
      <c r="A88" s="28"/>
      <c r="B88" s="29" t="s">
        <v>19840</v>
      </c>
      <c r="C88" s="27" t="s">
        <v>929</v>
      </c>
      <c r="D88" s="27" t="s">
        <v>20332</v>
      </c>
      <c r="E88" s="27" t="s">
        <v>20333</v>
      </c>
      <c r="F88" s="74" t="s">
        <v>4399</v>
      </c>
      <c r="G88" s="85" t="s">
        <v>21656</v>
      </c>
      <c r="H88" s="27" t="s">
        <v>21657</v>
      </c>
      <c r="I88" s="27" t="s">
        <v>21658</v>
      </c>
      <c r="J88" s="27"/>
      <c r="K88" s="27"/>
      <c r="L88" s="27"/>
      <c r="M88" s="27"/>
      <c r="N88" s="27"/>
      <c r="O88" s="27"/>
    </row>
    <row r="89" ht="15.75" hidden="1" customHeight="1">
      <c r="A89" s="44"/>
      <c r="B89" s="613" t="s">
        <v>19840</v>
      </c>
      <c r="C89" s="27" t="s">
        <v>929</v>
      </c>
      <c r="D89" s="27" t="s">
        <v>19986</v>
      </c>
      <c r="E89" s="27" t="s">
        <v>19987</v>
      </c>
      <c r="F89" s="78">
        <v>0.6458333333333334</v>
      </c>
      <c r="G89" s="85" t="s">
        <v>21659</v>
      </c>
      <c r="H89" s="27" t="s">
        <v>21660</v>
      </c>
      <c r="I89" s="27" t="s">
        <v>19990</v>
      </c>
      <c r="J89" s="27"/>
      <c r="K89" s="27"/>
      <c r="L89" s="27"/>
      <c r="M89" s="27"/>
      <c r="N89" s="27"/>
      <c r="O89" s="27"/>
    </row>
    <row r="90" ht="15.75" hidden="1" customHeight="1">
      <c r="A90" s="18"/>
      <c r="B90" s="19">
        <v>44357.0</v>
      </c>
      <c r="C90" s="27"/>
      <c r="D90" s="27"/>
      <c r="E90" s="27"/>
      <c r="F90" s="74"/>
      <c r="G90" s="85"/>
      <c r="H90" s="27"/>
      <c r="I90" s="27"/>
      <c r="J90" s="27"/>
      <c r="K90" s="27"/>
      <c r="L90" s="27"/>
      <c r="M90" s="27"/>
      <c r="N90" s="27"/>
      <c r="O90" s="27"/>
      <c r="P90" s="27"/>
    </row>
    <row r="91" ht="15.75" hidden="1" customHeight="1">
      <c r="A91" s="24" t="s">
        <v>21606</v>
      </c>
      <c r="B91" s="27"/>
      <c r="C91" s="27"/>
      <c r="D91" s="27"/>
      <c r="E91" s="27"/>
      <c r="F91" s="74"/>
      <c r="G91" s="85"/>
      <c r="H91" s="27"/>
      <c r="I91" s="27"/>
      <c r="J91" s="27"/>
      <c r="K91" s="27"/>
      <c r="L91" s="27"/>
      <c r="M91" s="27"/>
      <c r="N91" s="27"/>
      <c r="O91" s="27"/>
      <c r="P91" s="27"/>
    </row>
    <row r="92" ht="15.75" hidden="1" customHeight="1">
      <c r="A92" s="28"/>
      <c r="B92" s="27"/>
      <c r="C92" s="27"/>
      <c r="D92" s="681" t="s">
        <v>21661</v>
      </c>
      <c r="E92" s="180"/>
      <c r="F92" s="180"/>
      <c r="G92" s="111"/>
      <c r="H92" s="27"/>
      <c r="I92" s="27"/>
      <c r="J92" s="27"/>
      <c r="K92" s="27"/>
      <c r="L92" s="27"/>
      <c r="M92" s="27"/>
      <c r="N92" s="27"/>
      <c r="O92" s="27"/>
      <c r="P92" s="27"/>
    </row>
    <row r="93" ht="15.75" hidden="1" customHeight="1">
      <c r="A93" s="28"/>
      <c r="B93" s="613" t="s">
        <v>19840</v>
      </c>
      <c r="C93" s="27"/>
      <c r="D93" s="112"/>
      <c r="G93" s="113"/>
      <c r="H93" s="27"/>
      <c r="I93" s="27"/>
      <c r="J93" s="27"/>
      <c r="K93" s="27"/>
      <c r="L93" s="27"/>
      <c r="M93" s="27"/>
      <c r="N93" s="27"/>
      <c r="O93" s="27"/>
      <c r="P93" s="27"/>
    </row>
    <row r="94" ht="15.75" hidden="1" customHeight="1">
      <c r="A94" s="28"/>
      <c r="B94" s="29" t="s">
        <v>19840</v>
      </c>
      <c r="C94" s="27"/>
      <c r="D94" s="114"/>
      <c r="E94" s="125"/>
      <c r="F94" s="125"/>
      <c r="G94" s="115"/>
      <c r="H94" s="27"/>
      <c r="I94" s="27"/>
      <c r="J94" s="27"/>
      <c r="K94" s="27"/>
      <c r="L94" s="27"/>
      <c r="M94" s="27"/>
      <c r="N94" s="27"/>
      <c r="O94" s="27"/>
      <c r="P94" s="27"/>
    </row>
    <row r="95" ht="15.75" hidden="1" customHeight="1">
      <c r="A95" s="28"/>
      <c r="B95" s="613" t="s">
        <v>19840</v>
      </c>
      <c r="C95" s="27"/>
      <c r="D95" s="27"/>
      <c r="E95" s="27"/>
      <c r="F95" s="74"/>
      <c r="G95" s="85"/>
      <c r="H95" s="27"/>
      <c r="I95" s="27"/>
      <c r="J95" s="27"/>
      <c r="K95" s="27"/>
      <c r="L95" s="27"/>
      <c r="M95" s="27"/>
      <c r="N95" s="27"/>
      <c r="O95" s="27"/>
      <c r="P95" s="27"/>
    </row>
    <row r="96" ht="15.75" hidden="1" customHeight="1">
      <c r="A96" s="44"/>
      <c r="B96" s="613" t="s">
        <v>19840</v>
      </c>
      <c r="C96" s="27"/>
      <c r="D96" s="27"/>
      <c r="E96" s="27"/>
      <c r="F96" s="74"/>
      <c r="G96" s="85"/>
      <c r="H96" s="27"/>
      <c r="I96" s="27"/>
      <c r="J96" s="27"/>
      <c r="K96" s="27"/>
      <c r="L96" s="27"/>
      <c r="M96" s="27"/>
      <c r="N96" s="27"/>
      <c r="O96" s="27"/>
      <c r="P96" s="27"/>
    </row>
    <row r="97" ht="15.75" hidden="1" customHeight="1">
      <c r="A97" s="18"/>
      <c r="B97" s="19">
        <v>44358.0</v>
      </c>
      <c r="C97" s="27"/>
      <c r="D97" s="27"/>
      <c r="E97" s="27"/>
      <c r="F97" s="74"/>
      <c r="G97" s="85"/>
      <c r="H97" s="27"/>
      <c r="I97" s="27"/>
      <c r="J97" s="27"/>
      <c r="K97" s="27"/>
      <c r="L97" s="27"/>
      <c r="M97" s="27"/>
      <c r="N97" s="27"/>
      <c r="O97" s="27"/>
      <c r="P97" s="27"/>
      <c r="Q97" s="27"/>
    </row>
    <row r="98" ht="15.75" hidden="1" customHeight="1">
      <c r="A98" s="24" t="s">
        <v>21606</v>
      </c>
      <c r="B98" s="27"/>
      <c r="C98" s="27"/>
      <c r="D98" s="27"/>
      <c r="E98" s="27"/>
      <c r="F98" s="74"/>
      <c r="G98" s="85"/>
      <c r="H98" s="27"/>
      <c r="I98" s="27"/>
      <c r="J98" s="27"/>
      <c r="K98" s="27"/>
      <c r="L98" s="27"/>
      <c r="M98" s="27"/>
      <c r="N98" s="27"/>
      <c r="O98" s="27"/>
      <c r="P98" s="27"/>
      <c r="Q98" s="27"/>
    </row>
    <row r="99" ht="15.75" hidden="1" customHeight="1">
      <c r="A99" s="28"/>
      <c r="B99" s="27"/>
      <c r="C99" s="27"/>
      <c r="D99" s="682" t="s">
        <v>21661</v>
      </c>
      <c r="E99" s="180"/>
      <c r="F99" s="111"/>
      <c r="G99" s="85"/>
      <c r="H99" s="27"/>
      <c r="I99" s="27"/>
      <c r="J99" s="27"/>
      <c r="K99" s="27"/>
      <c r="L99" s="27"/>
      <c r="M99" s="27"/>
      <c r="N99" s="27"/>
      <c r="O99" s="27"/>
      <c r="P99" s="27"/>
      <c r="Q99" s="27"/>
    </row>
    <row r="100" ht="15.75" hidden="1" customHeight="1">
      <c r="A100" s="28"/>
      <c r="B100" s="613" t="s">
        <v>19840</v>
      </c>
      <c r="C100" s="27"/>
      <c r="D100" s="112"/>
      <c r="F100" s="113"/>
      <c r="G100" s="85"/>
      <c r="H100" s="27"/>
      <c r="I100" s="27"/>
      <c r="J100" s="27"/>
      <c r="K100" s="27"/>
      <c r="L100" s="27"/>
      <c r="M100" s="27"/>
      <c r="N100" s="27"/>
      <c r="O100" s="27"/>
      <c r="P100" s="27"/>
      <c r="Q100" s="27"/>
    </row>
    <row r="101" ht="15.75" hidden="1" customHeight="1">
      <c r="A101" s="28"/>
      <c r="B101" s="29" t="s">
        <v>19840</v>
      </c>
      <c r="C101" s="27"/>
      <c r="D101" s="114"/>
      <c r="E101" s="125"/>
      <c r="F101" s="115"/>
      <c r="G101" s="85"/>
      <c r="H101" s="27"/>
      <c r="I101" s="27"/>
      <c r="J101" s="27"/>
      <c r="K101" s="27"/>
      <c r="L101" s="27"/>
      <c r="M101" s="27"/>
      <c r="N101" s="27"/>
      <c r="O101" s="27"/>
      <c r="P101" s="27"/>
      <c r="Q101" s="27"/>
    </row>
    <row r="102" ht="15.75" hidden="1" customHeight="1">
      <c r="A102" s="28"/>
      <c r="B102" s="613" t="s">
        <v>19840</v>
      </c>
      <c r="C102" s="27"/>
      <c r="D102" s="27"/>
      <c r="E102" s="27"/>
      <c r="F102" s="74"/>
      <c r="G102" s="85"/>
      <c r="H102" s="27"/>
      <c r="I102" s="27"/>
      <c r="J102" s="27"/>
      <c r="K102" s="27"/>
      <c r="L102" s="27"/>
      <c r="M102" s="27"/>
      <c r="N102" s="27"/>
      <c r="O102" s="27"/>
      <c r="P102" s="27"/>
      <c r="Q102" s="27"/>
    </row>
    <row r="103" ht="15.75" hidden="1" customHeight="1">
      <c r="A103" s="44"/>
      <c r="B103" s="613" t="s">
        <v>19840</v>
      </c>
      <c r="C103" s="27"/>
      <c r="D103" s="27"/>
      <c r="E103" s="27"/>
      <c r="F103" s="74"/>
      <c r="G103" s="85"/>
      <c r="H103" s="27"/>
      <c r="I103" s="27"/>
      <c r="J103" s="27"/>
      <c r="K103" s="27"/>
      <c r="L103" s="27"/>
      <c r="M103" s="27"/>
      <c r="N103" s="27"/>
      <c r="O103" s="27"/>
      <c r="P103" s="27"/>
      <c r="Q103" s="27"/>
    </row>
    <row r="104" ht="15.75" hidden="1" customHeight="1">
      <c r="A104" s="18"/>
      <c r="B104" s="19">
        <v>44361.0</v>
      </c>
      <c r="C104" s="27"/>
      <c r="D104" s="27"/>
      <c r="E104" s="27"/>
      <c r="F104" s="74"/>
      <c r="G104" s="85"/>
      <c r="H104" s="27"/>
      <c r="I104" s="27"/>
      <c r="J104" s="27"/>
      <c r="K104" s="27"/>
      <c r="L104" s="27"/>
      <c r="M104" s="27"/>
      <c r="N104" s="27"/>
      <c r="O104" s="27"/>
      <c r="P104" s="27"/>
      <c r="Q104" s="27"/>
      <c r="R104" s="27"/>
    </row>
    <row r="105" ht="15.75" hidden="1" customHeight="1">
      <c r="A105" s="24" t="s">
        <v>21606</v>
      </c>
      <c r="B105" s="27"/>
      <c r="C105" s="27"/>
      <c r="D105" s="27"/>
      <c r="E105" s="27"/>
      <c r="F105" s="74"/>
      <c r="G105" s="85"/>
      <c r="H105" s="27"/>
      <c r="I105" s="27"/>
      <c r="J105" s="27"/>
      <c r="K105" s="27"/>
      <c r="L105" s="27"/>
      <c r="M105" s="27"/>
      <c r="N105" s="27"/>
      <c r="O105" s="27"/>
      <c r="P105" s="27"/>
      <c r="Q105" s="27"/>
      <c r="R105" s="27"/>
    </row>
    <row r="106" ht="15.75" hidden="1" customHeight="1">
      <c r="A106" s="28"/>
      <c r="B106" s="27"/>
      <c r="C106" s="27"/>
      <c r="D106" s="27"/>
      <c r="E106" s="27"/>
      <c r="F106" s="74"/>
      <c r="G106" s="85"/>
      <c r="H106" s="27"/>
      <c r="I106" s="27"/>
      <c r="J106" s="27"/>
      <c r="K106" s="27"/>
      <c r="L106" s="27"/>
      <c r="M106" s="27"/>
      <c r="N106" s="27"/>
      <c r="O106" s="27"/>
      <c r="P106" s="27"/>
      <c r="Q106" s="27"/>
      <c r="R106" s="27"/>
    </row>
    <row r="107" ht="15.75" hidden="1" customHeight="1">
      <c r="A107" s="28"/>
      <c r="B107" s="613" t="s">
        <v>19840</v>
      </c>
      <c r="C107" s="160" t="s">
        <v>814</v>
      </c>
      <c r="D107" s="657" t="s">
        <v>20351</v>
      </c>
      <c r="E107" s="657" t="s">
        <v>20352</v>
      </c>
      <c r="F107" s="676">
        <v>0.4166666666666667</v>
      </c>
      <c r="G107" s="673" t="s">
        <v>21584</v>
      </c>
      <c r="H107" s="161" t="s">
        <v>21585</v>
      </c>
      <c r="I107" s="657" t="s">
        <v>20354</v>
      </c>
      <c r="J107" s="27"/>
      <c r="K107" s="27"/>
      <c r="L107" s="27"/>
      <c r="M107" s="27"/>
      <c r="N107" s="27"/>
      <c r="O107" s="27"/>
      <c r="P107" s="27"/>
      <c r="Q107" s="27"/>
      <c r="R107" s="27"/>
    </row>
    <row r="108" ht="15.75" hidden="1" customHeight="1">
      <c r="A108" s="28"/>
      <c r="B108" s="29" t="s">
        <v>19840</v>
      </c>
      <c r="C108" s="27" t="s">
        <v>814</v>
      </c>
      <c r="D108" s="227" t="s">
        <v>20504</v>
      </c>
      <c r="E108" s="227" t="s">
        <v>20505</v>
      </c>
      <c r="F108" s="78">
        <v>0.5208333333333334</v>
      </c>
      <c r="G108" s="85" t="s">
        <v>21635</v>
      </c>
      <c r="H108" s="27" t="s">
        <v>21662</v>
      </c>
      <c r="I108" s="196" t="s">
        <v>20506</v>
      </c>
      <c r="J108" s="27"/>
      <c r="K108" s="27"/>
      <c r="L108" s="27"/>
      <c r="M108" s="27"/>
      <c r="N108" s="27"/>
      <c r="O108" s="27"/>
      <c r="P108" s="27"/>
      <c r="Q108" s="27"/>
      <c r="R108" s="27"/>
    </row>
    <row r="109" ht="15.75" hidden="1" customHeight="1">
      <c r="A109" s="28"/>
      <c r="B109" s="613" t="s">
        <v>19840</v>
      </c>
      <c r="C109" s="160" t="s">
        <v>814</v>
      </c>
      <c r="D109" s="657" t="s">
        <v>20281</v>
      </c>
      <c r="E109" s="657" t="s">
        <v>20282</v>
      </c>
      <c r="F109" s="683" t="s">
        <v>4895</v>
      </c>
      <c r="G109" s="163" t="s">
        <v>21596</v>
      </c>
      <c r="H109" s="684" t="s">
        <v>21663</v>
      </c>
      <c r="I109" s="657" t="s">
        <v>20284</v>
      </c>
      <c r="J109" s="118"/>
      <c r="K109" s="27"/>
      <c r="L109" s="27"/>
      <c r="M109" s="27"/>
      <c r="N109" s="27"/>
      <c r="O109" s="27"/>
      <c r="P109" s="27"/>
      <c r="Q109" s="27"/>
      <c r="R109" s="27"/>
    </row>
    <row r="110" ht="15.75" hidden="1" customHeight="1">
      <c r="A110" s="44"/>
      <c r="B110" s="613" t="s">
        <v>19840</v>
      </c>
      <c r="C110" s="160" t="s">
        <v>814</v>
      </c>
      <c r="D110" s="657" t="s">
        <v>20296</v>
      </c>
      <c r="E110" s="657" t="s">
        <v>20297</v>
      </c>
      <c r="F110" s="683" t="s">
        <v>741</v>
      </c>
      <c r="G110" s="677" t="s">
        <v>21596</v>
      </c>
      <c r="H110" s="161" t="s">
        <v>21598</v>
      </c>
      <c r="I110" s="657" t="s">
        <v>20284</v>
      </c>
      <c r="J110" s="118"/>
      <c r="K110" s="27"/>
    </row>
    <row r="111" ht="15.75" hidden="1" customHeight="1">
      <c r="A111" s="18"/>
      <c r="B111" s="19">
        <v>44362.0</v>
      </c>
      <c r="C111" s="27"/>
      <c r="D111" s="27"/>
      <c r="E111" s="27"/>
      <c r="F111" s="74"/>
      <c r="G111" s="85"/>
      <c r="H111" s="27"/>
      <c r="I111" s="27"/>
      <c r="J111" s="27"/>
      <c r="K111" s="27"/>
      <c r="L111" s="27"/>
      <c r="M111" s="27"/>
      <c r="N111" s="27"/>
      <c r="O111" s="27"/>
    </row>
    <row r="112" ht="15.75" hidden="1" customHeight="1">
      <c r="A112" s="24" t="s">
        <v>21606</v>
      </c>
      <c r="B112" s="27"/>
      <c r="C112" s="27"/>
      <c r="D112" s="27"/>
      <c r="E112" s="27"/>
      <c r="F112" s="74"/>
      <c r="G112" s="85"/>
      <c r="H112" s="27"/>
      <c r="I112" s="27"/>
      <c r="J112" s="27"/>
      <c r="K112" s="27"/>
      <c r="L112" s="27"/>
      <c r="M112" s="27"/>
      <c r="N112" s="27"/>
      <c r="O112" s="27"/>
    </row>
    <row r="113" ht="15.75" hidden="1" customHeight="1">
      <c r="A113" s="28"/>
      <c r="B113" s="27"/>
      <c r="C113" s="27"/>
      <c r="D113" s="27"/>
      <c r="E113" s="27"/>
      <c r="F113" s="74"/>
      <c r="G113" s="85"/>
      <c r="H113" s="27"/>
      <c r="I113" s="27"/>
      <c r="J113" s="27"/>
      <c r="K113" s="27"/>
      <c r="L113" s="27"/>
      <c r="M113" s="27"/>
      <c r="N113" s="27"/>
      <c r="O113" s="27"/>
    </row>
    <row r="114" ht="15.75" hidden="1" customHeight="1">
      <c r="A114" s="28"/>
      <c r="B114" s="613" t="s">
        <v>19840</v>
      </c>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hidden="1" customHeight="1">
      <c r="A115" s="28"/>
      <c r="B115" s="29" t="s">
        <v>19840</v>
      </c>
      <c r="C115" s="27"/>
      <c r="D115" s="549" t="s">
        <v>21661</v>
      </c>
      <c r="E115" s="180"/>
      <c r="F115" s="180"/>
      <c r="G115" s="111"/>
      <c r="H115" s="27"/>
      <c r="I115" s="27"/>
      <c r="J115" s="27"/>
      <c r="K115" s="27"/>
      <c r="L115" s="27"/>
      <c r="M115" s="27"/>
      <c r="N115" s="27"/>
      <c r="O115" s="27"/>
    </row>
    <row r="116" ht="15.75" hidden="1" customHeight="1">
      <c r="A116" s="28"/>
      <c r="B116" s="613" t="s">
        <v>19840</v>
      </c>
      <c r="D116" s="112"/>
      <c r="G116" s="113"/>
      <c r="K116" s="27"/>
      <c r="L116" s="27"/>
      <c r="M116" s="27"/>
      <c r="N116" s="27"/>
      <c r="O116" s="27"/>
    </row>
    <row r="117" ht="15.75" hidden="1" customHeight="1">
      <c r="A117" s="44"/>
      <c r="B117" s="613" t="s">
        <v>19840</v>
      </c>
      <c r="C117" s="27"/>
      <c r="D117" s="114"/>
      <c r="E117" s="125"/>
      <c r="F117" s="125"/>
      <c r="G117" s="115"/>
      <c r="H117" s="27"/>
      <c r="I117" s="27"/>
      <c r="J117" s="27"/>
      <c r="K117" s="27"/>
      <c r="L117" s="27"/>
      <c r="M117" s="27"/>
      <c r="N117" s="27"/>
      <c r="O117" s="27"/>
    </row>
    <row r="118" ht="15.75" hidden="1" customHeight="1">
      <c r="A118" s="18"/>
      <c r="B118" s="19">
        <v>44363.0</v>
      </c>
      <c r="C118" s="27"/>
      <c r="D118" s="27"/>
      <c r="E118" s="27"/>
      <c r="F118" s="74"/>
      <c r="G118" s="85"/>
      <c r="H118" s="27"/>
      <c r="I118" s="27"/>
      <c r="J118" s="27"/>
      <c r="K118" s="27"/>
      <c r="L118" s="27"/>
      <c r="M118" s="27"/>
      <c r="N118" s="27"/>
      <c r="O118" s="27"/>
      <c r="P118" s="27"/>
      <c r="Q118" s="27"/>
      <c r="R118" s="27"/>
      <c r="S118" s="27"/>
      <c r="T118" s="27"/>
    </row>
    <row r="119" ht="15.75" hidden="1" customHeight="1">
      <c r="A119" s="24" t="s">
        <v>21606</v>
      </c>
      <c r="B119" s="27"/>
      <c r="C119" s="27"/>
      <c r="D119" s="27"/>
      <c r="E119" s="27"/>
      <c r="F119" s="74"/>
      <c r="G119" s="85"/>
      <c r="H119" s="27"/>
      <c r="I119" s="27"/>
      <c r="J119" s="27"/>
      <c r="K119" s="27"/>
      <c r="L119" s="27"/>
      <c r="M119" s="27"/>
      <c r="N119" s="27"/>
      <c r="O119" s="27"/>
      <c r="P119" s="27"/>
      <c r="Q119" s="27"/>
      <c r="R119" s="27"/>
      <c r="S119" s="27"/>
      <c r="T119" s="27"/>
    </row>
    <row r="120" ht="15.75" hidden="1" customHeight="1">
      <c r="A120" s="28"/>
      <c r="B120" s="27"/>
      <c r="C120" s="27"/>
      <c r="D120" s="27"/>
      <c r="E120" s="27"/>
      <c r="F120" s="74"/>
      <c r="G120" s="85"/>
      <c r="H120" s="27"/>
      <c r="I120" s="27"/>
      <c r="J120" s="27"/>
      <c r="K120" s="27"/>
      <c r="L120" s="27"/>
      <c r="M120" s="27"/>
      <c r="N120" s="27"/>
      <c r="O120" s="27"/>
      <c r="P120" s="27"/>
      <c r="Q120" s="27"/>
      <c r="R120" s="27"/>
      <c r="S120" s="27"/>
      <c r="T120" s="27"/>
    </row>
    <row r="121" ht="15.75" hidden="1" customHeight="1">
      <c r="A121" s="28"/>
      <c r="B121" s="613" t="s">
        <v>19840</v>
      </c>
      <c r="C121" s="27" t="s">
        <v>909</v>
      </c>
      <c r="D121" s="196" t="s">
        <v>20260</v>
      </c>
      <c r="E121" s="196" t="s">
        <v>20261</v>
      </c>
      <c r="F121" s="78">
        <v>0.4583333333333333</v>
      </c>
      <c r="G121" s="85" t="s">
        <v>21635</v>
      </c>
      <c r="H121" s="196" t="s">
        <v>21664</v>
      </c>
      <c r="I121" s="196" t="s">
        <v>20263</v>
      </c>
      <c r="J121" s="27"/>
      <c r="K121" s="27"/>
      <c r="L121" s="27"/>
      <c r="M121" s="27"/>
      <c r="N121" s="27"/>
      <c r="O121" s="27"/>
      <c r="P121" s="27"/>
      <c r="Q121" s="27"/>
      <c r="R121" s="27"/>
      <c r="S121" s="27"/>
      <c r="T121" s="27"/>
    </row>
    <row r="122" ht="15.75" hidden="1" customHeight="1">
      <c r="A122" s="28"/>
      <c r="B122" s="29" t="s">
        <v>19840</v>
      </c>
      <c r="C122" s="27" t="s">
        <v>882</v>
      </c>
      <c r="D122" s="27" t="s">
        <v>20301</v>
      </c>
      <c r="E122" s="27" t="s">
        <v>20302</v>
      </c>
      <c r="F122" s="78">
        <v>0.5208333333333334</v>
      </c>
      <c r="G122" s="85" t="s">
        <v>21665</v>
      </c>
      <c r="H122" s="27" t="s">
        <v>21666</v>
      </c>
      <c r="I122" s="27" t="s">
        <v>20304</v>
      </c>
      <c r="J122" s="27"/>
      <c r="K122" s="27"/>
      <c r="L122" s="27"/>
      <c r="M122" s="27"/>
      <c r="N122" s="27"/>
      <c r="O122" s="27"/>
      <c r="P122" s="27"/>
      <c r="Q122" s="27"/>
      <c r="R122" s="27"/>
      <c r="S122" s="27"/>
      <c r="T122" s="27"/>
    </row>
    <row r="123" ht="15.75" hidden="1" customHeight="1">
      <c r="A123" s="28"/>
      <c r="B123" s="613" t="s">
        <v>19840</v>
      </c>
      <c r="C123" s="27" t="s">
        <v>929</v>
      </c>
      <c r="D123" s="27" t="s">
        <v>20053</v>
      </c>
      <c r="E123" s="27" t="s">
        <v>20054</v>
      </c>
      <c r="F123" s="78">
        <v>0.5833333333333334</v>
      </c>
      <c r="G123" s="85" t="s">
        <v>21626</v>
      </c>
      <c r="H123" s="27" t="s">
        <v>21667</v>
      </c>
      <c r="I123" s="27" t="s">
        <v>20055</v>
      </c>
      <c r="J123" s="27"/>
      <c r="K123" s="27"/>
      <c r="L123" s="27"/>
      <c r="M123" s="27"/>
      <c r="N123" s="27"/>
      <c r="O123" s="27"/>
      <c r="P123" s="27"/>
      <c r="Q123" s="27"/>
      <c r="R123" s="27"/>
      <c r="S123" s="27"/>
      <c r="T123" s="27"/>
    </row>
    <row r="124" ht="15.75" hidden="1" customHeight="1">
      <c r="A124" s="44"/>
      <c r="B124" s="613" t="s">
        <v>19840</v>
      </c>
      <c r="C124" s="27"/>
      <c r="D124" s="27"/>
      <c r="E124" s="27"/>
      <c r="F124" s="74"/>
      <c r="G124" s="85"/>
      <c r="H124" s="27"/>
      <c r="I124" s="27"/>
      <c r="J124" s="27"/>
      <c r="K124" s="27"/>
      <c r="L124" s="27"/>
      <c r="M124" s="27"/>
      <c r="N124" s="27"/>
      <c r="O124" s="27"/>
      <c r="P124" s="27"/>
      <c r="Q124" s="27"/>
      <c r="R124" s="27"/>
      <c r="S124" s="27"/>
      <c r="T124" s="27"/>
    </row>
    <row r="125" ht="15.75" hidden="1" customHeight="1">
      <c r="A125" s="18"/>
      <c r="B125" s="19">
        <v>44364.0</v>
      </c>
      <c r="C125" s="27"/>
      <c r="D125" s="27"/>
      <c r="E125" s="27"/>
      <c r="F125" s="74"/>
      <c r="G125" s="85"/>
      <c r="H125" s="27"/>
      <c r="I125" s="27"/>
      <c r="J125" s="27"/>
      <c r="K125" s="27"/>
      <c r="L125" s="27"/>
      <c r="M125" s="27"/>
      <c r="N125" s="27"/>
      <c r="O125" s="27"/>
      <c r="P125" s="27"/>
      <c r="Q125" s="27"/>
      <c r="R125" s="27"/>
    </row>
    <row r="126" ht="15.75" hidden="1" customHeight="1">
      <c r="A126" s="24" t="s">
        <v>21606</v>
      </c>
      <c r="B126" s="27"/>
      <c r="C126" s="27"/>
      <c r="D126" s="27"/>
      <c r="E126" s="27"/>
      <c r="F126" s="74"/>
      <c r="G126" s="85"/>
      <c r="H126" s="27"/>
      <c r="I126" s="27"/>
      <c r="J126" s="27"/>
      <c r="K126" s="27"/>
      <c r="L126" s="27"/>
      <c r="M126" s="27"/>
      <c r="N126" s="27"/>
      <c r="O126" s="27"/>
      <c r="P126" s="27"/>
      <c r="Q126" s="27"/>
      <c r="R126" s="27"/>
    </row>
    <row r="127" ht="15.75" hidden="1" customHeight="1">
      <c r="A127" s="28"/>
      <c r="B127" s="27"/>
      <c r="C127" s="27"/>
      <c r="D127" s="27"/>
      <c r="E127" s="27"/>
      <c r="F127" s="74"/>
      <c r="G127" s="85"/>
      <c r="H127" s="27"/>
      <c r="I127" s="27"/>
      <c r="J127" s="27"/>
      <c r="K127" s="27"/>
      <c r="L127" s="27"/>
      <c r="M127" s="27"/>
      <c r="N127" s="27"/>
      <c r="O127" s="27"/>
      <c r="P127" s="27"/>
      <c r="Q127" s="27"/>
      <c r="R127" s="27"/>
    </row>
    <row r="128" ht="15.75" hidden="1" customHeight="1">
      <c r="A128" s="28"/>
      <c r="B128" s="613" t="s">
        <v>19840</v>
      </c>
      <c r="C128" s="27"/>
      <c r="D128" s="27"/>
      <c r="E128" s="27"/>
      <c r="F128" s="74"/>
      <c r="G128" s="85"/>
      <c r="H128" s="27"/>
      <c r="I128" s="27"/>
      <c r="J128" s="27"/>
      <c r="K128" s="27"/>
      <c r="L128" s="27"/>
      <c r="M128" s="27"/>
      <c r="N128" s="27"/>
      <c r="O128" s="27"/>
      <c r="P128" s="27"/>
      <c r="Q128" s="27"/>
      <c r="R128" s="27"/>
    </row>
    <row r="129" ht="15.75" hidden="1" customHeight="1">
      <c r="A129" s="28"/>
      <c r="B129" s="29" t="s">
        <v>19840</v>
      </c>
      <c r="C129" s="27"/>
      <c r="D129" s="27"/>
      <c r="E129" s="27"/>
      <c r="F129" s="78">
        <v>0.5</v>
      </c>
      <c r="G129" s="85"/>
      <c r="H129" s="27"/>
      <c r="I129" s="27"/>
      <c r="J129" s="27"/>
      <c r="K129" s="27"/>
      <c r="L129" s="27"/>
      <c r="M129" s="27"/>
      <c r="N129" s="27"/>
      <c r="O129" s="27"/>
      <c r="P129" s="27"/>
      <c r="Q129" s="27"/>
      <c r="R129" s="27"/>
    </row>
    <row r="130" ht="15.75" hidden="1" customHeight="1">
      <c r="A130" s="28"/>
      <c r="B130" s="613" t="s">
        <v>19840</v>
      </c>
      <c r="C130" s="27"/>
      <c r="D130" s="27"/>
      <c r="E130" s="27"/>
      <c r="F130" s="78">
        <v>0.5833333333333334</v>
      </c>
      <c r="G130" s="85"/>
      <c r="H130" s="27"/>
      <c r="I130" s="27"/>
      <c r="J130" s="27"/>
      <c r="K130" s="27"/>
      <c r="L130" s="27"/>
      <c r="M130" s="27"/>
      <c r="N130" s="27"/>
      <c r="O130" s="27"/>
      <c r="P130" s="27"/>
      <c r="Q130" s="27"/>
      <c r="R130" s="27"/>
    </row>
    <row r="131" ht="15.75" hidden="1" customHeight="1">
      <c r="A131" s="44"/>
      <c r="B131" s="613" t="s">
        <v>19840</v>
      </c>
      <c r="C131" s="27" t="s">
        <v>929</v>
      </c>
      <c r="D131" s="27" t="s">
        <v>20202</v>
      </c>
      <c r="E131" s="27" t="s">
        <v>20203</v>
      </c>
      <c r="F131" s="78">
        <v>0.6666666666666666</v>
      </c>
      <c r="G131" s="85" t="s">
        <v>21626</v>
      </c>
      <c r="H131" s="27" t="s">
        <v>21668</v>
      </c>
      <c r="I131" s="27" t="s">
        <v>20205</v>
      </c>
      <c r="J131" s="27"/>
      <c r="K131" s="27"/>
      <c r="L131" s="27"/>
      <c r="M131" s="27"/>
      <c r="N131" s="27"/>
      <c r="O131" s="27"/>
      <c r="P131" s="27"/>
      <c r="Q131" s="27"/>
      <c r="R131" s="27"/>
    </row>
    <row r="132" ht="15.75" hidden="1" customHeight="1">
      <c r="A132" s="18"/>
      <c r="B132" s="19">
        <v>44365.0</v>
      </c>
      <c r="C132" s="27"/>
      <c r="D132" s="27"/>
      <c r="E132" s="27"/>
      <c r="F132" s="74"/>
      <c r="G132" s="85"/>
      <c r="H132" s="27"/>
      <c r="I132" s="27"/>
      <c r="J132" s="27"/>
      <c r="K132" s="27"/>
      <c r="L132" s="27"/>
      <c r="M132" s="27"/>
      <c r="N132" s="27"/>
      <c r="O132" s="27"/>
      <c r="P132" s="27"/>
      <c r="Q132" s="27"/>
      <c r="R132" s="27"/>
      <c r="S132" s="27"/>
    </row>
    <row r="133" ht="15.75" hidden="1" customHeight="1">
      <c r="A133" s="24" t="s">
        <v>21606</v>
      </c>
      <c r="B133" s="27"/>
      <c r="C133" s="27"/>
      <c r="D133" s="27"/>
      <c r="E133" s="27"/>
      <c r="F133" s="74"/>
      <c r="G133" s="85"/>
      <c r="H133" s="27"/>
      <c r="I133" s="27"/>
      <c r="J133" s="27"/>
      <c r="K133" s="27"/>
      <c r="L133" s="27"/>
      <c r="M133" s="27"/>
      <c r="N133" s="27"/>
      <c r="O133" s="27"/>
      <c r="P133" s="27"/>
      <c r="Q133" s="27"/>
      <c r="R133" s="27"/>
      <c r="S133" s="27"/>
    </row>
    <row r="134" ht="15.75" hidden="1" customHeight="1">
      <c r="A134" s="28"/>
      <c r="B134" s="27"/>
      <c r="C134" s="27"/>
      <c r="D134" s="27"/>
      <c r="E134" s="27"/>
      <c r="F134" s="74"/>
      <c r="G134" s="85"/>
      <c r="H134" s="27"/>
      <c r="I134" s="27"/>
      <c r="J134" s="27"/>
      <c r="K134" s="27"/>
      <c r="L134" s="27"/>
      <c r="M134" s="27"/>
      <c r="N134" s="27"/>
      <c r="O134" s="27"/>
      <c r="P134" s="27"/>
      <c r="Q134" s="27"/>
      <c r="R134" s="27"/>
      <c r="S134" s="27"/>
    </row>
    <row r="135" ht="15.75" hidden="1" customHeight="1">
      <c r="A135" s="28"/>
      <c r="B135" s="613" t="s">
        <v>19840</v>
      </c>
      <c r="C135" s="27" t="s">
        <v>845</v>
      </c>
      <c r="D135" s="196" t="s">
        <v>21669</v>
      </c>
      <c r="E135" s="27" t="s">
        <v>21670</v>
      </c>
      <c r="F135" s="74" t="s">
        <v>298</v>
      </c>
      <c r="G135" s="85" t="s">
        <v>21665</v>
      </c>
      <c r="H135" s="27" t="s">
        <v>21671</v>
      </c>
      <c r="I135" s="196" t="s">
        <v>21672</v>
      </c>
      <c r="J135" s="27"/>
      <c r="K135" s="27"/>
      <c r="L135" s="27"/>
      <c r="M135" s="27"/>
      <c r="N135" s="27"/>
      <c r="O135" s="27"/>
      <c r="P135" s="27"/>
      <c r="Q135" s="27"/>
      <c r="R135" s="27"/>
      <c r="S135" s="27"/>
    </row>
    <row r="136" ht="15.75" hidden="1" customHeight="1">
      <c r="A136" s="28"/>
      <c r="B136" s="29" t="s">
        <v>19840</v>
      </c>
      <c r="C136" s="27" t="s">
        <v>19854</v>
      </c>
      <c r="D136" s="27" t="s">
        <v>20053</v>
      </c>
      <c r="E136" s="27" t="s">
        <v>20054</v>
      </c>
      <c r="F136" s="78">
        <v>0.5833333333333334</v>
      </c>
      <c r="G136" s="85" t="s">
        <v>21626</v>
      </c>
      <c r="H136" s="27" t="s">
        <v>21667</v>
      </c>
      <c r="I136" s="27" t="s">
        <v>20055</v>
      </c>
      <c r="J136" s="27"/>
      <c r="K136" s="27" t="s">
        <v>255</v>
      </c>
      <c r="L136" s="27"/>
      <c r="M136" s="27"/>
      <c r="N136" s="27"/>
      <c r="O136" s="27"/>
      <c r="P136" s="27"/>
      <c r="Q136" s="27"/>
      <c r="R136" s="27"/>
      <c r="S136" s="27"/>
    </row>
    <row r="137" ht="15.75" hidden="1" customHeight="1">
      <c r="A137" s="28"/>
      <c r="B137" s="613" t="s">
        <v>19840</v>
      </c>
      <c r="C137" s="27"/>
      <c r="D137" s="27"/>
      <c r="E137" s="27"/>
      <c r="F137" s="74"/>
      <c r="G137" s="85"/>
      <c r="H137" s="27"/>
      <c r="I137" s="27"/>
      <c r="J137" s="27"/>
      <c r="K137" s="27"/>
      <c r="L137" s="27"/>
      <c r="M137" s="27"/>
      <c r="N137" s="27"/>
      <c r="O137" s="27"/>
      <c r="P137" s="27"/>
      <c r="Q137" s="27"/>
      <c r="R137" s="27"/>
      <c r="S137" s="27"/>
    </row>
    <row r="138" ht="15.75" hidden="1" customHeight="1">
      <c r="A138" s="44"/>
      <c r="B138" s="613" t="s">
        <v>19840</v>
      </c>
      <c r="C138" s="27"/>
      <c r="D138" s="27"/>
      <c r="E138" s="27"/>
      <c r="F138" s="74"/>
      <c r="G138" s="85"/>
      <c r="H138" s="27"/>
      <c r="I138" s="27"/>
      <c r="J138" s="27"/>
      <c r="K138" s="27"/>
      <c r="L138" s="27"/>
      <c r="M138" s="27"/>
      <c r="N138" s="27"/>
      <c r="O138" s="27"/>
      <c r="P138" s="27"/>
      <c r="Q138" s="27"/>
      <c r="R138" s="27"/>
      <c r="S138" s="27"/>
    </row>
    <row r="139" ht="15.75" hidden="1" customHeight="1">
      <c r="A139" s="18"/>
      <c r="B139" s="19">
        <v>44368.0</v>
      </c>
      <c r="C139" s="27"/>
      <c r="D139" s="27"/>
      <c r="E139" s="27"/>
      <c r="F139" s="74"/>
      <c r="G139" s="85"/>
      <c r="H139" s="27"/>
      <c r="I139" s="27"/>
      <c r="J139" s="27"/>
      <c r="K139" s="27"/>
      <c r="L139" s="27"/>
      <c r="M139" s="27"/>
      <c r="N139" s="27"/>
      <c r="O139" s="27"/>
      <c r="P139" s="27"/>
      <c r="Q139" s="27"/>
      <c r="R139" s="27"/>
      <c r="S139" s="27"/>
      <c r="T139" s="27"/>
      <c r="U139" s="27"/>
      <c r="V139" s="27"/>
    </row>
    <row r="140" ht="15.75" hidden="1" customHeight="1">
      <c r="A140" s="24" t="s">
        <v>21606</v>
      </c>
      <c r="B140" s="27"/>
      <c r="C140" s="27"/>
      <c r="D140" s="27"/>
      <c r="E140" s="27"/>
      <c r="F140" s="74"/>
      <c r="G140" s="85"/>
      <c r="H140" s="27"/>
      <c r="I140" s="27"/>
      <c r="J140" s="27"/>
      <c r="K140" s="27"/>
      <c r="L140" s="27"/>
      <c r="M140" s="27"/>
      <c r="N140" s="27"/>
      <c r="O140" s="27"/>
      <c r="P140" s="27"/>
      <c r="Q140" s="27"/>
      <c r="R140" s="27"/>
      <c r="S140" s="27"/>
      <c r="T140" s="27"/>
      <c r="U140" s="27"/>
      <c r="V140" s="27"/>
    </row>
    <row r="141" ht="15.75" hidden="1" customHeight="1">
      <c r="A141" s="28"/>
      <c r="B141" s="27"/>
      <c r="C141" s="27"/>
      <c r="D141" s="27"/>
      <c r="E141" s="27"/>
      <c r="F141" s="74"/>
      <c r="G141" s="85"/>
      <c r="H141" s="27"/>
      <c r="I141" s="27"/>
      <c r="J141" s="27"/>
      <c r="K141" s="27"/>
      <c r="L141" s="27"/>
      <c r="M141" s="27"/>
      <c r="N141" s="27"/>
      <c r="O141" s="27"/>
      <c r="P141" s="27"/>
      <c r="Q141" s="27"/>
      <c r="R141" s="27"/>
      <c r="S141" s="27"/>
      <c r="T141" s="27"/>
      <c r="U141" s="27"/>
      <c r="V141" s="27"/>
    </row>
    <row r="142" ht="15.75" hidden="1" customHeight="1">
      <c r="A142" s="28"/>
      <c r="B142" s="613" t="s">
        <v>19840</v>
      </c>
      <c r="C142" s="81" t="s">
        <v>929</v>
      </c>
      <c r="D142" s="81" t="s">
        <v>19931</v>
      </c>
      <c r="E142" s="81" t="s">
        <v>19932</v>
      </c>
      <c r="F142" s="80">
        <v>0.6041666666666666</v>
      </c>
      <c r="G142" s="105" t="s">
        <v>21626</v>
      </c>
      <c r="H142" s="81" t="s">
        <v>21673</v>
      </c>
      <c r="I142" s="81" t="s">
        <v>19934</v>
      </c>
      <c r="J142" s="81"/>
      <c r="K142" s="27"/>
      <c r="L142" s="27"/>
      <c r="M142" s="27"/>
      <c r="N142" s="27"/>
      <c r="O142" s="27"/>
      <c r="P142" s="27"/>
      <c r="Q142" s="27"/>
      <c r="R142" s="27"/>
      <c r="S142" s="27"/>
      <c r="T142" s="27"/>
      <c r="U142" s="27"/>
      <c r="V142" s="27"/>
    </row>
    <row r="143" ht="15.75" hidden="1" customHeight="1">
      <c r="A143" s="28"/>
      <c r="B143" s="613" t="s">
        <v>19840</v>
      </c>
      <c r="C143" s="27" t="s">
        <v>929</v>
      </c>
      <c r="D143" s="27" t="s">
        <v>20306</v>
      </c>
      <c r="E143" s="27" t="s">
        <v>20307</v>
      </c>
      <c r="F143" s="78">
        <v>0.7291666666666666</v>
      </c>
      <c r="G143" s="85" t="s">
        <v>21674</v>
      </c>
      <c r="H143" s="27" t="s">
        <v>21675</v>
      </c>
      <c r="I143" s="27" t="s">
        <v>20309</v>
      </c>
      <c r="J143" s="27"/>
      <c r="K143" s="27"/>
      <c r="L143" s="27"/>
      <c r="M143" s="27"/>
      <c r="N143" s="27"/>
      <c r="O143" s="27"/>
      <c r="P143" s="27"/>
      <c r="Q143" s="27"/>
      <c r="R143" s="27"/>
      <c r="S143" s="27"/>
      <c r="T143" s="27"/>
      <c r="U143" s="27"/>
      <c r="V143" s="27"/>
    </row>
    <row r="144" ht="15.75" hidden="1" customHeight="1">
      <c r="A144" s="44"/>
      <c r="B144" s="613" t="s">
        <v>19840</v>
      </c>
      <c r="C144" s="27"/>
      <c r="D144" s="27"/>
      <c r="E144" s="27"/>
      <c r="F144" s="78"/>
      <c r="G144" s="85"/>
      <c r="H144" s="27"/>
      <c r="I144" s="27"/>
      <c r="J144" s="27"/>
      <c r="K144" s="27"/>
      <c r="L144" s="27"/>
      <c r="M144" s="27"/>
      <c r="N144" s="27"/>
      <c r="O144" s="27"/>
      <c r="P144" s="27"/>
      <c r="Q144" s="27"/>
      <c r="R144" s="27"/>
      <c r="S144" s="27"/>
      <c r="T144" s="27"/>
      <c r="U144" s="27"/>
      <c r="V144" s="27"/>
    </row>
    <row r="145" ht="15.75" hidden="1" customHeight="1">
      <c r="A145" s="18"/>
      <c r="B145" s="19">
        <v>44529.0</v>
      </c>
      <c r="F145" s="8"/>
      <c r="G145" s="55"/>
    </row>
    <row r="146" ht="15.75" hidden="1" customHeight="1">
      <c r="A146" s="24" t="s">
        <v>21606</v>
      </c>
      <c r="B146" s="27"/>
      <c r="C146" s="27"/>
      <c r="D146" s="27"/>
      <c r="E146" s="27"/>
      <c r="F146" s="74"/>
      <c r="G146" s="85"/>
      <c r="H146" s="27"/>
      <c r="I146" s="27"/>
      <c r="J146" s="27"/>
      <c r="K146" s="27"/>
      <c r="L146" s="27"/>
      <c r="M146" s="27"/>
      <c r="N146" s="27"/>
      <c r="O146" s="27"/>
      <c r="P146" s="27"/>
      <c r="Q146" s="27"/>
      <c r="R146" s="27"/>
      <c r="S146" s="27"/>
    </row>
    <row r="147" ht="15.75" hidden="1" customHeight="1">
      <c r="A147" s="28"/>
      <c r="B147" s="613" t="s">
        <v>19840</v>
      </c>
      <c r="C147" s="81" t="s">
        <v>100</v>
      </c>
      <c r="D147" s="193" t="s">
        <v>19972</v>
      </c>
      <c r="E147" s="193" t="s">
        <v>19973</v>
      </c>
      <c r="F147" s="80">
        <v>0.4166666666666667</v>
      </c>
      <c r="G147" s="105" t="s">
        <v>21587</v>
      </c>
      <c r="H147" s="81" t="s">
        <v>21676</v>
      </c>
      <c r="I147" s="193" t="s">
        <v>19975</v>
      </c>
      <c r="J147" s="81"/>
      <c r="K147" s="27" t="s">
        <v>21677</v>
      </c>
      <c r="L147" s="27"/>
      <c r="M147" s="27"/>
      <c r="N147" s="27"/>
      <c r="O147" s="27"/>
      <c r="P147" s="27"/>
      <c r="Q147" s="27"/>
      <c r="R147" s="27"/>
      <c r="S147" s="27"/>
    </row>
    <row r="148" ht="15.75" hidden="1" customHeight="1">
      <c r="A148" s="28"/>
      <c r="B148" s="613" t="s">
        <v>19840</v>
      </c>
      <c r="C148" s="138" t="s">
        <v>167</v>
      </c>
      <c r="D148" s="193" t="s">
        <v>20037</v>
      </c>
      <c r="E148" s="193" t="s">
        <v>20038</v>
      </c>
      <c r="F148" s="80">
        <v>0.5</v>
      </c>
      <c r="G148" s="105" t="s">
        <v>21678</v>
      </c>
      <c r="H148" s="81" t="s">
        <v>21679</v>
      </c>
      <c r="I148" s="81" t="s">
        <v>21680</v>
      </c>
      <c r="J148" s="81"/>
      <c r="K148" s="27" t="s">
        <v>21677</v>
      </c>
      <c r="L148" s="27"/>
      <c r="M148" s="27"/>
      <c r="N148" s="27"/>
      <c r="O148" s="27"/>
      <c r="P148" s="27"/>
      <c r="Q148" s="27"/>
      <c r="R148" s="27"/>
      <c r="S148" s="27"/>
    </row>
    <row r="149" ht="15.75" hidden="1" customHeight="1">
      <c r="A149" s="28"/>
      <c r="B149" s="613" t="s">
        <v>19840</v>
      </c>
      <c r="C149" s="81" t="s">
        <v>100</v>
      </c>
      <c r="D149" s="193" t="s">
        <v>19837</v>
      </c>
      <c r="E149" s="193" t="s">
        <v>19838</v>
      </c>
      <c r="F149" s="80">
        <v>0.5833333333333334</v>
      </c>
      <c r="G149" s="105" t="s">
        <v>21587</v>
      </c>
      <c r="H149" s="81" t="s">
        <v>21681</v>
      </c>
      <c r="I149" s="81" t="s">
        <v>21682</v>
      </c>
      <c r="J149" s="27"/>
      <c r="K149" s="27" t="s">
        <v>21677</v>
      </c>
      <c r="L149" s="27"/>
      <c r="M149" s="27"/>
      <c r="N149" s="27"/>
      <c r="O149" s="27"/>
      <c r="P149" s="27"/>
      <c r="Q149" s="27"/>
      <c r="R149" s="27"/>
      <c r="S149" s="27"/>
    </row>
    <row r="150" ht="15.75" hidden="1" customHeight="1">
      <c r="A150" s="28"/>
      <c r="B150" s="613" t="s">
        <v>19840</v>
      </c>
      <c r="C150" s="138" t="s">
        <v>167</v>
      </c>
      <c r="D150" s="193" t="s">
        <v>20337</v>
      </c>
      <c r="E150" s="193" t="s">
        <v>20338</v>
      </c>
      <c r="F150" s="80">
        <v>0.6666666666666666</v>
      </c>
      <c r="G150" s="105" t="s">
        <v>21683</v>
      </c>
      <c r="H150" s="81" t="s">
        <v>21684</v>
      </c>
      <c r="I150" s="193" t="s">
        <v>20340</v>
      </c>
      <c r="J150" s="81"/>
      <c r="K150" s="27" t="s">
        <v>21677</v>
      </c>
      <c r="L150" s="27"/>
      <c r="M150" s="27"/>
      <c r="N150" s="27"/>
      <c r="O150" s="27"/>
      <c r="P150" s="27"/>
      <c r="Q150" s="27"/>
      <c r="R150" s="27"/>
      <c r="S150" s="27"/>
    </row>
    <row r="151" ht="15.75" hidden="1" customHeight="1">
      <c r="A151" s="44"/>
      <c r="B151" s="613"/>
      <c r="C151" s="27"/>
      <c r="D151" s="27"/>
      <c r="E151" s="27"/>
      <c r="F151" s="78"/>
      <c r="G151" s="85"/>
      <c r="H151" s="27"/>
      <c r="I151" s="27"/>
      <c r="J151" s="27"/>
      <c r="K151" s="27"/>
      <c r="L151" s="27"/>
      <c r="M151" s="27"/>
      <c r="N151" s="27"/>
      <c r="O151" s="27"/>
      <c r="P151" s="27"/>
      <c r="Q151" s="27"/>
      <c r="R151" s="27"/>
      <c r="S151" s="27"/>
    </row>
    <row r="152" ht="15.75" customHeight="1">
      <c r="A152" s="18"/>
      <c r="B152" s="19">
        <v>44599.0</v>
      </c>
      <c r="F152" s="8"/>
      <c r="G152" s="55"/>
    </row>
    <row r="153" ht="15.75" customHeight="1">
      <c r="A153" s="24" t="s">
        <v>19882</v>
      </c>
      <c r="B153" s="27"/>
      <c r="C153" s="27"/>
      <c r="D153" s="27"/>
      <c r="E153" s="27"/>
      <c r="F153" s="74"/>
      <c r="G153" s="85"/>
      <c r="H153" s="27"/>
      <c r="I153" s="27"/>
      <c r="J153" s="27"/>
      <c r="K153" s="27"/>
      <c r="L153" s="27"/>
      <c r="M153" s="27"/>
      <c r="N153" s="27"/>
      <c r="O153" s="27"/>
      <c r="P153" s="27"/>
      <c r="Q153" s="27"/>
      <c r="R153" s="27"/>
      <c r="S153" s="27"/>
    </row>
    <row r="154" ht="15.75" customHeight="1">
      <c r="A154" s="28"/>
      <c r="B154" s="613" t="s">
        <v>19889</v>
      </c>
      <c r="C154" s="27"/>
      <c r="D154" s="27"/>
      <c r="E154" s="27"/>
      <c r="F154" s="74"/>
      <c r="G154" s="85"/>
      <c r="H154" s="27"/>
      <c r="I154" s="27"/>
      <c r="J154" s="27"/>
      <c r="K154" s="27"/>
      <c r="L154" s="27"/>
      <c r="M154" s="27"/>
      <c r="N154" s="27"/>
      <c r="O154" s="27"/>
      <c r="P154" s="27"/>
      <c r="Q154" s="27"/>
      <c r="R154" s="27"/>
      <c r="S154" s="27"/>
    </row>
    <row r="155" ht="15.75" customHeight="1">
      <c r="A155" s="28"/>
      <c r="B155" s="613" t="s">
        <v>19889</v>
      </c>
      <c r="C155" s="81" t="s">
        <v>156</v>
      </c>
      <c r="D155" s="193" t="s">
        <v>20032</v>
      </c>
      <c r="E155" s="193" t="s">
        <v>20033</v>
      </c>
      <c r="F155" s="91" t="s">
        <v>131</v>
      </c>
      <c r="G155" s="105" t="s">
        <v>21685</v>
      </c>
      <c r="H155" s="81" t="s">
        <v>21686</v>
      </c>
      <c r="I155" s="81" t="s">
        <v>20035</v>
      </c>
      <c r="J155" s="81"/>
      <c r="K155" s="81"/>
      <c r="L155" s="27" t="s">
        <v>21687</v>
      </c>
      <c r="M155" s="27"/>
      <c r="N155" s="27"/>
      <c r="O155" s="27"/>
      <c r="P155" s="27"/>
      <c r="Q155" s="27"/>
      <c r="R155" s="27"/>
      <c r="S155" s="27"/>
    </row>
    <row r="156" ht="15.75" customHeight="1">
      <c r="A156" s="28"/>
      <c r="B156" s="613" t="s">
        <v>19889</v>
      </c>
      <c r="C156" s="81" t="s">
        <v>156</v>
      </c>
      <c r="D156" s="193" t="s">
        <v>19885</v>
      </c>
      <c r="E156" s="193" t="s">
        <v>19886</v>
      </c>
      <c r="F156" s="91" t="s">
        <v>136</v>
      </c>
      <c r="G156" s="105" t="s">
        <v>21685</v>
      </c>
      <c r="H156" s="81" t="s">
        <v>21688</v>
      </c>
      <c r="I156" s="81" t="s">
        <v>21689</v>
      </c>
      <c r="J156" s="81"/>
      <c r="K156" s="27"/>
      <c r="L156" s="27"/>
      <c r="M156" s="27"/>
      <c r="N156" s="27"/>
      <c r="O156" s="27"/>
      <c r="P156" s="27"/>
      <c r="Q156" s="27"/>
      <c r="R156" s="27"/>
      <c r="S156" s="27"/>
    </row>
    <row r="157" ht="15.75" customHeight="1">
      <c r="A157" s="28"/>
      <c r="B157" s="613" t="s">
        <v>19889</v>
      </c>
      <c r="C157" s="81" t="s">
        <v>156</v>
      </c>
      <c r="D157" s="193" t="s">
        <v>19908</v>
      </c>
      <c r="E157" s="193" t="s">
        <v>19909</v>
      </c>
      <c r="F157" s="91" t="s">
        <v>375</v>
      </c>
      <c r="G157" s="105" t="s">
        <v>21685</v>
      </c>
      <c r="H157" s="81" t="s">
        <v>21690</v>
      </c>
      <c r="I157" s="81" t="s">
        <v>19911</v>
      </c>
      <c r="J157" s="81"/>
      <c r="K157" s="81"/>
      <c r="L157" s="27" t="s">
        <v>21691</v>
      </c>
      <c r="M157" s="27"/>
      <c r="N157" s="27"/>
      <c r="O157" s="27"/>
      <c r="P157" s="27"/>
      <c r="Q157" s="27"/>
      <c r="R157" s="27"/>
      <c r="S157" s="27"/>
    </row>
    <row r="158" ht="15.75" customHeight="1">
      <c r="A158" s="28"/>
      <c r="B158" s="613" t="s">
        <v>19889</v>
      </c>
      <c r="C158" s="27" t="s">
        <v>571</v>
      </c>
      <c r="D158" s="227" t="s">
        <v>20341</v>
      </c>
      <c r="E158" s="227" t="s">
        <v>20342</v>
      </c>
      <c r="F158" s="189">
        <v>0.7083333333333334</v>
      </c>
      <c r="G158" s="190" t="s">
        <v>21692</v>
      </c>
      <c r="H158" s="617" t="s">
        <v>21693</v>
      </c>
      <c r="I158" s="227" t="s">
        <v>20344</v>
      </c>
      <c r="J158" s="95"/>
      <c r="K158" s="95"/>
      <c r="L158" s="27"/>
      <c r="M158" s="27"/>
      <c r="N158" s="27"/>
      <c r="O158" s="27"/>
      <c r="P158" s="27"/>
      <c r="Q158" s="27"/>
      <c r="R158" s="27"/>
      <c r="S158" s="27"/>
    </row>
    <row r="159" ht="15.75" customHeight="1">
      <c r="A159" s="28"/>
      <c r="B159" s="613" t="s">
        <v>19889</v>
      </c>
      <c r="C159" s="81" t="s">
        <v>156</v>
      </c>
      <c r="D159" s="193" t="s">
        <v>20363</v>
      </c>
      <c r="E159" s="193" t="s">
        <v>20364</v>
      </c>
      <c r="F159" s="91" t="s">
        <v>3399</v>
      </c>
      <c r="G159" s="105" t="s">
        <v>21685</v>
      </c>
      <c r="H159" s="81" t="s">
        <v>21694</v>
      </c>
      <c r="I159" s="81" t="s">
        <v>20366</v>
      </c>
      <c r="J159" s="81"/>
      <c r="K159" s="81"/>
      <c r="L159" s="27" t="s">
        <v>1236</v>
      </c>
      <c r="M159" s="27"/>
      <c r="N159" s="27"/>
      <c r="O159" s="27"/>
      <c r="P159" s="27"/>
      <c r="Q159" s="27"/>
      <c r="R159" s="27"/>
      <c r="S159" s="27"/>
    </row>
    <row r="160" ht="15.75" customHeight="1">
      <c r="A160" s="44"/>
      <c r="B160" s="613" t="s">
        <v>19889</v>
      </c>
      <c r="C160" s="27"/>
      <c r="D160" s="85"/>
      <c r="E160" s="27"/>
      <c r="F160" s="27"/>
      <c r="G160" s="85"/>
      <c r="H160" s="27"/>
      <c r="I160" s="27"/>
      <c r="J160" s="27"/>
      <c r="K160" s="27"/>
      <c r="L160" s="27"/>
      <c r="M160" s="27"/>
      <c r="N160" s="27"/>
    </row>
    <row r="161" ht="15.75" customHeight="1">
      <c r="A161" s="18"/>
      <c r="B161" s="19">
        <v>44600.0</v>
      </c>
      <c r="D161" s="127" t="s">
        <v>21695</v>
      </c>
      <c r="E161" s="22"/>
      <c r="F161" s="22"/>
      <c r="G161" s="23"/>
      <c r="H161" s="27"/>
      <c r="I161" s="27"/>
      <c r="J161" s="27"/>
      <c r="K161" s="27"/>
    </row>
    <row r="162" ht="15.75" customHeight="1">
      <c r="A162" s="24" t="s">
        <v>19882</v>
      </c>
      <c r="B162" s="27"/>
      <c r="C162" s="685" t="s">
        <v>404</v>
      </c>
      <c r="D162" s="686" t="s">
        <v>20086</v>
      </c>
      <c r="E162" s="686" t="s">
        <v>20087</v>
      </c>
      <c r="F162" s="687" t="s">
        <v>131</v>
      </c>
      <c r="G162" s="688" t="s">
        <v>21685</v>
      </c>
      <c r="H162" s="685" t="s">
        <v>21696</v>
      </c>
      <c r="I162" s="686" t="s">
        <v>20088</v>
      </c>
      <c r="J162" s="27"/>
      <c r="K162" s="27"/>
      <c r="L162" s="27"/>
      <c r="M162" s="27"/>
      <c r="N162" s="27"/>
      <c r="O162" s="27"/>
      <c r="P162" s="27"/>
      <c r="Q162" s="27"/>
      <c r="R162" s="27"/>
      <c r="S162" s="27"/>
    </row>
    <row r="163" ht="15.75" customHeight="1">
      <c r="A163" s="28"/>
      <c r="B163" s="613" t="s">
        <v>19889</v>
      </c>
      <c r="C163" s="27"/>
      <c r="D163" s="27"/>
      <c r="E163" s="27"/>
      <c r="F163" s="74"/>
      <c r="G163" s="85"/>
      <c r="H163" s="27"/>
      <c r="I163" s="27"/>
      <c r="J163" s="95"/>
      <c r="K163" s="95"/>
      <c r="L163" s="27"/>
      <c r="M163" s="27"/>
      <c r="N163" s="27"/>
      <c r="O163" s="27"/>
      <c r="P163" s="27"/>
      <c r="Q163" s="27"/>
      <c r="R163" s="27"/>
      <c r="S163" s="27"/>
    </row>
    <row r="164" ht="15.75" customHeight="1">
      <c r="A164" s="28"/>
      <c r="B164" s="613" t="s">
        <v>19889</v>
      </c>
      <c r="C164" s="27"/>
      <c r="D164" s="27"/>
      <c r="E164" s="27"/>
      <c r="F164" s="74"/>
      <c r="G164" s="85"/>
      <c r="H164" s="27"/>
      <c r="I164" s="27"/>
      <c r="J164" s="27"/>
      <c r="K164" s="95"/>
      <c r="L164" s="27"/>
      <c r="M164" s="27"/>
      <c r="N164" s="27"/>
      <c r="O164" s="27"/>
      <c r="P164" s="27"/>
      <c r="Q164" s="27"/>
      <c r="R164" s="27"/>
      <c r="S164" s="27"/>
    </row>
    <row r="165" ht="15.75" customHeight="1">
      <c r="A165" s="28"/>
      <c r="B165" s="613" t="s">
        <v>19889</v>
      </c>
      <c r="C165" s="27"/>
      <c r="D165" s="27"/>
      <c r="E165" s="27"/>
      <c r="F165" s="74"/>
      <c r="G165" s="85"/>
      <c r="H165" s="27"/>
      <c r="I165" s="27"/>
      <c r="J165" s="27"/>
      <c r="K165" s="27"/>
      <c r="L165" s="27"/>
      <c r="M165" s="27"/>
      <c r="N165" s="27"/>
      <c r="O165" s="27"/>
      <c r="P165" s="27"/>
      <c r="Q165" s="27"/>
      <c r="R165" s="27"/>
      <c r="S165" s="27"/>
    </row>
    <row r="166" ht="15.75" customHeight="1">
      <c r="A166" s="28"/>
      <c r="B166" s="613" t="s">
        <v>19889</v>
      </c>
      <c r="C166" s="27"/>
      <c r="D166" s="27"/>
      <c r="E166" s="27"/>
      <c r="F166" s="74"/>
      <c r="G166" s="85"/>
      <c r="H166" s="27"/>
      <c r="I166" s="27"/>
      <c r="J166" s="27"/>
      <c r="K166" s="27"/>
      <c r="L166" s="27"/>
      <c r="M166" s="27"/>
      <c r="N166" s="27"/>
      <c r="O166" s="27"/>
      <c r="P166" s="27"/>
      <c r="Q166" s="27"/>
      <c r="R166" s="27"/>
      <c r="S166" s="27"/>
    </row>
    <row r="167" ht="15.75" customHeight="1">
      <c r="A167" s="28"/>
      <c r="B167" s="613" t="s">
        <v>19889</v>
      </c>
      <c r="C167" s="27"/>
      <c r="D167" s="27"/>
      <c r="E167" s="27"/>
      <c r="F167" s="74"/>
      <c r="G167" s="85"/>
      <c r="H167" s="27"/>
      <c r="I167" s="27"/>
      <c r="J167" s="27"/>
      <c r="K167" s="27"/>
      <c r="L167" s="27"/>
      <c r="M167" s="27"/>
      <c r="N167" s="27"/>
      <c r="O167" s="27"/>
      <c r="P167" s="27"/>
      <c r="Q167" s="27"/>
      <c r="R167" s="27"/>
      <c r="S167" s="27"/>
    </row>
    <row r="168" ht="15.75" customHeight="1">
      <c r="A168" s="44"/>
      <c r="B168" s="613"/>
      <c r="C168" s="27"/>
      <c r="D168" s="27"/>
      <c r="E168" s="27"/>
      <c r="F168" s="74"/>
      <c r="G168" s="85"/>
      <c r="H168" s="27"/>
      <c r="I168" s="27"/>
      <c r="J168" s="27"/>
      <c r="K168" s="27"/>
      <c r="L168" s="27"/>
      <c r="M168" s="27"/>
      <c r="N168" s="27"/>
    </row>
    <row r="169" ht="15.75" customHeight="1">
      <c r="A169" s="18"/>
      <c r="B169" s="19">
        <v>44601.0</v>
      </c>
      <c r="C169" s="27"/>
      <c r="D169" s="27"/>
      <c r="E169" s="74"/>
      <c r="F169" s="85"/>
      <c r="G169" s="27"/>
      <c r="H169" s="27"/>
      <c r="I169" s="27"/>
      <c r="J169" s="27"/>
    </row>
    <row r="170" ht="15.75" customHeight="1">
      <c r="A170" s="24" t="s">
        <v>19882</v>
      </c>
      <c r="B170" s="27"/>
      <c r="C170" s="27"/>
      <c r="D170" s="27"/>
      <c r="E170" s="27"/>
      <c r="F170" s="74"/>
      <c r="G170" s="85"/>
      <c r="H170" s="27"/>
      <c r="I170" s="27"/>
      <c r="J170" s="27"/>
      <c r="K170" s="27"/>
      <c r="L170" s="27"/>
      <c r="M170" s="27"/>
      <c r="N170" s="27"/>
      <c r="O170" s="27"/>
      <c r="P170" s="27"/>
      <c r="Q170" s="27"/>
      <c r="R170" s="27"/>
      <c r="S170" s="27"/>
    </row>
    <row r="171" ht="15.75" customHeight="1">
      <c r="A171" s="28"/>
      <c r="B171" s="613" t="s">
        <v>19889</v>
      </c>
      <c r="C171" s="27"/>
      <c r="D171" s="27"/>
      <c r="E171" s="27"/>
      <c r="F171" s="74"/>
      <c r="G171" s="85"/>
      <c r="H171" s="27"/>
      <c r="I171" s="27"/>
      <c r="J171" s="27"/>
      <c r="K171" s="27"/>
      <c r="L171" s="27"/>
      <c r="M171" s="27"/>
      <c r="N171" s="27"/>
      <c r="O171" s="27"/>
      <c r="P171" s="27"/>
      <c r="Q171" s="27"/>
      <c r="R171" s="27"/>
      <c r="S171" s="27"/>
    </row>
    <row r="172" ht="15.75" customHeight="1">
      <c r="A172" s="28"/>
      <c r="B172" s="613" t="s">
        <v>19889</v>
      </c>
      <c r="C172" s="27"/>
      <c r="D172" s="27"/>
      <c r="E172" s="27"/>
      <c r="F172" s="74"/>
      <c r="G172" s="85"/>
      <c r="H172" s="27"/>
      <c r="I172" s="27"/>
      <c r="J172" s="27"/>
      <c r="K172" s="27"/>
      <c r="L172" s="27"/>
      <c r="M172" s="27"/>
      <c r="N172" s="27"/>
      <c r="O172" s="27"/>
      <c r="P172" s="27"/>
      <c r="Q172" s="27"/>
      <c r="R172" s="27"/>
      <c r="S172" s="27"/>
    </row>
    <row r="173" ht="15.75" customHeight="1">
      <c r="A173" s="28"/>
      <c r="B173" s="613" t="s">
        <v>19889</v>
      </c>
      <c r="C173" s="27"/>
      <c r="D173" s="27"/>
      <c r="E173" s="27"/>
      <c r="F173" s="74"/>
      <c r="G173" s="85"/>
      <c r="H173" s="27"/>
      <c r="I173" s="27"/>
      <c r="J173" s="27"/>
      <c r="K173" s="27"/>
      <c r="L173" s="27"/>
      <c r="M173" s="27"/>
      <c r="N173" s="27"/>
      <c r="O173" s="27"/>
      <c r="P173" s="27"/>
      <c r="Q173" s="27"/>
      <c r="R173" s="27"/>
      <c r="S173" s="27"/>
    </row>
    <row r="174" ht="15.75" customHeight="1">
      <c r="A174" s="28"/>
      <c r="B174" s="613" t="s">
        <v>19889</v>
      </c>
      <c r="C174" s="77" t="s">
        <v>404</v>
      </c>
      <c r="D174" s="186" t="s">
        <v>20145</v>
      </c>
      <c r="E174" s="186" t="s">
        <v>20146</v>
      </c>
      <c r="F174" s="89" t="s">
        <v>375</v>
      </c>
      <c r="G174" s="88" t="s">
        <v>21685</v>
      </c>
      <c r="H174" s="77" t="s">
        <v>21690</v>
      </c>
      <c r="I174" s="186" t="s">
        <v>20147</v>
      </c>
      <c r="J174" s="77"/>
      <c r="K174" s="27"/>
      <c r="L174" s="27"/>
      <c r="M174" s="27"/>
      <c r="N174" s="27"/>
      <c r="O174" s="27"/>
      <c r="P174" s="27"/>
      <c r="Q174" s="27"/>
      <c r="R174" s="27"/>
      <c r="S174" s="27"/>
    </row>
    <row r="175" ht="15.75" customHeight="1">
      <c r="A175" s="28"/>
      <c r="B175" s="613" t="s">
        <v>19889</v>
      </c>
      <c r="C175" s="77" t="s">
        <v>404</v>
      </c>
      <c r="D175" s="186" t="s">
        <v>19908</v>
      </c>
      <c r="E175" s="186" t="s">
        <v>19909</v>
      </c>
      <c r="F175" s="76">
        <v>0.7083333333333334</v>
      </c>
      <c r="G175" s="88" t="s">
        <v>21685</v>
      </c>
      <c r="H175" s="77" t="s">
        <v>21690</v>
      </c>
      <c r="I175" s="77" t="s">
        <v>19911</v>
      </c>
      <c r="J175" s="77"/>
      <c r="K175" s="27"/>
      <c r="L175" s="27"/>
      <c r="M175" s="27"/>
      <c r="N175" s="27"/>
      <c r="O175" s="27"/>
      <c r="P175" s="27"/>
      <c r="Q175" s="27"/>
      <c r="R175" s="27"/>
      <c r="S175" s="27"/>
    </row>
    <row r="176" ht="15.75" customHeight="1">
      <c r="A176" s="44"/>
      <c r="B176" s="613" t="s">
        <v>19889</v>
      </c>
      <c r="C176" s="81" t="s">
        <v>571</v>
      </c>
      <c r="D176" s="62" t="s">
        <v>20027</v>
      </c>
      <c r="E176" s="62" t="s">
        <v>20028</v>
      </c>
      <c r="F176" s="80">
        <v>0.7708333333333334</v>
      </c>
      <c r="G176" s="105" t="s">
        <v>21697</v>
      </c>
      <c r="H176" s="33" t="s">
        <v>21698</v>
      </c>
      <c r="I176" s="62" t="s">
        <v>20030</v>
      </c>
      <c r="J176" s="81" t="s">
        <v>21699</v>
      </c>
      <c r="K176" s="27"/>
      <c r="L176" s="27"/>
      <c r="M176" s="27"/>
      <c r="N176" s="27"/>
    </row>
    <row r="177" ht="15.75" customHeight="1">
      <c r="A177" s="18"/>
      <c r="B177" s="135">
        <v>44602.0</v>
      </c>
      <c r="C177" s="27"/>
      <c r="D177" s="27"/>
      <c r="E177" s="74"/>
      <c r="F177" s="85"/>
      <c r="G177" s="27"/>
      <c r="H177" s="27"/>
      <c r="I177" s="27"/>
      <c r="J177" s="27"/>
      <c r="K177" s="408"/>
      <c r="L177" s="408"/>
      <c r="M177" s="408"/>
      <c r="N177" s="408"/>
      <c r="O177" s="415"/>
      <c r="P177" s="415"/>
      <c r="Q177" s="415"/>
      <c r="R177" s="415"/>
      <c r="S177" s="415"/>
      <c r="T177" s="2"/>
      <c r="U177" s="2"/>
      <c r="V177" s="2"/>
      <c r="W177" s="2"/>
      <c r="X177" s="2"/>
      <c r="Y177" s="2"/>
      <c r="Z177" s="2"/>
      <c r="AA177" s="2"/>
      <c r="AB177" s="2"/>
      <c r="AC177" s="2"/>
      <c r="AD177" s="2"/>
      <c r="AE177" s="2"/>
      <c r="AF177" s="2"/>
    </row>
    <row r="178" ht="15.75" customHeight="1">
      <c r="A178" s="24" t="s">
        <v>19882</v>
      </c>
      <c r="B178" s="39"/>
      <c r="C178" s="39"/>
      <c r="D178" s="39"/>
      <c r="E178" s="39"/>
      <c r="F178" s="39"/>
      <c r="G178" s="39"/>
      <c r="H178" s="39"/>
      <c r="I178" s="39"/>
      <c r="J178" s="39"/>
      <c r="K178" s="39"/>
      <c r="L178" s="39"/>
      <c r="M178" s="39"/>
      <c r="N178" s="39"/>
      <c r="O178" s="39"/>
      <c r="P178" s="39"/>
      <c r="Q178" s="39"/>
      <c r="R178" s="39"/>
      <c r="S178" s="39"/>
      <c r="T178" s="2"/>
      <c r="U178" s="2"/>
      <c r="V178" s="2"/>
      <c r="W178" s="2"/>
      <c r="X178" s="2"/>
      <c r="Y178" s="2"/>
      <c r="Z178" s="2"/>
      <c r="AA178" s="2"/>
      <c r="AB178" s="2"/>
      <c r="AC178" s="2"/>
      <c r="AD178" s="2"/>
      <c r="AE178" s="2"/>
      <c r="AF178" s="2"/>
    </row>
    <row r="179" ht="15.75" customHeight="1">
      <c r="A179" s="28"/>
      <c r="B179" s="689" t="s">
        <v>19889</v>
      </c>
      <c r="C179" s="27"/>
      <c r="D179" s="690" t="s">
        <v>1297</v>
      </c>
      <c r="G179" s="113"/>
      <c r="H179" s="39"/>
      <c r="I179" s="39"/>
      <c r="J179" s="39"/>
      <c r="K179" s="39"/>
      <c r="L179" s="39"/>
      <c r="M179" s="39"/>
      <c r="N179" s="39"/>
      <c r="O179" s="39"/>
      <c r="P179" s="39"/>
      <c r="Q179" s="39"/>
      <c r="R179" s="39"/>
      <c r="S179" s="39"/>
      <c r="T179" s="2"/>
      <c r="U179" s="2"/>
      <c r="V179" s="2"/>
      <c r="W179" s="2"/>
      <c r="X179" s="2"/>
      <c r="Y179" s="2"/>
      <c r="Z179" s="2"/>
      <c r="AA179" s="2"/>
      <c r="AB179" s="2"/>
      <c r="AC179" s="2"/>
      <c r="AD179" s="2"/>
      <c r="AE179" s="2"/>
      <c r="AF179" s="2"/>
    </row>
    <row r="180" ht="15.75" customHeight="1">
      <c r="A180" s="28"/>
      <c r="B180" s="689" t="s">
        <v>19889</v>
      </c>
      <c r="C180" s="27"/>
      <c r="G180" s="113"/>
      <c r="H180" s="39"/>
      <c r="I180" s="39"/>
      <c r="J180" s="39"/>
      <c r="K180" s="39"/>
      <c r="L180" s="39"/>
      <c r="M180" s="39"/>
      <c r="N180" s="39"/>
      <c r="O180" s="39"/>
      <c r="P180" s="39"/>
      <c r="Q180" s="39"/>
      <c r="R180" s="39"/>
      <c r="S180" s="39"/>
      <c r="T180" s="2"/>
      <c r="U180" s="2"/>
      <c r="V180" s="2"/>
      <c r="W180" s="2"/>
      <c r="X180" s="2"/>
      <c r="Y180" s="2"/>
      <c r="Z180" s="2"/>
      <c r="AA180" s="2"/>
      <c r="AB180" s="2"/>
      <c r="AC180" s="2"/>
      <c r="AD180" s="2"/>
      <c r="AE180" s="2"/>
      <c r="AF180" s="2"/>
    </row>
    <row r="181" ht="15.75" customHeight="1">
      <c r="A181" s="28"/>
      <c r="B181" s="689" t="s">
        <v>19889</v>
      </c>
      <c r="C181" s="27"/>
      <c r="G181" s="113"/>
      <c r="H181" s="39"/>
      <c r="I181" s="39"/>
      <c r="J181" s="39"/>
      <c r="K181" s="39"/>
      <c r="L181" s="39"/>
      <c r="M181" s="39"/>
      <c r="N181" s="39"/>
      <c r="O181" s="39"/>
      <c r="P181" s="39"/>
      <c r="Q181" s="39"/>
      <c r="R181" s="39"/>
      <c r="S181" s="39"/>
      <c r="T181" s="2"/>
      <c r="U181" s="2"/>
      <c r="V181" s="2"/>
      <c r="W181" s="2"/>
      <c r="X181" s="2"/>
      <c r="Y181" s="2"/>
      <c r="Z181" s="2"/>
      <c r="AA181" s="2"/>
      <c r="AB181" s="2"/>
      <c r="AC181" s="2"/>
      <c r="AD181" s="2"/>
      <c r="AE181" s="2"/>
      <c r="AF181" s="2"/>
    </row>
    <row r="182" ht="15.75" customHeight="1">
      <c r="A182" s="28"/>
      <c r="B182" s="689" t="s">
        <v>19889</v>
      </c>
      <c r="C182" s="27"/>
      <c r="D182" s="125"/>
      <c r="E182" s="125"/>
      <c r="F182" s="125"/>
      <c r="G182" s="115"/>
      <c r="H182" s="39"/>
      <c r="I182" s="39"/>
      <c r="J182" s="39"/>
      <c r="K182" s="39"/>
      <c r="L182" s="39"/>
      <c r="M182" s="39"/>
      <c r="N182" s="39"/>
      <c r="O182" s="39"/>
      <c r="P182" s="39"/>
      <c r="Q182" s="39"/>
      <c r="R182" s="39"/>
      <c r="S182" s="39"/>
      <c r="T182" s="2"/>
      <c r="U182" s="2"/>
      <c r="V182" s="2"/>
      <c r="W182" s="2"/>
      <c r="X182" s="2"/>
      <c r="Y182" s="2"/>
      <c r="Z182" s="2"/>
      <c r="AA182" s="2"/>
      <c r="AB182" s="2"/>
      <c r="AC182" s="2"/>
      <c r="AD182" s="2"/>
      <c r="AE182" s="2"/>
      <c r="AF182" s="2"/>
    </row>
    <row r="183" ht="15.75" customHeight="1">
      <c r="A183" s="28"/>
      <c r="B183" s="689" t="s">
        <v>19889</v>
      </c>
      <c r="C183" s="27"/>
      <c r="D183" s="39"/>
      <c r="E183" s="39"/>
      <c r="F183" s="39"/>
      <c r="G183" s="39"/>
      <c r="H183" s="39"/>
      <c r="I183" s="39"/>
      <c r="J183" s="39"/>
      <c r="K183" s="39"/>
      <c r="L183" s="39"/>
      <c r="M183" s="39"/>
      <c r="N183" s="39"/>
      <c r="O183" s="39"/>
      <c r="P183" s="39"/>
      <c r="Q183" s="39"/>
      <c r="R183" s="39"/>
      <c r="S183" s="39"/>
      <c r="T183" s="2"/>
      <c r="U183" s="2"/>
      <c r="V183" s="2"/>
      <c r="W183" s="2"/>
      <c r="X183" s="2"/>
      <c r="Y183" s="2"/>
      <c r="Z183" s="2"/>
      <c r="AA183" s="2"/>
      <c r="AB183" s="2"/>
      <c r="AC183" s="2"/>
      <c r="AD183" s="2"/>
      <c r="AE183" s="2"/>
      <c r="AF183" s="2"/>
    </row>
    <row r="184" ht="15.75" customHeight="1">
      <c r="A184" s="44"/>
      <c r="B184" s="689" t="s">
        <v>19889</v>
      </c>
      <c r="C184" s="27"/>
      <c r="D184" s="39"/>
      <c r="E184" s="39"/>
      <c r="F184" s="39"/>
      <c r="G184" s="39"/>
      <c r="H184" s="39"/>
      <c r="I184" s="39"/>
      <c r="J184" s="39"/>
      <c r="K184" s="39"/>
      <c r="L184" s="39"/>
      <c r="M184" s="39"/>
      <c r="N184" s="39"/>
      <c r="O184" s="2"/>
      <c r="P184" s="2"/>
      <c r="Q184" s="2"/>
      <c r="R184" s="2"/>
      <c r="S184" s="2"/>
      <c r="T184" s="2"/>
      <c r="U184" s="2"/>
      <c r="V184" s="2"/>
      <c r="W184" s="2"/>
      <c r="X184" s="2"/>
      <c r="Y184" s="2"/>
      <c r="Z184" s="2"/>
      <c r="AA184" s="2"/>
      <c r="AB184" s="2"/>
      <c r="AC184" s="2"/>
      <c r="AD184" s="2"/>
      <c r="AE184" s="2"/>
      <c r="AF184" s="2"/>
    </row>
    <row r="185" ht="15.75" customHeight="1">
      <c r="A185" s="18"/>
      <c r="B185" s="135">
        <v>44603.0</v>
      </c>
      <c r="C185" s="27"/>
      <c r="D185" s="27"/>
      <c r="E185" s="74"/>
      <c r="F185" s="85"/>
      <c r="G185" s="27"/>
      <c r="H185" s="27"/>
      <c r="I185" s="27"/>
      <c r="J185" s="27"/>
      <c r="K185" s="408"/>
      <c r="L185" s="408"/>
      <c r="M185" s="408"/>
      <c r="N185" s="408"/>
      <c r="O185" s="415"/>
      <c r="P185" s="415"/>
      <c r="Q185" s="415"/>
      <c r="R185" s="415"/>
      <c r="S185" s="415"/>
      <c r="T185" s="2"/>
      <c r="U185" s="2"/>
      <c r="V185" s="2"/>
      <c r="W185" s="2"/>
      <c r="X185" s="2"/>
      <c r="Y185" s="2"/>
      <c r="Z185" s="2"/>
      <c r="AA185" s="2"/>
      <c r="AB185" s="2"/>
      <c r="AC185" s="2"/>
      <c r="AD185" s="2"/>
      <c r="AE185" s="2"/>
      <c r="AF185" s="2"/>
    </row>
    <row r="186" ht="15.75" customHeight="1">
      <c r="A186" s="24" t="s">
        <v>19882</v>
      </c>
      <c r="B186" s="39"/>
      <c r="C186" s="39"/>
      <c r="D186" s="39"/>
      <c r="E186" s="39"/>
      <c r="F186" s="39"/>
      <c r="G186" s="39"/>
      <c r="H186" s="39"/>
      <c r="I186" s="39"/>
      <c r="J186" s="39"/>
      <c r="K186" s="39"/>
      <c r="L186" s="39"/>
      <c r="M186" s="39"/>
      <c r="N186" s="39"/>
      <c r="O186" s="39"/>
      <c r="P186" s="39"/>
      <c r="Q186" s="39"/>
      <c r="R186" s="39"/>
      <c r="S186" s="39"/>
      <c r="T186" s="2"/>
      <c r="U186" s="2"/>
      <c r="V186" s="2"/>
      <c r="W186" s="2"/>
      <c r="X186" s="2"/>
      <c r="Y186" s="2"/>
      <c r="Z186" s="2"/>
      <c r="AA186" s="2"/>
      <c r="AB186" s="2"/>
      <c r="AC186" s="2"/>
      <c r="AD186" s="2"/>
      <c r="AE186" s="2"/>
      <c r="AF186" s="2"/>
    </row>
    <row r="187" ht="15.75" customHeight="1">
      <c r="A187" s="28"/>
      <c r="B187" s="689" t="s">
        <v>19889</v>
      </c>
      <c r="C187" s="27"/>
      <c r="D187" s="39"/>
      <c r="E187" s="39"/>
      <c r="F187" s="74"/>
      <c r="G187" s="39"/>
      <c r="H187" s="39"/>
      <c r="I187" s="39"/>
      <c r="J187" s="39"/>
      <c r="K187" s="39"/>
      <c r="L187" s="39"/>
      <c r="M187" s="39"/>
      <c r="N187" s="39"/>
      <c r="O187" s="39"/>
      <c r="P187" s="39"/>
      <c r="Q187" s="39"/>
      <c r="R187" s="39"/>
      <c r="S187" s="39"/>
      <c r="T187" s="2"/>
      <c r="U187" s="2"/>
      <c r="V187" s="2"/>
      <c r="W187" s="2"/>
      <c r="X187" s="2"/>
      <c r="Y187" s="2"/>
      <c r="Z187" s="2"/>
      <c r="AA187" s="2"/>
      <c r="AB187" s="2"/>
      <c r="AC187" s="2"/>
      <c r="AD187" s="2"/>
      <c r="AE187" s="2"/>
      <c r="AF187" s="2"/>
    </row>
    <row r="188" ht="15.75" customHeight="1">
      <c r="A188" s="28"/>
      <c r="B188" s="689" t="s">
        <v>19889</v>
      </c>
      <c r="C188" s="27"/>
      <c r="D188" s="690" t="s">
        <v>1297</v>
      </c>
      <c r="G188" s="113"/>
      <c r="H188" s="39"/>
      <c r="I188" s="39"/>
      <c r="J188" s="39"/>
      <c r="K188" s="39"/>
      <c r="L188" s="39"/>
      <c r="M188" s="39"/>
      <c r="N188" s="39"/>
      <c r="O188" s="39"/>
      <c r="P188" s="39"/>
      <c r="Q188" s="39"/>
      <c r="R188" s="39"/>
      <c r="S188" s="39"/>
      <c r="T188" s="2"/>
      <c r="U188" s="2"/>
      <c r="V188" s="2"/>
      <c r="W188" s="2"/>
      <c r="X188" s="2"/>
      <c r="Y188" s="2"/>
      <c r="Z188" s="2"/>
      <c r="AA188" s="2"/>
      <c r="AB188" s="2"/>
      <c r="AC188" s="2"/>
      <c r="AD188" s="2"/>
      <c r="AE188" s="2"/>
      <c r="AF188" s="2"/>
    </row>
    <row r="189" ht="15.75" customHeight="1">
      <c r="A189" s="28"/>
      <c r="B189" s="689" t="s">
        <v>19889</v>
      </c>
      <c r="C189" s="27"/>
      <c r="G189" s="113"/>
      <c r="H189" s="39"/>
      <c r="I189" s="39"/>
      <c r="J189" s="39"/>
      <c r="K189" s="39"/>
      <c r="L189" s="39"/>
      <c r="M189" s="39"/>
      <c r="N189" s="39"/>
      <c r="O189" s="39"/>
      <c r="P189" s="39"/>
      <c r="Q189" s="39"/>
      <c r="R189" s="39"/>
      <c r="S189" s="39"/>
      <c r="T189" s="2"/>
      <c r="U189" s="2"/>
      <c r="V189" s="2"/>
      <c r="W189" s="2"/>
      <c r="X189" s="2"/>
      <c r="Y189" s="2"/>
      <c r="Z189" s="2"/>
      <c r="AA189" s="2"/>
      <c r="AB189" s="2"/>
      <c r="AC189" s="2"/>
      <c r="AD189" s="2"/>
      <c r="AE189" s="2"/>
      <c r="AF189" s="2"/>
    </row>
    <row r="190" ht="15.75" customHeight="1">
      <c r="A190" s="28"/>
      <c r="B190" s="689" t="s">
        <v>19889</v>
      </c>
      <c r="C190" s="27"/>
      <c r="G190" s="113"/>
      <c r="H190" s="39"/>
      <c r="I190" s="39"/>
      <c r="J190" s="39"/>
      <c r="K190" s="39"/>
      <c r="L190" s="39"/>
      <c r="M190" s="39"/>
      <c r="N190" s="39"/>
      <c r="O190" s="39"/>
      <c r="P190" s="39"/>
      <c r="Q190" s="39"/>
      <c r="R190" s="39"/>
      <c r="S190" s="39"/>
      <c r="T190" s="2"/>
      <c r="U190" s="2"/>
      <c r="V190" s="2"/>
      <c r="W190" s="2"/>
      <c r="X190" s="2"/>
      <c r="Y190" s="2"/>
      <c r="Z190" s="2"/>
      <c r="AA190" s="2"/>
      <c r="AB190" s="2"/>
      <c r="AC190" s="2"/>
      <c r="AD190" s="2"/>
      <c r="AE190" s="2"/>
      <c r="AF190" s="2"/>
    </row>
    <row r="191" ht="15.75" customHeight="1">
      <c r="A191" s="28"/>
      <c r="B191" s="689" t="s">
        <v>19889</v>
      </c>
      <c r="C191" s="27"/>
      <c r="D191" s="125"/>
      <c r="E191" s="125"/>
      <c r="F191" s="125"/>
      <c r="G191" s="115"/>
      <c r="H191" s="39"/>
      <c r="I191" s="39"/>
      <c r="J191" s="39"/>
      <c r="K191" s="39"/>
      <c r="L191" s="39"/>
      <c r="M191" s="39"/>
      <c r="N191" s="39"/>
      <c r="O191" s="39"/>
      <c r="P191" s="39"/>
      <c r="Q191" s="39"/>
      <c r="R191" s="39"/>
      <c r="S191" s="39"/>
      <c r="T191" s="2"/>
      <c r="U191" s="2"/>
      <c r="V191" s="2"/>
      <c r="W191" s="2"/>
      <c r="X191" s="2"/>
      <c r="Y191" s="2"/>
      <c r="Z191" s="2"/>
      <c r="AA191" s="2"/>
      <c r="AB191" s="2"/>
      <c r="AC191" s="2"/>
      <c r="AD191" s="2"/>
      <c r="AE191" s="2"/>
      <c r="AF191" s="2"/>
    </row>
    <row r="192" ht="15.75" customHeight="1">
      <c r="A192" s="44"/>
      <c r="B192" s="689" t="s">
        <v>19889</v>
      </c>
      <c r="C192" s="27"/>
      <c r="D192" s="39"/>
      <c r="E192" s="39"/>
      <c r="F192" s="39"/>
      <c r="G192" s="39"/>
      <c r="H192" s="39"/>
      <c r="I192" s="39"/>
      <c r="J192" s="39"/>
      <c r="K192" s="39"/>
      <c r="L192" s="39"/>
      <c r="M192" s="39"/>
      <c r="N192" s="39"/>
      <c r="O192" s="2"/>
      <c r="P192" s="2"/>
      <c r="Q192" s="2"/>
      <c r="R192" s="2"/>
      <c r="S192" s="2"/>
      <c r="T192" s="2"/>
      <c r="U192" s="2"/>
      <c r="V192" s="2"/>
      <c r="W192" s="2"/>
      <c r="X192" s="2"/>
      <c r="Y192" s="2"/>
      <c r="Z192" s="2"/>
      <c r="AA192" s="2"/>
      <c r="AB192" s="2"/>
      <c r="AC192" s="2"/>
      <c r="AD192" s="2"/>
      <c r="AE192" s="2"/>
      <c r="AF192" s="2"/>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c r="F242" s="8"/>
      <c r="G242" s="55"/>
    </row>
    <row r="243" ht="15.75" customHeight="1">
      <c r="F243" s="8"/>
      <c r="G243" s="55"/>
    </row>
    <row r="244" ht="15.75" customHeight="1">
      <c r="F244" s="8"/>
      <c r="G244" s="55"/>
    </row>
    <row r="245" ht="15.75" customHeight="1">
      <c r="F245" s="8"/>
      <c r="G245" s="55"/>
    </row>
    <row r="246" ht="15.75" customHeight="1">
      <c r="F246" s="8"/>
      <c r="G246" s="55"/>
    </row>
    <row r="247" ht="15.75" customHeight="1">
      <c r="F247" s="8"/>
      <c r="G247" s="55"/>
    </row>
    <row r="248" ht="15.75" customHeight="1">
      <c r="F248" s="8"/>
      <c r="G248" s="55"/>
    </row>
    <row r="249" ht="15.75" customHeight="1">
      <c r="F249" s="8"/>
      <c r="G249" s="55"/>
    </row>
    <row r="250" ht="15.75" customHeight="1">
      <c r="F250" s="8"/>
      <c r="G250" s="55"/>
    </row>
    <row r="251" ht="15.75" customHeight="1">
      <c r="F251" s="8"/>
      <c r="G251" s="55"/>
    </row>
    <row r="252" ht="15.75" customHeight="1">
      <c r="F252" s="8"/>
      <c r="G252" s="55"/>
    </row>
    <row r="253" ht="15.75" customHeight="1">
      <c r="F253" s="8"/>
      <c r="G253" s="55"/>
    </row>
    <row r="254" ht="15.75" customHeight="1">
      <c r="F254" s="8"/>
      <c r="G254" s="55"/>
    </row>
    <row r="255" ht="15.75" customHeight="1">
      <c r="F255" s="8"/>
      <c r="G255" s="55"/>
    </row>
    <row r="256" ht="15.75" customHeight="1">
      <c r="F256" s="8"/>
      <c r="G256" s="55"/>
    </row>
    <row r="257" ht="15.75" customHeight="1">
      <c r="F257" s="8"/>
      <c r="G257" s="55"/>
    </row>
    <row r="258" ht="15.75" customHeight="1">
      <c r="F258" s="8"/>
      <c r="G258" s="55"/>
    </row>
    <row r="259" ht="15.75" customHeight="1">
      <c r="F259" s="8"/>
      <c r="G259" s="55"/>
    </row>
    <row r="260" ht="15.75" customHeight="1">
      <c r="F260" s="8"/>
      <c r="G260" s="55"/>
    </row>
    <row r="261" ht="15.75" customHeight="1">
      <c r="F261" s="8"/>
      <c r="G261" s="55"/>
    </row>
    <row r="262" ht="15.75" customHeight="1">
      <c r="F262" s="8"/>
      <c r="G262" s="55"/>
    </row>
    <row r="263" ht="15.75" customHeight="1">
      <c r="F263" s="8"/>
      <c r="G263" s="55"/>
    </row>
    <row r="264" ht="15.75" customHeight="1">
      <c r="F264" s="8"/>
      <c r="G264" s="55"/>
    </row>
    <row r="265" ht="15.75" customHeight="1">
      <c r="F265" s="8"/>
      <c r="G265" s="55"/>
    </row>
    <row r="266" ht="15.75" customHeight="1">
      <c r="F266" s="8"/>
      <c r="G266" s="55"/>
    </row>
    <row r="267" ht="15.75" customHeight="1">
      <c r="F267" s="8"/>
      <c r="G267" s="55"/>
    </row>
    <row r="268" ht="15.75" customHeight="1">
      <c r="F268" s="8"/>
      <c r="G268" s="55"/>
    </row>
    <row r="269" ht="15.75" customHeight="1">
      <c r="F269" s="8"/>
      <c r="G269" s="55"/>
    </row>
    <row r="270" ht="15.75" customHeight="1">
      <c r="F270" s="8"/>
      <c r="G270" s="55"/>
    </row>
    <row r="271" ht="15.75" customHeight="1">
      <c r="F271" s="8"/>
      <c r="G271" s="55"/>
    </row>
    <row r="272" ht="15.75" customHeight="1">
      <c r="F272" s="8"/>
      <c r="G272" s="55"/>
    </row>
    <row r="273" ht="15.75" customHeight="1">
      <c r="F273" s="8"/>
      <c r="G273" s="55"/>
    </row>
    <row r="274" ht="15.75" customHeight="1">
      <c r="F274" s="8"/>
      <c r="G274" s="55"/>
    </row>
    <row r="275" ht="15.75" customHeight="1">
      <c r="F275" s="8"/>
      <c r="G275" s="55"/>
    </row>
    <row r="276" ht="15.75" customHeight="1">
      <c r="F276" s="8"/>
      <c r="G276" s="55"/>
    </row>
    <row r="277" ht="15.75" customHeight="1">
      <c r="F277" s="8"/>
      <c r="G277" s="55"/>
    </row>
    <row r="278" ht="15.75" customHeight="1">
      <c r="F278" s="8"/>
      <c r="G278" s="55"/>
    </row>
    <row r="279" ht="15.75" customHeight="1">
      <c r="F279" s="8"/>
      <c r="G279" s="55"/>
    </row>
    <row r="280" ht="15.75" customHeight="1">
      <c r="F280" s="8"/>
      <c r="G280" s="55"/>
    </row>
    <row r="281" ht="15.75" customHeight="1">
      <c r="F281" s="8"/>
      <c r="G281" s="55"/>
    </row>
    <row r="282" ht="15.75" customHeight="1">
      <c r="F282" s="8"/>
      <c r="G282" s="55"/>
    </row>
    <row r="283" ht="15.75" customHeight="1">
      <c r="F283" s="8"/>
      <c r="G283" s="55"/>
    </row>
    <row r="284" ht="15.75" customHeight="1">
      <c r="F284" s="8"/>
      <c r="G284" s="55"/>
    </row>
    <row r="285" ht="15.75" customHeight="1">
      <c r="F285" s="8"/>
      <c r="G285" s="55"/>
    </row>
    <row r="286" ht="15.75" customHeight="1">
      <c r="F286" s="8"/>
      <c r="G286" s="55"/>
    </row>
    <row r="287" ht="15.75" customHeight="1">
      <c r="F287" s="8"/>
      <c r="G287" s="55"/>
    </row>
    <row r="288" ht="15.75" customHeight="1">
      <c r="F288" s="8"/>
      <c r="G288" s="55"/>
    </row>
    <row r="289" ht="15.75" customHeight="1">
      <c r="F289" s="8"/>
      <c r="G289" s="55"/>
    </row>
    <row r="290" ht="15.75" customHeight="1">
      <c r="F290" s="8"/>
      <c r="G290" s="55"/>
    </row>
    <row r="291" ht="15.75" customHeight="1">
      <c r="F291" s="8"/>
      <c r="G291" s="55"/>
    </row>
    <row r="292" ht="15.75" customHeight="1">
      <c r="F292" s="8"/>
      <c r="G292" s="55"/>
    </row>
    <row r="293" ht="15.75" customHeight="1">
      <c r="F293" s="8"/>
      <c r="G293" s="55"/>
    </row>
    <row r="294" ht="15.75" customHeight="1">
      <c r="F294" s="8"/>
      <c r="G294" s="55"/>
    </row>
    <row r="295" ht="15.75" customHeight="1">
      <c r="F295" s="8"/>
      <c r="G295" s="55"/>
    </row>
    <row r="296" ht="15.75" customHeight="1">
      <c r="F296" s="8"/>
      <c r="G296" s="55"/>
    </row>
    <row r="297" ht="15.75" customHeight="1">
      <c r="F297" s="8"/>
      <c r="G297" s="55"/>
    </row>
    <row r="298" ht="15.75" customHeight="1">
      <c r="F298" s="8"/>
      <c r="G298" s="55"/>
    </row>
    <row r="299" ht="15.75" customHeight="1">
      <c r="F299" s="8"/>
      <c r="G299" s="55"/>
    </row>
    <row r="300" ht="15.75" customHeight="1">
      <c r="F300" s="8"/>
      <c r="G300" s="55"/>
    </row>
    <row r="301" ht="15.75" customHeight="1">
      <c r="F301" s="8"/>
      <c r="G301" s="55"/>
    </row>
    <row r="302" ht="15.75" customHeight="1">
      <c r="F302" s="8"/>
      <c r="G302" s="55"/>
    </row>
    <row r="303" ht="15.75" customHeight="1">
      <c r="F303" s="8"/>
      <c r="G303" s="55"/>
    </row>
    <row r="304" ht="15.75" customHeight="1">
      <c r="F304" s="8"/>
      <c r="G304" s="55"/>
    </row>
    <row r="305" ht="15.75" customHeight="1">
      <c r="F305" s="8"/>
      <c r="G305" s="55"/>
    </row>
    <row r="306" ht="15.75" customHeight="1">
      <c r="F306" s="8"/>
      <c r="G306" s="55"/>
    </row>
    <row r="307" ht="15.75" customHeight="1">
      <c r="F307" s="8"/>
      <c r="G307" s="55"/>
    </row>
    <row r="308" ht="15.75" customHeight="1">
      <c r="F308" s="8"/>
      <c r="G308" s="55"/>
    </row>
    <row r="309" ht="15.75" customHeight="1">
      <c r="F309" s="8"/>
      <c r="G309" s="55"/>
    </row>
    <row r="310" ht="15.75" customHeight="1">
      <c r="F310" s="8"/>
      <c r="G310" s="55"/>
    </row>
    <row r="311" ht="15.75" customHeight="1">
      <c r="F311" s="8"/>
      <c r="G311" s="55"/>
    </row>
    <row r="312" ht="15.75" customHeight="1">
      <c r="F312" s="8"/>
      <c r="G312" s="55"/>
    </row>
    <row r="313" ht="15.75" customHeight="1">
      <c r="F313" s="8"/>
      <c r="G313" s="55"/>
    </row>
    <row r="314" ht="15.75" customHeight="1">
      <c r="F314" s="8"/>
      <c r="G314" s="55"/>
    </row>
    <row r="315" ht="15.75" customHeight="1">
      <c r="F315" s="8"/>
      <c r="G315" s="55"/>
    </row>
    <row r="316" ht="15.75" customHeight="1">
      <c r="F316" s="8"/>
      <c r="G316" s="55"/>
    </row>
    <row r="317" ht="15.75" customHeight="1">
      <c r="F317" s="8"/>
      <c r="G317" s="55"/>
    </row>
    <row r="318" ht="15.75" customHeight="1">
      <c r="F318" s="8"/>
      <c r="G318" s="55"/>
    </row>
    <row r="319" ht="15.75" customHeight="1">
      <c r="F319" s="8"/>
      <c r="G319" s="55"/>
    </row>
    <row r="320" ht="15.75" customHeight="1">
      <c r="F320" s="8"/>
      <c r="G320" s="55"/>
    </row>
    <row r="321" ht="15.75" customHeight="1">
      <c r="F321" s="8"/>
      <c r="G321" s="55"/>
    </row>
    <row r="322" ht="15.75" customHeight="1">
      <c r="F322" s="8"/>
      <c r="G322" s="55"/>
    </row>
    <row r="323" ht="15.75" customHeight="1">
      <c r="F323" s="8"/>
      <c r="G323" s="55"/>
    </row>
    <row r="324" ht="15.75" customHeight="1">
      <c r="F324" s="8"/>
      <c r="G324" s="55"/>
    </row>
    <row r="325" ht="15.75" customHeight="1">
      <c r="F325" s="8"/>
      <c r="G325" s="55"/>
    </row>
    <row r="326" ht="15.75" customHeight="1">
      <c r="F326" s="8"/>
      <c r="G326" s="55"/>
    </row>
    <row r="327" ht="15.75" customHeight="1">
      <c r="F327" s="8"/>
      <c r="G327" s="55"/>
    </row>
    <row r="328" ht="15.75" customHeight="1">
      <c r="F328" s="8"/>
      <c r="G328" s="55"/>
    </row>
    <row r="329" ht="15.75" customHeight="1">
      <c r="F329" s="8"/>
      <c r="G329" s="55"/>
    </row>
    <row r="330" ht="15.75" customHeight="1">
      <c r="F330" s="8"/>
      <c r="G330" s="55"/>
    </row>
    <row r="331" ht="15.75" customHeight="1">
      <c r="F331" s="8"/>
      <c r="G331" s="55"/>
    </row>
    <row r="332" ht="15.75" customHeight="1">
      <c r="F332" s="8"/>
      <c r="G332" s="55"/>
    </row>
    <row r="333" ht="15.75" customHeight="1">
      <c r="F333" s="8"/>
      <c r="G333" s="55"/>
    </row>
    <row r="334" ht="15.75" customHeight="1">
      <c r="F334" s="8"/>
      <c r="G334" s="55"/>
    </row>
    <row r="335" ht="15.75" customHeight="1">
      <c r="F335" s="8"/>
      <c r="G335" s="55"/>
    </row>
    <row r="336" ht="15.75" customHeight="1">
      <c r="F336" s="8"/>
      <c r="G336" s="55"/>
    </row>
    <row r="337" ht="15.75" customHeight="1">
      <c r="F337" s="8"/>
      <c r="G337" s="55"/>
    </row>
    <row r="338" ht="15.75" customHeight="1">
      <c r="F338" s="8"/>
      <c r="G338" s="55"/>
    </row>
    <row r="339" ht="15.75" customHeight="1">
      <c r="F339" s="8"/>
      <c r="G339" s="55"/>
    </row>
    <row r="340" ht="15.75" customHeight="1">
      <c r="F340" s="8"/>
      <c r="G340" s="55"/>
    </row>
    <row r="341" ht="15.75" customHeight="1">
      <c r="F341" s="8"/>
      <c r="G341" s="55"/>
    </row>
    <row r="342" ht="15.75" customHeight="1">
      <c r="F342" s="8"/>
      <c r="G342" s="55"/>
    </row>
    <row r="343" ht="15.75" customHeight="1">
      <c r="F343" s="8"/>
      <c r="G343" s="55"/>
    </row>
    <row r="344" ht="15.75" customHeight="1">
      <c r="F344" s="8"/>
      <c r="G344" s="55"/>
    </row>
    <row r="345" ht="15.75" customHeight="1">
      <c r="F345" s="8"/>
      <c r="G345" s="55"/>
    </row>
    <row r="346" ht="15.75" customHeight="1">
      <c r="F346" s="8"/>
      <c r="G346" s="55"/>
    </row>
    <row r="347" ht="15.75" customHeight="1">
      <c r="F347" s="8"/>
      <c r="G347" s="55"/>
    </row>
    <row r="348" ht="15.75" customHeight="1">
      <c r="F348" s="8"/>
      <c r="G348" s="55"/>
    </row>
    <row r="349" ht="15.75" customHeight="1">
      <c r="F349" s="8"/>
      <c r="G349" s="55"/>
    </row>
    <row r="350" ht="15.75" customHeight="1">
      <c r="F350" s="8"/>
      <c r="G350" s="55"/>
    </row>
    <row r="351" ht="15.75" customHeight="1">
      <c r="F351" s="8"/>
      <c r="G351" s="55"/>
    </row>
    <row r="352" ht="15.75" customHeight="1">
      <c r="F352" s="8"/>
      <c r="G352" s="55"/>
    </row>
    <row r="353" ht="15.75" customHeight="1">
      <c r="F353" s="8"/>
      <c r="G353" s="55"/>
    </row>
    <row r="354" ht="15.75" customHeight="1">
      <c r="F354" s="8"/>
      <c r="G354" s="55"/>
    </row>
    <row r="355" ht="15.75" customHeight="1">
      <c r="F355" s="8"/>
      <c r="G355" s="55"/>
    </row>
    <row r="356" ht="15.75" customHeight="1">
      <c r="F356" s="8"/>
      <c r="G356" s="55"/>
    </row>
    <row r="357" ht="15.75" customHeight="1">
      <c r="F357" s="8"/>
      <c r="G357" s="55"/>
    </row>
    <row r="358" ht="15.75" customHeight="1">
      <c r="F358" s="8"/>
      <c r="G358" s="55"/>
    </row>
    <row r="359" ht="15.75" customHeight="1">
      <c r="F359" s="8"/>
      <c r="G359" s="55"/>
    </row>
    <row r="360" ht="15.75" customHeight="1">
      <c r="F360" s="8"/>
      <c r="G360" s="55"/>
    </row>
    <row r="361" ht="15.75" customHeight="1">
      <c r="F361" s="8"/>
      <c r="G361" s="55"/>
    </row>
    <row r="362" ht="15.75" customHeight="1">
      <c r="F362" s="8"/>
      <c r="G362" s="55"/>
    </row>
    <row r="363" ht="15.75" customHeight="1">
      <c r="F363" s="8"/>
      <c r="G363" s="55"/>
    </row>
    <row r="364" ht="15.75" customHeight="1">
      <c r="F364" s="8"/>
      <c r="G364" s="55"/>
    </row>
    <row r="365" ht="15.75" customHeight="1">
      <c r="F365" s="8"/>
      <c r="G365" s="55"/>
    </row>
    <row r="366" ht="15.75" customHeight="1">
      <c r="F366" s="8"/>
      <c r="G366" s="55"/>
    </row>
    <row r="367" ht="15.75" customHeight="1">
      <c r="F367" s="8"/>
      <c r="G367" s="55"/>
    </row>
    <row r="368" ht="15.75" customHeight="1">
      <c r="F368" s="8"/>
      <c r="G368" s="55"/>
    </row>
    <row r="369" ht="15.75" customHeight="1">
      <c r="F369" s="8"/>
      <c r="G369" s="55"/>
    </row>
    <row r="370" ht="15.75" customHeight="1">
      <c r="F370" s="8"/>
      <c r="G370" s="55"/>
    </row>
    <row r="371" ht="15.75" customHeight="1">
      <c r="F371" s="8"/>
      <c r="G371" s="55"/>
    </row>
    <row r="372" ht="15.75" customHeight="1">
      <c r="F372" s="8"/>
      <c r="G372" s="55"/>
    </row>
    <row r="373" ht="15.75" customHeight="1">
      <c r="F373" s="8"/>
      <c r="G373" s="55"/>
    </row>
    <row r="374" ht="15.75" customHeight="1">
      <c r="F374" s="8"/>
      <c r="G374" s="55"/>
    </row>
    <row r="375" ht="15.75" customHeight="1">
      <c r="F375" s="8"/>
      <c r="G375" s="55"/>
    </row>
    <row r="376" ht="15.75" customHeight="1">
      <c r="F376" s="8"/>
      <c r="G376" s="55"/>
    </row>
    <row r="377" ht="15.75" customHeight="1">
      <c r="F377" s="8"/>
      <c r="G377" s="55"/>
    </row>
    <row r="378" ht="15.75" customHeight="1">
      <c r="F378" s="8"/>
      <c r="G378" s="55"/>
    </row>
    <row r="379" ht="15.75" customHeight="1">
      <c r="F379" s="8"/>
      <c r="G379" s="55"/>
    </row>
    <row r="380" ht="15.75" customHeight="1">
      <c r="F380" s="8"/>
      <c r="G380" s="55"/>
    </row>
    <row r="381" ht="15.75" customHeight="1">
      <c r="F381" s="8"/>
      <c r="G381" s="55"/>
    </row>
    <row r="382" ht="15.75" customHeight="1">
      <c r="F382" s="8"/>
      <c r="G382" s="55"/>
    </row>
    <row r="383" ht="15.75" customHeight="1">
      <c r="F383" s="8"/>
      <c r="G383" s="55"/>
    </row>
    <row r="384" ht="15.75" customHeight="1">
      <c r="F384" s="8"/>
      <c r="G384" s="55"/>
    </row>
    <row r="385" ht="15.75" customHeight="1">
      <c r="F385" s="8"/>
      <c r="G385" s="55"/>
    </row>
    <row r="386" ht="15.75" customHeight="1">
      <c r="F386" s="8"/>
      <c r="G386" s="55"/>
    </row>
    <row r="387" ht="15.75" customHeight="1">
      <c r="F387" s="8"/>
      <c r="G387" s="55"/>
    </row>
    <row r="388" ht="15.75" customHeight="1">
      <c r="F388" s="8"/>
      <c r="G388" s="55"/>
    </row>
    <row r="389" ht="15.75" customHeight="1">
      <c r="F389" s="8"/>
      <c r="G389" s="55"/>
    </row>
    <row r="390" ht="15.75" customHeight="1">
      <c r="F390" s="8"/>
      <c r="G390" s="55"/>
    </row>
    <row r="391" ht="15.75" customHeight="1">
      <c r="F391" s="8"/>
      <c r="G391" s="55"/>
    </row>
    <row r="392" ht="15.75" customHeight="1">
      <c r="F392" s="8"/>
      <c r="G392" s="55"/>
    </row>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D2:K2"/>
    <mergeCell ref="A3:A8"/>
    <mergeCell ref="D9:K9"/>
    <mergeCell ref="A10:A15"/>
    <mergeCell ref="D16:K16"/>
    <mergeCell ref="A17:A22"/>
    <mergeCell ref="D23:K23"/>
    <mergeCell ref="A24:A29"/>
    <mergeCell ref="A31:A37"/>
    <mergeCell ref="A39:A45"/>
    <mergeCell ref="A47:A52"/>
    <mergeCell ref="A55:A60"/>
    <mergeCell ref="A64:A69"/>
    <mergeCell ref="D67:F68"/>
    <mergeCell ref="A71:A76"/>
    <mergeCell ref="A78:A83"/>
    <mergeCell ref="A85:A89"/>
    <mergeCell ref="A91:A96"/>
    <mergeCell ref="D92:G94"/>
    <mergeCell ref="A98:A103"/>
    <mergeCell ref="D99:F101"/>
    <mergeCell ref="A105:A110"/>
    <mergeCell ref="A112:A117"/>
    <mergeCell ref="D115:G117"/>
    <mergeCell ref="A119:A124"/>
    <mergeCell ref="A126:A131"/>
    <mergeCell ref="A133:A138"/>
    <mergeCell ref="A140:A144"/>
    <mergeCell ref="D179:G182"/>
    <mergeCell ref="D188:G191"/>
    <mergeCell ref="A146:A151"/>
    <mergeCell ref="A153:A160"/>
    <mergeCell ref="D161:G161"/>
    <mergeCell ref="A162:A168"/>
    <mergeCell ref="A170:A176"/>
    <mergeCell ref="A178:A184"/>
    <mergeCell ref="A186:A192"/>
  </mergeCells>
  <dataValidations>
    <dataValidation type="list" allowBlank="1" showErrorMessage="1" sqref="C2:C56 C58:C60 C62:C113 C115 C117:C144 C146:C147 C149 C151 C153:C154 C160 C162:C168 C170:C175 C179:C184 C187:C192">
      <formula1>'Durum Parametreler'!$H$2:$H$28</formula1>
    </dataValidation>
    <dataValidation type="list" allowBlank="1" showErrorMessage="1" sqref="C148 C150">
      <formula1>'Durum Parametreler'!$L$2:$L$44</formula1>
    </dataValidation>
  </dataValidation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21700</v>
      </c>
      <c r="B2" s="211" t="s">
        <v>21701</v>
      </c>
      <c r="C2" s="212" t="s">
        <v>2909</v>
      </c>
      <c r="D2" s="211" t="s">
        <v>1507</v>
      </c>
      <c r="E2" s="213">
        <v>57.0</v>
      </c>
      <c r="F2" s="211"/>
      <c r="G2" s="213">
        <v>0.0</v>
      </c>
      <c r="H2" s="213">
        <v>91.0</v>
      </c>
      <c r="I2" s="213">
        <v>91.0</v>
      </c>
      <c r="J2" s="214">
        <v>0.0</v>
      </c>
      <c r="K2" s="211" t="s">
        <v>21702</v>
      </c>
      <c r="L2" s="211">
        <v>5.321539926E9</v>
      </c>
      <c r="M2" s="211" t="s">
        <v>1350</v>
      </c>
      <c r="N2" s="211" t="s">
        <v>1667</v>
      </c>
      <c r="O2" s="211" t="s">
        <v>21703</v>
      </c>
      <c r="P2" s="211" t="s">
        <v>2137</v>
      </c>
      <c r="Q2" s="230">
        <f>COUNTIF('Hedef Liste Uşak'!A:A,A2)</f>
        <v>1</v>
      </c>
    </row>
    <row r="3" ht="15.75" hidden="1" customHeight="1">
      <c r="A3" s="211" t="s">
        <v>21704</v>
      </c>
      <c r="B3" s="211" t="s">
        <v>21705</v>
      </c>
      <c r="C3" s="212" t="s">
        <v>2897</v>
      </c>
      <c r="D3" s="211" t="s">
        <v>1378</v>
      </c>
      <c r="E3" s="213">
        <v>1701.0</v>
      </c>
      <c r="F3" s="213">
        <v>55.0</v>
      </c>
      <c r="G3" s="213">
        <v>0.0</v>
      </c>
      <c r="H3" s="213">
        <v>61.0</v>
      </c>
      <c r="I3" s="213">
        <v>61.0</v>
      </c>
      <c r="J3" s="214">
        <v>0.0</v>
      </c>
      <c r="K3" s="211" t="s">
        <v>21706</v>
      </c>
      <c r="L3" s="211">
        <v>2.7622777E9</v>
      </c>
      <c r="M3" s="211" t="s">
        <v>1350</v>
      </c>
      <c r="N3" s="211" t="s">
        <v>11243</v>
      </c>
      <c r="O3" s="211" t="s">
        <v>21707</v>
      </c>
      <c r="P3" s="211" t="s">
        <v>2137</v>
      </c>
      <c r="Q3" s="230">
        <f>COUNTIF('Hedef Liste Uşak'!A:A,A3)</f>
        <v>1</v>
      </c>
    </row>
    <row r="4" ht="15.75" hidden="1" customHeight="1">
      <c r="A4" s="211" t="s">
        <v>21708</v>
      </c>
      <c r="B4" s="211" t="s">
        <v>21709</v>
      </c>
      <c r="C4" s="212" t="s">
        <v>2909</v>
      </c>
      <c r="D4" s="211" t="s">
        <v>1348</v>
      </c>
      <c r="E4" s="213">
        <v>162.0</v>
      </c>
      <c r="F4" s="211"/>
      <c r="G4" s="213">
        <v>0.0</v>
      </c>
      <c r="H4" s="213">
        <v>84.0</v>
      </c>
      <c r="I4" s="213">
        <v>84.0</v>
      </c>
      <c r="J4" s="214">
        <v>0.0</v>
      </c>
      <c r="K4" s="211" t="s">
        <v>21710</v>
      </c>
      <c r="L4" s="211">
        <v>2.762236554E9</v>
      </c>
      <c r="M4" s="211" t="s">
        <v>1350</v>
      </c>
      <c r="N4" s="211" t="s">
        <v>21711</v>
      </c>
      <c r="O4" s="211" t="s">
        <v>21712</v>
      </c>
      <c r="P4" s="211" t="s">
        <v>2137</v>
      </c>
      <c r="Q4" s="230">
        <f>COUNTIF('Hedef Liste Uşak'!A:A,A4)</f>
        <v>1</v>
      </c>
    </row>
    <row r="5" ht="15.75" hidden="1" customHeight="1">
      <c r="A5" s="211" t="s">
        <v>21713</v>
      </c>
      <c r="B5" s="211" t="s">
        <v>21714</v>
      </c>
      <c r="C5" s="212" t="s">
        <v>2897</v>
      </c>
      <c r="D5" s="211" t="s">
        <v>1385</v>
      </c>
      <c r="E5" s="213">
        <v>5061.0</v>
      </c>
      <c r="F5" s="213">
        <v>146.0</v>
      </c>
      <c r="G5" s="213">
        <v>0.0</v>
      </c>
      <c r="H5" s="213">
        <v>59.0</v>
      </c>
      <c r="I5" s="213">
        <v>59.0</v>
      </c>
      <c r="J5" s="214">
        <v>0.0</v>
      </c>
      <c r="K5" s="211" t="s">
        <v>21715</v>
      </c>
      <c r="L5" s="211">
        <v>5.067942477E9</v>
      </c>
      <c r="M5" s="211" t="s">
        <v>1350</v>
      </c>
      <c r="N5" s="211" t="s">
        <v>11243</v>
      </c>
      <c r="O5" s="211" t="s">
        <v>21716</v>
      </c>
      <c r="P5" s="211" t="s">
        <v>2137</v>
      </c>
      <c r="Q5" s="230">
        <f>COUNTIF('Hedef Liste Uşak'!A:A,A5)</f>
        <v>1</v>
      </c>
    </row>
    <row r="6" ht="15.75" hidden="1" customHeight="1">
      <c r="A6" s="211" t="s">
        <v>21717</v>
      </c>
      <c r="B6" s="211" t="s">
        <v>21718</v>
      </c>
      <c r="C6" s="212" t="s">
        <v>2897</v>
      </c>
      <c r="D6" s="211" t="s">
        <v>1385</v>
      </c>
      <c r="E6" s="213">
        <v>617.0</v>
      </c>
      <c r="F6" s="213">
        <v>4.0</v>
      </c>
      <c r="G6" s="213">
        <v>0.0</v>
      </c>
      <c r="H6" s="213">
        <v>79.0</v>
      </c>
      <c r="I6" s="213">
        <v>79.0</v>
      </c>
      <c r="J6" s="214">
        <v>0.0</v>
      </c>
      <c r="K6" s="211" t="s">
        <v>21719</v>
      </c>
      <c r="L6" s="211">
        <v>5.462341165E9</v>
      </c>
      <c r="M6" s="211" t="s">
        <v>1350</v>
      </c>
      <c r="N6" s="211" t="s">
        <v>1667</v>
      </c>
      <c r="O6" s="211" t="s">
        <v>21720</v>
      </c>
      <c r="P6" s="211" t="s">
        <v>2137</v>
      </c>
      <c r="Q6" s="230">
        <f>COUNTIF('Hedef Liste Uşak'!A:A,A6)</f>
        <v>1</v>
      </c>
    </row>
    <row r="7" ht="15.75" hidden="1" customHeight="1">
      <c r="A7" s="211" t="s">
        <v>20977</v>
      </c>
      <c r="B7" s="211" t="s">
        <v>20978</v>
      </c>
      <c r="C7" s="212" t="s">
        <v>2897</v>
      </c>
      <c r="D7" s="211" t="s">
        <v>1356</v>
      </c>
      <c r="E7" s="213">
        <v>3065.0</v>
      </c>
      <c r="F7" s="213">
        <v>129.0</v>
      </c>
      <c r="G7" s="213">
        <v>8.0</v>
      </c>
      <c r="H7" s="213">
        <v>6.0</v>
      </c>
      <c r="I7" s="213">
        <v>14.0</v>
      </c>
      <c r="J7" s="214">
        <v>0.57</v>
      </c>
      <c r="K7" s="211" t="s">
        <v>21721</v>
      </c>
      <c r="L7" s="211">
        <v>2.762232017E9</v>
      </c>
      <c r="M7" s="211" t="s">
        <v>1350</v>
      </c>
      <c r="N7" s="211" t="s">
        <v>11243</v>
      </c>
      <c r="O7" s="211" t="s">
        <v>20981</v>
      </c>
      <c r="P7" s="211" t="s">
        <v>2137</v>
      </c>
      <c r="Q7" s="230">
        <f>COUNTIF('Hedef Liste Uşak'!A:A,A7)</f>
        <v>1</v>
      </c>
    </row>
    <row r="8" ht="15.75" hidden="1" customHeight="1">
      <c r="A8" s="211" t="s">
        <v>21722</v>
      </c>
      <c r="B8" s="211" t="s">
        <v>21723</v>
      </c>
      <c r="C8" s="212" t="s">
        <v>2897</v>
      </c>
      <c r="D8" s="211" t="s">
        <v>1356</v>
      </c>
      <c r="E8" s="213">
        <v>753.0</v>
      </c>
      <c r="F8" s="213">
        <v>24.0</v>
      </c>
      <c r="G8" s="213">
        <v>0.0</v>
      </c>
      <c r="H8" s="213">
        <v>27.0</v>
      </c>
      <c r="I8" s="213">
        <v>27.0</v>
      </c>
      <c r="J8" s="214">
        <v>0.0</v>
      </c>
      <c r="K8" s="211" t="s">
        <v>21724</v>
      </c>
      <c r="L8" s="211">
        <v>5.366780064E9</v>
      </c>
      <c r="M8" s="211" t="s">
        <v>1350</v>
      </c>
      <c r="N8" s="211" t="s">
        <v>21725</v>
      </c>
      <c r="O8" s="211" t="s">
        <v>21726</v>
      </c>
      <c r="P8" s="211" t="s">
        <v>2137</v>
      </c>
      <c r="Q8" s="230">
        <f>COUNTIF('Hedef Liste Uşak'!A:A,A8)</f>
        <v>1</v>
      </c>
    </row>
    <row r="9" ht="15.75" hidden="1" customHeight="1">
      <c r="A9" s="211" t="s">
        <v>21727</v>
      </c>
      <c r="B9" s="211" t="s">
        <v>21728</v>
      </c>
      <c r="C9" s="212" t="s">
        <v>2897</v>
      </c>
      <c r="D9" s="211" t="s">
        <v>1378</v>
      </c>
      <c r="E9" s="213">
        <v>930.0</v>
      </c>
      <c r="F9" s="213">
        <v>21.0</v>
      </c>
      <c r="G9" s="213">
        <v>0.0</v>
      </c>
      <c r="H9" s="213">
        <v>39.0</v>
      </c>
      <c r="I9" s="213">
        <v>39.0</v>
      </c>
      <c r="J9" s="214">
        <v>0.0</v>
      </c>
      <c r="K9" s="211" t="s">
        <v>21729</v>
      </c>
      <c r="L9" s="211">
        <v>2.763333307E9</v>
      </c>
      <c r="M9" s="211" t="s">
        <v>1350</v>
      </c>
      <c r="N9" s="211" t="s">
        <v>12338</v>
      </c>
      <c r="O9" s="211" t="s">
        <v>21730</v>
      </c>
      <c r="P9" s="211" t="s">
        <v>2137</v>
      </c>
      <c r="Q9" s="230">
        <f>COUNTIF('Hedef Liste Uşak'!A:A,A9)</f>
        <v>1</v>
      </c>
    </row>
    <row r="10" ht="15.75" hidden="1" customHeight="1">
      <c r="A10" s="211" t="s">
        <v>20991</v>
      </c>
      <c r="B10" s="211" t="s">
        <v>21731</v>
      </c>
      <c r="C10" s="212" t="s">
        <v>2897</v>
      </c>
      <c r="D10" s="211" t="s">
        <v>1370</v>
      </c>
      <c r="E10" s="213">
        <v>6165.0</v>
      </c>
      <c r="F10" s="213">
        <v>153.0</v>
      </c>
      <c r="G10" s="213">
        <v>11.0</v>
      </c>
      <c r="H10" s="213">
        <v>55.0</v>
      </c>
      <c r="I10" s="213">
        <v>66.0</v>
      </c>
      <c r="J10" s="214">
        <v>0.17</v>
      </c>
      <c r="K10" s="211" t="s">
        <v>21732</v>
      </c>
      <c r="L10" s="211">
        <v>2.762236397E9</v>
      </c>
      <c r="M10" s="211" t="s">
        <v>1350</v>
      </c>
      <c r="N10" s="211" t="s">
        <v>21725</v>
      </c>
      <c r="O10" s="211" t="s">
        <v>20995</v>
      </c>
      <c r="P10" s="211" t="s">
        <v>2137</v>
      </c>
      <c r="Q10" s="230">
        <f>COUNTIF('Hedef Liste Uşak'!A:A,A10)</f>
        <v>1</v>
      </c>
    </row>
    <row r="11" ht="15.75" hidden="1" customHeight="1">
      <c r="A11" s="211" t="s">
        <v>21733</v>
      </c>
      <c r="B11" s="211" t="s">
        <v>21734</v>
      </c>
      <c r="C11" s="212" t="s">
        <v>2897</v>
      </c>
      <c r="D11" s="211" t="s">
        <v>1577</v>
      </c>
      <c r="E11" s="213">
        <v>2787.0</v>
      </c>
      <c r="F11" s="213">
        <v>94.0</v>
      </c>
      <c r="G11" s="213">
        <v>100.0</v>
      </c>
      <c r="H11" s="213">
        <v>3.0</v>
      </c>
      <c r="I11" s="213">
        <v>103.0</v>
      </c>
      <c r="J11" s="214">
        <v>0.97</v>
      </c>
      <c r="K11" s="211" t="s">
        <v>2311</v>
      </c>
      <c r="L11" s="211">
        <v>2.762275773E9</v>
      </c>
      <c r="M11" s="211" t="s">
        <v>1350</v>
      </c>
      <c r="N11" s="211" t="s">
        <v>1667</v>
      </c>
      <c r="O11" s="211" t="s">
        <v>21735</v>
      </c>
      <c r="P11" s="211" t="s">
        <v>2165</v>
      </c>
      <c r="Q11" s="230">
        <f>COUNTIF('Hedef Liste Uşak'!A:A,A11)</f>
        <v>0</v>
      </c>
    </row>
    <row r="12" ht="15.75" hidden="1" customHeight="1">
      <c r="A12" s="211" t="s">
        <v>20917</v>
      </c>
      <c r="B12" s="211" t="s">
        <v>20918</v>
      </c>
      <c r="C12" s="212" t="s">
        <v>2909</v>
      </c>
      <c r="D12" s="211" t="s">
        <v>1378</v>
      </c>
      <c r="E12" s="213">
        <v>7.0</v>
      </c>
      <c r="F12" s="211"/>
      <c r="G12" s="213">
        <v>0.0</v>
      </c>
      <c r="H12" s="213">
        <v>12.0</v>
      </c>
      <c r="I12" s="213">
        <v>12.0</v>
      </c>
      <c r="J12" s="214">
        <v>0.0</v>
      </c>
      <c r="K12" s="211" t="s">
        <v>21736</v>
      </c>
      <c r="L12" s="211">
        <v>5.530849222E9</v>
      </c>
      <c r="M12" s="211" t="s">
        <v>1350</v>
      </c>
      <c r="N12" s="211" t="s">
        <v>21711</v>
      </c>
      <c r="O12" s="211" t="s">
        <v>20921</v>
      </c>
      <c r="P12" s="211" t="s">
        <v>2137</v>
      </c>
      <c r="Q12" s="230">
        <f>COUNTIF('Hedef Liste Uşak'!A:A,A12)</f>
        <v>1</v>
      </c>
    </row>
    <row r="13" ht="15.75" hidden="1" customHeight="1">
      <c r="A13" s="211" t="s">
        <v>20892</v>
      </c>
      <c r="B13" s="211" t="s">
        <v>21737</v>
      </c>
      <c r="C13" s="212" t="s">
        <v>2897</v>
      </c>
      <c r="D13" s="211" t="s">
        <v>1370</v>
      </c>
      <c r="E13" s="213">
        <v>4705.0</v>
      </c>
      <c r="F13" s="213">
        <v>256.0</v>
      </c>
      <c r="G13" s="213">
        <v>5.0</v>
      </c>
      <c r="H13" s="213">
        <v>6.0</v>
      </c>
      <c r="I13" s="213">
        <v>11.0</v>
      </c>
      <c r="J13" s="214">
        <v>0.45</v>
      </c>
      <c r="K13" s="211" t="s">
        <v>21738</v>
      </c>
      <c r="L13" s="211">
        <v>2.762245892E9</v>
      </c>
      <c r="M13" s="211" t="s">
        <v>1350</v>
      </c>
      <c r="N13" s="211" t="s">
        <v>21725</v>
      </c>
      <c r="O13" s="211" t="s">
        <v>20896</v>
      </c>
      <c r="P13" s="211" t="s">
        <v>2137</v>
      </c>
      <c r="Q13" s="230">
        <f>COUNTIF('Hedef Liste Uşak'!A:A,A13)</f>
        <v>1</v>
      </c>
    </row>
    <row r="14" ht="15.75" hidden="1" customHeight="1">
      <c r="A14" s="211" t="s">
        <v>20996</v>
      </c>
      <c r="B14" s="211" t="s">
        <v>20997</v>
      </c>
      <c r="C14" s="212" t="s">
        <v>2909</v>
      </c>
      <c r="D14" s="211" t="s">
        <v>1577</v>
      </c>
      <c r="E14" s="213">
        <v>915.0</v>
      </c>
      <c r="F14" s="211"/>
      <c r="G14" s="213">
        <v>9.0</v>
      </c>
      <c r="H14" s="213">
        <v>46.0</v>
      </c>
      <c r="I14" s="213">
        <v>55.0</v>
      </c>
      <c r="J14" s="214">
        <v>0.16</v>
      </c>
      <c r="K14" s="211" t="s">
        <v>21739</v>
      </c>
      <c r="L14" s="211">
        <v>2.762233535E9</v>
      </c>
      <c r="M14" s="211" t="s">
        <v>1350</v>
      </c>
      <c r="N14" s="211" t="s">
        <v>11243</v>
      </c>
      <c r="O14" s="211" t="s">
        <v>20999</v>
      </c>
      <c r="P14" s="211" t="s">
        <v>2137</v>
      </c>
      <c r="Q14" s="230">
        <f>COUNTIF('Hedef Liste Uşak'!A:A,A14)</f>
        <v>1</v>
      </c>
    </row>
    <row r="15" ht="15.75" hidden="1" customHeight="1">
      <c r="A15" s="211" t="s">
        <v>21409</v>
      </c>
      <c r="B15" s="211" t="s">
        <v>21410</v>
      </c>
      <c r="C15" s="212" t="s">
        <v>2897</v>
      </c>
      <c r="D15" s="211" t="s">
        <v>1443</v>
      </c>
      <c r="E15" s="213">
        <v>150.0</v>
      </c>
      <c r="F15" s="213">
        <v>63.0</v>
      </c>
      <c r="G15" s="213">
        <v>13.0</v>
      </c>
      <c r="H15" s="213">
        <v>21.0</v>
      </c>
      <c r="I15" s="213">
        <v>34.0</v>
      </c>
      <c r="J15" s="214">
        <v>0.38</v>
      </c>
      <c r="K15" s="211" t="s">
        <v>21740</v>
      </c>
      <c r="L15" s="211">
        <v>5.551466401E9</v>
      </c>
      <c r="M15" s="211" t="s">
        <v>1350</v>
      </c>
      <c r="N15" s="211" t="s">
        <v>1667</v>
      </c>
      <c r="O15" s="211" t="s">
        <v>21412</v>
      </c>
      <c r="P15" s="211" t="s">
        <v>2137</v>
      </c>
      <c r="Q15" s="230">
        <f>COUNTIF('Hedef Liste Uşak'!A:A,A15)</f>
        <v>1</v>
      </c>
    </row>
    <row r="16" ht="15.75" hidden="1" customHeight="1">
      <c r="A16" s="211" t="s">
        <v>21741</v>
      </c>
      <c r="B16" s="211" t="s">
        <v>21742</v>
      </c>
      <c r="C16" s="212" t="s">
        <v>2897</v>
      </c>
      <c r="D16" s="211" t="s">
        <v>1385</v>
      </c>
      <c r="E16" s="213">
        <v>72.0</v>
      </c>
      <c r="F16" s="213">
        <v>2.0</v>
      </c>
      <c r="G16" s="213">
        <v>0.0</v>
      </c>
      <c r="H16" s="213">
        <v>41.0</v>
      </c>
      <c r="I16" s="213">
        <v>41.0</v>
      </c>
      <c r="J16" s="214">
        <v>0.0</v>
      </c>
      <c r="K16" s="211" t="s">
        <v>21743</v>
      </c>
      <c r="L16" s="211">
        <v>5.32695984E9</v>
      </c>
      <c r="M16" s="211" t="s">
        <v>1350</v>
      </c>
      <c r="N16" s="211" t="s">
        <v>12338</v>
      </c>
      <c r="O16" s="211" t="s">
        <v>21744</v>
      </c>
      <c r="P16" s="211" t="s">
        <v>2137</v>
      </c>
      <c r="Q16" s="230">
        <f>COUNTIF('Hedef Liste Uşak'!A:A,A16)</f>
        <v>1</v>
      </c>
    </row>
    <row r="17" ht="15.75" hidden="1" customHeight="1">
      <c r="A17" s="211" t="s">
        <v>21745</v>
      </c>
      <c r="B17" s="211" t="s">
        <v>21746</v>
      </c>
      <c r="C17" s="212" t="s">
        <v>2897</v>
      </c>
      <c r="D17" s="211" t="s">
        <v>1443</v>
      </c>
      <c r="E17" s="213">
        <v>1094.0</v>
      </c>
      <c r="F17" s="213">
        <v>23.0</v>
      </c>
      <c r="G17" s="213">
        <v>0.0</v>
      </c>
      <c r="H17" s="213">
        <v>43.0</v>
      </c>
      <c r="I17" s="213">
        <v>43.0</v>
      </c>
      <c r="J17" s="214">
        <v>0.0</v>
      </c>
      <c r="K17" s="211" t="s">
        <v>21747</v>
      </c>
      <c r="L17" s="211">
        <v>2.762152969E9</v>
      </c>
      <c r="M17" s="211" t="s">
        <v>1350</v>
      </c>
      <c r="N17" s="211" t="s">
        <v>21725</v>
      </c>
      <c r="O17" s="211" t="s">
        <v>21748</v>
      </c>
      <c r="P17" s="211" t="s">
        <v>2137</v>
      </c>
      <c r="Q17" s="230">
        <f>COUNTIF('Hedef Liste Uşak'!A:A,A17)</f>
        <v>1</v>
      </c>
    </row>
    <row r="18" ht="15.75" hidden="1" customHeight="1">
      <c r="A18" s="211" t="s">
        <v>20944</v>
      </c>
      <c r="B18" s="211" t="s">
        <v>20945</v>
      </c>
      <c r="C18" s="212" t="s">
        <v>2897</v>
      </c>
      <c r="D18" s="211" t="s">
        <v>1378</v>
      </c>
      <c r="E18" s="213">
        <v>1170.0</v>
      </c>
      <c r="F18" s="213">
        <v>50.0</v>
      </c>
      <c r="G18" s="213">
        <v>0.0</v>
      </c>
      <c r="H18" s="213">
        <v>21.0</v>
      </c>
      <c r="I18" s="213">
        <v>21.0</v>
      </c>
      <c r="J18" s="214">
        <v>0.0</v>
      </c>
      <c r="K18" s="211" t="s">
        <v>21749</v>
      </c>
      <c r="L18" s="211">
        <v>5.412767064E9</v>
      </c>
      <c r="M18" s="211" t="s">
        <v>1350</v>
      </c>
      <c r="N18" s="211" t="s">
        <v>21725</v>
      </c>
      <c r="O18" s="211" t="s">
        <v>20948</v>
      </c>
      <c r="P18" s="211" t="s">
        <v>2137</v>
      </c>
      <c r="Q18" s="230">
        <f>COUNTIF('Hedef Liste Uşak'!A:A,A18)</f>
        <v>1</v>
      </c>
    </row>
    <row r="19" ht="15.75" hidden="1" customHeight="1">
      <c r="A19" s="211" t="s">
        <v>21750</v>
      </c>
      <c r="B19" s="211" t="s">
        <v>21751</v>
      </c>
      <c r="C19" s="212" t="s">
        <v>2897</v>
      </c>
      <c r="D19" s="211" t="s">
        <v>1378</v>
      </c>
      <c r="E19" s="213">
        <v>1058.0</v>
      </c>
      <c r="F19" s="213">
        <v>24.0</v>
      </c>
      <c r="G19" s="213">
        <v>0.0</v>
      </c>
      <c r="H19" s="213">
        <v>33.0</v>
      </c>
      <c r="I19" s="213">
        <v>33.0</v>
      </c>
      <c r="J19" s="214">
        <v>0.0</v>
      </c>
      <c r="K19" s="211" t="s">
        <v>21752</v>
      </c>
      <c r="L19" s="211">
        <v>2.76216002E9</v>
      </c>
      <c r="M19" s="211" t="s">
        <v>1350</v>
      </c>
      <c r="N19" s="211" t="s">
        <v>1667</v>
      </c>
      <c r="O19" s="211" t="s">
        <v>21753</v>
      </c>
      <c r="P19" s="211" t="s">
        <v>2137</v>
      </c>
      <c r="Q19" s="230">
        <f>COUNTIF('Hedef Liste Uşak'!A:A,A19)</f>
        <v>1</v>
      </c>
    </row>
    <row r="20" ht="15.75" hidden="1" customHeight="1">
      <c r="A20" s="211" t="s">
        <v>21754</v>
      </c>
      <c r="B20" s="211" t="s">
        <v>21755</v>
      </c>
      <c r="C20" s="212" t="s">
        <v>2897</v>
      </c>
      <c r="D20" s="211" t="s">
        <v>1370</v>
      </c>
      <c r="E20" s="213">
        <v>1184.0</v>
      </c>
      <c r="F20" s="213">
        <v>69.0</v>
      </c>
      <c r="G20" s="213">
        <v>16.0</v>
      </c>
      <c r="H20" s="213">
        <v>42.0</v>
      </c>
      <c r="I20" s="213">
        <v>58.0</v>
      </c>
      <c r="J20" s="214">
        <v>0.28</v>
      </c>
      <c r="K20" s="211" t="s">
        <v>21756</v>
      </c>
      <c r="L20" s="211">
        <v>5.309239721E9</v>
      </c>
      <c r="M20" s="211" t="s">
        <v>1350</v>
      </c>
      <c r="N20" s="211" t="s">
        <v>11243</v>
      </c>
      <c r="O20" s="211" t="s">
        <v>21757</v>
      </c>
      <c r="P20" s="211" t="s">
        <v>2137</v>
      </c>
      <c r="Q20" s="230">
        <f>COUNTIF('Hedef Liste Uşak'!A:A,A20)</f>
        <v>1</v>
      </c>
    </row>
    <row r="21" ht="15.75" hidden="1" customHeight="1">
      <c r="A21" s="211" t="s">
        <v>21758</v>
      </c>
      <c r="B21" s="211" t="s">
        <v>21759</v>
      </c>
      <c r="C21" s="212" t="s">
        <v>2897</v>
      </c>
      <c r="D21" s="211" t="s">
        <v>1364</v>
      </c>
      <c r="E21" s="213">
        <v>1477.0</v>
      </c>
      <c r="F21" s="213">
        <v>50.0</v>
      </c>
      <c r="G21" s="213">
        <v>0.0</v>
      </c>
      <c r="H21" s="213">
        <v>29.0</v>
      </c>
      <c r="I21" s="213">
        <v>29.0</v>
      </c>
      <c r="J21" s="214">
        <v>0.0</v>
      </c>
      <c r="K21" s="211" t="s">
        <v>21760</v>
      </c>
      <c r="L21" s="211">
        <v>5.538563029E9</v>
      </c>
      <c r="M21" s="211" t="s">
        <v>1350</v>
      </c>
      <c r="N21" s="211" t="s">
        <v>21725</v>
      </c>
      <c r="O21" s="211" t="s">
        <v>21761</v>
      </c>
      <c r="P21" s="211" t="s">
        <v>2137</v>
      </c>
      <c r="Q21" s="230">
        <f>COUNTIF('Hedef Liste Uşak'!A:A,A21)</f>
        <v>1</v>
      </c>
    </row>
    <row r="22" ht="15.75" hidden="1" customHeight="1">
      <c r="A22" s="211" t="s">
        <v>21762</v>
      </c>
      <c r="B22" s="211" t="s">
        <v>21763</v>
      </c>
      <c r="C22" s="212" t="s">
        <v>2897</v>
      </c>
      <c r="D22" s="211" t="s">
        <v>1832</v>
      </c>
      <c r="E22" s="213">
        <v>551.0</v>
      </c>
      <c r="F22" s="213">
        <v>53.0</v>
      </c>
      <c r="G22" s="213">
        <v>0.0</v>
      </c>
      <c r="H22" s="213">
        <v>45.0</v>
      </c>
      <c r="I22" s="213">
        <v>45.0</v>
      </c>
      <c r="J22" s="214">
        <v>0.0</v>
      </c>
      <c r="K22" s="211" t="s">
        <v>21729</v>
      </c>
      <c r="L22" s="211">
        <v>5.422766464E9</v>
      </c>
      <c r="M22" s="211" t="s">
        <v>1350</v>
      </c>
      <c r="N22" s="211" t="s">
        <v>12338</v>
      </c>
      <c r="O22" s="211" t="s">
        <v>21730</v>
      </c>
      <c r="P22" s="211" t="s">
        <v>2137</v>
      </c>
      <c r="Q22" s="230">
        <f>COUNTIF('Hedef Liste Uşak'!A:A,A22)</f>
        <v>1</v>
      </c>
    </row>
    <row r="23" ht="15.75" hidden="1" customHeight="1">
      <c r="A23" s="211" t="s">
        <v>20938</v>
      </c>
      <c r="B23" s="211" t="s">
        <v>20939</v>
      </c>
      <c r="C23" s="212" t="s">
        <v>2897</v>
      </c>
      <c r="D23" s="211" t="s">
        <v>1378</v>
      </c>
      <c r="E23" s="213">
        <v>1924.0</v>
      </c>
      <c r="F23" s="213">
        <v>95.0</v>
      </c>
      <c r="G23" s="213">
        <v>0.0</v>
      </c>
      <c r="H23" s="213">
        <v>31.0</v>
      </c>
      <c r="I23" s="213">
        <v>31.0</v>
      </c>
      <c r="J23" s="214">
        <v>0.0</v>
      </c>
      <c r="K23" s="211" t="s">
        <v>21764</v>
      </c>
      <c r="L23" s="211">
        <v>2.7622733E9</v>
      </c>
      <c r="M23" s="211" t="s">
        <v>1350</v>
      </c>
      <c r="N23" s="211" t="s">
        <v>21725</v>
      </c>
      <c r="O23" s="211" t="s">
        <v>20942</v>
      </c>
      <c r="P23" s="211" t="s">
        <v>2137</v>
      </c>
      <c r="Q23" s="230">
        <f>COUNTIF('Hedef Liste Uşak'!A:A,A23)</f>
        <v>1</v>
      </c>
    </row>
    <row r="24" ht="15.75" hidden="1" customHeight="1">
      <c r="A24" s="211" t="s">
        <v>20866</v>
      </c>
      <c r="B24" s="211" t="s">
        <v>20867</v>
      </c>
      <c r="C24" s="212" t="s">
        <v>2897</v>
      </c>
      <c r="D24" s="211" t="s">
        <v>1507</v>
      </c>
      <c r="E24" s="213">
        <v>1364.0</v>
      </c>
      <c r="F24" s="213">
        <v>21.0</v>
      </c>
      <c r="G24" s="213">
        <v>24.0</v>
      </c>
      <c r="H24" s="213">
        <v>14.0</v>
      </c>
      <c r="I24" s="213">
        <v>38.0</v>
      </c>
      <c r="J24" s="214">
        <v>0.63</v>
      </c>
      <c r="K24" s="211" t="s">
        <v>21765</v>
      </c>
      <c r="L24" s="211">
        <v>5.067134621E9</v>
      </c>
      <c r="M24" s="211" t="s">
        <v>1350</v>
      </c>
      <c r="N24" s="211" t="s">
        <v>1592</v>
      </c>
      <c r="O24" s="211" t="s">
        <v>20870</v>
      </c>
      <c r="P24" s="211" t="s">
        <v>2137</v>
      </c>
      <c r="Q24" s="230">
        <f>COUNTIF('Hedef Liste Uşak'!A:A,A24)</f>
        <v>1</v>
      </c>
    </row>
    <row r="25" ht="15.75" hidden="1" customHeight="1">
      <c r="A25" s="211" t="s">
        <v>20934</v>
      </c>
      <c r="B25" s="211" t="s">
        <v>20935</v>
      </c>
      <c r="C25" s="212" t="s">
        <v>2909</v>
      </c>
      <c r="D25" s="211" t="s">
        <v>1597</v>
      </c>
      <c r="E25" s="213">
        <v>12.0</v>
      </c>
      <c r="F25" s="211"/>
      <c r="G25" s="213">
        <v>2.0</v>
      </c>
      <c r="H25" s="213">
        <v>15.0</v>
      </c>
      <c r="I25" s="213">
        <v>17.0</v>
      </c>
      <c r="J25" s="214">
        <v>0.12</v>
      </c>
      <c r="K25" s="211" t="s">
        <v>21766</v>
      </c>
      <c r="L25" s="211">
        <v>5.464543833E9</v>
      </c>
      <c r="M25" s="211" t="s">
        <v>1350</v>
      </c>
      <c r="N25" s="211" t="s">
        <v>21767</v>
      </c>
      <c r="O25" s="211" t="s">
        <v>21768</v>
      </c>
      <c r="P25" s="211" t="s">
        <v>2137</v>
      </c>
      <c r="Q25" s="230">
        <f>COUNTIF('Hedef Liste Uşak'!A:A,A25)</f>
        <v>1</v>
      </c>
    </row>
    <row r="26" ht="15.75" hidden="1" customHeight="1">
      <c r="A26" s="211" t="s">
        <v>21769</v>
      </c>
      <c r="B26" s="211" t="s">
        <v>21770</v>
      </c>
      <c r="C26" s="212" t="s">
        <v>2897</v>
      </c>
      <c r="D26" s="211" t="s">
        <v>1577</v>
      </c>
      <c r="E26" s="213">
        <v>3688.0</v>
      </c>
      <c r="F26" s="213">
        <v>84.0</v>
      </c>
      <c r="G26" s="213">
        <v>110.0</v>
      </c>
      <c r="H26" s="213">
        <v>3.0</v>
      </c>
      <c r="I26" s="213">
        <v>113.0</v>
      </c>
      <c r="J26" s="214">
        <v>0.97</v>
      </c>
      <c r="K26" s="211" t="s">
        <v>21771</v>
      </c>
      <c r="L26" s="211">
        <v>2.763333232E9</v>
      </c>
      <c r="M26" s="211" t="s">
        <v>1350</v>
      </c>
      <c r="N26" s="211" t="s">
        <v>21711</v>
      </c>
      <c r="O26" s="211" t="s">
        <v>21772</v>
      </c>
      <c r="P26" s="211" t="s">
        <v>2137</v>
      </c>
      <c r="Q26" s="230">
        <f>COUNTIF('Hedef Liste Uşak'!A:A,A26)</f>
        <v>0</v>
      </c>
    </row>
    <row r="27" ht="15.75" hidden="1" customHeight="1">
      <c r="A27" s="211" t="s">
        <v>21773</v>
      </c>
      <c r="B27" s="211" t="s">
        <v>21774</v>
      </c>
      <c r="C27" s="212" t="s">
        <v>2897</v>
      </c>
      <c r="D27" s="211" t="s">
        <v>1364</v>
      </c>
      <c r="E27" s="213">
        <v>749.0</v>
      </c>
      <c r="F27" s="213">
        <v>17.0</v>
      </c>
      <c r="G27" s="213">
        <v>7.0</v>
      </c>
      <c r="H27" s="213">
        <v>2.0</v>
      </c>
      <c r="I27" s="213">
        <v>9.0</v>
      </c>
      <c r="J27" s="214">
        <v>0.78</v>
      </c>
      <c r="K27" s="211" t="s">
        <v>21760</v>
      </c>
      <c r="L27" s="211">
        <v>5.538563029E9</v>
      </c>
      <c r="M27" s="211" t="s">
        <v>1350</v>
      </c>
      <c r="N27" s="211" t="s">
        <v>21725</v>
      </c>
      <c r="O27" s="211" t="s">
        <v>21761</v>
      </c>
      <c r="P27" s="211" t="s">
        <v>2137</v>
      </c>
      <c r="Q27" s="230">
        <f>COUNTIF('Hedef Liste Uşak'!A:A,A27)</f>
        <v>0</v>
      </c>
    </row>
    <row r="28" ht="15.75" hidden="1" customHeight="1">
      <c r="A28" s="211" t="s">
        <v>20922</v>
      </c>
      <c r="B28" s="211" t="s">
        <v>21775</v>
      </c>
      <c r="C28" s="212" t="s">
        <v>2897</v>
      </c>
      <c r="D28" s="211" t="s">
        <v>1370</v>
      </c>
      <c r="E28" s="213">
        <v>5133.0</v>
      </c>
      <c r="F28" s="213">
        <v>263.0</v>
      </c>
      <c r="G28" s="213">
        <v>11.0</v>
      </c>
      <c r="H28" s="213">
        <v>54.0</v>
      </c>
      <c r="I28" s="213">
        <v>65.0</v>
      </c>
      <c r="J28" s="214">
        <v>0.17</v>
      </c>
      <c r="K28" s="211" t="s">
        <v>21732</v>
      </c>
      <c r="L28" s="211">
        <v>2.762157272E9</v>
      </c>
      <c r="M28" s="211" t="s">
        <v>1350</v>
      </c>
      <c r="N28" s="211" t="s">
        <v>11243</v>
      </c>
      <c r="O28" s="211" t="s">
        <v>20925</v>
      </c>
      <c r="P28" s="211" t="s">
        <v>2137</v>
      </c>
      <c r="Q28" s="230">
        <f>COUNTIF('Hedef Liste Uşak'!A:A,A28)</f>
        <v>1</v>
      </c>
    </row>
    <row r="29" ht="15.75" hidden="1" customHeight="1">
      <c r="A29" s="211" t="s">
        <v>21776</v>
      </c>
      <c r="B29" s="211" t="s">
        <v>21777</v>
      </c>
      <c r="C29" s="212" t="s">
        <v>2909</v>
      </c>
      <c r="D29" s="211" t="s">
        <v>1385</v>
      </c>
      <c r="E29" s="211"/>
      <c r="F29" s="211"/>
      <c r="G29" s="213">
        <v>0.0</v>
      </c>
      <c r="H29" s="213">
        <v>60.0</v>
      </c>
      <c r="I29" s="213">
        <v>60.0</v>
      </c>
      <c r="J29" s="214">
        <v>0.0</v>
      </c>
      <c r="K29" s="211" t="s">
        <v>21778</v>
      </c>
      <c r="L29" s="211">
        <v>2.76223033E9</v>
      </c>
      <c r="M29" s="211" t="s">
        <v>1350</v>
      </c>
      <c r="N29" s="211" t="s">
        <v>21779</v>
      </c>
      <c r="O29" s="211" t="s">
        <v>21780</v>
      </c>
      <c r="P29" s="211" t="s">
        <v>2137</v>
      </c>
      <c r="Q29" s="230">
        <f>COUNTIF('Hedef Liste Uşak'!A:A,A29)</f>
        <v>0</v>
      </c>
    </row>
    <row r="30" ht="15.75" hidden="1" customHeight="1">
      <c r="A30" s="211" t="s">
        <v>21781</v>
      </c>
      <c r="B30" s="211" t="s">
        <v>21782</v>
      </c>
      <c r="C30" s="212" t="s">
        <v>2897</v>
      </c>
      <c r="D30" s="211" t="s">
        <v>1378</v>
      </c>
      <c r="E30" s="213">
        <v>471.0</v>
      </c>
      <c r="F30" s="213">
        <v>13.0</v>
      </c>
      <c r="G30" s="213">
        <v>0.0</v>
      </c>
      <c r="H30" s="213">
        <v>52.0</v>
      </c>
      <c r="I30" s="213">
        <v>52.0</v>
      </c>
      <c r="J30" s="214">
        <v>0.0</v>
      </c>
      <c r="K30" s="211" t="s">
        <v>21783</v>
      </c>
      <c r="L30" s="211">
        <v>2.762151999E9</v>
      </c>
      <c r="M30" s="211" t="s">
        <v>1350</v>
      </c>
      <c r="N30" s="211" t="s">
        <v>21725</v>
      </c>
      <c r="O30" s="211" t="s">
        <v>21784</v>
      </c>
      <c r="P30" s="211" t="s">
        <v>2137</v>
      </c>
      <c r="Q30" s="230">
        <f>COUNTIF('Hedef Liste Uşak'!A:A,A30)</f>
        <v>1</v>
      </c>
    </row>
    <row r="31" ht="15.75" hidden="1" customHeight="1">
      <c r="A31" s="211" t="s">
        <v>21785</v>
      </c>
      <c r="B31" s="211" t="s">
        <v>21786</v>
      </c>
      <c r="C31" s="212" t="s">
        <v>2897</v>
      </c>
      <c r="D31" s="211" t="s">
        <v>1597</v>
      </c>
      <c r="E31" s="213">
        <v>1855.0</v>
      </c>
      <c r="F31" s="213">
        <v>70.0</v>
      </c>
      <c r="G31" s="213">
        <v>0.0</v>
      </c>
      <c r="H31" s="213">
        <v>50.0</v>
      </c>
      <c r="I31" s="213">
        <v>50.0</v>
      </c>
      <c r="J31" s="214">
        <v>0.0</v>
      </c>
      <c r="K31" s="211" t="s">
        <v>21787</v>
      </c>
      <c r="L31" s="211">
        <v>2.762222434E9</v>
      </c>
      <c r="M31" s="211" t="s">
        <v>1350</v>
      </c>
      <c r="N31" s="211" t="s">
        <v>21711</v>
      </c>
      <c r="O31" s="211" t="s">
        <v>21788</v>
      </c>
      <c r="P31" s="211" t="s">
        <v>2137</v>
      </c>
      <c r="Q31" s="230">
        <f>COUNTIF('Hedef Liste Uşak'!A:A,A31)</f>
        <v>1</v>
      </c>
    </row>
    <row r="32" ht="15.75" hidden="1" customHeight="1">
      <c r="A32" s="211" t="s">
        <v>21789</v>
      </c>
      <c r="B32" s="211" t="s">
        <v>21790</v>
      </c>
      <c r="C32" s="212" t="s">
        <v>2897</v>
      </c>
      <c r="D32" s="211" t="s">
        <v>1364</v>
      </c>
      <c r="E32" s="213">
        <v>625.0</v>
      </c>
      <c r="F32" s="213">
        <v>27.0</v>
      </c>
      <c r="G32" s="213">
        <v>9.0</v>
      </c>
      <c r="H32" s="213">
        <v>31.0</v>
      </c>
      <c r="I32" s="213">
        <v>40.0</v>
      </c>
      <c r="J32" s="214">
        <v>0.23</v>
      </c>
      <c r="K32" s="211" t="s">
        <v>21791</v>
      </c>
      <c r="L32" s="211">
        <v>5.335642096E9</v>
      </c>
      <c r="M32" s="211" t="s">
        <v>1350</v>
      </c>
      <c r="N32" s="211" t="s">
        <v>1667</v>
      </c>
      <c r="O32" s="211" t="s">
        <v>21792</v>
      </c>
      <c r="P32" s="211" t="s">
        <v>2137</v>
      </c>
      <c r="Q32" s="230">
        <f>COUNTIF('Hedef Liste Uşak'!A:A,A32)</f>
        <v>0</v>
      </c>
    </row>
    <row r="33" ht="15.75" hidden="1" customHeight="1">
      <c r="A33" s="211" t="s">
        <v>21793</v>
      </c>
      <c r="B33" s="211" t="s">
        <v>21794</v>
      </c>
      <c r="C33" s="212" t="s">
        <v>2909</v>
      </c>
      <c r="D33" s="211" t="s">
        <v>1832</v>
      </c>
      <c r="E33" s="213">
        <v>12.0</v>
      </c>
      <c r="F33" s="211"/>
      <c r="G33" s="213">
        <v>0.0</v>
      </c>
      <c r="H33" s="213">
        <v>18.0</v>
      </c>
      <c r="I33" s="213">
        <v>18.0</v>
      </c>
      <c r="J33" s="214">
        <v>0.0</v>
      </c>
      <c r="K33" s="211" t="s">
        <v>21795</v>
      </c>
      <c r="L33" s="211">
        <v>2.762151815E9</v>
      </c>
      <c r="M33" s="211" t="s">
        <v>1350</v>
      </c>
      <c r="N33" s="211" t="s">
        <v>21711</v>
      </c>
      <c r="O33" s="211" t="s">
        <v>21796</v>
      </c>
      <c r="P33" s="211" t="s">
        <v>2137</v>
      </c>
      <c r="Q33" s="230">
        <f>COUNTIF('Hedef Liste Uşak'!A:A,A33)</f>
        <v>1</v>
      </c>
    </row>
    <row r="34" ht="15.75" hidden="1" customHeight="1">
      <c r="A34" s="211" t="s">
        <v>21797</v>
      </c>
      <c r="B34" s="211" t="s">
        <v>21798</v>
      </c>
      <c r="C34" s="212" t="s">
        <v>2897</v>
      </c>
      <c r="D34" s="211" t="s">
        <v>1348</v>
      </c>
      <c r="E34" s="213">
        <v>1784.0</v>
      </c>
      <c r="F34" s="213">
        <v>90.0</v>
      </c>
      <c r="G34" s="213">
        <v>13.0</v>
      </c>
      <c r="H34" s="213">
        <v>13.0</v>
      </c>
      <c r="I34" s="213">
        <v>26.0</v>
      </c>
      <c r="J34" s="214">
        <v>0.5</v>
      </c>
      <c r="K34" s="211" t="s">
        <v>21799</v>
      </c>
      <c r="L34" s="211">
        <v>2.762233033E9</v>
      </c>
      <c r="M34" s="211" t="s">
        <v>1350</v>
      </c>
      <c r="N34" s="211" t="s">
        <v>11243</v>
      </c>
      <c r="O34" s="211" t="s">
        <v>21800</v>
      </c>
      <c r="P34" s="211" t="s">
        <v>2137</v>
      </c>
      <c r="Q34" s="230">
        <f>COUNTIF('Hedef Liste Uşak'!A:A,A34)</f>
        <v>1</v>
      </c>
    </row>
    <row r="35" ht="15.75" hidden="1" customHeight="1">
      <c r="A35" s="211" t="s">
        <v>21801</v>
      </c>
      <c r="B35" s="211" t="s">
        <v>21802</v>
      </c>
      <c r="C35" s="212" t="s">
        <v>2897</v>
      </c>
      <c r="D35" s="211" t="s">
        <v>1364</v>
      </c>
      <c r="E35" s="213">
        <v>1955.0</v>
      </c>
      <c r="F35" s="213">
        <v>73.0</v>
      </c>
      <c r="G35" s="213">
        <v>89.0</v>
      </c>
      <c r="H35" s="213">
        <v>7.0</v>
      </c>
      <c r="I35" s="213">
        <v>96.0</v>
      </c>
      <c r="J35" s="214">
        <v>0.93</v>
      </c>
      <c r="K35" s="211" t="s">
        <v>2216</v>
      </c>
      <c r="L35" s="211">
        <v>2.765021974E9</v>
      </c>
      <c r="M35" s="211" t="s">
        <v>1350</v>
      </c>
      <c r="N35" s="211" t="s">
        <v>11243</v>
      </c>
      <c r="O35" s="211" t="s">
        <v>21803</v>
      </c>
      <c r="P35" s="211" t="s">
        <v>2165</v>
      </c>
      <c r="Q35" s="230">
        <f>COUNTIF('Hedef Liste Uşak'!A:A,A35)</f>
        <v>0</v>
      </c>
    </row>
    <row r="36" ht="15.75" hidden="1" customHeight="1">
      <c r="A36" s="211" t="s">
        <v>21804</v>
      </c>
      <c r="B36" s="211" t="s">
        <v>21805</v>
      </c>
      <c r="C36" s="212" t="s">
        <v>2909</v>
      </c>
      <c r="D36" s="211" t="s">
        <v>1385</v>
      </c>
      <c r="E36" s="211"/>
      <c r="F36" s="211"/>
      <c r="G36" s="213">
        <v>0.0</v>
      </c>
      <c r="H36" s="213">
        <v>59.0</v>
      </c>
      <c r="I36" s="213">
        <v>59.0</v>
      </c>
      <c r="J36" s="214">
        <v>0.0</v>
      </c>
      <c r="K36" s="211" t="s">
        <v>21806</v>
      </c>
      <c r="L36" s="211">
        <v>2.762271707E9</v>
      </c>
      <c r="M36" s="211" t="s">
        <v>1350</v>
      </c>
      <c r="N36" s="211" t="s">
        <v>11243</v>
      </c>
      <c r="O36" s="211" t="s">
        <v>21807</v>
      </c>
      <c r="P36" s="211" t="s">
        <v>2137</v>
      </c>
      <c r="Q36" s="230">
        <f>COUNTIF('Hedef Liste Uşak'!A:A,A36)</f>
        <v>1</v>
      </c>
    </row>
    <row r="37" ht="15.75" hidden="1" customHeight="1">
      <c r="A37" s="211" t="s">
        <v>21808</v>
      </c>
      <c r="B37" s="211" t="s">
        <v>21809</v>
      </c>
      <c r="C37" s="212" t="s">
        <v>2897</v>
      </c>
      <c r="D37" s="211" t="s">
        <v>1364</v>
      </c>
      <c r="E37" s="213">
        <v>1541.0</v>
      </c>
      <c r="F37" s="213">
        <v>48.0</v>
      </c>
      <c r="G37" s="213">
        <v>12.0</v>
      </c>
      <c r="H37" s="213">
        <v>11.0</v>
      </c>
      <c r="I37" s="213">
        <v>23.0</v>
      </c>
      <c r="J37" s="214">
        <v>0.52</v>
      </c>
      <c r="K37" s="211" t="s">
        <v>21810</v>
      </c>
      <c r="L37" s="211">
        <v>5.466284148E9</v>
      </c>
      <c r="M37" s="211" t="s">
        <v>1350</v>
      </c>
      <c r="N37" s="211" t="s">
        <v>21725</v>
      </c>
      <c r="O37" s="211" t="s">
        <v>21811</v>
      </c>
      <c r="P37" s="211" t="s">
        <v>2137</v>
      </c>
      <c r="Q37" s="230">
        <f>COUNTIF('Hedef Liste Uşak'!A:A,A37)</f>
        <v>1</v>
      </c>
    </row>
    <row r="38" ht="15.75" hidden="1" customHeight="1">
      <c r="A38" s="211" t="s">
        <v>21812</v>
      </c>
      <c r="B38" s="211" t="s">
        <v>21813</v>
      </c>
      <c r="C38" s="212" t="s">
        <v>2897</v>
      </c>
      <c r="D38" s="211" t="s">
        <v>1385</v>
      </c>
      <c r="E38" s="213">
        <v>5928.0</v>
      </c>
      <c r="F38" s="213">
        <v>379.0</v>
      </c>
      <c r="G38" s="213">
        <v>0.0</v>
      </c>
      <c r="H38" s="213">
        <v>39.0</v>
      </c>
      <c r="I38" s="213">
        <v>39.0</v>
      </c>
      <c r="J38" s="214">
        <v>0.0</v>
      </c>
      <c r="K38" s="211" t="s">
        <v>21732</v>
      </c>
      <c r="L38" s="211">
        <v>5.373342566E9</v>
      </c>
      <c r="M38" s="211" t="s">
        <v>1350</v>
      </c>
      <c r="N38" s="211" t="s">
        <v>11243</v>
      </c>
      <c r="O38" s="211" t="s">
        <v>21814</v>
      </c>
      <c r="P38" s="211" t="s">
        <v>2137</v>
      </c>
      <c r="Q38" s="230">
        <f>COUNTIF('Hedef Liste Uşak'!A:A,A38)</f>
        <v>1</v>
      </c>
    </row>
    <row r="39" ht="15.75" hidden="1" customHeight="1">
      <c r="A39" s="211" t="s">
        <v>21815</v>
      </c>
      <c r="B39" s="211" t="s">
        <v>21816</v>
      </c>
      <c r="C39" s="212" t="s">
        <v>2897</v>
      </c>
      <c r="D39" s="211" t="s">
        <v>1507</v>
      </c>
      <c r="E39" s="213">
        <v>211.0</v>
      </c>
      <c r="F39" s="211"/>
      <c r="G39" s="213">
        <v>32.0</v>
      </c>
      <c r="H39" s="213">
        <v>43.0</v>
      </c>
      <c r="I39" s="213">
        <v>75.0</v>
      </c>
      <c r="J39" s="214">
        <v>0.43</v>
      </c>
      <c r="K39" s="211" t="s">
        <v>21817</v>
      </c>
      <c r="L39" s="211">
        <v>2.762161664E9</v>
      </c>
      <c r="M39" s="211" t="s">
        <v>1350</v>
      </c>
      <c r="N39" s="211" t="s">
        <v>21818</v>
      </c>
      <c r="O39" s="211" t="s">
        <v>21819</v>
      </c>
      <c r="P39" s="211" t="s">
        <v>2137</v>
      </c>
      <c r="Q39" s="230">
        <f>COUNTIF('Hedef Liste Uşak'!A:A,A39)</f>
        <v>1</v>
      </c>
    </row>
    <row r="40" ht="15.75" hidden="1" customHeight="1">
      <c r="A40" s="211" t="s">
        <v>21820</v>
      </c>
      <c r="B40" s="211" t="s">
        <v>21821</v>
      </c>
      <c r="C40" s="212" t="s">
        <v>2897</v>
      </c>
      <c r="D40" s="211" t="s">
        <v>1364</v>
      </c>
      <c r="E40" s="213">
        <v>114.0</v>
      </c>
      <c r="F40" s="211"/>
      <c r="G40" s="213">
        <v>69.0</v>
      </c>
      <c r="H40" s="213">
        <v>6.0</v>
      </c>
      <c r="I40" s="213">
        <v>75.0</v>
      </c>
      <c r="J40" s="214">
        <v>0.92</v>
      </c>
      <c r="K40" s="211" t="s">
        <v>2216</v>
      </c>
      <c r="L40" s="211">
        <v>5.050645982E9</v>
      </c>
      <c r="M40" s="211" t="s">
        <v>1350</v>
      </c>
      <c r="N40" s="211" t="s">
        <v>21767</v>
      </c>
      <c r="O40" s="211" t="s">
        <v>21822</v>
      </c>
      <c r="P40" s="211" t="s">
        <v>2165</v>
      </c>
      <c r="Q40" s="230">
        <f>COUNTIF('Hedef Liste Uşak'!A:A,A40)</f>
        <v>0</v>
      </c>
    </row>
    <row r="41" ht="15.75" hidden="1" customHeight="1">
      <c r="A41" s="211" t="s">
        <v>21823</v>
      </c>
      <c r="B41" s="211" t="s">
        <v>21824</v>
      </c>
      <c r="C41" s="212" t="s">
        <v>2897</v>
      </c>
      <c r="D41" s="211" t="s">
        <v>1443</v>
      </c>
      <c r="E41" s="213">
        <v>1382.0</v>
      </c>
      <c r="F41" s="213">
        <v>89.0</v>
      </c>
      <c r="G41" s="213">
        <v>0.0</v>
      </c>
      <c r="H41" s="213">
        <v>81.0</v>
      </c>
      <c r="I41" s="213">
        <v>81.0</v>
      </c>
      <c r="J41" s="214">
        <v>0.0</v>
      </c>
      <c r="K41" s="211" t="s">
        <v>21825</v>
      </c>
      <c r="L41" s="211">
        <v>2.762121212E9</v>
      </c>
      <c r="M41" s="211" t="s">
        <v>1350</v>
      </c>
      <c r="N41" s="211" t="s">
        <v>21779</v>
      </c>
      <c r="O41" s="211" t="s">
        <v>21826</v>
      </c>
      <c r="P41" s="211" t="s">
        <v>2137</v>
      </c>
      <c r="Q41" s="230">
        <f>COUNTIF('Hedef Liste Uşak'!A:A,A41)</f>
        <v>1</v>
      </c>
    </row>
    <row r="42" ht="15.75" hidden="1" customHeight="1">
      <c r="A42" s="211" t="s">
        <v>21827</v>
      </c>
      <c r="B42" s="211" t="s">
        <v>21828</v>
      </c>
      <c r="C42" s="212" t="s">
        <v>2897</v>
      </c>
      <c r="D42" s="211" t="s">
        <v>1348</v>
      </c>
      <c r="E42" s="213">
        <v>8236.0</v>
      </c>
      <c r="F42" s="213">
        <v>235.0</v>
      </c>
      <c r="G42" s="213">
        <v>162.0</v>
      </c>
      <c r="H42" s="213">
        <v>0.0</v>
      </c>
      <c r="I42" s="213">
        <v>162.0</v>
      </c>
      <c r="J42" s="214">
        <v>1.0</v>
      </c>
      <c r="K42" s="211" t="s">
        <v>2163</v>
      </c>
      <c r="L42" s="211">
        <v>9.999999999E9</v>
      </c>
      <c r="M42" s="211" t="s">
        <v>1350</v>
      </c>
      <c r="N42" s="211" t="s">
        <v>1667</v>
      </c>
      <c r="O42" s="211" t="s">
        <v>21829</v>
      </c>
      <c r="P42" s="211" t="s">
        <v>2165</v>
      </c>
      <c r="Q42" s="230">
        <f>COUNTIF('Hedef Liste Uşak'!A:A,A42)</f>
        <v>0</v>
      </c>
    </row>
    <row r="43" ht="15.75" hidden="1" customHeight="1">
      <c r="A43" s="211" t="s">
        <v>21830</v>
      </c>
      <c r="B43" s="211" t="s">
        <v>21831</v>
      </c>
      <c r="C43" s="212" t="s">
        <v>2897</v>
      </c>
      <c r="D43" s="211" t="s">
        <v>1443</v>
      </c>
      <c r="E43" s="213">
        <v>238.0</v>
      </c>
      <c r="F43" s="213">
        <v>14.0</v>
      </c>
      <c r="G43" s="213">
        <v>0.0</v>
      </c>
      <c r="H43" s="213">
        <v>47.0</v>
      </c>
      <c r="I43" s="213">
        <v>47.0</v>
      </c>
      <c r="J43" s="214">
        <v>0.0</v>
      </c>
      <c r="K43" s="211" t="s">
        <v>21832</v>
      </c>
      <c r="L43" s="211">
        <v>2.762121212E9</v>
      </c>
      <c r="M43" s="211" t="s">
        <v>1350</v>
      </c>
      <c r="N43" s="211" t="s">
        <v>21779</v>
      </c>
      <c r="O43" s="211" t="s">
        <v>21833</v>
      </c>
      <c r="P43" s="211" t="s">
        <v>2137</v>
      </c>
      <c r="Q43" s="230">
        <f>COUNTIF('Hedef Liste Uşak'!A:A,A43)</f>
        <v>1</v>
      </c>
    </row>
    <row r="44" ht="15.75" hidden="1" customHeight="1">
      <c r="A44" s="211" t="s">
        <v>20926</v>
      </c>
      <c r="B44" s="211" t="s">
        <v>20927</v>
      </c>
      <c r="C44" s="212" t="s">
        <v>2909</v>
      </c>
      <c r="D44" s="211" t="s">
        <v>1577</v>
      </c>
      <c r="E44" s="213">
        <v>542.0</v>
      </c>
      <c r="F44" s="211"/>
      <c r="G44" s="213">
        <v>0.0</v>
      </c>
      <c r="H44" s="213">
        <v>74.0</v>
      </c>
      <c r="I44" s="213">
        <v>74.0</v>
      </c>
      <c r="J44" s="214">
        <v>0.0</v>
      </c>
      <c r="K44" s="211" t="s">
        <v>21834</v>
      </c>
      <c r="L44" s="211">
        <v>2.762124946E9</v>
      </c>
      <c r="M44" s="211" t="s">
        <v>1350</v>
      </c>
      <c r="N44" s="211" t="s">
        <v>11243</v>
      </c>
      <c r="O44" s="211" t="s">
        <v>20929</v>
      </c>
      <c r="P44" s="211" t="s">
        <v>2137</v>
      </c>
      <c r="Q44" s="230">
        <f>COUNTIF('Hedef Liste Uşak'!A:A,A44)</f>
        <v>1</v>
      </c>
    </row>
    <row r="45" ht="15.75" hidden="1" customHeight="1">
      <c r="A45" s="211" t="s">
        <v>21835</v>
      </c>
      <c r="B45" s="211" t="s">
        <v>21836</v>
      </c>
      <c r="C45" s="212" t="s">
        <v>2897</v>
      </c>
      <c r="D45" s="211" t="s">
        <v>1364</v>
      </c>
      <c r="E45" s="213">
        <v>258.0</v>
      </c>
      <c r="F45" s="213">
        <v>6.0</v>
      </c>
      <c r="G45" s="213">
        <v>5.0</v>
      </c>
      <c r="H45" s="213">
        <v>35.0</v>
      </c>
      <c r="I45" s="213">
        <v>40.0</v>
      </c>
      <c r="J45" s="214">
        <v>0.13</v>
      </c>
      <c r="K45" s="211" t="s">
        <v>21825</v>
      </c>
      <c r="L45" s="211">
        <v>2.762121212E9</v>
      </c>
      <c r="M45" s="211" t="s">
        <v>1350</v>
      </c>
      <c r="N45" s="211" t="s">
        <v>21779</v>
      </c>
      <c r="O45" s="211" t="s">
        <v>21837</v>
      </c>
      <c r="P45" s="211" t="s">
        <v>2137</v>
      </c>
      <c r="Q45" s="230">
        <f>COUNTIF('Hedef Liste Uşak'!A:A,A45)</f>
        <v>1</v>
      </c>
    </row>
    <row r="46" ht="15.75" hidden="1" customHeight="1">
      <c r="A46" s="211" t="s">
        <v>21838</v>
      </c>
      <c r="B46" s="211" t="s">
        <v>21839</v>
      </c>
      <c r="C46" s="212" t="s">
        <v>2897</v>
      </c>
      <c r="D46" s="211" t="s">
        <v>1370</v>
      </c>
      <c r="E46" s="213">
        <v>825.0</v>
      </c>
      <c r="F46" s="213">
        <v>57.0</v>
      </c>
      <c r="G46" s="213">
        <v>0.0</v>
      </c>
      <c r="H46" s="213">
        <v>19.0</v>
      </c>
      <c r="I46" s="213">
        <v>19.0</v>
      </c>
      <c r="J46" s="214">
        <v>0.0</v>
      </c>
      <c r="K46" s="211" t="s">
        <v>21840</v>
      </c>
      <c r="L46" s="211">
        <v>5.525790064E9</v>
      </c>
      <c r="M46" s="211" t="s">
        <v>1350</v>
      </c>
      <c r="N46" s="211" t="s">
        <v>21711</v>
      </c>
      <c r="O46" s="211" t="s">
        <v>21841</v>
      </c>
      <c r="P46" s="211" t="s">
        <v>2137</v>
      </c>
      <c r="Q46" s="230">
        <f>COUNTIF('Hedef Liste Uşak'!A:A,A46)</f>
        <v>1</v>
      </c>
    </row>
    <row r="47" ht="15.75" hidden="1" customHeight="1">
      <c r="A47" s="211" t="s">
        <v>21842</v>
      </c>
      <c r="B47" s="211" t="s">
        <v>21843</v>
      </c>
      <c r="C47" s="212" t="s">
        <v>2897</v>
      </c>
      <c r="D47" s="211" t="s">
        <v>1493</v>
      </c>
      <c r="E47" s="213">
        <v>8170.0</v>
      </c>
      <c r="F47" s="213">
        <v>358.0</v>
      </c>
      <c r="G47" s="213">
        <v>114.0</v>
      </c>
      <c r="H47" s="213">
        <v>0.0</v>
      </c>
      <c r="I47" s="213">
        <v>114.0</v>
      </c>
      <c r="J47" s="214">
        <v>1.0</v>
      </c>
      <c r="K47" s="211" t="s">
        <v>2163</v>
      </c>
      <c r="L47" s="211">
        <v>9.999999999E9</v>
      </c>
      <c r="M47" s="211" t="s">
        <v>1350</v>
      </c>
      <c r="N47" s="211" t="s">
        <v>1667</v>
      </c>
      <c r="O47" s="211" t="s">
        <v>21844</v>
      </c>
      <c r="P47" s="211" t="s">
        <v>2165</v>
      </c>
      <c r="Q47" s="230">
        <f>COUNTIF('Hedef Liste Uşak'!A:A,A47)</f>
        <v>0</v>
      </c>
    </row>
    <row r="48" ht="15.75" hidden="1" customHeight="1">
      <c r="A48" s="211" t="s">
        <v>21845</v>
      </c>
      <c r="B48" s="211" t="s">
        <v>21846</v>
      </c>
      <c r="C48" s="212" t="s">
        <v>2897</v>
      </c>
      <c r="D48" s="211" t="s">
        <v>1378</v>
      </c>
      <c r="E48" s="213">
        <v>87.0</v>
      </c>
      <c r="F48" s="213">
        <v>7.0</v>
      </c>
      <c r="G48" s="213">
        <v>0.0</v>
      </c>
      <c r="H48" s="213">
        <v>16.0</v>
      </c>
      <c r="I48" s="213">
        <v>16.0</v>
      </c>
      <c r="J48" s="214">
        <v>0.0</v>
      </c>
      <c r="K48" s="211" t="s">
        <v>21847</v>
      </c>
      <c r="L48" s="211">
        <v>5.459679727E9</v>
      </c>
      <c r="M48" s="211" t="s">
        <v>1350</v>
      </c>
      <c r="N48" s="211" t="s">
        <v>12338</v>
      </c>
      <c r="O48" s="211" t="s">
        <v>21848</v>
      </c>
      <c r="P48" s="211" t="s">
        <v>2137</v>
      </c>
      <c r="Q48" s="230">
        <f>COUNTIF('Hedef Liste Uşak'!A:A,A48)</f>
        <v>1</v>
      </c>
    </row>
    <row r="49" ht="15.75" hidden="1" customHeight="1">
      <c r="A49" s="211" t="s">
        <v>21849</v>
      </c>
      <c r="B49" s="211" t="s">
        <v>21850</v>
      </c>
      <c r="C49" s="212" t="s">
        <v>2897</v>
      </c>
      <c r="D49" s="211" t="s">
        <v>1443</v>
      </c>
      <c r="E49" s="213">
        <v>1090.0</v>
      </c>
      <c r="F49" s="213">
        <v>31.0</v>
      </c>
      <c r="G49" s="213">
        <v>0.0</v>
      </c>
      <c r="H49" s="213">
        <v>29.0</v>
      </c>
      <c r="I49" s="213">
        <v>29.0</v>
      </c>
      <c r="J49" s="214">
        <v>0.0</v>
      </c>
      <c r="K49" s="211" t="s">
        <v>21851</v>
      </c>
      <c r="L49" s="211">
        <v>5.069563495E9</v>
      </c>
      <c r="M49" s="211" t="s">
        <v>1350</v>
      </c>
      <c r="N49" s="211" t="s">
        <v>21725</v>
      </c>
      <c r="O49" s="211" t="s">
        <v>21852</v>
      </c>
      <c r="P49" s="211" t="s">
        <v>2137</v>
      </c>
      <c r="Q49" s="230">
        <f>COUNTIF('Hedef Liste Uşak'!A:A,A49)</f>
        <v>1</v>
      </c>
    </row>
    <row r="50" ht="15.75" hidden="1" customHeight="1">
      <c r="A50" s="211" t="s">
        <v>21853</v>
      </c>
      <c r="B50" s="211" t="s">
        <v>21854</v>
      </c>
      <c r="C50" s="212" t="s">
        <v>2909</v>
      </c>
      <c r="D50" s="211" t="s">
        <v>1385</v>
      </c>
      <c r="E50" s="213">
        <v>31.0</v>
      </c>
      <c r="F50" s="211"/>
      <c r="G50" s="213">
        <v>0.0</v>
      </c>
      <c r="H50" s="213">
        <v>21.0</v>
      </c>
      <c r="I50" s="213">
        <v>21.0</v>
      </c>
      <c r="J50" s="214">
        <v>0.0</v>
      </c>
      <c r="K50" s="211" t="s">
        <v>21855</v>
      </c>
      <c r="L50" s="211">
        <v>5.458916684E9</v>
      </c>
      <c r="M50" s="211" t="s">
        <v>1350</v>
      </c>
      <c r="N50" s="211" t="s">
        <v>21725</v>
      </c>
      <c r="O50" s="211" t="s">
        <v>21856</v>
      </c>
      <c r="P50" s="211" t="s">
        <v>2137</v>
      </c>
      <c r="Q50" s="230">
        <f>COUNTIF('Hedef Liste Uşak'!A:A,A50)</f>
        <v>1</v>
      </c>
    </row>
    <row r="51" ht="15.75" hidden="1" customHeight="1">
      <c r="A51" s="211" t="s">
        <v>21857</v>
      </c>
      <c r="B51" s="211" t="s">
        <v>21858</v>
      </c>
      <c r="C51" s="212" t="s">
        <v>2897</v>
      </c>
      <c r="D51" s="211" t="s">
        <v>1385</v>
      </c>
      <c r="E51" s="213">
        <v>574.0</v>
      </c>
      <c r="F51" s="213">
        <v>29.0</v>
      </c>
      <c r="G51" s="213">
        <v>0.0</v>
      </c>
      <c r="H51" s="213">
        <v>23.0</v>
      </c>
      <c r="I51" s="213">
        <v>23.0</v>
      </c>
      <c r="J51" s="214">
        <v>0.0</v>
      </c>
      <c r="K51" s="211" t="s">
        <v>21859</v>
      </c>
      <c r="L51" s="211">
        <v>5.337417664E9</v>
      </c>
      <c r="M51" s="211" t="s">
        <v>1350</v>
      </c>
      <c r="N51" s="211" t="s">
        <v>21767</v>
      </c>
      <c r="O51" s="211" t="s">
        <v>21860</v>
      </c>
      <c r="P51" s="211" t="s">
        <v>2137</v>
      </c>
      <c r="Q51" s="230">
        <f>COUNTIF('Hedef Liste Uşak'!A:A,A51)</f>
        <v>1</v>
      </c>
    </row>
    <row r="52" ht="15.75" hidden="1" customHeight="1">
      <c r="A52" s="211" t="s">
        <v>20881</v>
      </c>
      <c r="B52" s="211" t="s">
        <v>20882</v>
      </c>
      <c r="C52" s="212" t="s">
        <v>2897</v>
      </c>
      <c r="D52" s="211" t="s">
        <v>1827</v>
      </c>
      <c r="E52" s="213">
        <v>5486.0</v>
      </c>
      <c r="F52" s="213">
        <v>198.0</v>
      </c>
      <c r="G52" s="213">
        <v>12.0</v>
      </c>
      <c r="H52" s="213">
        <v>30.0</v>
      </c>
      <c r="I52" s="213">
        <v>42.0</v>
      </c>
      <c r="J52" s="214">
        <v>0.29</v>
      </c>
      <c r="K52" s="211" t="s">
        <v>21861</v>
      </c>
      <c r="L52" s="211">
        <v>2.76227091E9</v>
      </c>
      <c r="M52" s="211" t="s">
        <v>1350</v>
      </c>
      <c r="N52" s="211" t="s">
        <v>11243</v>
      </c>
      <c r="O52" s="211" t="s">
        <v>20885</v>
      </c>
      <c r="P52" s="211" t="s">
        <v>2137</v>
      </c>
      <c r="Q52" s="230">
        <f>COUNTIF('Hedef Liste Uşak'!A:A,A52)</f>
        <v>1</v>
      </c>
    </row>
    <row r="53" ht="15.75" hidden="1" customHeight="1">
      <c r="A53" s="211" t="s">
        <v>21862</v>
      </c>
      <c r="B53" s="211" t="s">
        <v>21863</v>
      </c>
      <c r="C53" s="212" t="s">
        <v>2897</v>
      </c>
      <c r="D53" s="211" t="s">
        <v>1348</v>
      </c>
      <c r="E53" s="213">
        <v>9872.0</v>
      </c>
      <c r="F53" s="213">
        <v>326.0</v>
      </c>
      <c r="G53" s="213">
        <v>157.0</v>
      </c>
      <c r="H53" s="213">
        <v>0.0</v>
      </c>
      <c r="I53" s="213">
        <v>157.0</v>
      </c>
      <c r="J53" s="214">
        <v>1.0</v>
      </c>
      <c r="K53" s="211" t="s">
        <v>2163</v>
      </c>
      <c r="L53" s="211">
        <v>9.999999999E9</v>
      </c>
      <c r="M53" s="211" t="s">
        <v>1350</v>
      </c>
      <c r="N53" s="211" t="s">
        <v>11243</v>
      </c>
      <c r="O53" s="211" t="s">
        <v>21864</v>
      </c>
      <c r="P53" s="211" t="s">
        <v>2165</v>
      </c>
      <c r="Q53" s="230">
        <f>COUNTIF('Hedef Liste Uşak'!A:A,A53)</f>
        <v>0</v>
      </c>
    </row>
    <row r="54" ht="15.75" hidden="1" customHeight="1">
      <c r="A54" s="211" t="s">
        <v>21865</v>
      </c>
      <c r="B54" s="211" t="s">
        <v>21866</v>
      </c>
      <c r="C54" s="212" t="s">
        <v>2897</v>
      </c>
      <c r="D54" s="211" t="s">
        <v>1577</v>
      </c>
      <c r="E54" s="213">
        <v>780.0</v>
      </c>
      <c r="F54" s="213">
        <v>55.0</v>
      </c>
      <c r="G54" s="213">
        <v>0.0</v>
      </c>
      <c r="H54" s="213">
        <v>95.0</v>
      </c>
      <c r="I54" s="213">
        <v>95.0</v>
      </c>
      <c r="J54" s="214">
        <v>0.0</v>
      </c>
      <c r="K54" s="211" t="s">
        <v>21867</v>
      </c>
      <c r="L54" s="211">
        <v>5.422836885E9</v>
      </c>
      <c r="M54" s="211" t="s">
        <v>1350</v>
      </c>
      <c r="N54" s="211" t="s">
        <v>21725</v>
      </c>
      <c r="O54" s="211" t="s">
        <v>21868</v>
      </c>
      <c r="P54" s="211" t="s">
        <v>2137</v>
      </c>
      <c r="Q54" s="230">
        <f>COUNTIF('Hedef Liste Uşak'!A:A,A54)</f>
        <v>1</v>
      </c>
    </row>
    <row r="55" ht="15.75" hidden="1" customHeight="1">
      <c r="A55" s="211" t="s">
        <v>21463</v>
      </c>
      <c r="B55" s="211" t="s">
        <v>21464</v>
      </c>
      <c r="C55" s="212" t="s">
        <v>2897</v>
      </c>
      <c r="D55" s="211" t="s">
        <v>1385</v>
      </c>
      <c r="E55" s="213">
        <v>3866.0</v>
      </c>
      <c r="F55" s="213">
        <v>298.0</v>
      </c>
      <c r="G55" s="213">
        <v>0.0</v>
      </c>
      <c r="H55" s="213">
        <v>25.0</v>
      </c>
      <c r="I55" s="213">
        <v>25.0</v>
      </c>
      <c r="J55" s="214">
        <v>0.0</v>
      </c>
      <c r="K55" s="211" t="s">
        <v>21869</v>
      </c>
      <c r="L55" s="211">
        <v>5.320528137E9</v>
      </c>
      <c r="M55" s="211" t="s">
        <v>1350</v>
      </c>
      <c r="N55" s="211" t="s">
        <v>21725</v>
      </c>
      <c r="O55" s="211" t="s">
        <v>21158</v>
      </c>
      <c r="P55" s="211" t="s">
        <v>2137</v>
      </c>
      <c r="Q55" s="230">
        <f>COUNTIF('Hedef Liste Uşak'!A:A,A55)</f>
        <v>1</v>
      </c>
    </row>
    <row r="56" ht="15.75" hidden="1" customHeight="1">
      <c r="A56" s="211" t="s">
        <v>21870</v>
      </c>
      <c r="B56" s="211" t="s">
        <v>21871</v>
      </c>
      <c r="C56" s="212" t="s">
        <v>2897</v>
      </c>
      <c r="D56" s="211" t="s">
        <v>1950</v>
      </c>
      <c r="E56" s="213">
        <v>254.0</v>
      </c>
      <c r="F56" s="213">
        <v>14.0</v>
      </c>
      <c r="G56" s="213">
        <v>0.0</v>
      </c>
      <c r="H56" s="213">
        <v>142.0</v>
      </c>
      <c r="I56" s="213">
        <v>142.0</v>
      </c>
      <c r="J56" s="214">
        <v>0.0</v>
      </c>
      <c r="K56" s="211" t="s">
        <v>21872</v>
      </c>
      <c r="L56" s="211">
        <v>5.542306006E9</v>
      </c>
      <c r="M56" s="211" t="s">
        <v>1350</v>
      </c>
      <c r="N56" s="211" t="s">
        <v>21818</v>
      </c>
      <c r="O56" s="211" t="s">
        <v>21873</v>
      </c>
      <c r="P56" s="211" t="s">
        <v>2137</v>
      </c>
      <c r="Q56" s="230">
        <f>COUNTIF('Hedef Liste Uşak'!A:A,A56)</f>
        <v>1</v>
      </c>
    </row>
    <row r="57" ht="15.75" hidden="1" customHeight="1">
      <c r="A57" s="211" t="s">
        <v>21874</v>
      </c>
      <c r="B57" s="211" t="s">
        <v>21875</v>
      </c>
      <c r="C57" s="212" t="s">
        <v>2897</v>
      </c>
      <c r="D57" s="211" t="s">
        <v>1832</v>
      </c>
      <c r="E57" s="213">
        <v>487.0</v>
      </c>
      <c r="F57" s="213">
        <v>13.0</v>
      </c>
      <c r="G57" s="213">
        <v>0.0</v>
      </c>
      <c r="H57" s="213">
        <v>22.0</v>
      </c>
      <c r="I57" s="213">
        <v>22.0</v>
      </c>
      <c r="J57" s="214">
        <v>0.0</v>
      </c>
      <c r="K57" s="211" t="s">
        <v>21876</v>
      </c>
      <c r="L57" s="211">
        <v>5.447493609E9</v>
      </c>
      <c r="M57" s="211" t="s">
        <v>1350</v>
      </c>
      <c r="N57" s="211" t="s">
        <v>21725</v>
      </c>
      <c r="O57" s="211" t="s">
        <v>21877</v>
      </c>
      <c r="P57" s="211" t="s">
        <v>2137</v>
      </c>
      <c r="Q57" s="230">
        <f>COUNTIF('Hedef Liste Uşak'!A:A,A57)</f>
        <v>1</v>
      </c>
    </row>
    <row r="58" ht="15.75" hidden="1" customHeight="1">
      <c r="A58" s="211" t="s">
        <v>21878</v>
      </c>
      <c r="B58" s="211" t="s">
        <v>21879</v>
      </c>
      <c r="C58" s="212" t="s">
        <v>2897</v>
      </c>
      <c r="D58" s="211" t="s">
        <v>1577</v>
      </c>
      <c r="E58" s="213">
        <v>2255.0</v>
      </c>
      <c r="F58" s="213">
        <v>130.0</v>
      </c>
      <c r="G58" s="213">
        <v>75.0</v>
      </c>
      <c r="H58" s="213">
        <v>20.0</v>
      </c>
      <c r="I58" s="213">
        <v>95.0</v>
      </c>
      <c r="J58" s="214">
        <v>0.79</v>
      </c>
      <c r="K58" s="211" t="s">
        <v>2186</v>
      </c>
      <c r="L58" s="211">
        <v>2.762221122E9</v>
      </c>
      <c r="M58" s="211" t="s">
        <v>1350</v>
      </c>
      <c r="N58" s="211" t="s">
        <v>21725</v>
      </c>
      <c r="O58" s="211" t="s">
        <v>21880</v>
      </c>
      <c r="P58" s="211" t="s">
        <v>2165</v>
      </c>
      <c r="Q58" s="230">
        <f>COUNTIF('Hedef Liste Uşak'!A:A,A58)</f>
        <v>0</v>
      </c>
    </row>
    <row r="59" ht="15.75" hidden="1" customHeight="1">
      <c r="A59" s="211" t="s">
        <v>21881</v>
      </c>
      <c r="B59" s="211" t="s">
        <v>21882</v>
      </c>
      <c r="C59" s="212" t="s">
        <v>2897</v>
      </c>
      <c r="D59" s="211" t="s">
        <v>1443</v>
      </c>
      <c r="E59" s="213">
        <v>398.0</v>
      </c>
      <c r="F59" s="213">
        <v>41.0</v>
      </c>
      <c r="G59" s="213">
        <v>0.0</v>
      </c>
      <c r="H59" s="213">
        <v>26.0</v>
      </c>
      <c r="I59" s="213">
        <v>26.0</v>
      </c>
      <c r="J59" s="214">
        <v>0.0</v>
      </c>
      <c r="K59" s="211" t="s">
        <v>21787</v>
      </c>
      <c r="L59" s="211">
        <v>5.357375566E9</v>
      </c>
      <c r="M59" s="211" t="s">
        <v>1350</v>
      </c>
      <c r="N59" s="211" t="s">
        <v>1667</v>
      </c>
      <c r="O59" s="211" t="s">
        <v>21768</v>
      </c>
      <c r="P59" s="211" t="s">
        <v>2137</v>
      </c>
      <c r="Q59" s="230">
        <f>COUNTIF('Hedef Liste Uşak'!A:A,A59)</f>
        <v>1</v>
      </c>
    </row>
    <row r="60" ht="15.75" hidden="1" customHeight="1">
      <c r="A60" s="211" t="s">
        <v>20950</v>
      </c>
      <c r="B60" s="211" t="s">
        <v>20951</v>
      </c>
      <c r="C60" s="212" t="s">
        <v>2897</v>
      </c>
      <c r="D60" s="211" t="s">
        <v>1385</v>
      </c>
      <c r="E60" s="213">
        <v>695.0</v>
      </c>
      <c r="F60" s="213">
        <v>26.0</v>
      </c>
      <c r="G60" s="213">
        <v>0.0</v>
      </c>
      <c r="H60" s="213">
        <v>33.0</v>
      </c>
      <c r="I60" s="213">
        <v>33.0</v>
      </c>
      <c r="J60" s="214">
        <v>0.0</v>
      </c>
      <c r="K60" s="211" t="s">
        <v>21883</v>
      </c>
      <c r="L60" s="211">
        <v>2.762230223E9</v>
      </c>
      <c r="M60" s="211" t="s">
        <v>1350</v>
      </c>
      <c r="N60" s="211" t="s">
        <v>12338</v>
      </c>
      <c r="O60" s="211" t="s">
        <v>20954</v>
      </c>
      <c r="P60" s="211" t="s">
        <v>2137</v>
      </c>
      <c r="Q60" s="230">
        <f>COUNTIF('Hedef Liste Uşak'!A:A,A60)</f>
        <v>1</v>
      </c>
    </row>
    <row r="61" ht="15.75" hidden="1" customHeight="1">
      <c r="A61" s="211" t="s">
        <v>21884</v>
      </c>
      <c r="B61" s="211" t="s">
        <v>21885</v>
      </c>
      <c r="C61" s="212" t="s">
        <v>2897</v>
      </c>
      <c r="D61" s="211" t="s">
        <v>1577</v>
      </c>
      <c r="E61" s="213">
        <v>4465.0</v>
      </c>
      <c r="F61" s="213">
        <v>242.0</v>
      </c>
      <c r="G61" s="213">
        <v>72.0</v>
      </c>
      <c r="H61" s="213">
        <v>16.0</v>
      </c>
      <c r="I61" s="213">
        <v>88.0</v>
      </c>
      <c r="J61" s="214">
        <v>0.82</v>
      </c>
      <c r="K61" s="211" t="s">
        <v>2186</v>
      </c>
      <c r="L61" s="211">
        <v>2.762242828E9</v>
      </c>
      <c r="M61" s="211" t="s">
        <v>1350</v>
      </c>
      <c r="N61" s="211" t="s">
        <v>21725</v>
      </c>
      <c r="O61" s="211" t="s">
        <v>21886</v>
      </c>
      <c r="P61" s="211" t="s">
        <v>2165</v>
      </c>
      <c r="Q61" s="230">
        <f>COUNTIF('Hedef Liste Uşak'!A:A,A61)</f>
        <v>0</v>
      </c>
    </row>
    <row r="62" ht="15.75" hidden="1" customHeight="1">
      <c r="A62" s="211" t="s">
        <v>21887</v>
      </c>
      <c r="B62" s="211" t="s">
        <v>21888</v>
      </c>
      <c r="C62" s="212" t="s">
        <v>2897</v>
      </c>
      <c r="D62" s="211" t="s">
        <v>1370</v>
      </c>
      <c r="E62" s="213">
        <v>4573.0</v>
      </c>
      <c r="F62" s="213">
        <v>49.0</v>
      </c>
      <c r="G62" s="213">
        <v>0.0</v>
      </c>
      <c r="H62" s="213">
        <v>20.0</v>
      </c>
      <c r="I62" s="213">
        <v>20.0</v>
      </c>
      <c r="J62" s="214">
        <v>0.0</v>
      </c>
      <c r="K62" s="211" t="s">
        <v>21889</v>
      </c>
      <c r="L62" s="211">
        <v>5.379776333E9</v>
      </c>
      <c r="M62" s="211" t="s">
        <v>1350</v>
      </c>
      <c r="N62" s="211" t="s">
        <v>21890</v>
      </c>
      <c r="O62" s="211" t="s">
        <v>21891</v>
      </c>
      <c r="P62" s="211" t="s">
        <v>2137</v>
      </c>
      <c r="Q62" s="230">
        <f>COUNTIF('Hedef Liste Uşak'!A:A,A62)</f>
        <v>1</v>
      </c>
    </row>
    <row r="63" ht="15.75" hidden="1" customHeight="1">
      <c r="A63" s="211" t="s">
        <v>20886</v>
      </c>
      <c r="B63" s="211" t="s">
        <v>20887</v>
      </c>
      <c r="C63" s="212" t="s">
        <v>2897</v>
      </c>
      <c r="D63" s="211" t="s">
        <v>1356</v>
      </c>
      <c r="E63" s="213">
        <v>260.0</v>
      </c>
      <c r="F63" s="213">
        <v>63.0</v>
      </c>
      <c r="G63" s="213">
        <v>0.0</v>
      </c>
      <c r="H63" s="213">
        <v>13.0</v>
      </c>
      <c r="I63" s="213">
        <v>13.0</v>
      </c>
      <c r="J63" s="214">
        <v>0.0</v>
      </c>
      <c r="K63" s="211" t="s">
        <v>21892</v>
      </c>
      <c r="L63" s="211">
        <v>2.7622322E9</v>
      </c>
      <c r="M63" s="211" t="s">
        <v>1350</v>
      </c>
      <c r="N63" s="211" t="s">
        <v>21711</v>
      </c>
      <c r="O63" s="211" t="s">
        <v>20890</v>
      </c>
      <c r="P63" s="211" t="s">
        <v>2137</v>
      </c>
      <c r="Q63" s="230">
        <f>COUNTIF('Hedef Liste Uşak'!A:A,A63)</f>
        <v>1</v>
      </c>
    </row>
    <row r="64" ht="15.75" hidden="1" customHeight="1">
      <c r="A64" s="211" t="s">
        <v>20861</v>
      </c>
      <c r="B64" s="211" t="s">
        <v>20862</v>
      </c>
      <c r="C64" s="212" t="s">
        <v>2909</v>
      </c>
      <c r="D64" s="211" t="s">
        <v>1832</v>
      </c>
      <c r="E64" s="213">
        <v>37.0</v>
      </c>
      <c r="F64" s="211"/>
      <c r="G64" s="213">
        <v>14.0</v>
      </c>
      <c r="H64" s="213">
        <v>32.0</v>
      </c>
      <c r="I64" s="213">
        <v>46.0</v>
      </c>
      <c r="J64" s="214">
        <v>0.3</v>
      </c>
      <c r="K64" s="211" t="s">
        <v>21893</v>
      </c>
      <c r="L64" s="211">
        <v>5.05210083E9</v>
      </c>
      <c r="M64" s="211" t="s">
        <v>1350</v>
      </c>
      <c r="N64" s="211" t="s">
        <v>21767</v>
      </c>
      <c r="O64" s="211" t="s">
        <v>20865</v>
      </c>
      <c r="P64" s="211" t="s">
        <v>2137</v>
      </c>
      <c r="Q64" s="230">
        <f>COUNTIF('Hedef Liste Uşak'!A:A,A64)</f>
        <v>1</v>
      </c>
    </row>
    <row r="65" ht="15.75" hidden="1" customHeight="1">
      <c r="A65" s="211" t="s">
        <v>21894</v>
      </c>
      <c r="B65" s="211" t="s">
        <v>21895</v>
      </c>
      <c r="C65" s="212" t="s">
        <v>2909</v>
      </c>
      <c r="D65" s="211" t="s">
        <v>1385</v>
      </c>
      <c r="E65" s="213">
        <v>66.0</v>
      </c>
      <c r="F65" s="211"/>
      <c r="G65" s="213">
        <v>0.0</v>
      </c>
      <c r="H65" s="213">
        <v>55.0</v>
      </c>
      <c r="I65" s="213">
        <v>55.0</v>
      </c>
      <c r="J65" s="214">
        <v>0.0</v>
      </c>
      <c r="K65" s="211" t="s">
        <v>21896</v>
      </c>
      <c r="L65" s="211">
        <v>2.762232444E9</v>
      </c>
      <c r="M65" s="211" t="s">
        <v>1350</v>
      </c>
      <c r="N65" s="211" t="s">
        <v>21818</v>
      </c>
      <c r="O65" s="211" t="s">
        <v>21897</v>
      </c>
      <c r="P65" s="211" t="s">
        <v>2137</v>
      </c>
      <c r="Q65" s="230">
        <f>COUNTIF('Hedef Liste Uşak'!A:A,A65)</f>
        <v>1</v>
      </c>
    </row>
    <row r="66" ht="15.75" hidden="1" customHeight="1">
      <c r="A66" s="211" t="s">
        <v>20898</v>
      </c>
      <c r="B66" s="211" t="s">
        <v>20899</v>
      </c>
      <c r="C66" s="212" t="s">
        <v>2909</v>
      </c>
      <c r="D66" s="211" t="s">
        <v>1378</v>
      </c>
      <c r="E66" s="213">
        <v>72.0</v>
      </c>
      <c r="F66" s="211"/>
      <c r="G66" s="213">
        <v>0.0</v>
      </c>
      <c r="H66" s="213">
        <v>21.0</v>
      </c>
      <c r="I66" s="213">
        <v>21.0</v>
      </c>
      <c r="J66" s="214">
        <v>0.0</v>
      </c>
      <c r="K66" s="211" t="s">
        <v>21898</v>
      </c>
      <c r="L66" s="211">
        <v>5.372141556E9</v>
      </c>
      <c r="M66" s="211" t="s">
        <v>1350</v>
      </c>
      <c r="N66" s="211" t="s">
        <v>21725</v>
      </c>
      <c r="O66" s="211" t="s">
        <v>20902</v>
      </c>
      <c r="P66" s="211" t="s">
        <v>2137</v>
      </c>
      <c r="Q66" s="230">
        <f>COUNTIF('Hedef Liste Uşak'!A:A,A66)</f>
        <v>1</v>
      </c>
    </row>
    <row r="67" ht="15.75" hidden="1" customHeight="1">
      <c r="A67" s="211" t="s">
        <v>21899</v>
      </c>
      <c r="B67" s="211" t="s">
        <v>21900</v>
      </c>
      <c r="C67" s="212" t="s">
        <v>2897</v>
      </c>
      <c r="D67" s="211" t="s">
        <v>1577</v>
      </c>
      <c r="E67" s="213">
        <v>553.0</v>
      </c>
      <c r="F67" s="213">
        <v>74.0</v>
      </c>
      <c r="G67" s="213">
        <v>126.0</v>
      </c>
      <c r="H67" s="213">
        <v>13.0</v>
      </c>
      <c r="I67" s="213">
        <v>139.0</v>
      </c>
      <c r="J67" s="214">
        <v>0.91</v>
      </c>
      <c r="K67" s="211" t="s">
        <v>21901</v>
      </c>
      <c r="L67" s="211">
        <v>2.762312006E9</v>
      </c>
      <c r="M67" s="211" t="s">
        <v>1350</v>
      </c>
      <c r="N67" s="211" t="s">
        <v>21902</v>
      </c>
      <c r="O67" s="211" t="s">
        <v>21903</v>
      </c>
      <c r="P67" s="211" t="s">
        <v>2137</v>
      </c>
      <c r="Q67" s="230">
        <f>COUNTIF('Hedef Liste Uşak'!A:A,A67)</f>
        <v>0</v>
      </c>
    </row>
    <row r="68" ht="15.75" hidden="1" customHeight="1">
      <c r="A68" s="211" t="s">
        <v>21037</v>
      </c>
      <c r="B68" s="211" t="s">
        <v>21038</v>
      </c>
      <c r="C68" s="212" t="s">
        <v>2909</v>
      </c>
      <c r="D68" s="211" t="s">
        <v>1385</v>
      </c>
      <c r="E68" s="213">
        <v>6.0</v>
      </c>
      <c r="F68" s="211"/>
      <c r="G68" s="213">
        <v>0.0</v>
      </c>
      <c r="H68" s="213">
        <v>19.0</v>
      </c>
      <c r="I68" s="213">
        <v>19.0</v>
      </c>
      <c r="J68" s="214">
        <v>0.0</v>
      </c>
      <c r="K68" s="211" t="s">
        <v>21904</v>
      </c>
      <c r="L68" s="211">
        <v>2.762235511E9</v>
      </c>
      <c r="M68" s="211" t="s">
        <v>1350</v>
      </c>
      <c r="N68" s="211" t="s">
        <v>11243</v>
      </c>
      <c r="O68" s="211" t="s">
        <v>21041</v>
      </c>
      <c r="P68" s="211" t="s">
        <v>2137</v>
      </c>
      <c r="Q68" s="230">
        <f>COUNTIF('Hedef Liste Uşak'!A:A,A68)</f>
        <v>1</v>
      </c>
    </row>
    <row r="69" ht="15.75" hidden="1" customHeight="1">
      <c r="A69" s="211" t="s">
        <v>20982</v>
      </c>
      <c r="B69" s="211" t="s">
        <v>20983</v>
      </c>
      <c r="C69" s="212" t="s">
        <v>2897</v>
      </c>
      <c r="D69" s="211" t="s">
        <v>1356</v>
      </c>
      <c r="E69" s="213">
        <v>841.0</v>
      </c>
      <c r="F69" s="213">
        <v>9.0</v>
      </c>
      <c r="G69" s="213">
        <v>12.0</v>
      </c>
      <c r="H69" s="213">
        <v>11.0</v>
      </c>
      <c r="I69" s="213">
        <v>23.0</v>
      </c>
      <c r="J69" s="214">
        <v>0.52</v>
      </c>
      <c r="K69" s="211" t="s">
        <v>21905</v>
      </c>
      <c r="L69" s="211">
        <v>5.439427878E9</v>
      </c>
      <c r="M69" s="211" t="s">
        <v>1350</v>
      </c>
      <c r="N69" s="211" t="s">
        <v>11243</v>
      </c>
      <c r="O69" s="211" t="s">
        <v>21906</v>
      </c>
      <c r="P69" s="211" t="s">
        <v>2137</v>
      </c>
      <c r="Q69" s="230">
        <f>COUNTIF('Hedef Liste Uşak'!A:A,A69)</f>
        <v>1</v>
      </c>
    </row>
    <row r="70" ht="15.75" hidden="1" customHeight="1">
      <c r="A70" s="211" t="s">
        <v>21907</v>
      </c>
      <c r="B70" s="211" t="s">
        <v>21908</v>
      </c>
      <c r="C70" s="212" t="s">
        <v>2897</v>
      </c>
      <c r="D70" s="211" t="s">
        <v>1364</v>
      </c>
      <c r="E70" s="213">
        <v>366.0</v>
      </c>
      <c r="F70" s="213">
        <v>2.0</v>
      </c>
      <c r="G70" s="213">
        <v>9.0</v>
      </c>
      <c r="H70" s="213">
        <v>10.0</v>
      </c>
      <c r="I70" s="213">
        <v>19.0</v>
      </c>
      <c r="J70" s="214">
        <v>0.47</v>
      </c>
      <c r="K70" s="211" t="s">
        <v>21909</v>
      </c>
      <c r="L70" s="211">
        <v>5.333137353E9</v>
      </c>
      <c r="M70" s="211" t="s">
        <v>1350</v>
      </c>
      <c r="N70" s="211" t="s">
        <v>21818</v>
      </c>
      <c r="O70" s="211" t="s">
        <v>21910</v>
      </c>
      <c r="P70" s="211" t="s">
        <v>2137</v>
      </c>
      <c r="Q70" s="230">
        <f>COUNTIF('Hedef Liste Uşak'!A:A,A70)</f>
        <v>1</v>
      </c>
    </row>
    <row r="71" ht="15.75" hidden="1" customHeight="1">
      <c r="A71" s="211" t="s">
        <v>21116</v>
      </c>
      <c r="B71" s="211" t="s">
        <v>21117</v>
      </c>
      <c r="C71" s="212" t="s">
        <v>2897</v>
      </c>
      <c r="D71" s="211" t="s">
        <v>1378</v>
      </c>
      <c r="E71" s="213">
        <v>307.0</v>
      </c>
      <c r="F71" s="213">
        <v>4.0</v>
      </c>
      <c r="G71" s="213">
        <v>0.0</v>
      </c>
      <c r="H71" s="213">
        <v>13.0</v>
      </c>
      <c r="I71" s="213">
        <v>13.0</v>
      </c>
      <c r="J71" s="214">
        <v>0.0</v>
      </c>
      <c r="K71" s="211" t="s">
        <v>21911</v>
      </c>
      <c r="L71" s="211">
        <v>5.414145534E9</v>
      </c>
      <c r="M71" s="211" t="s">
        <v>1350</v>
      </c>
      <c r="N71" s="211" t="s">
        <v>21890</v>
      </c>
      <c r="O71" s="211" t="s">
        <v>21120</v>
      </c>
      <c r="P71" s="211" t="s">
        <v>2137</v>
      </c>
      <c r="Q71" s="230">
        <f>COUNTIF('Hedef Liste Uşak'!A:A,A71)</f>
        <v>1</v>
      </c>
    </row>
    <row r="72" ht="15.75" hidden="1" customHeight="1">
      <c r="A72" s="211" t="s">
        <v>21122</v>
      </c>
      <c r="B72" s="211" t="s">
        <v>21123</v>
      </c>
      <c r="C72" s="212" t="s">
        <v>2897</v>
      </c>
      <c r="D72" s="211" t="s">
        <v>1356</v>
      </c>
      <c r="E72" s="213">
        <v>1050.0</v>
      </c>
      <c r="F72" s="213">
        <v>54.0</v>
      </c>
      <c r="G72" s="213">
        <v>8.0</v>
      </c>
      <c r="H72" s="213">
        <v>7.0</v>
      </c>
      <c r="I72" s="213">
        <v>15.0</v>
      </c>
      <c r="J72" s="214">
        <v>0.53</v>
      </c>
      <c r="K72" s="211" t="s">
        <v>21912</v>
      </c>
      <c r="L72" s="211">
        <v>2.7622206E9</v>
      </c>
      <c r="M72" s="211" t="s">
        <v>1350</v>
      </c>
      <c r="N72" s="211" t="s">
        <v>11243</v>
      </c>
      <c r="O72" s="211" t="s">
        <v>21125</v>
      </c>
      <c r="P72" s="211" t="s">
        <v>2137</v>
      </c>
      <c r="Q72" s="230">
        <f>COUNTIF('Hedef Liste Uşak'!A:A,A72)</f>
        <v>1</v>
      </c>
    </row>
    <row r="73" ht="15.75" hidden="1" customHeight="1">
      <c r="A73" s="211" t="s">
        <v>20958</v>
      </c>
      <c r="B73" s="211" t="s">
        <v>20959</v>
      </c>
      <c r="C73" s="212" t="s">
        <v>2897</v>
      </c>
      <c r="D73" s="211" t="s">
        <v>1356</v>
      </c>
      <c r="E73" s="213">
        <v>635.0</v>
      </c>
      <c r="F73" s="213">
        <v>28.0</v>
      </c>
      <c r="G73" s="213">
        <v>3.0</v>
      </c>
      <c r="H73" s="213">
        <v>11.0</v>
      </c>
      <c r="I73" s="213">
        <v>14.0</v>
      </c>
      <c r="J73" s="214">
        <v>0.21</v>
      </c>
      <c r="K73" s="211" t="s">
        <v>21913</v>
      </c>
      <c r="L73" s="211">
        <v>5.427823052E9</v>
      </c>
      <c r="M73" s="211" t="s">
        <v>1350</v>
      </c>
      <c r="N73" s="211" t="s">
        <v>1667</v>
      </c>
      <c r="O73" s="211" t="s">
        <v>20961</v>
      </c>
      <c r="P73" s="211" t="s">
        <v>2137</v>
      </c>
      <c r="Q73" s="230">
        <f>COUNTIF('Hedef Liste Uşak'!A:A,A73)</f>
        <v>1</v>
      </c>
    </row>
    <row r="74" ht="15.75" hidden="1" customHeight="1">
      <c r="A74" s="211" t="s">
        <v>21014</v>
      </c>
      <c r="B74" s="211" t="s">
        <v>21914</v>
      </c>
      <c r="C74" s="212" t="s">
        <v>2897</v>
      </c>
      <c r="D74" s="211" t="s">
        <v>1370</v>
      </c>
      <c r="E74" s="213">
        <v>899.0</v>
      </c>
      <c r="F74" s="213">
        <v>27.0</v>
      </c>
      <c r="G74" s="213">
        <v>14.0</v>
      </c>
      <c r="H74" s="213">
        <v>21.0</v>
      </c>
      <c r="I74" s="213">
        <v>35.0</v>
      </c>
      <c r="J74" s="214">
        <v>0.4</v>
      </c>
      <c r="K74" s="211" t="s">
        <v>21915</v>
      </c>
      <c r="L74" s="211">
        <v>5.447475392E9</v>
      </c>
      <c r="M74" s="211" t="s">
        <v>1350</v>
      </c>
      <c r="N74" s="211" t="s">
        <v>21725</v>
      </c>
      <c r="O74" s="211" t="s">
        <v>21018</v>
      </c>
      <c r="P74" s="211" t="s">
        <v>2137</v>
      </c>
      <c r="Q74" s="230">
        <f>COUNTIF('Hedef Liste Uşak'!A:A,A74)</f>
        <v>1</v>
      </c>
    </row>
    <row r="75" ht="15.75" hidden="1" customHeight="1">
      <c r="A75" s="211" t="s">
        <v>20908</v>
      </c>
      <c r="B75" s="211" t="s">
        <v>20909</v>
      </c>
      <c r="C75" s="212" t="s">
        <v>2897</v>
      </c>
      <c r="D75" s="211" t="s">
        <v>1378</v>
      </c>
      <c r="E75" s="213">
        <v>845.0</v>
      </c>
      <c r="F75" s="213">
        <v>23.0</v>
      </c>
      <c r="G75" s="213">
        <v>1.0</v>
      </c>
      <c r="H75" s="213">
        <v>11.0</v>
      </c>
      <c r="I75" s="213">
        <v>12.0</v>
      </c>
      <c r="J75" s="214">
        <v>0.08</v>
      </c>
      <c r="K75" s="211" t="s">
        <v>21916</v>
      </c>
      <c r="L75" s="211">
        <v>5.45480008E9</v>
      </c>
      <c r="M75" s="211" t="s">
        <v>1350</v>
      </c>
      <c r="N75" s="211" t="s">
        <v>11243</v>
      </c>
      <c r="O75" s="211" t="s">
        <v>20911</v>
      </c>
      <c r="P75" s="211" t="s">
        <v>2137</v>
      </c>
      <c r="Q75" s="230">
        <f>COUNTIF('Hedef Liste Uşak'!A:A,A75)</f>
        <v>1</v>
      </c>
    </row>
    <row r="76" ht="15.75" hidden="1" customHeight="1">
      <c r="A76" s="211" t="s">
        <v>21917</v>
      </c>
      <c r="B76" s="211" t="s">
        <v>21918</v>
      </c>
      <c r="C76" s="212" t="s">
        <v>2897</v>
      </c>
      <c r="D76" s="211" t="s">
        <v>1364</v>
      </c>
      <c r="E76" s="213">
        <v>1428.0</v>
      </c>
      <c r="F76" s="213">
        <v>43.0</v>
      </c>
      <c r="G76" s="213">
        <v>70.0</v>
      </c>
      <c r="H76" s="213">
        <v>4.0</v>
      </c>
      <c r="I76" s="213">
        <v>74.0</v>
      </c>
      <c r="J76" s="214">
        <v>0.95</v>
      </c>
      <c r="K76" s="211" t="s">
        <v>21919</v>
      </c>
      <c r="L76" s="211">
        <v>5.526446434E9</v>
      </c>
      <c r="M76" s="211" t="s">
        <v>1350</v>
      </c>
      <c r="N76" s="211" t="s">
        <v>21711</v>
      </c>
      <c r="O76" s="211" t="s">
        <v>21920</v>
      </c>
      <c r="P76" s="211" t="s">
        <v>2165</v>
      </c>
      <c r="Q76" s="230">
        <f>COUNTIF('Hedef Liste Uşak'!A:A,A76)</f>
        <v>1</v>
      </c>
    </row>
    <row r="77" ht="15.75" hidden="1" customHeight="1">
      <c r="A77" s="211" t="s">
        <v>20972</v>
      </c>
      <c r="B77" s="211" t="s">
        <v>20973</v>
      </c>
      <c r="C77" s="212" t="s">
        <v>2909</v>
      </c>
      <c r="D77" s="211" t="s">
        <v>1364</v>
      </c>
      <c r="E77" s="213">
        <v>35.0</v>
      </c>
      <c r="F77" s="211"/>
      <c r="G77" s="213">
        <v>6.0</v>
      </c>
      <c r="H77" s="213">
        <v>8.0</v>
      </c>
      <c r="I77" s="213">
        <v>14.0</v>
      </c>
      <c r="J77" s="214">
        <v>0.43</v>
      </c>
      <c r="K77" s="211" t="s">
        <v>21921</v>
      </c>
      <c r="L77" s="211">
        <v>5.426283502E9</v>
      </c>
      <c r="M77" s="211" t="s">
        <v>1350</v>
      </c>
      <c r="N77" s="211" t="s">
        <v>21779</v>
      </c>
      <c r="O77" s="211" t="s">
        <v>20976</v>
      </c>
      <c r="P77" s="211" t="s">
        <v>2137</v>
      </c>
      <c r="Q77" s="230">
        <f>COUNTIF('Hedef Liste Uşak'!A:A,A77)</f>
        <v>1</v>
      </c>
    </row>
    <row r="78" ht="15.75" hidden="1" customHeight="1">
      <c r="A78" s="211" t="s">
        <v>21922</v>
      </c>
      <c r="B78" s="211" t="s">
        <v>21923</v>
      </c>
      <c r="C78" s="212" t="s">
        <v>2897</v>
      </c>
      <c r="D78" s="211" t="s">
        <v>1364</v>
      </c>
      <c r="E78" s="213">
        <v>75.0</v>
      </c>
      <c r="F78" s="213">
        <v>21.0</v>
      </c>
      <c r="G78" s="213">
        <v>9.0</v>
      </c>
      <c r="H78" s="213">
        <v>18.0</v>
      </c>
      <c r="I78" s="213">
        <v>27.0</v>
      </c>
      <c r="J78" s="214">
        <v>0.33</v>
      </c>
      <c r="K78" s="211" t="s">
        <v>21924</v>
      </c>
      <c r="L78" s="211">
        <v>5.417312766E9</v>
      </c>
      <c r="M78" s="211" t="s">
        <v>1350</v>
      </c>
      <c r="N78" s="211" t="s">
        <v>21725</v>
      </c>
      <c r="O78" s="211" t="s">
        <v>21925</v>
      </c>
      <c r="P78" s="211" t="s">
        <v>2137</v>
      </c>
      <c r="Q78" s="230">
        <f>COUNTIF('Hedef Liste Uşak'!A:A,A78)</f>
        <v>1</v>
      </c>
    </row>
    <row r="79" ht="15.75" hidden="1" customHeight="1">
      <c r="A79" s="211" t="s">
        <v>20962</v>
      </c>
      <c r="B79" s="211" t="s">
        <v>20963</v>
      </c>
      <c r="C79" s="212" t="s">
        <v>2909</v>
      </c>
      <c r="D79" s="211" t="s">
        <v>1378</v>
      </c>
      <c r="E79" s="213">
        <v>73.0</v>
      </c>
      <c r="F79" s="211"/>
      <c r="G79" s="213">
        <v>5.0</v>
      </c>
      <c r="H79" s="213">
        <v>4.0</v>
      </c>
      <c r="I79" s="213">
        <v>9.0</v>
      </c>
      <c r="J79" s="214">
        <v>0.56</v>
      </c>
      <c r="K79" s="211" t="s">
        <v>21926</v>
      </c>
      <c r="L79" s="211">
        <v>5.438874377E9</v>
      </c>
      <c r="M79" s="211" t="s">
        <v>1350</v>
      </c>
      <c r="N79" s="211" t="s">
        <v>11243</v>
      </c>
      <c r="O79" s="211" t="s">
        <v>20966</v>
      </c>
      <c r="P79" s="211" t="s">
        <v>2137</v>
      </c>
      <c r="Q79" s="230">
        <f>COUNTIF('Hedef Liste Uşak'!A:A,A79)</f>
        <v>1</v>
      </c>
    </row>
    <row r="80" ht="15.75" hidden="1" customHeight="1">
      <c r="A80" s="211" t="s">
        <v>21026</v>
      </c>
      <c r="B80" s="211" t="s">
        <v>21027</v>
      </c>
      <c r="C80" s="212" t="s">
        <v>2897</v>
      </c>
      <c r="D80" s="211" t="s">
        <v>1348</v>
      </c>
      <c r="E80" s="213">
        <v>1164.0</v>
      </c>
      <c r="F80" s="213">
        <v>51.0</v>
      </c>
      <c r="G80" s="213">
        <v>1.0</v>
      </c>
      <c r="H80" s="213">
        <v>31.0</v>
      </c>
      <c r="I80" s="213">
        <v>32.0</v>
      </c>
      <c r="J80" s="214">
        <v>0.03</v>
      </c>
      <c r="K80" s="211" t="s">
        <v>21927</v>
      </c>
      <c r="L80" s="211">
        <v>5.070301207E9</v>
      </c>
      <c r="M80" s="211" t="s">
        <v>1350</v>
      </c>
      <c r="N80" s="211" t="s">
        <v>11243</v>
      </c>
      <c r="O80" s="211" t="s">
        <v>21029</v>
      </c>
      <c r="P80" s="211" t="s">
        <v>2137</v>
      </c>
      <c r="Q80" s="230">
        <f>COUNTIF('Hedef Liste Uşak'!A:A,A80)</f>
        <v>1</v>
      </c>
    </row>
    <row r="81" ht="15.75" hidden="1" customHeight="1">
      <c r="A81" s="211" t="s">
        <v>21043</v>
      </c>
      <c r="B81" s="211" t="s">
        <v>21044</v>
      </c>
      <c r="C81" s="212" t="s">
        <v>2897</v>
      </c>
      <c r="D81" s="211" t="s">
        <v>1443</v>
      </c>
      <c r="E81" s="213">
        <v>783.0</v>
      </c>
      <c r="F81" s="213">
        <v>12.0</v>
      </c>
      <c r="G81" s="213">
        <v>9.0</v>
      </c>
      <c r="H81" s="213">
        <v>7.0</v>
      </c>
      <c r="I81" s="213">
        <v>16.0</v>
      </c>
      <c r="J81" s="214">
        <v>0.56</v>
      </c>
      <c r="K81" s="211" t="s">
        <v>21928</v>
      </c>
      <c r="L81" s="211">
        <v>5.384844736E9</v>
      </c>
      <c r="M81" s="211" t="s">
        <v>1350</v>
      </c>
      <c r="N81" s="211" t="s">
        <v>1667</v>
      </c>
      <c r="O81" s="211" t="s">
        <v>21046</v>
      </c>
      <c r="P81" s="211" t="s">
        <v>2137</v>
      </c>
      <c r="Q81" s="230">
        <f>COUNTIF('Hedef Liste Uşak'!A:A,A81)</f>
        <v>1</v>
      </c>
    </row>
    <row r="82" ht="15.75" hidden="1" customHeight="1">
      <c r="A82" s="211" t="s">
        <v>20930</v>
      </c>
      <c r="B82" s="211" t="s">
        <v>20931</v>
      </c>
      <c r="C82" s="212" t="s">
        <v>2897</v>
      </c>
      <c r="D82" s="211" t="s">
        <v>1364</v>
      </c>
      <c r="E82" s="213">
        <v>244.0</v>
      </c>
      <c r="F82" s="211"/>
      <c r="G82" s="213">
        <v>9.0</v>
      </c>
      <c r="H82" s="213">
        <v>8.0</v>
      </c>
      <c r="I82" s="213">
        <v>17.0</v>
      </c>
      <c r="J82" s="214">
        <v>0.53</v>
      </c>
      <c r="K82" s="211" t="s">
        <v>21928</v>
      </c>
      <c r="L82" s="211">
        <v>5.384844736E9</v>
      </c>
      <c r="M82" s="211" t="s">
        <v>1350</v>
      </c>
      <c r="N82" s="211" t="s">
        <v>1667</v>
      </c>
      <c r="O82" s="211" t="s">
        <v>21929</v>
      </c>
      <c r="P82" s="211" t="s">
        <v>2137</v>
      </c>
      <c r="Q82" s="230">
        <f>COUNTIF('Hedef Liste Uşak'!A:A,A82)</f>
        <v>1</v>
      </c>
    </row>
    <row r="83" ht="15.75" hidden="1" customHeight="1">
      <c r="A83" s="211" t="s">
        <v>21930</v>
      </c>
      <c r="B83" s="211" t="s">
        <v>21931</v>
      </c>
      <c r="C83" s="212" t="s">
        <v>2897</v>
      </c>
      <c r="D83" s="211" t="s">
        <v>1364</v>
      </c>
      <c r="E83" s="213">
        <v>492.0</v>
      </c>
      <c r="F83" s="213">
        <v>12.0</v>
      </c>
      <c r="G83" s="213">
        <v>36.0</v>
      </c>
      <c r="H83" s="213">
        <v>2.0</v>
      </c>
      <c r="I83" s="213">
        <v>38.0</v>
      </c>
      <c r="J83" s="214">
        <v>0.95</v>
      </c>
      <c r="K83" s="211" t="s">
        <v>2216</v>
      </c>
      <c r="L83" s="211">
        <v>5.550352764E9</v>
      </c>
      <c r="M83" s="211" t="s">
        <v>1350</v>
      </c>
      <c r="N83" s="211" t="s">
        <v>1667</v>
      </c>
      <c r="O83" s="211" t="s">
        <v>21932</v>
      </c>
      <c r="P83" s="211" t="s">
        <v>2165</v>
      </c>
      <c r="Q83" s="230">
        <f>COUNTIF('Hedef Liste Uşak'!A:A,A83)</f>
        <v>0</v>
      </c>
    </row>
    <row r="84" ht="15.75" hidden="1" customHeight="1">
      <c r="A84" s="211" t="s">
        <v>20877</v>
      </c>
      <c r="B84" s="211" t="s">
        <v>20878</v>
      </c>
      <c r="C84" s="212" t="s">
        <v>2897</v>
      </c>
      <c r="D84" s="211" t="s">
        <v>1370</v>
      </c>
      <c r="E84" s="213">
        <v>19041.0</v>
      </c>
      <c r="F84" s="213">
        <v>736.0</v>
      </c>
      <c r="G84" s="213">
        <v>13.0</v>
      </c>
      <c r="H84" s="213">
        <v>22.0</v>
      </c>
      <c r="I84" s="213">
        <v>35.0</v>
      </c>
      <c r="J84" s="214">
        <v>0.37</v>
      </c>
      <c r="K84" s="211" t="s">
        <v>21933</v>
      </c>
      <c r="L84" s="211">
        <v>2.762241666E9</v>
      </c>
      <c r="M84" s="211" t="s">
        <v>1350</v>
      </c>
      <c r="N84" s="211" t="s">
        <v>11243</v>
      </c>
      <c r="O84" s="211" t="s">
        <v>20880</v>
      </c>
      <c r="P84" s="211" t="s">
        <v>2137</v>
      </c>
      <c r="Q84" s="230">
        <f>COUNTIF('Hedef Liste Uşak'!A:A,A84)</f>
        <v>1</v>
      </c>
    </row>
    <row r="85" ht="15.75" hidden="1" customHeight="1">
      <c r="A85" s="211" t="s">
        <v>21190</v>
      </c>
      <c r="B85" s="211" t="s">
        <v>21191</v>
      </c>
      <c r="C85" s="212" t="s">
        <v>2897</v>
      </c>
      <c r="D85" s="211" t="s">
        <v>1370</v>
      </c>
      <c r="E85" s="213">
        <v>51.0</v>
      </c>
      <c r="F85" s="213">
        <v>11.0</v>
      </c>
      <c r="G85" s="213">
        <v>3.0</v>
      </c>
      <c r="H85" s="213">
        <v>34.0</v>
      </c>
      <c r="I85" s="213">
        <v>37.0</v>
      </c>
      <c r="J85" s="214">
        <v>0.08</v>
      </c>
      <c r="K85" s="211" t="s">
        <v>21934</v>
      </c>
      <c r="L85" s="211">
        <v>5.439700771E9</v>
      </c>
      <c r="M85" s="211" t="s">
        <v>1350</v>
      </c>
      <c r="N85" s="211" t="s">
        <v>11243</v>
      </c>
      <c r="O85" s="211" t="s">
        <v>21193</v>
      </c>
      <c r="P85" s="211" t="s">
        <v>2137</v>
      </c>
      <c r="Q85" s="230">
        <f>COUNTIF('Hedef Liste Uşak'!A:A,A85)</f>
        <v>1</v>
      </c>
    </row>
    <row r="86" ht="15.75" hidden="1" customHeight="1">
      <c r="A86" s="211" t="s">
        <v>21935</v>
      </c>
      <c r="B86" s="211" t="s">
        <v>21936</v>
      </c>
      <c r="C86" s="212" t="s">
        <v>2897</v>
      </c>
      <c r="D86" s="211" t="s">
        <v>1364</v>
      </c>
      <c r="E86" s="213">
        <v>238.0</v>
      </c>
      <c r="F86" s="211"/>
      <c r="G86" s="213">
        <v>29.0</v>
      </c>
      <c r="H86" s="213">
        <v>3.0</v>
      </c>
      <c r="I86" s="213">
        <v>32.0</v>
      </c>
      <c r="J86" s="214">
        <v>0.91</v>
      </c>
      <c r="K86" s="211" t="s">
        <v>2216</v>
      </c>
      <c r="L86" s="211">
        <v>2.762236E9</v>
      </c>
      <c r="M86" s="211" t="s">
        <v>1350</v>
      </c>
      <c r="N86" s="211" t="s">
        <v>11243</v>
      </c>
      <c r="O86" s="211" t="s">
        <v>21937</v>
      </c>
      <c r="P86" s="211" t="s">
        <v>2165</v>
      </c>
      <c r="Q86" s="230">
        <f>COUNTIF('Hedef Liste Uşak'!A:A,A86)</f>
        <v>0</v>
      </c>
    </row>
    <row r="87" ht="15.75" hidden="1" customHeight="1">
      <c r="A87" s="211" t="s">
        <v>20913</v>
      </c>
      <c r="B87" s="211" t="s">
        <v>20914</v>
      </c>
      <c r="C87" s="212" t="s">
        <v>2897</v>
      </c>
      <c r="D87" s="211" t="s">
        <v>1378</v>
      </c>
      <c r="E87" s="213">
        <v>127.0</v>
      </c>
      <c r="F87" s="213">
        <v>2.0</v>
      </c>
      <c r="G87" s="213">
        <v>0.0</v>
      </c>
      <c r="H87" s="213">
        <v>11.0</v>
      </c>
      <c r="I87" s="213">
        <v>11.0</v>
      </c>
      <c r="J87" s="214">
        <v>0.0</v>
      </c>
      <c r="K87" s="211" t="s">
        <v>21025</v>
      </c>
      <c r="L87" s="211">
        <v>5.332360164E9</v>
      </c>
      <c r="M87" s="211" t="s">
        <v>1350</v>
      </c>
      <c r="N87" s="211" t="s">
        <v>21725</v>
      </c>
      <c r="O87" s="211" t="s">
        <v>20916</v>
      </c>
      <c r="P87" s="211" t="s">
        <v>2137</v>
      </c>
      <c r="Q87" s="230">
        <f>COUNTIF('Hedef Liste Uşak'!A:A,A87)</f>
        <v>1</v>
      </c>
    </row>
    <row r="88" ht="15.75" hidden="1" customHeight="1">
      <c r="A88" s="211" t="s">
        <v>21938</v>
      </c>
      <c r="B88" s="211" t="s">
        <v>21939</v>
      </c>
      <c r="C88" s="212" t="s">
        <v>2897</v>
      </c>
      <c r="D88" s="211" t="s">
        <v>1364</v>
      </c>
      <c r="E88" s="213">
        <v>335.0</v>
      </c>
      <c r="F88" s="213">
        <v>6.0</v>
      </c>
      <c r="G88" s="213">
        <v>66.0</v>
      </c>
      <c r="H88" s="213">
        <v>0.0</v>
      </c>
      <c r="I88" s="213">
        <v>66.0</v>
      </c>
      <c r="J88" s="214">
        <v>1.0</v>
      </c>
      <c r="K88" s="211" t="s">
        <v>21940</v>
      </c>
      <c r="L88" s="211">
        <v>5.456228624E9</v>
      </c>
      <c r="M88" s="211" t="s">
        <v>1350</v>
      </c>
      <c r="N88" s="211" t="s">
        <v>21767</v>
      </c>
      <c r="O88" s="211" t="s">
        <v>21941</v>
      </c>
      <c r="P88" s="211" t="s">
        <v>2165</v>
      </c>
      <c r="Q88" s="230">
        <f>COUNTIF('Hedef Liste Uşak'!A:A,A88)</f>
        <v>0</v>
      </c>
    </row>
    <row r="89" ht="15.75" hidden="1" customHeight="1">
      <c r="A89" s="211" t="s">
        <v>21942</v>
      </c>
      <c r="B89" s="211" t="s">
        <v>21943</v>
      </c>
      <c r="C89" s="212" t="s">
        <v>2897</v>
      </c>
      <c r="D89" s="211" t="s">
        <v>1370</v>
      </c>
      <c r="E89" s="213">
        <v>483.0</v>
      </c>
      <c r="F89" s="213">
        <v>18.0</v>
      </c>
      <c r="G89" s="213">
        <v>0.0</v>
      </c>
      <c r="H89" s="213">
        <v>17.0</v>
      </c>
      <c r="I89" s="213">
        <v>17.0</v>
      </c>
      <c r="J89" s="214">
        <v>0.0</v>
      </c>
      <c r="K89" s="211" t="s">
        <v>21944</v>
      </c>
      <c r="L89" s="211">
        <v>5.445770887E9</v>
      </c>
      <c r="M89" s="211" t="s">
        <v>1350</v>
      </c>
      <c r="N89" s="211" t="s">
        <v>11243</v>
      </c>
      <c r="O89" s="211" t="s">
        <v>21945</v>
      </c>
      <c r="P89" s="211" t="s">
        <v>2137</v>
      </c>
      <c r="Q89" s="230">
        <f>COUNTIF('Hedef Liste Uşak'!A:A,A89)</f>
        <v>1</v>
      </c>
    </row>
    <row r="90" ht="15.75" hidden="1" customHeight="1">
      <c r="A90" s="211" t="s">
        <v>21946</v>
      </c>
      <c r="B90" s="211" t="s">
        <v>21947</v>
      </c>
      <c r="C90" s="212" t="s">
        <v>2897</v>
      </c>
      <c r="D90" s="211" t="s">
        <v>1493</v>
      </c>
      <c r="E90" s="213">
        <v>113.0</v>
      </c>
      <c r="F90" s="213">
        <v>7.0</v>
      </c>
      <c r="G90" s="213">
        <v>0.0</v>
      </c>
      <c r="H90" s="213">
        <v>27.0</v>
      </c>
      <c r="I90" s="213">
        <v>27.0</v>
      </c>
      <c r="J90" s="214">
        <v>0.0</v>
      </c>
      <c r="K90" s="211" t="s">
        <v>21847</v>
      </c>
      <c r="L90" s="211">
        <v>5.459679727E9</v>
      </c>
      <c r="M90" s="211" t="s">
        <v>1350</v>
      </c>
      <c r="N90" s="211" t="s">
        <v>12338</v>
      </c>
      <c r="O90" s="211" t="s">
        <v>21848</v>
      </c>
      <c r="P90" s="211" t="s">
        <v>2137</v>
      </c>
      <c r="Q90" s="230">
        <f>COUNTIF('Hedef Liste Uşak'!A:A,A90)</f>
        <v>1</v>
      </c>
    </row>
    <row r="91" ht="15.75" hidden="1" customHeight="1">
      <c r="A91" s="211" t="s">
        <v>21948</v>
      </c>
      <c r="B91" s="211" t="s">
        <v>21949</v>
      </c>
      <c r="C91" s="212" t="s">
        <v>2897</v>
      </c>
      <c r="D91" s="211" t="s">
        <v>1364</v>
      </c>
      <c r="E91" s="213">
        <v>97.0</v>
      </c>
      <c r="F91" s="211"/>
      <c r="G91" s="213">
        <v>6.0</v>
      </c>
      <c r="H91" s="213">
        <v>17.0</v>
      </c>
      <c r="I91" s="213">
        <v>23.0</v>
      </c>
      <c r="J91" s="214">
        <v>0.26</v>
      </c>
      <c r="K91" s="211" t="s">
        <v>21950</v>
      </c>
      <c r="L91" s="211">
        <v>5.414805646E9</v>
      </c>
      <c r="M91" s="211" t="s">
        <v>1350</v>
      </c>
      <c r="N91" s="211" t="s">
        <v>11243</v>
      </c>
      <c r="O91" s="211" t="s">
        <v>21951</v>
      </c>
      <c r="P91" s="211" t="s">
        <v>2137</v>
      </c>
      <c r="Q91" s="230">
        <f>COUNTIF('Hedef Liste Uşak'!A:A,A91)</f>
        <v>0</v>
      </c>
    </row>
    <row r="92" ht="15.75" hidden="1" customHeight="1">
      <c r="A92" s="211" t="s">
        <v>21952</v>
      </c>
      <c r="B92" s="211" t="s">
        <v>21953</v>
      </c>
      <c r="C92" s="212" t="s">
        <v>2897</v>
      </c>
      <c r="D92" s="211" t="s">
        <v>1385</v>
      </c>
      <c r="E92" s="213">
        <v>150.0</v>
      </c>
      <c r="F92" s="213">
        <v>5.0</v>
      </c>
      <c r="G92" s="213">
        <v>0.0</v>
      </c>
      <c r="H92" s="213">
        <v>27.0</v>
      </c>
      <c r="I92" s="213">
        <v>27.0</v>
      </c>
      <c r="J92" s="214">
        <v>0.0</v>
      </c>
      <c r="K92" s="211" t="s">
        <v>21954</v>
      </c>
      <c r="L92" s="211">
        <v>5.06700095E9</v>
      </c>
      <c r="M92" s="211" t="s">
        <v>1350</v>
      </c>
      <c r="N92" s="211" t="s">
        <v>1652</v>
      </c>
      <c r="O92" s="211" t="s">
        <v>21955</v>
      </c>
      <c r="P92" s="211" t="s">
        <v>2137</v>
      </c>
      <c r="Q92" s="230">
        <f>COUNTIF('Hedef Liste Uşak'!A:A,A92)</f>
        <v>1</v>
      </c>
    </row>
    <row r="93" ht="15.75" hidden="1" customHeight="1">
      <c r="A93" s="211" t="s">
        <v>21956</v>
      </c>
      <c r="B93" s="211" t="s">
        <v>21957</v>
      </c>
      <c r="C93" s="212" t="s">
        <v>2897</v>
      </c>
      <c r="D93" s="211" t="s">
        <v>1364</v>
      </c>
      <c r="E93" s="213">
        <v>384.0</v>
      </c>
      <c r="F93" s="213">
        <v>12.0</v>
      </c>
      <c r="G93" s="213">
        <v>12.0</v>
      </c>
      <c r="H93" s="213">
        <v>17.0</v>
      </c>
      <c r="I93" s="213">
        <v>29.0</v>
      </c>
      <c r="J93" s="214">
        <v>0.41</v>
      </c>
      <c r="K93" s="211" t="s">
        <v>21958</v>
      </c>
      <c r="L93" s="211">
        <v>5.538151103E9</v>
      </c>
      <c r="M93" s="211" t="s">
        <v>1350</v>
      </c>
      <c r="N93" s="211" t="s">
        <v>21818</v>
      </c>
      <c r="O93" s="211" t="s">
        <v>21959</v>
      </c>
      <c r="P93" s="211" t="s">
        <v>2137</v>
      </c>
      <c r="Q93" s="230">
        <f>COUNTIF('Hedef Liste Uşak'!A:A,A93)</f>
        <v>1</v>
      </c>
    </row>
    <row r="94" ht="15.75" hidden="1" customHeight="1">
      <c r="A94" s="211" t="s">
        <v>21960</v>
      </c>
      <c r="B94" s="211" t="s">
        <v>21961</v>
      </c>
      <c r="C94" s="212" t="s">
        <v>2897</v>
      </c>
      <c r="D94" s="211" t="s">
        <v>1348</v>
      </c>
      <c r="E94" s="213">
        <v>394.0</v>
      </c>
      <c r="F94" s="213">
        <v>24.0</v>
      </c>
      <c r="G94" s="213">
        <v>0.0</v>
      </c>
      <c r="H94" s="213">
        <v>127.0</v>
      </c>
      <c r="I94" s="213">
        <v>127.0</v>
      </c>
      <c r="J94" s="214">
        <v>0.0</v>
      </c>
      <c r="K94" s="211" t="s">
        <v>14015</v>
      </c>
      <c r="L94" s="211">
        <v>5.325441816E9</v>
      </c>
      <c r="M94" s="211" t="s">
        <v>1350</v>
      </c>
      <c r="N94" s="211" t="s">
        <v>11243</v>
      </c>
      <c r="O94" s="211" t="s">
        <v>21962</v>
      </c>
      <c r="P94" s="211" t="s">
        <v>2137</v>
      </c>
      <c r="Q94" s="230">
        <f>COUNTIF('Hedef Liste Uşak'!A:A,A94)</f>
        <v>1</v>
      </c>
    </row>
    <row r="95" ht="15.75" hidden="1" customHeight="1">
      <c r="A95" s="211" t="s">
        <v>21963</v>
      </c>
      <c r="B95" s="211" t="s">
        <v>21964</v>
      </c>
      <c r="C95" s="212" t="s">
        <v>2897</v>
      </c>
      <c r="D95" s="211" t="s">
        <v>1378</v>
      </c>
      <c r="E95" s="213">
        <v>112.0</v>
      </c>
      <c r="F95" s="213">
        <v>6.0</v>
      </c>
      <c r="G95" s="213">
        <v>0.0</v>
      </c>
      <c r="H95" s="213">
        <v>27.0</v>
      </c>
      <c r="I95" s="213">
        <v>27.0</v>
      </c>
      <c r="J95" s="214">
        <v>0.0</v>
      </c>
      <c r="K95" s="211" t="s">
        <v>21965</v>
      </c>
      <c r="L95" s="211">
        <v>5.438434069E9</v>
      </c>
      <c r="M95" s="211" t="s">
        <v>1350</v>
      </c>
      <c r="N95" s="211" t="s">
        <v>12338</v>
      </c>
      <c r="O95" s="211" t="s">
        <v>21966</v>
      </c>
      <c r="P95" s="211" t="s">
        <v>2137</v>
      </c>
      <c r="Q95" s="230">
        <f>COUNTIF('Hedef Liste Uşak'!A:A,A95)</f>
        <v>1</v>
      </c>
    </row>
    <row r="96" ht="15.75" hidden="1" customHeight="1">
      <c r="A96" s="211" t="s">
        <v>21064</v>
      </c>
      <c r="B96" s="211" t="s">
        <v>21065</v>
      </c>
      <c r="C96" s="212" t="s">
        <v>2897</v>
      </c>
      <c r="D96" s="211" t="s">
        <v>1443</v>
      </c>
      <c r="E96" s="213">
        <v>520.0</v>
      </c>
      <c r="F96" s="213">
        <v>30.0</v>
      </c>
      <c r="G96" s="213">
        <v>0.0</v>
      </c>
      <c r="H96" s="213">
        <v>18.0</v>
      </c>
      <c r="I96" s="213">
        <v>18.0</v>
      </c>
      <c r="J96" s="214">
        <v>0.0</v>
      </c>
      <c r="K96" s="211" t="s">
        <v>21967</v>
      </c>
      <c r="L96" s="211">
        <v>5.542484412E9</v>
      </c>
      <c r="M96" s="211" t="s">
        <v>1350</v>
      </c>
      <c r="N96" s="211" t="s">
        <v>11243</v>
      </c>
      <c r="O96" s="211" t="s">
        <v>21067</v>
      </c>
      <c r="P96" s="211" t="s">
        <v>2137</v>
      </c>
      <c r="Q96" s="230">
        <f>COUNTIF('Hedef Liste Uşak'!A:A,A96)</f>
        <v>1</v>
      </c>
    </row>
    <row r="97" ht="15.75" hidden="1" customHeight="1">
      <c r="A97" s="211" t="s">
        <v>21968</v>
      </c>
      <c r="B97" s="211" t="s">
        <v>21969</v>
      </c>
      <c r="C97" s="212" t="s">
        <v>2897</v>
      </c>
      <c r="D97" s="211" t="s">
        <v>1348</v>
      </c>
      <c r="E97" s="213">
        <v>5919.0</v>
      </c>
      <c r="F97" s="213">
        <v>447.0</v>
      </c>
      <c r="G97" s="213">
        <v>61.0</v>
      </c>
      <c r="H97" s="213">
        <v>22.0</v>
      </c>
      <c r="I97" s="213">
        <v>83.0</v>
      </c>
      <c r="J97" s="214">
        <v>0.73</v>
      </c>
      <c r="K97" s="211" t="s">
        <v>21970</v>
      </c>
      <c r="L97" s="211">
        <v>2.762220667E9</v>
      </c>
      <c r="M97" s="211" t="s">
        <v>1350</v>
      </c>
      <c r="N97" s="211" t="s">
        <v>1667</v>
      </c>
      <c r="O97" s="211" t="s">
        <v>21971</v>
      </c>
      <c r="P97" s="211" t="s">
        <v>2137</v>
      </c>
      <c r="Q97" s="230">
        <f>COUNTIF('Hedef Liste Uşak'!A:A,A97)</f>
        <v>1</v>
      </c>
    </row>
    <row r="98" ht="15.75" hidden="1" customHeight="1">
      <c r="A98" s="211" t="s">
        <v>21048</v>
      </c>
      <c r="B98" s="211" t="s">
        <v>21049</v>
      </c>
      <c r="C98" s="212" t="s">
        <v>2897</v>
      </c>
      <c r="D98" s="211" t="s">
        <v>1364</v>
      </c>
      <c r="E98" s="213">
        <v>1169.0</v>
      </c>
      <c r="F98" s="213">
        <v>85.0</v>
      </c>
      <c r="G98" s="213">
        <v>6.0</v>
      </c>
      <c r="H98" s="213">
        <v>71.0</v>
      </c>
      <c r="I98" s="213">
        <v>77.0</v>
      </c>
      <c r="J98" s="214">
        <v>0.08</v>
      </c>
      <c r="K98" s="211" t="s">
        <v>21972</v>
      </c>
      <c r="L98" s="211">
        <v>2.76224353E9</v>
      </c>
      <c r="M98" s="211" t="s">
        <v>1350</v>
      </c>
      <c r="N98" s="211" t="s">
        <v>11243</v>
      </c>
      <c r="O98" s="211" t="s">
        <v>21051</v>
      </c>
      <c r="P98" s="211" t="s">
        <v>2137</v>
      </c>
      <c r="Q98" s="230">
        <f>COUNTIF('Hedef Liste Uşak'!A:A,A98)</f>
        <v>1</v>
      </c>
    </row>
    <row r="99" ht="15.75" hidden="1" customHeight="1">
      <c r="A99" s="211" t="s">
        <v>20856</v>
      </c>
      <c r="B99" s="211" t="s">
        <v>20857</v>
      </c>
      <c r="C99" s="212" t="s">
        <v>2909</v>
      </c>
      <c r="D99" s="211" t="s">
        <v>1356</v>
      </c>
      <c r="E99" s="213">
        <v>275.0</v>
      </c>
      <c r="F99" s="211"/>
      <c r="G99" s="213">
        <v>2.0</v>
      </c>
      <c r="H99" s="213">
        <v>5.0</v>
      </c>
      <c r="I99" s="213">
        <v>7.0</v>
      </c>
      <c r="J99" s="214">
        <v>0.29</v>
      </c>
      <c r="K99" s="211" t="s">
        <v>21973</v>
      </c>
      <c r="L99" s="211">
        <v>5.327777014E9</v>
      </c>
      <c r="M99" s="211" t="s">
        <v>1350</v>
      </c>
      <c r="N99" s="211" t="s">
        <v>21818</v>
      </c>
      <c r="O99" s="211" t="s">
        <v>20860</v>
      </c>
      <c r="P99" s="211" t="s">
        <v>2137</v>
      </c>
      <c r="Q99" s="230">
        <f>COUNTIF('Hedef Liste Uşak'!A:A,A99)</f>
        <v>1</v>
      </c>
    </row>
    <row r="100" ht="15.75" hidden="1" customHeight="1">
      <c r="A100" s="211" t="s">
        <v>21974</v>
      </c>
      <c r="B100" s="211" t="s">
        <v>21975</v>
      </c>
      <c r="C100" s="212" t="s">
        <v>2897</v>
      </c>
      <c r="D100" s="211" t="s">
        <v>1364</v>
      </c>
      <c r="E100" s="213">
        <v>1960.0</v>
      </c>
      <c r="F100" s="213">
        <v>78.0</v>
      </c>
      <c r="G100" s="213">
        <v>3.0</v>
      </c>
      <c r="H100" s="213">
        <v>13.0</v>
      </c>
      <c r="I100" s="213">
        <v>16.0</v>
      </c>
      <c r="J100" s="214">
        <v>0.19</v>
      </c>
      <c r="K100" s="211" t="s">
        <v>21976</v>
      </c>
      <c r="L100" s="211">
        <v>5.533650115E9</v>
      </c>
      <c r="M100" s="211" t="s">
        <v>1350</v>
      </c>
      <c r="N100" s="211" t="s">
        <v>21711</v>
      </c>
      <c r="O100" s="211" t="s">
        <v>21977</v>
      </c>
      <c r="P100" s="211" t="s">
        <v>2137</v>
      </c>
      <c r="Q100" s="230">
        <f>COUNTIF('Hedef Liste Uşak'!A:A,A100)</f>
        <v>1</v>
      </c>
    </row>
    <row r="101" ht="15.75" hidden="1" customHeight="1">
      <c r="A101" s="211" t="s">
        <v>21093</v>
      </c>
      <c r="B101" s="211" t="s">
        <v>21094</v>
      </c>
      <c r="C101" s="212" t="s">
        <v>2897</v>
      </c>
      <c r="D101" s="211" t="s">
        <v>1364</v>
      </c>
      <c r="E101" s="213">
        <v>198.0</v>
      </c>
      <c r="F101" s="213">
        <v>3.0</v>
      </c>
      <c r="G101" s="213">
        <v>7.0</v>
      </c>
      <c r="H101" s="213">
        <v>7.0</v>
      </c>
      <c r="I101" s="213">
        <v>14.0</v>
      </c>
      <c r="J101" s="214">
        <v>0.5</v>
      </c>
      <c r="K101" s="211" t="s">
        <v>21978</v>
      </c>
      <c r="L101" s="211">
        <v>5.452160188E9</v>
      </c>
      <c r="M101" s="211" t="s">
        <v>1350</v>
      </c>
      <c r="N101" s="211" t="s">
        <v>1592</v>
      </c>
      <c r="O101" s="211" t="s">
        <v>21097</v>
      </c>
      <c r="P101" s="211" t="s">
        <v>2137</v>
      </c>
      <c r="Q101" s="230">
        <f>COUNTIF('Hedef Liste Uşak'!A:A,A101)</f>
        <v>1</v>
      </c>
    </row>
    <row r="102" ht="15.75" hidden="1" customHeight="1">
      <c r="A102" s="211" t="s">
        <v>21181</v>
      </c>
      <c r="B102" s="211" t="s">
        <v>21182</v>
      </c>
      <c r="C102" s="212" t="s">
        <v>2897</v>
      </c>
      <c r="D102" s="211" t="s">
        <v>1370</v>
      </c>
      <c r="E102" s="213">
        <v>462.0</v>
      </c>
      <c r="F102" s="213">
        <v>25.0</v>
      </c>
      <c r="G102" s="213">
        <v>20.0</v>
      </c>
      <c r="H102" s="213">
        <v>18.0</v>
      </c>
      <c r="I102" s="213">
        <v>38.0</v>
      </c>
      <c r="J102" s="214">
        <v>0.53</v>
      </c>
      <c r="K102" s="211" t="s">
        <v>21979</v>
      </c>
      <c r="L102" s="211">
        <v>2.762270764E9</v>
      </c>
      <c r="M102" s="211" t="s">
        <v>1350</v>
      </c>
      <c r="N102" s="211" t="s">
        <v>11243</v>
      </c>
      <c r="O102" s="211" t="s">
        <v>21184</v>
      </c>
      <c r="P102" s="211" t="s">
        <v>2137</v>
      </c>
      <c r="Q102" s="230">
        <f>COUNTIF('Hedef Liste Uşak'!A:A,A102)</f>
        <v>1</v>
      </c>
    </row>
    <row r="103" ht="15.75" hidden="1" customHeight="1">
      <c r="A103" s="211" t="s">
        <v>21405</v>
      </c>
      <c r="B103" s="211" t="s">
        <v>21406</v>
      </c>
      <c r="C103" s="212" t="s">
        <v>2897</v>
      </c>
      <c r="D103" s="211" t="s">
        <v>1507</v>
      </c>
      <c r="E103" s="213">
        <v>925.0</v>
      </c>
      <c r="F103" s="213">
        <v>43.0</v>
      </c>
      <c r="G103" s="213">
        <v>3.0</v>
      </c>
      <c r="H103" s="213">
        <v>41.0</v>
      </c>
      <c r="I103" s="213">
        <v>44.0</v>
      </c>
      <c r="J103" s="214">
        <v>0.07</v>
      </c>
      <c r="K103" s="211" t="s">
        <v>21980</v>
      </c>
      <c r="L103" s="211">
        <v>5.421226464E9</v>
      </c>
      <c r="M103" s="211" t="s">
        <v>1350</v>
      </c>
      <c r="N103" s="211" t="s">
        <v>1667</v>
      </c>
      <c r="O103" s="211" t="s">
        <v>21408</v>
      </c>
      <c r="P103" s="211" t="s">
        <v>2137</v>
      </c>
      <c r="Q103" s="230">
        <f>COUNTIF('Hedef Liste Uşak'!A:A,A103)</f>
        <v>1</v>
      </c>
    </row>
    <row r="104" ht="15.75" hidden="1" customHeight="1">
      <c r="A104" s="211" t="s">
        <v>21981</v>
      </c>
      <c r="B104" s="211" t="s">
        <v>21982</v>
      </c>
      <c r="C104" s="212" t="s">
        <v>2897</v>
      </c>
      <c r="D104" s="211" t="s">
        <v>1378</v>
      </c>
      <c r="E104" s="213">
        <v>484.0</v>
      </c>
      <c r="F104" s="213">
        <v>5.0</v>
      </c>
      <c r="G104" s="213">
        <v>0.0</v>
      </c>
      <c r="H104" s="213">
        <v>7.0</v>
      </c>
      <c r="I104" s="213">
        <v>7.0</v>
      </c>
      <c r="J104" s="214">
        <v>0.0</v>
      </c>
      <c r="K104" s="211" t="s">
        <v>21983</v>
      </c>
      <c r="L104" s="211">
        <v>5.454148769E9</v>
      </c>
      <c r="M104" s="211" t="s">
        <v>1350</v>
      </c>
      <c r="N104" s="211" t="s">
        <v>21711</v>
      </c>
      <c r="O104" s="211" t="s">
        <v>21984</v>
      </c>
      <c r="P104" s="211" t="s">
        <v>2137</v>
      </c>
      <c r="Q104" s="230">
        <f>COUNTIF('Hedef Liste Uşak'!A:A,A104)</f>
        <v>1</v>
      </c>
    </row>
    <row r="105" ht="15.75" hidden="1" customHeight="1">
      <c r="A105" s="211" t="s">
        <v>21102</v>
      </c>
      <c r="B105" s="211" t="s">
        <v>21103</v>
      </c>
      <c r="C105" s="212" t="s">
        <v>2897</v>
      </c>
      <c r="D105" s="211" t="s">
        <v>2034</v>
      </c>
      <c r="E105" s="213">
        <v>102.0</v>
      </c>
      <c r="F105" s="213">
        <v>16.0</v>
      </c>
      <c r="G105" s="213">
        <v>14.0</v>
      </c>
      <c r="H105" s="213">
        <v>28.0</v>
      </c>
      <c r="I105" s="213">
        <v>42.0</v>
      </c>
      <c r="J105" s="214">
        <v>0.33</v>
      </c>
      <c r="K105" s="211" t="s">
        <v>21985</v>
      </c>
      <c r="L105" s="211">
        <v>5.416197735E9</v>
      </c>
      <c r="M105" s="211" t="s">
        <v>1350</v>
      </c>
      <c r="N105" s="211" t="s">
        <v>21818</v>
      </c>
      <c r="O105" s="211" t="s">
        <v>21106</v>
      </c>
      <c r="P105" s="211" t="s">
        <v>2137</v>
      </c>
      <c r="Q105" s="230">
        <f>COUNTIF('Hedef Liste Uşak'!A:A,A105)</f>
        <v>1</v>
      </c>
    </row>
    <row r="106" ht="15.75" hidden="1" customHeight="1">
      <c r="A106" s="211" t="s">
        <v>21986</v>
      </c>
      <c r="B106" s="211" t="s">
        <v>21987</v>
      </c>
      <c r="C106" s="212" t="s">
        <v>2897</v>
      </c>
      <c r="D106" s="211" t="s">
        <v>1364</v>
      </c>
      <c r="E106" s="213">
        <v>1096.0</v>
      </c>
      <c r="F106" s="213">
        <v>34.0</v>
      </c>
      <c r="G106" s="213">
        <v>3.0</v>
      </c>
      <c r="H106" s="213">
        <v>51.0</v>
      </c>
      <c r="I106" s="213">
        <v>54.0</v>
      </c>
      <c r="J106" s="214">
        <v>0.06</v>
      </c>
      <c r="K106" s="211" t="s">
        <v>21972</v>
      </c>
      <c r="L106" s="211">
        <v>2.762246563E9</v>
      </c>
      <c r="M106" s="211" t="s">
        <v>1350</v>
      </c>
      <c r="N106" s="211" t="s">
        <v>21725</v>
      </c>
      <c r="O106" s="211" t="s">
        <v>21988</v>
      </c>
      <c r="P106" s="211" t="s">
        <v>2137</v>
      </c>
      <c r="Q106" s="230">
        <f>COUNTIF('Hedef Liste Uşak'!A:A,A106)</f>
        <v>1</v>
      </c>
    </row>
    <row r="107" ht="15.75" hidden="1" customHeight="1">
      <c r="A107" s="211" t="s">
        <v>21098</v>
      </c>
      <c r="B107" s="211" t="s">
        <v>21989</v>
      </c>
      <c r="C107" s="212" t="s">
        <v>2897</v>
      </c>
      <c r="D107" s="211" t="s">
        <v>1443</v>
      </c>
      <c r="E107" s="213">
        <v>63.0</v>
      </c>
      <c r="F107" s="213">
        <v>2.0</v>
      </c>
      <c r="G107" s="213">
        <v>1.0</v>
      </c>
      <c r="H107" s="213">
        <v>9.0</v>
      </c>
      <c r="I107" s="213">
        <v>10.0</v>
      </c>
      <c r="J107" s="214">
        <v>0.1</v>
      </c>
      <c r="K107" s="211" t="s">
        <v>21990</v>
      </c>
      <c r="L107" s="211">
        <v>5.324192343E9</v>
      </c>
      <c r="M107" s="211" t="s">
        <v>1350</v>
      </c>
      <c r="N107" s="211" t="s">
        <v>12338</v>
      </c>
      <c r="O107" s="211" t="s">
        <v>21991</v>
      </c>
      <c r="P107" s="211" t="s">
        <v>2137</v>
      </c>
      <c r="Q107" s="230">
        <f>COUNTIF('Hedef Liste Uşak'!A:A,A107)</f>
        <v>1</v>
      </c>
    </row>
    <row r="108" ht="15.75" hidden="1" customHeight="1">
      <c r="A108" s="211" t="s">
        <v>21992</v>
      </c>
      <c r="B108" s="211" t="s">
        <v>21993</v>
      </c>
      <c r="C108" s="212" t="s">
        <v>2897</v>
      </c>
      <c r="D108" s="211" t="s">
        <v>1443</v>
      </c>
      <c r="E108" s="213">
        <v>37.0</v>
      </c>
      <c r="F108" s="213">
        <v>3.0</v>
      </c>
      <c r="G108" s="213">
        <v>0.0</v>
      </c>
      <c r="H108" s="213">
        <v>14.0</v>
      </c>
      <c r="I108" s="213">
        <v>14.0</v>
      </c>
      <c r="J108" s="214">
        <v>0.0</v>
      </c>
      <c r="K108" s="211" t="s">
        <v>21994</v>
      </c>
      <c r="L108" s="211">
        <v>2.76315493E9</v>
      </c>
      <c r="M108" s="211" t="s">
        <v>21995</v>
      </c>
      <c r="N108" s="211" t="s">
        <v>2128</v>
      </c>
      <c r="O108" s="211" t="s">
        <v>21996</v>
      </c>
      <c r="P108" s="211" t="s">
        <v>2137</v>
      </c>
      <c r="Q108" s="230">
        <f>COUNTIF('Hedef Liste Uşak'!A:A,A108)</f>
        <v>1</v>
      </c>
    </row>
    <row r="109" ht="15.75" hidden="1" customHeight="1">
      <c r="A109" s="211" t="s">
        <v>21008</v>
      </c>
      <c r="B109" s="211" t="s">
        <v>21009</v>
      </c>
      <c r="C109" s="212" t="s">
        <v>2897</v>
      </c>
      <c r="D109" s="211" t="s">
        <v>1364</v>
      </c>
      <c r="E109" s="213">
        <v>952.0</v>
      </c>
      <c r="F109" s="213">
        <v>28.0</v>
      </c>
      <c r="G109" s="213">
        <v>4.0</v>
      </c>
      <c r="H109" s="213">
        <v>10.0</v>
      </c>
      <c r="I109" s="213">
        <v>14.0</v>
      </c>
      <c r="J109" s="214">
        <v>0.29</v>
      </c>
      <c r="K109" s="211" t="s">
        <v>21997</v>
      </c>
      <c r="L109" s="211">
        <v>5.55188545E9</v>
      </c>
      <c r="M109" s="211" t="s">
        <v>1350</v>
      </c>
      <c r="N109" s="211" t="s">
        <v>21725</v>
      </c>
      <c r="O109" s="211" t="s">
        <v>21011</v>
      </c>
      <c r="P109" s="211" t="s">
        <v>2137</v>
      </c>
      <c r="Q109" s="230">
        <f>COUNTIF('Hedef Liste Uşak'!A:A,A109)</f>
        <v>1</v>
      </c>
    </row>
    <row r="110" ht="15.75" hidden="1" customHeight="1">
      <c r="A110" s="211" t="s">
        <v>21109</v>
      </c>
      <c r="B110" s="211" t="s">
        <v>21110</v>
      </c>
      <c r="C110" s="212" t="s">
        <v>2897</v>
      </c>
      <c r="D110" s="211" t="s">
        <v>1827</v>
      </c>
      <c r="E110" s="213">
        <v>1348.0</v>
      </c>
      <c r="F110" s="213">
        <v>108.0</v>
      </c>
      <c r="G110" s="213">
        <v>7.0</v>
      </c>
      <c r="H110" s="213">
        <v>9.0</v>
      </c>
      <c r="I110" s="213">
        <v>16.0</v>
      </c>
      <c r="J110" s="214">
        <v>0.44</v>
      </c>
      <c r="K110" s="211" t="s">
        <v>21998</v>
      </c>
      <c r="L110" s="211">
        <v>5.526154789E9</v>
      </c>
      <c r="M110" s="211" t="s">
        <v>1350</v>
      </c>
      <c r="N110" s="211" t="s">
        <v>1667</v>
      </c>
      <c r="O110" s="211" t="s">
        <v>21112</v>
      </c>
      <c r="P110" s="211" t="s">
        <v>2137</v>
      </c>
      <c r="Q110" s="230">
        <f>COUNTIF('Hedef Liste Uşak'!A:A,A110)</f>
        <v>1</v>
      </c>
    </row>
    <row r="111" ht="15.75" hidden="1" customHeight="1">
      <c r="A111" s="211" t="s">
        <v>21999</v>
      </c>
      <c r="B111" s="211" t="s">
        <v>22000</v>
      </c>
      <c r="C111" s="212" t="s">
        <v>2897</v>
      </c>
      <c r="D111" s="211" t="s">
        <v>1385</v>
      </c>
      <c r="E111" s="213">
        <v>266.0</v>
      </c>
      <c r="F111" s="213">
        <v>20.0</v>
      </c>
      <c r="G111" s="213">
        <v>0.0</v>
      </c>
      <c r="H111" s="213">
        <v>20.0</v>
      </c>
      <c r="I111" s="213">
        <v>20.0</v>
      </c>
      <c r="J111" s="214">
        <v>0.0</v>
      </c>
      <c r="K111" s="211" t="s">
        <v>22001</v>
      </c>
      <c r="L111" s="211">
        <v>5.347177176E9</v>
      </c>
      <c r="M111" s="211" t="s">
        <v>1350</v>
      </c>
      <c r="N111" s="211" t="s">
        <v>1667</v>
      </c>
      <c r="O111" s="211" t="s">
        <v>22002</v>
      </c>
      <c r="P111" s="211" t="s">
        <v>2137</v>
      </c>
      <c r="Q111" s="230">
        <f>COUNTIF('Hedef Liste Uşak'!A:A,A111)</f>
        <v>1</v>
      </c>
    </row>
    <row r="112" ht="15.75" hidden="1" customHeight="1">
      <c r="A112" s="211" t="s">
        <v>22003</v>
      </c>
      <c r="B112" s="211" t="s">
        <v>22004</v>
      </c>
      <c r="C112" s="212" t="s">
        <v>2897</v>
      </c>
      <c r="D112" s="211" t="s">
        <v>1385</v>
      </c>
      <c r="E112" s="213">
        <v>261.0</v>
      </c>
      <c r="F112" s="213">
        <v>10.0</v>
      </c>
      <c r="G112" s="213">
        <v>0.0</v>
      </c>
      <c r="H112" s="213">
        <v>16.0</v>
      </c>
      <c r="I112" s="213">
        <v>16.0</v>
      </c>
      <c r="J112" s="214">
        <v>0.0</v>
      </c>
      <c r="K112" s="211" t="s">
        <v>22005</v>
      </c>
      <c r="L112" s="211">
        <v>2.765020605E9</v>
      </c>
      <c r="M112" s="211" t="s">
        <v>1350</v>
      </c>
      <c r="N112" s="211" t="s">
        <v>21902</v>
      </c>
      <c r="O112" s="211" t="s">
        <v>22006</v>
      </c>
      <c r="P112" s="211" t="s">
        <v>2137</v>
      </c>
      <c r="Q112" s="230">
        <f>COUNTIF('Hedef Liste Uşak'!A:A,A112)</f>
        <v>1</v>
      </c>
    </row>
    <row r="113" ht="15.75" hidden="1" customHeight="1">
      <c r="A113" s="211" t="s">
        <v>22007</v>
      </c>
      <c r="B113" s="211" t="s">
        <v>22008</v>
      </c>
      <c r="C113" s="212" t="s">
        <v>2897</v>
      </c>
      <c r="D113" s="211" t="s">
        <v>1378</v>
      </c>
      <c r="E113" s="213">
        <v>167.0</v>
      </c>
      <c r="F113" s="213">
        <v>2.0</v>
      </c>
      <c r="G113" s="213">
        <v>0.0</v>
      </c>
      <c r="H113" s="213">
        <v>14.0</v>
      </c>
      <c r="I113" s="213">
        <v>14.0</v>
      </c>
      <c r="J113" s="214">
        <v>0.0</v>
      </c>
      <c r="K113" s="211" t="s">
        <v>22009</v>
      </c>
      <c r="L113" s="211">
        <v>5.357466441E9</v>
      </c>
      <c r="M113" s="211" t="s">
        <v>1350</v>
      </c>
      <c r="N113" s="211" t="s">
        <v>21725</v>
      </c>
      <c r="O113" s="211" t="s">
        <v>22010</v>
      </c>
      <c r="P113" s="211" t="s">
        <v>2137</v>
      </c>
      <c r="Q113" s="230">
        <f>COUNTIF('Hedef Liste Uşak'!A:A,A113)</f>
        <v>1</v>
      </c>
    </row>
    <row r="114" ht="15.75" hidden="1" customHeight="1">
      <c r="A114" s="211" t="s">
        <v>22011</v>
      </c>
      <c r="B114" s="211" t="s">
        <v>22012</v>
      </c>
      <c r="C114" s="212" t="s">
        <v>2909</v>
      </c>
      <c r="D114" s="211" t="s">
        <v>1378</v>
      </c>
      <c r="E114" s="213">
        <v>8.0</v>
      </c>
      <c r="F114" s="211"/>
      <c r="G114" s="213">
        <v>0.0</v>
      </c>
      <c r="H114" s="213">
        <v>46.0</v>
      </c>
      <c r="I114" s="213">
        <v>46.0</v>
      </c>
      <c r="J114" s="214">
        <v>0.0</v>
      </c>
      <c r="K114" s="211" t="s">
        <v>21847</v>
      </c>
      <c r="L114" s="211">
        <v>5.459679727E9</v>
      </c>
      <c r="M114" s="211" t="s">
        <v>1350</v>
      </c>
      <c r="N114" s="211" t="s">
        <v>12338</v>
      </c>
      <c r="O114" s="211" t="s">
        <v>21848</v>
      </c>
      <c r="P114" s="211" t="s">
        <v>2137</v>
      </c>
      <c r="Q114" s="230">
        <f>COUNTIF('Hedef Liste Uşak'!A:A,A114)</f>
        <v>1</v>
      </c>
    </row>
    <row r="115" ht="15.75" hidden="1" customHeight="1">
      <c r="A115" s="211" t="s">
        <v>22013</v>
      </c>
      <c r="B115" s="211" t="s">
        <v>22014</v>
      </c>
      <c r="C115" s="212" t="s">
        <v>2909</v>
      </c>
      <c r="D115" s="211" t="s">
        <v>1370</v>
      </c>
      <c r="E115" s="211"/>
      <c r="F115" s="211"/>
      <c r="G115" s="213">
        <v>0.0</v>
      </c>
      <c r="H115" s="213">
        <v>10.0</v>
      </c>
      <c r="I115" s="213">
        <v>10.0</v>
      </c>
      <c r="J115" s="214">
        <v>0.0</v>
      </c>
      <c r="K115" s="211" t="s">
        <v>21778</v>
      </c>
      <c r="L115" s="211">
        <v>5.434111109E9</v>
      </c>
      <c r="M115" s="211" t="s">
        <v>1350</v>
      </c>
      <c r="N115" s="211" t="s">
        <v>21779</v>
      </c>
      <c r="O115" s="211" t="s">
        <v>22015</v>
      </c>
      <c r="P115" s="211" t="s">
        <v>2137</v>
      </c>
      <c r="Q115" s="230">
        <f>COUNTIF('Hedef Liste Uşak'!A:A,A115)</f>
        <v>0</v>
      </c>
    </row>
    <row r="116" ht="15.75" hidden="1" customHeight="1">
      <c r="A116" s="211" t="s">
        <v>22016</v>
      </c>
      <c r="B116" s="211" t="s">
        <v>22017</v>
      </c>
      <c r="C116" s="212" t="s">
        <v>2897</v>
      </c>
      <c r="D116" s="211" t="s">
        <v>1364</v>
      </c>
      <c r="E116" s="213">
        <v>270.0</v>
      </c>
      <c r="F116" s="213">
        <v>12.0</v>
      </c>
      <c r="G116" s="213">
        <v>62.0</v>
      </c>
      <c r="H116" s="213">
        <v>7.0</v>
      </c>
      <c r="I116" s="213">
        <v>69.0</v>
      </c>
      <c r="J116" s="214">
        <v>0.9</v>
      </c>
      <c r="K116" s="211" t="s">
        <v>2216</v>
      </c>
      <c r="L116" s="211">
        <v>5.419735872E9</v>
      </c>
      <c r="M116" s="211" t="s">
        <v>1350</v>
      </c>
      <c r="N116" s="211" t="s">
        <v>21767</v>
      </c>
      <c r="O116" s="211" t="s">
        <v>22018</v>
      </c>
      <c r="P116" s="211" t="s">
        <v>2165</v>
      </c>
      <c r="Q116" s="230">
        <f>COUNTIF('Hedef Liste Uşak'!A:A,A116)</f>
        <v>0</v>
      </c>
    </row>
    <row r="117" ht="15.75" hidden="1" customHeight="1">
      <c r="A117" s="211" t="s">
        <v>21195</v>
      </c>
      <c r="B117" s="211" t="s">
        <v>21196</v>
      </c>
      <c r="C117" s="212" t="s">
        <v>2897</v>
      </c>
      <c r="D117" s="211" t="s">
        <v>1364</v>
      </c>
      <c r="E117" s="213">
        <v>169.0</v>
      </c>
      <c r="F117" s="213">
        <v>14.0</v>
      </c>
      <c r="G117" s="213">
        <v>8.0</v>
      </c>
      <c r="H117" s="213">
        <v>13.0</v>
      </c>
      <c r="I117" s="213">
        <v>21.0</v>
      </c>
      <c r="J117" s="214">
        <v>0.38</v>
      </c>
      <c r="K117" s="211" t="s">
        <v>22019</v>
      </c>
      <c r="L117" s="211">
        <v>5.321006094E9</v>
      </c>
      <c r="M117" s="211" t="s">
        <v>1350</v>
      </c>
      <c r="N117" s="211" t="s">
        <v>21818</v>
      </c>
      <c r="O117" s="211" t="s">
        <v>21199</v>
      </c>
      <c r="P117" s="211" t="s">
        <v>2137</v>
      </c>
      <c r="Q117" s="230">
        <f>COUNTIF('Hedef Liste Uşak'!A:A,A117)</f>
        <v>1</v>
      </c>
    </row>
    <row r="118" ht="15.75" hidden="1" customHeight="1">
      <c r="A118" s="211" t="s">
        <v>21159</v>
      </c>
      <c r="B118" s="211" t="s">
        <v>21160</v>
      </c>
      <c r="C118" s="212" t="s">
        <v>2897</v>
      </c>
      <c r="D118" s="211" t="s">
        <v>1385</v>
      </c>
      <c r="E118" s="213">
        <v>21.0</v>
      </c>
      <c r="F118" s="211"/>
      <c r="G118" s="213">
        <v>0.0</v>
      </c>
      <c r="H118" s="213">
        <v>13.0</v>
      </c>
      <c r="I118" s="213">
        <v>13.0</v>
      </c>
      <c r="J118" s="214">
        <v>0.0</v>
      </c>
      <c r="K118" s="211" t="s">
        <v>22020</v>
      </c>
      <c r="L118" s="211">
        <v>5.452120264E9</v>
      </c>
      <c r="M118" s="211" t="s">
        <v>1350</v>
      </c>
      <c r="N118" s="211" t="s">
        <v>12338</v>
      </c>
      <c r="O118" s="211" t="s">
        <v>21162</v>
      </c>
      <c r="P118" s="211" t="s">
        <v>2137</v>
      </c>
      <c r="Q118" s="230">
        <f>COUNTIF('Hedef Liste Uşak'!A:A,A118)</f>
        <v>1</v>
      </c>
    </row>
    <row r="119" ht="15.75" hidden="1" customHeight="1">
      <c r="A119" s="211" t="s">
        <v>22021</v>
      </c>
      <c r="B119" s="211" t="s">
        <v>22022</v>
      </c>
      <c r="C119" s="212" t="s">
        <v>2897</v>
      </c>
      <c r="D119" s="211" t="s">
        <v>1348</v>
      </c>
      <c r="E119" s="213">
        <v>790.0</v>
      </c>
      <c r="F119" s="213">
        <v>71.0</v>
      </c>
      <c r="G119" s="213">
        <v>0.0</v>
      </c>
      <c r="H119" s="213">
        <v>53.0</v>
      </c>
      <c r="I119" s="213">
        <v>53.0</v>
      </c>
      <c r="J119" s="214">
        <v>0.0</v>
      </c>
      <c r="K119" s="211" t="s">
        <v>22023</v>
      </c>
      <c r="L119" s="211">
        <v>5.322196016E9</v>
      </c>
      <c r="M119" s="211" t="s">
        <v>1350</v>
      </c>
      <c r="N119" s="211" t="s">
        <v>1667</v>
      </c>
      <c r="O119" s="211" t="s">
        <v>22024</v>
      </c>
      <c r="P119" s="211" t="s">
        <v>2137</v>
      </c>
      <c r="Q119" s="230">
        <f>COUNTIF('Hedef Liste Uşak'!A:A,A119)</f>
        <v>1</v>
      </c>
    </row>
    <row r="120" ht="15.75" hidden="1" customHeight="1">
      <c r="A120" s="211" t="s">
        <v>22025</v>
      </c>
      <c r="B120" s="211" t="s">
        <v>22026</v>
      </c>
      <c r="C120" s="212" t="s">
        <v>2897</v>
      </c>
      <c r="D120" s="211" t="s">
        <v>1364</v>
      </c>
      <c r="E120" s="213">
        <v>126.0</v>
      </c>
      <c r="F120" s="213">
        <v>14.0</v>
      </c>
      <c r="G120" s="213">
        <v>9.0</v>
      </c>
      <c r="H120" s="213">
        <v>9.0</v>
      </c>
      <c r="I120" s="213">
        <v>18.0</v>
      </c>
      <c r="J120" s="214">
        <v>0.5</v>
      </c>
      <c r="K120" s="211" t="s">
        <v>22027</v>
      </c>
      <c r="L120" s="211">
        <v>2.762121212E9</v>
      </c>
      <c r="M120" s="211" t="s">
        <v>1350</v>
      </c>
      <c r="N120" s="211" t="s">
        <v>21779</v>
      </c>
      <c r="O120" s="211" t="s">
        <v>22028</v>
      </c>
      <c r="P120" s="211" t="s">
        <v>2137</v>
      </c>
      <c r="Q120" s="230">
        <f>COUNTIF('Hedef Liste Uşak'!A:A,A120)</f>
        <v>1</v>
      </c>
    </row>
    <row r="121" ht="15.75" hidden="1" customHeight="1">
      <c r="A121" s="211" t="s">
        <v>21171</v>
      </c>
      <c r="B121" s="211" t="s">
        <v>21172</v>
      </c>
      <c r="C121" s="212" t="s">
        <v>2897</v>
      </c>
      <c r="D121" s="211" t="s">
        <v>1364</v>
      </c>
      <c r="E121" s="213">
        <v>71.0</v>
      </c>
      <c r="F121" s="213">
        <v>8.0</v>
      </c>
      <c r="G121" s="213">
        <v>4.0</v>
      </c>
      <c r="H121" s="213">
        <v>66.0</v>
      </c>
      <c r="I121" s="213">
        <v>70.0</v>
      </c>
      <c r="J121" s="214">
        <v>0.06</v>
      </c>
      <c r="K121" s="211" t="s">
        <v>21972</v>
      </c>
      <c r="L121" s="211">
        <v>2.76224353E9</v>
      </c>
      <c r="M121" s="211" t="s">
        <v>1350</v>
      </c>
      <c r="N121" s="211" t="s">
        <v>11243</v>
      </c>
      <c r="O121" s="211" t="s">
        <v>21051</v>
      </c>
      <c r="P121" s="211" t="s">
        <v>2137</v>
      </c>
      <c r="Q121" s="230">
        <f>COUNTIF('Hedef Liste Uşak'!A:A,A121)</f>
        <v>1</v>
      </c>
    </row>
    <row r="122" ht="15.75" hidden="1" customHeight="1">
      <c r="A122" s="211" t="s">
        <v>22029</v>
      </c>
      <c r="B122" s="211" t="s">
        <v>22030</v>
      </c>
      <c r="C122" s="212" t="s">
        <v>2909</v>
      </c>
      <c r="D122" s="211" t="s">
        <v>1385</v>
      </c>
      <c r="E122" s="211"/>
      <c r="F122" s="211"/>
      <c r="G122" s="213">
        <v>0.0</v>
      </c>
      <c r="H122" s="213">
        <v>37.0</v>
      </c>
      <c r="I122" s="213">
        <v>37.0</v>
      </c>
      <c r="J122" s="214">
        <v>0.0</v>
      </c>
      <c r="K122" s="211" t="s">
        <v>22031</v>
      </c>
      <c r="L122" s="211">
        <v>5.332059379E9</v>
      </c>
      <c r="M122" s="211" t="s">
        <v>21995</v>
      </c>
      <c r="N122" s="211" t="s">
        <v>2128</v>
      </c>
      <c r="O122" s="211" t="s">
        <v>22032</v>
      </c>
      <c r="P122" s="211" t="s">
        <v>2137</v>
      </c>
      <c r="Q122" s="230">
        <f>COUNTIF('Hedef Liste Uşak'!A:A,A122)</f>
        <v>1</v>
      </c>
    </row>
    <row r="123" ht="15.75" hidden="1" customHeight="1">
      <c r="A123" s="211" t="s">
        <v>22033</v>
      </c>
      <c r="B123" s="211" t="s">
        <v>22034</v>
      </c>
      <c r="C123" s="212" t="s">
        <v>2897</v>
      </c>
      <c r="D123" s="211" t="s">
        <v>1950</v>
      </c>
      <c r="E123" s="213">
        <v>126.0</v>
      </c>
      <c r="F123" s="213">
        <v>7.0</v>
      </c>
      <c r="G123" s="213">
        <v>0.0</v>
      </c>
      <c r="H123" s="213">
        <v>19.0</v>
      </c>
      <c r="I123" s="213">
        <v>19.0</v>
      </c>
      <c r="J123" s="214">
        <v>0.0</v>
      </c>
      <c r="K123" s="211" t="s">
        <v>22035</v>
      </c>
      <c r="L123" s="211">
        <v>5.441144164E9</v>
      </c>
      <c r="M123" s="211" t="s">
        <v>1350</v>
      </c>
      <c r="N123" s="211" t="s">
        <v>21902</v>
      </c>
      <c r="O123" s="211" t="s">
        <v>22036</v>
      </c>
      <c r="P123" s="211" t="s">
        <v>2137</v>
      </c>
      <c r="Q123" s="230">
        <f>COUNTIF('Hedef Liste Uşak'!A:A,A123)</f>
        <v>1</v>
      </c>
    </row>
    <row r="124" ht="15.75" hidden="1" customHeight="1">
      <c r="A124" s="211" t="s">
        <v>22037</v>
      </c>
      <c r="B124" s="211" t="s">
        <v>22038</v>
      </c>
      <c r="C124" s="212" t="s">
        <v>2897</v>
      </c>
      <c r="D124" s="211" t="s">
        <v>1378</v>
      </c>
      <c r="E124" s="213">
        <v>28.0</v>
      </c>
      <c r="F124" s="213">
        <v>1.0</v>
      </c>
      <c r="G124" s="213">
        <v>0.0</v>
      </c>
      <c r="H124" s="213">
        <v>5.0</v>
      </c>
      <c r="I124" s="213">
        <v>5.0</v>
      </c>
      <c r="J124" s="214">
        <v>0.0</v>
      </c>
      <c r="K124" s="211" t="s">
        <v>22039</v>
      </c>
      <c r="L124" s="211">
        <v>5.35745827E9</v>
      </c>
      <c r="M124" s="211" t="s">
        <v>21995</v>
      </c>
      <c r="N124" s="211" t="s">
        <v>2128</v>
      </c>
      <c r="O124" s="211" t="s">
        <v>22040</v>
      </c>
      <c r="P124" s="211" t="s">
        <v>2137</v>
      </c>
      <c r="Q124" s="230">
        <f>COUNTIF('Hedef Liste Uşak'!A:A,A124)</f>
        <v>1</v>
      </c>
    </row>
    <row r="125" ht="15.75" hidden="1" customHeight="1">
      <c r="A125" s="211" t="s">
        <v>21209</v>
      </c>
      <c r="B125" s="211" t="s">
        <v>21210</v>
      </c>
      <c r="C125" s="212" t="s">
        <v>2897</v>
      </c>
      <c r="D125" s="211" t="s">
        <v>1507</v>
      </c>
      <c r="E125" s="213">
        <v>133.0</v>
      </c>
      <c r="F125" s="213">
        <v>14.0</v>
      </c>
      <c r="G125" s="213">
        <v>17.0</v>
      </c>
      <c r="H125" s="213">
        <v>7.0</v>
      </c>
      <c r="I125" s="213">
        <v>24.0</v>
      </c>
      <c r="J125" s="214">
        <v>0.71</v>
      </c>
      <c r="K125" s="211" t="s">
        <v>22041</v>
      </c>
      <c r="L125" s="211">
        <v>2.764142752E9</v>
      </c>
      <c r="M125" s="211" t="s">
        <v>1350</v>
      </c>
      <c r="N125" s="211" t="s">
        <v>1667</v>
      </c>
      <c r="O125" s="211" t="s">
        <v>21212</v>
      </c>
      <c r="P125" s="211" t="s">
        <v>2137</v>
      </c>
      <c r="Q125" s="230">
        <f>COUNTIF('Hedef Liste Uşak'!A:A,A125)</f>
        <v>1</v>
      </c>
    </row>
    <row r="126" ht="15.75" hidden="1" customHeight="1">
      <c r="A126" s="211" t="s">
        <v>22042</v>
      </c>
      <c r="B126" s="211" t="s">
        <v>22043</v>
      </c>
      <c r="C126" s="212" t="s">
        <v>2897</v>
      </c>
      <c r="D126" s="211" t="s">
        <v>1364</v>
      </c>
      <c r="E126" s="213">
        <v>175.0</v>
      </c>
      <c r="F126" s="213">
        <v>8.0</v>
      </c>
      <c r="G126" s="213">
        <v>9.0</v>
      </c>
      <c r="H126" s="213">
        <v>50.0</v>
      </c>
      <c r="I126" s="213">
        <v>59.0</v>
      </c>
      <c r="J126" s="214">
        <v>0.15</v>
      </c>
      <c r="K126" s="211" t="s">
        <v>21972</v>
      </c>
      <c r="L126" s="211">
        <v>2.762246563E9</v>
      </c>
      <c r="M126" s="211" t="s">
        <v>1350</v>
      </c>
      <c r="N126" s="211" t="s">
        <v>21725</v>
      </c>
      <c r="O126" s="211" t="s">
        <v>21988</v>
      </c>
      <c r="P126" s="211" t="s">
        <v>2137</v>
      </c>
      <c r="Q126" s="230">
        <f>COUNTIF('Hedef Liste Uşak'!A:A,A126)</f>
        <v>1</v>
      </c>
    </row>
    <row r="127" ht="15.75" hidden="1" customHeight="1">
      <c r="A127" s="211" t="s">
        <v>21215</v>
      </c>
      <c r="B127" s="211" t="s">
        <v>21216</v>
      </c>
      <c r="C127" s="212" t="s">
        <v>2897</v>
      </c>
      <c r="D127" s="211" t="s">
        <v>1378</v>
      </c>
      <c r="E127" s="213">
        <v>35.0</v>
      </c>
      <c r="F127" s="211"/>
      <c r="G127" s="213">
        <v>3.0</v>
      </c>
      <c r="H127" s="213">
        <v>54.0</v>
      </c>
      <c r="I127" s="213">
        <v>57.0</v>
      </c>
      <c r="J127" s="214">
        <v>0.05</v>
      </c>
      <c r="K127" s="211" t="s">
        <v>22044</v>
      </c>
      <c r="L127" s="211">
        <v>5.337921341E9</v>
      </c>
      <c r="M127" s="211" t="s">
        <v>1350</v>
      </c>
      <c r="N127" s="211" t="s">
        <v>1652</v>
      </c>
      <c r="O127" s="211" t="s">
        <v>21219</v>
      </c>
      <c r="P127" s="211" t="s">
        <v>2137</v>
      </c>
      <c r="Q127" s="230">
        <f>COUNTIF('Hedef Liste Uşak'!A:A,A127)</f>
        <v>1</v>
      </c>
    </row>
    <row r="128" ht="15.75" hidden="1" customHeight="1">
      <c r="A128" s="211" t="s">
        <v>21227</v>
      </c>
      <c r="B128" s="211" t="s">
        <v>21228</v>
      </c>
      <c r="C128" s="212" t="s">
        <v>2897</v>
      </c>
      <c r="D128" s="211" t="s">
        <v>1385</v>
      </c>
      <c r="E128" s="213">
        <v>276.0</v>
      </c>
      <c r="F128" s="213">
        <v>54.0</v>
      </c>
      <c r="G128" s="213">
        <v>0.0</v>
      </c>
      <c r="H128" s="213">
        <v>29.0</v>
      </c>
      <c r="I128" s="213">
        <v>29.0</v>
      </c>
      <c r="J128" s="214">
        <v>0.0</v>
      </c>
      <c r="K128" s="211" t="s">
        <v>22045</v>
      </c>
      <c r="L128" s="211">
        <v>2.762235431E9</v>
      </c>
      <c r="M128" s="211" t="s">
        <v>1350</v>
      </c>
      <c r="N128" s="211" t="s">
        <v>1667</v>
      </c>
      <c r="O128" s="211" t="s">
        <v>21230</v>
      </c>
      <c r="P128" s="211" t="s">
        <v>2137</v>
      </c>
      <c r="Q128" s="230">
        <f>COUNTIF('Hedef Liste Uşak'!A:A,A128)</f>
        <v>1</v>
      </c>
    </row>
    <row r="129" ht="15.75" hidden="1" customHeight="1">
      <c r="A129" s="211" t="s">
        <v>21286</v>
      </c>
      <c r="B129" s="211" t="s">
        <v>21287</v>
      </c>
      <c r="C129" s="212" t="s">
        <v>2897</v>
      </c>
      <c r="D129" s="211" t="s">
        <v>1370</v>
      </c>
      <c r="E129" s="213">
        <v>444.0</v>
      </c>
      <c r="F129" s="213">
        <v>29.0</v>
      </c>
      <c r="G129" s="213">
        <v>0.0</v>
      </c>
      <c r="H129" s="213">
        <v>17.0</v>
      </c>
      <c r="I129" s="213">
        <v>17.0</v>
      </c>
      <c r="J129" s="214">
        <v>0.0</v>
      </c>
      <c r="K129" s="211" t="s">
        <v>22046</v>
      </c>
      <c r="L129" s="211">
        <v>5.525586463E9</v>
      </c>
      <c r="M129" s="211" t="s">
        <v>1350</v>
      </c>
      <c r="N129" s="211" t="s">
        <v>21779</v>
      </c>
      <c r="O129" s="211" t="s">
        <v>21290</v>
      </c>
      <c r="P129" s="211" t="s">
        <v>2137</v>
      </c>
      <c r="Q129" s="230">
        <f>COUNTIF('Hedef Liste Uşak'!A:A,A129)</f>
        <v>1</v>
      </c>
    </row>
    <row r="130" ht="15.75" hidden="1" customHeight="1">
      <c r="A130" s="211" t="s">
        <v>21298</v>
      </c>
      <c r="B130" s="211" t="s">
        <v>22047</v>
      </c>
      <c r="C130" s="212" t="s">
        <v>2897</v>
      </c>
      <c r="D130" s="211" t="s">
        <v>1443</v>
      </c>
      <c r="E130" s="213">
        <v>273.0</v>
      </c>
      <c r="F130" s="213">
        <v>46.0</v>
      </c>
      <c r="G130" s="213">
        <v>0.0</v>
      </c>
      <c r="H130" s="213">
        <v>9.0</v>
      </c>
      <c r="I130" s="213">
        <v>9.0</v>
      </c>
      <c r="J130" s="214">
        <v>0.0</v>
      </c>
      <c r="K130" s="211" t="s">
        <v>22048</v>
      </c>
      <c r="L130" s="211">
        <v>5.342688001E9</v>
      </c>
      <c r="M130" s="211" t="s">
        <v>1350</v>
      </c>
      <c r="N130" s="211" t="s">
        <v>21767</v>
      </c>
      <c r="O130" s="211" t="s">
        <v>21302</v>
      </c>
      <c r="P130" s="211" t="s">
        <v>2137</v>
      </c>
      <c r="Q130" s="230">
        <f>COUNTIF('Hedef Liste Uşak'!A:A,A130)</f>
        <v>1</v>
      </c>
    </row>
    <row r="131" ht="15.75" hidden="1" customHeight="1">
      <c r="A131" s="211" t="s">
        <v>21059</v>
      </c>
      <c r="B131" s="211" t="s">
        <v>21060</v>
      </c>
      <c r="C131" s="212" t="s">
        <v>2909</v>
      </c>
      <c r="D131" s="211" t="s">
        <v>1443</v>
      </c>
      <c r="E131" s="213">
        <v>66.0</v>
      </c>
      <c r="F131" s="211"/>
      <c r="G131" s="213">
        <v>0.0</v>
      </c>
      <c r="H131" s="213">
        <v>20.0</v>
      </c>
      <c r="I131" s="213">
        <v>20.0</v>
      </c>
      <c r="J131" s="214">
        <v>0.0</v>
      </c>
      <c r="K131" s="211" t="s">
        <v>22049</v>
      </c>
      <c r="L131" s="211">
        <v>5.322330064E9</v>
      </c>
      <c r="M131" s="211" t="s">
        <v>1350</v>
      </c>
      <c r="N131" s="211" t="s">
        <v>21725</v>
      </c>
      <c r="O131" s="211" t="s">
        <v>21062</v>
      </c>
      <c r="P131" s="211" t="s">
        <v>2137</v>
      </c>
      <c r="Q131" s="230">
        <f>COUNTIF('Hedef Liste Uşak'!A:A,A131)</f>
        <v>1</v>
      </c>
    </row>
    <row r="132" ht="15.75" hidden="1" customHeight="1">
      <c r="A132" s="211" t="s">
        <v>21250</v>
      </c>
      <c r="B132" s="211" t="s">
        <v>21251</v>
      </c>
      <c r="C132" s="212" t="s">
        <v>2897</v>
      </c>
      <c r="D132" s="211" t="s">
        <v>1443</v>
      </c>
      <c r="E132" s="213">
        <v>1353.0</v>
      </c>
      <c r="F132" s="213">
        <v>182.0</v>
      </c>
      <c r="G132" s="213">
        <v>0.0</v>
      </c>
      <c r="H132" s="213">
        <v>75.0</v>
      </c>
      <c r="I132" s="213">
        <v>75.0</v>
      </c>
      <c r="J132" s="214">
        <v>0.0</v>
      </c>
      <c r="K132" s="211" t="s">
        <v>22050</v>
      </c>
      <c r="L132" s="211">
        <v>2.7621518E9</v>
      </c>
      <c r="M132" s="211" t="s">
        <v>1350</v>
      </c>
      <c r="N132" s="211" t="s">
        <v>21725</v>
      </c>
      <c r="O132" s="211" t="s">
        <v>21253</v>
      </c>
      <c r="P132" s="211" t="s">
        <v>2137</v>
      </c>
      <c r="Q132" s="230">
        <f>COUNTIF('Hedef Liste Uşak'!A:A,A132)</f>
        <v>1</v>
      </c>
    </row>
    <row r="133" ht="15.75" hidden="1" customHeight="1">
      <c r="A133" s="211" t="s">
        <v>21307</v>
      </c>
      <c r="B133" s="211" t="s">
        <v>21308</v>
      </c>
      <c r="C133" s="212" t="s">
        <v>2897</v>
      </c>
      <c r="D133" s="211" t="s">
        <v>1493</v>
      </c>
      <c r="E133" s="213">
        <v>617.0</v>
      </c>
      <c r="F133" s="213">
        <v>61.0</v>
      </c>
      <c r="G133" s="213">
        <v>0.0</v>
      </c>
      <c r="H133" s="213">
        <v>17.0</v>
      </c>
      <c r="I133" s="213">
        <v>17.0</v>
      </c>
      <c r="J133" s="214">
        <v>0.0</v>
      </c>
      <c r="K133" s="211" t="s">
        <v>22051</v>
      </c>
      <c r="L133" s="211">
        <v>2.762233634E9</v>
      </c>
      <c r="M133" s="211" t="s">
        <v>1350</v>
      </c>
      <c r="N133" s="211" t="s">
        <v>21711</v>
      </c>
      <c r="O133" s="211" t="s">
        <v>21311</v>
      </c>
      <c r="P133" s="211" t="s">
        <v>2137</v>
      </c>
      <c r="Q133" s="230">
        <f>COUNTIF('Hedef Liste Uşak'!A:A,A133)</f>
        <v>1</v>
      </c>
    </row>
    <row r="134" ht="15.75" hidden="1" customHeight="1">
      <c r="A134" s="211" t="s">
        <v>22052</v>
      </c>
      <c r="B134" s="211" t="s">
        <v>22053</v>
      </c>
      <c r="C134" s="212" t="s">
        <v>2897</v>
      </c>
      <c r="D134" s="211" t="s">
        <v>1378</v>
      </c>
      <c r="E134" s="213">
        <v>1588.0</v>
      </c>
      <c r="F134" s="213">
        <v>49.0</v>
      </c>
      <c r="G134" s="213">
        <v>0.0</v>
      </c>
      <c r="H134" s="213">
        <v>74.0</v>
      </c>
      <c r="I134" s="213">
        <v>74.0</v>
      </c>
      <c r="J134" s="214">
        <v>0.0</v>
      </c>
      <c r="K134" s="211" t="s">
        <v>22054</v>
      </c>
      <c r="L134" s="211">
        <v>2.762222747E9</v>
      </c>
      <c r="M134" s="211" t="s">
        <v>1350</v>
      </c>
      <c r="N134" s="211" t="s">
        <v>21818</v>
      </c>
      <c r="O134" s="211" t="s">
        <v>22055</v>
      </c>
      <c r="P134" s="211" t="s">
        <v>2137</v>
      </c>
      <c r="Q134" s="230">
        <f>COUNTIF('Hedef Liste Uşak'!A:A,A134)</f>
        <v>1</v>
      </c>
    </row>
    <row r="135" ht="15.75" hidden="1" customHeight="1">
      <c r="A135" s="211" t="s">
        <v>21277</v>
      </c>
      <c r="B135" s="211" t="s">
        <v>21278</v>
      </c>
      <c r="C135" s="212" t="s">
        <v>2897</v>
      </c>
      <c r="D135" s="211" t="s">
        <v>1378</v>
      </c>
      <c r="E135" s="213">
        <v>658.0</v>
      </c>
      <c r="F135" s="213">
        <v>98.0</v>
      </c>
      <c r="G135" s="213">
        <v>10.0</v>
      </c>
      <c r="H135" s="213">
        <v>64.0</v>
      </c>
      <c r="I135" s="213">
        <v>74.0</v>
      </c>
      <c r="J135" s="214">
        <v>0.14</v>
      </c>
      <c r="K135" s="211" t="s">
        <v>22054</v>
      </c>
      <c r="L135" s="211">
        <v>5.43323247E9</v>
      </c>
      <c r="M135" s="211" t="s">
        <v>1350</v>
      </c>
      <c r="N135" s="211" t="s">
        <v>21818</v>
      </c>
      <c r="O135" s="211" t="s">
        <v>21281</v>
      </c>
      <c r="P135" s="211" t="s">
        <v>2137</v>
      </c>
      <c r="Q135" s="230">
        <f>COUNTIF('Hedef Liste Uşak'!A:A,A135)</f>
        <v>1</v>
      </c>
    </row>
    <row r="136" ht="15.75" hidden="1" customHeight="1">
      <c r="A136" s="211" t="s">
        <v>22056</v>
      </c>
      <c r="B136" s="211" t="s">
        <v>22057</v>
      </c>
      <c r="C136" s="212" t="s">
        <v>2909</v>
      </c>
      <c r="D136" s="211" t="s">
        <v>1832</v>
      </c>
      <c r="E136" s="213">
        <v>28.0</v>
      </c>
      <c r="F136" s="211"/>
      <c r="G136" s="213">
        <v>0.0</v>
      </c>
      <c r="H136" s="213">
        <v>9.0</v>
      </c>
      <c r="I136" s="213">
        <v>9.0</v>
      </c>
      <c r="J136" s="214">
        <v>0.0</v>
      </c>
      <c r="K136" s="211" t="s">
        <v>22058</v>
      </c>
      <c r="L136" s="211">
        <v>5.536294921E9</v>
      </c>
      <c r="M136" s="211" t="s">
        <v>1350</v>
      </c>
      <c r="N136" s="211" t="s">
        <v>21818</v>
      </c>
      <c r="O136" s="211" t="s">
        <v>22059</v>
      </c>
      <c r="P136" s="211" t="s">
        <v>2137</v>
      </c>
      <c r="Q136" s="230">
        <f>COUNTIF('Hedef Liste Uşak'!A:A,A136)</f>
        <v>0</v>
      </c>
    </row>
    <row r="137" ht="15.75" hidden="1" customHeight="1">
      <c r="A137" s="211" t="s">
        <v>22060</v>
      </c>
      <c r="B137" s="211" t="s">
        <v>22061</v>
      </c>
      <c r="C137" s="212" t="s">
        <v>2909</v>
      </c>
      <c r="D137" s="211" t="s">
        <v>1385</v>
      </c>
      <c r="E137" s="213">
        <v>10.0</v>
      </c>
      <c r="F137" s="211"/>
      <c r="G137" s="213">
        <v>0.0</v>
      </c>
      <c r="H137" s="213">
        <v>14.0</v>
      </c>
      <c r="I137" s="213">
        <v>14.0</v>
      </c>
      <c r="J137" s="214">
        <v>0.0</v>
      </c>
      <c r="K137" s="211" t="s">
        <v>22062</v>
      </c>
      <c r="L137" s="211">
        <v>2.762163712E9</v>
      </c>
      <c r="M137" s="211" t="s">
        <v>1350</v>
      </c>
      <c r="N137" s="211" t="s">
        <v>1667</v>
      </c>
      <c r="O137" s="211" t="s">
        <v>22063</v>
      </c>
      <c r="P137" s="211" t="s">
        <v>2137</v>
      </c>
      <c r="Q137" s="230">
        <f>COUNTIF('Hedef Liste Uşak'!A:A,A137)</f>
        <v>1</v>
      </c>
    </row>
    <row r="138" ht="15.75" hidden="1" customHeight="1">
      <c r="A138" s="211" t="s">
        <v>22064</v>
      </c>
      <c r="B138" s="211" t="s">
        <v>22065</v>
      </c>
      <c r="C138" s="212" t="s">
        <v>2897</v>
      </c>
      <c r="D138" s="211" t="s">
        <v>1356</v>
      </c>
      <c r="E138" s="213">
        <v>201.0</v>
      </c>
      <c r="F138" s="213">
        <v>43.0</v>
      </c>
      <c r="G138" s="213">
        <v>0.0</v>
      </c>
      <c r="H138" s="213">
        <v>23.0</v>
      </c>
      <c r="I138" s="213">
        <v>23.0</v>
      </c>
      <c r="J138" s="214">
        <v>0.0</v>
      </c>
      <c r="K138" s="211" t="s">
        <v>22066</v>
      </c>
      <c r="L138" s="211">
        <v>5.534251903E9</v>
      </c>
      <c r="M138" s="211" t="s">
        <v>1350</v>
      </c>
      <c r="N138" s="211" t="s">
        <v>21725</v>
      </c>
      <c r="O138" s="211" t="s">
        <v>21170</v>
      </c>
      <c r="P138" s="211" t="s">
        <v>2137</v>
      </c>
      <c r="Q138" s="230">
        <f>COUNTIF('Hedef Liste Uşak'!A:A,A138)</f>
        <v>1</v>
      </c>
    </row>
    <row r="139" ht="15.75" hidden="1" customHeight="1">
      <c r="A139" s="211" t="s">
        <v>22067</v>
      </c>
      <c r="B139" s="211" t="s">
        <v>22068</v>
      </c>
      <c r="C139" s="212" t="s">
        <v>2897</v>
      </c>
      <c r="D139" s="211" t="s">
        <v>1832</v>
      </c>
      <c r="E139" s="213">
        <v>13.0</v>
      </c>
      <c r="F139" s="211"/>
      <c r="G139" s="213">
        <v>0.0</v>
      </c>
      <c r="H139" s="213">
        <v>19.0</v>
      </c>
      <c r="I139" s="213">
        <v>19.0</v>
      </c>
      <c r="J139" s="214">
        <v>0.0</v>
      </c>
      <c r="K139" s="211" t="s">
        <v>22069</v>
      </c>
      <c r="L139" s="211">
        <v>5.541880064E9</v>
      </c>
      <c r="M139" s="211" t="s">
        <v>1350</v>
      </c>
      <c r="N139" s="211" t="s">
        <v>21818</v>
      </c>
      <c r="O139" s="211" t="s">
        <v>22070</v>
      </c>
      <c r="P139" s="211" t="s">
        <v>2137</v>
      </c>
      <c r="Q139" s="230">
        <f>COUNTIF('Hedef Liste Uşak'!A:A,A139)</f>
        <v>1</v>
      </c>
    </row>
    <row r="140" ht="15.75" hidden="1" customHeight="1">
      <c r="A140" s="211" t="s">
        <v>21260</v>
      </c>
      <c r="B140" s="211" t="s">
        <v>21261</v>
      </c>
      <c r="C140" s="212" t="s">
        <v>2897</v>
      </c>
      <c r="D140" s="211" t="s">
        <v>1688</v>
      </c>
      <c r="E140" s="213">
        <v>405.0</v>
      </c>
      <c r="F140" s="213">
        <v>48.0</v>
      </c>
      <c r="G140" s="213">
        <v>1.0</v>
      </c>
      <c r="H140" s="213">
        <v>63.0</v>
      </c>
      <c r="I140" s="213">
        <v>64.0</v>
      </c>
      <c r="J140" s="214">
        <v>0.02</v>
      </c>
      <c r="K140" s="211" t="s">
        <v>22071</v>
      </c>
      <c r="L140" s="211">
        <v>5.53931879E9</v>
      </c>
      <c r="M140" s="211" t="s">
        <v>1350</v>
      </c>
      <c r="N140" s="211" t="s">
        <v>21779</v>
      </c>
      <c r="O140" s="211" t="s">
        <v>21263</v>
      </c>
      <c r="P140" s="211" t="s">
        <v>2137</v>
      </c>
      <c r="Q140" s="230">
        <f>COUNTIF('Hedef Liste Uşak'!A:A,A140)</f>
        <v>1</v>
      </c>
    </row>
    <row r="141" ht="15.75" hidden="1" customHeight="1">
      <c r="A141" s="211" t="s">
        <v>22072</v>
      </c>
      <c r="B141" s="211" t="s">
        <v>22073</v>
      </c>
      <c r="C141" s="212" t="s">
        <v>2897</v>
      </c>
      <c r="D141" s="211" t="s">
        <v>1789</v>
      </c>
      <c r="E141" s="213">
        <v>111.0</v>
      </c>
      <c r="F141" s="213">
        <v>24.0</v>
      </c>
      <c r="G141" s="213">
        <v>20.0</v>
      </c>
      <c r="H141" s="213">
        <v>0.0</v>
      </c>
      <c r="I141" s="213">
        <v>20.0</v>
      </c>
      <c r="J141" s="214">
        <v>1.0</v>
      </c>
      <c r="K141" s="211" t="s">
        <v>22074</v>
      </c>
      <c r="L141" s="211">
        <v>2.76216808E9</v>
      </c>
      <c r="M141" s="211" t="s">
        <v>1350</v>
      </c>
      <c r="N141" s="211" t="s">
        <v>21818</v>
      </c>
      <c r="O141" s="211" t="s">
        <v>22075</v>
      </c>
      <c r="P141" s="211" t="s">
        <v>2165</v>
      </c>
      <c r="Q141" s="230">
        <f>COUNTIF('Hedef Liste Uşak'!A:A,A141)</f>
        <v>0</v>
      </c>
    </row>
    <row r="142" ht="15.75" hidden="1" customHeight="1">
      <c r="A142" s="211" t="s">
        <v>21073</v>
      </c>
      <c r="B142" s="211" t="s">
        <v>21074</v>
      </c>
      <c r="C142" s="212" t="s">
        <v>2897</v>
      </c>
      <c r="D142" s="211" t="s">
        <v>1370</v>
      </c>
      <c r="E142" s="213">
        <v>172.0</v>
      </c>
      <c r="F142" s="213">
        <v>8.0</v>
      </c>
      <c r="G142" s="213">
        <v>6.0</v>
      </c>
      <c r="H142" s="213">
        <v>13.0</v>
      </c>
      <c r="I142" s="213">
        <v>19.0</v>
      </c>
      <c r="J142" s="214">
        <v>0.32</v>
      </c>
      <c r="K142" s="211" t="s">
        <v>22076</v>
      </c>
      <c r="L142" s="211">
        <v>5.340590064E9</v>
      </c>
      <c r="M142" s="211" t="s">
        <v>1350</v>
      </c>
      <c r="N142" s="211" t="s">
        <v>21902</v>
      </c>
      <c r="O142" s="211" t="s">
        <v>21077</v>
      </c>
      <c r="P142" s="211" t="s">
        <v>2137</v>
      </c>
      <c r="Q142" s="230">
        <f>COUNTIF('Hedef Liste Uşak'!A:A,A142)</f>
        <v>1</v>
      </c>
    </row>
    <row r="143" ht="15.75" hidden="1" customHeight="1">
      <c r="A143" s="211" t="s">
        <v>22077</v>
      </c>
      <c r="B143" s="211" t="s">
        <v>22078</v>
      </c>
      <c r="C143" s="212" t="s">
        <v>2897</v>
      </c>
      <c r="D143" s="211" t="s">
        <v>1364</v>
      </c>
      <c r="E143" s="213">
        <v>56.0</v>
      </c>
      <c r="F143" s="211"/>
      <c r="G143" s="213">
        <v>7.0</v>
      </c>
      <c r="H143" s="213">
        <v>3.0</v>
      </c>
      <c r="I143" s="213">
        <v>10.0</v>
      </c>
      <c r="J143" s="214">
        <v>0.7</v>
      </c>
      <c r="K143" s="211" t="s">
        <v>22079</v>
      </c>
      <c r="L143" s="211">
        <v>5.366780064E9</v>
      </c>
      <c r="M143" s="211" t="s">
        <v>1350</v>
      </c>
      <c r="N143" s="211" t="s">
        <v>21725</v>
      </c>
      <c r="O143" s="211" t="s">
        <v>22080</v>
      </c>
      <c r="P143" s="211" t="s">
        <v>2137</v>
      </c>
      <c r="Q143" s="230">
        <f>COUNTIF('Hedef Liste Uşak'!A:A,A143)</f>
        <v>1</v>
      </c>
    </row>
    <row r="144" ht="15.75" hidden="1" customHeight="1">
      <c r="A144" s="211" t="s">
        <v>21089</v>
      </c>
      <c r="B144" s="211" t="s">
        <v>22081</v>
      </c>
      <c r="C144" s="212" t="s">
        <v>2897</v>
      </c>
      <c r="D144" s="211" t="s">
        <v>1356</v>
      </c>
      <c r="E144" s="213">
        <v>488.0</v>
      </c>
      <c r="F144" s="213">
        <v>54.0</v>
      </c>
      <c r="G144" s="213">
        <v>1.0</v>
      </c>
      <c r="H144" s="213">
        <v>9.0</v>
      </c>
      <c r="I144" s="213">
        <v>10.0</v>
      </c>
      <c r="J144" s="214">
        <v>0.1</v>
      </c>
      <c r="K144" s="211" t="s">
        <v>22082</v>
      </c>
      <c r="L144" s="211">
        <v>5.467758527E9</v>
      </c>
      <c r="M144" s="211" t="s">
        <v>1350</v>
      </c>
      <c r="N144" s="211" t="s">
        <v>21711</v>
      </c>
      <c r="O144" s="211" t="s">
        <v>21092</v>
      </c>
      <c r="P144" s="211" t="s">
        <v>2137</v>
      </c>
      <c r="Q144" s="230">
        <f>COUNTIF('Hedef Liste Uşak'!A:A,A144)</f>
        <v>1</v>
      </c>
    </row>
    <row r="145" ht="15.75" hidden="1" customHeight="1">
      <c r="A145" s="211" t="s">
        <v>21292</v>
      </c>
      <c r="B145" s="211" t="s">
        <v>21293</v>
      </c>
      <c r="C145" s="212" t="s">
        <v>2897</v>
      </c>
      <c r="D145" s="211" t="s">
        <v>1370</v>
      </c>
      <c r="E145" s="213">
        <v>30.0</v>
      </c>
      <c r="F145" s="211"/>
      <c r="G145" s="213">
        <v>10.0</v>
      </c>
      <c r="H145" s="213">
        <v>3.0</v>
      </c>
      <c r="I145" s="213">
        <v>13.0</v>
      </c>
      <c r="J145" s="214">
        <v>0.77</v>
      </c>
      <c r="K145" s="211" t="s">
        <v>22083</v>
      </c>
      <c r="L145" s="211">
        <v>5.44245511E9</v>
      </c>
      <c r="M145" s="211" t="s">
        <v>1350</v>
      </c>
      <c r="N145" s="211" t="s">
        <v>21779</v>
      </c>
      <c r="O145" s="211" t="s">
        <v>21296</v>
      </c>
      <c r="P145" s="211" t="s">
        <v>2137</v>
      </c>
      <c r="Q145" s="230">
        <f>COUNTIF('Hedef Liste Uşak'!A:A,A145)</f>
        <v>1</v>
      </c>
    </row>
    <row r="146" ht="15.75" hidden="1" customHeight="1">
      <c r="A146" s="211" t="s">
        <v>22084</v>
      </c>
      <c r="B146" s="211" t="s">
        <v>22085</v>
      </c>
      <c r="C146" s="212" t="s">
        <v>2897</v>
      </c>
      <c r="D146" s="211" t="s">
        <v>1364</v>
      </c>
      <c r="E146" s="213">
        <v>8.0</v>
      </c>
      <c r="F146" s="211"/>
      <c r="G146" s="213">
        <v>7.0</v>
      </c>
      <c r="H146" s="213">
        <v>0.0</v>
      </c>
      <c r="I146" s="213">
        <v>7.0</v>
      </c>
      <c r="J146" s="214">
        <v>1.0</v>
      </c>
      <c r="K146" s="211" t="s">
        <v>22086</v>
      </c>
      <c r="L146" s="211">
        <v>5.532954502E9</v>
      </c>
      <c r="M146" s="211" t="s">
        <v>1350</v>
      </c>
      <c r="N146" s="211" t="s">
        <v>11243</v>
      </c>
      <c r="O146" s="211" t="s">
        <v>22087</v>
      </c>
      <c r="P146" s="211" t="s">
        <v>2137</v>
      </c>
      <c r="Q146" s="230">
        <f>COUNTIF('Hedef Liste Uşak'!A:A,A146)</f>
        <v>1</v>
      </c>
    </row>
    <row r="147" ht="15.75" hidden="1" customHeight="1">
      <c r="A147" s="211" t="s">
        <v>22088</v>
      </c>
      <c r="B147" s="211" t="s">
        <v>22089</v>
      </c>
      <c r="C147" s="212" t="s">
        <v>2897</v>
      </c>
      <c r="D147" s="211" t="s">
        <v>1364</v>
      </c>
      <c r="E147" s="213">
        <v>1.0</v>
      </c>
      <c r="F147" s="211"/>
      <c r="G147" s="213">
        <v>65.0</v>
      </c>
      <c r="H147" s="213">
        <v>4.0</v>
      </c>
      <c r="I147" s="213">
        <v>69.0</v>
      </c>
      <c r="J147" s="214">
        <v>0.94</v>
      </c>
      <c r="K147" s="211" t="s">
        <v>2216</v>
      </c>
      <c r="L147" s="211">
        <v>5.469705717E9</v>
      </c>
      <c r="M147" s="211" t="s">
        <v>1350</v>
      </c>
      <c r="N147" s="211" t="s">
        <v>21818</v>
      </c>
      <c r="O147" s="211" t="s">
        <v>22090</v>
      </c>
      <c r="P147" s="211" t="s">
        <v>2165</v>
      </c>
      <c r="Q147" s="230">
        <f>COUNTIF('Hedef Liste Uşak'!A:A,A147)</f>
        <v>0</v>
      </c>
    </row>
    <row r="148" ht="15.75" hidden="1" customHeight="1">
      <c r="A148" s="211" t="s">
        <v>21268</v>
      </c>
      <c r="B148" s="211" t="s">
        <v>21269</v>
      </c>
      <c r="C148" s="212" t="s">
        <v>2897</v>
      </c>
      <c r="D148" s="211" t="s">
        <v>1832</v>
      </c>
      <c r="E148" s="213">
        <v>3.0</v>
      </c>
      <c r="F148" s="211"/>
      <c r="G148" s="213">
        <v>3.0</v>
      </c>
      <c r="H148" s="213">
        <v>18.0</v>
      </c>
      <c r="I148" s="213">
        <v>21.0</v>
      </c>
      <c r="J148" s="214">
        <v>0.14</v>
      </c>
      <c r="K148" s="211" t="s">
        <v>22091</v>
      </c>
      <c r="L148" s="211">
        <v>2.762158401E9</v>
      </c>
      <c r="M148" s="211" t="s">
        <v>1350</v>
      </c>
      <c r="N148" s="211" t="s">
        <v>21711</v>
      </c>
      <c r="O148" s="211" t="s">
        <v>21271</v>
      </c>
      <c r="P148" s="211" t="s">
        <v>2137</v>
      </c>
      <c r="Q148" s="230">
        <f>COUNTIF('Hedef Liste Uşak'!A:A,A148)</f>
        <v>1</v>
      </c>
    </row>
    <row r="149" ht="15.75" hidden="1" customHeight="1">
      <c r="A149" s="211" t="s">
        <v>21345</v>
      </c>
      <c r="B149" s="211" t="s">
        <v>21346</v>
      </c>
      <c r="C149" s="212" t="s">
        <v>2897</v>
      </c>
      <c r="D149" s="211" t="s">
        <v>1443</v>
      </c>
      <c r="E149" s="213">
        <v>180.0</v>
      </c>
      <c r="F149" s="213">
        <v>60.0</v>
      </c>
      <c r="G149" s="213">
        <v>0.0</v>
      </c>
      <c r="H149" s="213">
        <v>30.0</v>
      </c>
      <c r="I149" s="213">
        <v>30.0</v>
      </c>
      <c r="J149" s="214">
        <v>0.0</v>
      </c>
      <c r="K149" s="211" t="s">
        <v>22092</v>
      </c>
      <c r="L149" s="211">
        <v>5.528390264E9</v>
      </c>
      <c r="M149" s="211" t="s">
        <v>1350</v>
      </c>
      <c r="N149" s="211" t="s">
        <v>11243</v>
      </c>
      <c r="O149" s="211" t="s">
        <v>21348</v>
      </c>
      <c r="P149" s="211" t="s">
        <v>2137</v>
      </c>
      <c r="Q149" s="230">
        <f>COUNTIF('Hedef Liste Uşak'!A:A,A149)</f>
        <v>1</v>
      </c>
    </row>
    <row r="150" ht="15.75" hidden="1" customHeight="1">
      <c r="A150" s="211" t="s">
        <v>21384</v>
      </c>
      <c r="B150" s="211" t="s">
        <v>21385</v>
      </c>
      <c r="C150" s="212" t="s">
        <v>2897</v>
      </c>
      <c r="D150" s="211" t="s">
        <v>1493</v>
      </c>
      <c r="E150" s="211"/>
      <c r="F150" s="211"/>
      <c r="G150" s="213">
        <v>4.0</v>
      </c>
      <c r="H150" s="213">
        <v>14.0</v>
      </c>
      <c r="I150" s="213">
        <v>18.0</v>
      </c>
      <c r="J150" s="214">
        <v>0.22</v>
      </c>
      <c r="K150" s="211" t="s">
        <v>22093</v>
      </c>
      <c r="L150" s="211">
        <v>5.496416463E9</v>
      </c>
      <c r="M150" s="211" t="s">
        <v>1350</v>
      </c>
      <c r="N150" s="211" t="s">
        <v>1592</v>
      </c>
      <c r="O150" s="211" t="s">
        <v>21387</v>
      </c>
      <c r="P150" s="211" t="s">
        <v>2137</v>
      </c>
      <c r="Q150" s="230">
        <f>COUNTIF('Hedef Liste Uşak'!A:A,A150)</f>
        <v>1</v>
      </c>
    </row>
    <row r="151" ht="15.75" hidden="1" customHeight="1">
      <c r="A151" s="211" t="s">
        <v>22094</v>
      </c>
      <c r="B151" s="211" t="s">
        <v>22095</v>
      </c>
      <c r="C151" s="212" t="s">
        <v>2897</v>
      </c>
      <c r="D151" s="211" t="s">
        <v>1493</v>
      </c>
      <c r="E151" s="213">
        <v>6.0</v>
      </c>
      <c r="F151" s="211"/>
      <c r="G151" s="213">
        <v>0.0</v>
      </c>
      <c r="H151" s="213">
        <v>21.0</v>
      </c>
      <c r="I151" s="213">
        <v>21.0</v>
      </c>
      <c r="J151" s="214">
        <v>0.0</v>
      </c>
      <c r="K151" s="211" t="s">
        <v>22096</v>
      </c>
      <c r="L151" s="211">
        <v>5.444533526E9</v>
      </c>
      <c r="M151" s="211" t="s">
        <v>1350</v>
      </c>
      <c r="N151" s="211" t="s">
        <v>21902</v>
      </c>
      <c r="O151" s="211" t="s">
        <v>22097</v>
      </c>
      <c r="P151" s="211" t="s">
        <v>2137</v>
      </c>
      <c r="Q151" s="230">
        <f>COUNTIF('Hedef Liste Uşak'!A:A,A151)</f>
        <v>1</v>
      </c>
    </row>
    <row r="152" ht="15.75" hidden="1" customHeight="1">
      <c r="A152" s="211" t="s">
        <v>22098</v>
      </c>
      <c r="B152" s="211" t="s">
        <v>22099</v>
      </c>
      <c r="C152" s="212" t="s">
        <v>2897</v>
      </c>
      <c r="D152" s="211" t="s">
        <v>1364</v>
      </c>
      <c r="E152" s="213">
        <v>8.0</v>
      </c>
      <c r="F152" s="213">
        <v>3.0</v>
      </c>
      <c r="G152" s="213">
        <v>12.0</v>
      </c>
      <c r="H152" s="213">
        <v>10.0</v>
      </c>
      <c r="I152" s="213">
        <v>22.0</v>
      </c>
      <c r="J152" s="214">
        <v>0.55</v>
      </c>
      <c r="K152" s="211" t="s">
        <v>21958</v>
      </c>
      <c r="L152" s="211">
        <v>5.557437354E9</v>
      </c>
      <c r="M152" s="211" t="s">
        <v>1350</v>
      </c>
      <c r="N152" s="211" t="s">
        <v>22100</v>
      </c>
      <c r="O152" s="211" t="s">
        <v>22101</v>
      </c>
      <c r="P152" s="211" t="s">
        <v>2137</v>
      </c>
      <c r="Q152" s="230">
        <f>COUNTIF('Hedef Liste Uşak'!A:A,A152)</f>
        <v>0</v>
      </c>
    </row>
    <row r="153" ht="15.75" hidden="1" customHeight="1">
      <c r="A153" s="211" t="s">
        <v>22102</v>
      </c>
      <c r="B153" s="211" t="s">
        <v>22103</v>
      </c>
      <c r="C153" s="212" t="s">
        <v>2909</v>
      </c>
      <c r="D153" s="211" t="s">
        <v>1507</v>
      </c>
      <c r="F153" s="211"/>
      <c r="G153" s="213">
        <v>0.0</v>
      </c>
      <c r="H153" s="213">
        <v>51.0</v>
      </c>
      <c r="I153" s="213">
        <v>51.0</v>
      </c>
      <c r="J153" s="214">
        <v>0.0</v>
      </c>
      <c r="K153" s="211" t="s">
        <v>22104</v>
      </c>
      <c r="L153" s="211">
        <v>5.388340606E9</v>
      </c>
      <c r="M153" s="211" t="s">
        <v>22105</v>
      </c>
      <c r="N153" s="211" t="s">
        <v>22106</v>
      </c>
      <c r="O153" s="211" t="s">
        <v>22107</v>
      </c>
      <c r="P153" s="211" t="s">
        <v>2137</v>
      </c>
      <c r="Q153" s="230">
        <f>COUNTIF('Hedef Liste Uşak'!A:A,A153)</f>
        <v>1</v>
      </c>
    </row>
    <row r="154" ht="15.75" hidden="1" customHeight="1">
      <c r="A154" s="211" t="s">
        <v>22108</v>
      </c>
      <c r="B154" s="211" t="s">
        <v>22109</v>
      </c>
      <c r="C154" s="212" t="s">
        <v>2897</v>
      </c>
      <c r="D154" s="211" t="s">
        <v>1688</v>
      </c>
      <c r="E154" s="211"/>
      <c r="F154" s="211"/>
      <c r="G154" s="213">
        <v>0.0</v>
      </c>
      <c r="H154" s="213">
        <v>20.0</v>
      </c>
      <c r="I154" s="213">
        <v>20.0</v>
      </c>
      <c r="J154" s="214">
        <v>0.0</v>
      </c>
      <c r="K154" s="211" t="s">
        <v>22110</v>
      </c>
      <c r="L154" s="211">
        <v>5.358576785E9</v>
      </c>
      <c r="M154" s="211" t="s">
        <v>1350</v>
      </c>
      <c r="N154" s="211" t="s">
        <v>1667</v>
      </c>
      <c r="O154" s="211" t="s">
        <v>22111</v>
      </c>
      <c r="P154" s="211" t="s">
        <v>2137</v>
      </c>
      <c r="Q154" s="230">
        <f>COUNTIF('Hedef Liste Uşak'!A:A,A154)</f>
        <v>1</v>
      </c>
    </row>
    <row r="155" ht="15.75" hidden="1" customHeight="1">
      <c r="A155" s="211" t="s">
        <v>22112</v>
      </c>
      <c r="B155" s="211" t="s">
        <v>22113</v>
      </c>
      <c r="C155" s="212" t="s">
        <v>2897</v>
      </c>
      <c r="D155" s="211" t="s">
        <v>2299</v>
      </c>
      <c r="E155" s="213">
        <v>201.0</v>
      </c>
      <c r="F155" s="213">
        <v>57.0</v>
      </c>
      <c r="G155" s="213">
        <v>0.0</v>
      </c>
      <c r="H155" s="213">
        <v>30.0</v>
      </c>
      <c r="I155" s="213">
        <v>30.0</v>
      </c>
      <c r="J155" s="214">
        <v>0.0</v>
      </c>
      <c r="K155" s="211" t="s">
        <v>22114</v>
      </c>
      <c r="L155" s="211">
        <v>2.76227789E9</v>
      </c>
      <c r="M155" s="211" t="s">
        <v>1350</v>
      </c>
      <c r="N155" s="211" t="s">
        <v>21725</v>
      </c>
      <c r="O155" s="211" t="s">
        <v>22115</v>
      </c>
      <c r="P155" s="211" t="s">
        <v>2137</v>
      </c>
      <c r="Q155" s="230">
        <f>COUNTIF('Hedef Liste Uşak'!A:A,A155)</f>
        <v>1</v>
      </c>
    </row>
    <row r="156" ht="15.75" hidden="1" customHeight="1">
      <c r="A156" s="211" t="s">
        <v>22116</v>
      </c>
      <c r="B156" s="211" t="s">
        <v>22117</v>
      </c>
      <c r="C156" s="212" t="s">
        <v>2897</v>
      </c>
      <c r="D156" s="211" t="s">
        <v>1443</v>
      </c>
      <c r="E156" s="213">
        <v>32.0</v>
      </c>
      <c r="F156" s="213">
        <v>5.0</v>
      </c>
      <c r="G156" s="213">
        <v>0.0</v>
      </c>
      <c r="H156" s="213">
        <v>50.0</v>
      </c>
      <c r="I156" s="213">
        <v>50.0</v>
      </c>
      <c r="J156" s="214">
        <v>0.0</v>
      </c>
      <c r="K156" s="211" t="s">
        <v>22118</v>
      </c>
      <c r="L156" s="211">
        <v>5.510626713E9</v>
      </c>
      <c r="M156" s="211" t="s">
        <v>1350</v>
      </c>
      <c r="N156" s="211" t="s">
        <v>21725</v>
      </c>
      <c r="O156" s="211" t="s">
        <v>22119</v>
      </c>
      <c r="P156" s="211" t="s">
        <v>2137</v>
      </c>
      <c r="Q156" s="230">
        <f>COUNTIF('Hedef Liste Uşak'!A:A,A156)</f>
        <v>1</v>
      </c>
    </row>
    <row r="157" ht="15.75" hidden="1" customHeight="1">
      <c r="A157" s="211" t="s">
        <v>22120</v>
      </c>
      <c r="B157" s="211" t="s">
        <v>22121</v>
      </c>
      <c r="C157" s="212" t="s">
        <v>2897</v>
      </c>
      <c r="D157" s="211" t="s">
        <v>1364</v>
      </c>
      <c r="E157" s="211"/>
      <c r="F157" s="211"/>
      <c r="G157" s="213">
        <v>0.0</v>
      </c>
      <c r="H157" s="213">
        <v>24.0</v>
      </c>
      <c r="I157" s="213">
        <v>24.0</v>
      </c>
      <c r="J157" s="214">
        <v>0.0</v>
      </c>
      <c r="K157" s="211" t="s">
        <v>21851</v>
      </c>
      <c r="L157" s="211">
        <v>5.069563495E9</v>
      </c>
      <c r="M157" s="211" t="s">
        <v>1350</v>
      </c>
      <c r="N157" s="211" t="s">
        <v>21725</v>
      </c>
      <c r="O157" s="211" t="s">
        <v>21852</v>
      </c>
      <c r="P157" s="211" t="s">
        <v>2137</v>
      </c>
      <c r="Q157" s="230">
        <f>COUNTIF('Hedef Liste Uşak'!A:A,A157)</f>
        <v>1</v>
      </c>
    </row>
    <row r="158" ht="15.75" hidden="1" customHeight="1">
      <c r="A158" s="211" t="s">
        <v>22122</v>
      </c>
      <c r="B158" s="211" t="s">
        <v>22123</v>
      </c>
      <c r="C158" s="212" t="s">
        <v>2909</v>
      </c>
      <c r="D158" s="211" t="s">
        <v>1364</v>
      </c>
      <c r="E158" s="213">
        <v>2.0</v>
      </c>
      <c r="F158" s="211"/>
      <c r="G158" s="213">
        <v>9.0</v>
      </c>
      <c r="H158" s="213">
        <v>2.0</v>
      </c>
      <c r="I158" s="213">
        <v>11.0</v>
      </c>
      <c r="J158" s="214">
        <v>0.82</v>
      </c>
      <c r="K158" s="211" t="s">
        <v>22124</v>
      </c>
      <c r="L158" s="211">
        <v>5.356506328E9</v>
      </c>
      <c r="M158" s="211" t="s">
        <v>1350</v>
      </c>
      <c r="N158" s="211" t="s">
        <v>1592</v>
      </c>
      <c r="O158" s="211" t="s">
        <v>22125</v>
      </c>
      <c r="P158" s="211" t="s">
        <v>2137</v>
      </c>
      <c r="Q158" s="230">
        <f>COUNTIF('Hedef Liste Uşak'!A:A,A158)</f>
        <v>0</v>
      </c>
    </row>
    <row r="159" ht="15.75" hidden="1" customHeight="1">
      <c r="A159" s="211" t="s">
        <v>21000</v>
      </c>
      <c r="B159" s="211" t="s">
        <v>21001</v>
      </c>
      <c r="C159" s="212" t="s">
        <v>2897</v>
      </c>
      <c r="D159" s="211" t="s">
        <v>1493</v>
      </c>
      <c r="E159" s="213">
        <v>150.0</v>
      </c>
      <c r="F159" s="211"/>
      <c r="G159" s="213">
        <v>6.0</v>
      </c>
      <c r="H159" s="213">
        <v>19.0</v>
      </c>
      <c r="I159" s="213">
        <v>25.0</v>
      </c>
      <c r="J159" s="214">
        <v>0.24</v>
      </c>
      <c r="K159" s="211" t="s">
        <v>21739</v>
      </c>
      <c r="L159" s="211">
        <v>2.762233535E9</v>
      </c>
      <c r="M159" s="211" t="s">
        <v>1350</v>
      </c>
      <c r="N159" s="211" t="s">
        <v>11243</v>
      </c>
      <c r="O159" s="211" t="s">
        <v>21003</v>
      </c>
      <c r="P159" s="211" t="s">
        <v>2137</v>
      </c>
      <c r="Q159" s="230">
        <f>COUNTIF('Hedef Liste Uşak'!A:A,A159)</f>
        <v>1</v>
      </c>
    </row>
    <row r="160" ht="15.75" hidden="1" customHeight="1">
      <c r="A160" s="211" t="s">
        <v>21167</v>
      </c>
      <c r="B160" s="211" t="s">
        <v>21168</v>
      </c>
      <c r="C160" s="212" t="s">
        <v>2897</v>
      </c>
      <c r="D160" s="211" t="s">
        <v>1443</v>
      </c>
      <c r="E160" s="213">
        <v>149.0</v>
      </c>
      <c r="F160" s="211"/>
      <c r="G160" s="213">
        <v>3.0</v>
      </c>
      <c r="H160" s="213">
        <v>13.0</v>
      </c>
      <c r="I160" s="213">
        <v>16.0</v>
      </c>
      <c r="J160" s="214">
        <v>0.19</v>
      </c>
      <c r="K160" s="211" t="s">
        <v>22126</v>
      </c>
      <c r="L160" s="211">
        <v>5.326930167E9</v>
      </c>
      <c r="M160" s="211" t="s">
        <v>1350</v>
      </c>
      <c r="N160" s="211" t="s">
        <v>21725</v>
      </c>
      <c r="O160" s="211" t="s">
        <v>21170</v>
      </c>
      <c r="P160" s="211" t="s">
        <v>2137</v>
      </c>
      <c r="Q160" s="230">
        <f>COUNTIF('Hedef Liste Uşak'!A:A,A160)</f>
        <v>1</v>
      </c>
    </row>
    <row r="161" ht="15.75" hidden="1" customHeight="1">
      <c r="A161" s="211" t="s">
        <v>22127</v>
      </c>
      <c r="B161" s="211" t="s">
        <v>22128</v>
      </c>
      <c r="C161" s="212" t="s">
        <v>2897</v>
      </c>
      <c r="D161" s="211" t="s">
        <v>1493</v>
      </c>
      <c r="E161" s="213">
        <v>7.0</v>
      </c>
      <c r="F161" s="213">
        <v>4.0</v>
      </c>
      <c r="G161" s="213">
        <v>0.0</v>
      </c>
      <c r="H161" s="213">
        <v>14.0</v>
      </c>
      <c r="I161" s="213">
        <v>14.0</v>
      </c>
      <c r="J161" s="214">
        <v>0.0</v>
      </c>
      <c r="K161" s="211" t="s">
        <v>22129</v>
      </c>
      <c r="L161" s="211">
        <v>2.762242636E9</v>
      </c>
      <c r="M161" s="211" t="s">
        <v>1350</v>
      </c>
      <c r="N161" s="211" t="s">
        <v>21818</v>
      </c>
      <c r="O161" s="211" t="s">
        <v>22130</v>
      </c>
      <c r="P161" s="211" t="s">
        <v>2137</v>
      </c>
      <c r="Q161" s="230">
        <f>COUNTIF('Hedef Liste Uşak'!A:A,A161)</f>
        <v>1</v>
      </c>
    </row>
    <row r="162" ht="15.75" hidden="1" customHeight="1">
      <c r="A162" s="211" t="s">
        <v>22131</v>
      </c>
      <c r="B162" s="211" t="s">
        <v>22132</v>
      </c>
      <c r="C162" s="212" t="s">
        <v>2897</v>
      </c>
      <c r="D162" s="211" t="s">
        <v>1378</v>
      </c>
      <c r="E162" s="213">
        <v>60.0</v>
      </c>
      <c r="F162" s="213">
        <v>60.0</v>
      </c>
      <c r="G162" s="213">
        <v>0.0</v>
      </c>
      <c r="H162" s="213">
        <v>36.0</v>
      </c>
      <c r="I162" s="213">
        <v>36.0</v>
      </c>
      <c r="J162" s="214">
        <v>0.0</v>
      </c>
      <c r="K162" s="211" t="s">
        <v>21869</v>
      </c>
      <c r="L162" s="211">
        <v>5.320528137E9</v>
      </c>
      <c r="M162" s="211" t="s">
        <v>1350</v>
      </c>
      <c r="N162" s="211" t="s">
        <v>21725</v>
      </c>
      <c r="O162" s="211" t="s">
        <v>22133</v>
      </c>
      <c r="P162" s="211" t="s">
        <v>2137</v>
      </c>
      <c r="Q162" s="230">
        <f>COUNTIF('Hedef Liste Uşak'!A:A,A162)</f>
        <v>1</v>
      </c>
    </row>
    <row r="163" ht="15.75" hidden="1" customHeight="1">
      <c r="A163" s="211" t="s">
        <v>21241</v>
      </c>
      <c r="B163" s="211" t="s">
        <v>21242</v>
      </c>
      <c r="C163" s="212" t="s">
        <v>2897</v>
      </c>
      <c r="D163" s="211" t="s">
        <v>1688</v>
      </c>
      <c r="E163" s="213">
        <v>417.0</v>
      </c>
      <c r="F163" s="213">
        <v>47.0</v>
      </c>
      <c r="G163" s="213">
        <v>4.0</v>
      </c>
      <c r="H163" s="213">
        <v>18.0</v>
      </c>
      <c r="I163" s="213">
        <v>22.0</v>
      </c>
      <c r="J163" s="214">
        <v>0.18</v>
      </c>
      <c r="K163" s="211" t="s">
        <v>22134</v>
      </c>
      <c r="L163" s="211">
        <v>5.41887837E9</v>
      </c>
      <c r="M163" s="211" t="s">
        <v>1350</v>
      </c>
      <c r="N163" s="211" t="s">
        <v>1652</v>
      </c>
      <c r="O163" s="211" t="s">
        <v>21244</v>
      </c>
      <c r="P163" s="211" t="s">
        <v>2137</v>
      </c>
      <c r="Q163" s="230">
        <f>COUNTIF('Hedef Liste Uşak'!A:A,A163)</f>
        <v>1</v>
      </c>
    </row>
    <row r="164" ht="15.75" hidden="1" customHeight="1">
      <c r="A164" s="211" t="s">
        <v>22135</v>
      </c>
      <c r="B164" s="211" t="s">
        <v>22136</v>
      </c>
      <c r="C164" s="212" t="s">
        <v>2897</v>
      </c>
      <c r="D164" s="211" t="s">
        <v>1385</v>
      </c>
      <c r="E164" s="211"/>
      <c r="F164" s="211"/>
      <c r="G164" s="213">
        <v>0.0</v>
      </c>
      <c r="H164" s="213">
        <v>8.0</v>
      </c>
      <c r="I164" s="213">
        <v>8.0</v>
      </c>
      <c r="J164" s="214">
        <v>0.0</v>
      </c>
      <c r="K164" s="211" t="s">
        <v>22137</v>
      </c>
      <c r="L164" s="211">
        <v>5.413318494E9</v>
      </c>
      <c r="M164" s="211" t="s">
        <v>1350</v>
      </c>
      <c r="N164" s="211" t="s">
        <v>1667</v>
      </c>
      <c r="O164" s="211" t="s">
        <v>22138</v>
      </c>
      <c r="P164" s="211" t="s">
        <v>2137</v>
      </c>
      <c r="Q164" s="230">
        <f>COUNTIF('Hedef Liste Uşak'!A:A,A164)</f>
        <v>1</v>
      </c>
    </row>
    <row r="165" ht="15.75" hidden="1" customHeight="1">
      <c r="A165" s="211" t="s">
        <v>21350</v>
      </c>
      <c r="B165" s="211" t="s">
        <v>21351</v>
      </c>
      <c r="C165" s="212" t="s">
        <v>2897</v>
      </c>
      <c r="D165" s="211" t="s">
        <v>1356</v>
      </c>
      <c r="E165" s="213">
        <v>106.0</v>
      </c>
      <c r="F165" s="213">
        <v>18.0</v>
      </c>
      <c r="G165" s="213">
        <v>24.0</v>
      </c>
      <c r="H165" s="213">
        <v>66.0</v>
      </c>
      <c r="I165" s="213">
        <v>90.0</v>
      </c>
      <c r="J165" s="214">
        <v>0.27</v>
      </c>
      <c r="K165" s="211" t="s">
        <v>22139</v>
      </c>
      <c r="L165" s="211">
        <v>2.762237777E9</v>
      </c>
      <c r="M165" s="211" t="s">
        <v>1350</v>
      </c>
      <c r="N165" s="211" t="s">
        <v>11243</v>
      </c>
      <c r="O165" s="211" t="s">
        <v>21353</v>
      </c>
      <c r="P165" s="211" t="s">
        <v>2137</v>
      </c>
      <c r="Q165" s="230">
        <f>COUNTIF('Hedef Liste Uşak'!A:A,A165)</f>
        <v>1</v>
      </c>
    </row>
    <row r="166" ht="15.75" hidden="1" customHeight="1">
      <c r="A166" s="211" t="s">
        <v>22140</v>
      </c>
      <c r="B166" s="211" t="s">
        <v>22141</v>
      </c>
      <c r="C166" s="212" t="s">
        <v>2897</v>
      </c>
      <c r="D166" s="211" t="s">
        <v>1507</v>
      </c>
      <c r="E166" s="213">
        <v>31.0</v>
      </c>
      <c r="F166" s="213">
        <v>3.0</v>
      </c>
      <c r="G166" s="213">
        <v>0.0</v>
      </c>
      <c r="H166" s="213">
        <v>16.0</v>
      </c>
      <c r="I166" s="213">
        <v>16.0</v>
      </c>
      <c r="J166" s="214">
        <v>0.0</v>
      </c>
      <c r="K166" s="211" t="s">
        <v>22142</v>
      </c>
      <c r="L166" s="211">
        <v>5.317763876E9</v>
      </c>
      <c r="M166" s="211" t="s">
        <v>1350</v>
      </c>
      <c r="N166" s="211" t="s">
        <v>21890</v>
      </c>
      <c r="O166" s="211" t="s">
        <v>22143</v>
      </c>
      <c r="P166" s="211" t="s">
        <v>2137</v>
      </c>
      <c r="Q166" s="230">
        <f>COUNTIF('Hedef Liste Uşak'!A:A,A166)</f>
        <v>1</v>
      </c>
    </row>
    <row r="167" ht="15.75" hidden="1" customHeight="1">
      <c r="A167" s="211" t="s">
        <v>22144</v>
      </c>
      <c r="B167" s="211" t="s">
        <v>22145</v>
      </c>
      <c r="C167" s="212" t="s">
        <v>2897</v>
      </c>
      <c r="D167" s="211" t="s">
        <v>1356</v>
      </c>
      <c r="E167" s="213">
        <v>40.0</v>
      </c>
      <c r="F167" s="213">
        <v>3.0</v>
      </c>
      <c r="G167" s="213">
        <v>0.0</v>
      </c>
      <c r="H167" s="213">
        <v>7.0</v>
      </c>
      <c r="I167" s="213">
        <v>7.0</v>
      </c>
      <c r="J167" s="214">
        <v>0.0</v>
      </c>
      <c r="K167" s="211" t="s">
        <v>22146</v>
      </c>
      <c r="L167" s="211">
        <v>2.762222235E9</v>
      </c>
      <c r="M167" s="211" t="s">
        <v>1350</v>
      </c>
      <c r="N167" s="211" t="s">
        <v>12338</v>
      </c>
      <c r="O167" s="211" t="s">
        <v>22147</v>
      </c>
      <c r="P167" s="211" t="s">
        <v>2137</v>
      </c>
      <c r="Q167" s="230">
        <f>COUNTIF('Hedef Liste Uşak'!A:A,A167)</f>
        <v>1</v>
      </c>
    </row>
    <row r="168" ht="15.75" hidden="1" customHeight="1">
      <c r="A168" s="211" t="s">
        <v>21237</v>
      </c>
      <c r="B168" s="211" t="s">
        <v>21238</v>
      </c>
      <c r="C168" s="212" t="s">
        <v>2897</v>
      </c>
      <c r="D168" s="211" t="s">
        <v>1385</v>
      </c>
      <c r="E168" s="213">
        <v>559.0</v>
      </c>
      <c r="F168" s="213">
        <v>53.0</v>
      </c>
      <c r="G168" s="213">
        <v>0.0</v>
      </c>
      <c r="H168" s="213">
        <v>28.0</v>
      </c>
      <c r="I168" s="213">
        <v>28.0</v>
      </c>
      <c r="J168" s="214">
        <v>0.0</v>
      </c>
      <c r="K168" s="211" t="s">
        <v>22148</v>
      </c>
      <c r="L168" s="211">
        <v>2.762235017E9</v>
      </c>
      <c r="M168" s="211" t="s">
        <v>1350</v>
      </c>
      <c r="N168" s="211" t="s">
        <v>21818</v>
      </c>
      <c r="O168" s="211" t="s">
        <v>21240</v>
      </c>
      <c r="P168" s="211" t="s">
        <v>2137</v>
      </c>
      <c r="Q168" s="230">
        <f>COUNTIF('Hedef Liste Uşak'!A:A,A168)</f>
        <v>1</v>
      </c>
    </row>
    <row r="169" ht="15.75" hidden="1" customHeight="1">
      <c r="A169" s="211" t="s">
        <v>22149</v>
      </c>
      <c r="B169" s="211" t="s">
        <v>22150</v>
      </c>
      <c r="C169" s="212" t="s">
        <v>2897</v>
      </c>
      <c r="D169" s="211" t="s">
        <v>1385</v>
      </c>
      <c r="E169" s="213">
        <v>93.0</v>
      </c>
      <c r="F169" s="213">
        <v>46.0</v>
      </c>
      <c r="G169" s="213">
        <v>0.0</v>
      </c>
      <c r="H169" s="213">
        <v>11.0</v>
      </c>
      <c r="I169" s="213">
        <v>11.0</v>
      </c>
      <c r="J169" s="214">
        <v>0.0</v>
      </c>
      <c r="K169" s="211" t="s">
        <v>22151</v>
      </c>
      <c r="L169" s="211">
        <v>2.765024848E9</v>
      </c>
      <c r="M169" s="211" t="s">
        <v>1350</v>
      </c>
      <c r="N169" s="211" t="s">
        <v>11243</v>
      </c>
      <c r="O169" s="211" t="s">
        <v>22152</v>
      </c>
      <c r="P169" s="211" t="s">
        <v>2137</v>
      </c>
      <c r="Q169" s="230">
        <f>COUNTIF('Hedef Liste Uşak'!A:A,A169)</f>
        <v>1</v>
      </c>
    </row>
    <row r="170" ht="15.75" hidden="1" customHeight="1">
      <c r="A170" s="211" t="s">
        <v>21341</v>
      </c>
      <c r="B170" s="211" t="s">
        <v>21342</v>
      </c>
      <c r="C170" s="212" t="s">
        <v>2897</v>
      </c>
      <c r="D170" s="211" t="s">
        <v>1378</v>
      </c>
      <c r="E170" s="213">
        <v>9.0</v>
      </c>
      <c r="F170" s="213">
        <v>3.0</v>
      </c>
      <c r="G170" s="213">
        <v>0.0</v>
      </c>
      <c r="H170" s="213">
        <v>17.0</v>
      </c>
      <c r="I170" s="213">
        <v>17.0</v>
      </c>
      <c r="J170" s="214">
        <v>0.0</v>
      </c>
      <c r="K170" s="211" t="s">
        <v>22153</v>
      </c>
      <c r="L170" s="211">
        <v>5.362577657E9</v>
      </c>
      <c r="M170" s="211" t="s">
        <v>1350</v>
      </c>
      <c r="N170" s="211" t="s">
        <v>1652</v>
      </c>
      <c r="O170" s="211" t="s">
        <v>21344</v>
      </c>
      <c r="P170" s="211" t="s">
        <v>2137</v>
      </c>
      <c r="Q170" s="230">
        <f>COUNTIF('Hedef Liste Uşak'!A:A,A170)</f>
        <v>1</v>
      </c>
    </row>
    <row r="171" ht="15.75" hidden="1" customHeight="1">
      <c r="A171" s="211" t="s">
        <v>21413</v>
      </c>
      <c r="B171" s="211" t="s">
        <v>21414</v>
      </c>
      <c r="C171" s="212" t="s">
        <v>2909</v>
      </c>
      <c r="D171" s="211" t="s">
        <v>2299</v>
      </c>
      <c r="F171" s="211"/>
      <c r="G171" s="213">
        <v>0.0</v>
      </c>
      <c r="H171" s="213">
        <v>38.0</v>
      </c>
      <c r="I171" s="213">
        <v>38.0</v>
      </c>
      <c r="J171" s="214">
        <v>0.0</v>
      </c>
      <c r="K171" s="211" t="s">
        <v>22154</v>
      </c>
      <c r="L171" s="211">
        <v>5.439056464E9</v>
      </c>
      <c r="M171" s="211" t="s">
        <v>1350</v>
      </c>
      <c r="N171" s="211" t="s">
        <v>21725</v>
      </c>
      <c r="O171" s="211" t="s">
        <v>21416</v>
      </c>
      <c r="P171" s="211" t="s">
        <v>2137</v>
      </c>
      <c r="Q171" s="230">
        <f>COUNTIF('Hedef Liste Uşak'!A:A,A171)</f>
        <v>1</v>
      </c>
    </row>
    <row r="172" ht="15.75" hidden="1" customHeight="1">
      <c r="A172" s="211" t="s">
        <v>21376</v>
      </c>
      <c r="B172" s="211" t="s">
        <v>21377</v>
      </c>
      <c r="C172" s="212" t="s">
        <v>2897</v>
      </c>
      <c r="D172" s="211" t="s">
        <v>1507</v>
      </c>
      <c r="E172" s="213">
        <v>199.0</v>
      </c>
      <c r="F172" s="213">
        <v>52.0</v>
      </c>
      <c r="G172" s="213">
        <v>17.0</v>
      </c>
      <c r="H172" s="213">
        <v>28.0</v>
      </c>
      <c r="I172" s="213">
        <v>45.0</v>
      </c>
      <c r="J172" s="214">
        <v>0.38</v>
      </c>
      <c r="K172" s="211" t="s">
        <v>22155</v>
      </c>
      <c r="L172" s="211">
        <v>2.762230064E9</v>
      </c>
      <c r="M172" s="211" t="s">
        <v>1350</v>
      </c>
      <c r="N172" s="211" t="s">
        <v>11243</v>
      </c>
      <c r="O172" s="211" t="s">
        <v>21379</v>
      </c>
      <c r="P172" s="211" t="s">
        <v>2137</v>
      </c>
      <c r="Q172" s="230">
        <f>COUNTIF('Hedef Liste Uşak'!A:A,A172)</f>
        <v>1</v>
      </c>
    </row>
    <row r="173" ht="15.75" hidden="1" customHeight="1">
      <c r="A173" s="211" t="s">
        <v>21368</v>
      </c>
      <c r="B173" s="211" t="s">
        <v>22156</v>
      </c>
      <c r="C173" s="212" t="s">
        <v>2897</v>
      </c>
      <c r="D173" s="211" t="s">
        <v>1443</v>
      </c>
      <c r="E173" s="213">
        <v>82.0</v>
      </c>
      <c r="F173" s="213">
        <v>6.0</v>
      </c>
      <c r="G173" s="213">
        <v>0.0</v>
      </c>
      <c r="H173" s="213">
        <v>11.0</v>
      </c>
      <c r="I173" s="213">
        <v>11.0</v>
      </c>
      <c r="J173" s="214">
        <v>0.0</v>
      </c>
      <c r="K173" s="211" t="s">
        <v>22157</v>
      </c>
      <c r="L173" s="211">
        <v>5.432323197E9</v>
      </c>
      <c r="M173" s="211" t="s">
        <v>1350</v>
      </c>
      <c r="N173" s="211" t="s">
        <v>11243</v>
      </c>
      <c r="O173" s="211" t="s">
        <v>21371</v>
      </c>
      <c r="P173" s="211" t="s">
        <v>2137</v>
      </c>
      <c r="Q173" s="230">
        <f>COUNTIF('Hedef Liste Uşak'!A:A,A173)</f>
        <v>1</v>
      </c>
    </row>
    <row r="174" ht="15.75" hidden="1" customHeight="1">
      <c r="A174" s="211" t="s">
        <v>21394</v>
      </c>
      <c r="B174" s="211" t="s">
        <v>21395</v>
      </c>
      <c r="C174" s="212" t="s">
        <v>2897</v>
      </c>
      <c r="D174" s="211" t="s">
        <v>1443</v>
      </c>
      <c r="E174" s="213">
        <v>16.0</v>
      </c>
      <c r="F174" s="213">
        <v>4.0</v>
      </c>
      <c r="G174" s="213">
        <v>13.0</v>
      </c>
      <c r="H174" s="213">
        <v>11.0</v>
      </c>
      <c r="I174" s="213">
        <v>24.0</v>
      </c>
      <c r="J174" s="214">
        <v>0.54</v>
      </c>
      <c r="K174" s="211" t="s">
        <v>22158</v>
      </c>
      <c r="L174" s="211">
        <v>5.546218318E9</v>
      </c>
      <c r="M174" s="211" t="s">
        <v>1350</v>
      </c>
      <c r="N174" s="211" t="s">
        <v>11243</v>
      </c>
      <c r="O174" s="211" t="s">
        <v>21397</v>
      </c>
      <c r="P174" s="211" t="s">
        <v>2137</v>
      </c>
      <c r="Q174" s="230">
        <f>COUNTIF('Hedef Liste Uşak'!A:A,A174)</f>
        <v>1</v>
      </c>
    </row>
    <row r="175" ht="15.75" hidden="1" customHeight="1">
      <c r="A175" s="211" t="s">
        <v>22159</v>
      </c>
      <c r="B175" s="211" t="s">
        <v>22160</v>
      </c>
      <c r="C175" s="212" t="s">
        <v>2897</v>
      </c>
      <c r="D175" s="211" t="s">
        <v>1577</v>
      </c>
      <c r="E175" s="213">
        <v>14.0</v>
      </c>
      <c r="F175" s="211"/>
      <c r="G175" s="213">
        <v>0.0</v>
      </c>
      <c r="H175" s="213">
        <v>61.0</v>
      </c>
      <c r="I175" s="213">
        <v>61.0</v>
      </c>
      <c r="J175" s="214">
        <v>0.0</v>
      </c>
      <c r="K175" s="211" t="s">
        <v>21867</v>
      </c>
      <c r="L175" s="211">
        <v>5.422836885E9</v>
      </c>
      <c r="M175" s="211" t="s">
        <v>1350</v>
      </c>
      <c r="N175" s="211" t="s">
        <v>21725</v>
      </c>
      <c r="O175" s="211" t="s">
        <v>21868</v>
      </c>
      <c r="P175" s="211" t="s">
        <v>2137</v>
      </c>
      <c r="Q175" s="230">
        <f>COUNTIF('Hedef Liste Uşak'!A:A,A175)</f>
        <v>1</v>
      </c>
    </row>
    <row r="176" ht="15.75" hidden="1" customHeight="1">
      <c r="A176" s="211" t="s">
        <v>22161</v>
      </c>
      <c r="B176" s="211" t="s">
        <v>22162</v>
      </c>
      <c r="C176" s="212" t="s">
        <v>2897</v>
      </c>
      <c r="D176" s="211" t="s">
        <v>1378</v>
      </c>
      <c r="E176" s="213">
        <v>12.0</v>
      </c>
      <c r="F176" s="213">
        <v>5.0</v>
      </c>
      <c r="G176" s="213">
        <v>0.0</v>
      </c>
      <c r="H176" s="213">
        <v>17.0</v>
      </c>
      <c r="I176" s="213">
        <v>17.0</v>
      </c>
      <c r="J176" s="214">
        <v>0.0</v>
      </c>
      <c r="K176" s="211" t="s">
        <v>22163</v>
      </c>
      <c r="L176" s="211">
        <v>5.072425044E9</v>
      </c>
      <c r="M176" s="211" t="s">
        <v>1350</v>
      </c>
      <c r="N176" s="211" t="s">
        <v>21902</v>
      </c>
      <c r="O176" s="211" t="s">
        <v>22164</v>
      </c>
      <c r="P176" s="211" t="s">
        <v>2137</v>
      </c>
      <c r="Q176" s="230">
        <f>COUNTIF('Hedef Liste Uşak'!A:A,A176)</f>
        <v>1</v>
      </c>
    </row>
    <row r="177" ht="15.75" hidden="1" customHeight="1">
      <c r="A177" s="211" t="s">
        <v>22165</v>
      </c>
      <c r="B177" s="211" t="s">
        <v>22166</v>
      </c>
      <c r="C177" s="212" t="s">
        <v>2897</v>
      </c>
      <c r="D177" s="211" t="s">
        <v>1688</v>
      </c>
      <c r="E177" s="213">
        <v>347.0</v>
      </c>
      <c r="F177" s="213">
        <v>105.0</v>
      </c>
      <c r="G177" s="213">
        <v>0.0</v>
      </c>
      <c r="H177" s="213">
        <v>108.0</v>
      </c>
      <c r="I177" s="213">
        <v>108.0</v>
      </c>
      <c r="J177" s="214">
        <v>0.0</v>
      </c>
      <c r="K177" s="211" t="s">
        <v>22167</v>
      </c>
      <c r="L177" s="211">
        <v>5.521533315E9</v>
      </c>
      <c r="M177" s="211" t="s">
        <v>1350</v>
      </c>
      <c r="N177" s="211" t="s">
        <v>21725</v>
      </c>
      <c r="O177" s="211" t="s">
        <v>22168</v>
      </c>
      <c r="P177" s="211" t="s">
        <v>2137</v>
      </c>
      <c r="Q177" s="230">
        <f>COUNTIF('Hedef Liste Uşak'!A:A,A177)</f>
        <v>1</v>
      </c>
    </row>
    <row r="178" ht="15.75" hidden="1" customHeight="1">
      <c r="A178" s="211" t="s">
        <v>21185</v>
      </c>
      <c r="B178" s="211" t="s">
        <v>21186</v>
      </c>
      <c r="C178" s="212" t="s">
        <v>2897</v>
      </c>
      <c r="D178" s="211" t="s">
        <v>1356</v>
      </c>
      <c r="E178" s="213">
        <v>2043.0</v>
      </c>
      <c r="F178" s="213">
        <v>94.0</v>
      </c>
      <c r="G178" s="213">
        <v>12.0</v>
      </c>
      <c r="H178" s="213">
        <v>17.0</v>
      </c>
      <c r="I178" s="213">
        <v>29.0</v>
      </c>
      <c r="J178" s="214">
        <v>0.41</v>
      </c>
      <c r="K178" s="211" t="s">
        <v>22169</v>
      </c>
      <c r="L178" s="211">
        <v>5.441641164E9</v>
      </c>
      <c r="M178" s="211" t="s">
        <v>1350</v>
      </c>
      <c r="N178" s="211" t="s">
        <v>11243</v>
      </c>
      <c r="O178" s="211" t="s">
        <v>21188</v>
      </c>
      <c r="P178" s="211" t="s">
        <v>2137</v>
      </c>
      <c r="Q178" s="230">
        <f>COUNTIF('Hedef Liste Uşak'!A:A,A178)</f>
        <v>1</v>
      </c>
    </row>
    <row r="179" ht="15.75" hidden="1" customHeight="1">
      <c r="A179" s="211" t="s">
        <v>21155</v>
      </c>
      <c r="B179" s="211" t="s">
        <v>21156</v>
      </c>
      <c r="C179" s="212" t="s">
        <v>2897</v>
      </c>
      <c r="D179" s="211" t="s">
        <v>1827</v>
      </c>
      <c r="E179" s="213">
        <v>1353.0</v>
      </c>
      <c r="F179" s="213">
        <v>78.0</v>
      </c>
      <c r="G179" s="213">
        <v>1.0</v>
      </c>
      <c r="H179" s="213">
        <v>7.0</v>
      </c>
      <c r="I179" s="213">
        <v>8.0</v>
      </c>
      <c r="J179" s="214">
        <v>0.13</v>
      </c>
      <c r="K179" s="211" t="s">
        <v>21869</v>
      </c>
      <c r="L179" s="211">
        <v>5.320528137E9</v>
      </c>
      <c r="M179" s="211" t="s">
        <v>1350</v>
      </c>
      <c r="N179" s="211" t="s">
        <v>21725</v>
      </c>
      <c r="O179" s="211" t="s">
        <v>21158</v>
      </c>
      <c r="P179" s="211" t="s">
        <v>2137</v>
      </c>
      <c r="Q179" s="230">
        <f>COUNTIF('Hedef Liste Uşak'!A:A,A179)</f>
        <v>1</v>
      </c>
    </row>
    <row r="180" ht="15.75" hidden="1" customHeight="1">
      <c r="A180" s="211" t="s">
        <v>21364</v>
      </c>
      <c r="B180" s="211" t="s">
        <v>21365</v>
      </c>
      <c r="C180" s="212" t="s">
        <v>2897</v>
      </c>
      <c r="D180" s="211" t="s">
        <v>1378</v>
      </c>
      <c r="E180" s="213">
        <v>9.0</v>
      </c>
      <c r="F180" s="211"/>
      <c r="G180" s="213">
        <v>0.0</v>
      </c>
      <c r="H180" s="213">
        <v>9.0</v>
      </c>
      <c r="I180" s="213">
        <v>9.0</v>
      </c>
      <c r="J180" s="214">
        <v>0.0</v>
      </c>
      <c r="K180" s="211" t="s">
        <v>22170</v>
      </c>
      <c r="L180" s="211">
        <v>5.52468253E9</v>
      </c>
      <c r="M180" s="211" t="s">
        <v>1350</v>
      </c>
      <c r="N180" s="211" t="s">
        <v>21779</v>
      </c>
      <c r="O180" s="211" t="s">
        <v>21367</v>
      </c>
      <c r="P180" s="211" t="s">
        <v>2137</v>
      </c>
      <c r="Q180" s="230">
        <f>COUNTIF('Hedef Liste Uşak'!A:A,A180)</f>
        <v>1</v>
      </c>
    </row>
    <row r="181" ht="15.75" hidden="1" customHeight="1">
      <c r="A181" s="211" t="s">
        <v>21398</v>
      </c>
      <c r="B181" s="211" t="s">
        <v>21399</v>
      </c>
      <c r="C181" s="212" t="s">
        <v>2897</v>
      </c>
      <c r="D181" s="211" t="s">
        <v>1356</v>
      </c>
      <c r="E181" s="213">
        <v>59.0</v>
      </c>
      <c r="F181" s="213">
        <v>24.0</v>
      </c>
      <c r="G181" s="213">
        <v>13.0</v>
      </c>
      <c r="H181" s="213">
        <v>9.0</v>
      </c>
      <c r="I181" s="213">
        <v>22.0</v>
      </c>
      <c r="J181" s="214">
        <v>0.59</v>
      </c>
      <c r="K181" s="211" t="s">
        <v>22158</v>
      </c>
      <c r="L181" s="211">
        <v>5.546218318E9</v>
      </c>
      <c r="M181" s="211" t="s">
        <v>1350</v>
      </c>
      <c r="N181" s="211" t="s">
        <v>11243</v>
      </c>
      <c r="O181" s="211" t="s">
        <v>22171</v>
      </c>
      <c r="P181" s="211" t="s">
        <v>2137</v>
      </c>
      <c r="Q181" s="230">
        <f>COUNTIF('Hedef Liste Uşak'!A:A,A181)</f>
        <v>1</v>
      </c>
    </row>
    <row r="182" ht="15.75" hidden="1" customHeight="1">
      <c r="A182" s="211" t="s">
        <v>21447</v>
      </c>
      <c r="B182" s="211" t="s">
        <v>21448</v>
      </c>
      <c r="C182" s="212" t="s">
        <v>2897</v>
      </c>
      <c r="D182" s="211" t="s">
        <v>1493</v>
      </c>
      <c r="E182" s="213">
        <v>162.0</v>
      </c>
      <c r="F182" s="213">
        <v>119.0</v>
      </c>
      <c r="G182" s="213">
        <v>0.0</v>
      </c>
      <c r="H182" s="213">
        <v>24.0</v>
      </c>
      <c r="I182" s="213">
        <v>24.0</v>
      </c>
      <c r="J182" s="214">
        <v>0.0</v>
      </c>
      <c r="K182" s="211" t="s">
        <v>22169</v>
      </c>
      <c r="L182" s="211">
        <v>5.441641164E9</v>
      </c>
      <c r="M182" s="211" t="s">
        <v>1350</v>
      </c>
      <c r="N182" s="211" t="s">
        <v>11243</v>
      </c>
      <c r="O182" s="211" t="s">
        <v>21188</v>
      </c>
      <c r="P182" s="211" t="s">
        <v>2137</v>
      </c>
      <c r="Q182" s="230">
        <f>COUNTIF('Hedef Liste Uşak'!A:A,A182)</f>
        <v>1</v>
      </c>
    </row>
    <row r="183" ht="15.75" hidden="1" customHeight="1">
      <c r="A183" s="211" t="s">
        <v>22172</v>
      </c>
      <c r="B183" s="211" t="s">
        <v>22173</v>
      </c>
      <c r="C183" s="212" t="s">
        <v>2897</v>
      </c>
      <c r="D183" s="211" t="s">
        <v>1597</v>
      </c>
      <c r="E183" s="213">
        <v>1204.0</v>
      </c>
      <c r="F183" s="213">
        <v>26.0</v>
      </c>
      <c r="G183" s="213">
        <v>25.0</v>
      </c>
      <c r="H183" s="213">
        <v>12.0</v>
      </c>
      <c r="I183" s="213">
        <v>37.0</v>
      </c>
      <c r="J183" s="214">
        <v>0.68</v>
      </c>
      <c r="K183" s="211" t="s">
        <v>22174</v>
      </c>
      <c r="L183" s="211">
        <v>2.762244774E9</v>
      </c>
      <c r="M183" s="211" t="s">
        <v>1350</v>
      </c>
      <c r="N183" s="211" t="s">
        <v>1667</v>
      </c>
      <c r="O183" s="211" t="s">
        <v>22175</v>
      </c>
      <c r="P183" s="211" t="s">
        <v>2137</v>
      </c>
      <c r="Q183" s="230">
        <f>COUNTIF('Hedef Liste Uşak'!A:A,A183)</f>
        <v>1</v>
      </c>
    </row>
    <row r="184" ht="15.75" hidden="1" customHeight="1">
      <c r="A184" s="211" t="s">
        <v>21459</v>
      </c>
      <c r="B184" s="211" t="s">
        <v>21460</v>
      </c>
      <c r="C184" s="212" t="s">
        <v>2897</v>
      </c>
      <c r="D184" s="211" t="s">
        <v>1493</v>
      </c>
      <c r="E184" s="213">
        <v>232.0</v>
      </c>
      <c r="F184" s="213">
        <v>97.0</v>
      </c>
      <c r="G184" s="213">
        <v>0.0</v>
      </c>
      <c r="H184" s="213">
        <v>14.0</v>
      </c>
      <c r="I184" s="213">
        <v>14.0</v>
      </c>
      <c r="J184" s="214">
        <v>0.0</v>
      </c>
      <c r="K184" s="211" t="s">
        <v>22176</v>
      </c>
      <c r="L184" s="211">
        <v>2.76222223E9</v>
      </c>
      <c r="M184" s="211" t="s">
        <v>1350</v>
      </c>
      <c r="N184" s="211" t="s">
        <v>11243</v>
      </c>
      <c r="O184" s="211" t="s">
        <v>21462</v>
      </c>
      <c r="P184" s="211" t="s">
        <v>2137</v>
      </c>
      <c r="Q184" s="230">
        <f>COUNTIF('Hedef Liste Uşak'!A:A,A184)</f>
        <v>1</v>
      </c>
    </row>
    <row r="185" ht="15.75" hidden="1" customHeight="1">
      <c r="A185" s="211" t="s">
        <v>22177</v>
      </c>
      <c r="B185" s="211" t="s">
        <v>22178</v>
      </c>
      <c r="C185" s="212" t="s">
        <v>2897</v>
      </c>
      <c r="D185" s="211" t="s">
        <v>1385</v>
      </c>
      <c r="E185" s="213">
        <v>11.0</v>
      </c>
      <c r="F185" s="213">
        <v>8.0</v>
      </c>
      <c r="G185" s="213">
        <v>0.0</v>
      </c>
      <c r="H185" s="213">
        <v>14.0</v>
      </c>
      <c r="I185" s="213">
        <v>14.0</v>
      </c>
      <c r="J185" s="214">
        <v>0.0</v>
      </c>
      <c r="K185" s="211" t="s">
        <v>22179</v>
      </c>
      <c r="L185" s="211">
        <v>2.762161199E9</v>
      </c>
      <c r="M185" s="211" t="s">
        <v>1350</v>
      </c>
      <c r="N185" s="211" t="s">
        <v>1667</v>
      </c>
      <c r="O185" s="211" t="s">
        <v>22180</v>
      </c>
      <c r="P185" s="211" t="s">
        <v>2137</v>
      </c>
      <c r="Q185" s="230">
        <f>COUNTIF('Hedef Liste Uşak'!A:A,A185)</f>
        <v>1</v>
      </c>
    </row>
    <row r="186" ht="15.75" hidden="1" customHeight="1">
      <c r="A186" s="211" t="s">
        <v>21432</v>
      </c>
      <c r="B186" s="211" t="s">
        <v>21433</v>
      </c>
      <c r="C186" s="212" t="s">
        <v>2897</v>
      </c>
      <c r="D186" s="211" t="s">
        <v>1827</v>
      </c>
      <c r="E186" s="213">
        <v>158.0</v>
      </c>
      <c r="F186" s="213">
        <v>115.0</v>
      </c>
      <c r="G186" s="213">
        <v>0.0</v>
      </c>
      <c r="H186" s="213">
        <v>17.0</v>
      </c>
      <c r="I186" s="213">
        <v>17.0</v>
      </c>
      <c r="J186" s="214">
        <v>0.0</v>
      </c>
      <c r="K186" s="211" t="s">
        <v>22181</v>
      </c>
      <c r="L186" s="211">
        <v>5.520632522E9</v>
      </c>
      <c r="M186" s="211" t="s">
        <v>1350</v>
      </c>
      <c r="N186" s="211" t="s">
        <v>11243</v>
      </c>
      <c r="O186" s="211" t="s">
        <v>21436</v>
      </c>
      <c r="P186" s="211" t="s">
        <v>2137</v>
      </c>
      <c r="Q186" s="230">
        <f>COUNTIF('Hedef Liste Uşak'!A:A,A186)</f>
        <v>1</v>
      </c>
    </row>
    <row r="187" ht="15.75" hidden="1" customHeight="1">
      <c r="A187" s="211" t="s">
        <v>22182</v>
      </c>
      <c r="B187" s="211" t="s">
        <v>22183</v>
      </c>
      <c r="C187" s="212" t="s">
        <v>2897</v>
      </c>
      <c r="D187" s="211" t="s">
        <v>1493</v>
      </c>
      <c r="E187" s="213">
        <v>7003.0</v>
      </c>
      <c r="F187" s="213">
        <v>799.0</v>
      </c>
      <c r="G187" s="213">
        <v>30.0</v>
      </c>
      <c r="H187" s="213">
        <v>19.0</v>
      </c>
      <c r="I187" s="213">
        <v>49.0</v>
      </c>
      <c r="J187" s="214">
        <v>0.61</v>
      </c>
      <c r="K187" s="211" t="s">
        <v>22184</v>
      </c>
      <c r="L187" s="211">
        <v>5.431006464E9</v>
      </c>
      <c r="M187" s="211" t="s">
        <v>1350</v>
      </c>
      <c r="N187" s="211" t="s">
        <v>21725</v>
      </c>
      <c r="O187" s="211" t="s">
        <v>22185</v>
      </c>
      <c r="P187" s="211" t="s">
        <v>2137</v>
      </c>
      <c r="Q187" s="230">
        <f>COUNTIF('Hedef Liste Uşak'!A:A,A187)</f>
        <v>1</v>
      </c>
    </row>
    <row r="188" ht="15.75" hidden="1" customHeight="1">
      <c r="A188" s="211" t="s">
        <v>21336</v>
      </c>
      <c r="B188" s="211" t="s">
        <v>21337</v>
      </c>
      <c r="C188" s="212" t="s">
        <v>2897</v>
      </c>
      <c r="D188" s="211" t="s">
        <v>1827</v>
      </c>
      <c r="E188" s="213">
        <v>5.0</v>
      </c>
      <c r="F188" s="211"/>
      <c r="G188" s="213">
        <v>6.0</v>
      </c>
      <c r="H188" s="213">
        <v>30.0</v>
      </c>
      <c r="I188" s="213">
        <v>36.0</v>
      </c>
      <c r="J188" s="214">
        <v>0.17</v>
      </c>
      <c r="K188" s="211" t="s">
        <v>22186</v>
      </c>
      <c r="L188" s="211">
        <v>2.762222007E9</v>
      </c>
      <c r="M188" s="211" t="s">
        <v>1350</v>
      </c>
      <c r="N188" s="211" t="s">
        <v>4094</v>
      </c>
      <c r="O188" s="211" t="s">
        <v>21340</v>
      </c>
      <c r="P188" s="211" t="s">
        <v>2137</v>
      </c>
      <c r="Q188" s="230">
        <f>COUNTIF('Hedef Liste Uşak'!A:A,A188)</f>
        <v>1</v>
      </c>
    </row>
    <row r="189" ht="15.75" hidden="1" customHeight="1">
      <c r="A189" s="211" t="s">
        <v>22187</v>
      </c>
      <c r="B189" s="211" t="s">
        <v>22188</v>
      </c>
      <c r="C189" s="212" t="s">
        <v>2897</v>
      </c>
      <c r="D189" s="211" t="s">
        <v>1385</v>
      </c>
      <c r="E189" s="211"/>
      <c r="F189" s="211"/>
      <c r="G189" s="213">
        <v>0.0</v>
      </c>
      <c r="H189" s="213">
        <v>24.0</v>
      </c>
      <c r="I189" s="213">
        <v>24.0</v>
      </c>
      <c r="J189" s="214">
        <v>0.0</v>
      </c>
      <c r="K189" s="211" t="s">
        <v>22189</v>
      </c>
      <c r="L189" s="211">
        <v>2.762240164E9</v>
      </c>
      <c r="M189" s="211" t="s">
        <v>1350</v>
      </c>
      <c r="N189" s="211" t="s">
        <v>4094</v>
      </c>
      <c r="O189" s="211" t="s">
        <v>22190</v>
      </c>
      <c r="P189" s="211" t="s">
        <v>2137</v>
      </c>
      <c r="Q189" s="230">
        <f>COUNTIF('Hedef Liste Uşak'!A:A,A189)</f>
        <v>1</v>
      </c>
    </row>
    <row r="190" ht="15.75" hidden="1" customHeight="1">
      <c r="A190" s="211" t="s">
        <v>22191</v>
      </c>
      <c r="B190" s="211" t="s">
        <v>22192</v>
      </c>
      <c r="C190" s="212" t="s">
        <v>2897</v>
      </c>
      <c r="D190" s="211" t="s">
        <v>1385</v>
      </c>
      <c r="E190" s="213">
        <v>95.0</v>
      </c>
      <c r="F190" s="213">
        <v>11.0</v>
      </c>
      <c r="G190" s="213">
        <v>0.0</v>
      </c>
      <c r="H190" s="213">
        <v>55.0</v>
      </c>
      <c r="I190" s="213">
        <v>55.0</v>
      </c>
      <c r="J190" s="214">
        <v>0.0</v>
      </c>
      <c r="K190" s="211" t="s">
        <v>21859</v>
      </c>
      <c r="L190" s="211">
        <v>5.337417664E9</v>
      </c>
      <c r="M190" s="211" t="s">
        <v>1350</v>
      </c>
      <c r="N190" s="211" t="s">
        <v>21767</v>
      </c>
      <c r="O190" s="211" t="s">
        <v>22193</v>
      </c>
      <c r="P190" s="211" t="s">
        <v>2137</v>
      </c>
      <c r="Q190" s="230">
        <f>COUNTIF('Hedef Liste Uşak'!A:A,A190)</f>
        <v>1</v>
      </c>
    </row>
    <row r="191" ht="15.75" hidden="1" customHeight="1">
      <c r="A191" s="211" t="s">
        <v>21418</v>
      </c>
      <c r="B191" s="211" t="s">
        <v>21419</v>
      </c>
      <c r="C191" s="212" t="s">
        <v>2897</v>
      </c>
      <c r="D191" s="211" t="s">
        <v>1385</v>
      </c>
      <c r="E191" s="213">
        <v>140.0</v>
      </c>
      <c r="F191" s="213">
        <v>22.0</v>
      </c>
      <c r="G191" s="213">
        <v>0.0</v>
      </c>
      <c r="H191" s="213">
        <v>50.0</v>
      </c>
      <c r="I191" s="213">
        <v>50.0</v>
      </c>
      <c r="J191" s="214">
        <v>0.0</v>
      </c>
      <c r="K191" s="211" t="s">
        <v>21859</v>
      </c>
      <c r="L191" s="211">
        <v>5.337417664E9</v>
      </c>
      <c r="M191" s="211" t="s">
        <v>1350</v>
      </c>
      <c r="N191" s="211" t="s">
        <v>1667</v>
      </c>
      <c r="O191" s="211" t="s">
        <v>21421</v>
      </c>
      <c r="P191" s="211" t="s">
        <v>2137</v>
      </c>
      <c r="Q191" s="230">
        <f>COUNTIF('Hedef Liste Uşak'!A:A,A191)</f>
        <v>1</v>
      </c>
    </row>
    <row r="192" ht="15.75" hidden="1" customHeight="1">
      <c r="A192" s="211" t="s">
        <v>21380</v>
      </c>
      <c r="B192" s="211" t="s">
        <v>21381</v>
      </c>
      <c r="C192" s="212" t="s">
        <v>2897</v>
      </c>
      <c r="D192" s="211" t="s">
        <v>1385</v>
      </c>
      <c r="E192" s="213">
        <v>32.0</v>
      </c>
      <c r="F192" s="213">
        <v>5.0</v>
      </c>
      <c r="G192" s="213">
        <v>5.0</v>
      </c>
      <c r="H192" s="213">
        <v>27.0</v>
      </c>
      <c r="I192" s="213">
        <v>32.0</v>
      </c>
      <c r="J192" s="214">
        <v>0.16</v>
      </c>
      <c r="K192" s="211" t="s">
        <v>22194</v>
      </c>
      <c r="L192" s="211">
        <v>2.762232002E9</v>
      </c>
      <c r="M192" s="211" t="s">
        <v>1350</v>
      </c>
      <c r="N192" s="211" t="s">
        <v>22195</v>
      </c>
      <c r="O192" s="211" t="s">
        <v>21383</v>
      </c>
      <c r="P192" s="211" t="s">
        <v>2137</v>
      </c>
      <c r="Q192" s="230">
        <f>COUNTIF('Hedef Liste Uşak'!A:A,A192)</f>
        <v>1</v>
      </c>
    </row>
    <row r="193" ht="15.75" hidden="1" customHeight="1">
      <c r="A193" s="211" t="s">
        <v>22196</v>
      </c>
      <c r="B193" s="211" t="s">
        <v>22197</v>
      </c>
      <c r="C193" s="212" t="s">
        <v>2897</v>
      </c>
      <c r="D193" s="211" t="s">
        <v>1443</v>
      </c>
      <c r="E193" s="213">
        <v>46.0</v>
      </c>
      <c r="F193" s="213">
        <v>12.0</v>
      </c>
      <c r="G193" s="213">
        <v>0.0</v>
      </c>
      <c r="H193" s="213">
        <v>27.0</v>
      </c>
      <c r="I193" s="213">
        <v>27.0</v>
      </c>
      <c r="J193" s="214">
        <v>0.0</v>
      </c>
      <c r="K193" s="211" t="s">
        <v>22198</v>
      </c>
      <c r="L193" s="211">
        <v>2.763156565E9</v>
      </c>
      <c r="M193" s="211" t="s">
        <v>21995</v>
      </c>
      <c r="N193" s="211" t="s">
        <v>2128</v>
      </c>
      <c r="O193" s="211" t="s">
        <v>22199</v>
      </c>
      <c r="P193" s="211" t="s">
        <v>2137</v>
      </c>
      <c r="Q193" s="230">
        <f>COUNTIF('Hedef Liste Uşak'!A:A,A193)</f>
        <v>1</v>
      </c>
    </row>
    <row r="194" ht="15.75" hidden="1" customHeight="1">
      <c r="A194" s="211" t="s">
        <v>22200</v>
      </c>
      <c r="B194" s="211" t="s">
        <v>22201</v>
      </c>
      <c r="C194" s="212" t="s">
        <v>2897</v>
      </c>
      <c r="D194" s="211" t="s">
        <v>1364</v>
      </c>
      <c r="E194" s="213">
        <v>363.0</v>
      </c>
      <c r="F194" s="213">
        <v>223.0</v>
      </c>
      <c r="G194" s="213">
        <v>7.0</v>
      </c>
      <c r="H194" s="213">
        <v>5.0</v>
      </c>
      <c r="I194" s="213">
        <v>12.0</v>
      </c>
      <c r="J194" s="214">
        <v>0.58</v>
      </c>
      <c r="K194" s="211" t="s">
        <v>22202</v>
      </c>
      <c r="L194" s="211">
        <v>5.533650115E9</v>
      </c>
      <c r="M194" s="211" t="s">
        <v>1350</v>
      </c>
      <c r="N194" s="211" t="s">
        <v>21725</v>
      </c>
      <c r="O194" s="211" t="s">
        <v>22203</v>
      </c>
      <c r="P194" s="211" t="s">
        <v>2137</v>
      </c>
      <c r="Q194" s="230">
        <f>COUNTIF('Hedef Liste Uşak'!A:A,A194)</f>
        <v>1</v>
      </c>
    </row>
    <row r="195" ht="15.75" hidden="1" customHeight="1">
      <c r="A195" s="211" t="s">
        <v>21400</v>
      </c>
      <c r="B195" s="211" t="s">
        <v>21401</v>
      </c>
      <c r="C195" s="212" t="s">
        <v>2897</v>
      </c>
      <c r="D195" s="211" t="s">
        <v>1507</v>
      </c>
      <c r="E195" s="213">
        <v>149.0</v>
      </c>
      <c r="F195" s="213">
        <v>73.0</v>
      </c>
      <c r="G195" s="213">
        <v>0.0</v>
      </c>
      <c r="H195" s="213">
        <v>57.0</v>
      </c>
      <c r="I195" s="213">
        <v>57.0</v>
      </c>
      <c r="J195" s="214">
        <v>0.0</v>
      </c>
      <c r="K195" s="211" t="s">
        <v>22204</v>
      </c>
      <c r="L195" s="211">
        <v>5.433265718E9</v>
      </c>
      <c r="M195" s="211" t="s">
        <v>1350</v>
      </c>
      <c r="N195" s="211" t="s">
        <v>11243</v>
      </c>
      <c r="O195" s="211" t="s">
        <v>21403</v>
      </c>
      <c r="P195" s="211" t="s">
        <v>2137</v>
      </c>
      <c r="Q195" s="230">
        <f>COUNTIF('Hedef Liste Uşak'!A:A,A195)</f>
        <v>1</v>
      </c>
    </row>
    <row r="196" ht="15.75" hidden="1" customHeight="1">
      <c r="A196" s="211" t="s">
        <v>22205</v>
      </c>
      <c r="B196" s="211" t="s">
        <v>22206</v>
      </c>
      <c r="C196" s="212" t="s">
        <v>2897</v>
      </c>
      <c r="D196" s="211" t="s">
        <v>1493</v>
      </c>
      <c r="E196" s="213">
        <v>1.0</v>
      </c>
      <c r="F196" s="213">
        <v>1.0</v>
      </c>
      <c r="G196" s="213">
        <v>0.0</v>
      </c>
      <c r="H196" s="213">
        <v>7.0</v>
      </c>
      <c r="I196" s="213">
        <v>7.0</v>
      </c>
      <c r="J196" s="214">
        <v>0.0</v>
      </c>
      <c r="K196" s="211" t="s">
        <v>22207</v>
      </c>
      <c r="L196" s="211">
        <v>5.524057443E9</v>
      </c>
      <c r="M196" s="211" t="s">
        <v>1350</v>
      </c>
      <c r="N196" s="211" t="s">
        <v>21767</v>
      </c>
      <c r="O196" s="211" t="s">
        <v>22208</v>
      </c>
      <c r="P196" s="211" t="s">
        <v>2137</v>
      </c>
      <c r="Q196" s="230">
        <f>COUNTIF('Hedef Liste Uşak'!A:A,A196)</f>
        <v>1</v>
      </c>
    </row>
    <row r="197" ht="15.75" hidden="1" customHeight="1">
      <c r="A197" s="211" t="s">
        <v>21451</v>
      </c>
      <c r="B197" s="211" t="s">
        <v>21452</v>
      </c>
      <c r="C197" s="212" t="s">
        <v>2897</v>
      </c>
      <c r="D197" s="211" t="s">
        <v>1827</v>
      </c>
      <c r="E197" s="213">
        <v>15.0</v>
      </c>
      <c r="F197" s="213">
        <v>6.0</v>
      </c>
      <c r="G197" s="213">
        <v>0.0</v>
      </c>
      <c r="H197" s="213">
        <v>19.0</v>
      </c>
      <c r="I197" s="213">
        <v>19.0</v>
      </c>
      <c r="J197" s="214">
        <v>0.0</v>
      </c>
      <c r="K197" s="211" t="s">
        <v>21869</v>
      </c>
      <c r="L197" s="211">
        <v>5.320528137E9</v>
      </c>
      <c r="M197" s="211" t="s">
        <v>1350</v>
      </c>
      <c r="N197" s="211" t="s">
        <v>21725</v>
      </c>
      <c r="O197" s="211" t="s">
        <v>21454</v>
      </c>
      <c r="P197" s="211" t="s">
        <v>2137</v>
      </c>
      <c r="Q197" s="230">
        <f>COUNTIF('Hedef Liste Uşak'!A:A,A197)</f>
        <v>1</v>
      </c>
    </row>
    <row r="198" ht="15.75" hidden="1" customHeight="1">
      <c r="A198" s="211" t="s">
        <v>22209</v>
      </c>
      <c r="B198" s="211" t="s">
        <v>22210</v>
      </c>
      <c r="C198" s="212" t="s">
        <v>2897</v>
      </c>
      <c r="D198" s="211" t="s">
        <v>1370</v>
      </c>
      <c r="E198" s="213">
        <v>17.0</v>
      </c>
      <c r="F198" s="213">
        <v>17.0</v>
      </c>
      <c r="G198" s="213">
        <v>0.0</v>
      </c>
      <c r="H198" s="213">
        <v>21.0</v>
      </c>
      <c r="I198" s="213">
        <v>21.0</v>
      </c>
      <c r="J198" s="214">
        <v>0.0</v>
      </c>
      <c r="K198" s="211" t="s">
        <v>21729</v>
      </c>
      <c r="L198" s="211">
        <v>2.763333307E9</v>
      </c>
      <c r="M198" s="211" t="s">
        <v>1350</v>
      </c>
      <c r="N198" s="211" t="s">
        <v>21818</v>
      </c>
      <c r="O198" s="211" t="s">
        <v>22211</v>
      </c>
      <c r="P198" s="211" t="s">
        <v>2137</v>
      </c>
      <c r="Q198" s="230">
        <f>COUNTIF('Hedef Liste Uşak'!A:A,A198)</f>
        <v>1</v>
      </c>
    </row>
    <row r="199" ht="15.75" hidden="1" customHeight="1">
      <c r="A199" s="211" t="s">
        <v>21323</v>
      </c>
      <c r="B199" s="211" t="s">
        <v>21324</v>
      </c>
      <c r="C199" s="212" t="s">
        <v>2897</v>
      </c>
      <c r="D199" s="211" t="s">
        <v>1597</v>
      </c>
      <c r="E199" s="213">
        <v>124.0</v>
      </c>
      <c r="F199" s="213">
        <v>22.0</v>
      </c>
      <c r="G199" s="213">
        <v>5.0</v>
      </c>
      <c r="H199" s="213">
        <v>12.0</v>
      </c>
      <c r="I199" s="213">
        <v>17.0</v>
      </c>
      <c r="J199" s="214">
        <v>0.29</v>
      </c>
      <c r="K199" s="211" t="s">
        <v>22212</v>
      </c>
      <c r="L199" s="211">
        <v>5.444460064E9</v>
      </c>
      <c r="M199" s="211" t="s">
        <v>1350</v>
      </c>
      <c r="N199" s="211" t="s">
        <v>11243</v>
      </c>
      <c r="O199" s="211" t="s">
        <v>21326</v>
      </c>
      <c r="P199" s="211" t="s">
        <v>2137</v>
      </c>
      <c r="Q199" s="230">
        <f>COUNTIF('Hedef Liste Uşak'!A:A,A199)</f>
        <v>1</v>
      </c>
    </row>
    <row r="200" ht="15.75" hidden="1" customHeight="1">
      <c r="A200" s="211" t="s">
        <v>21327</v>
      </c>
      <c r="B200" s="211" t="s">
        <v>21328</v>
      </c>
      <c r="C200" s="212" t="s">
        <v>2897</v>
      </c>
      <c r="D200" s="211" t="s">
        <v>1507</v>
      </c>
      <c r="E200" s="213">
        <v>143.0</v>
      </c>
      <c r="F200" s="213">
        <v>31.0</v>
      </c>
      <c r="G200" s="213">
        <v>20.0</v>
      </c>
      <c r="H200" s="213">
        <v>4.0</v>
      </c>
      <c r="I200" s="213">
        <v>24.0</v>
      </c>
      <c r="J200" s="214">
        <v>0.83</v>
      </c>
      <c r="K200" s="211" t="s">
        <v>22213</v>
      </c>
      <c r="L200" s="211">
        <v>5.059466441E9</v>
      </c>
      <c r="M200" s="211" t="s">
        <v>1350</v>
      </c>
      <c r="N200" s="211" t="s">
        <v>21767</v>
      </c>
      <c r="O200" s="211" t="s">
        <v>21331</v>
      </c>
      <c r="P200" s="211" t="s">
        <v>2137</v>
      </c>
      <c r="Q200" s="230">
        <f>COUNTIF('Hedef Liste Uşak'!A:A,A200)</f>
        <v>1</v>
      </c>
    </row>
    <row r="201" ht="15.75" hidden="1" customHeight="1">
      <c r="A201" s="211" t="s">
        <v>22214</v>
      </c>
      <c r="B201" s="211" t="s">
        <v>22215</v>
      </c>
      <c r="C201" s="212" t="s">
        <v>2897</v>
      </c>
      <c r="D201" s="211" t="s">
        <v>1577</v>
      </c>
      <c r="E201" s="213">
        <v>8689.0</v>
      </c>
      <c r="F201" s="213">
        <v>277.0</v>
      </c>
      <c r="G201" s="213">
        <v>135.0</v>
      </c>
      <c r="H201" s="213">
        <v>16.0</v>
      </c>
      <c r="I201" s="213">
        <v>151.0</v>
      </c>
      <c r="J201" s="214">
        <v>0.89</v>
      </c>
      <c r="K201" s="211" t="s">
        <v>2291</v>
      </c>
      <c r="L201" s="211">
        <v>2.762160012E9</v>
      </c>
      <c r="M201" s="211" t="s">
        <v>1350</v>
      </c>
      <c r="N201" s="211" t="s">
        <v>1667</v>
      </c>
      <c r="O201" s="211" t="s">
        <v>22216</v>
      </c>
      <c r="P201" s="211" t="s">
        <v>2165</v>
      </c>
      <c r="Q201" s="230">
        <f>COUNTIF('Hedef Liste Uşak'!A:A,A201)</f>
        <v>0</v>
      </c>
    </row>
    <row r="202" ht="15.75" hidden="1" customHeight="1">
      <c r="A202" s="211" t="s">
        <v>22217</v>
      </c>
      <c r="B202" s="211" t="s">
        <v>22218</v>
      </c>
      <c r="C202" s="212" t="s">
        <v>2909</v>
      </c>
      <c r="D202" s="211" t="s">
        <v>2571</v>
      </c>
      <c r="E202" s="211"/>
      <c r="F202" s="211"/>
      <c r="G202" s="213">
        <v>0.0</v>
      </c>
      <c r="H202" s="213">
        <v>13.0</v>
      </c>
      <c r="I202" s="213">
        <v>13.0</v>
      </c>
      <c r="J202" s="214">
        <v>0.0</v>
      </c>
      <c r="K202" s="211" t="s">
        <v>22219</v>
      </c>
      <c r="L202" s="211">
        <v>5.558786499E9</v>
      </c>
      <c r="M202" s="211" t="s">
        <v>1350</v>
      </c>
      <c r="N202" s="211" t="s">
        <v>11243</v>
      </c>
      <c r="O202" s="211" t="s">
        <v>22220</v>
      </c>
      <c r="P202" s="211" t="s">
        <v>2137</v>
      </c>
      <c r="Q202" s="230">
        <f>COUNTIF('Hedef Liste Uşak'!A:A,A202)</f>
        <v>0</v>
      </c>
    </row>
    <row r="203" ht="15.75" hidden="1" customHeight="1">
      <c r="A203" s="211" t="s">
        <v>22221</v>
      </c>
      <c r="B203" s="211" t="s">
        <v>22222</v>
      </c>
      <c r="C203" s="212" t="s">
        <v>2897</v>
      </c>
      <c r="D203" s="211" t="s">
        <v>1348</v>
      </c>
      <c r="E203" s="213">
        <v>19.0</v>
      </c>
      <c r="F203" s="213">
        <v>19.0</v>
      </c>
      <c r="G203" s="213">
        <v>0.0</v>
      </c>
      <c r="H203" s="213">
        <v>84.0</v>
      </c>
      <c r="I203" s="213">
        <v>84.0</v>
      </c>
      <c r="J203" s="214">
        <v>0.0</v>
      </c>
      <c r="K203" s="211" t="s">
        <v>22223</v>
      </c>
      <c r="L203" s="211">
        <v>5.305721911E9</v>
      </c>
      <c r="M203" s="211" t="s">
        <v>1350</v>
      </c>
      <c r="N203" s="211" t="s">
        <v>21725</v>
      </c>
      <c r="O203" s="211" t="s">
        <v>22224</v>
      </c>
      <c r="P203" s="211" t="s">
        <v>2137</v>
      </c>
      <c r="Q203" s="230">
        <f>COUNTIF('Hedef Liste Uşak'!A:A,A203)</f>
        <v>1</v>
      </c>
    </row>
    <row r="204" ht="15.75" hidden="1" customHeight="1">
      <c r="A204" s="211" t="s">
        <v>22225</v>
      </c>
      <c r="B204" s="211" t="s">
        <v>22226</v>
      </c>
      <c r="C204" s="212" t="s">
        <v>2897</v>
      </c>
      <c r="D204" s="211" t="s">
        <v>1443</v>
      </c>
      <c r="F204" s="211"/>
      <c r="G204" s="213">
        <v>0.0</v>
      </c>
      <c r="H204" s="213">
        <v>77.0</v>
      </c>
      <c r="I204" s="213">
        <v>77.0</v>
      </c>
      <c r="J204" s="214">
        <v>0.0</v>
      </c>
      <c r="K204" s="211" t="s">
        <v>22050</v>
      </c>
      <c r="L204" s="211">
        <v>2.7621518E9</v>
      </c>
      <c r="M204" s="211" t="s">
        <v>1350</v>
      </c>
      <c r="N204" s="211" t="s">
        <v>21711</v>
      </c>
      <c r="O204" s="211" t="s">
        <v>22227</v>
      </c>
      <c r="P204" s="211" t="s">
        <v>2137</v>
      </c>
      <c r="Q204" s="230">
        <f>COUNTIF('Hedef Liste Uşak'!A:A,A204)</f>
        <v>1</v>
      </c>
    </row>
    <row r="205" ht="15.75" hidden="1" customHeight="1">
      <c r="A205" s="211" t="s">
        <v>22228</v>
      </c>
      <c r="B205" s="211" t="s">
        <v>22229</v>
      </c>
      <c r="C205" s="212" t="s">
        <v>2897</v>
      </c>
      <c r="D205" s="211" t="s">
        <v>1493</v>
      </c>
      <c r="E205" s="213">
        <v>846.0</v>
      </c>
      <c r="F205" s="211"/>
      <c r="G205" s="213">
        <v>38.0</v>
      </c>
      <c r="H205" s="213">
        <v>0.0</v>
      </c>
      <c r="I205" s="213">
        <v>38.0</v>
      </c>
      <c r="J205" s="214">
        <v>1.0</v>
      </c>
      <c r="K205" s="211" t="s">
        <v>22230</v>
      </c>
      <c r="L205" s="211">
        <v>5.415075808E9</v>
      </c>
      <c r="M205" s="211" t="s">
        <v>1350</v>
      </c>
      <c r="N205" s="211" t="s">
        <v>1667</v>
      </c>
      <c r="O205" s="211" t="s">
        <v>22231</v>
      </c>
      <c r="P205" s="211" t="s">
        <v>2165</v>
      </c>
      <c r="Q205" s="230">
        <f>COUNTIF('Hedef Liste Uşak'!A:A,A205)</f>
        <v>0</v>
      </c>
    </row>
    <row r="206" ht="15.75" hidden="1" customHeight="1">
      <c r="A206" s="211" t="s">
        <v>22232</v>
      </c>
      <c r="B206" s="211" t="s">
        <v>22233</v>
      </c>
      <c r="C206" s="212" t="s">
        <v>2897</v>
      </c>
      <c r="D206" s="211" t="s">
        <v>1356</v>
      </c>
      <c r="E206" s="213">
        <v>167.0</v>
      </c>
      <c r="F206" s="213">
        <v>10.0</v>
      </c>
      <c r="G206" s="213">
        <v>0.0</v>
      </c>
      <c r="H206" s="213">
        <v>7.0</v>
      </c>
      <c r="I206" s="213">
        <v>7.0</v>
      </c>
      <c r="J206" s="214">
        <v>0.0</v>
      </c>
      <c r="K206" s="211" t="s">
        <v>22234</v>
      </c>
      <c r="L206" s="211">
        <v>5.436013244E9</v>
      </c>
      <c r="M206" s="211" t="s">
        <v>1350</v>
      </c>
      <c r="N206" s="211" t="s">
        <v>21818</v>
      </c>
      <c r="O206" s="211" t="s">
        <v>22235</v>
      </c>
      <c r="P206" s="211" t="s">
        <v>2137</v>
      </c>
      <c r="Q206" s="230">
        <f>COUNTIF('Hedef Liste Uşak'!A:A,A206)</f>
        <v>1</v>
      </c>
    </row>
    <row r="207" ht="15.75" hidden="1" customHeight="1">
      <c r="A207" s="211" t="s">
        <v>21084</v>
      </c>
      <c r="B207" s="211" t="s">
        <v>21085</v>
      </c>
      <c r="C207" s="212" t="s">
        <v>2897</v>
      </c>
      <c r="D207" s="211" t="s">
        <v>1827</v>
      </c>
      <c r="E207" s="213">
        <v>353.0</v>
      </c>
      <c r="F207" s="213">
        <v>9.0</v>
      </c>
      <c r="G207" s="213">
        <v>4.0</v>
      </c>
      <c r="H207" s="213">
        <v>16.0</v>
      </c>
      <c r="I207" s="213">
        <v>20.0</v>
      </c>
      <c r="J207" s="214">
        <v>0.2</v>
      </c>
      <c r="K207" s="211" t="s">
        <v>22236</v>
      </c>
      <c r="L207" s="211">
        <v>5.306698726E9</v>
      </c>
      <c r="M207" s="211" t="s">
        <v>1350</v>
      </c>
      <c r="N207" s="211" t="s">
        <v>21711</v>
      </c>
      <c r="O207" s="211" t="s">
        <v>21088</v>
      </c>
      <c r="P207" s="211" t="s">
        <v>2137</v>
      </c>
      <c r="Q207" s="230">
        <f>COUNTIF('Hedef Liste Uşak'!A:A,A207)</f>
        <v>1</v>
      </c>
    </row>
    <row r="208" ht="15.75" hidden="1" customHeight="1">
      <c r="A208" s="211" t="s">
        <v>21354</v>
      </c>
      <c r="B208" s="211" t="s">
        <v>21355</v>
      </c>
      <c r="C208" s="212" t="s">
        <v>2897</v>
      </c>
      <c r="D208" s="211" t="s">
        <v>1493</v>
      </c>
      <c r="E208" s="213">
        <v>228.0</v>
      </c>
      <c r="F208" s="213">
        <v>81.0</v>
      </c>
      <c r="G208" s="213">
        <v>0.0</v>
      </c>
      <c r="H208" s="213">
        <v>11.0</v>
      </c>
      <c r="I208" s="213">
        <v>11.0</v>
      </c>
      <c r="J208" s="214">
        <v>0.0</v>
      </c>
      <c r="K208" s="211" t="s">
        <v>22237</v>
      </c>
      <c r="L208" s="211">
        <v>5.523043564E9</v>
      </c>
      <c r="M208" s="211" t="s">
        <v>1350</v>
      </c>
      <c r="N208" s="211" t="s">
        <v>22195</v>
      </c>
      <c r="O208" s="211" t="s">
        <v>21358</v>
      </c>
      <c r="P208" s="211" t="s">
        <v>2137</v>
      </c>
      <c r="Q208" s="230">
        <f>COUNTIF('Hedef Liste Uşak'!A:A,A208)</f>
        <v>1</v>
      </c>
    </row>
    <row r="209" ht="15.75" hidden="1" customHeight="1">
      <c r="A209" s="211" t="s">
        <v>22238</v>
      </c>
      <c r="B209" s="211" t="s">
        <v>22239</v>
      </c>
      <c r="C209" s="212" t="s">
        <v>2897</v>
      </c>
      <c r="D209" s="211" t="s">
        <v>1370</v>
      </c>
      <c r="E209" s="213">
        <v>25.0</v>
      </c>
      <c r="F209" s="211"/>
      <c r="G209" s="213">
        <v>0.0</v>
      </c>
      <c r="H209" s="213">
        <v>19.0</v>
      </c>
      <c r="I209" s="213">
        <v>19.0</v>
      </c>
      <c r="J209" s="214">
        <v>0.0</v>
      </c>
      <c r="K209" s="211" t="s">
        <v>22240</v>
      </c>
      <c r="L209" s="211">
        <v>2.763151993E9</v>
      </c>
      <c r="M209" s="211" t="s">
        <v>21995</v>
      </c>
      <c r="N209" s="211" t="s">
        <v>2128</v>
      </c>
      <c r="O209" s="211" t="s">
        <v>22241</v>
      </c>
      <c r="P209" s="211" t="s">
        <v>2137</v>
      </c>
      <c r="Q209" s="230">
        <f>COUNTIF('Hedef Liste Uşak'!A:A,A209)</f>
        <v>1</v>
      </c>
    </row>
    <row r="210" ht="15.75" hidden="1" customHeight="1">
      <c r="A210" s="211" t="s">
        <v>21232</v>
      </c>
      <c r="B210" s="211" t="s">
        <v>21233</v>
      </c>
      <c r="C210" s="212" t="s">
        <v>2897</v>
      </c>
      <c r="D210" s="211" t="s">
        <v>1370</v>
      </c>
      <c r="E210" s="213">
        <v>277.0</v>
      </c>
      <c r="F210" s="213">
        <v>2.0</v>
      </c>
      <c r="G210" s="213">
        <v>4.0</v>
      </c>
      <c r="H210" s="213">
        <v>15.0</v>
      </c>
      <c r="I210" s="213">
        <v>19.0</v>
      </c>
      <c r="J210" s="214">
        <v>0.21</v>
      </c>
      <c r="K210" s="211" t="s">
        <v>22242</v>
      </c>
      <c r="L210" s="211">
        <v>2.762155242E9</v>
      </c>
      <c r="M210" s="211" t="s">
        <v>1350</v>
      </c>
      <c r="N210" s="211" t="s">
        <v>21767</v>
      </c>
      <c r="O210" s="211" t="s">
        <v>21236</v>
      </c>
      <c r="P210" s="211" t="s">
        <v>2137</v>
      </c>
      <c r="Q210" s="230">
        <f>COUNTIF('Hedef Liste Uşak'!A:A,A210)</f>
        <v>1</v>
      </c>
    </row>
    <row r="211" ht="15.75" hidden="1" customHeight="1">
      <c r="A211" s="211" t="s">
        <v>22243</v>
      </c>
      <c r="B211" s="211" t="s">
        <v>22244</v>
      </c>
      <c r="C211" s="212" t="s">
        <v>2897</v>
      </c>
      <c r="D211" s="211" t="s">
        <v>1364</v>
      </c>
      <c r="E211" s="211"/>
      <c r="F211" s="211"/>
      <c r="G211" s="213">
        <v>0.0</v>
      </c>
      <c r="H211" s="213">
        <v>14.0</v>
      </c>
      <c r="I211" s="213">
        <v>14.0</v>
      </c>
      <c r="J211" s="214">
        <v>0.0</v>
      </c>
      <c r="K211" s="211" t="s">
        <v>21869</v>
      </c>
      <c r="L211" s="211">
        <v>5.320528137E9</v>
      </c>
      <c r="M211" s="211" t="s">
        <v>1350</v>
      </c>
      <c r="N211" s="211" t="s">
        <v>21725</v>
      </c>
      <c r="O211" s="211" t="s">
        <v>21158</v>
      </c>
      <c r="P211" s="211" t="s">
        <v>2137</v>
      </c>
      <c r="Q211" s="230">
        <f>COUNTIF('Hedef Liste Uşak'!A:A,A211)</f>
        <v>1</v>
      </c>
    </row>
    <row r="212" ht="15.75" hidden="1" customHeight="1">
      <c r="A212" s="211" t="s">
        <v>22245</v>
      </c>
      <c r="B212" s="211" t="s">
        <v>22246</v>
      </c>
      <c r="C212" s="212" t="s">
        <v>2897</v>
      </c>
      <c r="D212" s="211" t="s">
        <v>1364</v>
      </c>
      <c r="E212" s="213">
        <v>212.0</v>
      </c>
      <c r="F212" s="213">
        <v>13.0</v>
      </c>
      <c r="G212" s="213">
        <v>7.0</v>
      </c>
      <c r="H212" s="213">
        <v>9.0</v>
      </c>
      <c r="I212" s="213">
        <v>16.0</v>
      </c>
      <c r="J212" s="214">
        <v>0.44</v>
      </c>
      <c r="K212" s="211" t="s">
        <v>22247</v>
      </c>
      <c r="L212" s="211">
        <v>5.438476504E9</v>
      </c>
      <c r="M212" s="211" t="s">
        <v>1350</v>
      </c>
      <c r="N212" s="211" t="s">
        <v>21767</v>
      </c>
      <c r="O212" s="211" t="s">
        <v>22248</v>
      </c>
      <c r="P212" s="211" t="s">
        <v>2137</v>
      </c>
      <c r="Q212" s="230">
        <f>COUNTIF('Hedef Liste Uşak'!A:A,A212)</f>
        <v>1</v>
      </c>
    </row>
    <row r="213" ht="15.75" hidden="1" customHeight="1">
      <c r="A213" s="211" t="s">
        <v>21163</v>
      </c>
      <c r="B213" s="211" t="s">
        <v>21164</v>
      </c>
      <c r="C213" s="212" t="s">
        <v>2897</v>
      </c>
      <c r="D213" s="211" t="s">
        <v>1493</v>
      </c>
      <c r="E213" s="213">
        <v>453.0</v>
      </c>
      <c r="F213" s="213">
        <v>14.0</v>
      </c>
      <c r="G213" s="213">
        <v>3.0</v>
      </c>
      <c r="H213" s="213">
        <v>7.0</v>
      </c>
      <c r="I213" s="213">
        <v>10.0</v>
      </c>
      <c r="J213" s="214">
        <v>0.3</v>
      </c>
      <c r="K213" s="211" t="s">
        <v>22249</v>
      </c>
      <c r="L213" s="211">
        <v>2.762232464E9</v>
      </c>
      <c r="M213" s="211" t="s">
        <v>1350</v>
      </c>
      <c r="N213" s="211" t="s">
        <v>21725</v>
      </c>
      <c r="O213" s="211" t="s">
        <v>21166</v>
      </c>
      <c r="P213" s="211" t="s">
        <v>2137</v>
      </c>
      <c r="Q213" s="230">
        <f>COUNTIF('Hedef Liste Uşak'!A:A,A213)</f>
        <v>1</v>
      </c>
    </row>
    <row r="214" ht="15.75" hidden="1" customHeight="1">
      <c r="A214" s="211" t="s">
        <v>21246</v>
      </c>
      <c r="B214" s="211" t="s">
        <v>21247</v>
      </c>
      <c r="C214" s="212" t="s">
        <v>2897</v>
      </c>
      <c r="D214" s="211" t="s">
        <v>1348</v>
      </c>
      <c r="E214" s="213">
        <v>248.0</v>
      </c>
      <c r="F214" s="213">
        <v>22.0</v>
      </c>
      <c r="G214" s="213">
        <v>5.0</v>
      </c>
      <c r="H214" s="213">
        <v>8.0</v>
      </c>
      <c r="I214" s="213">
        <v>13.0</v>
      </c>
      <c r="J214" s="214">
        <v>0.38</v>
      </c>
      <c r="K214" s="211" t="s">
        <v>22250</v>
      </c>
      <c r="L214" s="211">
        <v>5.069200797E9</v>
      </c>
      <c r="M214" s="211" t="s">
        <v>1350</v>
      </c>
      <c r="N214" s="211" t="s">
        <v>12338</v>
      </c>
      <c r="O214" s="211" t="s">
        <v>21249</v>
      </c>
      <c r="P214" s="211" t="s">
        <v>2137</v>
      </c>
      <c r="Q214" s="230">
        <f>COUNTIF('Hedef Liste Uşak'!A:A,A214)</f>
        <v>1</v>
      </c>
    </row>
    <row r="215" ht="15.75" hidden="1" customHeight="1">
      <c r="A215" s="211" t="s">
        <v>21332</v>
      </c>
      <c r="B215" s="211" t="s">
        <v>21333</v>
      </c>
      <c r="C215" s="212" t="s">
        <v>2897</v>
      </c>
      <c r="D215" s="211" t="s">
        <v>1493</v>
      </c>
      <c r="E215" s="213">
        <v>114.0</v>
      </c>
      <c r="F215" s="213">
        <v>23.0</v>
      </c>
      <c r="G215" s="213">
        <v>4.0</v>
      </c>
      <c r="H215" s="213">
        <v>6.0</v>
      </c>
      <c r="I215" s="213">
        <v>10.0</v>
      </c>
      <c r="J215" s="214">
        <v>0.4</v>
      </c>
      <c r="K215" s="211" t="s">
        <v>22251</v>
      </c>
      <c r="L215" s="211">
        <v>5.467955463E9</v>
      </c>
      <c r="M215" s="211" t="s">
        <v>1350</v>
      </c>
      <c r="N215" s="211" t="s">
        <v>21767</v>
      </c>
      <c r="O215" s="211" t="s">
        <v>21335</v>
      </c>
      <c r="P215" s="211" t="s">
        <v>2137</v>
      </c>
      <c r="Q215" s="230">
        <f>COUNTIF('Hedef Liste Uşak'!A:A,A215)</f>
        <v>1</v>
      </c>
    </row>
    <row r="216" ht="15.75" hidden="1" customHeight="1">
      <c r="A216" s="211" t="s">
        <v>22252</v>
      </c>
      <c r="B216" s="211" t="s">
        <v>22253</v>
      </c>
      <c r="C216" s="212" t="s">
        <v>2897</v>
      </c>
      <c r="D216" s="211" t="s">
        <v>1385</v>
      </c>
      <c r="E216" s="213">
        <v>34.0</v>
      </c>
      <c r="F216" s="213">
        <v>8.0</v>
      </c>
      <c r="G216" s="213">
        <v>0.0</v>
      </c>
      <c r="H216" s="213">
        <v>11.0</v>
      </c>
      <c r="I216" s="213">
        <v>11.0</v>
      </c>
      <c r="J216" s="214">
        <v>0.0</v>
      </c>
      <c r="K216" s="211" t="s">
        <v>22254</v>
      </c>
      <c r="L216" s="211">
        <v>2.762248068E9</v>
      </c>
      <c r="M216" s="211" t="s">
        <v>1350</v>
      </c>
      <c r="N216" s="211" t="s">
        <v>1592</v>
      </c>
      <c r="O216" s="211" t="s">
        <v>22255</v>
      </c>
      <c r="P216" s="211" t="s">
        <v>2137</v>
      </c>
      <c r="Q216" s="230">
        <f>COUNTIF('Hedef Liste Uşak'!A:A,A216)</f>
        <v>1</v>
      </c>
    </row>
    <row r="217" ht="15.75" hidden="1" customHeight="1">
      <c r="A217" s="211" t="s">
        <v>22256</v>
      </c>
      <c r="B217" s="211" t="s">
        <v>22257</v>
      </c>
      <c r="C217" s="212" t="s">
        <v>2909</v>
      </c>
      <c r="D217" s="211" t="s">
        <v>1348</v>
      </c>
      <c r="E217" s="213">
        <v>8.0</v>
      </c>
      <c r="F217" s="211"/>
      <c r="G217" s="213">
        <v>0.0</v>
      </c>
      <c r="H217" s="213">
        <v>5.0</v>
      </c>
      <c r="I217" s="213">
        <v>5.0</v>
      </c>
      <c r="J217" s="214">
        <v>0.0</v>
      </c>
      <c r="K217" s="211" t="s">
        <v>22258</v>
      </c>
      <c r="L217" s="211">
        <v>5.535317498E9</v>
      </c>
      <c r="M217" s="211" t="s">
        <v>1350</v>
      </c>
      <c r="N217" s="211" t="s">
        <v>21725</v>
      </c>
      <c r="O217" s="211" t="s">
        <v>22259</v>
      </c>
      <c r="P217" s="211" t="s">
        <v>2137</v>
      </c>
      <c r="Q217" s="230">
        <f>COUNTIF('Hedef Liste Uşak'!A:A,A217)</f>
        <v>1</v>
      </c>
    </row>
    <row r="218" ht="15.75" hidden="1" customHeight="1">
      <c r="A218" s="211" t="s">
        <v>21032</v>
      </c>
      <c r="B218" s="211" t="s">
        <v>21033</v>
      </c>
      <c r="C218" s="212" t="s">
        <v>2897</v>
      </c>
      <c r="D218" s="211" t="s">
        <v>1597</v>
      </c>
      <c r="E218" s="213">
        <v>2519.0</v>
      </c>
      <c r="F218" s="213">
        <v>129.0</v>
      </c>
      <c r="G218" s="213">
        <v>4.0</v>
      </c>
      <c r="H218" s="213">
        <v>1.0</v>
      </c>
      <c r="I218" s="213">
        <v>5.0</v>
      </c>
      <c r="J218" s="214">
        <v>0.8</v>
      </c>
      <c r="K218" s="211" t="s">
        <v>22260</v>
      </c>
      <c r="L218" s="211">
        <v>2.762240448E9</v>
      </c>
      <c r="M218" s="211" t="s">
        <v>1350</v>
      </c>
      <c r="N218" s="211" t="s">
        <v>11243</v>
      </c>
      <c r="O218" s="211" t="s">
        <v>21035</v>
      </c>
      <c r="P218" s="211" t="s">
        <v>2137</v>
      </c>
      <c r="Q218" s="230">
        <f>COUNTIF('Hedef Liste Uşak'!A:A,A218)</f>
        <v>1</v>
      </c>
    </row>
    <row r="219" ht="15.75" hidden="1" customHeight="1">
      <c r="A219" s="211" t="s">
        <v>22261</v>
      </c>
      <c r="B219" s="211" t="s">
        <v>22262</v>
      </c>
      <c r="C219" s="212" t="s">
        <v>2909</v>
      </c>
      <c r="D219" s="211" t="s">
        <v>1493</v>
      </c>
      <c r="E219" s="213">
        <v>14.0</v>
      </c>
      <c r="F219" s="211"/>
      <c r="G219" s="213">
        <v>0.0</v>
      </c>
      <c r="H219" s="213">
        <v>7.0</v>
      </c>
      <c r="I219" s="213">
        <v>7.0</v>
      </c>
      <c r="J219" s="214">
        <v>0.0</v>
      </c>
      <c r="K219" s="211" t="s">
        <v>22263</v>
      </c>
      <c r="L219" s="211">
        <v>5.446419077E9</v>
      </c>
      <c r="M219" s="211" t="s">
        <v>1350</v>
      </c>
      <c r="N219" s="211" t="s">
        <v>11243</v>
      </c>
      <c r="O219" s="211" t="s">
        <v>22264</v>
      </c>
      <c r="P219" s="211" t="s">
        <v>2137</v>
      </c>
      <c r="Q219" s="230">
        <f>COUNTIF('Hedef Liste Uşak'!A:A,A219)</f>
        <v>1</v>
      </c>
    </row>
    <row r="220" ht="15.75" hidden="1" customHeight="1">
      <c r="A220" s="211" t="s">
        <v>22265</v>
      </c>
      <c r="B220" s="211" t="s">
        <v>22266</v>
      </c>
      <c r="C220" s="212" t="s">
        <v>2897</v>
      </c>
      <c r="D220" s="211" t="s">
        <v>1364</v>
      </c>
      <c r="E220" s="213">
        <v>7.0</v>
      </c>
      <c r="F220" s="213">
        <v>2.0</v>
      </c>
      <c r="G220" s="213">
        <v>0.0</v>
      </c>
      <c r="H220" s="213">
        <v>24.0</v>
      </c>
      <c r="I220" s="213">
        <v>24.0</v>
      </c>
      <c r="J220" s="214">
        <v>0.0</v>
      </c>
      <c r="K220" s="211" t="s">
        <v>22267</v>
      </c>
      <c r="L220" s="211">
        <v>5.3006113E9</v>
      </c>
      <c r="M220" s="211" t="s">
        <v>1350</v>
      </c>
      <c r="N220" s="211" t="s">
        <v>21767</v>
      </c>
      <c r="O220" s="211" t="s">
        <v>22268</v>
      </c>
      <c r="P220" s="211" t="s">
        <v>2137</v>
      </c>
      <c r="Q220" s="230">
        <f>COUNTIF('Hedef Liste Uşak'!A:A,A220)</f>
        <v>1</v>
      </c>
    </row>
    <row r="221" ht="15.75" hidden="1" customHeight="1">
      <c r="A221" s="211" t="s">
        <v>22269</v>
      </c>
      <c r="B221" s="211" t="s">
        <v>22270</v>
      </c>
      <c r="C221" s="212" t="s">
        <v>2897</v>
      </c>
      <c r="D221" s="211" t="s">
        <v>1443</v>
      </c>
      <c r="F221" s="211"/>
      <c r="G221" s="213">
        <v>0.0</v>
      </c>
      <c r="H221" s="213">
        <v>23.0</v>
      </c>
      <c r="I221" s="213">
        <v>23.0</v>
      </c>
      <c r="J221" s="214">
        <v>0.0</v>
      </c>
      <c r="K221" s="211" t="s">
        <v>22271</v>
      </c>
      <c r="L221" s="211">
        <v>5.443702138E9</v>
      </c>
      <c r="M221" s="211" t="s">
        <v>22105</v>
      </c>
      <c r="N221" s="211" t="s">
        <v>22272</v>
      </c>
      <c r="O221" s="211" t="s">
        <v>22273</v>
      </c>
      <c r="P221" s="211" t="s">
        <v>2137</v>
      </c>
      <c r="Q221" s="230">
        <f>COUNTIF('Hedef Liste Uşak'!A:A,A221)</f>
        <v>1</v>
      </c>
    </row>
    <row r="222" ht="15.75" hidden="1" customHeight="1">
      <c r="A222" s="211" t="s">
        <v>22274</v>
      </c>
      <c r="B222" s="211" t="s">
        <v>22275</v>
      </c>
      <c r="C222" s="212" t="s">
        <v>2897</v>
      </c>
      <c r="D222" s="211" t="s">
        <v>1385</v>
      </c>
      <c r="E222" s="213">
        <v>3.0</v>
      </c>
      <c r="F222" s="213">
        <v>2.0</v>
      </c>
      <c r="G222" s="213">
        <v>0.0</v>
      </c>
      <c r="H222" s="213">
        <v>16.0</v>
      </c>
      <c r="I222" s="213">
        <v>16.0</v>
      </c>
      <c r="J222" s="214">
        <v>0.0</v>
      </c>
      <c r="K222" s="211" t="s">
        <v>22276</v>
      </c>
      <c r="L222" s="211">
        <v>5.432256564E9</v>
      </c>
      <c r="M222" s="211" t="s">
        <v>1350</v>
      </c>
      <c r="N222" s="211" t="s">
        <v>1667</v>
      </c>
      <c r="O222" s="211" t="s">
        <v>22277</v>
      </c>
      <c r="P222" s="211" t="s">
        <v>2137</v>
      </c>
      <c r="Q222" s="230">
        <f>COUNTIF('Hedef Liste Uşak'!A:A,A222)</f>
        <v>1</v>
      </c>
    </row>
    <row r="223" ht="15.75" hidden="1" customHeight="1">
      <c r="A223" s="211" t="s">
        <v>22278</v>
      </c>
      <c r="B223" s="211" t="s">
        <v>22279</v>
      </c>
      <c r="C223" s="212" t="s">
        <v>2897</v>
      </c>
      <c r="D223" s="211" t="s">
        <v>1443</v>
      </c>
      <c r="F223" s="211"/>
      <c r="G223" s="213">
        <v>5.0</v>
      </c>
      <c r="H223" s="213">
        <v>21.0</v>
      </c>
      <c r="I223" s="213">
        <v>26.0</v>
      </c>
      <c r="J223" s="214">
        <v>0.19</v>
      </c>
      <c r="K223" s="211" t="s">
        <v>22158</v>
      </c>
      <c r="L223" s="211">
        <v>5.546218318E9</v>
      </c>
      <c r="M223" s="211" t="s">
        <v>1350</v>
      </c>
      <c r="N223" s="211" t="s">
        <v>11243</v>
      </c>
      <c r="O223" s="211" t="s">
        <v>22171</v>
      </c>
      <c r="P223" s="211" t="s">
        <v>2137</v>
      </c>
      <c r="Q223" s="230">
        <f>COUNTIF('Hedef Liste Uşak'!A:A,A223)</f>
        <v>0</v>
      </c>
    </row>
    <row r="224" ht="15.75" hidden="1" customHeight="1">
      <c r="A224" s="211" t="s">
        <v>21282</v>
      </c>
      <c r="B224" s="211" t="s">
        <v>21283</v>
      </c>
      <c r="C224" s="212" t="s">
        <v>2897</v>
      </c>
      <c r="D224" s="211" t="s">
        <v>1356</v>
      </c>
      <c r="E224" s="213">
        <v>198.0</v>
      </c>
      <c r="F224" s="213">
        <v>29.0</v>
      </c>
      <c r="G224" s="213">
        <v>0.0</v>
      </c>
      <c r="H224" s="213">
        <v>5.0</v>
      </c>
      <c r="I224" s="213">
        <v>5.0</v>
      </c>
      <c r="J224" s="214">
        <v>0.0</v>
      </c>
      <c r="K224" s="211" t="s">
        <v>22280</v>
      </c>
      <c r="L224" s="211">
        <v>5.534989014E9</v>
      </c>
      <c r="M224" s="211" t="s">
        <v>1350</v>
      </c>
      <c r="N224" s="211" t="s">
        <v>21725</v>
      </c>
      <c r="O224" s="211" t="s">
        <v>21285</v>
      </c>
      <c r="P224" s="211" t="s">
        <v>2137</v>
      </c>
      <c r="Q224" s="230">
        <f>COUNTIF('Hedef Liste Uşak'!A:A,A224)</f>
        <v>1</v>
      </c>
    </row>
    <row r="225" ht="15.75" hidden="1" customHeight="1">
      <c r="A225" s="211" t="s">
        <v>21272</v>
      </c>
      <c r="B225" s="211" t="s">
        <v>21273</v>
      </c>
      <c r="C225" s="212" t="s">
        <v>2897</v>
      </c>
      <c r="D225" s="211" t="s">
        <v>1493</v>
      </c>
      <c r="E225" s="213">
        <v>340.0</v>
      </c>
      <c r="F225" s="213">
        <v>21.0</v>
      </c>
      <c r="G225" s="213">
        <v>3.0</v>
      </c>
      <c r="H225" s="213">
        <v>14.0</v>
      </c>
      <c r="I225" s="213">
        <v>17.0</v>
      </c>
      <c r="J225" s="214">
        <v>0.18</v>
      </c>
      <c r="K225" s="211" t="s">
        <v>22281</v>
      </c>
      <c r="L225" s="211">
        <v>5.454875742E9</v>
      </c>
      <c r="M225" s="211" t="s">
        <v>1350</v>
      </c>
      <c r="N225" s="211" t="s">
        <v>21779</v>
      </c>
      <c r="O225" s="211" t="s">
        <v>21276</v>
      </c>
      <c r="P225" s="211" t="s">
        <v>2137</v>
      </c>
      <c r="Q225" s="230">
        <f>COUNTIF('Hedef Liste Uşak'!A:A,A225)</f>
        <v>1</v>
      </c>
    </row>
    <row r="226" ht="15.75" hidden="1" customHeight="1">
      <c r="A226" s="211" t="s">
        <v>21145</v>
      </c>
      <c r="B226" s="211" t="s">
        <v>21146</v>
      </c>
      <c r="C226" s="212" t="s">
        <v>2897</v>
      </c>
      <c r="D226" s="211" t="s">
        <v>1443</v>
      </c>
      <c r="E226" s="213">
        <v>32.0</v>
      </c>
      <c r="F226" s="211"/>
      <c r="G226" s="213">
        <v>0.0</v>
      </c>
      <c r="H226" s="213">
        <v>7.0</v>
      </c>
      <c r="I226" s="213">
        <v>7.0</v>
      </c>
      <c r="J226" s="214">
        <v>0.0</v>
      </c>
      <c r="K226" s="211" t="s">
        <v>22282</v>
      </c>
      <c r="L226" s="211">
        <v>5.050641571E9</v>
      </c>
      <c r="M226" s="211" t="s">
        <v>1350</v>
      </c>
      <c r="N226" s="211" t="s">
        <v>22283</v>
      </c>
      <c r="O226" s="211" t="s">
        <v>21149</v>
      </c>
      <c r="P226" s="211" t="s">
        <v>2137</v>
      </c>
      <c r="Q226" s="230">
        <f>COUNTIF('Hedef Liste Uşak'!A:A,A226)</f>
        <v>1</v>
      </c>
    </row>
    <row r="227" ht="15.75" hidden="1" customHeight="1">
      <c r="A227" s="211" t="s">
        <v>22284</v>
      </c>
      <c r="B227" s="211" t="s">
        <v>22285</v>
      </c>
      <c r="C227" s="212" t="s">
        <v>2897</v>
      </c>
      <c r="D227" s="211" t="s">
        <v>1364</v>
      </c>
      <c r="E227" s="213">
        <v>594.0</v>
      </c>
      <c r="F227" s="213">
        <v>16.0</v>
      </c>
      <c r="G227" s="213">
        <v>7.0</v>
      </c>
      <c r="H227" s="213">
        <v>15.0</v>
      </c>
      <c r="I227" s="213">
        <v>22.0</v>
      </c>
      <c r="J227" s="214">
        <v>0.32</v>
      </c>
      <c r="K227" s="211" t="s">
        <v>22286</v>
      </c>
      <c r="L227" s="211">
        <v>5.382802464E9</v>
      </c>
      <c r="M227" s="211" t="s">
        <v>1350</v>
      </c>
      <c r="N227" s="211" t="s">
        <v>1667</v>
      </c>
      <c r="O227" s="211" t="s">
        <v>22287</v>
      </c>
      <c r="P227" s="211" t="s">
        <v>2137</v>
      </c>
      <c r="Q227" s="230">
        <f>COUNTIF('Hedef Liste Uşak'!A:A,A227)</f>
        <v>1</v>
      </c>
    </row>
    <row r="228" ht="15.75" hidden="1" customHeight="1">
      <c r="A228" s="211" t="s">
        <v>21222</v>
      </c>
      <c r="B228" s="211" t="s">
        <v>21223</v>
      </c>
      <c r="C228" s="212" t="s">
        <v>2909</v>
      </c>
      <c r="D228" s="211" t="s">
        <v>1364</v>
      </c>
      <c r="E228" s="213">
        <v>1.0</v>
      </c>
      <c r="F228" s="211"/>
      <c r="G228" s="213">
        <v>0.0</v>
      </c>
      <c r="H228" s="213">
        <v>5.0</v>
      </c>
      <c r="I228" s="213">
        <v>5.0</v>
      </c>
      <c r="J228" s="214">
        <v>0.0</v>
      </c>
      <c r="K228" s="211" t="s">
        <v>22288</v>
      </c>
      <c r="L228" s="211">
        <v>5.536446923E9</v>
      </c>
      <c r="M228" s="211" t="s">
        <v>1350</v>
      </c>
      <c r="N228" s="211" t="s">
        <v>21711</v>
      </c>
      <c r="O228" s="211" t="s">
        <v>21225</v>
      </c>
      <c r="P228" s="211" t="s">
        <v>2137</v>
      </c>
      <c r="Q228" s="230">
        <f>COUNTIF('Hedef Liste Uşak'!A:A,A228)</f>
        <v>1</v>
      </c>
    </row>
    <row r="229" ht="15.75" hidden="1" customHeight="1">
      <c r="A229" s="211" t="s">
        <v>21456</v>
      </c>
      <c r="B229" s="211" t="s">
        <v>21318</v>
      </c>
      <c r="C229" s="212" t="s">
        <v>2897</v>
      </c>
      <c r="D229" s="211" t="s">
        <v>1364</v>
      </c>
      <c r="E229" s="211"/>
      <c r="F229" s="211"/>
      <c r="G229" s="213">
        <v>0.0</v>
      </c>
      <c r="H229" s="213">
        <v>14.0</v>
      </c>
      <c r="I229" s="213">
        <v>14.0</v>
      </c>
      <c r="J229" s="214">
        <v>0.0</v>
      </c>
      <c r="K229" s="211" t="s">
        <v>22289</v>
      </c>
      <c r="L229" s="211">
        <v>5.415873958E9</v>
      </c>
      <c r="M229" s="211" t="s">
        <v>1350</v>
      </c>
      <c r="N229" s="211" t="s">
        <v>21767</v>
      </c>
      <c r="O229" s="211" t="s">
        <v>21335</v>
      </c>
      <c r="P229" s="211" t="s">
        <v>2137</v>
      </c>
      <c r="Q229" s="230">
        <f>COUNTIF('Hedef Liste Uşak'!A:A,A229)</f>
        <v>1</v>
      </c>
    </row>
    <row r="230" ht="15.75" hidden="1" customHeight="1">
      <c r="A230" s="211" t="s">
        <v>22290</v>
      </c>
      <c r="B230" s="211" t="s">
        <v>22291</v>
      </c>
      <c r="C230" s="212" t="s">
        <v>2897</v>
      </c>
      <c r="D230" s="211" t="s">
        <v>1364</v>
      </c>
      <c r="E230" s="213">
        <v>37.0</v>
      </c>
      <c r="F230" s="213">
        <v>2.0</v>
      </c>
      <c r="G230" s="213">
        <v>0.0</v>
      </c>
      <c r="H230" s="213">
        <v>13.0</v>
      </c>
      <c r="I230" s="213">
        <v>13.0</v>
      </c>
      <c r="J230" s="214">
        <v>0.0</v>
      </c>
      <c r="K230" s="211" t="s">
        <v>22292</v>
      </c>
      <c r="L230" s="211">
        <v>5.530969006E9</v>
      </c>
      <c r="M230" s="211" t="s">
        <v>1350</v>
      </c>
      <c r="N230" s="211" t="s">
        <v>21725</v>
      </c>
      <c r="O230" s="211" t="s">
        <v>22293</v>
      </c>
      <c r="P230" s="211" t="s">
        <v>2137</v>
      </c>
      <c r="Q230" s="230">
        <f>COUNTIF('Hedef Liste Uşak'!A:A,A230)</f>
        <v>1</v>
      </c>
    </row>
    <row r="231" ht="15.75" hidden="1" customHeight="1">
      <c r="A231" s="211" t="s">
        <v>21442</v>
      </c>
      <c r="B231" s="211" t="s">
        <v>21443</v>
      </c>
      <c r="C231" s="212" t="s">
        <v>2897</v>
      </c>
      <c r="D231" s="211" t="s">
        <v>1378</v>
      </c>
      <c r="E231" s="213">
        <v>77.0</v>
      </c>
      <c r="F231" s="213">
        <v>32.0</v>
      </c>
      <c r="G231" s="213">
        <v>0.0</v>
      </c>
      <c r="H231" s="213">
        <v>14.0</v>
      </c>
      <c r="I231" s="213">
        <v>14.0</v>
      </c>
      <c r="J231" s="214">
        <v>0.0</v>
      </c>
      <c r="K231" s="211" t="s">
        <v>22294</v>
      </c>
      <c r="L231" s="211">
        <v>5.529483907E9</v>
      </c>
      <c r="M231" s="211" t="s">
        <v>1350</v>
      </c>
      <c r="N231" s="211" t="s">
        <v>21725</v>
      </c>
      <c r="O231" s="211" t="s">
        <v>21446</v>
      </c>
      <c r="P231" s="211" t="s">
        <v>2137</v>
      </c>
      <c r="Q231" s="230">
        <f>COUNTIF('Hedef Liste Uşak'!A:A,A231)</f>
        <v>1</v>
      </c>
    </row>
    <row r="232" ht="15.75" hidden="1" customHeight="1">
      <c r="A232" s="211" t="s">
        <v>21372</v>
      </c>
      <c r="B232" s="211" t="s">
        <v>21373</v>
      </c>
      <c r="C232" s="212" t="s">
        <v>2897</v>
      </c>
      <c r="D232" s="211" t="s">
        <v>1443</v>
      </c>
      <c r="E232" s="213">
        <v>208.0</v>
      </c>
      <c r="F232" s="211"/>
      <c r="G232" s="213">
        <v>10.0</v>
      </c>
      <c r="H232" s="213">
        <v>3.0</v>
      </c>
      <c r="I232" s="213">
        <v>13.0</v>
      </c>
      <c r="J232" s="214">
        <v>0.77</v>
      </c>
      <c r="K232" s="211" t="s">
        <v>22295</v>
      </c>
      <c r="L232" s="211">
        <v>5.347296441E9</v>
      </c>
      <c r="M232" s="211" t="s">
        <v>1350</v>
      </c>
      <c r="N232" s="211" t="s">
        <v>11243</v>
      </c>
      <c r="O232" s="211" t="s">
        <v>21375</v>
      </c>
      <c r="P232" s="211" t="s">
        <v>2137</v>
      </c>
      <c r="Q232" s="230">
        <f>COUNTIF('Hedef Liste Uşak'!A:A,A232)</f>
        <v>1</v>
      </c>
    </row>
    <row r="233" ht="15.75" hidden="1" customHeight="1">
      <c r="A233" s="211" t="s">
        <v>21437</v>
      </c>
      <c r="B233" s="211" t="s">
        <v>21438</v>
      </c>
      <c r="C233" s="212" t="s">
        <v>2897</v>
      </c>
      <c r="D233" s="211" t="s">
        <v>1356</v>
      </c>
      <c r="E233" s="213">
        <v>28.0</v>
      </c>
      <c r="F233" s="213">
        <v>20.0</v>
      </c>
      <c r="G233" s="213">
        <v>0.0</v>
      </c>
      <c r="H233" s="213">
        <v>9.0</v>
      </c>
      <c r="I233" s="213">
        <v>9.0</v>
      </c>
      <c r="J233" s="214">
        <v>0.0</v>
      </c>
      <c r="K233" s="211" t="s">
        <v>22048</v>
      </c>
      <c r="L233" s="211">
        <v>5.342688001E9</v>
      </c>
      <c r="M233" s="211" t="s">
        <v>1350</v>
      </c>
      <c r="N233" s="211" t="s">
        <v>21767</v>
      </c>
      <c r="O233" s="211" t="s">
        <v>21302</v>
      </c>
      <c r="P233" s="211" t="s">
        <v>2137</v>
      </c>
      <c r="Q233" s="230">
        <f>COUNTIF('Hedef Liste Uşak'!A:A,A233)</f>
        <v>1</v>
      </c>
    </row>
    <row r="234" ht="15.75" hidden="1" customHeight="1">
      <c r="A234" s="211" t="s">
        <v>21175</v>
      </c>
      <c r="B234" s="211" t="s">
        <v>21176</v>
      </c>
      <c r="C234" s="212" t="s">
        <v>2897</v>
      </c>
      <c r="D234" s="211" t="s">
        <v>1443</v>
      </c>
      <c r="E234" s="213">
        <v>76.0</v>
      </c>
      <c r="F234" s="211"/>
      <c r="G234" s="213">
        <v>10.0</v>
      </c>
      <c r="H234" s="213">
        <v>0.0</v>
      </c>
      <c r="I234" s="213">
        <v>10.0</v>
      </c>
      <c r="J234" s="214">
        <v>1.0</v>
      </c>
      <c r="K234" s="211" t="s">
        <v>22296</v>
      </c>
      <c r="L234" s="211">
        <v>5.317234404E9</v>
      </c>
      <c r="M234" s="211" t="s">
        <v>1350</v>
      </c>
      <c r="N234" s="211" t="s">
        <v>1667</v>
      </c>
      <c r="O234" s="211" t="s">
        <v>21179</v>
      </c>
      <c r="P234" s="211" t="s">
        <v>2137</v>
      </c>
      <c r="Q234" s="230">
        <f>COUNTIF('Hedef Liste Uşak'!A:A,A234)</f>
        <v>1</v>
      </c>
    </row>
    <row r="235" ht="15.75" hidden="1" customHeight="1">
      <c r="A235" s="211" t="s">
        <v>21264</v>
      </c>
      <c r="B235" s="211" t="s">
        <v>21265</v>
      </c>
      <c r="C235" s="212" t="s">
        <v>2897</v>
      </c>
      <c r="D235" s="211" t="s">
        <v>1827</v>
      </c>
      <c r="E235" s="213">
        <v>23.0</v>
      </c>
      <c r="F235" s="213">
        <v>2.0</v>
      </c>
      <c r="G235" s="213">
        <v>0.0</v>
      </c>
      <c r="H235" s="213">
        <v>14.0</v>
      </c>
      <c r="I235" s="213">
        <v>14.0</v>
      </c>
      <c r="J235" s="214">
        <v>0.0</v>
      </c>
      <c r="K235" s="211" t="s">
        <v>21869</v>
      </c>
      <c r="L235" s="211">
        <v>5.320528137E9</v>
      </c>
      <c r="M235" s="211" t="s">
        <v>1350</v>
      </c>
      <c r="N235" s="211" t="s">
        <v>21725</v>
      </c>
      <c r="O235" s="211" t="s">
        <v>21158</v>
      </c>
      <c r="P235" s="211" t="s">
        <v>2137</v>
      </c>
      <c r="Q235" s="230">
        <f>COUNTIF('Hedef Liste Uşak'!A:A,A235)</f>
        <v>1</v>
      </c>
    </row>
    <row r="236" ht="15.75" hidden="1" customHeight="1">
      <c r="A236" s="211" t="s">
        <v>21428</v>
      </c>
      <c r="B236" s="211" t="s">
        <v>21429</v>
      </c>
      <c r="C236" s="212" t="s">
        <v>2897</v>
      </c>
      <c r="D236" s="211" t="s">
        <v>1443</v>
      </c>
      <c r="E236" s="213">
        <v>143.0</v>
      </c>
      <c r="F236" s="213">
        <v>5.0</v>
      </c>
      <c r="G236" s="213">
        <v>0.0</v>
      </c>
      <c r="H236" s="213">
        <v>13.0</v>
      </c>
      <c r="I236" s="213">
        <v>13.0</v>
      </c>
      <c r="J236" s="214">
        <v>0.0</v>
      </c>
      <c r="K236" s="211" t="s">
        <v>22297</v>
      </c>
      <c r="L236" s="211">
        <v>5.421146664E9</v>
      </c>
      <c r="M236" s="211" t="s">
        <v>1350</v>
      </c>
      <c r="N236" s="211" t="s">
        <v>21818</v>
      </c>
      <c r="O236" s="211" t="s">
        <v>21431</v>
      </c>
      <c r="P236" s="211" t="s">
        <v>2137</v>
      </c>
      <c r="Q236" s="230">
        <f>COUNTIF('Hedef Liste Uşak'!A:A,A236)</f>
        <v>1</v>
      </c>
    </row>
    <row r="237" ht="15.75" hidden="1" customHeight="1">
      <c r="A237" s="211" t="s">
        <v>21359</v>
      </c>
      <c r="B237" s="211" t="s">
        <v>21360</v>
      </c>
      <c r="C237" s="212" t="s">
        <v>2897</v>
      </c>
      <c r="D237" s="211" t="s">
        <v>1378</v>
      </c>
      <c r="E237" s="213">
        <v>26.0</v>
      </c>
      <c r="F237" s="211"/>
      <c r="G237" s="213">
        <v>6.0</v>
      </c>
      <c r="H237" s="213">
        <v>4.0</v>
      </c>
      <c r="I237" s="213">
        <v>10.0</v>
      </c>
      <c r="J237" s="214">
        <v>0.6</v>
      </c>
      <c r="K237" s="211" t="s">
        <v>22298</v>
      </c>
      <c r="L237" s="211">
        <v>5.316236352E9</v>
      </c>
      <c r="M237" s="211" t="s">
        <v>1350</v>
      </c>
      <c r="N237" s="211" t="s">
        <v>22195</v>
      </c>
      <c r="O237" s="211" t="s">
        <v>21363</v>
      </c>
      <c r="P237" s="211" t="s">
        <v>2137</v>
      </c>
      <c r="Q237" s="230">
        <f>COUNTIF('Hedef Liste Uşak'!A:A,A237)</f>
        <v>1</v>
      </c>
    </row>
    <row r="238" ht="15.75" hidden="1" customHeight="1">
      <c r="A238" s="211" t="s">
        <v>22299</v>
      </c>
      <c r="B238" s="211" t="s">
        <v>22300</v>
      </c>
      <c r="C238" s="212" t="s">
        <v>2897</v>
      </c>
      <c r="D238" s="211" t="s">
        <v>1443</v>
      </c>
      <c r="E238" s="213">
        <v>366.0</v>
      </c>
      <c r="F238" s="213">
        <v>89.0</v>
      </c>
      <c r="G238" s="213">
        <v>0.0</v>
      </c>
      <c r="H238" s="213">
        <v>20.0</v>
      </c>
      <c r="I238" s="213">
        <v>20.0</v>
      </c>
      <c r="J238" s="214">
        <v>0.0</v>
      </c>
      <c r="K238" s="211" t="s">
        <v>22292</v>
      </c>
      <c r="L238" s="211">
        <v>5.530969006E9</v>
      </c>
      <c r="M238" s="211" t="s">
        <v>1350</v>
      </c>
      <c r="N238" s="211" t="s">
        <v>21725</v>
      </c>
      <c r="O238" s="211" t="s">
        <v>22293</v>
      </c>
      <c r="P238" s="211" t="s">
        <v>2137</v>
      </c>
      <c r="Q238" s="230">
        <f>COUNTIF('Hedef Liste Uşak'!A:A,A238)</f>
        <v>1</v>
      </c>
    </row>
    <row r="239" ht="15.75" hidden="1" customHeight="1">
      <c r="A239" s="211" t="s">
        <v>21388</v>
      </c>
      <c r="B239" s="211" t="s">
        <v>21389</v>
      </c>
      <c r="C239" s="212" t="s">
        <v>2897</v>
      </c>
      <c r="D239" s="211" t="s">
        <v>1348</v>
      </c>
      <c r="E239" s="213">
        <v>111.0</v>
      </c>
      <c r="F239" s="213">
        <v>42.0</v>
      </c>
      <c r="G239" s="213">
        <v>10.0</v>
      </c>
      <c r="H239" s="213">
        <v>14.0</v>
      </c>
      <c r="I239" s="213">
        <v>24.0</v>
      </c>
      <c r="J239" s="214">
        <v>0.42</v>
      </c>
      <c r="K239" s="211" t="s">
        <v>22301</v>
      </c>
      <c r="L239" s="211">
        <v>5.516868031E9</v>
      </c>
      <c r="M239" s="211" t="s">
        <v>1350</v>
      </c>
      <c r="N239" s="211" t="s">
        <v>21725</v>
      </c>
      <c r="O239" s="211" t="s">
        <v>21391</v>
      </c>
      <c r="P239" s="211" t="s">
        <v>2137</v>
      </c>
      <c r="Q239" s="230">
        <f>COUNTIF('Hedef Liste Uşak'!A:A,A239)</f>
        <v>1</v>
      </c>
    </row>
    <row r="240" ht="15.75" hidden="1" customHeight="1">
      <c r="A240" s="211" t="s">
        <v>22302</v>
      </c>
      <c r="B240" s="211" t="s">
        <v>22303</v>
      </c>
      <c r="C240" s="212" t="s">
        <v>2897</v>
      </c>
      <c r="D240" s="211" t="s">
        <v>1443</v>
      </c>
      <c r="F240" s="211"/>
      <c r="G240" s="213">
        <v>0.0</v>
      </c>
      <c r="H240" s="213">
        <v>13.0</v>
      </c>
      <c r="I240" s="213">
        <v>13.0</v>
      </c>
      <c r="J240" s="214">
        <v>0.0</v>
      </c>
      <c r="K240" s="211" t="s">
        <v>22304</v>
      </c>
      <c r="L240" s="211">
        <v>5.078688551E9</v>
      </c>
      <c r="M240" s="211" t="s">
        <v>1350</v>
      </c>
      <c r="N240" s="211" t="s">
        <v>21725</v>
      </c>
      <c r="O240" s="211" t="s">
        <v>22305</v>
      </c>
      <c r="P240" s="211" t="s">
        <v>2137</v>
      </c>
      <c r="Q240" s="230">
        <f>COUNTIF('Hedef Liste Uşak'!A:A,A240)</f>
        <v>1</v>
      </c>
    </row>
    <row r="241" ht="15.75" hidden="1" customHeight="1">
      <c r="A241" s="211" t="s">
        <v>22306</v>
      </c>
      <c r="B241" s="211" t="s">
        <v>22307</v>
      </c>
      <c r="C241" s="212" t="s">
        <v>2897</v>
      </c>
      <c r="D241" s="211" t="s">
        <v>1378</v>
      </c>
      <c r="E241" s="213">
        <v>40.0</v>
      </c>
      <c r="F241" s="211"/>
      <c r="G241" s="213">
        <v>0.0</v>
      </c>
      <c r="H241" s="213">
        <v>7.0</v>
      </c>
      <c r="I241" s="213">
        <v>7.0</v>
      </c>
      <c r="J241" s="214">
        <v>0.0</v>
      </c>
      <c r="K241" s="211" t="s">
        <v>22308</v>
      </c>
      <c r="L241" s="211">
        <v>5.439209478E9</v>
      </c>
      <c r="M241" s="211" t="s">
        <v>1350</v>
      </c>
      <c r="N241" s="211" t="s">
        <v>12338</v>
      </c>
      <c r="O241" s="211" t="s">
        <v>22309</v>
      </c>
      <c r="P241" s="211" t="s">
        <v>2137</v>
      </c>
      <c r="Q241" s="230">
        <f>COUNTIF('Hedef Liste Uşak'!A:A,A241)</f>
        <v>1</v>
      </c>
    </row>
    <row r="242" ht="15.75" hidden="1" customHeight="1">
      <c r="A242" s="211" t="s">
        <v>21303</v>
      </c>
      <c r="B242" s="211" t="s">
        <v>21304</v>
      </c>
      <c r="C242" s="212" t="s">
        <v>2897</v>
      </c>
      <c r="D242" s="211" t="s">
        <v>1493</v>
      </c>
      <c r="E242" s="213">
        <v>27.0</v>
      </c>
      <c r="F242" s="211"/>
      <c r="G242" s="213">
        <v>2.0</v>
      </c>
      <c r="H242" s="213">
        <v>0.0</v>
      </c>
      <c r="I242" s="213">
        <v>2.0</v>
      </c>
      <c r="J242" s="214">
        <v>1.0</v>
      </c>
      <c r="K242" s="211" t="s">
        <v>22310</v>
      </c>
      <c r="L242" s="211">
        <v>2.76227771E9</v>
      </c>
      <c r="M242" s="211" t="s">
        <v>1350</v>
      </c>
      <c r="N242" s="211" t="s">
        <v>11243</v>
      </c>
      <c r="O242" s="211" t="s">
        <v>21306</v>
      </c>
      <c r="P242" s="211" t="s">
        <v>2137</v>
      </c>
      <c r="Q242" s="230">
        <f>COUNTIF('Hedef Liste Uşak'!A:A,A242)</f>
        <v>1</v>
      </c>
    </row>
    <row r="243" ht="15.75" hidden="1" customHeight="1">
      <c r="A243" s="211" t="s">
        <v>21069</v>
      </c>
      <c r="B243" s="211" t="s">
        <v>21070</v>
      </c>
      <c r="C243" s="212" t="s">
        <v>2897</v>
      </c>
      <c r="D243" s="211" t="s">
        <v>2299</v>
      </c>
      <c r="E243" s="213">
        <v>527.0</v>
      </c>
      <c r="F243" s="213">
        <v>16.0</v>
      </c>
      <c r="G243" s="213">
        <v>0.0</v>
      </c>
      <c r="H243" s="213">
        <v>10.0</v>
      </c>
      <c r="I243" s="213">
        <v>10.0</v>
      </c>
      <c r="J243" s="214">
        <v>0.0</v>
      </c>
      <c r="K243" s="211" t="s">
        <v>22311</v>
      </c>
      <c r="L243" s="211">
        <v>2.762275155E9</v>
      </c>
      <c r="M243" s="211" t="s">
        <v>1350</v>
      </c>
      <c r="N243" s="211" t="s">
        <v>21725</v>
      </c>
      <c r="O243" s="211" t="s">
        <v>21072</v>
      </c>
      <c r="P243" s="211" t="s">
        <v>2137</v>
      </c>
      <c r="Q243" s="230">
        <f>COUNTIF('Hedef Liste Uşak'!A:A,A243)</f>
        <v>1</v>
      </c>
    </row>
    <row r="244" ht="15.75" hidden="1" customHeight="1">
      <c r="A244" s="211" t="s">
        <v>21129</v>
      </c>
      <c r="B244" s="211" t="s">
        <v>21130</v>
      </c>
      <c r="C244" s="212" t="s">
        <v>2897</v>
      </c>
      <c r="D244" s="211" t="s">
        <v>1378</v>
      </c>
      <c r="E244" s="213">
        <v>669.0</v>
      </c>
      <c r="F244" s="213">
        <v>59.0</v>
      </c>
      <c r="G244" s="213">
        <v>5.0</v>
      </c>
      <c r="H244" s="213">
        <v>1.0</v>
      </c>
      <c r="I244" s="213">
        <v>6.0</v>
      </c>
      <c r="J244" s="214">
        <v>0.83</v>
      </c>
      <c r="K244" s="211" t="s">
        <v>22312</v>
      </c>
      <c r="L244" s="211">
        <v>5.445255285E9</v>
      </c>
      <c r="M244" s="211" t="s">
        <v>1350</v>
      </c>
      <c r="N244" s="211" t="s">
        <v>11243</v>
      </c>
      <c r="O244" s="211" t="s">
        <v>21133</v>
      </c>
      <c r="P244" s="211" t="s">
        <v>2137</v>
      </c>
      <c r="Q244" s="230">
        <f>COUNTIF('Hedef Liste Uşak'!A:A,A244)</f>
        <v>1</v>
      </c>
    </row>
    <row r="245" ht="15.75" hidden="1" customHeight="1">
      <c r="A245" s="211" t="s">
        <v>22313</v>
      </c>
      <c r="B245" s="211" t="s">
        <v>22314</v>
      </c>
      <c r="C245" s="212" t="s">
        <v>2897</v>
      </c>
      <c r="D245" s="211" t="s">
        <v>1356</v>
      </c>
      <c r="E245" s="213">
        <v>45.0</v>
      </c>
      <c r="F245" s="211"/>
      <c r="G245" s="213">
        <v>0.0</v>
      </c>
      <c r="H245" s="213">
        <v>4.0</v>
      </c>
      <c r="I245" s="213">
        <v>4.0</v>
      </c>
      <c r="J245" s="214">
        <v>0.0</v>
      </c>
      <c r="K245" s="211" t="s">
        <v>22315</v>
      </c>
      <c r="L245" s="211">
        <v>5.458837682E9</v>
      </c>
      <c r="M245" s="211" t="s">
        <v>1350</v>
      </c>
      <c r="N245" s="211" t="s">
        <v>11243</v>
      </c>
      <c r="O245" s="211" t="s">
        <v>22316</v>
      </c>
      <c r="P245" s="211" t="s">
        <v>2137</v>
      </c>
      <c r="Q245" s="230">
        <f>COUNTIF('Hedef Liste Uşak'!A:A,A245)</f>
        <v>1</v>
      </c>
    </row>
    <row r="246" ht="15.75" hidden="1" customHeight="1">
      <c r="A246" s="211" t="s">
        <v>22317</v>
      </c>
      <c r="B246" s="211" t="s">
        <v>22318</v>
      </c>
      <c r="C246" s="212" t="s">
        <v>2897</v>
      </c>
      <c r="D246" s="211" t="s">
        <v>1577</v>
      </c>
      <c r="E246" s="213">
        <v>3.0</v>
      </c>
      <c r="F246" s="211"/>
      <c r="G246" s="213">
        <v>0.0</v>
      </c>
      <c r="H246" s="213">
        <v>8.0</v>
      </c>
      <c r="I246" s="213">
        <v>8.0</v>
      </c>
      <c r="J246" s="214">
        <v>0.0</v>
      </c>
      <c r="K246" s="211" t="s">
        <v>22319</v>
      </c>
      <c r="L246" s="211">
        <v>5.393860137E9</v>
      </c>
      <c r="M246" s="211" t="s">
        <v>1350</v>
      </c>
      <c r="N246" s="211" t="s">
        <v>21902</v>
      </c>
      <c r="O246" s="211" t="s">
        <v>22320</v>
      </c>
      <c r="P246" s="211" t="s">
        <v>2137</v>
      </c>
      <c r="Q246" s="230">
        <f>COUNTIF('Hedef Liste Uşak'!A:A,A246)</f>
        <v>1</v>
      </c>
    </row>
    <row r="247" ht="15.75" hidden="1" customHeight="1">
      <c r="A247" s="211" t="s">
        <v>22321</v>
      </c>
      <c r="B247" s="211" t="s">
        <v>22322</v>
      </c>
      <c r="C247" s="212" t="s">
        <v>2897</v>
      </c>
      <c r="D247" s="211" t="s">
        <v>1507</v>
      </c>
      <c r="E247" s="213">
        <v>67.0</v>
      </c>
      <c r="F247" s="213">
        <v>41.0</v>
      </c>
      <c r="G247" s="213">
        <v>0.0</v>
      </c>
      <c r="H247" s="213">
        <v>7.0</v>
      </c>
      <c r="I247" s="213">
        <v>7.0</v>
      </c>
      <c r="J247" s="214">
        <v>0.0</v>
      </c>
      <c r="K247" s="211" t="s">
        <v>22323</v>
      </c>
      <c r="L247" s="211">
        <v>5.320578364E9</v>
      </c>
      <c r="M247" s="211" t="s">
        <v>1350</v>
      </c>
      <c r="N247" s="211" t="s">
        <v>11243</v>
      </c>
      <c r="O247" s="211" t="s">
        <v>22324</v>
      </c>
      <c r="P247" s="211" t="s">
        <v>2137</v>
      </c>
      <c r="Q247" s="230">
        <f>COUNTIF('Hedef Liste Uşak'!A:A,A247)</f>
        <v>1</v>
      </c>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247">
    <filterColumn colId="9">
      <filters>
        <filter val="27%"/>
        <filter val="15%"/>
        <filter val="59%"/>
        <filter val="47%"/>
        <filter val="79%"/>
        <filter val="43%"/>
        <filter val="63%"/>
        <filter val="95%"/>
        <filter val="83%"/>
        <filter val="71%"/>
        <filter val="5%"/>
        <filter val="28%"/>
        <filter val="16%"/>
        <filter val="24%"/>
        <filter val="68%"/>
        <filter val="12%"/>
        <filter val="56%"/>
        <filter val="44%"/>
        <filter val="32%"/>
        <filter val="20%"/>
        <filter val="52%"/>
        <filter val="40%"/>
        <filter val="60%"/>
        <filter val="92%"/>
        <filter val="80%"/>
        <filter val="6%"/>
        <filter val="2%"/>
        <filter val="29%"/>
        <filter val="17%"/>
        <filter val="37%"/>
        <filter val="57%"/>
        <filter val="100%"/>
        <filter val="13%"/>
        <filter val="45%"/>
        <filter val="89%"/>
        <filter val="33%"/>
        <filter val="77%"/>
        <filter val="21%"/>
        <filter val="53%"/>
        <filter val="41%"/>
        <filter val="73%"/>
        <filter val="61%"/>
        <filter val="93%"/>
        <filter val="7%"/>
        <filter val="3%"/>
        <filter val="18%"/>
        <filter val="38%"/>
        <filter val="14%"/>
        <filter val="58%"/>
        <filter val="22%"/>
        <filter val="10%"/>
        <filter val="54%"/>
        <filter val="42%"/>
        <filter val="30%"/>
        <filter val="50%"/>
        <filter val="94%"/>
        <filter val="82%"/>
        <filter val="70%"/>
        <filter val="8%"/>
        <filter val="90%"/>
        <filter val="0%"/>
      </filters>
    </filterColumn>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247">
        <filterColumn colId="16">
          <filters>
            <filter val="0"/>
          </filters>
        </filterColumn>
        <filterColumn colId="15">
          <filters>
            <filter val="Geleneksel"/>
          </filters>
        </filterColumn>
        <filterColumn colId="9">
          <filters>
            <filter val="15%"/>
            <filter val="59%"/>
            <filter val="47%"/>
            <filter val="79%"/>
            <filter val="23%"/>
            <filter val="55%"/>
            <filter val="63%"/>
            <filter val="95%"/>
            <filter val="83%"/>
            <filter val="71%"/>
            <filter val="91%"/>
            <filter val="5%"/>
            <filter val="28%"/>
            <filter val="68%"/>
            <filter val="12%"/>
            <filter val="56%"/>
            <filter val="44%"/>
            <filter val="52%"/>
            <filter val="40%"/>
            <filter val="60%"/>
            <filter val="92%"/>
            <filter val="80%"/>
            <filter val="6%"/>
            <filter val="2%"/>
            <filter val="29%"/>
            <filter val="37%"/>
            <filter val="57%"/>
            <filter val="100%"/>
            <filter val="13%"/>
            <filter val="45%"/>
            <filter val="89%"/>
            <filter val="33%"/>
            <filter val="77%"/>
            <filter val="53%"/>
            <filter val="41%"/>
            <filter val="73%"/>
            <filter val="61%"/>
            <filter val="93%"/>
            <filter val="7%"/>
            <filter val="3%"/>
            <filter val="26%"/>
            <filter val="14%"/>
            <filter val="58%"/>
            <filter val="22%"/>
            <filter val="10%"/>
            <filter val="54%"/>
            <filter val="42%"/>
            <filter val="30%"/>
            <filter val="50%"/>
            <filter val="94%"/>
            <filter val="70%"/>
            <filter val="8%"/>
            <filter val="0%"/>
            <filter val="19%"/>
          </filters>
        </filterColumn>
      </autoFilter>
      <extLst>
        <ext uri="GoogleSheetsCustomDataVersion1">
          <go:sheetsCustomData xmlns:go="http://customooxmlschemas.google.com/" filterViewId="396040009"/>
        </ext>
      </extLst>
    </customSheetView>
  </customSheetViews>
  <mergeCells count="6">
    <mergeCell ref="D153:E153"/>
    <mergeCell ref="D171:E171"/>
    <mergeCell ref="D204:E204"/>
    <mergeCell ref="D221:E221"/>
    <mergeCell ref="D223:E223"/>
    <mergeCell ref="D240:E240"/>
  </mergeCells>
  <conditionalFormatting sqref="C1:C247">
    <cfRule type="cellIs" dxfId="0" priority="1" operator="equal">
      <formula>"TRUE"</formula>
    </cfRule>
  </conditionalFormatting>
  <conditionalFormatting sqref="C1:C247">
    <cfRule type="cellIs" dxfId="1" priority="2" operator="equal">
      <formula>"FALSE"</formula>
    </cfRule>
  </conditionalFormatting>
  <dataValidations>
    <dataValidation type="list" allowBlank="1" showErrorMessage="1" sqref="A104">
      <formula1>'Durum Parametreler'!$L$2:$L$37</formula1>
    </dataValidation>
  </dataValidation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24" max="25" width="12.25"/>
    <col customWidth="1" min="26" max="26" width="15.63"/>
    <col customWidth="1" min="28" max="28" width="15.63"/>
    <col customWidth="1" min="30" max="30" width="15.63"/>
    <col customWidth="1" min="32" max="32" width="15.63"/>
    <col customWidth="1" min="34" max="39" width="15.6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22325</v>
      </c>
      <c r="R1" s="202" t="s">
        <v>8932</v>
      </c>
      <c r="S1" s="202" t="s">
        <v>51</v>
      </c>
      <c r="T1" s="202" t="s">
        <v>1328</v>
      </c>
      <c r="U1" s="202" t="s">
        <v>1329</v>
      </c>
      <c r="V1" s="203" t="s">
        <v>1330</v>
      </c>
      <c r="W1" s="691" t="s">
        <v>22326</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211" t="s">
        <v>21442</v>
      </c>
      <c r="B2" s="211" t="s">
        <v>21443</v>
      </c>
      <c r="C2" s="196" t="str">
        <f>VLOOKUP(A2,'import Uşak'!A:P,3,0)</f>
        <v>DOĞRU</v>
      </c>
      <c r="D2" s="211" t="s">
        <v>1378</v>
      </c>
      <c r="E2" s="196">
        <f>VLOOKUP(A2,'import Uşak'!A:P,5,0)</f>
        <v>77</v>
      </c>
      <c r="F2" s="196">
        <f>VLOOKUP(A2,'import Uşak'!A:P,6,0)</f>
        <v>32</v>
      </c>
      <c r="G2" s="196">
        <f>VLOOKUP(A2,'import Uşak'!A:P,7,0)</f>
        <v>0</v>
      </c>
      <c r="H2" s="196">
        <f>VLOOKUP(A2,'import Uşak'!A:P,8,0)</f>
        <v>14</v>
      </c>
      <c r="I2" s="196">
        <f>VLOOKUP(A2,'import Uşak'!A:P,9,0)</f>
        <v>14</v>
      </c>
      <c r="J2" s="205">
        <f>VLOOKUP(A2,'import Uşak'!A:P,10,0)</f>
        <v>0</v>
      </c>
      <c r="K2" s="211" t="s">
        <v>22294</v>
      </c>
      <c r="L2" s="211">
        <v>5.529483907E9</v>
      </c>
      <c r="M2" s="211" t="s">
        <v>1350</v>
      </c>
      <c r="N2" s="211" t="s">
        <v>21725</v>
      </c>
      <c r="O2" s="211" t="s">
        <v>21446</v>
      </c>
      <c r="P2" s="230" t="str">
        <f>VLOOKUP(A2,'import Uşak'!A:P,16,0)</f>
        <v>Geleneksel</v>
      </c>
      <c r="Q2" s="1" t="b">
        <v>0</v>
      </c>
      <c r="R2" s="1" t="s">
        <v>38</v>
      </c>
      <c r="S2" s="1" t="s">
        <v>100</v>
      </c>
      <c r="T2" s="1" t="s">
        <v>20855</v>
      </c>
      <c r="U2" s="1"/>
      <c r="V2" s="208">
        <v>44669.0</v>
      </c>
      <c r="W2" s="208">
        <v>44670.0</v>
      </c>
      <c r="X2" s="1"/>
      <c r="Y2" s="1" t="s">
        <v>1353</v>
      </c>
      <c r="Z2" s="208">
        <v>44669.0</v>
      </c>
      <c r="AA2" s="1"/>
      <c r="AB2" s="208"/>
      <c r="AC2" s="1"/>
      <c r="AD2" s="208"/>
      <c r="AE2" s="1"/>
      <c r="AF2" s="208"/>
      <c r="AG2" s="1"/>
      <c r="AH2" s="208"/>
      <c r="AI2" s="1" t="s">
        <v>100</v>
      </c>
      <c r="AJ2" s="1"/>
      <c r="AK2" s="1"/>
      <c r="AL2" s="1"/>
      <c r="AM2" s="1"/>
    </row>
    <row r="3" ht="15.75" customHeight="1">
      <c r="A3" s="196" t="s">
        <v>21282</v>
      </c>
      <c r="B3" s="196" t="s">
        <v>21283</v>
      </c>
      <c r="C3" s="196" t="str">
        <f>VLOOKUP(A3,'import Uşak'!A:P,3,0)</f>
        <v>DOĞRU</v>
      </c>
      <c r="D3" s="196" t="s">
        <v>1356</v>
      </c>
      <c r="E3" s="196">
        <f>VLOOKUP(A3,'import Uşak'!A:P,5,0)</f>
        <v>198</v>
      </c>
      <c r="F3" s="196">
        <f>VLOOKUP(A3,'import Uşak'!A:P,6,0)</f>
        <v>29</v>
      </c>
      <c r="G3" s="196">
        <f>VLOOKUP(A3,'import Uşak'!A:P,7,0)</f>
        <v>0</v>
      </c>
      <c r="H3" s="196">
        <f>VLOOKUP(A3,'import Uşak'!A:P,8,0)</f>
        <v>5</v>
      </c>
      <c r="I3" s="196">
        <f>VLOOKUP(A3,'import Uşak'!A:P,9,0)</f>
        <v>5</v>
      </c>
      <c r="J3" s="205">
        <f>VLOOKUP(A3,'import Uşak'!A:P,10,0)</f>
        <v>0</v>
      </c>
      <c r="K3" s="196" t="s">
        <v>22280</v>
      </c>
      <c r="L3" s="196">
        <v>5.534989014E9</v>
      </c>
      <c r="M3" s="196" t="s">
        <v>1350</v>
      </c>
      <c r="N3" s="196" t="s">
        <v>21725</v>
      </c>
      <c r="O3" s="196" t="s">
        <v>21285</v>
      </c>
      <c r="P3" s="230" t="str">
        <f>VLOOKUP(A3,'import Uşak'!A:P,16,0)</f>
        <v>Geleneksel</v>
      </c>
      <c r="Q3" s="1" t="b">
        <v>0</v>
      </c>
      <c r="R3" s="1" t="s">
        <v>29</v>
      </c>
      <c r="S3" s="1" t="s">
        <v>610</v>
      </c>
      <c r="T3" s="1" t="s">
        <v>20855</v>
      </c>
      <c r="V3" s="208">
        <v>44585.0</v>
      </c>
      <c r="W3" s="208">
        <v>44586.0</v>
      </c>
      <c r="X3" s="1"/>
      <c r="Y3" s="1" t="b">
        <v>1</v>
      </c>
      <c r="Z3" s="208">
        <v>44578.0</v>
      </c>
      <c r="AA3" s="1" t="s">
        <v>1475</v>
      </c>
      <c r="AB3" s="208">
        <v>44585.0</v>
      </c>
      <c r="AC3" s="1" t="s">
        <v>1353</v>
      </c>
      <c r="AD3" s="208">
        <v>44585.0</v>
      </c>
      <c r="AE3" s="1"/>
      <c r="AF3" s="208"/>
      <c r="AG3" s="1"/>
      <c r="AH3" s="208"/>
      <c r="AI3" s="1" t="s">
        <v>149</v>
      </c>
      <c r="AJ3" s="1" t="s">
        <v>100</v>
      </c>
      <c r="AK3" s="1" t="s">
        <v>610</v>
      </c>
      <c r="AL3" s="1"/>
      <c r="AM3" s="1"/>
    </row>
    <row r="4" ht="15.75" customHeight="1">
      <c r="A4" s="196" t="s">
        <v>21830</v>
      </c>
      <c r="B4" s="196" t="s">
        <v>21831</v>
      </c>
      <c r="C4" s="196" t="str">
        <f>VLOOKUP(A4,'import Uşak'!A:P,3,0)</f>
        <v>DOĞRU</v>
      </c>
      <c r="D4" s="196" t="s">
        <v>1443</v>
      </c>
      <c r="E4" s="196">
        <f>VLOOKUP(A4,'import Uşak'!A:P,5,0)</f>
        <v>238</v>
      </c>
      <c r="F4" s="196">
        <f>VLOOKUP(A4,'import Uşak'!A:P,6,0)</f>
        <v>14</v>
      </c>
      <c r="G4" s="196">
        <f>VLOOKUP(A4,'import Uşak'!A:P,7,0)</f>
        <v>0</v>
      </c>
      <c r="H4" s="196">
        <f>VLOOKUP(A4,'import Uşak'!A:P,8,0)</f>
        <v>47</v>
      </c>
      <c r="I4" s="196">
        <f>VLOOKUP(A4,'import Uşak'!A:P,9,0)</f>
        <v>47</v>
      </c>
      <c r="J4" s="205">
        <f>VLOOKUP(A4,'import Uşak'!A:P,10,0)</f>
        <v>0</v>
      </c>
      <c r="K4" s="196" t="s">
        <v>21832</v>
      </c>
      <c r="L4" s="196">
        <v>2.762121212E9</v>
      </c>
      <c r="M4" s="196" t="s">
        <v>1350</v>
      </c>
      <c r="N4" s="196" t="s">
        <v>21779</v>
      </c>
      <c r="O4" s="196" t="s">
        <v>21833</v>
      </c>
      <c r="P4" s="230" t="str">
        <f>VLOOKUP(A4,'import Uşak'!A:P,16,0)</f>
        <v>Geleneksel</v>
      </c>
      <c r="Q4" s="1" t="b">
        <v>1</v>
      </c>
      <c r="R4" s="1"/>
      <c r="S4" s="1" t="s">
        <v>610</v>
      </c>
      <c r="T4" s="1" t="s">
        <v>20855</v>
      </c>
      <c r="U4" s="1" t="s">
        <v>22327</v>
      </c>
      <c r="V4" s="208">
        <v>44466.0</v>
      </c>
      <c r="W4" s="208">
        <v>44467.0</v>
      </c>
      <c r="X4" s="1"/>
      <c r="Y4" s="1" t="s">
        <v>1353</v>
      </c>
      <c r="Z4" s="208">
        <v>44342.0</v>
      </c>
      <c r="AA4" s="1" t="s">
        <v>1353</v>
      </c>
      <c r="AB4" s="208">
        <v>44347.0</v>
      </c>
      <c r="AC4" s="1" t="s">
        <v>1353</v>
      </c>
      <c r="AD4" s="208">
        <v>44466.0</v>
      </c>
      <c r="AE4" s="1"/>
      <c r="AF4" s="208"/>
      <c r="AG4" s="1"/>
      <c r="AH4" s="208"/>
      <c r="AI4" s="1"/>
      <c r="AJ4" s="1"/>
      <c r="AK4" s="1" t="s">
        <v>610</v>
      </c>
      <c r="AL4" s="1"/>
      <c r="AM4" s="1"/>
    </row>
    <row r="5" ht="15.75" customHeight="1">
      <c r="A5" s="196" t="s">
        <v>22135</v>
      </c>
      <c r="B5" s="196" t="s">
        <v>22136</v>
      </c>
      <c r="C5" s="196" t="str">
        <f>VLOOKUP(A5,'import Uşak'!A:P,3,0)</f>
        <v>DOĞRU</v>
      </c>
      <c r="D5" s="196" t="s">
        <v>1385</v>
      </c>
      <c r="E5" s="196" t="str">
        <f>VLOOKUP(A5,'import Uşak'!A:P,5,0)</f>
        <v/>
      </c>
      <c r="F5" s="196" t="str">
        <f>VLOOKUP(A5,'import Uşak'!A:P,6,0)</f>
        <v/>
      </c>
      <c r="G5" s="196">
        <f>VLOOKUP(A5,'import Uşak'!A:P,7,0)</f>
        <v>0</v>
      </c>
      <c r="H5" s="196">
        <f>VLOOKUP(A5,'import Uşak'!A:P,8,0)</f>
        <v>8</v>
      </c>
      <c r="I5" s="196">
        <f>VLOOKUP(A5,'import Uşak'!A:P,9,0)</f>
        <v>8</v>
      </c>
      <c r="J5" s="205">
        <f>VLOOKUP(A5,'import Uşak'!A:P,10,0)</f>
        <v>0</v>
      </c>
      <c r="K5" s="196" t="s">
        <v>22137</v>
      </c>
      <c r="L5" s="196">
        <v>5.413318494E9</v>
      </c>
      <c r="M5" s="196" t="s">
        <v>1350</v>
      </c>
      <c r="N5" s="196" t="s">
        <v>1667</v>
      </c>
      <c r="O5" s="196" t="s">
        <v>22138</v>
      </c>
      <c r="P5" s="230" t="str">
        <f>VLOOKUP(A5,'import Uşak'!A:P,16,0)</f>
        <v>Geleneksel</v>
      </c>
      <c r="Q5" s="1" t="b">
        <v>0</v>
      </c>
      <c r="R5" s="1" t="s">
        <v>43</v>
      </c>
      <c r="S5" s="1"/>
      <c r="T5" s="1"/>
      <c r="U5" s="1" t="s">
        <v>22328</v>
      </c>
      <c r="V5" s="208"/>
      <c r="W5" s="208"/>
      <c r="X5" s="1"/>
      <c r="Y5" s="1" t="s">
        <v>1353</v>
      </c>
      <c r="Z5" s="208">
        <v>44620.0</v>
      </c>
      <c r="AA5" s="1"/>
      <c r="AB5" s="208"/>
      <c r="AC5" s="1"/>
      <c r="AD5" s="208"/>
      <c r="AE5" s="1"/>
      <c r="AF5" s="208"/>
      <c r="AG5" s="1"/>
      <c r="AH5" s="208"/>
      <c r="AI5" s="1" t="s">
        <v>404</v>
      </c>
      <c r="AJ5" s="1"/>
      <c r="AK5" s="1"/>
      <c r="AL5" s="1"/>
      <c r="AM5" s="1"/>
    </row>
    <row r="6" ht="15.75" customHeight="1">
      <c r="A6" s="196" t="s">
        <v>22084</v>
      </c>
      <c r="B6" s="196" t="s">
        <v>22085</v>
      </c>
      <c r="C6" s="196" t="str">
        <f>VLOOKUP(A6,'import Uşak'!A:P,3,0)</f>
        <v>DOĞRU</v>
      </c>
      <c r="D6" s="196" t="s">
        <v>1364</v>
      </c>
      <c r="E6" s="196">
        <f>VLOOKUP(A6,'import Uşak'!A:P,5,0)</f>
        <v>8</v>
      </c>
      <c r="F6" s="196" t="str">
        <f>VLOOKUP(A6,'import Uşak'!A:P,6,0)</f>
        <v/>
      </c>
      <c r="G6" s="196">
        <f>VLOOKUP(A6,'import Uşak'!A:P,7,0)</f>
        <v>7</v>
      </c>
      <c r="H6" s="196">
        <f>VLOOKUP(A6,'import Uşak'!A:P,8,0)</f>
        <v>0</v>
      </c>
      <c r="I6" s="196">
        <f>VLOOKUP(A6,'import Uşak'!A:P,9,0)</f>
        <v>7</v>
      </c>
      <c r="J6" s="205">
        <f>VLOOKUP(A6,'import Uşak'!A:P,10,0)</f>
        <v>1</v>
      </c>
      <c r="K6" s="196" t="s">
        <v>22086</v>
      </c>
      <c r="L6" s="196">
        <v>5.532954502E9</v>
      </c>
      <c r="M6" s="196" t="s">
        <v>1350</v>
      </c>
      <c r="N6" s="196" t="s">
        <v>11243</v>
      </c>
      <c r="O6" s="196" t="s">
        <v>22087</v>
      </c>
      <c r="P6" s="230" t="str">
        <f>VLOOKUP(A6,'import Uşak'!A:P,16,0)</f>
        <v>Geleneksel</v>
      </c>
      <c r="Q6" s="1" t="b">
        <v>0</v>
      </c>
      <c r="R6" s="87" t="s">
        <v>32</v>
      </c>
      <c r="S6" s="1"/>
      <c r="T6" s="1"/>
      <c r="U6" s="1" t="s">
        <v>22329</v>
      </c>
      <c r="V6" s="208"/>
      <c r="W6" s="208"/>
      <c r="X6" s="1"/>
      <c r="Y6" s="1" t="s">
        <v>1353</v>
      </c>
      <c r="Z6" s="208">
        <v>44592.0</v>
      </c>
      <c r="AA6" s="1"/>
      <c r="AB6" s="208"/>
      <c r="AC6" s="1"/>
      <c r="AD6" s="208"/>
      <c r="AE6" s="1"/>
      <c r="AF6" s="208"/>
      <c r="AG6" s="1"/>
      <c r="AH6" s="208"/>
      <c r="AI6" s="1" t="s">
        <v>100</v>
      </c>
      <c r="AJ6" s="1"/>
      <c r="AK6" s="1"/>
      <c r="AL6" s="1"/>
      <c r="AM6" s="1"/>
    </row>
    <row r="7" ht="15.75" customHeight="1">
      <c r="A7" s="196" t="s">
        <v>21073</v>
      </c>
      <c r="B7" s="196" t="s">
        <v>21074</v>
      </c>
      <c r="C7" s="196" t="str">
        <f>VLOOKUP(A7,'import Uşak'!A:P,3,0)</f>
        <v>DOĞRU</v>
      </c>
      <c r="D7" s="196" t="s">
        <v>1370</v>
      </c>
      <c r="E7" s="196">
        <f>VLOOKUP(A7,'import Uşak'!A:P,5,0)</f>
        <v>172</v>
      </c>
      <c r="F7" s="196">
        <f>VLOOKUP(A7,'import Uşak'!A:P,6,0)</f>
        <v>8</v>
      </c>
      <c r="G7" s="196">
        <f>VLOOKUP(A7,'import Uşak'!A:P,7,0)</f>
        <v>6</v>
      </c>
      <c r="H7" s="196">
        <f>VLOOKUP(A7,'import Uşak'!A:P,8,0)</f>
        <v>13</v>
      </c>
      <c r="I7" s="196">
        <f>VLOOKUP(A7,'import Uşak'!A:P,9,0)</f>
        <v>19</v>
      </c>
      <c r="J7" s="205">
        <f>VLOOKUP(A7,'import Uşak'!A:P,10,0)</f>
        <v>0.32</v>
      </c>
      <c r="K7" s="196" t="s">
        <v>22076</v>
      </c>
      <c r="L7" s="196">
        <v>5.340590064E9</v>
      </c>
      <c r="M7" s="196" t="s">
        <v>1350</v>
      </c>
      <c r="N7" s="196" t="s">
        <v>21902</v>
      </c>
      <c r="O7" s="196" t="s">
        <v>21077</v>
      </c>
      <c r="P7" s="230" t="str">
        <f>VLOOKUP(A7,'import Uşak'!A:P,16,0)</f>
        <v>Geleneksel</v>
      </c>
      <c r="Q7" s="1" t="b">
        <v>0</v>
      </c>
      <c r="R7" s="1" t="s">
        <v>38</v>
      </c>
      <c r="S7" s="1" t="s">
        <v>416</v>
      </c>
      <c r="T7" s="1" t="s">
        <v>20855</v>
      </c>
      <c r="U7" s="1" t="s">
        <v>22330</v>
      </c>
      <c r="V7" s="208">
        <v>44487.0</v>
      </c>
      <c r="W7" s="208">
        <v>44488.0</v>
      </c>
      <c r="X7" s="1"/>
      <c r="Y7" s="1" t="s">
        <v>1353</v>
      </c>
      <c r="Z7" s="208">
        <v>44487.0</v>
      </c>
      <c r="AA7" s="1"/>
      <c r="AB7" s="208"/>
      <c r="AC7" s="1"/>
      <c r="AD7" s="208"/>
      <c r="AE7" s="1"/>
      <c r="AF7" s="208"/>
      <c r="AG7" s="1"/>
      <c r="AH7" s="208"/>
      <c r="AI7" s="1" t="s">
        <v>416</v>
      </c>
      <c r="AJ7" s="1"/>
      <c r="AK7" s="1"/>
      <c r="AL7" s="1"/>
      <c r="AM7" s="1"/>
    </row>
    <row r="8" ht="15.75" customHeight="1">
      <c r="A8" s="196" t="s">
        <v>21894</v>
      </c>
      <c r="B8" s="196" t="s">
        <v>21895</v>
      </c>
      <c r="C8" s="196" t="str">
        <f>VLOOKUP(A8,'import Uşak'!A:P,3,0)</f>
        <v>YANLIŞ</v>
      </c>
      <c r="D8" s="196" t="s">
        <v>1385</v>
      </c>
      <c r="E8" s="196">
        <f>VLOOKUP(A8,'import Uşak'!A:P,5,0)</f>
        <v>66</v>
      </c>
      <c r="F8" s="196" t="str">
        <f>VLOOKUP(A8,'import Uşak'!A:P,6,0)</f>
        <v/>
      </c>
      <c r="G8" s="196">
        <f>VLOOKUP(A8,'import Uşak'!A:P,7,0)</f>
        <v>0</v>
      </c>
      <c r="H8" s="196">
        <f>VLOOKUP(A8,'import Uşak'!A:P,8,0)</f>
        <v>55</v>
      </c>
      <c r="I8" s="196">
        <f>VLOOKUP(A8,'import Uşak'!A:P,9,0)</f>
        <v>55</v>
      </c>
      <c r="J8" s="205">
        <f>VLOOKUP(A8,'import Uşak'!A:P,10,0)</f>
        <v>0</v>
      </c>
      <c r="K8" s="196" t="s">
        <v>21896</v>
      </c>
      <c r="L8" s="196">
        <v>2.762232444E9</v>
      </c>
      <c r="M8" s="196" t="s">
        <v>1350</v>
      </c>
      <c r="N8" s="196" t="s">
        <v>21818</v>
      </c>
      <c r="O8" s="196" t="s">
        <v>21897</v>
      </c>
      <c r="P8" s="230" t="str">
        <f>VLOOKUP(A8,'import Uşak'!A:P,16,0)</f>
        <v>Geleneksel</v>
      </c>
      <c r="Q8" s="1" t="b">
        <v>1</v>
      </c>
      <c r="R8" s="1"/>
      <c r="S8" s="1"/>
      <c r="T8" s="1"/>
      <c r="U8" s="1" t="s">
        <v>22331</v>
      </c>
      <c r="V8" s="208"/>
      <c r="W8" s="208"/>
      <c r="X8" s="1"/>
      <c r="Y8" s="1" t="s">
        <v>1353</v>
      </c>
      <c r="Z8" s="208">
        <v>44340.0</v>
      </c>
      <c r="AA8" s="1" t="s">
        <v>1506</v>
      </c>
      <c r="AB8" s="208">
        <v>44466.0</v>
      </c>
      <c r="AC8" s="1"/>
      <c r="AD8" s="208"/>
      <c r="AE8" s="1"/>
      <c r="AF8" s="208"/>
      <c r="AG8" s="1"/>
      <c r="AH8" s="208"/>
      <c r="AI8" s="1"/>
      <c r="AJ8" s="1" t="s">
        <v>610</v>
      </c>
      <c r="AK8" s="1"/>
      <c r="AL8" s="1"/>
      <c r="AM8" s="1"/>
    </row>
    <row r="9" ht="15.75" customHeight="1">
      <c r="A9" s="196" t="s">
        <v>21722</v>
      </c>
      <c r="B9" s="196" t="s">
        <v>21723</v>
      </c>
      <c r="C9" s="196" t="str">
        <f>VLOOKUP(A9,'import Uşak'!A:P,3,0)</f>
        <v>DOĞRU</v>
      </c>
      <c r="D9" s="196" t="s">
        <v>1356</v>
      </c>
      <c r="E9" s="196">
        <f>VLOOKUP(A9,'import Uşak'!A:P,5,0)</f>
        <v>753</v>
      </c>
      <c r="F9" s="196">
        <f>VLOOKUP(A9,'import Uşak'!A:P,6,0)</f>
        <v>24</v>
      </c>
      <c r="G9" s="196">
        <f>VLOOKUP(A9,'import Uşak'!A:P,7,0)</f>
        <v>0</v>
      </c>
      <c r="H9" s="196">
        <f>VLOOKUP(A9,'import Uşak'!A:P,8,0)</f>
        <v>27</v>
      </c>
      <c r="I9" s="196">
        <f>VLOOKUP(A9,'import Uşak'!A:P,9,0)</f>
        <v>27</v>
      </c>
      <c r="J9" s="205">
        <f>VLOOKUP(A9,'import Uşak'!A:P,10,0)</f>
        <v>0</v>
      </c>
      <c r="K9" s="196" t="s">
        <v>21724</v>
      </c>
      <c r="L9" s="196">
        <v>5.366780064E9</v>
      </c>
      <c r="M9" s="196" t="s">
        <v>1350</v>
      </c>
      <c r="N9" s="196" t="s">
        <v>21725</v>
      </c>
      <c r="O9" s="196" t="s">
        <v>21726</v>
      </c>
      <c r="P9" s="230" t="str">
        <f>VLOOKUP(A9,'import Uşak'!A:P,16,0)</f>
        <v>Geleneksel</v>
      </c>
      <c r="Q9" s="1" t="b">
        <v>0</v>
      </c>
      <c r="R9" s="1" t="s">
        <v>29</v>
      </c>
      <c r="S9" s="1"/>
      <c r="T9" s="1"/>
      <c r="U9" s="1" t="s">
        <v>22332</v>
      </c>
      <c r="V9" s="208"/>
      <c r="W9" s="208"/>
      <c r="X9" s="1"/>
      <c r="Y9" s="1" t="s">
        <v>43</v>
      </c>
      <c r="Z9" s="208">
        <v>44341.0</v>
      </c>
      <c r="AA9" s="1" t="s">
        <v>1353</v>
      </c>
      <c r="AB9" s="208">
        <v>44349.0</v>
      </c>
      <c r="AC9" s="1"/>
      <c r="AD9" s="208"/>
      <c r="AE9" s="1"/>
      <c r="AF9" s="208"/>
      <c r="AG9" s="1"/>
      <c r="AH9" s="208"/>
      <c r="AI9" s="1"/>
      <c r="AJ9" s="1" t="s">
        <v>128</v>
      </c>
      <c r="AK9" s="1"/>
      <c r="AL9" s="1"/>
      <c r="AM9" s="1"/>
    </row>
    <row r="10" ht="15.75" customHeight="1">
      <c r="A10" s="196" t="s">
        <v>21700</v>
      </c>
      <c r="B10" s="196" t="s">
        <v>22333</v>
      </c>
      <c r="C10" s="196" t="str">
        <f>VLOOKUP(A10,'import Uşak'!A:P,3,0)</f>
        <v>YANLIŞ</v>
      </c>
      <c r="D10" s="196" t="s">
        <v>1507</v>
      </c>
      <c r="E10" s="196">
        <f>VLOOKUP(A10,'import Uşak'!A:P,5,0)</f>
        <v>57</v>
      </c>
      <c r="F10" s="196" t="str">
        <f>VLOOKUP(A10,'import Uşak'!A:P,6,0)</f>
        <v/>
      </c>
      <c r="G10" s="196">
        <f>VLOOKUP(A10,'import Uşak'!A:P,7,0)</f>
        <v>0</v>
      </c>
      <c r="H10" s="196">
        <f>VLOOKUP(A10,'import Uşak'!A:P,8,0)</f>
        <v>91</v>
      </c>
      <c r="I10" s="196">
        <f>VLOOKUP(A10,'import Uşak'!A:P,9,0)</f>
        <v>91</v>
      </c>
      <c r="J10" s="205">
        <f>VLOOKUP(A10,'import Uşak'!A:P,10,0)</f>
        <v>0</v>
      </c>
      <c r="K10" s="196" t="s">
        <v>21702</v>
      </c>
      <c r="L10" s="196">
        <v>5.321539926E9</v>
      </c>
      <c r="M10" s="196" t="s">
        <v>1350</v>
      </c>
      <c r="N10" s="196" t="s">
        <v>1667</v>
      </c>
      <c r="O10" s="196" t="s">
        <v>21703</v>
      </c>
      <c r="P10" s="230" t="str">
        <f>VLOOKUP(A10,'import Uşak'!A:P,16,0)</f>
        <v>Geleneksel</v>
      </c>
      <c r="Q10" s="1" t="b">
        <v>0</v>
      </c>
      <c r="R10" s="1" t="s">
        <v>32</v>
      </c>
      <c r="S10" s="1"/>
      <c r="T10" s="1"/>
      <c r="U10" s="1" t="s">
        <v>10848</v>
      </c>
      <c r="V10" s="208"/>
      <c r="W10" s="208"/>
      <c r="X10" s="1"/>
      <c r="Y10" s="1"/>
      <c r="Z10" s="208"/>
      <c r="AA10" s="1" t="s">
        <v>43</v>
      </c>
      <c r="AB10" s="208">
        <v>44461.0</v>
      </c>
      <c r="AC10" s="1"/>
      <c r="AD10" s="208"/>
      <c r="AE10" s="1"/>
      <c r="AF10" s="208"/>
      <c r="AG10" s="1"/>
      <c r="AH10" s="208"/>
      <c r="AI10" s="1"/>
      <c r="AJ10" s="1" t="s">
        <v>416</v>
      </c>
      <c r="AK10" s="1"/>
      <c r="AL10" s="1"/>
      <c r="AM10" s="1"/>
    </row>
    <row r="11" ht="15.75" customHeight="1">
      <c r="A11" s="196" t="s">
        <v>22144</v>
      </c>
      <c r="B11" s="196" t="s">
        <v>22145</v>
      </c>
      <c r="C11" s="196" t="str">
        <f>VLOOKUP(A11,'import Uşak'!A:P,3,0)</f>
        <v>DOĞRU</v>
      </c>
      <c r="D11" s="196" t="s">
        <v>1356</v>
      </c>
      <c r="E11" s="196">
        <f>VLOOKUP(A11,'import Uşak'!A:P,5,0)</f>
        <v>40</v>
      </c>
      <c r="F11" s="196">
        <f>VLOOKUP(A11,'import Uşak'!A:P,6,0)</f>
        <v>3</v>
      </c>
      <c r="G11" s="196">
        <f>VLOOKUP(A11,'import Uşak'!A:P,7,0)</f>
        <v>0</v>
      </c>
      <c r="H11" s="196">
        <f>VLOOKUP(A11,'import Uşak'!A:P,8,0)</f>
        <v>7</v>
      </c>
      <c r="I11" s="196">
        <f>VLOOKUP(A11,'import Uşak'!A:P,9,0)</f>
        <v>7</v>
      </c>
      <c r="J11" s="205">
        <f>VLOOKUP(A11,'import Uşak'!A:P,10,0)</f>
        <v>0</v>
      </c>
      <c r="K11" s="196" t="s">
        <v>22146</v>
      </c>
      <c r="L11" s="196">
        <v>2.762222235E9</v>
      </c>
      <c r="M11" s="196" t="s">
        <v>1350</v>
      </c>
      <c r="N11" s="196" t="s">
        <v>12338</v>
      </c>
      <c r="O11" s="196" t="s">
        <v>22147</v>
      </c>
      <c r="P11" s="230" t="str">
        <f>VLOOKUP(A11,'import Uşak'!A:P,16,0)</f>
        <v>Geleneksel</v>
      </c>
      <c r="Q11" s="1" t="b">
        <v>0</v>
      </c>
      <c r="R11" s="1" t="s">
        <v>43</v>
      </c>
      <c r="S11" s="1"/>
      <c r="T11" s="1"/>
      <c r="U11" s="1" t="s">
        <v>2085</v>
      </c>
      <c r="V11" s="208"/>
      <c r="W11" s="208"/>
      <c r="X11" s="1"/>
      <c r="Y11" s="1"/>
      <c r="Z11" s="208">
        <v>44578.0</v>
      </c>
      <c r="AA11" s="1" t="s">
        <v>43</v>
      </c>
      <c r="AB11" s="208">
        <v>44585.0</v>
      </c>
      <c r="AC11" s="1" t="s">
        <v>43</v>
      </c>
      <c r="AD11" s="208">
        <v>44590.0</v>
      </c>
      <c r="AE11" s="1"/>
      <c r="AF11" s="208"/>
      <c r="AG11" s="1"/>
      <c r="AH11" s="208"/>
      <c r="AI11" s="1" t="s">
        <v>149</v>
      </c>
      <c r="AJ11" s="1" t="s">
        <v>100</v>
      </c>
      <c r="AK11" s="1" t="s">
        <v>404</v>
      </c>
      <c r="AL11" s="1"/>
      <c r="AM11" s="1"/>
    </row>
    <row r="12" ht="15.75" customHeight="1">
      <c r="A12" s="196" t="s">
        <v>21727</v>
      </c>
      <c r="B12" s="196" t="s">
        <v>21728</v>
      </c>
      <c r="C12" s="196" t="str">
        <f>VLOOKUP(A12,'import Uşak'!A:P,3,0)</f>
        <v>DOĞRU</v>
      </c>
      <c r="D12" s="196" t="s">
        <v>1378</v>
      </c>
      <c r="E12" s="196">
        <f>VLOOKUP(A12,'import Uşak'!A:P,5,0)</f>
        <v>930</v>
      </c>
      <c r="F12" s="196">
        <f>VLOOKUP(A12,'import Uşak'!A:P,6,0)</f>
        <v>21</v>
      </c>
      <c r="G12" s="196">
        <f>VLOOKUP(A12,'import Uşak'!A:P,7,0)</f>
        <v>0</v>
      </c>
      <c r="H12" s="196">
        <f>VLOOKUP(A12,'import Uşak'!A:P,8,0)</f>
        <v>39</v>
      </c>
      <c r="I12" s="196">
        <f>VLOOKUP(A12,'import Uşak'!A:P,9,0)</f>
        <v>39</v>
      </c>
      <c r="J12" s="205">
        <f>VLOOKUP(A12,'import Uşak'!A:P,10,0)</f>
        <v>0</v>
      </c>
      <c r="K12" s="196" t="s">
        <v>22334</v>
      </c>
      <c r="L12" s="196">
        <v>2.763333307E9</v>
      </c>
      <c r="M12" s="196" t="s">
        <v>1350</v>
      </c>
      <c r="N12" s="196" t="s">
        <v>12338</v>
      </c>
      <c r="O12" s="196" t="s">
        <v>21730</v>
      </c>
      <c r="P12" s="230" t="str">
        <f>VLOOKUP(A12,'import Uşak'!A:P,16,0)</f>
        <v>Geleneksel</v>
      </c>
      <c r="Q12" s="1" t="b">
        <v>0</v>
      </c>
      <c r="R12" s="1" t="s">
        <v>30</v>
      </c>
      <c r="S12" s="1"/>
      <c r="T12" s="1"/>
      <c r="U12" s="1" t="s">
        <v>22335</v>
      </c>
      <c r="V12" s="208"/>
      <c r="W12" s="208"/>
      <c r="X12" s="1"/>
      <c r="Y12" s="1" t="s">
        <v>1353</v>
      </c>
      <c r="Z12" s="208">
        <v>44342.0</v>
      </c>
      <c r="AA12" s="1" t="s">
        <v>1475</v>
      </c>
      <c r="AB12" s="208">
        <v>44347.0</v>
      </c>
      <c r="AC12" s="1" t="s">
        <v>1353</v>
      </c>
      <c r="AD12" s="208">
        <v>44349.0</v>
      </c>
      <c r="AE12" s="1" t="s">
        <v>1506</v>
      </c>
      <c r="AF12" s="208">
        <v>44461.0</v>
      </c>
      <c r="AG12" s="1"/>
      <c r="AH12" s="208"/>
      <c r="AI12" s="1"/>
      <c r="AJ12" s="1"/>
      <c r="AK12" s="1" t="s">
        <v>128</v>
      </c>
      <c r="AL12" s="1" t="s">
        <v>416</v>
      </c>
      <c r="AM12" s="1"/>
    </row>
    <row r="13" ht="15.75" customHeight="1">
      <c r="A13" s="196" t="s">
        <v>20881</v>
      </c>
      <c r="B13" s="196" t="s">
        <v>20882</v>
      </c>
      <c r="C13" s="196" t="str">
        <f>VLOOKUP(A13,'import Uşak'!A:P,3,0)</f>
        <v>DOĞRU</v>
      </c>
      <c r="D13" s="196" t="s">
        <v>1827</v>
      </c>
      <c r="E13" s="196">
        <f>VLOOKUP(A13,'import Uşak'!A:P,5,0)</f>
        <v>5486</v>
      </c>
      <c r="F13" s="196">
        <f>VLOOKUP(A13,'import Uşak'!A:P,6,0)</f>
        <v>198</v>
      </c>
      <c r="G13" s="196">
        <f>VLOOKUP(A13,'import Uşak'!A:P,7,0)</f>
        <v>12</v>
      </c>
      <c r="H13" s="196">
        <f>VLOOKUP(A13,'import Uşak'!A:P,8,0)</f>
        <v>30</v>
      </c>
      <c r="I13" s="196">
        <f>VLOOKUP(A13,'import Uşak'!A:P,9,0)</f>
        <v>42</v>
      </c>
      <c r="J13" s="205">
        <f>VLOOKUP(A13,'import Uşak'!A:P,10,0)</f>
        <v>0.29</v>
      </c>
      <c r="K13" s="196" t="s">
        <v>21861</v>
      </c>
      <c r="L13" s="196">
        <v>2.76227091E9</v>
      </c>
      <c r="M13" s="196" t="s">
        <v>1350</v>
      </c>
      <c r="N13" s="196" t="s">
        <v>11243</v>
      </c>
      <c r="O13" s="196" t="s">
        <v>20885</v>
      </c>
      <c r="P13" s="230" t="str">
        <f>VLOOKUP(A13,'import Uşak'!A:P,16,0)</f>
        <v>Geleneksel</v>
      </c>
      <c r="Q13" s="1" t="b">
        <v>0</v>
      </c>
      <c r="R13" s="1" t="s">
        <v>38</v>
      </c>
      <c r="S13" s="1" t="s">
        <v>73</v>
      </c>
      <c r="T13" s="1" t="s">
        <v>20855</v>
      </c>
      <c r="U13" s="1" t="s">
        <v>22336</v>
      </c>
      <c r="V13" s="208">
        <v>44502.0</v>
      </c>
      <c r="W13" s="208">
        <v>44503.0</v>
      </c>
      <c r="X13" s="1"/>
      <c r="Y13" s="1" t="s">
        <v>1353</v>
      </c>
      <c r="Z13" s="208">
        <v>44340.0</v>
      </c>
      <c r="AA13" s="1" t="s">
        <v>1353</v>
      </c>
      <c r="AB13" s="208">
        <v>44502.0</v>
      </c>
      <c r="AC13" s="1"/>
      <c r="AD13" s="208"/>
      <c r="AE13" s="1"/>
      <c r="AF13" s="208"/>
      <c r="AG13" s="1"/>
      <c r="AH13" s="208"/>
      <c r="AI13" s="1" t="s">
        <v>73</v>
      </c>
      <c r="AJ13" s="1"/>
      <c r="AK13" s="1"/>
      <c r="AL13" s="1"/>
      <c r="AM13" s="1"/>
    </row>
    <row r="14" ht="15.75" customHeight="1">
      <c r="A14" s="196" t="s">
        <v>22299</v>
      </c>
      <c r="B14" s="196" t="s">
        <v>22300</v>
      </c>
      <c r="C14" s="196" t="str">
        <f>VLOOKUP(A14,'import Uşak'!A:P,3,0)</f>
        <v>DOĞRU</v>
      </c>
      <c r="D14" s="196" t="s">
        <v>1443</v>
      </c>
      <c r="E14" s="196">
        <f>VLOOKUP(A14,'import Uşak'!A:P,5,0)</f>
        <v>366</v>
      </c>
      <c r="F14" s="196">
        <f>VLOOKUP(A14,'import Uşak'!A:P,6,0)</f>
        <v>89</v>
      </c>
      <c r="G14" s="196">
        <f>VLOOKUP(A14,'import Uşak'!A:P,7,0)</f>
        <v>0</v>
      </c>
      <c r="H14" s="196">
        <f>VLOOKUP(A14,'import Uşak'!A:P,8,0)</f>
        <v>20</v>
      </c>
      <c r="I14" s="196">
        <f>VLOOKUP(A14,'import Uşak'!A:P,9,0)</f>
        <v>20</v>
      </c>
      <c r="J14" s="205">
        <f>VLOOKUP(A14,'import Uşak'!A:P,10,0)</f>
        <v>0</v>
      </c>
      <c r="K14" s="196" t="s">
        <v>22292</v>
      </c>
      <c r="L14" s="196">
        <v>5.530969006E9</v>
      </c>
      <c r="M14" s="196" t="s">
        <v>1350</v>
      </c>
      <c r="N14" s="196" t="s">
        <v>21725</v>
      </c>
      <c r="O14" s="196" t="s">
        <v>22293</v>
      </c>
      <c r="P14" s="230" t="str">
        <f>VLOOKUP(A14,'import Uşak'!A:P,16,0)</f>
        <v>Geleneksel</v>
      </c>
      <c r="Q14" s="1" t="b">
        <v>1</v>
      </c>
      <c r="R14" s="1"/>
      <c r="S14" s="1"/>
      <c r="T14" s="1"/>
      <c r="U14" s="1" t="s">
        <v>22337</v>
      </c>
      <c r="V14" s="208"/>
      <c r="W14" s="208"/>
      <c r="X14" s="1"/>
      <c r="Y14" s="1" t="b">
        <v>1</v>
      </c>
      <c r="Z14" s="208">
        <v>44634.0</v>
      </c>
      <c r="AA14" s="1"/>
      <c r="AB14" s="208"/>
      <c r="AC14" s="1"/>
      <c r="AD14" s="208"/>
      <c r="AE14" s="1"/>
      <c r="AF14" s="208"/>
      <c r="AG14" s="1"/>
      <c r="AH14" s="208"/>
      <c r="AI14" s="1" t="s">
        <v>167</v>
      </c>
      <c r="AJ14" s="1"/>
      <c r="AK14" s="1"/>
      <c r="AL14" s="1"/>
      <c r="AM14" s="1"/>
    </row>
    <row r="15" ht="15.75" customHeight="1">
      <c r="A15" s="196" t="s">
        <v>21946</v>
      </c>
      <c r="B15" s="196" t="s">
        <v>21947</v>
      </c>
      <c r="C15" s="196" t="str">
        <f>VLOOKUP(A15,'import Uşak'!A:P,3,0)</f>
        <v>DOĞRU</v>
      </c>
      <c r="D15" s="196" t="s">
        <v>1493</v>
      </c>
      <c r="E15" s="196">
        <f>VLOOKUP(A15,'import Uşak'!A:P,5,0)</f>
        <v>113</v>
      </c>
      <c r="F15" s="196">
        <f>VLOOKUP(A15,'import Uşak'!A:P,6,0)</f>
        <v>7</v>
      </c>
      <c r="G15" s="196">
        <f>VLOOKUP(A15,'import Uşak'!A:P,7,0)</f>
        <v>0</v>
      </c>
      <c r="H15" s="196">
        <f>VLOOKUP(A15,'import Uşak'!A:P,8,0)</f>
        <v>27</v>
      </c>
      <c r="I15" s="196">
        <f>VLOOKUP(A15,'import Uşak'!A:P,9,0)</f>
        <v>27</v>
      </c>
      <c r="J15" s="205">
        <f>VLOOKUP(A15,'import Uşak'!A:P,10,0)</f>
        <v>0</v>
      </c>
      <c r="K15" s="196" t="s">
        <v>21847</v>
      </c>
      <c r="L15" s="196">
        <v>5.459679727E9</v>
      </c>
      <c r="M15" s="196" t="s">
        <v>1350</v>
      </c>
      <c r="N15" s="196" t="s">
        <v>12338</v>
      </c>
      <c r="O15" s="196" t="s">
        <v>21848</v>
      </c>
      <c r="P15" s="230" t="str">
        <f>VLOOKUP(A15,'import Uşak'!A:P,16,0)</f>
        <v>Geleneksel</v>
      </c>
      <c r="Q15" s="1" t="b">
        <v>0</v>
      </c>
      <c r="R15" s="1" t="s">
        <v>29</v>
      </c>
      <c r="S15" s="1"/>
      <c r="T15" s="1"/>
      <c r="U15" s="1" t="s">
        <v>22338</v>
      </c>
      <c r="V15" s="208"/>
      <c r="W15" s="208"/>
      <c r="X15" s="1"/>
      <c r="Y15" s="1" t="b">
        <v>1</v>
      </c>
      <c r="Z15" s="208"/>
      <c r="AA15" s="1"/>
      <c r="AB15" s="208"/>
      <c r="AC15" s="1"/>
      <c r="AD15" s="208"/>
      <c r="AE15" s="1"/>
      <c r="AF15" s="208"/>
      <c r="AG15" s="1"/>
      <c r="AH15" s="208"/>
      <c r="AI15" s="1"/>
      <c r="AJ15" s="1"/>
      <c r="AK15" s="1"/>
      <c r="AL15" s="1"/>
      <c r="AM15" s="1"/>
    </row>
    <row r="16" ht="15.75" customHeight="1">
      <c r="A16" s="196" t="s">
        <v>20962</v>
      </c>
      <c r="B16" s="196" t="s">
        <v>20963</v>
      </c>
      <c r="C16" s="196" t="str">
        <f>VLOOKUP(A16,'import Uşak'!A:P,3,0)</f>
        <v>YANLIŞ</v>
      </c>
      <c r="D16" s="196" t="s">
        <v>1378</v>
      </c>
      <c r="E16" s="196">
        <f>VLOOKUP(A16,'import Uşak'!A:P,5,0)</f>
        <v>73</v>
      </c>
      <c r="F16" s="196" t="str">
        <f>VLOOKUP(A16,'import Uşak'!A:P,6,0)</f>
        <v/>
      </c>
      <c r="G16" s="196">
        <f>VLOOKUP(A16,'import Uşak'!A:P,7,0)</f>
        <v>5</v>
      </c>
      <c r="H16" s="196">
        <f>VLOOKUP(A16,'import Uşak'!A:P,8,0)</f>
        <v>4</v>
      </c>
      <c r="I16" s="196">
        <f>VLOOKUP(A16,'import Uşak'!A:P,9,0)</f>
        <v>9</v>
      </c>
      <c r="J16" s="205">
        <f>VLOOKUP(A16,'import Uşak'!A:P,10,0)</f>
        <v>0.56</v>
      </c>
      <c r="K16" s="196" t="s">
        <v>21926</v>
      </c>
      <c r="L16" s="196">
        <v>5.438874377E9</v>
      </c>
      <c r="M16" s="196" t="s">
        <v>1350</v>
      </c>
      <c r="N16" s="196" t="s">
        <v>11243</v>
      </c>
      <c r="O16" s="196" t="s">
        <v>20966</v>
      </c>
      <c r="P16" s="230" t="str">
        <f>VLOOKUP(A16,'import Uşak'!A:P,16,0)</f>
        <v>Geleneksel</v>
      </c>
      <c r="Q16" s="1" t="b">
        <v>0</v>
      </c>
      <c r="R16" s="1" t="s">
        <v>38</v>
      </c>
      <c r="S16" s="1" t="s">
        <v>4907</v>
      </c>
      <c r="T16" s="1" t="s">
        <v>20855</v>
      </c>
      <c r="V16" s="208">
        <v>44344.0</v>
      </c>
      <c r="W16" s="208">
        <v>44348.0</v>
      </c>
      <c r="X16" s="1"/>
      <c r="Y16" s="1" t="b">
        <v>1</v>
      </c>
      <c r="Z16" s="208"/>
      <c r="AA16" s="1"/>
      <c r="AB16" s="208"/>
      <c r="AC16" s="1"/>
      <c r="AD16" s="208"/>
      <c r="AE16" s="1"/>
      <c r="AF16" s="208"/>
      <c r="AG16" s="1"/>
      <c r="AH16" s="208"/>
      <c r="AI16" s="1"/>
      <c r="AJ16" s="1"/>
      <c r="AK16" s="1"/>
      <c r="AL16" s="1"/>
      <c r="AM16" s="1"/>
    </row>
    <row r="17" ht="15.75" customHeight="1">
      <c r="A17" s="196" t="s">
        <v>20996</v>
      </c>
      <c r="B17" s="196" t="s">
        <v>20997</v>
      </c>
      <c r="C17" s="196" t="str">
        <f>VLOOKUP(A17,'import Uşak'!A:P,3,0)</f>
        <v>YANLIŞ</v>
      </c>
      <c r="D17" s="196" t="s">
        <v>1577</v>
      </c>
      <c r="E17" s="196">
        <f>VLOOKUP(A17,'import Uşak'!A:P,5,0)</f>
        <v>915</v>
      </c>
      <c r="F17" s="196" t="str">
        <f>VLOOKUP(A17,'import Uşak'!A:P,6,0)</f>
        <v/>
      </c>
      <c r="G17" s="196">
        <f>VLOOKUP(A17,'import Uşak'!A:P,7,0)</f>
        <v>9</v>
      </c>
      <c r="H17" s="196">
        <f>VLOOKUP(A17,'import Uşak'!A:P,8,0)</f>
        <v>46</v>
      </c>
      <c r="I17" s="196">
        <f>VLOOKUP(A17,'import Uşak'!A:P,9,0)</f>
        <v>55</v>
      </c>
      <c r="J17" s="205">
        <f>VLOOKUP(A17,'import Uşak'!A:P,10,0)</f>
        <v>0.16</v>
      </c>
      <c r="K17" s="196" t="s">
        <v>21739</v>
      </c>
      <c r="L17" s="196">
        <v>2.762233535E9</v>
      </c>
      <c r="M17" s="196" t="s">
        <v>1350</v>
      </c>
      <c r="N17" s="196" t="s">
        <v>11243</v>
      </c>
      <c r="O17" s="196" t="s">
        <v>20999</v>
      </c>
      <c r="P17" s="230" t="str">
        <f>VLOOKUP(A17,'import Uşak'!A:P,16,0)</f>
        <v>Geleneksel</v>
      </c>
      <c r="Q17" s="1" t="b">
        <v>0</v>
      </c>
      <c r="R17" s="1" t="s">
        <v>39</v>
      </c>
      <c r="S17" s="1" t="s">
        <v>73</v>
      </c>
      <c r="T17" s="1" t="s">
        <v>20855</v>
      </c>
      <c r="U17" s="1" t="s">
        <v>22339</v>
      </c>
      <c r="V17" s="208">
        <v>44508.0</v>
      </c>
      <c r="W17" s="208">
        <v>44509.0</v>
      </c>
      <c r="X17" s="1"/>
      <c r="Y17" s="1" t="b">
        <v>1</v>
      </c>
      <c r="Z17" s="208"/>
      <c r="AA17" s="1" t="s">
        <v>1475</v>
      </c>
      <c r="AB17" s="208"/>
      <c r="AC17" s="1" t="s">
        <v>1353</v>
      </c>
      <c r="AD17" s="208">
        <v>44349.0</v>
      </c>
      <c r="AE17" s="1" t="s">
        <v>1353</v>
      </c>
      <c r="AF17" s="208">
        <v>44508.0</v>
      </c>
      <c r="AG17" s="1" t="s">
        <v>1353</v>
      </c>
      <c r="AH17" s="208">
        <v>44585.0</v>
      </c>
      <c r="AI17" s="1"/>
      <c r="AJ17" s="1"/>
      <c r="AK17" s="1" t="s">
        <v>128</v>
      </c>
      <c r="AL17" s="1" t="s">
        <v>73</v>
      </c>
      <c r="AM17" s="1" t="s">
        <v>100</v>
      </c>
    </row>
    <row r="18" ht="15.75" customHeight="1">
      <c r="A18" s="196" t="s">
        <v>22161</v>
      </c>
      <c r="B18" s="196" t="s">
        <v>22162</v>
      </c>
      <c r="C18" s="196" t="str">
        <f>VLOOKUP(A18,'import Uşak'!A:P,3,0)</f>
        <v>DOĞRU</v>
      </c>
      <c r="D18" s="196" t="s">
        <v>1378</v>
      </c>
      <c r="E18" s="196">
        <f>VLOOKUP(A18,'import Uşak'!A:P,5,0)</f>
        <v>12</v>
      </c>
      <c r="F18" s="196">
        <f>VLOOKUP(A18,'import Uşak'!A:P,6,0)</f>
        <v>5</v>
      </c>
      <c r="G18" s="196">
        <f>VLOOKUP(A18,'import Uşak'!A:P,7,0)</f>
        <v>0</v>
      </c>
      <c r="H18" s="196">
        <f>VLOOKUP(A18,'import Uşak'!A:P,8,0)</f>
        <v>17</v>
      </c>
      <c r="I18" s="196">
        <f>VLOOKUP(A18,'import Uşak'!A:P,9,0)</f>
        <v>17</v>
      </c>
      <c r="J18" s="205">
        <f>VLOOKUP(A18,'import Uşak'!A:P,10,0)</f>
        <v>0</v>
      </c>
      <c r="K18" s="196" t="s">
        <v>22163</v>
      </c>
      <c r="L18" s="196">
        <v>5.072425044E9</v>
      </c>
      <c r="M18" s="196" t="s">
        <v>1350</v>
      </c>
      <c r="N18" s="196" t="s">
        <v>21902</v>
      </c>
      <c r="O18" s="196" t="s">
        <v>22164</v>
      </c>
      <c r="P18" s="230" t="str">
        <f>VLOOKUP(A18,'import Uşak'!A:P,16,0)</f>
        <v>Geleneksel</v>
      </c>
      <c r="Q18" s="1" t="b">
        <v>1</v>
      </c>
      <c r="R18" s="1"/>
      <c r="S18" s="1"/>
      <c r="T18" s="1"/>
      <c r="U18" s="1" t="s">
        <v>22340</v>
      </c>
      <c r="V18" s="208"/>
      <c r="W18" s="208"/>
      <c r="X18" s="1"/>
      <c r="Y18" s="1" t="b">
        <v>1</v>
      </c>
      <c r="Z18" s="208">
        <v>44627.0</v>
      </c>
      <c r="AA18" s="1"/>
      <c r="AB18" s="208"/>
      <c r="AC18" s="1"/>
      <c r="AD18" s="208"/>
      <c r="AE18" s="1"/>
      <c r="AF18" s="208"/>
      <c r="AG18" s="1"/>
      <c r="AH18" s="208"/>
      <c r="AI18" s="1" t="s">
        <v>610</v>
      </c>
      <c r="AJ18" s="1"/>
      <c r="AK18" s="1"/>
      <c r="AL18" s="1"/>
      <c r="AM18" s="1"/>
    </row>
    <row r="19" ht="15.75" customHeight="1">
      <c r="A19" s="196" t="s">
        <v>20950</v>
      </c>
      <c r="B19" s="196" t="s">
        <v>20951</v>
      </c>
      <c r="C19" s="196" t="str">
        <f>VLOOKUP(A19,'import Uşak'!A:P,3,0)</f>
        <v>DOĞRU</v>
      </c>
      <c r="D19" s="196" t="s">
        <v>1385</v>
      </c>
      <c r="E19" s="196">
        <f>VLOOKUP(A19,'import Uşak'!A:P,5,0)</f>
        <v>695</v>
      </c>
      <c r="F19" s="196">
        <f>VLOOKUP(A19,'import Uşak'!A:P,6,0)</f>
        <v>26</v>
      </c>
      <c r="G19" s="196">
        <f>VLOOKUP(A19,'import Uşak'!A:P,7,0)</f>
        <v>0</v>
      </c>
      <c r="H19" s="196">
        <f>VLOOKUP(A19,'import Uşak'!A:P,8,0)</f>
        <v>33</v>
      </c>
      <c r="I19" s="196">
        <f>VLOOKUP(A19,'import Uşak'!A:P,9,0)</f>
        <v>33</v>
      </c>
      <c r="J19" s="205">
        <f>VLOOKUP(A19,'import Uşak'!A:P,10,0)</f>
        <v>0</v>
      </c>
      <c r="K19" s="196" t="s">
        <v>21883</v>
      </c>
      <c r="L19" s="196">
        <v>2.762230223E9</v>
      </c>
      <c r="M19" s="196" t="s">
        <v>1350</v>
      </c>
      <c r="N19" s="196" t="s">
        <v>12338</v>
      </c>
      <c r="O19" s="196" t="s">
        <v>20954</v>
      </c>
      <c r="P19" s="230" t="str">
        <f>VLOOKUP(A19,'import Uşak'!A:P,16,0)</f>
        <v>Geleneksel</v>
      </c>
      <c r="Q19" s="1" t="b">
        <v>0</v>
      </c>
      <c r="R19" s="1" t="s">
        <v>33</v>
      </c>
      <c r="S19" s="1" t="s">
        <v>984</v>
      </c>
      <c r="T19" s="1" t="s">
        <v>20855</v>
      </c>
      <c r="U19" s="1" t="s">
        <v>22341</v>
      </c>
      <c r="V19" s="208">
        <v>44343.0</v>
      </c>
      <c r="W19" s="208">
        <v>44347.0</v>
      </c>
      <c r="X19" s="1"/>
      <c r="Y19" s="1"/>
      <c r="Z19" s="208">
        <v>44348.0</v>
      </c>
      <c r="AA19" s="1" t="s">
        <v>1506</v>
      </c>
      <c r="AB19" s="208">
        <v>44357.0</v>
      </c>
      <c r="AC19" s="1" t="s">
        <v>1353</v>
      </c>
      <c r="AD19" s="208">
        <v>44391.0</v>
      </c>
      <c r="AE19" s="1" t="s">
        <v>1353</v>
      </c>
      <c r="AF19" s="208">
        <v>44461.0</v>
      </c>
      <c r="AG19" s="1" t="s">
        <v>1353</v>
      </c>
      <c r="AH19" s="208">
        <v>44669.0</v>
      </c>
      <c r="AI19" s="1" t="s">
        <v>845</v>
      </c>
      <c r="AJ19" s="1" t="s">
        <v>845</v>
      </c>
      <c r="AK19" s="1" t="s">
        <v>5107</v>
      </c>
      <c r="AL19" s="1" t="s">
        <v>416</v>
      </c>
      <c r="AM19" s="1" t="s">
        <v>167</v>
      </c>
    </row>
    <row r="20" ht="15.75" customHeight="1">
      <c r="A20" s="196" t="s">
        <v>21241</v>
      </c>
      <c r="B20" s="196" t="s">
        <v>21242</v>
      </c>
      <c r="C20" s="196" t="str">
        <f>VLOOKUP(A20,'import Uşak'!A:P,3,0)</f>
        <v>DOĞRU</v>
      </c>
      <c r="D20" s="196" t="s">
        <v>1688</v>
      </c>
      <c r="E20" s="196">
        <f>VLOOKUP(A20,'import Uşak'!A:P,5,0)</f>
        <v>417</v>
      </c>
      <c r="F20" s="196">
        <f>VLOOKUP(A20,'import Uşak'!A:P,6,0)</f>
        <v>47</v>
      </c>
      <c r="G20" s="196">
        <f>VLOOKUP(A20,'import Uşak'!A:P,7,0)</f>
        <v>4</v>
      </c>
      <c r="H20" s="196">
        <f>VLOOKUP(A20,'import Uşak'!A:P,8,0)</f>
        <v>18</v>
      </c>
      <c r="I20" s="196">
        <f>VLOOKUP(A20,'import Uşak'!A:P,9,0)</f>
        <v>22</v>
      </c>
      <c r="J20" s="205">
        <f>VLOOKUP(A20,'import Uşak'!A:P,10,0)</f>
        <v>0.18</v>
      </c>
      <c r="K20" s="196" t="s">
        <v>22134</v>
      </c>
      <c r="L20" s="196">
        <v>5.41887837E9</v>
      </c>
      <c r="M20" s="196" t="s">
        <v>1350</v>
      </c>
      <c r="N20" s="196" t="s">
        <v>1652</v>
      </c>
      <c r="O20" s="196" t="s">
        <v>21244</v>
      </c>
      <c r="P20" s="230" t="str">
        <f>VLOOKUP(A20,'import Uşak'!A:P,16,0)</f>
        <v>Geleneksel</v>
      </c>
      <c r="Q20" s="1" t="b">
        <v>0</v>
      </c>
      <c r="R20" s="1" t="s">
        <v>33</v>
      </c>
      <c r="S20" s="1" t="s">
        <v>404</v>
      </c>
      <c r="T20" s="1" t="s">
        <v>20855</v>
      </c>
      <c r="U20" s="1" t="s">
        <v>299</v>
      </c>
      <c r="V20" s="208">
        <v>44655.0</v>
      </c>
      <c r="W20" s="208">
        <v>44656.0</v>
      </c>
      <c r="X20" s="1"/>
      <c r="Y20" s="1" t="b">
        <v>1</v>
      </c>
      <c r="Z20" s="208">
        <v>44571.0</v>
      </c>
      <c r="AA20" s="1" t="s">
        <v>1353</v>
      </c>
      <c r="AB20" s="208">
        <v>44573.0</v>
      </c>
      <c r="AC20" s="1" t="s">
        <v>1353</v>
      </c>
      <c r="AD20" s="208">
        <v>44599.0</v>
      </c>
      <c r="AE20" s="1" t="s">
        <v>1353</v>
      </c>
      <c r="AF20" s="208">
        <v>44634.0</v>
      </c>
      <c r="AG20" s="1" t="s">
        <v>1353</v>
      </c>
      <c r="AH20" s="208">
        <v>44655.0</v>
      </c>
      <c r="AI20" s="1" t="s">
        <v>149</v>
      </c>
      <c r="AJ20" s="1" t="s">
        <v>149</v>
      </c>
      <c r="AK20" s="1" t="s">
        <v>167</v>
      </c>
      <c r="AL20" s="1" t="s">
        <v>167</v>
      </c>
      <c r="AM20" s="1" t="s">
        <v>404</v>
      </c>
    </row>
    <row r="21" ht="15.75" customHeight="1">
      <c r="A21" s="196" t="s">
        <v>21043</v>
      </c>
      <c r="B21" s="196" t="s">
        <v>21044</v>
      </c>
      <c r="C21" s="196" t="str">
        <f>VLOOKUP(A21,'import Uşak'!A:P,3,0)</f>
        <v>DOĞRU</v>
      </c>
      <c r="D21" s="196" t="s">
        <v>1443</v>
      </c>
      <c r="E21" s="196">
        <f>VLOOKUP(A21,'import Uşak'!A:P,5,0)</f>
        <v>783</v>
      </c>
      <c r="F21" s="196">
        <f>VLOOKUP(A21,'import Uşak'!A:P,6,0)</f>
        <v>12</v>
      </c>
      <c r="G21" s="196">
        <f>VLOOKUP(A21,'import Uşak'!A:P,7,0)</f>
        <v>9</v>
      </c>
      <c r="H21" s="196">
        <f>VLOOKUP(A21,'import Uşak'!A:P,8,0)</f>
        <v>7</v>
      </c>
      <c r="I21" s="196">
        <f>VLOOKUP(A21,'import Uşak'!A:P,9,0)</f>
        <v>16</v>
      </c>
      <c r="J21" s="205">
        <f>VLOOKUP(A21,'import Uşak'!A:P,10,0)</f>
        <v>0.56</v>
      </c>
      <c r="K21" s="196" t="s">
        <v>21928</v>
      </c>
      <c r="L21" s="196">
        <v>5.384844736E9</v>
      </c>
      <c r="M21" s="196" t="s">
        <v>1350</v>
      </c>
      <c r="N21" s="196" t="s">
        <v>1667</v>
      </c>
      <c r="O21" s="196" t="s">
        <v>21046</v>
      </c>
      <c r="P21" s="230" t="str">
        <f>VLOOKUP(A21,'import Uşak'!A:P,16,0)</f>
        <v>Geleneksel</v>
      </c>
      <c r="Q21" s="1" t="b">
        <v>0</v>
      </c>
      <c r="R21" s="1" t="s">
        <v>38</v>
      </c>
      <c r="S21" s="1" t="s">
        <v>404</v>
      </c>
      <c r="T21" s="1" t="s">
        <v>20855</v>
      </c>
      <c r="U21" s="1" t="s">
        <v>22342</v>
      </c>
      <c r="V21" s="208">
        <v>44548.0</v>
      </c>
      <c r="W21" s="208">
        <v>44551.0</v>
      </c>
      <c r="X21" s="1"/>
      <c r="Y21" s="1" t="b">
        <v>1</v>
      </c>
      <c r="Z21" s="208">
        <v>44466.0</v>
      </c>
      <c r="AA21" s="1" t="s">
        <v>1353</v>
      </c>
      <c r="AB21" s="208">
        <v>44548.0</v>
      </c>
      <c r="AC21" s="1"/>
      <c r="AD21" s="208"/>
      <c r="AE21" s="1"/>
      <c r="AF21" s="208"/>
      <c r="AG21" s="1"/>
      <c r="AH21" s="208"/>
      <c r="AI21" s="1" t="s">
        <v>106</v>
      </c>
      <c r="AJ21" s="1" t="s">
        <v>404</v>
      </c>
      <c r="AK21" s="1"/>
      <c r="AL21" s="1"/>
      <c r="AM21" s="1"/>
    </row>
    <row r="22" ht="15.75" customHeight="1">
      <c r="A22" s="196" t="s">
        <v>21209</v>
      </c>
      <c r="B22" s="196" t="s">
        <v>21210</v>
      </c>
      <c r="C22" s="196" t="str">
        <f>VLOOKUP(A22,'import Uşak'!A:P,3,0)</f>
        <v>DOĞRU</v>
      </c>
      <c r="D22" s="196" t="s">
        <v>1507</v>
      </c>
      <c r="E22" s="196">
        <f>VLOOKUP(A22,'import Uşak'!A:P,5,0)</f>
        <v>133</v>
      </c>
      <c r="F22" s="196">
        <f>VLOOKUP(A22,'import Uşak'!A:P,6,0)</f>
        <v>14</v>
      </c>
      <c r="G22" s="196">
        <f>VLOOKUP(A22,'import Uşak'!A:P,7,0)</f>
        <v>17</v>
      </c>
      <c r="H22" s="196">
        <f>VLOOKUP(A22,'import Uşak'!A:P,8,0)</f>
        <v>7</v>
      </c>
      <c r="I22" s="196">
        <f>VLOOKUP(A22,'import Uşak'!A:P,9,0)</f>
        <v>24</v>
      </c>
      <c r="J22" s="205">
        <f>VLOOKUP(A22,'import Uşak'!A:P,10,0)</f>
        <v>0.71</v>
      </c>
      <c r="K22" s="196" t="s">
        <v>22041</v>
      </c>
      <c r="L22" s="196">
        <v>2.764142752E9</v>
      </c>
      <c r="M22" s="196" t="s">
        <v>1350</v>
      </c>
      <c r="N22" s="196" t="s">
        <v>1667</v>
      </c>
      <c r="O22" s="196" t="s">
        <v>21212</v>
      </c>
      <c r="P22" s="230" t="str">
        <f>VLOOKUP(A22,'import Uşak'!A:P,16,0)</f>
        <v>Geleneksel</v>
      </c>
      <c r="Q22" s="1" t="b">
        <v>0</v>
      </c>
      <c r="R22" s="1" t="s">
        <v>38</v>
      </c>
      <c r="S22" s="1" t="s">
        <v>404</v>
      </c>
      <c r="T22" s="1"/>
      <c r="U22" s="1"/>
      <c r="V22" s="208">
        <v>44559.0</v>
      </c>
      <c r="W22" s="208">
        <v>44565.0</v>
      </c>
      <c r="X22" s="1"/>
      <c r="Y22" s="1" t="b">
        <v>1</v>
      </c>
      <c r="Z22" s="208">
        <v>44557.0</v>
      </c>
      <c r="AA22" s="1" t="s">
        <v>1353</v>
      </c>
      <c r="AB22" s="208">
        <v>44559.0</v>
      </c>
      <c r="AC22" s="1"/>
      <c r="AD22" s="208"/>
      <c r="AE22" s="1"/>
      <c r="AF22" s="208"/>
      <c r="AG22" s="1"/>
      <c r="AH22" s="208"/>
      <c r="AI22" s="1" t="s">
        <v>404</v>
      </c>
      <c r="AJ22" s="1" t="s">
        <v>404</v>
      </c>
      <c r="AK22" s="1"/>
      <c r="AL22" s="1"/>
      <c r="AM22" s="1"/>
    </row>
    <row r="23" ht="15.75" customHeight="1">
      <c r="A23" s="196" t="s">
        <v>22284</v>
      </c>
      <c r="B23" s="196" t="s">
        <v>22285</v>
      </c>
      <c r="C23" s="196" t="str">
        <f>VLOOKUP(A23,'import Uşak'!A:P,3,0)</f>
        <v>DOĞRU</v>
      </c>
      <c r="D23" s="196" t="s">
        <v>1364</v>
      </c>
      <c r="E23" s="196">
        <f>VLOOKUP(A23,'import Uşak'!A:P,5,0)</f>
        <v>594</v>
      </c>
      <c r="F23" s="196">
        <f>VLOOKUP(A23,'import Uşak'!A:P,6,0)</f>
        <v>16</v>
      </c>
      <c r="G23" s="196">
        <f>VLOOKUP(A23,'import Uşak'!A:P,7,0)</f>
        <v>7</v>
      </c>
      <c r="H23" s="196">
        <f>VLOOKUP(A23,'import Uşak'!A:P,8,0)</f>
        <v>15</v>
      </c>
      <c r="I23" s="196">
        <f>VLOOKUP(A23,'import Uşak'!A:P,9,0)</f>
        <v>22</v>
      </c>
      <c r="J23" s="205">
        <f>VLOOKUP(A23,'import Uşak'!A:P,10,0)</f>
        <v>0.32</v>
      </c>
      <c r="K23" s="196" t="s">
        <v>22286</v>
      </c>
      <c r="L23" s="196">
        <v>5.382802464E9</v>
      </c>
      <c r="M23" s="196" t="s">
        <v>1350</v>
      </c>
      <c r="N23" s="196" t="s">
        <v>1667</v>
      </c>
      <c r="O23" s="196" t="s">
        <v>22287</v>
      </c>
      <c r="P23" s="230" t="str">
        <f>VLOOKUP(A23,'import Uşak'!A:P,16,0)</f>
        <v>Geleneksel</v>
      </c>
      <c r="Q23" s="1" t="b">
        <v>0</v>
      </c>
      <c r="R23" s="1" t="s">
        <v>32</v>
      </c>
      <c r="S23" s="1"/>
      <c r="T23" s="1"/>
      <c r="U23" s="1"/>
      <c r="V23" s="208"/>
      <c r="W23" s="208"/>
      <c r="X23" s="1"/>
      <c r="Y23" s="1" t="b">
        <v>0</v>
      </c>
      <c r="Z23" s="208"/>
      <c r="AA23" s="1"/>
      <c r="AB23" s="208"/>
      <c r="AC23" s="1"/>
      <c r="AD23" s="208"/>
      <c r="AE23" s="1"/>
      <c r="AF23" s="208"/>
      <c r="AG23" s="1"/>
      <c r="AH23" s="208"/>
      <c r="AI23" s="1"/>
      <c r="AJ23" s="1"/>
      <c r="AK23" s="1"/>
      <c r="AL23" s="1"/>
      <c r="AM23" s="1"/>
    </row>
    <row r="24" ht="15.75" customHeight="1">
      <c r="A24" s="196" t="s">
        <v>22200</v>
      </c>
      <c r="B24" s="196" t="s">
        <v>22343</v>
      </c>
      <c r="C24" s="196" t="str">
        <f>VLOOKUP(A24,'import Uşak'!A:P,3,0)</f>
        <v>DOĞRU</v>
      </c>
      <c r="D24" s="196" t="s">
        <v>1364</v>
      </c>
      <c r="E24" s="196">
        <f>VLOOKUP(A24,'import Uşak'!A:P,5,0)</f>
        <v>363</v>
      </c>
      <c r="F24" s="196">
        <f>VLOOKUP(A24,'import Uşak'!A:P,6,0)</f>
        <v>223</v>
      </c>
      <c r="G24" s="196">
        <f>VLOOKUP(A24,'import Uşak'!A:P,7,0)</f>
        <v>7</v>
      </c>
      <c r="H24" s="196">
        <f>VLOOKUP(A24,'import Uşak'!A:P,8,0)</f>
        <v>5</v>
      </c>
      <c r="I24" s="196">
        <f>VLOOKUP(A24,'import Uşak'!A:P,9,0)</f>
        <v>12</v>
      </c>
      <c r="J24" s="205">
        <f>VLOOKUP(A24,'import Uşak'!A:P,10,0)</f>
        <v>0.58</v>
      </c>
      <c r="K24" s="196" t="s">
        <v>22202</v>
      </c>
      <c r="L24" s="196">
        <v>5.533650115E9</v>
      </c>
      <c r="M24" s="196" t="s">
        <v>1350</v>
      </c>
      <c r="N24" s="196" t="s">
        <v>21725</v>
      </c>
      <c r="O24" s="196" t="s">
        <v>22203</v>
      </c>
      <c r="P24" s="230" t="str">
        <f>VLOOKUP(A24,'import Uşak'!A:P,16,0)</f>
        <v>Geleneksel</v>
      </c>
      <c r="Q24" s="1" t="b">
        <v>0</v>
      </c>
      <c r="R24" s="1" t="s">
        <v>32</v>
      </c>
      <c r="S24" s="1"/>
      <c r="T24" s="1"/>
      <c r="V24" s="208"/>
      <c r="W24" s="208"/>
      <c r="X24" s="1"/>
      <c r="Y24" s="1" t="b">
        <v>0</v>
      </c>
      <c r="Z24" s="208"/>
      <c r="AA24" s="1"/>
      <c r="AB24" s="208"/>
      <c r="AC24" s="1"/>
      <c r="AD24" s="208"/>
      <c r="AE24" s="1"/>
      <c r="AF24" s="208"/>
      <c r="AG24" s="1"/>
      <c r="AH24" s="208"/>
      <c r="AI24" s="1"/>
      <c r="AJ24" s="1"/>
      <c r="AK24" s="1"/>
      <c r="AL24" s="1"/>
      <c r="AM24" s="1"/>
    </row>
    <row r="25" ht="15.75" customHeight="1">
      <c r="A25" s="211" t="s">
        <v>21974</v>
      </c>
      <c r="B25" s="211" t="s">
        <v>21975</v>
      </c>
      <c r="C25" s="196" t="str">
        <f>VLOOKUP(A25,'import Uşak'!A:P,3,0)</f>
        <v>DOĞRU</v>
      </c>
      <c r="D25" s="211" t="s">
        <v>1364</v>
      </c>
      <c r="E25" s="196">
        <f>VLOOKUP(A25,'import Uşak'!A:P,5,0)</f>
        <v>1960</v>
      </c>
      <c r="F25" s="196">
        <f>VLOOKUP(A25,'import Uşak'!A:P,6,0)</f>
        <v>78</v>
      </c>
      <c r="G25" s="196">
        <f>VLOOKUP(A25,'import Uşak'!A:P,7,0)</f>
        <v>3</v>
      </c>
      <c r="H25" s="196">
        <f>VLOOKUP(A25,'import Uşak'!A:P,8,0)</f>
        <v>13</v>
      </c>
      <c r="I25" s="196">
        <f>VLOOKUP(A25,'import Uşak'!A:P,9,0)</f>
        <v>16</v>
      </c>
      <c r="J25" s="205">
        <f>VLOOKUP(A25,'import Uşak'!A:P,10,0)</f>
        <v>0.19</v>
      </c>
      <c r="K25" s="211" t="s">
        <v>21976</v>
      </c>
      <c r="L25" s="211">
        <v>5.533650115E9</v>
      </c>
      <c r="M25" s="211" t="s">
        <v>1350</v>
      </c>
      <c r="N25" s="211" t="s">
        <v>21711</v>
      </c>
      <c r="O25" s="211" t="s">
        <v>21977</v>
      </c>
      <c r="P25" s="230" t="str">
        <f>VLOOKUP(A25,'import Uşak'!A:P,16,0)</f>
        <v>Geleneksel</v>
      </c>
      <c r="Q25" s="1" t="b">
        <v>0</v>
      </c>
      <c r="R25" s="1"/>
      <c r="S25" s="1"/>
      <c r="T25" s="1"/>
      <c r="U25" s="1"/>
      <c r="V25" s="208"/>
      <c r="W25" s="208"/>
      <c r="X25" s="1"/>
      <c r="Y25" s="1" t="b">
        <v>0</v>
      </c>
      <c r="Z25" s="208"/>
      <c r="AA25" s="1"/>
      <c r="AB25" s="208"/>
      <c r="AC25" s="1"/>
      <c r="AD25" s="208"/>
      <c r="AE25" s="1"/>
      <c r="AF25" s="208"/>
      <c r="AG25" s="1"/>
      <c r="AH25" s="208"/>
      <c r="AI25" s="1"/>
      <c r="AJ25" s="1"/>
      <c r="AK25" s="1"/>
      <c r="AL25" s="1"/>
      <c r="AM25" s="1"/>
    </row>
    <row r="26" ht="15.75" customHeight="1">
      <c r="A26" s="196" t="s">
        <v>22245</v>
      </c>
      <c r="B26" s="196" t="s">
        <v>22246</v>
      </c>
      <c r="C26" s="196" t="str">
        <f>VLOOKUP(A26,'import Uşak'!A:P,3,0)</f>
        <v>DOĞRU</v>
      </c>
      <c r="D26" s="196" t="s">
        <v>1364</v>
      </c>
      <c r="E26" s="196">
        <f>VLOOKUP(A26,'import Uşak'!A:P,5,0)</f>
        <v>212</v>
      </c>
      <c r="F26" s="196">
        <f>VLOOKUP(A26,'import Uşak'!A:P,6,0)</f>
        <v>13</v>
      </c>
      <c r="G26" s="196">
        <f>VLOOKUP(A26,'import Uşak'!A:P,7,0)</f>
        <v>7</v>
      </c>
      <c r="H26" s="196">
        <f>VLOOKUP(A26,'import Uşak'!A:P,8,0)</f>
        <v>9</v>
      </c>
      <c r="I26" s="196">
        <f>VLOOKUP(A26,'import Uşak'!A:P,9,0)</f>
        <v>16</v>
      </c>
      <c r="J26" s="205">
        <f>VLOOKUP(A26,'import Uşak'!A:P,10,0)</f>
        <v>0.44</v>
      </c>
      <c r="K26" s="196" t="s">
        <v>22247</v>
      </c>
      <c r="L26" s="196">
        <v>5.438476504E9</v>
      </c>
      <c r="M26" s="196" t="s">
        <v>1350</v>
      </c>
      <c r="N26" s="196" t="s">
        <v>21767</v>
      </c>
      <c r="O26" s="196" t="s">
        <v>22248</v>
      </c>
      <c r="P26" s="230" t="str">
        <f>VLOOKUP(A26,'import Uşak'!A:P,16,0)</f>
        <v>Geleneksel</v>
      </c>
      <c r="Q26" s="1" t="b">
        <v>0</v>
      </c>
      <c r="R26" s="1" t="s">
        <v>32</v>
      </c>
      <c r="S26" s="1"/>
      <c r="T26" s="1"/>
      <c r="U26" s="1"/>
      <c r="V26" s="208"/>
      <c r="W26" s="208"/>
      <c r="X26" s="1"/>
      <c r="Y26" s="1" t="b">
        <v>0</v>
      </c>
      <c r="Z26" s="208"/>
      <c r="AA26" s="1"/>
      <c r="AB26" s="208"/>
      <c r="AC26" s="1"/>
      <c r="AD26" s="208"/>
      <c r="AE26" s="1"/>
      <c r="AF26" s="208"/>
      <c r="AG26" s="1"/>
      <c r="AH26" s="208"/>
      <c r="AI26" s="1"/>
      <c r="AJ26" s="1"/>
      <c r="AK26" s="1"/>
      <c r="AL26" s="1"/>
      <c r="AM26" s="1"/>
    </row>
    <row r="27" ht="15.75" customHeight="1">
      <c r="A27" s="196" t="s">
        <v>22265</v>
      </c>
      <c r="B27" s="196" t="s">
        <v>22266</v>
      </c>
      <c r="C27" s="196" t="str">
        <f>VLOOKUP(A27,'import Uşak'!A:P,3,0)</f>
        <v>DOĞRU</v>
      </c>
      <c r="D27" s="196" t="s">
        <v>1364</v>
      </c>
      <c r="E27" s="196">
        <f>VLOOKUP(A27,'import Uşak'!A:P,5,0)</f>
        <v>7</v>
      </c>
      <c r="F27" s="196">
        <f>VLOOKUP(A27,'import Uşak'!A:P,6,0)</f>
        <v>2</v>
      </c>
      <c r="G27" s="196">
        <f>VLOOKUP(A27,'import Uşak'!A:P,7,0)</f>
        <v>0</v>
      </c>
      <c r="H27" s="196">
        <f>VLOOKUP(A27,'import Uşak'!A:P,8,0)</f>
        <v>24</v>
      </c>
      <c r="I27" s="196">
        <f>VLOOKUP(A27,'import Uşak'!A:P,9,0)</f>
        <v>24</v>
      </c>
      <c r="J27" s="205">
        <f>VLOOKUP(A27,'import Uşak'!A:P,10,0)</f>
        <v>0</v>
      </c>
      <c r="K27" s="196" t="s">
        <v>22267</v>
      </c>
      <c r="L27" s="196">
        <v>5.3006113E9</v>
      </c>
      <c r="M27" s="196" t="s">
        <v>1350</v>
      </c>
      <c r="N27" s="196" t="s">
        <v>21767</v>
      </c>
      <c r="O27" s="196" t="s">
        <v>22268</v>
      </c>
      <c r="P27" s="230" t="str">
        <f>VLOOKUP(A27,'import Uşak'!A:P,16,0)</f>
        <v>Geleneksel</v>
      </c>
      <c r="Q27" s="1" t="b">
        <v>0</v>
      </c>
      <c r="R27" s="1" t="s">
        <v>32</v>
      </c>
      <c r="S27" s="1"/>
      <c r="T27" s="1"/>
      <c r="U27" s="1"/>
      <c r="V27" s="208"/>
      <c r="W27" s="208"/>
      <c r="X27" s="1"/>
      <c r="Y27" s="1" t="b">
        <v>0</v>
      </c>
      <c r="Z27" s="208"/>
      <c r="AA27" s="1"/>
      <c r="AB27" s="208"/>
      <c r="AC27" s="1"/>
      <c r="AD27" s="208"/>
      <c r="AE27" s="1"/>
      <c r="AF27" s="208"/>
      <c r="AG27" s="1"/>
      <c r="AH27" s="208"/>
      <c r="AI27" s="1"/>
      <c r="AJ27" s="1"/>
      <c r="AK27" s="1"/>
      <c r="AL27" s="1"/>
      <c r="AM27" s="1"/>
    </row>
    <row r="28" ht="15.75" customHeight="1">
      <c r="A28" s="196" t="s">
        <v>22042</v>
      </c>
      <c r="B28" s="196" t="s">
        <v>22043</v>
      </c>
      <c r="C28" s="196" t="str">
        <f>VLOOKUP(A28,'import Uşak'!A:P,3,0)</f>
        <v>DOĞRU</v>
      </c>
      <c r="D28" s="196" t="s">
        <v>1364</v>
      </c>
      <c r="E28" s="196">
        <f>VLOOKUP(A28,'import Uşak'!A:P,5,0)</f>
        <v>175</v>
      </c>
      <c r="F28" s="196">
        <f>VLOOKUP(A28,'import Uşak'!A:P,6,0)</f>
        <v>8</v>
      </c>
      <c r="G28" s="196">
        <f>VLOOKUP(A28,'import Uşak'!A:P,7,0)</f>
        <v>9</v>
      </c>
      <c r="H28" s="196">
        <f>VLOOKUP(A28,'import Uşak'!A:P,8,0)</f>
        <v>50</v>
      </c>
      <c r="I28" s="196">
        <f>VLOOKUP(A28,'import Uşak'!A:P,9,0)</f>
        <v>59</v>
      </c>
      <c r="J28" s="205">
        <f>VLOOKUP(A28,'import Uşak'!A:P,10,0)</f>
        <v>0.15</v>
      </c>
      <c r="K28" s="196" t="s">
        <v>21972</v>
      </c>
      <c r="L28" s="196">
        <v>2.762246563E9</v>
      </c>
      <c r="M28" s="196" t="s">
        <v>1350</v>
      </c>
      <c r="N28" s="196" t="s">
        <v>21725</v>
      </c>
      <c r="O28" s="196" t="s">
        <v>21988</v>
      </c>
      <c r="P28" s="230" t="str">
        <f>VLOOKUP(A28,'import Uşak'!A:P,16,0)</f>
        <v>Geleneksel</v>
      </c>
      <c r="Q28" s="1" t="b">
        <v>0</v>
      </c>
      <c r="R28" s="1" t="s">
        <v>32</v>
      </c>
      <c r="S28" s="1"/>
      <c r="T28" s="1"/>
      <c r="U28" s="1"/>
      <c r="V28" s="208"/>
      <c r="W28" s="208"/>
      <c r="X28" s="1"/>
      <c r="Y28" s="1" t="b">
        <v>1</v>
      </c>
      <c r="Z28" s="208">
        <v>44578.0</v>
      </c>
      <c r="AA28" s="1"/>
      <c r="AB28" s="208"/>
      <c r="AC28" s="1"/>
      <c r="AD28" s="208"/>
      <c r="AE28" s="1"/>
      <c r="AF28" s="208"/>
      <c r="AG28" s="1"/>
      <c r="AH28" s="208"/>
      <c r="AI28" s="1" t="s">
        <v>149</v>
      </c>
      <c r="AJ28" s="1"/>
      <c r="AK28" s="1"/>
      <c r="AL28" s="1"/>
      <c r="AM28" s="1"/>
    </row>
    <row r="29" ht="15.75" customHeight="1">
      <c r="A29" s="196" t="s">
        <v>21171</v>
      </c>
      <c r="B29" s="196" t="s">
        <v>21172</v>
      </c>
      <c r="C29" s="196" t="str">
        <f>VLOOKUP(A29,'import Uşak'!A:P,3,0)</f>
        <v>DOĞRU</v>
      </c>
      <c r="D29" s="196" t="s">
        <v>1364</v>
      </c>
      <c r="E29" s="196">
        <f>VLOOKUP(A29,'import Uşak'!A:P,5,0)</f>
        <v>71</v>
      </c>
      <c r="F29" s="196">
        <f>VLOOKUP(A29,'import Uşak'!A:P,6,0)</f>
        <v>8</v>
      </c>
      <c r="G29" s="196">
        <f>VLOOKUP(A29,'import Uşak'!A:P,7,0)</f>
        <v>4</v>
      </c>
      <c r="H29" s="196">
        <f>VLOOKUP(A29,'import Uşak'!A:P,8,0)</f>
        <v>66</v>
      </c>
      <c r="I29" s="196">
        <f>VLOOKUP(A29,'import Uşak'!A:P,9,0)</f>
        <v>70</v>
      </c>
      <c r="J29" s="205">
        <f>VLOOKUP(A29,'import Uşak'!A:P,10,0)</f>
        <v>0.06</v>
      </c>
      <c r="K29" s="196" t="s">
        <v>21972</v>
      </c>
      <c r="L29" s="196">
        <v>2.76224353E9</v>
      </c>
      <c r="M29" s="196" t="s">
        <v>1350</v>
      </c>
      <c r="N29" s="196" t="s">
        <v>11243</v>
      </c>
      <c r="O29" s="196" t="s">
        <v>21051</v>
      </c>
      <c r="P29" s="230" t="str">
        <f>VLOOKUP(A29,'import Uşak'!A:P,16,0)</f>
        <v>Geleneksel</v>
      </c>
      <c r="Q29" s="1" t="b">
        <v>0</v>
      </c>
      <c r="R29" s="1" t="s">
        <v>38</v>
      </c>
      <c r="S29" s="1" t="s">
        <v>167</v>
      </c>
      <c r="T29" s="207" t="s">
        <v>20855</v>
      </c>
      <c r="U29" s="1"/>
      <c r="V29" s="208">
        <v>44534.0</v>
      </c>
      <c r="W29" s="208">
        <v>44537.0</v>
      </c>
      <c r="X29" s="1"/>
      <c r="Y29" s="1" t="b">
        <v>1</v>
      </c>
      <c r="Z29" s="208">
        <v>44534.0</v>
      </c>
      <c r="AA29" s="1"/>
      <c r="AB29" s="208"/>
      <c r="AC29" s="1"/>
      <c r="AD29" s="208"/>
      <c r="AE29" s="1"/>
      <c r="AF29" s="208"/>
      <c r="AG29" s="1"/>
      <c r="AH29" s="208"/>
      <c r="AI29" s="1" t="s">
        <v>167</v>
      </c>
      <c r="AJ29" s="1"/>
      <c r="AK29" s="1"/>
      <c r="AL29" s="1"/>
      <c r="AM29" s="1"/>
    </row>
    <row r="30" ht="15.75" customHeight="1">
      <c r="A30" s="196" t="s">
        <v>22077</v>
      </c>
      <c r="B30" s="196" t="s">
        <v>22078</v>
      </c>
      <c r="C30" s="196" t="str">
        <f>VLOOKUP(A30,'import Uşak'!A:P,3,0)</f>
        <v>DOĞRU</v>
      </c>
      <c r="D30" s="196" t="s">
        <v>1364</v>
      </c>
      <c r="E30" s="196">
        <f>VLOOKUP(A30,'import Uşak'!A:P,5,0)</f>
        <v>56</v>
      </c>
      <c r="F30" s="196" t="str">
        <f>VLOOKUP(A30,'import Uşak'!A:P,6,0)</f>
        <v/>
      </c>
      <c r="G30" s="196">
        <f>VLOOKUP(A30,'import Uşak'!A:P,7,0)</f>
        <v>7</v>
      </c>
      <c r="H30" s="196">
        <f>VLOOKUP(A30,'import Uşak'!A:P,8,0)</f>
        <v>3</v>
      </c>
      <c r="I30" s="196">
        <f>VLOOKUP(A30,'import Uşak'!A:P,9,0)</f>
        <v>10</v>
      </c>
      <c r="J30" s="205">
        <f>VLOOKUP(A30,'import Uşak'!A:P,10,0)</f>
        <v>0.7</v>
      </c>
      <c r="K30" s="196" t="s">
        <v>22079</v>
      </c>
      <c r="L30" s="196">
        <v>5.366780064E9</v>
      </c>
      <c r="M30" s="196" t="s">
        <v>1350</v>
      </c>
      <c r="N30" s="196" t="s">
        <v>21725</v>
      </c>
      <c r="O30" s="196" t="s">
        <v>22080</v>
      </c>
      <c r="P30" s="230" t="str">
        <f>VLOOKUP(A30,'import Uşak'!A:P,16,0)</f>
        <v>Geleneksel</v>
      </c>
      <c r="Q30" s="1" t="b">
        <v>0</v>
      </c>
      <c r="R30" s="1" t="s">
        <v>32</v>
      </c>
      <c r="S30" s="1"/>
      <c r="T30" s="1"/>
      <c r="U30" s="1"/>
      <c r="V30" s="208"/>
      <c r="W30" s="208"/>
      <c r="X30" s="1"/>
      <c r="Y30" s="1" t="b">
        <v>0</v>
      </c>
      <c r="Z30" s="208"/>
      <c r="AA30" s="1"/>
      <c r="AB30" s="208"/>
      <c r="AC30" s="1"/>
      <c r="AD30" s="208"/>
      <c r="AE30" s="1"/>
      <c r="AF30" s="208"/>
      <c r="AG30" s="1"/>
      <c r="AH30" s="208"/>
      <c r="AI30" s="1"/>
      <c r="AJ30" s="1"/>
      <c r="AK30" s="1"/>
      <c r="AL30" s="1"/>
      <c r="AM30" s="1"/>
    </row>
    <row r="31" ht="15.75" customHeight="1">
      <c r="A31" s="196" t="s">
        <v>22290</v>
      </c>
      <c r="B31" s="196" t="s">
        <v>22291</v>
      </c>
      <c r="C31" s="196" t="str">
        <f>VLOOKUP(A31,'import Uşak'!A:P,3,0)</f>
        <v>DOĞRU</v>
      </c>
      <c r="D31" s="196" t="s">
        <v>1364</v>
      </c>
      <c r="E31" s="196">
        <f>VLOOKUP(A31,'import Uşak'!A:P,5,0)</f>
        <v>37</v>
      </c>
      <c r="F31" s="196">
        <f>VLOOKUP(A31,'import Uşak'!A:P,6,0)</f>
        <v>2</v>
      </c>
      <c r="G31" s="196">
        <f>VLOOKUP(A31,'import Uşak'!A:P,7,0)</f>
        <v>0</v>
      </c>
      <c r="H31" s="196">
        <f>VLOOKUP(A31,'import Uşak'!A:P,8,0)</f>
        <v>13</v>
      </c>
      <c r="I31" s="196">
        <f>VLOOKUP(A31,'import Uşak'!A:P,9,0)</f>
        <v>13</v>
      </c>
      <c r="J31" s="205">
        <f>VLOOKUP(A31,'import Uşak'!A:P,10,0)</f>
        <v>0</v>
      </c>
      <c r="K31" s="196" t="s">
        <v>22292</v>
      </c>
      <c r="L31" s="196">
        <v>5.530969006E9</v>
      </c>
      <c r="M31" s="196" t="s">
        <v>1350</v>
      </c>
      <c r="N31" s="196" t="s">
        <v>21725</v>
      </c>
      <c r="O31" s="196" t="s">
        <v>22293</v>
      </c>
      <c r="P31" s="230" t="str">
        <f>VLOOKUP(A31,'import Uşak'!A:P,16,0)</f>
        <v>Geleneksel</v>
      </c>
      <c r="Q31" s="1" t="b">
        <v>1</v>
      </c>
      <c r="R31" s="1"/>
      <c r="S31" s="1"/>
      <c r="T31" s="1"/>
      <c r="U31" s="1" t="s">
        <v>22344</v>
      </c>
      <c r="V31" s="208"/>
      <c r="W31" s="208"/>
      <c r="X31" s="1"/>
      <c r="Y31" s="1" t="b">
        <v>1</v>
      </c>
      <c r="Z31" s="208">
        <v>44641.0</v>
      </c>
      <c r="AA31" s="1" t="s">
        <v>1353</v>
      </c>
      <c r="AB31" s="208">
        <v>44655.0</v>
      </c>
      <c r="AC31" s="1"/>
      <c r="AD31" s="208"/>
      <c r="AE31" s="1"/>
      <c r="AF31" s="208"/>
      <c r="AG31" s="1"/>
      <c r="AH31" s="208"/>
      <c r="AI31" s="1" t="s">
        <v>149</v>
      </c>
      <c r="AJ31" s="1" t="s">
        <v>610</v>
      </c>
      <c r="AK31" s="1"/>
      <c r="AL31" s="1"/>
      <c r="AM31" s="1"/>
    </row>
    <row r="32" ht="15.75" customHeight="1">
      <c r="A32" s="196" t="s">
        <v>21069</v>
      </c>
      <c r="B32" s="196" t="s">
        <v>21070</v>
      </c>
      <c r="C32" s="196" t="str">
        <f>VLOOKUP(A32,'import Uşak'!A:P,3,0)</f>
        <v>DOĞRU</v>
      </c>
      <c r="D32" s="196" t="s">
        <v>2038</v>
      </c>
      <c r="E32" s="196">
        <f>VLOOKUP(A32,'import Uşak'!A:P,5,0)</f>
        <v>527</v>
      </c>
      <c r="F32" s="196">
        <f>VLOOKUP(A32,'import Uşak'!A:P,6,0)</f>
        <v>16</v>
      </c>
      <c r="G32" s="196">
        <f>VLOOKUP(A32,'import Uşak'!A:P,7,0)</f>
        <v>0</v>
      </c>
      <c r="H32" s="196">
        <f>VLOOKUP(A32,'import Uşak'!A:P,8,0)</f>
        <v>10</v>
      </c>
      <c r="I32" s="196">
        <f>VLOOKUP(A32,'import Uşak'!A:P,9,0)</f>
        <v>10</v>
      </c>
      <c r="J32" s="205">
        <f>VLOOKUP(A32,'import Uşak'!A:P,10,0)</f>
        <v>0</v>
      </c>
      <c r="K32" s="196" t="s">
        <v>22311</v>
      </c>
      <c r="L32" s="196">
        <v>2.762275155E9</v>
      </c>
      <c r="M32" s="196" t="s">
        <v>1350</v>
      </c>
      <c r="N32" s="196" t="s">
        <v>21725</v>
      </c>
      <c r="O32" s="196" t="s">
        <v>21072</v>
      </c>
      <c r="P32" s="230" t="str">
        <f>VLOOKUP(A32,'import Uşak'!A:P,16,0)</f>
        <v>Geleneksel</v>
      </c>
      <c r="Q32" s="1" t="b">
        <v>0</v>
      </c>
      <c r="R32" s="1" t="s">
        <v>39</v>
      </c>
      <c r="S32" s="1" t="s">
        <v>66</v>
      </c>
      <c r="T32" s="1" t="s">
        <v>20855</v>
      </c>
      <c r="U32" s="1" t="s">
        <v>22345</v>
      </c>
      <c r="V32" s="208">
        <v>44501.0</v>
      </c>
      <c r="W32" s="208">
        <v>44502.0</v>
      </c>
      <c r="X32" s="1"/>
      <c r="Y32" s="1"/>
      <c r="Z32" s="208">
        <v>44476.0</v>
      </c>
      <c r="AA32" s="1" t="s">
        <v>1353</v>
      </c>
      <c r="AB32" s="208">
        <v>44501.0</v>
      </c>
      <c r="AC32" s="1" t="s">
        <v>1353</v>
      </c>
      <c r="AD32" s="208">
        <v>44540.0</v>
      </c>
      <c r="AE32" s="1" t="s">
        <v>1475</v>
      </c>
      <c r="AF32" s="208">
        <v>44555.0</v>
      </c>
      <c r="AG32" s="1" t="s">
        <v>1506</v>
      </c>
      <c r="AH32" s="208">
        <v>44585.0</v>
      </c>
      <c r="AI32" s="1" t="s">
        <v>66</v>
      </c>
      <c r="AJ32" s="1" t="s">
        <v>66</v>
      </c>
      <c r="AK32" s="1" t="s">
        <v>610</v>
      </c>
      <c r="AL32" s="1" t="s">
        <v>73</v>
      </c>
      <c r="AM32" s="1" t="s">
        <v>167</v>
      </c>
    </row>
    <row r="33" ht="15.75" customHeight="1">
      <c r="A33" s="196" t="s">
        <v>21190</v>
      </c>
      <c r="B33" s="196" t="s">
        <v>21191</v>
      </c>
      <c r="C33" s="196" t="str">
        <f>VLOOKUP(A33,'import Uşak'!A:P,3,0)</f>
        <v>DOĞRU</v>
      </c>
      <c r="D33" s="196" t="s">
        <v>1370</v>
      </c>
      <c r="E33" s="196">
        <f>VLOOKUP(A33,'import Uşak'!A:P,5,0)</f>
        <v>51</v>
      </c>
      <c r="F33" s="196">
        <f>VLOOKUP(A33,'import Uşak'!A:P,6,0)</f>
        <v>11</v>
      </c>
      <c r="G33" s="196">
        <f>VLOOKUP(A33,'import Uşak'!A:P,7,0)</f>
        <v>3</v>
      </c>
      <c r="H33" s="196">
        <f>VLOOKUP(A33,'import Uşak'!A:P,8,0)</f>
        <v>34</v>
      </c>
      <c r="I33" s="196">
        <f>VLOOKUP(A33,'import Uşak'!A:P,9,0)</f>
        <v>37</v>
      </c>
      <c r="J33" s="205">
        <f>VLOOKUP(A33,'import Uşak'!A:P,10,0)</f>
        <v>0.08</v>
      </c>
      <c r="K33" s="196" t="s">
        <v>21934</v>
      </c>
      <c r="L33" s="196">
        <v>5.439700771E9</v>
      </c>
      <c r="M33" s="196" t="s">
        <v>1350</v>
      </c>
      <c r="N33" s="196" t="s">
        <v>11243</v>
      </c>
      <c r="O33" s="196" t="s">
        <v>21193</v>
      </c>
      <c r="P33" s="230" t="str">
        <f>VLOOKUP(A33,'import Uşak'!A:P,16,0)</f>
        <v>Geleneksel</v>
      </c>
      <c r="Q33" s="1" t="b">
        <v>0</v>
      </c>
      <c r="R33" s="1" t="s">
        <v>38</v>
      </c>
      <c r="S33" s="1" t="s">
        <v>167</v>
      </c>
      <c r="T33" s="207" t="s">
        <v>20855</v>
      </c>
      <c r="U33" s="1" t="s">
        <v>14711</v>
      </c>
      <c r="V33" s="208">
        <v>44599.0</v>
      </c>
      <c r="W33" s="208">
        <v>44600.0</v>
      </c>
      <c r="X33" s="1"/>
      <c r="Y33" s="1" t="b">
        <v>1</v>
      </c>
      <c r="Z33" s="208"/>
      <c r="AA33" s="1" t="s">
        <v>43</v>
      </c>
      <c r="AB33" s="208">
        <v>44501.0</v>
      </c>
      <c r="AC33" s="1" t="s">
        <v>1353</v>
      </c>
      <c r="AD33" s="208">
        <v>44541.0</v>
      </c>
      <c r="AE33" s="1" t="s">
        <v>1353</v>
      </c>
      <c r="AF33" s="208">
        <v>44599.0</v>
      </c>
      <c r="AG33" s="1" t="s">
        <v>1353</v>
      </c>
      <c r="AH33" s="208">
        <v>44655.0</v>
      </c>
      <c r="AI33" s="1"/>
      <c r="AJ33" s="1" t="s">
        <v>416</v>
      </c>
      <c r="AK33" s="1" t="s">
        <v>167</v>
      </c>
      <c r="AL33" s="1" t="s">
        <v>167</v>
      </c>
      <c r="AM33" s="1" t="s">
        <v>404</v>
      </c>
    </row>
    <row r="34" ht="15.75" customHeight="1">
      <c r="A34" s="196" t="s">
        <v>22261</v>
      </c>
      <c r="B34" s="196" t="s">
        <v>22262</v>
      </c>
      <c r="C34" s="196" t="str">
        <f>VLOOKUP(A34,'import Uşak'!A:P,3,0)</f>
        <v>YANLIŞ</v>
      </c>
      <c r="D34" s="196" t="s">
        <v>1493</v>
      </c>
      <c r="E34" s="196">
        <f>VLOOKUP(A34,'import Uşak'!A:P,5,0)</f>
        <v>14</v>
      </c>
      <c r="F34" s="196" t="str">
        <f>VLOOKUP(A34,'import Uşak'!A:P,6,0)</f>
        <v/>
      </c>
      <c r="G34" s="196">
        <f>VLOOKUP(A34,'import Uşak'!A:P,7,0)</f>
        <v>0</v>
      </c>
      <c r="H34" s="196">
        <f>VLOOKUP(A34,'import Uşak'!A:P,8,0)</f>
        <v>7</v>
      </c>
      <c r="I34" s="196">
        <f>VLOOKUP(A34,'import Uşak'!A:P,9,0)</f>
        <v>7</v>
      </c>
      <c r="J34" s="205">
        <f>VLOOKUP(A34,'import Uşak'!A:P,10,0)</f>
        <v>0</v>
      </c>
      <c r="K34" s="196" t="s">
        <v>22263</v>
      </c>
      <c r="L34" s="196">
        <v>5.446419077E9</v>
      </c>
      <c r="M34" s="196" t="s">
        <v>1350</v>
      </c>
      <c r="N34" s="196" t="s">
        <v>11243</v>
      </c>
      <c r="O34" s="196" t="s">
        <v>22264</v>
      </c>
      <c r="P34" s="230" t="str">
        <f>VLOOKUP(A34,'import Uşak'!A:P,16,0)</f>
        <v>Geleneksel</v>
      </c>
      <c r="Q34" s="1" t="b">
        <v>0</v>
      </c>
      <c r="R34" s="1" t="s">
        <v>29</v>
      </c>
      <c r="S34" s="1"/>
      <c r="T34" s="1"/>
      <c r="U34" s="1" t="s">
        <v>22346</v>
      </c>
      <c r="V34" s="208"/>
      <c r="W34" s="208"/>
      <c r="X34" s="1"/>
      <c r="Y34" s="1" t="b">
        <v>1</v>
      </c>
      <c r="Z34" s="208">
        <v>44357.0</v>
      </c>
      <c r="AA34" s="1" t="s">
        <v>43</v>
      </c>
      <c r="AB34" s="208">
        <v>44461.0</v>
      </c>
      <c r="AC34" s="1"/>
      <c r="AD34" s="208"/>
      <c r="AE34" s="1"/>
      <c r="AF34" s="208"/>
      <c r="AG34" s="1"/>
      <c r="AH34" s="208"/>
      <c r="AI34" s="1" t="s">
        <v>845</v>
      </c>
      <c r="AJ34" s="1" t="s">
        <v>416</v>
      </c>
      <c r="AK34" s="1"/>
      <c r="AL34" s="1"/>
      <c r="AM34" s="1"/>
    </row>
    <row r="35" ht="15.75" customHeight="1">
      <c r="A35" s="196" t="s">
        <v>21394</v>
      </c>
      <c r="B35" s="196" t="s">
        <v>21395</v>
      </c>
      <c r="C35" s="196" t="str">
        <f>VLOOKUP(A35,'import Uşak'!A:P,3,0)</f>
        <v>DOĞRU</v>
      </c>
      <c r="D35" s="196" t="s">
        <v>1443</v>
      </c>
      <c r="E35" s="196">
        <f>VLOOKUP(A35,'import Uşak'!A:P,5,0)</f>
        <v>16</v>
      </c>
      <c r="F35" s="196">
        <f>VLOOKUP(A35,'import Uşak'!A:P,6,0)</f>
        <v>4</v>
      </c>
      <c r="G35" s="196">
        <f>VLOOKUP(A35,'import Uşak'!A:P,7,0)</f>
        <v>13</v>
      </c>
      <c r="H35" s="196">
        <f>VLOOKUP(A35,'import Uşak'!A:P,8,0)</f>
        <v>11</v>
      </c>
      <c r="I35" s="196">
        <f>VLOOKUP(A35,'import Uşak'!A:P,9,0)</f>
        <v>24</v>
      </c>
      <c r="J35" s="205">
        <f>VLOOKUP(A35,'import Uşak'!A:P,10,0)</f>
        <v>0.54</v>
      </c>
      <c r="K35" s="196" t="s">
        <v>22158</v>
      </c>
      <c r="L35" s="196">
        <v>5.546218318E9</v>
      </c>
      <c r="M35" s="196" t="s">
        <v>1350</v>
      </c>
      <c r="N35" s="196" t="s">
        <v>11243</v>
      </c>
      <c r="O35" s="196" t="s">
        <v>21397</v>
      </c>
      <c r="P35" s="230" t="str">
        <f>VLOOKUP(A35,'import Uşak'!A:P,16,0)</f>
        <v>Geleneksel</v>
      </c>
      <c r="Q35" s="1" t="b">
        <v>0</v>
      </c>
      <c r="R35" s="1" t="s">
        <v>38</v>
      </c>
      <c r="S35" s="1" t="s">
        <v>167</v>
      </c>
      <c r="T35" s="207" t="s">
        <v>20855</v>
      </c>
      <c r="U35" s="1"/>
      <c r="V35" s="208">
        <v>44634.0</v>
      </c>
      <c r="W35" s="208">
        <v>44635.0</v>
      </c>
      <c r="X35" s="1"/>
      <c r="Y35" s="1" t="b">
        <v>1</v>
      </c>
      <c r="Z35" s="208">
        <v>44634.0</v>
      </c>
      <c r="AA35" s="1"/>
      <c r="AB35" s="208"/>
      <c r="AC35" s="1"/>
      <c r="AD35" s="208"/>
      <c r="AE35" s="1"/>
      <c r="AF35" s="208"/>
      <c r="AG35" s="1"/>
      <c r="AH35" s="208"/>
      <c r="AI35" s="1" t="s">
        <v>167</v>
      </c>
      <c r="AJ35" s="1"/>
      <c r="AK35" s="1"/>
      <c r="AL35" s="1"/>
      <c r="AM35" s="1"/>
    </row>
    <row r="36" ht="15.75" customHeight="1">
      <c r="A36" s="196" t="s">
        <v>20922</v>
      </c>
      <c r="B36" s="196" t="s">
        <v>20923</v>
      </c>
      <c r="C36" s="196" t="str">
        <f>VLOOKUP(A36,'import Uşak'!A:P,3,0)</f>
        <v>DOĞRU</v>
      </c>
      <c r="D36" s="196" t="s">
        <v>1370</v>
      </c>
      <c r="E36" s="196">
        <f>VLOOKUP(A36,'import Uşak'!A:P,5,0)</f>
        <v>5133</v>
      </c>
      <c r="F36" s="196">
        <f>VLOOKUP(A36,'import Uşak'!A:P,6,0)</f>
        <v>263</v>
      </c>
      <c r="G36" s="196">
        <f>VLOOKUP(A36,'import Uşak'!A:P,7,0)</f>
        <v>11</v>
      </c>
      <c r="H36" s="196">
        <f>VLOOKUP(A36,'import Uşak'!A:P,8,0)</f>
        <v>54</v>
      </c>
      <c r="I36" s="196">
        <f>VLOOKUP(A36,'import Uşak'!A:P,9,0)</f>
        <v>65</v>
      </c>
      <c r="J36" s="205">
        <f>VLOOKUP(A36,'import Uşak'!A:P,10,0)</f>
        <v>0.17</v>
      </c>
      <c r="K36" s="196" t="s">
        <v>21732</v>
      </c>
      <c r="L36" s="196">
        <v>2.762157272E9</v>
      </c>
      <c r="M36" s="196" t="s">
        <v>1350</v>
      </c>
      <c r="N36" s="196" t="s">
        <v>21711</v>
      </c>
      <c r="O36" s="196" t="s">
        <v>20925</v>
      </c>
      <c r="P36" s="230" t="str">
        <f>VLOOKUP(A36,'import Uşak'!A:P,16,0)</f>
        <v>Geleneksel</v>
      </c>
      <c r="Q36" s="1" t="b">
        <v>0</v>
      </c>
      <c r="R36" s="87" t="s">
        <v>27</v>
      </c>
      <c r="S36" s="1"/>
      <c r="T36" s="1" t="s">
        <v>20855</v>
      </c>
      <c r="U36" s="1" t="s">
        <v>22347</v>
      </c>
      <c r="V36" s="208"/>
      <c r="W36" s="208"/>
      <c r="X36" s="1"/>
      <c r="Y36" s="1" t="b">
        <v>1</v>
      </c>
      <c r="Z36" s="208">
        <v>44457.0</v>
      </c>
      <c r="AA36" s="1" t="s">
        <v>1353</v>
      </c>
      <c r="AB36" s="208">
        <v>44585.0</v>
      </c>
      <c r="AC36" s="1"/>
      <c r="AD36" s="208"/>
      <c r="AE36" s="1"/>
      <c r="AF36" s="208"/>
      <c r="AG36" s="1"/>
      <c r="AH36" s="208"/>
      <c r="AI36" s="1" t="s">
        <v>106</v>
      </c>
      <c r="AJ36" s="1" t="s">
        <v>167</v>
      </c>
      <c r="AK36" s="1"/>
      <c r="AL36" s="1"/>
      <c r="AM36" s="1"/>
    </row>
    <row r="37" ht="15.75" customHeight="1">
      <c r="A37" s="196" t="s">
        <v>20991</v>
      </c>
      <c r="B37" s="196" t="s">
        <v>20992</v>
      </c>
      <c r="C37" s="196" t="str">
        <f>VLOOKUP(A37,'import Uşak'!A:P,3,0)</f>
        <v>DOĞRU</v>
      </c>
      <c r="D37" s="196" t="s">
        <v>1370</v>
      </c>
      <c r="E37" s="196">
        <f>VLOOKUP(A37,'import Uşak'!A:P,5,0)</f>
        <v>6165</v>
      </c>
      <c r="F37" s="196">
        <f>VLOOKUP(A37,'import Uşak'!A:P,6,0)</f>
        <v>153</v>
      </c>
      <c r="G37" s="196">
        <f>VLOOKUP(A37,'import Uşak'!A:P,7,0)</f>
        <v>11</v>
      </c>
      <c r="H37" s="196">
        <f>VLOOKUP(A37,'import Uşak'!A:P,8,0)</f>
        <v>55</v>
      </c>
      <c r="I37" s="196">
        <f>VLOOKUP(A37,'import Uşak'!A:P,9,0)</f>
        <v>66</v>
      </c>
      <c r="J37" s="205">
        <f>VLOOKUP(A37,'import Uşak'!A:P,10,0)</f>
        <v>0.17</v>
      </c>
      <c r="K37" s="196" t="s">
        <v>21732</v>
      </c>
      <c r="L37" s="196">
        <v>2.762236397E9</v>
      </c>
      <c r="M37" s="196" t="s">
        <v>1350</v>
      </c>
      <c r="N37" s="196" t="s">
        <v>21725</v>
      </c>
      <c r="O37" s="196" t="s">
        <v>20995</v>
      </c>
      <c r="P37" s="230" t="str">
        <f>VLOOKUP(A37,'import Uşak'!A:P,16,0)</f>
        <v>Geleneksel</v>
      </c>
      <c r="Q37" s="1" t="b">
        <v>0</v>
      </c>
      <c r="R37" s="1" t="s">
        <v>39</v>
      </c>
      <c r="S37" s="1" t="s">
        <v>106</v>
      </c>
      <c r="T37" s="1" t="s">
        <v>20855</v>
      </c>
      <c r="U37" s="323" t="s">
        <v>22348</v>
      </c>
      <c r="V37" s="208">
        <v>44456.0</v>
      </c>
      <c r="W37" s="208">
        <v>44460.0</v>
      </c>
      <c r="X37" s="1"/>
      <c r="Y37" s="1" t="b">
        <v>1</v>
      </c>
      <c r="Z37" s="208">
        <v>44348.0</v>
      </c>
      <c r="AA37" s="1" t="s">
        <v>1353</v>
      </c>
      <c r="AB37" s="208">
        <v>44457.0</v>
      </c>
      <c r="AC37" s="1"/>
      <c r="AD37" s="208"/>
      <c r="AE37" s="1"/>
      <c r="AF37" s="208"/>
      <c r="AG37" s="1"/>
      <c r="AH37" s="208"/>
      <c r="AI37" s="1" t="s">
        <v>845</v>
      </c>
      <c r="AJ37" s="1" t="s">
        <v>106</v>
      </c>
      <c r="AK37" s="1"/>
      <c r="AL37" s="1"/>
      <c r="AM37" s="1"/>
    </row>
    <row r="38" ht="15.75" customHeight="1">
      <c r="A38" s="196" t="s">
        <v>21999</v>
      </c>
      <c r="B38" s="196" t="s">
        <v>22000</v>
      </c>
      <c r="C38" s="196" t="str">
        <f>VLOOKUP(A38,'import Uşak'!A:P,3,0)</f>
        <v>DOĞRU</v>
      </c>
      <c r="D38" s="196" t="s">
        <v>1385</v>
      </c>
      <c r="E38" s="196">
        <f>VLOOKUP(A38,'import Uşak'!A:P,5,0)</f>
        <v>266</v>
      </c>
      <c r="F38" s="196">
        <f>VLOOKUP(A38,'import Uşak'!A:P,6,0)</f>
        <v>20</v>
      </c>
      <c r="G38" s="196">
        <f>VLOOKUP(A38,'import Uşak'!A:P,7,0)</f>
        <v>0</v>
      </c>
      <c r="H38" s="196">
        <f>VLOOKUP(A38,'import Uşak'!A:P,8,0)</f>
        <v>20</v>
      </c>
      <c r="I38" s="196">
        <f>VLOOKUP(A38,'import Uşak'!A:P,9,0)</f>
        <v>20</v>
      </c>
      <c r="J38" s="205">
        <f>VLOOKUP(A38,'import Uşak'!A:P,10,0)</f>
        <v>0</v>
      </c>
      <c r="K38" s="196" t="s">
        <v>22001</v>
      </c>
      <c r="L38" s="196">
        <v>5.347177176E9</v>
      </c>
      <c r="M38" s="196" t="s">
        <v>1350</v>
      </c>
      <c r="N38" s="196" t="s">
        <v>1667</v>
      </c>
      <c r="O38" s="196" t="s">
        <v>22002</v>
      </c>
      <c r="P38" s="230" t="str">
        <f>VLOOKUP(A38,'import Uşak'!A:P,16,0)</f>
        <v>Geleneksel</v>
      </c>
      <c r="Q38" s="1" t="b">
        <v>0</v>
      </c>
      <c r="R38" s="1" t="s">
        <v>28</v>
      </c>
      <c r="S38" s="1"/>
      <c r="T38" s="1"/>
      <c r="U38" s="1" t="s">
        <v>22349</v>
      </c>
      <c r="V38" s="208"/>
      <c r="W38" s="208"/>
      <c r="X38" s="1"/>
      <c r="Y38" s="1" t="b">
        <v>1</v>
      </c>
      <c r="Z38" s="208">
        <v>44466.0</v>
      </c>
      <c r="AA38" s="1" t="s">
        <v>1475</v>
      </c>
      <c r="AB38" s="208">
        <v>44501.0</v>
      </c>
      <c r="AC38" s="1" t="s">
        <v>1353</v>
      </c>
      <c r="AD38" s="208">
        <v>44502.0</v>
      </c>
      <c r="AE38" s="1" t="s">
        <v>1353</v>
      </c>
      <c r="AF38" s="208">
        <v>44508.0</v>
      </c>
      <c r="AG38" s="1" t="s">
        <v>1353</v>
      </c>
      <c r="AH38" s="208">
        <v>44592.0</v>
      </c>
      <c r="AI38" s="1" t="s">
        <v>106</v>
      </c>
      <c r="AJ38" s="1" t="s">
        <v>100</v>
      </c>
      <c r="AK38" s="1" t="s">
        <v>73</v>
      </c>
      <c r="AL38" s="1" t="s">
        <v>73</v>
      </c>
      <c r="AM38" s="1" t="s">
        <v>167</v>
      </c>
    </row>
    <row r="39" ht="15.75" customHeight="1">
      <c r="A39" s="196" t="s">
        <v>22306</v>
      </c>
      <c r="B39" s="196" t="s">
        <v>22307</v>
      </c>
      <c r="C39" s="196" t="str">
        <f>VLOOKUP(A39,'import Uşak'!A:P,3,0)</f>
        <v>DOĞRU</v>
      </c>
      <c r="D39" s="196" t="s">
        <v>1378</v>
      </c>
      <c r="E39" s="196">
        <f>VLOOKUP(A39,'import Uşak'!A:P,5,0)</f>
        <v>40</v>
      </c>
      <c r="F39" s="196" t="str">
        <f>VLOOKUP(A39,'import Uşak'!A:P,6,0)</f>
        <v/>
      </c>
      <c r="G39" s="196">
        <f>VLOOKUP(A39,'import Uşak'!A:P,7,0)</f>
        <v>0</v>
      </c>
      <c r="H39" s="196">
        <f>VLOOKUP(A39,'import Uşak'!A:P,8,0)</f>
        <v>7</v>
      </c>
      <c r="I39" s="196">
        <f>VLOOKUP(A39,'import Uşak'!A:P,9,0)</f>
        <v>7</v>
      </c>
      <c r="J39" s="205">
        <f>VLOOKUP(A39,'import Uşak'!A:P,10,0)</f>
        <v>0</v>
      </c>
      <c r="K39" s="196" t="s">
        <v>22308</v>
      </c>
      <c r="L39" s="196">
        <v>5.439209478E9</v>
      </c>
      <c r="M39" s="196" t="s">
        <v>1350</v>
      </c>
      <c r="N39" s="196" t="s">
        <v>12338</v>
      </c>
      <c r="O39" s="196" t="s">
        <v>22309</v>
      </c>
      <c r="P39" s="230" t="str">
        <f>VLOOKUP(A39,'import Uşak'!A:P,16,0)</f>
        <v>Geleneksel</v>
      </c>
      <c r="Q39" s="1" t="b">
        <v>0</v>
      </c>
      <c r="R39" s="1" t="s">
        <v>29</v>
      </c>
      <c r="S39" s="1"/>
      <c r="T39" s="1"/>
      <c r="U39" s="1" t="s">
        <v>22350</v>
      </c>
      <c r="V39" s="208"/>
      <c r="W39" s="208"/>
      <c r="X39" s="1"/>
      <c r="Y39" s="1" t="s">
        <v>1353</v>
      </c>
      <c r="Z39" s="208">
        <v>44669.0</v>
      </c>
      <c r="AA39" s="1" t="s">
        <v>43</v>
      </c>
      <c r="AB39" s="208">
        <v>44585.0</v>
      </c>
      <c r="AC39" s="1" t="s">
        <v>1353</v>
      </c>
      <c r="AD39" s="208">
        <v>44599.0</v>
      </c>
      <c r="AE39" s="1"/>
      <c r="AF39" s="208"/>
      <c r="AG39" s="1"/>
      <c r="AH39" s="208"/>
      <c r="AI39" s="1" t="s">
        <v>100</v>
      </c>
      <c r="AJ39" s="1" t="s">
        <v>100</v>
      </c>
      <c r="AK39" s="1" t="s">
        <v>167</v>
      </c>
      <c r="AL39" s="1"/>
      <c r="AM39" s="1"/>
    </row>
    <row r="40" ht="15.75" customHeight="1">
      <c r="A40" s="211" t="s">
        <v>22221</v>
      </c>
      <c r="B40" s="211" t="s">
        <v>22222</v>
      </c>
      <c r="C40" s="196" t="str">
        <f>VLOOKUP(A40,'import Uşak'!A:P,3,0)</f>
        <v>DOĞRU</v>
      </c>
      <c r="D40" s="211" t="s">
        <v>1348</v>
      </c>
      <c r="E40" s="196">
        <f>VLOOKUP(A40,'import Uşak'!A:P,5,0)</f>
        <v>19</v>
      </c>
      <c r="F40" s="196">
        <f>VLOOKUP(A40,'import Uşak'!A:P,6,0)</f>
        <v>19</v>
      </c>
      <c r="G40" s="196">
        <f>VLOOKUP(A40,'import Uşak'!A:P,7,0)</f>
        <v>0</v>
      </c>
      <c r="H40" s="196">
        <f>VLOOKUP(A40,'import Uşak'!A:P,8,0)</f>
        <v>84</v>
      </c>
      <c r="I40" s="196">
        <f>VLOOKUP(A40,'import Uşak'!A:P,9,0)</f>
        <v>84</v>
      </c>
      <c r="J40" s="205">
        <f>VLOOKUP(A40,'import Uşak'!A:P,10,0)</f>
        <v>0</v>
      </c>
      <c r="K40" s="211" t="s">
        <v>22223</v>
      </c>
      <c r="L40" s="211">
        <v>5.305721911E9</v>
      </c>
      <c r="M40" s="211" t="s">
        <v>1350</v>
      </c>
      <c r="N40" s="211" t="s">
        <v>21725</v>
      </c>
      <c r="O40" s="211" t="s">
        <v>22224</v>
      </c>
      <c r="P40" s="230" t="str">
        <f>VLOOKUP(A40,'import Uşak'!A:P,16,0)</f>
        <v>Geleneksel</v>
      </c>
      <c r="Q40" s="1" t="b">
        <v>1</v>
      </c>
      <c r="R40" s="1"/>
      <c r="S40" s="1"/>
      <c r="T40" s="1"/>
      <c r="U40" s="1" t="s">
        <v>22351</v>
      </c>
      <c r="V40" s="208"/>
      <c r="W40" s="208"/>
      <c r="X40" s="1"/>
      <c r="Y40" s="1" t="s">
        <v>1353</v>
      </c>
      <c r="Z40" s="208">
        <v>44676.0</v>
      </c>
      <c r="AA40" s="1"/>
      <c r="AB40" s="208"/>
      <c r="AC40" s="1"/>
      <c r="AD40" s="208"/>
      <c r="AE40" s="1"/>
      <c r="AF40" s="208"/>
      <c r="AG40" s="1"/>
      <c r="AH40" s="208"/>
      <c r="AI40" s="1"/>
      <c r="AJ40" s="1"/>
      <c r="AK40" s="1"/>
      <c r="AL40" s="1"/>
      <c r="AM40" s="1"/>
    </row>
    <row r="41" ht="15.75" customHeight="1">
      <c r="A41" s="196" t="s">
        <v>21298</v>
      </c>
      <c r="B41" s="196" t="s">
        <v>21299</v>
      </c>
      <c r="C41" s="196" t="str">
        <f>VLOOKUP(A41,'import Uşak'!A:P,3,0)</f>
        <v>DOĞRU</v>
      </c>
      <c r="D41" s="196" t="s">
        <v>1443</v>
      </c>
      <c r="E41" s="196">
        <f>VLOOKUP(A41,'import Uşak'!A:P,5,0)</f>
        <v>273</v>
      </c>
      <c r="F41" s="196">
        <f>VLOOKUP(A41,'import Uşak'!A:P,6,0)</f>
        <v>46</v>
      </c>
      <c r="G41" s="196">
        <f>VLOOKUP(A41,'import Uşak'!A:P,7,0)</f>
        <v>0</v>
      </c>
      <c r="H41" s="196">
        <f>VLOOKUP(A41,'import Uşak'!A:P,8,0)</f>
        <v>9</v>
      </c>
      <c r="I41" s="196">
        <f>VLOOKUP(A41,'import Uşak'!A:P,9,0)</f>
        <v>9</v>
      </c>
      <c r="J41" s="205">
        <f>VLOOKUP(A41,'import Uşak'!A:P,10,0)</f>
        <v>0</v>
      </c>
      <c r="K41" s="196" t="s">
        <v>22048</v>
      </c>
      <c r="L41" s="196">
        <v>2.762246465E9</v>
      </c>
      <c r="M41" s="196" t="s">
        <v>1350</v>
      </c>
      <c r="N41" s="196" t="s">
        <v>21767</v>
      </c>
      <c r="O41" s="196" t="s">
        <v>21302</v>
      </c>
      <c r="P41" s="230" t="str">
        <f>VLOOKUP(A41,'import Uşak'!A:P,16,0)</f>
        <v>Geleneksel</v>
      </c>
      <c r="Q41" s="1" t="b">
        <v>0</v>
      </c>
      <c r="R41" s="1" t="s">
        <v>29</v>
      </c>
      <c r="S41" s="1" t="s">
        <v>404</v>
      </c>
      <c r="T41" s="1"/>
      <c r="U41" s="1" t="s">
        <v>22352</v>
      </c>
      <c r="V41" s="208">
        <v>44590.0</v>
      </c>
      <c r="W41" s="208">
        <v>44593.0</v>
      </c>
      <c r="X41" s="1"/>
      <c r="Y41" s="1" t="b">
        <v>1</v>
      </c>
      <c r="Z41" s="208">
        <v>44571.0</v>
      </c>
      <c r="AA41" s="1" t="s">
        <v>43</v>
      </c>
      <c r="AB41" s="208">
        <v>44578.0</v>
      </c>
      <c r="AC41" s="1" t="s">
        <v>43</v>
      </c>
      <c r="AD41" s="208">
        <v>44585.0</v>
      </c>
      <c r="AE41" s="1" t="s">
        <v>43</v>
      </c>
      <c r="AF41" s="208">
        <v>44590.0</v>
      </c>
      <c r="AG41" s="1"/>
      <c r="AH41" s="208"/>
      <c r="AI41" s="1" t="s">
        <v>149</v>
      </c>
      <c r="AJ41" s="1" t="s">
        <v>149</v>
      </c>
      <c r="AK41" s="1" t="s">
        <v>100</v>
      </c>
      <c r="AL41" s="1" t="s">
        <v>404</v>
      </c>
      <c r="AM41" s="1"/>
    </row>
    <row r="42" ht="15.75" customHeight="1">
      <c r="A42" s="196" t="s">
        <v>21405</v>
      </c>
      <c r="B42" s="196" t="s">
        <v>21406</v>
      </c>
      <c r="C42" s="196" t="str">
        <f>VLOOKUP(A42,'import Uşak'!A:P,3,0)</f>
        <v>DOĞRU</v>
      </c>
      <c r="D42" s="196" t="s">
        <v>1507</v>
      </c>
      <c r="E42" s="196">
        <f>VLOOKUP(A42,'import Uşak'!A:P,5,0)</f>
        <v>925</v>
      </c>
      <c r="F42" s="196">
        <f>VLOOKUP(A42,'import Uşak'!A:P,6,0)</f>
        <v>43</v>
      </c>
      <c r="G42" s="196">
        <f>VLOOKUP(A42,'import Uşak'!A:P,7,0)</f>
        <v>3</v>
      </c>
      <c r="H42" s="196">
        <f>VLOOKUP(A42,'import Uşak'!A:P,8,0)</f>
        <v>41</v>
      </c>
      <c r="I42" s="196">
        <f>VLOOKUP(A42,'import Uşak'!A:P,9,0)</f>
        <v>44</v>
      </c>
      <c r="J42" s="205">
        <f>VLOOKUP(A42,'import Uşak'!A:P,10,0)</f>
        <v>0.07</v>
      </c>
      <c r="K42" s="196" t="s">
        <v>21980</v>
      </c>
      <c r="L42" s="196">
        <v>5.421226464E9</v>
      </c>
      <c r="M42" s="196" t="s">
        <v>1350</v>
      </c>
      <c r="N42" s="196" t="s">
        <v>1667</v>
      </c>
      <c r="O42" s="196" t="s">
        <v>21408</v>
      </c>
      <c r="P42" s="230" t="str">
        <f>VLOOKUP(A42,'import Uşak'!A:P,16,0)</f>
        <v>Geleneksel</v>
      </c>
      <c r="Q42" s="1" t="b">
        <v>0</v>
      </c>
      <c r="R42" s="1" t="s">
        <v>38</v>
      </c>
      <c r="S42" s="1" t="s">
        <v>149</v>
      </c>
      <c r="T42" s="1" t="s">
        <v>20855</v>
      </c>
      <c r="U42" s="1" t="s">
        <v>22353</v>
      </c>
      <c r="V42" s="208"/>
      <c r="W42" s="208"/>
      <c r="X42" s="1"/>
      <c r="Y42" s="1" t="b">
        <v>1</v>
      </c>
      <c r="Z42" s="208">
        <v>44641.0</v>
      </c>
      <c r="AA42" s="1"/>
      <c r="AB42" s="208"/>
      <c r="AC42" s="1"/>
      <c r="AD42" s="208"/>
      <c r="AE42" s="1"/>
      <c r="AF42" s="208"/>
      <c r="AG42" s="1"/>
      <c r="AH42" s="208"/>
      <c r="AI42" s="1" t="s">
        <v>149</v>
      </c>
      <c r="AJ42" s="1"/>
      <c r="AK42" s="1"/>
      <c r="AL42" s="1"/>
      <c r="AM42" s="1"/>
    </row>
    <row r="43" ht="15.75" customHeight="1">
      <c r="A43" s="196" t="s">
        <v>21849</v>
      </c>
      <c r="B43" s="196" t="s">
        <v>21850</v>
      </c>
      <c r="C43" s="196" t="str">
        <f>VLOOKUP(A43,'import Uşak'!A:P,3,0)</f>
        <v>DOĞRU</v>
      </c>
      <c r="D43" s="196" t="s">
        <v>1443</v>
      </c>
      <c r="E43" s="196">
        <f>VLOOKUP(A43,'import Uşak'!A:P,5,0)</f>
        <v>1090</v>
      </c>
      <c r="F43" s="196">
        <f>VLOOKUP(A43,'import Uşak'!A:P,6,0)</f>
        <v>31</v>
      </c>
      <c r="G43" s="196">
        <f>VLOOKUP(A43,'import Uşak'!A:P,7,0)</f>
        <v>0</v>
      </c>
      <c r="H43" s="196">
        <f>VLOOKUP(A43,'import Uşak'!A:P,8,0)</f>
        <v>29</v>
      </c>
      <c r="I43" s="196">
        <f>VLOOKUP(A43,'import Uşak'!A:P,9,0)</f>
        <v>29</v>
      </c>
      <c r="J43" s="205">
        <f>VLOOKUP(A43,'import Uşak'!A:P,10,0)</f>
        <v>0</v>
      </c>
      <c r="K43" s="196" t="s">
        <v>21851</v>
      </c>
      <c r="L43" s="196">
        <v>5.069563495E9</v>
      </c>
      <c r="M43" s="196" t="s">
        <v>1350</v>
      </c>
      <c r="N43" s="196" t="s">
        <v>21725</v>
      </c>
      <c r="O43" s="196" t="s">
        <v>21852</v>
      </c>
      <c r="P43" s="230" t="str">
        <f>VLOOKUP(A43,'import Uşak'!A:P,16,0)</f>
        <v>Geleneksel</v>
      </c>
      <c r="Q43" s="1" t="b">
        <v>1</v>
      </c>
      <c r="R43" s="1"/>
      <c r="S43" s="1" t="s">
        <v>128</v>
      </c>
      <c r="T43" s="1" t="s">
        <v>20855</v>
      </c>
      <c r="U43" s="1" t="s">
        <v>22354</v>
      </c>
      <c r="V43" s="208">
        <v>44468.0</v>
      </c>
      <c r="W43" s="208">
        <v>44469.0</v>
      </c>
      <c r="X43" s="1"/>
      <c r="Y43" s="1" t="b">
        <v>1</v>
      </c>
      <c r="Z43" s="208"/>
      <c r="AA43" s="1" t="s">
        <v>43</v>
      </c>
      <c r="AB43" s="208">
        <v>44461.0</v>
      </c>
      <c r="AC43" s="1" t="s">
        <v>43</v>
      </c>
      <c r="AD43" s="208">
        <v>44466.0</v>
      </c>
      <c r="AE43" s="1" t="s">
        <v>1353</v>
      </c>
      <c r="AF43" s="208">
        <v>44512.0</v>
      </c>
      <c r="AG43" s="1"/>
      <c r="AH43" s="208"/>
      <c r="AI43" s="1" t="s">
        <v>416</v>
      </c>
      <c r="AJ43" s="1"/>
      <c r="AK43" s="1" t="s">
        <v>610</v>
      </c>
      <c r="AL43" s="1" t="s">
        <v>167</v>
      </c>
      <c r="AM43" s="1"/>
    </row>
    <row r="44" ht="15.75" customHeight="1">
      <c r="A44" s="196" t="s">
        <v>21222</v>
      </c>
      <c r="B44" s="196" t="s">
        <v>21223</v>
      </c>
      <c r="C44" s="196" t="str">
        <f>VLOOKUP(A44,'import Uşak'!A:P,3,0)</f>
        <v>YANLIŞ</v>
      </c>
      <c r="D44" s="196" t="s">
        <v>1364</v>
      </c>
      <c r="E44" s="196">
        <f>VLOOKUP(A44,'import Uşak'!A:P,5,0)</f>
        <v>1</v>
      </c>
      <c r="F44" s="196" t="str">
        <f>VLOOKUP(A44,'import Uşak'!A:P,6,0)</f>
        <v/>
      </c>
      <c r="G44" s="196">
        <f>VLOOKUP(A44,'import Uşak'!A:P,7,0)</f>
        <v>0</v>
      </c>
      <c r="H44" s="196">
        <f>VLOOKUP(A44,'import Uşak'!A:P,8,0)</f>
        <v>5</v>
      </c>
      <c r="I44" s="196">
        <f>VLOOKUP(A44,'import Uşak'!A:P,9,0)</f>
        <v>5</v>
      </c>
      <c r="J44" s="205">
        <f>VLOOKUP(A44,'import Uşak'!A:P,10,0)</f>
        <v>0</v>
      </c>
      <c r="K44" s="196" t="s">
        <v>22288</v>
      </c>
      <c r="L44" s="196">
        <v>5.536446923E9</v>
      </c>
      <c r="M44" s="196" t="s">
        <v>1350</v>
      </c>
      <c r="N44" s="196" t="s">
        <v>21711</v>
      </c>
      <c r="O44" s="196" t="s">
        <v>21225</v>
      </c>
      <c r="P44" s="230" t="str">
        <f>VLOOKUP(A44,'import Uşak'!A:P,16,0)</f>
        <v>Geleneksel</v>
      </c>
      <c r="Q44" s="1" t="b">
        <v>0</v>
      </c>
      <c r="R44" s="1" t="s">
        <v>43</v>
      </c>
      <c r="S44" s="1" t="s">
        <v>404</v>
      </c>
      <c r="T44" s="1"/>
      <c r="U44" s="1" t="s">
        <v>22355</v>
      </c>
      <c r="V44" s="208">
        <v>44557.0</v>
      </c>
      <c r="W44" s="208">
        <v>44558.0</v>
      </c>
      <c r="X44" s="1"/>
      <c r="Y44" s="1"/>
      <c r="Z44" s="208">
        <v>44557.0</v>
      </c>
      <c r="AA44" s="1" t="s">
        <v>1506</v>
      </c>
      <c r="AB44" s="208">
        <v>44585.0</v>
      </c>
      <c r="AC44" s="1" t="s">
        <v>43</v>
      </c>
      <c r="AD44" s="208">
        <v>44590.0</v>
      </c>
      <c r="AE44" s="1" t="s">
        <v>43</v>
      </c>
      <c r="AF44" s="208">
        <v>44599.0</v>
      </c>
      <c r="AG44" s="1"/>
      <c r="AH44" s="208"/>
      <c r="AI44" s="1" t="s">
        <v>404</v>
      </c>
      <c r="AJ44" s="1" t="s">
        <v>100</v>
      </c>
      <c r="AK44" s="1" t="s">
        <v>404</v>
      </c>
      <c r="AL44" s="1" t="s">
        <v>167</v>
      </c>
      <c r="AM44" s="1"/>
    </row>
    <row r="45" ht="15.75" customHeight="1">
      <c r="A45" s="211" t="s">
        <v>22177</v>
      </c>
      <c r="B45" s="211" t="s">
        <v>22178</v>
      </c>
      <c r="C45" s="196" t="str">
        <f>VLOOKUP(A45,'import Uşak'!A:P,3,0)</f>
        <v>DOĞRU</v>
      </c>
      <c r="D45" s="211" t="s">
        <v>1385</v>
      </c>
      <c r="E45" s="196">
        <f>VLOOKUP(A45,'import Uşak'!A:P,5,0)</f>
        <v>11</v>
      </c>
      <c r="F45" s="196">
        <f>VLOOKUP(A45,'import Uşak'!A:P,6,0)</f>
        <v>8</v>
      </c>
      <c r="G45" s="196">
        <f>VLOOKUP(A45,'import Uşak'!A:P,7,0)</f>
        <v>0</v>
      </c>
      <c r="H45" s="196">
        <f>VLOOKUP(A45,'import Uşak'!A:P,8,0)</f>
        <v>14</v>
      </c>
      <c r="I45" s="196">
        <f>VLOOKUP(A45,'import Uşak'!A:P,9,0)</f>
        <v>14</v>
      </c>
      <c r="J45" s="205">
        <f>VLOOKUP(A45,'import Uşak'!A:P,10,0)</f>
        <v>0</v>
      </c>
      <c r="K45" s="211" t="s">
        <v>22179</v>
      </c>
      <c r="L45" s="211">
        <v>2.762161199E9</v>
      </c>
      <c r="M45" s="211" t="s">
        <v>1350</v>
      </c>
      <c r="N45" s="211" t="s">
        <v>1667</v>
      </c>
      <c r="O45" s="211" t="s">
        <v>22180</v>
      </c>
      <c r="P45" s="230" t="str">
        <f>VLOOKUP(A45,'import Uşak'!A:P,16,0)</f>
        <v>Geleneksel</v>
      </c>
      <c r="Q45" s="1" t="b">
        <v>0</v>
      </c>
      <c r="R45" s="1" t="s">
        <v>33</v>
      </c>
      <c r="S45" s="1"/>
      <c r="T45" s="1"/>
      <c r="U45" s="1" t="s">
        <v>22356</v>
      </c>
      <c r="V45" s="208"/>
      <c r="W45" s="208"/>
      <c r="X45" s="1"/>
      <c r="Y45" s="1"/>
      <c r="Z45" s="208"/>
      <c r="AA45" s="1"/>
      <c r="AB45" s="208"/>
      <c r="AC45" s="1"/>
      <c r="AD45" s="208"/>
      <c r="AE45" s="1"/>
      <c r="AF45" s="208"/>
      <c r="AG45" s="1"/>
      <c r="AH45" s="208"/>
      <c r="AI45" s="1"/>
      <c r="AJ45" s="1"/>
      <c r="AK45" s="1"/>
      <c r="AL45" s="1"/>
      <c r="AM45" s="1"/>
    </row>
    <row r="46" ht="15.75" customHeight="1">
      <c r="A46" s="196" t="s">
        <v>20958</v>
      </c>
      <c r="B46" s="196" t="s">
        <v>20959</v>
      </c>
      <c r="C46" s="196" t="str">
        <f>VLOOKUP(A46,'import Uşak'!A:P,3,0)</f>
        <v>DOĞRU</v>
      </c>
      <c r="D46" s="196" t="s">
        <v>1356</v>
      </c>
      <c r="E46" s="196">
        <f>VLOOKUP(A46,'import Uşak'!A:P,5,0)</f>
        <v>635</v>
      </c>
      <c r="F46" s="196">
        <f>VLOOKUP(A46,'import Uşak'!A:P,6,0)</f>
        <v>28</v>
      </c>
      <c r="G46" s="196">
        <f>VLOOKUP(A46,'import Uşak'!A:P,7,0)</f>
        <v>3</v>
      </c>
      <c r="H46" s="196">
        <f>VLOOKUP(A46,'import Uşak'!A:P,8,0)</f>
        <v>11</v>
      </c>
      <c r="I46" s="196">
        <f>VLOOKUP(A46,'import Uşak'!A:P,9,0)</f>
        <v>14</v>
      </c>
      <c r="J46" s="205">
        <f>VLOOKUP(A46,'import Uşak'!A:P,10,0)</f>
        <v>0.21</v>
      </c>
      <c r="K46" s="196" t="s">
        <v>21913</v>
      </c>
      <c r="L46" s="196">
        <v>5.427823052E9</v>
      </c>
      <c r="M46" s="196" t="s">
        <v>1350</v>
      </c>
      <c r="N46" s="196" t="s">
        <v>1667</v>
      </c>
      <c r="O46" s="196" t="s">
        <v>20961</v>
      </c>
      <c r="P46" s="230" t="str">
        <f>VLOOKUP(A46,'import Uşak'!A:P,16,0)</f>
        <v>Geleneksel</v>
      </c>
      <c r="Q46" s="1" t="b">
        <v>0</v>
      </c>
      <c r="R46" s="1" t="s">
        <v>38</v>
      </c>
      <c r="S46" s="1" t="s">
        <v>4907</v>
      </c>
      <c r="T46" s="1" t="s">
        <v>20855</v>
      </c>
      <c r="U46" s="1" t="s">
        <v>22357</v>
      </c>
      <c r="V46" s="208">
        <v>44344.0</v>
      </c>
      <c r="W46" s="208">
        <v>44348.0</v>
      </c>
      <c r="X46" s="1"/>
      <c r="Y46" s="1" t="b">
        <v>1</v>
      </c>
      <c r="Z46" s="208"/>
      <c r="AA46" s="1" t="s">
        <v>43</v>
      </c>
      <c r="AB46" s="208">
        <v>44555.0</v>
      </c>
      <c r="AC46" s="1"/>
      <c r="AD46" s="208"/>
      <c r="AE46" s="1"/>
      <c r="AF46" s="208"/>
      <c r="AG46" s="1"/>
      <c r="AH46" s="208"/>
      <c r="AI46" s="1"/>
      <c r="AJ46" s="1" t="s">
        <v>73</v>
      </c>
      <c r="AK46" s="1"/>
      <c r="AL46" s="1"/>
      <c r="AM46" s="1"/>
    </row>
    <row r="47" ht="15.75" customHeight="1">
      <c r="A47" s="196" t="s">
        <v>21014</v>
      </c>
      <c r="B47" s="196" t="s">
        <v>21015</v>
      </c>
      <c r="C47" s="196" t="str">
        <f>VLOOKUP(A47,'import Uşak'!A:P,3,0)</f>
        <v>DOĞRU</v>
      </c>
      <c r="D47" s="196" t="s">
        <v>1370</v>
      </c>
      <c r="E47" s="196">
        <f>VLOOKUP(A47,'import Uşak'!A:P,5,0)</f>
        <v>899</v>
      </c>
      <c r="F47" s="196">
        <f>VLOOKUP(A47,'import Uşak'!A:P,6,0)</f>
        <v>27</v>
      </c>
      <c r="G47" s="196">
        <f>VLOOKUP(A47,'import Uşak'!A:P,7,0)</f>
        <v>14</v>
      </c>
      <c r="H47" s="196">
        <f>VLOOKUP(A47,'import Uşak'!A:P,8,0)</f>
        <v>21</v>
      </c>
      <c r="I47" s="196">
        <f>VLOOKUP(A47,'import Uşak'!A:P,9,0)</f>
        <v>35</v>
      </c>
      <c r="J47" s="205">
        <f>VLOOKUP(A47,'import Uşak'!A:P,10,0)</f>
        <v>0.4</v>
      </c>
      <c r="K47" s="196" t="s">
        <v>21915</v>
      </c>
      <c r="L47" s="196">
        <v>5.447475392E9</v>
      </c>
      <c r="M47" s="196" t="s">
        <v>1350</v>
      </c>
      <c r="N47" s="196" t="s">
        <v>21725</v>
      </c>
      <c r="O47" s="196" t="s">
        <v>21018</v>
      </c>
      <c r="P47" s="230" t="str">
        <f>VLOOKUP(A47,'import Uşak'!A:P,16,0)</f>
        <v>Geleneksel</v>
      </c>
      <c r="Q47" s="1" t="b">
        <v>0</v>
      </c>
      <c r="R47" s="1" t="s">
        <v>38</v>
      </c>
      <c r="S47" s="1" t="s">
        <v>416</v>
      </c>
      <c r="T47" s="210" t="s">
        <v>20855</v>
      </c>
      <c r="U47" s="1" t="s">
        <v>22358</v>
      </c>
      <c r="V47" s="208">
        <v>44501.0</v>
      </c>
      <c r="W47" s="208">
        <v>44502.0</v>
      </c>
      <c r="X47" s="1"/>
      <c r="Y47" s="1" t="b">
        <v>1</v>
      </c>
      <c r="Z47" s="208">
        <v>44457.0</v>
      </c>
      <c r="AA47" s="1" t="s">
        <v>1353</v>
      </c>
      <c r="AB47" s="208">
        <v>44457.0</v>
      </c>
      <c r="AC47" s="1" t="s">
        <v>1353</v>
      </c>
      <c r="AD47" s="208">
        <v>44501.0</v>
      </c>
      <c r="AE47" s="1" t="s">
        <v>1353</v>
      </c>
      <c r="AF47" s="208">
        <v>44548.0</v>
      </c>
      <c r="AG47" s="1"/>
      <c r="AH47" s="208"/>
      <c r="AI47" s="1" t="s">
        <v>106</v>
      </c>
      <c r="AJ47" s="1" t="s">
        <v>416</v>
      </c>
      <c r="AK47" s="1" t="s">
        <v>404</v>
      </c>
      <c r="AL47" s="1"/>
      <c r="AM47" s="1"/>
    </row>
    <row r="48" ht="15.75" customHeight="1">
      <c r="A48" s="196" t="s">
        <v>21341</v>
      </c>
      <c r="B48" s="196" t="s">
        <v>21342</v>
      </c>
      <c r="C48" s="196" t="str">
        <f>VLOOKUP(A48,'import Uşak'!A:P,3,0)</f>
        <v>DOĞRU</v>
      </c>
      <c r="D48" s="196" t="s">
        <v>1378</v>
      </c>
      <c r="E48" s="196">
        <f>VLOOKUP(A48,'import Uşak'!A:P,5,0)</f>
        <v>9</v>
      </c>
      <c r="F48" s="196">
        <f>VLOOKUP(A48,'import Uşak'!A:P,6,0)</f>
        <v>3</v>
      </c>
      <c r="G48" s="196">
        <f>VLOOKUP(A48,'import Uşak'!A:P,7,0)</f>
        <v>0</v>
      </c>
      <c r="H48" s="196">
        <f>VLOOKUP(A48,'import Uşak'!A:P,8,0)</f>
        <v>17</v>
      </c>
      <c r="I48" s="196">
        <f>VLOOKUP(A48,'import Uşak'!A:P,9,0)</f>
        <v>17</v>
      </c>
      <c r="J48" s="205">
        <f>VLOOKUP(A48,'import Uşak'!A:P,10,0)</f>
        <v>0</v>
      </c>
      <c r="K48" s="196" t="s">
        <v>22153</v>
      </c>
      <c r="L48" s="196">
        <v>5.362577657E9</v>
      </c>
      <c r="M48" s="196" t="s">
        <v>1350</v>
      </c>
      <c r="N48" s="196" t="s">
        <v>1652</v>
      </c>
      <c r="O48" s="196" t="s">
        <v>21344</v>
      </c>
      <c r="P48" s="230" t="str">
        <f>VLOOKUP(A48,'import Uşak'!A:P,16,0)</f>
        <v>Geleneksel</v>
      </c>
      <c r="Q48" s="1" t="b">
        <v>0</v>
      </c>
      <c r="R48" s="1" t="s">
        <v>43</v>
      </c>
      <c r="S48" s="1" t="s">
        <v>404</v>
      </c>
      <c r="T48" s="1" t="s">
        <v>20855</v>
      </c>
      <c r="U48" s="1"/>
      <c r="V48" s="208">
        <v>44613.0</v>
      </c>
      <c r="W48" s="208">
        <v>44617.0</v>
      </c>
      <c r="X48" s="1"/>
      <c r="Y48" s="1" t="s">
        <v>1353</v>
      </c>
      <c r="Z48" s="208">
        <v>44613.0</v>
      </c>
      <c r="AA48" s="1"/>
      <c r="AB48" s="208"/>
      <c r="AC48" s="1"/>
      <c r="AD48" s="208"/>
      <c r="AE48" s="1"/>
      <c r="AF48" s="208"/>
      <c r="AG48" s="1"/>
      <c r="AH48" s="208"/>
      <c r="AI48" s="1" t="s">
        <v>404</v>
      </c>
      <c r="AJ48" s="1"/>
      <c r="AK48" s="1"/>
      <c r="AL48" s="1"/>
      <c r="AM48" s="1"/>
    </row>
    <row r="49" ht="15.75" customHeight="1">
      <c r="A49" s="196" t="s">
        <v>21838</v>
      </c>
      <c r="B49" s="196" t="s">
        <v>21839</v>
      </c>
      <c r="C49" s="196" t="str">
        <f>VLOOKUP(A49,'import Uşak'!A:P,3,0)</f>
        <v>DOĞRU</v>
      </c>
      <c r="D49" s="196" t="s">
        <v>1370</v>
      </c>
      <c r="E49" s="196">
        <f>VLOOKUP(A49,'import Uşak'!A:P,5,0)</f>
        <v>825</v>
      </c>
      <c r="F49" s="196">
        <f>VLOOKUP(A49,'import Uşak'!A:P,6,0)</f>
        <v>57</v>
      </c>
      <c r="G49" s="196">
        <f>VLOOKUP(A49,'import Uşak'!A:P,7,0)</f>
        <v>0</v>
      </c>
      <c r="H49" s="196">
        <f>VLOOKUP(A49,'import Uşak'!A:P,8,0)</f>
        <v>19</v>
      </c>
      <c r="I49" s="196">
        <f>VLOOKUP(A49,'import Uşak'!A:P,9,0)</f>
        <v>19</v>
      </c>
      <c r="J49" s="205">
        <f>VLOOKUP(A49,'import Uşak'!A:P,10,0)</f>
        <v>0</v>
      </c>
      <c r="K49" s="196" t="s">
        <v>21840</v>
      </c>
      <c r="L49" s="196">
        <v>5.525790064E9</v>
      </c>
      <c r="M49" s="196" t="s">
        <v>1350</v>
      </c>
      <c r="N49" s="196" t="s">
        <v>21711</v>
      </c>
      <c r="O49" s="196" t="s">
        <v>21841</v>
      </c>
      <c r="P49" s="230" t="str">
        <f>VLOOKUP(A49,'import Uşak'!A:P,16,0)</f>
        <v>Geleneksel</v>
      </c>
      <c r="Q49" s="1" t="b">
        <v>1</v>
      </c>
      <c r="R49" s="1"/>
      <c r="S49" s="1"/>
      <c r="T49" s="1"/>
      <c r="U49" s="1" t="s">
        <v>22359</v>
      </c>
      <c r="V49" s="208"/>
      <c r="W49" s="208"/>
      <c r="X49" s="1"/>
      <c r="Y49" s="1" t="b">
        <v>1</v>
      </c>
      <c r="Z49" s="208"/>
      <c r="AA49" s="1" t="s">
        <v>1353</v>
      </c>
      <c r="AB49" s="208">
        <v>44348.0</v>
      </c>
      <c r="AC49" s="1" t="s">
        <v>1353</v>
      </c>
      <c r="AD49" s="208">
        <v>44391.0</v>
      </c>
      <c r="AE49" s="1"/>
      <c r="AF49" s="208"/>
      <c r="AG49" s="1"/>
      <c r="AH49" s="208"/>
      <c r="AI49" s="1"/>
      <c r="AJ49" s="1" t="s">
        <v>4907</v>
      </c>
      <c r="AK49" s="1" t="s">
        <v>5107</v>
      </c>
      <c r="AL49" s="1"/>
      <c r="AM49" s="1"/>
    </row>
    <row r="50" ht="15.75" customHeight="1">
      <c r="A50" s="196" t="s">
        <v>21960</v>
      </c>
      <c r="B50" s="196" t="s">
        <v>21961</v>
      </c>
      <c r="C50" s="196" t="str">
        <f>VLOOKUP(A50,'import Uşak'!A:P,3,0)</f>
        <v>DOĞRU</v>
      </c>
      <c r="D50" s="196" t="s">
        <v>1348</v>
      </c>
      <c r="E50" s="196">
        <f>VLOOKUP(A50,'import Uşak'!A:P,5,0)</f>
        <v>394</v>
      </c>
      <c r="F50" s="196">
        <f>VLOOKUP(A50,'import Uşak'!A:P,6,0)</f>
        <v>24</v>
      </c>
      <c r="G50" s="196">
        <f>VLOOKUP(A50,'import Uşak'!A:P,7,0)</f>
        <v>0</v>
      </c>
      <c r="H50" s="196">
        <f>VLOOKUP(A50,'import Uşak'!A:P,8,0)</f>
        <v>127</v>
      </c>
      <c r="I50" s="196">
        <f>VLOOKUP(A50,'import Uşak'!A:P,9,0)</f>
        <v>127</v>
      </c>
      <c r="J50" s="205">
        <f>VLOOKUP(A50,'import Uşak'!A:P,10,0)</f>
        <v>0</v>
      </c>
      <c r="K50" s="196" t="s">
        <v>14015</v>
      </c>
      <c r="L50" s="196">
        <v>5.325441816E9</v>
      </c>
      <c r="M50" s="196" t="s">
        <v>1350</v>
      </c>
      <c r="N50" s="196" t="s">
        <v>11243</v>
      </c>
      <c r="O50" s="196" t="s">
        <v>21962</v>
      </c>
      <c r="P50" s="230" t="str">
        <f>VLOOKUP(A50,'import Uşak'!A:P,16,0)</f>
        <v>Geleneksel</v>
      </c>
      <c r="Q50" s="1" t="b">
        <v>1</v>
      </c>
      <c r="R50" s="1"/>
      <c r="S50" s="1"/>
      <c r="T50" s="210"/>
      <c r="U50" s="1" t="s">
        <v>22360</v>
      </c>
      <c r="V50" s="208"/>
      <c r="W50" s="208"/>
      <c r="X50" s="1"/>
      <c r="Y50" s="1" t="b">
        <v>1</v>
      </c>
      <c r="Z50" s="208">
        <v>44476.0</v>
      </c>
      <c r="AA50" s="1"/>
      <c r="AB50" s="208"/>
      <c r="AC50" s="1"/>
      <c r="AD50" s="208"/>
      <c r="AE50" s="1"/>
      <c r="AF50" s="208"/>
      <c r="AG50" s="1"/>
      <c r="AH50" s="208"/>
      <c r="AI50" s="1" t="s">
        <v>66</v>
      </c>
      <c r="AJ50" s="1"/>
      <c r="AK50" s="1"/>
      <c r="AL50" s="1"/>
      <c r="AM50" s="1"/>
    </row>
    <row r="51" ht="15.75" customHeight="1">
      <c r="A51" s="196" t="s">
        <v>22182</v>
      </c>
      <c r="B51" s="196" t="s">
        <v>22183</v>
      </c>
      <c r="C51" s="196" t="str">
        <f>VLOOKUP(A51,'import Uşak'!A:P,3,0)</f>
        <v>DOĞRU</v>
      </c>
      <c r="D51" s="196" t="s">
        <v>1493</v>
      </c>
      <c r="E51" s="196">
        <f>VLOOKUP(A51,'import Uşak'!A:P,5,0)</f>
        <v>7003</v>
      </c>
      <c r="F51" s="196">
        <f>VLOOKUP(A51,'import Uşak'!A:P,6,0)</f>
        <v>799</v>
      </c>
      <c r="G51" s="196">
        <f>VLOOKUP(A51,'import Uşak'!A:P,7,0)</f>
        <v>30</v>
      </c>
      <c r="H51" s="196">
        <f>VLOOKUP(A51,'import Uşak'!A:P,8,0)</f>
        <v>19</v>
      </c>
      <c r="I51" s="196">
        <f>VLOOKUP(A51,'import Uşak'!A:P,9,0)</f>
        <v>49</v>
      </c>
      <c r="J51" s="205">
        <f>VLOOKUP(A51,'import Uşak'!A:P,10,0)</f>
        <v>0.61</v>
      </c>
      <c r="K51" s="196" t="s">
        <v>22184</v>
      </c>
      <c r="L51" s="196">
        <v>5.431006464E9</v>
      </c>
      <c r="M51" s="196" t="s">
        <v>1350</v>
      </c>
      <c r="N51" s="196" t="s">
        <v>21725</v>
      </c>
      <c r="O51" s="196" t="s">
        <v>22185</v>
      </c>
      <c r="P51" s="230" t="str">
        <f>VLOOKUP(A51,'import Uşak'!A:P,16,0)</f>
        <v>Geleneksel</v>
      </c>
      <c r="Q51" s="1" t="b">
        <v>0</v>
      </c>
      <c r="R51" s="1"/>
      <c r="S51" s="1"/>
      <c r="T51" s="1"/>
      <c r="U51" s="1"/>
      <c r="V51" s="208"/>
      <c r="W51" s="208"/>
      <c r="X51" s="1"/>
      <c r="Y51" s="1" t="b">
        <v>0</v>
      </c>
      <c r="Z51" s="208"/>
      <c r="AA51" s="1"/>
      <c r="AB51" s="208"/>
      <c r="AC51" s="1"/>
      <c r="AD51" s="208"/>
      <c r="AE51" s="1"/>
      <c r="AF51" s="208"/>
      <c r="AG51" s="1"/>
      <c r="AH51" s="208"/>
      <c r="AI51" s="1"/>
      <c r="AJ51" s="1"/>
      <c r="AK51" s="1"/>
      <c r="AL51" s="1"/>
      <c r="AM51" s="1"/>
    </row>
    <row r="52" ht="15.75" customHeight="1">
      <c r="A52" s="196" t="s">
        <v>22187</v>
      </c>
      <c r="B52" s="196" t="s">
        <v>22188</v>
      </c>
      <c r="C52" s="196" t="str">
        <f>VLOOKUP(A52,'import Uşak'!A:P,3,0)</f>
        <v>DOĞRU</v>
      </c>
      <c r="D52" s="196" t="s">
        <v>1385</v>
      </c>
      <c r="E52" s="196" t="str">
        <f>VLOOKUP(A52,'import Uşak'!A:P,5,0)</f>
        <v/>
      </c>
      <c r="F52" s="196" t="str">
        <f>VLOOKUP(A52,'import Uşak'!A:P,6,0)</f>
        <v/>
      </c>
      <c r="G52" s="196">
        <f>VLOOKUP(A52,'import Uşak'!A:P,7,0)</f>
        <v>0</v>
      </c>
      <c r="H52" s="196">
        <f>VLOOKUP(A52,'import Uşak'!A:P,8,0)</f>
        <v>24</v>
      </c>
      <c r="I52" s="196">
        <f>VLOOKUP(A52,'import Uşak'!A:P,9,0)</f>
        <v>24</v>
      </c>
      <c r="J52" s="205">
        <f>VLOOKUP(A52,'import Uşak'!A:P,10,0)</f>
        <v>0</v>
      </c>
      <c r="K52" s="196" t="s">
        <v>22189</v>
      </c>
      <c r="L52" s="196">
        <v>2.762240164E9</v>
      </c>
      <c r="M52" s="196" t="s">
        <v>1350</v>
      </c>
      <c r="N52" s="196" t="s">
        <v>4094</v>
      </c>
      <c r="O52" s="196" t="s">
        <v>22190</v>
      </c>
      <c r="P52" s="230" t="str">
        <f>VLOOKUP(A52,'import Uşak'!A:P,16,0)</f>
        <v>Geleneksel</v>
      </c>
      <c r="Q52" s="1" t="b">
        <v>1</v>
      </c>
      <c r="R52" s="1"/>
      <c r="S52" s="1"/>
      <c r="T52" s="1"/>
      <c r="U52" s="1"/>
      <c r="V52" s="208"/>
      <c r="W52" s="208"/>
      <c r="X52" s="1"/>
      <c r="Y52" s="1" t="b">
        <v>1</v>
      </c>
      <c r="Z52" s="208">
        <v>44606.0</v>
      </c>
      <c r="AA52" s="1"/>
      <c r="AB52" s="208"/>
      <c r="AC52" s="1"/>
      <c r="AD52" s="208"/>
      <c r="AE52" s="1"/>
      <c r="AF52" s="208"/>
      <c r="AG52" s="1"/>
      <c r="AH52" s="208"/>
      <c r="AI52" s="1" t="s">
        <v>404</v>
      </c>
      <c r="AJ52" s="1"/>
      <c r="AK52" s="1"/>
      <c r="AL52" s="1"/>
      <c r="AM52" s="1"/>
    </row>
    <row r="53" ht="15.75" customHeight="1">
      <c r="A53" s="196" t="s">
        <v>21159</v>
      </c>
      <c r="B53" s="196" t="s">
        <v>21160</v>
      </c>
      <c r="C53" s="196" t="str">
        <f>VLOOKUP(A53,'import Uşak'!A:P,3,0)</f>
        <v>DOĞRU</v>
      </c>
      <c r="D53" s="196" t="s">
        <v>1385</v>
      </c>
      <c r="E53" s="196">
        <f>VLOOKUP(A53,'import Uşak'!A:P,5,0)</f>
        <v>21</v>
      </c>
      <c r="F53" s="196" t="str">
        <f>VLOOKUP(A53,'import Uşak'!A:P,6,0)</f>
        <v/>
      </c>
      <c r="G53" s="196">
        <f>VLOOKUP(A53,'import Uşak'!A:P,7,0)</f>
        <v>0</v>
      </c>
      <c r="H53" s="196">
        <f>VLOOKUP(A53,'import Uşak'!A:P,8,0)</f>
        <v>13</v>
      </c>
      <c r="I53" s="196">
        <f>VLOOKUP(A53,'import Uşak'!A:P,9,0)</f>
        <v>13</v>
      </c>
      <c r="J53" s="205">
        <f>VLOOKUP(A53,'import Uşak'!A:P,10,0)</f>
        <v>0</v>
      </c>
      <c r="K53" s="196" t="s">
        <v>22020</v>
      </c>
      <c r="L53" s="196">
        <v>5.452120264E9</v>
      </c>
      <c r="M53" s="196" t="s">
        <v>1350</v>
      </c>
      <c r="N53" s="196" t="s">
        <v>12338</v>
      </c>
      <c r="O53" s="196" t="s">
        <v>21162</v>
      </c>
      <c r="P53" s="230" t="str">
        <f>VLOOKUP(A53,'import Uşak'!A:P,16,0)</f>
        <v>Geleneksel</v>
      </c>
      <c r="Q53" s="1" t="b">
        <v>0</v>
      </c>
      <c r="R53" s="1" t="s">
        <v>28</v>
      </c>
      <c r="S53" s="1" t="s">
        <v>610</v>
      </c>
      <c r="T53" s="1" t="s">
        <v>20855</v>
      </c>
      <c r="U53" s="1"/>
      <c r="V53" s="208">
        <v>44529.0</v>
      </c>
      <c r="W53" s="208">
        <v>44530.0</v>
      </c>
      <c r="X53" s="1"/>
      <c r="Y53" s="1" t="b">
        <v>1</v>
      </c>
      <c r="Z53" s="208">
        <v>44529.0</v>
      </c>
      <c r="AA53" s="1"/>
      <c r="AB53" s="208"/>
      <c r="AC53" s="1"/>
      <c r="AD53" s="208"/>
      <c r="AE53" s="1"/>
      <c r="AF53" s="208"/>
      <c r="AG53" s="1"/>
      <c r="AH53" s="208"/>
      <c r="AI53" s="1" t="s">
        <v>610</v>
      </c>
      <c r="AJ53" s="1"/>
      <c r="AK53" s="1"/>
      <c r="AL53" s="1"/>
      <c r="AM53" s="1"/>
    </row>
    <row r="54" ht="15.75" customHeight="1">
      <c r="A54" s="196" t="s">
        <v>21870</v>
      </c>
      <c r="B54" s="196" t="s">
        <v>21871</v>
      </c>
      <c r="C54" s="196" t="str">
        <f>VLOOKUP(A54,'import Uşak'!A:P,3,0)</f>
        <v>DOĞRU</v>
      </c>
      <c r="D54" s="196" t="s">
        <v>1950</v>
      </c>
      <c r="E54" s="196">
        <f>VLOOKUP(A54,'import Uşak'!A:P,5,0)</f>
        <v>254</v>
      </c>
      <c r="F54" s="196">
        <f>VLOOKUP(A54,'import Uşak'!A:P,6,0)</f>
        <v>14</v>
      </c>
      <c r="G54" s="196">
        <f>VLOOKUP(A54,'import Uşak'!A:P,7,0)</f>
        <v>0</v>
      </c>
      <c r="H54" s="196">
        <f>VLOOKUP(A54,'import Uşak'!A:P,8,0)</f>
        <v>142</v>
      </c>
      <c r="I54" s="196">
        <f>VLOOKUP(A54,'import Uşak'!A:P,9,0)</f>
        <v>142</v>
      </c>
      <c r="J54" s="205">
        <f>VLOOKUP(A54,'import Uşak'!A:P,10,0)</f>
        <v>0</v>
      </c>
      <c r="K54" s="196" t="s">
        <v>21872</v>
      </c>
      <c r="L54" s="196">
        <v>5.542306006E9</v>
      </c>
      <c r="M54" s="196" t="s">
        <v>1350</v>
      </c>
      <c r="N54" s="196" t="s">
        <v>21818</v>
      </c>
      <c r="O54" s="196" t="s">
        <v>21873</v>
      </c>
      <c r="P54" s="230" t="str">
        <f>VLOOKUP(A54,'import Uşak'!A:P,16,0)</f>
        <v>Geleneksel</v>
      </c>
      <c r="Q54" s="1" t="b">
        <v>0</v>
      </c>
      <c r="R54" s="1" t="s">
        <v>29</v>
      </c>
      <c r="S54" s="1"/>
      <c r="T54" s="1"/>
      <c r="U54" s="1" t="s">
        <v>22361</v>
      </c>
      <c r="V54" s="208"/>
      <c r="W54" s="208"/>
      <c r="X54" s="1"/>
      <c r="Y54" s="1" t="b">
        <v>1</v>
      </c>
      <c r="Z54" s="208">
        <v>44348.0</v>
      </c>
      <c r="AA54" s="1"/>
      <c r="AB54" s="208"/>
      <c r="AC54" s="1"/>
      <c r="AD54" s="208"/>
      <c r="AE54" s="1"/>
      <c r="AF54" s="208"/>
      <c r="AG54" s="1"/>
      <c r="AH54" s="208"/>
      <c r="AI54" s="1" t="s">
        <v>845</v>
      </c>
      <c r="AJ54" s="1"/>
      <c r="AK54" s="1"/>
      <c r="AL54" s="1"/>
      <c r="AM54" s="1"/>
    </row>
    <row r="55" ht="15.75" customHeight="1">
      <c r="A55" s="196" t="s">
        <v>20977</v>
      </c>
      <c r="B55" s="196" t="s">
        <v>20978</v>
      </c>
      <c r="C55" s="196" t="str">
        <f>VLOOKUP(A55,'import Uşak'!A:P,3,0)</f>
        <v>DOĞRU</v>
      </c>
      <c r="D55" s="196" t="s">
        <v>1356</v>
      </c>
      <c r="E55" s="196">
        <f>VLOOKUP(A55,'import Uşak'!A:P,5,0)</f>
        <v>3065</v>
      </c>
      <c r="F55" s="196">
        <f>VLOOKUP(A55,'import Uşak'!A:P,6,0)</f>
        <v>129</v>
      </c>
      <c r="G55" s="196">
        <f>VLOOKUP(A55,'import Uşak'!A:P,7,0)</f>
        <v>8</v>
      </c>
      <c r="H55" s="196">
        <f>VLOOKUP(A55,'import Uşak'!A:P,8,0)</f>
        <v>6</v>
      </c>
      <c r="I55" s="196">
        <f>VLOOKUP(A55,'import Uşak'!A:P,9,0)</f>
        <v>14</v>
      </c>
      <c r="J55" s="205">
        <f>VLOOKUP(A55,'import Uşak'!A:P,10,0)</f>
        <v>0.57</v>
      </c>
      <c r="K55" s="196" t="s">
        <v>21721</v>
      </c>
      <c r="L55" s="196">
        <v>2.762232017E9</v>
      </c>
      <c r="M55" s="196" t="s">
        <v>1350</v>
      </c>
      <c r="N55" s="196" t="s">
        <v>11243</v>
      </c>
      <c r="O55" s="196" t="s">
        <v>20981</v>
      </c>
      <c r="P55" s="230" t="str">
        <f>VLOOKUP(A55,'import Uşak'!A:P,16,0)</f>
        <v>Geleneksel</v>
      </c>
      <c r="Q55" s="1" t="b">
        <v>0</v>
      </c>
      <c r="R55" s="1" t="s">
        <v>38</v>
      </c>
      <c r="S55" s="1" t="s">
        <v>845</v>
      </c>
      <c r="T55" s="1" t="s">
        <v>20855</v>
      </c>
      <c r="U55" s="1" t="s">
        <v>1400</v>
      </c>
      <c r="V55" s="208">
        <v>44347.0</v>
      </c>
      <c r="W55" s="208">
        <v>44349.0</v>
      </c>
      <c r="X55" s="1"/>
      <c r="Y55" s="1" t="b">
        <v>1</v>
      </c>
      <c r="Z55" s="208"/>
      <c r="AA55" s="1" t="s">
        <v>1353</v>
      </c>
      <c r="AB55" s="208">
        <v>44555.0</v>
      </c>
      <c r="AC55" s="1"/>
      <c r="AD55" s="208"/>
      <c r="AE55" s="1"/>
      <c r="AF55" s="208"/>
      <c r="AG55" s="1"/>
      <c r="AH55" s="208"/>
      <c r="AI55" s="1"/>
      <c r="AJ55" s="1" t="s">
        <v>73</v>
      </c>
      <c r="AK55" s="1"/>
      <c r="AL55" s="1"/>
      <c r="AM55" s="1"/>
    </row>
    <row r="56" ht="15.75" customHeight="1">
      <c r="A56" s="196" t="s">
        <v>20930</v>
      </c>
      <c r="B56" s="196" t="s">
        <v>20931</v>
      </c>
      <c r="C56" s="196" t="str">
        <f>VLOOKUP(A56,'import Uşak'!A:P,3,0)</f>
        <v>DOĞRU</v>
      </c>
      <c r="D56" s="196" t="s">
        <v>1364</v>
      </c>
      <c r="E56" s="196">
        <f>VLOOKUP(A56,'import Uşak'!A:P,5,0)</f>
        <v>244</v>
      </c>
      <c r="F56" s="196" t="str">
        <f>VLOOKUP(A56,'import Uşak'!A:P,6,0)</f>
        <v/>
      </c>
      <c r="G56" s="196">
        <f>VLOOKUP(A56,'import Uşak'!A:P,7,0)</f>
        <v>9</v>
      </c>
      <c r="H56" s="196">
        <f>VLOOKUP(A56,'import Uşak'!A:P,8,0)</f>
        <v>8</v>
      </c>
      <c r="I56" s="196">
        <f>VLOOKUP(A56,'import Uşak'!A:P,9,0)</f>
        <v>17</v>
      </c>
      <c r="J56" s="205">
        <f>VLOOKUP(A56,'import Uşak'!A:P,10,0)</f>
        <v>0.53</v>
      </c>
      <c r="K56" s="196" t="s">
        <v>21928</v>
      </c>
      <c r="L56" s="196">
        <v>5.384844736E9</v>
      </c>
      <c r="M56" s="196" t="s">
        <v>1350</v>
      </c>
      <c r="N56" s="196" t="s">
        <v>1667</v>
      </c>
      <c r="O56" s="196" t="s">
        <v>21929</v>
      </c>
      <c r="P56" s="230" t="str">
        <f>VLOOKUP(A56,'import Uşak'!A:P,16,0)</f>
        <v>Geleneksel</v>
      </c>
      <c r="Q56" s="1" t="b">
        <v>0</v>
      </c>
      <c r="R56" s="1" t="s">
        <v>38</v>
      </c>
      <c r="S56" s="1" t="s">
        <v>404</v>
      </c>
      <c r="T56" s="1" t="s">
        <v>20855</v>
      </c>
      <c r="U56" s="1" t="s">
        <v>22362</v>
      </c>
      <c r="V56" s="208">
        <v>44548.0</v>
      </c>
      <c r="W56" s="208">
        <v>44551.0</v>
      </c>
      <c r="X56" s="1"/>
      <c r="Y56" s="1" t="b">
        <v>1</v>
      </c>
      <c r="Z56" s="208"/>
      <c r="AA56" s="1" t="s">
        <v>1353</v>
      </c>
      <c r="AB56" s="208">
        <v>44548.0</v>
      </c>
      <c r="AC56" s="1"/>
      <c r="AD56" s="208"/>
      <c r="AE56" s="1"/>
      <c r="AF56" s="208"/>
      <c r="AG56" s="1"/>
      <c r="AH56" s="208"/>
      <c r="AI56" s="1" t="s">
        <v>404</v>
      </c>
      <c r="AJ56" s="1"/>
      <c r="AK56" s="1"/>
      <c r="AL56" s="1"/>
      <c r="AM56" s="1"/>
    </row>
    <row r="57" ht="15.75" customHeight="1">
      <c r="A57" s="196" t="s">
        <v>22029</v>
      </c>
      <c r="B57" s="196" t="s">
        <v>22030</v>
      </c>
      <c r="C57" s="196" t="str">
        <f>VLOOKUP(A57,'import Uşak'!A:P,3,0)</f>
        <v>YANLIŞ</v>
      </c>
      <c r="D57" s="196" t="s">
        <v>1385</v>
      </c>
      <c r="E57" s="196" t="str">
        <f>VLOOKUP(A57,'import Uşak'!A:P,5,0)</f>
        <v/>
      </c>
      <c r="F57" s="196" t="str">
        <f>VLOOKUP(A57,'import Uşak'!A:P,6,0)</f>
        <v/>
      </c>
      <c r="G57" s="196">
        <f>VLOOKUP(A57,'import Uşak'!A:P,7,0)</f>
        <v>0</v>
      </c>
      <c r="H57" s="196">
        <f>VLOOKUP(A57,'import Uşak'!A:P,8,0)</f>
        <v>37</v>
      </c>
      <c r="I57" s="196">
        <f>VLOOKUP(A57,'import Uşak'!A:P,9,0)</f>
        <v>37</v>
      </c>
      <c r="J57" s="205">
        <f>VLOOKUP(A57,'import Uşak'!A:P,10,0)</f>
        <v>0</v>
      </c>
      <c r="K57" s="196" t="s">
        <v>22031</v>
      </c>
      <c r="L57" s="196">
        <v>5.332059379E9</v>
      </c>
      <c r="M57" s="196" t="s">
        <v>21995</v>
      </c>
      <c r="N57" s="196" t="s">
        <v>2128</v>
      </c>
      <c r="O57" s="196" t="s">
        <v>22032</v>
      </c>
      <c r="P57" s="230" t="str">
        <f>VLOOKUP(A57,'import Uşak'!A:P,16,0)</f>
        <v>Geleneksel</v>
      </c>
      <c r="Q57" s="1" t="b">
        <v>0</v>
      </c>
      <c r="R57" s="1"/>
      <c r="S57" s="1"/>
      <c r="T57" s="1"/>
      <c r="U57" s="1"/>
      <c r="V57" s="208"/>
      <c r="W57" s="208"/>
      <c r="X57" s="1"/>
      <c r="Y57" s="1" t="b">
        <v>0</v>
      </c>
      <c r="Z57" s="208"/>
      <c r="AA57" s="1"/>
      <c r="AB57" s="208"/>
      <c r="AC57" s="1"/>
      <c r="AD57" s="208"/>
      <c r="AE57" s="1"/>
      <c r="AF57" s="208"/>
      <c r="AG57" s="1"/>
      <c r="AH57" s="208"/>
      <c r="AI57" s="1"/>
      <c r="AJ57" s="1"/>
      <c r="AK57" s="1"/>
      <c r="AL57" s="1"/>
      <c r="AM57" s="1"/>
    </row>
    <row r="58" ht="15.75" customHeight="1">
      <c r="A58" s="196" t="s">
        <v>21942</v>
      </c>
      <c r="B58" s="196" t="s">
        <v>21943</v>
      </c>
      <c r="C58" s="196" t="str">
        <f>VLOOKUP(A58,'import Uşak'!A:P,3,0)</f>
        <v>DOĞRU</v>
      </c>
      <c r="D58" s="196" t="s">
        <v>1370</v>
      </c>
      <c r="E58" s="196">
        <f>VLOOKUP(A58,'import Uşak'!A:P,5,0)</f>
        <v>483</v>
      </c>
      <c r="F58" s="196">
        <f>VLOOKUP(A58,'import Uşak'!A:P,6,0)</f>
        <v>18</v>
      </c>
      <c r="G58" s="196">
        <f>VLOOKUP(A58,'import Uşak'!A:P,7,0)</f>
        <v>0</v>
      </c>
      <c r="H58" s="196">
        <f>VLOOKUP(A58,'import Uşak'!A:P,8,0)</f>
        <v>17</v>
      </c>
      <c r="I58" s="196">
        <f>VLOOKUP(A58,'import Uşak'!A:P,9,0)</f>
        <v>17</v>
      </c>
      <c r="J58" s="205">
        <f>VLOOKUP(A58,'import Uşak'!A:P,10,0)</f>
        <v>0</v>
      </c>
      <c r="K58" s="196" t="s">
        <v>21944</v>
      </c>
      <c r="L58" s="196">
        <v>5.445770887E9</v>
      </c>
      <c r="M58" s="196" t="s">
        <v>1350</v>
      </c>
      <c r="N58" s="196" t="s">
        <v>11243</v>
      </c>
      <c r="O58" s="196" t="s">
        <v>21945</v>
      </c>
      <c r="P58" s="230" t="str">
        <f>VLOOKUP(A58,'import Uşak'!A:P,16,0)</f>
        <v>Geleneksel</v>
      </c>
      <c r="Q58" s="1" t="b">
        <v>0</v>
      </c>
      <c r="R58" s="1" t="s">
        <v>29</v>
      </c>
      <c r="S58" s="1"/>
      <c r="T58" s="1"/>
      <c r="U58" s="1" t="s">
        <v>22363</v>
      </c>
      <c r="V58" s="208"/>
      <c r="W58" s="208"/>
      <c r="X58" s="1"/>
      <c r="Y58" s="1" t="b">
        <v>1</v>
      </c>
      <c r="Z58" s="208">
        <v>44476.0</v>
      </c>
      <c r="AA58" s="1" t="s">
        <v>1475</v>
      </c>
      <c r="AB58" s="208">
        <v>44487.0</v>
      </c>
      <c r="AC58" s="1" t="s">
        <v>1475</v>
      </c>
      <c r="AD58" s="208">
        <v>44494.0</v>
      </c>
      <c r="AE58" s="1" t="s">
        <v>1475</v>
      </c>
      <c r="AF58" s="208">
        <v>44501.0</v>
      </c>
      <c r="AG58" s="1" t="s">
        <v>1353</v>
      </c>
      <c r="AH58" s="208">
        <v>44529.0</v>
      </c>
      <c r="AI58" s="1" t="s">
        <v>66</v>
      </c>
      <c r="AJ58" s="1" t="s">
        <v>416</v>
      </c>
      <c r="AK58" s="1" t="s">
        <v>66</v>
      </c>
      <c r="AL58" s="1" t="s">
        <v>66</v>
      </c>
      <c r="AM58" s="1" t="s">
        <v>610</v>
      </c>
    </row>
    <row r="59" ht="15.75" customHeight="1">
      <c r="A59" s="196" t="s">
        <v>21032</v>
      </c>
      <c r="B59" s="196" t="s">
        <v>21033</v>
      </c>
      <c r="C59" s="196" t="str">
        <f>VLOOKUP(A59,'import Uşak'!A:P,3,0)</f>
        <v>DOĞRU</v>
      </c>
      <c r="D59" s="196" t="s">
        <v>1597</v>
      </c>
      <c r="E59" s="196">
        <f>VLOOKUP(A59,'import Uşak'!A:P,5,0)</f>
        <v>2519</v>
      </c>
      <c r="F59" s="196">
        <f>VLOOKUP(A59,'import Uşak'!A:P,6,0)</f>
        <v>129</v>
      </c>
      <c r="G59" s="196">
        <f>VLOOKUP(A59,'import Uşak'!A:P,7,0)</f>
        <v>4</v>
      </c>
      <c r="H59" s="196">
        <f>VLOOKUP(A59,'import Uşak'!A:P,8,0)</f>
        <v>1</v>
      </c>
      <c r="I59" s="196">
        <f>VLOOKUP(A59,'import Uşak'!A:P,9,0)</f>
        <v>5</v>
      </c>
      <c r="J59" s="205">
        <f>VLOOKUP(A59,'import Uşak'!A:P,10,0)</f>
        <v>0.8</v>
      </c>
      <c r="K59" s="196" t="s">
        <v>22260</v>
      </c>
      <c r="L59" s="196">
        <v>2.762240448E9</v>
      </c>
      <c r="M59" s="196" t="s">
        <v>1350</v>
      </c>
      <c r="N59" s="196" t="s">
        <v>21711</v>
      </c>
      <c r="O59" s="196" t="s">
        <v>21035</v>
      </c>
      <c r="P59" s="230" t="str">
        <f>VLOOKUP(A59,'import Uşak'!A:P,16,0)</f>
        <v>Geleneksel</v>
      </c>
      <c r="Q59" s="1" t="b">
        <v>0</v>
      </c>
      <c r="R59" s="1" t="s">
        <v>38</v>
      </c>
      <c r="S59" s="1" t="s">
        <v>845</v>
      </c>
      <c r="T59" s="1" t="s">
        <v>20855</v>
      </c>
      <c r="V59" s="208">
        <v>44466.0</v>
      </c>
      <c r="W59" s="208">
        <v>44474.0</v>
      </c>
      <c r="X59" s="1"/>
      <c r="Y59" s="1" t="b">
        <v>1</v>
      </c>
      <c r="Z59" s="208">
        <v>44347.0</v>
      </c>
      <c r="AA59" s="1" t="s">
        <v>1353</v>
      </c>
      <c r="AB59" s="208">
        <v>44466.0</v>
      </c>
      <c r="AC59" s="1"/>
      <c r="AD59" s="208"/>
      <c r="AE59" s="1"/>
      <c r="AF59" s="208"/>
      <c r="AG59" s="1"/>
      <c r="AH59" s="208"/>
      <c r="AI59" s="1"/>
      <c r="AJ59" s="1" t="s">
        <v>610</v>
      </c>
      <c r="AK59" s="1"/>
      <c r="AL59" s="1"/>
      <c r="AM59" s="1"/>
    </row>
    <row r="60" ht="15.75" customHeight="1">
      <c r="A60" s="196" t="s">
        <v>21428</v>
      </c>
      <c r="B60" s="196" t="s">
        <v>21429</v>
      </c>
      <c r="C60" s="196" t="str">
        <f>VLOOKUP(A60,'import Uşak'!A:P,3,0)</f>
        <v>DOĞRU</v>
      </c>
      <c r="D60" s="196" t="s">
        <v>1443</v>
      </c>
      <c r="E60" s="196">
        <f>VLOOKUP(A60,'import Uşak'!A:P,5,0)</f>
        <v>143</v>
      </c>
      <c r="F60" s="196">
        <f>VLOOKUP(A60,'import Uşak'!A:P,6,0)</f>
        <v>5</v>
      </c>
      <c r="G60" s="196">
        <f>VLOOKUP(A60,'import Uşak'!A:P,7,0)</f>
        <v>0</v>
      </c>
      <c r="H60" s="196">
        <f>VLOOKUP(A60,'import Uşak'!A:P,8,0)</f>
        <v>13</v>
      </c>
      <c r="I60" s="196">
        <f>VLOOKUP(A60,'import Uşak'!A:P,9,0)</f>
        <v>13</v>
      </c>
      <c r="J60" s="205">
        <f>VLOOKUP(A60,'import Uşak'!A:P,10,0)</f>
        <v>0</v>
      </c>
      <c r="K60" s="196" t="s">
        <v>22297</v>
      </c>
      <c r="L60" s="196">
        <v>5.421146664E9</v>
      </c>
      <c r="M60" s="196" t="s">
        <v>1350</v>
      </c>
      <c r="N60" s="196" t="s">
        <v>21818</v>
      </c>
      <c r="O60" s="196" t="s">
        <v>21431</v>
      </c>
      <c r="P60" s="230" t="str">
        <f>VLOOKUP(A60,'import Uşak'!A:P,16,0)</f>
        <v>Geleneksel</v>
      </c>
      <c r="Q60" s="1" t="b">
        <v>0</v>
      </c>
      <c r="R60" s="1" t="s">
        <v>38</v>
      </c>
      <c r="S60" s="1" t="s">
        <v>610</v>
      </c>
      <c r="T60" s="1" t="s">
        <v>20855</v>
      </c>
      <c r="U60" s="1" t="s">
        <v>22364</v>
      </c>
      <c r="V60" s="208">
        <v>44655.0</v>
      </c>
      <c r="W60" s="208">
        <v>44656.0</v>
      </c>
      <c r="X60" s="1"/>
      <c r="Y60" s="1"/>
      <c r="Z60" s="208">
        <v>44565.0</v>
      </c>
      <c r="AA60" s="1" t="s">
        <v>1353</v>
      </c>
      <c r="AB60" s="208">
        <v>44613.0</v>
      </c>
      <c r="AC60" s="1" t="s">
        <v>1353</v>
      </c>
      <c r="AD60" s="208">
        <v>44655.0</v>
      </c>
      <c r="AE60" s="1"/>
      <c r="AF60" s="208"/>
      <c r="AG60" s="1"/>
      <c r="AH60" s="208"/>
      <c r="AI60" s="1" t="s">
        <v>100</v>
      </c>
      <c r="AJ60" s="1" t="s">
        <v>404</v>
      </c>
      <c r="AK60" s="1" t="s">
        <v>610</v>
      </c>
      <c r="AL60" s="1"/>
      <c r="AM60" s="1"/>
    </row>
    <row r="61" ht="15.75" customHeight="1">
      <c r="A61" s="196" t="s">
        <v>21232</v>
      </c>
      <c r="B61" s="196" t="s">
        <v>21233</v>
      </c>
      <c r="C61" s="196" t="str">
        <f>VLOOKUP(A61,'import Uşak'!A:P,3,0)</f>
        <v>DOĞRU</v>
      </c>
      <c r="D61" s="196" t="s">
        <v>1370</v>
      </c>
      <c r="E61" s="196">
        <f>VLOOKUP(A61,'import Uşak'!A:P,5,0)</f>
        <v>277</v>
      </c>
      <c r="F61" s="196">
        <f>VLOOKUP(A61,'import Uşak'!A:P,6,0)</f>
        <v>2</v>
      </c>
      <c r="G61" s="196">
        <f>VLOOKUP(A61,'import Uşak'!A:P,7,0)</f>
        <v>4</v>
      </c>
      <c r="H61" s="196">
        <f>VLOOKUP(A61,'import Uşak'!A:P,8,0)</f>
        <v>15</v>
      </c>
      <c r="I61" s="196">
        <f>VLOOKUP(A61,'import Uşak'!A:P,9,0)</f>
        <v>19</v>
      </c>
      <c r="J61" s="205">
        <f>VLOOKUP(A61,'import Uşak'!A:P,10,0)</f>
        <v>0.21</v>
      </c>
      <c r="K61" s="196" t="s">
        <v>22365</v>
      </c>
      <c r="L61" s="196">
        <v>2.762155242E9</v>
      </c>
      <c r="M61" s="196" t="s">
        <v>1350</v>
      </c>
      <c r="N61" s="196" t="s">
        <v>22366</v>
      </c>
      <c r="O61" s="196" t="s">
        <v>21236</v>
      </c>
      <c r="P61" s="230" t="str">
        <f>VLOOKUP(A61,'import Uşak'!A:P,16,0)</f>
        <v>Geleneksel</v>
      </c>
      <c r="Q61" s="1" t="b">
        <v>0</v>
      </c>
      <c r="R61" s="1" t="s">
        <v>38</v>
      </c>
      <c r="S61" s="1" t="s">
        <v>610</v>
      </c>
      <c r="T61" s="1" t="s">
        <v>20855</v>
      </c>
      <c r="U61" s="1" t="s">
        <v>22367</v>
      </c>
      <c r="V61" s="208">
        <v>44561.0</v>
      </c>
      <c r="W61" s="363">
        <v>44565.0</v>
      </c>
      <c r="X61" s="1"/>
      <c r="Y61" s="1" t="b">
        <v>1</v>
      </c>
      <c r="Z61" s="208">
        <v>44466.0</v>
      </c>
      <c r="AA61" s="1" t="s">
        <v>1353</v>
      </c>
      <c r="AB61" s="208">
        <v>44561.0</v>
      </c>
      <c r="AC61" s="1"/>
      <c r="AD61" s="208"/>
      <c r="AE61" s="1"/>
      <c r="AF61" s="208"/>
      <c r="AG61" s="1"/>
      <c r="AH61" s="208"/>
      <c r="AI61" s="1" t="s">
        <v>610</v>
      </c>
      <c r="AJ61" s="1" t="s">
        <v>610</v>
      </c>
      <c r="AK61" s="1"/>
      <c r="AL61" s="1"/>
      <c r="AM61" s="1"/>
    </row>
    <row r="62" ht="15.75" customHeight="1">
      <c r="A62" s="196" t="s">
        <v>21116</v>
      </c>
      <c r="B62" s="196" t="s">
        <v>21117</v>
      </c>
      <c r="C62" s="196" t="str">
        <f>VLOOKUP(A62,'import Uşak'!A:P,3,0)</f>
        <v>DOĞRU</v>
      </c>
      <c r="D62" s="196" t="s">
        <v>1378</v>
      </c>
      <c r="E62" s="196">
        <f>VLOOKUP(A62,'import Uşak'!A:P,5,0)</f>
        <v>307</v>
      </c>
      <c r="F62" s="196">
        <f>VLOOKUP(A62,'import Uşak'!A:P,6,0)</f>
        <v>4</v>
      </c>
      <c r="G62" s="196">
        <f>VLOOKUP(A62,'import Uşak'!A:P,7,0)</f>
        <v>0</v>
      </c>
      <c r="H62" s="196">
        <f>VLOOKUP(A62,'import Uşak'!A:P,8,0)</f>
        <v>13</v>
      </c>
      <c r="I62" s="196">
        <f>VLOOKUP(A62,'import Uşak'!A:P,9,0)</f>
        <v>13</v>
      </c>
      <c r="J62" s="205">
        <f>VLOOKUP(A62,'import Uşak'!A:P,10,0)</f>
        <v>0</v>
      </c>
      <c r="K62" s="196" t="s">
        <v>21911</v>
      </c>
      <c r="L62" s="196">
        <v>5.414145534E9</v>
      </c>
      <c r="M62" s="196" t="s">
        <v>1350</v>
      </c>
      <c r="N62" s="196" t="s">
        <v>21890</v>
      </c>
      <c r="O62" s="196" t="s">
        <v>21120</v>
      </c>
      <c r="P62" s="230" t="str">
        <f>VLOOKUP(A62,'import Uşak'!A:P,16,0)</f>
        <v>Geleneksel</v>
      </c>
      <c r="Q62" s="1" t="b">
        <v>0</v>
      </c>
      <c r="R62" s="1" t="s">
        <v>29</v>
      </c>
      <c r="S62" s="1" t="s">
        <v>610</v>
      </c>
      <c r="T62" s="1" t="s">
        <v>20855</v>
      </c>
      <c r="U62" s="1"/>
      <c r="V62" s="208">
        <v>44506.0</v>
      </c>
      <c r="W62" s="208">
        <v>44509.0</v>
      </c>
      <c r="X62" s="1"/>
      <c r="Y62" s="1" t="s">
        <v>1353</v>
      </c>
      <c r="Z62" s="208">
        <v>44461.0</v>
      </c>
      <c r="AA62" s="1" t="s">
        <v>1353</v>
      </c>
      <c r="AB62" s="208">
        <v>44506.0</v>
      </c>
      <c r="AC62" s="1"/>
      <c r="AD62" s="208"/>
      <c r="AE62" s="1"/>
      <c r="AF62" s="208"/>
      <c r="AG62" s="1"/>
      <c r="AH62" s="208"/>
      <c r="AI62" s="1" t="s">
        <v>416</v>
      </c>
      <c r="AJ62" s="1" t="s">
        <v>610</v>
      </c>
      <c r="AK62" s="1"/>
      <c r="AL62" s="1"/>
      <c r="AM62" s="1"/>
    </row>
    <row r="63" ht="15.75" customHeight="1">
      <c r="A63" s="196" t="s">
        <v>22313</v>
      </c>
      <c r="B63" s="196" t="s">
        <v>22314</v>
      </c>
      <c r="C63" s="196" t="str">
        <f>VLOOKUP(A63,'import Uşak'!A:P,3,0)</f>
        <v>DOĞRU</v>
      </c>
      <c r="D63" s="196" t="s">
        <v>1356</v>
      </c>
      <c r="E63" s="196">
        <f>VLOOKUP(A63,'import Uşak'!A:P,5,0)</f>
        <v>45</v>
      </c>
      <c r="F63" s="196" t="str">
        <f>VLOOKUP(A63,'import Uşak'!A:P,6,0)</f>
        <v/>
      </c>
      <c r="G63" s="196">
        <f>VLOOKUP(A63,'import Uşak'!A:P,7,0)</f>
        <v>0</v>
      </c>
      <c r="H63" s="196">
        <f>VLOOKUP(A63,'import Uşak'!A:P,8,0)</f>
        <v>4</v>
      </c>
      <c r="I63" s="196">
        <f>VLOOKUP(A63,'import Uşak'!A:P,9,0)</f>
        <v>4</v>
      </c>
      <c r="J63" s="205">
        <f>VLOOKUP(A63,'import Uşak'!A:P,10,0)</f>
        <v>0</v>
      </c>
      <c r="K63" s="196" t="s">
        <v>22315</v>
      </c>
      <c r="L63" s="196">
        <v>5.458837682E9</v>
      </c>
      <c r="M63" s="196" t="s">
        <v>1350</v>
      </c>
      <c r="N63" s="196" t="s">
        <v>11243</v>
      </c>
      <c r="O63" s="196" t="s">
        <v>22316</v>
      </c>
      <c r="P63" s="230" t="str">
        <f>VLOOKUP(A63,'import Uşak'!A:P,16,0)</f>
        <v>Geleneksel</v>
      </c>
      <c r="Q63" s="1" t="b">
        <v>1</v>
      </c>
      <c r="R63" s="1"/>
      <c r="S63" s="1"/>
      <c r="T63" s="210"/>
      <c r="U63" s="1" t="s">
        <v>22368</v>
      </c>
      <c r="V63" s="208"/>
      <c r="W63" s="208"/>
      <c r="X63" s="1"/>
      <c r="Y63" s="1" t="b">
        <v>1</v>
      </c>
      <c r="Z63" s="208"/>
      <c r="AA63" s="1" t="s">
        <v>1475</v>
      </c>
      <c r="AB63" s="208"/>
      <c r="AC63" s="1" t="s">
        <v>1353</v>
      </c>
      <c r="AD63" s="208">
        <v>44349.0</v>
      </c>
      <c r="AE63" s="1" t="s">
        <v>43</v>
      </c>
      <c r="AF63" s="208">
        <v>44466.0</v>
      </c>
      <c r="AG63" s="1"/>
      <c r="AH63" s="208"/>
      <c r="AI63" s="1"/>
      <c r="AJ63" s="1" t="s">
        <v>128</v>
      </c>
      <c r="AK63" s="1"/>
      <c r="AL63" s="1" t="s">
        <v>610</v>
      </c>
      <c r="AM63" s="1"/>
    </row>
    <row r="64" ht="15.75" customHeight="1">
      <c r="A64" s="196" t="s">
        <v>21376</v>
      </c>
      <c r="B64" s="196" t="s">
        <v>21377</v>
      </c>
      <c r="C64" s="196" t="str">
        <f>VLOOKUP(A64,'import Uşak'!A:P,3,0)</f>
        <v>DOĞRU</v>
      </c>
      <c r="D64" s="196" t="s">
        <v>1507</v>
      </c>
      <c r="E64" s="196">
        <f>VLOOKUP(A64,'import Uşak'!A:P,5,0)</f>
        <v>199</v>
      </c>
      <c r="F64" s="196">
        <f>VLOOKUP(A64,'import Uşak'!A:P,6,0)</f>
        <v>52</v>
      </c>
      <c r="G64" s="196">
        <f>VLOOKUP(A64,'import Uşak'!A:P,7,0)</f>
        <v>17</v>
      </c>
      <c r="H64" s="196">
        <f>VLOOKUP(A64,'import Uşak'!A:P,8,0)</f>
        <v>28</v>
      </c>
      <c r="I64" s="196">
        <f>VLOOKUP(A64,'import Uşak'!A:P,9,0)</f>
        <v>45</v>
      </c>
      <c r="J64" s="205">
        <f>VLOOKUP(A64,'import Uşak'!A:P,10,0)</f>
        <v>0.38</v>
      </c>
      <c r="K64" s="196" t="s">
        <v>22155</v>
      </c>
      <c r="L64" s="196">
        <v>2.762230064E9</v>
      </c>
      <c r="M64" s="196" t="s">
        <v>1350</v>
      </c>
      <c r="N64" s="196" t="s">
        <v>11243</v>
      </c>
      <c r="O64" s="196" t="s">
        <v>21379</v>
      </c>
      <c r="P64" s="230" t="str">
        <f>VLOOKUP(A64,'import Uşak'!A:P,16,0)</f>
        <v>Geleneksel</v>
      </c>
      <c r="Q64" s="1" t="b">
        <v>0</v>
      </c>
      <c r="R64" s="1" t="s">
        <v>38</v>
      </c>
      <c r="S64" s="1" t="s">
        <v>610</v>
      </c>
      <c r="T64" s="1" t="s">
        <v>20855</v>
      </c>
      <c r="U64" s="1" t="s">
        <v>22369</v>
      </c>
      <c r="V64" s="208">
        <v>44627.0</v>
      </c>
      <c r="W64" s="208">
        <v>44628.0</v>
      </c>
      <c r="X64" s="1"/>
      <c r="Y64" s="1" t="b">
        <v>1</v>
      </c>
      <c r="Z64" s="208">
        <v>44627.0</v>
      </c>
      <c r="AA64" s="1"/>
      <c r="AB64" s="208"/>
      <c r="AC64" s="1"/>
      <c r="AD64" s="208"/>
      <c r="AE64" s="1"/>
      <c r="AF64" s="208"/>
      <c r="AG64" s="1"/>
      <c r="AH64" s="208"/>
      <c r="AI64" s="1" t="s">
        <v>610</v>
      </c>
      <c r="AJ64" s="1"/>
      <c r="AK64" s="1"/>
      <c r="AL64" s="1"/>
      <c r="AM64" s="1"/>
    </row>
    <row r="65" ht="15.75" customHeight="1">
      <c r="A65" s="196" t="s">
        <v>22037</v>
      </c>
      <c r="B65" s="196" t="s">
        <v>22038</v>
      </c>
      <c r="C65" s="196" t="str">
        <f>VLOOKUP(A65,'import Uşak'!A:P,3,0)</f>
        <v>DOĞRU</v>
      </c>
      <c r="D65" s="196" t="s">
        <v>1378</v>
      </c>
      <c r="E65" s="196">
        <f>VLOOKUP(A65,'import Uşak'!A:P,5,0)</f>
        <v>28</v>
      </c>
      <c r="F65" s="196">
        <f>VLOOKUP(A65,'import Uşak'!A:P,6,0)</f>
        <v>1</v>
      </c>
      <c r="G65" s="196">
        <f>VLOOKUP(A65,'import Uşak'!A:P,7,0)</f>
        <v>0</v>
      </c>
      <c r="H65" s="196">
        <f>VLOOKUP(A65,'import Uşak'!A:P,8,0)</f>
        <v>5</v>
      </c>
      <c r="I65" s="196">
        <f>VLOOKUP(A65,'import Uşak'!A:P,9,0)</f>
        <v>5</v>
      </c>
      <c r="J65" s="205">
        <f>VLOOKUP(A65,'import Uşak'!A:P,10,0)</f>
        <v>0</v>
      </c>
      <c r="K65" s="196" t="s">
        <v>22039</v>
      </c>
      <c r="L65" s="196">
        <v>5.35745827E9</v>
      </c>
      <c r="M65" s="196" t="s">
        <v>21995</v>
      </c>
      <c r="N65" s="196" t="s">
        <v>2128</v>
      </c>
      <c r="O65" s="196" t="s">
        <v>22040</v>
      </c>
      <c r="P65" s="230" t="str">
        <f>VLOOKUP(A65,'import Uşak'!A:P,16,0)</f>
        <v>Geleneksel</v>
      </c>
      <c r="Q65" s="1" t="b">
        <v>0</v>
      </c>
      <c r="R65" s="1"/>
      <c r="S65" s="1"/>
      <c r="T65" s="1"/>
      <c r="U65" s="1"/>
      <c r="V65" s="208"/>
      <c r="W65" s="208"/>
      <c r="X65" s="1"/>
      <c r="Y65" s="1" t="b">
        <v>0</v>
      </c>
      <c r="Z65" s="208"/>
      <c r="AA65" s="1"/>
      <c r="AB65" s="208"/>
      <c r="AC65" s="1"/>
      <c r="AD65" s="208"/>
      <c r="AE65" s="1"/>
      <c r="AF65" s="208"/>
      <c r="AG65" s="1"/>
      <c r="AH65" s="208"/>
      <c r="AI65" s="1"/>
      <c r="AJ65" s="1"/>
      <c r="AK65" s="1"/>
      <c r="AL65" s="1"/>
      <c r="AM65" s="1"/>
    </row>
    <row r="66" ht="15.75" customHeight="1">
      <c r="A66" s="196" t="s">
        <v>21260</v>
      </c>
      <c r="B66" s="196" t="s">
        <v>21261</v>
      </c>
      <c r="C66" s="196" t="str">
        <f>VLOOKUP(A66,'import Uşak'!A:P,3,0)</f>
        <v>DOĞRU</v>
      </c>
      <c r="D66" s="196" t="s">
        <v>1688</v>
      </c>
      <c r="E66" s="196">
        <f>VLOOKUP(A66,'import Uşak'!A:P,5,0)</f>
        <v>405</v>
      </c>
      <c r="F66" s="196">
        <f>VLOOKUP(A66,'import Uşak'!A:P,6,0)</f>
        <v>48</v>
      </c>
      <c r="G66" s="196">
        <f>VLOOKUP(A66,'import Uşak'!A:P,7,0)</f>
        <v>1</v>
      </c>
      <c r="H66" s="196">
        <f>VLOOKUP(A66,'import Uşak'!A:P,8,0)</f>
        <v>63</v>
      </c>
      <c r="I66" s="196">
        <f>VLOOKUP(A66,'import Uşak'!A:P,9,0)</f>
        <v>64</v>
      </c>
      <c r="J66" s="205">
        <f>VLOOKUP(A66,'import Uşak'!A:P,10,0)</f>
        <v>0.02</v>
      </c>
      <c r="K66" s="196" t="s">
        <v>22071</v>
      </c>
      <c r="L66" s="196">
        <v>5.53931879E9</v>
      </c>
      <c r="M66" s="196" t="s">
        <v>1350</v>
      </c>
      <c r="N66" s="196" t="s">
        <v>21779</v>
      </c>
      <c r="O66" s="196" t="s">
        <v>21263</v>
      </c>
      <c r="P66" s="230" t="str">
        <f>VLOOKUP(A66,'import Uşak'!A:P,16,0)</f>
        <v>Geleneksel</v>
      </c>
      <c r="Q66" s="1" t="b">
        <v>0</v>
      </c>
      <c r="R66" s="1" t="s">
        <v>38</v>
      </c>
      <c r="S66" s="1" t="s">
        <v>167</v>
      </c>
      <c r="T66" s="1" t="s">
        <v>20855</v>
      </c>
      <c r="U66" s="1" t="s">
        <v>22370</v>
      </c>
      <c r="V66" s="208">
        <v>44634.0</v>
      </c>
      <c r="W66" s="208">
        <v>44635.0</v>
      </c>
      <c r="X66" s="1"/>
      <c r="Y66" s="1" t="b">
        <v>1</v>
      </c>
      <c r="Z66" s="208">
        <v>44571.0</v>
      </c>
      <c r="AA66" s="1" t="s">
        <v>1353</v>
      </c>
      <c r="AB66" s="208">
        <v>44578.0</v>
      </c>
      <c r="AC66" s="1" t="s">
        <v>1353</v>
      </c>
      <c r="AD66" s="208">
        <v>44634.0</v>
      </c>
      <c r="AE66" s="1" t="s">
        <v>43</v>
      </c>
      <c r="AF66" s="208">
        <v>44655.0</v>
      </c>
      <c r="AG66" s="1"/>
      <c r="AH66" s="208"/>
      <c r="AI66" s="1" t="s">
        <v>149</v>
      </c>
      <c r="AJ66" s="1" t="s">
        <v>149</v>
      </c>
      <c r="AK66" s="1" t="s">
        <v>167</v>
      </c>
      <c r="AL66" s="1" t="s">
        <v>404</v>
      </c>
      <c r="AM66" s="1"/>
    </row>
    <row r="67" ht="15.75" customHeight="1">
      <c r="A67" s="196" t="s">
        <v>22232</v>
      </c>
      <c r="B67" s="196" t="s">
        <v>22233</v>
      </c>
      <c r="C67" s="196" t="str">
        <f>VLOOKUP(A67,'import Uşak'!A:P,3,0)</f>
        <v>DOĞRU</v>
      </c>
      <c r="D67" s="196" t="s">
        <v>1356</v>
      </c>
      <c r="E67" s="196">
        <f>VLOOKUP(A67,'import Uşak'!A:P,5,0)</f>
        <v>167</v>
      </c>
      <c r="F67" s="196">
        <f>VLOOKUP(A67,'import Uşak'!A:P,6,0)</f>
        <v>10</v>
      </c>
      <c r="G67" s="196">
        <f>VLOOKUP(A67,'import Uşak'!A:P,7,0)</f>
        <v>0</v>
      </c>
      <c r="H67" s="196">
        <f>VLOOKUP(A67,'import Uşak'!A:P,8,0)</f>
        <v>7</v>
      </c>
      <c r="I67" s="196">
        <f>VLOOKUP(A67,'import Uşak'!A:P,9,0)</f>
        <v>7</v>
      </c>
      <c r="J67" s="205">
        <f>VLOOKUP(A67,'import Uşak'!A:P,10,0)</f>
        <v>0</v>
      </c>
      <c r="K67" s="196" t="s">
        <v>22234</v>
      </c>
      <c r="L67" s="196">
        <v>5.456013244E9</v>
      </c>
      <c r="M67" s="196" t="s">
        <v>1350</v>
      </c>
      <c r="N67" s="196" t="s">
        <v>21818</v>
      </c>
      <c r="O67" s="196" t="s">
        <v>22235</v>
      </c>
      <c r="P67" s="230" t="str">
        <f>VLOOKUP(A67,'import Uşak'!A:P,16,0)</f>
        <v>Geleneksel</v>
      </c>
      <c r="Q67" s="1" t="b">
        <v>1</v>
      </c>
      <c r="R67" s="1"/>
      <c r="S67" s="1"/>
      <c r="T67" s="1"/>
      <c r="V67" s="208"/>
      <c r="W67" s="208"/>
      <c r="X67" s="1"/>
      <c r="Y67" s="1" t="b">
        <v>1</v>
      </c>
      <c r="Z67" s="208"/>
      <c r="AA67" s="1"/>
      <c r="AB67" s="208"/>
      <c r="AC67" s="1"/>
      <c r="AD67" s="208"/>
      <c r="AE67" s="1"/>
      <c r="AF67" s="208"/>
      <c r="AG67" s="1"/>
      <c r="AH67" s="208"/>
      <c r="AI67" s="1"/>
      <c r="AJ67" s="1"/>
      <c r="AK67" s="1"/>
      <c r="AL67" s="1"/>
      <c r="AM67" s="1"/>
    </row>
    <row r="68" ht="15.75" customHeight="1">
      <c r="A68" s="211" t="s">
        <v>21459</v>
      </c>
      <c r="B68" s="211" t="s">
        <v>21460</v>
      </c>
      <c r="C68" s="196" t="str">
        <f>VLOOKUP(A68,'import Uşak'!A:P,3,0)</f>
        <v>DOĞRU</v>
      </c>
      <c r="D68" s="211" t="s">
        <v>1493</v>
      </c>
      <c r="E68" s="196">
        <f>VLOOKUP(A68,'import Uşak'!A:P,5,0)</f>
        <v>232</v>
      </c>
      <c r="F68" s="196">
        <f>VLOOKUP(A68,'import Uşak'!A:P,6,0)</f>
        <v>97</v>
      </c>
      <c r="G68" s="196">
        <f>VLOOKUP(A68,'import Uşak'!A:P,7,0)</f>
        <v>0</v>
      </c>
      <c r="H68" s="196">
        <f>VLOOKUP(A68,'import Uşak'!A:P,8,0)</f>
        <v>14</v>
      </c>
      <c r="I68" s="196">
        <f>VLOOKUP(A68,'import Uşak'!A:P,9,0)</f>
        <v>14</v>
      </c>
      <c r="J68" s="205">
        <f>VLOOKUP(A68,'import Uşak'!A:P,10,0)</f>
        <v>0</v>
      </c>
      <c r="K68" s="211" t="s">
        <v>22176</v>
      </c>
      <c r="L68" s="211">
        <v>2.76222223E9</v>
      </c>
      <c r="M68" s="211" t="s">
        <v>1350</v>
      </c>
      <c r="N68" s="211" t="s">
        <v>11243</v>
      </c>
      <c r="O68" s="211" t="s">
        <v>21462</v>
      </c>
      <c r="P68" s="230" t="str">
        <f>VLOOKUP(A68,'import Uşak'!A:P,16,0)</f>
        <v>Geleneksel</v>
      </c>
      <c r="Q68" s="1" t="b">
        <v>0</v>
      </c>
      <c r="R68" s="1" t="s">
        <v>38</v>
      </c>
      <c r="S68" s="1" t="s">
        <v>610</v>
      </c>
      <c r="T68" s="1" t="s">
        <v>20855</v>
      </c>
      <c r="U68" s="1" t="s">
        <v>22371</v>
      </c>
      <c r="V68" s="208">
        <v>44676.0</v>
      </c>
      <c r="W68" s="208">
        <v>44677.0</v>
      </c>
      <c r="X68" s="1"/>
      <c r="Y68" s="1" t="s">
        <v>1353</v>
      </c>
      <c r="Z68" s="208">
        <v>44676.0</v>
      </c>
      <c r="AA68" s="1"/>
      <c r="AB68" s="208"/>
      <c r="AC68" s="1"/>
      <c r="AD68" s="208"/>
      <c r="AE68" s="1"/>
      <c r="AF68" s="208"/>
      <c r="AG68" s="1"/>
      <c r="AH68" s="208"/>
      <c r="AI68" s="1" t="s">
        <v>610</v>
      </c>
      <c r="AJ68" s="1"/>
      <c r="AK68" s="1"/>
      <c r="AL68" s="1"/>
      <c r="AM68" s="1"/>
    </row>
    <row r="69" ht="15.75" customHeight="1">
      <c r="A69" s="211" t="s">
        <v>22205</v>
      </c>
      <c r="B69" s="211" t="s">
        <v>22206</v>
      </c>
      <c r="C69" s="196" t="str">
        <f>VLOOKUP(A69,'import Uşak'!A:P,3,0)</f>
        <v>DOĞRU</v>
      </c>
      <c r="D69" s="211" t="s">
        <v>1493</v>
      </c>
      <c r="E69" s="196">
        <f>VLOOKUP(A69,'import Uşak'!A:P,5,0)</f>
        <v>1</v>
      </c>
      <c r="F69" s="196">
        <f>VLOOKUP(A69,'import Uşak'!A:P,6,0)</f>
        <v>1</v>
      </c>
      <c r="G69" s="196">
        <f>VLOOKUP(A69,'import Uşak'!A:P,7,0)</f>
        <v>0</v>
      </c>
      <c r="H69" s="196">
        <f>VLOOKUP(A69,'import Uşak'!A:P,8,0)</f>
        <v>7</v>
      </c>
      <c r="I69" s="196">
        <f>VLOOKUP(A69,'import Uşak'!A:P,9,0)</f>
        <v>7</v>
      </c>
      <c r="J69" s="205">
        <f>VLOOKUP(A69,'import Uşak'!A:P,10,0)</f>
        <v>0</v>
      </c>
      <c r="K69" s="211" t="s">
        <v>22207</v>
      </c>
      <c r="L69" s="211">
        <v>5.524057443E9</v>
      </c>
      <c r="M69" s="211" t="s">
        <v>1350</v>
      </c>
      <c r="N69" s="211" t="s">
        <v>21767</v>
      </c>
      <c r="O69" s="211" t="s">
        <v>22208</v>
      </c>
      <c r="P69" s="230" t="str">
        <f>VLOOKUP(A69,'import Uşak'!A:P,16,0)</f>
        <v>Geleneksel</v>
      </c>
      <c r="Q69" s="1" t="b">
        <v>0</v>
      </c>
      <c r="R69" s="1"/>
      <c r="S69" s="1"/>
      <c r="T69" s="1"/>
      <c r="U69" s="1" t="s">
        <v>22372</v>
      </c>
      <c r="V69" s="208"/>
      <c r="W69" s="208"/>
      <c r="X69" s="1"/>
      <c r="Y69" s="1" t="s">
        <v>1353</v>
      </c>
      <c r="Z69" s="208">
        <v>44676.0</v>
      </c>
      <c r="AA69" s="1"/>
      <c r="AB69" s="208"/>
      <c r="AC69" s="1"/>
      <c r="AD69" s="208"/>
      <c r="AE69" s="1"/>
      <c r="AF69" s="208"/>
      <c r="AG69" s="1"/>
      <c r="AH69" s="208"/>
      <c r="AI69" s="1" t="s">
        <v>610</v>
      </c>
      <c r="AJ69" s="1"/>
      <c r="AK69" s="1"/>
      <c r="AL69" s="1"/>
      <c r="AM69" s="1"/>
    </row>
    <row r="70" ht="15.75" customHeight="1">
      <c r="A70" s="196" t="s">
        <v>22094</v>
      </c>
      <c r="B70" s="196" t="s">
        <v>22095</v>
      </c>
      <c r="C70" s="196" t="str">
        <f>VLOOKUP(A70,'import Uşak'!A:P,3,0)</f>
        <v>DOĞRU</v>
      </c>
      <c r="D70" s="196" t="s">
        <v>1493</v>
      </c>
      <c r="E70" s="196">
        <f>VLOOKUP(A70,'import Uşak'!A:P,5,0)</f>
        <v>6</v>
      </c>
      <c r="F70" s="196" t="str">
        <f>VLOOKUP(A70,'import Uşak'!A:P,6,0)</f>
        <v/>
      </c>
      <c r="G70" s="196">
        <f>VLOOKUP(A70,'import Uşak'!A:P,7,0)</f>
        <v>0</v>
      </c>
      <c r="H70" s="196">
        <f>VLOOKUP(A70,'import Uşak'!A:P,8,0)</f>
        <v>21</v>
      </c>
      <c r="I70" s="196">
        <f>VLOOKUP(A70,'import Uşak'!A:P,9,0)</f>
        <v>21</v>
      </c>
      <c r="J70" s="205">
        <f>VLOOKUP(A70,'import Uşak'!A:P,10,0)</f>
        <v>0</v>
      </c>
      <c r="K70" s="196" t="s">
        <v>22096</v>
      </c>
      <c r="L70" s="196">
        <v>5.444533526E9</v>
      </c>
      <c r="M70" s="196" t="s">
        <v>1350</v>
      </c>
      <c r="N70" s="196" t="s">
        <v>21902</v>
      </c>
      <c r="O70" s="196" t="s">
        <v>22097</v>
      </c>
      <c r="P70" s="230" t="str">
        <f>VLOOKUP(A70,'import Uşak'!A:P,16,0)</f>
        <v>Geleneksel</v>
      </c>
      <c r="Q70" s="1" t="b">
        <v>0</v>
      </c>
      <c r="R70" s="1"/>
      <c r="S70" s="1"/>
      <c r="T70" s="210"/>
      <c r="U70" s="1" t="s">
        <v>22373</v>
      </c>
      <c r="V70" s="208"/>
      <c r="W70" s="208"/>
      <c r="X70" s="1"/>
      <c r="Y70" s="1"/>
      <c r="Z70" s="208">
        <v>44627.0</v>
      </c>
      <c r="AA70" s="1" t="s">
        <v>1353</v>
      </c>
      <c r="AB70" s="208">
        <v>44669.0</v>
      </c>
      <c r="AC70" s="1"/>
      <c r="AD70" s="208"/>
      <c r="AE70" s="1"/>
      <c r="AF70" s="208"/>
      <c r="AG70" s="1"/>
      <c r="AH70" s="208"/>
      <c r="AI70" s="1" t="s">
        <v>610</v>
      </c>
      <c r="AJ70" s="1" t="s">
        <v>167</v>
      </c>
      <c r="AK70" s="1"/>
      <c r="AL70" s="1"/>
      <c r="AM70" s="1"/>
    </row>
    <row r="71" ht="15.75" customHeight="1">
      <c r="A71" s="211" t="s">
        <v>21437</v>
      </c>
      <c r="B71" s="211" t="s">
        <v>21438</v>
      </c>
      <c r="C71" s="196" t="str">
        <f>VLOOKUP(A71,'import Uşak'!A:P,3,0)</f>
        <v>DOĞRU</v>
      </c>
      <c r="D71" s="211" t="s">
        <v>1356</v>
      </c>
      <c r="E71" s="196">
        <f>VLOOKUP(A71,'import Uşak'!A:P,5,0)</f>
        <v>28</v>
      </c>
      <c r="F71" s="196">
        <f>VLOOKUP(A71,'import Uşak'!A:P,6,0)</f>
        <v>20</v>
      </c>
      <c r="G71" s="196">
        <f>VLOOKUP(A71,'import Uşak'!A:P,7,0)</f>
        <v>0</v>
      </c>
      <c r="H71" s="196">
        <f>VLOOKUP(A71,'import Uşak'!A:P,8,0)</f>
        <v>9</v>
      </c>
      <c r="I71" s="196">
        <f>VLOOKUP(A71,'import Uşak'!A:P,9,0)</f>
        <v>9</v>
      </c>
      <c r="J71" s="205">
        <f>VLOOKUP(A71,'import Uşak'!A:P,10,0)</f>
        <v>0</v>
      </c>
      <c r="K71" s="211" t="s">
        <v>22048</v>
      </c>
      <c r="L71" s="211">
        <v>5.342688001E9</v>
      </c>
      <c r="M71" s="211" t="s">
        <v>1350</v>
      </c>
      <c r="N71" s="211" t="s">
        <v>21767</v>
      </c>
      <c r="O71" s="211" t="s">
        <v>21302</v>
      </c>
      <c r="P71" s="230" t="str">
        <f>VLOOKUP(A71,'import Uşak'!A:P,16,0)</f>
        <v>Geleneksel</v>
      </c>
      <c r="Q71" s="1" t="b">
        <v>0</v>
      </c>
      <c r="R71" s="1" t="s">
        <v>33</v>
      </c>
      <c r="S71" s="1" t="s">
        <v>100</v>
      </c>
      <c r="T71" s="1" t="s">
        <v>20855</v>
      </c>
      <c r="U71" s="1"/>
      <c r="V71" s="208">
        <v>44669.0</v>
      </c>
      <c r="W71" s="208">
        <v>44670.0</v>
      </c>
      <c r="X71" s="1"/>
      <c r="Y71" s="1" t="s">
        <v>1353</v>
      </c>
      <c r="Z71" s="208">
        <v>44669.0</v>
      </c>
      <c r="AA71" s="1"/>
      <c r="AB71" s="208"/>
      <c r="AC71" s="1"/>
      <c r="AD71" s="208"/>
      <c r="AE71" s="1"/>
      <c r="AF71" s="208"/>
      <c r="AG71" s="1"/>
      <c r="AH71" s="208"/>
      <c r="AI71" s="1" t="s">
        <v>100</v>
      </c>
      <c r="AJ71" s="1"/>
      <c r="AK71" s="1"/>
      <c r="AL71" s="1"/>
      <c r="AM71" s="1"/>
    </row>
    <row r="72" ht="15.75" customHeight="1">
      <c r="A72" s="211" t="s">
        <v>21447</v>
      </c>
      <c r="B72" s="211" t="s">
        <v>21448</v>
      </c>
      <c r="C72" s="196" t="str">
        <f>VLOOKUP(A72,'import Uşak'!A:P,3,0)</f>
        <v>DOĞRU</v>
      </c>
      <c r="D72" s="211" t="s">
        <v>1493</v>
      </c>
      <c r="E72" s="196">
        <f>VLOOKUP(A72,'import Uşak'!A:P,5,0)</f>
        <v>162</v>
      </c>
      <c r="F72" s="196">
        <f>VLOOKUP(A72,'import Uşak'!A:P,6,0)</f>
        <v>119</v>
      </c>
      <c r="G72" s="196">
        <f>VLOOKUP(A72,'import Uşak'!A:P,7,0)</f>
        <v>0</v>
      </c>
      <c r="H72" s="196">
        <f>VLOOKUP(A72,'import Uşak'!A:P,8,0)</f>
        <v>24</v>
      </c>
      <c r="I72" s="196">
        <f>VLOOKUP(A72,'import Uşak'!A:P,9,0)</f>
        <v>24</v>
      </c>
      <c r="J72" s="205">
        <f>VLOOKUP(A72,'import Uşak'!A:P,10,0)</f>
        <v>0</v>
      </c>
      <c r="K72" s="211" t="s">
        <v>22169</v>
      </c>
      <c r="L72" s="211">
        <v>5.441641164E9</v>
      </c>
      <c r="M72" s="211" t="s">
        <v>1350</v>
      </c>
      <c r="N72" s="211" t="s">
        <v>11243</v>
      </c>
      <c r="O72" s="211" t="s">
        <v>21188</v>
      </c>
      <c r="P72" s="230" t="str">
        <f>VLOOKUP(A72,'import Uşak'!A:P,16,0)</f>
        <v>Geleneksel</v>
      </c>
      <c r="Q72" s="1" t="b">
        <v>0</v>
      </c>
      <c r="R72" s="1" t="s">
        <v>29</v>
      </c>
      <c r="S72" s="1" t="s">
        <v>167</v>
      </c>
      <c r="T72" s="207" t="s">
        <v>20855</v>
      </c>
      <c r="U72" s="1" t="s">
        <v>22374</v>
      </c>
      <c r="V72" s="208">
        <v>44669.0</v>
      </c>
      <c r="W72" s="208">
        <v>44670.0</v>
      </c>
      <c r="X72" s="1"/>
      <c r="Y72" s="1" t="s">
        <v>1353</v>
      </c>
      <c r="Z72" s="208">
        <v>44669.0</v>
      </c>
      <c r="AA72" s="1"/>
      <c r="AB72" s="208"/>
      <c r="AC72" s="1"/>
      <c r="AD72" s="208"/>
      <c r="AE72" s="1"/>
      <c r="AF72" s="208"/>
      <c r="AG72" s="1"/>
      <c r="AH72" s="208"/>
      <c r="AI72" s="1" t="s">
        <v>167</v>
      </c>
      <c r="AJ72" s="1"/>
      <c r="AK72" s="1"/>
      <c r="AL72" s="1"/>
      <c r="AM72" s="1"/>
    </row>
    <row r="73" ht="15.75" customHeight="1">
      <c r="A73" s="196" t="s">
        <v>22011</v>
      </c>
      <c r="B73" s="196" t="s">
        <v>22012</v>
      </c>
      <c r="C73" s="196" t="str">
        <f>VLOOKUP(A73,'import Uşak'!A:P,3,0)</f>
        <v>YANLIŞ</v>
      </c>
      <c r="D73" s="196" t="s">
        <v>1378</v>
      </c>
      <c r="E73" s="196">
        <f>VLOOKUP(A73,'import Uşak'!A:P,5,0)</f>
        <v>8</v>
      </c>
      <c r="F73" s="196" t="str">
        <f>VLOOKUP(A73,'import Uşak'!A:P,6,0)</f>
        <v/>
      </c>
      <c r="G73" s="196">
        <f>VLOOKUP(A73,'import Uşak'!A:P,7,0)</f>
        <v>0</v>
      </c>
      <c r="H73" s="196">
        <f>VLOOKUP(A73,'import Uşak'!A:P,8,0)</f>
        <v>46</v>
      </c>
      <c r="I73" s="196">
        <f>VLOOKUP(A73,'import Uşak'!A:P,9,0)</f>
        <v>46</v>
      </c>
      <c r="J73" s="205">
        <f>VLOOKUP(A73,'import Uşak'!A:P,10,0)</f>
        <v>0</v>
      </c>
      <c r="K73" s="196" t="s">
        <v>21847</v>
      </c>
      <c r="L73" s="196">
        <v>5.459679727E9</v>
      </c>
      <c r="M73" s="196" t="s">
        <v>1350</v>
      </c>
      <c r="N73" s="196" t="s">
        <v>12338</v>
      </c>
      <c r="O73" s="196" t="s">
        <v>21848</v>
      </c>
      <c r="P73" s="230" t="str">
        <f>VLOOKUP(A73,'import Uşak'!A:P,16,0)</f>
        <v>Geleneksel</v>
      </c>
      <c r="Q73" s="1" t="b">
        <v>0</v>
      </c>
      <c r="R73" s="1" t="s">
        <v>29</v>
      </c>
      <c r="S73" s="1"/>
      <c r="T73" s="1"/>
      <c r="U73" s="1" t="s">
        <v>22338</v>
      </c>
      <c r="V73" s="208"/>
      <c r="W73" s="208"/>
      <c r="X73" s="1"/>
      <c r="Y73" s="1" t="b">
        <v>1</v>
      </c>
      <c r="Z73" s="208"/>
      <c r="AA73" s="1"/>
      <c r="AB73" s="208"/>
      <c r="AC73" s="1"/>
      <c r="AD73" s="208"/>
      <c r="AE73" s="1"/>
      <c r="AF73" s="208"/>
      <c r="AG73" s="1"/>
      <c r="AH73" s="208"/>
      <c r="AI73" s="1"/>
      <c r="AJ73" s="1"/>
      <c r="AK73" s="1"/>
      <c r="AL73" s="1"/>
      <c r="AM73" s="1"/>
    </row>
    <row r="74" ht="15.75" customHeight="1">
      <c r="A74" s="196" t="s">
        <v>21307</v>
      </c>
      <c r="B74" s="196" t="s">
        <v>21308</v>
      </c>
      <c r="C74" s="196" t="str">
        <f>VLOOKUP(A74,'import Uşak'!A:P,3,0)</f>
        <v>DOĞRU</v>
      </c>
      <c r="D74" s="196" t="s">
        <v>1493</v>
      </c>
      <c r="E74" s="196">
        <f>VLOOKUP(A74,'import Uşak'!A:P,5,0)</f>
        <v>617</v>
      </c>
      <c r="F74" s="196">
        <f>VLOOKUP(A74,'import Uşak'!A:P,6,0)</f>
        <v>61</v>
      </c>
      <c r="G74" s="196">
        <f>VLOOKUP(A74,'import Uşak'!A:P,7,0)</f>
        <v>0</v>
      </c>
      <c r="H74" s="196">
        <f>VLOOKUP(A74,'import Uşak'!A:P,8,0)</f>
        <v>17</v>
      </c>
      <c r="I74" s="196">
        <f>VLOOKUP(A74,'import Uşak'!A:P,9,0)</f>
        <v>17</v>
      </c>
      <c r="J74" s="205">
        <f>VLOOKUP(A74,'import Uşak'!A:P,10,0)</f>
        <v>0</v>
      </c>
      <c r="K74" s="196" t="s">
        <v>22051</v>
      </c>
      <c r="L74" s="196">
        <v>2.762233634E9</v>
      </c>
      <c r="M74" s="196" t="s">
        <v>1350</v>
      </c>
      <c r="N74" s="196" t="s">
        <v>21711</v>
      </c>
      <c r="O74" s="196" t="s">
        <v>21311</v>
      </c>
      <c r="P74" s="230" t="str">
        <f>VLOOKUP(A74,'import Uşak'!A:P,16,0)</f>
        <v>Geleneksel</v>
      </c>
      <c r="Q74" s="1" t="b">
        <v>0</v>
      </c>
      <c r="R74" s="1" t="s">
        <v>38</v>
      </c>
      <c r="S74" s="1" t="s">
        <v>167</v>
      </c>
      <c r="T74" s="207" t="s">
        <v>20855</v>
      </c>
      <c r="U74" s="1" t="s">
        <v>22375</v>
      </c>
      <c r="V74" s="208">
        <v>44592.0</v>
      </c>
      <c r="W74" s="208">
        <v>44593.0</v>
      </c>
      <c r="X74" s="1"/>
      <c r="Y74" s="1"/>
      <c r="Z74" s="208">
        <v>44578.0</v>
      </c>
      <c r="AA74" s="1" t="s">
        <v>1353</v>
      </c>
      <c r="AB74" s="208">
        <v>44592.0</v>
      </c>
      <c r="AC74" s="1"/>
      <c r="AD74" s="208"/>
      <c r="AE74" s="1"/>
      <c r="AF74" s="208"/>
      <c r="AG74" s="1"/>
      <c r="AH74" s="208"/>
      <c r="AI74" s="1" t="s">
        <v>149</v>
      </c>
      <c r="AJ74" s="1" t="s">
        <v>167</v>
      </c>
      <c r="AK74" s="1"/>
      <c r="AL74" s="1"/>
      <c r="AM74" s="1"/>
    </row>
    <row r="75" ht="15.75" customHeight="1">
      <c r="A75" s="196" t="s">
        <v>22274</v>
      </c>
      <c r="B75" s="196" t="s">
        <v>22275</v>
      </c>
      <c r="C75" s="196" t="str">
        <f>VLOOKUP(A75,'import Uşak'!A:P,3,0)</f>
        <v>DOĞRU</v>
      </c>
      <c r="D75" s="196" t="s">
        <v>1385</v>
      </c>
      <c r="E75" s="196">
        <f>VLOOKUP(A75,'import Uşak'!A:P,5,0)</f>
        <v>3</v>
      </c>
      <c r="F75" s="196">
        <f>VLOOKUP(A75,'import Uşak'!A:P,6,0)</f>
        <v>2</v>
      </c>
      <c r="G75" s="196">
        <f>VLOOKUP(A75,'import Uşak'!A:P,7,0)</f>
        <v>0</v>
      </c>
      <c r="H75" s="196">
        <f>VLOOKUP(A75,'import Uşak'!A:P,8,0)</f>
        <v>16</v>
      </c>
      <c r="I75" s="196">
        <f>VLOOKUP(A75,'import Uşak'!A:P,9,0)</f>
        <v>16</v>
      </c>
      <c r="J75" s="205">
        <f>VLOOKUP(A75,'import Uşak'!A:P,10,0)</f>
        <v>0</v>
      </c>
      <c r="K75" s="196" t="s">
        <v>22276</v>
      </c>
      <c r="L75" s="196">
        <v>5.432256564E9</v>
      </c>
      <c r="M75" s="196" t="s">
        <v>1350</v>
      </c>
      <c r="N75" s="196" t="s">
        <v>1667</v>
      </c>
      <c r="O75" s="196" t="s">
        <v>22277</v>
      </c>
      <c r="P75" s="230" t="str">
        <f>VLOOKUP(A75,'import Uşak'!A:P,16,0)</f>
        <v>Geleneksel</v>
      </c>
      <c r="Q75" s="1" t="b">
        <v>0</v>
      </c>
      <c r="R75" s="1" t="s">
        <v>33</v>
      </c>
      <c r="S75" s="1"/>
      <c r="T75" s="1"/>
      <c r="U75" s="1" t="s">
        <v>22376</v>
      </c>
      <c r="V75" s="208"/>
      <c r="W75" s="208"/>
      <c r="X75" s="1"/>
      <c r="Y75" s="1" t="s">
        <v>1353</v>
      </c>
      <c r="Z75" s="208">
        <v>44676.0</v>
      </c>
      <c r="AA75" s="1"/>
      <c r="AB75" s="208"/>
      <c r="AC75" s="1"/>
      <c r="AD75" s="208"/>
      <c r="AE75" s="1"/>
      <c r="AF75" s="208"/>
      <c r="AG75" s="1"/>
      <c r="AH75" s="208"/>
      <c r="AI75" s="1" t="s">
        <v>610</v>
      </c>
      <c r="AJ75" s="1"/>
      <c r="AK75" s="1"/>
      <c r="AL75" s="1"/>
      <c r="AM75" s="1"/>
    </row>
    <row r="76" ht="15.75" customHeight="1">
      <c r="A76" s="196" t="s">
        <v>22269</v>
      </c>
      <c r="B76" s="196" t="s">
        <v>22270</v>
      </c>
      <c r="C76" s="196" t="str">
        <f>VLOOKUP(A76,'import Uşak'!A:P,3,0)</f>
        <v>DOĞRU</v>
      </c>
      <c r="D76" s="196" t="s">
        <v>1443</v>
      </c>
      <c r="E76" s="196" t="str">
        <f>VLOOKUP(A76,'import Uşak'!A:P,5,0)</f>
        <v/>
      </c>
      <c r="F76" s="196" t="str">
        <f>VLOOKUP(A76,'import Uşak'!A:P,6,0)</f>
        <v/>
      </c>
      <c r="G76" s="196">
        <f>VLOOKUP(A76,'import Uşak'!A:P,7,0)</f>
        <v>0</v>
      </c>
      <c r="H76" s="196">
        <f>VLOOKUP(A76,'import Uşak'!A:P,8,0)</f>
        <v>23</v>
      </c>
      <c r="I76" s="196">
        <f>VLOOKUP(A76,'import Uşak'!A:P,9,0)</f>
        <v>23</v>
      </c>
      <c r="J76" s="205">
        <f>VLOOKUP(A76,'import Uşak'!A:P,10,0)</f>
        <v>0</v>
      </c>
      <c r="K76" s="196" t="s">
        <v>22271</v>
      </c>
      <c r="L76" s="196">
        <v>5.443702138E9</v>
      </c>
      <c r="M76" s="196" t="s">
        <v>22105</v>
      </c>
      <c r="N76" s="196" t="s">
        <v>22272</v>
      </c>
      <c r="O76" s="196" t="s">
        <v>22273</v>
      </c>
      <c r="P76" s="230" t="str">
        <f>VLOOKUP(A76,'import Uşak'!A:P,16,0)</f>
        <v>Geleneksel</v>
      </c>
      <c r="Q76" s="1" t="b">
        <v>0</v>
      </c>
      <c r="R76" s="1"/>
      <c r="S76" s="1"/>
      <c r="T76" s="210"/>
      <c r="U76" s="1"/>
      <c r="V76" s="208"/>
      <c r="W76" s="208"/>
      <c r="X76" s="1"/>
      <c r="Y76" s="1" t="b">
        <v>0</v>
      </c>
      <c r="Z76" s="208"/>
      <c r="AA76" s="1"/>
      <c r="AB76" s="208"/>
      <c r="AC76" s="1"/>
      <c r="AD76" s="208"/>
      <c r="AE76" s="1"/>
      <c r="AF76" s="208"/>
      <c r="AG76" s="1"/>
      <c r="AH76" s="208"/>
      <c r="AI76" s="1"/>
      <c r="AJ76" s="1"/>
      <c r="AK76" s="1"/>
      <c r="AL76" s="1"/>
      <c r="AM76" s="1"/>
    </row>
    <row r="77" ht="15.75" customHeight="1">
      <c r="A77" s="196" t="s">
        <v>20934</v>
      </c>
      <c r="B77" s="196" t="s">
        <v>20935</v>
      </c>
      <c r="C77" s="196" t="str">
        <f>VLOOKUP(A77,'import Uşak'!A:P,3,0)</f>
        <v>YANLIŞ</v>
      </c>
      <c r="D77" s="196" t="s">
        <v>1597</v>
      </c>
      <c r="E77" s="196">
        <f>VLOOKUP(A77,'import Uşak'!A:P,5,0)</f>
        <v>12</v>
      </c>
      <c r="F77" s="196" t="str">
        <f>VLOOKUP(A77,'import Uşak'!A:P,6,0)</f>
        <v/>
      </c>
      <c r="G77" s="196">
        <f>VLOOKUP(A77,'import Uşak'!A:P,7,0)</f>
        <v>2</v>
      </c>
      <c r="H77" s="196">
        <f>VLOOKUP(A77,'import Uşak'!A:P,8,0)</f>
        <v>15</v>
      </c>
      <c r="I77" s="196">
        <f>VLOOKUP(A77,'import Uşak'!A:P,9,0)</f>
        <v>17</v>
      </c>
      <c r="J77" s="205">
        <f>VLOOKUP(A77,'import Uşak'!A:P,10,0)</f>
        <v>0.12</v>
      </c>
      <c r="K77" s="196" t="s">
        <v>21766</v>
      </c>
      <c r="L77" s="196">
        <v>5.464543833E9</v>
      </c>
      <c r="M77" s="196" t="s">
        <v>1350</v>
      </c>
      <c r="N77" s="196" t="s">
        <v>22366</v>
      </c>
      <c r="O77" s="196" t="s">
        <v>21768</v>
      </c>
      <c r="P77" s="230" t="str">
        <f>VLOOKUP(A77,'import Uşak'!A:P,16,0)</f>
        <v>Geleneksel</v>
      </c>
      <c r="Q77" s="1" t="b">
        <v>0</v>
      </c>
      <c r="R77" s="1" t="s">
        <v>38</v>
      </c>
      <c r="S77" s="1" t="s">
        <v>984</v>
      </c>
      <c r="T77" s="1" t="s">
        <v>20855</v>
      </c>
      <c r="U77" s="1" t="s">
        <v>22377</v>
      </c>
      <c r="V77" s="208">
        <v>44343.0</v>
      </c>
      <c r="W77" s="208">
        <v>44347.0</v>
      </c>
      <c r="X77" s="1"/>
      <c r="Y77" s="1" t="b">
        <v>1</v>
      </c>
      <c r="Z77" s="208"/>
      <c r="AA77" s="1"/>
      <c r="AB77" s="208"/>
      <c r="AC77" s="1"/>
      <c r="AD77" s="208"/>
      <c r="AE77" s="1"/>
      <c r="AF77" s="208"/>
      <c r="AG77" s="1"/>
      <c r="AH77" s="208"/>
      <c r="AI77" s="1"/>
      <c r="AJ77" s="1"/>
      <c r="AK77" s="1"/>
      <c r="AL77" s="1"/>
      <c r="AM77" s="1"/>
    </row>
    <row r="78" ht="15.75" customHeight="1">
      <c r="A78" s="196" t="s">
        <v>21785</v>
      </c>
      <c r="B78" s="196" t="s">
        <v>21786</v>
      </c>
      <c r="C78" s="196" t="str">
        <f>VLOOKUP(A78,'import Uşak'!A:P,3,0)</f>
        <v>DOĞRU</v>
      </c>
      <c r="D78" s="196" t="s">
        <v>1597</v>
      </c>
      <c r="E78" s="196">
        <f>VLOOKUP(A78,'import Uşak'!A:P,5,0)</f>
        <v>1855</v>
      </c>
      <c r="F78" s="196">
        <f>VLOOKUP(A78,'import Uşak'!A:P,6,0)</f>
        <v>70</v>
      </c>
      <c r="G78" s="196">
        <f>VLOOKUP(A78,'import Uşak'!A:P,7,0)</f>
        <v>0</v>
      </c>
      <c r="H78" s="196">
        <f>VLOOKUP(A78,'import Uşak'!A:P,8,0)</f>
        <v>50</v>
      </c>
      <c r="I78" s="196">
        <f>VLOOKUP(A78,'import Uşak'!A:P,9,0)</f>
        <v>50</v>
      </c>
      <c r="J78" s="205">
        <f>VLOOKUP(A78,'import Uşak'!A:P,10,0)</f>
        <v>0</v>
      </c>
      <c r="K78" s="196" t="s">
        <v>22378</v>
      </c>
      <c r="L78" s="196">
        <v>2.762222434E9</v>
      </c>
      <c r="M78" s="196" t="s">
        <v>1350</v>
      </c>
      <c r="N78" s="196" t="s">
        <v>11243</v>
      </c>
      <c r="O78" s="196" t="s">
        <v>21788</v>
      </c>
      <c r="P78" s="230" t="str">
        <f>VLOOKUP(A78,'import Uşak'!A:P,16,0)</f>
        <v>Geleneksel</v>
      </c>
      <c r="Q78" s="1" t="b">
        <v>1</v>
      </c>
      <c r="R78" s="1"/>
      <c r="S78" s="1"/>
      <c r="T78" s="1"/>
      <c r="V78" s="208"/>
      <c r="W78" s="208"/>
      <c r="X78" s="1"/>
      <c r="Y78" s="1" t="b">
        <v>1</v>
      </c>
      <c r="Z78" s="208"/>
      <c r="AA78" s="1"/>
      <c r="AB78" s="208"/>
      <c r="AC78" s="1"/>
      <c r="AD78" s="208"/>
      <c r="AE78" s="1"/>
      <c r="AF78" s="208"/>
      <c r="AG78" s="1"/>
      <c r="AH78" s="208"/>
      <c r="AI78" s="1"/>
      <c r="AJ78" s="1"/>
      <c r="AK78" s="1"/>
      <c r="AL78" s="1"/>
      <c r="AM78" s="1"/>
    </row>
    <row r="79" ht="15.75" customHeight="1">
      <c r="A79" s="196" t="s">
        <v>21181</v>
      </c>
      <c r="B79" s="196" t="s">
        <v>21182</v>
      </c>
      <c r="C79" s="196" t="str">
        <f>VLOOKUP(A79,'import Uşak'!A:P,3,0)</f>
        <v>DOĞRU</v>
      </c>
      <c r="D79" s="196" t="s">
        <v>1370</v>
      </c>
      <c r="E79" s="196">
        <f>VLOOKUP(A79,'import Uşak'!A:P,5,0)</f>
        <v>462</v>
      </c>
      <c r="F79" s="196">
        <f>VLOOKUP(A79,'import Uşak'!A:P,6,0)</f>
        <v>25</v>
      </c>
      <c r="G79" s="196">
        <f>VLOOKUP(A79,'import Uşak'!A:P,7,0)</f>
        <v>20</v>
      </c>
      <c r="H79" s="196">
        <f>VLOOKUP(A79,'import Uşak'!A:P,8,0)</f>
        <v>18</v>
      </c>
      <c r="I79" s="196">
        <f>VLOOKUP(A79,'import Uşak'!A:P,9,0)</f>
        <v>38</v>
      </c>
      <c r="J79" s="205">
        <f>VLOOKUP(A79,'import Uşak'!A:P,10,0)</f>
        <v>0.53</v>
      </c>
      <c r="K79" s="196" t="s">
        <v>21979</v>
      </c>
      <c r="L79" s="196">
        <v>2.762270764E9</v>
      </c>
      <c r="M79" s="196" t="s">
        <v>1350</v>
      </c>
      <c r="N79" s="196" t="s">
        <v>11243</v>
      </c>
      <c r="O79" s="196" t="s">
        <v>21184</v>
      </c>
      <c r="P79" s="230" t="str">
        <f>VLOOKUP(A79,'import Uşak'!A:P,16,0)</f>
        <v>Geleneksel</v>
      </c>
      <c r="Q79" s="1" t="b">
        <v>1</v>
      </c>
      <c r="R79" s="1"/>
      <c r="S79" s="1" t="s">
        <v>167</v>
      </c>
      <c r="T79" s="1" t="s">
        <v>20855</v>
      </c>
      <c r="U79" s="1" t="s">
        <v>22379</v>
      </c>
      <c r="V79" s="208">
        <v>44539.0</v>
      </c>
      <c r="W79" s="208">
        <v>44544.0</v>
      </c>
      <c r="X79" s="1"/>
      <c r="Y79" s="1" t="b">
        <v>1</v>
      </c>
      <c r="Z79" s="208"/>
      <c r="AA79" s="1" t="s">
        <v>1353</v>
      </c>
      <c r="AB79" s="208">
        <v>44539.0</v>
      </c>
      <c r="AC79" s="1" t="s">
        <v>1353</v>
      </c>
      <c r="AD79" s="208">
        <v>44539.0</v>
      </c>
      <c r="AE79" s="1"/>
      <c r="AF79" s="208"/>
      <c r="AG79" s="1"/>
      <c r="AH79" s="208"/>
      <c r="AI79" s="1"/>
      <c r="AJ79" s="1" t="s">
        <v>128</v>
      </c>
      <c r="AK79" s="1" t="s">
        <v>167</v>
      </c>
      <c r="AL79" s="1"/>
      <c r="AM79" s="1"/>
    </row>
    <row r="80" ht="15.75" customHeight="1">
      <c r="A80" s="196" t="s">
        <v>22033</v>
      </c>
      <c r="B80" s="196" t="s">
        <v>22034</v>
      </c>
      <c r="C80" s="196" t="str">
        <f>VLOOKUP(A80,'import Uşak'!A:P,3,0)</f>
        <v>DOĞRU</v>
      </c>
      <c r="D80" s="196" t="s">
        <v>1370</v>
      </c>
      <c r="E80" s="196">
        <f>VLOOKUP(A80,'import Uşak'!A:P,5,0)</f>
        <v>126</v>
      </c>
      <c r="F80" s="196">
        <f>VLOOKUP(A80,'import Uşak'!A:P,6,0)</f>
        <v>7</v>
      </c>
      <c r="G80" s="196">
        <f>VLOOKUP(A80,'import Uşak'!A:P,7,0)</f>
        <v>0</v>
      </c>
      <c r="H80" s="196">
        <f>VLOOKUP(A80,'import Uşak'!A:P,8,0)</f>
        <v>19</v>
      </c>
      <c r="I80" s="196">
        <f>VLOOKUP(A80,'import Uşak'!A:P,9,0)</f>
        <v>19</v>
      </c>
      <c r="J80" s="205">
        <f>VLOOKUP(A80,'import Uşak'!A:P,10,0)</f>
        <v>0</v>
      </c>
      <c r="K80" s="196" t="s">
        <v>22035</v>
      </c>
      <c r="L80" s="196">
        <v>5.441144164E9</v>
      </c>
      <c r="M80" s="196" t="s">
        <v>1350</v>
      </c>
      <c r="N80" s="196" t="s">
        <v>21902</v>
      </c>
      <c r="O80" s="196" t="s">
        <v>22036</v>
      </c>
      <c r="P80" s="230" t="str">
        <f>VLOOKUP(A80,'import Uşak'!A:P,16,0)</f>
        <v>Geleneksel</v>
      </c>
      <c r="Q80" s="1" t="b">
        <v>0</v>
      </c>
      <c r="R80" s="1" t="s">
        <v>29</v>
      </c>
      <c r="S80" s="1"/>
      <c r="T80" s="1"/>
      <c r="U80" s="1" t="s">
        <v>22380</v>
      </c>
      <c r="V80" s="208"/>
      <c r="W80" s="208"/>
      <c r="X80" s="1"/>
      <c r="Y80" s="1" t="b">
        <v>1</v>
      </c>
      <c r="Z80" s="208">
        <v>44494.0</v>
      </c>
      <c r="AA80" s="1" t="s">
        <v>31</v>
      </c>
      <c r="AB80" s="208">
        <v>44494.0</v>
      </c>
      <c r="AC80" s="1" t="s">
        <v>31</v>
      </c>
      <c r="AD80" s="208">
        <v>44512.0</v>
      </c>
      <c r="AE80" s="1" t="s">
        <v>1353</v>
      </c>
      <c r="AF80" s="208">
        <v>44585.0</v>
      </c>
      <c r="AG80" s="1"/>
      <c r="AH80" s="208"/>
      <c r="AI80" s="1" t="s">
        <v>66</v>
      </c>
      <c r="AJ80" s="1" t="s">
        <v>66</v>
      </c>
      <c r="AK80" s="1" t="s">
        <v>167</v>
      </c>
      <c r="AL80" s="1" t="s">
        <v>100</v>
      </c>
      <c r="AM80" s="1"/>
    </row>
    <row r="81" ht="15.75" customHeight="1">
      <c r="A81" s="196" t="s">
        <v>22102</v>
      </c>
      <c r="B81" s="196" t="s">
        <v>22103</v>
      </c>
      <c r="C81" s="196" t="str">
        <f>VLOOKUP(A81,'import Uşak'!A:P,3,0)</f>
        <v>YANLIŞ</v>
      </c>
      <c r="D81" s="196" t="s">
        <v>1507</v>
      </c>
      <c r="E81" s="196" t="str">
        <f>VLOOKUP(A81,'import Uşak'!A:P,5,0)</f>
        <v/>
      </c>
      <c r="F81" s="196" t="str">
        <f>VLOOKUP(A81,'import Uşak'!A:P,6,0)</f>
        <v/>
      </c>
      <c r="G81" s="196">
        <f>VLOOKUP(A81,'import Uşak'!A:P,7,0)</f>
        <v>0</v>
      </c>
      <c r="H81" s="196">
        <f>VLOOKUP(A81,'import Uşak'!A:P,8,0)</f>
        <v>51</v>
      </c>
      <c r="I81" s="196">
        <f>VLOOKUP(A81,'import Uşak'!A:P,9,0)</f>
        <v>51</v>
      </c>
      <c r="J81" s="205">
        <f>VLOOKUP(A81,'import Uşak'!A:P,10,0)</f>
        <v>0</v>
      </c>
      <c r="K81" s="196" t="s">
        <v>22104</v>
      </c>
      <c r="L81" s="196">
        <v>5.388340606E9</v>
      </c>
      <c r="M81" s="196" t="s">
        <v>22105</v>
      </c>
      <c r="N81" s="196" t="s">
        <v>22106</v>
      </c>
      <c r="O81" s="196" t="s">
        <v>22107</v>
      </c>
      <c r="P81" s="230" t="str">
        <f>VLOOKUP(A81,'import Uşak'!A:P,16,0)</f>
        <v>Geleneksel</v>
      </c>
      <c r="Q81" s="1" t="b">
        <v>0</v>
      </c>
      <c r="R81" s="1"/>
      <c r="S81" s="1"/>
      <c r="T81" s="1"/>
      <c r="U81" s="1"/>
      <c r="V81" s="208"/>
      <c r="W81" s="208"/>
      <c r="X81" s="1"/>
      <c r="Y81" s="1" t="b">
        <v>0</v>
      </c>
      <c r="Z81" s="208"/>
      <c r="AA81" s="1"/>
      <c r="AB81" s="208"/>
      <c r="AC81" s="1"/>
      <c r="AD81" s="208"/>
      <c r="AE81" s="1"/>
      <c r="AF81" s="208"/>
      <c r="AG81" s="1"/>
      <c r="AH81" s="208"/>
      <c r="AI81" s="1"/>
      <c r="AJ81" s="1"/>
      <c r="AK81" s="1"/>
      <c r="AL81" s="1"/>
      <c r="AM81" s="1"/>
    </row>
    <row r="82" ht="15.75" customHeight="1">
      <c r="A82" s="196" t="s">
        <v>21364</v>
      </c>
      <c r="B82" s="196" t="s">
        <v>21365</v>
      </c>
      <c r="C82" s="196" t="str">
        <f>VLOOKUP(A82,'import Uşak'!A:P,3,0)</f>
        <v>DOĞRU</v>
      </c>
      <c r="D82" s="196" t="s">
        <v>1378</v>
      </c>
      <c r="E82" s="196">
        <f>VLOOKUP(A82,'import Uşak'!A:P,5,0)</f>
        <v>9</v>
      </c>
      <c r="F82" s="196" t="str">
        <f>VLOOKUP(A82,'import Uşak'!A:P,6,0)</f>
        <v/>
      </c>
      <c r="G82" s="196">
        <f>VLOOKUP(A82,'import Uşak'!A:P,7,0)</f>
        <v>0</v>
      </c>
      <c r="H82" s="196">
        <f>VLOOKUP(A82,'import Uşak'!A:P,8,0)</f>
        <v>9</v>
      </c>
      <c r="I82" s="196">
        <f>VLOOKUP(A82,'import Uşak'!A:P,9,0)</f>
        <v>9</v>
      </c>
      <c r="J82" s="205">
        <f>VLOOKUP(A82,'import Uşak'!A:P,10,0)</f>
        <v>0</v>
      </c>
      <c r="K82" s="196" t="s">
        <v>22170</v>
      </c>
      <c r="L82" s="196">
        <v>5.52468253E9</v>
      </c>
      <c r="M82" s="196" t="s">
        <v>1350</v>
      </c>
      <c r="N82" s="196" t="s">
        <v>21779</v>
      </c>
      <c r="O82" s="196" t="s">
        <v>21367</v>
      </c>
      <c r="P82" s="230" t="str">
        <f>VLOOKUP(A82,'import Uşak'!A:P,16,0)</f>
        <v>Geleneksel</v>
      </c>
      <c r="Q82" s="1" t="b">
        <v>0</v>
      </c>
      <c r="R82" s="1" t="s">
        <v>29</v>
      </c>
      <c r="S82" s="1" t="s">
        <v>404</v>
      </c>
      <c r="T82" s="1" t="s">
        <v>20855</v>
      </c>
      <c r="U82" s="363"/>
      <c r="V82" s="692">
        <v>44620.0</v>
      </c>
      <c r="W82" s="693">
        <v>44621.0</v>
      </c>
      <c r="X82" s="1"/>
      <c r="Y82" s="1" t="b">
        <v>1</v>
      </c>
      <c r="Z82" s="208">
        <v>44620.0</v>
      </c>
      <c r="AA82" s="1"/>
      <c r="AB82" s="208"/>
      <c r="AC82" s="1"/>
      <c r="AD82" s="208"/>
      <c r="AE82" s="1"/>
      <c r="AF82" s="208"/>
      <c r="AG82" s="1"/>
      <c r="AH82" s="208"/>
      <c r="AI82" s="1" t="s">
        <v>404</v>
      </c>
      <c r="AJ82" s="1"/>
      <c r="AK82" s="1"/>
      <c r="AL82" s="1"/>
      <c r="AM82" s="1"/>
    </row>
    <row r="83" ht="15.75" customHeight="1">
      <c r="A83" s="196" t="s">
        <v>21823</v>
      </c>
      <c r="B83" s="196" t="s">
        <v>21824</v>
      </c>
      <c r="C83" s="196" t="str">
        <f>VLOOKUP(A83,'import Uşak'!A:P,3,0)</f>
        <v>DOĞRU</v>
      </c>
      <c r="D83" s="196" t="s">
        <v>1443</v>
      </c>
      <c r="E83" s="196">
        <f>VLOOKUP(A83,'import Uşak'!A:P,5,0)</f>
        <v>1382</v>
      </c>
      <c r="F83" s="196">
        <f>VLOOKUP(A83,'import Uşak'!A:P,6,0)</f>
        <v>89</v>
      </c>
      <c r="G83" s="196">
        <f>VLOOKUP(A83,'import Uşak'!A:P,7,0)</f>
        <v>0</v>
      </c>
      <c r="H83" s="196">
        <f>VLOOKUP(A83,'import Uşak'!A:P,8,0)</f>
        <v>81</v>
      </c>
      <c r="I83" s="196">
        <f>VLOOKUP(A83,'import Uşak'!A:P,9,0)</f>
        <v>81</v>
      </c>
      <c r="J83" s="205">
        <f>VLOOKUP(A83,'import Uşak'!A:P,10,0)</f>
        <v>0</v>
      </c>
      <c r="K83" s="196" t="s">
        <v>21825</v>
      </c>
      <c r="L83" s="196">
        <v>2.762121212E9</v>
      </c>
      <c r="M83" s="196" t="s">
        <v>1350</v>
      </c>
      <c r="N83" s="196" t="s">
        <v>21779</v>
      </c>
      <c r="O83" s="196" t="s">
        <v>21826</v>
      </c>
      <c r="P83" s="230" t="str">
        <f>VLOOKUP(A83,'import Uşak'!A:P,16,0)</f>
        <v>Geleneksel</v>
      </c>
      <c r="Q83" s="1" t="b">
        <v>1</v>
      </c>
      <c r="R83" s="1"/>
      <c r="S83" s="1" t="s">
        <v>610</v>
      </c>
      <c r="T83" s="1" t="s">
        <v>20855</v>
      </c>
      <c r="U83" s="1" t="s">
        <v>22381</v>
      </c>
      <c r="V83" s="208">
        <v>44466.0</v>
      </c>
      <c r="W83" s="208">
        <v>44467.0</v>
      </c>
      <c r="X83" s="1"/>
      <c r="Y83" s="1" t="b">
        <v>1</v>
      </c>
      <c r="Z83" s="208">
        <v>44466.0</v>
      </c>
      <c r="AA83" s="1" t="s">
        <v>43</v>
      </c>
      <c r="AB83" s="208">
        <v>44494.0</v>
      </c>
      <c r="AC83" s="1" t="s">
        <v>1353</v>
      </c>
      <c r="AD83" s="208">
        <v>44501.0</v>
      </c>
      <c r="AE83" s="1"/>
      <c r="AF83" s="208"/>
      <c r="AG83" s="1"/>
      <c r="AH83" s="208"/>
      <c r="AI83" s="1" t="s">
        <v>610</v>
      </c>
      <c r="AJ83" s="1" t="s">
        <v>66</v>
      </c>
      <c r="AK83" s="1" t="s">
        <v>416</v>
      </c>
      <c r="AL83" s="1"/>
      <c r="AM83" s="1"/>
    </row>
    <row r="84" ht="15.75" customHeight="1">
      <c r="A84" s="196" t="s">
        <v>21853</v>
      </c>
      <c r="B84" s="196" t="s">
        <v>21854</v>
      </c>
      <c r="C84" s="196" t="str">
        <f>VLOOKUP(A84,'import Uşak'!A:P,3,0)</f>
        <v>YANLIŞ</v>
      </c>
      <c r="D84" s="196" t="s">
        <v>1385</v>
      </c>
      <c r="E84" s="196">
        <f>VLOOKUP(A84,'import Uşak'!A:P,5,0)</f>
        <v>31</v>
      </c>
      <c r="F84" s="196" t="str">
        <f>VLOOKUP(A84,'import Uşak'!A:P,6,0)</f>
        <v/>
      </c>
      <c r="G84" s="196">
        <f>VLOOKUP(A84,'import Uşak'!A:P,7,0)</f>
        <v>0</v>
      </c>
      <c r="H84" s="196">
        <f>VLOOKUP(A84,'import Uşak'!A:P,8,0)</f>
        <v>21</v>
      </c>
      <c r="I84" s="196">
        <f>VLOOKUP(A84,'import Uşak'!A:P,9,0)</f>
        <v>21</v>
      </c>
      <c r="J84" s="205">
        <f>VLOOKUP(A84,'import Uşak'!A:P,10,0)</f>
        <v>0</v>
      </c>
      <c r="K84" s="196" t="s">
        <v>21855</v>
      </c>
      <c r="L84" s="196">
        <v>5.458916684E9</v>
      </c>
      <c r="M84" s="196" t="s">
        <v>1350</v>
      </c>
      <c r="N84" s="196" t="s">
        <v>21725</v>
      </c>
      <c r="O84" s="196" t="s">
        <v>21856</v>
      </c>
      <c r="P84" s="230" t="str">
        <f>VLOOKUP(A84,'import Uşak'!A:P,16,0)</f>
        <v>Geleneksel</v>
      </c>
      <c r="Q84" s="1" t="b">
        <v>0</v>
      </c>
      <c r="R84" s="1" t="s">
        <v>29</v>
      </c>
      <c r="S84" s="1"/>
      <c r="T84" s="1"/>
      <c r="U84" s="366" t="s">
        <v>22382</v>
      </c>
      <c r="V84" s="208"/>
      <c r="W84" s="208"/>
      <c r="X84" s="1"/>
      <c r="Y84" s="1" t="b">
        <v>1</v>
      </c>
      <c r="Z84" s="208">
        <v>44357.0</v>
      </c>
      <c r="AA84" s="1" t="s">
        <v>31</v>
      </c>
      <c r="AB84" s="208">
        <v>44461.0</v>
      </c>
      <c r="AC84" s="1" t="s">
        <v>1353</v>
      </c>
      <c r="AD84" s="208">
        <v>44501.0</v>
      </c>
      <c r="AE84" s="1" t="s">
        <v>1506</v>
      </c>
      <c r="AF84" s="208">
        <v>44512.0</v>
      </c>
      <c r="AG84" s="1"/>
      <c r="AH84" s="208"/>
      <c r="AI84" s="1" t="s">
        <v>845</v>
      </c>
      <c r="AJ84" s="1" t="s">
        <v>416</v>
      </c>
      <c r="AK84" s="1" t="s">
        <v>100</v>
      </c>
      <c r="AL84" s="1" t="s">
        <v>167</v>
      </c>
      <c r="AM84" s="1"/>
    </row>
    <row r="85" ht="15.75" customHeight="1">
      <c r="A85" s="196" t="s">
        <v>21272</v>
      </c>
      <c r="B85" s="196" t="s">
        <v>21273</v>
      </c>
      <c r="C85" s="196" t="str">
        <f>VLOOKUP(A85,'import Uşak'!A:P,3,0)</f>
        <v>DOĞRU</v>
      </c>
      <c r="D85" s="196" t="s">
        <v>1493</v>
      </c>
      <c r="E85" s="196">
        <f>VLOOKUP(A85,'import Uşak'!A:P,5,0)</f>
        <v>340</v>
      </c>
      <c r="F85" s="196">
        <f>VLOOKUP(A85,'import Uşak'!A:P,6,0)</f>
        <v>21</v>
      </c>
      <c r="G85" s="196">
        <f>VLOOKUP(A85,'import Uşak'!A:P,7,0)</f>
        <v>3</v>
      </c>
      <c r="H85" s="196">
        <f>VLOOKUP(A85,'import Uşak'!A:P,8,0)</f>
        <v>14</v>
      </c>
      <c r="I85" s="196">
        <f>VLOOKUP(A85,'import Uşak'!A:P,9,0)</f>
        <v>17</v>
      </c>
      <c r="J85" s="205">
        <f>VLOOKUP(A85,'import Uşak'!A:P,10,0)</f>
        <v>0.18</v>
      </c>
      <c r="K85" s="196" t="s">
        <v>22281</v>
      </c>
      <c r="L85" s="196">
        <v>5.454875742E9</v>
      </c>
      <c r="M85" s="196" t="s">
        <v>1350</v>
      </c>
      <c r="N85" s="196" t="s">
        <v>21779</v>
      </c>
      <c r="O85" s="196" t="s">
        <v>21276</v>
      </c>
      <c r="P85" s="230" t="str">
        <f>VLOOKUP(A85,'import Uşak'!A:P,16,0)</f>
        <v>Geleneksel</v>
      </c>
      <c r="Q85" s="1" t="b">
        <v>0</v>
      </c>
      <c r="R85" s="1" t="s">
        <v>38</v>
      </c>
      <c r="S85" s="1" t="s">
        <v>149</v>
      </c>
      <c r="T85" s="1" t="s">
        <v>20855</v>
      </c>
      <c r="U85" s="1"/>
      <c r="V85" s="208">
        <v>44578.0</v>
      </c>
      <c r="W85" s="208">
        <v>44579.0</v>
      </c>
      <c r="X85" s="1"/>
      <c r="Y85" s="1" t="b">
        <v>1</v>
      </c>
      <c r="Z85" s="208">
        <v>44578.0</v>
      </c>
      <c r="AA85" s="1"/>
      <c r="AB85" s="208"/>
      <c r="AC85" s="1"/>
      <c r="AD85" s="208"/>
      <c r="AE85" s="1"/>
      <c r="AF85" s="208"/>
      <c r="AG85" s="1"/>
      <c r="AH85" s="208"/>
      <c r="AI85" s="1" t="s">
        <v>149</v>
      </c>
      <c r="AJ85" s="1"/>
      <c r="AK85" s="1"/>
      <c r="AL85" s="1"/>
      <c r="AM85" s="1"/>
    </row>
    <row r="86" ht="15.75" customHeight="1">
      <c r="A86" s="196" t="s">
        <v>20866</v>
      </c>
      <c r="B86" s="196" t="s">
        <v>20867</v>
      </c>
      <c r="C86" s="196" t="str">
        <f>VLOOKUP(A86,'import Uşak'!A:P,3,0)</f>
        <v>DOĞRU</v>
      </c>
      <c r="D86" s="196" t="s">
        <v>1507</v>
      </c>
      <c r="E86" s="196">
        <f>VLOOKUP(A86,'import Uşak'!A:P,5,0)</f>
        <v>1364</v>
      </c>
      <c r="F86" s="196">
        <f>VLOOKUP(A86,'import Uşak'!A:P,6,0)</f>
        <v>21</v>
      </c>
      <c r="G86" s="196">
        <f>VLOOKUP(A86,'import Uşak'!A:P,7,0)</f>
        <v>24</v>
      </c>
      <c r="H86" s="196">
        <f>VLOOKUP(A86,'import Uşak'!A:P,8,0)</f>
        <v>14</v>
      </c>
      <c r="I86" s="196">
        <f>VLOOKUP(A86,'import Uşak'!A:P,9,0)</f>
        <v>38</v>
      </c>
      <c r="J86" s="205">
        <f>VLOOKUP(A86,'import Uşak'!A:P,10,0)</f>
        <v>0.63</v>
      </c>
      <c r="K86" s="196" t="s">
        <v>22383</v>
      </c>
      <c r="L86" s="196">
        <v>5.067134621E9</v>
      </c>
      <c r="M86" s="196" t="s">
        <v>1350</v>
      </c>
      <c r="N86" s="196" t="s">
        <v>1592</v>
      </c>
      <c r="O86" s="196" t="s">
        <v>20870</v>
      </c>
      <c r="P86" s="230" t="str">
        <f>VLOOKUP(A86,'import Uşak'!A:P,16,0)</f>
        <v>Geleneksel</v>
      </c>
      <c r="Q86" s="1" t="b">
        <v>0</v>
      </c>
      <c r="R86" s="1" t="s">
        <v>38</v>
      </c>
      <c r="S86" s="1" t="s">
        <v>845</v>
      </c>
      <c r="T86" s="1" t="s">
        <v>20855</v>
      </c>
      <c r="U86" s="1" t="s">
        <v>22384</v>
      </c>
      <c r="V86" s="208">
        <v>44340.0</v>
      </c>
      <c r="W86" s="208">
        <v>44341.0</v>
      </c>
      <c r="X86" s="1"/>
      <c r="Y86" s="1" t="b">
        <v>1</v>
      </c>
      <c r="Z86" s="208"/>
      <c r="AA86" s="1" t="s">
        <v>1353</v>
      </c>
      <c r="AB86" s="208">
        <v>44555.0</v>
      </c>
      <c r="AC86" s="1"/>
      <c r="AD86" s="208"/>
      <c r="AE86" s="1"/>
      <c r="AF86" s="208"/>
      <c r="AG86" s="1"/>
      <c r="AH86" s="208"/>
      <c r="AI86" s="1"/>
      <c r="AJ86" s="1" t="s">
        <v>73</v>
      </c>
      <c r="AK86" s="1"/>
      <c r="AL86" s="1"/>
      <c r="AM86" s="1"/>
    </row>
    <row r="87" ht="15.75" customHeight="1">
      <c r="A87" s="196" t="s">
        <v>21781</v>
      </c>
      <c r="B87" s="196" t="s">
        <v>21782</v>
      </c>
      <c r="C87" s="196" t="str">
        <f>VLOOKUP(A87,'import Uşak'!A:P,3,0)</f>
        <v>DOĞRU</v>
      </c>
      <c r="D87" s="196" t="s">
        <v>1378</v>
      </c>
      <c r="E87" s="196">
        <f>VLOOKUP(A87,'import Uşak'!A:P,5,0)</f>
        <v>471</v>
      </c>
      <c r="F87" s="196">
        <f>VLOOKUP(A87,'import Uşak'!A:P,6,0)</f>
        <v>13</v>
      </c>
      <c r="G87" s="196">
        <f>VLOOKUP(A87,'import Uşak'!A:P,7,0)</f>
        <v>0</v>
      </c>
      <c r="H87" s="196">
        <f>VLOOKUP(A87,'import Uşak'!A:P,8,0)</f>
        <v>52</v>
      </c>
      <c r="I87" s="196">
        <f>VLOOKUP(A87,'import Uşak'!A:P,9,0)</f>
        <v>52</v>
      </c>
      <c r="J87" s="205">
        <f>VLOOKUP(A87,'import Uşak'!A:P,10,0)</f>
        <v>0</v>
      </c>
      <c r="K87" s="196" t="s">
        <v>21783</v>
      </c>
      <c r="L87" s="196">
        <v>2.762151999E9</v>
      </c>
      <c r="M87" s="196" t="s">
        <v>1350</v>
      </c>
      <c r="N87" s="196" t="s">
        <v>21725</v>
      </c>
      <c r="O87" s="196" t="s">
        <v>21784</v>
      </c>
      <c r="P87" s="230" t="str">
        <f>VLOOKUP(A87,'import Uşak'!A:P,16,0)</f>
        <v>Geleneksel</v>
      </c>
      <c r="Q87" s="1" t="b">
        <v>1</v>
      </c>
      <c r="R87" s="1"/>
      <c r="S87" s="1"/>
      <c r="T87" s="1"/>
      <c r="U87" s="1" t="s">
        <v>22385</v>
      </c>
      <c r="V87" s="208"/>
      <c r="W87" s="208"/>
      <c r="X87" s="1"/>
      <c r="Y87" s="1" t="b">
        <v>1</v>
      </c>
      <c r="Z87" s="208"/>
      <c r="AA87" s="1"/>
      <c r="AB87" s="208"/>
      <c r="AC87" s="1"/>
      <c r="AD87" s="208"/>
      <c r="AE87" s="1"/>
      <c r="AF87" s="208"/>
      <c r="AG87" s="1"/>
      <c r="AH87" s="208"/>
      <c r="AI87" s="1"/>
      <c r="AJ87" s="1"/>
      <c r="AK87" s="1"/>
      <c r="AL87" s="1"/>
      <c r="AM87" s="1"/>
    </row>
    <row r="88" ht="15.75" customHeight="1">
      <c r="A88" s="196" t="s">
        <v>21098</v>
      </c>
      <c r="B88" s="196" t="s">
        <v>21099</v>
      </c>
      <c r="C88" s="196" t="str">
        <f>VLOOKUP(A88,'import Uşak'!A:P,3,0)</f>
        <v>DOĞRU</v>
      </c>
      <c r="D88" s="196" t="s">
        <v>1443</v>
      </c>
      <c r="E88" s="196">
        <f>VLOOKUP(A88,'import Uşak'!A:P,5,0)</f>
        <v>63</v>
      </c>
      <c r="F88" s="196">
        <f>VLOOKUP(A88,'import Uşak'!A:P,6,0)</f>
        <v>2</v>
      </c>
      <c r="G88" s="196">
        <f>VLOOKUP(A88,'import Uşak'!A:P,7,0)</f>
        <v>1</v>
      </c>
      <c r="H88" s="196">
        <f>VLOOKUP(A88,'import Uşak'!A:P,8,0)</f>
        <v>9</v>
      </c>
      <c r="I88" s="196">
        <f>VLOOKUP(A88,'import Uşak'!A:P,9,0)</f>
        <v>10</v>
      </c>
      <c r="J88" s="205">
        <f>VLOOKUP(A88,'import Uşak'!A:P,10,0)</f>
        <v>0.1</v>
      </c>
      <c r="K88" s="196" t="s">
        <v>21990</v>
      </c>
      <c r="L88" s="196">
        <v>5.324192343E9</v>
      </c>
      <c r="M88" s="196" t="s">
        <v>1350</v>
      </c>
      <c r="N88" s="196" t="s">
        <v>12338</v>
      </c>
      <c r="O88" s="196" t="s">
        <v>21991</v>
      </c>
      <c r="P88" s="230" t="str">
        <f>VLOOKUP(A88,'import Uşak'!A:P,16,0)</f>
        <v>Geleneksel</v>
      </c>
      <c r="Q88" s="1" t="b">
        <v>0</v>
      </c>
      <c r="R88" s="1" t="s">
        <v>38</v>
      </c>
      <c r="S88" s="1" t="s">
        <v>66</v>
      </c>
      <c r="T88" s="1" t="s">
        <v>20855</v>
      </c>
      <c r="U88" s="1"/>
      <c r="V88" s="208">
        <v>44494.0</v>
      </c>
      <c r="W88" s="208">
        <v>44495.0</v>
      </c>
      <c r="X88" s="1"/>
      <c r="Y88" s="1" t="b">
        <v>1</v>
      </c>
      <c r="Z88" s="208">
        <v>44494.0</v>
      </c>
      <c r="AA88" s="1"/>
      <c r="AB88" s="208"/>
      <c r="AC88" s="1"/>
      <c r="AD88" s="208"/>
      <c r="AE88" s="1"/>
      <c r="AF88" s="208"/>
      <c r="AG88" s="1"/>
      <c r="AH88" s="208"/>
      <c r="AI88" s="1" t="s">
        <v>66</v>
      </c>
      <c r="AJ88" s="1"/>
      <c r="AK88" s="1"/>
      <c r="AL88" s="1"/>
      <c r="AM88" s="1"/>
    </row>
    <row r="89" ht="15.75" customHeight="1">
      <c r="A89" s="196" t="s">
        <v>21413</v>
      </c>
      <c r="B89" s="196" t="s">
        <v>21414</v>
      </c>
      <c r="C89" s="196" t="str">
        <f>VLOOKUP(A89,'import Uşak'!A:P,3,0)</f>
        <v>YANLIŞ</v>
      </c>
      <c r="D89" s="196" t="s">
        <v>2299</v>
      </c>
      <c r="E89" s="196" t="str">
        <f>VLOOKUP(A89,'import Uşak'!A:P,5,0)</f>
        <v/>
      </c>
      <c r="F89" s="196" t="str">
        <f>VLOOKUP(A89,'import Uşak'!A:P,6,0)</f>
        <v/>
      </c>
      <c r="G89" s="196">
        <f>VLOOKUP(A89,'import Uşak'!A:P,7,0)</f>
        <v>0</v>
      </c>
      <c r="H89" s="196">
        <f>VLOOKUP(A89,'import Uşak'!A:P,8,0)</f>
        <v>38</v>
      </c>
      <c r="I89" s="196">
        <f>VLOOKUP(A89,'import Uşak'!A:P,9,0)</f>
        <v>38</v>
      </c>
      <c r="J89" s="205">
        <f>VLOOKUP(A89,'import Uşak'!A:P,10,0)</f>
        <v>0</v>
      </c>
      <c r="K89" s="196" t="s">
        <v>22154</v>
      </c>
      <c r="L89" s="196">
        <v>5.439056464E9</v>
      </c>
      <c r="M89" s="196" t="s">
        <v>1350</v>
      </c>
      <c r="N89" s="196" t="s">
        <v>21725</v>
      </c>
      <c r="O89" s="196" t="s">
        <v>21416</v>
      </c>
      <c r="P89" s="230" t="str">
        <f>VLOOKUP(A89,'import Uşak'!A:P,16,0)</f>
        <v>Geleneksel</v>
      </c>
      <c r="Q89" s="1" t="b">
        <v>0</v>
      </c>
      <c r="R89" s="1" t="s">
        <v>33</v>
      </c>
      <c r="S89" s="1" t="s">
        <v>149</v>
      </c>
      <c r="T89" s="1" t="s">
        <v>20855</v>
      </c>
      <c r="U89" s="1"/>
      <c r="V89" s="208">
        <v>44641.0</v>
      </c>
      <c r="W89" s="208">
        <v>44642.0</v>
      </c>
      <c r="X89" s="1"/>
      <c r="Y89" s="1"/>
      <c r="Z89" s="208">
        <v>44641.0</v>
      </c>
      <c r="AA89" s="1" t="s">
        <v>1475</v>
      </c>
      <c r="AB89" s="208">
        <v>44644.0</v>
      </c>
      <c r="AC89" s="1"/>
      <c r="AD89" s="208"/>
      <c r="AE89" s="1"/>
      <c r="AF89" s="208"/>
      <c r="AG89" s="1"/>
      <c r="AH89" s="208"/>
      <c r="AI89" s="1" t="s">
        <v>149</v>
      </c>
      <c r="AJ89" s="1" t="s">
        <v>149</v>
      </c>
      <c r="AK89" s="1"/>
      <c r="AL89" s="1"/>
      <c r="AM89" s="1"/>
    </row>
    <row r="90" ht="15.75" customHeight="1">
      <c r="A90" s="196" t="s">
        <v>21804</v>
      </c>
      <c r="B90" s="196" t="s">
        <v>21805</v>
      </c>
      <c r="C90" s="196" t="str">
        <f>VLOOKUP(A90,'import Uşak'!A:P,3,0)</f>
        <v>YANLIŞ</v>
      </c>
      <c r="D90" s="196" t="s">
        <v>1385</v>
      </c>
      <c r="E90" s="196" t="str">
        <f>VLOOKUP(A90,'import Uşak'!A:P,5,0)</f>
        <v/>
      </c>
      <c r="F90" s="196" t="str">
        <f>VLOOKUP(A90,'import Uşak'!A:P,6,0)</f>
        <v/>
      </c>
      <c r="G90" s="196">
        <f>VLOOKUP(A90,'import Uşak'!A:P,7,0)</f>
        <v>0</v>
      </c>
      <c r="H90" s="196">
        <f>VLOOKUP(A90,'import Uşak'!A:P,8,0)</f>
        <v>59</v>
      </c>
      <c r="I90" s="196">
        <f>VLOOKUP(A90,'import Uşak'!A:P,9,0)</f>
        <v>59</v>
      </c>
      <c r="J90" s="205">
        <f>VLOOKUP(A90,'import Uşak'!A:P,10,0)</f>
        <v>0</v>
      </c>
      <c r="K90" s="196" t="s">
        <v>21806</v>
      </c>
      <c r="L90" s="196">
        <v>2.762271707E9</v>
      </c>
      <c r="M90" s="196" t="s">
        <v>1350</v>
      </c>
      <c r="N90" s="196" t="s">
        <v>11243</v>
      </c>
      <c r="O90" s="196" t="s">
        <v>21807</v>
      </c>
      <c r="P90" s="230" t="str">
        <f>VLOOKUP(A90,'import Uşak'!A:P,16,0)</f>
        <v>Geleneksel</v>
      </c>
      <c r="Q90" s="1" t="b">
        <v>0</v>
      </c>
      <c r="R90" s="1" t="s">
        <v>41</v>
      </c>
      <c r="S90" s="1"/>
      <c r="T90" s="1"/>
      <c r="U90" s="1" t="s">
        <v>22386</v>
      </c>
      <c r="V90" s="208"/>
      <c r="W90" s="208"/>
      <c r="X90" s="1"/>
      <c r="Y90" s="1" t="b">
        <v>1</v>
      </c>
      <c r="Z90" s="208"/>
      <c r="AA90" s="1"/>
      <c r="AB90" s="208"/>
      <c r="AC90" s="1"/>
      <c r="AD90" s="208"/>
      <c r="AE90" s="1"/>
      <c r="AF90" s="208"/>
      <c r="AG90" s="1"/>
      <c r="AH90" s="208"/>
      <c r="AI90" s="1"/>
      <c r="AJ90" s="1"/>
      <c r="AK90" s="1"/>
      <c r="AL90" s="1"/>
      <c r="AM90" s="1"/>
    </row>
    <row r="91" ht="15.75" customHeight="1">
      <c r="A91" s="196" t="s">
        <v>21713</v>
      </c>
      <c r="B91" s="196" t="s">
        <v>21714</v>
      </c>
      <c r="C91" s="196" t="str">
        <f>VLOOKUP(A91,'import Uşak'!A:P,3,0)</f>
        <v>DOĞRU</v>
      </c>
      <c r="D91" s="196" t="s">
        <v>1385</v>
      </c>
      <c r="E91" s="196">
        <f>VLOOKUP(A91,'import Uşak'!A:P,5,0)</f>
        <v>5061</v>
      </c>
      <c r="F91" s="196">
        <f>VLOOKUP(A91,'import Uşak'!A:P,6,0)</f>
        <v>146</v>
      </c>
      <c r="G91" s="196">
        <f>VLOOKUP(A91,'import Uşak'!A:P,7,0)</f>
        <v>0</v>
      </c>
      <c r="H91" s="196">
        <f>VLOOKUP(A91,'import Uşak'!A:P,8,0)</f>
        <v>59</v>
      </c>
      <c r="I91" s="196">
        <f>VLOOKUP(A91,'import Uşak'!A:P,9,0)</f>
        <v>59</v>
      </c>
      <c r="J91" s="205">
        <f>VLOOKUP(A91,'import Uşak'!A:P,10,0)</f>
        <v>0</v>
      </c>
      <c r="K91" s="196" t="s">
        <v>21715</v>
      </c>
      <c r="L91" s="196">
        <v>5.067942477E9</v>
      </c>
      <c r="M91" s="196" t="s">
        <v>1350</v>
      </c>
      <c r="N91" s="196" t="s">
        <v>11243</v>
      </c>
      <c r="O91" s="196" t="s">
        <v>21716</v>
      </c>
      <c r="P91" s="230" t="str">
        <f>VLOOKUP(A91,'import Uşak'!A:P,16,0)</f>
        <v>Geleneksel</v>
      </c>
      <c r="Q91" s="1" t="b">
        <v>1</v>
      </c>
      <c r="R91" s="1"/>
      <c r="S91" s="1"/>
      <c r="T91" s="1"/>
      <c r="U91" s="1" t="s">
        <v>22387</v>
      </c>
      <c r="V91" s="208"/>
      <c r="W91" s="208"/>
      <c r="X91" s="1"/>
      <c r="Y91" s="1" t="b">
        <v>1</v>
      </c>
      <c r="Z91" s="208"/>
      <c r="AA91" s="1"/>
      <c r="AB91" s="208"/>
      <c r="AC91" s="1"/>
      <c r="AD91" s="208"/>
      <c r="AE91" s="1"/>
      <c r="AF91" s="208"/>
      <c r="AG91" s="1"/>
      <c r="AH91" s="208"/>
      <c r="AI91" s="1"/>
      <c r="AJ91" s="1"/>
      <c r="AK91" s="1"/>
      <c r="AL91" s="1"/>
      <c r="AM91" s="1"/>
    </row>
    <row r="92" ht="15.75" customHeight="1">
      <c r="A92" s="196" t="s">
        <v>21400</v>
      </c>
      <c r="B92" s="196" t="s">
        <v>21401</v>
      </c>
      <c r="C92" s="196" t="str">
        <f>VLOOKUP(A92,'import Uşak'!A:P,3,0)</f>
        <v>DOĞRU</v>
      </c>
      <c r="D92" s="196" t="s">
        <v>1507</v>
      </c>
      <c r="E92" s="196">
        <f>VLOOKUP(A92,'import Uşak'!A:P,5,0)</f>
        <v>149</v>
      </c>
      <c r="F92" s="196">
        <f>VLOOKUP(A92,'import Uşak'!A:P,6,0)</f>
        <v>73</v>
      </c>
      <c r="G92" s="196">
        <f>VLOOKUP(A92,'import Uşak'!A:P,7,0)</f>
        <v>0</v>
      </c>
      <c r="H92" s="196">
        <f>VLOOKUP(A92,'import Uşak'!A:P,8,0)</f>
        <v>57</v>
      </c>
      <c r="I92" s="196">
        <f>VLOOKUP(A92,'import Uşak'!A:P,9,0)</f>
        <v>57</v>
      </c>
      <c r="J92" s="205">
        <f>VLOOKUP(A92,'import Uşak'!A:P,10,0)</f>
        <v>0</v>
      </c>
      <c r="K92" s="196" t="s">
        <v>22204</v>
      </c>
      <c r="L92" s="196">
        <v>5.433265718E9</v>
      </c>
      <c r="M92" s="196" t="s">
        <v>1350</v>
      </c>
      <c r="N92" s="196" t="s">
        <v>11243</v>
      </c>
      <c r="O92" s="196" t="s">
        <v>21403</v>
      </c>
      <c r="P92" s="230" t="str">
        <f>VLOOKUP(A92,'import Uşak'!A:P,16,0)</f>
        <v>Geleneksel</v>
      </c>
      <c r="Q92" s="1" t="b">
        <v>0</v>
      </c>
      <c r="R92" s="1" t="s">
        <v>38</v>
      </c>
      <c r="S92" s="1" t="s">
        <v>610</v>
      </c>
      <c r="T92" s="1" t="s">
        <v>20855</v>
      </c>
      <c r="U92" s="1"/>
      <c r="V92" s="208">
        <v>44655.0</v>
      </c>
      <c r="W92" s="208">
        <v>44656.0</v>
      </c>
      <c r="X92" s="1"/>
      <c r="Y92" s="1"/>
      <c r="Z92" s="208">
        <v>44634.0</v>
      </c>
      <c r="AA92" s="1" t="s">
        <v>1353</v>
      </c>
      <c r="AB92" s="208">
        <v>44655.0</v>
      </c>
      <c r="AC92" s="1"/>
      <c r="AD92" s="208"/>
      <c r="AE92" s="1"/>
      <c r="AF92" s="208"/>
      <c r="AG92" s="1"/>
      <c r="AH92" s="208"/>
      <c r="AI92" s="1" t="s">
        <v>610</v>
      </c>
      <c r="AJ92" s="1" t="s">
        <v>610</v>
      </c>
      <c r="AK92" s="1"/>
      <c r="AL92" s="1"/>
      <c r="AM92" s="1"/>
    </row>
    <row r="93" ht="15.75" customHeight="1">
      <c r="A93" s="196" t="s">
        <v>22060</v>
      </c>
      <c r="B93" s="196" t="s">
        <v>22061</v>
      </c>
      <c r="C93" s="196" t="str">
        <f>VLOOKUP(A93,'import Uşak'!A:P,3,0)</f>
        <v>YANLIŞ</v>
      </c>
      <c r="D93" s="196" t="s">
        <v>1385</v>
      </c>
      <c r="E93" s="196">
        <f>VLOOKUP(A93,'import Uşak'!A:P,5,0)</f>
        <v>10</v>
      </c>
      <c r="F93" s="196" t="str">
        <f>VLOOKUP(A93,'import Uşak'!A:P,6,0)</f>
        <v/>
      </c>
      <c r="G93" s="196">
        <f>VLOOKUP(A93,'import Uşak'!A:P,7,0)</f>
        <v>0</v>
      </c>
      <c r="H93" s="196">
        <f>VLOOKUP(A93,'import Uşak'!A:P,8,0)</f>
        <v>14</v>
      </c>
      <c r="I93" s="196">
        <f>VLOOKUP(A93,'import Uşak'!A:P,9,0)</f>
        <v>14</v>
      </c>
      <c r="J93" s="205">
        <f>VLOOKUP(A93,'import Uşak'!A:P,10,0)</f>
        <v>0</v>
      </c>
      <c r="K93" s="196" t="s">
        <v>22062</v>
      </c>
      <c r="L93" s="196">
        <v>2.762163712E9</v>
      </c>
      <c r="M93" s="196" t="s">
        <v>1350</v>
      </c>
      <c r="N93" s="196" t="s">
        <v>1667</v>
      </c>
      <c r="O93" s="196" t="s">
        <v>22063</v>
      </c>
      <c r="P93" s="230" t="str">
        <f>VLOOKUP(A93,'import Uşak'!A:P,16,0)</f>
        <v>Geleneksel</v>
      </c>
      <c r="Q93" s="1" t="b">
        <v>0</v>
      </c>
      <c r="R93" s="1" t="s">
        <v>29</v>
      </c>
      <c r="S93" s="1"/>
      <c r="T93" s="1"/>
      <c r="U93" s="1" t="s">
        <v>22388</v>
      </c>
      <c r="V93" s="208"/>
      <c r="W93" s="208"/>
      <c r="X93" s="1"/>
      <c r="Y93" s="1" t="b">
        <v>1</v>
      </c>
      <c r="Z93" s="208">
        <v>44557.0</v>
      </c>
      <c r="AA93" s="1" t="s">
        <v>1353</v>
      </c>
      <c r="AB93" s="208">
        <v>44561.0</v>
      </c>
      <c r="AC93" s="1"/>
      <c r="AD93" s="208"/>
      <c r="AE93" s="1"/>
      <c r="AF93" s="208"/>
      <c r="AG93" s="1"/>
      <c r="AH93" s="208"/>
      <c r="AI93" s="1" t="s">
        <v>404</v>
      </c>
      <c r="AJ93" s="1" t="s">
        <v>404</v>
      </c>
      <c r="AK93" s="1"/>
      <c r="AL93" s="1"/>
      <c r="AM93" s="1"/>
    </row>
    <row r="94" ht="15.75" customHeight="1">
      <c r="A94" s="196" t="s">
        <v>22052</v>
      </c>
      <c r="B94" s="196" t="s">
        <v>22389</v>
      </c>
      <c r="C94" s="196" t="str">
        <f>VLOOKUP(A94,'import Uşak'!A:P,3,0)</f>
        <v>DOĞRU</v>
      </c>
      <c r="D94" s="196" t="s">
        <v>1378</v>
      </c>
      <c r="E94" s="196">
        <f>VLOOKUP(A94,'import Uşak'!A:P,5,0)</f>
        <v>1588</v>
      </c>
      <c r="F94" s="196">
        <f>VLOOKUP(A94,'import Uşak'!A:P,6,0)</f>
        <v>49</v>
      </c>
      <c r="G94" s="196">
        <f>VLOOKUP(A94,'import Uşak'!A:P,7,0)</f>
        <v>0</v>
      </c>
      <c r="H94" s="196">
        <f>VLOOKUP(A94,'import Uşak'!A:P,8,0)</f>
        <v>74</v>
      </c>
      <c r="I94" s="196">
        <f>VLOOKUP(A94,'import Uşak'!A:P,9,0)</f>
        <v>74</v>
      </c>
      <c r="J94" s="205">
        <f>VLOOKUP(A94,'import Uşak'!A:P,10,0)</f>
        <v>0</v>
      </c>
      <c r="K94" s="196" t="s">
        <v>22054</v>
      </c>
      <c r="L94" s="196">
        <v>2.762222747E9</v>
      </c>
      <c r="M94" s="196" t="s">
        <v>1350</v>
      </c>
      <c r="N94" s="196" t="s">
        <v>21818</v>
      </c>
      <c r="O94" s="196" t="s">
        <v>22055</v>
      </c>
      <c r="P94" s="230" t="str">
        <f>VLOOKUP(A94,'import Uşak'!A:P,16,0)</f>
        <v>Geleneksel</v>
      </c>
      <c r="Q94" s="1" t="b">
        <v>1</v>
      </c>
      <c r="R94" s="1"/>
      <c r="S94" s="1"/>
      <c r="T94" s="1"/>
      <c r="U94" s="1" t="s">
        <v>22390</v>
      </c>
      <c r="V94" s="208"/>
      <c r="W94" s="208"/>
      <c r="X94" s="1"/>
      <c r="Y94" s="1" t="b">
        <v>1</v>
      </c>
      <c r="Z94" s="208"/>
      <c r="AA94" s="1"/>
      <c r="AB94" s="208"/>
      <c r="AC94" s="1"/>
      <c r="AD94" s="208"/>
      <c r="AE94" s="1"/>
      <c r="AF94" s="208"/>
      <c r="AG94" s="1"/>
      <c r="AH94" s="208"/>
      <c r="AI94" s="1"/>
      <c r="AJ94" s="1"/>
      <c r="AK94" s="1"/>
      <c r="AL94" s="1"/>
      <c r="AM94" s="1"/>
    </row>
    <row r="95" ht="15.75" customHeight="1">
      <c r="A95" s="196" t="s">
        <v>20908</v>
      </c>
      <c r="B95" s="196" t="s">
        <v>20909</v>
      </c>
      <c r="C95" s="196" t="str">
        <f>VLOOKUP(A95,'import Uşak'!A:P,3,0)</f>
        <v>DOĞRU</v>
      </c>
      <c r="D95" s="196" t="s">
        <v>1378</v>
      </c>
      <c r="E95" s="196">
        <f>VLOOKUP(A95,'import Uşak'!A:P,5,0)</f>
        <v>845</v>
      </c>
      <c r="F95" s="196">
        <f>VLOOKUP(A95,'import Uşak'!A:P,6,0)</f>
        <v>23</v>
      </c>
      <c r="G95" s="196">
        <f>VLOOKUP(A95,'import Uşak'!A:P,7,0)</f>
        <v>1</v>
      </c>
      <c r="H95" s="196">
        <f>VLOOKUP(A95,'import Uşak'!A:P,8,0)</f>
        <v>11</v>
      </c>
      <c r="I95" s="196">
        <f>VLOOKUP(A95,'import Uşak'!A:P,9,0)</f>
        <v>12</v>
      </c>
      <c r="J95" s="205">
        <f>VLOOKUP(A95,'import Uşak'!A:P,10,0)</f>
        <v>0.08</v>
      </c>
      <c r="K95" s="196" t="s">
        <v>21916</v>
      </c>
      <c r="L95" s="196">
        <v>5.45480008E9</v>
      </c>
      <c r="M95" s="196" t="s">
        <v>1350</v>
      </c>
      <c r="N95" s="196" t="s">
        <v>11243</v>
      </c>
      <c r="O95" s="196" t="s">
        <v>20911</v>
      </c>
      <c r="P95" s="230" t="str">
        <f>VLOOKUP(A95,'import Uşak'!A:P,16,0)</f>
        <v>Geleneksel</v>
      </c>
      <c r="Q95" s="1" t="b">
        <v>0</v>
      </c>
      <c r="R95" s="1" t="s">
        <v>29</v>
      </c>
      <c r="S95" s="1" t="s">
        <v>4756</v>
      </c>
      <c r="T95" s="210" t="s">
        <v>20855</v>
      </c>
      <c r="U95" s="1" t="s">
        <v>22391</v>
      </c>
      <c r="V95" s="208">
        <v>44341.0</v>
      </c>
      <c r="W95" s="208">
        <v>44343.0</v>
      </c>
      <c r="X95" s="1"/>
      <c r="Y95" s="1" t="b">
        <v>1</v>
      </c>
      <c r="Z95" s="208">
        <v>44357.0</v>
      </c>
      <c r="AA95" s="1" t="s">
        <v>1353</v>
      </c>
      <c r="AB95" s="208">
        <v>44391.0</v>
      </c>
      <c r="AC95" s="1" t="s">
        <v>1353</v>
      </c>
      <c r="AD95" s="208">
        <v>44461.0</v>
      </c>
      <c r="AE95" s="1"/>
      <c r="AF95" s="208"/>
      <c r="AG95" s="1"/>
      <c r="AH95" s="208"/>
      <c r="AI95" s="1" t="s">
        <v>845</v>
      </c>
      <c r="AJ95" s="1" t="s">
        <v>5107</v>
      </c>
      <c r="AK95" s="1" t="s">
        <v>416</v>
      </c>
      <c r="AL95" s="1"/>
      <c r="AM95" s="1"/>
    </row>
    <row r="96" ht="15.75" customHeight="1">
      <c r="A96" s="196" t="s">
        <v>21129</v>
      </c>
      <c r="B96" s="196" t="s">
        <v>21130</v>
      </c>
      <c r="C96" s="196" t="str">
        <f>VLOOKUP(A96,'import Uşak'!A:P,3,0)</f>
        <v>DOĞRU</v>
      </c>
      <c r="D96" s="196" t="s">
        <v>1378</v>
      </c>
      <c r="E96" s="196">
        <f>VLOOKUP(A96,'import Uşak'!A:P,5,0)</f>
        <v>669</v>
      </c>
      <c r="F96" s="196">
        <f>VLOOKUP(A96,'import Uşak'!A:P,6,0)</f>
        <v>59</v>
      </c>
      <c r="G96" s="196">
        <f>VLOOKUP(A96,'import Uşak'!A:P,7,0)</f>
        <v>5</v>
      </c>
      <c r="H96" s="196">
        <f>VLOOKUP(A96,'import Uşak'!A:P,8,0)</f>
        <v>1</v>
      </c>
      <c r="I96" s="196">
        <f>VLOOKUP(A96,'import Uşak'!A:P,9,0)</f>
        <v>6</v>
      </c>
      <c r="J96" s="205">
        <f>VLOOKUP(A96,'import Uşak'!A:P,10,0)</f>
        <v>0.83</v>
      </c>
      <c r="K96" s="196" t="s">
        <v>22312</v>
      </c>
      <c r="L96" s="196">
        <v>5.445255285E9</v>
      </c>
      <c r="M96" s="196" t="s">
        <v>1350</v>
      </c>
      <c r="N96" s="196" t="s">
        <v>11243</v>
      </c>
      <c r="O96" s="196" t="s">
        <v>21133</v>
      </c>
      <c r="P96" s="230" t="str">
        <f>VLOOKUP(A96,'import Uşak'!A:P,16,0)</f>
        <v>Geleneksel</v>
      </c>
      <c r="Q96" s="1" t="b">
        <v>0</v>
      </c>
      <c r="R96" s="1" t="s">
        <v>38</v>
      </c>
      <c r="S96" s="1" t="s">
        <v>167</v>
      </c>
      <c r="T96" s="1" t="s">
        <v>20855</v>
      </c>
      <c r="U96" s="1" t="s">
        <v>22392</v>
      </c>
      <c r="V96" s="208">
        <v>44512.0</v>
      </c>
      <c r="W96" s="208">
        <v>44516.0</v>
      </c>
      <c r="X96" s="1"/>
      <c r="Y96" s="1" t="s">
        <v>1475</v>
      </c>
      <c r="Z96" s="208">
        <v>44461.0</v>
      </c>
      <c r="AA96" s="1" t="s">
        <v>43</v>
      </c>
      <c r="AB96" s="208">
        <v>44501.0</v>
      </c>
      <c r="AC96" s="1" t="s">
        <v>1353</v>
      </c>
      <c r="AD96" s="208">
        <v>44512.0</v>
      </c>
      <c r="AE96" s="1"/>
      <c r="AF96" s="208"/>
      <c r="AG96" s="1"/>
      <c r="AH96" s="208"/>
      <c r="AI96" s="1" t="s">
        <v>416</v>
      </c>
      <c r="AJ96" s="1" t="s">
        <v>416</v>
      </c>
      <c r="AK96" s="1" t="s">
        <v>167</v>
      </c>
      <c r="AL96" s="1"/>
      <c r="AM96" s="1"/>
    </row>
    <row r="97" ht="15.75" customHeight="1">
      <c r="A97" s="196" t="s">
        <v>21145</v>
      </c>
      <c r="B97" s="196" t="s">
        <v>21146</v>
      </c>
      <c r="C97" s="196" t="str">
        <f>VLOOKUP(A97,'import Uşak'!A:P,3,0)</f>
        <v>DOĞRU</v>
      </c>
      <c r="D97" s="196" t="s">
        <v>1443</v>
      </c>
      <c r="E97" s="196">
        <f>VLOOKUP(A97,'import Uşak'!A:P,5,0)</f>
        <v>32</v>
      </c>
      <c r="F97" s="196" t="str">
        <f>VLOOKUP(A97,'import Uşak'!A:P,6,0)</f>
        <v/>
      </c>
      <c r="G97" s="196">
        <f>VLOOKUP(A97,'import Uşak'!A:P,7,0)</f>
        <v>0</v>
      </c>
      <c r="H97" s="196">
        <f>VLOOKUP(A97,'import Uşak'!A:P,8,0)</f>
        <v>7</v>
      </c>
      <c r="I97" s="196">
        <f>VLOOKUP(A97,'import Uşak'!A:P,9,0)</f>
        <v>7</v>
      </c>
      <c r="J97" s="205">
        <f>VLOOKUP(A97,'import Uşak'!A:P,10,0)</f>
        <v>0</v>
      </c>
      <c r="K97" s="196" t="s">
        <v>22282</v>
      </c>
      <c r="L97" s="196">
        <v>5.050641571E9</v>
      </c>
      <c r="M97" s="196" t="s">
        <v>1350</v>
      </c>
      <c r="N97" s="196" t="s">
        <v>22283</v>
      </c>
      <c r="O97" s="196" t="s">
        <v>21149</v>
      </c>
      <c r="P97" s="230" t="str">
        <f>VLOOKUP(A97,'import Uşak'!A:P,16,0)</f>
        <v>Geleneksel</v>
      </c>
      <c r="Q97" s="1" t="b">
        <v>0</v>
      </c>
      <c r="R97" s="1" t="s">
        <v>29</v>
      </c>
      <c r="S97" s="1" t="s">
        <v>106</v>
      </c>
      <c r="T97" s="1" t="s">
        <v>20855</v>
      </c>
      <c r="U97" s="1"/>
      <c r="V97" s="208">
        <v>44520.0</v>
      </c>
      <c r="W97" s="208">
        <v>44523.0</v>
      </c>
      <c r="X97" s="1"/>
      <c r="Y97" s="1" t="b">
        <v>1</v>
      </c>
      <c r="Z97" s="208">
        <v>44520.0</v>
      </c>
      <c r="AA97" s="1" t="s">
        <v>1353</v>
      </c>
      <c r="AB97" s="208">
        <v>44520.0</v>
      </c>
      <c r="AC97" s="1"/>
      <c r="AD97" s="208"/>
      <c r="AE97" s="1"/>
      <c r="AF97" s="208"/>
      <c r="AG97" s="1"/>
      <c r="AH97" s="208"/>
      <c r="AI97" s="1" t="s">
        <v>106</v>
      </c>
      <c r="AJ97" s="1" t="s">
        <v>106</v>
      </c>
      <c r="AK97" s="1"/>
      <c r="AL97" s="1"/>
      <c r="AM97" s="1"/>
    </row>
    <row r="98" ht="15.75" customHeight="1">
      <c r="A98" s="196" t="s">
        <v>21981</v>
      </c>
      <c r="B98" s="196" t="s">
        <v>21982</v>
      </c>
      <c r="C98" s="196" t="str">
        <f>VLOOKUP(A98,'import Uşak'!A:P,3,0)</f>
        <v>DOĞRU</v>
      </c>
      <c r="D98" s="196" t="s">
        <v>1378</v>
      </c>
      <c r="E98" s="196">
        <f>VLOOKUP(A98,'import Uşak'!A:P,5,0)</f>
        <v>484</v>
      </c>
      <c r="F98" s="196">
        <f>VLOOKUP(A98,'import Uşak'!A:P,6,0)</f>
        <v>5</v>
      </c>
      <c r="G98" s="196">
        <f>VLOOKUP(A98,'import Uşak'!A:P,7,0)</f>
        <v>0</v>
      </c>
      <c r="H98" s="196">
        <f>VLOOKUP(A98,'import Uşak'!A:P,8,0)</f>
        <v>7</v>
      </c>
      <c r="I98" s="196">
        <f>VLOOKUP(A98,'import Uşak'!A:P,9,0)</f>
        <v>7</v>
      </c>
      <c r="J98" s="205">
        <f>VLOOKUP(A98,'import Uşak'!A:P,10,0)</f>
        <v>0</v>
      </c>
      <c r="K98" s="196" t="s">
        <v>21983</v>
      </c>
      <c r="L98" s="196">
        <v>5.454148769E9</v>
      </c>
      <c r="M98" s="196" t="s">
        <v>1350</v>
      </c>
      <c r="N98" s="196" t="s">
        <v>21711</v>
      </c>
      <c r="O98" s="196" t="s">
        <v>21984</v>
      </c>
      <c r="P98" s="230" t="str">
        <f>VLOOKUP(A98,'import Uşak'!A:P,16,0)</f>
        <v>Geleneksel</v>
      </c>
      <c r="Q98" s="1" t="b">
        <v>1</v>
      </c>
      <c r="R98" s="1"/>
      <c r="S98" s="1"/>
      <c r="T98" s="210"/>
      <c r="V98" s="208"/>
      <c r="W98" s="208"/>
      <c r="X98" s="1"/>
      <c r="Y98" s="1" t="b">
        <v>1</v>
      </c>
      <c r="Z98" s="208">
        <v>44494.0</v>
      </c>
      <c r="AA98" s="1"/>
      <c r="AB98" s="208"/>
      <c r="AC98" s="1"/>
      <c r="AD98" s="208"/>
      <c r="AE98" s="1"/>
      <c r="AF98" s="208"/>
      <c r="AG98" s="1"/>
      <c r="AH98" s="208"/>
      <c r="AI98" s="1" t="s">
        <v>66</v>
      </c>
      <c r="AJ98" s="1"/>
      <c r="AK98" s="1"/>
      <c r="AL98" s="1"/>
      <c r="AM98" s="1"/>
    </row>
    <row r="99" ht="15.75" customHeight="1">
      <c r="A99" s="196" t="s">
        <v>20972</v>
      </c>
      <c r="B99" s="196" t="s">
        <v>20973</v>
      </c>
      <c r="C99" s="196" t="str">
        <f>VLOOKUP(A99,'import Uşak'!A:P,3,0)</f>
        <v>YANLIŞ</v>
      </c>
      <c r="D99" s="196" t="s">
        <v>1364</v>
      </c>
      <c r="E99" s="196">
        <f>VLOOKUP(A99,'import Uşak'!A:P,5,0)</f>
        <v>35</v>
      </c>
      <c r="F99" s="196" t="str">
        <f>VLOOKUP(A99,'import Uşak'!A:P,6,0)</f>
        <v/>
      </c>
      <c r="G99" s="196">
        <f>VLOOKUP(A99,'import Uşak'!A:P,7,0)</f>
        <v>6</v>
      </c>
      <c r="H99" s="196">
        <f>VLOOKUP(A99,'import Uşak'!A:P,8,0)</f>
        <v>8</v>
      </c>
      <c r="I99" s="196">
        <f>VLOOKUP(A99,'import Uşak'!A:P,9,0)</f>
        <v>14</v>
      </c>
      <c r="J99" s="205">
        <f>VLOOKUP(A99,'import Uşak'!A:P,10,0)</f>
        <v>0.43</v>
      </c>
      <c r="K99" s="196" t="s">
        <v>21921</v>
      </c>
      <c r="L99" s="196">
        <v>5.426283502E9</v>
      </c>
      <c r="M99" s="196" t="s">
        <v>1350</v>
      </c>
      <c r="N99" s="196" t="s">
        <v>21779</v>
      </c>
      <c r="O99" s="196" t="s">
        <v>20976</v>
      </c>
      <c r="P99" s="230" t="str">
        <f>VLOOKUP(A99,'import Uşak'!A:P,16,0)</f>
        <v>Geleneksel</v>
      </c>
      <c r="Q99" s="1" t="b">
        <v>0</v>
      </c>
      <c r="R99" s="1" t="s">
        <v>38</v>
      </c>
      <c r="S99" s="1" t="s">
        <v>845</v>
      </c>
      <c r="T99" s="1" t="s">
        <v>20855</v>
      </c>
      <c r="U99" s="1" t="s">
        <v>22393</v>
      </c>
      <c r="V99" s="208">
        <v>44347.0</v>
      </c>
      <c r="W99" s="208">
        <v>44349.0</v>
      </c>
      <c r="X99" s="1"/>
      <c r="Y99" s="1" t="b">
        <v>1</v>
      </c>
      <c r="Z99" s="208"/>
      <c r="AA99" s="1" t="s">
        <v>31</v>
      </c>
      <c r="AB99" s="208"/>
      <c r="AC99" s="1" t="s">
        <v>43</v>
      </c>
      <c r="AD99" s="208"/>
      <c r="AE99" s="1" t="s">
        <v>43</v>
      </c>
      <c r="AF99" s="208">
        <v>44555.0</v>
      </c>
      <c r="AG99" s="1"/>
      <c r="AH99" s="208"/>
      <c r="AI99" s="1"/>
      <c r="AJ99" s="1"/>
      <c r="AK99" s="1"/>
      <c r="AL99" s="1" t="s">
        <v>73</v>
      </c>
      <c r="AM99" s="1"/>
    </row>
    <row r="100" ht="15.75" customHeight="1">
      <c r="A100" s="196" t="s">
        <v>21793</v>
      </c>
      <c r="B100" s="196" t="s">
        <v>21794</v>
      </c>
      <c r="C100" s="196" t="str">
        <f>VLOOKUP(A100,'import Uşak'!A:P,3,0)</f>
        <v>YANLIŞ</v>
      </c>
      <c r="D100" s="196" t="s">
        <v>1832</v>
      </c>
      <c r="E100" s="196">
        <f>VLOOKUP(A100,'import Uşak'!A:P,5,0)</f>
        <v>12</v>
      </c>
      <c r="F100" s="196" t="str">
        <f>VLOOKUP(A100,'import Uşak'!A:P,6,0)</f>
        <v/>
      </c>
      <c r="G100" s="196">
        <f>VLOOKUP(A100,'import Uşak'!A:P,7,0)</f>
        <v>0</v>
      </c>
      <c r="H100" s="196">
        <f>VLOOKUP(A100,'import Uşak'!A:P,8,0)</f>
        <v>18</v>
      </c>
      <c r="I100" s="196">
        <f>VLOOKUP(A100,'import Uşak'!A:P,9,0)</f>
        <v>18</v>
      </c>
      <c r="J100" s="205">
        <f>VLOOKUP(A100,'import Uşak'!A:P,10,0)</f>
        <v>0</v>
      </c>
      <c r="K100" s="196" t="s">
        <v>21795</v>
      </c>
      <c r="L100" s="196">
        <v>2.762151815E9</v>
      </c>
      <c r="M100" s="196" t="s">
        <v>1350</v>
      </c>
      <c r="N100" s="196" t="s">
        <v>21711</v>
      </c>
      <c r="O100" s="196" t="s">
        <v>21796</v>
      </c>
      <c r="P100" s="230" t="str">
        <f>VLOOKUP(A100,'import Uşak'!A:P,16,0)</f>
        <v>Geleneksel</v>
      </c>
      <c r="Q100" s="1" t="b">
        <v>0</v>
      </c>
      <c r="R100" s="1" t="s">
        <v>31</v>
      </c>
      <c r="S100" s="1" t="s">
        <v>416</v>
      </c>
      <c r="T100" s="1" t="s">
        <v>20855</v>
      </c>
      <c r="U100" s="1" t="s">
        <v>22394</v>
      </c>
      <c r="V100" s="208">
        <v>44461.0</v>
      </c>
      <c r="W100" s="208">
        <v>44463.0</v>
      </c>
      <c r="X100" s="1"/>
      <c r="Y100" s="1"/>
      <c r="Z100" s="208"/>
      <c r="AA100" s="1" t="s">
        <v>1506</v>
      </c>
      <c r="AB100" s="208">
        <v>44349.0</v>
      </c>
      <c r="AC100" s="1" t="s">
        <v>43</v>
      </c>
      <c r="AD100" s="208">
        <v>44350.0</v>
      </c>
      <c r="AE100" s="1" t="s">
        <v>1353</v>
      </c>
      <c r="AF100" s="208">
        <v>44356.0</v>
      </c>
      <c r="AG100" s="1" t="s">
        <v>31</v>
      </c>
      <c r="AH100" s="208">
        <v>44541.0</v>
      </c>
      <c r="AI100" s="1"/>
      <c r="AJ100" s="1" t="s">
        <v>128</v>
      </c>
      <c r="AK100" s="1" t="s">
        <v>128</v>
      </c>
      <c r="AL100" s="1" t="s">
        <v>13903</v>
      </c>
      <c r="AM100" s="1" t="s">
        <v>167</v>
      </c>
    </row>
    <row r="101" ht="15.75" customHeight="1">
      <c r="A101" s="196" t="s">
        <v>21323</v>
      </c>
      <c r="B101" s="196" t="s">
        <v>21324</v>
      </c>
      <c r="C101" s="196" t="str">
        <f>VLOOKUP(A101,'import Uşak'!A:P,3,0)</f>
        <v>DOĞRU</v>
      </c>
      <c r="D101" s="196" t="s">
        <v>1597</v>
      </c>
      <c r="E101" s="196">
        <f>VLOOKUP(A101,'import Uşak'!A:P,5,0)</f>
        <v>124</v>
      </c>
      <c r="F101" s="196">
        <f>VLOOKUP(A101,'import Uşak'!A:P,6,0)</f>
        <v>22</v>
      </c>
      <c r="G101" s="196">
        <f>VLOOKUP(A101,'import Uşak'!A:P,7,0)</f>
        <v>5</v>
      </c>
      <c r="H101" s="196">
        <f>VLOOKUP(A101,'import Uşak'!A:P,8,0)</f>
        <v>12</v>
      </c>
      <c r="I101" s="196">
        <f>VLOOKUP(A101,'import Uşak'!A:P,9,0)</f>
        <v>17</v>
      </c>
      <c r="J101" s="205">
        <f>VLOOKUP(A101,'import Uşak'!A:P,10,0)</f>
        <v>0.29</v>
      </c>
      <c r="K101" s="196" t="s">
        <v>22212</v>
      </c>
      <c r="L101" s="196">
        <v>5.444460064E9</v>
      </c>
      <c r="M101" s="196" t="s">
        <v>1350</v>
      </c>
      <c r="N101" s="196" t="s">
        <v>11243</v>
      </c>
      <c r="O101" s="196" t="s">
        <v>21326</v>
      </c>
      <c r="P101" s="230" t="str">
        <f>VLOOKUP(A101,'import Uşak'!A:P,16,0)</f>
        <v>Geleneksel</v>
      </c>
      <c r="Q101" s="1" t="b">
        <v>0</v>
      </c>
      <c r="R101" s="1" t="s">
        <v>38</v>
      </c>
      <c r="S101" s="1" t="s">
        <v>404</v>
      </c>
      <c r="T101" s="207" t="s">
        <v>20855</v>
      </c>
      <c r="U101" s="1"/>
      <c r="V101" s="208">
        <v>44606.0</v>
      </c>
      <c r="W101" s="208">
        <v>44607.0</v>
      </c>
      <c r="X101" s="1"/>
      <c r="Y101" s="1" t="b">
        <v>1</v>
      </c>
      <c r="Z101" s="208">
        <v>44606.0</v>
      </c>
      <c r="AA101" s="1"/>
      <c r="AB101" s="208"/>
      <c r="AC101" s="1"/>
      <c r="AD101" s="208"/>
      <c r="AE101" s="1"/>
      <c r="AF101" s="208"/>
      <c r="AG101" s="1"/>
      <c r="AH101" s="208"/>
      <c r="AI101" s="1" t="s">
        <v>404</v>
      </c>
      <c r="AJ101" s="1"/>
      <c r="AK101" s="1"/>
      <c r="AL101" s="1"/>
      <c r="AM101" s="1"/>
    </row>
    <row r="102" ht="15.75" customHeight="1">
      <c r="A102" s="196" t="s">
        <v>22116</v>
      </c>
      <c r="B102" s="196" t="s">
        <v>22117</v>
      </c>
      <c r="C102" s="196" t="str">
        <f>VLOOKUP(A102,'import Uşak'!A:P,3,0)</f>
        <v>DOĞRU</v>
      </c>
      <c r="D102" s="196" t="s">
        <v>1443</v>
      </c>
      <c r="E102" s="196">
        <f>VLOOKUP(A102,'import Uşak'!A:P,5,0)</f>
        <v>32</v>
      </c>
      <c r="F102" s="196">
        <f>VLOOKUP(A102,'import Uşak'!A:P,6,0)</f>
        <v>5</v>
      </c>
      <c r="G102" s="196">
        <f>VLOOKUP(A102,'import Uşak'!A:P,7,0)</f>
        <v>0</v>
      </c>
      <c r="H102" s="196">
        <f>VLOOKUP(A102,'import Uşak'!A:P,8,0)</f>
        <v>50</v>
      </c>
      <c r="I102" s="196">
        <f>VLOOKUP(A102,'import Uşak'!A:P,9,0)</f>
        <v>50</v>
      </c>
      <c r="J102" s="205">
        <f>VLOOKUP(A102,'import Uşak'!A:P,10,0)</f>
        <v>0</v>
      </c>
      <c r="K102" s="196" t="s">
        <v>22118</v>
      </c>
      <c r="L102" s="196">
        <v>5.510626713E9</v>
      </c>
      <c r="M102" s="196" t="s">
        <v>1350</v>
      </c>
      <c r="N102" s="196" t="s">
        <v>21725</v>
      </c>
      <c r="O102" s="196" t="s">
        <v>22119</v>
      </c>
      <c r="P102" s="230" t="str">
        <f>VLOOKUP(A102,'import Uşak'!A:P,16,0)</f>
        <v>Geleneksel</v>
      </c>
      <c r="Q102" s="1" t="b">
        <v>1</v>
      </c>
      <c r="R102" s="1"/>
      <c r="S102" s="1"/>
      <c r="T102" s="210"/>
      <c r="U102" s="1" t="s">
        <v>22395</v>
      </c>
      <c r="V102" s="208"/>
      <c r="W102" s="208"/>
      <c r="X102" s="1"/>
      <c r="Y102" s="1" t="b">
        <v>1</v>
      </c>
      <c r="Z102" s="208">
        <v>44634.0</v>
      </c>
      <c r="AA102" s="1"/>
      <c r="AB102" s="208"/>
      <c r="AC102" s="1"/>
      <c r="AD102" s="208"/>
      <c r="AE102" s="1"/>
      <c r="AF102" s="208"/>
      <c r="AG102" s="1"/>
      <c r="AH102" s="208"/>
      <c r="AI102" s="1" t="s">
        <v>167</v>
      </c>
      <c r="AJ102" s="1"/>
      <c r="AK102" s="1"/>
      <c r="AL102" s="1"/>
      <c r="AM102" s="1"/>
    </row>
    <row r="103" ht="15.75" customHeight="1">
      <c r="A103" s="211" t="s">
        <v>22321</v>
      </c>
      <c r="B103" s="211" t="s">
        <v>22322</v>
      </c>
      <c r="C103" s="196" t="str">
        <f>VLOOKUP(A103,'import Uşak'!A:P,3,0)</f>
        <v>DOĞRU</v>
      </c>
      <c r="D103" s="211" t="s">
        <v>1507</v>
      </c>
      <c r="E103" s="196">
        <f>VLOOKUP(A103,'import Uşak'!A:P,5,0)</f>
        <v>67</v>
      </c>
      <c r="F103" s="196">
        <f>VLOOKUP(A103,'import Uşak'!A:P,6,0)</f>
        <v>41</v>
      </c>
      <c r="G103" s="196">
        <f>VLOOKUP(A103,'import Uşak'!A:P,7,0)</f>
        <v>0</v>
      </c>
      <c r="H103" s="196">
        <f>VLOOKUP(A103,'import Uşak'!A:P,8,0)</f>
        <v>7</v>
      </c>
      <c r="I103" s="196">
        <f>VLOOKUP(A103,'import Uşak'!A:P,9,0)</f>
        <v>7</v>
      </c>
      <c r="J103" s="205">
        <f>VLOOKUP(A103,'import Uşak'!A:P,10,0)</f>
        <v>0</v>
      </c>
      <c r="K103" s="211" t="s">
        <v>22323</v>
      </c>
      <c r="L103" s="211">
        <v>5.320578364E9</v>
      </c>
      <c r="M103" s="211" t="s">
        <v>1350</v>
      </c>
      <c r="N103" s="211" t="s">
        <v>11243</v>
      </c>
      <c r="O103" s="211" t="s">
        <v>22324</v>
      </c>
      <c r="P103" s="230" t="str">
        <f>VLOOKUP(A103,'import Uşak'!A:P,16,0)</f>
        <v>Geleneksel</v>
      </c>
      <c r="Q103" s="1" t="b">
        <v>0</v>
      </c>
      <c r="R103" s="1"/>
      <c r="S103" s="1"/>
      <c r="T103" s="1"/>
      <c r="U103" s="1"/>
      <c r="V103" s="208"/>
      <c r="W103" s="208"/>
      <c r="X103" s="1"/>
      <c r="Y103" s="1"/>
      <c r="Z103" s="208"/>
      <c r="AA103" s="1"/>
      <c r="AB103" s="208"/>
      <c r="AC103" s="1"/>
      <c r="AD103" s="208"/>
      <c r="AE103" s="1"/>
      <c r="AF103" s="208"/>
      <c r="AG103" s="1"/>
      <c r="AH103" s="208"/>
      <c r="AI103" s="1"/>
      <c r="AJ103" s="1"/>
      <c r="AK103" s="1"/>
      <c r="AL103" s="1"/>
      <c r="AM103" s="1"/>
    </row>
    <row r="104" ht="15.75" customHeight="1">
      <c r="A104" s="196" t="s">
        <v>21372</v>
      </c>
      <c r="B104" s="196" t="s">
        <v>21373</v>
      </c>
      <c r="C104" s="196" t="str">
        <f>VLOOKUP(A104,'import Uşak'!A:P,3,0)</f>
        <v>DOĞRU</v>
      </c>
      <c r="D104" s="196" t="s">
        <v>1443</v>
      </c>
      <c r="E104" s="196">
        <f>VLOOKUP(A104,'import Uşak'!A:P,5,0)</f>
        <v>208</v>
      </c>
      <c r="F104" s="196" t="str">
        <f>VLOOKUP(A104,'import Uşak'!A:P,6,0)</f>
        <v/>
      </c>
      <c r="G104" s="196">
        <f>VLOOKUP(A104,'import Uşak'!A:P,7,0)</f>
        <v>10</v>
      </c>
      <c r="H104" s="196">
        <f>VLOOKUP(A104,'import Uşak'!A:P,8,0)</f>
        <v>3</v>
      </c>
      <c r="I104" s="196">
        <f>VLOOKUP(A104,'import Uşak'!A:P,9,0)</f>
        <v>13</v>
      </c>
      <c r="J104" s="205">
        <f>VLOOKUP(A104,'import Uşak'!A:P,10,0)</f>
        <v>0.77</v>
      </c>
      <c r="K104" s="196" t="s">
        <v>22295</v>
      </c>
      <c r="L104" s="196">
        <v>5.347296441E9</v>
      </c>
      <c r="M104" s="196" t="s">
        <v>1350</v>
      </c>
      <c r="N104" s="196" t="s">
        <v>11243</v>
      </c>
      <c r="O104" s="196" t="s">
        <v>21375</v>
      </c>
      <c r="P104" s="230" t="str">
        <f>VLOOKUP(A104,'import Uşak'!A:P,16,0)</f>
        <v>Geleneksel</v>
      </c>
      <c r="Q104" s="1" t="b">
        <v>0</v>
      </c>
      <c r="R104" s="1" t="s">
        <v>38</v>
      </c>
      <c r="S104" s="1" t="s">
        <v>404</v>
      </c>
      <c r="T104" s="207" t="s">
        <v>20855</v>
      </c>
      <c r="U104" s="1"/>
      <c r="V104" s="208">
        <v>44620.0</v>
      </c>
      <c r="W104" s="208">
        <v>44621.0</v>
      </c>
      <c r="X104" s="1"/>
      <c r="Y104" s="1" t="b">
        <v>1</v>
      </c>
      <c r="Z104" s="208">
        <v>44620.0</v>
      </c>
      <c r="AA104" s="1"/>
      <c r="AB104" s="208"/>
      <c r="AC104" s="1"/>
      <c r="AD104" s="208"/>
      <c r="AE104" s="1"/>
      <c r="AF104" s="208"/>
      <c r="AG104" s="1"/>
      <c r="AH104" s="208"/>
      <c r="AI104" s="1" t="s">
        <v>404</v>
      </c>
      <c r="AJ104" s="1"/>
      <c r="AK104" s="1"/>
      <c r="AL104" s="1"/>
      <c r="AM104" s="1"/>
    </row>
    <row r="105" ht="15.75" customHeight="1">
      <c r="A105" s="196" t="s">
        <v>21059</v>
      </c>
      <c r="B105" s="196" t="s">
        <v>21060</v>
      </c>
      <c r="C105" s="196" t="str">
        <f>VLOOKUP(A105,'import Uşak'!A:P,3,0)</f>
        <v>YANLIŞ</v>
      </c>
      <c r="D105" s="196" t="s">
        <v>1443</v>
      </c>
      <c r="E105" s="196">
        <f>VLOOKUP(A105,'import Uşak'!A:P,5,0)</f>
        <v>66</v>
      </c>
      <c r="F105" s="196" t="str">
        <f>VLOOKUP(A105,'import Uşak'!A:P,6,0)</f>
        <v/>
      </c>
      <c r="G105" s="196">
        <f>VLOOKUP(A105,'import Uşak'!A:P,7,0)</f>
        <v>0</v>
      </c>
      <c r="H105" s="196">
        <f>VLOOKUP(A105,'import Uşak'!A:P,8,0)</f>
        <v>20</v>
      </c>
      <c r="I105" s="196">
        <f>VLOOKUP(A105,'import Uşak'!A:P,9,0)</f>
        <v>20</v>
      </c>
      <c r="J105" s="205">
        <f>VLOOKUP(A105,'import Uşak'!A:P,10,0)</f>
        <v>0</v>
      </c>
      <c r="K105" s="196" t="s">
        <v>22049</v>
      </c>
      <c r="L105" s="196">
        <v>5.322330064E9</v>
      </c>
      <c r="M105" s="196" t="s">
        <v>1350</v>
      </c>
      <c r="N105" s="196" t="s">
        <v>21725</v>
      </c>
      <c r="O105" s="196" t="s">
        <v>21062</v>
      </c>
      <c r="P105" s="230" t="str">
        <f>VLOOKUP(A105,'import Uşak'!A:P,16,0)</f>
        <v>Geleneksel</v>
      </c>
      <c r="Q105" s="1" t="b">
        <v>0</v>
      </c>
      <c r="R105" s="1" t="s">
        <v>29</v>
      </c>
      <c r="S105" s="1" t="s">
        <v>66</v>
      </c>
      <c r="T105" s="1" t="s">
        <v>20855</v>
      </c>
      <c r="U105" s="1" t="s">
        <v>22396</v>
      </c>
      <c r="V105" s="208">
        <v>44476.0</v>
      </c>
      <c r="W105" s="208">
        <v>44481.0</v>
      </c>
      <c r="X105" s="1"/>
      <c r="Y105" s="1" t="b">
        <v>1</v>
      </c>
      <c r="Z105" s="208">
        <v>44476.0</v>
      </c>
      <c r="AA105" s="1" t="s">
        <v>1353</v>
      </c>
      <c r="AB105" s="208">
        <v>44501.0</v>
      </c>
      <c r="AC105" s="1"/>
      <c r="AD105" s="208"/>
      <c r="AE105" s="1"/>
      <c r="AF105" s="208"/>
      <c r="AG105" s="1"/>
      <c r="AH105" s="208"/>
      <c r="AI105" s="1" t="s">
        <v>66</v>
      </c>
      <c r="AJ105" s="1" t="s">
        <v>416</v>
      </c>
      <c r="AK105" s="1"/>
      <c r="AL105" s="1"/>
      <c r="AM105" s="1"/>
    </row>
    <row r="106" ht="15.75" customHeight="1">
      <c r="A106" s="196" t="s">
        <v>21741</v>
      </c>
      <c r="B106" s="196" t="s">
        <v>21742</v>
      </c>
      <c r="C106" s="196" t="str">
        <f>VLOOKUP(A106,'import Uşak'!A:P,3,0)</f>
        <v>DOĞRU</v>
      </c>
      <c r="D106" s="196" t="s">
        <v>1385</v>
      </c>
      <c r="E106" s="196">
        <f>VLOOKUP(A106,'import Uşak'!A:P,5,0)</f>
        <v>72</v>
      </c>
      <c r="F106" s="196">
        <f>VLOOKUP(A106,'import Uşak'!A:P,6,0)</f>
        <v>2</v>
      </c>
      <c r="G106" s="196">
        <f>VLOOKUP(A106,'import Uşak'!A:P,7,0)</f>
        <v>0</v>
      </c>
      <c r="H106" s="196">
        <f>VLOOKUP(A106,'import Uşak'!A:P,8,0)</f>
        <v>41</v>
      </c>
      <c r="I106" s="196">
        <f>VLOOKUP(A106,'import Uşak'!A:P,9,0)</f>
        <v>41</v>
      </c>
      <c r="J106" s="205">
        <f>VLOOKUP(A106,'import Uşak'!A:P,10,0)</f>
        <v>0</v>
      </c>
      <c r="K106" s="196" t="s">
        <v>21743</v>
      </c>
      <c r="L106" s="196">
        <v>5.493607979E9</v>
      </c>
      <c r="M106" s="196" t="s">
        <v>1350</v>
      </c>
      <c r="N106" s="196" t="s">
        <v>12338</v>
      </c>
      <c r="O106" s="196" t="s">
        <v>21744</v>
      </c>
      <c r="P106" s="230" t="str">
        <f>VLOOKUP(A106,'import Uşak'!A:P,16,0)</f>
        <v>Geleneksel</v>
      </c>
      <c r="Q106" s="1" t="b">
        <v>0</v>
      </c>
      <c r="R106" s="1" t="s">
        <v>31</v>
      </c>
      <c r="S106" s="210" t="s">
        <v>845</v>
      </c>
      <c r="T106" s="1" t="s">
        <v>20855</v>
      </c>
      <c r="U106" s="1" t="s">
        <v>22397</v>
      </c>
      <c r="V106" s="208">
        <v>44463.0</v>
      </c>
      <c r="W106" s="208">
        <v>44466.0</v>
      </c>
      <c r="X106" s="1"/>
      <c r="Y106" s="1"/>
      <c r="Z106" s="208"/>
      <c r="AA106" s="1" t="s">
        <v>1475</v>
      </c>
      <c r="AB106" s="208"/>
      <c r="AC106" s="1" t="s">
        <v>31</v>
      </c>
      <c r="AD106" s="208">
        <v>44357.0</v>
      </c>
      <c r="AE106" s="1" t="s">
        <v>43</v>
      </c>
      <c r="AF106" s="208">
        <v>44461.0</v>
      </c>
      <c r="AG106" s="1" t="s">
        <v>43</v>
      </c>
      <c r="AH106" s="208">
        <v>44508.0</v>
      </c>
      <c r="AI106" s="1"/>
      <c r="AJ106" s="1"/>
      <c r="AK106" s="1" t="s">
        <v>416</v>
      </c>
      <c r="AL106" s="1"/>
      <c r="AM106" s="1" t="s">
        <v>73</v>
      </c>
    </row>
    <row r="107" ht="15.75" customHeight="1">
      <c r="A107" s="196" t="s">
        <v>22317</v>
      </c>
      <c r="B107" s="196" t="s">
        <v>22318</v>
      </c>
      <c r="C107" s="196" t="str">
        <f>VLOOKUP(A107,'import Uşak'!A:P,3,0)</f>
        <v>DOĞRU</v>
      </c>
      <c r="D107" s="196" t="s">
        <v>1577</v>
      </c>
      <c r="E107" s="196">
        <f>VLOOKUP(A107,'import Uşak'!A:P,5,0)</f>
        <v>3</v>
      </c>
      <c r="F107" s="196" t="str">
        <f>VLOOKUP(A107,'import Uşak'!A:P,6,0)</f>
        <v/>
      </c>
      <c r="G107" s="196">
        <f>VLOOKUP(A107,'import Uşak'!A:P,7,0)</f>
        <v>0</v>
      </c>
      <c r="H107" s="196">
        <f>VLOOKUP(A107,'import Uşak'!A:P,8,0)</f>
        <v>8</v>
      </c>
      <c r="I107" s="196">
        <f>VLOOKUP(A107,'import Uşak'!A:P,9,0)</f>
        <v>8</v>
      </c>
      <c r="J107" s="205">
        <f>VLOOKUP(A107,'import Uşak'!A:P,10,0)</f>
        <v>0</v>
      </c>
      <c r="K107" s="196" t="s">
        <v>22319</v>
      </c>
      <c r="L107" s="196">
        <v>5.393860137E9</v>
      </c>
      <c r="M107" s="196" t="s">
        <v>1350</v>
      </c>
      <c r="N107" s="196" t="s">
        <v>21902</v>
      </c>
      <c r="O107" s="196" t="s">
        <v>22320</v>
      </c>
      <c r="P107" s="230" t="str">
        <f>VLOOKUP(A107,'import Uşak'!A:P,16,0)</f>
        <v>Geleneksel</v>
      </c>
      <c r="Q107" s="1" t="b">
        <v>1</v>
      </c>
      <c r="R107" s="1"/>
      <c r="S107" s="1"/>
      <c r="T107" s="1"/>
      <c r="U107" s="1" t="s">
        <v>22398</v>
      </c>
      <c r="V107" s="208"/>
      <c r="W107" s="208"/>
      <c r="X107" s="1"/>
      <c r="Y107" s="1" t="s">
        <v>1353</v>
      </c>
      <c r="Z107" s="208">
        <v>44487.0</v>
      </c>
      <c r="AA107" s="1"/>
      <c r="AB107" s="208"/>
      <c r="AC107" s="1"/>
      <c r="AD107" s="208"/>
      <c r="AE107" s="1"/>
      <c r="AF107" s="208"/>
      <c r="AG107" s="1"/>
      <c r="AH107" s="208"/>
      <c r="AI107" s="1" t="s">
        <v>416</v>
      </c>
      <c r="AJ107" s="1"/>
      <c r="AK107" s="1"/>
      <c r="AL107" s="1"/>
      <c r="AM107" s="1"/>
    </row>
    <row r="108" ht="15.75" customHeight="1">
      <c r="A108" s="211" t="s">
        <v>22120</v>
      </c>
      <c r="B108" s="211" t="s">
        <v>22121</v>
      </c>
      <c r="C108" s="196" t="str">
        <f>VLOOKUP(A108,'import Uşak'!A:P,3,0)</f>
        <v>DOĞRU</v>
      </c>
      <c r="D108" s="211" t="s">
        <v>1364</v>
      </c>
      <c r="E108" s="196" t="str">
        <f>VLOOKUP(A108,'import Uşak'!A:P,5,0)</f>
        <v/>
      </c>
      <c r="F108" s="196" t="str">
        <f>VLOOKUP(A108,'import Uşak'!A:P,6,0)</f>
        <v/>
      </c>
      <c r="G108" s="196">
        <f>VLOOKUP(A108,'import Uşak'!A:P,7,0)</f>
        <v>0</v>
      </c>
      <c r="H108" s="196">
        <f>VLOOKUP(A108,'import Uşak'!A:P,8,0)</f>
        <v>24</v>
      </c>
      <c r="I108" s="196">
        <f>VLOOKUP(A108,'import Uşak'!A:P,9,0)</f>
        <v>24</v>
      </c>
      <c r="J108" s="205">
        <f>VLOOKUP(A108,'import Uşak'!A:P,10,0)</f>
        <v>0</v>
      </c>
      <c r="K108" s="211" t="s">
        <v>21851</v>
      </c>
      <c r="L108" s="211">
        <v>5.069563495E9</v>
      </c>
      <c r="M108" s="211" t="s">
        <v>1350</v>
      </c>
      <c r="N108" s="211" t="s">
        <v>21725</v>
      </c>
      <c r="O108" s="211" t="s">
        <v>21852</v>
      </c>
      <c r="P108" s="230" t="str">
        <f>VLOOKUP(A108,'import Uşak'!A:P,16,0)</f>
        <v>Geleneksel</v>
      </c>
      <c r="Q108" s="1" t="b">
        <v>0</v>
      </c>
      <c r="R108" s="1" t="s">
        <v>29</v>
      </c>
      <c r="S108" s="1"/>
      <c r="T108" s="1"/>
      <c r="U108" s="1" t="s">
        <v>22399</v>
      </c>
      <c r="V108" s="208"/>
      <c r="W108" s="208"/>
      <c r="X108" s="1"/>
      <c r="Y108" s="1" t="s">
        <v>1353</v>
      </c>
      <c r="Z108" s="208">
        <v>44669.0</v>
      </c>
      <c r="AA108" s="1"/>
      <c r="AB108" s="208"/>
      <c r="AC108" s="1"/>
      <c r="AD108" s="208"/>
      <c r="AE108" s="1"/>
      <c r="AF108" s="208"/>
      <c r="AG108" s="1"/>
      <c r="AH108" s="208"/>
      <c r="AI108" s="1" t="s">
        <v>100</v>
      </c>
      <c r="AJ108" s="1"/>
      <c r="AK108" s="1"/>
      <c r="AL108" s="1"/>
      <c r="AM108" s="1"/>
    </row>
    <row r="109" ht="15.75" customHeight="1">
      <c r="A109" s="196" t="s">
        <v>21089</v>
      </c>
      <c r="B109" s="196" t="s">
        <v>21090</v>
      </c>
      <c r="C109" s="196" t="str">
        <f>VLOOKUP(A109,'import Uşak'!A:P,3,0)</f>
        <v>DOĞRU</v>
      </c>
      <c r="D109" s="196" t="s">
        <v>1356</v>
      </c>
      <c r="E109" s="196">
        <f>VLOOKUP(A109,'import Uşak'!A:P,5,0)</f>
        <v>488</v>
      </c>
      <c r="F109" s="196">
        <f>VLOOKUP(A109,'import Uşak'!A:P,6,0)</f>
        <v>54</v>
      </c>
      <c r="G109" s="196">
        <f>VLOOKUP(A109,'import Uşak'!A:P,7,0)</f>
        <v>1</v>
      </c>
      <c r="H109" s="196">
        <f>VLOOKUP(A109,'import Uşak'!A:P,8,0)</f>
        <v>9</v>
      </c>
      <c r="I109" s="196">
        <f>VLOOKUP(A109,'import Uşak'!A:P,9,0)</f>
        <v>10</v>
      </c>
      <c r="J109" s="205">
        <f>VLOOKUP(A109,'import Uşak'!A:P,10,0)</f>
        <v>0.1</v>
      </c>
      <c r="K109" s="196" t="s">
        <v>22400</v>
      </c>
      <c r="L109" s="196">
        <v>5.456464276E9</v>
      </c>
      <c r="M109" s="196" t="s">
        <v>1350</v>
      </c>
      <c r="N109" s="196" t="s">
        <v>21711</v>
      </c>
      <c r="O109" s="196" t="s">
        <v>21092</v>
      </c>
      <c r="P109" s="230" t="str">
        <f>VLOOKUP(A109,'import Uşak'!A:P,16,0)</f>
        <v>Geleneksel</v>
      </c>
      <c r="Q109" s="1" t="b">
        <v>0</v>
      </c>
      <c r="R109" s="1" t="s">
        <v>44</v>
      </c>
      <c r="S109" s="1" t="s">
        <v>610</v>
      </c>
      <c r="T109" s="1" t="s">
        <v>20855</v>
      </c>
      <c r="U109" s="1" t="s">
        <v>22401</v>
      </c>
      <c r="V109" s="208">
        <v>44553.0</v>
      </c>
      <c r="W109" s="208">
        <v>44558.0</v>
      </c>
      <c r="X109" s="1"/>
      <c r="Y109" s="1"/>
      <c r="Z109" s="208">
        <v>44487.0</v>
      </c>
      <c r="AA109" s="1" t="s">
        <v>1353</v>
      </c>
      <c r="AB109" s="208">
        <v>44553.0</v>
      </c>
      <c r="AC109" s="1"/>
      <c r="AD109" s="208"/>
      <c r="AE109" s="1"/>
      <c r="AF109" s="208"/>
      <c r="AG109" s="1"/>
      <c r="AH109" s="208"/>
      <c r="AI109" s="1" t="s">
        <v>416</v>
      </c>
      <c r="AJ109" s="1" t="s">
        <v>610</v>
      </c>
      <c r="AK109" s="1"/>
      <c r="AL109" s="1"/>
      <c r="AM109" s="1"/>
    </row>
    <row r="110" ht="15.75" customHeight="1">
      <c r="A110" s="196" t="s">
        <v>21380</v>
      </c>
      <c r="B110" s="196" t="s">
        <v>21381</v>
      </c>
      <c r="C110" s="196" t="str">
        <f>VLOOKUP(A110,'import Uşak'!A:P,3,0)</f>
        <v>DOĞRU</v>
      </c>
      <c r="D110" s="196" t="s">
        <v>1385</v>
      </c>
      <c r="E110" s="196">
        <f>VLOOKUP(A110,'import Uşak'!A:P,5,0)</f>
        <v>32</v>
      </c>
      <c r="F110" s="196">
        <f>VLOOKUP(A110,'import Uşak'!A:P,6,0)</f>
        <v>5</v>
      </c>
      <c r="G110" s="196">
        <f>VLOOKUP(A110,'import Uşak'!A:P,7,0)</f>
        <v>5</v>
      </c>
      <c r="H110" s="196">
        <f>VLOOKUP(A110,'import Uşak'!A:P,8,0)</f>
        <v>27</v>
      </c>
      <c r="I110" s="196">
        <f>VLOOKUP(A110,'import Uşak'!A:P,9,0)</f>
        <v>32</v>
      </c>
      <c r="J110" s="205">
        <f>VLOOKUP(A110,'import Uşak'!A:P,10,0)</f>
        <v>0.16</v>
      </c>
      <c r="K110" s="196" t="s">
        <v>22194</v>
      </c>
      <c r="L110" s="196">
        <v>2.762232002E9</v>
      </c>
      <c r="M110" s="196" t="s">
        <v>1350</v>
      </c>
      <c r="N110" s="196" t="s">
        <v>22195</v>
      </c>
      <c r="O110" s="196" t="s">
        <v>21383</v>
      </c>
      <c r="P110" s="230" t="str">
        <f>VLOOKUP(A110,'import Uşak'!A:P,16,0)</f>
        <v>Geleneksel</v>
      </c>
      <c r="Q110" s="1" t="b">
        <v>0</v>
      </c>
      <c r="R110" s="1" t="s">
        <v>38</v>
      </c>
      <c r="S110" s="1" t="s">
        <v>610</v>
      </c>
      <c r="T110" s="1" t="s">
        <v>20855</v>
      </c>
      <c r="U110" s="1">
        <v>5.554872291E9</v>
      </c>
      <c r="V110" s="208">
        <v>44627.0</v>
      </c>
      <c r="W110" s="208">
        <v>44628.0</v>
      </c>
      <c r="X110" s="1"/>
      <c r="Y110" s="1" t="b">
        <v>1</v>
      </c>
      <c r="Z110" s="208">
        <v>44627.0</v>
      </c>
      <c r="AA110" s="1"/>
      <c r="AB110" s="208"/>
      <c r="AC110" s="1"/>
      <c r="AD110" s="208"/>
      <c r="AE110" s="1"/>
      <c r="AF110" s="208"/>
      <c r="AG110" s="1"/>
      <c r="AH110" s="208"/>
      <c r="AI110" s="1" t="s">
        <v>610</v>
      </c>
      <c r="AJ110" s="1"/>
      <c r="AK110" s="1"/>
      <c r="AL110" s="1"/>
      <c r="AM110" s="1"/>
    </row>
    <row r="111" ht="15.75" customHeight="1">
      <c r="A111" s="196" t="s">
        <v>20944</v>
      </c>
      <c r="B111" s="196" t="s">
        <v>20945</v>
      </c>
      <c r="C111" s="196" t="str">
        <f>VLOOKUP(A111,'import Uşak'!A:P,3,0)</f>
        <v>DOĞRU</v>
      </c>
      <c r="D111" s="196" t="s">
        <v>1378</v>
      </c>
      <c r="E111" s="196">
        <f>VLOOKUP(A111,'import Uşak'!A:P,5,0)</f>
        <v>1170</v>
      </c>
      <c r="F111" s="196">
        <f>VLOOKUP(A111,'import Uşak'!A:P,6,0)</f>
        <v>50</v>
      </c>
      <c r="G111" s="196">
        <f>VLOOKUP(A111,'import Uşak'!A:P,7,0)</f>
        <v>0</v>
      </c>
      <c r="H111" s="196">
        <f>VLOOKUP(A111,'import Uşak'!A:P,8,0)</f>
        <v>21</v>
      </c>
      <c r="I111" s="196">
        <f>VLOOKUP(A111,'import Uşak'!A:P,9,0)</f>
        <v>21</v>
      </c>
      <c r="J111" s="205">
        <f>VLOOKUP(A111,'import Uşak'!A:P,10,0)</f>
        <v>0</v>
      </c>
      <c r="K111" s="196" t="s">
        <v>21749</v>
      </c>
      <c r="L111" s="196">
        <v>5.412767064E9</v>
      </c>
      <c r="M111" s="196" t="s">
        <v>1350</v>
      </c>
      <c r="N111" s="196" t="s">
        <v>21725</v>
      </c>
      <c r="O111" s="196" t="s">
        <v>20948</v>
      </c>
      <c r="P111" s="230" t="str">
        <f>VLOOKUP(A111,'import Uşak'!A:P,16,0)</f>
        <v>Geleneksel</v>
      </c>
      <c r="Q111" s="1" t="b">
        <v>0</v>
      </c>
      <c r="R111" s="1" t="s">
        <v>29</v>
      </c>
      <c r="S111" s="1" t="s">
        <v>845</v>
      </c>
      <c r="T111" s="1" t="s">
        <v>20855</v>
      </c>
      <c r="U111" s="1" t="s">
        <v>22402</v>
      </c>
      <c r="V111" s="208">
        <v>44343.0</v>
      </c>
      <c r="W111" s="208">
        <v>44347.0</v>
      </c>
      <c r="X111" s="1"/>
      <c r="Y111" s="1" t="b">
        <v>1</v>
      </c>
      <c r="Z111" s="208"/>
      <c r="AA111" s="1"/>
      <c r="AB111" s="208"/>
      <c r="AC111" s="1"/>
      <c r="AD111" s="208"/>
      <c r="AE111" s="1"/>
      <c r="AF111" s="208"/>
      <c r="AG111" s="1"/>
      <c r="AH111" s="208"/>
      <c r="AI111" s="1"/>
      <c r="AJ111" s="1"/>
      <c r="AK111" s="1"/>
      <c r="AL111" s="1"/>
      <c r="AM111" s="1"/>
    </row>
    <row r="112" ht="15.75" customHeight="1">
      <c r="A112" s="196" t="s">
        <v>20898</v>
      </c>
      <c r="B112" s="196" t="s">
        <v>20899</v>
      </c>
      <c r="C112" s="196" t="str">
        <f>VLOOKUP(A112,'import Uşak'!A:P,3,0)</f>
        <v>YANLIŞ</v>
      </c>
      <c r="D112" s="196" t="s">
        <v>1378</v>
      </c>
      <c r="E112" s="196">
        <f>VLOOKUP(A112,'import Uşak'!A:P,5,0)</f>
        <v>72</v>
      </c>
      <c r="F112" s="196" t="str">
        <f>VLOOKUP(A112,'import Uşak'!A:P,6,0)</f>
        <v/>
      </c>
      <c r="G112" s="196">
        <f>VLOOKUP(A112,'import Uşak'!A:P,7,0)</f>
        <v>0</v>
      </c>
      <c r="H112" s="196">
        <f>VLOOKUP(A112,'import Uşak'!A:P,8,0)</f>
        <v>21</v>
      </c>
      <c r="I112" s="196">
        <f>VLOOKUP(A112,'import Uşak'!A:P,9,0)</f>
        <v>21</v>
      </c>
      <c r="J112" s="205">
        <f>VLOOKUP(A112,'import Uşak'!A:P,10,0)</f>
        <v>0</v>
      </c>
      <c r="K112" s="196" t="s">
        <v>21898</v>
      </c>
      <c r="L112" s="196">
        <v>5.372141556E9</v>
      </c>
      <c r="M112" s="196" t="s">
        <v>1350</v>
      </c>
      <c r="N112" s="196" t="s">
        <v>21725</v>
      </c>
      <c r="O112" s="196" t="s">
        <v>20902</v>
      </c>
      <c r="P112" s="230" t="str">
        <f>VLOOKUP(A112,'import Uşak'!A:P,16,0)</f>
        <v>Geleneksel</v>
      </c>
      <c r="Q112" s="1" t="b">
        <v>0</v>
      </c>
      <c r="R112" s="1" t="s">
        <v>39</v>
      </c>
      <c r="S112" s="1" t="s">
        <v>1510</v>
      </c>
      <c r="T112" s="1" t="s">
        <v>20855</v>
      </c>
      <c r="U112" s="1" t="s">
        <v>22403</v>
      </c>
      <c r="V112" s="208">
        <v>44341.0</v>
      </c>
      <c r="W112" s="208">
        <v>44343.0</v>
      </c>
      <c r="X112" s="1"/>
      <c r="Y112" s="1"/>
      <c r="Z112" s="208">
        <v>44461.0</v>
      </c>
      <c r="AA112" s="1" t="s">
        <v>43</v>
      </c>
      <c r="AB112" s="208">
        <v>44555.0</v>
      </c>
      <c r="AC112" s="1" t="s">
        <v>43</v>
      </c>
      <c r="AD112" s="208">
        <v>44585.0</v>
      </c>
      <c r="AE112" s="1" t="s">
        <v>1353</v>
      </c>
      <c r="AF112" s="208">
        <v>44599.0</v>
      </c>
      <c r="AG112" s="1"/>
      <c r="AH112" s="208"/>
      <c r="AI112" s="1" t="s">
        <v>416</v>
      </c>
      <c r="AJ112" s="1" t="s">
        <v>73</v>
      </c>
      <c r="AK112" s="1" t="s">
        <v>100</v>
      </c>
      <c r="AL112" s="1" t="s">
        <v>167</v>
      </c>
      <c r="AM112" s="1"/>
    </row>
    <row r="113" ht="15.75" customHeight="1">
      <c r="A113" s="196" t="s">
        <v>20913</v>
      </c>
      <c r="B113" s="196" t="s">
        <v>20914</v>
      </c>
      <c r="C113" s="196" t="str">
        <f>VLOOKUP(A113,'import Uşak'!A:P,3,0)</f>
        <v>DOĞRU</v>
      </c>
      <c r="D113" s="196" t="s">
        <v>1378</v>
      </c>
      <c r="E113" s="196">
        <f>VLOOKUP(A113,'import Uşak'!A:P,5,0)</f>
        <v>127</v>
      </c>
      <c r="F113" s="196">
        <f>VLOOKUP(A113,'import Uşak'!A:P,6,0)</f>
        <v>2</v>
      </c>
      <c r="G113" s="196">
        <f>VLOOKUP(A113,'import Uşak'!A:P,7,0)</f>
        <v>0</v>
      </c>
      <c r="H113" s="196">
        <f>VLOOKUP(A113,'import Uşak'!A:P,8,0)</f>
        <v>11</v>
      </c>
      <c r="I113" s="196">
        <f>VLOOKUP(A113,'import Uşak'!A:P,9,0)</f>
        <v>11</v>
      </c>
      <c r="J113" s="205">
        <f>VLOOKUP(A113,'import Uşak'!A:P,10,0)</f>
        <v>0</v>
      </c>
      <c r="K113" s="196" t="s">
        <v>21025</v>
      </c>
      <c r="L113" s="196">
        <v>5.332360164E9</v>
      </c>
      <c r="M113" s="196" t="s">
        <v>1350</v>
      </c>
      <c r="N113" s="196" t="s">
        <v>21725</v>
      </c>
      <c r="O113" s="196" t="s">
        <v>20916</v>
      </c>
      <c r="P113" s="230" t="str">
        <f>VLOOKUP(A113,'import Uşak'!A:P,16,0)</f>
        <v>Geleneksel</v>
      </c>
      <c r="Q113" s="1" t="b">
        <v>0</v>
      </c>
      <c r="R113" s="1" t="s">
        <v>29</v>
      </c>
      <c r="S113" s="1" t="s">
        <v>845</v>
      </c>
      <c r="T113" s="1" t="s">
        <v>20855</v>
      </c>
      <c r="U113" s="1" t="s">
        <v>22404</v>
      </c>
      <c r="V113" s="208">
        <v>44463.0</v>
      </c>
      <c r="W113" s="208">
        <v>44466.0</v>
      </c>
      <c r="X113" s="1"/>
      <c r="Y113" s="1" t="b">
        <v>1</v>
      </c>
      <c r="Z113" s="208"/>
      <c r="AA113" s="1" t="s">
        <v>1353</v>
      </c>
      <c r="AB113" s="208">
        <v>44501.0</v>
      </c>
      <c r="AC113" s="1"/>
      <c r="AD113" s="208"/>
      <c r="AE113" s="1"/>
      <c r="AF113" s="208"/>
      <c r="AG113" s="1"/>
      <c r="AH113" s="208"/>
      <c r="AI113" s="1"/>
      <c r="AJ113" s="1" t="s">
        <v>416</v>
      </c>
      <c r="AK113" s="1"/>
      <c r="AL113" s="1"/>
      <c r="AM113" s="1"/>
    </row>
    <row r="114" ht="15.75" customHeight="1">
      <c r="A114" s="196" t="s">
        <v>20917</v>
      </c>
      <c r="B114" s="196" t="s">
        <v>20918</v>
      </c>
      <c r="C114" s="196" t="str">
        <f>VLOOKUP(A114,'import Uşak'!A:P,3,0)</f>
        <v>YANLIŞ</v>
      </c>
      <c r="D114" s="196" t="s">
        <v>1378</v>
      </c>
      <c r="E114" s="196">
        <f>VLOOKUP(A114,'import Uşak'!A:P,5,0)</f>
        <v>7</v>
      </c>
      <c r="F114" s="196" t="str">
        <f>VLOOKUP(A114,'import Uşak'!A:P,6,0)</f>
        <v/>
      </c>
      <c r="G114" s="196">
        <f>VLOOKUP(A114,'import Uşak'!A:P,7,0)</f>
        <v>0</v>
      </c>
      <c r="H114" s="196">
        <f>VLOOKUP(A114,'import Uşak'!A:P,8,0)</f>
        <v>12</v>
      </c>
      <c r="I114" s="196">
        <f>VLOOKUP(A114,'import Uşak'!A:P,9,0)</f>
        <v>12</v>
      </c>
      <c r="J114" s="205">
        <f>VLOOKUP(A114,'import Uşak'!A:P,10,0)</f>
        <v>0</v>
      </c>
      <c r="K114" s="196" t="s">
        <v>21736</v>
      </c>
      <c r="L114" s="196">
        <v>5.530849222E9</v>
      </c>
      <c r="M114" s="196" t="s">
        <v>1350</v>
      </c>
      <c r="N114" s="196" t="s">
        <v>21711</v>
      </c>
      <c r="O114" s="196" t="s">
        <v>20921</v>
      </c>
      <c r="P114" s="230" t="str">
        <f>VLOOKUP(A114,'import Uşak'!A:P,16,0)</f>
        <v>Geleneksel</v>
      </c>
      <c r="Q114" s="1" t="b">
        <v>0</v>
      </c>
      <c r="R114" s="1" t="s">
        <v>38</v>
      </c>
      <c r="S114" s="1" t="s">
        <v>845</v>
      </c>
      <c r="T114" s="1" t="s">
        <v>20855</v>
      </c>
      <c r="U114" s="1" t="s">
        <v>8835</v>
      </c>
      <c r="V114" s="208">
        <v>44342.0</v>
      </c>
      <c r="W114" s="208">
        <v>44344.0</v>
      </c>
      <c r="X114" s="1"/>
      <c r="Y114" s="1"/>
      <c r="Z114" s="208">
        <v>44357.0</v>
      </c>
      <c r="AA114" s="1"/>
      <c r="AB114" s="208"/>
      <c r="AC114" s="1"/>
      <c r="AD114" s="208"/>
      <c r="AE114" s="1"/>
      <c r="AF114" s="208"/>
      <c r="AG114" s="1"/>
      <c r="AH114" s="208"/>
      <c r="AI114" s="1" t="s">
        <v>845</v>
      </c>
      <c r="AJ114" s="1"/>
      <c r="AK114" s="1"/>
      <c r="AL114" s="1"/>
      <c r="AM114" s="1"/>
    </row>
    <row r="115" ht="15.75" customHeight="1">
      <c r="A115" s="196" t="s">
        <v>20938</v>
      </c>
      <c r="B115" s="196" t="s">
        <v>20939</v>
      </c>
      <c r="C115" s="196" t="str">
        <f>VLOOKUP(A115,'import Uşak'!A:P,3,0)</f>
        <v>DOĞRU</v>
      </c>
      <c r="D115" s="196" t="s">
        <v>1378</v>
      </c>
      <c r="E115" s="196">
        <f>VLOOKUP(A115,'import Uşak'!A:P,5,0)</f>
        <v>1924</v>
      </c>
      <c r="F115" s="196">
        <f>VLOOKUP(A115,'import Uşak'!A:P,6,0)</f>
        <v>95</v>
      </c>
      <c r="G115" s="196">
        <f>VLOOKUP(A115,'import Uşak'!A:P,7,0)</f>
        <v>0</v>
      </c>
      <c r="H115" s="196">
        <f>VLOOKUP(A115,'import Uşak'!A:P,8,0)</f>
        <v>31</v>
      </c>
      <c r="I115" s="196">
        <f>VLOOKUP(A115,'import Uşak'!A:P,9,0)</f>
        <v>31</v>
      </c>
      <c r="J115" s="205">
        <f>VLOOKUP(A115,'import Uşak'!A:P,10,0)</f>
        <v>0</v>
      </c>
      <c r="K115" s="196" t="s">
        <v>21764</v>
      </c>
      <c r="L115" s="196">
        <v>2.7622733E9</v>
      </c>
      <c r="M115" s="196" t="s">
        <v>1350</v>
      </c>
      <c r="N115" s="196" t="s">
        <v>21725</v>
      </c>
      <c r="O115" s="196" t="s">
        <v>20942</v>
      </c>
      <c r="P115" s="230" t="str">
        <f>VLOOKUP(A115,'import Uşak'!A:P,16,0)</f>
        <v>Geleneksel</v>
      </c>
      <c r="Q115" s="1" t="b">
        <v>0</v>
      </c>
      <c r="R115" s="1" t="s">
        <v>29</v>
      </c>
      <c r="S115" s="1" t="s">
        <v>845</v>
      </c>
      <c r="T115" s="1" t="s">
        <v>20855</v>
      </c>
      <c r="U115" s="1" t="s">
        <v>22405</v>
      </c>
      <c r="V115" s="208">
        <v>44343.0</v>
      </c>
      <c r="W115" s="208">
        <v>44347.0</v>
      </c>
      <c r="X115" s="1"/>
      <c r="Y115" s="1" t="b">
        <v>1</v>
      </c>
      <c r="Z115" s="208"/>
      <c r="AA115" s="1" t="s">
        <v>1353</v>
      </c>
      <c r="AB115" s="208"/>
      <c r="AC115" s="1" t="s">
        <v>1475</v>
      </c>
      <c r="AD115" s="208"/>
      <c r="AE115" s="1" t="s">
        <v>1353</v>
      </c>
      <c r="AF115" s="208">
        <v>44349.0</v>
      </c>
      <c r="AG115" s="1"/>
      <c r="AH115" s="208"/>
      <c r="AI115" s="1"/>
      <c r="AJ115" s="1"/>
      <c r="AK115" s="1"/>
      <c r="AL115" s="1" t="s">
        <v>128</v>
      </c>
      <c r="AM115" s="1"/>
    </row>
    <row r="116" ht="15.75" customHeight="1">
      <c r="A116" s="196" t="s">
        <v>22007</v>
      </c>
      <c r="B116" s="196" t="s">
        <v>22008</v>
      </c>
      <c r="C116" s="196" t="str">
        <f>VLOOKUP(A116,'import Uşak'!A:P,3,0)</f>
        <v>DOĞRU</v>
      </c>
      <c r="D116" s="196" t="s">
        <v>1378</v>
      </c>
      <c r="E116" s="196">
        <f>VLOOKUP(A116,'import Uşak'!A:P,5,0)</f>
        <v>167</v>
      </c>
      <c r="F116" s="196">
        <f>VLOOKUP(A116,'import Uşak'!A:P,6,0)</f>
        <v>2</v>
      </c>
      <c r="G116" s="196">
        <f>VLOOKUP(A116,'import Uşak'!A:P,7,0)</f>
        <v>0</v>
      </c>
      <c r="H116" s="196">
        <f>VLOOKUP(A116,'import Uşak'!A:P,8,0)</f>
        <v>14</v>
      </c>
      <c r="I116" s="196">
        <f>VLOOKUP(A116,'import Uşak'!A:P,9,0)</f>
        <v>14</v>
      </c>
      <c r="J116" s="205">
        <f>VLOOKUP(A116,'import Uşak'!A:P,10,0)</f>
        <v>0</v>
      </c>
      <c r="K116" s="196" t="s">
        <v>22009</v>
      </c>
      <c r="L116" s="196">
        <v>5.357466441E9</v>
      </c>
      <c r="M116" s="196" t="s">
        <v>1350</v>
      </c>
      <c r="N116" s="196" t="s">
        <v>21725</v>
      </c>
      <c r="O116" s="196" t="s">
        <v>22010</v>
      </c>
      <c r="P116" s="230" t="str">
        <f>VLOOKUP(A116,'import Uşak'!A:P,16,0)</f>
        <v>Geleneksel</v>
      </c>
      <c r="Q116" s="1" t="b">
        <v>0</v>
      </c>
      <c r="R116" s="1" t="s">
        <v>31</v>
      </c>
      <c r="S116" s="1"/>
      <c r="T116" s="1"/>
      <c r="U116" s="1" t="s">
        <v>22406</v>
      </c>
      <c r="V116" s="208"/>
      <c r="W116" s="208"/>
      <c r="X116" s="1"/>
      <c r="Y116" s="1"/>
      <c r="Z116" s="208">
        <v>44461.0</v>
      </c>
      <c r="AA116" s="1" t="s">
        <v>1475</v>
      </c>
      <c r="AB116" s="208">
        <v>44585.0</v>
      </c>
      <c r="AC116" s="1" t="s">
        <v>1353</v>
      </c>
      <c r="AD116" s="208">
        <v>44613.0</v>
      </c>
      <c r="AE116" s="1"/>
      <c r="AF116" s="208"/>
      <c r="AG116" s="1"/>
      <c r="AH116" s="208"/>
      <c r="AI116" s="1" t="s">
        <v>416</v>
      </c>
      <c r="AJ116" s="1" t="s">
        <v>100</v>
      </c>
      <c r="AK116" s="1" t="s">
        <v>404</v>
      </c>
      <c r="AL116" s="1"/>
      <c r="AM116" s="1"/>
    </row>
    <row r="117" ht="15.75" customHeight="1">
      <c r="A117" s="196" t="s">
        <v>21384</v>
      </c>
      <c r="B117" s="196" t="s">
        <v>21385</v>
      </c>
      <c r="C117" s="196" t="str">
        <f>VLOOKUP(A117,'import Uşak'!A:P,3,0)</f>
        <v>DOĞRU</v>
      </c>
      <c r="D117" s="196" t="s">
        <v>1493</v>
      </c>
      <c r="E117" s="196" t="str">
        <f>VLOOKUP(A117,'import Uşak'!A:P,5,0)</f>
        <v/>
      </c>
      <c r="F117" s="196" t="str">
        <f>VLOOKUP(A117,'import Uşak'!A:P,6,0)</f>
        <v/>
      </c>
      <c r="G117" s="196">
        <f>VLOOKUP(A117,'import Uşak'!A:P,7,0)</f>
        <v>4</v>
      </c>
      <c r="H117" s="196">
        <f>VLOOKUP(A117,'import Uşak'!A:P,8,0)</f>
        <v>14</v>
      </c>
      <c r="I117" s="196">
        <f>VLOOKUP(A117,'import Uşak'!A:P,9,0)</f>
        <v>18</v>
      </c>
      <c r="J117" s="205">
        <f>VLOOKUP(A117,'import Uşak'!A:P,10,0)</f>
        <v>0.22</v>
      </c>
      <c r="K117" s="196" t="s">
        <v>22093</v>
      </c>
      <c r="L117" s="196">
        <v>5.496416463E9</v>
      </c>
      <c r="M117" s="196" t="s">
        <v>1350</v>
      </c>
      <c r="N117" s="196" t="s">
        <v>1592</v>
      </c>
      <c r="O117" s="196" t="s">
        <v>21387</v>
      </c>
      <c r="P117" s="230" t="str">
        <f>VLOOKUP(A117,'import Uşak'!A:P,16,0)</f>
        <v>Geleneksel</v>
      </c>
      <c r="Q117" s="1" t="b">
        <v>0</v>
      </c>
      <c r="R117" s="1" t="s">
        <v>38</v>
      </c>
      <c r="S117" s="1" t="s">
        <v>610</v>
      </c>
      <c r="T117" s="1" t="s">
        <v>20855</v>
      </c>
      <c r="V117" s="208">
        <v>44627.0</v>
      </c>
      <c r="W117" s="208">
        <v>44628.0</v>
      </c>
      <c r="X117" s="1"/>
      <c r="Y117" s="1" t="b">
        <v>1</v>
      </c>
      <c r="Z117" s="208">
        <v>44627.0</v>
      </c>
      <c r="AA117" s="1"/>
      <c r="AB117" s="208"/>
      <c r="AC117" s="1"/>
      <c r="AD117" s="208"/>
      <c r="AE117" s="1"/>
      <c r="AF117" s="208"/>
      <c r="AG117" s="1"/>
      <c r="AH117" s="208"/>
      <c r="AI117" s="1" t="s">
        <v>610</v>
      </c>
      <c r="AJ117" s="1"/>
      <c r="AK117" s="1"/>
      <c r="AL117" s="1"/>
      <c r="AM117" s="1"/>
    </row>
    <row r="118" ht="15.75" customHeight="1">
      <c r="A118" s="211" t="s">
        <v>22127</v>
      </c>
      <c r="B118" s="211" t="s">
        <v>22128</v>
      </c>
      <c r="C118" s="196" t="str">
        <f>VLOOKUP(A118,'import Uşak'!A:P,3,0)</f>
        <v>DOĞRU</v>
      </c>
      <c r="D118" s="211" t="s">
        <v>1493</v>
      </c>
      <c r="E118" s="196">
        <f>VLOOKUP(A118,'import Uşak'!A:P,5,0)</f>
        <v>7</v>
      </c>
      <c r="F118" s="196">
        <f>VLOOKUP(A118,'import Uşak'!A:P,6,0)</f>
        <v>4</v>
      </c>
      <c r="G118" s="196">
        <f>VLOOKUP(A118,'import Uşak'!A:P,7,0)</f>
        <v>0</v>
      </c>
      <c r="H118" s="196">
        <f>VLOOKUP(A118,'import Uşak'!A:P,8,0)</f>
        <v>14</v>
      </c>
      <c r="I118" s="196">
        <f>VLOOKUP(A118,'import Uşak'!A:P,9,0)</f>
        <v>14</v>
      </c>
      <c r="J118" s="205">
        <f>VLOOKUP(A118,'import Uşak'!A:P,10,0)</f>
        <v>0</v>
      </c>
      <c r="K118" s="211" t="s">
        <v>22129</v>
      </c>
      <c r="L118" s="211">
        <v>2.762242636E9</v>
      </c>
      <c r="M118" s="211" t="s">
        <v>1350</v>
      </c>
      <c r="N118" s="211" t="s">
        <v>21818</v>
      </c>
      <c r="O118" s="211" t="s">
        <v>22130</v>
      </c>
      <c r="P118" s="230" t="str">
        <f>VLOOKUP(A118,'import Uşak'!A:P,16,0)</f>
        <v>Geleneksel</v>
      </c>
      <c r="Q118" s="1" t="b">
        <v>0</v>
      </c>
      <c r="R118" s="1" t="s">
        <v>33</v>
      </c>
      <c r="S118" s="1"/>
      <c r="T118" s="1"/>
      <c r="U118" s="1" t="s">
        <v>22407</v>
      </c>
      <c r="V118" s="208"/>
      <c r="W118" s="208"/>
      <c r="X118" s="1"/>
      <c r="Y118" s="1" t="s">
        <v>1475</v>
      </c>
      <c r="Z118" s="208">
        <v>44669.0</v>
      </c>
      <c r="AA118" s="1"/>
      <c r="AB118" s="208"/>
      <c r="AC118" s="1"/>
      <c r="AD118" s="208"/>
      <c r="AE118" s="1"/>
      <c r="AF118" s="208"/>
      <c r="AG118" s="1"/>
      <c r="AH118" s="208"/>
      <c r="AI118" s="1" t="s">
        <v>100</v>
      </c>
      <c r="AJ118" s="1"/>
      <c r="AK118" s="1"/>
      <c r="AL118" s="1"/>
      <c r="AM118" s="1"/>
    </row>
    <row r="119" ht="15.75" customHeight="1">
      <c r="A119" s="196" t="s">
        <v>20877</v>
      </c>
      <c r="B119" s="196" t="s">
        <v>20878</v>
      </c>
      <c r="C119" s="196" t="str">
        <f>VLOOKUP(A119,'import Uşak'!A:P,3,0)</f>
        <v>DOĞRU</v>
      </c>
      <c r="D119" s="196" t="s">
        <v>1370</v>
      </c>
      <c r="E119" s="196">
        <f>VLOOKUP(A119,'import Uşak'!A:P,5,0)</f>
        <v>19041</v>
      </c>
      <c r="F119" s="196">
        <f>VLOOKUP(A119,'import Uşak'!A:P,6,0)</f>
        <v>736</v>
      </c>
      <c r="G119" s="196">
        <f>VLOOKUP(A119,'import Uşak'!A:P,7,0)</f>
        <v>13</v>
      </c>
      <c r="H119" s="196">
        <f>VLOOKUP(A119,'import Uşak'!A:P,8,0)</f>
        <v>22</v>
      </c>
      <c r="I119" s="196">
        <f>VLOOKUP(A119,'import Uşak'!A:P,9,0)</f>
        <v>35</v>
      </c>
      <c r="J119" s="205">
        <f>VLOOKUP(A119,'import Uşak'!A:P,10,0)</f>
        <v>0.37</v>
      </c>
      <c r="K119" s="196" t="s">
        <v>21933</v>
      </c>
      <c r="L119" s="196">
        <v>2.762241666E9</v>
      </c>
      <c r="M119" s="196" t="s">
        <v>1350</v>
      </c>
      <c r="N119" s="196" t="s">
        <v>11243</v>
      </c>
      <c r="O119" s="196" t="s">
        <v>20880</v>
      </c>
      <c r="P119" s="230" t="str">
        <f>VLOOKUP(A119,'import Uşak'!A:P,16,0)</f>
        <v>Geleneksel</v>
      </c>
      <c r="Q119" s="1" t="b">
        <v>0</v>
      </c>
      <c r="R119" s="1" t="s">
        <v>29</v>
      </c>
      <c r="S119" s="1" t="s">
        <v>404</v>
      </c>
      <c r="T119" s="210" t="s">
        <v>20855</v>
      </c>
      <c r="U119" s="1" t="s">
        <v>408</v>
      </c>
      <c r="V119" s="208">
        <v>44548.0</v>
      </c>
      <c r="W119" s="208">
        <v>44551.0</v>
      </c>
      <c r="X119" s="1"/>
      <c r="Y119" s="1" t="b">
        <v>1</v>
      </c>
      <c r="Z119" s="208"/>
      <c r="AA119" s="1" t="s">
        <v>1353</v>
      </c>
      <c r="AB119" s="208">
        <v>44548.0</v>
      </c>
      <c r="AC119" s="1"/>
      <c r="AD119" s="208"/>
      <c r="AE119" s="1"/>
      <c r="AF119" s="208"/>
      <c r="AG119" s="1"/>
      <c r="AH119" s="208"/>
      <c r="AI119" s="1" t="s">
        <v>404</v>
      </c>
      <c r="AJ119" s="1"/>
      <c r="AK119" s="1"/>
      <c r="AL119" s="1"/>
      <c r="AM119" s="1"/>
    </row>
    <row r="120" ht="15.75" customHeight="1">
      <c r="A120" s="196" t="s">
        <v>20856</v>
      </c>
      <c r="B120" s="196" t="s">
        <v>20857</v>
      </c>
      <c r="C120" s="196" t="str">
        <f>VLOOKUP(A120,'import Uşak'!A:P,3,0)</f>
        <v>YANLIŞ</v>
      </c>
      <c r="D120" s="196" t="s">
        <v>1356</v>
      </c>
      <c r="E120" s="196">
        <f>VLOOKUP(A120,'import Uşak'!A:P,5,0)</f>
        <v>275</v>
      </c>
      <c r="F120" s="196" t="str">
        <f>VLOOKUP(A120,'import Uşak'!A:P,6,0)</f>
        <v/>
      </c>
      <c r="G120" s="196">
        <f>VLOOKUP(A120,'import Uşak'!A:P,7,0)</f>
        <v>2</v>
      </c>
      <c r="H120" s="196">
        <f>VLOOKUP(A120,'import Uşak'!A:P,8,0)</f>
        <v>5</v>
      </c>
      <c r="I120" s="196">
        <f>VLOOKUP(A120,'import Uşak'!A:P,9,0)</f>
        <v>7</v>
      </c>
      <c r="J120" s="205">
        <f>VLOOKUP(A120,'import Uşak'!A:P,10,0)</f>
        <v>0.29</v>
      </c>
      <c r="K120" s="196" t="s">
        <v>21973</v>
      </c>
      <c r="L120" s="196">
        <v>5.066363401E9</v>
      </c>
      <c r="M120" s="196" t="s">
        <v>1350</v>
      </c>
      <c r="N120" s="196" t="s">
        <v>21818</v>
      </c>
      <c r="O120" s="196" t="s">
        <v>20860</v>
      </c>
      <c r="P120" s="230" t="str">
        <f>VLOOKUP(A120,'import Uşak'!A:P,16,0)</f>
        <v>Geleneksel</v>
      </c>
      <c r="Q120" s="1" t="b">
        <v>0</v>
      </c>
      <c r="R120" s="1" t="s">
        <v>38</v>
      </c>
      <c r="S120" s="1" t="s">
        <v>845</v>
      </c>
      <c r="T120" s="1" t="s">
        <v>20855</v>
      </c>
      <c r="V120" s="208">
        <v>44340.0</v>
      </c>
      <c r="W120" s="208">
        <v>44341.0</v>
      </c>
      <c r="X120" s="1"/>
      <c r="Y120" s="1" t="b">
        <v>1</v>
      </c>
      <c r="Z120" s="208"/>
      <c r="AA120" s="1"/>
      <c r="AB120" s="208"/>
      <c r="AC120" s="1"/>
      <c r="AD120" s="208"/>
      <c r="AE120" s="1"/>
      <c r="AF120" s="208"/>
      <c r="AG120" s="1"/>
      <c r="AH120" s="208"/>
      <c r="AI120" s="1"/>
      <c r="AJ120" s="1"/>
      <c r="AK120" s="1"/>
      <c r="AL120" s="1"/>
      <c r="AM120" s="1"/>
    </row>
    <row r="121" ht="15.75" customHeight="1">
      <c r="A121" s="196" t="s">
        <v>21037</v>
      </c>
      <c r="B121" s="196" t="s">
        <v>21038</v>
      </c>
      <c r="C121" s="196" t="str">
        <f>VLOOKUP(A121,'import Uşak'!A:P,3,0)</f>
        <v>YANLIŞ</v>
      </c>
      <c r="D121" s="196" t="s">
        <v>1385</v>
      </c>
      <c r="E121" s="196">
        <f>VLOOKUP(A121,'import Uşak'!A:P,5,0)</f>
        <v>6</v>
      </c>
      <c r="F121" s="196" t="str">
        <f>VLOOKUP(A121,'import Uşak'!A:P,6,0)</f>
        <v/>
      </c>
      <c r="G121" s="196">
        <f>VLOOKUP(A121,'import Uşak'!A:P,7,0)</f>
        <v>0</v>
      </c>
      <c r="H121" s="196">
        <f>VLOOKUP(A121,'import Uşak'!A:P,8,0)</f>
        <v>19</v>
      </c>
      <c r="I121" s="196">
        <f>VLOOKUP(A121,'import Uşak'!A:P,9,0)</f>
        <v>19</v>
      </c>
      <c r="J121" s="205">
        <f>VLOOKUP(A121,'import Uşak'!A:P,10,0)</f>
        <v>0</v>
      </c>
      <c r="K121" s="196" t="s">
        <v>21904</v>
      </c>
      <c r="L121" s="196">
        <v>2.762235511E9</v>
      </c>
      <c r="M121" s="196" t="s">
        <v>1350</v>
      </c>
      <c r="N121" s="196" t="s">
        <v>11243</v>
      </c>
      <c r="O121" s="196" t="s">
        <v>21041</v>
      </c>
      <c r="P121" s="230" t="str">
        <f>VLOOKUP(A121,'import Uşak'!A:P,16,0)</f>
        <v>Geleneksel</v>
      </c>
      <c r="Q121" s="1" t="b">
        <v>0</v>
      </c>
      <c r="R121" s="1" t="s">
        <v>29</v>
      </c>
      <c r="S121" s="1" t="s">
        <v>845</v>
      </c>
      <c r="T121" s="1" t="s">
        <v>20855</v>
      </c>
      <c r="U121" s="1" t="s">
        <v>22408</v>
      </c>
      <c r="V121" s="208">
        <v>44461.0</v>
      </c>
      <c r="W121" s="208">
        <v>44474.0</v>
      </c>
      <c r="X121" s="1"/>
      <c r="Y121" s="1" t="s">
        <v>1353</v>
      </c>
      <c r="Z121" s="208">
        <v>44461.0</v>
      </c>
      <c r="AA121" s="1"/>
      <c r="AB121" s="208"/>
      <c r="AC121" s="1"/>
      <c r="AD121" s="208"/>
      <c r="AE121" s="1"/>
      <c r="AF121" s="208"/>
      <c r="AG121" s="1"/>
      <c r="AH121" s="208"/>
      <c r="AI121" s="1" t="s">
        <v>416</v>
      </c>
      <c r="AJ121" s="1"/>
      <c r="AK121" s="1"/>
      <c r="AL121" s="1"/>
      <c r="AM121" s="1"/>
    </row>
    <row r="122" ht="15.75" customHeight="1">
      <c r="A122" s="196" t="s">
        <v>22172</v>
      </c>
      <c r="B122" s="196" t="s">
        <v>22173</v>
      </c>
      <c r="C122" s="196" t="str">
        <f>VLOOKUP(A122,'import Uşak'!A:P,3,0)</f>
        <v>DOĞRU</v>
      </c>
      <c r="D122" s="196" t="s">
        <v>1597</v>
      </c>
      <c r="E122" s="196">
        <f>VLOOKUP(A122,'import Uşak'!A:P,5,0)</f>
        <v>1204</v>
      </c>
      <c r="F122" s="196">
        <f>VLOOKUP(A122,'import Uşak'!A:P,6,0)</f>
        <v>26</v>
      </c>
      <c r="G122" s="196">
        <f>VLOOKUP(A122,'import Uşak'!A:P,7,0)</f>
        <v>25</v>
      </c>
      <c r="H122" s="196">
        <f>VLOOKUP(A122,'import Uşak'!A:P,8,0)</f>
        <v>12</v>
      </c>
      <c r="I122" s="196">
        <f>VLOOKUP(A122,'import Uşak'!A:P,9,0)</f>
        <v>37</v>
      </c>
      <c r="J122" s="205">
        <f>VLOOKUP(A122,'import Uşak'!A:P,10,0)</f>
        <v>0.68</v>
      </c>
      <c r="K122" s="196" t="s">
        <v>22174</v>
      </c>
      <c r="L122" s="196">
        <v>2.762244774E9</v>
      </c>
      <c r="M122" s="196" t="s">
        <v>1350</v>
      </c>
      <c r="N122" s="196" t="s">
        <v>1667</v>
      </c>
      <c r="O122" s="196" t="s">
        <v>22175</v>
      </c>
      <c r="P122" s="230" t="str">
        <f>VLOOKUP(A122,'import Uşak'!A:P,16,0)</f>
        <v>Geleneksel</v>
      </c>
      <c r="Q122" s="1" t="b">
        <v>0</v>
      </c>
      <c r="R122" s="1" t="s">
        <v>32</v>
      </c>
      <c r="S122" s="1"/>
      <c r="T122" s="1"/>
      <c r="U122" s="1" t="s">
        <v>22409</v>
      </c>
      <c r="V122" s="208"/>
      <c r="W122" s="208"/>
      <c r="X122" s="1"/>
      <c r="Y122" s="1" t="b">
        <v>1</v>
      </c>
      <c r="Z122" s="208"/>
      <c r="AA122" s="1" t="s">
        <v>1353</v>
      </c>
      <c r="AB122" s="208">
        <v>44539.0</v>
      </c>
      <c r="AC122" s="1"/>
      <c r="AD122" s="208"/>
      <c r="AE122" s="1"/>
      <c r="AF122" s="208"/>
      <c r="AG122" s="1"/>
      <c r="AH122" s="208"/>
      <c r="AI122" s="1"/>
      <c r="AJ122" s="1" t="s">
        <v>128</v>
      </c>
      <c r="AK122" s="1"/>
      <c r="AL122" s="1"/>
      <c r="AM122" s="1"/>
    </row>
    <row r="123" ht="15.75" customHeight="1">
      <c r="A123" s="211" t="s">
        <v>22131</v>
      </c>
      <c r="B123" s="211" t="s">
        <v>22132</v>
      </c>
      <c r="C123" s="196" t="str">
        <f>VLOOKUP(A123,'import Uşak'!A:P,3,0)</f>
        <v>DOĞRU</v>
      </c>
      <c r="D123" s="211" t="s">
        <v>1378</v>
      </c>
      <c r="E123" s="196">
        <f>VLOOKUP(A123,'import Uşak'!A:P,5,0)</f>
        <v>60</v>
      </c>
      <c r="F123" s="196">
        <f>VLOOKUP(A123,'import Uşak'!A:P,6,0)</f>
        <v>60</v>
      </c>
      <c r="G123" s="196">
        <f>VLOOKUP(A123,'import Uşak'!A:P,7,0)</f>
        <v>0</v>
      </c>
      <c r="H123" s="196">
        <f>VLOOKUP(A123,'import Uşak'!A:P,8,0)</f>
        <v>36</v>
      </c>
      <c r="I123" s="196">
        <f>VLOOKUP(A123,'import Uşak'!A:P,9,0)</f>
        <v>36</v>
      </c>
      <c r="J123" s="205">
        <f>VLOOKUP(A123,'import Uşak'!A:P,10,0)</f>
        <v>0</v>
      </c>
      <c r="K123" s="211" t="s">
        <v>21869</v>
      </c>
      <c r="L123" s="211">
        <v>5.320528137E9</v>
      </c>
      <c r="M123" s="211" t="s">
        <v>1350</v>
      </c>
      <c r="N123" s="211" t="s">
        <v>21725</v>
      </c>
      <c r="O123" s="211" t="s">
        <v>22133</v>
      </c>
      <c r="P123" s="230" t="str">
        <f>VLOOKUP(A123,'import Uşak'!A:P,16,0)</f>
        <v>Geleneksel</v>
      </c>
      <c r="Q123" s="1" t="b">
        <v>0</v>
      </c>
      <c r="R123" s="1" t="s">
        <v>27</v>
      </c>
      <c r="S123" s="1"/>
      <c r="T123" s="1"/>
      <c r="U123" s="1"/>
      <c r="V123" s="208"/>
      <c r="W123" s="208"/>
      <c r="X123" s="1"/>
      <c r="Y123" s="1"/>
      <c r="Z123" s="208"/>
      <c r="AA123" s="1"/>
      <c r="AB123" s="208"/>
      <c r="AC123" s="1"/>
      <c r="AD123" s="208"/>
      <c r="AE123" s="1"/>
      <c r="AF123" s="208"/>
      <c r="AG123" s="1"/>
      <c r="AH123" s="208"/>
      <c r="AI123" s="1"/>
      <c r="AJ123" s="1"/>
      <c r="AK123" s="1"/>
      <c r="AL123" s="1"/>
      <c r="AM123" s="1"/>
    </row>
    <row r="124" ht="15.75" customHeight="1">
      <c r="A124" s="196" t="s">
        <v>21155</v>
      </c>
      <c r="B124" s="196" t="s">
        <v>21156</v>
      </c>
      <c r="C124" s="196" t="str">
        <f>VLOOKUP(A124,'import Uşak'!A:P,3,0)</f>
        <v>DOĞRU</v>
      </c>
      <c r="D124" s="196" t="s">
        <v>1827</v>
      </c>
      <c r="E124" s="196">
        <f>VLOOKUP(A124,'import Uşak'!A:P,5,0)</f>
        <v>1353</v>
      </c>
      <c r="F124" s="196">
        <f>VLOOKUP(A124,'import Uşak'!A:P,6,0)</f>
        <v>78</v>
      </c>
      <c r="G124" s="196">
        <f>VLOOKUP(A124,'import Uşak'!A:P,7,0)</f>
        <v>1</v>
      </c>
      <c r="H124" s="196">
        <f>VLOOKUP(A124,'import Uşak'!A:P,8,0)</f>
        <v>7</v>
      </c>
      <c r="I124" s="196">
        <f>VLOOKUP(A124,'import Uşak'!A:P,9,0)</f>
        <v>8</v>
      </c>
      <c r="J124" s="205">
        <f>VLOOKUP(A124,'import Uşak'!A:P,10,0)</f>
        <v>0.13</v>
      </c>
      <c r="K124" s="196" t="s">
        <v>22410</v>
      </c>
      <c r="L124" s="196">
        <v>5.320528137E9</v>
      </c>
      <c r="M124" s="196" t="s">
        <v>1350</v>
      </c>
      <c r="N124" s="196" t="s">
        <v>21725</v>
      </c>
      <c r="O124" s="196" t="s">
        <v>21158</v>
      </c>
      <c r="P124" s="230" t="str">
        <f>VLOOKUP(A124,'import Uşak'!A:P,16,0)</f>
        <v>Geleneksel</v>
      </c>
      <c r="Q124" s="1" t="b">
        <v>0</v>
      </c>
      <c r="R124" s="1" t="s">
        <v>38</v>
      </c>
      <c r="S124" s="1" t="s">
        <v>404</v>
      </c>
      <c r="T124" s="210"/>
      <c r="U124" s="1" t="s">
        <v>7426</v>
      </c>
      <c r="V124" s="208">
        <v>44529.0</v>
      </c>
      <c r="W124" s="208">
        <v>44530.0</v>
      </c>
      <c r="X124" s="1"/>
      <c r="Y124" s="1" t="b">
        <v>1</v>
      </c>
      <c r="Z124" s="208">
        <v>44529.0</v>
      </c>
      <c r="AA124" s="1" t="s">
        <v>1353</v>
      </c>
      <c r="AB124" s="208">
        <v>44529.0</v>
      </c>
      <c r="AC124" s="1"/>
      <c r="AD124" s="208"/>
      <c r="AE124" s="1"/>
      <c r="AF124" s="208"/>
      <c r="AG124" s="1"/>
      <c r="AH124" s="208"/>
      <c r="AI124" s="1" t="s">
        <v>404</v>
      </c>
      <c r="AJ124" s="1" t="s">
        <v>404</v>
      </c>
      <c r="AK124" s="1"/>
      <c r="AL124" s="1"/>
      <c r="AM124" s="1"/>
    </row>
    <row r="125" ht="15.75" customHeight="1">
      <c r="A125" s="196" t="s">
        <v>21463</v>
      </c>
      <c r="B125" s="196" t="s">
        <v>21464</v>
      </c>
      <c r="C125" s="196" t="str">
        <f>VLOOKUP(A125,'import Uşak'!A:P,3,0)</f>
        <v>DOĞRU</v>
      </c>
      <c r="D125" s="196" t="s">
        <v>1385</v>
      </c>
      <c r="E125" s="196">
        <f>VLOOKUP(A125,'import Uşak'!A:P,5,0)</f>
        <v>3866</v>
      </c>
      <c r="F125" s="196">
        <f>VLOOKUP(A125,'import Uşak'!A:P,6,0)</f>
        <v>298</v>
      </c>
      <c r="G125" s="196">
        <f>VLOOKUP(A125,'import Uşak'!A:P,7,0)</f>
        <v>0</v>
      </c>
      <c r="H125" s="196">
        <f>VLOOKUP(A125,'import Uşak'!A:P,8,0)</f>
        <v>25</v>
      </c>
      <c r="I125" s="196">
        <f>VLOOKUP(A125,'import Uşak'!A:P,9,0)</f>
        <v>25</v>
      </c>
      <c r="J125" s="205">
        <f>VLOOKUP(A125,'import Uşak'!A:P,10,0)</f>
        <v>0</v>
      </c>
      <c r="K125" s="196" t="s">
        <v>22410</v>
      </c>
      <c r="L125" s="196">
        <v>5.320528137E9</v>
      </c>
      <c r="M125" s="196" t="s">
        <v>1350</v>
      </c>
      <c r="N125" s="196" t="s">
        <v>21725</v>
      </c>
      <c r="O125" s="196" t="s">
        <v>21158</v>
      </c>
      <c r="P125" s="230" t="str">
        <f>VLOOKUP(A125,'import Uşak'!A:P,16,0)</f>
        <v>Geleneksel</v>
      </c>
      <c r="Q125" s="1" t="b">
        <v>0</v>
      </c>
      <c r="R125" s="1" t="s">
        <v>29</v>
      </c>
      <c r="S125" s="1" t="s">
        <v>610</v>
      </c>
      <c r="T125" s="1" t="s">
        <v>20855</v>
      </c>
      <c r="V125" s="208">
        <v>44676.0</v>
      </c>
      <c r="W125" s="208">
        <v>44677.0</v>
      </c>
      <c r="X125" s="1"/>
      <c r="Y125" s="1" t="s">
        <v>1353</v>
      </c>
      <c r="Z125" s="208">
        <v>44676.0</v>
      </c>
      <c r="AA125" s="1" t="s">
        <v>43</v>
      </c>
      <c r="AB125" s="208"/>
      <c r="AC125" s="1" t="s">
        <v>43</v>
      </c>
      <c r="AD125" s="208">
        <v>44347.0</v>
      </c>
      <c r="AE125" s="1" t="s">
        <v>43</v>
      </c>
      <c r="AF125" s="208">
        <v>44466.0</v>
      </c>
      <c r="AG125" s="1" t="s">
        <v>1353</v>
      </c>
      <c r="AH125" s="208">
        <v>44676.0</v>
      </c>
      <c r="AI125" s="1" t="s">
        <v>404</v>
      </c>
      <c r="AJ125" s="1"/>
      <c r="AK125" s="1"/>
      <c r="AL125" s="1" t="s">
        <v>100</v>
      </c>
      <c r="AM125" s="1" t="s">
        <v>610</v>
      </c>
    </row>
    <row r="126" ht="15.75" customHeight="1">
      <c r="A126" s="196" t="s">
        <v>22243</v>
      </c>
      <c r="B126" s="196" t="s">
        <v>22244</v>
      </c>
      <c r="C126" s="196" t="str">
        <f>VLOOKUP(A126,'import Uşak'!A:P,3,0)</f>
        <v>DOĞRU</v>
      </c>
      <c r="D126" s="196" t="s">
        <v>1364</v>
      </c>
      <c r="E126" s="196" t="str">
        <f>VLOOKUP(A126,'import Uşak'!A:P,5,0)</f>
        <v/>
      </c>
      <c r="F126" s="196" t="str">
        <f>VLOOKUP(A126,'import Uşak'!A:P,6,0)</f>
        <v/>
      </c>
      <c r="G126" s="196">
        <f>VLOOKUP(A126,'import Uşak'!A:P,7,0)</f>
        <v>0</v>
      </c>
      <c r="H126" s="196">
        <f>VLOOKUP(A126,'import Uşak'!A:P,8,0)</f>
        <v>14</v>
      </c>
      <c r="I126" s="196">
        <f>VLOOKUP(A126,'import Uşak'!A:P,9,0)</f>
        <v>14</v>
      </c>
      <c r="J126" s="205">
        <f>VLOOKUP(A126,'import Uşak'!A:P,10,0)</f>
        <v>0</v>
      </c>
      <c r="K126" s="196" t="s">
        <v>22410</v>
      </c>
      <c r="L126" s="196">
        <v>5.320528137E9</v>
      </c>
      <c r="M126" s="196" t="s">
        <v>1350</v>
      </c>
      <c r="N126" s="196" t="s">
        <v>21725</v>
      </c>
      <c r="O126" s="196" t="s">
        <v>21158</v>
      </c>
      <c r="P126" s="230" t="str">
        <f>VLOOKUP(A126,'import Uşak'!A:P,16,0)</f>
        <v>Geleneksel</v>
      </c>
      <c r="Q126" s="1" t="b">
        <v>0</v>
      </c>
      <c r="R126" s="1" t="s">
        <v>29</v>
      </c>
      <c r="S126" s="1"/>
      <c r="T126" s="1"/>
      <c r="U126" s="1"/>
      <c r="V126" s="208"/>
      <c r="W126" s="208"/>
      <c r="X126" s="1"/>
      <c r="Y126" s="1" t="s">
        <v>1353</v>
      </c>
      <c r="Z126" s="208">
        <v>44613.0</v>
      </c>
      <c r="AA126" s="1"/>
      <c r="AB126" s="208"/>
      <c r="AC126" s="1"/>
      <c r="AD126" s="208"/>
      <c r="AE126" s="1"/>
      <c r="AF126" s="208"/>
      <c r="AG126" s="1"/>
      <c r="AH126" s="208"/>
      <c r="AI126" s="1" t="s">
        <v>404</v>
      </c>
      <c r="AJ126" s="1"/>
      <c r="AK126" s="1"/>
      <c r="AL126" s="1"/>
      <c r="AM126" s="1"/>
    </row>
    <row r="127" ht="15.75" customHeight="1">
      <c r="A127" s="196" t="s">
        <v>21102</v>
      </c>
      <c r="B127" s="196" t="s">
        <v>21103</v>
      </c>
      <c r="C127" s="196" t="str">
        <f>VLOOKUP(A127,'import Uşak'!A:P,3,0)</f>
        <v>DOĞRU</v>
      </c>
      <c r="D127" s="196" t="s">
        <v>2034</v>
      </c>
      <c r="E127" s="196">
        <f>VLOOKUP(A127,'import Uşak'!A:P,5,0)</f>
        <v>102</v>
      </c>
      <c r="F127" s="196">
        <f>VLOOKUP(A127,'import Uşak'!A:P,6,0)</f>
        <v>16</v>
      </c>
      <c r="G127" s="196">
        <f>VLOOKUP(A127,'import Uşak'!A:P,7,0)</f>
        <v>14</v>
      </c>
      <c r="H127" s="196">
        <f>VLOOKUP(A127,'import Uşak'!A:P,8,0)</f>
        <v>28</v>
      </c>
      <c r="I127" s="196">
        <f>VLOOKUP(A127,'import Uşak'!A:P,9,0)</f>
        <v>42</v>
      </c>
      <c r="J127" s="205">
        <f>VLOOKUP(A127,'import Uşak'!A:P,10,0)</f>
        <v>0.33</v>
      </c>
      <c r="K127" s="196" t="s">
        <v>21985</v>
      </c>
      <c r="L127" s="196">
        <v>5.416197735E9</v>
      </c>
      <c r="M127" s="196" t="s">
        <v>1350</v>
      </c>
      <c r="N127" s="196" t="s">
        <v>21818</v>
      </c>
      <c r="O127" s="196" t="s">
        <v>21106</v>
      </c>
      <c r="P127" s="230" t="str">
        <f>VLOOKUP(A127,'import Uşak'!A:P,16,0)</f>
        <v>Geleneksel</v>
      </c>
      <c r="Q127" s="1" t="b">
        <v>0</v>
      </c>
      <c r="R127" s="1" t="s">
        <v>38</v>
      </c>
      <c r="S127" s="1" t="s">
        <v>66</v>
      </c>
      <c r="T127" s="1" t="s">
        <v>20855</v>
      </c>
      <c r="U127" s="1" t="s">
        <v>7426</v>
      </c>
      <c r="V127" s="208">
        <v>44494.0</v>
      </c>
      <c r="W127" s="208">
        <v>44495.0</v>
      </c>
      <c r="X127" s="1"/>
      <c r="Y127" s="1" t="b">
        <v>1</v>
      </c>
      <c r="Z127" s="208">
        <v>44494.0</v>
      </c>
      <c r="AA127" s="1"/>
      <c r="AB127" s="208"/>
      <c r="AC127" s="1" t="s">
        <v>43</v>
      </c>
      <c r="AD127" s="208">
        <v>44548.0</v>
      </c>
      <c r="AE127" s="1"/>
      <c r="AF127" s="208"/>
      <c r="AG127" s="1"/>
      <c r="AH127" s="208"/>
      <c r="AI127" s="1" t="s">
        <v>66</v>
      </c>
      <c r="AJ127" s="1" t="s">
        <v>404</v>
      </c>
      <c r="AK127" s="1"/>
      <c r="AL127" s="1"/>
      <c r="AM127" s="1"/>
    </row>
    <row r="128" ht="15.75" customHeight="1">
      <c r="A128" s="196" t="s">
        <v>21388</v>
      </c>
      <c r="B128" s="196" t="s">
        <v>21389</v>
      </c>
      <c r="C128" s="196" t="str">
        <f>VLOOKUP(A128,'import Uşak'!A:P,3,0)</f>
        <v>DOĞRU</v>
      </c>
      <c r="D128" s="196" t="s">
        <v>1348</v>
      </c>
      <c r="E128" s="196">
        <f>VLOOKUP(A128,'import Uşak'!A:P,5,0)</f>
        <v>111</v>
      </c>
      <c r="F128" s="196">
        <f>VLOOKUP(A128,'import Uşak'!A:P,6,0)</f>
        <v>42</v>
      </c>
      <c r="G128" s="196">
        <f>VLOOKUP(A128,'import Uşak'!A:P,7,0)</f>
        <v>10</v>
      </c>
      <c r="H128" s="196">
        <f>VLOOKUP(A128,'import Uşak'!A:P,8,0)</f>
        <v>14</v>
      </c>
      <c r="I128" s="196">
        <f>VLOOKUP(A128,'import Uşak'!A:P,9,0)</f>
        <v>24</v>
      </c>
      <c r="J128" s="205">
        <f>VLOOKUP(A128,'import Uşak'!A:P,10,0)</f>
        <v>0.42</v>
      </c>
      <c r="K128" s="196" t="s">
        <v>22301</v>
      </c>
      <c r="L128" s="196">
        <v>5.516868031E9</v>
      </c>
      <c r="M128" s="196" t="s">
        <v>1350</v>
      </c>
      <c r="N128" s="196" t="s">
        <v>21725</v>
      </c>
      <c r="O128" s="196" t="s">
        <v>21391</v>
      </c>
      <c r="P128" s="230" t="str">
        <f>VLOOKUP(A128,'import Uşak'!A:P,16,0)</f>
        <v>Geleneksel</v>
      </c>
      <c r="Q128" s="1" t="b">
        <v>0</v>
      </c>
      <c r="R128" s="1" t="s">
        <v>38</v>
      </c>
      <c r="S128" s="1" t="s">
        <v>610</v>
      </c>
      <c r="T128" s="1" t="s">
        <v>20855</v>
      </c>
      <c r="V128" s="208">
        <v>44627.0</v>
      </c>
      <c r="W128" s="208">
        <v>44628.0</v>
      </c>
      <c r="X128" s="1"/>
      <c r="Y128" s="1" t="b">
        <v>1</v>
      </c>
      <c r="Z128" s="208">
        <v>44627.0</v>
      </c>
      <c r="AA128" s="1"/>
      <c r="AB128" s="208"/>
      <c r="AC128" s="1"/>
      <c r="AD128" s="208"/>
      <c r="AE128" s="1"/>
      <c r="AF128" s="208"/>
      <c r="AG128" s="1"/>
      <c r="AH128" s="208"/>
      <c r="AI128" s="1" t="s">
        <v>610</v>
      </c>
      <c r="AJ128" s="1"/>
      <c r="AK128" s="1"/>
      <c r="AL128" s="1"/>
      <c r="AM128" s="1"/>
    </row>
    <row r="129" ht="15.75" customHeight="1">
      <c r="A129" s="196" t="s">
        <v>21277</v>
      </c>
      <c r="B129" s="196" t="s">
        <v>21278</v>
      </c>
      <c r="C129" s="196" t="str">
        <f>VLOOKUP(A129,'import Uşak'!A:P,3,0)</f>
        <v>DOĞRU</v>
      </c>
      <c r="D129" s="196" t="s">
        <v>1378</v>
      </c>
      <c r="E129" s="196">
        <f>VLOOKUP(A129,'import Uşak'!A:P,5,0)</f>
        <v>658</v>
      </c>
      <c r="F129" s="196">
        <f>VLOOKUP(A129,'import Uşak'!A:P,6,0)</f>
        <v>98</v>
      </c>
      <c r="G129" s="196">
        <f>VLOOKUP(A129,'import Uşak'!A:P,7,0)</f>
        <v>10</v>
      </c>
      <c r="H129" s="196">
        <f>VLOOKUP(A129,'import Uşak'!A:P,8,0)</f>
        <v>64</v>
      </c>
      <c r="I129" s="196">
        <f>VLOOKUP(A129,'import Uşak'!A:P,9,0)</f>
        <v>74</v>
      </c>
      <c r="J129" s="205">
        <f>VLOOKUP(A129,'import Uşak'!A:P,10,0)</f>
        <v>0.14</v>
      </c>
      <c r="K129" s="196" t="s">
        <v>22054</v>
      </c>
      <c r="L129" s="196">
        <v>5.43323247E9</v>
      </c>
      <c r="M129" s="196" t="s">
        <v>1350</v>
      </c>
      <c r="N129" s="196" t="s">
        <v>21818</v>
      </c>
      <c r="O129" s="196" t="s">
        <v>21281</v>
      </c>
      <c r="P129" s="230" t="str">
        <f>VLOOKUP(A129,'import Uşak'!A:P,16,0)</f>
        <v>Geleneksel</v>
      </c>
      <c r="Q129" s="1" t="b">
        <v>0</v>
      </c>
      <c r="R129" s="1" t="s">
        <v>38</v>
      </c>
      <c r="S129" s="1" t="s">
        <v>149</v>
      </c>
      <c r="T129" s="1" t="s">
        <v>20855</v>
      </c>
      <c r="U129" s="1" t="s">
        <v>22411</v>
      </c>
      <c r="V129" s="208">
        <v>44578.0</v>
      </c>
      <c r="W129" s="208">
        <v>44579.0</v>
      </c>
      <c r="X129" s="1"/>
      <c r="Y129" s="1" t="b">
        <v>1</v>
      </c>
      <c r="Z129" s="208">
        <v>44578.0</v>
      </c>
      <c r="AA129" s="1" t="s">
        <v>1475</v>
      </c>
      <c r="AB129" s="208">
        <v>44655.0</v>
      </c>
      <c r="AC129" s="1"/>
      <c r="AD129" s="208"/>
      <c r="AE129" s="1"/>
      <c r="AF129" s="208"/>
      <c r="AG129" s="1"/>
      <c r="AH129" s="208"/>
      <c r="AI129" s="1" t="s">
        <v>149</v>
      </c>
      <c r="AJ129" s="1" t="s">
        <v>404</v>
      </c>
      <c r="AK129" s="1"/>
      <c r="AL129" s="1"/>
      <c r="AM129" s="1"/>
    </row>
    <row r="130" ht="15.75" customHeight="1">
      <c r="A130" s="196" t="s">
        <v>21064</v>
      </c>
      <c r="B130" s="196" t="s">
        <v>21065</v>
      </c>
      <c r="C130" s="196" t="str">
        <f>VLOOKUP(A130,'import Uşak'!A:P,3,0)</f>
        <v>DOĞRU</v>
      </c>
      <c r="D130" s="196" t="s">
        <v>1443</v>
      </c>
      <c r="E130" s="196">
        <f>VLOOKUP(A130,'import Uşak'!A:P,5,0)</f>
        <v>520</v>
      </c>
      <c r="F130" s="196">
        <f>VLOOKUP(A130,'import Uşak'!A:P,6,0)</f>
        <v>30</v>
      </c>
      <c r="G130" s="196">
        <f>VLOOKUP(A130,'import Uşak'!A:P,7,0)</f>
        <v>0</v>
      </c>
      <c r="H130" s="196">
        <f>VLOOKUP(A130,'import Uşak'!A:P,8,0)</f>
        <v>18</v>
      </c>
      <c r="I130" s="196">
        <f>VLOOKUP(A130,'import Uşak'!A:P,9,0)</f>
        <v>18</v>
      </c>
      <c r="J130" s="205">
        <f>VLOOKUP(A130,'import Uşak'!A:P,10,0)</f>
        <v>0</v>
      </c>
      <c r="K130" s="196" t="s">
        <v>21967</v>
      </c>
      <c r="L130" s="196">
        <v>5.542484412E9</v>
      </c>
      <c r="M130" s="196" t="s">
        <v>1350</v>
      </c>
      <c r="N130" s="196" t="s">
        <v>11243</v>
      </c>
      <c r="O130" s="196" t="s">
        <v>21067</v>
      </c>
      <c r="P130" s="230" t="str">
        <f>VLOOKUP(A130,'import Uşak'!A:P,16,0)</f>
        <v>Geleneksel</v>
      </c>
      <c r="Q130" s="1" t="b">
        <v>0</v>
      </c>
      <c r="R130" s="1" t="s">
        <v>29</v>
      </c>
      <c r="S130" s="1" t="s">
        <v>273</v>
      </c>
      <c r="T130" s="1" t="s">
        <v>20855</v>
      </c>
      <c r="U130" s="1" t="s">
        <v>22412</v>
      </c>
      <c r="V130" s="208">
        <v>44534.0</v>
      </c>
      <c r="W130" s="208">
        <v>44537.0</v>
      </c>
      <c r="X130" s="1"/>
      <c r="Y130" s="1" t="b">
        <v>0</v>
      </c>
      <c r="Z130" s="208"/>
      <c r="AA130" s="1" t="s">
        <v>1353</v>
      </c>
      <c r="AB130" s="208">
        <v>44534.0</v>
      </c>
      <c r="AC130" s="1"/>
      <c r="AD130" s="208"/>
      <c r="AE130" s="1"/>
      <c r="AF130" s="208"/>
      <c r="AG130" s="1"/>
      <c r="AH130" s="208"/>
      <c r="AI130" s="1" t="s">
        <v>66</v>
      </c>
      <c r="AJ130" s="1"/>
      <c r="AK130" s="1"/>
      <c r="AL130" s="1"/>
      <c r="AM130" s="1"/>
    </row>
    <row r="131" ht="15.75" customHeight="1">
      <c r="A131" s="196" t="s">
        <v>21398</v>
      </c>
      <c r="B131" s="196" t="s">
        <v>21399</v>
      </c>
      <c r="C131" s="196" t="str">
        <f>VLOOKUP(A131,'import Uşak'!A:P,3,0)</f>
        <v>DOĞRU</v>
      </c>
      <c r="D131" s="196" t="s">
        <v>1356</v>
      </c>
      <c r="E131" s="196">
        <f>VLOOKUP(A131,'import Uşak'!A:P,5,0)</f>
        <v>59</v>
      </c>
      <c r="F131" s="196">
        <f>VLOOKUP(A131,'import Uşak'!A:P,6,0)</f>
        <v>24</v>
      </c>
      <c r="G131" s="196">
        <f>VLOOKUP(A131,'import Uşak'!A:P,7,0)</f>
        <v>13</v>
      </c>
      <c r="H131" s="196">
        <f>VLOOKUP(A131,'import Uşak'!A:P,8,0)</f>
        <v>9</v>
      </c>
      <c r="I131" s="196">
        <f>VLOOKUP(A131,'import Uşak'!A:P,9,0)</f>
        <v>22</v>
      </c>
      <c r="J131" s="205">
        <f>VLOOKUP(A131,'import Uşak'!A:P,10,0)</f>
        <v>0.59</v>
      </c>
      <c r="K131" s="196" t="s">
        <v>22158</v>
      </c>
      <c r="L131" s="196">
        <v>5.546218318E9</v>
      </c>
      <c r="M131" s="196" t="s">
        <v>1350</v>
      </c>
      <c r="N131" s="196" t="s">
        <v>11243</v>
      </c>
      <c r="O131" s="196" t="s">
        <v>22171</v>
      </c>
      <c r="P131" s="230" t="str">
        <f>VLOOKUP(A131,'import Uşak'!A:P,16,0)</f>
        <v>Geleneksel</v>
      </c>
      <c r="Q131" s="1" t="b">
        <v>0</v>
      </c>
      <c r="R131" s="1" t="s">
        <v>38</v>
      </c>
      <c r="S131" s="1" t="s">
        <v>167</v>
      </c>
      <c r="T131" s="207" t="s">
        <v>20855</v>
      </c>
      <c r="U131" s="1"/>
      <c r="V131" s="208">
        <v>44634.0</v>
      </c>
      <c r="W131" s="208">
        <v>44635.0</v>
      </c>
      <c r="X131" s="1"/>
      <c r="Y131" s="1" t="b">
        <v>1</v>
      </c>
      <c r="Z131" s="208">
        <v>44634.0</v>
      </c>
      <c r="AA131" s="1"/>
      <c r="AB131" s="208"/>
      <c r="AC131" s="1"/>
      <c r="AD131" s="208"/>
      <c r="AE131" s="1"/>
      <c r="AF131" s="208"/>
      <c r="AG131" s="1"/>
      <c r="AH131" s="208"/>
      <c r="AI131" s="1" t="s">
        <v>167</v>
      </c>
      <c r="AJ131" s="1"/>
      <c r="AK131" s="1"/>
      <c r="AL131" s="1"/>
      <c r="AM131" s="1"/>
    </row>
    <row r="132" ht="15.75" customHeight="1">
      <c r="A132" s="211" t="s">
        <v>21456</v>
      </c>
      <c r="B132" s="211" t="s">
        <v>21318</v>
      </c>
      <c r="C132" s="196" t="str">
        <f>VLOOKUP(A132,'import Uşak'!A:P,3,0)</f>
        <v>DOĞRU</v>
      </c>
      <c r="D132" s="211" t="s">
        <v>1364</v>
      </c>
      <c r="E132" s="196" t="str">
        <f>VLOOKUP(A132,'import Uşak'!A:P,5,0)</f>
        <v/>
      </c>
      <c r="F132" s="196" t="str">
        <f>VLOOKUP(A132,'import Uşak'!A:P,6,0)</f>
        <v/>
      </c>
      <c r="G132" s="196">
        <f>VLOOKUP(A132,'import Uşak'!A:P,7,0)</f>
        <v>0</v>
      </c>
      <c r="H132" s="196">
        <f>VLOOKUP(A132,'import Uşak'!A:P,8,0)</f>
        <v>14</v>
      </c>
      <c r="I132" s="196">
        <f>VLOOKUP(A132,'import Uşak'!A:P,9,0)</f>
        <v>14</v>
      </c>
      <c r="J132" s="205">
        <f>VLOOKUP(A132,'import Uşak'!A:P,10,0)</f>
        <v>0</v>
      </c>
      <c r="K132" s="211" t="s">
        <v>22289</v>
      </c>
      <c r="L132" s="211">
        <v>5.415873958E9</v>
      </c>
      <c r="M132" s="211" t="s">
        <v>1350</v>
      </c>
      <c r="N132" s="211" t="s">
        <v>21767</v>
      </c>
      <c r="O132" s="211" t="s">
        <v>21335</v>
      </c>
      <c r="P132" s="230" t="str">
        <f>VLOOKUP(A132,'import Uşak'!A:P,16,0)</f>
        <v>Geleneksel</v>
      </c>
      <c r="Q132" s="1" t="b">
        <v>0</v>
      </c>
      <c r="R132" s="1" t="s">
        <v>29</v>
      </c>
      <c r="S132" s="1" t="s">
        <v>100</v>
      </c>
      <c r="T132" s="1" t="s">
        <v>20855</v>
      </c>
      <c r="U132" s="1"/>
      <c r="V132" s="208">
        <v>44676.0</v>
      </c>
      <c r="W132" s="208">
        <v>44677.0</v>
      </c>
      <c r="X132" s="1"/>
      <c r="Y132" s="1" t="s">
        <v>1353</v>
      </c>
      <c r="Z132" s="208">
        <v>44676.0</v>
      </c>
      <c r="AA132" s="1"/>
      <c r="AB132" s="208"/>
      <c r="AC132" s="1"/>
      <c r="AD132" s="208"/>
      <c r="AE132" s="1"/>
      <c r="AF132" s="208"/>
      <c r="AG132" s="1"/>
      <c r="AH132" s="208"/>
      <c r="AI132" s="1" t="s">
        <v>100</v>
      </c>
      <c r="AJ132" s="1"/>
      <c r="AK132" s="1"/>
      <c r="AL132" s="1"/>
      <c r="AM132" s="1"/>
    </row>
    <row r="133" ht="15.75" customHeight="1">
      <c r="A133" s="196" t="s">
        <v>21215</v>
      </c>
      <c r="B133" s="196" t="s">
        <v>21216</v>
      </c>
      <c r="C133" s="196" t="str">
        <f>VLOOKUP(A133,'import Uşak'!A:P,3,0)</f>
        <v>DOĞRU</v>
      </c>
      <c r="D133" s="196" t="s">
        <v>1378</v>
      </c>
      <c r="E133" s="196">
        <f>VLOOKUP(A133,'import Uşak'!A:P,5,0)</f>
        <v>35</v>
      </c>
      <c r="F133" s="196" t="str">
        <f>VLOOKUP(A133,'import Uşak'!A:P,6,0)</f>
        <v/>
      </c>
      <c r="G133" s="196">
        <f>VLOOKUP(A133,'import Uşak'!A:P,7,0)</f>
        <v>3</v>
      </c>
      <c r="H133" s="196">
        <f>VLOOKUP(A133,'import Uşak'!A:P,8,0)</f>
        <v>54</v>
      </c>
      <c r="I133" s="196">
        <f>VLOOKUP(A133,'import Uşak'!A:P,9,0)</f>
        <v>57</v>
      </c>
      <c r="J133" s="205">
        <f>VLOOKUP(A133,'import Uşak'!A:P,10,0)</f>
        <v>0.05</v>
      </c>
      <c r="K133" s="196" t="s">
        <v>22044</v>
      </c>
      <c r="L133" s="196">
        <v>5.337921341E9</v>
      </c>
      <c r="M133" s="196" t="s">
        <v>1350</v>
      </c>
      <c r="N133" s="196" t="s">
        <v>1652</v>
      </c>
      <c r="O133" s="196" t="s">
        <v>21219</v>
      </c>
      <c r="P133" s="230" t="str">
        <f>VLOOKUP(A133,'import Uşak'!A:P,16,0)</f>
        <v>Geleneksel</v>
      </c>
      <c r="Q133" s="1" t="b">
        <v>0</v>
      </c>
      <c r="R133" s="1" t="s">
        <v>38</v>
      </c>
      <c r="S133" s="1" t="s">
        <v>100</v>
      </c>
      <c r="T133" s="1" t="s">
        <v>20855</v>
      </c>
      <c r="V133" s="208">
        <v>44585.0</v>
      </c>
      <c r="W133" s="208">
        <v>44586.0</v>
      </c>
      <c r="X133" s="1"/>
      <c r="Y133" s="1" t="b">
        <v>1</v>
      </c>
      <c r="Z133" s="208">
        <v>44557.0</v>
      </c>
      <c r="AA133" s="1" t="s">
        <v>1353</v>
      </c>
      <c r="AB133" s="208">
        <v>44585.0</v>
      </c>
      <c r="AC133" s="1"/>
      <c r="AD133" s="208"/>
      <c r="AE133" s="1"/>
      <c r="AF133" s="208"/>
      <c r="AG133" s="1"/>
      <c r="AH133" s="208"/>
      <c r="AI133" s="1" t="s">
        <v>404</v>
      </c>
      <c r="AJ133" s="1" t="s">
        <v>100</v>
      </c>
      <c r="AK133" s="1"/>
      <c r="AL133" s="1"/>
      <c r="AM133" s="1"/>
    </row>
    <row r="134" ht="15.75" customHeight="1">
      <c r="A134" s="196" t="s">
        <v>21717</v>
      </c>
      <c r="B134" s="196" t="s">
        <v>21718</v>
      </c>
      <c r="C134" s="196" t="str">
        <f>VLOOKUP(A134,'import Uşak'!A:P,3,0)</f>
        <v>DOĞRU</v>
      </c>
      <c r="D134" s="196" t="s">
        <v>1385</v>
      </c>
      <c r="E134" s="196">
        <f>VLOOKUP(A134,'import Uşak'!A:P,5,0)</f>
        <v>617</v>
      </c>
      <c r="F134" s="196">
        <f>VLOOKUP(A134,'import Uşak'!A:P,6,0)</f>
        <v>4</v>
      </c>
      <c r="G134" s="196">
        <f>VLOOKUP(A134,'import Uşak'!A:P,7,0)</f>
        <v>0</v>
      </c>
      <c r="H134" s="196">
        <f>VLOOKUP(A134,'import Uşak'!A:P,8,0)</f>
        <v>79</v>
      </c>
      <c r="I134" s="196">
        <f>VLOOKUP(A134,'import Uşak'!A:P,9,0)</f>
        <v>79</v>
      </c>
      <c r="J134" s="205">
        <f>VLOOKUP(A134,'import Uşak'!A:P,10,0)</f>
        <v>0</v>
      </c>
      <c r="K134" s="196" t="s">
        <v>21719</v>
      </c>
      <c r="L134" s="196">
        <v>5.462341165E9</v>
      </c>
      <c r="M134" s="196" t="s">
        <v>1350</v>
      </c>
      <c r="N134" s="196" t="s">
        <v>1667</v>
      </c>
      <c r="O134" s="196" t="s">
        <v>21720</v>
      </c>
      <c r="P134" s="230" t="str">
        <f>VLOOKUP(A134,'import Uşak'!A:P,16,0)</f>
        <v>Geleneksel</v>
      </c>
      <c r="Q134" s="1" t="b">
        <v>1</v>
      </c>
      <c r="R134" s="1"/>
      <c r="S134" s="1"/>
      <c r="T134" s="1"/>
      <c r="U134" s="1" t="s">
        <v>22413</v>
      </c>
      <c r="V134" s="208"/>
      <c r="W134" s="208"/>
      <c r="X134" s="1"/>
      <c r="Y134" s="1" t="b">
        <v>1</v>
      </c>
      <c r="Z134" s="208"/>
      <c r="AA134" s="1" t="s">
        <v>1506</v>
      </c>
      <c r="AB134" s="208">
        <v>44466.0</v>
      </c>
      <c r="AC134" s="1"/>
      <c r="AD134" s="208"/>
      <c r="AE134" s="1"/>
      <c r="AF134" s="208"/>
      <c r="AG134" s="1"/>
      <c r="AH134" s="208"/>
      <c r="AI134" s="1"/>
      <c r="AJ134" s="1" t="s">
        <v>610</v>
      </c>
      <c r="AK134" s="1"/>
      <c r="AL134" s="1"/>
      <c r="AM134" s="1"/>
    </row>
    <row r="135" ht="15.75" customHeight="1">
      <c r="A135" s="196" t="s">
        <v>21797</v>
      </c>
      <c r="B135" s="196" t="s">
        <v>21798</v>
      </c>
      <c r="C135" s="196" t="str">
        <f>VLOOKUP(A135,'import Uşak'!A:P,3,0)</f>
        <v>DOĞRU</v>
      </c>
      <c r="D135" s="196" t="s">
        <v>1348</v>
      </c>
      <c r="E135" s="196">
        <f>VLOOKUP(A135,'import Uşak'!A:P,5,0)</f>
        <v>1784</v>
      </c>
      <c r="F135" s="196">
        <f>VLOOKUP(A135,'import Uşak'!A:P,6,0)</f>
        <v>90</v>
      </c>
      <c r="G135" s="196">
        <f>VLOOKUP(A135,'import Uşak'!A:P,7,0)</f>
        <v>13</v>
      </c>
      <c r="H135" s="196">
        <f>VLOOKUP(A135,'import Uşak'!A:P,8,0)</f>
        <v>13</v>
      </c>
      <c r="I135" s="196">
        <f>VLOOKUP(A135,'import Uşak'!A:P,9,0)</f>
        <v>26</v>
      </c>
      <c r="J135" s="205">
        <f>VLOOKUP(A135,'import Uşak'!A:P,10,0)</f>
        <v>0.5</v>
      </c>
      <c r="K135" s="196" t="s">
        <v>21799</v>
      </c>
      <c r="L135" s="196">
        <v>2.762233033E9</v>
      </c>
      <c r="M135" s="196" t="s">
        <v>1350</v>
      </c>
      <c r="N135" s="196" t="s">
        <v>11243</v>
      </c>
      <c r="O135" s="196" t="s">
        <v>21800</v>
      </c>
      <c r="P135" s="230" t="str">
        <f>VLOOKUP(A135,'import Uşak'!A:P,16,0)</f>
        <v>Geleneksel</v>
      </c>
      <c r="Q135" s="1" t="b">
        <v>1</v>
      </c>
      <c r="R135" s="1"/>
      <c r="S135" s="1"/>
      <c r="T135" s="1"/>
      <c r="U135" s="1" t="s">
        <v>22414</v>
      </c>
      <c r="V135" s="208"/>
      <c r="W135" s="208"/>
      <c r="X135" s="1"/>
      <c r="Y135" s="1" t="b">
        <v>1</v>
      </c>
      <c r="Z135" s="208"/>
      <c r="AA135" s="1" t="s">
        <v>43</v>
      </c>
      <c r="AB135" s="208"/>
      <c r="AC135" s="1" t="s">
        <v>43</v>
      </c>
      <c r="AD135" s="208"/>
      <c r="AE135" s="1" t="s">
        <v>1353</v>
      </c>
      <c r="AF135" s="208">
        <v>44347.0</v>
      </c>
      <c r="AG135" s="1" t="s">
        <v>43</v>
      </c>
      <c r="AH135" s="208">
        <v>44466.0</v>
      </c>
      <c r="AI135" s="1"/>
      <c r="AJ135" s="1"/>
      <c r="AK135" s="1"/>
      <c r="AL135" s="1"/>
      <c r="AM135" s="1" t="s">
        <v>610</v>
      </c>
    </row>
    <row r="136" ht="15.75" customHeight="1">
      <c r="A136" s="196" t="s">
        <v>20886</v>
      </c>
      <c r="B136" s="196" t="s">
        <v>20887</v>
      </c>
      <c r="C136" s="196" t="str">
        <f>VLOOKUP(A136,'import Uşak'!A:P,3,0)</f>
        <v>DOĞRU</v>
      </c>
      <c r="D136" s="196" t="s">
        <v>1356</v>
      </c>
      <c r="E136" s="196">
        <f>VLOOKUP(A136,'import Uşak'!A:P,5,0)</f>
        <v>260</v>
      </c>
      <c r="F136" s="196">
        <f>VLOOKUP(A136,'import Uşak'!A:P,6,0)</f>
        <v>63</v>
      </c>
      <c r="G136" s="196">
        <f>VLOOKUP(A136,'import Uşak'!A:P,7,0)</f>
        <v>0</v>
      </c>
      <c r="H136" s="196">
        <f>VLOOKUP(A136,'import Uşak'!A:P,8,0)</f>
        <v>13</v>
      </c>
      <c r="I136" s="196">
        <f>VLOOKUP(A136,'import Uşak'!A:P,9,0)</f>
        <v>13</v>
      </c>
      <c r="J136" s="205">
        <f>VLOOKUP(A136,'import Uşak'!A:P,10,0)</f>
        <v>0</v>
      </c>
      <c r="K136" s="196" t="s">
        <v>21892</v>
      </c>
      <c r="L136" s="196">
        <v>2.7622322E9</v>
      </c>
      <c r="M136" s="196" t="s">
        <v>1350</v>
      </c>
      <c r="N136" s="196" t="s">
        <v>21711</v>
      </c>
      <c r="O136" s="196" t="s">
        <v>20890</v>
      </c>
      <c r="P136" s="230" t="str">
        <f>VLOOKUP(A136,'import Uşak'!A:P,16,0)</f>
        <v>Geleneksel</v>
      </c>
      <c r="Q136" s="1" t="b">
        <v>0</v>
      </c>
      <c r="R136" s="1" t="s">
        <v>29</v>
      </c>
      <c r="S136" s="1" t="s">
        <v>845</v>
      </c>
      <c r="T136" s="1" t="s">
        <v>20855</v>
      </c>
      <c r="U136" s="1" t="s">
        <v>22415</v>
      </c>
      <c r="V136" s="208">
        <v>44343.0</v>
      </c>
      <c r="W136" s="208">
        <v>44344.0</v>
      </c>
      <c r="X136" s="1"/>
      <c r="Y136" s="1" t="b">
        <v>1</v>
      </c>
      <c r="Z136" s="208"/>
      <c r="AA136" s="1" t="s">
        <v>1353</v>
      </c>
      <c r="AB136" s="208">
        <v>44461.0</v>
      </c>
      <c r="AC136" s="1"/>
      <c r="AD136" s="208"/>
      <c r="AE136" s="1"/>
      <c r="AF136" s="208"/>
      <c r="AG136" s="1"/>
      <c r="AH136" s="208"/>
      <c r="AI136" s="1" t="s">
        <v>416</v>
      </c>
      <c r="AJ136" s="1"/>
      <c r="AK136" s="1"/>
      <c r="AL136" s="1"/>
      <c r="AM136" s="1"/>
    </row>
    <row r="137" ht="15.75" customHeight="1">
      <c r="A137" s="196" t="s">
        <v>21359</v>
      </c>
      <c r="B137" s="196" t="s">
        <v>21360</v>
      </c>
      <c r="C137" s="196" t="str">
        <f>VLOOKUP(A137,'import Uşak'!A:P,3,0)</f>
        <v>DOĞRU</v>
      </c>
      <c r="D137" s="196" t="s">
        <v>1378</v>
      </c>
      <c r="E137" s="196">
        <f>VLOOKUP(A137,'import Uşak'!A:P,5,0)</f>
        <v>26</v>
      </c>
      <c r="F137" s="196" t="str">
        <f>VLOOKUP(A137,'import Uşak'!A:P,6,0)</f>
        <v/>
      </c>
      <c r="G137" s="196">
        <f>VLOOKUP(A137,'import Uşak'!A:P,7,0)</f>
        <v>6</v>
      </c>
      <c r="H137" s="196">
        <f>VLOOKUP(A137,'import Uşak'!A:P,8,0)</f>
        <v>4</v>
      </c>
      <c r="I137" s="196">
        <f>VLOOKUP(A137,'import Uşak'!A:P,9,0)</f>
        <v>10</v>
      </c>
      <c r="J137" s="205">
        <f>VLOOKUP(A137,'import Uşak'!A:P,10,0)</f>
        <v>0.6</v>
      </c>
      <c r="K137" s="196" t="s">
        <v>22298</v>
      </c>
      <c r="L137" s="196">
        <v>5.316236352E9</v>
      </c>
      <c r="M137" s="196" t="s">
        <v>1350</v>
      </c>
      <c r="N137" s="196" t="s">
        <v>22195</v>
      </c>
      <c r="O137" s="196" t="s">
        <v>21363</v>
      </c>
      <c r="P137" s="230" t="str">
        <f>VLOOKUP(A137,'import Uşak'!A:P,16,0)</f>
        <v>Geleneksel</v>
      </c>
      <c r="Q137" s="1" t="b">
        <v>0</v>
      </c>
      <c r="R137" s="1" t="s">
        <v>38</v>
      </c>
      <c r="S137" s="1" t="s">
        <v>404</v>
      </c>
      <c r="T137" s="137" t="s">
        <v>20855</v>
      </c>
      <c r="U137" s="1"/>
      <c r="V137" s="208">
        <v>44620.0</v>
      </c>
      <c r="W137" s="208">
        <v>44621.0</v>
      </c>
      <c r="X137" s="1"/>
      <c r="Y137" s="1" t="b">
        <v>1</v>
      </c>
      <c r="Z137" s="208">
        <v>44620.0</v>
      </c>
      <c r="AA137" s="1"/>
      <c r="AB137" s="208"/>
      <c r="AC137" s="1"/>
      <c r="AD137" s="208"/>
      <c r="AE137" s="1"/>
      <c r="AF137" s="208"/>
      <c r="AG137" s="1"/>
      <c r="AH137" s="208"/>
      <c r="AI137" s="1" t="s">
        <v>404</v>
      </c>
      <c r="AJ137" s="1"/>
      <c r="AK137" s="1"/>
      <c r="AL137" s="1"/>
      <c r="AM137" s="1"/>
    </row>
    <row r="138" ht="15.75" customHeight="1">
      <c r="A138" s="196" t="s">
        <v>22025</v>
      </c>
      <c r="B138" s="196" t="s">
        <v>22026</v>
      </c>
      <c r="C138" s="196" t="str">
        <f>VLOOKUP(A138,'import Uşak'!A:P,3,0)</f>
        <v>DOĞRU</v>
      </c>
      <c r="D138" s="196" t="s">
        <v>1364</v>
      </c>
      <c r="E138" s="196">
        <f>VLOOKUP(A138,'import Uşak'!A:P,5,0)</f>
        <v>126</v>
      </c>
      <c r="F138" s="196">
        <f>VLOOKUP(A138,'import Uşak'!A:P,6,0)</f>
        <v>14</v>
      </c>
      <c r="G138" s="196">
        <f>VLOOKUP(A138,'import Uşak'!A:P,7,0)</f>
        <v>9</v>
      </c>
      <c r="H138" s="196">
        <f>VLOOKUP(A138,'import Uşak'!A:P,8,0)</f>
        <v>9</v>
      </c>
      <c r="I138" s="196">
        <f>VLOOKUP(A138,'import Uşak'!A:P,9,0)</f>
        <v>18</v>
      </c>
      <c r="J138" s="205">
        <f>VLOOKUP(A138,'import Uşak'!A:P,10,0)</f>
        <v>0.5</v>
      </c>
      <c r="K138" s="196" t="s">
        <v>22027</v>
      </c>
      <c r="L138" s="196">
        <v>5.443706922E9</v>
      </c>
      <c r="M138" s="196" t="s">
        <v>1350</v>
      </c>
      <c r="N138" s="196" t="s">
        <v>21779</v>
      </c>
      <c r="O138" s="196" t="s">
        <v>22028</v>
      </c>
      <c r="P138" s="230" t="str">
        <f>VLOOKUP(A138,'import Uşak'!A:P,16,0)</f>
        <v>Geleneksel</v>
      </c>
      <c r="Q138" s="1" t="b">
        <v>0</v>
      </c>
      <c r="R138" s="1" t="s">
        <v>29</v>
      </c>
      <c r="S138" s="1"/>
      <c r="T138" s="1"/>
      <c r="U138" s="1" t="s">
        <v>22416</v>
      </c>
      <c r="V138" s="208"/>
      <c r="W138" s="208"/>
      <c r="X138" s="1"/>
      <c r="Y138" s="1" t="b">
        <v>1</v>
      </c>
      <c r="Z138" s="208">
        <v>44494.0</v>
      </c>
      <c r="AA138" s="1" t="s">
        <v>1353</v>
      </c>
      <c r="AB138" s="208">
        <v>44501.0</v>
      </c>
      <c r="AC138" s="1"/>
      <c r="AD138" s="208"/>
      <c r="AE138" s="1"/>
      <c r="AF138" s="208"/>
      <c r="AG138" s="1"/>
      <c r="AH138" s="208"/>
      <c r="AI138" s="1" t="s">
        <v>66</v>
      </c>
      <c r="AJ138" s="1" t="s">
        <v>66</v>
      </c>
      <c r="AK138" s="1"/>
      <c r="AL138" s="1"/>
      <c r="AM138" s="1"/>
    </row>
    <row r="139" ht="15.75" customHeight="1">
      <c r="A139" s="196" t="s">
        <v>21956</v>
      </c>
      <c r="B139" s="196" t="s">
        <v>21957</v>
      </c>
      <c r="C139" s="196" t="str">
        <f>VLOOKUP(A139,'import Uşak'!A:P,3,0)</f>
        <v>DOĞRU</v>
      </c>
      <c r="D139" s="196" t="s">
        <v>1364</v>
      </c>
      <c r="E139" s="196">
        <f>VLOOKUP(A139,'import Uşak'!A:P,5,0)</f>
        <v>384</v>
      </c>
      <c r="F139" s="196">
        <f>VLOOKUP(A139,'import Uşak'!A:P,6,0)</f>
        <v>12</v>
      </c>
      <c r="G139" s="196">
        <f>VLOOKUP(A139,'import Uşak'!A:P,7,0)</f>
        <v>12</v>
      </c>
      <c r="H139" s="196">
        <f>VLOOKUP(A139,'import Uşak'!A:P,8,0)</f>
        <v>17</v>
      </c>
      <c r="I139" s="196">
        <f>VLOOKUP(A139,'import Uşak'!A:P,9,0)</f>
        <v>29</v>
      </c>
      <c r="J139" s="205">
        <f>VLOOKUP(A139,'import Uşak'!A:P,10,0)</f>
        <v>0.41</v>
      </c>
      <c r="K139" s="196" t="s">
        <v>21958</v>
      </c>
      <c r="L139" s="196">
        <v>5.538151103E9</v>
      </c>
      <c r="M139" s="196" t="s">
        <v>1350</v>
      </c>
      <c r="N139" s="196" t="s">
        <v>21818</v>
      </c>
      <c r="O139" s="196" t="s">
        <v>21959</v>
      </c>
      <c r="P139" s="230" t="str">
        <f>VLOOKUP(A139,'import Uşak'!A:P,16,0)</f>
        <v>Geleneksel</v>
      </c>
      <c r="Q139" s="1" t="b">
        <v>0</v>
      </c>
      <c r="R139" s="1" t="s">
        <v>32</v>
      </c>
      <c r="S139" s="1"/>
      <c r="T139" s="210"/>
      <c r="U139" s="1" t="s">
        <v>22417</v>
      </c>
      <c r="V139" s="208"/>
      <c r="W139" s="208"/>
      <c r="X139" s="1"/>
      <c r="Y139" s="1" t="b">
        <v>0</v>
      </c>
      <c r="Z139" s="208"/>
      <c r="AA139" s="1"/>
      <c r="AB139" s="208"/>
      <c r="AC139" s="1"/>
      <c r="AD139" s="208"/>
      <c r="AE139" s="1"/>
      <c r="AF139" s="208"/>
      <c r="AG139" s="1"/>
      <c r="AH139" s="208"/>
      <c r="AI139" s="1"/>
      <c r="AJ139" s="1"/>
      <c r="AK139" s="1"/>
      <c r="AL139" s="1"/>
      <c r="AM139" s="1"/>
    </row>
    <row r="140" ht="15.75" customHeight="1">
      <c r="A140" s="196" t="s">
        <v>21835</v>
      </c>
      <c r="B140" s="196" t="s">
        <v>22418</v>
      </c>
      <c r="C140" s="196" t="str">
        <f>VLOOKUP(A140,'import Uşak'!A:P,3,0)</f>
        <v>DOĞRU</v>
      </c>
      <c r="D140" s="196" t="s">
        <v>1364</v>
      </c>
      <c r="E140" s="196">
        <f>VLOOKUP(A140,'import Uşak'!A:P,5,0)</f>
        <v>258</v>
      </c>
      <c r="F140" s="196">
        <f>VLOOKUP(A140,'import Uşak'!A:P,6,0)</f>
        <v>6</v>
      </c>
      <c r="G140" s="196">
        <f>VLOOKUP(A140,'import Uşak'!A:P,7,0)</f>
        <v>5</v>
      </c>
      <c r="H140" s="196">
        <f>VLOOKUP(A140,'import Uşak'!A:P,8,0)</f>
        <v>35</v>
      </c>
      <c r="I140" s="196">
        <f>VLOOKUP(A140,'import Uşak'!A:P,9,0)</f>
        <v>40</v>
      </c>
      <c r="J140" s="205">
        <f>VLOOKUP(A140,'import Uşak'!A:P,10,0)</f>
        <v>0.13</v>
      </c>
      <c r="K140" s="196" t="s">
        <v>21825</v>
      </c>
      <c r="L140" s="196">
        <v>2.762121212E9</v>
      </c>
      <c r="M140" s="196" t="s">
        <v>1350</v>
      </c>
      <c r="N140" s="196" t="s">
        <v>21779</v>
      </c>
      <c r="O140" s="196" t="s">
        <v>21837</v>
      </c>
      <c r="P140" s="230" t="str">
        <f>VLOOKUP(A140,'import Uşak'!A:P,16,0)</f>
        <v>Geleneksel</v>
      </c>
      <c r="Q140" s="1" t="b">
        <v>0</v>
      </c>
      <c r="R140" s="87" t="s">
        <v>32</v>
      </c>
      <c r="S140" s="1"/>
      <c r="T140" s="1"/>
      <c r="U140" s="1" t="s">
        <v>22419</v>
      </c>
      <c r="V140" s="208"/>
      <c r="W140" s="208"/>
      <c r="X140" s="1"/>
      <c r="Y140" s="1" t="b">
        <v>0</v>
      </c>
      <c r="Z140" s="208"/>
      <c r="AA140" s="1"/>
      <c r="AB140" s="208"/>
      <c r="AC140" s="1"/>
      <c r="AD140" s="208"/>
      <c r="AE140" s="1"/>
      <c r="AF140" s="208"/>
      <c r="AG140" s="1"/>
      <c r="AH140" s="208"/>
      <c r="AI140" s="1"/>
      <c r="AJ140" s="1"/>
      <c r="AK140" s="1"/>
      <c r="AL140" s="1"/>
      <c r="AM140" s="1"/>
    </row>
    <row r="141" ht="15.75" customHeight="1">
      <c r="A141" s="196" t="s">
        <v>21093</v>
      </c>
      <c r="B141" s="196" t="s">
        <v>21094</v>
      </c>
      <c r="C141" s="196" t="str">
        <f>VLOOKUP(A141,'import Uşak'!A:P,3,0)</f>
        <v>DOĞRU</v>
      </c>
      <c r="D141" s="196" t="s">
        <v>1364</v>
      </c>
      <c r="E141" s="196">
        <f>VLOOKUP(A141,'import Uşak'!A:P,5,0)</f>
        <v>198</v>
      </c>
      <c r="F141" s="196">
        <f>VLOOKUP(A141,'import Uşak'!A:P,6,0)</f>
        <v>3</v>
      </c>
      <c r="G141" s="196">
        <f>VLOOKUP(A141,'import Uşak'!A:P,7,0)</f>
        <v>7</v>
      </c>
      <c r="H141" s="196">
        <f>VLOOKUP(A141,'import Uşak'!A:P,8,0)</f>
        <v>7</v>
      </c>
      <c r="I141" s="196">
        <f>VLOOKUP(A141,'import Uşak'!A:P,9,0)</f>
        <v>14</v>
      </c>
      <c r="J141" s="205">
        <f>VLOOKUP(A141,'import Uşak'!A:P,10,0)</f>
        <v>0.5</v>
      </c>
      <c r="K141" s="196" t="s">
        <v>21978</v>
      </c>
      <c r="L141" s="196">
        <v>5.452160188E9</v>
      </c>
      <c r="M141" s="196" t="s">
        <v>1350</v>
      </c>
      <c r="N141" s="196" t="s">
        <v>1592</v>
      </c>
      <c r="O141" s="196" t="s">
        <v>21097</v>
      </c>
      <c r="P141" s="230" t="str">
        <f>VLOOKUP(A141,'import Uşak'!A:P,16,0)</f>
        <v>Geleneksel</v>
      </c>
      <c r="Q141" s="1" t="b">
        <v>0</v>
      </c>
      <c r="R141" s="1" t="s">
        <v>38</v>
      </c>
      <c r="S141" s="1" t="s">
        <v>167</v>
      </c>
      <c r="T141" s="1" t="s">
        <v>20855</v>
      </c>
      <c r="V141" s="208">
        <v>44512.0</v>
      </c>
      <c r="W141" s="208">
        <v>44516.0</v>
      </c>
      <c r="X141" s="1"/>
      <c r="Y141" s="1" t="b">
        <v>0</v>
      </c>
      <c r="Z141" s="208"/>
      <c r="AA141" s="1" t="s">
        <v>1353</v>
      </c>
      <c r="AB141" s="208">
        <v>44461.0</v>
      </c>
      <c r="AC141" s="1" t="s">
        <v>1353</v>
      </c>
      <c r="AD141" s="208">
        <v>44494.0</v>
      </c>
      <c r="AE141" s="1" t="s">
        <v>1353</v>
      </c>
      <c r="AF141" s="208">
        <v>44512.0</v>
      </c>
      <c r="AG141" s="1"/>
      <c r="AH141" s="208"/>
      <c r="AI141" s="1"/>
      <c r="AJ141" s="1" t="s">
        <v>416</v>
      </c>
      <c r="AK141" s="1" t="s">
        <v>66</v>
      </c>
      <c r="AL141" s="1" t="s">
        <v>167</v>
      </c>
      <c r="AM141" s="1"/>
    </row>
    <row r="142" ht="15.75" customHeight="1">
      <c r="A142" s="196" t="s">
        <v>21008</v>
      </c>
      <c r="B142" s="196" t="s">
        <v>21009</v>
      </c>
      <c r="C142" s="196" t="str">
        <f>VLOOKUP(A142,'import Uşak'!A:P,3,0)</f>
        <v>DOĞRU</v>
      </c>
      <c r="D142" s="196" t="s">
        <v>1364</v>
      </c>
      <c r="E142" s="196">
        <f>VLOOKUP(A142,'import Uşak'!A:P,5,0)</f>
        <v>952</v>
      </c>
      <c r="F142" s="196">
        <f>VLOOKUP(A142,'import Uşak'!A:P,6,0)</f>
        <v>28</v>
      </c>
      <c r="G142" s="196">
        <f>VLOOKUP(A142,'import Uşak'!A:P,7,0)</f>
        <v>4</v>
      </c>
      <c r="H142" s="196">
        <f>VLOOKUP(A142,'import Uşak'!A:P,8,0)</f>
        <v>10</v>
      </c>
      <c r="I142" s="196">
        <f>VLOOKUP(A142,'import Uşak'!A:P,9,0)</f>
        <v>14</v>
      </c>
      <c r="J142" s="205">
        <f>VLOOKUP(A142,'import Uşak'!A:P,10,0)</f>
        <v>0.29</v>
      </c>
      <c r="K142" s="196" t="s">
        <v>21997</v>
      </c>
      <c r="L142" s="196">
        <v>5.55188545E9</v>
      </c>
      <c r="M142" s="196" t="s">
        <v>1350</v>
      </c>
      <c r="N142" s="196" t="s">
        <v>21725</v>
      </c>
      <c r="O142" s="196" t="s">
        <v>21011</v>
      </c>
      <c r="P142" s="230" t="str">
        <f>VLOOKUP(A142,'import Uşak'!A:P,16,0)</f>
        <v>Geleneksel</v>
      </c>
      <c r="Q142" s="1" t="b">
        <v>0</v>
      </c>
      <c r="R142" s="1" t="s">
        <v>38</v>
      </c>
      <c r="S142" s="1" t="s">
        <v>845</v>
      </c>
      <c r="T142" s="1" t="s">
        <v>20855</v>
      </c>
      <c r="U142" s="1" t="s">
        <v>22420</v>
      </c>
      <c r="V142" s="208">
        <v>44357.0</v>
      </c>
      <c r="W142" s="208">
        <v>44361.0</v>
      </c>
      <c r="X142" s="1"/>
      <c r="Y142" s="1" t="b">
        <v>1</v>
      </c>
      <c r="Z142" s="208">
        <v>44357.0</v>
      </c>
      <c r="AA142" s="1" t="s">
        <v>43</v>
      </c>
      <c r="AB142" s="208">
        <v>44555.0</v>
      </c>
      <c r="AC142" s="1"/>
      <c r="AD142" s="208"/>
      <c r="AE142" s="1"/>
      <c r="AF142" s="208"/>
      <c r="AG142" s="1"/>
      <c r="AH142" s="208"/>
      <c r="AI142" s="1" t="s">
        <v>845</v>
      </c>
      <c r="AJ142" s="1" t="s">
        <v>73</v>
      </c>
      <c r="AK142" s="1"/>
      <c r="AL142" s="1"/>
      <c r="AM142" s="1"/>
    </row>
    <row r="143" ht="15.75" customHeight="1">
      <c r="A143" s="196" t="s">
        <v>22067</v>
      </c>
      <c r="B143" s="196" t="s">
        <v>22068</v>
      </c>
      <c r="C143" s="196" t="str">
        <f>VLOOKUP(A143,'import Uşak'!A:P,3,0)</f>
        <v>DOĞRU</v>
      </c>
      <c r="D143" s="196" t="s">
        <v>1832</v>
      </c>
      <c r="E143" s="196">
        <f>VLOOKUP(A143,'import Uşak'!A:P,5,0)</f>
        <v>13</v>
      </c>
      <c r="F143" s="196" t="str">
        <f>VLOOKUP(A143,'import Uşak'!A:P,6,0)</f>
        <v/>
      </c>
      <c r="G143" s="196">
        <f>VLOOKUP(A143,'import Uşak'!A:P,7,0)</f>
        <v>0</v>
      </c>
      <c r="H143" s="196">
        <f>VLOOKUP(A143,'import Uşak'!A:P,8,0)</f>
        <v>19</v>
      </c>
      <c r="I143" s="196">
        <f>VLOOKUP(A143,'import Uşak'!A:P,9,0)</f>
        <v>19</v>
      </c>
      <c r="J143" s="205">
        <f>VLOOKUP(A143,'import Uşak'!A:P,10,0)</f>
        <v>0</v>
      </c>
      <c r="K143" s="196" t="s">
        <v>22069</v>
      </c>
      <c r="L143" s="196">
        <v>5.541880064E9</v>
      </c>
      <c r="M143" s="196" t="s">
        <v>1350</v>
      </c>
      <c r="N143" s="196" t="s">
        <v>21818</v>
      </c>
      <c r="O143" s="196" t="s">
        <v>22070</v>
      </c>
      <c r="P143" s="230" t="str">
        <f>VLOOKUP(A143,'import Uşak'!A:P,16,0)</f>
        <v>Geleneksel</v>
      </c>
      <c r="Q143" s="1" t="b">
        <v>1</v>
      </c>
      <c r="R143" s="1"/>
      <c r="S143" s="1"/>
      <c r="T143" s="1"/>
      <c r="U143" s="1" t="s">
        <v>22421</v>
      </c>
      <c r="V143" s="208"/>
      <c r="W143" s="208"/>
      <c r="X143" s="1"/>
      <c r="Y143" s="1" t="b">
        <v>1</v>
      </c>
      <c r="Z143" s="208">
        <v>44557.0</v>
      </c>
      <c r="AA143" s="1" t="s">
        <v>1353</v>
      </c>
      <c r="AB143" s="208">
        <v>44561.0</v>
      </c>
      <c r="AC143" s="1"/>
      <c r="AD143" s="208"/>
      <c r="AE143" s="1"/>
      <c r="AF143" s="208"/>
      <c r="AG143" s="1"/>
      <c r="AH143" s="208"/>
      <c r="AI143" s="1" t="s">
        <v>404</v>
      </c>
      <c r="AJ143" s="1" t="s">
        <v>404</v>
      </c>
      <c r="AK143" s="1"/>
      <c r="AL143" s="1"/>
      <c r="AM143" s="1"/>
    </row>
    <row r="144" ht="15.75" customHeight="1">
      <c r="A144" s="196" t="s">
        <v>20982</v>
      </c>
      <c r="B144" s="196" t="s">
        <v>20983</v>
      </c>
      <c r="C144" s="196" t="str">
        <f>VLOOKUP(A144,'import Uşak'!A:P,3,0)</f>
        <v>DOĞRU</v>
      </c>
      <c r="D144" s="196" t="s">
        <v>1356</v>
      </c>
      <c r="E144" s="196">
        <f>VLOOKUP(A144,'import Uşak'!A:P,5,0)</f>
        <v>841</v>
      </c>
      <c r="F144" s="196">
        <f>VLOOKUP(A144,'import Uşak'!A:P,6,0)</f>
        <v>9</v>
      </c>
      <c r="G144" s="196">
        <f>VLOOKUP(A144,'import Uşak'!A:P,7,0)</f>
        <v>12</v>
      </c>
      <c r="H144" s="196">
        <f>VLOOKUP(A144,'import Uşak'!A:P,8,0)</f>
        <v>11</v>
      </c>
      <c r="I144" s="196">
        <f>VLOOKUP(A144,'import Uşak'!A:P,9,0)</f>
        <v>23</v>
      </c>
      <c r="J144" s="205">
        <f>VLOOKUP(A144,'import Uşak'!A:P,10,0)</f>
        <v>0.52</v>
      </c>
      <c r="K144" s="196" t="s">
        <v>21905</v>
      </c>
      <c r="L144" s="196">
        <v>5.439427878E9</v>
      </c>
      <c r="M144" s="196" t="s">
        <v>1350</v>
      </c>
      <c r="N144" s="196" t="s">
        <v>11243</v>
      </c>
      <c r="O144" s="196" t="s">
        <v>21906</v>
      </c>
      <c r="P144" s="230" t="str">
        <f>VLOOKUP(A144,'import Uşak'!A:P,16,0)</f>
        <v>Geleneksel</v>
      </c>
      <c r="Q144" s="1" t="b">
        <v>0</v>
      </c>
      <c r="R144" s="1" t="s">
        <v>38</v>
      </c>
      <c r="S144" s="1" t="s">
        <v>4907</v>
      </c>
      <c r="T144" s="1" t="s">
        <v>20855</v>
      </c>
      <c r="U144" s="1" t="s">
        <v>22422</v>
      </c>
      <c r="V144" s="208">
        <v>44348.0</v>
      </c>
      <c r="W144" s="208">
        <v>44349.0</v>
      </c>
      <c r="X144" s="1"/>
      <c r="Y144" s="1" t="b">
        <v>1</v>
      </c>
      <c r="Z144" s="208"/>
      <c r="AA144" s="1" t="s">
        <v>43</v>
      </c>
      <c r="AB144" s="208"/>
      <c r="AC144" s="1" t="s">
        <v>1353</v>
      </c>
      <c r="AD144" s="208">
        <v>44348.0</v>
      </c>
      <c r="AE144" s="1" t="s">
        <v>43</v>
      </c>
      <c r="AF144" s="208">
        <v>44555.0</v>
      </c>
      <c r="AG144" s="1"/>
      <c r="AH144" s="208"/>
      <c r="AI144" s="1"/>
      <c r="AJ144" s="1"/>
      <c r="AK144" s="1" t="s">
        <v>4907</v>
      </c>
      <c r="AL144" s="1" t="s">
        <v>73</v>
      </c>
      <c r="AM144" s="1"/>
    </row>
    <row r="145" ht="15.75" customHeight="1">
      <c r="A145" s="196" t="s">
        <v>20892</v>
      </c>
      <c r="B145" s="196" t="s">
        <v>20893</v>
      </c>
      <c r="C145" s="196" t="str">
        <f>VLOOKUP(A145,'import Uşak'!A:P,3,0)</f>
        <v>DOĞRU</v>
      </c>
      <c r="D145" s="196" t="s">
        <v>1370</v>
      </c>
      <c r="E145" s="196">
        <f>VLOOKUP(A145,'import Uşak'!A:P,5,0)</f>
        <v>4705</v>
      </c>
      <c r="F145" s="196">
        <f>VLOOKUP(A145,'import Uşak'!A:P,6,0)</f>
        <v>256</v>
      </c>
      <c r="G145" s="196">
        <f>VLOOKUP(A145,'import Uşak'!A:P,7,0)</f>
        <v>5</v>
      </c>
      <c r="H145" s="196">
        <f>VLOOKUP(A145,'import Uşak'!A:P,8,0)</f>
        <v>6</v>
      </c>
      <c r="I145" s="196">
        <f>VLOOKUP(A145,'import Uşak'!A:P,9,0)</f>
        <v>11</v>
      </c>
      <c r="J145" s="205">
        <f>VLOOKUP(A145,'import Uşak'!A:P,10,0)</f>
        <v>0.45</v>
      </c>
      <c r="K145" s="196" t="s">
        <v>21738</v>
      </c>
      <c r="L145" s="196">
        <v>2.762245892E9</v>
      </c>
      <c r="M145" s="196" t="s">
        <v>1350</v>
      </c>
      <c r="N145" s="196" t="s">
        <v>22195</v>
      </c>
      <c r="O145" s="196" t="s">
        <v>20896</v>
      </c>
      <c r="P145" s="230" t="str">
        <f>VLOOKUP(A145,'import Uşak'!A:P,16,0)</f>
        <v>Geleneksel</v>
      </c>
      <c r="Q145" s="1" t="b">
        <v>0</v>
      </c>
      <c r="R145" s="1" t="s">
        <v>38</v>
      </c>
      <c r="S145" s="1" t="s">
        <v>4907</v>
      </c>
      <c r="T145" s="1" t="s">
        <v>20855</v>
      </c>
      <c r="U145" s="1" t="s">
        <v>1400</v>
      </c>
      <c r="V145" s="208">
        <v>44344.0</v>
      </c>
      <c r="W145" s="208">
        <v>44348.0</v>
      </c>
      <c r="X145" s="1"/>
      <c r="Y145" s="1" t="b">
        <v>1</v>
      </c>
      <c r="Z145" s="208"/>
      <c r="AA145" s="1" t="s">
        <v>1353</v>
      </c>
      <c r="AB145" s="208">
        <v>44555.0</v>
      </c>
      <c r="AC145" s="1"/>
      <c r="AD145" s="208"/>
      <c r="AE145" s="1"/>
      <c r="AF145" s="208"/>
      <c r="AG145" s="1"/>
      <c r="AH145" s="208"/>
      <c r="AI145" s="1"/>
      <c r="AJ145" s="1" t="s">
        <v>73</v>
      </c>
      <c r="AK145" s="1"/>
      <c r="AL145" s="1"/>
      <c r="AM145" s="1"/>
    </row>
    <row r="146" ht="15.75" customHeight="1">
      <c r="A146" s="196" t="s">
        <v>22165</v>
      </c>
      <c r="B146" s="196" t="s">
        <v>22166</v>
      </c>
      <c r="C146" s="196" t="str">
        <f>VLOOKUP(A146,'import Uşak'!A:P,3,0)</f>
        <v>DOĞRU</v>
      </c>
      <c r="D146" s="196" t="s">
        <v>1688</v>
      </c>
      <c r="E146" s="196">
        <f>VLOOKUP(A146,'import Uşak'!A:P,5,0)</f>
        <v>347</v>
      </c>
      <c r="F146" s="196">
        <f>VLOOKUP(A146,'import Uşak'!A:P,6,0)</f>
        <v>105</v>
      </c>
      <c r="G146" s="196">
        <f>VLOOKUP(A146,'import Uşak'!A:P,7,0)</f>
        <v>0</v>
      </c>
      <c r="H146" s="196">
        <f>VLOOKUP(A146,'import Uşak'!A:P,8,0)</f>
        <v>108</v>
      </c>
      <c r="I146" s="196">
        <f>VLOOKUP(A146,'import Uşak'!A:P,9,0)</f>
        <v>108</v>
      </c>
      <c r="J146" s="205">
        <f>VLOOKUP(A146,'import Uşak'!A:P,10,0)</f>
        <v>0</v>
      </c>
      <c r="K146" s="196" t="s">
        <v>22167</v>
      </c>
      <c r="L146" s="196">
        <v>5.357121617E9</v>
      </c>
      <c r="M146" s="196" t="s">
        <v>1350</v>
      </c>
      <c r="N146" s="196" t="s">
        <v>21725</v>
      </c>
      <c r="O146" s="196" t="s">
        <v>22168</v>
      </c>
      <c r="P146" s="230" t="str">
        <f>VLOOKUP(A146,'import Uşak'!A:P,16,0)</f>
        <v>Geleneksel</v>
      </c>
      <c r="Q146" s="1" t="b">
        <v>1</v>
      </c>
      <c r="R146" s="1"/>
      <c r="S146" s="1"/>
      <c r="T146" s="1"/>
      <c r="U146" s="1" t="s">
        <v>22423</v>
      </c>
      <c r="V146" s="208"/>
      <c r="W146" s="208"/>
      <c r="X146" s="1"/>
      <c r="Y146" s="1" t="b">
        <v>1</v>
      </c>
      <c r="Z146" s="208">
        <v>44627.0</v>
      </c>
      <c r="AA146" s="1" t="s">
        <v>1353</v>
      </c>
      <c r="AB146" s="208">
        <v>44634.0</v>
      </c>
      <c r="AC146" s="1"/>
      <c r="AD146" s="208"/>
      <c r="AE146" s="1"/>
      <c r="AF146" s="208"/>
      <c r="AG146" s="1"/>
      <c r="AH146" s="208"/>
      <c r="AI146" s="1" t="s">
        <v>610</v>
      </c>
      <c r="AJ146" s="1" t="s">
        <v>167</v>
      </c>
      <c r="AK146" s="1"/>
      <c r="AL146" s="1"/>
      <c r="AM146" s="1"/>
    </row>
    <row r="147" ht="15.75" customHeight="1">
      <c r="A147" s="196" t="s">
        <v>21350</v>
      </c>
      <c r="B147" s="196" t="s">
        <v>21351</v>
      </c>
      <c r="C147" s="196" t="str">
        <f>VLOOKUP(A147,'import Uşak'!A:P,3,0)</f>
        <v>DOĞRU</v>
      </c>
      <c r="D147" s="196" t="s">
        <v>1356</v>
      </c>
      <c r="E147" s="196">
        <f>VLOOKUP(A147,'import Uşak'!A:P,5,0)</f>
        <v>106</v>
      </c>
      <c r="F147" s="196">
        <f>VLOOKUP(A147,'import Uşak'!A:P,6,0)</f>
        <v>18</v>
      </c>
      <c r="G147" s="196">
        <f>VLOOKUP(A147,'import Uşak'!A:P,7,0)</f>
        <v>24</v>
      </c>
      <c r="H147" s="196">
        <f>VLOOKUP(A147,'import Uşak'!A:P,8,0)</f>
        <v>66</v>
      </c>
      <c r="I147" s="196">
        <f>VLOOKUP(A147,'import Uşak'!A:P,9,0)</f>
        <v>90</v>
      </c>
      <c r="J147" s="205">
        <f>VLOOKUP(A147,'import Uşak'!A:P,10,0)</f>
        <v>0.27</v>
      </c>
      <c r="K147" s="196" t="s">
        <v>22139</v>
      </c>
      <c r="L147" s="196">
        <v>5.302319097E9</v>
      </c>
      <c r="M147" s="196" t="s">
        <v>1350</v>
      </c>
      <c r="N147" s="196" t="s">
        <v>11243</v>
      </c>
      <c r="O147" s="196" t="s">
        <v>21353</v>
      </c>
      <c r="P147" s="230" t="str">
        <f>VLOOKUP(A147,'import Uşak'!A:P,16,0)</f>
        <v>Geleneksel</v>
      </c>
      <c r="Q147" s="1" t="b">
        <v>1</v>
      </c>
      <c r="R147" s="1" t="s">
        <v>38</v>
      </c>
      <c r="S147" s="1" t="s">
        <v>404</v>
      </c>
      <c r="T147" s="1" t="s">
        <v>20855</v>
      </c>
      <c r="U147" s="1"/>
      <c r="V147" s="208">
        <v>44613.0</v>
      </c>
      <c r="W147" s="208">
        <v>44617.0</v>
      </c>
      <c r="X147" s="1"/>
      <c r="Y147" s="1" t="s">
        <v>1353</v>
      </c>
      <c r="Z147" s="208">
        <v>44613.0</v>
      </c>
      <c r="AA147" s="1"/>
      <c r="AB147" s="208"/>
      <c r="AC147" s="1"/>
      <c r="AD147" s="208"/>
      <c r="AE147" s="1"/>
      <c r="AF147" s="208"/>
      <c r="AG147" s="1"/>
      <c r="AH147" s="208"/>
      <c r="AI147" s="1" t="s">
        <v>404</v>
      </c>
      <c r="AJ147" s="1"/>
      <c r="AK147" s="1"/>
      <c r="AL147" s="1"/>
      <c r="AM147" s="1"/>
    </row>
    <row r="148" ht="15.75" customHeight="1">
      <c r="A148" s="196" t="s">
        <v>21708</v>
      </c>
      <c r="B148" s="196" t="s">
        <v>21709</v>
      </c>
      <c r="C148" s="196" t="str">
        <f>VLOOKUP(A148,'import Uşak'!A:P,3,0)</f>
        <v>YANLIŞ</v>
      </c>
      <c r="D148" s="196" t="s">
        <v>1348</v>
      </c>
      <c r="E148" s="196">
        <f>VLOOKUP(A148,'import Uşak'!A:P,5,0)</f>
        <v>162</v>
      </c>
      <c r="F148" s="196" t="str">
        <f>VLOOKUP(A148,'import Uşak'!A:P,6,0)</f>
        <v/>
      </c>
      <c r="G148" s="196">
        <f>VLOOKUP(A148,'import Uşak'!A:P,7,0)</f>
        <v>0</v>
      </c>
      <c r="H148" s="196">
        <f>VLOOKUP(A148,'import Uşak'!A:P,8,0)</f>
        <v>84</v>
      </c>
      <c r="I148" s="196">
        <f>VLOOKUP(A148,'import Uşak'!A:P,9,0)</f>
        <v>84</v>
      </c>
      <c r="J148" s="205">
        <f>VLOOKUP(A148,'import Uşak'!A:P,10,0)</f>
        <v>0</v>
      </c>
      <c r="K148" s="196" t="s">
        <v>21710</v>
      </c>
      <c r="L148" s="196">
        <v>2.762236554E9</v>
      </c>
      <c r="M148" s="196" t="s">
        <v>1350</v>
      </c>
      <c r="N148" s="196" t="s">
        <v>21711</v>
      </c>
      <c r="O148" s="196" t="s">
        <v>21712</v>
      </c>
      <c r="P148" s="230" t="str">
        <f>VLOOKUP(A148,'import Uşak'!A:P,16,0)</f>
        <v>Geleneksel</v>
      </c>
      <c r="Q148" s="1" t="b">
        <v>1</v>
      </c>
      <c r="R148" s="1"/>
      <c r="S148" s="1"/>
      <c r="T148" s="1"/>
      <c r="V148" s="208"/>
      <c r="W148" s="208"/>
      <c r="X148" s="1"/>
      <c r="Y148" s="1" t="b">
        <v>1</v>
      </c>
      <c r="Z148" s="208"/>
      <c r="AA148" s="1"/>
      <c r="AB148" s="208"/>
      <c r="AC148" s="1"/>
      <c r="AD148" s="208"/>
      <c r="AE148" s="1"/>
      <c r="AF148" s="208"/>
      <c r="AG148" s="1"/>
      <c r="AH148" s="208"/>
      <c r="AI148" s="1"/>
      <c r="AJ148" s="1"/>
      <c r="AK148" s="1"/>
      <c r="AL148" s="1"/>
      <c r="AM148" s="1"/>
    </row>
    <row r="149" ht="15.75" customHeight="1">
      <c r="A149" s="196" t="s">
        <v>21922</v>
      </c>
      <c r="B149" s="196" t="s">
        <v>22424</v>
      </c>
      <c r="C149" s="196" t="str">
        <f>VLOOKUP(A149,'import Uşak'!A:P,3,0)</f>
        <v>DOĞRU</v>
      </c>
      <c r="D149" s="196" t="s">
        <v>1364</v>
      </c>
      <c r="E149" s="196">
        <f>VLOOKUP(A149,'import Uşak'!A:P,5,0)</f>
        <v>75</v>
      </c>
      <c r="F149" s="196">
        <f>VLOOKUP(A149,'import Uşak'!A:P,6,0)</f>
        <v>21</v>
      </c>
      <c r="G149" s="196">
        <f>VLOOKUP(A149,'import Uşak'!A:P,7,0)</f>
        <v>9</v>
      </c>
      <c r="H149" s="196">
        <f>VLOOKUP(A149,'import Uşak'!A:P,8,0)</f>
        <v>18</v>
      </c>
      <c r="I149" s="196">
        <f>VLOOKUP(A149,'import Uşak'!A:P,9,0)</f>
        <v>27</v>
      </c>
      <c r="J149" s="205">
        <f>VLOOKUP(A149,'import Uşak'!A:P,10,0)</f>
        <v>0.33</v>
      </c>
      <c r="K149" s="196" t="s">
        <v>21924</v>
      </c>
      <c r="L149" s="196">
        <v>5.417312766E9</v>
      </c>
      <c r="M149" s="196" t="s">
        <v>1350</v>
      </c>
      <c r="N149" s="196" t="s">
        <v>21725</v>
      </c>
      <c r="O149" s="196" t="s">
        <v>21925</v>
      </c>
      <c r="P149" s="230" t="str">
        <f>VLOOKUP(A149,'import Uşak'!A:P,16,0)</f>
        <v>Geleneksel</v>
      </c>
      <c r="Q149" s="1" t="b">
        <v>0</v>
      </c>
      <c r="R149" s="1" t="s">
        <v>33</v>
      </c>
      <c r="S149" s="1"/>
      <c r="T149" s="1"/>
      <c r="U149" s="1" t="s">
        <v>22425</v>
      </c>
      <c r="V149" s="208"/>
      <c r="W149" s="208"/>
      <c r="X149" s="1"/>
      <c r="Y149" s="1" t="b">
        <v>1</v>
      </c>
      <c r="Z149" s="208">
        <v>44476.0</v>
      </c>
      <c r="AA149" s="1"/>
      <c r="AB149" s="208"/>
      <c r="AC149" s="1"/>
      <c r="AD149" s="208"/>
      <c r="AE149" s="1"/>
      <c r="AF149" s="208"/>
      <c r="AG149" s="1"/>
      <c r="AH149" s="208"/>
      <c r="AI149" s="1" t="s">
        <v>66</v>
      </c>
      <c r="AJ149" s="1"/>
      <c r="AK149" s="1"/>
      <c r="AL149" s="1"/>
      <c r="AM149" s="1"/>
    </row>
    <row r="150" ht="15.75" customHeight="1">
      <c r="A150" s="196" t="s">
        <v>22112</v>
      </c>
      <c r="B150" s="196" t="s">
        <v>22113</v>
      </c>
      <c r="C150" s="196" t="str">
        <f>VLOOKUP(A150,'import Uşak'!A:P,3,0)</f>
        <v>DOĞRU</v>
      </c>
      <c r="D150" s="196" t="s">
        <v>2299</v>
      </c>
      <c r="E150" s="196">
        <f>VLOOKUP(A150,'import Uşak'!A:P,5,0)</f>
        <v>201</v>
      </c>
      <c r="F150" s="196">
        <f>VLOOKUP(A150,'import Uşak'!A:P,6,0)</f>
        <v>57</v>
      </c>
      <c r="G150" s="196">
        <f>VLOOKUP(A150,'import Uşak'!A:P,7,0)</f>
        <v>0</v>
      </c>
      <c r="H150" s="196">
        <f>VLOOKUP(A150,'import Uşak'!A:P,8,0)</f>
        <v>30</v>
      </c>
      <c r="I150" s="196">
        <f>VLOOKUP(A150,'import Uşak'!A:P,9,0)</f>
        <v>30</v>
      </c>
      <c r="J150" s="205">
        <f>VLOOKUP(A150,'import Uşak'!A:P,10,0)</f>
        <v>0</v>
      </c>
      <c r="K150" s="196" t="s">
        <v>22114</v>
      </c>
      <c r="L150" s="196">
        <v>2.76227789E9</v>
      </c>
      <c r="M150" s="196" t="s">
        <v>1350</v>
      </c>
      <c r="N150" s="196" t="s">
        <v>21725</v>
      </c>
      <c r="O150" s="196" t="s">
        <v>22115</v>
      </c>
      <c r="P150" s="230" t="str">
        <f>VLOOKUP(A150,'import Uşak'!A:P,16,0)</f>
        <v>Geleneksel</v>
      </c>
      <c r="Q150" s="1" t="b">
        <v>1</v>
      </c>
      <c r="R150" s="1"/>
      <c r="S150" s="1"/>
      <c r="T150" s="1"/>
      <c r="U150" s="1" t="s">
        <v>22426</v>
      </c>
      <c r="V150" s="208"/>
      <c r="W150" s="208"/>
      <c r="X150" s="1"/>
      <c r="Y150" s="1" t="b">
        <v>1</v>
      </c>
      <c r="Z150" s="208">
        <v>44641.0</v>
      </c>
      <c r="AA150" s="1"/>
      <c r="AB150" s="208"/>
      <c r="AC150" s="1"/>
      <c r="AD150" s="208"/>
      <c r="AE150" s="1"/>
      <c r="AF150" s="208"/>
      <c r="AG150" s="1"/>
      <c r="AH150" s="208"/>
      <c r="AI150" s="1" t="s">
        <v>149</v>
      </c>
      <c r="AJ150" s="1"/>
      <c r="AK150" s="1"/>
      <c r="AL150" s="1"/>
      <c r="AM150" s="1"/>
    </row>
    <row r="151" ht="15.75" customHeight="1">
      <c r="A151" s="196" t="s">
        <v>21968</v>
      </c>
      <c r="B151" s="196" t="s">
        <v>21969</v>
      </c>
      <c r="C151" s="196" t="str">
        <f>VLOOKUP(A151,'import Uşak'!A:P,3,0)</f>
        <v>DOĞRU</v>
      </c>
      <c r="D151" s="196" t="s">
        <v>1493</v>
      </c>
      <c r="E151" s="196">
        <f>VLOOKUP(A151,'import Uşak'!A:P,5,0)</f>
        <v>5919</v>
      </c>
      <c r="F151" s="196">
        <f>VLOOKUP(A151,'import Uşak'!A:P,6,0)</f>
        <v>447</v>
      </c>
      <c r="G151" s="196">
        <f>VLOOKUP(A151,'import Uşak'!A:P,7,0)</f>
        <v>61</v>
      </c>
      <c r="H151" s="196">
        <f>VLOOKUP(A151,'import Uşak'!A:P,8,0)</f>
        <v>22</v>
      </c>
      <c r="I151" s="196">
        <f>VLOOKUP(A151,'import Uşak'!A:P,9,0)</f>
        <v>83</v>
      </c>
      <c r="J151" s="205">
        <f>VLOOKUP(A151,'import Uşak'!A:P,10,0)</f>
        <v>0.73</v>
      </c>
      <c r="K151" s="196" t="s">
        <v>21970</v>
      </c>
      <c r="L151" s="196">
        <v>2.762220667E9</v>
      </c>
      <c r="M151" s="196" t="s">
        <v>1350</v>
      </c>
      <c r="N151" s="196" t="s">
        <v>1667</v>
      </c>
      <c r="O151" s="196" t="s">
        <v>21971</v>
      </c>
      <c r="P151" s="230" t="str">
        <f>VLOOKUP(A151,'import Uşak'!A:P,16,0)</f>
        <v>Geleneksel</v>
      </c>
      <c r="Q151" s="1" t="b">
        <v>1</v>
      </c>
      <c r="R151" s="1"/>
      <c r="S151" s="1"/>
      <c r="T151" s="1"/>
      <c r="U151" s="1" t="s">
        <v>22427</v>
      </c>
      <c r="V151" s="208"/>
      <c r="W151" s="208"/>
      <c r="X151" s="1"/>
      <c r="Y151" s="1" t="b">
        <v>1</v>
      </c>
      <c r="Z151" s="208">
        <v>44466.0</v>
      </c>
      <c r="AA151" s="1"/>
      <c r="AB151" s="208"/>
      <c r="AC151" s="1"/>
      <c r="AD151" s="208"/>
      <c r="AE151" s="1"/>
      <c r="AF151" s="208"/>
      <c r="AG151" s="1"/>
      <c r="AH151" s="208"/>
      <c r="AI151" s="1" t="s">
        <v>106</v>
      </c>
      <c r="AJ151" s="1"/>
      <c r="AK151" s="1"/>
      <c r="AL151" s="1"/>
      <c r="AM151" s="1"/>
    </row>
    <row r="152" ht="15.75" customHeight="1">
      <c r="A152" s="196" t="s">
        <v>21917</v>
      </c>
      <c r="B152" s="196" t="s">
        <v>22428</v>
      </c>
      <c r="C152" s="196" t="str">
        <f>VLOOKUP(A152,'import Uşak'!A:P,3,0)</f>
        <v>DOĞRU</v>
      </c>
      <c r="D152" s="196" t="s">
        <v>1364</v>
      </c>
      <c r="E152" s="196">
        <f>VLOOKUP(A152,'import Uşak'!A:P,5,0)</f>
        <v>1428</v>
      </c>
      <c r="F152" s="196">
        <f>VLOOKUP(A152,'import Uşak'!A:P,6,0)</f>
        <v>43</v>
      </c>
      <c r="G152" s="196">
        <f>VLOOKUP(A152,'import Uşak'!A:P,7,0)</f>
        <v>70</v>
      </c>
      <c r="H152" s="196">
        <f>VLOOKUP(A152,'import Uşak'!A:P,8,0)</f>
        <v>4</v>
      </c>
      <c r="I152" s="196">
        <f>VLOOKUP(A152,'import Uşak'!A:P,9,0)</f>
        <v>74</v>
      </c>
      <c r="J152" s="205">
        <f>VLOOKUP(A152,'import Uşak'!A:P,10,0)</f>
        <v>0.95</v>
      </c>
      <c r="K152" s="196" t="s">
        <v>21919</v>
      </c>
      <c r="L152" s="196">
        <v>5.526446434E9</v>
      </c>
      <c r="M152" s="196" t="s">
        <v>1350</v>
      </c>
      <c r="N152" s="196" t="s">
        <v>21711</v>
      </c>
      <c r="O152" s="196" t="s">
        <v>21920</v>
      </c>
      <c r="P152" s="230" t="str">
        <f>VLOOKUP(A152,'import Uşak'!A:P,16,0)</f>
        <v>Key</v>
      </c>
      <c r="Q152" s="1" t="b">
        <v>1</v>
      </c>
      <c r="R152" s="1"/>
      <c r="S152" s="1"/>
      <c r="T152" s="1"/>
      <c r="U152" s="1" t="s">
        <v>22429</v>
      </c>
      <c r="V152" s="208"/>
      <c r="W152" s="208"/>
      <c r="X152" s="1"/>
      <c r="Y152" s="1" t="b">
        <v>1</v>
      </c>
      <c r="Z152" s="208"/>
      <c r="AA152" s="1"/>
      <c r="AB152" s="208"/>
      <c r="AC152" s="1"/>
      <c r="AD152" s="208"/>
      <c r="AE152" s="1"/>
      <c r="AF152" s="208"/>
      <c r="AG152" s="1"/>
      <c r="AH152" s="208"/>
      <c r="AI152" s="1"/>
      <c r="AJ152" s="1"/>
      <c r="AK152" s="1"/>
      <c r="AL152" s="1"/>
      <c r="AM152" s="1"/>
    </row>
    <row r="153" ht="15.75" customHeight="1">
      <c r="A153" s="196" t="s">
        <v>21952</v>
      </c>
      <c r="B153" s="196" t="s">
        <v>21953</v>
      </c>
      <c r="C153" s="196" t="str">
        <f>VLOOKUP(A153,'import Uşak'!A:P,3,0)</f>
        <v>DOĞRU</v>
      </c>
      <c r="D153" s="196" t="s">
        <v>1385</v>
      </c>
      <c r="E153" s="196">
        <f>VLOOKUP(A153,'import Uşak'!A:P,5,0)</f>
        <v>150</v>
      </c>
      <c r="F153" s="196">
        <f>VLOOKUP(A153,'import Uşak'!A:P,6,0)</f>
        <v>5</v>
      </c>
      <c r="G153" s="196">
        <f>VLOOKUP(A153,'import Uşak'!A:P,7,0)</f>
        <v>0</v>
      </c>
      <c r="H153" s="196">
        <f>VLOOKUP(A153,'import Uşak'!A:P,8,0)</f>
        <v>27</v>
      </c>
      <c r="I153" s="196">
        <f>VLOOKUP(A153,'import Uşak'!A:P,9,0)</f>
        <v>27</v>
      </c>
      <c r="J153" s="205">
        <f>VLOOKUP(A153,'import Uşak'!A:P,10,0)</f>
        <v>0</v>
      </c>
      <c r="K153" s="196" t="s">
        <v>21954</v>
      </c>
      <c r="L153" s="196">
        <v>5.06700095E9</v>
      </c>
      <c r="M153" s="196" t="s">
        <v>1350</v>
      </c>
      <c r="N153" s="196" t="s">
        <v>1652</v>
      </c>
      <c r="O153" s="196" t="s">
        <v>21955</v>
      </c>
      <c r="P153" s="230" t="str">
        <f>VLOOKUP(A153,'import Uşak'!A:P,16,0)</f>
        <v>Geleneksel</v>
      </c>
      <c r="Q153" s="1" t="b">
        <v>1</v>
      </c>
      <c r="R153" s="1"/>
      <c r="S153" s="1"/>
      <c r="T153" s="1"/>
      <c r="U153" s="1" t="s">
        <v>22430</v>
      </c>
      <c r="V153" s="208"/>
      <c r="W153" s="208"/>
      <c r="X153" s="1"/>
      <c r="Y153" s="1" t="s">
        <v>1353</v>
      </c>
      <c r="Z153" s="208">
        <v>44487.0</v>
      </c>
      <c r="AA153" s="1" t="s">
        <v>1506</v>
      </c>
      <c r="AB153" s="208">
        <v>44508.0</v>
      </c>
      <c r="AC153" s="1" t="s">
        <v>1353</v>
      </c>
      <c r="AD153" s="208">
        <v>44599.0</v>
      </c>
      <c r="AE153" s="1"/>
      <c r="AF153" s="208"/>
      <c r="AG153" s="1"/>
      <c r="AH153" s="208"/>
      <c r="AI153" s="1" t="s">
        <v>416</v>
      </c>
      <c r="AJ153" s="1" t="s">
        <v>73</v>
      </c>
      <c r="AK153" s="1" t="s">
        <v>167</v>
      </c>
      <c r="AL153" s="1"/>
      <c r="AM153" s="1"/>
    </row>
    <row r="154" ht="15.75" customHeight="1">
      <c r="A154" s="196" t="s">
        <v>20861</v>
      </c>
      <c r="B154" s="196" t="s">
        <v>20862</v>
      </c>
      <c r="C154" s="196" t="str">
        <f>VLOOKUP(A154,'import Uşak'!A:P,3,0)</f>
        <v>YANLIŞ</v>
      </c>
      <c r="D154" s="196" t="s">
        <v>1832</v>
      </c>
      <c r="E154" s="196">
        <f>VLOOKUP(A154,'import Uşak'!A:P,5,0)</f>
        <v>37</v>
      </c>
      <c r="F154" s="196" t="str">
        <f>VLOOKUP(A154,'import Uşak'!A:P,6,0)</f>
        <v/>
      </c>
      <c r="G154" s="196">
        <f>VLOOKUP(A154,'import Uşak'!A:P,7,0)</f>
        <v>14</v>
      </c>
      <c r="H154" s="196">
        <f>VLOOKUP(A154,'import Uşak'!A:P,8,0)</f>
        <v>32</v>
      </c>
      <c r="I154" s="196">
        <f>VLOOKUP(A154,'import Uşak'!A:P,9,0)</f>
        <v>46</v>
      </c>
      <c r="J154" s="205">
        <f>VLOOKUP(A154,'import Uşak'!A:P,10,0)</f>
        <v>0.3</v>
      </c>
      <c r="K154" s="196" t="s">
        <v>21893</v>
      </c>
      <c r="L154" s="196">
        <v>5.05210083E9</v>
      </c>
      <c r="M154" s="196" t="s">
        <v>1350</v>
      </c>
      <c r="N154" s="196" t="s">
        <v>21767</v>
      </c>
      <c r="O154" s="196" t="s">
        <v>20865</v>
      </c>
      <c r="P154" s="230" t="str">
        <f>VLOOKUP(A154,'import Uşak'!A:P,16,0)</f>
        <v>Geleneksel</v>
      </c>
      <c r="Q154" s="1" t="b">
        <v>0</v>
      </c>
      <c r="R154" s="1" t="s">
        <v>38</v>
      </c>
      <c r="S154" s="1" t="s">
        <v>845</v>
      </c>
      <c r="T154" s="1" t="s">
        <v>20855</v>
      </c>
      <c r="V154" s="208">
        <v>44340.0</v>
      </c>
      <c r="W154" s="208">
        <v>44341.0</v>
      </c>
      <c r="X154" s="1"/>
      <c r="Y154" s="1" t="b">
        <v>1</v>
      </c>
      <c r="Z154" s="208"/>
      <c r="AA154" s="1"/>
      <c r="AB154" s="208"/>
      <c r="AC154" s="1"/>
      <c r="AD154" s="208"/>
      <c r="AE154" s="1"/>
      <c r="AF154" s="208"/>
      <c r="AG154" s="1"/>
      <c r="AH154" s="208"/>
      <c r="AI154" s="1"/>
      <c r="AJ154" s="1"/>
      <c r="AK154" s="1"/>
      <c r="AL154" s="1"/>
      <c r="AM154" s="1"/>
    </row>
    <row r="155" ht="15.75" customHeight="1">
      <c r="A155" s="196" t="s">
        <v>22003</v>
      </c>
      <c r="B155" s="196" t="s">
        <v>22004</v>
      </c>
      <c r="C155" s="196" t="str">
        <f>VLOOKUP(A155,'import Uşak'!A:P,3,0)</f>
        <v>DOĞRU</v>
      </c>
      <c r="D155" s="196" t="s">
        <v>1385</v>
      </c>
      <c r="E155" s="196">
        <f>VLOOKUP(A155,'import Uşak'!A:P,5,0)</f>
        <v>261</v>
      </c>
      <c r="F155" s="196">
        <f>VLOOKUP(A155,'import Uşak'!A:P,6,0)</f>
        <v>10</v>
      </c>
      <c r="G155" s="196">
        <f>VLOOKUP(A155,'import Uşak'!A:P,7,0)</f>
        <v>0</v>
      </c>
      <c r="H155" s="196">
        <f>VLOOKUP(A155,'import Uşak'!A:P,8,0)</f>
        <v>16</v>
      </c>
      <c r="I155" s="196">
        <f>VLOOKUP(A155,'import Uşak'!A:P,9,0)</f>
        <v>16</v>
      </c>
      <c r="J155" s="205">
        <f>VLOOKUP(A155,'import Uşak'!A:P,10,0)</f>
        <v>0</v>
      </c>
      <c r="K155" s="196" t="s">
        <v>22005</v>
      </c>
      <c r="L155" s="196">
        <v>2.765020605E9</v>
      </c>
      <c r="M155" s="196" t="s">
        <v>1350</v>
      </c>
      <c r="N155" s="196" t="s">
        <v>21902</v>
      </c>
      <c r="O155" s="196" t="s">
        <v>22006</v>
      </c>
      <c r="P155" s="230" t="str">
        <f>VLOOKUP(A155,'import Uşak'!A:P,16,0)</f>
        <v>Geleneksel</v>
      </c>
      <c r="Q155" s="1" t="b">
        <v>1</v>
      </c>
      <c r="R155" s="1"/>
      <c r="S155" s="1"/>
      <c r="T155" s="1"/>
      <c r="U155" s="1" t="s">
        <v>22431</v>
      </c>
      <c r="V155" s="208"/>
      <c r="W155" s="208"/>
      <c r="X155" s="1"/>
      <c r="Y155" s="1" t="s">
        <v>1353</v>
      </c>
      <c r="Z155" s="208">
        <v>44487.0</v>
      </c>
      <c r="AA155" s="1" t="s">
        <v>1353</v>
      </c>
      <c r="AB155" s="208">
        <v>44501.0</v>
      </c>
      <c r="AC155" s="1"/>
      <c r="AD155" s="208"/>
      <c r="AE155" s="1"/>
      <c r="AF155" s="208"/>
      <c r="AG155" s="1"/>
      <c r="AH155" s="208"/>
      <c r="AI155" s="1" t="s">
        <v>416</v>
      </c>
      <c r="AJ155" s="1" t="s">
        <v>610</v>
      </c>
      <c r="AK155" s="1"/>
      <c r="AL155" s="1"/>
      <c r="AM155" s="1"/>
    </row>
    <row r="156" ht="15.75" customHeight="1">
      <c r="A156" s="196" t="s">
        <v>22064</v>
      </c>
      <c r="B156" s="196" t="s">
        <v>22065</v>
      </c>
      <c r="C156" s="196" t="str">
        <f>VLOOKUP(A156,'import Uşak'!A:P,3,0)</f>
        <v>DOĞRU</v>
      </c>
      <c r="D156" s="196" t="s">
        <v>1356</v>
      </c>
      <c r="E156" s="196">
        <f>VLOOKUP(A156,'import Uşak'!A:P,5,0)</f>
        <v>201</v>
      </c>
      <c r="F156" s="196">
        <f>VLOOKUP(A156,'import Uşak'!A:P,6,0)</f>
        <v>43</v>
      </c>
      <c r="G156" s="196">
        <f>VLOOKUP(A156,'import Uşak'!A:P,7,0)</f>
        <v>0</v>
      </c>
      <c r="H156" s="196">
        <f>VLOOKUP(A156,'import Uşak'!A:P,8,0)</f>
        <v>23</v>
      </c>
      <c r="I156" s="196">
        <f>VLOOKUP(A156,'import Uşak'!A:P,9,0)</f>
        <v>23</v>
      </c>
      <c r="J156" s="205">
        <f>VLOOKUP(A156,'import Uşak'!A:P,10,0)</f>
        <v>0</v>
      </c>
      <c r="K156" s="196" t="s">
        <v>22066</v>
      </c>
      <c r="L156" s="196">
        <v>5.534251903E9</v>
      </c>
      <c r="M156" s="196" t="s">
        <v>1350</v>
      </c>
      <c r="N156" s="196" t="s">
        <v>21725</v>
      </c>
      <c r="O156" s="196" t="s">
        <v>21170</v>
      </c>
      <c r="P156" s="230" t="str">
        <f>VLOOKUP(A156,'import Uşak'!A:P,16,0)</f>
        <v>Geleneksel</v>
      </c>
      <c r="R156" s="1" t="s">
        <v>29</v>
      </c>
      <c r="S156" s="1"/>
      <c r="T156" s="1"/>
      <c r="U156" s="1" t="s">
        <v>22432</v>
      </c>
      <c r="V156" s="208"/>
      <c r="W156" s="208"/>
      <c r="X156" s="1"/>
      <c r="Y156" s="1" t="b">
        <v>1</v>
      </c>
      <c r="Z156" s="208">
        <v>44561.0</v>
      </c>
      <c r="AA156" s="1"/>
      <c r="AB156" s="208"/>
      <c r="AC156" s="1"/>
      <c r="AD156" s="208"/>
      <c r="AE156" s="1"/>
      <c r="AF156" s="208"/>
      <c r="AG156" s="1"/>
      <c r="AH156" s="208"/>
      <c r="AI156" s="1" t="s">
        <v>404</v>
      </c>
      <c r="AJ156" s="1"/>
      <c r="AK156" s="1"/>
      <c r="AL156" s="1"/>
      <c r="AM156" s="1"/>
    </row>
    <row r="157" ht="15.75" customHeight="1">
      <c r="A157" s="196" t="s">
        <v>21336</v>
      </c>
      <c r="B157" s="196" t="s">
        <v>21337</v>
      </c>
      <c r="C157" s="196" t="str">
        <f>VLOOKUP(A157,'import Uşak'!A:P,3,0)</f>
        <v>DOĞRU</v>
      </c>
      <c r="D157" s="196" t="s">
        <v>1827</v>
      </c>
      <c r="E157" s="196">
        <f>VLOOKUP(A157,'import Uşak'!A:P,5,0)</f>
        <v>5</v>
      </c>
      <c r="F157" s="196" t="str">
        <f>VLOOKUP(A157,'import Uşak'!A:P,6,0)</f>
        <v/>
      </c>
      <c r="G157" s="196">
        <f>VLOOKUP(A157,'import Uşak'!A:P,7,0)</f>
        <v>6</v>
      </c>
      <c r="H157" s="196">
        <f>VLOOKUP(A157,'import Uşak'!A:P,8,0)</f>
        <v>30</v>
      </c>
      <c r="I157" s="196">
        <f>VLOOKUP(A157,'import Uşak'!A:P,9,0)</f>
        <v>36</v>
      </c>
      <c r="J157" s="205">
        <f>VLOOKUP(A157,'import Uşak'!A:P,10,0)</f>
        <v>0.17</v>
      </c>
      <c r="K157" s="196" t="s">
        <v>22186</v>
      </c>
      <c r="L157" s="196">
        <v>2.762222007E9</v>
      </c>
      <c r="M157" s="196" t="s">
        <v>1350</v>
      </c>
      <c r="N157" s="196" t="s">
        <v>4094</v>
      </c>
      <c r="O157" s="196" t="s">
        <v>21340</v>
      </c>
      <c r="P157" s="230" t="str">
        <f>VLOOKUP(A157,'import Uşak'!A:P,16,0)</f>
        <v>Geleneksel</v>
      </c>
      <c r="Q157" s="1" t="b">
        <v>0</v>
      </c>
      <c r="R157" s="1" t="s">
        <v>38</v>
      </c>
      <c r="S157" s="1" t="s">
        <v>404</v>
      </c>
      <c r="T157" s="207" t="s">
        <v>20855</v>
      </c>
      <c r="U157" s="1"/>
      <c r="V157" s="208">
        <v>44606.0</v>
      </c>
      <c r="W157" s="208">
        <v>44607.0</v>
      </c>
      <c r="X157" s="1"/>
      <c r="Y157" s="1" t="b">
        <v>1</v>
      </c>
      <c r="Z157" s="208">
        <v>44606.0</v>
      </c>
      <c r="AA157" s="1"/>
      <c r="AB157" s="208"/>
      <c r="AC157" s="1"/>
      <c r="AD157" s="208"/>
      <c r="AE157" s="1"/>
      <c r="AF157" s="208"/>
      <c r="AG157" s="1"/>
      <c r="AH157" s="208"/>
      <c r="AI157" s="1" t="s">
        <v>404</v>
      </c>
      <c r="AJ157" s="1"/>
      <c r="AK157" s="1"/>
      <c r="AL157" s="1"/>
      <c r="AM157" s="1"/>
    </row>
    <row r="158" ht="15.75" customHeight="1">
      <c r="A158" s="196" t="s">
        <v>21815</v>
      </c>
      <c r="B158" s="196" t="s">
        <v>21816</v>
      </c>
      <c r="C158" s="196" t="str">
        <f>VLOOKUP(A158,'import Uşak'!A:P,3,0)</f>
        <v>DOĞRU</v>
      </c>
      <c r="D158" s="196" t="s">
        <v>1507</v>
      </c>
      <c r="E158" s="196">
        <f>VLOOKUP(A158,'import Uşak'!A:P,5,0)</f>
        <v>211</v>
      </c>
      <c r="F158" s="196" t="str">
        <f>VLOOKUP(A158,'import Uşak'!A:P,6,0)</f>
        <v/>
      </c>
      <c r="G158" s="196">
        <f>VLOOKUP(A158,'import Uşak'!A:P,7,0)</f>
        <v>32</v>
      </c>
      <c r="H158" s="196">
        <f>VLOOKUP(A158,'import Uşak'!A:P,8,0)</f>
        <v>43</v>
      </c>
      <c r="I158" s="196">
        <f>VLOOKUP(A158,'import Uşak'!A:P,9,0)</f>
        <v>75</v>
      </c>
      <c r="J158" s="205">
        <f>VLOOKUP(A158,'import Uşak'!A:P,10,0)</f>
        <v>0.43</v>
      </c>
      <c r="K158" s="196" t="s">
        <v>21817</v>
      </c>
      <c r="L158" s="196">
        <v>5.076332369E9</v>
      </c>
      <c r="M158" s="196" t="s">
        <v>1350</v>
      </c>
      <c r="N158" s="196" t="s">
        <v>21818</v>
      </c>
      <c r="O158" s="196" t="s">
        <v>21819</v>
      </c>
      <c r="P158" s="230" t="str">
        <f>VLOOKUP(A158,'import Uşak'!A:P,16,0)</f>
        <v>Geleneksel</v>
      </c>
      <c r="Q158" s="1" t="b">
        <v>0</v>
      </c>
      <c r="R158" s="1" t="s">
        <v>32</v>
      </c>
      <c r="S158" s="1"/>
      <c r="T158" s="1"/>
      <c r="V158" s="208"/>
      <c r="W158" s="208"/>
      <c r="X158" s="1"/>
      <c r="Y158" s="1" t="b">
        <v>0</v>
      </c>
      <c r="Z158" s="208"/>
      <c r="AA158" s="1"/>
      <c r="AB158" s="208"/>
      <c r="AC158" s="1"/>
      <c r="AD158" s="208"/>
      <c r="AE158" s="1"/>
      <c r="AF158" s="208"/>
      <c r="AG158" s="1"/>
      <c r="AH158" s="208"/>
      <c r="AI158" s="1"/>
      <c r="AJ158" s="1"/>
      <c r="AK158" s="1"/>
      <c r="AL158" s="1"/>
      <c r="AM158" s="1"/>
    </row>
    <row r="159" ht="15.75" customHeight="1">
      <c r="A159" s="196" t="s">
        <v>21303</v>
      </c>
      <c r="B159" s="196" t="s">
        <v>21304</v>
      </c>
      <c r="C159" s="196" t="str">
        <f>VLOOKUP(A159,'import Uşak'!A:P,3,0)</f>
        <v>DOĞRU</v>
      </c>
      <c r="D159" s="196" t="s">
        <v>1493</v>
      </c>
      <c r="E159" s="196">
        <f>VLOOKUP(A159,'import Uşak'!A:P,5,0)</f>
        <v>27</v>
      </c>
      <c r="F159" s="196" t="str">
        <f>VLOOKUP(A159,'import Uşak'!A:P,6,0)</f>
        <v/>
      </c>
      <c r="G159" s="196">
        <f>VLOOKUP(A159,'import Uşak'!A:P,7,0)</f>
        <v>2</v>
      </c>
      <c r="H159" s="196">
        <f>VLOOKUP(A159,'import Uşak'!A:P,8,0)</f>
        <v>0</v>
      </c>
      <c r="I159" s="196">
        <f>VLOOKUP(A159,'import Uşak'!A:P,9,0)</f>
        <v>2</v>
      </c>
      <c r="J159" s="205">
        <f>VLOOKUP(A159,'import Uşak'!A:P,10,0)</f>
        <v>1</v>
      </c>
      <c r="K159" s="196" t="s">
        <v>22310</v>
      </c>
      <c r="L159" s="196">
        <v>2.76227771E9</v>
      </c>
      <c r="M159" s="196" t="s">
        <v>1350</v>
      </c>
      <c r="N159" s="196" t="s">
        <v>11243</v>
      </c>
      <c r="O159" s="196" t="s">
        <v>21306</v>
      </c>
      <c r="P159" s="230" t="str">
        <f>VLOOKUP(A159,'import Uşak'!A:P,16,0)</f>
        <v>Geleneksel</v>
      </c>
      <c r="Q159" s="1" t="b">
        <v>0</v>
      </c>
      <c r="R159" s="1" t="s">
        <v>38</v>
      </c>
      <c r="S159" s="1" t="s">
        <v>100</v>
      </c>
      <c r="T159" s="2" t="s">
        <v>20855</v>
      </c>
      <c r="U159" s="1" t="s">
        <v>22433</v>
      </c>
      <c r="V159" s="208"/>
      <c r="W159" s="208"/>
      <c r="X159" s="1"/>
      <c r="Y159" s="1" t="s">
        <v>1353</v>
      </c>
      <c r="Z159" s="208">
        <v>44592.0</v>
      </c>
      <c r="AA159" s="1"/>
      <c r="AB159" s="208"/>
      <c r="AC159" s="1"/>
      <c r="AD159" s="208"/>
      <c r="AE159" s="1"/>
      <c r="AF159" s="208"/>
      <c r="AG159" s="1"/>
      <c r="AH159" s="208"/>
      <c r="AI159" s="1" t="s">
        <v>100</v>
      </c>
      <c r="AJ159" s="1"/>
      <c r="AK159" s="1"/>
      <c r="AL159" s="1"/>
      <c r="AM159" s="1"/>
    </row>
    <row r="160" ht="15.75" customHeight="1">
      <c r="A160" s="196" t="s">
        <v>21845</v>
      </c>
      <c r="B160" s="196" t="s">
        <v>21846</v>
      </c>
      <c r="C160" s="196" t="str">
        <f>VLOOKUP(A160,'import Uşak'!A:P,3,0)</f>
        <v>DOĞRU</v>
      </c>
      <c r="D160" s="196" t="s">
        <v>1378</v>
      </c>
      <c r="E160" s="196">
        <f>VLOOKUP(A160,'import Uşak'!A:P,5,0)</f>
        <v>87</v>
      </c>
      <c r="F160" s="196">
        <f>VLOOKUP(A160,'import Uşak'!A:P,6,0)</f>
        <v>7</v>
      </c>
      <c r="G160" s="196">
        <f>VLOOKUP(A160,'import Uşak'!A:P,7,0)</f>
        <v>0</v>
      </c>
      <c r="H160" s="196">
        <f>VLOOKUP(A160,'import Uşak'!A:P,8,0)</f>
        <v>16</v>
      </c>
      <c r="I160" s="196">
        <f>VLOOKUP(A160,'import Uşak'!A:P,9,0)</f>
        <v>16</v>
      </c>
      <c r="J160" s="205">
        <f>VLOOKUP(A160,'import Uşak'!A:P,10,0)</f>
        <v>0</v>
      </c>
      <c r="K160" s="196" t="s">
        <v>21847</v>
      </c>
      <c r="L160" s="196">
        <v>5.459679727E9</v>
      </c>
      <c r="M160" s="196" t="s">
        <v>1350</v>
      </c>
      <c r="N160" s="196" t="s">
        <v>12338</v>
      </c>
      <c r="O160" s="196" t="s">
        <v>21848</v>
      </c>
      <c r="P160" s="230" t="str">
        <f>VLOOKUP(A160,'import Uşak'!A:P,16,0)</f>
        <v>Geleneksel</v>
      </c>
      <c r="Q160" s="1" t="b">
        <v>0</v>
      </c>
      <c r="R160" s="1" t="s">
        <v>29</v>
      </c>
      <c r="S160" s="1"/>
      <c r="T160" s="1"/>
      <c r="U160" s="1" t="s">
        <v>22338</v>
      </c>
      <c r="V160" s="208"/>
      <c r="W160" s="208"/>
      <c r="X160" s="1"/>
      <c r="Y160" s="1" t="b">
        <v>1</v>
      </c>
      <c r="Z160" s="208"/>
      <c r="AA160" s="1"/>
      <c r="AB160" s="208"/>
      <c r="AC160" s="1"/>
      <c r="AD160" s="208"/>
      <c r="AE160" s="1"/>
      <c r="AF160" s="208"/>
      <c r="AG160" s="1"/>
      <c r="AH160" s="208"/>
      <c r="AI160" s="1"/>
      <c r="AJ160" s="1"/>
      <c r="AK160" s="1"/>
      <c r="AL160" s="1"/>
      <c r="AM160" s="1"/>
    </row>
    <row r="161" ht="15.75" customHeight="1">
      <c r="A161" s="196" t="s">
        <v>21992</v>
      </c>
      <c r="B161" s="196" t="s">
        <v>21993</v>
      </c>
      <c r="C161" s="196" t="str">
        <f>VLOOKUP(A161,'import Uşak'!A:P,3,0)</f>
        <v>DOĞRU</v>
      </c>
      <c r="D161" s="196" t="s">
        <v>1443</v>
      </c>
      <c r="E161" s="196">
        <f>VLOOKUP(A161,'import Uşak'!A:P,5,0)</f>
        <v>37</v>
      </c>
      <c r="F161" s="196">
        <f>VLOOKUP(A161,'import Uşak'!A:P,6,0)</f>
        <v>3</v>
      </c>
      <c r="G161" s="196">
        <f>VLOOKUP(A161,'import Uşak'!A:P,7,0)</f>
        <v>0</v>
      </c>
      <c r="H161" s="196">
        <f>VLOOKUP(A161,'import Uşak'!A:P,8,0)</f>
        <v>14</v>
      </c>
      <c r="I161" s="196">
        <f>VLOOKUP(A161,'import Uşak'!A:P,9,0)</f>
        <v>14</v>
      </c>
      <c r="J161" s="205">
        <f>VLOOKUP(A161,'import Uşak'!A:P,10,0)</f>
        <v>0</v>
      </c>
      <c r="K161" s="196" t="s">
        <v>21994</v>
      </c>
      <c r="L161" s="196">
        <v>2.76315493E9</v>
      </c>
      <c r="M161" s="196" t="s">
        <v>21995</v>
      </c>
      <c r="N161" s="196" t="s">
        <v>2128</v>
      </c>
      <c r="O161" s="196" t="s">
        <v>21996</v>
      </c>
      <c r="P161" s="230" t="str">
        <f>VLOOKUP(A161,'import Uşak'!A:P,16,0)</f>
        <v>Geleneksel</v>
      </c>
      <c r="Q161" s="1" t="b">
        <v>0</v>
      </c>
      <c r="R161" s="1"/>
      <c r="S161" s="1"/>
      <c r="T161" s="1"/>
      <c r="U161" s="1"/>
      <c r="V161" s="208"/>
      <c r="W161" s="208"/>
      <c r="X161" s="1"/>
      <c r="Y161" s="1" t="b">
        <v>0</v>
      </c>
      <c r="Z161" s="208"/>
      <c r="AA161" s="1"/>
      <c r="AB161" s="208"/>
      <c r="AC161" s="1"/>
      <c r="AD161" s="208"/>
      <c r="AE161" s="1"/>
      <c r="AF161" s="208"/>
      <c r="AG161" s="1"/>
      <c r="AH161" s="208"/>
      <c r="AI161" s="1"/>
      <c r="AJ161" s="1"/>
      <c r="AK161" s="1"/>
      <c r="AL161" s="1"/>
      <c r="AM161" s="1"/>
    </row>
    <row r="162" ht="15.75" customHeight="1">
      <c r="A162" s="196" t="s">
        <v>21084</v>
      </c>
      <c r="B162" s="196" t="s">
        <v>21085</v>
      </c>
      <c r="C162" s="196" t="str">
        <f>VLOOKUP(A162,'import Uşak'!A:P,3,0)</f>
        <v>DOĞRU</v>
      </c>
      <c r="D162" s="196" t="s">
        <v>1827</v>
      </c>
      <c r="E162" s="196">
        <f>VLOOKUP(A162,'import Uşak'!A:P,5,0)</f>
        <v>353</v>
      </c>
      <c r="F162" s="196">
        <f>VLOOKUP(A162,'import Uşak'!A:P,6,0)</f>
        <v>9</v>
      </c>
      <c r="G162" s="196">
        <f>VLOOKUP(A162,'import Uşak'!A:P,7,0)</f>
        <v>4</v>
      </c>
      <c r="H162" s="196">
        <f>VLOOKUP(A162,'import Uşak'!A:P,8,0)</f>
        <v>16</v>
      </c>
      <c r="I162" s="196">
        <f>VLOOKUP(A162,'import Uşak'!A:P,9,0)</f>
        <v>20</v>
      </c>
      <c r="J162" s="205">
        <f>VLOOKUP(A162,'import Uşak'!A:P,10,0)</f>
        <v>0.2</v>
      </c>
      <c r="K162" s="196" t="s">
        <v>22236</v>
      </c>
      <c r="L162" s="196">
        <v>5.306698726E9</v>
      </c>
      <c r="M162" s="196" t="s">
        <v>1350</v>
      </c>
      <c r="N162" s="196" t="s">
        <v>21711</v>
      </c>
      <c r="O162" s="196" t="s">
        <v>21088</v>
      </c>
      <c r="P162" s="230" t="str">
        <f>VLOOKUP(A162,'import Uşak'!A:P,16,0)</f>
        <v>Geleneksel</v>
      </c>
      <c r="Q162" s="1" t="b">
        <v>0</v>
      </c>
      <c r="R162" s="1" t="s">
        <v>39</v>
      </c>
      <c r="S162" s="1" t="s">
        <v>404</v>
      </c>
      <c r="T162" s="210" t="s">
        <v>20855</v>
      </c>
      <c r="U162" s="1" t="s">
        <v>408</v>
      </c>
      <c r="V162" s="208">
        <v>44548.0</v>
      </c>
      <c r="W162" s="208">
        <v>44551.0</v>
      </c>
      <c r="X162" s="1"/>
      <c r="Y162" s="1" t="s">
        <v>1353</v>
      </c>
      <c r="Z162" s="208">
        <v>44487.0</v>
      </c>
      <c r="AA162" s="1" t="s">
        <v>1353</v>
      </c>
      <c r="AB162" s="208">
        <v>44548.0</v>
      </c>
      <c r="AC162" s="1"/>
      <c r="AD162" s="208"/>
      <c r="AE162" s="1"/>
      <c r="AF162" s="208"/>
      <c r="AG162" s="1"/>
      <c r="AH162" s="208"/>
      <c r="AI162" s="1" t="s">
        <v>416</v>
      </c>
      <c r="AJ162" s="1" t="s">
        <v>404</v>
      </c>
      <c r="AK162" s="1"/>
      <c r="AL162" s="1"/>
      <c r="AM162" s="1"/>
    </row>
    <row r="163" ht="15.75" customHeight="1">
      <c r="A163" s="196" t="s">
        <v>21332</v>
      </c>
      <c r="B163" s="196" t="s">
        <v>21333</v>
      </c>
      <c r="C163" s="196" t="str">
        <f>VLOOKUP(A163,'import Uşak'!A:P,3,0)</f>
        <v>DOĞRU</v>
      </c>
      <c r="D163" s="196" t="s">
        <v>1493</v>
      </c>
      <c r="E163" s="196">
        <f>VLOOKUP(A163,'import Uşak'!A:P,5,0)</f>
        <v>114</v>
      </c>
      <c r="F163" s="196">
        <f>VLOOKUP(A163,'import Uşak'!A:P,6,0)</f>
        <v>23</v>
      </c>
      <c r="G163" s="196">
        <f>VLOOKUP(A163,'import Uşak'!A:P,7,0)</f>
        <v>4</v>
      </c>
      <c r="H163" s="196">
        <f>VLOOKUP(A163,'import Uşak'!A:P,8,0)</f>
        <v>6</v>
      </c>
      <c r="I163" s="196">
        <f>VLOOKUP(A163,'import Uşak'!A:P,9,0)</f>
        <v>10</v>
      </c>
      <c r="J163" s="205">
        <f>VLOOKUP(A163,'import Uşak'!A:P,10,0)</f>
        <v>0.4</v>
      </c>
      <c r="K163" s="196" t="s">
        <v>22251</v>
      </c>
      <c r="L163" s="196">
        <v>5.467955463E9</v>
      </c>
      <c r="M163" s="196" t="s">
        <v>1350</v>
      </c>
      <c r="N163" s="196" t="s">
        <v>21767</v>
      </c>
      <c r="O163" s="196" t="s">
        <v>21335</v>
      </c>
      <c r="P163" s="230" t="str">
        <f>VLOOKUP(A163,'import Uşak'!A:P,16,0)</f>
        <v>Geleneksel</v>
      </c>
      <c r="Q163" s="1" t="b">
        <v>0</v>
      </c>
      <c r="R163" s="1" t="s">
        <v>38</v>
      </c>
      <c r="S163" s="1" t="s">
        <v>404</v>
      </c>
      <c r="T163" s="207" t="s">
        <v>20855</v>
      </c>
      <c r="U163" s="1"/>
      <c r="V163" s="208">
        <v>44606.0</v>
      </c>
      <c r="W163" s="208">
        <v>44607.0</v>
      </c>
      <c r="X163" s="1"/>
      <c r="Y163" s="1" t="b">
        <v>1</v>
      </c>
      <c r="Z163" s="208">
        <v>44606.0</v>
      </c>
      <c r="AA163" s="1"/>
      <c r="AB163" s="208"/>
      <c r="AC163" s="1"/>
      <c r="AD163" s="208"/>
      <c r="AE163" s="1"/>
      <c r="AF163" s="208"/>
      <c r="AG163" s="1"/>
      <c r="AH163" s="208"/>
      <c r="AI163" s="1" t="s">
        <v>404</v>
      </c>
      <c r="AJ163" s="1"/>
      <c r="AK163" s="1"/>
      <c r="AL163" s="1"/>
      <c r="AM163" s="1"/>
    </row>
    <row r="164" ht="15.75" customHeight="1">
      <c r="A164" s="196" t="s">
        <v>21881</v>
      </c>
      <c r="B164" s="196" t="s">
        <v>21882</v>
      </c>
      <c r="C164" s="196" t="str">
        <f>VLOOKUP(A164,'import Uşak'!A:P,3,0)</f>
        <v>DOĞRU</v>
      </c>
      <c r="D164" s="196" t="s">
        <v>1443</v>
      </c>
      <c r="E164" s="196">
        <f>VLOOKUP(A164,'import Uşak'!A:P,5,0)</f>
        <v>398</v>
      </c>
      <c r="F164" s="196">
        <f>VLOOKUP(A164,'import Uşak'!A:P,6,0)</f>
        <v>41</v>
      </c>
      <c r="G164" s="196">
        <f>VLOOKUP(A164,'import Uşak'!A:P,7,0)</f>
        <v>0</v>
      </c>
      <c r="H164" s="196">
        <f>VLOOKUP(A164,'import Uşak'!A:P,8,0)</f>
        <v>26</v>
      </c>
      <c r="I164" s="196">
        <f>VLOOKUP(A164,'import Uşak'!A:P,9,0)</f>
        <v>26</v>
      </c>
      <c r="J164" s="205">
        <f>VLOOKUP(A164,'import Uşak'!A:P,10,0)</f>
        <v>0</v>
      </c>
      <c r="K164" s="196" t="s">
        <v>21766</v>
      </c>
      <c r="L164" s="196">
        <v>5.464543833E9</v>
      </c>
      <c r="M164" s="196" t="s">
        <v>1350</v>
      </c>
      <c r="N164" s="196" t="s">
        <v>1667</v>
      </c>
      <c r="O164" s="196" t="s">
        <v>21768</v>
      </c>
      <c r="P164" s="230" t="str">
        <f>VLOOKUP(A164,'import Uşak'!A:P,16,0)</f>
        <v>Geleneksel</v>
      </c>
      <c r="Q164" s="1" t="b">
        <v>0</v>
      </c>
      <c r="R164" s="1" t="s">
        <v>40</v>
      </c>
      <c r="S164" s="1"/>
      <c r="T164" s="1"/>
      <c r="U164" s="1" t="s">
        <v>22434</v>
      </c>
      <c r="V164" s="208"/>
      <c r="W164" s="208"/>
      <c r="X164" s="1"/>
      <c r="Y164" s="1" t="s">
        <v>1353</v>
      </c>
      <c r="Z164" s="208"/>
      <c r="AA164" s="1" t="s">
        <v>1475</v>
      </c>
      <c r="AB164" s="208"/>
      <c r="AC164" s="1" t="s">
        <v>1475</v>
      </c>
      <c r="AD164" s="208">
        <v>44357.0</v>
      </c>
      <c r="AE164" s="1" t="s">
        <v>1475</v>
      </c>
      <c r="AF164" s="208">
        <v>44466.0</v>
      </c>
      <c r="AG164" s="1" t="s">
        <v>1353</v>
      </c>
      <c r="AH164" s="208">
        <v>44541.0</v>
      </c>
      <c r="AI164" s="1" t="s">
        <v>13903</v>
      </c>
      <c r="AJ164" s="1"/>
      <c r="AK164" s="1"/>
      <c r="AL164" s="1" t="s">
        <v>100</v>
      </c>
      <c r="AM164" s="1" t="s">
        <v>167</v>
      </c>
    </row>
    <row r="165" ht="15.75" customHeight="1">
      <c r="A165" s="196" t="s">
        <v>21264</v>
      </c>
      <c r="B165" s="196" t="s">
        <v>21265</v>
      </c>
      <c r="C165" s="196" t="str">
        <f>VLOOKUP(A165,'import Uşak'!A:P,3,0)</f>
        <v>DOĞRU</v>
      </c>
      <c r="D165" s="196" t="s">
        <v>1827</v>
      </c>
      <c r="E165" s="196">
        <f>VLOOKUP(A165,'import Uşak'!A:P,5,0)</f>
        <v>23</v>
      </c>
      <c r="F165" s="196">
        <f>VLOOKUP(A165,'import Uşak'!A:P,6,0)</f>
        <v>2</v>
      </c>
      <c r="G165" s="196">
        <f>VLOOKUP(A165,'import Uşak'!A:P,7,0)</f>
        <v>0</v>
      </c>
      <c r="H165" s="196">
        <f>VLOOKUP(A165,'import Uşak'!A:P,8,0)</f>
        <v>14</v>
      </c>
      <c r="I165" s="196">
        <f>VLOOKUP(A165,'import Uşak'!A:P,9,0)</f>
        <v>14</v>
      </c>
      <c r="J165" s="205">
        <f>VLOOKUP(A165,'import Uşak'!A:P,10,0)</f>
        <v>0</v>
      </c>
      <c r="K165" s="196" t="s">
        <v>22410</v>
      </c>
      <c r="L165" s="196">
        <v>5.320528137E9</v>
      </c>
      <c r="M165" s="196" t="s">
        <v>1350</v>
      </c>
      <c r="N165" s="196" t="s">
        <v>21725</v>
      </c>
      <c r="O165" s="196" t="s">
        <v>21158</v>
      </c>
      <c r="P165" s="230" t="str">
        <f>VLOOKUP(A165,'import Uşak'!A:P,16,0)</f>
        <v>Geleneksel</v>
      </c>
      <c r="Q165" s="1" t="b">
        <v>0</v>
      </c>
      <c r="R165" s="1" t="s">
        <v>33</v>
      </c>
      <c r="S165" s="1" t="s">
        <v>149</v>
      </c>
      <c r="T165" s="1" t="s">
        <v>20855</v>
      </c>
      <c r="U165" s="1" t="s">
        <v>22435</v>
      </c>
      <c r="V165" s="208">
        <v>44578.0</v>
      </c>
      <c r="W165" s="208">
        <v>44579.0</v>
      </c>
      <c r="X165" s="1"/>
      <c r="Y165" s="1"/>
      <c r="Z165" s="208">
        <v>44578.0</v>
      </c>
      <c r="AA165" s="1" t="s">
        <v>1353</v>
      </c>
      <c r="AB165" s="208">
        <v>44579.0</v>
      </c>
      <c r="AC165" s="1" t="s">
        <v>43</v>
      </c>
      <c r="AD165" s="208">
        <v>44585.0</v>
      </c>
      <c r="AE165" s="1" t="s">
        <v>1475</v>
      </c>
      <c r="AF165" s="208">
        <v>44599.0</v>
      </c>
      <c r="AG165" s="1"/>
      <c r="AH165" s="208"/>
      <c r="AI165" s="1" t="s">
        <v>149</v>
      </c>
      <c r="AJ165" s="1" t="s">
        <v>149</v>
      </c>
      <c r="AK165" s="1" t="s">
        <v>100</v>
      </c>
      <c r="AL165" s="1" t="s">
        <v>167</v>
      </c>
      <c r="AM165" s="1"/>
    </row>
    <row r="166" ht="15.75" customHeight="1">
      <c r="A166" s="196" t="s">
        <v>21704</v>
      </c>
      <c r="B166" s="196" t="s">
        <v>21705</v>
      </c>
      <c r="C166" s="196" t="str">
        <f>VLOOKUP(A166,'import Uşak'!A:P,3,0)</f>
        <v>DOĞRU</v>
      </c>
      <c r="D166" s="196" t="s">
        <v>1378</v>
      </c>
      <c r="E166" s="196">
        <f>VLOOKUP(A166,'import Uşak'!A:P,5,0)</f>
        <v>1701</v>
      </c>
      <c r="F166" s="196">
        <f>VLOOKUP(A166,'import Uşak'!A:P,6,0)</f>
        <v>55</v>
      </c>
      <c r="G166" s="196">
        <f>VLOOKUP(A166,'import Uşak'!A:P,7,0)</f>
        <v>0</v>
      </c>
      <c r="H166" s="196">
        <f>VLOOKUP(A166,'import Uşak'!A:P,8,0)</f>
        <v>61</v>
      </c>
      <c r="I166" s="196">
        <f>VLOOKUP(A166,'import Uşak'!A:P,9,0)</f>
        <v>61</v>
      </c>
      <c r="J166" s="205">
        <f>VLOOKUP(A166,'import Uşak'!A:P,10,0)</f>
        <v>0</v>
      </c>
      <c r="K166" s="196" t="s">
        <v>21706</v>
      </c>
      <c r="L166" s="196">
        <v>2.7622777E9</v>
      </c>
      <c r="M166" s="196" t="s">
        <v>1350</v>
      </c>
      <c r="N166" s="196" t="s">
        <v>11243</v>
      </c>
      <c r="O166" s="196" t="s">
        <v>21707</v>
      </c>
      <c r="P166" s="230" t="str">
        <f>VLOOKUP(A166,'import Uşak'!A:P,16,0)</f>
        <v>Geleneksel</v>
      </c>
      <c r="Q166" s="1" t="b">
        <v>1</v>
      </c>
      <c r="R166" s="1"/>
      <c r="S166" s="1"/>
      <c r="T166" s="1"/>
      <c r="U166" s="1" t="s">
        <v>22436</v>
      </c>
      <c r="V166" s="208"/>
      <c r="W166" s="208"/>
      <c r="X166" s="1"/>
      <c r="Y166" s="1" t="b">
        <v>1</v>
      </c>
      <c r="Z166" s="208"/>
      <c r="AA166" s="1" t="s">
        <v>1353</v>
      </c>
      <c r="AB166" s="208">
        <v>44348.0</v>
      </c>
      <c r="AC166" s="1"/>
      <c r="AD166" s="208"/>
      <c r="AE166" s="1"/>
      <c r="AF166" s="208"/>
      <c r="AG166" s="1"/>
      <c r="AH166" s="208"/>
      <c r="AI166" s="1"/>
      <c r="AJ166" s="1"/>
      <c r="AK166" s="1"/>
      <c r="AL166" s="1"/>
      <c r="AM166" s="1"/>
    </row>
    <row r="167" ht="15.75" customHeight="1">
      <c r="A167" s="196" t="s">
        <v>21812</v>
      </c>
      <c r="B167" s="196" t="s">
        <v>22437</v>
      </c>
      <c r="C167" s="196" t="str">
        <f>VLOOKUP(A167,'import Uşak'!A:P,3,0)</f>
        <v>DOĞRU</v>
      </c>
      <c r="D167" s="196" t="s">
        <v>1385</v>
      </c>
      <c r="E167" s="196">
        <f>VLOOKUP(A167,'import Uşak'!A:P,5,0)</f>
        <v>5928</v>
      </c>
      <c r="F167" s="196">
        <f>VLOOKUP(A167,'import Uşak'!A:P,6,0)</f>
        <v>379</v>
      </c>
      <c r="G167" s="196">
        <f>VLOOKUP(A167,'import Uşak'!A:P,7,0)</f>
        <v>0</v>
      </c>
      <c r="H167" s="196">
        <f>VLOOKUP(A167,'import Uşak'!A:P,8,0)</f>
        <v>39</v>
      </c>
      <c r="I167" s="196">
        <f>VLOOKUP(A167,'import Uşak'!A:P,9,0)</f>
        <v>39</v>
      </c>
      <c r="J167" s="205">
        <f>VLOOKUP(A167,'import Uşak'!A:P,10,0)</f>
        <v>0</v>
      </c>
      <c r="K167" s="196" t="s">
        <v>21732</v>
      </c>
      <c r="L167" s="196">
        <v>5.373342566E9</v>
      </c>
      <c r="M167" s="196" t="s">
        <v>1350</v>
      </c>
      <c r="N167" s="196" t="s">
        <v>21711</v>
      </c>
      <c r="O167" s="196" t="s">
        <v>21814</v>
      </c>
      <c r="P167" s="230" t="str">
        <f>VLOOKUP(A167,'import Uşak'!A:P,16,0)</f>
        <v>Geleneksel</v>
      </c>
      <c r="Q167" s="1" t="b">
        <v>1</v>
      </c>
      <c r="R167" s="1"/>
      <c r="S167" s="1"/>
      <c r="T167" s="1"/>
      <c r="U167" s="1" t="s">
        <v>22438</v>
      </c>
      <c r="V167" s="208"/>
      <c r="W167" s="208"/>
      <c r="X167" s="1"/>
      <c r="Y167" s="1" t="b">
        <v>1</v>
      </c>
      <c r="Z167" s="208"/>
      <c r="AA167" s="1" t="s">
        <v>43</v>
      </c>
      <c r="AB167" s="208">
        <v>44466.0</v>
      </c>
      <c r="AC167" s="1"/>
      <c r="AD167" s="208"/>
      <c r="AE167" s="1"/>
      <c r="AF167" s="208"/>
      <c r="AG167" s="1"/>
      <c r="AH167" s="208"/>
      <c r="AI167" s="1"/>
      <c r="AJ167" s="1" t="s">
        <v>610</v>
      </c>
      <c r="AK167" s="1"/>
      <c r="AL167" s="1"/>
      <c r="AM167" s="1"/>
    </row>
    <row r="168" ht="15.75" customHeight="1">
      <c r="A168" s="211" t="s">
        <v>21432</v>
      </c>
      <c r="B168" s="211" t="s">
        <v>21433</v>
      </c>
      <c r="C168" s="196" t="str">
        <f>VLOOKUP(A168,'import Uşak'!A:P,3,0)</f>
        <v>DOĞRU</v>
      </c>
      <c r="D168" s="211" t="s">
        <v>1827</v>
      </c>
      <c r="E168" s="196">
        <f>VLOOKUP(A168,'import Uşak'!A:P,5,0)</f>
        <v>158</v>
      </c>
      <c r="F168" s="196">
        <f>VLOOKUP(A168,'import Uşak'!A:P,6,0)</f>
        <v>115</v>
      </c>
      <c r="G168" s="196">
        <f>VLOOKUP(A168,'import Uşak'!A:P,7,0)</f>
        <v>0</v>
      </c>
      <c r="H168" s="196">
        <f>VLOOKUP(A168,'import Uşak'!A:P,8,0)</f>
        <v>17</v>
      </c>
      <c r="I168" s="196">
        <f>VLOOKUP(A168,'import Uşak'!A:P,9,0)</f>
        <v>17</v>
      </c>
      <c r="J168" s="205">
        <f>VLOOKUP(A168,'import Uşak'!A:P,10,0)</f>
        <v>0</v>
      </c>
      <c r="K168" s="211" t="s">
        <v>22181</v>
      </c>
      <c r="L168" s="211">
        <v>5.520632522E9</v>
      </c>
      <c r="M168" s="211" t="s">
        <v>1350</v>
      </c>
      <c r="N168" s="211" t="s">
        <v>11243</v>
      </c>
      <c r="O168" s="211" t="s">
        <v>21436</v>
      </c>
      <c r="P168" s="230" t="str">
        <f>VLOOKUP(A168,'import Uşak'!A:P,16,0)</f>
        <v>Geleneksel</v>
      </c>
      <c r="Q168" s="1" t="b">
        <v>0</v>
      </c>
      <c r="R168" s="1" t="s">
        <v>38</v>
      </c>
      <c r="S168" s="1" t="s">
        <v>100</v>
      </c>
      <c r="T168" s="1" t="s">
        <v>20855</v>
      </c>
      <c r="U168" s="1" t="s">
        <v>22439</v>
      </c>
      <c r="V168" s="208">
        <v>44669.0</v>
      </c>
      <c r="W168" s="208">
        <v>44670.0</v>
      </c>
      <c r="X168" s="1"/>
      <c r="Y168" s="1" t="s">
        <v>1353</v>
      </c>
      <c r="Z168" s="208">
        <v>44669.0</v>
      </c>
      <c r="AA168" s="1"/>
      <c r="AB168" s="208"/>
      <c r="AC168" s="1"/>
      <c r="AD168" s="208"/>
      <c r="AE168" s="1"/>
      <c r="AF168" s="208"/>
      <c r="AG168" s="1"/>
      <c r="AH168" s="208"/>
      <c r="AI168" s="1" t="s">
        <v>100</v>
      </c>
      <c r="AJ168" s="1"/>
      <c r="AK168" s="1"/>
      <c r="AL168" s="1"/>
      <c r="AM168" s="1"/>
    </row>
    <row r="169" ht="15.75" customHeight="1">
      <c r="A169" s="196" t="s">
        <v>21122</v>
      </c>
      <c r="B169" s="196" t="s">
        <v>21123</v>
      </c>
      <c r="C169" s="196" t="str">
        <f>VLOOKUP(A169,'import Uşak'!A:P,3,0)</f>
        <v>DOĞRU</v>
      </c>
      <c r="D169" s="196" t="s">
        <v>1356</v>
      </c>
      <c r="E169" s="196">
        <f>VLOOKUP(A169,'import Uşak'!A:P,5,0)</f>
        <v>1050</v>
      </c>
      <c r="F169" s="196">
        <f>VLOOKUP(A169,'import Uşak'!A:P,6,0)</f>
        <v>54</v>
      </c>
      <c r="G169" s="196">
        <v>8.0</v>
      </c>
      <c r="H169" s="196">
        <v>10.0</v>
      </c>
      <c r="I169" s="196">
        <f>VLOOKUP(A169,'import Uşak'!A:P,9,0)</f>
        <v>15</v>
      </c>
      <c r="J169" s="205">
        <f>G169/I169</f>
        <v>0.5333333333</v>
      </c>
      <c r="K169" s="196" t="s">
        <v>21912</v>
      </c>
      <c r="L169" s="196">
        <v>2.7622206E9</v>
      </c>
      <c r="M169" s="196" t="s">
        <v>1350</v>
      </c>
      <c r="N169" s="196" t="s">
        <v>11243</v>
      </c>
      <c r="O169" s="196" t="s">
        <v>21125</v>
      </c>
      <c r="P169" s="230" t="str">
        <f>VLOOKUP(A169,'import Uşak'!A:P,16,0)</f>
        <v>Geleneksel</v>
      </c>
      <c r="Q169" s="1" t="b">
        <v>0</v>
      </c>
      <c r="R169" s="1" t="s">
        <v>38</v>
      </c>
      <c r="S169" s="1" t="s">
        <v>610</v>
      </c>
      <c r="T169" s="1" t="s">
        <v>20855</v>
      </c>
      <c r="U169" s="1" t="s">
        <v>22440</v>
      </c>
      <c r="V169" s="208">
        <v>44506.0</v>
      </c>
      <c r="W169" s="208">
        <v>44509.0</v>
      </c>
      <c r="X169" s="1"/>
      <c r="Y169" s="1" t="b">
        <v>1</v>
      </c>
      <c r="Z169" s="208"/>
      <c r="AA169" s="1" t="s">
        <v>43</v>
      </c>
      <c r="AB169" s="208">
        <v>44348.0</v>
      </c>
      <c r="AC169" s="1" t="s">
        <v>1506</v>
      </c>
      <c r="AD169" s="208">
        <v>44466.0</v>
      </c>
      <c r="AE169" s="1" t="s">
        <v>1353</v>
      </c>
      <c r="AF169" s="208">
        <v>44506.0</v>
      </c>
      <c r="AG169" s="1" t="s">
        <v>1353</v>
      </c>
      <c r="AH169" s="208">
        <v>44555.0</v>
      </c>
      <c r="AI169" s="1"/>
      <c r="AJ169" s="1"/>
      <c r="AK169" s="1" t="s">
        <v>610</v>
      </c>
      <c r="AL169" s="1" t="s">
        <v>610</v>
      </c>
      <c r="AM169" s="1" t="s">
        <v>73</v>
      </c>
    </row>
    <row r="170" ht="15.75" customHeight="1">
      <c r="A170" s="196" t="s">
        <v>21963</v>
      </c>
      <c r="B170" s="196" t="s">
        <v>21964</v>
      </c>
      <c r="C170" s="196" t="str">
        <f>VLOOKUP(A170,'import Uşak'!A:P,3,0)</f>
        <v>DOĞRU</v>
      </c>
      <c r="D170" s="196" t="s">
        <v>1378</v>
      </c>
      <c r="E170" s="196">
        <f>VLOOKUP(A170,'import Uşak'!A:P,5,0)</f>
        <v>112</v>
      </c>
      <c r="F170" s="196">
        <f>VLOOKUP(A170,'import Uşak'!A:P,6,0)</f>
        <v>6</v>
      </c>
      <c r="G170" s="196">
        <f>VLOOKUP(A170,'import Uşak'!A:P,7,0)</f>
        <v>0</v>
      </c>
      <c r="H170" s="196">
        <f>VLOOKUP(A170,'import Uşak'!A:P,8,0)</f>
        <v>27</v>
      </c>
      <c r="I170" s="196">
        <f>VLOOKUP(A170,'import Uşak'!A:P,9,0)</f>
        <v>27</v>
      </c>
      <c r="J170" s="205">
        <f>VLOOKUP(A170,'import Uşak'!A:P,10,0)</f>
        <v>0</v>
      </c>
      <c r="K170" s="196" t="s">
        <v>21965</v>
      </c>
      <c r="L170" s="196">
        <v>5.438434069E9</v>
      </c>
      <c r="M170" s="196" t="s">
        <v>1350</v>
      </c>
      <c r="N170" s="196" t="s">
        <v>12338</v>
      </c>
      <c r="O170" s="196" t="s">
        <v>21966</v>
      </c>
      <c r="P170" s="230" t="str">
        <f>VLOOKUP(A170,'import Uşak'!A:P,16,0)</f>
        <v>Geleneksel</v>
      </c>
      <c r="Q170" s="1" t="b">
        <v>1</v>
      </c>
      <c r="R170" s="1"/>
      <c r="S170" s="1"/>
      <c r="T170" s="1"/>
      <c r="U170" s="1" t="s">
        <v>22441</v>
      </c>
      <c r="V170" s="208"/>
      <c r="W170" s="208"/>
      <c r="X170" s="1"/>
      <c r="Y170" s="1" t="s">
        <v>1353</v>
      </c>
      <c r="Z170" s="208">
        <v>44487.0</v>
      </c>
      <c r="AA170" s="1" t="s">
        <v>1353</v>
      </c>
      <c r="AB170" s="208">
        <v>44512.0</v>
      </c>
      <c r="AC170" s="1"/>
      <c r="AD170" s="208"/>
      <c r="AE170" s="1"/>
      <c r="AF170" s="208"/>
      <c r="AG170" s="1"/>
      <c r="AH170" s="208"/>
      <c r="AI170" s="1" t="s">
        <v>416</v>
      </c>
      <c r="AJ170" s="1" t="s">
        <v>167</v>
      </c>
      <c r="AK170" s="1"/>
      <c r="AL170" s="1"/>
      <c r="AM170" s="1"/>
    </row>
    <row r="171" ht="15.75" customHeight="1">
      <c r="A171" s="196" t="s">
        <v>21865</v>
      </c>
      <c r="B171" s="196" t="s">
        <v>21866</v>
      </c>
      <c r="C171" s="196" t="str">
        <f>VLOOKUP(A171,'import Uşak'!A:P,3,0)</f>
        <v>DOĞRU</v>
      </c>
      <c r="D171" s="196" t="s">
        <v>1577</v>
      </c>
      <c r="E171" s="196">
        <f>VLOOKUP(A171,'import Uşak'!A:P,5,0)</f>
        <v>780</v>
      </c>
      <c r="F171" s="196">
        <f>VLOOKUP(A171,'import Uşak'!A:P,6,0)</f>
        <v>55</v>
      </c>
      <c r="G171" s="196">
        <f>VLOOKUP(A171,'import Uşak'!A:P,7,0)</f>
        <v>0</v>
      </c>
      <c r="H171" s="196">
        <f>VLOOKUP(A171,'import Uşak'!A:P,8,0)</f>
        <v>95</v>
      </c>
      <c r="I171" s="196">
        <f>VLOOKUP(A171,'import Uşak'!A:P,9,0)</f>
        <v>95</v>
      </c>
      <c r="J171" s="205">
        <f>VLOOKUP(A171,'import Uşak'!A:P,10,0)</f>
        <v>0</v>
      </c>
      <c r="K171" s="196" t="s">
        <v>21867</v>
      </c>
      <c r="L171" s="196">
        <v>5.422836885E9</v>
      </c>
      <c r="M171" s="196" t="s">
        <v>1350</v>
      </c>
      <c r="N171" s="196" t="s">
        <v>21725</v>
      </c>
      <c r="O171" s="196" t="s">
        <v>21868</v>
      </c>
      <c r="P171" s="230" t="str">
        <f>VLOOKUP(A171,'import Uşak'!A:P,16,0)</f>
        <v>Geleneksel</v>
      </c>
      <c r="Q171" s="1" t="b">
        <v>0</v>
      </c>
      <c r="R171" s="1" t="s">
        <v>29</v>
      </c>
      <c r="S171" s="1"/>
      <c r="T171" s="1"/>
      <c r="U171" s="1" t="s">
        <v>22442</v>
      </c>
      <c r="V171" s="208"/>
      <c r="W171" s="208"/>
      <c r="X171" s="1"/>
      <c r="Y171" s="1" t="b">
        <v>1</v>
      </c>
      <c r="Z171" s="208"/>
      <c r="AA171" s="1"/>
      <c r="AB171" s="208"/>
      <c r="AC171" s="1"/>
      <c r="AD171" s="208"/>
      <c r="AE171" s="1"/>
      <c r="AF171" s="208"/>
      <c r="AG171" s="1"/>
      <c r="AH171" s="208"/>
      <c r="AI171" s="1"/>
      <c r="AJ171" s="1"/>
      <c r="AK171" s="1"/>
      <c r="AL171" s="1"/>
      <c r="AM171" s="1"/>
    </row>
    <row r="172" ht="15.75" customHeight="1">
      <c r="A172" s="196" t="s">
        <v>22159</v>
      </c>
      <c r="B172" s="196" t="s">
        <v>22443</v>
      </c>
      <c r="C172" s="196" t="str">
        <f>VLOOKUP(A172,'import Uşak'!A:P,3,0)</f>
        <v>DOĞRU</v>
      </c>
      <c r="D172" s="196" t="s">
        <v>1577</v>
      </c>
      <c r="E172" s="196">
        <f>VLOOKUP(A172,'import Uşak'!A:P,5,0)</f>
        <v>14</v>
      </c>
      <c r="F172" s="196" t="str">
        <f>VLOOKUP(A172,'import Uşak'!A:P,6,0)</f>
        <v/>
      </c>
      <c r="G172" s="196">
        <f>VLOOKUP(A172,'import Uşak'!A:P,7,0)</f>
        <v>0</v>
      </c>
      <c r="H172" s="196">
        <f>VLOOKUP(A172,'import Uşak'!A:P,8,0)</f>
        <v>61</v>
      </c>
      <c r="I172" s="196">
        <f>VLOOKUP(A172,'import Uşak'!A:P,9,0)</f>
        <v>61</v>
      </c>
      <c r="J172" s="205">
        <f>VLOOKUP(A172,'import Uşak'!A:P,10,0)</f>
        <v>0</v>
      </c>
      <c r="K172" s="196" t="s">
        <v>21867</v>
      </c>
      <c r="L172" s="196">
        <v>5.422836885E9</v>
      </c>
      <c r="M172" s="196" t="s">
        <v>1350</v>
      </c>
      <c r="N172" s="196" t="s">
        <v>21725</v>
      </c>
      <c r="O172" s="196" t="s">
        <v>21868</v>
      </c>
      <c r="P172" s="230" t="str">
        <f>VLOOKUP(A172,'import Uşak'!A:P,16,0)</f>
        <v>Geleneksel</v>
      </c>
      <c r="Q172" s="1" t="b">
        <v>0</v>
      </c>
      <c r="R172" s="1" t="s">
        <v>29</v>
      </c>
      <c r="S172" s="1"/>
      <c r="T172" s="1"/>
      <c r="U172" s="1" t="s">
        <v>22444</v>
      </c>
      <c r="V172" s="208"/>
      <c r="W172" s="208"/>
      <c r="X172" s="1"/>
      <c r="Y172" s="1" t="b">
        <v>1</v>
      </c>
      <c r="Z172" s="208">
        <v>44620.0</v>
      </c>
      <c r="AA172" s="1"/>
      <c r="AB172" s="208"/>
      <c r="AC172" s="1"/>
      <c r="AD172" s="208"/>
      <c r="AE172" s="1"/>
      <c r="AF172" s="208"/>
      <c r="AG172" s="1"/>
      <c r="AH172" s="208"/>
      <c r="AI172" s="1" t="s">
        <v>404</v>
      </c>
      <c r="AJ172" s="1"/>
      <c r="AK172" s="1"/>
      <c r="AL172" s="1"/>
      <c r="AM172" s="1"/>
    </row>
    <row r="173" ht="15.75" customHeight="1">
      <c r="A173" s="196" t="s">
        <v>22238</v>
      </c>
      <c r="B173" s="196" t="s">
        <v>22239</v>
      </c>
      <c r="C173" s="196" t="str">
        <f>VLOOKUP(A173,'import Uşak'!A:P,3,0)</f>
        <v>DOĞRU</v>
      </c>
      <c r="D173" s="196" t="s">
        <v>1370</v>
      </c>
      <c r="E173" s="196">
        <f>VLOOKUP(A173,'import Uşak'!A:P,5,0)</f>
        <v>25</v>
      </c>
      <c r="F173" s="196" t="str">
        <f>VLOOKUP(A173,'import Uşak'!A:P,6,0)</f>
        <v/>
      </c>
      <c r="G173" s="196">
        <f>VLOOKUP(A173,'import Uşak'!A:P,7,0)</f>
        <v>0</v>
      </c>
      <c r="H173" s="196">
        <f>VLOOKUP(A173,'import Uşak'!A:P,8,0)</f>
        <v>19</v>
      </c>
      <c r="I173" s="196">
        <f>VLOOKUP(A173,'import Uşak'!A:P,9,0)</f>
        <v>19</v>
      </c>
      <c r="J173" s="205">
        <f>VLOOKUP(A173,'import Uşak'!A:P,10,0)</f>
        <v>0</v>
      </c>
      <c r="K173" s="196" t="s">
        <v>22240</v>
      </c>
      <c r="L173" s="196">
        <v>2.763151993E9</v>
      </c>
      <c r="M173" s="196" t="s">
        <v>21995</v>
      </c>
      <c r="N173" s="196" t="s">
        <v>2128</v>
      </c>
      <c r="O173" s="196" t="s">
        <v>22241</v>
      </c>
      <c r="P173" s="230" t="str">
        <f>VLOOKUP(A173,'import Uşak'!A:P,16,0)</f>
        <v>Geleneksel</v>
      </c>
      <c r="Q173" s="1" t="b">
        <v>0</v>
      </c>
      <c r="R173" s="1"/>
      <c r="S173" s="1"/>
      <c r="T173" s="1"/>
      <c r="U173" s="1"/>
      <c r="V173" s="208"/>
      <c r="W173" s="208"/>
      <c r="X173" s="1"/>
      <c r="Y173" s="1" t="b">
        <v>0</v>
      </c>
      <c r="Z173" s="208"/>
      <c r="AA173" s="1"/>
      <c r="AB173" s="208"/>
      <c r="AC173" s="1"/>
      <c r="AD173" s="208"/>
      <c r="AE173" s="1"/>
      <c r="AF173" s="208"/>
      <c r="AG173" s="1"/>
      <c r="AH173" s="208"/>
      <c r="AI173" s="1"/>
      <c r="AJ173" s="1"/>
      <c r="AK173" s="1"/>
      <c r="AL173" s="1"/>
      <c r="AM173" s="1"/>
    </row>
    <row r="174" ht="15.75" customHeight="1">
      <c r="A174" s="196" t="s">
        <v>21758</v>
      </c>
      <c r="B174" s="196" t="s">
        <v>21759</v>
      </c>
      <c r="C174" s="196" t="str">
        <f>VLOOKUP(A174,'import Uşak'!A:P,3,0)</f>
        <v>DOĞRU</v>
      </c>
      <c r="D174" s="196" t="s">
        <v>1364</v>
      </c>
      <c r="E174" s="196">
        <f>VLOOKUP(A174,'import Uşak'!A:P,5,0)</f>
        <v>1477</v>
      </c>
      <c r="F174" s="196">
        <f>VLOOKUP(A174,'import Uşak'!A:P,6,0)</f>
        <v>50</v>
      </c>
      <c r="G174" s="196">
        <f>VLOOKUP(A174,'import Uşak'!A:P,7,0)</f>
        <v>0</v>
      </c>
      <c r="H174" s="196">
        <f>VLOOKUP(A174,'import Uşak'!A:P,8,0)</f>
        <v>29</v>
      </c>
      <c r="I174" s="196">
        <f>VLOOKUP(A174,'import Uşak'!A:P,9,0)</f>
        <v>29</v>
      </c>
      <c r="J174" s="205">
        <f>VLOOKUP(A174,'import Uşak'!A:P,10,0)</f>
        <v>0</v>
      </c>
      <c r="K174" s="196" t="s">
        <v>21760</v>
      </c>
      <c r="L174" s="196">
        <v>5.538563029E9</v>
      </c>
      <c r="M174" s="196" t="s">
        <v>1350</v>
      </c>
      <c r="N174" s="196" t="s">
        <v>21725</v>
      </c>
      <c r="O174" s="196" t="s">
        <v>21761</v>
      </c>
      <c r="P174" s="230" t="str">
        <f>VLOOKUP(A174,'import Uşak'!A:P,16,0)</f>
        <v>Geleneksel</v>
      </c>
      <c r="Q174" s="1" t="b">
        <v>1</v>
      </c>
      <c r="R174" s="1"/>
      <c r="S174" s="1"/>
      <c r="T174" s="1"/>
      <c r="U174" s="1" t="s">
        <v>22445</v>
      </c>
      <c r="V174" s="208"/>
      <c r="W174" s="208"/>
      <c r="X174" s="1"/>
      <c r="Y174" s="1" t="b">
        <v>1</v>
      </c>
      <c r="Z174" s="208"/>
      <c r="AA174" s="1"/>
      <c r="AB174" s="208"/>
      <c r="AC174" s="1"/>
      <c r="AD174" s="208"/>
      <c r="AE174" s="1"/>
      <c r="AF174" s="208"/>
      <c r="AG174" s="1"/>
      <c r="AH174" s="208"/>
      <c r="AI174" s="1"/>
      <c r="AJ174" s="1"/>
      <c r="AK174" s="1"/>
      <c r="AL174" s="1"/>
      <c r="AM174" s="1"/>
    </row>
    <row r="175" ht="15.75" customHeight="1">
      <c r="A175" s="211" t="s">
        <v>22302</v>
      </c>
      <c r="B175" s="211" t="s">
        <v>22303</v>
      </c>
      <c r="C175" s="196" t="str">
        <f>VLOOKUP(A175,'import Uşak'!A:P,3,0)</f>
        <v>DOĞRU</v>
      </c>
      <c r="D175" s="211" t="s">
        <v>1443</v>
      </c>
      <c r="E175" s="196" t="str">
        <f>VLOOKUP(A175,'import Uşak'!A:P,5,0)</f>
        <v/>
      </c>
      <c r="F175" s="196" t="str">
        <f>VLOOKUP(A175,'import Uşak'!A:P,6,0)</f>
        <v/>
      </c>
      <c r="G175" s="196">
        <f>VLOOKUP(A175,'import Uşak'!A:P,7,0)</f>
        <v>0</v>
      </c>
      <c r="H175" s="196">
        <f>VLOOKUP(A175,'import Uşak'!A:P,8,0)</f>
        <v>13</v>
      </c>
      <c r="I175" s="196">
        <f>VLOOKUP(A175,'import Uşak'!A:P,9,0)</f>
        <v>13</v>
      </c>
      <c r="J175" s="205">
        <f>VLOOKUP(A175,'import Uşak'!A:P,10,0)</f>
        <v>0</v>
      </c>
      <c r="K175" s="211" t="s">
        <v>22304</v>
      </c>
      <c r="L175" s="211">
        <v>5.078688551E9</v>
      </c>
      <c r="M175" s="211" t="s">
        <v>1350</v>
      </c>
      <c r="N175" s="211" t="s">
        <v>21725</v>
      </c>
      <c r="O175" s="211" t="s">
        <v>22305</v>
      </c>
      <c r="P175" s="230" t="str">
        <f>VLOOKUP(A175,'import Uşak'!A:P,16,0)</f>
        <v>Geleneksel</v>
      </c>
      <c r="Q175" s="1" t="b">
        <v>0</v>
      </c>
      <c r="R175" s="1" t="s">
        <v>31</v>
      </c>
      <c r="S175" s="1"/>
      <c r="T175" s="1"/>
      <c r="U175" s="1" t="s">
        <v>22446</v>
      </c>
      <c r="V175" s="208"/>
      <c r="W175" s="208"/>
      <c r="X175" s="1"/>
      <c r="Y175" s="1" t="s">
        <v>31</v>
      </c>
      <c r="Z175" s="208">
        <v>44676.0</v>
      </c>
      <c r="AA175" s="1"/>
      <c r="AB175" s="208"/>
      <c r="AC175" s="1"/>
      <c r="AD175" s="208"/>
      <c r="AE175" s="1"/>
      <c r="AF175" s="208"/>
      <c r="AG175" s="1"/>
      <c r="AH175" s="208"/>
      <c r="AI175" s="1" t="s">
        <v>100</v>
      </c>
      <c r="AJ175" s="1"/>
      <c r="AK175" s="1"/>
      <c r="AL175" s="1"/>
      <c r="AM175" s="1"/>
    </row>
    <row r="176" ht="15.75" customHeight="1">
      <c r="A176" s="196" t="s">
        <v>21048</v>
      </c>
      <c r="B176" s="196" t="s">
        <v>21049</v>
      </c>
      <c r="C176" s="196" t="str">
        <f>VLOOKUP(A176,'import Uşak'!A:P,3,0)</f>
        <v>DOĞRU</v>
      </c>
      <c r="D176" s="196" t="s">
        <v>1364</v>
      </c>
      <c r="E176" s="196">
        <f>VLOOKUP(A176,'import Uşak'!A:P,5,0)</f>
        <v>1169</v>
      </c>
      <c r="F176" s="196">
        <f>VLOOKUP(A176,'import Uşak'!A:P,6,0)</f>
        <v>85</v>
      </c>
      <c r="G176" s="196">
        <f>VLOOKUP(A176,'import Uşak'!A:P,7,0)</f>
        <v>6</v>
      </c>
      <c r="H176" s="196">
        <f>VLOOKUP(A176,'import Uşak'!A:P,8,0)</f>
        <v>71</v>
      </c>
      <c r="I176" s="196">
        <f>VLOOKUP(A176,'import Uşak'!A:P,9,0)</f>
        <v>77</v>
      </c>
      <c r="J176" s="205">
        <f>VLOOKUP(A176,'import Uşak'!A:P,10,0)</f>
        <v>0.08</v>
      </c>
      <c r="K176" s="196" t="s">
        <v>21972</v>
      </c>
      <c r="L176" s="196">
        <v>5.056518552E9</v>
      </c>
      <c r="M176" s="196" t="s">
        <v>1350</v>
      </c>
      <c r="N176" s="196" t="s">
        <v>11243</v>
      </c>
      <c r="O176" s="196" t="s">
        <v>21051</v>
      </c>
      <c r="P176" s="230" t="str">
        <f>VLOOKUP(A176,'import Uşak'!A:P,16,0)</f>
        <v>Geleneksel</v>
      </c>
      <c r="Q176" s="1" t="b">
        <v>0</v>
      </c>
      <c r="R176" s="1" t="s">
        <v>38</v>
      </c>
      <c r="S176" s="1" t="s">
        <v>66</v>
      </c>
      <c r="T176" s="210" t="s">
        <v>20855</v>
      </c>
      <c r="U176" s="1" t="s">
        <v>22447</v>
      </c>
      <c r="V176" s="208">
        <v>44494.0</v>
      </c>
      <c r="W176" s="208">
        <v>44495.0</v>
      </c>
      <c r="X176" s="1"/>
      <c r="Y176" s="1" t="b">
        <v>1</v>
      </c>
      <c r="Z176" s="208">
        <v>44476.0</v>
      </c>
      <c r="AA176" s="1" t="s">
        <v>1353</v>
      </c>
      <c r="AB176" s="208">
        <v>44494.0</v>
      </c>
      <c r="AC176" s="1" t="s">
        <v>43</v>
      </c>
      <c r="AD176" s="208">
        <v>44548.0</v>
      </c>
      <c r="AE176" s="1" t="s">
        <v>43</v>
      </c>
      <c r="AF176" s="208">
        <v>44555.0</v>
      </c>
      <c r="AG176" s="1"/>
      <c r="AH176" s="208"/>
      <c r="AI176" s="1" t="s">
        <v>66</v>
      </c>
      <c r="AJ176" s="1" t="s">
        <v>66</v>
      </c>
      <c r="AK176" s="1" t="s">
        <v>404</v>
      </c>
      <c r="AL176" s="1" t="s">
        <v>73</v>
      </c>
      <c r="AM176" s="1"/>
    </row>
    <row r="177" ht="15.75" customHeight="1">
      <c r="A177" s="196" t="s">
        <v>21986</v>
      </c>
      <c r="B177" s="196" t="s">
        <v>21987</v>
      </c>
      <c r="C177" s="196" t="str">
        <f>VLOOKUP(A177,'import Uşak'!A:P,3,0)</f>
        <v>DOĞRU</v>
      </c>
      <c r="D177" s="196" t="s">
        <v>1364</v>
      </c>
      <c r="E177" s="196">
        <f>VLOOKUP(A177,'import Uşak'!A:P,5,0)</f>
        <v>1096</v>
      </c>
      <c r="F177" s="196">
        <f>VLOOKUP(A177,'import Uşak'!A:P,6,0)</f>
        <v>34</v>
      </c>
      <c r="G177" s="196">
        <f>VLOOKUP(A177,'import Uşak'!A:P,7,0)</f>
        <v>3</v>
      </c>
      <c r="H177" s="196">
        <f>VLOOKUP(A177,'import Uşak'!A:P,8,0)</f>
        <v>51</v>
      </c>
      <c r="I177" s="196">
        <f>VLOOKUP(A177,'import Uşak'!A:P,9,0)</f>
        <v>54</v>
      </c>
      <c r="J177" s="205">
        <f>VLOOKUP(A177,'import Uşak'!A:P,10,0)</f>
        <v>0.06</v>
      </c>
      <c r="K177" s="196" t="s">
        <v>21972</v>
      </c>
      <c r="L177" s="196">
        <v>2.762246563E9</v>
      </c>
      <c r="M177" s="196" t="s">
        <v>1350</v>
      </c>
      <c r="N177" s="196" t="s">
        <v>11243</v>
      </c>
      <c r="O177" s="196" t="s">
        <v>21988</v>
      </c>
      <c r="P177" s="230" t="str">
        <f>VLOOKUP(A177,'import Uşak'!A:P,16,0)</f>
        <v>Geleneksel</v>
      </c>
      <c r="Q177" s="1" t="b">
        <v>0</v>
      </c>
      <c r="R177" s="87" t="s">
        <v>27</v>
      </c>
      <c r="S177" s="1"/>
      <c r="T177" s="1"/>
      <c r="U177" s="1" t="s">
        <v>22448</v>
      </c>
      <c r="V177" s="208"/>
      <c r="W177" s="208"/>
      <c r="X177" s="1"/>
      <c r="Y177" s="1" t="b">
        <v>1</v>
      </c>
      <c r="Z177" s="208">
        <v>44476.0</v>
      </c>
      <c r="AA177" s="1"/>
      <c r="AB177" s="208"/>
      <c r="AC177" s="1"/>
      <c r="AD177" s="208"/>
      <c r="AE177" s="1"/>
      <c r="AF177" s="208"/>
      <c r="AG177" s="1"/>
      <c r="AH177" s="208"/>
      <c r="AI177" s="1" t="s">
        <v>66</v>
      </c>
      <c r="AJ177" s="1"/>
      <c r="AK177" s="1"/>
      <c r="AL177" s="1"/>
      <c r="AM177" s="1"/>
    </row>
    <row r="178" ht="15.75" customHeight="1">
      <c r="A178" s="196" t="s">
        <v>22021</v>
      </c>
      <c r="B178" s="196" t="s">
        <v>22022</v>
      </c>
      <c r="C178" s="196" t="str">
        <f>VLOOKUP(A178,'import Uşak'!A:P,3,0)</f>
        <v>DOĞRU</v>
      </c>
      <c r="D178" s="196" t="s">
        <v>1348</v>
      </c>
      <c r="E178" s="196">
        <f>VLOOKUP(A178,'import Uşak'!A:P,5,0)</f>
        <v>790</v>
      </c>
      <c r="F178" s="196">
        <f>VLOOKUP(A178,'import Uşak'!A:P,6,0)</f>
        <v>71</v>
      </c>
      <c r="G178" s="196">
        <f>VLOOKUP(A178,'import Uşak'!A:P,7,0)</f>
        <v>0</v>
      </c>
      <c r="H178" s="196">
        <f>VLOOKUP(A178,'import Uşak'!A:P,8,0)</f>
        <v>53</v>
      </c>
      <c r="I178" s="196">
        <f>VLOOKUP(A178,'import Uşak'!A:P,9,0)</f>
        <v>53</v>
      </c>
      <c r="J178" s="205">
        <f>VLOOKUP(A178,'import Uşak'!A:P,10,0)</f>
        <v>0</v>
      </c>
      <c r="K178" s="196" t="s">
        <v>22023</v>
      </c>
      <c r="L178" s="196">
        <v>5.322196016E9</v>
      </c>
      <c r="M178" s="196" t="s">
        <v>1350</v>
      </c>
      <c r="N178" s="196" t="s">
        <v>1667</v>
      </c>
      <c r="O178" s="196" t="s">
        <v>22024</v>
      </c>
      <c r="P178" s="230" t="str">
        <f>VLOOKUP(A178,'import Uşak'!A:P,16,0)</f>
        <v>Geleneksel</v>
      </c>
      <c r="Q178" s="1" t="b">
        <v>0</v>
      </c>
      <c r="R178" s="1" t="s">
        <v>29</v>
      </c>
      <c r="S178" s="1"/>
      <c r="T178" s="1"/>
      <c r="U178" s="1" t="s">
        <v>22449</v>
      </c>
      <c r="V178" s="208"/>
      <c r="W178" s="208"/>
      <c r="X178" s="1"/>
      <c r="Y178" s="1" t="b">
        <v>1</v>
      </c>
      <c r="Z178" s="208">
        <v>44529.0</v>
      </c>
      <c r="AA178" s="1"/>
      <c r="AB178" s="208"/>
      <c r="AC178" s="1"/>
      <c r="AD178" s="208"/>
      <c r="AE178" s="1"/>
      <c r="AF178" s="208"/>
      <c r="AG178" s="1"/>
      <c r="AH178" s="208"/>
      <c r="AI178" s="1" t="s">
        <v>404</v>
      </c>
      <c r="AJ178" s="1"/>
      <c r="AK178" s="1"/>
      <c r="AL178" s="1"/>
      <c r="AM178" s="1"/>
    </row>
    <row r="179" ht="15.75" customHeight="1">
      <c r="A179" s="196" t="s">
        <v>21286</v>
      </c>
      <c r="B179" s="196" t="s">
        <v>21287</v>
      </c>
      <c r="C179" s="196" t="str">
        <f>VLOOKUP(A179,'import Uşak'!A:P,3,0)</f>
        <v>DOĞRU</v>
      </c>
      <c r="D179" s="196" t="s">
        <v>1370</v>
      </c>
      <c r="E179" s="196">
        <f>VLOOKUP(A179,'import Uşak'!A:P,5,0)</f>
        <v>444</v>
      </c>
      <c r="F179" s="196">
        <f>VLOOKUP(A179,'import Uşak'!A:P,6,0)</f>
        <v>29</v>
      </c>
      <c r="G179" s="196">
        <f>VLOOKUP(A179,'import Uşak'!A:P,7,0)</f>
        <v>0</v>
      </c>
      <c r="H179" s="196">
        <f>VLOOKUP(A179,'import Uşak'!A:P,8,0)</f>
        <v>17</v>
      </c>
      <c r="I179" s="196">
        <f>VLOOKUP(A179,'import Uşak'!A:P,9,0)</f>
        <v>17</v>
      </c>
      <c r="J179" s="205">
        <f>VLOOKUP(A179,'import Uşak'!A:P,10,0)</f>
        <v>0</v>
      </c>
      <c r="K179" s="196" t="s">
        <v>22046</v>
      </c>
      <c r="L179" s="196">
        <v>5.525586463E9</v>
      </c>
      <c r="M179" s="196" t="s">
        <v>1350</v>
      </c>
      <c r="N179" s="196" t="s">
        <v>21779</v>
      </c>
      <c r="O179" s="196" t="s">
        <v>21290</v>
      </c>
      <c r="P179" s="230" t="str">
        <f>VLOOKUP(A179,'import Uşak'!A:P,16,0)</f>
        <v>Geleneksel</v>
      </c>
      <c r="Q179" s="1" t="b">
        <v>0</v>
      </c>
      <c r="R179" s="1" t="s">
        <v>33</v>
      </c>
      <c r="S179" s="1" t="s">
        <v>610</v>
      </c>
      <c r="T179" s="1" t="s">
        <v>20855</v>
      </c>
      <c r="U179" s="1" t="s">
        <v>22450</v>
      </c>
      <c r="V179" s="208">
        <v>44585.0</v>
      </c>
      <c r="W179" s="208">
        <v>44586.0</v>
      </c>
      <c r="X179" s="1"/>
      <c r="Y179" s="1"/>
      <c r="Z179" s="208"/>
      <c r="AA179" s="1" t="s">
        <v>1475</v>
      </c>
      <c r="AB179" s="208">
        <v>44220.0</v>
      </c>
      <c r="AC179" s="1" t="s">
        <v>1353</v>
      </c>
      <c r="AD179" s="208">
        <v>44585.0</v>
      </c>
      <c r="AE179" s="1" t="s">
        <v>1506</v>
      </c>
      <c r="AF179" s="208">
        <v>44599.0</v>
      </c>
      <c r="AG179" s="1"/>
      <c r="AH179" s="208"/>
      <c r="AI179" s="1" t="s">
        <v>149</v>
      </c>
      <c r="AJ179" s="1" t="s">
        <v>100</v>
      </c>
      <c r="AK179" s="1" t="s">
        <v>610</v>
      </c>
      <c r="AL179" s="1" t="s">
        <v>167</v>
      </c>
      <c r="AM179" s="1"/>
    </row>
    <row r="180" ht="15.75" customHeight="1">
      <c r="A180" s="211" t="s">
        <v>21451</v>
      </c>
      <c r="B180" s="211" t="s">
        <v>21452</v>
      </c>
      <c r="C180" s="196" t="str">
        <f>VLOOKUP(A180,'import Uşak'!A:P,3,0)</f>
        <v>DOĞRU</v>
      </c>
      <c r="D180" s="211" t="s">
        <v>1827</v>
      </c>
      <c r="E180" s="196">
        <f>VLOOKUP(A180,'import Uşak'!A:P,5,0)</f>
        <v>15</v>
      </c>
      <c r="F180" s="196">
        <f>VLOOKUP(A180,'import Uşak'!A:P,6,0)</f>
        <v>6</v>
      </c>
      <c r="G180" s="196">
        <f>VLOOKUP(A180,'import Uşak'!A:P,7,0)</f>
        <v>0</v>
      </c>
      <c r="H180" s="196">
        <f>VLOOKUP(A180,'import Uşak'!A:P,8,0)</f>
        <v>19</v>
      </c>
      <c r="I180" s="196">
        <f>VLOOKUP(A180,'import Uşak'!A:P,9,0)</f>
        <v>19</v>
      </c>
      <c r="J180" s="205">
        <f>VLOOKUP(A180,'import Uşak'!A:P,10,0)</f>
        <v>0</v>
      </c>
      <c r="K180" s="211" t="s">
        <v>21869</v>
      </c>
      <c r="L180" s="211">
        <v>5.320528137E9</v>
      </c>
      <c r="M180" s="211" t="s">
        <v>1350</v>
      </c>
      <c r="N180" s="211" t="s">
        <v>21725</v>
      </c>
      <c r="O180" s="211" t="s">
        <v>21454</v>
      </c>
      <c r="P180" s="230" t="str">
        <f>VLOOKUP(A180,'import Uşak'!A:P,16,0)</f>
        <v>Geleneksel</v>
      </c>
      <c r="Q180" s="1" t="b">
        <v>0</v>
      </c>
      <c r="R180" s="1" t="s">
        <v>33</v>
      </c>
      <c r="S180" s="1" t="s">
        <v>100</v>
      </c>
      <c r="T180" s="1" t="s">
        <v>20855</v>
      </c>
      <c r="U180" s="1"/>
      <c r="V180" s="208">
        <v>44676.0</v>
      </c>
      <c r="W180" s="208">
        <v>44677.0</v>
      </c>
      <c r="X180" s="1"/>
      <c r="Y180" s="1" t="s">
        <v>1353</v>
      </c>
      <c r="Z180" s="208">
        <v>44676.0</v>
      </c>
      <c r="AA180" s="1"/>
      <c r="AB180" s="208"/>
      <c r="AC180" s="1"/>
      <c r="AD180" s="208"/>
      <c r="AE180" s="1"/>
      <c r="AF180" s="208"/>
      <c r="AG180" s="1"/>
      <c r="AH180" s="208"/>
      <c r="AI180" s="1" t="s">
        <v>100</v>
      </c>
      <c r="AJ180" s="1"/>
      <c r="AK180" s="1"/>
      <c r="AL180" s="1"/>
      <c r="AM180" s="1"/>
    </row>
    <row r="181" ht="15.75" customHeight="1">
      <c r="A181" s="196" t="s">
        <v>21418</v>
      </c>
      <c r="B181" s="196" t="s">
        <v>21419</v>
      </c>
      <c r="C181" s="196" t="str">
        <f>VLOOKUP(A181,'import Uşak'!A:P,3,0)</f>
        <v>DOĞRU</v>
      </c>
      <c r="D181" s="196" t="s">
        <v>1385</v>
      </c>
      <c r="E181" s="196">
        <f>VLOOKUP(A181,'import Uşak'!A:P,5,0)</f>
        <v>140</v>
      </c>
      <c r="F181" s="196">
        <f>VLOOKUP(A181,'import Uşak'!A:P,6,0)</f>
        <v>22</v>
      </c>
      <c r="G181" s="196">
        <f>VLOOKUP(A181,'import Uşak'!A:P,7,0)</f>
        <v>0</v>
      </c>
      <c r="H181" s="196">
        <f>VLOOKUP(A181,'import Uşak'!A:P,8,0)</f>
        <v>50</v>
      </c>
      <c r="I181" s="196">
        <f>VLOOKUP(A181,'import Uşak'!A:P,9,0)</f>
        <v>50</v>
      </c>
      <c r="J181" s="205">
        <f>VLOOKUP(A181,'import Uşak'!A:P,10,0)</f>
        <v>0</v>
      </c>
      <c r="K181" s="196" t="s">
        <v>21859</v>
      </c>
      <c r="L181" s="196">
        <v>5.337417664E9</v>
      </c>
      <c r="M181" s="196" t="s">
        <v>1350</v>
      </c>
      <c r="N181" s="196" t="s">
        <v>1667</v>
      </c>
      <c r="O181" s="196" t="s">
        <v>21421</v>
      </c>
      <c r="P181" s="230" t="str">
        <f>VLOOKUP(A181,'import Uşak'!A:P,16,0)</f>
        <v>Geleneksel</v>
      </c>
      <c r="Q181" s="1" t="b">
        <v>0</v>
      </c>
      <c r="R181" s="1" t="s">
        <v>28</v>
      </c>
      <c r="S181" s="1" t="s">
        <v>149</v>
      </c>
      <c r="T181" s="1" t="s">
        <v>20855</v>
      </c>
      <c r="V181" s="208">
        <v>44641.0</v>
      </c>
      <c r="W181" s="208">
        <v>44642.0</v>
      </c>
      <c r="X181" s="1"/>
      <c r="Y181" s="1" t="b">
        <v>1</v>
      </c>
      <c r="Z181" s="208">
        <v>44634.0</v>
      </c>
      <c r="AA181" s="1" t="s">
        <v>1353</v>
      </c>
      <c r="AB181" s="208">
        <v>44641.0</v>
      </c>
      <c r="AC181" s="1"/>
      <c r="AD181" s="208"/>
      <c r="AE181" s="1"/>
      <c r="AF181" s="208"/>
      <c r="AG181" s="1"/>
      <c r="AH181" s="208"/>
      <c r="AI181" s="1" t="s">
        <v>167</v>
      </c>
      <c r="AJ181" s="1" t="s">
        <v>149</v>
      </c>
      <c r="AK181" s="1"/>
      <c r="AL181" s="1"/>
      <c r="AM181" s="1"/>
    </row>
    <row r="182" ht="15.75" customHeight="1">
      <c r="A182" s="196" t="s">
        <v>22191</v>
      </c>
      <c r="B182" s="196" t="s">
        <v>22192</v>
      </c>
      <c r="C182" s="196" t="str">
        <f>VLOOKUP(A182,'import Uşak'!A:P,3,0)</f>
        <v>DOĞRU</v>
      </c>
      <c r="D182" s="196" t="s">
        <v>1385</v>
      </c>
      <c r="E182" s="196">
        <f>VLOOKUP(A182,'import Uşak'!A:P,5,0)</f>
        <v>95</v>
      </c>
      <c r="F182" s="196">
        <f>VLOOKUP(A182,'import Uşak'!A:P,6,0)</f>
        <v>11</v>
      </c>
      <c r="G182" s="196">
        <f>VLOOKUP(A182,'import Uşak'!A:P,7,0)</f>
        <v>0</v>
      </c>
      <c r="H182" s="196">
        <f>VLOOKUP(A182,'import Uşak'!A:P,8,0)</f>
        <v>55</v>
      </c>
      <c r="I182" s="196">
        <f>VLOOKUP(A182,'import Uşak'!A:P,9,0)</f>
        <v>55</v>
      </c>
      <c r="J182" s="205">
        <f>VLOOKUP(A182,'import Uşak'!A:P,10,0)</f>
        <v>0</v>
      </c>
      <c r="K182" s="196" t="s">
        <v>21859</v>
      </c>
      <c r="L182" s="196">
        <v>5.337417664E9</v>
      </c>
      <c r="M182" s="196" t="s">
        <v>1350</v>
      </c>
      <c r="N182" s="196" t="s">
        <v>21767</v>
      </c>
      <c r="O182" s="196" t="s">
        <v>22193</v>
      </c>
      <c r="P182" s="230" t="str">
        <f>VLOOKUP(A182,'import Uşak'!A:P,16,0)</f>
        <v>Geleneksel</v>
      </c>
      <c r="Q182" s="1" t="b">
        <v>0</v>
      </c>
      <c r="R182" s="1" t="s">
        <v>33</v>
      </c>
      <c r="S182" s="1"/>
      <c r="T182" s="1"/>
      <c r="U182" s="1" t="s">
        <v>22451</v>
      </c>
      <c r="V182" s="208"/>
      <c r="W182" s="208"/>
      <c r="X182" s="1"/>
      <c r="Y182" s="1" t="s">
        <v>1353</v>
      </c>
      <c r="Z182" s="208">
        <v>44655.0</v>
      </c>
      <c r="AA182" s="1"/>
      <c r="AB182" s="208"/>
      <c r="AC182" s="1"/>
      <c r="AD182" s="208"/>
      <c r="AE182" s="1"/>
      <c r="AF182" s="208"/>
      <c r="AG182" s="1"/>
      <c r="AH182" s="208"/>
      <c r="AI182" s="1" t="s">
        <v>610</v>
      </c>
      <c r="AJ182" s="1"/>
      <c r="AK182" s="1"/>
      <c r="AL182" s="1"/>
      <c r="AM182" s="1"/>
    </row>
    <row r="183" ht="15.75" customHeight="1">
      <c r="A183" s="196" t="s">
        <v>21857</v>
      </c>
      <c r="B183" s="196" t="s">
        <v>21858</v>
      </c>
      <c r="C183" s="196" t="str">
        <f>VLOOKUP(A183,'import Uşak'!A:P,3,0)</f>
        <v>DOĞRU</v>
      </c>
      <c r="D183" s="196" t="s">
        <v>1385</v>
      </c>
      <c r="E183" s="196">
        <f>VLOOKUP(A183,'import Uşak'!A:P,5,0)</f>
        <v>574</v>
      </c>
      <c r="F183" s="196">
        <f>VLOOKUP(A183,'import Uşak'!A:P,6,0)</f>
        <v>29</v>
      </c>
      <c r="G183" s="196">
        <f>VLOOKUP(A183,'import Uşak'!A:P,7,0)</f>
        <v>0</v>
      </c>
      <c r="H183" s="196">
        <f>VLOOKUP(A183,'import Uşak'!A:P,8,0)</f>
        <v>23</v>
      </c>
      <c r="I183" s="196">
        <f>VLOOKUP(A183,'import Uşak'!A:P,9,0)</f>
        <v>23</v>
      </c>
      <c r="J183" s="205">
        <f>VLOOKUP(A183,'import Uşak'!A:P,10,0)</f>
        <v>0</v>
      </c>
      <c r="K183" s="196" t="s">
        <v>22452</v>
      </c>
      <c r="L183" s="196">
        <v>2.762274616E9</v>
      </c>
      <c r="M183" s="196" t="s">
        <v>1350</v>
      </c>
      <c r="N183" s="196" t="s">
        <v>1667</v>
      </c>
      <c r="O183" s="196" t="s">
        <v>21860</v>
      </c>
      <c r="P183" s="230" t="str">
        <f>VLOOKUP(A183,'import Uşak'!A:P,16,0)</f>
        <v>Geleneksel</v>
      </c>
      <c r="Q183" s="1" t="b">
        <v>1</v>
      </c>
      <c r="R183" s="1"/>
      <c r="S183" s="1"/>
      <c r="T183" s="1"/>
      <c r="U183" s="1" t="s">
        <v>22453</v>
      </c>
      <c r="V183" s="208"/>
      <c r="W183" s="208"/>
      <c r="X183" s="1" t="s">
        <v>2005</v>
      </c>
      <c r="Y183" s="1" t="b">
        <v>1</v>
      </c>
      <c r="Z183" s="208">
        <v>44357.0</v>
      </c>
      <c r="AA183" s="1" t="s">
        <v>1353</v>
      </c>
      <c r="AB183" s="208">
        <v>44391.0</v>
      </c>
      <c r="AC183" s="1" t="s">
        <v>1353</v>
      </c>
      <c r="AD183" s="208">
        <v>44466.0</v>
      </c>
      <c r="AE183" s="1" t="s">
        <v>1353</v>
      </c>
      <c r="AF183" s="208">
        <v>44466.0</v>
      </c>
      <c r="AG183" s="1" t="s">
        <v>1353</v>
      </c>
      <c r="AH183" s="208">
        <v>44592.0</v>
      </c>
      <c r="AI183" s="1" t="s">
        <v>845</v>
      </c>
      <c r="AJ183" s="1" t="s">
        <v>5107</v>
      </c>
      <c r="AK183" s="1" t="s">
        <v>610</v>
      </c>
      <c r="AL183" s="1" t="s">
        <v>610</v>
      </c>
      <c r="AM183" s="1" t="s">
        <v>167</v>
      </c>
    </row>
    <row r="184" ht="15.75" customHeight="1">
      <c r="A184" s="196" t="s">
        <v>21246</v>
      </c>
      <c r="B184" s="196" t="s">
        <v>21247</v>
      </c>
      <c r="C184" s="196" t="str">
        <f>VLOOKUP(A184,'import Uşak'!A:P,3,0)</f>
        <v>DOĞRU</v>
      </c>
      <c r="D184" s="196" t="s">
        <v>1348</v>
      </c>
      <c r="E184" s="196">
        <f>VLOOKUP(A184,'import Uşak'!A:P,5,0)</f>
        <v>248</v>
      </c>
      <c r="F184" s="196">
        <f>VLOOKUP(A184,'import Uşak'!A:P,6,0)</f>
        <v>22</v>
      </c>
      <c r="G184" s="196">
        <f>VLOOKUP(A184,'import Uşak'!A:P,7,0)</f>
        <v>5</v>
      </c>
      <c r="H184" s="196">
        <f>VLOOKUP(A184,'import Uşak'!A:P,8,0)</f>
        <v>8</v>
      </c>
      <c r="I184" s="196">
        <f>VLOOKUP(A184,'import Uşak'!A:P,9,0)</f>
        <v>13</v>
      </c>
      <c r="J184" s="205">
        <f>VLOOKUP(A184,'import Uşak'!A:P,10,0)</f>
        <v>0.38</v>
      </c>
      <c r="K184" s="196" t="s">
        <v>22250</v>
      </c>
      <c r="L184" s="196">
        <v>5.069200797E9</v>
      </c>
      <c r="M184" s="196" t="s">
        <v>1350</v>
      </c>
      <c r="N184" s="196" t="s">
        <v>12338</v>
      </c>
      <c r="O184" s="196" t="s">
        <v>21249</v>
      </c>
      <c r="P184" s="230" t="str">
        <f>VLOOKUP(A184,'import Uşak'!A:P,16,0)</f>
        <v>Geleneksel</v>
      </c>
      <c r="Q184" s="1" t="b">
        <v>0</v>
      </c>
      <c r="R184" s="1" t="s">
        <v>38</v>
      </c>
      <c r="S184" s="1" t="s">
        <v>149</v>
      </c>
      <c r="T184" s="1" t="s">
        <v>20855</v>
      </c>
      <c r="U184" s="1"/>
      <c r="V184" s="208">
        <v>44571.0</v>
      </c>
      <c r="W184" s="208">
        <v>44572.0</v>
      </c>
      <c r="X184" s="1"/>
      <c r="Y184" s="1" t="b">
        <v>1</v>
      </c>
      <c r="Z184" s="208">
        <v>44571.0</v>
      </c>
      <c r="AA184" s="1"/>
      <c r="AB184" s="208"/>
      <c r="AC184" s="1"/>
      <c r="AD184" s="208"/>
      <c r="AE184" s="1"/>
      <c r="AF184" s="208"/>
      <c r="AG184" s="1"/>
      <c r="AH184" s="208"/>
      <c r="AI184" s="1" t="s">
        <v>149</v>
      </c>
      <c r="AJ184" s="1"/>
      <c r="AK184" s="1"/>
      <c r="AL184" s="1"/>
      <c r="AM184" s="1"/>
    </row>
    <row r="185" ht="15.75" customHeight="1">
      <c r="A185" s="196" t="s">
        <v>21109</v>
      </c>
      <c r="B185" s="196" t="s">
        <v>21110</v>
      </c>
      <c r="C185" s="196" t="str">
        <f>VLOOKUP(A185,'import Uşak'!A:P,3,0)</f>
        <v>DOĞRU</v>
      </c>
      <c r="D185" s="196" t="s">
        <v>1827</v>
      </c>
      <c r="E185" s="196">
        <f>VLOOKUP(A185,'import Uşak'!A:P,5,0)</f>
        <v>1348</v>
      </c>
      <c r="F185" s="196">
        <f>VLOOKUP(A185,'import Uşak'!A:P,6,0)</f>
        <v>108</v>
      </c>
      <c r="G185" s="196">
        <v>7.0</v>
      </c>
      <c r="H185" s="196">
        <v>4.0</v>
      </c>
      <c r="I185" s="196">
        <f>VLOOKUP(A185,'import Uşak'!A:P,9,0)</f>
        <v>16</v>
      </c>
      <c r="J185" s="205">
        <f>G185/I185</f>
        <v>0.4375</v>
      </c>
      <c r="K185" s="196" t="s">
        <v>21998</v>
      </c>
      <c r="L185" s="196">
        <v>5.526154789E9</v>
      </c>
      <c r="M185" s="196" t="s">
        <v>1350</v>
      </c>
      <c r="N185" s="196" t="s">
        <v>1667</v>
      </c>
      <c r="O185" s="196" t="s">
        <v>21112</v>
      </c>
      <c r="P185" s="230" t="str">
        <f>VLOOKUP(A185,'import Uşak'!A:P,16,0)</f>
        <v>Geleneksel</v>
      </c>
      <c r="Q185" s="1" t="b">
        <v>0</v>
      </c>
      <c r="R185" s="1" t="s">
        <v>38</v>
      </c>
      <c r="S185" s="1" t="s">
        <v>416</v>
      </c>
      <c r="T185" s="1" t="s">
        <v>20855</v>
      </c>
      <c r="U185" s="1" t="s">
        <v>22454</v>
      </c>
      <c r="V185" s="208">
        <v>44501.0</v>
      </c>
      <c r="W185" s="208">
        <v>44502.0</v>
      </c>
      <c r="X185" s="1"/>
      <c r="Y185" s="1" t="b">
        <v>0</v>
      </c>
      <c r="Z185" s="208">
        <v>44466.0</v>
      </c>
      <c r="AA185" s="1" t="s">
        <v>1353</v>
      </c>
      <c r="AB185" s="208">
        <v>44501.0</v>
      </c>
      <c r="AC185" s="1"/>
      <c r="AD185" s="208"/>
      <c r="AE185" s="1"/>
      <c r="AF185" s="208"/>
      <c r="AG185" s="1"/>
      <c r="AH185" s="208"/>
      <c r="AI185" s="1" t="s">
        <v>106</v>
      </c>
      <c r="AJ185" s="1" t="s">
        <v>416</v>
      </c>
      <c r="AK185" s="1"/>
      <c r="AL185" s="1"/>
      <c r="AM185" s="1"/>
    </row>
    <row r="186" ht="15.75" customHeight="1">
      <c r="A186" s="196" t="s">
        <v>21268</v>
      </c>
      <c r="B186" s="196" t="s">
        <v>21269</v>
      </c>
      <c r="C186" s="196" t="str">
        <f>VLOOKUP(A186,'import Uşak'!A:P,3,0)</f>
        <v>DOĞRU</v>
      </c>
      <c r="D186" s="196" t="s">
        <v>1832</v>
      </c>
      <c r="E186" s="196">
        <f>VLOOKUP(A186,'import Uşak'!A:P,5,0)</f>
        <v>3</v>
      </c>
      <c r="F186" s="196" t="str">
        <f>VLOOKUP(A186,'import Uşak'!A:P,6,0)</f>
        <v/>
      </c>
      <c r="G186" s="196">
        <f>VLOOKUP(A186,'import Uşak'!A:P,7,0)</f>
        <v>3</v>
      </c>
      <c r="H186" s="196">
        <f>VLOOKUP(A186,'import Uşak'!A:P,8,0)</f>
        <v>18</v>
      </c>
      <c r="I186" s="196">
        <f>VLOOKUP(A186,'import Uşak'!A:P,9,0)</f>
        <v>21</v>
      </c>
      <c r="J186" s="205">
        <f>VLOOKUP(A186,'import Uşak'!A:P,10,0)</f>
        <v>0.14</v>
      </c>
      <c r="K186" s="196" t="s">
        <v>22091</v>
      </c>
      <c r="L186" s="196">
        <v>2.762158401E9</v>
      </c>
      <c r="M186" s="196" t="s">
        <v>1350</v>
      </c>
      <c r="N186" s="196" t="s">
        <v>21711</v>
      </c>
      <c r="O186" s="196" t="s">
        <v>21271</v>
      </c>
      <c r="P186" s="230" t="str">
        <f>VLOOKUP(A186,'import Uşak'!A:P,16,0)</f>
        <v>Geleneksel</v>
      </c>
      <c r="Q186" s="1" t="b">
        <v>0</v>
      </c>
      <c r="R186" s="1" t="s">
        <v>38</v>
      </c>
      <c r="S186" s="1" t="s">
        <v>149</v>
      </c>
      <c r="T186" s="1" t="s">
        <v>20855</v>
      </c>
      <c r="U186" s="1">
        <v>5.520675702E9</v>
      </c>
      <c r="V186" s="208">
        <v>44578.0</v>
      </c>
      <c r="W186" s="208">
        <v>44579.0</v>
      </c>
      <c r="X186" s="1"/>
      <c r="Y186" s="1" t="b">
        <v>1</v>
      </c>
      <c r="Z186" s="208">
        <v>44578.0</v>
      </c>
      <c r="AA186" s="1"/>
      <c r="AB186" s="208"/>
      <c r="AC186" s="1"/>
      <c r="AD186" s="208"/>
      <c r="AE186" s="1"/>
      <c r="AF186" s="208"/>
      <c r="AG186" s="1"/>
      <c r="AH186" s="208"/>
      <c r="AI186" s="1" t="s">
        <v>149</v>
      </c>
      <c r="AJ186" s="1"/>
      <c r="AK186" s="1"/>
      <c r="AL186" s="1"/>
      <c r="AM186" s="1"/>
    </row>
    <row r="187" ht="15.75" customHeight="1">
      <c r="A187" s="196" t="s">
        <v>21354</v>
      </c>
      <c r="B187" s="196" t="s">
        <v>21355</v>
      </c>
      <c r="C187" s="196" t="str">
        <f>VLOOKUP(A187,'import Uşak'!A:P,3,0)</f>
        <v>DOĞRU</v>
      </c>
      <c r="D187" s="196" t="s">
        <v>1493</v>
      </c>
      <c r="E187" s="196">
        <f>VLOOKUP(A187,'import Uşak'!A:P,5,0)</f>
        <v>228</v>
      </c>
      <c r="F187" s="196">
        <f>VLOOKUP(A187,'import Uşak'!A:P,6,0)</f>
        <v>81</v>
      </c>
      <c r="G187" s="196">
        <f>VLOOKUP(A187,'import Uşak'!A:P,7,0)</f>
        <v>0</v>
      </c>
      <c r="H187" s="196">
        <f>VLOOKUP(A187,'import Uşak'!A:P,8,0)</f>
        <v>11</v>
      </c>
      <c r="I187" s="196">
        <f>VLOOKUP(A187,'import Uşak'!A:P,9,0)</f>
        <v>11</v>
      </c>
      <c r="J187" s="205">
        <f>VLOOKUP(A187,'import Uşak'!A:P,10,0)</f>
        <v>0</v>
      </c>
      <c r="K187" s="196" t="s">
        <v>22237</v>
      </c>
      <c r="L187" s="196">
        <v>5.523043564E9</v>
      </c>
      <c r="M187" s="196" t="s">
        <v>1350</v>
      </c>
      <c r="N187" s="196" t="s">
        <v>22195</v>
      </c>
      <c r="O187" s="196" t="s">
        <v>21358</v>
      </c>
      <c r="P187" s="230" t="str">
        <f>VLOOKUP(A187,'import Uşak'!A:P,16,0)</f>
        <v>Geleneksel</v>
      </c>
      <c r="Q187" s="1" t="b">
        <v>0</v>
      </c>
      <c r="R187" s="1" t="s">
        <v>38</v>
      </c>
      <c r="S187" s="1" t="s">
        <v>404</v>
      </c>
      <c r="T187" s="1" t="s">
        <v>20855</v>
      </c>
      <c r="U187" s="1"/>
      <c r="V187" s="208">
        <v>44613.0</v>
      </c>
      <c r="W187" s="208">
        <v>44617.0</v>
      </c>
      <c r="X187" s="1"/>
      <c r="Y187" s="1"/>
      <c r="Z187" s="208">
        <v>44613.0</v>
      </c>
      <c r="AA187" s="1"/>
      <c r="AB187" s="208"/>
      <c r="AC187" s="1"/>
      <c r="AD187" s="208"/>
      <c r="AE187" s="1"/>
      <c r="AF187" s="208"/>
      <c r="AG187" s="1"/>
      <c r="AH187" s="208"/>
      <c r="AI187" s="1" t="s">
        <v>404</v>
      </c>
      <c r="AJ187" s="1"/>
      <c r="AK187" s="1"/>
      <c r="AL187" s="1"/>
      <c r="AM187" s="1"/>
    </row>
    <row r="188" ht="15.75" customHeight="1">
      <c r="A188" s="211" t="s">
        <v>22209</v>
      </c>
      <c r="B188" s="211" t="s">
        <v>22210</v>
      </c>
      <c r="C188" s="196" t="str">
        <f>VLOOKUP(A188,'import Uşak'!A:P,3,0)</f>
        <v>DOĞRU</v>
      </c>
      <c r="D188" s="211" t="s">
        <v>1370</v>
      </c>
      <c r="E188" s="196">
        <f>VLOOKUP(A188,'import Uşak'!A:P,5,0)</f>
        <v>17</v>
      </c>
      <c r="F188" s="196">
        <f>VLOOKUP(A188,'import Uşak'!A:P,6,0)</f>
        <v>17</v>
      </c>
      <c r="G188" s="196">
        <f>VLOOKUP(A188,'import Uşak'!A:P,7,0)</f>
        <v>0</v>
      </c>
      <c r="H188" s="196">
        <f>VLOOKUP(A188,'import Uşak'!A:P,8,0)</f>
        <v>21</v>
      </c>
      <c r="I188" s="196">
        <f>VLOOKUP(A188,'import Uşak'!A:P,9,0)</f>
        <v>21</v>
      </c>
      <c r="J188" s="205">
        <f>VLOOKUP(A188,'import Uşak'!A:P,10,0)</f>
        <v>0</v>
      </c>
      <c r="K188" s="211" t="s">
        <v>21729</v>
      </c>
      <c r="L188" s="211">
        <v>2.763333307E9</v>
      </c>
      <c r="M188" s="211" t="s">
        <v>1350</v>
      </c>
      <c r="N188" s="211" t="s">
        <v>21818</v>
      </c>
      <c r="O188" s="211" t="s">
        <v>22211</v>
      </c>
      <c r="P188" s="230" t="str">
        <f>VLOOKUP(A188,'import Uşak'!A:P,16,0)</f>
        <v>Geleneksel</v>
      </c>
      <c r="Q188" s="1" t="b">
        <v>0</v>
      </c>
      <c r="R188" s="1" t="s">
        <v>33</v>
      </c>
      <c r="S188" s="1"/>
      <c r="T188" s="1"/>
      <c r="U188" s="1" t="s">
        <v>22455</v>
      </c>
      <c r="V188" s="208"/>
      <c r="W188" s="208"/>
      <c r="X188" s="1"/>
      <c r="Y188" s="1"/>
      <c r="Z188" s="208"/>
      <c r="AA188" s="1"/>
      <c r="AB188" s="208"/>
      <c r="AC188" s="1"/>
      <c r="AD188" s="208"/>
      <c r="AE188" s="1"/>
      <c r="AF188" s="208"/>
      <c r="AG188" s="1"/>
      <c r="AH188" s="208"/>
      <c r="AI188" s="1"/>
      <c r="AJ188" s="1"/>
      <c r="AK188" s="1"/>
      <c r="AL188" s="1"/>
      <c r="AM188" s="1"/>
    </row>
    <row r="189" ht="15.75" customHeight="1">
      <c r="A189" s="196" t="s">
        <v>21227</v>
      </c>
      <c r="B189" s="196" t="s">
        <v>21228</v>
      </c>
      <c r="C189" s="196" t="str">
        <f>VLOOKUP(A189,'import Uşak'!A:P,3,0)</f>
        <v>DOĞRU</v>
      </c>
      <c r="D189" s="196" t="s">
        <v>1385</v>
      </c>
      <c r="E189" s="196">
        <f>VLOOKUP(A189,'import Uşak'!A:P,5,0)</f>
        <v>276</v>
      </c>
      <c r="F189" s="196">
        <f>VLOOKUP(A189,'import Uşak'!A:P,6,0)</f>
        <v>54</v>
      </c>
      <c r="G189" s="196">
        <f>VLOOKUP(A189,'import Uşak'!A:P,7,0)</f>
        <v>0</v>
      </c>
      <c r="H189" s="196">
        <f>VLOOKUP(A189,'import Uşak'!A:P,8,0)</f>
        <v>29</v>
      </c>
      <c r="I189" s="196">
        <f>VLOOKUP(A189,'import Uşak'!A:P,9,0)</f>
        <v>29</v>
      </c>
      <c r="J189" s="205">
        <f>VLOOKUP(A189,'import Uşak'!A:P,10,0)</f>
        <v>0</v>
      </c>
      <c r="K189" s="196" t="s">
        <v>22045</v>
      </c>
      <c r="L189" s="196">
        <v>2.762235431E9</v>
      </c>
      <c r="M189" s="196" t="s">
        <v>1350</v>
      </c>
      <c r="N189" s="196" t="s">
        <v>1667</v>
      </c>
      <c r="O189" s="196" t="s">
        <v>21230</v>
      </c>
      <c r="P189" s="230" t="str">
        <f>VLOOKUP(A189,'import Uşak'!A:P,16,0)</f>
        <v>Geleneksel</v>
      </c>
      <c r="Q189" s="1" t="b">
        <v>1</v>
      </c>
      <c r="R189" s="1" t="s">
        <v>39</v>
      </c>
      <c r="S189" s="1" t="s">
        <v>273</v>
      </c>
      <c r="T189" s="207" t="s">
        <v>20855</v>
      </c>
      <c r="U189" s="1" t="s">
        <v>22456</v>
      </c>
      <c r="V189" s="208">
        <v>44564.0</v>
      </c>
      <c r="W189" s="208">
        <v>44565.0</v>
      </c>
      <c r="X189" s="1"/>
      <c r="Y189" s="1" t="b">
        <v>0</v>
      </c>
      <c r="Z189" s="208">
        <v>44564.0</v>
      </c>
      <c r="AA189" s="1" t="s">
        <v>1353</v>
      </c>
      <c r="AB189" s="208">
        <v>44592.0</v>
      </c>
      <c r="AC189" s="1"/>
      <c r="AD189" s="208"/>
      <c r="AE189" s="1"/>
      <c r="AF189" s="208"/>
      <c r="AG189" s="1"/>
      <c r="AH189" s="208"/>
      <c r="AI189" s="1" t="s">
        <v>273</v>
      </c>
      <c r="AJ189" s="1" t="s">
        <v>167</v>
      </c>
      <c r="AK189" s="1"/>
      <c r="AL189" s="1"/>
      <c r="AM189" s="1"/>
    </row>
    <row r="190" ht="15.75" customHeight="1">
      <c r="A190" s="196" t="s">
        <v>22149</v>
      </c>
      <c r="B190" s="196" t="s">
        <v>22150</v>
      </c>
      <c r="C190" s="196" t="str">
        <f>VLOOKUP(A190,'import Uşak'!A:P,3,0)</f>
        <v>DOĞRU</v>
      </c>
      <c r="D190" s="196" t="s">
        <v>1385</v>
      </c>
      <c r="E190" s="196">
        <f>VLOOKUP(A190,'import Uşak'!A:P,5,0)</f>
        <v>93</v>
      </c>
      <c r="F190" s="196">
        <f>VLOOKUP(A190,'import Uşak'!A:P,6,0)</f>
        <v>46</v>
      </c>
      <c r="G190" s="196">
        <f>VLOOKUP(A190,'import Uşak'!A:P,7,0)</f>
        <v>0</v>
      </c>
      <c r="H190" s="196">
        <f>VLOOKUP(A190,'import Uşak'!A:P,8,0)</f>
        <v>11</v>
      </c>
      <c r="I190" s="196">
        <f>VLOOKUP(A190,'import Uşak'!A:P,9,0)</f>
        <v>11</v>
      </c>
      <c r="J190" s="205">
        <f>VLOOKUP(A190,'import Uşak'!A:P,10,0)</f>
        <v>0</v>
      </c>
      <c r="K190" s="196" t="s">
        <v>22151</v>
      </c>
      <c r="L190" s="196">
        <v>2.765024848E9</v>
      </c>
      <c r="M190" s="196" t="s">
        <v>1350</v>
      </c>
      <c r="N190" s="196" t="s">
        <v>11243</v>
      </c>
      <c r="O190" s="196" t="s">
        <v>22152</v>
      </c>
      <c r="P190" s="230" t="str">
        <f>VLOOKUP(A190,'import Uşak'!A:P,16,0)</f>
        <v>Geleneksel</v>
      </c>
      <c r="Q190" s="1" t="b">
        <v>1</v>
      </c>
      <c r="R190" s="1"/>
      <c r="S190" s="1"/>
      <c r="T190" s="1"/>
      <c r="U190" s="1" t="s">
        <v>22457</v>
      </c>
      <c r="V190" s="208"/>
      <c r="W190" s="208"/>
      <c r="X190" s="1"/>
      <c r="Y190" s="1" t="s">
        <v>1353</v>
      </c>
      <c r="Z190" s="208">
        <v>44592.0</v>
      </c>
      <c r="AA190" s="1"/>
      <c r="AB190" s="208"/>
      <c r="AC190" s="1"/>
      <c r="AD190" s="208"/>
      <c r="AE190" s="1"/>
      <c r="AF190" s="208"/>
      <c r="AG190" s="1"/>
      <c r="AH190" s="208"/>
      <c r="AI190" s="1" t="s">
        <v>100</v>
      </c>
      <c r="AJ190" s="1"/>
      <c r="AK190" s="1"/>
      <c r="AL190" s="1"/>
      <c r="AM190" s="1"/>
    </row>
    <row r="191" ht="15.75" customHeight="1">
      <c r="A191" s="196" t="s">
        <v>21907</v>
      </c>
      <c r="B191" s="196" t="s">
        <v>21908</v>
      </c>
      <c r="C191" s="196" t="str">
        <f>VLOOKUP(A191,'import Uşak'!A:P,3,0)</f>
        <v>DOĞRU</v>
      </c>
      <c r="D191" s="196" t="s">
        <v>1364</v>
      </c>
      <c r="E191" s="196">
        <f>VLOOKUP(A191,'import Uşak'!A:P,5,0)</f>
        <v>366</v>
      </c>
      <c r="F191" s="196">
        <f>VLOOKUP(A191,'import Uşak'!A:P,6,0)</f>
        <v>2</v>
      </c>
      <c r="G191" s="196">
        <f>VLOOKUP(A191,'import Uşak'!A:P,7,0)</f>
        <v>9</v>
      </c>
      <c r="H191" s="196">
        <f>VLOOKUP(A191,'import Uşak'!A:P,8,0)</f>
        <v>10</v>
      </c>
      <c r="I191" s="196">
        <f>VLOOKUP(A191,'import Uşak'!A:P,9,0)</f>
        <v>19</v>
      </c>
      <c r="J191" s="205">
        <f>VLOOKUP(A191,'import Uşak'!A:P,10,0)</f>
        <v>0.47</v>
      </c>
      <c r="K191" s="196" t="s">
        <v>21909</v>
      </c>
      <c r="L191" s="196">
        <v>5.333137353E9</v>
      </c>
      <c r="M191" s="196" t="s">
        <v>1350</v>
      </c>
      <c r="N191" s="196" t="s">
        <v>21818</v>
      </c>
      <c r="O191" s="196" t="s">
        <v>21910</v>
      </c>
      <c r="P191" s="230" t="str">
        <f>VLOOKUP(A191,'import Uşak'!A:P,16,0)</f>
        <v>Geleneksel</v>
      </c>
      <c r="Q191" s="1" t="b">
        <v>0</v>
      </c>
      <c r="R191" s="1" t="s">
        <v>32</v>
      </c>
      <c r="S191" s="1"/>
      <c r="T191" s="1"/>
      <c r="V191" s="208"/>
      <c r="W191" s="208"/>
      <c r="X191" s="1"/>
      <c r="Y191" s="1" t="b">
        <v>0</v>
      </c>
      <c r="Z191" s="208"/>
      <c r="AA191" s="1"/>
      <c r="AB191" s="208"/>
      <c r="AC191" s="1"/>
      <c r="AD191" s="208"/>
      <c r="AE191" s="1"/>
      <c r="AF191" s="208"/>
      <c r="AG191" s="1"/>
      <c r="AH191" s="208"/>
      <c r="AI191" s="1"/>
      <c r="AJ191" s="1"/>
      <c r="AK191" s="1"/>
      <c r="AL191" s="1"/>
      <c r="AM191" s="1"/>
    </row>
    <row r="192" ht="15.75" customHeight="1">
      <c r="A192" s="196" t="s">
        <v>20926</v>
      </c>
      <c r="B192" s="196" t="s">
        <v>20927</v>
      </c>
      <c r="C192" s="196" t="str">
        <f>VLOOKUP(A192,'import Uşak'!A:P,3,0)</f>
        <v>YANLIŞ</v>
      </c>
      <c r="D192" s="196" t="s">
        <v>1577</v>
      </c>
      <c r="E192" s="196">
        <f>VLOOKUP(A192,'import Uşak'!A:P,5,0)</f>
        <v>542</v>
      </c>
      <c r="F192" s="196" t="str">
        <f>VLOOKUP(A192,'import Uşak'!A:P,6,0)</f>
        <v/>
      </c>
      <c r="G192" s="196">
        <f>VLOOKUP(A192,'import Uşak'!A:P,7,0)</f>
        <v>0</v>
      </c>
      <c r="H192" s="196">
        <f>VLOOKUP(A192,'import Uşak'!A:P,8,0)</f>
        <v>74</v>
      </c>
      <c r="I192" s="196">
        <f>VLOOKUP(A192,'import Uşak'!A:P,9,0)</f>
        <v>74</v>
      </c>
      <c r="J192" s="205">
        <f>VLOOKUP(A192,'import Uşak'!A:P,10,0)</f>
        <v>0</v>
      </c>
      <c r="K192" s="196" t="s">
        <v>21834</v>
      </c>
      <c r="L192" s="196">
        <v>2.762124946E9</v>
      </c>
      <c r="M192" s="196" t="s">
        <v>1350</v>
      </c>
      <c r="N192" s="196" t="s">
        <v>11243</v>
      </c>
      <c r="O192" s="196" t="s">
        <v>20929</v>
      </c>
      <c r="P192" s="230" t="str">
        <f>VLOOKUP(A192,'import Uşak'!A:P,16,0)</f>
        <v>Geleneksel</v>
      </c>
      <c r="Q192" s="1" t="b">
        <v>1</v>
      </c>
      <c r="R192" s="1"/>
      <c r="S192" s="1"/>
      <c r="T192" s="1"/>
      <c r="U192" s="1" t="s">
        <v>22458</v>
      </c>
      <c r="V192" s="208"/>
      <c r="W192" s="208"/>
      <c r="X192" s="1"/>
      <c r="Y192" s="1" t="b">
        <v>1</v>
      </c>
      <c r="Z192" s="208">
        <v>44466.0</v>
      </c>
      <c r="AA192" s="1" t="s">
        <v>1506</v>
      </c>
      <c r="AB192" s="208">
        <v>44348.0</v>
      </c>
      <c r="AC192" s="1" t="s">
        <v>1353</v>
      </c>
      <c r="AD192" s="208">
        <v>44391.0</v>
      </c>
      <c r="AE192" s="1" t="s">
        <v>1506</v>
      </c>
      <c r="AF192" s="208">
        <v>44501.0</v>
      </c>
      <c r="AG192" s="1"/>
      <c r="AH192" s="208"/>
      <c r="AI192" s="1" t="s">
        <v>610</v>
      </c>
      <c r="AJ192" s="1" t="s">
        <v>5107</v>
      </c>
      <c r="AK192" s="1"/>
      <c r="AL192" s="1" t="s">
        <v>610</v>
      </c>
      <c r="AM192" s="1"/>
    </row>
    <row r="193" ht="15.75" customHeight="1">
      <c r="A193" s="196" t="s">
        <v>22256</v>
      </c>
      <c r="B193" s="196" t="s">
        <v>22257</v>
      </c>
      <c r="C193" s="196" t="str">
        <f>VLOOKUP(A193,'import Uşak'!A:P,3,0)</f>
        <v>YANLIŞ</v>
      </c>
      <c r="D193" s="196" t="s">
        <v>1348</v>
      </c>
      <c r="E193" s="196">
        <f>VLOOKUP(A193,'import Uşak'!A:P,5,0)</f>
        <v>8</v>
      </c>
      <c r="F193" s="196" t="str">
        <f>VLOOKUP(A193,'import Uşak'!A:P,6,0)</f>
        <v/>
      </c>
      <c r="G193" s="196">
        <f>VLOOKUP(A193,'import Uşak'!A:P,7,0)</f>
        <v>0</v>
      </c>
      <c r="H193" s="196">
        <f>VLOOKUP(A193,'import Uşak'!A:P,8,0)</f>
        <v>5</v>
      </c>
      <c r="I193" s="196">
        <f>VLOOKUP(A193,'import Uşak'!A:P,9,0)</f>
        <v>5</v>
      </c>
      <c r="J193" s="205">
        <f>VLOOKUP(A193,'import Uşak'!A:P,10,0)</f>
        <v>0</v>
      </c>
      <c r="K193" s="196" t="s">
        <v>22258</v>
      </c>
      <c r="L193" s="196">
        <v>5.426626464E9</v>
      </c>
      <c r="M193" s="196" t="s">
        <v>1350</v>
      </c>
      <c r="N193" s="196" t="s">
        <v>21725</v>
      </c>
      <c r="O193" s="196" t="s">
        <v>22259</v>
      </c>
      <c r="P193" s="230" t="str">
        <f>VLOOKUP(A193,'import Uşak'!A:P,16,0)</f>
        <v>Geleneksel</v>
      </c>
      <c r="Q193" s="1" t="b">
        <v>0</v>
      </c>
      <c r="R193" s="1" t="s">
        <v>34</v>
      </c>
      <c r="S193" s="1"/>
      <c r="T193" s="1"/>
      <c r="U193" s="1" t="s">
        <v>22459</v>
      </c>
      <c r="V193" s="208"/>
      <c r="W193" s="208"/>
      <c r="X193" s="1"/>
      <c r="Y193" s="1"/>
      <c r="Z193" s="208">
        <v>44494.0</v>
      </c>
      <c r="AA193" s="1" t="s">
        <v>43</v>
      </c>
      <c r="AB193" s="208">
        <v>44501.0</v>
      </c>
      <c r="AC193" s="1" t="s">
        <v>1353</v>
      </c>
      <c r="AD193" s="208">
        <v>44501.0</v>
      </c>
      <c r="AE193" s="1"/>
      <c r="AF193" s="208"/>
      <c r="AG193" s="1"/>
      <c r="AH193" s="208"/>
      <c r="AI193" s="1" t="s">
        <v>66</v>
      </c>
      <c r="AJ193" s="1" t="s">
        <v>610</v>
      </c>
      <c r="AK193" s="1" t="s">
        <v>66</v>
      </c>
      <c r="AL193" s="1"/>
      <c r="AM193" s="1"/>
    </row>
    <row r="194" ht="15.75" customHeight="1">
      <c r="A194" s="196" t="s">
        <v>21026</v>
      </c>
      <c r="B194" s="196" t="s">
        <v>21027</v>
      </c>
      <c r="C194" s="196" t="str">
        <f>VLOOKUP(A194,'import Uşak'!A:P,3,0)</f>
        <v>DOĞRU</v>
      </c>
      <c r="D194" s="196" t="s">
        <v>1348</v>
      </c>
      <c r="E194" s="196">
        <f>VLOOKUP(A194,'import Uşak'!A:P,5,0)</f>
        <v>1164</v>
      </c>
      <c r="F194" s="196">
        <f>VLOOKUP(A194,'import Uşak'!A:P,6,0)</f>
        <v>51</v>
      </c>
      <c r="G194" s="196">
        <f>VLOOKUP(A194,'import Uşak'!A:P,7,0)</f>
        <v>1</v>
      </c>
      <c r="H194" s="196">
        <f>VLOOKUP(A194,'import Uşak'!A:P,8,0)</f>
        <v>31</v>
      </c>
      <c r="I194" s="196">
        <f>VLOOKUP(A194,'import Uşak'!A:P,9,0)</f>
        <v>32</v>
      </c>
      <c r="J194" s="205">
        <f>VLOOKUP(A194,'import Uşak'!A:P,10,0)</f>
        <v>0.03</v>
      </c>
      <c r="K194" s="196" t="s">
        <v>21927</v>
      </c>
      <c r="L194" s="196">
        <v>5.418035728E9</v>
      </c>
      <c r="M194" s="196" t="s">
        <v>1350</v>
      </c>
      <c r="N194" s="196" t="s">
        <v>11243</v>
      </c>
      <c r="O194" s="196" t="s">
        <v>21029</v>
      </c>
      <c r="P194" s="230" t="str">
        <f>VLOOKUP(A194,'import Uşak'!A:P,16,0)</f>
        <v>Geleneksel</v>
      </c>
      <c r="Q194" s="1" t="b">
        <v>0</v>
      </c>
      <c r="R194" s="1" t="s">
        <v>38</v>
      </c>
      <c r="S194" s="1" t="s">
        <v>273</v>
      </c>
      <c r="T194" s="1" t="s">
        <v>20855</v>
      </c>
      <c r="U194" s="1" t="s">
        <v>22460</v>
      </c>
      <c r="V194" s="208">
        <v>44534.0</v>
      </c>
      <c r="W194" s="208">
        <v>44537.0</v>
      </c>
      <c r="X194" s="1"/>
      <c r="Y194" s="1" t="b">
        <v>1</v>
      </c>
      <c r="Z194" s="208">
        <v>44468.0</v>
      </c>
      <c r="AA194" s="1" t="s">
        <v>1353</v>
      </c>
      <c r="AB194" s="208"/>
      <c r="AC194" s="1" t="s">
        <v>1353</v>
      </c>
      <c r="AD194" s="208">
        <v>44534.0</v>
      </c>
      <c r="AE194" s="1"/>
      <c r="AF194" s="208"/>
      <c r="AG194" s="1"/>
      <c r="AH194" s="208"/>
      <c r="AI194" s="1" t="s">
        <v>610</v>
      </c>
      <c r="AJ194" s="1" t="s">
        <v>273</v>
      </c>
      <c r="AK194" s="1"/>
      <c r="AL194" s="1"/>
      <c r="AM194" s="1"/>
    </row>
    <row r="195" ht="15.75" customHeight="1">
      <c r="A195" s="196" t="s">
        <v>21754</v>
      </c>
      <c r="B195" s="196" t="s">
        <v>21755</v>
      </c>
      <c r="C195" s="196" t="str">
        <f>VLOOKUP(A195,'import Uşak'!A:P,3,0)</f>
        <v>DOĞRU</v>
      </c>
      <c r="D195" s="196" t="s">
        <v>1370</v>
      </c>
      <c r="E195" s="196">
        <f>VLOOKUP(A195,'import Uşak'!A:P,5,0)</f>
        <v>1184</v>
      </c>
      <c r="F195" s="196">
        <f>VLOOKUP(A195,'import Uşak'!A:P,6,0)</f>
        <v>69</v>
      </c>
      <c r="G195" s="196">
        <f>VLOOKUP(A195,'import Uşak'!A:P,7,0)</f>
        <v>16</v>
      </c>
      <c r="H195" s="196">
        <f>VLOOKUP(A195,'import Uşak'!A:P,8,0)</f>
        <v>42</v>
      </c>
      <c r="I195" s="196">
        <f>VLOOKUP(A195,'import Uşak'!A:P,9,0)</f>
        <v>58</v>
      </c>
      <c r="J195" s="205">
        <f>VLOOKUP(A195,'import Uşak'!A:P,10,0)</f>
        <v>0.28</v>
      </c>
      <c r="K195" s="196" t="s">
        <v>22461</v>
      </c>
      <c r="L195" s="196">
        <v>2.762222266E9</v>
      </c>
      <c r="M195" s="196" t="s">
        <v>1350</v>
      </c>
      <c r="N195" s="196" t="s">
        <v>21711</v>
      </c>
      <c r="O195" s="196" t="s">
        <v>21757</v>
      </c>
      <c r="P195" s="230" t="str">
        <f>VLOOKUP(A195,'import Uşak'!A:P,16,0)</f>
        <v>Geleneksel</v>
      </c>
      <c r="Q195" s="1" t="b">
        <v>0</v>
      </c>
      <c r="R195" s="1" t="s">
        <v>32</v>
      </c>
      <c r="S195" s="1"/>
      <c r="T195" s="1"/>
      <c r="V195" s="208"/>
      <c r="W195" s="208"/>
      <c r="X195" s="1"/>
      <c r="Y195" s="1" t="b">
        <v>1</v>
      </c>
      <c r="Z195" s="208"/>
      <c r="AA195" s="1"/>
      <c r="AB195" s="208"/>
      <c r="AC195" s="1"/>
      <c r="AD195" s="208"/>
      <c r="AE195" s="1"/>
      <c r="AF195" s="208"/>
      <c r="AG195" s="1"/>
      <c r="AH195" s="208"/>
      <c r="AI195" s="1"/>
      <c r="AJ195" s="1"/>
      <c r="AK195" s="1"/>
      <c r="AL195" s="1"/>
      <c r="AM195" s="1"/>
    </row>
    <row r="196" ht="15.75" customHeight="1">
      <c r="A196" s="196" t="s">
        <v>21745</v>
      </c>
      <c r="B196" s="196" t="s">
        <v>21746</v>
      </c>
      <c r="C196" s="196" t="str">
        <f>VLOOKUP(A196,'import Uşak'!A:P,3,0)</f>
        <v>DOĞRU</v>
      </c>
      <c r="D196" s="196" t="s">
        <v>1443</v>
      </c>
      <c r="E196" s="196">
        <f>VLOOKUP(A196,'import Uşak'!A:P,5,0)</f>
        <v>1094</v>
      </c>
      <c r="F196" s="196">
        <f>VLOOKUP(A196,'import Uşak'!A:P,6,0)</f>
        <v>23</v>
      </c>
      <c r="G196" s="196">
        <f>VLOOKUP(A196,'import Uşak'!A:P,7,0)</f>
        <v>0</v>
      </c>
      <c r="H196" s="196">
        <f>VLOOKUP(A196,'import Uşak'!A:P,8,0)</f>
        <v>43</v>
      </c>
      <c r="I196" s="196">
        <f>VLOOKUP(A196,'import Uşak'!A:P,9,0)</f>
        <v>43</v>
      </c>
      <c r="J196" s="205">
        <f>VLOOKUP(A196,'import Uşak'!A:P,10,0)</f>
        <v>0</v>
      </c>
      <c r="K196" s="196" t="s">
        <v>21747</v>
      </c>
      <c r="L196" s="196">
        <v>2.762152969E9</v>
      </c>
      <c r="M196" s="196" t="s">
        <v>1350</v>
      </c>
      <c r="N196" s="196" t="s">
        <v>11243</v>
      </c>
      <c r="O196" s="196" t="s">
        <v>21748</v>
      </c>
      <c r="P196" s="230" t="str">
        <f>VLOOKUP(A196,'import Uşak'!A:P,16,0)</f>
        <v>Geleneksel</v>
      </c>
      <c r="Q196" s="1" t="b">
        <v>1</v>
      </c>
      <c r="R196" s="1"/>
      <c r="S196" s="1"/>
      <c r="T196" s="1"/>
      <c r="U196" s="1" t="s">
        <v>22462</v>
      </c>
      <c r="V196" s="208"/>
      <c r="W196" s="208"/>
      <c r="X196" s="1"/>
      <c r="Y196" s="1" t="b">
        <v>1</v>
      </c>
      <c r="Z196" s="208">
        <v>44466.0</v>
      </c>
      <c r="AA196" s="1" t="s">
        <v>1506</v>
      </c>
      <c r="AB196" s="208">
        <v>44501.0</v>
      </c>
      <c r="AC196" s="1"/>
      <c r="AD196" s="208"/>
      <c r="AE196" s="1"/>
      <c r="AF196" s="208"/>
      <c r="AG196" s="1"/>
      <c r="AH196" s="208"/>
      <c r="AI196" s="1" t="s">
        <v>610</v>
      </c>
      <c r="AJ196" s="1" t="s">
        <v>610</v>
      </c>
      <c r="AK196" s="1"/>
      <c r="AL196" s="1"/>
      <c r="AM196" s="1"/>
    </row>
    <row r="197" ht="15.75" customHeight="1">
      <c r="A197" s="196" t="s">
        <v>21409</v>
      </c>
      <c r="B197" s="196" t="s">
        <v>21410</v>
      </c>
      <c r="C197" s="196" t="str">
        <f>VLOOKUP(A197,'import Uşak'!A:P,3,0)</f>
        <v>DOĞRU</v>
      </c>
      <c r="D197" s="196" t="s">
        <v>1443</v>
      </c>
      <c r="E197" s="196">
        <f>VLOOKUP(A197,'import Uşak'!A:P,5,0)</f>
        <v>150</v>
      </c>
      <c r="F197" s="196">
        <f>VLOOKUP(A197,'import Uşak'!A:P,6,0)</f>
        <v>63</v>
      </c>
      <c r="G197" s="196">
        <f>VLOOKUP(A197,'import Uşak'!A:P,7,0)</f>
        <v>13</v>
      </c>
      <c r="H197" s="196">
        <f>VLOOKUP(A197,'import Uşak'!A:P,8,0)</f>
        <v>21</v>
      </c>
      <c r="I197" s="196">
        <f>VLOOKUP(A197,'import Uşak'!A:P,9,0)</f>
        <v>34</v>
      </c>
      <c r="J197" s="205">
        <f>VLOOKUP(A197,'import Uşak'!A:P,10,0)</f>
        <v>0.38</v>
      </c>
      <c r="K197" s="196" t="s">
        <v>21740</v>
      </c>
      <c r="L197" s="196">
        <v>5.551466401E9</v>
      </c>
      <c r="M197" s="196" t="s">
        <v>1350</v>
      </c>
      <c r="N197" s="196" t="s">
        <v>1667</v>
      </c>
      <c r="O197" s="196" t="s">
        <v>21412</v>
      </c>
      <c r="P197" s="230" t="str">
        <f>VLOOKUP(A197,'import Uşak'!A:P,16,0)</f>
        <v>Geleneksel</v>
      </c>
      <c r="Q197" s="1" t="b">
        <v>0</v>
      </c>
      <c r="R197" s="1" t="s">
        <v>38</v>
      </c>
      <c r="S197" s="1" t="s">
        <v>404</v>
      </c>
      <c r="T197" s="1" t="s">
        <v>20855</v>
      </c>
      <c r="V197" s="208">
        <v>44655.0</v>
      </c>
      <c r="W197" s="208">
        <v>44656.0</v>
      </c>
      <c r="X197" s="1"/>
      <c r="Y197" s="1" t="b">
        <v>1</v>
      </c>
      <c r="Z197" s="208"/>
      <c r="AA197" s="1" t="s">
        <v>1475</v>
      </c>
      <c r="AB197" s="208"/>
      <c r="AC197" s="1" t="s">
        <v>1353</v>
      </c>
      <c r="AD197" s="208">
        <v>44349.0</v>
      </c>
      <c r="AE197" s="1" t="s">
        <v>1353</v>
      </c>
      <c r="AF197" s="208">
        <v>44356.0</v>
      </c>
      <c r="AG197" s="1" t="s">
        <v>1353</v>
      </c>
      <c r="AH197" s="208">
        <v>44655.0</v>
      </c>
      <c r="AI197" s="1"/>
      <c r="AJ197" s="1"/>
      <c r="AK197" s="1" t="s">
        <v>128</v>
      </c>
      <c r="AL197" s="1" t="s">
        <v>13903</v>
      </c>
      <c r="AM197" s="1" t="s">
        <v>404</v>
      </c>
    </row>
    <row r="198" ht="15.75" customHeight="1">
      <c r="A198" s="196" t="s">
        <v>21250</v>
      </c>
      <c r="B198" s="196" t="s">
        <v>21251</v>
      </c>
      <c r="C198" s="196" t="str">
        <f>VLOOKUP(A198,'import Uşak'!A:P,3,0)</f>
        <v>DOĞRU</v>
      </c>
      <c r="D198" s="196" t="s">
        <v>1443</v>
      </c>
      <c r="E198" s="196">
        <f>VLOOKUP(A198,'import Uşak'!A:P,5,0)</f>
        <v>1353</v>
      </c>
      <c r="F198" s="196">
        <f>VLOOKUP(A198,'import Uşak'!A:P,6,0)</f>
        <v>182</v>
      </c>
      <c r="G198" s="196">
        <f>VLOOKUP(A198,'import Uşak'!A:P,7,0)</f>
        <v>0</v>
      </c>
      <c r="H198" s="196">
        <f>VLOOKUP(A198,'import Uşak'!A:P,8,0)</f>
        <v>75</v>
      </c>
      <c r="I198" s="196">
        <f>VLOOKUP(A198,'import Uşak'!A:P,9,0)</f>
        <v>75</v>
      </c>
      <c r="J198" s="205">
        <f>VLOOKUP(A198,'import Uşak'!A:P,10,0)</f>
        <v>0</v>
      </c>
      <c r="K198" s="196" t="s">
        <v>22050</v>
      </c>
      <c r="L198" s="196">
        <v>2.7621518E9</v>
      </c>
      <c r="M198" s="196" t="s">
        <v>1350</v>
      </c>
      <c r="N198" s="196" t="s">
        <v>21725</v>
      </c>
      <c r="O198" s="196" t="s">
        <v>21253</v>
      </c>
      <c r="P198" s="230" t="str">
        <f>VLOOKUP(A198,'import Uşak'!A:P,16,0)</f>
        <v>Geleneksel</v>
      </c>
      <c r="Q198" s="1" t="b">
        <v>0</v>
      </c>
      <c r="R198" s="1" t="s">
        <v>28</v>
      </c>
      <c r="S198" s="1" t="s">
        <v>149</v>
      </c>
      <c r="T198" s="1" t="s">
        <v>20855</v>
      </c>
      <c r="U198" s="1" t="s">
        <v>22463</v>
      </c>
      <c r="V198" s="208">
        <v>44571.0</v>
      </c>
      <c r="W198" s="208">
        <v>44572.0</v>
      </c>
      <c r="X198" s="1"/>
      <c r="Y198" s="1" t="b">
        <v>1</v>
      </c>
      <c r="Z198" s="208">
        <v>44571.0</v>
      </c>
      <c r="AA198" s="1" t="s">
        <v>1353</v>
      </c>
      <c r="AB198" s="208">
        <v>44572.0</v>
      </c>
      <c r="AC198" s="1"/>
      <c r="AD198" s="208"/>
      <c r="AE198" s="1"/>
      <c r="AF198" s="208"/>
      <c r="AG198" s="1"/>
      <c r="AH198" s="208"/>
      <c r="AI198" s="1" t="s">
        <v>149</v>
      </c>
      <c r="AJ198" s="1" t="s">
        <v>149</v>
      </c>
      <c r="AK198" s="1"/>
      <c r="AL198" s="1"/>
      <c r="AM198" s="1"/>
    </row>
    <row r="199" ht="15.75" customHeight="1">
      <c r="A199" s="211" t="s">
        <v>22225</v>
      </c>
      <c r="B199" s="211" t="s">
        <v>22226</v>
      </c>
      <c r="C199" s="196" t="str">
        <f>VLOOKUP(A199,'import Uşak'!A:P,3,0)</f>
        <v>DOĞRU</v>
      </c>
      <c r="D199" s="211" t="s">
        <v>1443</v>
      </c>
      <c r="E199" s="196" t="str">
        <f>VLOOKUP(A199,'import Uşak'!A:P,5,0)</f>
        <v/>
      </c>
      <c r="F199" s="196" t="str">
        <f>VLOOKUP(A199,'import Uşak'!A:P,6,0)</f>
        <v/>
      </c>
      <c r="G199" s="196">
        <f>VLOOKUP(A199,'import Uşak'!A:P,7,0)</f>
        <v>0</v>
      </c>
      <c r="H199" s="196">
        <f>VLOOKUP(A199,'import Uşak'!A:P,8,0)</f>
        <v>77</v>
      </c>
      <c r="I199" s="196">
        <f>VLOOKUP(A199,'import Uşak'!A:P,9,0)</f>
        <v>77</v>
      </c>
      <c r="J199" s="205">
        <f>VLOOKUP(A199,'import Uşak'!A:P,10,0)</f>
        <v>0</v>
      </c>
      <c r="K199" s="211" t="s">
        <v>22050</v>
      </c>
      <c r="L199" s="211">
        <v>2.7621518E9</v>
      </c>
      <c r="M199" s="211" t="s">
        <v>1350</v>
      </c>
      <c r="N199" s="211" t="s">
        <v>21711</v>
      </c>
      <c r="O199" s="211" t="s">
        <v>22227</v>
      </c>
      <c r="P199" s="230" t="str">
        <f>VLOOKUP(A199,'import Uşak'!A:P,16,0)</f>
        <v>Geleneksel</v>
      </c>
      <c r="Q199" s="1" t="b">
        <v>0</v>
      </c>
      <c r="R199" s="1" t="s">
        <v>29</v>
      </c>
      <c r="S199" s="1"/>
      <c r="T199" s="1"/>
      <c r="U199" s="1" t="s">
        <v>22464</v>
      </c>
      <c r="V199" s="208"/>
      <c r="W199" s="208"/>
      <c r="X199" s="1"/>
      <c r="Y199" s="1" t="s">
        <v>1353</v>
      </c>
      <c r="Z199" s="208">
        <v>44669.0</v>
      </c>
      <c r="AA199" s="1"/>
      <c r="AB199" s="208"/>
      <c r="AC199" s="1"/>
      <c r="AD199" s="208"/>
      <c r="AE199" s="1"/>
      <c r="AF199" s="208"/>
      <c r="AG199" s="1"/>
      <c r="AH199" s="208"/>
      <c r="AI199" s="1" t="s">
        <v>100</v>
      </c>
      <c r="AJ199" s="1"/>
      <c r="AK199" s="1"/>
      <c r="AL199" s="1"/>
      <c r="AM199" s="1"/>
    </row>
    <row r="200" ht="15.75" customHeight="1">
      <c r="A200" s="196" t="s">
        <v>21345</v>
      </c>
      <c r="B200" s="196" t="s">
        <v>21346</v>
      </c>
      <c r="C200" s="196" t="str">
        <f>VLOOKUP(A200,'import Uşak'!A:P,3,0)</f>
        <v>DOĞRU</v>
      </c>
      <c r="D200" s="196" t="s">
        <v>1443</v>
      </c>
      <c r="E200" s="196">
        <f>VLOOKUP(A200,'import Uşak'!A:P,5,0)</f>
        <v>180</v>
      </c>
      <c r="F200" s="196">
        <f>VLOOKUP(A200,'import Uşak'!A:P,6,0)</f>
        <v>60</v>
      </c>
      <c r="G200" s="196">
        <f>VLOOKUP(A200,'import Uşak'!A:P,7,0)</f>
        <v>0</v>
      </c>
      <c r="H200" s="196">
        <f>VLOOKUP(A200,'import Uşak'!A:P,8,0)</f>
        <v>30</v>
      </c>
      <c r="I200" s="196">
        <f>VLOOKUP(A200,'import Uşak'!A:P,9,0)</f>
        <v>30</v>
      </c>
      <c r="J200" s="205">
        <f>VLOOKUP(A200,'import Uşak'!A:P,10,0)</f>
        <v>0</v>
      </c>
      <c r="K200" s="196" t="s">
        <v>22092</v>
      </c>
      <c r="L200" s="196">
        <v>5.528390264E9</v>
      </c>
      <c r="M200" s="196" t="s">
        <v>1350</v>
      </c>
      <c r="N200" s="196" t="s">
        <v>11243</v>
      </c>
      <c r="O200" s="196" t="s">
        <v>21348</v>
      </c>
      <c r="P200" s="230" t="str">
        <f>VLOOKUP(A200,'import Uşak'!A:P,16,0)</f>
        <v>Geleneksel</v>
      </c>
      <c r="Q200" s="1" t="b">
        <v>1</v>
      </c>
      <c r="R200" s="1" t="s">
        <v>33</v>
      </c>
      <c r="S200" s="1" t="s">
        <v>404</v>
      </c>
      <c r="T200" s="207" t="s">
        <v>20855</v>
      </c>
      <c r="U200" s="1"/>
      <c r="V200" s="208">
        <v>44613.0</v>
      </c>
      <c r="W200" s="208">
        <v>44617.0</v>
      </c>
      <c r="X200" s="1"/>
      <c r="Y200" s="1" t="s">
        <v>1353</v>
      </c>
      <c r="Z200" s="208">
        <v>44613.0</v>
      </c>
      <c r="AA200" s="1"/>
      <c r="AB200" s="208"/>
      <c r="AC200" s="1"/>
      <c r="AD200" s="208"/>
      <c r="AE200" s="1"/>
      <c r="AF200" s="208"/>
      <c r="AG200" s="1"/>
      <c r="AH200" s="208"/>
      <c r="AI200" s="1" t="s">
        <v>404</v>
      </c>
      <c r="AJ200" s="1"/>
      <c r="AK200" s="1"/>
      <c r="AL200" s="1"/>
      <c r="AM200" s="1"/>
    </row>
    <row r="201" ht="15.75" customHeight="1">
      <c r="A201" s="196" t="s">
        <v>21175</v>
      </c>
      <c r="B201" s="196" t="s">
        <v>21176</v>
      </c>
      <c r="C201" s="196" t="str">
        <f>VLOOKUP(A201,'import Uşak'!A:P,3,0)</f>
        <v>DOĞRU</v>
      </c>
      <c r="D201" s="196" t="s">
        <v>1443</v>
      </c>
      <c r="E201" s="196">
        <f>VLOOKUP(A201,'import Uşak'!A:P,5,0)</f>
        <v>76</v>
      </c>
      <c r="F201" s="196" t="str">
        <f>VLOOKUP(A201,'import Uşak'!A:P,6,0)</f>
        <v/>
      </c>
      <c r="G201" s="196">
        <f>VLOOKUP(A201,'import Uşak'!A:P,7,0)</f>
        <v>10</v>
      </c>
      <c r="H201" s="196">
        <f>VLOOKUP(A201,'import Uşak'!A:P,8,0)</f>
        <v>0</v>
      </c>
      <c r="I201" s="196">
        <f>VLOOKUP(A201,'import Uşak'!A:P,9,0)</f>
        <v>10</v>
      </c>
      <c r="J201" s="205">
        <f>VLOOKUP(A201,'import Uşak'!A:P,10,0)</f>
        <v>1</v>
      </c>
      <c r="K201" s="196" t="s">
        <v>22296</v>
      </c>
      <c r="L201" s="196">
        <v>5.317234404E9</v>
      </c>
      <c r="M201" s="196" t="s">
        <v>1350</v>
      </c>
      <c r="N201" s="196" t="s">
        <v>1667</v>
      </c>
      <c r="O201" s="196" t="s">
        <v>21179</v>
      </c>
      <c r="P201" s="230" t="str">
        <f>VLOOKUP(A201,'import Uşak'!A:P,16,0)</f>
        <v>Geleneksel</v>
      </c>
      <c r="Q201" s="1" t="b">
        <v>0</v>
      </c>
      <c r="R201" s="1" t="s">
        <v>38</v>
      </c>
      <c r="S201" s="1" t="s">
        <v>273</v>
      </c>
      <c r="T201" s="1" t="s">
        <v>20855</v>
      </c>
      <c r="U201" s="1" t="s">
        <v>22465</v>
      </c>
      <c r="V201" s="208">
        <v>44534.0</v>
      </c>
      <c r="W201" s="208">
        <v>44537.0</v>
      </c>
      <c r="X201" s="1"/>
      <c r="Y201" s="1" t="b">
        <v>1</v>
      </c>
      <c r="Z201" s="208">
        <v>44529.0</v>
      </c>
      <c r="AA201" s="1" t="s">
        <v>1353</v>
      </c>
      <c r="AB201" s="208">
        <v>44537.0</v>
      </c>
      <c r="AC201" s="1"/>
      <c r="AD201" s="208"/>
      <c r="AE201" s="1"/>
      <c r="AF201" s="208"/>
      <c r="AG201" s="1"/>
      <c r="AH201" s="208"/>
      <c r="AI201" s="1" t="s">
        <v>404</v>
      </c>
      <c r="AJ201" s="1"/>
      <c r="AK201" s="1"/>
      <c r="AL201" s="1"/>
      <c r="AM201" s="1"/>
    </row>
    <row r="202" ht="15.75" customHeight="1">
      <c r="A202" s="196" t="s">
        <v>22140</v>
      </c>
      <c r="B202" s="196" t="s">
        <v>22141</v>
      </c>
      <c r="C202" s="196" t="str">
        <f>VLOOKUP(A202,'import Uşak'!A:P,3,0)</f>
        <v>DOĞRU</v>
      </c>
      <c r="D202" s="196" t="s">
        <v>1507</v>
      </c>
      <c r="E202" s="196">
        <f>VLOOKUP(A202,'import Uşak'!A:P,5,0)</f>
        <v>31</v>
      </c>
      <c r="F202" s="196">
        <f>VLOOKUP(A202,'import Uşak'!A:P,6,0)</f>
        <v>3</v>
      </c>
      <c r="G202" s="196">
        <f>VLOOKUP(A202,'import Uşak'!A:P,7,0)</f>
        <v>0</v>
      </c>
      <c r="H202" s="196">
        <f>VLOOKUP(A202,'import Uşak'!A:P,8,0)</f>
        <v>16</v>
      </c>
      <c r="I202" s="196">
        <f>VLOOKUP(A202,'import Uşak'!A:P,9,0)</f>
        <v>16</v>
      </c>
      <c r="J202" s="205">
        <f>VLOOKUP(A202,'import Uşak'!A:P,10,0)</f>
        <v>0</v>
      </c>
      <c r="K202" s="196" t="s">
        <v>22142</v>
      </c>
      <c r="L202" s="196">
        <v>5.317763876E9</v>
      </c>
      <c r="M202" s="196" t="s">
        <v>1350</v>
      </c>
      <c r="N202" s="196" t="s">
        <v>21890</v>
      </c>
      <c r="O202" s="196" t="s">
        <v>22143</v>
      </c>
      <c r="P202" s="230" t="str">
        <f>VLOOKUP(A202,'import Uşak'!A:P,16,0)</f>
        <v>Geleneksel</v>
      </c>
      <c r="Q202" s="1" t="b">
        <v>1</v>
      </c>
      <c r="R202" s="1"/>
      <c r="S202" s="1"/>
      <c r="T202" s="1"/>
      <c r="U202" s="1"/>
      <c r="V202" s="208"/>
      <c r="W202" s="208"/>
      <c r="X202" s="1"/>
      <c r="Y202" s="1" t="b">
        <v>1</v>
      </c>
      <c r="Z202" s="208">
        <v>44606.0</v>
      </c>
      <c r="AA202" s="1"/>
      <c r="AB202" s="208"/>
      <c r="AC202" s="1"/>
      <c r="AD202" s="208"/>
      <c r="AE202" s="1"/>
      <c r="AF202" s="208"/>
      <c r="AG202" s="1"/>
      <c r="AH202" s="208"/>
      <c r="AI202" s="1" t="s">
        <v>404</v>
      </c>
      <c r="AJ202" s="1"/>
      <c r="AK202" s="1"/>
      <c r="AL202" s="1"/>
      <c r="AM202" s="1"/>
    </row>
    <row r="203" ht="15.75" customHeight="1">
      <c r="A203" s="196" t="s">
        <v>21750</v>
      </c>
      <c r="B203" s="196" t="s">
        <v>21751</v>
      </c>
      <c r="C203" s="196" t="str">
        <f>VLOOKUP(A203,'import Uşak'!A:P,3,0)</f>
        <v>DOĞRU</v>
      </c>
      <c r="D203" s="196" t="s">
        <v>1378</v>
      </c>
      <c r="E203" s="196">
        <f>VLOOKUP(A203,'import Uşak'!A:P,5,0)</f>
        <v>1058</v>
      </c>
      <c r="F203" s="196">
        <f>VLOOKUP(A203,'import Uşak'!A:P,6,0)</f>
        <v>24</v>
      </c>
      <c r="G203" s="196">
        <f>VLOOKUP(A203,'import Uşak'!A:P,7,0)</f>
        <v>0</v>
      </c>
      <c r="H203" s="196">
        <f>VLOOKUP(A203,'import Uşak'!A:P,8,0)</f>
        <v>33</v>
      </c>
      <c r="I203" s="196">
        <f>VLOOKUP(A203,'import Uşak'!A:P,9,0)</f>
        <v>33</v>
      </c>
      <c r="J203" s="205">
        <f>VLOOKUP(A203,'import Uşak'!A:P,10,0)</f>
        <v>0</v>
      </c>
      <c r="K203" s="196" t="s">
        <v>21752</v>
      </c>
      <c r="L203" s="196">
        <v>2.76216002E9</v>
      </c>
      <c r="M203" s="196" t="s">
        <v>1350</v>
      </c>
      <c r="N203" s="196" t="s">
        <v>1667</v>
      </c>
      <c r="O203" s="196" t="s">
        <v>21753</v>
      </c>
      <c r="P203" s="230" t="str">
        <f>VLOOKUP(A203,'import Uşak'!A:P,16,0)</f>
        <v>Geleneksel</v>
      </c>
      <c r="Q203" s="1" t="b">
        <v>1</v>
      </c>
      <c r="R203" s="1"/>
      <c r="S203" s="1"/>
      <c r="T203" s="1"/>
      <c r="U203" s="1" t="s">
        <v>22466</v>
      </c>
      <c r="V203" s="208"/>
      <c r="W203" s="208"/>
      <c r="X203" s="1"/>
      <c r="Y203" s="1" t="b">
        <v>1</v>
      </c>
      <c r="Z203" s="208">
        <v>44534.0</v>
      </c>
      <c r="AA203" s="1" t="s">
        <v>1475</v>
      </c>
      <c r="AB203" s="208"/>
      <c r="AC203" s="1" t="s">
        <v>1353</v>
      </c>
      <c r="AD203" s="208">
        <v>44349.0</v>
      </c>
      <c r="AE203" s="1" t="s">
        <v>1506</v>
      </c>
      <c r="AF203" s="208">
        <v>44349.0</v>
      </c>
      <c r="AG203" s="1" t="s">
        <v>1353</v>
      </c>
      <c r="AH203" s="208">
        <v>44592.0</v>
      </c>
      <c r="AI203" s="1" t="s">
        <v>273</v>
      </c>
      <c r="AJ203" s="1"/>
      <c r="AK203" s="1" t="s">
        <v>128</v>
      </c>
      <c r="AL203" s="1" t="s">
        <v>128</v>
      </c>
      <c r="AM203" s="1" t="s">
        <v>167</v>
      </c>
    </row>
    <row r="204" ht="15.75" customHeight="1">
      <c r="A204" s="196" t="s">
        <v>21327</v>
      </c>
      <c r="B204" s="196" t="s">
        <v>21328</v>
      </c>
      <c r="C204" s="196" t="str">
        <f>VLOOKUP(A204,'import Uşak'!A:P,3,0)</f>
        <v>DOĞRU</v>
      </c>
      <c r="D204" s="196" t="s">
        <v>1507</v>
      </c>
      <c r="E204" s="196">
        <f>VLOOKUP(A204,'import Uşak'!A:P,5,0)</f>
        <v>143</v>
      </c>
      <c r="F204" s="196">
        <f>VLOOKUP(A204,'import Uşak'!A:P,6,0)</f>
        <v>31</v>
      </c>
      <c r="G204" s="196">
        <f>VLOOKUP(A204,'import Uşak'!A:P,7,0)</f>
        <v>20</v>
      </c>
      <c r="H204" s="196">
        <f>VLOOKUP(A204,'import Uşak'!A:P,8,0)</f>
        <v>4</v>
      </c>
      <c r="I204" s="196">
        <f>VLOOKUP(A204,'import Uşak'!A:P,9,0)</f>
        <v>24</v>
      </c>
      <c r="J204" s="205">
        <f>VLOOKUP(A204,'import Uşak'!A:P,10,0)</f>
        <v>0.83</v>
      </c>
      <c r="K204" s="196" t="s">
        <v>22213</v>
      </c>
      <c r="L204" s="196">
        <v>5.059466441E9</v>
      </c>
      <c r="M204" s="196" t="s">
        <v>1350</v>
      </c>
      <c r="N204" s="196" t="s">
        <v>21767</v>
      </c>
      <c r="O204" s="196" t="s">
        <v>21331</v>
      </c>
      <c r="P204" s="230" t="str">
        <f>VLOOKUP(A204,'import Uşak'!A:P,16,0)</f>
        <v>Geleneksel</v>
      </c>
      <c r="Q204" s="1" t="b">
        <v>0</v>
      </c>
      <c r="R204" s="1" t="s">
        <v>38</v>
      </c>
      <c r="S204" s="1" t="s">
        <v>404</v>
      </c>
      <c r="T204" s="207" t="s">
        <v>20855</v>
      </c>
      <c r="U204" s="1"/>
      <c r="V204" s="208">
        <v>44606.0</v>
      </c>
      <c r="W204" s="208">
        <v>44607.0</v>
      </c>
      <c r="X204" s="1"/>
      <c r="Y204" s="1" t="b">
        <v>1</v>
      </c>
      <c r="Z204" s="208">
        <v>44606.0</v>
      </c>
      <c r="AA204" s="1"/>
      <c r="AB204" s="208"/>
      <c r="AC204" s="1"/>
      <c r="AD204" s="208"/>
      <c r="AE204" s="1"/>
      <c r="AF204" s="208"/>
      <c r="AG204" s="1"/>
      <c r="AH204" s="208"/>
      <c r="AI204" s="1" t="s">
        <v>404</v>
      </c>
      <c r="AJ204" s="1"/>
      <c r="AK204" s="1"/>
      <c r="AL204" s="1"/>
      <c r="AM204" s="1"/>
    </row>
    <row r="205" ht="15.75" customHeight="1">
      <c r="A205" s="196" t="s">
        <v>21237</v>
      </c>
      <c r="B205" s="196" t="s">
        <v>21238</v>
      </c>
      <c r="C205" s="196" t="str">
        <f>VLOOKUP(A205,'import Uşak'!A:P,3,0)</f>
        <v>DOĞRU</v>
      </c>
      <c r="D205" s="196" t="s">
        <v>1385</v>
      </c>
      <c r="E205" s="196">
        <f>VLOOKUP(A205,'import Uşak'!A:P,5,0)</f>
        <v>559</v>
      </c>
      <c r="F205" s="196">
        <f>VLOOKUP(A205,'import Uşak'!A:P,6,0)</f>
        <v>53</v>
      </c>
      <c r="G205" s="196">
        <f>VLOOKUP(A205,'import Uşak'!A:P,7,0)</f>
        <v>0</v>
      </c>
      <c r="H205" s="196">
        <f>VLOOKUP(A205,'import Uşak'!A:P,8,0)</f>
        <v>28</v>
      </c>
      <c r="I205" s="196">
        <f>VLOOKUP(A205,'import Uşak'!A:P,9,0)</f>
        <v>28</v>
      </c>
      <c r="J205" s="205">
        <f>VLOOKUP(A205,'import Uşak'!A:P,10,0)</f>
        <v>0</v>
      </c>
      <c r="K205" s="196" t="s">
        <v>22148</v>
      </c>
      <c r="L205" s="196">
        <v>2.762235017E9</v>
      </c>
      <c r="M205" s="196" t="s">
        <v>1350</v>
      </c>
      <c r="N205" s="196" t="s">
        <v>21818</v>
      </c>
      <c r="O205" s="196" t="s">
        <v>21240</v>
      </c>
      <c r="P205" s="230" t="str">
        <f>VLOOKUP(A205,'import Uşak'!A:P,16,0)</f>
        <v>Geleneksel</v>
      </c>
      <c r="Q205" s="1" t="b">
        <v>0</v>
      </c>
      <c r="R205" s="1" t="s">
        <v>29</v>
      </c>
      <c r="S205" s="1" t="s">
        <v>167</v>
      </c>
      <c r="T205" s="207" t="s">
        <v>20855</v>
      </c>
      <c r="U205" s="1"/>
      <c r="V205" s="208">
        <v>44592.0</v>
      </c>
      <c r="W205" s="208">
        <v>44593.0</v>
      </c>
      <c r="X205" s="1"/>
      <c r="Y205" s="1" t="b">
        <v>0</v>
      </c>
      <c r="Z205" s="208">
        <v>44564.0</v>
      </c>
      <c r="AA205" s="1" t="s">
        <v>1353</v>
      </c>
      <c r="AB205" s="208">
        <v>44592.0</v>
      </c>
      <c r="AC205" s="1"/>
      <c r="AD205" s="208"/>
      <c r="AE205" s="1"/>
      <c r="AF205" s="208"/>
      <c r="AG205" s="1"/>
      <c r="AH205" s="208"/>
      <c r="AI205" s="1" t="s">
        <v>273</v>
      </c>
      <c r="AJ205" s="1" t="s">
        <v>167</v>
      </c>
      <c r="AK205" s="1"/>
      <c r="AL205" s="1"/>
      <c r="AM205" s="1"/>
    </row>
    <row r="206" ht="15.75" customHeight="1">
      <c r="A206" s="196" t="s">
        <v>21000</v>
      </c>
      <c r="B206" s="196" t="s">
        <v>21001</v>
      </c>
      <c r="C206" s="196" t="str">
        <f>VLOOKUP(A206,'import Uşak'!A:P,3,0)</f>
        <v>DOĞRU</v>
      </c>
      <c r="D206" s="196" t="s">
        <v>1493</v>
      </c>
      <c r="E206" s="196">
        <f>VLOOKUP(A206,'import Uşak'!A:P,5,0)</f>
        <v>150</v>
      </c>
      <c r="F206" s="196" t="str">
        <f>VLOOKUP(A206,'import Uşak'!A:P,6,0)</f>
        <v/>
      </c>
      <c r="G206" s="196">
        <f>VLOOKUP(A206,'import Uşak'!A:P,7,0)</f>
        <v>6</v>
      </c>
      <c r="H206" s="196">
        <f>VLOOKUP(A206,'import Uşak'!A:P,8,0)</f>
        <v>19</v>
      </c>
      <c r="I206" s="196">
        <f>VLOOKUP(A206,'import Uşak'!A:P,9,0)</f>
        <v>25</v>
      </c>
      <c r="J206" s="205">
        <f>VLOOKUP(A206,'import Uşak'!A:P,10,0)</f>
        <v>0.24</v>
      </c>
      <c r="K206" s="196" t="s">
        <v>21739</v>
      </c>
      <c r="L206" s="196">
        <v>2.762233535E9</v>
      </c>
      <c r="M206" s="196" t="s">
        <v>1350</v>
      </c>
      <c r="N206" s="196" t="s">
        <v>11243</v>
      </c>
      <c r="O206" s="196" t="s">
        <v>21003</v>
      </c>
      <c r="P206" s="230" t="str">
        <f>VLOOKUP(A206,'import Uşak'!A:P,16,0)</f>
        <v>Geleneksel</v>
      </c>
      <c r="Q206" s="1" t="b">
        <v>0</v>
      </c>
      <c r="R206" s="1" t="s">
        <v>39</v>
      </c>
      <c r="S206" s="1" t="s">
        <v>73</v>
      </c>
      <c r="T206" s="1" t="s">
        <v>20855</v>
      </c>
      <c r="U206" s="1" t="s">
        <v>22467</v>
      </c>
      <c r="V206" s="208">
        <v>44508.0</v>
      </c>
      <c r="W206" s="208">
        <v>44509.0</v>
      </c>
      <c r="X206" s="1"/>
      <c r="Y206" s="1" t="b">
        <v>1</v>
      </c>
      <c r="Z206" s="208"/>
      <c r="AA206" s="1" t="s">
        <v>1353</v>
      </c>
      <c r="AB206" s="208">
        <v>44349.0</v>
      </c>
      <c r="AC206" s="1" t="s">
        <v>1353</v>
      </c>
      <c r="AD206" s="208">
        <v>44508.0</v>
      </c>
      <c r="AE206" s="1"/>
      <c r="AF206" s="208"/>
      <c r="AG206" s="1"/>
      <c r="AH206" s="208"/>
      <c r="AI206" s="1"/>
      <c r="AJ206" s="1" t="s">
        <v>128</v>
      </c>
      <c r="AK206" s="1" t="s">
        <v>73</v>
      </c>
      <c r="AL206" s="1" t="s">
        <v>100</v>
      </c>
      <c r="AM206" s="1"/>
    </row>
    <row r="207" ht="15.75" customHeight="1">
      <c r="A207" s="196" t="s">
        <v>21762</v>
      </c>
      <c r="B207" s="196" t="s">
        <v>21763</v>
      </c>
      <c r="C207" s="196" t="str">
        <f>VLOOKUP(A207,'import Uşak'!A:P,3,0)</f>
        <v>DOĞRU</v>
      </c>
      <c r="D207" s="196" t="s">
        <v>1832</v>
      </c>
      <c r="E207" s="196">
        <f>VLOOKUP(A207,'import Uşak'!A:P,5,0)</f>
        <v>551</v>
      </c>
      <c r="F207" s="196">
        <f>VLOOKUP(A207,'import Uşak'!A:P,6,0)</f>
        <v>53</v>
      </c>
      <c r="G207" s="196">
        <f>VLOOKUP(A207,'import Uşak'!A:P,7,0)</f>
        <v>0</v>
      </c>
      <c r="H207" s="196">
        <f>VLOOKUP(A207,'import Uşak'!A:P,8,0)</f>
        <v>45</v>
      </c>
      <c r="I207" s="196">
        <f>VLOOKUP(A207,'import Uşak'!A:P,9,0)</f>
        <v>45</v>
      </c>
      <c r="J207" s="205">
        <f>VLOOKUP(A207,'import Uşak'!A:P,10,0)</f>
        <v>0</v>
      </c>
      <c r="K207" s="196" t="s">
        <v>22334</v>
      </c>
      <c r="L207" s="196">
        <v>5.422766464E9</v>
      </c>
      <c r="M207" s="196" t="s">
        <v>1350</v>
      </c>
      <c r="N207" s="196" t="s">
        <v>12338</v>
      </c>
      <c r="O207" s="196" t="s">
        <v>21730</v>
      </c>
      <c r="P207" s="230" t="str">
        <f>VLOOKUP(A207,'import Uşak'!A:P,16,0)</f>
        <v>Geleneksel</v>
      </c>
      <c r="Q207" s="1" t="b">
        <v>0</v>
      </c>
      <c r="R207" s="1" t="s">
        <v>30</v>
      </c>
      <c r="S207" s="1"/>
      <c r="T207" s="1"/>
      <c r="U207" s="1" t="s">
        <v>22468</v>
      </c>
      <c r="V207" s="208"/>
      <c r="W207" s="208"/>
      <c r="X207" s="1"/>
      <c r="Y207" s="1" t="b">
        <v>1</v>
      </c>
      <c r="Z207" s="208"/>
      <c r="AA207" s="1" t="s">
        <v>1475</v>
      </c>
      <c r="AB207" s="208"/>
      <c r="AC207" s="1" t="s">
        <v>1506</v>
      </c>
      <c r="AD207" s="208">
        <v>44461.0</v>
      </c>
      <c r="AE207" s="1"/>
      <c r="AF207" s="208"/>
      <c r="AG207" s="1"/>
      <c r="AH207" s="208"/>
      <c r="AI207" s="1"/>
      <c r="AJ207" s="1"/>
      <c r="AK207" s="1" t="s">
        <v>416</v>
      </c>
      <c r="AL207" s="1"/>
      <c r="AM207" s="1"/>
    </row>
    <row r="208" ht="15.75" customHeight="1">
      <c r="A208" s="196" t="s">
        <v>22108</v>
      </c>
      <c r="B208" s="196" t="s">
        <v>22109</v>
      </c>
      <c r="C208" s="196" t="str">
        <f>VLOOKUP(A208,'import Uşak'!A:P,3,0)</f>
        <v>DOĞRU</v>
      </c>
      <c r="D208" s="196" t="s">
        <v>1688</v>
      </c>
      <c r="E208" s="196" t="str">
        <f>VLOOKUP(A208,'import Uşak'!A:P,5,0)</f>
        <v/>
      </c>
      <c r="F208" s="196" t="str">
        <f>VLOOKUP(A208,'import Uşak'!A:P,6,0)</f>
        <v/>
      </c>
      <c r="G208" s="196">
        <f>VLOOKUP(A208,'import Uşak'!A:P,7,0)</f>
        <v>0</v>
      </c>
      <c r="H208" s="196">
        <f>VLOOKUP(A208,'import Uşak'!A:P,8,0)</f>
        <v>20</v>
      </c>
      <c r="I208" s="196">
        <f>VLOOKUP(A208,'import Uşak'!A:P,9,0)</f>
        <v>20</v>
      </c>
      <c r="J208" s="205">
        <f>VLOOKUP(A208,'import Uşak'!A:P,10,0)</f>
        <v>0</v>
      </c>
      <c r="K208" s="196" t="s">
        <v>22110</v>
      </c>
      <c r="L208" s="196">
        <v>5.358576785E9</v>
      </c>
      <c r="M208" s="196" t="s">
        <v>1350</v>
      </c>
      <c r="N208" s="196" t="s">
        <v>1667</v>
      </c>
      <c r="O208" s="196" t="s">
        <v>22111</v>
      </c>
      <c r="P208" s="230" t="str">
        <f>VLOOKUP(A208,'import Uşak'!A:P,16,0)</f>
        <v>Geleneksel</v>
      </c>
      <c r="Q208" s="1" t="b">
        <v>0</v>
      </c>
      <c r="R208" s="1" t="s">
        <v>31</v>
      </c>
      <c r="S208" s="1"/>
      <c r="T208" s="1"/>
      <c r="U208" s="1" t="s">
        <v>22469</v>
      </c>
      <c r="V208" s="208"/>
      <c r="W208" s="208"/>
      <c r="X208" s="1"/>
      <c r="Y208" s="1"/>
      <c r="Z208" s="208">
        <v>44634.0</v>
      </c>
      <c r="AA208" s="1"/>
      <c r="AB208" s="208"/>
      <c r="AC208" s="1"/>
      <c r="AD208" s="208"/>
      <c r="AE208" s="1"/>
      <c r="AF208" s="208"/>
      <c r="AG208" s="1"/>
      <c r="AH208" s="208"/>
      <c r="AI208" s="1" t="s">
        <v>167</v>
      </c>
      <c r="AJ208" s="1"/>
      <c r="AK208" s="1"/>
      <c r="AL208" s="1"/>
      <c r="AM208" s="1"/>
    </row>
    <row r="209" ht="15.75" customHeight="1">
      <c r="A209" s="196" t="s">
        <v>21874</v>
      </c>
      <c r="B209" s="196" t="s">
        <v>21875</v>
      </c>
      <c r="C209" s="196" t="str">
        <f>VLOOKUP(A209,'import Uşak'!A:P,3,0)</f>
        <v>DOĞRU</v>
      </c>
      <c r="D209" s="196" t="s">
        <v>1832</v>
      </c>
      <c r="E209" s="196">
        <f>VLOOKUP(A209,'import Uşak'!A:P,5,0)</f>
        <v>487</v>
      </c>
      <c r="F209" s="196">
        <f>VLOOKUP(A209,'import Uşak'!A:P,6,0)</f>
        <v>13</v>
      </c>
      <c r="G209" s="196">
        <f>VLOOKUP(A209,'import Uşak'!A:P,7,0)</f>
        <v>0</v>
      </c>
      <c r="H209" s="196">
        <f>VLOOKUP(A209,'import Uşak'!A:P,8,0)</f>
        <v>22</v>
      </c>
      <c r="I209" s="196">
        <f>VLOOKUP(A209,'import Uşak'!A:P,9,0)</f>
        <v>22</v>
      </c>
      <c r="J209" s="205">
        <f>VLOOKUP(A209,'import Uşak'!A:P,10,0)</f>
        <v>0</v>
      </c>
      <c r="K209" s="196" t="s">
        <v>21876</v>
      </c>
      <c r="L209" s="196">
        <v>5.447493609E9</v>
      </c>
      <c r="M209" s="196" t="s">
        <v>1350</v>
      </c>
      <c r="N209" s="196" t="s">
        <v>21725</v>
      </c>
      <c r="O209" s="196" t="s">
        <v>21877</v>
      </c>
      <c r="P209" s="230" t="str">
        <f>VLOOKUP(A209,'import Uşak'!A:P,16,0)</f>
        <v>Geleneksel</v>
      </c>
      <c r="Q209" s="1" t="b">
        <v>0</v>
      </c>
      <c r="R209" s="1" t="s">
        <v>29</v>
      </c>
      <c r="S209" s="1"/>
      <c r="T209" s="1"/>
      <c r="U209" s="1" t="s">
        <v>22470</v>
      </c>
      <c r="V209" s="208"/>
      <c r="W209" s="208"/>
      <c r="X209" s="1"/>
      <c r="Y209" s="1" t="b">
        <v>1</v>
      </c>
      <c r="Z209" s="208"/>
      <c r="AA209" s="1" t="s">
        <v>31</v>
      </c>
      <c r="AB209" s="208"/>
      <c r="AC209" s="1" t="s">
        <v>1475</v>
      </c>
      <c r="AD209" s="208">
        <v>44348.0</v>
      </c>
      <c r="AE209" s="1" t="s">
        <v>1475</v>
      </c>
      <c r="AF209" s="208">
        <v>44461.0</v>
      </c>
      <c r="AG209" s="1" t="s">
        <v>1353</v>
      </c>
      <c r="AH209" s="208">
        <v>44512.0</v>
      </c>
      <c r="AI209" s="1"/>
      <c r="AJ209" s="1" t="s">
        <v>416</v>
      </c>
      <c r="AK209" s="1" t="s">
        <v>1510</v>
      </c>
      <c r="AL209" s="1"/>
      <c r="AM209" s="1" t="s">
        <v>167</v>
      </c>
    </row>
    <row r="210" ht="15.75" customHeight="1">
      <c r="A210" s="196" t="s">
        <v>21167</v>
      </c>
      <c r="B210" s="196" t="s">
        <v>21168</v>
      </c>
      <c r="C210" s="196" t="str">
        <f>VLOOKUP(A210,'import Uşak'!A:P,3,0)</f>
        <v>DOĞRU</v>
      </c>
      <c r="D210" s="196" t="s">
        <v>1443</v>
      </c>
      <c r="E210" s="196">
        <f>VLOOKUP(A210,'import Uşak'!A:P,5,0)</f>
        <v>149</v>
      </c>
      <c r="F210" s="196" t="str">
        <f>VLOOKUP(A210,'import Uşak'!A:P,6,0)</f>
        <v/>
      </c>
      <c r="G210" s="196">
        <f>VLOOKUP(A210,'import Uşak'!A:P,7,0)</f>
        <v>3</v>
      </c>
      <c r="H210" s="196">
        <f>VLOOKUP(A210,'import Uşak'!A:P,8,0)</f>
        <v>13</v>
      </c>
      <c r="I210" s="196">
        <f>VLOOKUP(A210,'import Uşak'!A:P,9,0)</f>
        <v>16</v>
      </c>
      <c r="J210" s="205">
        <f>VLOOKUP(A210,'import Uşak'!A:P,10,0)</f>
        <v>0.19</v>
      </c>
      <c r="K210" s="196" t="s">
        <v>22126</v>
      </c>
      <c r="L210" s="196">
        <v>5.326930167E9</v>
      </c>
      <c r="M210" s="196" t="s">
        <v>1350</v>
      </c>
      <c r="N210" s="196" t="s">
        <v>21725</v>
      </c>
      <c r="O210" s="196" t="s">
        <v>21170</v>
      </c>
      <c r="P210" s="230" t="str">
        <f>VLOOKUP(A210,'import Uşak'!A:P,16,0)</f>
        <v>Geleneksel</v>
      </c>
      <c r="Q210" s="1" t="b">
        <v>0</v>
      </c>
      <c r="R210" s="1" t="s">
        <v>38</v>
      </c>
      <c r="S210" s="1" t="s">
        <v>404</v>
      </c>
      <c r="T210" s="1"/>
      <c r="U210" s="1" t="s">
        <v>7426</v>
      </c>
      <c r="V210" s="208">
        <v>44529.0</v>
      </c>
      <c r="W210" s="208">
        <v>44530.0</v>
      </c>
      <c r="X210" s="1"/>
      <c r="Y210" s="1" t="b">
        <v>1</v>
      </c>
      <c r="Z210" s="208">
        <v>44529.0</v>
      </c>
      <c r="AA210" s="1" t="s">
        <v>1353</v>
      </c>
      <c r="AB210" s="208">
        <v>44529.0</v>
      </c>
      <c r="AC210" s="1"/>
      <c r="AD210" s="208"/>
      <c r="AE210" s="1"/>
      <c r="AF210" s="208"/>
      <c r="AG210" s="1"/>
      <c r="AH210" s="208"/>
      <c r="AI210" s="1" t="s">
        <v>404</v>
      </c>
      <c r="AJ210" s="1" t="s">
        <v>404</v>
      </c>
      <c r="AK210" s="1"/>
      <c r="AL210" s="1"/>
      <c r="AM210" s="1"/>
    </row>
    <row r="211" ht="15.75" customHeight="1">
      <c r="A211" s="196" t="s">
        <v>21163</v>
      </c>
      <c r="B211" s="196" t="s">
        <v>21164</v>
      </c>
      <c r="C211" s="196" t="str">
        <f>VLOOKUP(A211,'import Uşak'!A:P,3,0)</f>
        <v>DOĞRU</v>
      </c>
      <c r="D211" s="196" t="s">
        <v>1493</v>
      </c>
      <c r="E211" s="196">
        <f>VLOOKUP(A211,'import Uşak'!A:P,5,0)</f>
        <v>453</v>
      </c>
      <c r="F211" s="196">
        <f>VLOOKUP(A211,'import Uşak'!A:P,6,0)</f>
        <v>14</v>
      </c>
      <c r="G211" s="196">
        <f>VLOOKUP(A211,'import Uşak'!A:P,7,0)</f>
        <v>3</v>
      </c>
      <c r="H211" s="196">
        <f>VLOOKUP(A211,'import Uşak'!A:P,8,0)</f>
        <v>7</v>
      </c>
      <c r="I211" s="196">
        <f>VLOOKUP(A211,'import Uşak'!A:P,9,0)</f>
        <v>10</v>
      </c>
      <c r="J211" s="205">
        <f>VLOOKUP(A211,'import Uşak'!A:P,10,0)</f>
        <v>0.3</v>
      </c>
      <c r="K211" s="196" t="s">
        <v>22249</v>
      </c>
      <c r="L211" s="196">
        <v>2.762232464E9</v>
      </c>
      <c r="M211" s="196" t="s">
        <v>1350</v>
      </c>
      <c r="N211" s="196" t="s">
        <v>21725</v>
      </c>
      <c r="O211" s="196" t="s">
        <v>21166</v>
      </c>
      <c r="P211" s="230" t="str">
        <f>VLOOKUP(A211,'import Uşak'!A:P,16,0)</f>
        <v>Geleneksel</v>
      </c>
      <c r="Q211" s="1" t="b">
        <v>0</v>
      </c>
      <c r="R211" s="1" t="s">
        <v>38</v>
      </c>
      <c r="S211" s="1" t="s">
        <v>404</v>
      </c>
      <c r="T211" s="1"/>
      <c r="U211" s="1"/>
      <c r="V211" s="208">
        <v>44529.0</v>
      </c>
      <c r="W211" s="208">
        <v>44530.0</v>
      </c>
      <c r="X211" s="1"/>
      <c r="Y211" s="1" t="b">
        <v>1</v>
      </c>
      <c r="Z211" s="208">
        <v>44529.0</v>
      </c>
      <c r="AA211" s="1"/>
      <c r="AB211" s="208"/>
      <c r="AC211" s="1"/>
      <c r="AD211" s="208"/>
      <c r="AE211" s="1"/>
      <c r="AF211" s="208"/>
      <c r="AG211" s="1"/>
      <c r="AH211" s="208"/>
      <c r="AI211" s="1" t="s">
        <v>404</v>
      </c>
      <c r="AJ211" s="1"/>
      <c r="AK211" s="1"/>
      <c r="AL211" s="1"/>
      <c r="AM211" s="1"/>
    </row>
    <row r="212" ht="15.75" customHeight="1">
      <c r="A212" s="196" t="s">
        <v>21368</v>
      </c>
      <c r="B212" s="196" t="s">
        <v>21369</v>
      </c>
      <c r="C212" s="196" t="str">
        <f>VLOOKUP(A212,'import Uşak'!A:P,3,0)</f>
        <v>DOĞRU</v>
      </c>
      <c r="D212" s="196" t="s">
        <v>1443</v>
      </c>
      <c r="E212" s="196">
        <f>VLOOKUP(A212,'import Uşak'!A:P,5,0)</f>
        <v>82</v>
      </c>
      <c r="F212" s="196">
        <f>VLOOKUP(A212,'import Uşak'!A:P,6,0)</f>
        <v>6</v>
      </c>
      <c r="G212" s="196">
        <f>VLOOKUP(A212,'import Uşak'!A:P,7,0)</f>
        <v>0</v>
      </c>
      <c r="H212" s="196">
        <f>VLOOKUP(A212,'import Uşak'!A:P,8,0)</f>
        <v>11</v>
      </c>
      <c r="I212" s="196">
        <f>VLOOKUP(A212,'import Uşak'!A:P,9,0)</f>
        <v>11</v>
      </c>
      <c r="J212" s="205">
        <f>VLOOKUP(A212,'import Uşak'!A:P,10,0)</f>
        <v>0</v>
      </c>
      <c r="K212" s="196" t="s">
        <v>22157</v>
      </c>
      <c r="L212" s="196">
        <v>5.432323197E9</v>
      </c>
      <c r="M212" s="196" t="s">
        <v>1350</v>
      </c>
      <c r="N212" s="196" t="s">
        <v>11243</v>
      </c>
      <c r="O212" s="196" t="s">
        <v>21371</v>
      </c>
      <c r="P212" s="230" t="str">
        <f>VLOOKUP(A212,'import Uşak'!A:P,16,0)</f>
        <v>Geleneksel</v>
      </c>
      <c r="Q212" s="1" t="b">
        <v>0</v>
      </c>
      <c r="R212" s="1" t="s">
        <v>38</v>
      </c>
      <c r="S212" s="1" t="s">
        <v>404</v>
      </c>
      <c r="T212" s="1" t="s">
        <v>20855</v>
      </c>
      <c r="U212" s="363"/>
      <c r="V212" s="692">
        <v>44620.0</v>
      </c>
      <c r="W212" s="693">
        <v>44621.0</v>
      </c>
      <c r="X212" s="1"/>
      <c r="Y212" s="1"/>
      <c r="Z212" s="208">
        <v>44621.0</v>
      </c>
      <c r="AA212" s="1"/>
      <c r="AB212" s="208"/>
      <c r="AC212" s="1"/>
      <c r="AD212" s="208"/>
      <c r="AE212" s="1"/>
      <c r="AF212" s="208"/>
      <c r="AG212" s="1"/>
      <c r="AH212" s="208"/>
      <c r="AI212" s="1" t="s">
        <v>404</v>
      </c>
      <c r="AJ212" s="1"/>
      <c r="AK212" s="1"/>
      <c r="AL212" s="1"/>
      <c r="AM212" s="1"/>
    </row>
    <row r="213" ht="15.75" customHeight="1">
      <c r="A213" s="196" t="s">
        <v>21887</v>
      </c>
      <c r="B213" s="196" t="s">
        <v>21888</v>
      </c>
      <c r="C213" s="196" t="str">
        <f>VLOOKUP(A213,'import Uşak'!A:P,3,0)</f>
        <v>DOĞRU</v>
      </c>
      <c r="D213" s="196" t="s">
        <v>1370</v>
      </c>
      <c r="E213" s="196">
        <f>VLOOKUP(A213,'import Uşak'!A:P,5,0)</f>
        <v>4573</v>
      </c>
      <c r="F213" s="196">
        <f>VLOOKUP(A213,'import Uşak'!A:P,6,0)</f>
        <v>49</v>
      </c>
      <c r="G213" s="196">
        <f>VLOOKUP(A213,'import Uşak'!A:P,7,0)</f>
        <v>0</v>
      </c>
      <c r="H213" s="196">
        <f>VLOOKUP(A213,'import Uşak'!A:P,8,0)</f>
        <v>20</v>
      </c>
      <c r="I213" s="196">
        <f>VLOOKUP(A213,'import Uşak'!A:P,9,0)</f>
        <v>20</v>
      </c>
      <c r="J213" s="205">
        <f>VLOOKUP(A213,'import Uşak'!A:P,10,0)</f>
        <v>0</v>
      </c>
      <c r="K213" s="196" t="s">
        <v>21889</v>
      </c>
      <c r="L213" s="196">
        <v>5.379776333E9</v>
      </c>
      <c r="M213" s="196" t="s">
        <v>1350</v>
      </c>
      <c r="N213" s="196" t="s">
        <v>21902</v>
      </c>
      <c r="O213" s="196" t="s">
        <v>21891</v>
      </c>
      <c r="P213" s="230" t="str">
        <f>VLOOKUP(A213,'import Uşak'!A:P,16,0)</f>
        <v>Geleneksel</v>
      </c>
      <c r="Q213" s="1" t="b">
        <v>0</v>
      </c>
      <c r="R213" s="1" t="s">
        <v>29</v>
      </c>
      <c r="S213" s="1"/>
      <c r="T213" s="1"/>
      <c r="U213" s="1" t="s">
        <v>22471</v>
      </c>
      <c r="V213" s="208"/>
      <c r="W213" s="208"/>
      <c r="X213" s="1"/>
      <c r="Y213" s="1" t="b">
        <v>1</v>
      </c>
      <c r="Z213" s="208"/>
      <c r="AA213" s="1" t="s">
        <v>1506</v>
      </c>
      <c r="AB213" s="208">
        <v>44461.0</v>
      </c>
      <c r="AC213" s="1" t="s">
        <v>1353</v>
      </c>
      <c r="AD213" s="208">
        <v>44512.0</v>
      </c>
      <c r="AE213" s="1"/>
      <c r="AF213" s="208"/>
      <c r="AG213" s="1"/>
      <c r="AH213" s="208"/>
      <c r="AI213" s="1"/>
      <c r="AJ213" s="1" t="s">
        <v>416</v>
      </c>
      <c r="AK213" s="1" t="s">
        <v>167</v>
      </c>
      <c r="AL213" s="1"/>
      <c r="AM213" s="1"/>
    </row>
    <row r="214" ht="15.75" customHeight="1">
      <c r="A214" s="196" t="s">
        <v>22252</v>
      </c>
      <c r="B214" s="196" t="s">
        <v>22253</v>
      </c>
      <c r="C214" s="196" t="str">
        <f>VLOOKUP(A214,'import Uşak'!A:P,3,0)</f>
        <v>DOĞRU</v>
      </c>
      <c r="D214" s="196" t="s">
        <v>1385</v>
      </c>
      <c r="E214" s="196">
        <f>VLOOKUP(A214,'import Uşak'!A:P,5,0)</f>
        <v>34</v>
      </c>
      <c r="F214" s="196">
        <f>VLOOKUP(A214,'import Uşak'!A:P,6,0)</f>
        <v>8</v>
      </c>
      <c r="G214" s="196">
        <f>VLOOKUP(A214,'import Uşak'!A:P,7,0)</f>
        <v>0</v>
      </c>
      <c r="H214" s="196">
        <f>VLOOKUP(A214,'import Uşak'!A:P,8,0)</f>
        <v>11</v>
      </c>
      <c r="I214" s="196">
        <f>VLOOKUP(A214,'import Uşak'!A:P,9,0)</f>
        <v>11</v>
      </c>
      <c r="J214" s="205">
        <f>VLOOKUP(A214,'import Uşak'!A:P,10,0)</f>
        <v>0</v>
      </c>
      <c r="K214" s="196" t="s">
        <v>22254</v>
      </c>
      <c r="L214" s="196">
        <v>2.762248068E9</v>
      </c>
      <c r="M214" s="196" t="s">
        <v>1350</v>
      </c>
      <c r="N214" s="196" t="s">
        <v>1592</v>
      </c>
      <c r="O214" s="196" t="s">
        <v>22255</v>
      </c>
      <c r="P214" s="230" t="str">
        <f>VLOOKUP(A214,'import Uşak'!A:P,16,0)</f>
        <v>Geleneksel</v>
      </c>
      <c r="Q214" s="1" t="b">
        <v>0</v>
      </c>
      <c r="R214" s="1" t="s">
        <v>43</v>
      </c>
      <c r="S214" s="1"/>
      <c r="T214" s="1"/>
      <c r="U214" s="1" t="s">
        <v>22472</v>
      </c>
      <c r="V214" s="208"/>
      <c r="W214" s="208"/>
      <c r="X214" s="1"/>
      <c r="Y214" s="1" t="s">
        <v>1353</v>
      </c>
      <c r="Z214" s="208">
        <v>44634.0</v>
      </c>
      <c r="AA214" s="1"/>
      <c r="AB214" s="208"/>
      <c r="AC214" s="1"/>
      <c r="AD214" s="208"/>
      <c r="AE214" s="1"/>
      <c r="AF214" s="208"/>
      <c r="AG214" s="1"/>
      <c r="AH214" s="208"/>
      <c r="AI214" s="1" t="s">
        <v>167</v>
      </c>
      <c r="AJ214" s="1"/>
      <c r="AK214" s="1"/>
      <c r="AL214" s="1"/>
      <c r="AM214" s="1"/>
    </row>
    <row r="215" ht="15.75" customHeight="1">
      <c r="A215" s="196" t="s">
        <v>21292</v>
      </c>
      <c r="B215" s="196" t="s">
        <v>21293</v>
      </c>
      <c r="C215" s="196" t="str">
        <f>VLOOKUP(A215,'import Uşak'!A:P,3,0)</f>
        <v>DOĞRU</v>
      </c>
      <c r="D215" s="196" t="s">
        <v>1370</v>
      </c>
      <c r="E215" s="196">
        <f>VLOOKUP(A215,'import Uşak'!A:P,5,0)</f>
        <v>30</v>
      </c>
      <c r="F215" s="196" t="str">
        <f>VLOOKUP(A215,'import Uşak'!A:P,6,0)</f>
        <v/>
      </c>
      <c r="G215" s="196">
        <f>VLOOKUP(A215,'import Uşak'!A:P,7,0)</f>
        <v>10</v>
      </c>
      <c r="H215" s="196">
        <f>VLOOKUP(A215,'import Uşak'!A:P,8,0)</f>
        <v>3</v>
      </c>
      <c r="I215" s="196">
        <f>VLOOKUP(A215,'import Uşak'!A:P,9,0)</f>
        <v>13</v>
      </c>
      <c r="J215" s="205">
        <f>VLOOKUP(A215,'import Uşak'!A:P,10,0)</f>
        <v>0.77</v>
      </c>
      <c r="K215" s="196" t="s">
        <v>22083</v>
      </c>
      <c r="L215" s="196">
        <v>5.44245511E9</v>
      </c>
      <c r="M215" s="196" t="s">
        <v>1350</v>
      </c>
      <c r="N215" s="196" t="s">
        <v>21779</v>
      </c>
      <c r="O215" s="196" t="s">
        <v>21296</v>
      </c>
      <c r="P215" s="230" t="str">
        <f>VLOOKUP(A215,'import Uşak'!A:P,16,0)</f>
        <v>Geleneksel</v>
      </c>
      <c r="Q215" s="1" t="b">
        <v>0</v>
      </c>
      <c r="R215" s="1" t="s">
        <v>38</v>
      </c>
      <c r="S215" s="1" t="s">
        <v>100</v>
      </c>
      <c r="T215" s="1" t="s">
        <v>20855</v>
      </c>
      <c r="U215" s="1">
        <v>5.446990279E9</v>
      </c>
      <c r="V215" s="208">
        <v>44585.0</v>
      </c>
      <c r="W215" s="208">
        <v>44586.0</v>
      </c>
      <c r="X215" s="1"/>
      <c r="Y215" s="1" t="b">
        <v>1</v>
      </c>
      <c r="Z215" s="208">
        <v>44585.0</v>
      </c>
      <c r="AA215" s="1"/>
      <c r="AB215" s="208"/>
      <c r="AC215" s="1"/>
      <c r="AD215" s="208"/>
      <c r="AE215" s="1"/>
      <c r="AF215" s="208"/>
      <c r="AG215" s="1"/>
      <c r="AH215" s="208"/>
      <c r="AI215" s="1" t="s">
        <v>100</v>
      </c>
      <c r="AJ215" s="1"/>
      <c r="AK215" s="1"/>
      <c r="AL215" s="1"/>
      <c r="AM215" s="1"/>
    </row>
    <row r="216" ht="15.75" customHeight="1">
      <c r="A216" s="196" t="s">
        <v>22196</v>
      </c>
      <c r="B216" s="196" t="s">
        <v>22197</v>
      </c>
      <c r="C216" s="196" t="str">
        <f>VLOOKUP(A216,'import Uşak'!A:P,3,0)</f>
        <v>DOĞRU</v>
      </c>
      <c r="D216" s="196" t="s">
        <v>1443</v>
      </c>
      <c r="E216" s="196">
        <f>VLOOKUP(A216,'import Uşak'!A:P,5,0)</f>
        <v>46</v>
      </c>
      <c r="F216" s="196">
        <f>VLOOKUP(A216,'import Uşak'!A:P,6,0)</f>
        <v>12</v>
      </c>
      <c r="G216" s="196">
        <f>VLOOKUP(A216,'import Uşak'!A:P,7,0)</f>
        <v>0</v>
      </c>
      <c r="H216" s="196">
        <f>VLOOKUP(A216,'import Uşak'!A:P,8,0)</f>
        <v>27</v>
      </c>
      <c r="I216" s="196">
        <f>VLOOKUP(A216,'import Uşak'!A:P,9,0)</f>
        <v>27</v>
      </c>
      <c r="J216" s="205">
        <f>VLOOKUP(A216,'import Uşak'!A:P,10,0)</f>
        <v>0</v>
      </c>
      <c r="K216" s="196" t="s">
        <v>22198</v>
      </c>
      <c r="L216" s="196">
        <v>2.763156565E9</v>
      </c>
      <c r="M216" s="196" t="s">
        <v>21995</v>
      </c>
      <c r="N216" s="196" t="s">
        <v>2128</v>
      </c>
      <c r="O216" s="196" t="s">
        <v>22199</v>
      </c>
      <c r="P216" s="230" t="str">
        <f>VLOOKUP(A216,'import Uşak'!A:P,16,0)</f>
        <v>Geleneksel</v>
      </c>
      <c r="Q216" s="1" t="b">
        <v>0</v>
      </c>
      <c r="R216" s="1"/>
      <c r="S216" s="1"/>
      <c r="T216" s="1"/>
      <c r="U216" s="1"/>
      <c r="V216" s="208"/>
      <c r="W216" s="208"/>
      <c r="X216" s="1"/>
      <c r="Y216" s="1" t="b">
        <v>0</v>
      </c>
      <c r="Z216" s="208"/>
      <c r="AA216" s="1"/>
      <c r="AB216" s="208"/>
      <c r="AC216" s="1"/>
      <c r="AD216" s="208"/>
      <c r="AE216" s="1"/>
      <c r="AF216" s="208"/>
      <c r="AG216" s="1"/>
      <c r="AH216" s="208"/>
      <c r="AI216" s="1"/>
      <c r="AJ216" s="1"/>
      <c r="AK216" s="1"/>
      <c r="AL216" s="1"/>
      <c r="AM216" s="1"/>
    </row>
    <row r="217" ht="15.75" customHeight="1">
      <c r="A217" s="196" t="s">
        <v>21185</v>
      </c>
      <c r="B217" s="196" t="s">
        <v>21186</v>
      </c>
      <c r="C217" s="196" t="str">
        <f>VLOOKUP(A217,'import Uşak'!A:P,3,0)</f>
        <v>DOĞRU</v>
      </c>
      <c r="D217" s="196" t="s">
        <v>1356</v>
      </c>
      <c r="E217" s="196">
        <f>VLOOKUP(A217,'import Uşak'!A:P,5,0)</f>
        <v>2043</v>
      </c>
      <c r="F217" s="196">
        <f>VLOOKUP(A217,'import Uşak'!A:P,6,0)</f>
        <v>94</v>
      </c>
      <c r="G217" s="196">
        <f>VLOOKUP(A217,'import Uşak'!A:P,7,0)</f>
        <v>12</v>
      </c>
      <c r="H217" s="196">
        <f>VLOOKUP(A217,'import Uşak'!A:P,8,0)</f>
        <v>17</v>
      </c>
      <c r="I217" s="196">
        <f>VLOOKUP(A217,'import Uşak'!A:P,9,0)</f>
        <v>29</v>
      </c>
      <c r="J217" s="205">
        <f>VLOOKUP(A217,'import Uşak'!A:P,10,0)</f>
        <v>0.41</v>
      </c>
      <c r="K217" s="196" t="s">
        <v>22169</v>
      </c>
      <c r="L217" s="196">
        <v>5.441641164E9</v>
      </c>
      <c r="M217" s="196" t="s">
        <v>1350</v>
      </c>
      <c r="N217" s="196" t="s">
        <v>11243</v>
      </c>
      <c r="O217" s="196" t="s">
        <v>21188</v>
      </c>
      <c r="P217" s="230" t="str">
        <f>VLOOKUP(A217,'import Uşak'!A:P,16,0)</f>
        <v>Geleneksel</v>
      </c>
      <c r="Q217" s="1" t="b">
        <v>0</v>
      </c>
      <c r="R217" s="1" t="s">
        <v>38</v>
      </c>
      <c r="S217" s="1" t="s">
        <v>167</v>
      </c>
      <c r="T217" s="207" t="s">
        <v>20855</v>
      </c>
      <c r="U217" s="1" t="s">
        <v>22473</v>
      </c>
      <c r="V217" s="208">
        <v>44599.0</v>
      </c>
      <c r="W217" s="208">
        <v>44600.0</v>
      </c>
      <c r="X217" s="1"/>
      <c r="Y217" s="1" t="b">
        <v>1</v>
      </c>
      <c r="Z217" s="208">
        <v>44541.0</v>
      </c>
      <c r="AA217" s="1" t="s">
        <v>43</v>
      </c>
      <c r="AB217" s="208">
        <v>44585.0</v>
      </c>
      <c r="AC217" s="1" t="s">
        <v>1353</v>
      </c>
      <c r="AD217" s="208">
        <v>44599.0</v>
      </c>
      <c r="AE217" s="1"/>
      <c r="AF217" s="208"/>
      <c r="AG217" s="1"/>
      <c r="AH217" s="208"/>
      <c r="AI217" s="1" t="s">
        <v>167</v>
      </c>
      <c r="AJ217" s="1" t="s">
        <v>100</v>
      </c>
      <c r="AK217" s="1" t="s">
        <v>167</v>
      </c>
      <c r="AL217" s="1"/>
      <c r="AM217" s="1"/>
    </row>
    <row r="218" ht="15.75" customHeight="1">
      <c r="A218" s="196" t="s">
        <v>21808</v>
      </c>
      <c r="B218" s="196" t="s">
        <v>21809</v>
      </c>
      <c r="C218" s="196" t="str">
        <f>VLOOKUP(A218,'import Uşak'!A:P,3,0)</f>
        <v>DOĞRU</v>
      </c>
      <c r="D218" s="196" t="s">
        <v>1364</v>
      </c>
      <c r="E218" s="196">
        <f>VLOOKUP(A218,'import Uşak'!A:P,5,0)</f>
        <v>1541</v>
      </c>
      <c r="F218" s="196">
        <f>VLOOKUP(A218,'import Uşak'!A:P,6,0)</f>
        <v>48</v>
      </c>
      <c r="G218" s="196">
        <f>VLOOKUP(A218,'import Uşak'!A:P,7,0)</f>
        <v>12</v>
      </c>
      <c r="H218" s="196">
        <f>VLOOKUP(A218,'import Uşak'!A:P,8,0)</f>
        <v>11</v>
      </c>
      <c r="I218" s="196">
        <f>VLOOKUP(A218,'import Uşak'!A:P,9,0)</f>
        <v>23</v>
      </c>
      <c r="J218" s="205">
        <f>VLOOKUP(A218,'import Uşak'!A:P,10,0)</f>
        <v>0.52</v>
      </c>
      <c r="K218" s="196" t="s">
        <v>21810</v>
      </c>
      <c r="L218" s="196">
        <v>5.466184148E9</v>
      </c>
      <c r="M218" s="196" t="s">
        <v>1350</v>
      </c>
      <c r="N218" s="196" t="s">
        <v>21725</v>
      </c>
      <c r="O218" s="196" t="s">
        <v>21811</v>
      </c>
      <c r="P218" s="230" t="str">
        <f>VLOOKUP(A218,'import Uşak'!A:P,16,0)</f>
        <v>Geleneksel</v>
      </c>
      <c r="Q218" s="1" t="b">
        <v>0</v>
      </c>
      <c r="R218" s="1" t="s">
        <v>32</v>
      </c>
      <c r="S218" s="1"/>
      <c r="T218" s="1"/>
      <c r="U218" s="1" t="s">
        <v>22474</v>
      </c>
      <c r="V218" s="208"/>
      <c r="W218" s="208"/>
      <c r="X218" s="1"/>
      <c r="Y218" s="1" t="b">
        <v>1</v>
      </c>
      <c r="Z218" s="208"/>
      <c r="AA218" s="1"/>
      <c r="AB218" s="208"/>
      <c r="AC218" s="1"/>
      <c r="AD218" s="208"/>
      <c r="AE218" s="1"/>
      <c r="AF218" s="208"/>
      <c r="AG218" s="1"/>
      <c r="AH218" s="208"/>
      <c r="AI218" s="1"/>
      <c r="AJ218" s="1"/>
      <c r="AK218" s="1"/>
      <c r="AL218" s="1"/>
      <c r="AM218" s="1"/>
    </row>
    <row r="219" ht="15.75" customHeight="1">
      <c r="A219" s="196" t="s">
        <v>21195</v>
      </c>
      <c r="B219" s="196" t="s">
        <v>21196</v>
      </c>
      <c r="C219" s="196" t="str">
        <f>VLOOKUP(A219,'import Uşak'!A:P,3,0)</f>
        <v>DOĞRU</v>
      </c>
      <c r="D219" s="196" t="s">
        <v>1364</v>
      </c>
      <c r="E219" s="196">
        <f>VLOOKUP(A219,'import Uşak'!A:P,5,0)</f>
        <v>169</v>
      </c>
      <c r="F219" s="196">
        <f>VLOOKUP(A219,'import Uşak'!A:P,6,0)</f>
        <v>14</v>
      </c>
      <c r="G219" s="196">
        <f>VLOOKUP(A219,'import Uşak'!A:P,7,0)</f>
        <v>8</v>
      </c>
      <c r="H219" s="196">
        <f>VLOOKUP(A219,'import Uşak'!A:P,8,0)</f>
        <v>13</v>
      </c>
      <c r="I219" s="196">
        <f>VLOOKUP(A219,'import Uşak'!A:P,9,0)</f>
        <v>21</v>
      </c>
      <c r="J219" s="205">
        <f>VLOOKUP(A219,'import Uşak'!A:P,10,0)</f>
        <v>0.38</v>
      </c>
      <c r="K219" s="196" t="s">
        <v>22019</v>
      </c>
      <c r="L219" s="196">
        <v>5.321006094E9</v>
      </c>
      <c r="M219" s="196" t="s">
        <v>1350</v>
      </c>
      <c r="N219" s="196" t="s">
        <v>21818</v>
      </c>
      <c r="O219" s="196" t="s">
        <v>21199</v>
      </c>
      <c r="P219" s="230" t="str">
        <f>VLOOKUP(A219,'import Uşak'!A:P,16,0)</f>
        <v>Geleneksel</v>
      </c>
      <c r="Q219" s="1" t="b">
        <v>0</v>
      </c>
      <c r="R219" s="1" t="s">
        <v>38</v>
      </c>
      <c r="S219" s="1" t="s">
        <v>167</v>
      </c>
      <c r="T219" s="1" t="s">
        <v>20855</v>
      </c>
      <c r="U219" s="1" t="s">
        <v>0</v>
      </c>
      <c r="V219" s="208">
        <v>44541.0</v>
      </c>
      <c r="W219" s="208">
        <v>44544.0</v>
      </c>
      <c r="X219" s="1"/>
      <c r="Y219" s="1" t="b">
        <v>1</v>
      </c>
      <c r="Z219" s="208">
        <v>44520.0</v>
      </c>
      <c r="AA219" s="1" t="s">
        <v>1353</v>
      </c>
      <c r="AB219" s="208">
        <v>44541.0</v>
      </c>
      <c r="AC219" s="1"/>
      <c r="AD219" s="208"/>
      <c r="AE219" s="1"/>
      <c r="AF219" s="208"/>
      <c r="AG219" s="1"/>
      <c r="AH219" s="208"/>
      <c r="AI219" s="1" t="s">
        <v>106</v>
      </c>
      <c r="AJ219" s="1" t="s">
        <v>167</v>
      </c>
      <c r="AK219" s="1"/>
      <c r="AL219" s="1"/>
      <c r="AM219" s="1"/>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219">
    <sortState ref="A1:AM219">
      <sortCondition descending="1" ref="C1:C219"/>
      <sortCondition ref="B1:B219"/>
    </sortState>
  </autoFilter>
  <customSheetViews>
    <customSheetView guid="{908ABFD1-B0B9-4935-B110-881C96CB5801}" filter="1" showAutoFilter="1">
      <autoFilter ref="$A$1:$AM$181">
        <filterColumn colId="9">
          <filters>
            <filter val="59%"/>
            <filter val="43%"/>
            <filter val="63%"/>
            <filter val="95%"/>
            <filter val="71%"/>
            <filter val="68%"/>
            <filter val="56%"/>
            <filter val="20%"/>
            <filter val="40%"/>
            <filter val="2%"/>
            <filter val="37%"/>
            <filter val="57%"/>
            <filter val="21%"/>
            <filter val="73%"/>
            <filter val="61%"/>
            <filter val="7%"/>
            <filter val="58%"/>
            <filter val="22%"/>
            <filter val="54%"/>
            <filter val="42%"/>
            <filter val="8%"/>
            <filter val="0%"/>
            <filter val="19%"/>
          </filters>
        </filterColumn>
        <filterColumn colId="17">
          <filters>
            <filter val="Sistemden Çıkmak İstiyor"/>
            <filter val="Franchise"/>
            <filter val="Randevu Alındı"/>
            <filter val="Başka Şubeden Çekilecek"/>
            <filter val="Yılbaşından Sonra Aranacak"/>
          </filters>
        </filterColumn>
        <sortState ref="A1:AM181">
          <sortCondition ref="W1:W181"/>
          <sortCondition ref="R1:R181"/>
        </sortState>
      </autoFilter>
      <extLst>
        <ext uri="GoogleSheetsCustomDataVersion1">
          <go:sheetsCustomData xmlns:go="http://customooxmlschemas.google.com/" filterViewId="1485960022"/>
        </ext>
      </extLst>
    </customSheetView>
    <customSheetView guid="{4E283709-B3AB-4124-9678-6D80AE9D1B43}" filter="1" showAutoFilter="1">
      <autoFilter ref="$A$1:$AM$126">
        <filterColumn colId="9">
          <filters>
            <filter val="15%"/>
            <filter val="100%"/>
            <filter val="57%"/>
            <filter val="13%"/>
            <filter val="77%"/>
            <filter val="43%"/>
            <filter val="63%"/>
            <filter val="61%"/>
            <filter val="83%"/>
            <filter val="7%"/>
            <filter val="16%"/>
            <filter val="38%"/>
            <filter val="58%"/>
            <filter val="68%"/>
            <filter val="56%"/>
            <filter val="44%"/>
            <filter val="32%"/>
            <filter val="40%"/>
            <filter val="70%"/>
            <filter val="8%"/>
            <filter val="6%"/>
            <filter val="0%"/>
            <filter val="19%"/>
          </filters>
        </filterColumn>
        <filterColumn colId="17">
          <filters>
            <filter val="Sistemden Çıkmak İstiyor"/>
            <filter val="BlackList"/>
            <filter val="Randevu Alındı"/>
            <filter val="Yılbaşından Sonra Aranacak"/>
          </filters>
        </filterColumn>
        <sortState ref="A1:AM126">
          <sortCondition ref="W1:W126"/>
        </sortState>
      </autoFilter>
      <extLst>
        <ext uri="GoogleSheetsCustomDataVersion1">
          <go:sheetsCustomData xmlns:go="http://customooxmlschemas.google.com/" filterViewId="1819063105"/>
        </ext>
      </extLst>
    </customSheetView>
    <customSheetView guid="{8EBDBF6B-6BD9-4AD8-9E7F-462AD8DEC5DA}" filter="1" showAutoFilter="1">
      <autoFilter ref="$A$1:$AM$181">
        <filterColumn colId="9">
          <filters>
            <filter val="59%"/>
            <filter val="43%"/>
            <filter val="63%"/>
            <filter val="95%"/>
            <filter val="71%"/>
            <filter val="68%"/>
            <filter val="56%"/>
            <filter val="20%"/>
            <filter val="40%"/>
            <filter val="2%"/>
            <filter val="37%"/>
            <filter val="57%"/>
            <filter val="21%"/>
            <filter val="73%"/>
            <filter val="61%"/>
            <filter val="7%"/>
            <filter val="58%"/>
            <filter val="22%"/>
            <filter val="54%"/>
            <filter val="42%"/>
            <filter val="8%"/>
            <filter val="0%"/>
            <filter val="19%"/>
          </filters>
        </filterColumn>
        <filterColumn colId="17">
          <filters>
            <filter val="Sistemden Çıkmak İstiyor"/>
            <filter val="Yılbaşından Sonra Aranacak"/>
            <filter val="Çekim İstemiyor"/>
          </filters>
        </filterColumn>
      </autoFilter>
      <extLst>
        <ext uri="GoogleSheetsCustomDataVersion1">
          <go:sheetsCustomData xmlns:go="http://customooxmlschemas.google.com/" filterViewId="2086083916"/>
        </ext>
      </extLst>
    </customSheetView>
  </customSheetViews>
  <conditionalFormatting sqref="C1:C219">
    <cfRule type="cellIs" dxfId="0" priority="1" operator="equal">
      <formula>"TRUE"</formula>
    </cfRule>
  </conditionalFormatting>
  <conditionalFormatting sqref="C1:C219">
    <cfRule type="cellIs" dxfId="1" priority="2" operator="equal">
      <formula>"FALSE"</formula>
    </cfRule>
  </conditionalFormatting>
  <conditionalFormatting sqref="J1:J219">
    <cfRule type="colorScale" priority="3">
      <colorScale>
        <cfvo type="min"/>
        <cfvo type="percentile" val="50"/>
        <cfvo type="max"/>
        <color rgb="FFE67C73"/>
        <color rgb="FFFFFFFF"/>
        <color rgb="FF57BB8A"/>
      </colorScale>
    </cfRule>
  </conditionalFormatting>
  <dataValidations>
    <dataValidation type="list" allowBlank="1" showErrorMessage="1" sqref="T2:T28 T30:T32 T34 T36:T71 T73 T75:T100 T102:T103 T105:T130 T132:T136 T138:T156 T158 T160:T162 T164:T188 T190:T199 T201:T203 T206:T216 T218:T219">
      <formula1>'Durum Parametreler'!$F$3:$F$21</formula1>
    </dataValidation>
    <dataValidation type="list" allowBlank="1" showErrorMessage="1" sqref="S2:S219">
      <formula1>'Durum Parametreler'!$L$2:$L$40</formula1>
    </dataValidation>
    <dataValidation type="list" allowBlank="1" showErrorMessage="1" sqref="R2:R219">
      <formula1>'Durum Parametreler'!$C$2:$C$19</formula1>
    </dataValidation>
    <dataValidation type="list" allowBlank="1" showErrorMessage="1" sqref="Y2 Y4:Y13 Y19 Y32 Y39:Y40 Y44:Y45 Y48 Y60 Y62 Y68:Y72 Y74:Y75 Y89 Y92 Y96 Y100 Y103 Y106:Y109 Y112 Y114 Y116 Y118 Y121 Y123 Y125 Y132 Y147 Y153 Y155 Y159 Y162 Y164:Y165 Y168 Y170 Y175 Y179:Y180 Y182 Y187:Y188 Y190 Y193 Y199:Y200 Y208 Y212 Y214 AA2:AA219 AC2:AC219 AE2:AE219 AG2:AG219">
      <formula1>'Durum Parametreler'!$J$2:$J$8</formula1>
    </dataValidation>
    <dataValidation type="list" allowBlank="1" showErrorMessage="1" sqref="AI2:AM219">
      <formula1>'Durum Parametreler'!$L$2:$L$26</formula1>
    </dataValidation>
    <dataValidation type="list" allowBlank="1" showErrorMessage="1" sqref="V2:W60 V61 V62:W219 Z2:Z219 AB2:AB219 AD2:AD219 AF2:AF219 AH2:AH219">
      <formula1>'Durum Parametreler'!$A$1:$A$700</formula1>
    </dataValidation>
    <dataValidation type="list" allowBlank="1" showErrorMessage="1" sqref="X2:X219">
      <formula1>'Durum Parametreler'!$C$22:$C$24</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5"/>
    <col customWidth="1" min="3" max="6" width="12.6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22475</v>
      </c>
      <c r="R1" s="202" t="s">
        <v>2136</v>
      </c>
    </row>
    <row r="2" ht="15.75" customHeight="1">
      <c r="A2" s="211" t="s">
        <v>4156</v>
      </c>
      <c r="B2" s="211" t="s">
        <v>4157</v>
      </c>
      <c r="C2" s="212" t="s">
        <v>2897</v>
      </c>
      <c r="D2" s="211" t="s">
        <v>1348</v>
      </c>
      <c r="E2" s="213">
        <v>1837.0</v>
      </c>
      <c r="F2" s="213">
        <v>77.0</v>
      </c>
      <c r="G2" s="213">
        <v>35.0</v>
      </c>
      <c r="H2" s="213">
        <v>52.0</v>
      </c>
      <c r="I2" s="213">
        <v>87.0</v>
      </c>
      <c r="J2" s="214">
        <v>0.4</v>
      </c>
      <c r="K2" s="211" t="s">
        <v>4158</v>
      </c>
      <c r="L2" s="211">
        <v>3.782278899E9</v>
      </c>
      <c r="M2" s="211" t="s">
        <v>1350</v>
      </c>
      <c r="N2" s="211" t="s">
        <v>3948</v>
      </c>
      <c r="O2" s="211" t="s">
        <v>22476</v>
      </c>
      <c r="P2" s="211" t="s">
        <v>2137</v>
      </c>
      <c r="Q2" s="211" t="s">
        <v>4</v>
      </c>
      <c r="R2" s="1">
        <f>COUNTIF('Hedef Liste Çankırı'!A:A,A2)</f>
        <v>0</v>
      </c>
    </row>
    <row r="3" ht="15.75" customHeight="1">
      <c r="A3" s="211" t="s">
        <v>7706</v>
      </c>
      <c r="B3" s="211" t="s">
        <v>7707</v>
      </c>
      <c r="C3" s="212" t="s">
        <v>2897</v>
      </c>
      <c r="D3" s="211" t="s">
        <v>1370</v>
      </c>
      <c r="E3" s="213">
        <v>1058.0</v>
      </c>
      <c r="F3" s="213">
        <v>50.0</v>
      </c>
      <c r="G3" s="213">
        <v>0.0</v>
      </c>
      <c r="H3" s="213">
        <v>44.0</v>
      </c>
      <c r="I3" s="213">
        <v>44.0</v>
      </c>
      <c r="J3" s="214">
        <v>0.0</v>
      </c>
      <c r="K3" s="211" t="s">
        <v>7708</v>
      </c>
      <c r="L3" s="211">
        <v>3.742222929E9</v>
      </c>
      <c r="M3" s="211" t="s">
        <v>1350</v>
      </c>
      <c r="N3" s="211" t="s">
        <v>3984</v>
      </c>
      <c r="O3" s="211" t="s">
        <v>7709</v>
      </c>
      <c r="P3" s="211" t="s">
        <v>2137</v>
      </c>
      <c r="Q3" s="211" t="s">
        <v>6</v>
      </c>
      <c r="R3" s="1">
        <f>COUNTIF('Hedef Liste Bolu'!A:A,A3)</f>
        <v>1</v>
      </c>
    </row>
    <row r="4" ht="15.75" customHeight="1">
      <c r="A4" s="211" t="s">
        <v>18679</v>
      </c>
      <c r="B4" s="211" t="s">
        <v>18680</v>
      </c>
      <c r="C4" s="212" t="s">
        <v>2897</v>
      </c>
      <c r="D4" s="211" t="s">
        <v>1443</v>
      </c>
      <c r="E4" s="213">
        <v>611.0</v>
      </c>
      <c r="F4" s="213">
        <v>53.0</v>
      </c>
      <c r="G4" s="213">
        <v>0.0</v>
      </c>
      <c r="H4" s="213">
        <v>51.0</v>
      </c>
      <c r="I4" s="213">
        <v>51.0</v>
      </c>
      <c r="J4" s="214">
        <v>0.0</v>
      </c>
      <c r="K4" s="211" t="s">
        <v>18681</v>
      </c>
      <c r="L4" s="211">
        <v>5.526990737E9</v>
      </c>
      <c r="M4" s="211" t="s">
        <v>1350</v>
      </c>
      <c r="N4" s="211" t="s">
        <v>18459</v>
      </c>
      <c r="O4" s="211" t="s">
        <v>18683</v>
      </c>
      <c r="P4" s="211" t="s">
        <v>2137</v>
      </c>
      <c r="Q4" s="211" t="s">
        <v>15</v>
      </c>
      <c r="R4" s="1">
        <f>COUNTIF('Hedef Liste Bolu'!A:A,A4)</f>
        <v>0</v>
      </c>
    </row>
    <row r="5" ht="15.75" customHeight="1">
      <c r="A5" s="211" t="s">
        <v>7658</v>
      </c>
      <c r="B5" s="211" t="s">
        <v>7659</v>
      </c>
      <c r="C5" s="212" t="s">
        <v>2897</v>
      </c>
      <c r="D5" s="211" t="s">
        <v>1378</v>
      </c>
      <c r="E5" s="213">
        <v>1755.0</v>
      </c>
      <c r="F5" s="213">
        <v>64.0</v>
      </c>
      <c r="G5" s="213">
        <v>0.0</v>
      </c>
      <c r="H5" s="213">
        <v>54.0</v>
      </c>
      <c r="I5" s="213">
        <v>54.0</v>
      </c>
      <c r="J5" s="214">
        <v>0.0</v>
      </c>
      <c r="K5" s="211" t="s">
        <v>7660</v>
      </c>
      <c r="L5" s="211">
        <v>5.330800014E9</v>
      </c>
      <c r="M5" s="211" t="s">
        <v>1350</v>
      </c>
      <c r="N5" s="211" t="s">
        <v>4267</v>
      </c>
      <c r="O5" s="211" t="s">
        <v>7661</v>
      </c>
      <c r="P5" s="211" t="s">
        <v>2137</v>
      </c>
      <c r="Q5" s="211" t="s">
        <v>6</v>
      </c>
      <c r="R5" s="1">
        <f>COUNTIF('Hedef Liste Bolu'!A:A,A5)</f>
        <v>1</v>
      </c>
    </row>
    <row r="6" ht="15.75" customHeight="1">
      <c r="A6" s="211" t="s">
        <v>7356</v>
      </c>
      <c r="B6" s="211" t="s">
        <v>7357</v>
      </c>
      <c r="C6" s="212" t="s">
        <v>2897</v>
      </c>
      <c r="D6" s="211" t="s">
        <v>1385</v>
      </c>
      <c r="E6" s="213">
        <v>2736.0</v>
      </c>
      <c r="F6" s="213">
        <v>257.0</v>
      </c>
      <c r="G6" s="213">
        <v>0.0</v>
      </c>
      <c r="H6" s="213">
        <v>26.0</v>
      </c>
      <c r="I6" s="213">
        <v>26.0</v>
      </c>
      <c r="J6" s="214">
        <v>0.0</v>
      </c>
      <c r="K6" s="211" t="s">
        <v>7358</v>
      </c>
      <c r="L6" s="211">
        <v>5.444157813E9</v>
      </c>
      <c r="M6" s="211" t="s">
        <v>1350</v>
      </c>
      <c r="N6" s="211" t="s">
        <v>3764</v>
      </c>
      <c r="O6" s="211" t="s">
        <v>7359</v>
      </c>
      <c r="P6" s="211" t="s">
        <v>2137</v>
      </c>
      <c r="Q6" s="211" t="s">
        <v>6</v>
      </c>
      <c r="R6" s="1">
        <f>COUNTIF('Hedef Liste Bolu'!A:A,A6)</f>
        <v>1</v>
      </c>
    </row>
    <row r="7" ht="15.75" customHeight="1">
      <c r="A7" s="211" t="s">
        <v>8816</v>
      </c>
      <c r="B7" s="211" t="s">
        <v>8817</v>
      </c>
      <c r="C7" s="212" t="s">
        <v>2897</v>
      </c>
      <c r="D7" s="211" t="s">
        <v>1507</v>
      </c>
      <c r="E7" s="213">
        <v>2460.0</v>
      </c>
      <c r="F7" s="213">
        <v>80.0</v>
      </c>
      <c r="G7" s="213">
        <v>0.0</v>
      </c>
      <c r="H7" s="213">
        <v>28.0</v>
      </c>
      <c r="I7" s="213">
        <v>28.0</v>
      </c>
      <c r="J7" s="214">
        <v>0.0</v>
      </c>
      <c r="K7" s="211" t="s">
        <v>8818</v>
      </c>
      <c r="L7" s="211">
        <v>3.762131777E9</v>
      </c>
      <c r="M7" s="211" t="s">
        <v>1350</v>
      </c>
      <c r="N7" s="211" t="s">
        <v>1667</v>
      </c>
      <c r="O7" s="211" t="s">
        <v>8819</v>
      </c>
      <c r="P7" s="211" t="s">
        <v>2137</v>
      </c>
      <c r="Q7" s="211" t="s">
        <v>7</v>
      </c>
      <c r="R7" s="1">
        <f>COUNTIF('Hedef Liste Bartın'!A:A,A7)</f>
        <v>0</v>
      </c>
    </row>
    <row r="8" ht="15.75" customHeight="1">
      <c r="A8" s="211" t="s">
        <v>3963</v>
      </c>
      <c r="B8" s="211" t="s">
        <v>3964</v>
      </c>
      <c r="C8" s="212" t="s">
        <v>2897</v>
      </c>
      <c r="D8" s="211" t="s">
        <v>1443</v>
      </c>
      <c r="E8" s="213">
        <v>842.0</v>
      </c>
      <c r="F8" s="213">
        <v>47.0</v>
      </c>
      <c r="G8" s="213">
        <v>0.0</v>
      </c>
      <c r="H8" s="213">
        <v>54.0</v>
      </c>
      <c r="I8" s="213">
        <v>54.0</v>
      </c>
      <c r="J8" s="214">
        <v>0.0</v>
      </c>
      <c r="K8" s="211" t="s">
        <v>3965</v>
      </c>
      <c r="L8" s="211">
        <v>5.327884227E9</v>
      </c>
      <c r="M8" s="211" t="s">
        <v>1350</v>
      </c>
      <c r="N8" s="211" t="s">
        <v>3948</v>
      </c>
      <c r="O8" s="211" t="s">
        <v>3966</v>
      </c>
      <c r="P8" s="211" t="s">
        <v>2137</v>
      </c>
      <c r="Q8" s="211" t="s">
        <v>4</v>
      </c>
      <c r="R8" s="1">
        <f>COUNTIF('Hedef Liste Kastamonu'!A:A,A8)</f>
        <v>0</v>
      </c>
    </row>
    <row r="9" ht="15.75" customHeight="1">
      <c r="A9" s="211" t="s">
        <v>22477</v>
      </c>
      <c r="B9" s="211" t="s">
        <v>22478</v>
      </c>
      <c r="C9" s="212" t="s">
        <v>2897</v>
      </c>
      <c r="D9" s="211" t="s">
        <v>1364</v>
      </c>
      <c r="E9" s="213">
        <v>288.0</v>
      </c>
      <c r="F9" s="213">
        <v>4.0</v>
      </c>
      <c r="G9" s="213">
        <v>10.0</v>
      </c>
      <c r="H9" s="213">
        <v>8.0</v>
      </c>
      <c r="I9" s="213">
        <v>18.0</v>
      </c>
      <c r="J9" s="214">
        <v>0.56</v>
      </c>
      <c r="K9" s="211" t="s">
        <v>7776</v>
      </c>
      <c r="L9" s="211">
        <v>5.537085114E9</v>
      </c>
      <c r="M9" s="211" t="s">
        <v>1350</v>
      </c>
      <c r="N9" s="211" t="s">
        <v>3764</v>
      </c>
      <c r="O9" s="211" t="s">
        <v>22479</v>
      </c>
      <c r="P9" s="211" t="s">
        <v>2137</v>
      </c>
      <c r="Q9" s="211" t="s">
        <v>6</v>
      </c>
      <c r="R9" s="1">
        <f>COUNTIF('Hedef Liste Kastamonu'!A:A,A9)</f>
        <v>0</v>
      </c>
    </row>
    <row r="10" ht="15.75" customHeight="1">
      <c r="A10" s="211" t="s">
        <v>22480</v>
      </c>
      <c r="B10" s="211" t="s">
        <v>22481</v>
      </c>
      <c r="C10" s="212" t="s">
        <v>2897</v>
      </c>
      <c r="D10" s="211" t="s">
        <v>1364</v>
      </c>
      <c r="E10" s="213">
        <v>1900.0</v>
      </c>
      <c r="F10" s="213">
        <v>68.0</v>
      </c>
      <c r="G10" s="213">
        <v>41.0</v>
      </c>
      <c r="H10" s="213">
        <v>5.0</v>
      </c>
      <c r="I10" s="213">
        <v>46.0</v>
      </c>
      <c r="J10" s="214">
        <v>0.89</v>
      </c>
      <c r="K10" s="211" t="s">
        <v>2216</v>
      </c>
      <c r="L10" s="211">
        <v>5.442084979E9</v>
      </c>
      <c r="M10" s="211" t="s">
        <v>1350</v>
      </c>
      <c r="N10" s="211" t="s">
        <v>3877</v>
      </c>
      <c r="O10" s="211" t="s">
        <v>22482</v>
      </c>
      <c r="P10" s="211" t="s">
        <v>2165</v>
      </c>
      <c r="Q10" s="211" t="s">
        <v>4</v>
      </c>
      <c r="R10" s="1">
        <f>COUNTIF('Hedef Liste Kastamonu'!A:A,A10)</f>
        <v>0</v>
      </c>
    </row>
    <row r="11" ht="15.75" customHeight="1">
      <c r="A11" s="211" t="s">
        <v>22483</v>
      </c>
      <c r="B11" s="211" t="s">
        <v>22484</v>
      </c>
      <c r="C11" s="212" t="s">
        <v>2897</v>
      </c>
      <c r="D11" s="211" t="s">
        <v>1364</v>
      </c>
      <c r="E11" s="213">
        <v>1456.0</v>
      </c>
      <c r="F11" s="213">
        <v>66.0</v>
      </c>
      <c r="G11" s="213">
        <v>92.0</v>
      </c>
      <c r="H11" s="213">
        <v>7.0</v>
      </c>
      <c r="I11" s="213">
        <v>99.0</v>
      </c>
      <c r="J11" s="214">
        <v>0.93</v>
      </c>
      <c r="K11" s="211" t="s">
        <v>2216</v>
      </c>
      <c r="L11" s="211">
        <v>5.459117318E9</v>
      </c>
      <c r="M11" s="211" t="s">
        <v>1350</v>
      </c>
      <c r="N11" s="211" t="s">
        <v>3888</v>
      </c>
      <c r="O11" s="211" t="s">
        <v>22485</v>
      </c>
      <c r="P11" s="211" t="s">
        <v>2165</v>
      </c>
      <c r="Q11" s="211" t="s">
        <v>15</v>
      </c>
      <c r="R11" s="1">
        <f>COUNTIF('Hedef Liste Bolu'!A:A,A11)</f>
        <v>0</v>
      </c>
    </row>
    <row r="12" ht="15.75" customHeight="1">
      <c r="A12" s="211" t="s">
        <v>22486</v>
      </c>
      <c r="B12" s="211" t="s">
        <v>22487</v>
      </c>
      <c r="C12" s="212" t="s">
        <v>2897</v>
      </c>
      <c r="D12" s="211" t="s">
        <v>1364</v>
      </c>
      <c r="E12" s="213">
        <v>836.0</v>
      </c>
      <c r="F12" s="213">
        <v>20.0</v>
      </c>
      <c r="G12" s="213">
        <v>87.0</v>
      </c>
      <c r="H12" s="213">
        <v>6.0</v>
      </c>
      <c r="I12" s="213">
        <v>93.0</v>
      </c>
      <c r="J12" s="214">
        <v>0.94</v>
      </c>
      <c r="K12" s="211" t="s">
        <v>2216</v>
      </c>
      <c r="L12" s="211">
        <v>5.352563937E9</v>
      </c>
      <c r="M12" s="211" t="s">
        <v>1350</v>
      </c>
      <c r="N12" s="211" t="s">
        <v>22488</v>
      </c>
      <c r="O12" s="211" t="s">
        <v>22489</v>
      </c>
      <c r="P12" s="211" t="s">
        <v>2165</v>
      </c>
      <c r="Q12" s="211" t="s">
        <v>15</v>
      </c>
      <c r="R12" s="1">
        <f>COUNTIF('Hedef Liste Bolu'!A:A,A12)</f>
        <v>0</v>
      </c>
    </row>
    <row r="13" ht="15.75" customHeight="1">
      <c r="A13" s="211" t="s">
        <v>7557</v>
      </c>
      <c r="B13" s="211" t="s">
        <v>7558</v>
      </c>
      <c r="C13" s="212" t="s">
        <v>2897</v>
      </c>
      <c r="D13" s="211" t="s">
        <v>2571</v>
      </c>
      <c r="E13" s="213">
        <v>560.0</v>
      </c>
      <c r="F13" s="213">
        <v>5.0</v>
      </c>
      <c r="G13" s="213">
        <v>0.0</v>
      </c>
      <c r="H13" s="213">
        <v>86.0</v>
      </c>
      <c r="I13" s="213">
        <v>86.0</v>
      </c>
      <c r="J13" s="214">
        <v>0.0</v>
      </c>
      <c r="K13" s="211" t="s">
        <v>7559</v>
      </c>
      <c r="L13" s="211">
        <v>5.067122255E9</v>
      </c>
      <c r="M13" s="211" t="s">
        <v>1350</v>
      </c>
      <c r="N13" s="211" t="s">
        <v>7363</v>
      </c>
      <c r="O13" s="211" t="s">
        <v>7560</v>
      </c>
      <c r="P13" s="211" t="s">
        <v>2137</v>
      </c>
      <c r="Q13" s="211" t="s">
        <v>6</v>
      </c>
      <c r="R13" s="1">
        <f>COUNTIF('Hedef Liste Bolu'!A:A,A13)</f>
        <v>1</v>
      </c>
    </row>
    <row r="14" ht="15.75" customHeight="1">
      <c r="A14" s="211" t="s">
        <v>7674</v>
      </c>
      <c r="B14" s="211" t="s">
        <v>7675</v>
      </c>
      <c r="C14" s="212" t="s">
        <v>2897</v>
      </c>
      <c r="D14" s="211" t="s">
        <v>1348</v>
      </c>
      <c r="E14" s="213">
        <v>3446.0</v>
      </c>
      <c r="F14" s="213">
        <v>69.0</v>
      </c>
      <c r="G14" s="213">
        <v>0.0</v>
      </c>
      <c r="H14" s="213">
        <v>30.0</v>
      </c>
      <c r="I14" s="213">
        <v>30.0</v>
      </c>
      <c r="J14" s="214">
        <v>0.0</v>
      </c>
      <c r="K14" s="211" t="s">
        <v>7676</v>
      </c>
      <c r="L14" s="211">
        <v>3.742229292E9</v>
      </c>
      <c r="M14" s="211" t="s">
        <v>1350</v>
      </c>
      <c r="N14" s="211" t="s">
        <v>7363</v>
      </c>
      <c r="O14" s="211" t="s">
        <v>7677</v>
      </c>
      <c r="P14" s="211" t="s">
        <v>2137</v>
      </c>
      <c r="Q14" s="211" t="s">
        <v>6</v>
      </c>
      <c r="R14" s="1">
        <f>COUNTIF('Hedef Liste Bartın'!A:A,A14)</f>
        <v>0</v>
      </c>
    </row>
    <row r="15" ht="15.75" customHeight="1">
      <c r="A15" s="211" t="s">
        <v>7563</v>
      </c>
      <c r="B15" s="211" t="s">
        <v>7564</v>
      </c>
      <c r="C15" s="212" t="s">
        <v>2897</v>
      </c>
      <c r="D15" s="211" t="s">
        <v>1356</v>
      </c>
      <c r="E15" s="213">
        <v>448.0</v>
      </c>
      <c r="F15" s="211"/>
      <c r="G15" s="213">
        <v>0.0</v>
      </c>
      <c r="H15" s="213">
        <v>31.0</v>
      </c>
      <c r="I15" s="213">
        <v>31.0</v>
      </c>
      <c r="J15" s="214">
        <v>0.0</v>
      </c>
      <c r="K15" s="211" t="s">
        <v>7565</v>
      </c>
      <c r="L15" s="211">
        <v>5.323069539E9</v>
      </c>
      <c r="M15" s="211" t="s">
        <v>1350</v>
      </c>
      <c r="N15" s="211" t="s">
        <v>7443</v>
      </c>
      <c r="O15" s="211" t="s">
        <v>7566</v>
      </c>
      <c r="P15" s="211" t="s">
        <v>2137</v>
      </c>
      <c r="Q15" s="211" t="s">
        <v>6</v>
      </c>
      <c r="R15" s="1">
        <f>COUNTIF('Hedef Liste Bolu'!A:A,A15)</f>
        <v>1</v>
      </c>
    </row>
    <row r="16" ht="15.75" customHeight="1">
      <c r="A16" s="211" t="s">
        <v>7568</v>
      </c>
      <c r="B16" s="211" t="s">
        <v>7569</v>
      </c>
      <c r="C16" s="212" t="s">
        <v>2909</v>
      </c>
      <c r="D16" s="211" t="s">
        <v>1348</v>
      </c>
      <c r="E16" s="213">
        <v>146.0</v>
      </c>
      <c r="F16" s="211"/>
      <c r="G16" s="213">
        <v>0.0</v>
      </c>
      <c r="H16" s="213">
        <v>36.0</v>
      </c>
      <c r="I16" s="213">
        <v>36.0</v>
      </c>
      <c r="J16" s="214">
        <v>0.0</v>
      </c>
      <c r="K16" s="211" t="s">
        <v>7570</v>
      </c>
      <c r="L16" s="211">
        <v>5.372155771E9</v>
      </c>
      <c r="M16" s="211" t="s">
        <v>1350</v>
      </c>
      <c r="N16" s="211" t="s">
        <v>7443</v>
      </c>
      <c r="O16" s="211" t="s">
        <v>7571</v>
      </c>
      <c r="P16" s="211" t="s">
        <v>2137</v>
      </c>
      <c r="Q16" s="211" t="s">
        <v>6</v>
      </c>
      <c r="R16" s="1">
        <f>COUNTIF('Hedef Liste Bolu'!A:A,A16)</f>
        <v>1</v>
      </c>
    </row>
    <row r="17" ht="15.75" customHeight="1">
      <c r="A17" s="211" t="s">
        <v>7492</v>
      </c>
      <c r="B17" s="211" t="s">
        <v>7493</v>
      </c>
      <c r="C17" s="212" t="s">
        <v>2897</v>
      </c>
      <c r="D17" s="211" t="s">
        <v>1443</v>
      </c>
      <c r="E17" s="213">
        <v>986.0</v>
      </c>
      <c r="F17" s="213">
        <v>10.0</v>
      </c>
      <c r="G17" s="213">
        <v>0.0</v>
      </c>
      <c r="H17" s="213">
        <v>29.0</v>
      </c>
      <c r="I17" s="213">
        <v>29.0</v>
      </c>
      <c r="J17" s="214">
        <v>0.0</v>
      </c>
      <c r="K17" s="211" t="s">
        <v>22490</v>
      </c>
      <c r="L17" s="211">
        <v>3.744081411E9</v>
      </c>
      <c r="M17" s="211" t="s">
        <v>1350</v>
      </c>
      <c r="N17" s="211" t="s">
        <v>3764</v>
      </c>
      <c r="O17" s="211" t="s">
        <v>7495</v>
      </c>
      <c r="P17" s="211" t="s">
        <v>2137</v>
      </c>
      <c r="Q17" s="211" t="s">
        <v>6</v>
      </c>
      <c r="R17" s="1">
        <f>COUNTIF('Hedef Liste Bartın'!A:A,A17)</f>
        <v>0</v>
      </c>
    </row>
    <row r="18" ht="15.75" customHeight="1">
      <c r="A18" s="211" t="s">
        <v>22491</v>
      </c>
      <c r="B18" s="211" t="s">
        <v>22492</v>
      </c>
      <c r="C18" s="212" t="s">
        <v>2909</v>
      </c>
      <c r="D18" s="211" t="s">
        <v>1507</v>
      </c>
      <c r="E18" s="213">
        <v>21.0</v>
      </c>
      <c r="F18" s="211"/>
      <c r="G18" s="213">
        <v>0.0</v>
      </c>
      <c r="H18" s="213">
        <v>26.0</v>
      </c>
      <c r="I18" s="213">
        <v>26.0</v>
      </c>
      <c r="J18" s="214">
        <v>0.0</v>
      </c>
      <c r="K18" s="211" t="s">
        <v>22493</v>
      </c>
      <c r="L18" s="211">
        <v>5.45211121E8</v>
      </c>
      <c r="M18" s="211" t="s">
        <v>1350</v>
      </c>
      <c r="N18" s="211" t="s">
        <v>3984</v>
      </c>
      <c r="O18" s="211" t="s">
        <v>22494</v>
      </c>
      <c r="P18" s="211" t="s">
        <v>2137</v>
      </c>
      <c r="Q18" s="211" t="s">
        <v>6</v>
      </c>
      <c r="R18" s="1">
        <f>COUNTIF('Hedef Liste Bartın'!A:A,A18)</f>
        <v>0</v>
      </c>
    </row>
    <row r="19" ht="15.75" customHeight="1">
      <c r="A19" s="211" t="s">
        <v>7482</v>
      </c>
      <c r="B19" s="211" t="s">
        <v>7483</v>
      </c>
      <c r="C19" s="212" t="s">
        <v>2897</v>
      </c>
      <c r="D19" s="211" t="s">
        <v>1385</v>
      </c>
      <c r="E19" s="213">
        <v>658.0</v>
      </c>
      <c r="F19" s="213">
        <v>1.0</v>
      </c>
      <c r="G19" s="213">
        <v>0.0</v>
      </c>
      <c r="H19" s="213">
        <v>15.0</v>
      </c>
      <c r="I19" s="213">
        <v>15.0</v>
      </c>
      <c r="J19" s="214">
        <v>0.0</v>
      </c>
      <c r="K19" s="211" t="s">
        <v>7484</v>
      </c>
      <c r="L19" s="211">
        <v>3.74275222E9</v>
      </c>
      <c r="M19" s="211" t="s">
        <v>1350</v>
      </c>
      <c r="N19" s="211" t="s">
        <v>7485</v>
      </c>
      <c r="O19" s="211" t="s">
        <v>7486</v>
      </c>
      <c r="P19" s="211" t="s">
        <v>2137</v>
      </c>
      <c r="Q19" s="211" t="s">
        <v>6</v>
      </c>
      <c r="R19" s="1">
        <f>COUNTIF('Hedef Liste Bolu'!A:A,A19)</f>
        <v>1</v>
      </c>
    </row>
    <row r="20" ht="15.75" customHeight="1">
      <c r="A20" s="211" t="s">
        <v>7774</v>
      </c>
      <c r="B20" s="211" t="s">
        <v>7775</v>
      </c>
      <c r="C20" s="212" t="s">
        <v>2897</v>
      </c>
      <c r="D20" s="211" t="s">
        <v>1493</v>
      </c>
      <c r="E20" s="213">
        <v>229.0</v>
      </c>
      <c r="F20" s="213">
        <v>14.0</v>
      </c>
      <c r="G20" s="213">
        <v>0.0</v>
      </c>
      <c r="H20" s="213">
        <v>22.0</v>
      </c>
      <c r="I20" s="213">
        <v>22.0</v>
      </c>
      <c r="J20" s="214">
        <v>0.0</v>
      </c>
      <c r="K20" s="211" t="s">
        <v>7776</v>
      </c>
      <c r="L20" s="211">
        <v>5.4584914E9</v>
      </c>
      <c r="M20" s="211" t="s">
        <v>1350</v>
      </c>
      <c r="N20" s="211" t="s">
        <v>3764</v>
      </c>
      <c r="O20" s="211" t="s">
        <v>7777</v>
      </c>
      <c r="P20" s="211" t="s">
        <v>2137</v>
      </c>
      <c r="Q20" s="211" t="s">
        <v>6</v>
      </c>
      <c r="R20" s="1">
        <f>COUNTIF('Hedef Liste Bartın'!A:A,A20)</f>
        <v>0</v>
      </c>
    </row>
    <row r="21" ht="15.75" customHeight="1">
      <c r="A21" s="211" t="s">
        <v>7678</v>
      </c>
      <c r="B21" s="211" t="s">
        <v>7679</v>
      </c>
      <c r="C21" s="212" t="s">
        <v>2897</v>
      </c>
      <c r="D21" s="211" t="s">
        <v>1370</v>
      </c>
      <c r="E21" s="213">
        <v>1359.0</v>
      </c>
      <c r="F21" s="213">
        <v>29.0</v>
      </c>
      <c r="G21" s="213">
        <v>0.0</v>
      </c>
      <c r="H21" s="213">
        <v>23.0</v>
      </c>
      <c r="I21" s="213">
        <v>23.0</v>
      </c>
      <c r="J21" s="214">
        <v>0.0</v>
      </c>
      <c r="K21" s="211" t="s">
        <v>7680</v>
      </c>
      <c r="L21" s="211">
        <v>3.7422201E9</v>
      </c>
      <c r="M21" s="211" t="s">
        <v>1350</v>
      </c>
      <c r="N21" s="211" t="s">
        <v>7681</v>
      </c>
      <c r="O21" s="211" t="s">
        <v>7682</v>
      </c>
      <c r="P21" s="211" t="s">
        <v>2137</v>
      </c>
      <c r="Q21" s="211" t="s">
        <v>6</v>
      </c>
      <c r="R21" s="1">
        <f>COUNTIF('Hedef Liste Kastamonu'!A:A,A21)</f>
        <v>0</v>
      </c>
    </row>
    <row r="22" ht="15.75" customHeight="1">
      <c r="A22" s="211" t="s">
        <v>7387</v>
      </c>
      <c r="B22" s="211" t="s">
        <v>7388</v>
      </c>
      <c r="C22" s="212" t="s">
        <v>2897</v>
      </c>
      <c r="D22" s="211" t="s">
        <v>1950</v>
      </c>
      <c r="E22" s="213">
        <v>3804.0</v>
      </c>
      <c r="F22" s="213">
        <v>205.0</v>
      </c>
      <c r="G22" s="213">
        <v>2.0</v>
      </c>
      <c r="H22" s="213">
        <v>124.0</v>
      </c>
      <c r="I22" s="213">
        <v>126.0</v>
      </c>
      <c r="J22" s="214">
        <v>0.02</v>
      </c>
      <c r="K22" s="211" t="s">
        <v>7389</v>
      </c>
      <c r="L22" s="211">
        <v>5.324022082E9</v>
      </c>
      <c r="M22" s="211" t="s">
        <v>1350</v>
      </c>
      <c r="N22" s="211" t="s">
        <v>4267</v>
      </c>
      <c r="O22" s="211" t="s">
        <v>7390</v>
      </c>
      <c r="P22" s="211" t="s">
        <v>2137</v>
      </c>
      <c r="Q22" s="211" t="s">
        <v>6</v>
      </c>
      <c r="R22" s="1">
        <f>COUNTIF('Hedef Liste Bolu'!A:A,A22)</f>
        <v>1</v>
      </c>
    </row>
    <row r="23" ht="15.75" customHeight="1">
      <c r="A23" s="211" t="s">
        <v>4138</v>
      </c>
      <c r="B23" s="211" t="s">
        <v>4139</v>
      </c>
      <c r="C23" s="212" t="s">
        <v>2909</v>
      </c>
      <c r="D23" s="211" t="s">
        <v>1443</v>
      </c>
      <c r="E23" s="213">
        <v>52.0</v>
      </c>
      <c r="F23" s="211"/>
      <c r="G23" s="213">
        <v>0.0</v>
      </c>
      <c r="H23" s="213">
        <v>129.0</v>
      </c>
      <c r="I23" s="213">
        <v>129.0</v>
      </c>
      <c r="J23" s="214">
        <v>0.0</v>
      </c>
      <c r="K23" s="211" t="s">
        <v>4140</v>
      </c>
      <c r="L23" s="211">
        <v>5.326449777E9</v>
      </c>
      <c r="M23" s="211" t="s">
        <v>1350</v>
      </c>
      <c r="N23" s="211" t="s">
        <v>3984</v>
      </c>
      <c r="O23" s="211" t="s">
        <v>4141</v>
      </c>
      <c r="P23" s="211" t="s">
        <v>2137</v>
      </c>
      <c r="Q23" s="211" t="s">
        <v>6</v>
      </c>
      <c r="R23" s="1">
        <f>COUNTIF('Hedef Liste Çankırı'!A:A,A23)</f>
        <v>0</v>
      </c>
    </row>
    <row r="24" ht="15.75" customHeight="1">
      <c r="A24" s="211" t="s">
        <v>4058</v>
      </c>
      <c r="B24" s="211" t="s">
        <v>4059</v>
      </c>
      <c r="C24" s="212" t="s">
        <v>2897</v>
      </c>
      <c r="D24" s="211" t="s">
        <v>1507</v>
      </c>
      <c r="E24" s="213">
        <v>2058.0</v>
      </c>
      <c r="F24" s="213">
        <v>128.0</v>
      </c>
      <c r="G24" s="213">
        <v>7.0</v>
      </c>
      <c r="H24" s="213">
        <v>46.0</v>
      </c>
      <c r="I24" s="213">
        <v>53.0</v>
      </c>
      <c r="J24" s="214">
        <v>0.13</v>
      </c>
      <c r="K24" s="211" t="s">
        <v>4060</v>
      </c>
      <c r="L24" s="211">
        <v>5.414863703E9</v>
      </c>
      <c r="M24" s="211" t="s">
        <v>1350</v>
      </c>
      <c r="N24" s="211" t="s">
        <v>3883</v>
      </c>
      <c r="O24" s="211" t="s">
        <v>4061</v>
      </c>
      <c r="P24" s="211" t="s">
        <v>2137</v>
      </c>
      <c r="Q24" s="211" t="s">
        <v>4</v>
      </c>
      <c r="R24" s="1">
        <f>COUNTIF('Hedef Liste Çankırı'!A:A,A24)</f>
        <v>0</v>
      </c>
    </row>
    <row r="25" ht="15.75" customHeight="1">
      <c r="A25" s="211" t="s">
        <v>18617</v>
      </c>
      <c r="B25" s="211" t="s">
        <v>18618</v>
      </c>
      <c r="C25" s="212" t="s">
        <v>2897</v>
      </c>
      <c r="D25" s="211" t="s">
        <v>1385</v>
      </c>
      <c r="E25" s="213">
        <v>311.0</v>
      </c>
      <c r="F25" s="211"/>
      <c r="G25" s="213">
        <v>0.0</v>
      </c>
      <c r="H25" s="213">
        <v>12.0</v>
      </c>
      <c r="I25" s="213">
        <v>12.0</v>
      </c>
      <c r="J25" s="214">
        <v>0.0</v>
      </c>
      <c r="K25" s="211" t="s">
        <v>18619</v>
      </c>
      <c r="L25" s="211">
        <v>3.662142336E9</v>
      </c>
      <c r="M25" s="211" t="s">
        <v>1350</v>
      </c>
      <c r="N25" s="211" t="s">
        <v>18599</v>
      </c>
      <c r="O25" s="211" t="s">
        <v>18620</v>
      </c>
      <c r="P25" s="211" t="s">
        <v>2137</v>
      </c>
      <c r="Q25" s="211" t="s">
        <v>15</v>
      </c>
      <c r="R25" s="1">
        <f>COUNTIF('Hedef Liste Bolu'!A:A,A25)</f>
        <v>0</v>
      </c>
    </row>
    <row r="26" ht="15.75" customHeight="1">
      <c r="A26" s="211" t="s">
        <v>4142</v>
      </c>
      <c r="B26" s="211" t="s">
        <v>4143</v>
      </c>
      <c r="C26" s="212" t="s">
        <v>2909</v>
      </c>
      <c r="D26" s="211" t="s">
        <v>1348</v>
      </c>
      <c r="E26" s="213">
        <v>3471.0</v>
      </c>
      <c r="F26" s="211"/>
      <c r="G26" s="213">
        <v>5.0</v>
      </c>
      <c r="H26" s="213">
        <v>14.0</v>
      </c>
      <c r="I26" s="213">
        <v>19.0</v>
      </c>
      <c r="J26" s="214">
        <v>0.26</v>
      </c>
      <c r="K26" s="211" t="s">
        <v>4144</v>
      </c>
      <c r="L26" s="211">
        <v>5.330800789E9</v>
      </c>
      <c r="M26" s="211" t="s">
        <v>1350</v>
      </c>
      <c r="N26" s="211" t="s">
        <v>3877</v>
      </c>
      <c r="O26" s="211" t="s">
        <v>4145</v>
      </c>
      <c r="P26" s="211" t="s">
        <v>2137</v>
      </c>
      <c r="Q26" s="211" t="s">
        <v>4</v>
      </c>
      <c r="R26" s="1">
        <f>COUNTIF('Hedef Liste Bolu'!A:A,A26)</f>
        <v>0</v>
      </c>
    </row>
    <row r="27" ht="15.75" customHeight="1">
      <c r="A27" s="211" t="s">
        <v>18441</v>
      </c>
      <c r="B27" s="211" t="s">
        <v>18442</v>
      </c>
      <c r="C27" s="212" t="s">
        <v>2897</v>
      </c>
      <c r="D27" s="211" t="s">
        <v>1370</v>
      </c>
      <c r="E27" s="213">
        <v>1816.0</v>
      </c>
      <c r="F27" s="213">
        <v>65.0</v>
      </c>
      <c r="G27" s="213">
        <v>0.0</v>
      </c>
      <c r="H27" s="213">
        <v>61.0</v>
      </c>
      <c r="I27" s="213">
        <v>61.0</v>
      </c>
      <c r="J27" s="214">
        <v>0.0</v>
      </c>
      <c r="K27" s="211" t="s">
        <v>18443</v>
      </c>
      <c r="L27" s="211">
        <v>3.66220088E9</v>
      </c>
      <c r="M27" s="211" t="s">
        <v>1350</v>
      </c>
      <c r="N27" s="211" t="s">
        <v>3943</v>
      </c>
      <c r="O27" s="211" t="s">
        <v>18444</v>
      </c>
      <c r="P27" s="211" t="s">
        <v>2137</v>
      </c>
      <c r="Q27" s="211" t="s">
        <v>15</v>
      </c>
      <c r="R27" s="1">
        <f>COUNTIF('Hedef Liste Kastamonu'!A:A,A27)</f>
        <v>1</v>
      </c>
    </row>
    <row r="28" ht="15.75" customHeight="1">
      <c r="A28" s="211" t="s">
        <v>22495</v>
      </c>
      <c r="B28" s="211" t="s">
        <v>22496</v>
      </c>
      <c r="C28" s="212" t="s">
        <v>2897</v>
      </c>
      <c r="D28" s="211" t="s">
        <v>1370</v>
      </c>
      <c r="E28" s="213">
        <v>2711.0</v>
      </c>
      <c r="F28" s="213">
        <v>112.0</v>
      </c>
      <c r="G28" s="213">
        <v>0.0</v>
      </c>
      <c r="H28" s="213">
        <v>11.0</v>
      </c>
      <c r="I28" s="213">
        <v>11.0</v>
      </c>
      <c r="J28" s="214">
        <v>0.0</v>
      </c>
      <c r="K28" s="211" t="s">
        <v>22497</v>
      </c>
      <c r="L28" s="211">
        <v>3.782288088E9</v>
      </c>
      <c r="M28" s="211" t="s">
        <v>1350</v>
      </c>
      <c r="N28" s="211" t="s">
        <v>3877</v>
      </c>
      <c r="O28" s="211" t="s">
        <v>22498</v>
      </c>
      <c r="P28" s="211" t="s">
        <v>2165</v>
      </c>
      <c r="Q28" s="211" t="s">
        <v>4</v>
      </c>
      <c r="R28" s="1">
        <f>COUNTIF('Hedef Liste Bartın'!A:A,A28)</f>
        <v>0</v>
      </c>
    </row>
    <row r="29" ht="15.75" customHeight="1">
      <c r="A29" s="211" t="s">
        <v>8799</v>
      </c>
      <c r="B29" s="211" t="s">
        <v>8800</v>
      </c>
      <c r="C29" s="212" t="s">
        <v>2897</v>
      </c>
      <c r="D29" s="211" t="s">
        <v>1385</v>
      </c>
      <c r="E29" s="213">
        <v>1196.0</v>
      </c>
      <c r="F29" s="213">
        <v>30.0</v>
      </c>
      <c r="G29" s="213">
        <v>0.0</v>
      </c>
      <c r="H29" s="213">
        <v>20.0</v>
      </c>
      <c r="I29" s="213">
        <v>20.0</v>
      </c>
      <c r="J29" s="214">
        <v>0.0</v>
      </c>
      <c r="K29" s="211" t="s">
        <v>8801</v>
      </c>
      <c r="L29" s="211">
        <v>3.7621255E9</v>
      </c>
      <c r="M29" s="211" t="s">
        <v>1350</v>
      </c>
      <c r="N29" s="211" t="s">
        <v>4003</v>
      </c>
      <c r="O29" s="211" t="s">
        <v>8802</v>
      </c>
      <c r="P29" s="211" t="s">
        <v>2137</v>
      </c>
      <c r="Q29" s="211" t="s">
        <v>7</v>
      </c>
      <c r="R29" s="1">
        <f>COUNTIF('Hedef Liste Bartın'!A:A,A29)</f>
        <v>0</v>
      </c>
    </row>
    <row r="30" ht="15.75" customHeight="1">
      <c r="A30" s="211" t="s">
        <v>8720</v>
      </c>
      <c r="B30" s="211" t="s">
        <v>8721</v>
      </c>
      <c r="C30" s="212" t="s">
        <v>2897</v>
      </c>
      <c r="D30" s="211" t="s">
        <v>1370</v>
      </c>
      <c r="E30" s="213">
        <v>2860.0</v>
      </c>
      <c r="F30" s="213">
        <v>83.0</v>
      </c>
      <c r="G30" s="213">
        <v>0.0</v>
      </c>
      <c r="H30" s="213">
        <v>11.0</v>
      </c>
      <c r="I30" s="213">
        <v>11.0</v>
      </c>
      <c r="J30" s="214">
        <v>0.0</v>
      </c>
      <c r="K30" s="211" t="s">
        <v>8722</v>
      </c>
      <c r="L30" s="211">
        <v>3.762132324E9</v>
      </c>
      <c r="M30" s="211" t="s">
        <v>1350</v>
      </c>
      <c r="N30" s="211" t="s">
        <v>1667</v>
      </c>
      <c r="O30" s="211" t="s">
        <v>8723</v>
      </c>
      <c r="P30" s="211" t="s">
        <v>2137</v>
      </c>
      <c r="Q30" s="211" t="s">
        <v>7</v>
      </c>
      <c r="R30" s="1">
        <f>COUNTIF('Hedef Liste Bartın'!A:A,A30)</f>
        <v>0</v>
      </c>
    </row>
    <row r="31" ht="15.75" customHeight="1">
      <c r="A31" s="211" t="s">
        <v>8684</v>
      </c>
      <c r="B31" s="211" t="s">
        <v>8685</v>
      </c>
      <c r="C31" s="212" t="s">
        <v>2897</v>
      </c>
      <c r="D31" s="211" t="s">
        <v>1356</v>
      </c>
      <c r="E31" s="213">
        <v>1811.0</v>
      </c>
      <c r="F31" s="213">
        <v>57.0</v>
      </c>
      <c r="G31" s="213">
        <v>0.0</v>
      </c>
      <c r="H31" s="213">
        <v>24.0</v>
      </c>
      <c r="I31" s="213">
        <v>24.0</v>
      </c>
      <c r="J31" s="214">
        <v>0.0</v>
      </c>
      <c r="K31" s="211" t="s">
        <v>8686</v>
      </c>
      <c r="L31" s="211">
        <v>5.453531718E9</v>
      </c>
      <c r="M31" s="211" t="s">
        <v>1350</v>
      </c>
      <c r="N31" s="211" t="s">
        <v>4003</v>
      </c>
      <c r="O31" s="211" t="s">
        <v>8687</v>
      </c>
      <c r="P31" s="211" t="s">
        <v>2137</v>
      </c>
      <c r="Q31" s="211" t="s">
        <v>7</v>
      </c>
      <c r="R31" s="1">
        <f>COUNTIF('Hedef Liste Bartın'!A:A,A31)</f>
        <v>0</v>
      </c>
    </row>
    <row r="32" ht="15.75" customHeight="1">
      <c r="A32" s="211" t="s">
        <v>7418</v>
      </c>
      <c r="B32" s="211" t="s">
        <v>7419</v>
      </c>
      <c r="C32" s="212" t="s">
        <v>2897</v>
      </c>
      <c r="D32" s="211" t="s">
        <v>1348</v>
      </c>
      <c r="E32" s="213">
        <v>2598.0</v>
      </c>
      <c r="F32" s="213">
        <v>55.0</v>
      </c>
      <c r="G32" s="213">
        <v>0.0</v>
      </c>
      <c r="H32" s="213">
        <v>30.0</v>
      </c>
      <c r="I32" s="213">
        <v>30.0</v>
      </c>
      <c r="J32" s="214">
        <v>0.0</v>
      </c>
      <c r="K32" s="211" t="s">
        <v>7420</v>
      </c>
      <c r="L32" s="211">
        <v>3.742228787E9</v>
      </c>
      <c r="M32" s="211" t="s">
        <v>1350</v>
      </c>
      <c r="N32" s="211" t="s">
        <v>3764</v>
      </c>
      <c r="O32" s="211" t="s">
        <v>7421</v>
      </c>
      <c r="P32" s="211" t="s">
        <v>2137</v>
      </c>
      <c r="Q32" s="211" t="s">
        <v>6</v>
      </c>
      <c r="R32" s="1">
        <f>COUNTIF('Hedef Liste Bartın'!A:A,A32)</f>
        <v>0</v>
      </c>
    </row>
    <row r="33" ht="15.75" customHeight="1">
      <c r="A33" s="211" t="s">
        <v>7597</v>
      </c>
      <c r="B33" s="211" t="s">
        <v>7598</v>
      </c>
      <c r="C33" s="212" t="s">
        <v>2897</v>
      </c>
      <c r="D33" s="211" t="s">
        <v>1577</v>
      </c>
      <c r="E33" s="213">
        <v>3797.0</v>
      </c>
      <c r="F33" s="213">
        <v>229.0</v>
      </c>
      <c r="G33" s="213">
        <v>0.0</v>
      </c>
      <c r="H33" s="213">
        <v>77.0</v>
      </c>
      <c r="I33" s="213">
        <v>77.0</v>
      </c>
      <c r="J33" s="214">
        <v>0.0</v>
      </c>
      <c r="K33" s="211" t="s">
        <v>7599</v>
      </c>
      <c r="L33" s="211">
        <v>3.742109292E9</v>
      </c>
      <c r="M33" s="211" t="s">
        <v>1350</v>
      </c>
      <c r="N33" s="211" t="s">
        <v>3984</v>
      </c>
      <c r="O33" s="211" t="s">
        <v>7600</v>
      </c>
      <c r="P33" s="211" t="s">
        <v>2137</v>
      </c>
      <c r="Q33" s="211" t="s">
        <v>6</v>
      </c>
      <c r="R33" s="1">
        <f>COUNTIF('Hedef Liste Bolu'!A:A,A33)</f>
        <v>1</v>
      </c>
    </row>
    <row r="34" ht="15.75" customHeight="1">
      <c r="A34" s="211" t="s">
        <v>7640</v>
      </c>
      <c r="B34" s="211" t="s">
        <v>7641</v>
      </c>
      <c r="C34" s="212" t="s">
        <v>2897</v>
      </c>
      <c r="D34" s="211" t="s">
        <v>1378</v>
      </c>
      <c r="E34" s="213">
        <v>70.0</v>
      </c>
      <c r="F34" s="211"/>
      <c r="G34" s="213">
        <v>0.0</v>
      </c>
      <c r="H34" s="213">
        <v>8.0</v>
      </c>
      <c r="I34" s="213">
        <v>8.0</v>
      </c>
      <c r="J34" s="214">
        <v>0.0</v>
      </c>
      <c r="K34" s="211" t="s">
        <v>7642</v>
      </c>
      <c r="L34" s="211">
        <v>3.74217813E9</v>
      </c>
      <c r="M34" s="211" t="s">
        <v>1350</v>
      </c>
      <c r="N34" s="211" t="s">
        <v>3984</v>
      </c>
      <c r="O34" s="211" t="s">
        <v>7643</v>
      </c>
      <c r="P34" s="211" t="s">
        <v>2137</v>
      </c>
      <c r="Q34" s="211" t="s">
        <v>6</v>
      </c>
      <c r="R34" s="1">
        <f>COUNTIF('Hedef Liste Bartın'!A:A,A34)</f>
        <v>0</v>
      </c>
    </row>
    <row r="35" ht="15.75" customHeight="1">
      <c r="A35" s="211" t="s">
        <v>7478</v>
      </c>
      <c r="B35" s="211" t="s">
        <v>7479</v>
      </c>
      <c r="C35" s="212" t="s">
        <v>2897</v>
      </c>
      <c r="D35" s="211" t="s">
        <v>1378</v>
      </c>
      <c r="E35" s="213">
        <v>704.0</v>
      </c>
      <c r="F35" s="213">
        <v>10.0</v>
      </c>
      <c r="G35" s="213">
        <v>0.0</v>
      </c>
      <c r="H35" s="213">
        <v>37.0</v>
      </c>
      <c r="I35" s="213">
        <v>37.0</v>
      </c>
      <c r="J35" s="214">
        <v>0.0</v>
      </c>
      <c r="K35" s="211" t="s">
        <v>7480</v>
      </c>
      <c r="L35" s="211">
        <v>3.742131919E9</v>
      </c>
      <c r="M35" s="211" t="s">
        <v>1350</v>
      </c>
      <c r="N35" s="211" t="s">
        <v>3984</v>
      </c>
      <c r="O35" s="211" t="s">
        <v>7481</v>
      </c>
      <c r="P35" s="211" t="s">
        <v>2137</v>
      </c>
      <c r="Q35" s="211" t="s">
        <v>6</v>
      </c>
      <c r="R35" s="1">
        <f>COUNTIF('Hedef Liste Kastamonu'!A:A,A35)</f>
        <v>0</v>
      </c>
    </row>
    <row r="36" ht="15.75" customHeight="1">
      <c r="A36" s="211" t="s">
        <v>7449</v>
      </c>
      <c r="B36" s="211" t="s">
        <v>7450</v>
      </c>
      <c r="C36" s="212" t="s">
        <v>2897</v>
      </c>
      <c r="D36" s="211" t="s">
        <v>1370</v>
      </c>
      <c r="E36" s="213">
        <v>1366.0</v>
      </c>
      <c r="F36" s="211"/>
      <c r="G36" s="213">
        <v>0.0</v>
      </c>
      <c r="H36" s="213">
        <v>72.0</v>
      </c>
      <c r="I36" s="213">
        <v>72.0</v>
      </c>
      <c r="J36" s="214">
        <v>0.0</v>
      </c>
      <c r="K36" s="211" t="s">
        <v>7451</v>
      </c>
      <c r="L36" s="211">
        <v>5.454455314E9</v>
      </c>
      <c r="M36" s="211" t="s">
        <v>1350</v>
      </c>
      <c r="N36" s="211" t="s">
        <v>3764</v>
      </c>
      <c r="O36" s="211" t="s">
        <v>7452</v>
      </c>
      <c r="P36" s="211" t="s">
        <v>2137</v>
      </c>
      <c r="Q36" s="211" t="s">
        <v>6</v>
      </c>
      <c r="R36" s="1">
        <f>COUNTIF('Hedef Liste Bolu'!A:A,A36)</f>
        <v>1</v>
      </c>
    </row>
    <row r="37" ht="15.75" customHeight="1">
      <c r="A37" s="211" t="s">
        <v>4281</v>
      </c>
      <c r="B37" s="211" t="s">
        <v>4282</v>
      </c>
      <c r="C37" s="212" t="s">
        <v>2897</v>
      </c>
      <c r="D37" s="211" t="s">
        <v>1493</v>
      </c>
      <c r="E37" s="213">
        <v>1216.0</v>
      </c>
      <c r="F37" s="213">
        <v>44.0</v>
      </c>
      <c r="G37" s="213">
        <v>0.0</v>
      </c>
      <c r="H37" s="213">
        <v>55.0</v>
      </c>
      <c r="I37" s="213">
        <v>55.0</v>
      </c>
      <c r="J37" s="214">
        <v>0.0</v>
      </c>
      <c r="K37" s="211" t="s">
        <v>4283</v>
      </c>
      <c r="L37" s="211">
        <v>3.762128484E9</v>
      </c>
      <c r="M37" s="211" t="s">
        <v>1350</v>
      </c>
      <c r="N37" s="211" t="s">
        <v>4284</v>
      </c>
      <c r="O37" s="211" t="s">
        <v>4285</v>
      </c>
      <c r="P37" s="211" t="s">
        <v>2137</v>
      </c>
      <c r="Q37" s="211" t="s">
        <v>7</v>
      </c>
      <c r="R37" s="1">
        <f>COUNTIF('Hedef Liste Kastamonu'!A:A,A37)</f>
        <v>0</v>
      </c>
    </row>
    <row r="38" ht="15.75" customHeight="1">
      <c r="A38" s="211" t="s">
        <v>4273</v>
      </c>
      <c r="B38" s="211" t="s">
        <v>4274</v>
      </c>
      <c r="C38" s="212" t="s">
        <v>2897</v>
      </c>
      <c r="D38" s="211" t="s">
        <v>1356</v>
      </c>
      <c r="E38" s="213">
        <v>1443.0</v>
      </c>
      <c r="F38" s="213">
        <v>69.0</v>
      </c>
      <c r="G38" s="213">
        <v>0.0</v>
      </c>
      <c r="H38" s="213">
        <v>63.0</v>
      </c>
      <c r="I38" s="213">
        <v>63.0</v>
      </c>
      <c r="J38" s="214">
        <v>0.0</v>
      </c>
      <c r="K38" s="211" t="s">
        <v>4275</v>
      </c>
      <c r="L38" s="211">
        <v>3.665023537E9</v>
      </c>
      <c r="M38" s="211" t="s">
        <v>1350</v>
      </c>
      <c r="N38" s="211" t="s">
        <v>18459</v>
      </c>
      <c r="O38" s="211" t="s">
        <v>4276</v>
      </c>
      <c r="P38" s="211" t="s">
        <v>2137</v>
      </c>
      <c r="Q38" s="211" t="s">
        <v>15</v>
      </c>
      <c r="R38" s="1">
        <f>COUNTIF('Hedef Liste Bartın'!A:A,A38)</f>
        <v>1</v>
      </c>
    </row>
    <row r="39" ht="15.75" customHeight="1">
      <c r="A39" s="211" t="s">
        <v>7497</v>
      </c>
      <c r="B39" s="211" t="s">
        <v>7498</v>
      </c>
      <c r="C39" s="212" t="s">
        <v>2897</v>
      </c>
      <c r="D39" s="211" t="s">
        <v>1370</v>
      </c>
      <c r="E39" s="213">
        <v>3235.0</v>
      </c>
      <c r="F39" s="213">
        <v>43.0</v>
      </c>
      <c r="G39" s="213">
        <v>0.0</v>
      </c>
      <c r="H39" s="213">
        <v>86.0</v>
      </c>
      <c r="I39" s="213">
        <v>86.0</v>
      </c>
      <c r="J39" s="214">
        <v>0.0</v>
      </c>
      <c r="K39" s="211" t="s">
        <v>7499</v>
      </c>
      <c r="L39" s="211">
        <v>3.742157425E9</v>
      </c>
      <c r="M39" s="211" t="s">
        <v>1350</v>
      </c>
      <c r="N39" s="211" t="s">
        <v>7500</v>
      </c>
      <c r="O39" s="211" t="s">
        <v>7501</v>
      </c>
      <c r="P39" s="211" t="s">
        <v>2137</v>
      </c>
      <c r="Q39" s="211" t="s">
        <v>6</v>
      </c>
      <c r="R39" s="1">
        <f>COUNTIF('Hedef Liste Kastamonu'!A:A,A39)</f>
        <v>0</v>
      </c>
    </row>
    <row r="40" ht="15.75" customHeight="1">
      <c r="A40" s="211" t="s">
        <v>7427</v>
      </c>
      <c r="B40" s="211" t="s">
        <v>7428</v>
      </c>
      <c r="C40" s="212" t="s">
        <v>2897</v>
      </c>
      <c r="D40" s="211" t="s">
        <v>1385</v>
      </c>
      <c r="E40" s="213">
        <v>4404.0</v>
      </c>
      <c r="F40" s="213">
        <v>127.0</v>
      </c>
      <c r="G40" s="213">
        <v>14.0</v>
      </c>
      <c r="H40" s="213">
        <v>71.0</v>
      </c>
      <c r="I40" s="213">
        <v>85.0</v>
      </c>
      <c r="J40" s="214">
        <v>0.16</v>
      </c>
      <c r="K40" s="211" t="s">
        <v>7429</v>
      </c>
      <c r="L40" s="211">
        <v>3.742202111E9</v>
      </c>
      <c r="M40" s="211" t="s">
        <v>1350</v>
      </c>
      <c r="N40" s="211" t="s">
        <v>3984</v>
      </c>
      <c r="O40" s="211" t="s">
        <v>7430</v>
      </c>
      <c r="P40" s="211" t="s">
        <v>2137</v>
      </c>
      <c r="Q40" s="211" t="s">
        <v>6</v>
      </c>
      <c r="R40" s="1">
        <f>COUNTIF('Hedef Liste Kastamonu'!A:A,A40)</f>
        <v>0</v>
      </c>
    </row>
    <row r="41" ht="15.75" customHeight="1">
      <c r="A41" s="211" t="s">
        <v>8680</v>
      </c>
      <c r="B41" s="211" t="s">
        <v>8681</v>
      </c>
      <c r="C41" s="212" t="s">
        <v>2897</v>
      </c>
      <c r="D41" s="211" t="s">
        <v>1348</v>
      </c>
      <c r="E41" s="213">
        <v>4674.0</v>
      </c>
      <c r="F41" s="213">
        <v>233.0</v>
      </c>
      <c r="G41" s="213">
        <v>14.0</v>
      </c>
      <c r="H41" s="213">
        <v>21.0</v>
      </c>
      <c r="I41" s="213">
        <v>35.0</v>
      </c>
      <c r="J41" s="214">
        <v>0.4</v>
      </c>
      <c r="K41" s="211" t="s">
        <v>8682</v>
      </c>
      <c r="L41" s="211">
        <v>3.762128484E9</v>
      </c>
      <c r="M41" s="211" t="s">
        <v>1350</v>
      </c>
      <c r="N41" s="211" t="s">
        <v>4003</v>
      </c>
      <c r="O41" s="211" t="s">
        <v>8683</v>
      </c>
      <c r="P41" s="211" t="s">
        <v>2137</v>
      </c>
      <c r="Q41" s="211" t="s">
        <v>7</v>
      </c>
      <c r="R41" s="1">
        <f>COUNTIF('Hedef Liste Bartın'!A:A,A41)</f>
        <v>0</v>
      </c>
    </row>
    <row r="42" ht="15.75" customHeight="1">
      <c r="A42" s="211" t="s">
        <v>7409</v>
      </c>
      <c r="B42" s="211" t="s">
        <v>7410</v>
      </c>
      <c r="C42" s="212" t="s">
        <v>2897</v>
      </c>
      <c r="D42" s="211" t="s">
        <v>1443</v>
      </c>
      <c r="E42" s="213">
        <v>648.0</v>
      </c>
      <c r="F42" s="213">
        <v>73.0</v>
      </c>
      <c r="G42" s="213">
        <v>0.0</v>
      </c>
      <c r="H42" s="213">
        <v>33.0</v>
      </c>
      <c r="I42" s="213">
        <v>33.0</v>
      </c>
      <c r="J42" s="214">
        <v>0.0</v>
      </c>
      <c r="K42" s="211" t="s">
        <v>7411</v>
      </c>
      <c r="L42" s="211">
        <v>5.425800035E9</v>
      </c>
      <c r="M42" s="211" t="s">
        <v>1350</v>
      </c>
      <c r="N42" s="211" t="s">
        <v>7412</v>
      </c>
      <c r="O42" s="211" t="s">
        <v>7413</v>
      </c>
      <c r="P42" s="211" t="s">
        <v>2137</v>
      </c>
      <c r="Q42" s="211" t="s">
        <v>6</v>
      </c>
      <c r="R42" s="1">
        <f>COUNTIF('Hedef Liste Kastamonu'!A:A,A42)</f>
        <v>0</v>
      </c>
    </row>
    <row r="43" ht="15.75" customHeight="1">
      <c r="A43" s="211" t="s">
        <v>18562</v>
      </c>
      <c r="B43" s="211" t="s">
        <v>18563</v>
      </c>
      <c r="C43" s="212" t="s">
        <v>2897</v>
      </c>
      <c r="D43" s="211" t="s">
        <v>1378</v>
      </c>
      <c r="E43" s="213">
        <v>948.0</v>
      </c>
      <c r="F43" s="213">
        <v>44.0</v>
      </c>
      <c r="G43" s="213">
        <v>0.0</v>
      </c>
      <c r="H43" s="213">
        <v>29.0</v>
      </c>
      <c r="I43" s="213">
        <v>29.0</v>
      </c>
      <c r="J43" s="214">
        <v>0.0</v>
      </c>
      <c r="K43" s="211" t="s">
        <v>18564</v>
      </c>
      <c r="L43" s="211">
        <v>3.662145E9</v>
      </c>
      <c r="M43" s="211" t="s">
        <v>1350</v>
      </c>
      <c r="N43" s="211" t="s">
        <v>3943</v>
      </c>
      <c r="O43" s="211" t="s">
        <v>18565</v>
      </c>
      <c r="P43" s="211" t="s">
        <v>2137</v>
      </c>
      <c r="Q43" s="211" t="s">
        <v>15</v>
      </c>
      <c r="R43" s="1">
        <f>COUNTIF('Hedef Liste Bolu'!A:A,A43)</f>
        <v>0</v>
      </c>
    </row>
    <row r="44" ht="15.75" customHeight="1">
      <c r="A44" s="211" t="s">
        <v>4000</v>
      </c>
      <c r="B44" s="211" t="s">
        <v>4001</v>
      </c>
      <c r="C44" s="212" t="s">
        <v>2897</v>
      </c>
      <c r="D44" s="211" t="s">
        <v>1832</v>
      </c>
      <c r="E44" s="213">
        <v>555.0</v>
      </c>
      <c r="F44" s="213">
        <v>43.0</v>
      </c>
      <c r="G44" s="213">
        <v>1.0</v>
      </c>
      <c r="H44" s="213">
        <v>18.0</v>
      </c>
      <c r="I44" s="213">
        <v>19.0</v>
      </c>
      <c r="J44" s="214">
        <v>0.05</v>
      </c>
      <c r="K44" s="211" t="s">
        <v>4002</v>
      </c>
      <c r="L44" s="211">
        <v>5.435941128E9</v>
      </c>
      <c r="M44" s="211" t="s">
        <v>1350</v>
      </c>
      <c r="N44" s="211" t="s">
        <v>4003</v>
      </c>
      <c r="O44" s="211" t="s">
        <v>4004</v>
      </c>
      <c r="P44" s="211" t="s">
        <v>2137</v>
      </c>
      <c r="Q44" s="211" t="s">
        <v>7</v>
      </c>
      <c r="R44" s="1">
        <f>COUNTIF('Hedef Liste Bartın'!A:A,A44)</f>
        <v>1</v>
      </c>
    </row>
    <row r="45" ht="15.75" customHeight="1">
      <c r="A45" s="211" t="s">
        <v>18647</v>
      </c>
      <c r="B45" s="211" t="s">
        <v>18648</v>
      </c>
      <c r="C45" s="212" t="s">
        <v>2897</v>
      </c>
      <c r="D45" s="211" t="s">
        <v>1348</v>
      </c>
      <c r="E45" s="213">
        <v>1836.0</v>
      </c>
      <c r="F45" s="213">
        <v>53.0</v>
      </c>
      <c r="G45" s="213">
        <v>0.0</v>
      </c>
      <c r="H45" s="213">
        <v>123.0</v>
      </c>
      <c r="I45" s="213">
        <v>123.0</v>
      </c>
      <c r="J45" s="214">
        <v>0.0</v>
      </c>
      <c r="K45" s="211" t="s">
        <v>18649</v>
      </c>
      <c r="L45" s="211">
        <v>5.426878265E9</v>
      </c>
      <c r="M45" s="211" t="s">
        <v>1350</v>
      </c>
      <c r="N45" s="211" t="s">
        <v>18651</v>
      </c>
      <c r="O45" s="211" t="s">
        <v>18650</v>
      </c>
      <c r="P45" s="211" t="s">
        <v>2137</v>
      </c>
      <c r="Q45" s="211" t="s">
        <v>15</v>
      </c>
      <c r="R45" s="1">
        <f>COUNTIF('Hedef Liste Bartın'!A:A,A45)</f>
        <v>0</v>
      </c>
    </row>
    <row r="46" ht="15.75" customHeight="1">
      <c r="A46" s="211" t="s">
        <v>7683</v>
      </c>
      <c r="B46" s="211" t="s">
        <v>7684</v>
      </c>
      <c r="C46" s="212" t="s">
        <v>2897</v>
      </c>
      <c r="D46" s="211" t="s">
        <v>1378</v>
      </c>
      <c r="E46" s="213">
        <v>2263.0</v>
      </c>
      <c r="F46" s="213">
        <v>16.0</v>
      </c>
      <c r="G46" s="213">
        <v>0.0</v>
      </c>
      <c r="H46" s="213">
        <v>122.0</v>
      </c>
      <c r="I46" s="213">
        <v>122.0</v>
      </c>
      <c r="J46" s="214">
        <v>0.0</v>
      </c>
      <c r="K46" s="211" t="s">
        <v>7685</v>
      </c>
      <c r="L46" s="211">
        <v>3.742155865E9</v>
      </c>
      <c r="M46" s="211" t="s">
        <v>1350</v>
      </c>
      <c r="N46" s="211" t="s">
        <v>7412</v>
      </c>
      <c r="O46" s="211" t="s">
        <v>7686</v>
      </c>
      <c r="P46" s="211" t="s">
        <v>2137</v>
      </c>
      <c r="Q46" s="211" t="s">
        <v>6</v>
      </c>
      <c r="R46" s="1">
        <f>COUNTIF('Hedef Liste Bolu'!A:A,A46)</f>
        <v>1</v>
      </c>
    </row>
    <row r="47" ht="15.75" customHeight="1">
      <c r="A47" s="211" t="s">
        <v>22499</v>
      </c>
      <c r="B47" s="211" t="s">
        <v>22500</v>
      </c>
      <c r="C47" s="212" t="s">
        <v>2897</v>
      </c>
      <c r="D47" s="211" t="s">
        <v>1348</v>
      </c>
      <c r="E47" s="213">
        <v>5586.0</v>
      </c>
      <c r="F47" s="213">
        <v>114.0</v>
      </c>
      <c r="G47" s="213">
        <v>74.0</v>
      </c>
      <c r="H47" s="213">
        <v>0.0</v>
      </c>
      <c r="I47" s="213">
        <v>74.0</v>
      </c>
      <c r="J47" s="214">
        <v>1.0</v>
      </c>
      <c r="K47" s="211" t="s">
        <v>3443</v>
      </c>
      <c r="L47" s="211">
        <v>2.123363575E9</v>
      </c>
      <c r="M47" s="211" t="s">
        <v>1350</v>
      </c>
      <c r="N47" s="211" t="s">
        <v>7443</v>
      </c>
      <c r="O47" s="211" t="s">
        <v>22501</v>
      </c>
      <c r="P47" s="211" t="s">
        <v>2165</v>
      </c>
      <c r="Q47" s="211" t="s">
        <v>6</v>
      </c>
      <c r="R47" s="1">
        <f>COUNTIF('Hedef Liste Bartın'!A:A,A47)</f>
        <v>0</v>
      </c>
    </row>
    <row r="48" ht="15.75" customHeight="1">
      <c r="A48" s="211" t="s">
        <v>18511</v>
      </c>
      <c r="B48" s="211" t="s">
        <v>18512</v>
      </c>
      <c r="C48" s="212" t="s">
        <v>2897</v>
      </c>
      <c r="D48" s="211" t="s">
        <v>1370</v>
      </c>
      <c r="E48" s="213">
        <v>1088.0</v>
      </c>
      <c r="F48" s="213">
        <v>49.0</v>
      </c>
      <c r="G48" s="213">
        <v>0.0</v>
      </c>
      <c r="H48" s="213">
        <v>14.0</v>
      </c>
      <c r="I48" s="213">
        <v>14.0</v>
      </c>
      <c r="J48" s="214">
        <v>0.0</v>
      </c>
      <c r="K48" s="211" t="s">
        <v>18513</v>
      </c>
      <c r="L48" s="211">
        <v>5.496490037E9</v>
      </c>
      <c r="M48" s="211" t="s">
        <v>1350</v>
      </c>
      <c r="N48" s="211" t="s">
        <v>18499</v>
      </c>
      <c r="O48" s="211" t="s">
        <v>18514</v>
      </c>
      <c r="P48" s="211" t="s">
        <v>2137</v>
      </c>
      <c r="Q48" s="211" t="s">
        <v>15</v>
      </c>
      <c r="R48" s="1">
        <f>COUNTIF('Hedef Liste Çankırı'!A:A,A48)</f>
        <v>0</v>
      </c>
    </row>
    <row r="49" ht="15.75" customHeight="1">
      <c r="A49" s="211" t="s">
        <v>22502</v>
      </c>
      <c r="B49" s="211" t="s">
        <v>22503</v>
      </c>
      <c r="C49" s="212" t="s">
        <v>2897</v>
      </c>
      <c r="D49" s="211" t="s">
        <v>1577</v>
      </c>
      <c r="E49" s="213">
        <v>5115.0</v>
      </c>
      <c r="F49" s="213">
        <v>118.0</v>
      </c>
      <c r="G49" s="213">
        <v>108.0</v>
      </c>
      <c r="H49" s="213">
        <v>3.0</v>
      </c>
      <c r="I49" s="213">
        <v>111.0</v>
      </c>
      <c r="J49" s="214">
        <v>0.97</v>
      </c>
      <c r="K49" s="211" t="s">
        <v>2311</v>
      </c>
      <c r="L49" s="211">
        <v>3.7422252E9</v>
      </c>
      <c r="M49" s="211" t="s">
        <v>1350</v>
      </c>
      <c r="N49" s="211" t="s">
        <v>3984</v>
      </c>
      <c r="O49" s="211" t="s">
        <v>22504</v>
      </c>
      <c r="P49" s="211" t="s">
        <v>2165</v>
      </c>
      <c r="Q49" s="211" t="s">
        <v>6</v>
      </c>
      <c r="R49" s="1">
        <f>COUNTIF('Hedef Liste Çankırı'!A:A,A49)</f>
        <v>0</v>
      </c>
    </row>
    <row r="50" ht="15.75" customHeight="1">
      <c r="A50" s="211" t="s">
        <v>22505</v>
      </c>
      <c r="B50" s="211" t="s">
        <v>22506</v>
      </c>
      <c r="C50" s="212" t="s">
        <v>2897</v>
      </c>
      <c r="D50" s="211" t="s">
        <v>1577</v>
      </c>
      <c r="E50" s="213">
        <v>953.0</v>
      </c>
      <c r="F50" s="213">
        <v>29.0</v>
      </c>
      <c r="G50" s="213">
        <v>90.0</v>
      </c>
      <c r="H50" s="213">
        <v>3.0</v>
      </c>
      <c r="I50" s="213">
        <v>93.0</v>
      </c>
      <c r="J50" s="214">
        <v>0.97</v>
      </c>
      <c r="K50" s="211" t="s">
        <v>2311</v>
      </c>
      <c r="L50" s="211">
        <v>3.662120444E9</v>
      </c>
      <c r="M50" s="211" t="s">
        <v>1350</v>
      </c>
      <c r="N50" s="211" t="s">
        <v>18499</v>
      </c>
      <c r="O50" s="211" t="s">
        <v>22507</v>
      </c>
      <c r="P50" s="211" t="s">
        <v>2165</v>
      </c>
      <c r="Q50" s="211" t="s">
        <v>15</v>
      </c>
      <c r="R50" s="1">
        <f>COUNTIF('Hedef Liste Bolu'!A:A,A50)</f>
        <v>0</v>
      </c>
    </row>
    <row r="51" ht="15.75" customHeight="1">
      <c r="A51" s="211" t="s">
        <v>8787</v>
      </c>
      <c r="B51" s="211" t="s">
        <v>8788</v>
      </c>
      <c r="C51" s="212" t="s">
        <v>2897</v>
      </c>
      <c r="D51" s="211" t="s">
        <v>1688</v>
      </c>
      <c r="E51" s="213">
        <v>1639.0</v>
      </c>
      <c r="F51" s="213">
        <v>43.0</v>
      </c>
      <c r="G51" s="213">
        <v>0.0</v>
      </c>
      <c r="H51" s="213">
        <v>167.0</v>
      </c>
      <c r="I51" s="213">
        <v>167.0</v>
      </c>
      <c r="J51" s="214">
        <v>0.0</v>
      </c>
      <c r="K51" s="211" t="s">
        <v>8789</v>
      </c>
      <c r="L51" s="211">
        <v>3.762135909E9</v>
      </c>
      <c r="M51" s="211" t="s">
        <v>1350</v>
      </c>
      <c r="N51" s="211" t="s">
        <v>4003</v>
      </c>
      <c r="O51" s="211" t="s">
        <v>8790</v>
      </c>
      <c r="P51" s="211" t="s">
        <v>2137</v>
      </c>
      <c r="Q51" s="211" t="s">
        <v>7</v>
      </c>
      <c r="R51" s="1">
        <f>COUNTIF('Hedef Liste Bolu'!A:A,A51)</f>
        <v>0</v>
      </c>
    </row>
    <row r="52" ht="15.75" customHeight="1">
      <c r="A52" s="211" t="s">
        <v>7636</v>
      </c>
      <c r="B52" s="211" t="s">
        <v>7637</v>
      </c>
      <c r="C52" s="212" t="s">
        <v>2897</v>
      </c>
      <c r="D52" s="211" t="s">
        <v>1378</v>
      </c>
      <c r="E52" s="213">
        <v>841.0</v>
      </c>
      <c r="F52" s="213">
        <v>42.0</v>
      </c>
      <c r="G52" s="213">
        <v>8.0</v>
      </c>
      <c r="H52" s="213">
        <v>23.0</v>
      </c>
      <c r="I52" s="213">
        <v>31.0</v>
      </c>
      <c r="J52" s="214">
        <v>0.26</v>
      </c>
      <c r="K52" s="211" t="s">
        <v>7638</v>
      </c>
      <c r="L52" s="211">
        <v>5.376194014E9</v>
      </c>
      <c r="M52" s="211" t="s">
        <v>1350</v>
      </c>
      <c r="N52" s="211" t="s">
        <v>7363</v>
      </c>
      <c r="O52" s="211" t="s">
        <v>7639</v>
      </c>
      <c r="P52" s="211" t="s">
        <v>2137</v>
      </c>
      <c r="Q52" s="211" t="s">
        <v>6</v>
      </c>
      <c r="R52" s="1">
        <f>COUNTIF('Hedef Liste Kastamonu'!A:A,A52)</f>
        <v>0</v>
      </c>
    </row>
    <row r="53" ht="15.75" customHeight="1">
      <c r="A53" s="211" t="s">
        <v>22508</v>
      </c>
      <c r="B53" s="211" t="s">
        <v>22509</v>
      </c>
      <c r="C53" s="212" t="s">
        <v>2909</v>
      </c>
      <c r="D53" s="211" t="s">
        <v>1597</v>
      </c>
      <c r="E53" s="213">
        <v>331.0</v>
      </c>
      <c r="F53" s="211"/>
      <c r="G53" s="213">
        <v>0.0</v>
      </c>
      <c r="H53" s="213">
        <v>30.0</v>
      </c>
      <c r="I53" s="213">
        <v>30.0</v>
      </c>
      <c r="J53" s="214">
        <v>0.0</v>
      </c>
      <c r="K53" s="211" t="s">
        <v>22510</v>
      </c>
      <c r="L53" s="211">
        <v>5.462151455E9</v>
      </c>
      <c r="M53" s="211" t="s">
        <v>1350</v>
      </c>
      <c r="N53" s="211" t="s">
        <v>7412</v>
      </c>
      <c r="O53" s="211" t="s">
        <v>7417</v>
      </c>
      <c r="P53" s="211" t="s">
        <v>2137</v>
      </c>
      <c r="Q53" s="211" t="s">
        <v>6</v>
      </c>
      <c r="R53" s="1">
        <f>COUNTIF('Hedef Liste Bolu'!A:A,A53)</f>
        <v>0</v>
      </c>
    </row>
    <row r="54" ht="15.75" customHeight="1">
      <c r="A54" s="211" t="s">
        <v>7662</v>
      </c>
      <c r="B54" s="211" t="s">
        <v>7663</v>
      </c>
      <c r="C54" s="212" t="s">
        <v>2897</v>
      </c>
      <c r="D54" s="211" t="s">
        <v>1356</v>
      </c>
      <c r="E54" s="213">
        <v>2897.0</v>
      </c>
      <c r="F54" s="213">
        <v>17.0</v>
      </c>
      <c r="G54" s="213">
        <v>1.0</v>
      </c>
      <c r="H54" s="213">
        <v>24.0</v>
      </c>
      <c r="I54" s="213">
        <v>25.0</v>
      </c>
      <c r="J54" s="214">
        <v>0.04</v>
      </c>
      <c r="K54" s="211" t="s">
        <v>7603</v>
      </c>
      <c r="L54" s="211">
        <v>5.324914192E9</v>
      </c>
      <c r="M54" s="211" t="s">
        <v>1350</v>
      </c>
      <c r="N54" s="211" t="s">
        <v>3984</v>
      </c>
      <c r="O54" s="211" t="s">
        <v>7604</v>
      </c>
      <c r="P54" s="211" t="s">
        <v>2137</v>
      </c>
      <c r="Q54" s="211" t="s">
        <v>6</v>
      </c>
      <c r="R54" s="1">
        <f>COUNTIF('Hedef Liste Bolu'!A:A,A54)</f>
        <v>1</v>
      </c>
    </row>
    <row r="55" ht="15.75" customHeight="1">
      <c r="A55" s="211" t="s">
        <v>3996</v>
      </c>
      <c r="B55" s="211" t="s">
        <v>3997</v>
      </c>
      <c r="C55" s="212" t="s">
        <v>2897</v>
      </c>
      <c r="D55" s="211" t="s">
        <v>1370</v>
      </c>
      <c r="E55" s="213">
        <v>565.0</v>
      </c>
      <c r="F55" s="211"/>
      <c r="G55" s="213">
        <v>0.0</v>
      </c>
      <c r="H55" s="213">
        <v>37.0</v>
      </c>
      <c r="I55" s="213">
        <v>37.0</v>
      </c>
      <c r="J55" s="214">
        <v>0.0</v>
      </c>
      <c r="K55" s="211" t="s">
        <v>3998</v>
      </c>
      <c r="L55" s="211">
        <v>3.662150099E9</v>
      </c>
      <c r="M55" s="211" t="s">
        <v>1350</v>
      </c>
      <c r="N55" s="211" t="s">
        <v>3943</v>
      </c>
      <c r="O55" s="211" t="s">
        <v>3999</v>
      </c>
      <c r="P55" s="211" t="s">
        <v>2137</v>
      </c>
      <c r="Q55" s="211" t="s">
        <v>15</v>
      </c>
      <c r="R55" s="1">
        <f>COUNTIF('Hedef Liste Bolu'!A:A,A55)</f>
        <v>0</v>
      </c>
    </row>
    <row r="56" ht="15.75" customHeight="1">
      <c r="A56" s="211" t="s">
        <v>4133</v>
      </c>
      <c r="B56" s="211" t="s">
        <v>4134</v>
      </c>
      <c r="C56" s="212" t="s">
        <v>2897</v>
      </c>
      <c r="D56" s="211" t="s">
        <v>2034</v>
      </c>
      <c r="E56" s="213">
        <v>1137.0</v>
      </c>
      <c r="F56" s="213">
        <v>26.0</v>
      </c>
      <c r="G56" s="213">
        <v>0.0</v>
      </c>
      <c r="H56" s="213">
        <v>37.0</v>
      </c>
      <c r="I56" s="213">
        <v>37.0</v>
      </c>
      <c r="J56" s="214">
        <v>0.0</v>
      </c>
      <c r="K56" s="211" t="s">
        <v>22511</v>
      </c>
      <c r="L56" s="211">
        <v>5.323622348E9</v>
      </c>
      <c r="M56" s="211" t="s">
        <v>1350</v>
      </c>
      <c r="N56" s="211" t="s">
        <v>3877</v>
      </c>
      <c r="O56" s="211" t="s">
        <v>4136</v>
      </c>
      <c r="P56" s="211" t="s">
        <v>2137</v>
      </c>
      <c r="Q56" s="211" t="s">
        <v>4</v>
      </c>
      <c r="R56" s="1">
        <f>COUNTIF('Hedef Liste Bartın'!A:A,A56)</f>
        <v>1</v>
      </c>
    </row>
    <row r="57" ht="15.75" customHeight="1">
      <c r="A57" s="211" t="s">
        <v>22512</v>
      </c>
      <c r="B57" s="211" t="s">
        <v>22513</v>
      </c>
      <c r="C57" s="212" t="s">
        <v>2897</v>
      </c>
      <c r="D57" s="211" t="s">
        <v>1364</v>
      </c>
      <c r="E57" s="213">
        <v>5481.0</v>
      </c>
      <c r="F57" s="213">
        <v>119.0</v>
      </c>
      <c r="G57" s="213">
        <v>84.0</v>
      </c>
      <c r="H57" s="213">
        <v>2.0</v>
      </c>
      <c r="I57" s="213">
        <v>86.0</v>
      </c>
      <c r="J57" s="214">
        <v>0.98</v>
      </c>
      <c r="K57" s="211" t="s">
        <v>2216</v>
      </c>
      <c r="L57" s="211">
        <v>5.417299971E9</v>
      </c>
      <c r="M57" s="211" t="s">
        <v>1350</v>
      </c>
      <c r="N57" s="211" t="s">
        <v>4003</v>
      </c>
      <c r="O57" s="211" t="s">
        <v>22514</v>
      </c>
      <c r="P57" s="211" t="s">
        <v>2165</v>
      </c>
      <c r="Q57" s="211" t="s">
        <v>7</v>
      </c>
      <c r="R57" s="1">
        <f>COUNTIF('Hedef Liste Bartın'!A:A,A57)</f>
        <v>0</v>
      </c>
    </row>
    <row r="58" ht="15.75" customHeight="1">
      <c r="A58" s="211" t="s">
        <v>18609</v>
      </c>
      <c r="B58" s="211" t="s">
        <v>18610</v>
      </c>
      <c r="C58" s="212" t="s">
        <v>2897</v>
      </c>
      <c r="D58" s="211" t="s">
        <v>1378</v>
      </c>
      <c r="E58" s="213">
        <v>1323.0</v>
      </c>
      <c r="F58" s="213">
        <v>35.0</v>
      </c>
      <c r="G58" s="213">
        <v>0.0</v>
      </c>
      <c r="H58" s="213">
        <v>10.0</v>
      </c>
      <c r="I58" s="213">
        <v>10.0</v>
      </c>
      <c r="J58" s="214">
        <v>0.0</v>
      </c>
      <c r="K58" s="211" t="s">
        <v>18611</v>
      </c>
      <c r="L58" s="211">
        <v>5.452523737E9</v>
      </c>
      <c r="M58" s="211" t="s">
        <v>1350</v>
      </c>
      <c r="N58" s="211" t="s">
        <v>18599</v>
      </c>
      <c r="O58" s="211" t="s">
        <v>18612</v>
      </c>
      <c r="P58" s="211" t="s">
        <v>2137</v>
      </c>
      <c r="Q58" s="211" t="s">
        <v>15</v>
      </c>
      <c r="R58" s="1">
        <f>COUNTIF('Hedef Liste Bartın'!A:A,A58)</f>
        <v>0</v>
      </c>
    </row>
    <row r="59" ht="15.75" customHeight="1">
      <c r="A59" s="211" t="s">
        <v>18476</v>
      </c>
      <c r="B59" s="211" t="s">
        <v>18477</v>
      </c>
      <c r="C59" s="212" t="s">
        <v>2897</v>
      </c>
      <c r="D59" s="211" t="s">
        <v>1370</v>
      </c>
      <c r="E59" s="213">
        <v>801.0</v>
      </c>
      <c r="F59" s="213">
        <v>18.0</v>
      </c>
      <c r="G59" s="213">
        <v>0.0</v>
      </c>
      <c r="H59" s="213">
        <v>33.0</v>
      </c>
      <c r="I59" s="213">
        <v>33.0</v>
      </c>
      <c r="J59" s="214">
        <v>0.0</v>
      </c>
      <c r="K59" s="211" t="s">
        <v>18478</v>
      </c>
      <c r="L59" s="211">
        <v>3.662124123E9</v>
      </c>
      <c r="M59" s="211" t="s">
        <v>1350</v>
      </c>
      <c r="N59" s="211" t="s">
        <v>4038</v>
      </c>
      <c r="O59" s="211" t="s">
        <v>18479</v>
      </c>
      <c r="P59" s="211" t="s">
        <v>2137</v>
      </c>
      <c r="Q59" s="211" t="s">
        <v>15</v>
      </c>
      <c r="R59" s="1">
        <f>COUNTIF('Hedef Liste Bolu'!A:A,A59)</f>
        <v>0</v>
      </c>
    </row>
    <row r="60" ht="15.75" customHeight="1">
      <c r="A60" s="211" t="s">
        <v>4151</v>
      </c>
      <c r="B60" s="211" t="s">
        <v>4152</v>
      </c>
      <c r="C60" s="212" t="s">
        <v>2897</v>
      </c>
      <c r="D60" s="211" t="s">
        <v>1507</v>
      </c>
      <c r="E60" s="213">
        <v>22.0</v>
      </c>
      <c r="F60" s="213">
        <v>5.0</v>
      </c>
      <c r="G60" s="213">
        <v>32.0</v>
      </c>
      <c r="H60" s="213">
        <v>6.0</v>
      </c>
      <c r="I60" s="213">
        <v>38.0</v>
      </c>
      <c r="J60" s="214">
        <v>0.84</v>
      </c>
      <c r="K60" s="211" t="s">
        <v>4153</v>
      </c>
      <c r="L60" s="211">
        <v>5.393762799E9</v>
      </c>
      <c r="M60" s="211" t="s">
        <v>1350</v>
      </c>
      <c r="N60" s="211" t="s">
        <v>3883</v>
      </c>
      <c r="O60" s="211" t="s">
        <v>4154</v>
      </c>
      <c r="P60" s="211" t="s">
        <v>2137</v>
      </c>
      <c r="Q60" s="211" t="s">
        <v>4</v>
      </c>
      <c r="R60" s="1">
        <f>COUNTIF('Hedef Liste Bolu'!A:A,A60)</f>
        <v>0</v>
      </c>
    </row>
    <row r="61" ht="15.75" customHeight="1">
      <c r="A61" s="211" t="s">
        <v>4110</v>
      </c>
      <c r="B61" s="211" t="s">
        <v>4115</v>
      </c>
      <c r="C61" s="212" t="s">
        <v>2897</v>
      </c>
      <c r="D61" s="211" t="s">
        <v>1378</v>
      </c>
      <c r="E61" s="213">
        <v>2027.0</v>
      </c>
      <c r="F61" s="213">
        <v>62.0</v>
      </c>
      <c r="G61" s="213">
        <v>0.0</v>
      </c>
      <c r="H61" s="213">
        <v>50.0</v>
      </c>
      <c r="I61" s="213">
        <v>50.0</v>
      </c>
      <c r="J61" s="214">
        <v>0.0</v>
      </c>
      <c r="K61" s="211" t="s">
        <v>4112</v>
      </c>
      <c r="L61" s="211">
        <v>5.528666774E9</v>
      </c>
      <c r="M61" s="211" t="s">
        <v>1350</v>
      </c>
      <c r="N61" s="211" t="s">
        <v>3877</v>
      </c>
      <c r="O61" s="211" t="s">
        <v>4113</v>
      </c>
      <c r="P61" s="211" t="s">
        <v>2137</v>
      </c>
      <c r="Q61" s="211" t="s">
        <v>4</v>
      </c>
      <c r="R61" s="1">
        <f>COUNTIF('Hedef Liste Bolu'!A:A,A61)</f>
        <v>0</v>
      </c>
    </row>
    <row r="62" ht="15.75" customHeight="1">
      <c r="A62" s="211" t="s">
        <v>7502</v>
      </c>
      <c r="B62" s="211" t="s">
        <v>7503</v>
      </c>
      <c r="C62" s="212" t="s">
        <v>2897</v>
      </c>
      <c r="D62" s="211" t="s">
        <v>1827</v>
      </c>
      <c r="E62" s="213">
        <v>139.0</v>
      </c>
      <c r="F62" s="211"/>
      <c r="G62" s="213">
        <v>0.0</v>
      </c>
      <c r="H62" s="213">
        <v>34.0</v>
      </c>
      <c r="I62" s="213">
        <v>34.0</v>
      </c>
      <c r="J62" s="214">
        <v>0.0</v>
      </c>
      <c r="K62" s="211" t="s">
        <v>7504</v>
      </c>
      <c r="L62" s="211">
        <v>5.416417775E9</v>
      </c>
      <c r="M62" s="211" t="s">
        <v>1350</v>
      </c>
      <c r="N62" s="211" t="s">
        <v>3984</v>
      </c>
      <c r="O62" s="211" t="s">
        <v>7505</v>
      </c>
      <c r="P62" s="211" t="s">
        <v>2137</v>
      </c>
      <c r="Q62" s="211" t="s">
        <v>6</v>
      </c>
      <c r="R62" s="1">
        <f>COUNTIF('Hedef Liste Bolu'!A:A,A62)</f>
        <v>1</v>
      </c>
    </row>
    <row r="63" ht="15.75" customHeight="1">
      <c r="A63" s="211" t="s">
        <v>7670</v>
      </c>
      <c r="B63" s="211" t="s">
        <v>7671</v>
      </c>
      <c r="C63" s="212" t="s">
        <v>2897</v>
      </c>
      <c r="D63" s="211" t="s">
        <v>1385</v>
      </c>
      <c r="E63" s="213">
        <v>3481.0</v>
      </c>
      <c r="F63" s="213">
        <v>38.0</v>
      </c>
      <c r="G63" s="213">
        <v>0.0</v>
      </c>
      <c r="H63" s="213">
        <v>31.0</v>
      </c>
      <c r="I63" s="213">
        <v>31.0</v>
      </c>
      <c r="J63" s="214">
        <v>0.0</v>
      </c>
      <c r="K63" s="211" t="s">
        <v>7672</v>
      </c>
      <c r="L63" s="211">
        <v>3.743338888E9</v>
      </c>
      <c r="M63" s="211" t="s">
        <v>1350</v>
      </c>
      <c r="N63" s="211" t="s">
        <v>3764</v>
      </c>
      <c r="O63" s="211" t="s">
        <v>7673</v>
      </c>
      <c r="P63" s="211" t="s">
        <v>2137</v>
      </c>
      <c r="Q63" s="211" t="s">
        <v>6</v>
      </c>
      <c r="R63" s="1">
        <f>COUNTIF('Hedef Liste Bartın'!A:A,A63)</f>
        <v>0</v>
      </c>
    </row>
    <row r="64" ht="15.75" customHeight="1">
      <c r="A64" s="211" t="s">
        <v>18605</v>
      </c>
      <c r="B64" s="211" t="s">
        <v>18606</v>
      </c>
      <c r="C64" s="212" t="s">
        <v>2897</v>
      </c>
      <c r="D64" s="211" t="s">
        <v>1356</v>
      </c>
      <c r="E64" s="213">
        <v>2970.0</v>
      </c>
      <c r="F64" s="213">
        <v>122.0</v>
      </c>
      <c r="G64" s="213">
        <v>0.0</v>
      </c>
      <c r="H64" s="213">
        <v>80.0</v>
      </c>
      <c r="I64" s="213">
        <v>80.0</v>
      </c>
      <c r="J64" s="214">
        <v>0.0</v>
      </c>
      <c r="K64" s="211" t="s">
        <v>18607</v>
      </c>
      <c r="L64" s="211">
        <v>3.662222572E9</v>
      </c>
      <c r="M64" s="211" t="s">
        <v>1350</v>
      </c>
      <c r="N64" s="211" t="s">
        <v>2322</v>
      </c>
      <c r="O64" s="211" t="s">
        <v>18608</v>
      </c>
      <c r="P64" s="211" t="s">
        <v>2137</v>
      </c>
      <c r="Q64" s="211" t="s">
        <v>15</v>
      </c>
      <c r="R64" s="1">
        <f>COUNTIF('Hedef Liste Kastamonu'!A:A,A64)</f>
        <v>1</v>
      </c>
    </row>
    <row r="65" ht="15.75" customHeight="1">
      <c r="A65" s="211" t="s">
        <v>7626</v>
      </c>
      <c r="B65" s="211" t="s">
        <v>7627</v>
      </c>
      <c r="C65" s="212" t="s">
        <v>2897</v>
      </c>
      <c r="D65" s="211" t="s">
        <v>1356</v>
      </c>
      <c r="E65" s="213">
        <v>1439.0</v>
      </c>
      <c r="F65" s="213">
        <v>30.0</v>
      </c>
      <c r="G65" s="213">
        <v>0.0</v>
      </c>
      <c r="H65" s="213">
        <v>25.0</v>
      </c>
      <c r="I65" s="213">
        <v>25.0</v>
      </c>
      <c r="J65" s="214">
        <v>0.0</v>
      </c>
      <c r="K65" s="211" t="s">
        <v>7628</v>
      </c>
      <c r="L65" s="211">
        <v>3.742222888E9</v>
      </c>
      <c r="M65" s="211" t="s">
        <v>1350</v>
      </c>
      <c r="N65" s="211" t="s">
        <v>3984</v>
      </c>
      <c r="O65" s="211" t="s">
        <v>7629</v>
      </c>
      <c r="P65" s="211" t="s">
        <v>2137</v>
      </c>
      <c r="Q65" s="211" t="s">
        <v>6</v>
      </c>
      <c r="R65" s="1">
        <f>COUNTIF('Hedef Liste Bolu'!A:A,A65)</f>
        <v>1</v>
      </c>
    </row>
    <row r="66" ht="15.75" customHeight="1">
      <c r="A66" s="211" t="s">
        <v>22515</v>
      </c>
      <c r="B66" s="211" t="s">
        <v>22516</v>
      </c>
      <c r="C66" s="212" t="s">
        <v>2897</v>
      </c>
      <c r="D66" s="211" t="s">
        <v>1364</v>
      </c>
      <c r="E66" s="211"/>
      <c r="F66" s="211"/>
      <c r="G66" s="213">
        <v>50.0</v>
      </c>
      <c r="H66" s="213">
        <v>3.0</v>
      </c>
      <c r="I66" s="213">
        <v>53.0</v>
      </c>
      <c r="J66" s="214">
        <v>0.94</v>
      </c>
      <c r="K66" s="211" t="s">
        <v>2216</v>
      </c>
      <c r="L66" s="211">
        <v>5.555435767E9</v>
      </c>
      <c r="M66" s="211" t="s">
        <v>1350</v>
      </c>
      <c r="N66" s="211" t="s">
        <v>3764</v>
      </c>
      <c r="O66" s="211" t="s">
        <v>22517</v>
      </c>
      <c r="P66" s="211" t="s">
        <v>2165</v>
      </c>
      <c r="Q66" s="211" t="s">
        <v>6</v>
      </c>
      <c r="R66" s="1">
        <f>COUNTIF('Hedef Liste Bartın'!A:A,A66)</f>
        <v>0</v>
      </c>
    </row>
    <row r="67" ht="15.75" customHeight="1">
      <c r="A67" s="211" t="s">
        <v>18527</v>
      </c>
      <c r="B67" s="211" t="s">
        <v>18528</v>
      </c>
      <c r="C67" s="212" t="s">
        <v>2897</v>
      </c>
      <c r="D67" s="211" t="s">
        <v>1378</v>
      </c>
      <c r="E67" s="213">
        <v>3037.0</v>
      </c>
      <c r="F67" s="213">
        <v>128.0</v>
      </c>
      <c r="G67" s="213">
        <v>0.0</v>
      </c>
      <c r="H67" s="213">
        <v>35.0</v>
      </c>
      <c r="I67" s="213">
        <v>35.0</v>
      </c>
      <c r="J67" s="214">
        <v>0.0</v>
      </c>
      <c r="K67" s="211" t="s">
        <v>3998</v>
      </c>
      <c r="L67" s="211">
        <v>3.662156667E9</v>
      </c>
      <c r="M67" s="211" t="s">
        <v>1350</v>
      </c>
      <c r="N67" s="211" t="s">
        <v>3943</v>
      </c>
      <c r="O67" s="211" t="s">
        <v>18529</v>
      </c>
      <c r="P67" s="211" t="s">
        <v>2137</v>
      </c>
      <c r="Q67" s="211" t="s">
        <v>15</v>
      </c>
      <c r="R67" s="1">
        <f>COUNTIF('Hedef Liste Kastamonu'!A:A,A67)</f>
        <v>1</v>
      </c>
    </row>
    <row r="68" ht="15.75" customHeight="1">
      <c r="A68" s="211" t="s">
        <v>3986</v>
      </c>
      <c r="B68" s="211" t="s">
        <v>3987</v>
      </c>
      <c r="C68" s="212" t="s">
        <v>2897</v>
      </c>
      <c r="D68" s="211" t="s">
        <v>1950</v>
      </c>
      <c r="E68" s="213">
        <v>602.0</v>
      </c>
      <c r="F68" s="213">
        <v>14.0</v>
      </c>
      <c r="G68" s="213">
        <v>6.0</v>
      </c>
      <c r="H68" s="213">
        <v>71.0</v>
      </c>
      <c r="I68" s="213">
        <v>77.0</v>
      </c>
      <c r="J68" s="214">
        <v>0.08</v>
      </c>
      <c r="K68" s="211" t="s">
        <v>3988</v>
      </c>
      <c r="L68" s="211">
        <v>3.782220004E9</v>
      </c>
      <c r="M68" s="211" t="s">
        <v>1350</v>
      </c>
      <c r="N68" s="211" t="s">
        <v>3877</v>
      </c>
      <c r="O68" s="211" t="s">
        <v>3989</v>
      </c>
      <c r="P68" s="211" t="s">
        <v>2137</v>
      </c>
      <c r="Q68" s="211" t="s">
        <v>4</v>
      </c>
      <c r="R68" s="1">
        <f>COUNTIF('Hedef Liste Çankırı'!A:A,A68)</f>
        <v>0</v>
      </c>
    </row>
    <row r="69" ht="15.75" customHeight="1">
      <c r="A69" s="211" t="s">
        <v>22518</v>
      </c>
      <c r="B69" s="211" t="s">
        <v>22519</v>
      </c>
      <c r="C69" s="212" t="s">
        <v>2897</v>
      </c>
      <c r="D69" s="211" t="s">
        <v>1364</v>
      </c>
      <c r="E69" s="213">
        <v>1877.0</v>
      </c>
      <c r="F69" s="213">
        <v>185.0</v>
      </c>
      <c r="G69" s="213">
        <v>10.0</v>
      </c>
      <c r="H69" s="213">
        <v>16.0</v>
      </c>
      <c r="I69" s="213">
        <v>26.0</v>
      </c>
      <c r="J69" s="214">
        <v>0.38</v>
      </c>
      <c r="K69" s="211" t="s">
        <v>22520</v>
      </c>
      <c r="L69" s="211">
        <v>3.762131774E9</v>
      </c>
      <c r="M69" s="211" t="s">
        <v>1350</v>
      </c>
      <c r="N69" s="211" t="s">
        <v>2520</v>
      </c>
      <c r="O69" s="211" t="s">
        <v>22521</v>
      </c>
      <c r="P69" s="211" t="s">
        <v>2137</v>
      </c>
      <c r="Q69" s="211" t="s">
        <v>7</v>
      </c>
      <c r="R69" s="1">
        <f>COUNTIF('Hedef Liste Bolu'!A:A,A69)</f>
        <v>0</v>
      </c>
    </row>
    <row r="70" ht="15.75" customHeight="1">
      <c r="A70" s="211" t="s">
        <v>7581</v>
      </c>
      <c r="B70" s="211" t="s">
        <v>7582</v>
      </c>
      <c r="C70" s="212" t="s">
        <v>2897</v>
      </c>
      <c r="D70" s="211" t="s">
        <v>1378</v>
      </c>
      <c r="E70" s="213">
        <v>1963.0</v>
      </c>
      <c r="F70" s="213">
        <v>41.0</v>
      </c>
      <c r="G70" s="213">
        <v>0.0</v>
      </c>
      <c r="H70" s="213">
        <v>24.0</v>
      </c>
      <c r="I70" s="213">
        <v>24.0</v>
      </c>
      <c r="J70" s="214">
        <v>0.0</v>
      </c>
      <c r="K70" s="211" t="s">
        <v>7583</v>
      </c>
      <c r="L70" s="211">
        <v>3.74212788E9</v>
      </c>
      <c r="M70" s="211" t="s">
        <v>1350</v>
      </c>
      <c r="N70" s="211" t="s">
        <v>3984</v>
      </c>
      <c r="O70" s="211" t="s">
        <v>7584</v>
      </c>
      <c r="P70" s="211" t="s">
        <v>2137</v>
      </c>
      <c r="Q70" s="211" t="s">
        <v>6</v>
      </c>
      <c r="R70" s="1">
        <f>COUNTIF('Hedef Liste Bartın'!A:A,A70)</f>
        <v>0</v>
      </c>
    </row>
    <row r="71" ht="15.75" customHeight="1">
      <c r="A71" s="211" t="s">
        <v>7360</v>
      </c>
      <c r="B71" s="211" t="s">
        <v>7361</v>
      </c>
      <c r="C71" s="212" t="s">
        <v>2909</v>
      </c>
      <c r="D71" s="211" t="s">
        <v>1364</v>
      </c>
      <c r="E71" s="213">
        <v>389.0</v>
      </c>
      <c r="F71" s="211"/>
      <c r="G71" s="213">
        <v>0.0</v>
      </c>
      <c r="H71" s="213">
        <v>11.0</v>
      </c>
      <c r="I71" s="213">
        <v>11.0</v>
      </c>
      <c r="J71" s="214">
        <v>0.0</v>
      </c>
      <c r="K71" s="211" t="s">
        <v>7362</v>
      </c>
      <c r="L71" s="211">
        <v>5.365909154E9</v>
      </c>
      <c r="M71" s="211" t="s">
        <v>1350</v>
      </c>
      <c r="N71" s="211" t="s">
        <v>7363</v>
      </c>
      <c r="O71" s="211" t="s">
        <v>7364</v>
      </c>
      <c r="P71" s="211" t="s">
        <v>2137</v>
      </c>
      <c r="Q71" s="211" t="s">
        <v>6</v>
      </c>
      <c r="R71" s="1">
        <f>COUNTIF('Hedef Liste Bolu'!A:A,A71)</f>
        <v>1</v>
      </c>
    </row>
    <row r="72" ht="15.75" customHeight="1">
      <c r="A72" s="211" t="s">
        <v>18613</v>
      </c>
      <c r="B72" s="211" t="s">
        <v>18614</v>
      </c>
      <c r="C72" s="212" t="s">
        <v>2897</v>
      </c>
      <c r="D72" s="211" t="s">
        <v>1356</v>
      </c>
      <c r="E72" s="213">
        <v>1787.0</v>
      </c>
      <c r="F72" s="213">
        <v>27.0</v>
      </c>
      <c r="G72" s="213">
        <v>0.0</v>
      </c>
      <c r="H72" s="213">
        <v>19.0</v>
      </c>
      <c r="I72" s="213">
        <v>19.0</v>
      </c>
      <c r="J72" s="214">
        <v>0.0</v>
      </c>
      <c r="K72" s="211" t="s">
        <v>18615</v>
      </c>
      <c r="L72" s="211">
        <v>3.6621555E9</v>
      </c>
      <c r="M72" s="211" t="s">
        <v>1350</v>
      </c>
      <c r="N72" s="211" t="s">
        <v>3943</v>
      </c>
      <c r="O72" s="211" t="s">
        <v>18616</v>
      </c>
      <c r="P72" s="211" t="s">
        <v>2137</v>
      </c>
      <c r="Q72" s="211" t="s">
        <v>15</v>
      </c>
      <c r="R72" s="1">
        <f>COUNTIF('Hedef Liste Kastamonu'!A:A,A72)</f>
        <v>1</v>
      </c>
    </row>
    <row r="73" ht="15.75" customHeight="1">
      <c r="A73" s="211" t="s">
        <v>18515</v>
      </c>
      <c r="B73" s="211" t="s">
        <v>18516</v>
      </c>
      <c r="C73" s="212" t="s">
        <v>2897</v>
      </c>
      <c r="D73" s="211" t="s">
        <v>1507</v>
      </c>
      <c r="E73" s="213">
        <v>362.0</v>
      </c>
      <c r="F73" s="213">
        <v>11.0</v>
      </c>
      <c r="G73" s="213">
        <v>0.0</v>
      </c>
      <c r="H73" s="213">
        <v>51.0</v>
      </c>
      <c r="I73" s="213">
        <v>51.0</v>
      </c>
      <c r="J73" s="214">
        <v>0.0</v>
      </c>
      <c r="K73" s="211" t="s">
        <v>18517</v>
      </c>
      <c r="L73" s="211">
        <v>3.662149789E9</v>
      </c>
      <c r="M73" s="211" t="s">
        <v>1350</v>
      </c>
      <c r="N73" s="211" t="s">
        <v>3943</v>
      </c>
      <c r="O73" s="211" t="s">
        <v>18518</v>
      </c>
      <c r="P73" s="211" t="s">
        <v>2137</v>
      </c>
      <c r="Q73" s="211" t="s">
        <v>15</v>
      </c>
      <c r="R73" s="1">
        <f>COUNTIF('Hedef Liste Bolu'!A:A,A73)</f>
        <v>0</v>
      </c>
    </row>
    <row r="74" ht="15.75" customHeight="1">
      <c r="A74" s="211" t="s">
        <v>18538</v>
      </c>
      <c r="B74" s="211" t="s">
        <v>18539</v>
      </c>
      <c r="C74" s="212" t="s">
        <v>2897</v>
      </c>
      <c r="D74" s="211" t="s">
        <v>1370</v>
      </c>
      <c r="E74" s="213">
        <v>2810.0</v>
      </c>
      <c r="F74" s="213">
        <v>97.0</v>
      </c>
      <c r="G74" s="213">
        <v>0.0</v>
      </c>
      <c r="H74" s="213">
        <v>38.0</v>
      </c>
      <c r="I74" s="213">
        <v>38.0</v>
      </c>
      <c r="J74" s="214">
        <v>0.0</v>
      </c>
      <c r="K74" s="211" t="s">
        <v>18540</v>
      </c>
      <c r="L74" s="211">
        <v>3.662150101E9</v>
      </c>
      <c r="M74" s="211" t="s">
        <v>1350</v>
      </c>
      <c r="N74" s="211" t="s">
        <v>3943</v>
      </c>
      <c r="O74" s="211" t="s">
        <v>18541</v>
      </c>
      <c r="P74" s="211" t="s">
        <v>2137</v>
      </c>
      <c r="Q74" s="211" t="s">
        <v>15</v>
      </c>
      <c r="R74" s="1">
        <f>COUNTIF('Hedef Liste Bolu'!A:A,A74)</f>
        <v>0</v>
      </c>
    </row>
    <row r="75" ht="15.75" customHeight="1">
      <c r="A75" s="211" t="s">
        <v>7378</v>
      </c>
      <c r="B75" s="211" t="s">
        <v>22522</v>
      </c>
      <c r="C75" s="212" t="s">
        <v>2897</v>
      </c>
      <c r="D75" s="211" t="s">
        <v>1385</v>
      </c>
      <c r="E75" s="213">
        <v>198.0</v>
      </c>
      <c r="F75" s="213">
        <v>4.0</v>
      </c>
      <c r="G75" s="213">
        <v>0.0</v>
      </c>
      <c r="H75" s="213">
        <v>26.0</v>
      </c>
      <c r="I75" s="213">
        <v>26.0</v>
      </c>
      <c r="J75" s="214">
        <v>0.0</v>
      </c>
      <c r="K75" s="211" t="s">
        <v>7380</v>
      </c>
      <c r="L75" s="211">
        <v>5.422714014E9</v>
      </c>
      <c r="M75" s="211" t="s">
        <v>1350</v>
      </c>
      <c r="N75" s="211" t="s">
        <v>7363</v>
      </c>
      <c r="O75" s="211" t="s">
        <v>7381</v>
      </c>
      <c r="P75" s="211" t="s">
        <v>2137</v>
      </c>
      <c r="Q75" s="211" t="s">
        <v>6</v>
      </c>
      <c r="R75" s="1">
        <f>COUNTIF('Hedef Liste Bolu'!A:A,A75)</f>
        <v>1</v>
      </c>
    </row>
    <row r="76" ht="15.75" customHeight="1">
      <c r="A76" s="211" t="s">
        <v>8712</v>
      </c>
      <c r="B76" s="211" t="s">
        <v>8713</v>
      </c>
      <c r="C76" s="212" t="s">
        <v>2897</v>
      </c>
      <c r="D76" s="211" t="s">
        <v>1364</v>
      </c>
      <c r="E76" s="213">
        <v>4.0</v>
      </c>
      <c r="F76" s="211"/>
      <c r="G76" s="213">
        <v>0.0</v>
      </c>
      <c r="H76" s="213">
        <v>20.0</v>
      </c>
      <c r="I76" s="213">
        <v>20.0</v>
      </c>
      <c r="J76" s="214">
        <v>0.0</v>
      </c>
      <c r="K76" s="211" t="s">
        <v>8714</v>
      </c>
      <c r="L76" s="211">
        <v>3.762130502E9</v>
      </c>
      <c r="M76" s="211" t="s">
        <v>1350</v>
      </c>
      <c r="N76" s="211" t="s">
        <v>1667</v>
      </c>
      <c r="O76" s="211" t="s">
        <v>8715</v>
      </c>
      <c r="P76" s="211" t="s">
        <v>2137</v>
      </c>
      <c r="Q76" s="211" t="s">
        <v>7</v>
      </c>
      <c r="R76" s="1">
        <f>COUNTIF('Hedef Liste Kastamonu'!A:A,A76)</f>
        <v>0</v>
      </c>
    </row>
    <row r="77" ht="15.75" customHeight="1">
      <c r="A77" s="211" t="s">
        <v>4233</v>
      </c>
      <c r="B77" s="211" t="s">
        <v>4234</v>
      </c>
      <c r="C77" s="212" t="s">
        <v>2897</v>
      </c>
      <c r="D77" s="211" t="s">
        <v>1364</v>
      </c>
      <c r="E77" s="213">
        <v>1647.0</v>
      </c>
      <c r="F77" s="213">
        <v>85.0</v>
      </c>
      <c r="G77" s="213">
        <v>9.0</v>
      </c>
      <c r="H77" s="213">
        <v>20.0</v>
      </c>
      <c r="I77" s="213">
        <v>29.0</v>
      </c>
      <c r="J77" s="214">
        <v>0.31</v>
      </c>
      <c r="K77" s="211" t="s">
        <v>4235</v>
      </c>
      <c r="L77" s="211">
        <v>5.512677918E9</v>
      </c>
      <c r="M77" s="211" t="s">
        <v>1350</v>
      </c>
      <c r="N77" s="211" t="s">
        <v>3877</v>
      </c>
      <c r="O77" s="211" t="s">
        <v>4236</v>
      </c>
      <c r="P77" s="211" t="s">
        <v>2137</v>
      </c>
      <c r="Q77" s="211" t="s">
        <v>4</v>
      </c>
      <c r="R77" s="1">
        <f>COUNTIF('Hedef Liste Çankırı'!A:A,A77)</f>
        <v>0</v>
      </c>
    </row>
    <row r="78" ht="15.75" customHeight="1">
      <c r="A78" s="211" t="s">
        <v>18643</v>
      </c>
      <c r="B78" s="211" t="s">
        <v>18644</v>
      </c>
      <c r="C78" s="212" t="s">
        <v>2909</v>
      </c>
      <c r="D78" s="211" t="s">
        <v>1364</v>
      </c>
      <c r="E78" s="213">
        <v>198.0</v>
      </c>
      <c r="F78" s="211"/>
      <c r="G78" s="213">
        <v>0.0</v>
      </c>
      <c r="H78" s="213">
        <v>14.0</v>
      </c>
      <c r="I78" s="213">
        <v>14.0</v>
      </c>
      <c r="J78" s="214">
        <v>0.0</v>
      </c>
      <c r="K78" s="211" t="s">
        <v>18645</v>
      </c>
      <c r="L78" s="211">
        <v>5.427645596E9</v>
      </c>
      <c r="M78" s="211" t="s">
        <v>1350</v>
      </c>
      <c r="N78" s="211" t="s">
        <v>2322</v>
      </c>
      <c r="O78" s="211" t="s">
        <v>18646</v>
      </c>
      <c r="P78" s="211" t="s">
        <v>2137</v>
      </c>
      <c r="Q78" s="211" t="s">
        <v>15</v>
      </c>
      <c r="R78" s="1">
        <f>COUNTIF('Hedef Liste Bartın'!A:A,A78)</f>
        <v>0</v>
      </c>
    </row>
    <row r="79" ht="15.75" customHeight="1">
      <c r="A79" s="211" t="s">
        <v>8716</v>
      </c>
      <c r="B79" s="211" t="s">
        <v>8717</v>
      </c>
      <c r="C79" s="212" t="s">
        <v>2897</v>
      </c>
      <c r="D79" s="211" t="s">
        <v>1577</v>
      </c>
      <c r="E79" s="213">
        <v>1887.0</v>
      </c>
      <c r="F79" s="213">
        <v>10.0</v>
      </c>
      <c r="G79" s="213">
        <v>0.0</v>
      </c>
      <c r="H79" s="213">
        <v>40.0</v>
      </c>
      <c r="I79" s="213">
        <v>40.0</v>
      </c>
      <c r="J79" s="214">
        <v>0.0</v>
      </c>
      <c r="K79" s="211" t="s">
        <v>8718</v>
      </c>
      <c r="L79" s="211">
        <v>3.762122224E9</v>
      </c>
      <c r="M79" s="211" t="s">
        <v>1350</v>
      </c>
      <c r="N79" s="211" t="s">
        <v>4003</v>
      </c>
      <c r="O79" s="211" t="s">
        <v>8719</v>
      </c>
      <c r="P79" s="211" t="s">
        <v>2137</v>
      </c>
      <c r="Q79" s="211" t="s">
        <v>7</v>
      </c>
      <c r="R79" s="1">
        <f>COUNTIF('Hedef Liste Çankırı'!A:A,A79)</f>
        <v>1</v>
      </c>
    </row>
    <row r="80" ht="15.75" customHeight="1">
      <c r="A80" s="211" t="s">
        <v>7473</v>
      </c>
      <c r="B80" s="211" t="s">
        <v>7474</v>
      </c>
      <c r="C80" s="212" t="s">
        <v>2897</v>
      </c>
      <c r="D80" s="211" t="s">
        <v>1827</v>
      </c>
      <c r="E80" s="213">
        <v>719.0</v>
      </c>
      <c r="F80" s="213">
        <v>8.0</v>
      </c>
      <c r="G80" s="213">
        <v>0.0</v>
      </c>
      <c r="H80" s="213">
        <v>48.0</v>
      </c>
      <c r="I80" s="213">
        <v>48.0</v>
      </c>
      <c r="J80" s="214">
        <v>0.0</v>
      </c>
      <c r="K80" s="211" t="s">
        <v>7475</v>
      </c>
      <c r="L80" s="211">
        <v>5.323319481E9</v>
      </c>
      <c r="M80" s="211" t="s">
        <v>1350</v>
      </c>
      <c r="N80" s="211" t="s">
        <v>7476</v>
      </c>
      <c r="O80" s="211" t="s">
        <v>7477</v>
      </c>
      <c r="P80" s="211" t="s">
        <v>2137</v>
      </c>
      <c r="Q80" s="211" t="s">
        <v>6</v>
      </c>
      <c r="R80" s="1">
        <f>COUNTIF('Hedef Liste Bolu'!A:A,A80)</f>
        <v>1</v>
      </c>
    </row>
    <row r="81" ht="15.75" customHeight="1">
      <c r="A81" s="211" t="s">
        <v>7528</v>
      </c>
      <c r="B81" s="211" t="s">
        <v>7529</v>
      </c>
      <c r="C81" s="212" t="s">
        <v>2909</v>
      </c>
      <c r="D81" s="211" t="s">
        <v>1507</v>
      </c>
      <c r="E81" s="213">
        <v>797.0</v>
      </c>
      <c r="F81" s="211"/>
      <c r="G81" s="213">
        <v>0.0</v>
      </c>
      <c r="H81" s="213">
        <v>14.0</v>
      </c>
      <c r="I81" s="213">
        <v>14.0</v>
      </c>
      <c r="J81" s="214">
        <v>0.0</v>
      </c>
      <c r="K81" s="211" t="s">
        <v>7530</v>
      </c>
      <c r="L81" s="211">
        <v>5.466148656E9</v>
      </c>
      <c r="M81" s="211" t="s">
        <v>1350</v>
      </c>
      <c r="N81" s="211" t="s">
        <v>3984</v>
      </c>
      <c r="O81" s="211" t="s">
        <v>7531</v>
      </c>
      <c r="P81" s="211" t="s">
        <v>2137</v>
      </c>
      <c r="Q81" s="211" t="s">
        <v>6</v>
      </c>
      <c r="R81" s="1">
        <f>COUNTIF('Hedef Liste Kastamonu'!A:A,A81)</f>
        <v>0</v>
      </c>
    </row>
    <row r="82" ht="15.75" customHeight="1">
      <c r="A82" s="211" t="s">
        <v>7779</v>
      </c>
      <c r="B82" s="211" t="s">
        <v>7780</v>
      </c>
      <c r="C82" s="212" t="s">
        <v>2897</v>
      </c>
      <c r="D82" s="211" t="s">
        <v>1385</v>
      </c>
      <c r="E82" s="213">
        <v>570.0</v>
      </c>
      <c r="F82" s="213">
        <v>5.0</v>
      </c>
      <c r="G82" s="213">
        <v>0.0</v>
      </c>
      <c r="H82" s="213">
        <v>31.0</v>
      </c>
      <c r="I82" s="213">
        <v>31.0</v>
      </c>
      <c r="J82" s="214">
        <v>0.0</v>
      </c>
      <c r="K82" s="211" t="s">
        <v>7781</v>
      </c>
      <c r="L82" s="211">
        <v>5.364460733E9</v>
      </c>
      <c r="M82" s="211" t="s">
        <v>1350</v>
      </c>
      <c r="N82" s="211" t="s">
        <v>3984</v>
      </c>
      <c r="O82" s="211" t="s">
        <v>7782</v>
      </c>
      <c r="P82" s="211" t="s">
        <v>2137</v>
      </c>
      <c r="Q82" s="211" t="s">
        <v>6</v>
      </c>
      <c r="R82" s="1">
        <f>COUNTIF('Hedef Liste Kastamonu'!A:A,A82)</f>
        <v>0</v>
      </c>
    </row>
    <row r="83" ht="15.75" customHeight="1">
      <c r="A83" s="211" t="s">
        <v>8776</v>
      </c>
      <c r="B83" s="211" t="s">
        <v>22523</v>
      </c>
      <c r="C83" s="212" t="s">
        <v>2897</v>
      </c>
      <c r="D83" s="211" t="s">
        <v>1364</v>
      </c>
      <c r="E83" s="213">
        <v>1551.0</v>
      </c>
      <c r="F83" s="213">
        <v>64.0</v>
      </c>
      <c r="G83" s="213">
        <v>0.0</v>
      </c>
      <c r="H83" s="213">
        <v>19.0</v>
      </c>
      <c r="I83" s="213">
        <v>19.0</v>
      </c>
      <c r="J83" s="214">
        <v>0.0</v>
      </c>
      <c r="K83" s="211" t="s">
        <v>8778</v>
      </c>
      <c r="L83" s="211">
        <v>5.012660266E9</v>
      </c>
      <c r="M83" s="211" t="s">
        <v>1350</v>
      </c>
      <c r="N83" s="211" t="s">
        <v>4284</v>
      </c>
      <c r="O83" s="211" t="s">
        <v>8779</v>
      </c>
      <c r="P83" s="211" t="s">
        <v>2137</v>
      </c>
      <c r="Q83" s="211" t="s">
        <v>7</v>
      </c>
      <c r="R83" s="1">
        <f>COUNTIF('Hedef Liste Çankırı'!A:A,A83)</f>
        <v>1</v>
      </c>
    </row>
    <row r="84" ht="15.75" customHeight="1">
      <c r="A84" s="211" t="s">
        <v>7609</v>
      </c>
      <c r="B84" s="211" t="s">
        <v>7610</v>
      </c>
      <c r="C84" s="212" t="s">
        <v>2897</v>
      </c>
      <c r="D84" s="211" t="s">
        <v>1356</v>
      </c>
      <c r="E84" s="213">
        <v>1205.0</v>
      </c>
      <c r="F84" s="211"/>
      <c r="G84" s="213">
        <v>9.0</v>
      </c>
      <c r="H84" s="213">
        <v>51.0</v>
      </c>
      <c r="I84" s="213">
        <v>60.0</v>
      </c>
      <c r="J84" s="214">
        <v>0.15</v>
      </c>
      <c r="K84" s="211" t="s">
        <v>7611</v>
      </c>
      <c r="L84" s="211">
        <v>3.742227555E9</v>
      </c>
      <c r="M84" s="211" t="s">
        <v>1350</v>
      </c>
      <c r="N84" s="211" t="s">
        <v>4267</v>
      </c>
      <c r="O84" s="211" t="s">
        <v>7612</v>
      </c>
      <c r="P84" s="211" t="s">
        <v>2137</v>
      </c>
      <c r="Q84" s="211" t="s">
        <v>6</v>
      </c>
      <c r="R84" s="1">
        <f>COUNTIF('Hedef Liste Bolu'!A:A,A84)</f>
        <v>1</v>
      </c>
    </row>
    <row r="85" ht="15.75" customHeight="1">
      <c r="A85" s="211" t="s">
        <v>7748</v>
      </c>
      <c r="B85" s="211" t="s">
        <v>7749</v>
      </c>
      <c r="C85" s="212" t="s">
        <v>2897</v>
      </c>
      <c r="D85" s="211" t="s">
        <v>1832</v>
      </c>
      <c r="E85" s="213">
        <v>2.0</v>
      </c>
      <c r="F85" s="211"/>
      <c r="G85" s="213">
        <v>0.0</v>
      </c>
      <c r="H85" s="213">
        <v>31.0</v>
      </c>
      <c r="I85" s="213">
        <v>31.0</v>
      </c>
      <c r="J85" s="214">
        <v>0.0</v>
      </c>
      <c r="K85" s="211" t="s">
        <v>7750</v>
      </c>
      <c r="L85" s="211">
        <v>5.442539938E9</v>
      </c>
      <c r="M85" s="211" t="s">
        <v>1350</v>
      </c>
      <c r="N85" s="211" t="s">
        <v>4267</v>
      </c>
      <c r="O85" s="211" t="s">
        <v>7751</v>
      </c>
      <c r="P85" s="211" t="s">
        <v>2137</v>
      </c>
      <c r="Q85" s="211" t="s">
        <v>6</v>
      </c>
      <c r="R85" s="1">
        <f>COUNTIF('Hedef Liste Bolu'!A:A,A85)</f>
        <v>1</v>
      </c>
    </row>
    <row r="86" ht="15.75" customHeight="1">
      <c r="A86" s="211" t="s">
        <v>7630</v>
      </c>
      <c r="B86" s="211" t="s">
        <v>7631</v>
      </c>
      <c r="C86" s="212" t="s">
        <v>2897</v>
      </c>
      <c r="D86" s="211" t="s">
        <v>1348</v>
      </c>
      <c r="E86" s="213">
        <v>3117.0</v>
      </c>
      <c r="F86" s="213">
        <v>144.0</v>
      </c>
      <c r="G86" s="213">
        <v>0.0</v>
      </c>
      <c r="H86" s="213">
        <v>31.0</v>
      </c>
      <c r="I86" s="213">
        <v>31.0</v>
      </c>
      <c r="J86" s="214">
        <v>0.0</v>
      </c>
      <c r="K86" s="211" t="s">
        <v>7438</v>
      </c>
      <c r="L86" s="211">
        <v>5.421220014E9</v>
      </c>
      <c r="M86" s="211" t="s">
        <v>1350</v>
      </c>
      <c r="N86" s="211" t="s">
        <v>3984</v>
      </c>
      <c r="O86" s="211" t="s">
        <v>7632</v>
      </c>
      <c r="P86" s="211" t="s">
        <v>2137</v>
      </c>
      <c r="Q86" s="211" t="s">
        <v>6</v>
      </c>
      <c r="R86" s="1">
        <f>COUNTIF('Hedef Liste Bolu'!A:A,A86)</f>
        <v>1</v>
      </c>
    </row>
    <row r="87" ht="15.75" customHeight="1">
      <c r="A87" s="211" t="s">
        <v>7436</v>
      </c>
      <c r="B87" s="211" t="s">
        <v>7437</v>
      </c>
      <c r="C87" s="212" t="s">
        <v>2909</v>
      </c>
      <c r="D87" s="211" t="s">
        <v>1348</v>
      </c>
      <c r="E87" s="211"/>
      <c r="F87" s="211"/>
      <c r="G87" s="213">
        <v>0.0</v>
      </c>
      <c r="H87" s="213">
        <v>14.0</v>
      </c>
      <c r="I87" s="213">
        <v>14.0</v>
      </c>
      <c r="J87" s="214">
        <v>0.0</v>
      </c>
      <c r="K87" s="211" t="s">
        <v>7438</v>
      </c>
      <c r="L87" s="211">
        <v>5.421220014E9</v>
      </c>
      <c r="M87" s="211" t="s">
        <v>1350</v>
      </c>
      <c r="N87" s="211" t="s">
        <v>3984</v>
      </c>
      <c r="O87" s="211" t="s">
        <v>7439</v>
      </c>
      <c r="P87" s="211" t="s">
        <v>2137</v>
      </c>
      <c r="Q87" s="211" t="s">
        <v>6</v>
      </c>
      <c r="R87" s="1">
        <f>COUNTIF('Hedef Liste Bolu'!A:A,A87)</f>
        <v>1</v>
      </c>
    </row>
    <row r="88" ht="15.75" customHeight="1">
      <c r="A88" s="211" t="s">
        <v>22524</v>
      </c>
      <c r="B88" s="211" t="s">
        <v>22525</v>
      </c>
      <c r="C88" s="212" t="s">
        <v>2909</v>
      </c>
      <c r="D88" s="211" t="s">
        <v>1378</v>
      </c>
      <c r="E88" s="213">
        <v>9.0</v>
      </c>
      <c r="F88" s="211"/>
      <c r="G88" s="213">
        <v>0.0</v>
      </c>
      <c r="H88" s="213">
        <v>22.0</v>
      </c>
      <c r="I88" s="213">
        <v>22.0</v>
      </c>
      <c r="J88" s="214">
        <v>0.0</v>
      </c>
      <c r="K88" s="211" t="s">
        <v>22526</v>
      </c>
      <c r="L88" s="211">
        <v>5.051432624E9</v>
      </c>
      <c r="M88" s="211" t="s">
        <v>1350</v>
      </c>
      <c r="N88" s="211" t="s">
        <v>22527</v>
      </c>
      <c r="O88" s="211" t="s">
        <v>22528</v>
      </c>
      <c r="P88" s="211" t="s">
        <v>2137</v>
      </c>
      <c r="Q88" s="211" t="s">
        <v>6</v>
      </c>
      <c r="R88" s="1">
        <f>COUNTIF('Hedef Liste Kastamonu'!A:A,A88)</f>
        <v>0</v>
      </c>
    </row>
    <row r="89" ht="15.75" customHeight="1">
      <c r="A89" s="211" t="s">
        <v>22529</v>
      </c>
      <c r="B89" s="211" t="s">
        <v>22530</v>
      </c>
      <c r="C89" s="212" t="s">
        <v>2897</v>
      </c>
      <c r="D89" s="211" t="s">
        <v>1364</v>
      </c>
      <c r="E89" s="213">
        <v>1196.0</v>
      </c>
      <c r="F89" s="213">
        <v>1.0</v>
      </c>
      <c r="G89" s="213">
        <v>8.0</v>
      </c>
      <c r="H89" s="213">
        <v>38.0</v>
      </c>
      <c r="I89" s="213">
        <v>46.0</v>
      </c>
      <c r="J89" s="214">
        <v>0.17</v>
      </c>
      <c r="K89" s="211" t="s">
        <v>22531</v>
      </c>
      <c r="L89" s="211">
        <v>5.458942324E9</v>
      </c>
      <c r="M89" s="211" t="s">
        <v>1350</v>
      </c>
      <c r="N89" s="211" t="s">
        <v>7412</v>
      </c>
      <c r="O89" s="211" t="s">
        <v>22532</v>
      </c>
      <c r="P89" s="211" t="s">
        <v>2137</v>
      </c>
      <c r="Q89" s="211" t="s">
        <v>6</v>
      </c>
      <c r="R89" s="1">
        <f>COUNTIF('Hedef Liste Çankırı'!A:A,A89)</f>
        <v>0</v>
      </c>
    </row>
    <row r="90" ht="15.75" customHeight="1">
      <c r="A90" s="211" t="s">
        <v>7800</v>
      </c>
      <c r="B90" s="211" t="s">
        <v>7801</v>
      </c>
      <c r="C90" s="212" t="s">
        <v>2909</v>
      </c>
      <c r="D90" s="211" t="s">
        <v>1597</v>
      </c>
      <c r="E90" s="213">
        <v>126.0</v>
      </c>
      <c r="F90" s="211"/>
      <c r="G90" s="213">
        <v>0.0</v>
      </c>
      <c r="H90" s="213">
        <v>51.0</v>
      </c>
      <c r="I90" s="213">
        <v>51.0</v>
      </c>
      <c r="J90" s="214">
        <v>0.0</v>
      </c>
      <c r="K90" s="211" t="s">
        <v>7802</v>
      </c>
      <c r="L90" s="211">
        <v>5.340390249E9</v>
      </c>
      <c r="M90" s="211" t="s">
        <v>1350</v>
      </c>
      <c r="N90" s="211" t="s">
        <v>4217</v>
      </c>
      <c r="O90" s="211" t="s">
        <v>7803</v>
      </c>
      <c r="P90" s="211" t="s">
        <v>2137</v>
      </c>
      <c r="Q90" s="211" t="s">
        <v>6</v>
      </c>
      <c r="R90" s="1">
        <f>COUNTIF('Hedef Liste Bolu'!A:A,A90)</f>
        <v>1</v>
      </c>
    </row>
    <row r="91" ht="15.75" customHeight="1">
      <c r="A91" s="211" t="s">
        <v>7544</v>
      </c>
      <c r="B91" s="211" t="s">
        <v>7545</v>
      </c>
      <c r="C91" s="212" t="s">
        <v>2897</v>
      </c>
      <c r="D91" s="211" t="s">
        <v>2571</v>
      </c>
      <c r="E91" s="213">
        <v>342.0</v>
      </c>
      <c r="F91" s="211"/>
      <c r="G91" s="213">
        <v>0.0</v>
      </c>
      <c r="H91" s="213">
        <v>74.0</v>
      </c>
      <c r="I91" s="213">
        <v>74.0</v>
      </c>
      <c r="J91" s="214">
        <v>0.0</v>
      </c>
      <c r="K91" s="211" t="s">
        <v>7546</v>
      </c>
      <c r="L91" s="211">
        <v>5.32296162E9</v>
      </c>
      <c r="M91" s="211" t="s">
        <v>1350</v>
      </c>
      <c r="N91" s="211" t="s">
        <v>4267</v>
      </c>
      <c r="O91" s="211" t="s">
        <v>7547</v>
      </c>
      <c r="P91" s="211" t="s">
        <v>2137</v>
      </c>
      <c r="Q91" s="211" t="s">
        <v>6</v>
      </c>
      <c r="R91" s="1">
        <f>COUNTIF('Hedef Liste Bolu'!A:A,A91)</f>
        <v>1</v>
      </c>
    </row>
    <row r="92" ht="15.75" customHeight="1">
      <c r="A92" s="211" t="s">
        <v>22533</v>
      </c>
      <c r="B92" s="211" t="s">
        <v>22534</v>
      </c>
      <c r="C92" s="212" t="s">
        <v>2909</v>
      </c>
      <c r="D92" s="211" t="s">
        <v>1378</v>
      </c>
      <c r="E92" s="213">
        <v>30.0</v>
      </c>
      <c r="F92" s="211"/>
      <c r="G92" s="213">
        <v>0.0</v>
      </c>
      <c r="H92" s="213">
        <v>33.0</v>
      </c>
      <c r="I92" s="213">
        <v>33.0</v>
      </c>
      <c r="J92" s="214">
        <v>0.0</v>
      </c>
      <c r="K92" s="211" t="s">
        <v>22535</v>
      </c>
      <c r="L92" s="211">
        <v>5.433741463E9</v>
      </c>
      <c r="M92" s="211" t="s">
        <v>1350</v>
      </c>
      <c r="N92" s="211" t="s">
        <v>7363</v>
      </c>
      <c r="O92" s="211" t="s">
        <v>22536</v>
      </c>
      <c r="P92" s="211" t="s">
        <v>2137</v>
      </c>
      <c r="Q92" s="211" t="s">
        <v>6</v>
      </c>
      <c r="R92" s="1">
        <f>COUNTIF('Hedef Liste Bolu'!A:A,A92)</f>
        <v>0</v>
      </c>
    </row>
    <row r="93" ht="15.75" customHeight="1">
      <c r="A93" s="211" t="s">
        <v>8807</v>
      </c>
      <c r="B93" s="211" t="s">
        <v>8808</v>
      </c>
      <c r="C93" s="212" t="s">
        <v>2897</v>
      </c>
      <c r="D93" s="211" t="s">
        <v>1507</v>
      </c>
      <c r="E93" s="213">
        <v>2789.0</v>
      </c>
      <c r="F93" s="213">
        <v>88.0</v>
      </c>
      <c r="G93" s="213">
        <v>0.0</v>
      </c>
      <c r="H93" s="213">
        <v>145.0</v>
      </c>
      <c r="I93" s="213">
        <v>145.0</v>
      </c>
      <c r="J93" s="214">
        <v>0.0</v>
      </c>
      <c r="K93" s="211" t="s">
        <v>8809</v>
      </c>
      <c r="L93" s="211">
        <v>3.762120711E9</v>
      </c>
      <c r="M93" s="211" t="s">
        <v>1350</v>
      </c>
      <c r="N93" s="211" t="s">
        <v>1667</v>
      </c>
      <c r="O93" s="211" t="s">
        <v>8810</v>
      </c>
      <c r="P93" s="211" t="s">
        <v>2137</v>
      </c>
      <c r="Q93" s="211" t="s">
        <v>7</v>
      </c>
      <c r="R93" s="1">
        <f>COUNTIF('Hedef Liste Bolu'!A:A,A93)</f>
        <v>0</v>
      </c>
    </row>
    <row r="94" ht="15.75" customHeight="1">
      <c r="A94" s="211" t="s">
        <v>22537</v>
      </c>
      <c r="B94" s="211" t="s">
        <v>22538</v>
      </c>
      <c r="C94" s="212" t="s">
        <v>2897</v>
      </c>
      <c r="D94" s="211" t="s">
        <v>1364</v>
      </c>
      <c r="E94" s="213">
        <v>3730.0</v>
      </c>
      <c r="F94" s="213">
        <v>279.0</v>
      </c>
      <c r="G94" s="213">
        <v>64.0</v>
      </c>
      <c r="H94" s="213">
        <v>7.0</v>
      </c>
      <c r="I94" s="213">
        <v>71.0</v>
      </c>
      <c r="J94" s="214">
        <v>0.9</v>
      </c>
      <c r="K94" s="211" t="s">
        <v>2216</v>
      </c>
      <c r="L94" s="211">
        <v>3.662151616E9</v>
      </c>
      <c r="M94" s="211" t="s">
        <v>1350</v>
      </c>
      <c r="N94" s="211" t="s">
        <v>3943</v>
      </c>
      <c r="O94" s="211" t="s">
        <v>22539</v>
      </c>
      <c r="P94" s="211" t="s">
        <v>2165</v>
      </c>
      <c r="Q94" s="211" t="s">
        <v>15</v>
      </c>
      <c r="R94" s="1">
        <f>COUNTIF('Hedef Liste Bolu'!A:A,A94)</f>
        <v>0</v>
      </c>
    </row>
    <row r="95" ht="15.75" customHeight="1">
      <c r="A95" s="211" t="s">
        <v>7514</v>
      </c>
      <c r="B95" s="211" t="s">
        <v>7515</v>
      </c>
      <c r="C95" s="212" t="s">
        <v>2897</v>
      </c>
      <c r="D95" s="211" t="s">
        <v>1385</v>
      </c>
      <c r="E95" s="213">
        <v>2984.0</v>
      </c>
      <c r="F95" s="213">
        <v>45.0</v>
      </c>
      <c r="G95" s="213">
        <v>0.0</v>
      </c>
      <c r="H95" s="213">
        <v>13.0</v>
      </c>
      <c r="I95" s="213">
        <v>13.0</v>
      </c>
      <c r="J95" s="214">
        <v>0.0</v>
      </c>
      <c r="K95" s="211" t="s">
        <v>7516</v>
      </c>
      <c r="L95" s="211">
        <v>5.367727723E9</v>
      </c>
      <c r="M95" s="211" t="s">
        <v>1350</v>
      </c>
      <c r="N95" s="211" t="s">
        <v>3764</v>
      </c>
      <c r="O95" s="211" t="s">
        <v>7517</v>
      </c>
      <c r="P95" s="211" t="s">
        <v>2137</v>
      </c>
      <c r="Q95" s="211" t="s">
        <v>6</v>
      </c>
      <c r="R95" s="1">
        <f>COUNTIF('Hedef Liste Bolu'!A:A,A95)</f>
        <v>1</v>
      </c>
    </row>
    <row r="96" ht="15.75" customHeight="1">
      <c r="A96" s="211" t="s">
        <v>22540</v>
      </c>
      <c r="B96" s="211" t="s">
        <v>22541</v>
      </c>
      <c r="C96" s="212" t="s">
        <v>2897</v>
      </c>
      <c r="D96" s="211" t="s">
        <v>1364</v>
      </c>
      <c r="E96" s="213">
        <v>891.0</v>
      </c>
      <c r="F96" s="213">
        <v>6.0</v>
      </c>
      <c r="G96" s="213">
        <v>8.0</v>
      </c>
      <c r="H96" s="213">
        <v>12.0</v>
      </c>
      <c r="I96" s="213">
        <v>20.0</v>
      </c>
      <c r="J96" s="214">
        <v>0.4</v>
      </c>
      <c r="K96" s="211" t="s">
        <v>7384</v>
      </c>
      <c r="L96" s="211">
        <v>5.427822455E9</v>
      </c>
      <c r="M96" s="211" t="s">
        <v>1350</v>
      </c>
      <c r="N96" s="211" t="s">
        <v>1408</v>
      </c>
      <c r="O96" s="211" t="s">
        <v>7385</v>
      </c>
      <c r="P96" s="211" t="s">
        <v>2137</v>
      </c>
      <c r="Q96" s="211" t="s">
        <v>6</v>
      </c>
      <c r="R96" s="1">
        <f>COUNTIF('Hedef Liste Bolu'!A:A,A96)</f>
        <v>0</v>
      </c>
    </row>
    <row r="97" ht="15.75" customHeight="1">
      <c r="A97" s="211" t="s">
        <v>7532</v>
      </c>
      <c r="B97" s="211" t="s">
        <v>7533</v>
      </c>
      <c r="C97" s="212" t="s">
        <v>2897</v>
      </c>
      <c r="D97" s="211" t="s">
        <v>1378</v>
      </c>
      <c r="E97" s="213">
        <v>7.0</v>
      </c>
      <c r="F97" s="211"/>
      <c r="G97" s="213">
        <v>0.0</v>
      </c>
      <c r="H97" s="213">
        <v>28.0</v>
      </c>
      <c r="I97" s="213">
        <v>28.0</v>
      </c>
      <c r="J97" s="214">
        <v>0.0</v>
      </c>
      <c r="K97" s="211" t="s">
        <v>7534</v>
      </c>
      <c r="L97" s="211">
        <v>5.523251414E9</v>
      </c>
      <c r="M97" s="211" t="s">
        <v>1350</v>
      </c>
      <c r="N97" s="211" t="s">
        <v>3764</v>
      </c>
      <c r="O97" s="211" t="s">
        <v>7534</v>
      </c>
      <c r="P97" s="211" t="s">
        <v>2137</v>
      </c>
      <c r="Q97" s="211" t="s">
        <v>6</v>
      </c>
      <c r="R97" s="1">
        <f>COUNTIF('Hedef Liste Bolu'!A:A,A97)</f>
        <v>1</v>
      </c>
    </row>
    <row r="98" ht="15.75" customHeight="1">
      <c r="A98" s="211" t="s">
        <v>22542</v>
      </c>
      <c r="B98" s="211" t="s">
        <v>22543</v>
      </c>
      <c r="C98" s="212" t="s">
        <v>2897</v>
      </c>
      <c r="D98" s="211" t="s">
        <v>1348</v>
      </c>
      <c r="E98" s="213">
        <v>3156.0</v>
      </c>
      <c r="F98" s="213">
        <v>119.0</v>
      </c>
      <c r="G98" s="213">
        <v>160.0</v>
      </c>
      <c r="H98" s="213">
        <v>0.0</v>
      </c>
      <c r="I98" s="213">
        <v>160.0</v>
      </c>
      <c r="J98" s="214">
        <v>1.0</v>
      </c>
      <c r="K98" s="211" t="s">
        <v>2163</v>
      </c>
      <c r="L98" s="211">
        <v>9.999999999E9</v>
      </c>
      <c r="M98" s="211" t="s">
        <v>1350</v>
      </c>
      <c r="N98" s="211" t="s">
        <v>3984</v>
      </c>
      <c r="O98" s="211" t="s">
        <v>22544</v>
      </c>
      <c r="P98" s="211" t="s">
        <v>2165</v>
      </c>
      <c r="Q98" s="211" t="s">
        <v>6</v>
      </c>
      <c r="R98" s="1">
        <f>COUNTIF('Hedef Liste Bartın'!A:A,A98)</f>
        <v>0</v>
      </c>
    </row>
    <row r="99" ht="15.75" customHeight="1">
      <c r="A99" s="211" t="s">
        <v>22545</v>
      </c>
      <c r="B99" s="211" t="s">
        <v>22546</v>
      </c>
      <c r="C99" s="212" t="s">
        <v>2897</v>
      </c>
      <c r="D99" s="211" t="s">
        <v>1348</v>
      </c>
      <c r="E99" s="213">
        <v>12774.0</v>
      </c>
      <c r="F99" s="213">
        <v>397.0</v>
      </c>
      <c r="G99" s="213">
        <v>167.0</v>
      </c>
      <c r="H99" s="213">
        <v>0.0</v>
      </c>
      <c r="I99" s="213">
        <v>167.0</v>
      </c>
      <c r="J99" s="214">
        <v>1.0</v>
      </c>
      <c r="K99" s="211" t="s">
        <v>2163</v>
      </c>
      <c r="L99" s="211">
        <v>9.999999999E9</v>
      </c>
      <c r="M99" s="211" t="s">
        <v>1350</v>
      </c>
      <c r="N99" s="211" t="s">
        <v>3984</v>
      </c>
      <c r="O99" s="211" t="s">
        <v>22547</v>
      </c>
      <c r="P99" s="211" t="s">
        <v>2165</v>
      </c>
      <c r="Q99" s="211" t="s">
        <v>6</v>
      </c>
      <c r="R99" s="1">
        <f>COUNTIF('Hedef Liste Bartın'!A:A,A99)</f>
        <v>0</v>
      </c>
    </row>
    <row r="100" ht="15.75" customHeight="1">
      <c r="A100" s="211" t="s">
        <v>22548</v>
      </c>
      <c r="B100" s="211" t="s">
        <v>22549</v>
      </c>
      <c r="C100" s="212" t="s">
        <v>2897</v>
      </c>
      <c r="D100" s="211" t="s">
        <v>1364</v>
      </c>
      <c r="E100" s="213">
        <v>1631.0</v>
      </c>
      <c r="F100" s="213">
        <v>21.0</v>
      </c>
      <c r="G100" s="213">
        <v>7.0</v>
      </c>
      <c r="H100" s="213">
        <v>7.0</v>
      </c>
      <c r="I100" s="213">
        <v>14.0</v>
      </c>
      <c r="J100" s="214">
        <v>0.5</v>
      </c>
      <c r="K100" s="211" t="s">
        <v>22550</v>
      </c>
      <c r="L100" s="211">
        <v>3.7421214E9</v>
      </c>
      <c r="M100" s="211" t="s">
        <v>1350</v>
      </c>
      <c r="N100" s="211" t="s">
        <v>1408</v>
      </c>
      <c r="O100" s="211" t="s">
        <v>22551</v>
      </c>
      <c r="P100" s="211" t="s">
        <v>2137</v>
      </c>
      <c r="Q100" s="211" t="s">
        <v>6</v>
      </c>
      <c r="R100" s="1">
        <f>COUNTIF('Hedef Liste Bolu'!A:A,A100)</f>
        <v>0</v>
      </c>
    </row>
    <row r="101" ht="15.75" customHeight="1">
      <c r="A101" s="211" t="s">
        <v>22552</v>
      </c>
      <c r="B101" s="211" t="s">
        <v>22553</v>
      </c>
      <c r="C101" s="212" t="s">
        <v>2909</v>
      </c>
      <c r="D101" s="211" t="s">
        <v>1364</v>
      </c>
      <c r="E101" s="213">
        <v>465.0</v>
      </c>
      <c r="F101" s="211"/>
      <c r="G101" s="213">
        <v>8.0</v>
      </c>
      <c r="H101" s="213">
        <v>8.0</v>
      </c>
      <c r="I101" s="213">
        <v>16.0</v>
      </c>
      <c r="J101" s="214">
        <v>0.5</v>
      </c>
      <c r="K101" s="211" t="s">
        <v>22554</v>
      </c>
      <c r="L101" s="211">
        <v>5.367179235E9</v>
      </c>
      <c r="M101" s="211" t="s">
        <v>1350</v>
      </c>
      <c r="N101" s="211" t="s">
        <v>7500</v>
      </c>
      <c r="O101" s="211" t="s">
        <v>22555</v>
      </c>
      <c r="P101" s="211" t="s">
        <v>2137</v>
      </c>
      <c r="Q101" s="211" t="s">
        <v>6</v>
      </c>
      <c r="R101" s="1">
        <f>COUNTIF('Hedef Liste Bolu'!A:A,A101)</f>
        <v>0</v>
      </c>
    </row>
    <row r="102" ht="15.75" customHeight="1">
      <c r="A102" s="211" t="s">
        <v>22556</v>
      </c>
      <c r="B102" s="211" t="s">
        <v>22557</v>
      </c>
      <c r="C102" s="212" t="s">
        <v>2897</v>
      </c>
      <c r="D102" s="211" t="s">
        <v>1577</v>
      </c>
      <c r="E102" s="213">
        <v>3522.0</v>
      </c>
      <c r="F102" s="213">
        <v>302.0</v>
      </c>
      <c r="G102" s="213">
        <v>75.0</v>
      </c>
      <c r="H102" s="213">
        <v>15.0</v>
      </c>
      <c r="I102" s="213">
        <v>90.0</v>
      </c>
      <c r="J102" s="214">
        <v>0.83</v>
      </c>
      <c r="K102" s="211" t="s">
        <v>2186</v>
      </c>
      <c r="L102" s="211">
        <v>3.782010066E9</v>
      </c>
      <c r="M102" s="211" t="s">
        <v>1350</v>
      </c>
      <c r="N102" s="211" t="s">
        <v>3883</v>
      </c>
      <c r="O102" s="211" t="s">
        <v>22558</v>
      </c>
      <c r="P102" s="211" t="s">
        <v>2165</v>
      </c>
      <c r="Q102" s="211" t="s">
        <v>4</v>
      </c>
      <c r="R102" s="1">
        <f>COUNTIF('Hedef Liste Bartın'!A:A,A102)</f>
        <v>0</v>
      </c>
    </row>
    <row r="103" ht="15.75" customHeight="1">
      <c r="A103" s="211" t="s">
        <v>18596</v>
      </c>
      <c r="B103" s="211" t="s">
        <v>18597</v>
      </c>
      <c r="C103" s="212" t="s">
        <v>2897</v>
      </c>
      <c r="D103" s="211" t="s">
        <v>1378</v>
      </c>
      <c r="E103" s="213">
        <v>405.0</v>
      </c>
      <c r="F103" s="213">
        <v>22.0</v>
      </c>
      <c r="G103" s="213">
        <v>0.0</v>
      </c>
      <c r="H103" s="213">
        <v>31.0</v>
      </c>
      <c r="I103" s="213">
        <v>31.0</v>
      </c>
      <c r="J103" s="214">
        <v>0.0</v>
      </c>
      <c r="K103" s="211" t="s">
        <v>18598</v>
      </c>
      <c r="L103" s="211">
        <v>5.062862595E9</v>
      </c>
      <c r="M103" s="211" t="s">
        <v>1350</v>
      </c>
      <c r="N103" s="211" t="s">
        <v>18599</v>
      </c>
      <c r="O103" s="211" t="s">
        <v>18600</v>
      </c>
      <c r="P103" s="211" t="s">
        <v>2137</v>
      </c>
      <c r="Q103" s="211" t="s">
        <v>15</v>
      </c>
      <c r="R103" s="1">
        <f>COUNTIF('Hedef Liste Bolu'!A:A,A103)</f>
        <v>0</v>
      </c>
    </row>
    <row r="104" ht="15.75" customHeight="1">
      <c r="A104" s="211" t="s">
        <v>7585</v>
      </c>
      <c r="B104" s="211" t="s">
        <v>7586</v>
      </c>
      <c r="C104" s="212" t="s">
        <v>2897</v>
      </c>
      <c r="D104" s="211" t="s">
        <v>1507</v>
      </c>
      <c r="E104" s="213">
        <v>3265.0</v>
      </c>
      <c r="F104" s="213">
        <v>159.0</v>
      </c>
      <c r="G104" s="213">
        <v>0.0</v>
      </c>
      <c r="H104" s="213">
        <v>34.0</v>
      </c>
      <c r="I104" s="213">
        <v>34.0</v>
      </c>
      <c r="J104" s="214">
        <v>0.0</v>
      </c>
      <c r="K104" s="211" t="s">
        <v>7587</v>
      </c>
      <c r="L104" s="211">
        <v>5.056973257E9</v>
      </c>
      <c r="M104" s="211" t="s">
        <v>1350</v>
      </c>
      <c r="N104" s="211" t="s">
        <v>3984</v>
      </c>
      <c r="O104" s="211" t="s">
        <v>7588</v>
      </c>
      <c r="P104" s="211" t="s">
        <v>2137</v>
      </c>
      <c r="Q104" s="211" t="s">
        <v>6</v>
      </c>
      <c r="R104" s="1">
        <f>COUNTIF('Hedef Liste Kastamonu'!A:A,A104)</f>
        <v>0</v>
      </c>
    </row>
    <row r="105" ht="15.75" customHeight="1">
      <c r="A105" s="211" t="s">
        <v>3971</v>
      </c>
      <c r="B105" s="211" t="s">
        <v>3972</v>
      </c>
      <c r="C105" s="212" t="s">
        <v>2897</v>
      </c>
      <c r="D105" s="211" t="s">
        <v>1507</v>
      </c>
      <c r="E105" s="213">
        <v>1645.0</v>
      </c>
      <c r="F105" s="213">
        <v>79.0</v>
      </c>
      <c r="G105" s="213">
        <v>0.0</v>
      </c>
      <c r="H105" s="213">
        <v>15.0</v>
      </c>
      <c r="I105" s="213">
        <v>15.0</v>
      </c>
      <c r="J105" s="214">
        <v>0.0</v>
      </c>
      <c r="K105" s="211" t="s">
        <v>3973</v>
      </c>
      <c r="L105" s="211">
        <v>5.4641116E9</v>
      </c>
      <c r="M105" s="211" t="s">
        <v>1350</v>
      </c>
      <c r="N105" s="211" t="s">
        <v>3883</v>
      </c>
      <c r="O105" s="211" t="s">
        <v>3974</v>
      </c>
      <c r="P105" s="211" t="s">
        <v>2137</v>
      </c>
      <c r="Q105" s="211" t="s">
        <v>4</v>
      </c>
      <c r="R105" s="1">
        <f>COUNTIF('Hedef Liste Çankırı'!A:A,A105)</f>
        <v>0</v>
      </c>
    </row>
    <row r="106" ht="15.75" customHeight="1">
      <c r="A106" s="211" t="s">
        <v>3976</v>
      </c>
      <c r="B106" s="211" t="s">
        <v>3977</v>
      </c>
      <c r="C106" s="212" t="s">
        <v>2897</v>
      </c>
      <c r="D106" s="211" t="s">
        <v>1385</v>
      </c>
      <c r="E106" s="213">
        <v>2737.0</v>
      </c>
      <c r="F106" s="213">
        <v>201.0</v>
      </c>
      <c r="G106" s="213">
        <v>0.0</v>
      </c>
      <c r="H106" s="213">
        <v>15.0</v>
      </c>
      <c r="I106" s="213">
        <v>15.0</v>
      </c>
      <c r="J106" s="214">
        <v>0.0</v>
      </c>
      <c r="K106" s="211" t="s">
        <v>3978</v>
      </c>
      <c r="L106" s="211">
        <v>5.363464646E9</v>
      </c>
      <c r="M106" s="211" t="s">
        <v>1350</v>
      </c>
      <c r="N106" s="211" t="s">
        <v>3979</v>
      </c>
      <c r="O106" s="211" t="s">
        <v>3980</v>
      </c>
      <c r="P106" s="211" t="s">
        <v>2137</v>
      </c>
      <c r="Q106" s="211" t="s">
        <v>4</v>
      </c>
      <c r="R106" s="1">
        <f>COUNTIF('Hedef Liste Bartın'!A:A,A106)</f>
        <v>1</v>
      </c>
    </row>
    <row r="107" ht="15.75" customHeight="1">
      <c r="A107" s="211" t="s">
        <v>22559</v>
      </c>
      <c r="B107" s="211" t="s">
        <v>22560</v>
      </c>
      <c r="C107" s="212" t="s">
        <v>2897</v>
      </c>
      <c r="D107" s="211" t="s">
        <v>1348</v>
      </c>
      <c r="E107" s="213">
        <v>6226.0</v>
      </c>
      <c r="F107" s="213">
        <v>260.0</v>
      </c>
      <c r="G107" s="213">
        <v>156.0</v>
      </c>
      <c r="H107" s="213">
        <v>0.0</v>
      </c>
      <c r="I107" s="213">
        <v>156.0</v>
      </c>
      <c r="J107" s="214">
        <v>1.0</v>
      </c>
      <c r="K107" s="211" t="s">
        <v>2163</v>
      </c>
      <c r="L107" s="211">
        <v>9.999999999E9</v>
      </c>
      <c r="M107" s="211" t="s">
        <v>1350</v>
      </c>
      <c r="N107" s="211" t="s">
        <v>18533</v>
      </c>
      <c r="O107" s="211" t="s">
        <v>22561</v>
      </c>
      <c r="P107" s="211" t="s">
        <v>2165</v>
      </c>
      <c r="Q107" s="211" t="s">
        <v>15</v>
      </c>
      <c r="R107" s="1">
        <f>COUNTIF('Hedef Liste Bolu'!A:A,A107)</f>
        <v>0</v>
      </c>
    </row>
    <row r="108" ht="15.75" customHeight="1">
      <c r="A108" s="211" t="s">
        <v>22562</v>
      </c>
      <c r="B108" s="211" t="s">
        <v>22563</v>
      </c>
      <c r="C108" s="212" t="s">
        <v>2897</v>
      </c>
      <c r="D108" s="211" t="s">
        <v>1348</v>
      </c>
      <c r="E108" s="213">
        <v>5621.0</v>
      </c>
      <c r="F108" s="213">
        <v>137.0</v>
      </c>
      <c r="G108" s="213">
        <v>168.0</v>
      </c>
      <c r="H108" s="213">
        <v>0.0</v>
      </c>
      <c r="I108" s="213">
        <v>168.0</v>
      </c>
      <c r="J108" s="214">
        <v>1.0</v>
      </c>
      <c r="K108" s="211" t="s">
        <v>2163</v>
      </c>
      <c r="L108" s="211">
        <v>9.999999999E9</v>
      </c>
      <c r="M108" s="211" t="s">
        <v>1350</v>
      </c>
      <c r="N108" s="211" t="s">
        <v>4217</v>
      </c>
      <c r="O108" s="211" t="s">
        <v>22564</v>
      </c>
      <c r="P108" s="211" t="s">
        <v>2165</v>
      </c>
      <c r="Q108" s="211" t="s">
        <v>6</v>
      </c>
      <c r="R108" s="1">
        <f>COUNTIF('Hedef Liste Kastamonu'!A:A,A108)</f>
        <v>0</v>
      </c>
    </row>
    <row r="109" ht="15.75" customHeight="1">
      <c r="A109" s="211" t="s">
        <v>3959</v>
      </c>
      <c r="B109" s="211" t="s">
        <v>3960</v>
      </c>
      <c r="C109" s="212" t="s">
        <v>2897</v>
      </c>
      <c r="D109" s="211" t="s">
        <v>1370</v>
      </c>
      <c r="E109" s="213">
        <v>2566.0</v>
      </c>
      <c r="F109" s="213">
        <v>90.0</v>
      </c>
      <c r="G109" s="213">
        <v>0.0</v>
      </c>
      <c r="H109" s="213">
        <v>63.0</v>
      </c>
      <c r="I109" s="213">
        <v>63.0</v>
      </c>
      <c r="J109" s="214">
        <v>0.0</v>
      </c>
      <c r="K109" s="211" t="s">
        <v>3961</v>
      </c>
      <c r="L109" s="211">
        <v>3.6621515E9</v>
      </c>
      <c r="M109" s="211" t="s">
        <v>1350</v>
      </c>
      <c r="N109" s="211" t="s">
        <v>3943</v>
      </c>
      <c r="O109" s="211" t="s">
        <v>3962</v>
      </c>
      <c r="P109" s="211" t="s">
        <v>2137</v>
      </c>
      <c r="Q109" s="211" t="s">
        <v>15</v>
      </c>
      <c r="R109" s="1">
        <f>COUNTIF('Hedef Liste Bolu'!A:A,A109)</f>
        <v>0</v>
      </c>
    </row>
    <row r="110" ht="15.75" customHeight="1">
      <c r="A110" s="211" t="s">
        <v>3928</v>
      </c>
      <c r="B110" s="211" t="s">
        <v>3929</v>
      </c>
      <c r="C110" s="212" t="s">
        <v>2909</v>
      </c>
      <c r="D110" s="211" t="s">
        <v>1443</v>
      </c>
      <c r="E110" s="213">
        <v>291.0</v>
      </c>
      <c r="F110" s="211"/>
      <c r="G110" s="213">
        <v>0.0</v>
      </c>
      <c r="H110" s="213">
        <v>17.0</v>
      </c>
      <c r="I110" s="213">
        <v>17.0</v>
      </c>
      <c r="J110" s="214">
        <v>0.0</v>
      </c>
      <c r="K110" s="211" t="s">
        <v>3930</v>
      </c>
      <c r="L110" s="211">
        <v>5.465945637E9</v>
      </c>
      <c r="M110" s="211" t="s">
        <v>1350</v>
      </c>
      <c r="N110" s="211" t="s">
        <v>3764</v>
      </c>
      <c r="O110" s="211" t="s">
        <v>3931</v>
      </c>
      <c r="P110" s="211" t="s">
        <v>2137</v>
      </c>
      <c r="Q110" s="211" t="s">
        <v>6</v>
      </c>
      <c r="R110" s="1">
        <f>COUNTIF('Hedef Liste Bolu'!A:A,A110)</f>
        <v>1</v>
      </c>
    </row>
    <row r="111" ht="15.75" customHeight="1">
      <c r="A111" s="211" t="s">
        <v>3896</v>
      </c>
      <c r="B111" s="211" t="s">
        <v>3897</v>
      </c>
      <c r="C111" s="212" t="s">
        <v>2909</v>
      </c>
      <c r="D111" s="211" t="s">
        <v>1385</v>
      </c>
      <c r="E111" s="211"/>
      <c r="F111" s="211"/>
      <c r="G111" s="213">
        <v>0.0</v>
      </c>
      <c r="H111" s="213">
        <v>17.0</v>
      </c>
      <c r="I111" s="213">
        <v>17.0</v>
      </c>
      <c r="J111" s="214">
        <v>0.0</v>
      </c>
      <c r="K111" s="211" t="s">
        <v>3898</v>
      </c>
      <c r="L111" s="211">
        <v>5.449290061E9</v>
      </c>
      <c r="M111" s="211" t="s">
        <v>1350</v>
      </c>
      <c r="N111" s="211" t="s">
        <v>3899</v>
      </c>
      <c r="O111" s="211" t="s">
        <v>3900</v>
      </c>
      <c r="P111" s="211" t="s">
        <v>2137</v>
      </c>
      <c r="Q111" s="211" t="s">
        <v>6</v>
      </c>
      <c r="R111" s="1">
        <f>COUNTIF('Hedef Liste Bartın'!A:A,A111)</f>
        <v>1</v>
      </c>
    </row>
    <row r="112" ht="15.75" customHeight="1">
      <c r="A112" s="211" t="s">
        <v>22565</v>
      </c>
      <c r="B112" s="211" t="s">
        <v>22566</v>
      </c>
      <c r="C112" s="212" t="s">
        <v>2897</v>
      </c>
      <c r="D112" s="211" t="s">
        <v>1348</v>
      </c>
      <c r="E112" s="213">
        <v>9061.0</v>
      </c>
      <c r="F112" s="213">
        <v>317.0</v>
      </c>
      <c r="G112" s="213">
        <v>169.0</v>
      </c>
      <c r="H112" s="213">
        <v>0.0</v>
      </c>
      <c r="I112" s="213">
        <v>169.0</v>
      </c>
      <c r="J112" s="214">
        <v>1.0</v>
      </c>
      <c r="K112" s="211" t="s">
        <v>2163</v>
      </c>
      <c r="L112" s="211">
        <v>9.999999999E9</v>
      </c>
      <c r="M112" s="211" t="s">
        <v>1350</v>
      </c>
      <c r="N112" s="211" t="s">
        <v>4003</v>
      </c>
      <c r="O112" s="211" t="s">
        <v>22567</v>
      </c>
      <c r="P112" s="211" t="s">
        <v>2165</v>
      </c>
      <c r="Q112" s="211" t="s">
        <v>7</v>
      </c>
      <c r="R112" s="1">
        <f>COUNTIF('Hedef Liste Kastamonu'!A:A,A112)</f>
        <v>0</v>
      </c>
    </row>
    <row r="113" ht="15.75" customHeight="1">
      <c r="A113" s="211" t="s">
        <v>22568</v>
      </c>
      <c r="B113" s="211" t="s">
        <v>22569</v>
      </c>
      <c r="C113" s="212" t="s">
        <v>2897</v>
      </c>
      <c r="D113" s="211" t="s">
        <v>1493</v>
      </c>
      <c r="E113" s="213">
        <v>8138.0</v>
      </c>
      <c r="F113" s="213">
        <v>216.0</v>
      </c>
      <c r="G113" s="213">
        <v>113.0</v>
      </c>
      <c r="H113" s="213">
        <v>0.0</v>
      </c>
      <c r="I113" s="213">
        <v>113.0</v>
      </c>
      <c r="J113" s="214">
        <v>1.0</v>
      </c>
      <c r="K113" s="211" t="s">
        <v>2163</v>
      </c>
      <c r="L113" s="211">
        <v>9.999999999E9</v>
      </c>
      <c r="M113" s="211" t="s">
        <v>1350</v>
      </c>
      <c r="N113" s="211" t="s">
        <v>4217</v>
      </c>
      <c r="O113" s="211" t="s">
        <v>22570</v>
      </c>
      <c r="P113" s="211" t="s">
        <v>2165</v>
      </c>
      <c r="Q113" s="211" t="s">
        <v>6</v>
      </c>
      <c r="R113" s="1">
        <f>COUNTIF('Hedef Liste Kastamonu'!A:A,A113)</f>
        <v>0</v>
      </c>
    </row>
    <row r="114" ht="15.75" customHeight="1">
      <c r="A114" s="211" t="s">
        <v>22571</v>
      </c>
      <c r="B114" s="211" t="s">
        <v>22572</v>
      </c>
      <c r="C114" s="212" t="s">
        <v>2897</v>
      </c>
      <c r="D114" s="211" t="s">
        <v>1370</v>
      </c>
      <c r="E114" s="213">
        <v>6310.0</v>
      </c>
      <c r="F114" s="213">
        <v>249.0</v>
      </c>
      <c r="G114" s="213">
        <v>73.0</v>
      </c>
      <c r="H114" s="213">
        <v>0.0</v>
      </c>
      <c r="I114" s="213">
        <v>73.0</v>
      </c>
      <c r="J114" s="214">
        <v>1.0</v>
      </c>
      <c r="K114" s="211" t="s">
        <v>2163</v>
      </c>
      <c r="L114" s="211">
        <v>9.999999999E9</v>
      </c>
      <c r="M114" s="211" t="s">
        <v>1350</v>
      </c>
      <c r="N114" s="211" t="s">
        <v>4217</v>
      </c>
      <c r="O114" s="211" t="s">
        <v>22573</v>
      </c>
      <c r="P114" s="211" t="s">
        <v>2165</v>
      </c>
      <c r="Q114" s="211" t="s">
        <v>6</v>
      </c>
      <c r="R114" s="1">
        <f>COUNTIF('Hedef Liste Kastamonu'!A:A,A114)</f>
        <v>0</v>
      </c>
    </row>
    <row r="115" ht="15.75" customHeight="1">
      <c r="A115" s="211" t="s">
        <v>3919</v>
      </c>
      <c r="B115" s="211" t="s">
        <v>3920</v>
      </c>
      <c r="C115" s="212" t="s">
        <v>2897</v>
      </c>
      <c r="D115" s="211" t="s">
        <v>1385</v>
      </c>
      <c r="E115" s="213">
        <v>5015.0</v>
      </c>
      <c r="F115" s="213">
        <v>193.0</v>
      </c>
      <c r="G115" s="213">
        <v>0.0</v>
      </c>
      <c r="H115" s="213">
        <v>25.0</v>
      </c>
      <c r="I115" s="213">
        <v>25.0</v>
      </c>
      <c r="J115" s="214">
        <v>0.0</v>
      </c>
      <c r="K115" s="211" t="s">
        <v>3921</v>
      </c>
      <c r="L115" s="211">
        <v>5.523890724E9</v>
      </c>
      <c r="M115" s="211" t="s">
        <v>1350</v>
      </c>
      <c r="N115" s="211" t="s">
        <v>3877</v>
      </c>
      <c r="O115" s="211" t="s">
        <v>3922</v>
      </c>
      <c r="P115" s="211" t="s">
        <v>2137</v>
      </c>
      <c r="Q115" s="211" t="s">
        <v>4</v>
      </c>
      <c r="R115" s="1">
        <f>COUNTIF('Hedef Liste Çankırı'!A:A,A115)</f>
        <v>0</v>
      </c>
    </row>
    <row r="116" ht="15.75" customHeight="1">
      <c r="A116" s="211" t="s">
        <v>22574</v>
      </c>
      <c r="B116" s="211" t="s">
        <v>22575</v>
      </c>
      <c r="C116" s="212" t="s">
        <v>2909</v>
      </c>
      <c r="D116" s="211" t="s">
        <v>1378</v>
      </c>
      <c r="E116" s="213">
        <v>7.0</v>
      </c>
      <c r="F116" s="211"/>
      <c r="G116" s="213">
        <v>0.0</v>
      </c>
      <c r="H116" s="213">
        <v>17.0</v>
      </c>
      <c r="I116" s="213">
        <v>17.0</v>
      </c>
      <c r="J116" s="214">
        <v>0.0</v>
      </c>
      <c r="K116" s="211" t="s">
        <v>22576</v>
      </c>
      <c r="L116" s="211">
        <v>3.662141222E9</v>
      </c>
      <c r="M116" s="211" t="s">
        <v>1350</v>
      </c>
      <c r="N116" s="211" t="s">
        <v>18599</v>
      </c>
      <c r="O116" s="211" t="s">
        <v>22577</v>
      </c>
      <c r="P116" s="211" t="s">
        <v>2137</v>
      </c>
      <c r="Q116" s="211" t="s">
        <v>15</v>
      </c>
      <c r="R116" s="1">
        <f>COUNTIF('Hedef Liste Kastamonu'!A:A,A116)</f>
        <v>0</v>
      </c>
    </row>
    <row r="117" ht="15.75" customHeight="1">
      <c r="A117" s="211" t="s">
        <v>4185</v>
      </c>
      <c r="B117" s="211" t="s">
        <v>4186</v>
      </c>
      <c r="C117" s="212" t="s">
        <v>2897</v>
      </c>
      <c r="D117" s="211" t="s">
        <v>1385</v>
      </c>
      <c r="E117" s="213">
        <v>2125.0</v>
      </c>
      <c r="F117" s="213">
        <v>117.0</v>
      </c>
      <c r="G117" s="213">
        <v>0.0</v>
      </c>
      <c r="H117" s="213">
        <v>10.0</v>
      </c>
      <c r="I117" s="213">
        <v>10.0</v>
      </c>
      <c r="J117" s="214">
        <v>0.0</v>
      </c>
      <c r="K117" s="211" t="s">
        <v>4187</v>
      </c>
      <c r="L117" s="211">
        <v>3.782279948E9</v>
      </c>
      <c r="M117" s="211" t="s">
        <v>1350</v>
      </c>
      <c r="N117" s="211" t="s">
        <v>3883</v>
      </c>
      <c r="O117" s="211" t="s">
        <v>4188</v>
      </c>
      <c r="P117" s="211" t="s">
        <v>2137</v>
      </c>
      <c r="Q117" s="211" t="s">
        <v>4</v>
      </c>
      <c r="R117" s="1">
        <f>COUNTIF('Hedef Liste Bolu'!A:A,A117)</f>
        <v>0</v>
      </c>
    </row>
    <row r="118" ht="15.75" customHeight="1">
      <c r="A118" s="211" t="s">
        <v>7487</v>
      </c>
      <c r="B118" s="211" t="s">
        <v>7488</v>
      </c>
      <c r="C118" s="212" t="s">
        <v>2897</v>
      </c>
      <c r="D118" s="211" t="s">
        <v>1385</v>
      </c>
      <c r="E118" s="213">
        <v>992.0</v>
      </c>
      <c r="F118" s="213">
        <v>88.0</v>
      </c>
      <c r="G118" s="213">
        <v>0.0</v>
      </c>
      <c r="H118" s="213">
        <v>25.0</v>
      </c>
      <c r="I118" s="213">
        <v>25.0</v>
      </c>
      <c r="J118" s="214">
        <v>0.0</v>
      </c>
      <c r="K118" s="211" t="s">
        <v>7489</v>
      </c>
      <c r="L118" s="211">
        <v>5.050112802E9</v>
      </c>
      <c r="M118" s="211" t="s">
        <v>1350</v>
      </c>
      <c r="N118" s="211" t="s">
        <v>22578</v>
      </c>
      <c r="O118" s="211" t="s">
        <v>7491</v>
      </c>
      <c r="P118" s="211" t="s">
        <v>2137</v>
      </c>
      <c r="Q118" s="211" t="s">
        <v>6</v>
      </c>
      <c r="R118" s="1">
        <f>COUNTIF('Hedef Liste Bartın'!A:A,A118)</f>
        <v>0</v>
      </c>
    </row>
    <row r="119" ht="15.75" customHeight="1">
      <c r="A119" s="211" t="s">
        <v>7572</v>
      </c>
      <c r="B119" s="211" t="s">
        <v>7573</v>
      </c>
      <c r="C119" s="212" t="s">
        <v>2897</v>
      </c>
      <c r="D119" s="211" t="s">
        <v>1385</v>
      </c>
      <c r="E119" s="213">
        <v>84.0</v>
      </c>
      <c r="F119" s="211"/>
      <c r="G119" s="213">
        <v>0.0</v>
      </c>
      <c r="H119" s="213">
        <v>43.0</v>
      </c>
      <c r="I119" s="213">
        <v>43.0</v>
      </c>
      <c r="J119" s="214">
        <v>0.0</v>
      </c>
      <c r="K119" s="211" t="s">
        <v>7574</v>
      </c>
      <c r="L119" s="211">
        <v>5.356662037E9</v>
      </c>
      <c r="M119" s="211" t="s">
        <v>1350</v>
      </c>
      <c r="N119" s="211" t="s">
        <v>7490</v>
      </c>
      <c r="O119" s="211" t="s">
        <v>7575</v>
      </c>
      <c r="P119" s="211" t="s">
        <v>2137</v>
      </c>
      <c r="Q119" s="211" t="s">
        <v>6</v>
      </c>
      <c r="R119" s="1">
        <f>COUNTIF('Hedef Liste Bolu'!A:A,A119)</f>
        <v>1</v>
      </c>
    </row>
    <row r="120" ht="15.75" customHeight="1">
      <c r="A120" s="211" t="s">
        <v>7414</v>
      </c>
      <c r="B120" s="211" t="s">
        <v>7415</v>
      </c>
      <c r="C120" s="212" t="s">
        <v>2897</v>
      </c>
      <c r="D120" s="211" t="s">
        <v>1493</v>
      </c>
      <c r="E120" s="213">
        <v>30.0</v>
      </c>
      <c r="F120" s="211"/>
      <c r="G120" s="213">
        <v>0.0</v>
      </c>
      <c r="H120" s="213">
        <v>42.0</v>
      </c>
      <c r="I120" s="213">
        <v>42.0</v>
      </c>
      <c r="J120" s="214">
        <v>0.0</v>
      </c>
      <c r="K120" s="211" t="s">
        <v>7416</v>
      </c>
      <c r="L120" s="211">
        <v>5.324677308E9</v>
      </c>
      <c r="M120" s="211" t="s">
        <v>1350</v>
      </c>
      <c r="N120" s="211" t="s">
        <v>7412</v>
      </c>
      <c r="O120" s="211" t="s">
        <v>7417</v>
      </c>
      <c r="P120" s="211" t="s">
        <v>2137</v>
      </c>
      <c r="Q120" s="211" t="s">
        <v>6</v>
      </c>
      <c r="R120" s="1">
        <f>COUNTIF('Hedef Liste Bartın'!A:A,A120)</f>
        <v>0</v>
      </c>
    </row>
    <row r="121" ht="15.75" customHeight="1">
      <c r="A121" s="211" t="s">
        <v>3915</v>
      </c>
      <c r="B121" s="211" t="s">
        <v>3916</v>
      </c>
      <c r="C121" s="212" t="s">
        <v>2897</v>
      </c>
      <c r="D121" s="211" t="s">
        <v>1443</v>
      </c>
      <c r="E121" s="213">
        <v>816.0</v>
      </c>
      <c r="F121" s="213">
        <v>26.0</v>
      </c>
      <c r="G121" s="213">
        <v>2.0</v>
      </c>
      <c r="H121" s="213">
        <v>56.0</v>
      </c>
      <c r="I121" s="213">
        <v>58.0</v>
      </c>
      <c r="J121" s="214">
        <v>0.03</v>
      </c>
      <c r="K121" s="211" t="s">
        <v>3917</v>
      </c>
      <c r="L121" s="211">
        <v>5.302454087E9</v>
      </c>
      <c r="M121" s="211" t="s">
        <v>1350</v>
      </c>
      <c r="N121" s="211" t="s">
        <v>3883</v>
      </c>
      <c r="O121" s="211" t="s">
        <v>3918</v>
      </c>
      <c r="P121" s="211" t="s">
        <v>2137</v>
      </c>
      <c r="Q121" s="211" t="s">
        <v>4</v>
      </c>
      <c r="R121" s="1">
        <f>COUNTIF('Hedef Liste Bolu'!A:A,A121)</f>
        <v>0</v>
      </c>
    </row>
    <row r="122" ht="15.75" customHeight="1">
      <c r="A122" s="211" t="s">
        <v>4005</v>
      </c>
      <c r="B122" s="211" t="s">
        <v>4006</v>
      </c>
      <c r="C122" s="212" t="s">
        <v>2897</v>
      </c>
      <c r="D122" s="211" t="s">
        <v>1443</v>
      </c>
      <c r="E122" s="213">
        <v>3241.0</v>
      </c>
      <c r="F122" s="213">
        <v>108.0</v>
      </c>
      <c r="G122" s="213">
        <v>21.0</v>
      </c>
      <c r="H122" s="213">
        <v>31.0</v>
      </c>
      <c r="I122" s="213">
        <v>52.0</v>
      </c>
      <c r="J122" s="214">
        <v>0.4</v>
      </c>
      <c r="K122" s="211" t="s">
        <v>4007</v>
      </c>
      <c r="L122" s="211">
        <v>3.782280303E9</v>
      </c>
      <c r="M122" s="211" t="s">
        <v>1350</v>
      </c>
      <c r="N122" s="211" t="s">
        <v>3883</v>
      </c>
      <c r="O122" s="211" t="s">
        <v>4008</v>
      </c>
      <c r="P122" s="211" t="s">
        <v>2137</v>
      </c>
      <c r="Q122" s="211" t="s">
        <v>4</v>
      </c>
      <c r="R122" s="1">
        <f>COUNTIF('Hedef Liste Bartın'!A:A,A122)</f>
        <v>1</v>
      </c>
    </row>
    <row r="123" ht="15.75" customHeight="1">
      <c r="A123" s="211" t="s">
        <v>22579</v>
      </c>
      <c r="B123" s="211" t="s">
        <v>22580</v>
      </c>
      <c r="C123" s="212" t="s">
        <v>2909</v>
      </c>
      <c r="D123" s="211" t="s">
        <v>2299</v>
      </c>
      <c r="E123" s="213">
        <v>83.0</v>
      </c>
      <c r="F123" s="211"/>
      <c r="G123" s="213">
        <v>0.0</v>
      </c>
      <c r="H123" s="213">
        <v>16.0</v>
      </c>
      <c r="I123" s="213">
        <v>16.0</v>
      </c>
      <c r="J123" s="214">
        <v>0.0</v>
      </c>
      <c r="K123" s="211" t="s">
        <v>22581</v>
      </c>
      <c r="L123" s="211">
        <v>3.782278438E9</v>
      </c>
      <c r="M123" s="211" t="s">
        <v>1350</v>
      </c>
      <c r="N123" s="211" t="s">
        <v>3877</v>
      </c>
      <c r="O123" s="211" t="s">
        <v>22582</v>
      </c>
      <c r="P123" s="211" t="s">
        <v>2137</v>
      </c>
      <c r="Q123" s="211" t="s">
        <v>4</v>
      </c>
      <c r="R123" s="1">
        <f>COUNTIF('Hedef Liste Kastamonu'!A:A,A123)</f>
        <v>0</v>
      </c>
    </row>
    <row r="124" ht="15.75" customHeight="1">
      <c r="A124" s="211" t="s">
        <v>18574</v>
      </c>
      <c r="B124" s="211" t="s">
        <v>18575</v>
      </c>
      <c r="C124" s="212" t="s">
        <v>2897</v>
      </c>
      <c r="D124" s="211" t="s">
        <v>1348</v>
      </c>
      <c r="E124" s="213">
        <v>3374.0</v>
      </c>
      <c r="F124" s="213">
        <v>177.0</v>
      </c>
      <c r="G124" s="213">
        <v>0.0</v>
      </c>
      <c r="H124" s="213">
        <v>60.0</v>
      </c>
      <c r="I124" s="213">
        <v>60.0</v>
      </c>
      <c r="J124" s="214">
        <v>0.0</v>
      </c>
      <c r="K124" s="211" t="s">
        <v>18576</v>
      </c>
      <c r="L124" s="211">
        <v>3.662156422E9</v>
      </c>
      <c r="M124" s="211" t="s">
        <v>1350</v>
      </c>
      <c r="N124" s="211" t="s">
        <v>3943</v>
      </c>
      <c r="O124" s="211" t="s">
        <v>18577</v>
      </c>
      <c r="P124" s="211" t="s">
        <v>2137</v>
      </c>
      <c r="Q124" s="211" t="s">
        <v>15</v>
      </c>
      <c r="R124" s="1">
        <f>COUNTIF('Hedef Liste Çankırı'!A:A,A124)</f>
        <v>0</v>
      </c>
    </row>
    <row r="125" ht="15.75" customHeight="1">
      <c r="A125" s="211" t="s">
        <v>22583</v>
      </c>
      <c r="B125" s="211" t="s">
        <v>22584</v>
      </c>
      <c r="C125" s="212" t="s">
        <v>2909</v>
      </c>
      <c r="D125" s="211" t="s">
        <v>1577</v>
      </c>
      <c r="E125" s="211"/>
      <c r="F125" s="211"/>
      <c r="G125" s="213">
        <v>72.0</v>
      </c>
      <c r="H125" s="213">
        <v>15.0</v>
      </c>
      <c r="I125" s="213">
        <v>87.0</v>
      </c>
      <c r="J125" s="214">
        <v>0.83</v>
      </c>
      <c r="K125" s="211"/>
      <c r="L125" s="211">
        <v>3.66222202E9</v>
      </c>
      <c r="M125" s="211" t="s">
        <v>1350</v>
      </c>
      <c r="N125" s="211" t="s">
        <v>18651</v>
      </c>
      <c r="O125" s="211" t="s">
        <v>22585</v>
      </c>
      <c r="P125" s="211" t="s">
        <v>2165</v>
      </c>
      <c r="Q125" s="211" t="s">
        <v>15</v>
      </c>
      <c r="R125" s="1">
        <f>COUNTIF('Hedef Liste Kastamonu'!A:A,A125)</f>
        <v>0</v>
      </c>
    </row>
    <row r="126" ht="15.75" customHeight="1">
      <c r="A126" s="211" t="s">
        <v>7605</v>
      </c>
      <c r="B126" s="211" t="s">
        <v>7606</v>
      </c>
      <c r="C126" s="212" t="s">
        <v>2909</v>
      </c>
      <c r="D126" s="211" t="s">
        <v>1364</v>
      </c>
      <c r="E126" s="213">
        <v>3.0</v>
      </c>
      <c r="F126" s="211"/>
      <c r="G126" s="213">
        <v>0.0</v>
      </c>
      <c r="H126" s="213">
        <v>11.0</v>
      </c>
      <c r="I126" s="213">
        <v>11.0</v>
      </c>
      <c r="J126" s="214">
        <v>0.0</v>
      </c>
      <c r="K126" s="211" t="s">
        <v>7607</v>
      </c>
      <c r="L126" s="211">
        <v>5.537790794E9</v>
      </c>
      <c r="M126" s="211" t="s">
        <v>1350</v>
      </c>
      <c r="N126" s="211" t="s">
        <v>7443</v>
      </c>
      <c r="O126" s="211" t="s">
        <v>7608</v>
      </c>
      <c r="P126" s="211" t="s">
        <v>2137</v>
      </c>
      <c r="Q126" s="211" t="s">
        <v>6</v>
      </c>
      <c r="R126" s="1">
        <f>COUNTIF('Hedef Liste Bartın'!A:A,A126)</f>
        <v>0</v>
      </c>
    </row>
    <row r="127" ht="15.75" customHeight="1">
      <c r="A127" s="211" t="s">
        <v>22586</v>
      </c>
      <c r="B127" s="211" t="s">
        <v>22587</v>
      </c>
      <c r="C127" s="212" t="s">
        <v>2897</v>
      </c>
      <c r="D127" s="211" t="s">
        <v>1577</v>
      </c>
      <c r="E127" s="213">
        <v>4257.0</v>
      </c>
      <c r="F127" s="213">
        <v>137.0</v>
      </c>
      <c r="G127" s="213">
        <v>72.0</v>
      </c>
      <c r="H127" s="213">
        <v>15.0</v>
      </c>
      <c r="I127" s="213">
        <v>87.0</v>
      </c>
      <c r="J127" s="214">
        <v>0.83</v>
      </c>
      <c r="K127" s="211" t="s">
        <v>2186</v>
      </c>
      <c r="L127" s="211">
        <v>3.762131212E9</v>
      </c>
      <c r="M127" s="211" t="s">
        <v>1350</v>
      </c>
      <c r="N127" s="211" t="s">
        <v>4003</v>
      </c>
      <c r="O127" s="211" t="s">
        <v>22588</v>
      </c>
      <c r="P127" s="211" t="s">
        <v>2165</v>
      </c>
      <c r="Q127" s="211" t="s">
        <v>7</v>
      </c>
      <c r="R127" s="1">
        <f>COUNTIF('Hedef Liste Çankırı'!A:A,A127)</f>
        <v>0</v>
      </c>
    </row>
    <row r="128" ht="15.75" customHeight="1">
      <c r="A128" s="211" t="s">
        <v>22589</v>
      </c>
      <c r="B128" s="211" t="s">
        <v>22590</v>
      </c>
      <c r="C128" s="212" t="s">
        <v>2897</v>
      </c>
      <c r="D128" s="211" t="s">
        <v>1577</v>
      </c>
      <c r="E128" s="213">
        <v>2831.0</v>
      </c>
      <c r="F128" s="213">
        <v>95.0</v>
      </c>
      <c r="G128" s="213">
        <v>77.0</v>
      </c>
      <c r="H128" s="213">
        <v>27.0</v>
      </c>
      <c r="I128" s="213">
        <v>104.0</v>
      </c>
      <c r="J128" s="214">
        <v>0.74</v>
      </c>
      <c r="K128" s="211" t="s">
        <v>2186</v>
      </c>
      <c r="L128" s="211">
        <v>3.742101919E9</v>
      </c>
      <c r="M128" s="211" t="s">
        <v>1350</v>
      </c>
      <c r="N128" s="211" t="s">
        <v>7542</v>
      </c>
      <c r="O128" s="211" t="s">
        <v>22591</v>
      </c>
      <c r="P128" s="211" t="s">
        <v>2165</v>
      </c>
      <c r="Q128" s="211" t="s">
        <v>6</v>
      </c>
      <c r="R128" s="1">
        <f>COUNTIF('Hedef Liste Bartın'!A:A,A128)</f>
        <v>0</v>
      </c>
    </row>
    <row r="129" ht="15.75" customHeight="1">
      <c r="A129" s="211" t="s">
        <v>7519</v>
      </c>
      <c r="B129" s="211" t="s">
        <v>7520</v>
      </c>
      <c r="C129" s="212" t="s">
        <v>2897</v>
      </c>
      <c r="D129" s="211" t="s">
        <v>1356</v>
      </c>
      <c r="E129" s="213">
        <v>895.0</v>
      </c>
      <c r="F129" s="213">
        <v>49.0</v>
      </c>
      <c r="G129" s="213">
        <v>0.0</v>
      </c>
      <c r="H129" s="213">
        <v>80.0</v>
      </c>
      <c r="I129" s="213">
        <v>80.0</v>
      </c>
      <c r="J129" s="214">
        <v>0.0</v>
      </c>
      <c r="K129" s="211" t="s">
        <v>7521</v>
      </c>
      <c r="L129" s="211">
        <v>5.322735111E9</v>
      </c>
      <c r="M129" s="211" t="s">
        <v>1350</v>
      </c>
      <c r="N129" s="211" t="s">
        <v>3984</v>
      </c>
      <c r="O129" s="211" t="s">
        <v>7522</v>
      </c>
      <c r="P129" s="211" t="s">
        <v>2137</v>
      </c>
      <c r="Q129" s="211" t="s">
        <v>6</v>
      </c>
      <c r="R129" s="1">
        <f>COUNTIF('Hedef Liste Bolu'!A:A,A129)</f>
        <v>1</v>
      </c>
    </row>
    <row r="130" ht="15.75" customHeight="1">
      <c r="A130" s="211" t="s">
        <v>4021</v>
      </c>
      <c r="B130" s="211" t="s">
        <v>4022</v>
      </c>
      <c r="C130" s="212" t="s">
        <v>2897</v>
      </c>
      <c r="D130" s="211" t="s">
        <v>1378</v>
      </c>
      <c r="E130" s="213">
        <v>2427.0</v>
      </c>
      <c r="F130" s="213">
        <v>87.0</v>
      </c>
      <c r="G130" s="213">
        <v>0.0</v>
      </c>
      <c r="H130" s="213">
        <v>32.0</v>
      </c>
      <c r="I130" s="213">
        <v>32.0</v>
      </c>
      <c r="J130" s="214">
        <v>0.0</v>
      </c>
      <c r="K130" s="211" t="s">
        <v>4023</v>
      </c>
      <c r="L130" s="211">
        <v>5.397474074E9</v>
      </c>
      <c r="M130" s="211" t="s">
        <v>1350</v>
      </c>
      <c r="N130" s="211" t="s">
        <v>3913</v>
      </c>
      <c r="O130" s="211" t="s">
        <v>4024</v>
      </c>
      <c r="P130" s="211" t="s">
        <v>2137</v>
      </c>
      <c r="Q130" s="211" t="s">
        <v>4</v>
      </c>
      <c r="R130" s="1">
        <f>COUNTIF('Hedef Liste Bolu'!A:A,A130)</f>
        <v>0</v>
      </c>
    </row>
    <row r="131" ht="15.75" customHeight="1">
      <c r="A131" s="211" t="s">
        <v>7404</v>
      </c>
      <c r="B131" s="211" t="s">
        <v>7405</v>
      </c>
      <c r="C131" s="212" t="s">
        <v>2897</v>
      </c>
      <c r="D131" s="211" t="s">
        <v>1370</v>
      </c>
      <c r="E131" s="213">
        <v>2021.0</v>
      </c>
      <c r="F131" s="213">
        <v>16.0</v>
      </c>
      <c r="G131" s="213">
        <v>0.0</v>
      </c>
      <c r="H131" s="213">
        <v>18.0</v>
      </c>
      <c r="I131" s="213">
        <v>18.0</v>
      </c>
      <c r="J131" s="214">
        <v>0.0</v>
      </c>
      <c r="K131" s="211" t="s">
        <v>7406</v>
      </c>
      <c r="L131" s="211">
        <v>5.446901449E9</v>
      </c>
      <c r="M131" s="211" t="s">
        <v>1350</v>
      </c>
      <c r="N131" s="211" t="s">
        <v>3984</v>
      </c>
      <c r="O131" s="211" t="s">
        <v>7407</v>
      </c>
      <c r="P131" s="211" t="s">
        <v>2137</v>
      </c>
      <c r="Q131" s="211" t="s">
        <v>6</v>
      </c>
      <c r="R131" s="1">
        <f>COUNTIF('Hedef Liste Bartın'!A:A,A131)</f>
        <v>0</v>
      </c>
    </row>
    <row r="132" ht="15.75" customHeight="1">
      <c r="A132" s="211" t="s">
        <v>22592</v>
      </c>
      <c r="B132" s="211" t="s">
        <v>22593</v>
      </c>
      <c r="C132" s="212" t="s">
        <v>2909</v>
      </c>
      <c r="D132" s="211" t="s">
        <v>1832</v>
      </c>
      <c r="E132" s="213">
        <v>76.0</v>
      </c>
      <c r="F132" s="211"/>
      <c r="G132" s="213">
        <v>0.0</v>
      </c>
      <c r="H132" s="213">
        <v>22.0</v>
      </c>
      <c r="I132" s="213">
        <v>22.0</v>
      </c>
      <c r="J132" s="214">
        <v>0.0</v>
      </c>
      <c r="K132" s="211" t="s">
        <v>22594</v>
      </c>
      <c r="L132" s="211">
        <v>5.324606013E9</v>
      </c>
      <c r="M132" s="211" t="s">
        <v>1350</v>
      </c>
      <c r="N132" s="211" t="s">
        <v>7500</v>
      </c>
      <c r="O132" s="211" t="s">
        <v>22595</v>
      </c>
      <c r="P132" s="211" t="s">
        <v>2137</v>
      </c>
      <c r="Q132" s="211" t="s">
        <v>6</v>
      </c>
      <c r="R132" s="1">
        <f>COUNTIF('Hedef Liste Bartın'!A:A,A132)</f>
        <v>0</v>
      </c>
    </row>
    <row r="133" ht="15.75" customHeight="1">
      <c r="A133" s="211" t="s">
        <v>4299</v>
      </c>
      <c r="B133" s="211" t="s">
        <v>4300</v>
      </c>
      <c r="C133" s="212" t="s">
        <v>2897</v>
      </c>
      <c r="D133" s="211" t="s">
        <v>1385</v>
      </c>
      <c r="E133" s="213">
        <v>623.0</v>
      </c>
      <c r="F133" s="213">
        <v>29.0</v>
      </c>
      <c r="G133" s="213">
        <v>0.0</v>
      </c>
      <c r="H133" s="213">
        <v>49.0</v>
      </c>
      <c r="I133" s="213">
        <v>49.0</v>
      </c>
      <c r="J133" s="214">
        <v>0.0</v>
      </c>
      <c r="K133" s="211" t="s">
        <v>4301</v>
      </c>
      <c r="L133" s="211">
        <v>3.782270302E9</v>
      </c>
      <c r="M133" s="211" t="s">
        <v>1350</v>
      </c>
      <c r="N133" s="211" t="s">
        <v>3948</v>
      </c>
      <c r="O133" s="211" t="s">
        <v>4302</v>
      </c>
      <c r="P133" s="211" t="s">
        <v>2137</v>
      </c>
      <c r="Q133" s="211" t="s">
        <v>4</v>
      </c>
      <c r="R133" s="1">
        <f>COUNTIF('Hedef Liste Bartın'!A:A,A133)</f>
        <v>1</v>
      </c>
    </row>
    <row r="134" ht="15.75" customHeight="1">
      <c r="A134" s="211" t="s">
        <v>3940</v>
      </c>
      <c r="B134" s="211" t="s">
        <v>3941</v>
      </c>
      <c r="C134" s="212" t="s">
        <v>2897</v>
      </c>
      <c r="D134" s="211" t="s">
        <v>1378</v>
      </c>
      <c r="E134" s="213">
        <v>2862.0</v>
      </c>
      <c r="F134" s="213">
        <v>91.0</v>
      </c>
      <c r="G134" s="213">
        <v>0.0</v>
      </c>
      <c r="H134" s="213">
        <v>54.0</v>
      </c>
      <c r="I134" s="213">
        <v>54.0</v>
      </c>
      <c r="J134" s="214">
        <v>0.0</v>
      </c>
      <c r="K134" s="211" t="s">
        <v>3942</v>
      </c>
      <c r="L134" s="211">
        <v>3.662154414E9</v>
      </c>
      <c r="M134" s="211" t="s">
        <v>1350</v>
      </c>
      <c r="N134" s="211" t="s">
        <v>3943</v>
      </c>
      <c r="O134" s="211" t="s">
        <v>3944</v>
      </c>
      <c r="P134" s="211" t="s">
        <v>2137</v>
      </c>
      <c r="Q134" s="211" t="s">
        <v>15</v>
      </c>
      <c r="R134" s="1">
        <f>COUNTIF('Hedef Liste Kastamonu'!A:A,A134)</f>
        <v>1</v>
      </c>
    </row>
    <row r="135" ht="15.75" customHeight="1">
      <c r="A135" s="211" t="s">
        <v>7576</v>
      </c>
      <c r="B135" s="211" t="s">
        <v>7577</v>
      </c>
      <c r="C135" s="212" t="s">
        <v>2909</v>
      </c>
      <c r="D135" s="211" t="s">
        <v>1493</v>
      </c>
      <c r="E135" s="213">
        <v>24.0</v>
      </c>
      <c r="F135" s="211"/>
      <c r="G135" s="213">
        <v>0.0</v>
      </c>
      <c r="H135" s="213">
        <v>21.0</v>
      </c>
      <c r="I135" s="213">
        <v>21.0</v>
      </c>
      <c r="J135" s="214">
        <v>0.0</v>
      </c>
      <c r="K135" s="211" t="s">
        <v>7578</v>
      </c>
      <c r="L135" s="211">
        <v>5.459610301E9</v>
      </c>
      <c r="M135" s="211" t="s">
        <v>1350</v>
      </c>
      <c r="N135" s="211" t="s">
        <v>7579</v>
      </c>
      <c r="O135" s="211" t="s">
        <v>7580</v>
      </c>
      <c r="P135" s="211" t="s">
        <v>2137</v>
      </c>
      <c r="Q135" s="211" t="s">
        <v>6</v>
      </c>
      <c r="R135" s="1">
        <f>COUNTIF('Hedef Liste Kastamonu'!A:A,A135)</f>
        <v>0</v>
      </c>
    </row>
    <row r="136" ht="15.75" customHeight="1">
      <c r="A136" s="211" t="s">
        <v>4169</v>
      </c>
      <c r="B136" s="211" t="s">
        <v>4170</v>
      </c>
      <c r="C136" s="212" t="s">
        <v>2909</v>
      </c>
      <c r="D136" s="211" t="s">
        <v>1364</v>
      </c>
      <c r="E136" s="213">
        <v>31.0</v>
      </c>
      <c r="F136" s="211"/>
      <c r="G136" s="213">
        <v>0.0</v>
      </c>
      <c r="H136" s="213">
        <v>14.0</v>
      </c>
      <c r="I136" s="213">
        <v>14.0</v>
      </c>
      <c r="J136" s="214">
        <v>0.0</v>
      </c>
      <c r="K136" s="211" t="s">
        <v>4171</v>
      </c>
      <c r="L136" s="211">
        <v>5.302928234E9</v>
      </c>
      <c r="M136" s="211" t="s">
        <v>1350</v>
      </c>
      <c r="N136" s="211" t="s">
        <v>3877</v>
      </c>
      <c r="O136" s="211" t="s">
        <v>4172</v>
      </c>
      <c r="P136" s="211" t="s">
        <v>2137</v>
      </c>
      <c r="Q136" s="211" t="s">
        <v>4</v>
      </c>
      <c r="R136" s="1">
        <f>COUNTIF('Hedef Liste Çankırı'!A:A,A136)</f>
        <v>0</v>
      </c>
    </row>
    <row r="137" ht="15.75" customHeight="1">
      <c r="A137" s="211" t="s">
        <v>22596</v>
      </c>
      <c r="B137" s="211" t="s">
        <v>22597</v>
      </c>
      <c r="C137" s="212" t="s">
        <v>2909</v>
      </c>
      <c r="D137" s="211" t="s">
        <v>1364</v>
      </c>
      <c r="E137" s="213">
        <v>184.0</v>
      </c>
      <c r="F137" s="211"/>
      <c r="G137" s="213">
        <v>6.0</v>
      </c>
      <c r="H137" s="213">
        <v>6.0</v>
      </c>
      <c r="I137" s="213">
        <v>12.0</v>
      </c>
      <c r="J137" s="214">
        <v>0.5</v>
      </c>
      <c r="K137" s="211" t="s">
        <v>22598</v>
      </c>
      <c r="L137" s="211">
        <v>5.334206037E9</v>
      </c>
      <c r="M137" s="211" t="s">
        <v>1350</v>
      </c>
      <c r="N137" s="211" t="s">
        <v>1667</v>
      </c>
      <c r="O137" s="211" t="s">
        <v>22599</v>
      </c>
      <c r="P137" s="211" t="s">
        <v>2137</v>
      </c>
      <c r="Q137" s="211" t="s">
        <v>4</v>
      </c>
      <c r="R137" s="1">
        <f>COUNTIF('Hedef Liste Bolu'!A:A,A137)</f>
        <v>0</v>
      </c>
    </row>
    <row r="138" ht="15.75" customHeight="1">
      <c r="A138" s="211" t="s">
        <v>18695</v>
      </c>
      <c r="B138" s="211" t="s">
        <v>18696</v>
      </c>
      <c r="C138" s="212" t="s">
        <v>2909</v>
      </c>
      <c r="D138" s="211" t="s">
        <v>1507</v>
      </c>
      <c r="E138" s="213">
        <v>112.0</v>
      </c>
      <c r="F138" s="211"/>
      <c r="G138" s="213">
        <v>0.0</v>
      </c>
      <c r="H138" s="213">
        <v>11.0</v>
      </c>
      <c r="I138" s="213">
        <v>11.0</v>
      </c>
      <c r="J138" s="214">
        <v>0.0</v>
      </c>
      <c r="K138" s="211" t="s">
        <v>18697</v>
      </c>
      <c r="L138" s="211">
        <v>5.541774567E9</v>
      </c>
      <c r="M138" s="211" t="s">
        <v>1350</v>
      </c>
      <c r="N138" s="211" t="s">
        <v>18651</v>
      </c>
      <c r="O138" s="211" t="s">
        <v>18698</v>
      </c>
      <c r="P138" s="211" t="s">
        <v>2137</v>
      </c>
      <c r="Q138" s="211" t="s">
        <v>15</v>
      </c>
      <c r="R138" s="1">
        <f>COUNTIF('Hedef Liste Kastamonu'!A:A,A138)</f>
        <v>1</v>
      </c>
    </row>
    <row r="139" ht="15.75" customHeight="1">
      <c r="A139" s="211" t="s">
        <v>7552</v>
      </c>
      <c r="B139" s="211" t="s">
        <v>7553</v>
      </c>
      <c r="C139" s="212" t="s">
        <v>2897</v>
      </c>
      <c r="D139" s="211" t="s">
        <v>1385</v>
      </c>
      <c r="E139" s="213">
        <v>517.0</v>
      </c>
      <c r="F139" s="213">
        <v>2.0</v>
      </c>
      <c r="G139" s="213">
        <v>0.0</v>
      </c>
      <c r="H139" s="213">
        <v>12.0</v>
      </c>
      <c r="I139" s="213">
        <v>12.0</v>
      </c>
      <c r="J139" s="214">
        <v>0.0</v>
      </c>
      <c r="K139" s="211" t="s">
        <v>7376</v>
      </c>
      <c r="L139" s="211">
        <v>5.324926637E9</v>
      </c>
      <c r="M139" s="211" t="s">
        <v>1350</v>
      </c>
      <c r="N139" s="211" t="s">
        <v>7412</v>
      </c>
      <c r="O139" s="211" t="s">
        <v>7554</v>
      </c>
      <c r="P139" s="211" t="s">
        <v>2137</v>
      </c>
      <c r="Q139" s="211" t="s">
        <v>6</v>
      </c>
      <c r="R139" s="1">
        <f>COUNTIF('Hedef Liste Bartın'!A:A,A139)</f>
        <v>0</v>
      </c>
    </row>
    <row r="140" ht="15.75" customHeight="1">
      <c r="A140" s="211" t="s">
        <v>3906</v>
      </c>
      <c r="B140" s="211" t="s">
        <v>3907</v>
      </c>
      <c r="C140" s="212" t="s">
        <v>2897</v>
      </c>
      <c r="D140" s="211" t="s">
        <v>1348</v>
      </c>
      <c r="E140" s="213">
        <v>245.0</v>
      </c>
      <c r="F140" s="213">
        <v>53.0</v>
      </c>
      <c r="G140" s="213">
        <v>12.0</v>
      </c>
      <c r="H140" s="213">
        <v>12.0</v>
      </c>
      <c r="I140" s="213">
        <v>24.0</v>
      </c>
      <c r="J140" s="214">
        <v>0.5</v>
      </c>
      <c r="K140" s="211" t="s">
        <v>3908</v>
      </c>
      <c r="L140" s="211">
        <v>5.376759011E9</v>
      </c>
      <c r="M140" s="211" t="s">
        <v>1350</v>
      </c>
      <c r="N140" s="211" t="s">
        <v>3883</v>
      </c>
      <c r="O140" s="211" t="s">
        <v>3909</v>
      </c>
      <c r="P140" s="211" t="s">
        <v>2137</v>
      </c>
      <c r="Q140" s="211" t="s">
        <v>4</v>
      </c>
      <c r="R140" s="1">
        <f>COUNTIF('Hedef Liste Bolu'!A:A,A140)</f>
        <v>0</v>
      </c>
    </row>
    <row r="141" ht="15.75" customHeight="1">
      <c r="A141" s="211" t="s">
        <v>7462</v>
      </c>
      <c r="B141" s="211" t="s">
        <v>7463</v>
      </c>
      <c r="C141" s="212" t="s">
        <v>2909</v>
      </c>
      <c r="D141" s="211" t="s">
        <v>1950</v>
      </c>
      <c r="E141" s="213">
        <v>410.0</v>
      </c>
      <c r="F141" s="211"/>
      <c r="G141" s="213">
        <v>0.0</v>
      </c>
      <c r="H141" s="213">
        <v>68.0</v>
      </c>
      <c r="I141" s="213">
        <v>68.0</v>
      </c>
      <c r="J141" s="214">
        <v>0.0</v>
      </c>
      <c r="K141" s="211" t="s">
        <v>7464</v>
      </c>
      <c r="L141" s="211">
        <v>5.453458419E9</v>
      </c>
      <c r="M141" s="211" t="s">
        <v>1350</v>
      </c>
      <c r="N141" s="211" t="s">
        <v>1408</v>
      </c>
      <c r="O141" s="211" t="s">
        <v>7465</v>
      </c>
      <c r="P141" s="211" t="s">
        <v>2137</v>
      </c>
      <c r="Q141" s="211" t="s">
        <v>6</v>
      </c>
      <c r="R141" s="1">
        <f>COUNTIF('Hedef Liste Kastamonu'!A:A,A141)</f>
        <v>0</v>
      </c>
    </row>
    <row r="142" ht="15.75" customHeight="1">
      <c r="A142" s="211" t="s">
        <v>18496</v>
      </c>
      <c r="B142" s="211" t="s">
        <v>18497</v>
      </c>
      <c r="C142" s="212" t="s">
        <v>2897</v>
      </c>
      <c r="D142" s="211" t="s">
        <v>1507</v>
      </c>
      <c r="E142" s="213">
        <v>1002.0</v>
      </c>
      <c r="F142" s="213">
        <v>37.0</v>
      </c>
      <c r="G142" s="213">
        <v>0.0</v>
      </c>
      <c r="H142" s="213">
        <v>128.0</v>
      </c>
      <c r="I142" s="213">
        <v>128.0</v>
      </c>
      <c r="J142" s="214">
        <v>0.0</v>
      </c>
      <c r="K142" s="211" t="s">
        <v>18498</v>
      </c>
      <c r="L142" s="211">
        <v>3.662120222E9</v>
      </c>
      <c r="M142" s="211" t="s">
        <v>1350</v>
      </c>
      <c r="N142" s="211" t="s">
        <v>18499</v>
      </c>
      <c r="O142" s="211" t="s">
        <v>18500</v>
      </c>
      <c r="P142" s="211" t="s">
        <v>2137</v>
      </c>
      <c r="Q142" s="211" t="s">
        <v>15</v>
      </c>
      <c r="R142" s="1">
        <f>COUNTIF('Hedef Liste Çankırı'!A:A,A142)</f>
        <v>0</v>
      </c>
    </row>
    <row r="143" ht="15.75" customHeight="1">
      <c r="A143" s="211" t="s">
        <v>18480</v>
      </c>
      <c r="B143" s="211" t="s">
        <v>18481</v>
      </c>
      <c r="C143" s="212" t="s">
        <v>2897</v>
      </c>
      <c r="D143" s="211" t="s">
        <v>1385</v>
      </c>
      <c r="E143" s="213">
        <v>1341.0</v>
      </c>
      <c r="F143" s="213">
        <v>85.0</v>
      </c>
      <c r="G143" s="213">
        <v>0.0</v>
      </c>
      <c r="H143" s="213">
        <v>43.0</v>
      </c>
      <c r="I143" s="213">
        <v>43.0</v>
      </c>
      <c r="J143" s="214">
        <v>0.0</v>
      </c>
      <c r="K143" s="211" t="s">
        <v>18482</v>
      </c>
      <c r="L143" s="211">
        <v>3.662152282E9</v>
      </c>
      <c r="M143" s="211" t="s">
        <v>1350</v>
      </c>
      <c r="N143" s="211" t="s">
        <v>18453</v>
      </c>
      <c r="O143" s="211" t="s">
        <v>18483</v>
      </c>
      <c r="P143" s="211" t="s">
        <v>2137</v>
      </c>
      <c r="Q143" s="211" t="s">
        <v>15</v>
      </c>
      <c r="R143" s="1">
        <f>COUNTIF('Hedef Liste Bartın'!A:A,A143)</f>
        <v>0</v>
      </c>
    </row>
    <row r="144" ht="15.75" customHeight="1">
      <c r="A144" s="211" t="s">
        <v>22600</v>
      </c>
      <c r="B144" s="211" t="s">
        <v>22601</v>
      </c>
      <c r="C144" s="212" t="s">
        <v>2909</v>
      </c>
      <c r="D144" s="211" t="s">
        <v>1577</v>
      </c>
      <c r="E144" s="213">
        <v>405.0</v>
      </c>
      <c r="F144" s="211"/>
      <c r="G144" s="213">
        <v>0.0</v>
      </c>
      <c r="H144" s="213">
        <v>118.0</v>
      </c>
      <c r="I144" s="213">
        <v>118.0</v>
      </c>
      <c r="J144" s="214">
        <v>0.0</v>
      </c>
      <c r="K144" s="211" t="s">
        <v>22602</v>
      </c>
      <c r="L144" s="211">
        <v>5.32611304E9</v>
      </c>
      <c r="M144" s="211" t="s">
        <v>1350</v>
      </c>
      <c r="N144" s="211" t="s">
        <v>3984</v>
      </c>
      <c r="O144" s="211" t="s">
        <v>22603</v>
      </c>
      <c r="P144" s="211" t="s">
        <v>2137</v>
      </c>
      <c r="Q144" s="211" t="s">
        <v>6</v>
      </c>
      <c r="R144" s="1">
        <f>COUNTIF('Hedef Liste Bartın'!A:A,A144)</f>
        <v>0</v>
      </c>
    </row>
    <row r="145" ht="15.75" customHeight="1">
      <c r="A145" s="211" t="s">
        <v>18455</v>
      </c>
      <c r="B145" s="211" t="s">
        <v>18456</v>
      </c>
      <c r="C145" s="212" t="s">
        <v>2897</v>
      </c>
      <c r="D145" s="211" t="s">
        <v>1443</v>
      </c>
      <c r="E145" s="213">
        <v>762.0</v>
      </c>
      <c r="F145" s="213">
        <v>20.0</v>
      </c>
      <c r="G145" s="213">
        <v>0.0</v>
      </c>
      <c r="H145" s="213">
        <v>37.0</v>
      </c>
      <c r="I145" s="213">
        <v>37.0</v>
      </c>
      <c r="J145" s="214">
        <v>0.0</v>
      </c>
      <c r="K145" s="211" t="s">
        <v>18457</v>
      </c>
      <c r="L145" s="211">
        <v>5.422470437E9</v>
      </c>
      <c r="M145" s="211" t="s">
        <v>1350</v>
      </c>
      <c r="N145" s="211" t="s">
        <v>18459</v>
      </c>
      <c r="O145" s="211" t="s">
        <v>18458</v>
      </c>
      <c r="P145" s="211" t="s">
        <v>2137</v>
      </c>
      <c r="Q145" s="211" t="s">
        <v>15</v>
      </c>
      <c r="R145" s="1">
        <f>COUNTIF('Hedef Liste Bartın'!A:A,A145)</f>
        <v>0</v>
      </c>
    </row>
    <row r="146" ht="15.75" customHeight="1">
      <c r="A146" s="211" t="s">
        <v>7431</v>
      </c>
      <c r="B146" s="211" t="s">
        <v>22604</v>
      </c>
      <c r="C146" s="212" t="s">
        <v>2897</v>
      </c>
      <c r="D146" s="211" t="s">
        <v>2199</v>
      </c>
      <c r="E146" s="213">
        <v>2433.0</v>
      </c>
      <c r="F146" s="213">
        <v>38.0</v>
      </c>
      <c r="G146" s="213">
        <v>0.0</v>
      </c>
      <c r="H146" s="213">
        <v>31.0</v>
      </c>
      <c r="I146" s="213">
        <v>31.0</v>
      </c>
      <c r="J146" s="214">
        <v>0.0</v>
      </c>
      <c r="K146" s="211" t="s">
        <v>7433</v>
      </c>
      <c r="L146" s="211">
        <v>5.320591215E9</v>
      </c>
      <c r="M146" s="211" t="s">
        <v>1350</v>
      </c>
      <c r="N146" s="211" t="s">
        <v>3984</v>
      </c>
      <c r="O146" s="211" t="s">
        <v>7434</v>
      </c>
      <c r="P146" s="211" t="s">
        <v>2137</v>
      </c>
      <c r="Q146" s="211" t="s">
        <v>6</v>
      </c>
      <c r="R146" s="1">
        <f>COUNTIF('Hedef Liste Bolu'!A:A,A146)</f>
        <v>1</v>
      </c>
    </row>
    <row r="147" ht="15.75" customHeight="1">
      <c r="A147" s="211" t="s">
        <v>4250</v>
      </c>
      <c r="B147" s="211" t="s">
        <v>4251</v>
      </c>
      <c r="C147" s="212" t="s">
        <v>2897</v>
      </c>
      <c r="D147" s="211" t="s">
        <v>1385</v>
      </c>
      <c r="E147" s="213">
        <v>1480.0</v>
      </c>
      <c r="F147" s="213">
        <v>42.0</v>
      </c>
      <c r="G147" s="213">
        <v>0.0</v>
      </c>
      <c r="H147" s="213">
        <v>37.0</v>
      </c>
      <c r="I147" s="213">
        <v>37.0</v>
      </c>
      <c r="J147" s="214">
        <v>0.0</v>
      </c>
      <c r="K147" s="211" t="s">
        <v>4252</v>
      </c>
      <c r="L147" s="211">
        <v>3.782272912E9</v>
      </c>
      <c r="M147" s="211" t="s">
        <v>1350</v>
      </c>
      <c r="N147" s="211" t="s">
        <v>3948</v>
      </c>
      <c r="O147" s="211" t="s">
        <v>4253</v>
      </c>
      <c r="P147" s="211" t="s">
        <v>2137</v>
      </c>
      <c r="Q147" s="211" t="s">
        <v>4</v>
      </c>
      <c r="R147" s="1">
        <f>COUNTIF('Hedef Liste Kastamonu'!A:A,A147)</f>
        <v>0</v>
      </c>
    </row>
    <row r="148" ht="15.75" customHeight="1">
      <c r="A148" s="211" t="s">
        <v>18684</v>
      </c>
      <c r="B148" s="211" t="s">
        <v>18685</v>
      </c>
      <c r="C148" s="212" t="s">
        <v>2897</v>
      </c>
      <c r="D148" s="211" t="s">
        <v>1348</v>
      </c>
      <c r="E148" s="213">
        <v>178.0</v>
      </c>
      <c r="F148" s="213">
        <v>15.0</v>
      </c>
      <c r="G148" s="213">
        <v>0.0</v>
      </c>
      <c r="H148" s="213">
        <v>32.0</v>
      </c>
      <c r="I148" s="213">
        <v>32.0</v>
      </c>
      <c r="J148" s="214">
        <v>0.0</v>
      </c>
      <c r="K148" s="211" t="s">
        <v>18639</v>
      </c>
      <c r="L148" s="211">
        <v>3.66220042E9</v>
      </c>
      <c r="M148" s="211" t="s">
        <v>1350</v>
      </c>
      <c r="N148" s="211" t="s">
        <v>3943</v>
      </c>
      <c r="O148" s="211" t="s">
        <v>18686</v>
      </c>
      <c r="P148" s="211" t="s">
        <v>2137</v>
      </c>
      <c r="Q148" s="211" t="s">
        <v>15</v>
      </c>
      <c r="R148" s="1">
        <f>COUNTIF('Hedef Liste Kastamonu'!A:A,A148)</f>
        <v>1</v>
      </c>
    </row>
    <row r="149" ht="15.75" customHeight="1">
      <c r="A149" s="211" t="s">
        <v>18703</v>
      </c>
      <c r="B149" s="211" t="s">
        <v>18704</v>
      </c>
      <c r="C149" s="212" t="s">
        <v>2897</v>
      </c>
      <c r="D149" s="211" t="s">
        <v>1385</v>
      </c>
      <c r="E149" s="213">
        <v>1169.0</v>
      </c>
      <c r="F149" s="213">
        <v>78.0</v>
      </c>
      <c r="G149" s="213">
        <v>0.0</v>
      </c>
      <c r="H149" s="213">
        <v>13.0</v>
      </c>
      <c r="I149" s="213">
        <v>13.0</v>
      </c>
      <c r="J149" s="214">
        <v>0.0</v>
      </c>
      <c r="K149" s="211" t="s">
        <v>18705</v>
      </c>
      <c r="L149" s="211">
        <v>5.452125005E9</v>
      </c>
      <c r="M149" s="211" t="s">
        <v>1350</v>
      </c>
      <c r="N149" s="211" t="s">
        <v>18453</v>
      </c>
      <c r="O149" s="211" t="s">
        <v>18706</v>
      </c>
      <c r="P149" s="211" t="s">
        <v>2137</v>
      </c>
      <c r="Q149" s="211" t="s">
        <v>15</v>
      </c>
      <c r="R149" s="1">
        <f>COUNTIF('Hedef Liste Bartın'!A:A,A149)</f>
        <v>0</v>
      </c>
    </row>
    <row r="150" ht="15.75" customHeight="1">
      <c r="A150" s="211" t="s">
        <v>7422</v>
      </c>
      <c r="B150" s="211" t="s">
        <v>7423</v>
      </c>
      <c r="C150" s="212" t="s">
        <v>2897</v>
      </c>
      <c r="D150" s="211" t="s">
        <v>1493</v>
      </c>
      <c r="E150" s="213">
        <v>553.0</v>
      </c>
      <c r="F150" s="211"/>
      <c r="G150" s="213">
        <v>0.0</v>
      </c>
      <c r="H150" s="213">
        <v>13.0</v>
      </c>
      <c r="I150" s="213">
        <v>13.0</v>
      </c>
      <c r="J150" s="214">
        <v>0.0</v>
      </c>
      <c r="K150" s="211" t="s">
        <v>7424</v>
      </c>
      <c r="L150" s="211">
        <v>5.417999299E9</v>
      </c>
      <c r="M150" s="211" t="s">
        <v>1350</v>
      </c>
      <c r="N150" s="211" t="s">
        <v>3984</v>
      </c>
      <c r="O150" s="211" t="s">
        <v>7425</v>
      </c>
      <c r="P150" s="211" t="s">
        <v>2137</v>
      </c>
      <c r="Q150" s="211" t="s">
        <v>6</v>
      </c>
      <c r="R150" s="1">
        <f>COUNTIF('Hedef Liste Bolu'!A:A,A150)</f>
        <v>1</v>
      </c>
    </row>
    <row r="151" ht="15.75" customHeight="1">
      <c r="A151" s="211" t="s">
        <v>18578</v>
      </c>
      <c r="B151" s="211" t="s">
        <v>18579</v>
      </c>
      <c r="C151" s="212" t="s">
        <v>2909</v>
      </c>
      <c r="D151" s="211" t="s">
        <v>1378</v>
      </c>
      <c r="E151" s="213">
        <v>598.0</v>
      </c>
      <c r="F151" s="211"/>
      <c r="G151" s="213">
        <v>0.0</v>
      </c>
      <c r="H151" s="213">
        <v>17.0</v>
      </c>
      <c r="I151" s="213">
        <v>17.0</v>
      </c>
      <c r="J151" s="214">
        <v>0.0</v>
      </c>
      <c r="K151" s="211" t="s">
        <v>18580</v>
      </c>
      <c r="L151" s="211">
        <v>5.345423316E9</v>
      </c>
      <c r="M151" s="211" t="s">
        <v>1350</v>
      </c>
      <c r="N151" s="211" t="s">
        <v>3943</v>
      </c>
      <c r="O151" s="211" t="s">
        <v>18581</v>
      </c>
      <c r="P151" s="211" t="s">
        <v>2137</v>
      </c>
      <c r="Q151" s="211" t="s">
        <v>15</v>
      </c>
      <c r="R151" s="1">
        <f>COUNTIF('Hedef Liste Bolu'!A:A,A151)</f>
        <v>0</v>
      </c>
    </row>
    <row r="152" ht="15.75" customHeight="1">
      <c r="A152" s="211" t="s">
        <v>3994</v>
      </c>
      <c r="B152" s="211" t="s">
        <v>3995</v>
      </c>
      <c r="C152" s="212" t="s">
        <v>2897</v>
      </c>
      <c r="D152" s="211" t="s">
        <v>1348</v>
      </c>
      <c r="E152" s="213">
        <v>1260.0</v>
      </c>
      <c r="F152" s="213">
        <v>22.0</v>
      </c>
      <c r="G152" s="213">
        <v>6.0</v>
      </c>
      <c r="H152" s="213">
        <v>43.0</v>
      </c>
      <c r="I152" s="213">
        <v>49.0</v>
      </c>
      <c r="J152" s="214">
        <v>0.12</v>
      </c>
      <c r="K152" s="211" t="s">
        <v>3917</v>
      </c>
      <c r="L152" s="211">
        <v>5.302454087E9</v>
      </c>
      <c r="M152" s="211" t="s">
        <v>1350</v>
      </c>
      <c r="N152" s="211" t="s">
        <v>3883</v>
      </c>
      <c r="O152" s="211" t="s">
        <v>3918</v>
      </c>
      <c r="P152" s="211" t="s">
        <v>2137</v>
      </c>
      <c r="Q152" s="211" t="s">
        <v>4</v>
      </c>
      <c r="R152" s="1">
        <f>COUNTIF('Hedef Liste Bolu'!A:A,A152)</f>
        <v>0</v>
      </c>
    </row>
    <row r="153" ht="15.75" customHeight="1">
      <c r="A153" s="211" t="s">
        <v>4237</v>
      </c>
      <c r="B153" s="211" t="s">
        <v>4238</v>
      </c>
      <c r="C153" s="212" t="s">
        <v>2897</v>
      </c>
      <c r="D153" s="211" t="s">
        <v>1364</v>
      </c>
      <c r="E153" s="213">
        <v>1581.0</v>
      </c>
      <c r="F153" s="213">
        <v>104.0</v>
      </c>
      <c r="G153" s="213">
        <v>7.0</v>
      </c>
      <c r="H153" s="213">
        <v>38.0</v>
      </c>
      <c r="I153" s="213">
        <v>45.0</v>
      </c>
      <c r="J153" s="214">
        <v>0.16</v>
      </c>
      <c r="K153" s="211" t="s">
        <v>4239</v>
      </c>
      <c r="L153" s="211">
        <v>5.466294284E9</v>
      </c>
      <c r="M153" s="211" t="s">
        <v>1350</v>
      </c>
      <c r="N153" s="211" t="s">
        <v>3877</v>
      </c>
      <c r="O153" s="211" t="s">
        <v>4240</v>
      </c>
      <c r="P153" s="211" t="s">
        <v>2137</v>
      </c>
      <c r="Q153" s="211" t="s">
        <v>4</v>
      </c>
      <c r="R153" s="1">
        <f>COUNTIF('Hedef Liste Bolu'!A:A,A153)</f>
        <v>0</v>
      </c>
    </row>
    <row r="154" ht="15.75" customHeight="1">
      <c r="A154" s="211" t="s">
        <v>8732</v>
      </c>
      <c r="B154" s="211" t="s">
        <v>8733</v>
      </c>
      <c r="C154" s="212" t="s">
        <v>2897</v>
      </c>
      <c r="D154" s="211" t="s">
        <v>1378</v>
      </c>
      <c r="E154" s="213">
        <v>5787.0</v>
      </c>
      <c r="F154" s="213">
        <v>194.0</v>
      </c>
      <c r="G154" s="213">
        <v>0.0</v>
      </c>
      <c r="H154" s="213">
        <v>50.0</v>
      </c>
      <c r="I154" s="213">
        <v>50.0</v>
      </c>
      <c r="J154" s="214">
        <v>0.0</v>
      </c>
      <c r="K154" s="211" t="s">
        <v>8734</v>
      </c>
      <c r="L154" s="211">
        <v>3.762122919E9</v>
      </c>
      <c r="M154" s="211" t="s">
        <v>1350</v>
      </c>
      <c r="N154" s="211" t="s">
        <v>4003</v>
      </c>
      <c r="O154" s="211" t="s">
        <v>8735</v>
      </c>
      <c r="P154" s="211" t="s">
        <v>2137</v>
      </c>
      <c r="Q154" s="211" t="s">
        <v>7</v>
      </c>
      <c r="R154" s="1">
        <f>COUNTIF('Hedef Liste Bartın'!A:A,A154)</f>
        <v>0</v>
      </c>
    </row>
    <row r="155" ht="15.75" customHeight="1">
      <c r="A155" s="211" t="s">
        <v>4035</v>
      </c>
      <c r="B155" s="211" t="s">
        <v>4036</v>
      </c>
      <c r="C155" s="212" t="s">
        <v>2897</v>
      </c>
      <c r="D155" s="211" t="s">
        <v>1370</v>
      </c>
      <c r="E155" s="213">
        <v>2270.0</v>
      </c>
      <c r="F155" s="211"/>
      <c r="G155" s="213">
        <v>0.0</v>
      </c>
      <c r="H155" s="213">
        <v>18.0</v>
      </c>
      <c r="I155" s="213">
        <v>18.0</v>
      </c>
      <c r="J155" s="214">
        <v>0.0</v>
      </c>
      <c r="K155" s="211" t="s">
        <v>4037</v>
      </c>
      <c r="L155" s="211">
        <v>3.662127171E9</v>
      </c>
      <c r="M155" s="211" t="s">
        <v>1350</v>
      </c>
      <c r="N155" s="211" t="s">
        <v>4038</v>
      </c>
      <c r="O155" s="211" t="s">
        <v>4039</v>
      </c>
      <c r="P155" s="211" t="s">
        <v>2137</v>
      </c>
      <c r="Q155" s="211" t="s">
        <v>15</v>
      </c>
      <c r="R155" s="1">
        <f>COUNTIF('Hedef Liste Bolu'!A:A,A155)</f>
        <v>0</v>
      </c>
    </row>
    <row r="156" ht="15.75" customHeight="1">
      <c r="A156" s="211" t="s">
        <v>4054</v>
      </c>
      <c r="B156" s="211" t="s">
        <v>4055</v>
      </c>
      <c r="C156" s="212" t="s">
        <v>2897</v>
      </c>
      <c r="D156" s="211" t="s">
        <v>1385</v>
      </c>
      <c r="E156" s="213">
        <v>516.0</v>
      </c>
      <c r="F156" s="213">
        <v>10.0</v>
      </c>
      <c r="G156" s="213">
        <v>0.0</v>
      </c>
      <c r="H156" s="213">
        <v>20.0</v>
      </c>
      <c r="I156" s="213">
        <v>20.0</v>
      </c>
      <c r="J156" s="214">
        <v>0.0</v>
      </c>
      <c r="K156" s="211" t="s">
        <v>4056</v>
      </c>
      <c r="L156" s="211">
        <v>3.782288891E9</v>
      </c>
      <c r="M156" s="211" t="s">
        <v>1350</v>
      </c>
      <c r="N156" s="211" t="s">
        <v>3979</v>
      </c>
      <c r="O156" s="211" t="s">
        <v>4057</v>
      </c>
      <c r="P156" s="211" t="s">
        <v>2137</v>
      </c>
      <c r="Q156" s="211" t="s">
        <v>4</v>
      </c>
      <c r="R156" s="1">
        <f>COUNTIF('Hedef Liste Bartın'!A:A,A156)</f>
        <v>1</v>
      </c>
    </row>
    <row r="157" ht="15.75" customHeight="1">
      <c r="A157" s="211" t="s">
        <v>7548</v>
      </c>
      <c r="B157" s="211" t="s">
        <v>7549</v>
      </c>
      <c r="C157" s="212" t="s">
        <v>2909</v>
      </c>
      <c r="D157" s="211" t="s">
        <v>1443</v>
      </c>
      <c r="E157" s="213">
        <v>430.0</v>
      </c>
      <c r="F157" s="211"/>
      <c r="G157" s="213">
        <v>0.0</v>
      </c>
      <c r="H157" s="213">
        <v>16.0</v>
      </c>
      <c r="I157" s="213">
        <v>16.0</v>
      </c>
      <c r="J157" s="214">
        <v>0.0</v>
      </c>
      <c r="K157" s="211" t="s">
        <v>7550</v>
      </c>
      <c r="L157" s="211">
        <v>5.326340059E9</v>
      </c>
      <c r="M157" s="211" t="s">
        <v>1350</v>
      </c>
      <c r="N157" s="211" t="s">
        <v>3764</v>
      </c>
      <c r="O157" s="211" t="s">
        <v>7551</v>
      </c>
      <c r="P157" s="211" t="s">
        <v>2137</v>
      </c>
      <c r="Q157" s="211" t="s">
        <v>6</v>
      </c>
      <c r="R157" s="1">
        <f>COUNTIF('Hedef Liste Çankırı'!A:A,A157)</f>
        <v>0</v>
      </c>
    </row>
    <row r="158" ht="15.75" customHeight="1">
      <c r="A158" s="211" t="s">
        <v>7535</v>
      </c>
      <c r="B158" s="211" t="s">
        <v>7536</v>
      </c>
      <c r="C158" s="212" t="s">
        <v>2897</v>
      </c>
      <c r="D158" s="211" t="s">
        <v>1597</v>
      </c>
      <c r="E158" s="213">
        <v>872.0</v>
      </c>
      <c r="F158" s="211"/>
      <c r="G158" s="213">
        <v>0.0</v>
      </c>
      <c r="H158" s="213">
        <v>56.0</v>
      </c>
      <c r="I158" s="213">
        <v>56.0</v>
      </c>
      <c r="J158" s="214">
        <v>0.0</v>
      </c>
      <c r="K158" s="211" t="s">
        <v>7537</v>
      </c>
      <c r="L158" s="211">
        <v>5.397491121E9</v>
      </c>
      <c r="M158" s="211" t="s">
        <v>1350</v>
      </c>
      <c r="N158" s="211" t="s">
        <v>3984</v>
      </c>
      <c r="O158" s="211" t="s">
        <v>7538</v>
      </c>
      <c r="P158" s="211" t="s">
        <v>2137</v>
      </c>
      <c r="Q158" s="211" t="s">
        <v>6</v>
      </c>
      <c r="R158" s="1">
        <f>COUNTIF('Hedef Liste Kastamonu'!A:A,A158)</f>
        <v>0</v>
      </c>
    </row>
    <row r="159" ht="15.75" customHeight="1">
      <c r="A159" s="211" t="s">
        <v>7382</v>
      </c>
      <c r="B159" s="211" t="s">
        <v>7383</v>
      </c>
      <c r="C159" s="212" t="s">
        <v>2897</v>
      </c>
      <c r="D159" s="211" t="s">
        <v>1443</v>
      </c>
      <c r="E159" s="213">
        <v>1103.0</v>
      </c>
      <c r="F159" s="213">
        <v>2.0</v>
      </c>
      <c r="G159" s="213">
        <v>0.0</v>
      </c>
      <c r="H159" s="213">
        <v>30.0</v>
      </c>
      <c r="I159" s="213">
        <v>30.0</v>
      </c>
      <c r="J159" s="214">
        <v>0.0</v>
      </c>
      <c r="K159" s="211" t="s">
        <v>7384</v>
      </c>
      <c r="L159" s="211">
        <v>5.427822455E9</v>
      </c>
      <c r="M159" s="211" t="s">
        <v>1350</v>
      </c>
      <c r="N159" s="211" t="s">
        <v>1408</v>
      </c>
      <c r="O159" s="211" t="s">
        <v>7385</v>
      </c>
      <c r="P159" s="211" t="s">
        <v>2137</v>
      </c>
      <c r="Q159" s="211" t="s">
        <v>6</v>
      </c>
      <c r="R159" s="1">
        <f>COUNTIF('Hedef Liste Çankırı'!A:A,A159)</f>
        <v>0</v>
      </c>
    </row>
    <row r="160" ht="15.75" customHeight="1">
      <c r="A160" s="211" t="s">
        <v>3951</v>
      </c>
      <c r="B160" s="211" t="s">
        <v>3952</v>
      </c>
      <c r="C160" s="212" t="s">
        <v>2897</v>
      </c>
      <c r="D160" s="211" t="s">
        <v>1356</v>
      </c>
      <c r="E160" s="213">
        <v>5141.0</v>
      </c>
      <c r="F160" s="213">
        <v>251.0</v>
      </c>
      <c r="G160" s="213">
        <v>0.0</v>
      </c>
      <c r="H160" s="213">
        <v>21.0</v>
      </c>
      <c r="I160" s="213">
        <v>21.0</v>
      </c>
      <c r="J160" s="214">
        <v>0.0</v>
      </c>
      <c r="K160" s="211" t="s">
        <v>3953</v>
      </c>
      <c r="L160" s="211">
        <v>3.78228288E9</v>
      </c>
      <c r="M160" s="211" t="s">
        <v>1350</v>
      </c>
      <c r="N160" s="211" t="s">
        <v>3877</v>
      </c>
      <c r="O160" s="211" t="s">
        <v>3954</v>
      </c>
      <c r="P160" s="211" t="s">
        <v>2137</v>
      </c>
      <c r="Q160" s="211" t="s">
        <v>4</v>
      </c>
      <c r="R160" s="1">
        <f>COUNTIF('Hedef Liste Çankırı'!A:A,A160)</f>
        <v>0</v>
      </c>
    </row>
    <row r="161" ht="15.75" customHeight="1">
      <c r="A161" s="211" t="s">
        <v>18472</v>
      </c>
      <c r="B161" s="211" t="s">
        <v>18473</v>
      </c>
      <c r="C161" s="212" t="s">
        <v>2897</v>
      </c>
      <c r="D161" s="211" t="s">
        <v>1370</v>
      </c>
      <c r="E161" s="213">
        <v>437.0</v>
      </c>
      <c r="F161" s="213">
        <v>25.0</v>
      </c>
      <c r="G161" s="213">
        <v>0.0</v>
      </c>
      <c r="H161" s="213">
        <v>24.0</v>
      </c>
      <c r="I161" s="213">
        <v>24.0</v>
      </c>
      <c r="J161" s="214">
        <v>0.0</v>
      </c>
      <c r="K161" s="211" t="s">
        <v>18474</v>
      </c>
      <c r="L161" s="211">
        <v>3.66214033E9</v>
      </c>
      <c r="M161" s="211" t="s">
        <v>1350</v>
      </c>
      <c r="N161" s="211" t="s">
        <v>3888</v>
      </c>
      <c r="O161" s="211" t="s">
        <v>18475</v>
      </c>
      <c r="P161" s="211" t="s">
        <v>2137</v>
      </c>
      <c r="Q161" s="211" t="s">
        <v>15</v>
      </c>
      <c r="R161" s="1">
        <f>COUNTIF('Hedef Liste Çankırı'!A:A,A161)</f>
        <v>0</v>
      </c>
    </row>
    <row r="162" ht="15.75" customHeight="1">
      <c r="A162" s="211" t="s">
        <v>4062</v>
      </c>
      <c r="B162" s="211" t="s">
        <v>4063</v>
      </c>
      <c r="C162" s="212" t="s">
        <v>2897</v>
      </c>
      <c r="D162" s="211" t="s">
        <v>1507</v>
      </c>
      <c r="E162" s="213">
        <v>108.0</v>
      </c>
      <c r="F162" s="213">
        <v>14.0</v>
      </c>
      <c r="G162" s="213">
        <v>1.0</v>
      </c>
      <c r="H162" s="213">
        <v>40.0</v>
      </c>
      <c r="I162" s="213">
        <v>41.0</v>
      </c>
      <c r="J162" s="214">
        <v>0.02</v>
      </c>
      <c r="K162" s="211" t="s">
        <v>4064</v>
      </c>
      <c r="L162" s="211">
        <v>5.380537427E9</v>
      </c>
      <c r="M162" s="211" t="s">
        <v>1350</v>
      </c>
      <c r="N162" s="211" t="s">
        <v>3877</v>
      </c>
      <c r="O162" s="211" t="s">
        <v>4065</v>
      </c>
      <c r="P162" s="211" t="s">
        <v>2137</v>
      </c>
      <c r="Q162" s="211" t="s">
        <v>4</v>
      </c>
      <c r="R162" s="1">
        <f>COUNTIF('Hedef Liste Bolu'!A:A,A162)</f>
        <v>0</v>
      </c>
    </row>
    <row r="163" ht="15.75" customHeight="1">
      <c r="A163" s="211" t="s">
        <v>7454</v>
      </c>
      <c r="B163" s="211" t="s">
        <v>7455</v>
      </c>
      <c r="C163" s="212" t="s">
        <v>2909</v>
      </c>
      <c r="D163" s="211" t="s">
        <v>1378</v>
      </c>
      <c r="E163" s="213">
        <v>260.0</v>
      </c>
      <c r="F163" s="211"/>
      <c r="G163" s="213">
        <v>0.0</v>
      </c>
      <c r="H163" s="213">
        <v>34.0</v>
      </c>
      <c r="I163" s="213">
        <v>34.0</v>
      </c>
      <c r="J163" s="214">
        <v>0.0</v>
      </c>
      <c r="K163" s="211" t="s">
        <v>7456</v>
      </c>
      <c r="L163" s="211">
        <v>5.523621414E9</v>
      </c>
      <c r="M163" s="211" t="s">
        <v>1350</v>
      </c>
      <c r="N163" s="211" t="s">
        <v>1408</v>
      </c>
      <c r="O163" s="211" t="s">
        <v>7457</v>
      </c>
      <c r="P163" s="211" t="s">
        <v>2137</v>
      </c>
      <c r="Q163" s="211" t="s">
        <v>6</v>
      </c>
      <c r="R163" s="1">
        <f>COUNTIF('Hedef Liste Kastamonu'!A:A,A163)</f>
        <v>0</v>
      </c>
    </row>
    <row r="164" ht="15.75" customHeight="1">
      <c r="A164" s="211" t="s">
        <v>4160</v>
      </c>
      <c r="B164" s="211" t="s">
        <v>4161</v>
      </c>
      <c r="C164" s="212" t="s">
        <v>2897</v>
      </c>
      <c r="D164" s="211" t="s">
        <v>1385</v>
      </c>
      <c r="E164" s="213">
        <v>1896.0</v>
      </c>
      <c r="F164" s="213">
        <v>130.0</v>
      </c>
      <c r="G164" s="213">
        <v>21.0</v>
      </c>
      <c r="H164" s="213">
        <v>14.0</v>
      </c>
      <c r="I164" s="213">
        <v>35.0</v>
      </c>
      <c r="J164" s="214">
        <v>0.6</v>
      </c>
      <c r="K164" s="211" t="s">
        <v>4162</v>
      </c>
      <c r="L164" s="211">
        <v>3.78227801E9</v>
      </c>
      <c r="M164" s="211" t="s">
        <v>1350</v>
      </c>
      <c r="N164" s="211" t="s">
        <v>3883</v>
      </c>
      <c r="O164" s="211" t="s">
        <v>4163</v>
      </c>
      <c r="P164" s="211" t="s">
        <v>2137</v>
      </c>
      <c r="Q164" s="211" t="s">
        <v>4</v>
      </c>
      <c r="R164" s="1">
        <f>COUNTIF('Hedef Liste Bolu'!A:A,A164)</f>
        <v>0</v>
      </c>
    </row>
    <row r="165" ht="15.75" customHeight="1">
      <c r="A165" s="211" t="s">
        <v>22605</v>
      </c>
      <c r="B165" s="211" t="s">
        <v>22606</v>
      </c>
      <c r="C165" s="212" t="s">
        <v>2897</v>
      </c>
      <c r="D165" s="211" t="s">
        <v>1364</v>
      </c>
      <c r="E165" s="213">
        <v>714.0</v>
      </c>
      <c r="F165" s="213">
        <v>57.0</v>
      </c>
      <c r="G165" s="213">
        <v>103.0</v>
      </c>
      <c r="H165" s="213">
        <v>9.0</v>
      </c>
      <c r="I165" s="213">
        <v>112.0</v>
      </c>
      <c r="J165" s="214">
        <v>0.92</v>
      </c>
      <c r="K165" s="211" t="s">
        <v>2216</v>
      </c>
      <c r="L165" s="211">
        <v>5.396933718E9</v>
      </c>
      <c r="M165" s="211" t="s">
        <v>1350</v>
      </c>
      <c r="N165" s="211" t="s">
        <v>22607</v>
      </c>
      <c r="O165" s="211" t="s">
        <v>22608</v>
      </c>
      <c r="P165" s="211" t="s">
        <v>2165</v>
      </c>
      <c r="Q165" s="211" t="s">
        <v>7</v>
      </c>
      <c r="R165" s="1">
        <f>COUNTIF('Hedef Liste Bartın'!A:A,A165)</f>
        <v>0</v>
      </c>
    </row>
    <row r="166" ht="15.75" customHeight="1">
      <c r="A166" s="211" t="s">
        <v>18687</v>
      </c>
      <c r="B166" s="211" t="s">
        <v>18688</v>
      </c>
      <c r="C166" s="212" t="s">
        <v>2897</v>
      </c>
      <c r="D166" s="211" t="s">
        <v>1507</v>
      </c>
      <c r="E166" s="213">
        <v>262.0</v>
      </c>
      <c r="F166" s="213">
        <v>12.0</v>
      </c>
      <c r="G166" s="213">
        <v>0.0</v>
      </c>
      <c r="H166" s="213">
        <v>43.0</v>
      </c>
      <c r="I166" s="213">
        <v>43.0</v>
      </c>
      <c r="J166" s="214">
        <v>0.0</v>
      </c>
      <c r="K166" s="211" t="s">
        <v>18689</v>
      </c>
      <c r="L166" s="211">
        <v>3.662141188E9</v>
      </c>
      <c r="M166" s="211" t="s">
        <v>1350</v>
      </c>
      <c r="N166" s="211" t="s">
        <v>18690</v>
      </c>
      <c r="O166" s="211" t="s">
        <v>18691</v>
      </c>
      <c r="P166" s="211" t="s">
        <v>2137</v>
      </c>
      <c r="Q166" s="211" t="s">
        <v>15</v>
      </c>
      <c r="R166" s="1">
        <f>COUNTIF('Hedef Liste Bolu'!A:A,A166)</f>
        <v>0</v>
      </c>
    </row>
    <row r="167" ht="15.75" customHeight="1">
      <c r="A167" s="211" t="s">
        <v>7613</v>
      </c>
      <c r="B167" s="211" t="s">
        <v>7614</v>
      </c>
      <c r="C167" s="212" t="s">
        <v>2897</v>
      </c>
      <c r="D167" s="211" t="s">
        <v>1507</v>
      </c>
      <c r="E167" s="213">
        <v>386.0</v>
      </c>
      <c r="F167" s="211"/>
      <c r="G167" s="213">
        <v>0.0</v>
      </c>
      <c r="H167" s="213">
        <v>19.0</v>
      </c>
      <c r="I167" s="213">
        <v>19.0</v>
      </c>
      <c r="J167" s="214">
        <v>0.0</v>
      </c>
      <c r="K167" s="211" t="s">
        <v>7615</v>
      </c>
      <c r="L167" s="211">
        <v>3.742221515E9</v>
      </c>
      <c r="M167" s="211" t="s">
        <v>1350</v>
      </c>
      <c r="N167" s="211" t="s">
        <v>4267</v>
      </c>
      <c r="O167" s="211" t="s">
        <v>7616</v>
      </c>
      <c r="P167" s="211" t="s">
        <v>2137</v>
      </c>
      <c r="Q167" s="211" t="s">
        <v>6</v>
      </c>
      <c r="R167" s="1">
        <f>COUNTIF('Hedef Liste Bolu'!A:A,A167)</f>
        <v>1</v>
      </c>
    </row>
    <row r="168" ht="15.75" customHeight="1">
      <c r="A168" s="211" t="s">
        <v>4181</v>
      </c>
      <c r="B168" s="211" t="s">
        <v>4182</v>
      </c>
      <c r="C168" s="212" t="s">
        <v>2897</v>
      </c>
      <c r="D168" s="211" t="s">
        <v>1348</v>
      </c>
      <c r="E168" s="213">
        <v>194.0</v>
      </c>
      <c r="F168" s="213">
        <v>2.0</v>
      </c>
      <c r="G168" s="213">
        <v>0.0</v>
      </c>
      <c r="H168" s="213">
        <v>48.0</v>
      </c>
      <c r="I168" s="213">
        <v>48.0</v>
      </c>
      <c r="J168" s="214">
        <v>0.0</v>
      </c>
      <c r="K168" s="211" t="s">
        <v>4183</v>
      </c>
      <c r="L168" s="211">
        <v>5.387112964E9</v>
      </c>
      <c r="M168" s="211" t="s">
        <v>4103</v>
      </c>
      <c r="N168" s="211" t="s">
        <v>4104</v>
      </c>
      <c r="O168" s="211" t="s">
        <v>4184</v>
      </c>
      <c r="P168" s="211" t="s">
        <v>2137</v>
      </c>
      <c r="Q168" s="211" t="s">
        <v>4</v>
      </c>
      <c r="R168" s="1">
        <f>COUNTIF('Hedef Liste Kastamonu'!A:A,A168)</f>
        <v>0</v>
      </c>
    </row>
    <row r="169" ht="15.75" customHeight="1">
      <c r="A169" s="211" t="s">
        <v>7624</v>
      </c>
      <c r="B169" s="211" t="s">
        <v>7625</v>
      </c>
      <c r="C169" s="212" t="s">
        <v>2909</v>
      </c>
      <c r="D169" s="211" t="s">
        <v>1443</v>
      </c>
      <c r="E169" s="213">
        <v>6.0</v>
      </c>
      <c r="F169" s="211"/>
      <c r="G169" s="213">
        <v>0.0</v>
      </c>
      <c r="H169" s="213">
        <v>8.0</v>
      </c>
      <c r="I169" s="213">
        <v>8.0</v>
      </c>
      <c r="J169" s="214">
        <v>0.0</v>
      </c>
      <c r="K169" s="211" t="s">
        <v>7607</v>
      </c>
      <c r="L169" s="211">
        <v>5.537790794E9</v>
      </c>
      <c r="M169" s="211" t="s">
        <v>1350</v>
      </c>
      <c r="N169" s="211" t="s">
        <v>7443</v>
      </c>
      <c r="O169" s="211" t="s">
        <v>7608</v>
      </c>
      <c r="P169" s="211" t="s">
        <v>2137</v>
      </c>
      <c r="Q169" s="211" t="s">
        <v>6</v>
      </c>
      <c r="R169" s="1">
        <f>COUNTIF('Hedef Liste Kastamonu'!A:A,A169)</f>
        <v>0</v>
      </c>
    </row>
    <row r="170" ht="15.75" customHeight="1">
      <c r="A170" s="211" t="s">
        <v>22609</v>
      </c>
      <c r="B170" s="211" t="s">
        <v>22610</v>
      </c>
      <c r="C170" s="212" t="s">
        <v>2897</v>
      </c>
      <c r="D170" s="211" t="s">
        <v>1348</v>
      </c>
      <c r="E170" s="213">
        <v>80.0</v>
      </c>
      <c r="F170" s="211"/>
      <c r="G170" s="213">
        <v>11.0</v>
      </c>
      <c r="H170" s="213">
        <v>7.0</v>
      </c>
      <c r="I170" s="213">
        <v>18.0</v>
      </c>
      <c r="J170" s="214">
        <v>0.61</v>
      </c>
      <c r="K170" s="211" t="s">
        <v>4225</v>
      </c>
      <c r="L170" s="211">
        <v>5.058280373E9</v>
      </c>
      <c r="M170" s="211" t="s">
        <v>4226</v>
      </c>
      <c r="N170" s="211" t="s">
        <v>4227</v>
      </c>
      <c r="O170" s="211" t="s">
        <v>4228</v>
      </c>
      <c r="P170" s="211" t="s">
        <v>2137</v>
      </c>
      <c r="Q170" s="211" t="s">
        <v>6</v>
      </c>
      <c r="R170" s="1">
        <f>COUNTIF('Hedef Liste Bartın'!A:A,A170)</f>
        <v>0</v>
      </c>
    </row>
    <row r="171" ht="15.75" customHeight="1">
      <c r="A171" s="211" t="s">
        <v>7369</v>
      </c>
      <c r="B171" s="211" t="s">
        <v>7370</v>
      </c>
      <c r="C171" s="212" t="s">
        <v>2897</v>
      </c>
      <c r="D171" s="211" t="s">
        <v>1364</v>
      </c>
      <c r="E171" s="213">
        <v>698.0</v>
      </c>
      <c r="F171" s="211"/>
      <c r="G171" s="213">
        <v>6.0</v>
      </c>
      <c r="H171" s="213">
        <v>3.0</v>
      </c>
      <c r="I171" s="213">
        <v>9.0</v>
      </c>
      <c r="J171" s="214">
        <v>0.67</v>
      </c>
      <c r="K171" s="211" t="s">
        <v>7371</v>
      </c>
      <c r="L171" s="211">
        <v>5.422760334E9</v>
      </c>
      <c r="M171" s="211" t="s">
        <v>1350</v>
      </c>
      <c r="N171" s="211" t="s">
        <v>3984</v>
      </c>
      <c r="O171" s="211" t="s">
        <v>7372</v>
      </c>
      <c r="P171" s="211" t="s">
        <v>2137</v>
      </c>
      <c r="Q171" s="211" t="s">
        <v>6</v>
      </c>
      <c r="R171" s="1">
        <f>COUNTIF('Hedef Liste Bolu'!A:A,A171)</f>
        <v>1</v>
      </c>
    </row>
    <row r="172" ht="15.75" customHeight="1">
      <c r="A172" s="211" t="s">
        <v>4260</v>
      </c>
      <c r="B172" s="211" t="s">
        <v>4261</v>
      </c>
      <c r="C172" s="212" t="s">
        <v>2897</v>
      </c>
      <c r="D172" s="211" t="s">
        <v>1507</v>
      </c>
      <c r="E172" s="213">
        <v>46.0</v>
      </c>
      <c r="F172" s="213">
        <v>7.0</v>
      </c>
      <c r="G172" s="213">
        <v>14.0</v>
      </c>
      <c r="H172" s="213">
        <v>2.0</v>
      </c>
      <c r="I172" s="213">
        <v>16.0</v>
      </c>
      <c r="J172" s="214">
        <v>0.88</v>
      </c>
      <c r="K172" s="211" t="s">
        <v>4262</v>
      </c>
      <c r="L172" s="211">
        <v>5.41227773E9</v>
      </c>
      <c r="M172" s="211" t="s">
        <v>1350</v>
      </c>
      <c r="N172" s="211" t="s">
        <v>3883</v>
      </c>
      <c r="O172" s="211" t="s">
        <v>4263</v>
      </c>
      <c r="P172" s="211" t="s">
        <v>2137</v>
      </c>
      <c r="Q172" s="211" t="s">
        <v>4</v>
      </c>
      <c r="R172" s="1">
        <f>COUNTIF('Hedef Liste Kastamonu'!A:A,A172)</f>
        <v>0</v>
      </c>
    </row>
    <row r="173" ht="15.75" customHeight="1">
      <c r="A173" s="211" t="s">
        <v>4128</v>
      </c>
      <c r="B173" s="211" t="s">
        <v>4129</v>
      </c>
      <c r="C173" s="212" t="s">
        <v>2897</v>
      </c>
      <c r="D173" s="211" t="s">
        <v>1385</v>
      </c>
      <c r="E173" s="213">
        <v>19.0</v>
      </c>
      <c r="F173" s="213">
        <v>7.0</v>
      </c>
      <c r="G173" s="213">
        <v>0.0</v>
      </c>
      <c r="H173" s="213">
        <v>17.0</v>
      </c>
      <c r="I173" s="213">
        <v>17.0</v>
      </c>
      <c r="J173" s="214">
        <v>0.0</v>
      </c>
      <c r="K173" s="211" t="s">
        <v>4130</v>
      </c>
      <c r="L173" s="211">
        <v>3.782288828E9</v>
      </c>
      <c r="M173" s="211" t="s">
        <v>1350</v>
      </c>
      <c r="N173" s="211" t="s">
        <v>3883</v>
      </c>
      <c r="O173" s="211" t="s">
        <v>4131</v>
      </c>
      <c r="P173" s="211" t="s">
        <v>2137</v>
      </c>
      <c r="Q173" s="211" t="s">
        <v>4</v>
      </c>
      <c r="R173" s="1">
        <f>COUNTIF('Hedef Liste Çankırı'!A:A,A173)</f>
        <v>0</v>
      </c>
    </row>
    <row r="174" ht="15.75" customHeight="1">
      <c r="A174" s="211" t="s">
        <v>7365</v>
      </c>
      <c r="B174" s="211" t="s">
        <v>7366</v>
      </c>
      <c r="C174" s="212" t="s">
        <v>2897</v>
      </c>
      <c r="D174" s="211" t="s">
        <v>1364</v>
      </c>
      <c r="E174" s="213">
        <v>1044.0</v>
      </c>
      <c r="F174" s="213">
        <v>76.0</v>
      </c>
      <c r="G174" s="213">
        <v>9.0</v>
      </c>
      <c r="H174" s="213">
        <v>24.0</v>
      </c>
      <c r="I174" s="213">
        <v>33.0</v>
      </c>
      <c r="J174" s="214">
        <v>0.27</v>
      </c>
      <c r="K174" s="211" t="s">
        <v>7367</v>
      </c>
      <c r="L174" s="211">
        <v>5.344547614E9</v>
      </c>
      <c r="M174" s="211" t="s">
        <v>1350</v>
      </c>
      <c r="N174" s="211" t="s">
        <v>4267</v>
      </c>
      <c r="O174" s="211" t="s">
        <v>7368</v>
      </c>
      <c r="P174" s="211" t="s">
        <v>2137</v>
      </c>
      <c r="Q174" s="211" t="s">
        <v>6</v>
      </c>
      <c r="R174" s="1">
        <f>COUNTIF('Hedef Liste Kastamonu'!A:A,A174)</f>
        <v>0</v>
      </c>
    </row>
    <row r="175" ht="15.75" customHeight="1">
      <c r="A175" s="211" t="s">
        <v>7539</v>
      </c>
      <c r="B175" s="211" t="s">
        <v>7540</v>
      </c>
      <c r="C175" s="212" t="s">
        <v>2897</v>
      </c>
      <c r="D175" s="211" t="s">
        <v>1356</v>
      </c>
      <c r="E175" s="213">
        <v>272.0</v>
      </c>
      <c r="F175" s="211"/>
      <c r="G175" s="213">
        <v>0.0</v>
      </c>
      <c r="H175" s="213">
        <v>52.0</v>
      </c>
      <c r="I175" s="213">
        <v>52.0</v>
      </c>
      <c r="J175" s="214">
        <v>0.0</v>
      </c>
      <c r="K175" s="211" t="s">
        <v>7541</v>
      </c>
      <c r="L175" s="211">
        <v>5.323675459E9</v>
      </c>
      <c r="M175" s="211" t="s">
        <v>1350</v>
      </c>
      <c r="N175" s="211" t="s">
        <v>7542</v>
      </c>
      <c r="O175" s="211" t="s">
        <v>7543</v>
      </c>
      <c r="P175" s="211" t="s">
        <v>2137</v>
      </c>
      <c r="Q175" s="211" t="s">
        <v>6</v>
      </c>
      <c r="R175" s="1">
        <f>COUNTIF('Hedef Liste Kastamonu'!A:A,A175)</f>
        <v>0</v>
      </c>
    </row>
    <row r="176" ht="15.75" customHeight="1">
      <c r="A176" s="211" t="s">
        <v>4173</v>
      </c>
      <c r="B176" s="211" t="s">
        <v>4174</v>
      </c>
      <c r="C176" s="212" t="s">
        <v>2897</v>
      </c>
      <c r="D176" s="211" t="s">
        <v>1507</v>
      </c>
      <c r="E176" s="213">
        <v>986.0</v>
      </c>
      <c r="F176" s="213">
        <v>56.0</v>
      </c>
      <c r="G176" s="213">
        <v>0.0</v>
      </c>
      <c r="H176" s="213">
        <v>25.0</v>
      </c>
      <c r="I176" s="213">
        <v>25.0</v>
      </c>
      <c r="J176" s="214">
        <v>0.0</v>
      </c>
      <c r="K176" s="211" t="s">
        <v>4175</v>
      </c>
      <c r="L176" s="211">
        <v>5.46902175E9</v>
      </c>
      <c r="M176" s="211" t="s">
        <v>1350</v>
      </c>
      <c r="N176" s="211" t="s">
        <v>1667</v>
      </c>
      <c r="O176" s="211" t="s">
        <v>4176</v>
      </c>
      <c r="P176" s="211" t="s">
        <v>2137</v>
      </c>
      <c r="Q176" s="211" t="s">
        <v>7</v>
      </c>
      <c r="R176" s="1">
        <f>COUNTIF('Hedef Liste Bolu'!A:A,A176)</f>
        <v>0</v>
      </c>
    </row>
    <row r="177" ht="15.75" customHeight="1">
      <c r="A177" s="211" t="s">
        <v>22611</v>
      </c>
      <c r="B177" s="211" t="s">
        <v>22612</v>
      </c>
      <c r="C177" s="212" t="s">
        <v>2909</v>
      </c>
      <c r="D177" s="211" t="s">
        <v>1370</v>
      </c>
      <c r="E177" s="213">
        <v>2109.0</v>
      </c>
      <c r="F177" s="213">
        <v>60.0</v>
      </c>
      <c r="G177" s="213">
        <v>70.0</v>
      </c>
      <c r="H177" s="213">
        <v>0.0</v>
      </c>
      <c r="I177" s="213">
        <v>70.0</v>
      </c>
      <c r="J177" s="214">
        <v>1.0</v>
      </c>
      <c r="K177" s="211" t="s">
        <v>2163</v>
      </c>
      <c r="L177" s="211">
        <v>9.999999999E9</v>
      </c>
      <c r="M177" s="211" t="s">
        <v>1350</v>
      </c>
      <c r="N177" s="211" t="s">
        <v>4003</v>
      </c>
      <c r="O177" s="211" t="s">
        <v>22613</v>
      </c>
      <c r="P177" s="211" t="s">
        <v>2165</v>
      </c>
      <c r="Q177" s="211" t="s">
        <v>7</v>
      </c>
      <c r="R177" s="1">
        <f>COUNTIF('Hedef Liste Bolu'!A:A,A177)</f>
        <v>0</v>
      </c>
    </row>
    <row r="178" ht="15.75" customHeight="1">
      <c r="A178" s="211" t="s">
        <v>7395</v>
      </c>
      <c r="B178" s="211" t="s">
        <v>22614</v>
      </c>
      <c r="C178" s="212" t="s">
        <v>2897</v>
      </c>
      <c r="D178" s="211" t="s">
        <v>1443</v>
      </c>
      <c r="E178" s="213">
        <v>22.0</v>
      </c>
      <c r="F178" s="211"/>
      <c r="G178" s="213">
        <v>0.0</v>
      </c>
      <c r="H178" s="213">
        <v>43.0</v>
      </c>
      <c r="I178" s="213">
        <v>43.0</v>
      </c>
      <c r="J178" s="214">
        <v>0.0</v>
      </c>
      <c r="K178" s="211" t="s">
        <v>7397</v>
      </c>
      <c r="L178" s="211">
        <v>5.375458212E9</v>
      </c>
      <c r="M178" s="211" t="s">
        <v>1350</v>
      </c>
      <c r="N178" s="211" t="s">
        <v>3984</v>
      </c>
      <c r="O178" s="211" t="s">
        <v>7398</v>
      </c>
      <c r="P178" s="211" t="s">
        <v>2137</v>
      </c>
      <c r="Q178" s="211" t="s">
        <v>6</v>
      </c>
      <c r="R178" s="1">
        <f>COUNTIF('Hedef Liste Bolu'!A:A,A178)</f>
        <v>1</v>
      </c>
    </row>
    <row r="179" ht="15.75" customHeight="1">
      <c r="A179" s="211" t="s">
        <v>18652</v>
      </c>
      <c r="B179" s="211" t="s">
        <v>18653</v>
      </c>
      <c r="C179" s="212" t="s">
        <v>2897</v>
      </c>
      <c r="D179" s="211" t="s">
        <v>1577</v>
      </c>
      <c r="E179" s="213">
        <v>2939.0</v>
      </c>
      <c r="F179" s="213">
        <v>297.0</v>
      </c>
      <c r="G179" s="213">
        <v>1.0</v>
      </c>
      <c r="H179" s="213">
        <v>43.0</v>
      </c>
      <c r="I179" s="213">
        <v>44.0</v>
      </c>
      <c r="J179" s="214">
        <v>0.02</v>
      </c>
      <c r="K179" s="211" t="s">
        <v>18654</v>
      </c>
      <c r="L179" s="211">
        <v>3.662154637E9</v>
      </c>
      <c r="M179" s="211" t="s">
        <v>1350</v>
      </c>
      <c r="N179" s="211" t="s">
        <v>4094</v>
      </c>
      <c r="O179" s="211" t="s">
        <v>18655</v>
      </c>
      <c r="P179" s="211" t="s">
        <v>2137</v>
      </c>
      <c r="Q179" s="211" t="s">
        <v>15</v>
      </c>
      <c r="R179" s="1">
        <f>COUNTIF('Hedef Liste Kastamonu'!A:A,A179)</f>
        <v>1</v>
      </c>
    </row>
    <row r="180" ht="15.75" customHeight="1">
      <c r="A180" s="211" t="s">
        <v>22615</v>
      </c>
      <c r="B180" s="211" t="s">
        <v>22616</v>
      </c>
      <c r="C180" s="212" t="s">
        <v>2897</v>
      </c>
      <c r="D180" s="211" t="s">
        <v>1364</v>
      </c>
      <c r="E180" s="213">
        <v>1092.0</v>
      </c>
      <c r="F180" s="213">
        <v>14.0</v>
      </c>
      <c r="G180" s="213">
        <v>69.0</v>
      </c>
      <c r="H180" s="213">
        <v>30.0</v>
      </c>
      <c r="I180" s="213">
        <v>99.0</v>
      </c>
      <c r="J180" s="214">
        <v>0.7</v>
      </c>
      <c r="K180" s="211" t="s">
        <v>22617</v>
      </c>
      <c r="L180" s="211">
        <v>5.344544501E9</v>
      </c>
      <c r="M180" s="211" t="s">
        <v>1350</v>
      </c>
      <c r="N180" s="211" t="s">
        <v>7412</v>
      </c>
      <c r="O180" s="211" t="s">
        <v>22618</v>
      </c>
      <c r="P180" s="211" t="s">
        <v>2165</v>
      </c>
      <c r="Q180" s="211" t="s">
        <v>6</v>
      </c>
      <c r="R180" s="1">
        <f>COUNTIF('Hedef Liste Bartın'!A:A,A180)</f>
        <v>0</v>
      </c>
    </row>
    <row r="181" ht="15.75" customHeight="1">
      <c r="A181" s="211" t="s">
        <v>18554</v>
      </c>
      <c r="B181" s="211" t="s">
        <v>18555</v>
      </c>
      <c r="C181" s="212" t="s">
        <v>2897</v>
      </c>
      <c r="D181" s="211" t="s">
        <v>1370</v>
      </c>
      <c r="E181" s="213">
        <v>728.0</v>
      </c>
      <c r="F181" s="211"/>
      <c r="G181" s="213">
        <v>0.0</v>
      </c>
      <c r="H181" s="213">
        <v>47.0</v>
      </c>
      <c r="I181" s="213">
        <v>47.0</v>
      </c>
      <c r="J181" s="214">
        <v>0.0</v>
      </c>
      <c r="K181" s="211" t="s">
        <v>18556</v>
      </c>
      <c r="L181" s="211">
        <v>3.662200599E9</v>
      </c>
      <c r="M181" s="211" t="s">
        <v>1350</v>
      </c>
      <c r="N181" s="211" t="s">
        <v>4038</v>
      </c>
      <c r="O181" s="211" t="s">
        <v>18557</v>
      </c>
      <c r="P181" s="211" t="s">
        <v>2137</v>
      </c>
      <c r="Q181" s="211" t="s">
        <v>15</v>
      </c>
      <c r="R181" s="1">
        <f>COUNTIF('Hedef Liste Çankırı'!A:A,A181)</f>
        <v>0</v>
      </c>
    </row>
    <row r="182" ht="15.75" customHeight="1">
      <c r="A182" s="211" t="s">
        <v>7510</v>
      </c>
      <c r="B182" s="211" t="s">
        <v>7511</v>
      </c>
      <c r="C182" s="212" t="s">
        <v>2897</v>
      </c>
      <c r="D182" s="211" t="s">
        <v>1827</v>
      </c>
      <c r="E182" s="213">
        <v>5494.0</v>
      </c>
      <c r="F182" s="213">
        <v>227.0</v>
      </c>
      <c r="G182" s="213">
        <v>0.0</v>
      </c>
      <c r="H182" s="213">
        <v>46.0</v>
      </c>
      <c r="I182" s="213">
        <v>46.0</v>
      </c>
      <c r="J182" s="214">
        <v>0.0</v>
      </c>
      <c r="K182" s="211" t="s">
        <v>7512</v>
      </c>
      <c r="L182" s="211">
        <v>3.742221777E9</v>
      </c>
      <c r="M182" s="211" t="s">
        <v>1350</v>
      </c>
      <c r="N182" s="211" t="s">
        <v>4267</v>
      </c>
      <c r="O182" s="211" t="s">
        <v>7513</v>
      </c>
      <c r="P182" s="211" t="s">
        <v>2137</v>
      </c>
      <c r="Q182" s="211" t="s">
        <v>6</v>
      </c>
      <c r="R182" s="1">
        <f>COUNTIF('Hedef Liste Kastamonu'!A:A,A182)</f>
        <v>0</v>
      </c>
    </row>
    <row r="183" ht="15.75" customHeight="1">
      <c r="A183" s="211" t="s">
        <v>7687</v>
      </c>
      <c r="B183" s="211" t="s">
        <v>7688</v>
      </c>
      <c r="C183" s="212" t="s">
        <v>2909</v>
      </c>
      <c r="D183" s="211" t="s">
        <v>1348</v>
      </c>
      <c r="E183" s="213">
        <v>23.0</v>
      </c>
      <c r="F183" s="211"/>
      <c r="G183" s="213">
        <v>0.0</v>
      </c>
      <c r="H183" s="213">
        <v>45.0</v>
      </c>
      <c r="I183" s="213">
        <v>45.0</v>
      </c>
      <c r="J183" s="214">
        <v>0.0</v>
      </c>
      <c r="K183" s="211" t="s">
        <v>7689</v>
      </c>
      <c r="L183" s="211">
        <v>5.444663023E9</v>
      </c>
      <c r="M183" s="211" t="s">
        <v>1350</v>
      </c>
      <c r="N183" s="211" t="s">
        <v>4267</v>
      </c>
      <c r="O183" s="211" t="s">
        <v>7690</v>
      </c>
      <c r="P183" s="211" t="s">
        <v>2137</v>
      </c>
      <c r="Q183" s="211" t="s">
        <v>6</v>
      </c>
      <c r="R183" s="1">
        <f>COUNTIF('Hedef Liste Bolu'!A:A,A183)</f>
        <v>1</v>
      </c>
    </row>
    <row r="184" ht="15.75" customHeight="1">
      <c r="A184" s="211" t="s">
        <v>4214</v>
      </c>
      <c r="B184" s="211" t="s">
        <v>4215</v>
      </c>
      <c r="C184" s="212" t="s">
        <v>2909</v>
      </c>
      <c r="D184" s="211" t="s">
        <v>1577</v>
      </c>
      <c r="E184" s="213">
        <v>535.0</v>
      </c>
      <c r="F184" s="211"/>
      <c r="G184" s="213">
        <v>0.0</v>
      </c>
      <c r="H184" s="213">
        <v>23.0</v>
      </c>
      <c r="I184" s="213">
        <v>23.0</v>
      </c>
      <c r="J184" s="214">
        <v>0.0</v>
      </c>
      <c r="K184" s="211" t="s">
        <v>4216</v>
      </c>
      <c r="L184" s="211">
        <v>5.313417214E9</v>
      </c>
      <c r="M184" s="211" t="s">
        <v>1350</v>
      </c>
      <c r="N184" s="211" t="s">
        <v>4217</v>
      </c>
      <c r="O184" s="211" t="s">
        <v>4218</v>
      </c>
      <c r="P184" s="211" t="s">
        <v>2137</v>
      </c>
      <c r="Q184" s="211" t="s">
        <v>6</v>
      </c>
      <c r="R184" s="1">
        <f>COUNTIF('Hedef Liste Bolu'!A:A,A184)</f>
        <v>1</v>
      </c>
    </row>
    <row r="185" ht="15.75" customHeight="1">
      <c r="A185" s="211" t="s">
        <v>18637</v>
      </c>
      <c r="B185" s="211" t="s">
        <v>18638</v>
      </c>
      <c r="C185" s="212" t="s">
        <v>2897</v>
      </c>
      <c r="D185" s="211" t="s">
        <v>1370</v>
      </c>
      <c r="E185" s="213">
        <v>1878.0</v>
      </c>
      <c r="F185" s="213">
        <v>73.0</v>
      </c>
      <c r="G185" s="213">
        <v>0.0</v>
      </c>
      <c r="H185" s="213">
        <v>40.0</v>
      </c>
      <c r="I185" s="213">
        <v>40.0</v>
      </c>
      <c r="J185" s="214">
        <v>0.0</v>
      </c>
      <c r="K185" s="211" t="s">
        <v>18639</v>
      </c>
      <c r="L185" s="211">
        <v>3.66220042E9</v>
      </c>
      <c r="M185" s="211" t="s">
        <v>1350</v>
      </c>
      <c r="N185" s="211" t="s">
        <v>3943</v>
      </c>
      <c r="O185" s="211" t="s">
        <v>18640</v>
      </c>
      <c r="P185" s="211" t="s">
        <v>2137</v>
      </c>
      <c r="Q185" s="211" t="s">
        <v>15</v>
      </c>
      <c r="R185" s="1">
        <f>COUNTIF('Hedef Liste Bolu'!A:A,A185)</f>
        <v>0</v>
      </c>
    </row>
    <row r="186" ht="15.75" customHeight="1">
      <c r="A186" s="211" t="s">
        <v>18582</v>
      </c>
      <c r="B186" s="211" t="s">
        <v>18583</v>
      </c>
      <c r="C186" s="212" t="s">
        <v>2897</v>
      </c>
      <c r="D186" s="211" t="s">
        <v>1370</v>
      </c>
      <c r="E186" s="213">
        <v>2065.0</v>
      </c>
      <c r="F186" s="211"/>
      <c r="G186" s="213">
        <v>0.0</v>
      </c>
      <c r="H186" s="213">
        <v>28.0</v>
      </c>
      <c r="I186" s="213">
        <v>28.0</v>
      </c>
      <c r="J186" s="214">
        <v>0.0</v>
      </c>
      <c r="K186" s="211" t="s">
        <v>18584</v>
      </c>
      <c r="L186" s="211">
        <v>3.662140054E9</v>
      </c>
      <c r="M186" s="211" t="s">
        <v>1350</v>
      </c>
      <c r="N186" s="211" t="s">
        <v>3888</v>
      </c>
      <c r="O186" s="211" t="s">
        <v>18585</v>
      </c>
      <c r="P186" s="211" t="s">
        <v>2137</v>
      </c>
      <c r="Q186" s="211" t="s">
        <v>15</v>
      </c>
      <c r="R186" s="1">
        <f>COUNTIF('Hedef Liste Bolu'!A:A,A186)</f>
        <v>0</v>
      </c>
    </row>
    <row r="187" ht="15.75" customHeight="1">
      <c r="A187" s="211" t="s">
        <v>8740</v>
      </c>
      <c r="B187" s="211" t="s">
        <v>8741</v>
      </c>
      <c r="C187" s="212" t="s">
        <v>2897</v>
      </c>
      <c r="D187" s="211" t="s">
        <v>1789</v>
      </c>
      <c r="E187" s="213">
        <v>3176.0</v>
      </c>
      <c r="F187" s="213">
        <v>141.0</v>
      </c>
      <c r="G187" s="213">
        <v>0.0</v>
      </c>
      <c r="H187" s="213">
        <v>4.0</v>
      </c>
      <c r="I187" s="213">
        <v>4.0</v>
      </c>
      <c r="J187" s="214">
        <v>0.0</v>
      </c>
      <c r="K187" s="211" t="s">
        <v>8742</v>
      </c>
      <c r="L187" s="211">
        <v>3.762122003E9</v>
      </c>
      <c r="M187" s="211" t="s">
        <v>1350</v>
      </c>
      <c r="N187" s="211" t="s">
        <v>4003</v>
      </c>
      <c r="O187" s="211" t="s">
        <v>8743</v>
      </c>
      <c r="P187" s="211" t="s">
        <v>2137</v>
      </c>
      <c r="Q187" s="211" t="s">
        <v>7</v>
      </c>
      <c r="R187" s="1">
        <f>COUNTIF('Hedef Liste Çankırı'!A:A,A187)</f>
        <v>1</v>
      </c>
    </row>
    <row r="188" ht="15.75" customHeight="1">
      <c r="A188" s="211" t="s">
        <v>22619</v>
      </c>
      <c r="B188" s="211" t="s">
        <v>22620</v>
      </c>
      <c r="C188" s="212" t="s">
        <v>2909</v>
      </c>
      <c r="D188" s="211" t="s">
        <v>1364</v>
      </c>
      <c r="E188" s="213">
        <v>1.0</v>
      </c>
      <c r="F188" s="211"/>
      <c r="G188" s="213">
        <v>5.0</v>
      </c>
      <c r="H188" s="213">
        <v>1.0</v>
      </c>
      <c r="I188" s="213">
        <v>6.0</v>
      </c>
      <c r="J188" s="214">
        <v>0.83</v>
      </c>
      <c r="K188" s="211" t="s">
        <v>22621</v>
      </c>
      <c r="L188" s="211">
        <v>5.548584574E9</v>
      </c>
      <c r="M188" s="211" t="s">
        <v>1350</v>
      </c>
      <c r="N188" s="211" t="s">
        <v>7443</v>
      </c>
      <c r="O188" s="211" t="s">
        <v>22622</v>
      </c>
      <c r="P188" s="211" t="s">
        <v>2137</v>
      </c>
      <c r="Q188" s="211" t="s">
        <v>6</v>
      </c>
      <c r="R188" s="1">
        <f>COUNTIF('Hedef Liste Kastamonu'!A:A,A188)</f>
        <v>0</v>
      </c>
    </row>
    <row r="189" ht="15.75" customHeight="1">
      <c r="A189" s="211" t="s">
        <v>7523</v>
      </c>
      <c r="B189" s="211" t="s">
        <v>7524</v>
      </c>
      <c r="C189" s="212" t="s">
        <v>2897</v>
      </c>
      <c r="D189" s="211" t="s">
        <v>1507</v>
      </c>
      <c r="E189" s="213">
        <v>746.0</v>
      </c>
      <c r="F189" s="213">
        <v>61.0</v>
      </c>
      <c r="G189" s="213">
        <v>0.0</v>
      </c>
      <c r="H189" s="213">
        <v>33.0</v>
      </c>
      <c r="I189" s="213">
        <v>33.0</v>
      </c>
      <c r="J189" s="214">
        <v>0.0</v>
      </c>
      <c r="K189" s="211" t="s">
        <v>7525</v>
      </c>
      <c r="L189" s="211">
        <v>3.742151617E9</v>
      </c>
      <c r="M189" s="211" t="s">
        <v>1350</v>
      </c>
      <c r="N189" s="211" t="s">
        <v>3984</v>
      </c>
      <c r="O189" s="211" t="s">
        <v>7526</v>
      </c>
      <c r="P189" s="211" t="s">
        <v>2137</v>
      </c>
      <c r="Q189" s="211" t="s">
        <v>6</v>
      </c>
      <c r="R189" s="1">
        <f>COUNTIF('Hedef Liste Bartın'!A:A,A189)</f>
        <v>0</v>
      </c>
    </row>
    <row r="190" ht="15.75" customHeight="1">
      <c r="A190" s="211" t="s">
        <v>3981</v>
      </c>
      <c r="B190" s="211" t="s">
        <v>3982</v>
      </c>
      <c r="C190" s="212" t="s">
        <v>2897</v>
      </c>
      <c r="D190" s="211" t="s">
        <v>1507</v>
      </c>
      <c r="E190" s="213">
        <v>64.0</v>
      </c>
      <c r="F190" s="211"/>
      <c r="G190" s="213">
        <v>0.0</v>
      </c>
      <c r="H190" s="213">
        <v>7.0</v>
      </c>
      <c r="I190" s="213">
        <v>7.0</v>
      </c>
      <c r="J190" s="214">
        <v>0.0</v>
      </c>
      <c r="K190" s="211" t="s">
        <v>3983</v>
      </c>
      <c r="L190" s="211">
        <v>5.377095602E9</v>
      </c>
      <c r="M190" s="211" t="s">
        <v>1350</v>
      </c>
      <c r="N190" s="211" t="s">
        <v>3984</v>
      </c>
      <c r="O190" s="211" t="s">
        <v>3985</v>
      </c>
      <c r="P190" s="211" t="s">
        <v>2137</v>
      </c>
      <c r="Q190" s="211" t="s">
        <v>6</v>
      </c>
      <c r="R190" s="1">
        <f>COUNTIF('Hedef Liste Kastamonu'!A:A,A190)</f>
        <v>0</v>
      </c>
    </row>
    <row r="191" ht="15.75" customHeight="1">
      <c r="A191" s="211" t="s">
        <v>22623</v>
      </c>
      <c r="B191" s="211" t="s">
        <v>22624</v>
      </c>
      <c r="C191" s="212" t="s">
        <v>2909</v>
      </c>
      <c r="D191" s="211" t="s">
        <v>1364</v>
      </c>
      <c r="E191" s="213">
        <v>35.0</v>
      </c>
      <c r="F191" s="211"/>
      <c r="G191" s="213">
        <v>7.0</v>
      </c>
      <c r="H191" s="213">
        <v>6.0</v>
      </c>
      <c r="I191" s="213">
        <v>13.0</v>
      </c>
      <c r="J191" s="214">
        <v>0.54</v>
      </c>
      <c r="K191" s="211" t="s">
        <v>22625</v>
      </c>
      <c r="L191" s="211">
        <v>5.53430893E9</v>
      </c>
      <c r="M191" s="211" t="s">
        <v>1350</v>
      </c>
      <c r="N191" s="211" t="s">
        <v>7500</v>
      </c>
      <c r="O191" s="211" t="s">
        <v>22626</v>
      </c>
      <c r="P191" s="211" t="s">
        <v>2137</v>
      </c>
      <c r="Q191" s="211" t="s">
        <v>6</v>
      </c>
      <c r="R191" s="1">
        <f>COUNTIF('Hedef Liste Bartın'!A:A,A191)</f>
        <v>0</v>
      </c>
    </row>
    <row r="192" ht="15.75" customHeight="1">
      <c r="A192" s="211" t="s">
        <v>22627</v>
      </c>
      <c r="B192" s="211" t="s">
        <v>22628</v>
      </c>
      <c r="C192" s="212" t="s">
        <v>2897</v>
      </c>
      <c r="D192" s="211" t="s">
        <v>1493</v>
      </c>
      <c r="E192" s="213">
        <v>3746.0</v>
      </c>
      <c r="F192" s="213">
        <v>92.0</v>
      </c>
      <c r="G192" s="213">
        <v>9.0</v>
      </c>
      <c r="H192" s="213">
        <v>7.0</v>
      </c>
      <c r="I192" s="213">
        <v>16.0</v>
      </c>
      <c r="J192" s="214">
        <v>0.56</v>
      </c>
      <c r="K192" s="211" t="s">
        <v>22629</v>
      </c>
      <c r="L192" s="211">
        <v>5.330888686E9</v>
      </c>
      <c r="M192" s="211" t="s">
        <v>1350</v>
      </c>
      <c r="N192" s="211" t="s">
        <v>4003</v>
      </c>
      <c r="O192" s="211" t="s">
        <v>22630</v>
      </c>
      <c r="P192" s="211" t="s">
        <v>2137</v>
      </c>
      <c r="Q192" s="211" t="s">
        <v>7</v>
      </c>
      <c r="R192" s="1">
        <f>COUNTIF('Hedef Liste Kastamonu'!A:A,A192)</f>
        <v>0</v>
      </c>
    </row>
    <row r="193" ht="15.75" customHeight="1">
      <c r="A193" s="211" t="s">
        <v>22631</v>
      </c>
      <c r="B193" s="211" t="s">
        <v>22632</v>
      </c>
      <c r="C193" s="212" t="s">
        <v>2897</v>
      </c>
      <c r="D193" s="211" t="s">
        <v>1364</v>
      </c>
      <c r="E193" s="213">
        <v>343.0</v>
      </c>
      <c r="F193" s="211"/>
      <c r="G193" s="213">
        <v>61.0</v>
      </c>
      <c r="H193" s="213">
        <v>2.0</v>
      </c>
      <c r="I193" s="213">
        <v>63.0</v>
      </c>
      <c r="J193" s="214">
        <v>0.97</v>
      </c>
      <c r="K193" s="211" t="s">
        <v>22633</v>
      </c>
      <c r="L193" s="211">
        <v>3.742157215E9</v>
      </c>
      <c r="M193" s="211" t="s">
        <v>1350</v>
      </c>
      <c r="N193" s="211" t="s">
        <v>7443</v>
      </c>
      <c r="O193" s="211" t="s">
        <v>22634</v>
      </c>
      <c r="P193" s="211" t="s">
        <v>2165</v>
      </c>
      <c r="Q193" s="211" t="s">
        <v>6</v>
      </c>
      <c r="R193" s="1">
        <f>COUNTIF('Hedef Liste Çankırı'!A:A,A193)</f>
        <v>0</v>
      </c>
    </row>
    <row r="194" ht="15.75" customHeight="1">
      <c r="A194" s="211" t="s">
        <v>22635</v>
      </c>
      <c r="B194" s="211" t="s">
        <v>22636</v>
      </c>
      <c r="C194" s="212" t="s">
        <v>2897</v>
      </c>
      <c r="D194" s="211" t="s">
        <v>1364</v>
      </c>
      <c r="E194" s="213">
        <v>197.0</v>
      </c>
      <c r="F194" s="213">
        <v>3.0</v>
      </c>
      <c r="G194" s="213">
        <v>15.0</v>
      </c>
      <c r="H194" s="213">
        <v>2.0</v>
      </c>
      <c r="I194" s="213">
        <v>17.0</v>
      </c>
      <c r="J194" s="214">
        <v>0.88</v>
      </c>
      <c r="K194" s="211" t="s">
        <v>22637</v>
      </c>
      <c r="L194" s="211">
        <v>5.53666809E9</v>
      </c>
      <c r="M194" s="211" t="s">
        <v>1350</v>
      </c>
      <c r="N194" s="211" t="s">
        <v>2322</v>
      </c>
      <c r="O194" s="211" t="s">
        <v>22638</v>
      </c>
      <c r="P194" s="211" t="s">
        <v>2165</v>
      </c>
      <c r="Q194" s="211" t="s">
        <v>15</v>
      </c>
      <c r="R194" s="1">
        <f>COUNTIF('Hedef Liste Çankırı'!A:A,A194)</f>
        <v>0</v>
      </c>
    </row>
    <row r="195" ht="15.75" customHeight="1">
      <c r="A195" s="211" t="s">
        <v>4264</v>
      </c>
      <c r="B195" s="211" t="s">
        <v>4265</v>
      </c>
      <c r="C195" s="212" t="s">
        <v>2897</v>
      </c>
      <c r="D195" s="211" t="s">
        <v>1507</v>
      </c>
      <c r="E195" s="213">
        <v>128.0</v>
      </c>
      <c r="F195" s="211"/>
      <c r="G195" s="213">
        <v>0.0</v>
      </c>
      <c r="H195" s="213">
        <v>51.0</v>
      </c>
      <c r="I195" s="213">
        <v>51.0</v>
      </c>
      <c r="J195" s="214">
        <v>0.0</v>
      </c>
      <c r="K195" s="211" t="s">
        <v>4266</v>
      </c>
      <c r="L195" s="211">
        <v>5.367634655E9</v>
      </c>
      <c r="M195" s="211" t="s">
        <v>1350</v>
      </c>
      <c r="N195" s="211" t="s">
        <v>4267</v>
      </c>
      <c r="O195" s="211" t="s">
        <v>4268</v>
      </c>
      <c r="P195" s="211" t="s">
        <v>2137</v>
      </c>
      <c r="Q195" s="211" t="s">
        <v>6</v>
      </c>
      <c r="R195" s="1">
        <f>COUNTIF('Hedef Liste Çankırı'!A:A,A195)</f>
        <v>0</v>
      </c>
    </row>
    <row r="196" ht="15.75" customHeight="1">
      <c r="A196" s="211" t="s">
        <v>18550</v>
      </c>
      <c r="B196" s="211" t="s">
        <v>18551</v>
      </c>
      <c r="C196" s="212" t="s">
        <v>2897</v>
      </c>
      <c r="D196" s="211" t="s">
        <v>1378</v>
      </c>
      <c r="E196" s="213">
        <v>2647.0</v>
      </c>
      <c r="F196" s="213">
        <v>238.0</v>
      </c>
      <c r="G196" s="213">
        <v>0.0</v>
      </c>
      <c r="H196" s="213">
        <v>66.0</v>
      </c>
      <c r="I196" s="213">
        <v>66.0</v>
      </c>
      <c r="J196" s="214">
        <v>0.0</v>
      </c>
      <c r="K196" s="211" t="s">
        <v>18552</v>
      </c>
      <c r="L196" s="211">
        <v>3.662158215E9</v>
      </c>
      <c r="M196" s="211" t="s">
        <v>1350</v>
      </c>
      <c r="N196" s="211" t="s">
        <v>3943</v>
      </c>
      <c r="O196" s="211" t="s">
        <v>18553</v>
      </c>
      <c r="P196" s="211" t="s">
        <v>2137</v>
      </c>
      <c r="Q196" s="211" t="s">
        <v>15</v>
      </c>
      <c r="R196" s="1">
        <f>COUNTIF('Hedef Liste Kastamonu'!A:A,A196)</f>
        <v>1</v>
      </c>
    </row>
    <row r="197" ht="15.75" customHeight="1">
      <c r="A197" s="211" t="s">
        <v>22639</v>
      </c>
      <c r="B197" s="211" t="s">
        <v>22640</v>
      </c>
      <c r="C197" s="212" t="s">
        <v>2897</v>
      </c>
      <c r="D197" s="211" t="s">
        <v>1577</v>
      </c>
      <c r="E197" s="213">
        <v>3030.0</v>
      </c>
      <c r="F197" s="213">
        <v>222.0</v>
      </c>
      <c r="G197" s="213">
        <v>74.0</v>
      </c>
      <c r="H197" s="213">
        <v>17.0</v>
      </c>
      <c r="I197" s="213">
        <v>91.0</v>
      </c>
      <c r="J197" s="214">
        <v>0.81</v>
      </c>
      <c r="K197" s="211" t="s">
        <v>2186</v>
      </c>
      <c r="L197" s="211">
        <v>3.66222202E9</v>
      </c>
      <c r="M197" s="211" t="s">
        <v>1350</v>
      </c>
      <c r="N197" s="211" t="s">
        <v>18651</v>
      </c>
      <c r="O197" s="211" t="s">
        <v>22585</v>
      </c>
      <c r="P197" s="211" t="s">
        <v>2165</v>
      </c>
      <c r="Q197" s="211" t="s">
        <v>15</v>
      </c>
      <c r="R197" s="1">
        <f>COUNTIF('Hedef Liste Bolu'!A:A,A197)</f>
        <v>0</v>
      </c>
    </row>
    <row r="198" ht="15.75" customHeight="1">
      <c r="A198" s="211" t="s">
        <v>8724</v>
      </c>
      <c r="B198" s="211" t="s">
        <v>8725</v>
      </c>
      <c r="C198" s="212" t="s">
        <v>2897</v>
      </c>
      <c r="D198" s="211" t="s">
        <v>1370</v>
      </c>
      <c r="E198" s="213">
        <v>1129.0</v>
      </c>
      <c r="F198" s="213">
        <v>44.0</v>
      </c>
      <c r="G198" s="213">
        <v>7.0</v>
      </c>
      <c r="H198" s="213">
        <v>8.0</v>
      </c>
      <c r="I198" s="213">
        <v>15.0</v>
      </c>
      <c r="J198" s="214">
        <v>0.47</v>
      </c>
      <c r="K198" s="211" t="s">
        <v>8726</v>
      </c>
      <c r="L198" s="211">
        <v>5.073958404E9</v>
      </c>
      <c r="M198" s="211" t="s">
        <v>1350</v>
      </c>
      <c r="N198" s="211" t="s">
        <v>1667</v>
      </c>
      <c r="O198" s="211" t="s">
        <v>8727</v>
      </c>
      <c r="P198" s="211" t="s">
        <v>2137</v>
      </c>
      <c r="Q198" s="211" t="s">
        <v>7</v>
      </c>
      <c r="R198" s="1">
        <f>COUNTIF('Hedef Liste Bartın'!A:A,A198)</f>
        <v>0</v>
      </c>
    </row>
    <row r="199" ht="15.75" customHeight="1">
      <c r="A199" s="211" t="s">
        <v>7617</v>
      </c>
      <c r="B199" s="211" t="s">
        <v>7618</v>
      </c>
      <c r="C199" s="212" t="s">
        <v>2897</v>
      </c>
      <c r="D199" s="211" t="s">
        <v>1378</v>
      </c>
      <c r="E199" s="213">
        <v>14.0</v>
      </c>
      <c r="F199" s="211"/>
      <c r="G199" s="213">
        <v>0.0</v>
      </c>
      <c r="H199" s="213">
        <v>18.0</v>
      </c>
      <c r="I199" s="213">
        <v>18.0</v>
      </c>
      <c r="J199" s="214">
        <v>0.0</v>
      </c>
      <c r="K199" s="211" t="s">
        <v>4266</v>
      </c>
      <c r="L199" s="211">
        <v>5.367634655E9</v>
      </c>
      <c r="M199" s="211" t="s">
        <v>1350</v>
      </c>
      <c r="N199" s="211" t="s">
        <v>4267</v>
      </c>
      <c r="O199" s="211" t="s">
        <v>7619</v>
      </c>
      <c r="P199" s="211" t="s">
        <v>2137</v>
      </c>
      <c r="Q199" s="211" t="s">
        <v>6</v>
      </c>
      <c r="R199" s="1">
        <f>COUNTIF('Hedef Liste Bartın'!A:A,A199)</f>
        <v>0</v>
      </c>
    </row>
    <row r="200" ht="15.75" customHeight="1">
      <c r="A200" s="211" t="s">
        <v>7664</v>
      </c>
      <c r="B200" s="211" t="s">
        <v>7665</v>
      </c>
      <c r="C200" s="212" t="s">
        <v>2897</v>
      </c>
      <c r="D200" s="211" t="s">
        <v>1356</v>
      </c>
      <c r="E200" s="213">
        <v>935.0</v>
      </c>
      <c r="F200" s="213">
        <v>25.0</v>
      </c>
      <c r="G200" s="213">
        <v>0.0</v>
      </c>
      <c r="H200" s="213">
        <v>83.0</v>
      </c>
      <c r="I200" s="213">
        <v>83.0</v>
      </c>
      <c r="J200" s="214">
        <v>0.0</v>
      </c>
      <c r="K200" s="211" t="s">
        <v>7666</v>
      </c>
      <c r="L200" s="211">
        <v>3.742151617E9</v>
      </c>
      <c r="M200" s="211" t="s">
        <v>1350</v>
      </c>
      <c r="N200" s="211" t="s">
        <v>3984</v>
      </c>
      <c r="O200" s="211" t="s">
        <v>7526</v>
      </c>
      <c r="P200" s="211" t="s">
        <v>2137</v>
      </c>
      <c r="Q200" s="211" t="s">
        <v>6</v>
      </c>
      <c r="R200" s="1">
        <f>COUNTIF('Hedef Liste Bartın'!A:A,A200)</f>
        <v>0</v>
      </c>
    </row>
    <row r="201" ht="15.75" customHeight="1">
      <c r="A201" s="211" t="s">
        <v>8736</v>
      </c>
      <c r="B201" s="211" t="s">
        <v>8737</v>
      </c>
      <c r="C201" s="212" t="s">
        <v>2897</v>
      </c>
      <c r="D201" s="211" t="s">
        <v>1507</v>
      </c>
      <c r="E201" s="213">
        <v>1334.0</v>
      </c>
      <c r="F201" s="213">
        <v>70.0</v>
      </c>
      <c r="G201" s="213">
        <v>0.0</v>
      </c>
      <c r="H201" s="213">
        <v>42.0</v>
      </c>
      <c r="I201" s="213">
        <v>42.0</v>
      </c>
      <c r="J201" s="214">
        <v>0.0</v>
      </c>
      <c r="K201" s="211" t="s">
        <v>8738</v>
      </c>
      <c r="L201" s="211">
        <v>5.523322718E9</v>
      </c>
      <c r="M201" s="211" t="s">
        <v>1350</v>
      </c>
      <c r="N201" s="211" t="s">
        <v>4003</v>
      </c>
      <c r="O201" s="211" t="s">
        <v>8739</v>
      </c>
      <c r="P201" s="211" t="s">
        <v>2137</v>
      </c>
      <c r="Q201" s="211" t="s">
        <v>7</v>
      </c>
      <c r="R201" s="1">
        <f>COUNTIF('Hedef Liste Çankırı'!A:A,A201)</f>
        <v>1</v>
      </c>
    </row>
    <row r="202" ht="15.75" customHeight="1">
      <c r="A202" s="211" t="s">
        <v>22641</v>
      </c>
      <c r="B202" s="211" t="s">
        <v>22642</v>
      </c>
      <c r="C202" s="212" t="s">
        <v>2897</v>
      </c>
      <c r="D202" s="211" t="s">
        <v>1370</v>
      </c>
      <c r="E202" s="213">
        <v>5652.0</v>
      </c>
      <c r="F202" s="213">
        <v>43.0</v>
      </c>
      <c r="G202" s="213">
        <v>26.0</v>
      </c>
      <c r="H202" s="213">
        <v>1.0</v>
      </c>
      <c r="I202" s="213">
        <v>27.0</v>
      </c>
      <c r="J202" s="214">
        <v>0.96</v>
      </c>
      <c r="K202" s="211" t="s">
        <v>22643</v>
      </c>
      <c r="L202" s="211">
        <v>5.367663883E9</v>
      </c>
      <c r="M202" s="211" t="s">
        <v>1350</v>
      </c>
      <c r="N202" s="211" t="s">
        <v>3984</v>
      </c>
      <c r="O202" s="211" t="s">
        <v>22644</v>
      </c>
      <c r="P202" s="211" t="s">
        <v>2137</v>
      </c>
      <c r="Q202" s="211" t="s">
        <v>6</v>
      </c>
      <c r="R202" s="1">
        <f>COUNTIF('Hedef Liste Bartın'!A:A,A202)</f>
        <v>0</v>
      </c>
    </row>
    <row r="203" ht="15.75" customHeight="1">
      <c r="A203" s="211" t="s">
        <v>22645</v>
      </c>
      <c r="B203" s="211" t="s">
        <v>22646</v>
      </c>
      <c r="C203" s="212" t="s">
        <v>2897</v>
      </c>
      <c r="D203" s="211" t="s">
        <v>1348</v>
      </c>
      <c r="E203" s="213">
        <v>1300.0</v>
      </c>
      <c r="F203" s="213">
        <v>80.0</v>
      </c>
      <c r="G203" s="213">
        <v>168.0</v>
      </c>
      <c r="H203" s="213">
        <v>0.0</v>
      </c>
      <c r="I203" s="213">
        <v>168.0</v>
      </c>
      <c r="J203" s="214">
        <v>1.0</v>
      </c>
      <c r="K203" s="211" t="s">
        <v>2163</v>
      </c>
      <c r="L203" s="211">
        <v>9.999999999E9</v>
      </c>
      <c r="M203" s="211" t="s">
        <v>1350</v>
      </c>
      <c r="N203" s="211" t="s">
        <v>22647</v>
      </c>
      <c r="O203" s="211" t="s">
        <v>22648</v>
      </c>
      <c r="P203" s="211" t="s">
        <v>2165</v>
      </c>
      <c r="Q203" s="211" t="s">
        <v>15</v>
      </c>
      <c r="R203" s="1">
        <f>COUNTIF('Hedef Liste Kastamonu'!A:A,A203)</f>
        <v>0</v>
      </c>
    </row>
    <row r="204" ht="15.75" customHeight="1">
      <c r="A204" s="211" t="s">
        <v>22649</v>
      </c>
      <c r="B204" s="211" t="s">
        <v>22650</v>
      </c>
      <c r="C204" s="212" t="s">
        <v>2897</v>
      </c>
      <c r="D204" s="211" t="s">
        <v>1493</v>
      </c>
      <c r="E204" s="213">
        <v>2378.0</v>
      </c>
      <c r="F204" s="213">
        <v>157.0</v>
      </c>
      <c r="G204" s="213">
        <v>112.0</v>
      </c>
      <c r="H204" s="213">
        <v>0.0</v>
      </c>
      <c r="I204" s="213">
        <v>112.0</v>
      </c>
      <c r="J204" s="214">
        <v>1.0</v>
      </c>
      <c r="K204" s="211" t="s">
        <v>2163</v>
      </c>
      <c r="L204" s="211">
        <v>9.999999999E9</v>
      </c>
      <c r="M204" s="211" t="s">
        <v>1350</v>
      </c>
      <c r="N204" s="211" t="s">
        <v>22647</v>
      </c>
      <c r="O204" s="211" t="s">
        <v>22648</v>
      </c>
      <c r="P204" s="211" t="s">
        <v>2165</v>
      </c>
      <c r="Q204" s="211" t="s">
        <v>15</v>
      </c>
      <c r="R204" s="1">
        <f>COUNTIF('Hedef Liste Bartın'!A:A,A204)</f>
        <v>0</v>
      </c>
    </row>
    <row r="205" ht="15.75" customHeight="1">
      <c r="A205" s="211" t="s">
        <v>3885</v>
      </c>
      <c r="B205" s="211" t="s">
        <v>3886</v>
      </c>
      <c r="C205" s="212" t="s">
        <v>2897</v>
      </c>
      <c r="D205" s="211" t="s">
        <v>1364</v>
      </c>
      <c r="E205" s="213">
        <v>1620.0</v>
      </c>
      <c r="F205" s="213">
        <v>80.0</v>
      </c>
      <c r="G205" s="213">
        <v>0.0</v>
      </c>
      <c r="H205" s="213">
        <v>9.0</v>
      </c>
      <c r="I205" s="213">
        <v>9.0</v>
      </c>
      <c r="J205" s="214">
        <v>0.0</v>
      </c>
      <c r="K205" s="211" t="s">
        <v>3887</v>
      </c>
      <c r="L205" s="211">
        <v>3.662142E9</v>
      </c>
      <c r="M205" s="211" t="s">
        <v>1350</v>
      </c>
      <c r="N205" s="211" t="s">
        <v>3888</v>
      </c>
      <c r="O205" s="211" t="s">
        <v>3889</v>
      </c>
      <c r="P205" s="211" t="s">
        <v>2137</v>
      </c>
      <c r="Q205" s="211" t="s">
        <v>15</v>
      </c>
      <c r="R205" s="1">
        <f>COUNTIF('Hedef Liste Kastamonu'!A:A,A205)</f>
        <v>1</v>
      </c>
    </row>
    <row r="206" ht="15.75" customHeight="1">
      <c r="A206" s="211" t="s">
        <v>7698</v>
      </c>
      <c r="B206" s="211" t="s">
        <v>7699</v>
      </c>
      <c r="C206" s="212" t="s">
        <v>2897</v>
      </c>
      <c r="D206" s="211" t="s">
        <v>1688</v>
      </c>
      <c r="E206" s="213">
        <v>8.0</v>
      </c>
      <c r="F206" s="211"/>
      <c r="G206" s="213">
        <v>0.0</v>
      </c>
      <c r="H206" s="213">
        <v>11.0</v>
      </c>
      <c r="I206" s="213">
        <v>11.0</v>
      </c>
      <c r="J206" s="214">
        <v>0.0</v>
      </c>
      <c r="K206" s="211" t="s">
        <v>7700</v>
      </c>
      <c r="L206" s="211">
        <v>5.375107488E9</v>
      </c>
      <c r="M206" s="211" t="s">
        <v>1350</v>
      </c>
      <c r="N206" s="211" t="s">
        <v>7542</v>
      </c>
      <c r="O206" s="211" t="s">
        <v>7701</v>
      </c>
      <c r="P206" s="211" t="s">
        <v>2137</v>
      </c>
      <c r="Q206" s="211" t="s">
        <v>6</v>
      </c>
      <c r="R206" s="1">
        <f>COUNTIF('Hedef Liste Bolu'!A:A,A206)</f>
        <v>1</v>
      </c>
    </row>
    <row r="207" ht="15.75" customHeight="1">
      <c r="A207" s="211" t="s">
        <v>18535</v>
      </c>
      <c r="B207" s="211" t="s">
        <v>18536</v>
      </c>
      <c r="C207" s="212" t="s">
        <v>2897</v>
      </c>
      <c r="D207" s="211" t="s">
        <v>1370</v>
      </c>
      <c r="E207" s="213">
        <v>3834.0</v>
      </c>
      <c r="F207" s="213">
        <v>209.0</v>
      </c>
      <c r="G207" s="213">
        <v>0.0</v>
      </c>
      <c r="H207" s="213">
        <v>28.0</v>
      </c>
      <c r="I207" s="213">
        <v>28.0</v>
      </c>
      <c r="J207" s="214">
        <v>0.0</v>
      </c>
      <c r="K207" s="211" t="s">
        <v>18532</v>
      </c>
      <c r="L207" s="211">
        <v>5.303793024E9</v>
      </c>
      <c r="M207" s="211" t="s">
        <v>1350</v>
      </c>
      <c r="N207" s="211" t="s">
        <v>18459</v>
      </c>
      <c r="O207" s="211" t="s">
        <v>18537</v>
      </c>
      <c r="P207" s="211" t="s">
        <v>2137</v>
      </c>
      <c r="Q207" s="211" t="s">
        <v>15</v>
      </c>
      <c r="R207" s="1">
        <f>COUNTIF('Hedef Liste Bartın'!A:A,A207)</f>
        <v>0</v>
      </c>
    </row>
    <row r="208" ht="15.75" customHeight="1">
      <c r="A208" s="211" t="s">
        <v>4164</v>
      </c>
      <c r="B208" s="211" t="s">
        <v>4165</v>
      </c>
      <c r="C208" s="212" t="s">
        <v>2897</v>
      </c>
      <c r="D208" s="211" t="s">
        <v>1370</v>
      </c>
      <c r="E208" s="213">
        <v>1986.0</v>
      </c>
      <c r="F208" s="213">
        <v>20.0</v>
      </c>
      <c r="G208" s="213">
        <v>0.0</v>
      </c>
      <c r="H208" s="213">
        <v>20.0</v>
      </c>
      <c r="I208" s="213">
        <v>20.0</v>
      </c>
      <c r="J208" s="214">
        <v>0.0</v>
      </c>
      <c r="K208" s="211" t="s">
        <v>4166</v>
      </c>
      <c r="L208" s="211">
        <v>3.782282299E9</v>
      </c>
      <c r="M208" s="211" t="s">
        <v>1350</v>
      </c>
      <c r="N208" s="211" t="s">
        <v>3883</v>
      </c>
      <c r="O208" s="211" t="s">
        <v>4167</v>
      </c>
      <c r="P208" s="211" t="s">
        <v>2137</v>
      </c>
      <c r="Q208" s="211" t="s">
        <v>4</v>
      </c>
      <c r="R208" s="1">
        <f>COUNTIF('Hedef Liste Bolu'!A:A,A208)</f>
        <v>0</v>
      </c>
    </row>
    <row r="209" ht="15.75" customHeight="1">
      <c r="A209" s="211" t="s">
        <v>8771</v>
      </c>
      <c r="B209" s="211" t="s">
        <v>8772</v>
      </c>
      <c r="C209" s="212" t="s">
        <v>2897</v>
      </c>
      <c r="D209" s="211" t="s">
        <v>8773</v>
      </c>
      <c r="E209" s="213">
        <v>896.0</v>
      </c>
      <c r="F209" s="213">
        <v>88.0</v>
      </c>
      <c r="G209" s="213">
        <v>0.0</v>
      </c>
      <c r="H209" s="213">
        <v>103.0</v>
      </c>
      <c r="I209" s="213">
        <v>103.0</v>
      </c>
      <c r="J209" s="214">
        <v>0.0</v>
      </c>
      <c r="K209" s="211" t="s">
        <v>8774</v>
      </c>
      <c r="L209" s="211">
        <v>5.45E9</v>
      </c>
      <c r="M209" s="211" t="s">
        <v>1350</v>
      </c>
      <c r="N209" s="211" t="s">
        <v>4003</v>
      </c>
      <c r="O209" s="211" t="s">
        <v>8775</v>
      </c>
      <c r="P209" s="211" t="s">
        <v>2137</v>
      </c>
      <c r="Q209" s="211" t="s">
        <v>7</v>
      </c>
      <c r="R209" s="1">
        <f>COUNTIF('Hedef Liste Bolu'!A:A,A209)</f>
        <v>0</v>
      </c>
    </row>
    <row r="210" ht="15.75" customHeight="1">
      <c r="A210" s="211" t="s">
        <v>3936</v>
      </c>
      <c r="B210" s="211" t="s">
        <v>3937</v>
      </c>
      <c r="C210" s="212" t="s">
        <v>2897</v>
      </c>
      <c r="D210" s="211" t="s">
        <v>1370</v>
      </c>
      <c r="E210" s="213">
        <v>6032.0</v>
      </c>
      <c r="F210" s="213">
        <v>668.0</v>
      </c>
      <c r="G210" s="213">
        <v>14.0</v>
      </c>
      <c r="H210" s="213">
        <v>6.0</v>
      </c>
      <c r="I210" s="213">
        <v>20.0</v>
      </c>
      <c r="J210" s="214">
        <v>0.7</v>
      </c>
      <c r="K210" s="211" t="s">
        <v>3938</v>
      </c>
      <c r="L210" s="211">
        <v>5.442277421E9</v>
      </c>
      <c r="M210" s="211" t="s">
        <v>1350</v>
      </c>
      <c r="N210" s="211" t="s">
        <v>3883</v>
      </c>
      <c r="O210" s="211" t="s">
        <v>3939</v>
      </c>
      <c r="P210" s="211" t="s">
        <v>2137</v>
      </c>
      <c r="Q210" s="211" t="s">
        <v>4</v>
      </c>
      <c r="R210" s="1">
        <f>COUNTIF('Hedef Liste Bartın'!A:A,A210)</f>
        <v>1</v>
      </c>
    </row>
    <row r="211" ht="15.75" customHeight="1">
      <c r="A211" s="211" t="s">
        <v>4202</v>
      </c>
      <c r="B211" s="211" t="s">
        <v>4203</v>
      </c>
      <c r="C211" s="212" t="s">
        <v>2897</v>
      </c>
      <c r="D211" s="211" t="s">
        <v>1364</v>
      </c>
      <c r="E211" s="213">
        <v>502.0</v>
      </c>
      <c r="F211" s="213">
        <v>21.0</v>
      </c>
      <c r="G211" s="213">
        <v>0.0</v>
      </c>
      <c r="H211" s="213">
        <v>28.0</v>
      </c>
      <c r="I211" s="213">
        <v>28.0</v>
      </c>
      <c r="J211" s="214">
        <v>0.0</v>
      </c>
      <c r="K211" s="211" t="s">
        <v>4204</v>
      </c>
      <c r="L211" s="211">
        <v>5.444125048E9</v>
      </c>
      <c r="M211" s="211" t="s">
        <v>1350</v>
      </c>
      <c r="N211" s="211" t="s">
        <v>3808</v>
      </c>
      <c r="O211" s="211" t="s">
        <v>4205</v>
      </c>
      <c r="P211" s="211" t="s">
        <v>2137</v>
      </c>
      <c r="Q211" s="211" t="s">
        <v>4</v>
      </c>
      <c r="R211" s="1">
        <f>COUNTIF('Hedef Liste Bartın'!A:A,A211)</f>
        <v>1</v>
      </c>
    </row>
    <row r="212" ht="15.75" customHeight="1">
      <c r="A212" s="211" t="s">
        <v>4066</v>
      </c>
      <c r="B212" s="211" t="s">
        <v>4067</v>
      </c>
      <c r="C212" s="212" t="s">
        <v>2897</v>
      </c>
      <c r="D212" s="211" t="s">
        <v>1348</v>
      </c>
      <c r="E212" s="213">
        <v>1270.0</v>
      </c>
      <c r="F212" s="213">
        <v>70.0</v>
      </c>
      <c r="G212" s="213">
        <v>0.0</v>
      </c>
      <c r="H212" s="213">
        <v>21.0</v>
      </c>
      <c r="I212" s="213">
        <v>21.0</v>
      </c>
      <c r="J212" s="214">
        <v>0.0</v>
      </c>
      <c r="K212" s="211" t="s">
        <v>4068</v>
      </c>
      <c r="L212" s="211">
        <v>5.356480123E9</v>
      </c>
      <c r="M212" s="211" t="s">
        <v>1350</v>
      </c>
      <c r="N212" s="211" t="s">
        <v>3913</v>
      </c>
      <c r="O212" s="211" t="s">
        <v>4069</v>
      </c>
      <c r="P212" s="211" t="s">
        <v>2137</v>
      </c>
      <c r="Q212" s="211" t="s">
        <v>4</v>
      </c>
      <c r="R212" s="1">
        <f>COUNTIF('Hedef Liste Bolu'!A:A,A212)</f>
        <v>0</v>
      </c>
    </row>
    <row r="213" ht="15.75" customHeight="1">
      <c r="A213" s="211" t="s">
        <v>22651</v>
      </c>
      <c r="B213" s="211" t="s">
        <v>22652</v>
      </c>
      <c r="C213" s="212" t="s">
        <v>2897</v>
      </c>
      <c r="D213" s="211" t="s">
        <v>1364</v>
      </c>
      <c r="E213" s="211"/>
      <c r="F213" s="211"/>
      <c r="G213" s="213">
        <v>36.0</v>
      </c>
      <c r="H213" s="213">
        <v>7.0</v>
      </c>
      <c r="I213" s="213">
        <v>43.0</v>
      </c>
      <c r="J213" s="214">
        <v>0.84</v>
      </c>
      <c r="K213" s="211" t="s">
        <v>22653</v>
      </c>
      <c r="L213" s="211">
        <v>5.301308074E9</v>
      </c>
      <c r="M213" s="211" t="s">
        <v>1350</v>
      </c>
      <c r="N213" s="211" t="s">
        <v>3877</v>
      </c>
      <c r="O213" s="211" t="s">
        <v>22654</v>
      </c>
      <c r="P213" s="211" t="s">
        <v>2165</v>
      </c>
      <c r="Q213" s="211" t="s">
        <v>4</v>
      </c>
      <c r="R213" s="1">
        <f>COUNTIF('Hedef Liste Bartın'!A:A,A213)</f>
        <v>0</v>
      </c>
    </row>
    <row r="214" ht="15.75" customHeight="1">
      <c r="A214" s="211" t="s">
        <v>22655</v>
      </c>
      <c r="B214" s="211" t="s">
        <v>22656</v>
      </c>
      <c r="C214" s="212" t="s">
        <v>2897</v>
      </c>
      <c r="D214" s="211" t="s">
        <v>1364</v>
      </c>
      <c r="E214" s="213">
        <v>1991.0</v>
      </c>
      <c r="F214" s="213">
        <v>53.0</v>
      </c>
      <c r="G214" s="213">
        <v>58.0</v>
      </c>
      <c r="H214" s="213">
        <v>5.0</v>
      </c>
      <c r="I214" s="213">
        <v>63.0</v>
      </c>
      <c r="J214" s="214">
        <v>0.92</v>
      </c>
      <c r="K214" s="211" t="s">
        <v>8196</v>
      </c>
      <c r="L214" s="211">
        <v>5.530800014E9</v>
      </c>
      <c r="M214" s="211" t="s">
        <v>1350</v>
      </c>
      <c r="N214" s="211" t="s">
        <v>3984</v>
      </c>
      <c r="O214" s="211" t="s">
        <v>22657</v>
      </c>
      <c r="P214" s="211" t="s">
        <v>2165</v>
      </c>
      <c r="Q214" s="211" t="s">
        <v>6</v>
      </c>
      <c r="R214" s="1">
        <f>COUNTIF('Hedef Liste Bartın'!A:A,A214)</f>
        <v>0</v>
      </c>
    </row>
    <row r="215" ht="15.75" customHeight="1">
      <c r="A215" s="211" t="s">
        <v>4120</v>
      </c>
      <c r="B215" s="211" t="s">
        <v>4121</v>
      </c>
      <c r="C215" s="212" t="s">
        <v>2897</v>
      </c>
      <c r="D215" s="211" t="s">
        <v>1385</v>
      </c>
      <c r="E215" s="213">
        <v>1686.0</v>
      </c>
      <c r="F215" s="213">
        <v>368.0</v>
      </c>
      <c r="G215" s="213">
        <v>7.0</v>
      </c>
      <c r="H215" s="213">
        <v>28.0</v>
      </c>
      <c r="I215" s="213">
        <v>35.0</v>
      </c>
      <c r="J215" s="214">
        <v>0.2</v>
      </c>
      <c r="K215" s="211" t="s">
        <v>4122</v>
      </c>
      <c r="L215" s="211">
        <v>5.42182525E9</v>
      </c>
      <c r="M215" s="211" t="s">
        <v>1350</v>
      </c>
      <c r="N215" s="211" t="s">
        <v>3877</v>
      </c>
      <c r="O215" s="211" t="s">
        <v>4123</v>
      </c>
      <c r="P215" s="211" t="s">
        <v>2137</v>
      </c>
      <c r="Q215" s="211" t="s">
        <v>4</v>
      </c>
      <c r="R215" s="1">
        <f>COUNTIF('Hedef Liste Bartın'!A:A,A215)</f>
        <v>1</v>
      </c>
    </row>
    <row r="216" ht="15.75" customHeight="1">
      <c r="A216" s="211" t="s">
        <v>18590</v>
      </c>
      <c r="B216" s="211" t="s">
        <v>18591</v>
      </c>
      <c r="C216" s="212" t="s">
        <v>2897</v>
      </c>
      <c r="D216" s="211" t="s">
        <v>1385</v>
      </c>
      <c r="E216" s="213">
        <v>1511.0</v>
      </c>
      <c r="F216" s="213">
        <v>33.0</v>
      </c>
      <c r="G216" s="213">
        <v>0.0</v>
      </c>
      <c r="H216" s="213">
        <v>56.0</v>
      </c>
      <c r="I216" s="213">
        <v>56.0</v>
      </c>
      <c r="J216" s="214">
        <v>0.0</v>
      </c>
      <c r="K216" s="211" t="s">
        <v>18521</v>
      </c>
      <c r="L216" s="211">
        <v>3.662130303E9</v>
      </c>
      <c r="M216" s="211" t="s">
        <v>1350</v>
      </c>
      <c r="N216" s="211" t="s">
        <v>2322</v>
      </c>
      <c r="O216" s="211" t="s">
        <v>18522</v>
      </c>
      <c r="P216" s="211" t="s">
        <v>2137</v>
      </c>
      <c r="Q216" s="211" t="s">
        <v>15</v>
      </c>
      <c r="R216" s="1">
        <f>COUNTIF('Hedef Liste Bartın'!A:A,A216)</f>
        <v>0</v>
      </c>
    </row>
    <row r="217" ht="15.75" customHeight="1">
      <c r="A217" s="211" t="s">
        <v>7644</v>
      </c>
      <c r="B217" s="211" t="s">
        <v>7645</v>
      </c>
      <c r="C217" s="212" t="s">
        <v>2897</v>
      </c>
      <c r="D217" s="211" t="s">
        <v>1385</v>
      </c>
      <c r="E217" s="213">
        <v>414.0</v>
      </c>
      <c r="F217" s="213">
        <v>12.0</v>
      </c>
      <c r="G217" s="213">
        <v>0.0</v>
      </c>
      <c r="H217" s="213">
        <v>17.0</v>
      </c>
      <c r="I217" s="213">
        <v>17.0</v>
      </c>
      <c r="J217" s="214">
        <v>0.0</v>
      </c>
      <c r="K217" s="211" t="s">
        <v>7646</v>
      </c>
      <c r="L217" s="211">
        <v>5.389745852E9</v>
      </c>
      <c r="M217" s="211" t="s">
        <v>4226</v>
      </c>
      <c r="N217" s="211" t="s">
        <v>7647</v>
      </c>
      <c r="O217" s="211" t="s">
        <v>7648</v>
      </c>
      <c r="P217" s="211" t="s">
        <v>2137</v>
      </c>
      <c r="Q217" s="211" t="s">
        <v>6</v>
      </c>
      <c r="R217" s="1">
        <f>COUNTIF('Hedef Liste Bartın'!A:A,A217)</f>
        <v>0</v>
      </c>
    </row>
    <row r="218" ht="15.75" customHeight="1">
      <c r="A218" s="211" t="s">
        <v>4075</v>
      </c>
      <c r="B218" s="211" t="s">
        <v>4076</v>
      </c>
      <c r="C218" s="212" t="s">
        <v>2909</v>
      </c>
      <c r="D218" s="211" t="s">
        <v>1370</v>
      </c>
      <c r="E218" s="213">
        <v>1242.0</v>
      </c>
      <c r="F218" s="211"/>
      <c r="G218" s="213">
        <v>0.0</v>
      </c>
      <c r="H218" s="213">
        <v>29.0</v>
      </c>
      <c r="I218" s="213">
        <v>29.0</v>
      </c>
      <c r="J218" s="214">
        <v>0.0</v>
      </c>
      <c r="K218" s="211" t="s">
        <v>4077</v>
      </c>
      <c r="L218" s="211">
        <v>5.426779244E9</v>
      </c>
      <c r="M218" s="211" t="s">
        <v>1350</v>
      </c>
      <c r="N218" s="211" t="s">
        <v>3943</v>
      </c>
      <c r="O218" s="211" t="s">
        <v>4078</v>
      </c>
      <c r="P218" s="211" t="s">
        <v>2137</v>
      </c>
      <c r="Q218" s="211" t="s">
        <v>15</v>
      </c>
      <c r="R218" s="1">
        <f>COUNTIF('Hedef Liste Çankırı'!A:A,A218)</f>
        <v>0</v>
      </c>
    </row>
    <row r="219" ht="15.75" customHeight="1">
      <c r="A219" s="211" t="s">
        <v>4044</v>
      </c>
      <c r="B219" s="211" t="s">
        <v>4045</v>
      </c>
      <c r="C219" s="212" t="s">
        <v>2897</v>
      </c>
      <c r="D219" s="211" t="s">
        <v>1370</v>
      </c>
      <c r="E219" s="213">
        <v>598.0</v>
      </c>
      <c r="F219" s="211"/>
      <c r="G219" s="213">
        <v>0.0</v>
      </c>
      <c r="H219" s="213">
        <v>29.0</v>
      </c>
      <c r="I219" s="213">
        <v>29.0</v>
      </c>
      <c r="J219" s="214">
        <v>0.0</v>
      </c>
      <c r="K219" s="211" t="s">
        <v>4046</v>
      </c>
      <c r="L219" s="211">
        <v>5.353720074E9</v>
      </c>
      <c r="M219" s="211" t="s">
        <v>1350</v>
      </c>
      <c r="N219" s="211" t="s">
        <v>3883</v>
      </c>
      <c r="O219" s="211" t="s">
        <v>4047</v>
      </c>
      <c r="P219" s="211" t="s">
        <v>2137</v>
      </c>
      <c r="Q219" s="211" t="s">
        <v>4</v>
      </c>
      <c r="R219" s="1">
        <f>COUNTIF('Hedef Liste Çankırı'!A:A,A219)</f>
        <v>0</v>
      </c>
    </row>
    <row r="220" ht="15.75" customHeight="1">
      <c r="A220" s="211" t="s">
        <v>18530</v>
      </c>
      <c r="B220" s="211" t="s">
        <v>18531</v>
      </c>
      <c r="C220" s="212" t="s">
        <v>2897</v>
      </c>
      <c r="D220" s="211" t="s">
        <v>1370</v>
      </c>
      <c r="E220" s="213">
        <v>1604.0</v>
      </c>
      <c r="F220" s="213">
        <v>93.0</v>
      </c>
      <c r="G220" s="213">
        <v>0.0</v>
      </c>
      <c r="H220" s="213">
        <v>30.0</v>
      </c>
      <c r="I220" s="213">
        <v>30.0</v>
      </c>
      <c r="J220" s="214">
        <v>0.0</v>
      </c>
      <c r="K220" s="211" t="s">
        <v>18532</v>
      </c>
      <c r="L220" s="211">
        <v>3.662140023E9</v>
      </c>
      <c r="M220" s="211" t="s">
        <v>1350</v>
      </c>
      <c r="N220" s="211" t="s">
        <v>18533</v>
      </c>
      <c r="O220" s="211" t="s">
        <v>18534</v>
      </c>
      <c r="P220" s="211" t="s">
        <v>2137</v>
      </c>
      <c r="Q220" s="211" t="s">
        <v>15</v>
      </c>
      <c r="R220" s="1">
        <f>COUNTIF('Hedef Liste Çankırı'!A:A,A220)</f>
        <v>0</v>
      </c>
    </row>
    <row r="221" ht="15.75" customHeight="1">
      <c r="A221" s="211" t="s">
        <v>22658</v>
      </c>
      <c r="B221" s="211" t="s">
        <v>22659</v>
      </c>
      <c r="C221" s="212" t="s">
        <v>2897</v>
      </c>
      <c r="D221" s="211" t="s">
        <v>1364</v>
      </c>
      <c r="E221" s="213">
        <v>443.0</v>
      </c>
      <c r="F221" s="213">
        <v>16.0</v>
      </c>
      <c r="G221" s="213">
        <v>41.0</v>
      </c>
      <c r="H221" s="213">
        <v>0.0</v>
      </c>
      <c r="I221" s="213">
        <v>41.0</v>
      </c>
      <c r="J221" s="214">
        <v>1.0</v>
      </c>
      <c r="K221" s="211" t="s">
        <v>22660</v>
      </c>
      <c r="L221" s="211">
        <v>3.762136763E9</v>
      </c>
      <c r="M221" s="211" t="s">
        <v>1350</v>
      </c>
      <c r="N221" s="211" t="s">
        <v>4003</v>
      </c>
      <c r="O221" s="211" t="s">
        <v>22661</v>
      </c>
      <c r="P221" s="211" t="s">
        <v>2165</v>
      </c>
      <c r="Q221" s="211" t="s">
        <v>7</v>
      </c>
      <c r="R221" s="1">
        <f>COUNTIF('Hedef Liste Çankırı'!A:A,A221)</f>
        <v>0</v>
      </c>
    </row>
    <row r="222" ht="15.75" customHeight="1">
      <c r="A222" s="211" t="s">
        <v>18675</v>
      </c>
      <c r="B222" s="211" t="s">
        <v>18676</v>
      </c>
      <c r="C222" s="212" t="s">
        <v>2897</v>
      </c>
      <c r="D222" s="211" t="s">
        <v>1348</v>
      </c>
      <c r="E222" s="213">
        <v>1061.0</v>
      </c>
      <c r="F222" s="213">
        <v>81.0</v>
      </c>
      <c r="G222" s="213">
        <v>0.0</v>
      </c>
      <c r="H222" s="213">
        <v>148.0</v>
      </c>
      <c r="I222" s="213">
        <v>148.0</v>
      </c>
      <c r="J222" s="214">
        <v>0.0</v>
      </c>
      <c r="K222" s="211" t="s">
        <v>18677</v>
      </c>
      <c r="L222" s="211">
        <v>3.66215552E9</v>
      </c>
      <c r="M222" s="211" t="s">
        <v>1350</v>
      </c>
      <c r="N222" s="211" t="s">
        <v>3943</v>
      </c>
      <c r="O222" s="211" t="s">
        <v>18678</v>
      </c>
      <c r="P222" s="211" t="s">
        <v>2137</v>
      </c>
      <c r="Q222" s="211" t="s">
        <v>15</v>
      </c>
      <c r="R222" s="1">
        <f>COUNTIF('Hedef Liste Bolu'!A:A,A222)</f>
        <v>0</v>
      </c>
    </row>
    <row r="223" ht="15.75" customHeight="1">
      <c r="A223" s="211" t="s">
        <v>18699</v>
      </c>
      <c r="B223" s="211" t="s">
        <v>18700</v>
      </c>
      <c r="C223" s="212" t="s">
        <v>2897</v>
      </c>
      <c r="D223" s="211" t="s">
        <v>1356</v>
      </c>
      <c r="E223" s="213">
        <v>1701.0</v>
      </c>
      <c r="F223" s="213">
        <v>207.0</v>
      </c>
      <c r="G223" s="213">
        <v>0.0</v>
      </c>
      <c r="H223" s="213">
        <v>16.0</v>
      </c>
      <c r="I223" s="213">
        <v>16.0</v>
      </c>
      <c r="J223" s="214">
        <v>0.0</v>
      </c>
      <c r="K223" s="211" t="s">
        <v>18701</v>
      </c>
      <c r="L223" s="211">
        <v>3.662140335E9</v>
      </c>
      <c r="M223" s="211" t="s">
        <v>1350</v>
      </c>
      <c r="N223" s="211" t="s">
        <v>2322</v>
      </c>
      <c r="O223" s="211" t="s">
        <v>18702</v>
      </c>
      <c r="P223" s="211" t="s">
        <v>2137</v>
      </c>
      <c r="Q223" s="211" t="s">
        <v>15</v>
      </c>
      <c r="R223" s="1">
        <f>COUNTIF('Hedef Liste Bolu'!A:A,A223)</f>
        <v>0</v>
      </c>
    </row>
    <row r="224" ht="15.75" customHeight="1">
      <c r="A224" s="211" t="s">
        <v>4286</v>
      </c>
      <c r="B224" s="211" t="s">
        <v>4287</v>
      </c>
      <c r="C224" s="212" t="s">
        <v>2897</v>
      </c>
      <c r="D224" s="211" t="s">
        <v>1378</v>
      </c>
      <c r="E224" s="213">
        <v>939.0</v>
      </c>
      <c r="F224" s="213">
        <v>66.0</v>
      </c>
      <c r="G224" s="213">
        <v>33.0</v>
      </c>
      <c r="H224" s="213">
        <v>6.0</v>
      </c>
      <c r="I224" s="213">
        <v>39.0</v>
      </c>
      <c r="J224" s="214">
        <v>0.85</v>
      </c>
      <c r="K224" s="211" t="s">
        <v>4288</v>
      </c>
      <c r="L224" s="211">
        <v>3.782270038E9</v>
      </c>
      <c r="M224" s="211" t="s">
        <v>1350</v>
      </c>
      <c r="N224" s="211" t="s">
        <v>3948</v>
      </c>
      <c r="O224" s="211" t="s">
        <v>4289</v>
      </c>
      <c r="P224" s="211" t="s">
        <v>2137</v>
      </c>
      <c r="Q224" s="211" t="s">
        <v>4</v>
      </c>
      <c r="R224" s="1">
        <f>COUNTIF('Hedef Liste Bartın'!A:A,A224)</f>
        <v>1</v>
      </c>
    </row>
    <row r="225" ht="15.75" customHeight="1">
      <c r="A225" s="211" t="s">
        <v>4223</v>
      </c>
      <c r="B225" s="211" t="s">
        <v>4224</v>
      </c>
      <c r="C225" s="212" t="s">
        <v>2897</v>
      </c>
      <c r="D225" s="211" t="s">
        <v>1577</v>
      </c>
      <c r="E225" s="213">
        <v>106.0</v>
      </c>
      <c r="F225" s="211"/>
      <c r="G225" s="213">
        <v>0.0</v>
      </c>
      <c r="H225" s="213">
        <v>82.0</v>
      </c>
      <c r="I225" s="213">
        <v>82.0</v>
      </c>
      <c r="J225" s="214">
        <v>0.0</v>
      </c>
      <c r="K225" s="211" t="s">
        <v>4225</v>
      </c>
      <c r="L225" s="211">
        <v>5.058280373E9</v>
      </c>
      <c r="M225" s="211" t="s">
        <v>4226</v>
      </c>
      <c r="N225" s="211" t="s">
        <v>4227</v>
      </c>
      <c r="O225" s="211" t="s">
        <v>4228</v>
      </c>
      <c r="P225" s="211" t="s">
        <v>2137</v>
      </c>
      <c r="Q225" s="211" t="s">
        <v>6</v>
      </c>
      <c r="R225" s="1">
        <f>COUNTIF('Hedef Liste Kastamonu'!A:A,A225)</f>
        <v>0</v>
      </c>
    </row>
    <row r="226" ht="15.75" customHeight="1">
      <c r="A226" s="211" t="s">
        <v>18570</v>
      </c>
      <c r="B226" s="211" t="s">
        <v>18571</v>
      </c>
      <c r="C226" s="212" t="s">
        <v>2909</v>
      </c>
      <c r="D226" s="211" t="s">
        <v>1348</v>
      </c>
      <c r="E226" s="213">
        <v>61.0</v>
      </c>
      <c r="F226" s="211"/>
      <c r="G226" s="213">
        <v>0.0</v>
      </c>
      <c r="H226" s="213">
        <v>48.0</v>
      </c>
      <c r="I226" s="213">
        <v>48.0</v>
      </c>
      <c r="J226" s="214">
        <v>0.0</v>
      </c>
      <c r="K226" s="211" t="s">
        <v>18572</v>
      </c>
      <c r="L226" s="211">
        <v>5.419287504E9</v>
      </c>
      <c r="M226" s="211" t="s">
        <v>1350</v>
      </c>
      <c r="N226" s="211" t="s">
        <v>18459</v>
      </c>
      <c r="O226" s="211" t="s">
        <v>18573</v>
      </c>
      <c r="P226" s="211" t="s">
        <v>2137</v>
      </c>
      <c r="Q226" s="211" t="s">
        <v>15</v>
      </c>
      <c r="R226" s="1">
        <f>COUNTIF('Hedef Liste Bolu'!A:A,A226)</f>
        <v>0</v>
      </c>
    </row>
    <row r="227" ht="15.75" customHeight="1">
      <c r="A227" s="211" t="s">
        <v>18445</v>
      </c>
      <c r="B227" s="211" t="s">
        <v>18446</v>
      </c>
      <c r="C227" s="212" t="s">
        <v>2897</v>
      </c>
      <c r="D227" s="211" t="s">
        <v>1688</v>
      </c>
      <c r="E227" s="213">
        <v>4912.0</v>
      </c>
      <c r="F227" s="213">
        <v>475.0</v>
      </c>
      <c r="G227" s="213">
        <v>0.0</v>
      </c>
      <c r="H227" s="213">
        <v>62.0</v>
      </c>
      <c r="I227" s="213">
        <v>62.0</v>
      </c>
      <c r="J227" s="214">
        <v>0.0</v>
      </c>
      <c r="K227" s="211" t="s">
        <v>18447</v>
      </c>
      <c r="L227" s="211">
        <v>3.662158555E9</v>
      </c>
      <c r="M227" s="211" t="s">
        <v>1350</v>
      </c>
      <c r="N227" s="211" t="s">
        <v>3943</v>
      </c>
      <c r="O227" s="211" t="s">
        <v>18448</v>
      </c>
      <c r="P227" s="211" t="s">
        <v>2137</v>
      </c>
      <c r="Q227" s="211" t="s">
        <v>15</v>
      </c>
      <c r="R227" s="1">
        <f>COUNTIF('Hedef Liste Bolu'!A:A,A227)</f>
        <v>0</v>
      </c>
    </row>
    <row r="228" ht="15.75" customHeight="1">
      <c r="A228" s="211" t="s">
        <v>18501</v>
      </c>
      <c r="B228" s="211" t="s">
        <v>18502</v>
      </c>
      <c r="C228" s="212" t="s">
        <v>2897</v>
      </c>
      <c r="D228" s="211" t="s">
        <v>1348</v>
      </c>
      <c r="E228" s="213">
        <v>905.0</v>
      </c>
      <c r="F228" s="213">
        <v>65.0</v>
      </c>
      <c r="G228" s="213">
        <v>0.0</v>
      </c>
      <c r="H228" s="213">
        <v>41.0</v>
      </c>
      <c r="I228" s="213">
        <v>41.0</v>
      </c>
      <c r="J228" s="214">
        <v>0.0</v>
      </c>
      <c r="K228" s="211" t="s">
        <v>18498</v>
      </c>
      <c r="L228" s="211">
        <v>3.662120222E9</v>
      </c>
      <c r="M228" s="211" t="s">
        <v>1350</v>
      </c>
      <c r="N228" s="211" t="s">
        <v>18499</v>
      </c>
      <c r="O228" s="211" t="s">
        <v>18500</v>
      </c>
      <c r="P228" s="211" t="s">
        <v>2137</v>
      </c>
      <c r="Q228" s="211" t="s">
        <v>15</v>
      </c>
      <c r="R228" s="1">
        <f>COUNTIF('Hedef Liste Kastamonu'!A:A,A228)</f>
        <v>1</v>
      </c>
    </row>
    <row r="229" ht="15.75" customHeight="1">
      <c r="A229" s="211" t="s">
        <v>8752</v>
      </c>
      <c r="B229" s="211" t="s">
        <v>8753</v>
      </c>
      <c r="C229" s="212" t="s">
        <v>2897</v>
      </c>
      <c r="D229" s="211" t="s">
        <v>1385</v>
      </c>
      <c r="E229" s="213">
        <v>2081.0</v>
      </c>
      <c r="F229" s="213">
        <v>133.0</v>
      </c>
      <c r="G229" s="213">
        <v>0.0</v>
      </c>
      <c r="H229" s="213">
        <v>6.0</v>
      </c>
      <c r="I229" s="213">
        <v>6.0</v>
      </c>
      <c r="J229" s="214">
        <v>0.0</v>
      </c>
      <c r="K229" s="211" t="s">
        <v>8754</v>
      </c>
      <c r="L229" s="211">
        <v>3.76213515E9</v>
      </c>
      <c r="M229" s="211" t="s">
        <v>1350</v>
      </c>
      <c r="N229" s="211" t="s">
        <v>4003</v>
      </c>
      <c r="O229" s="211" t="s">
        <v>8755</v>
      </c>
      <c r="P229" s="211" t="s">
        <v>2137</v>
      </c>
      <c r="Q229" s="211" t="s">
        <v>7</v>
      </c>
      <c r="R229" s="1">
        <f>COUNTIF('Hedef Liste Çankırı'!A:A,A229)</f>
        <v>1</v>
      </c>
    </row>
    <row r="230" ht="15.75" customHeight="1">
      <c r="A230" s="211" t="s">
        <v>22662</v>
      </c>
      <c r="B230" s="211" t="s">
        <v>22663</v>
      </c>
      <c r="C230" s="212" t="s">
        <v>2897</v>
      </c>
      <c r="D230" s="211" t="s">
        <v>1370</v>
      </c>
      <c r="E230" s="213">
        <v>18.0</v>
      </c>
      <c r="F230" s="213">
        <v>3.0</v>
      </c>
      <c r="G230" s="213">
        <v>0.0</v>
      </c>
      <c r="H230" s="213">
        <v>14.0</v>
      </c>
      <c r="I230" s="213">
        <v>14.0</v>
      </c>
      <c r="J230" s="214">
        <v>0.0</v>
      </c>
      <c r="K230" s="211" t="s">
        <v>22664</v>
      </c>
      <c r="L230" s="211">
        <v>3.742136628E9</v>
      </c>
      <c r="M230" s="211" t="s">
        <v>1350</v>
      </c>
      <c r="N230" s="211" t="s">
        <v>3984</v>
      </c>
      <c r="O230" s="211" t="s">
        <v>22665</v>
      </c>
      <c r="P230" s="211" t="s">
        <v>2165</v>
      </c>
      <c r="Q230" s="211" t="s">
        <v>6</v>
      </c>
      <c r="R230" s="1">
        <f>COUNTIF('Hedef Liste Bolu'!A:A,A230)</f>
        <v>0</v>
      </c>
    </row>
    <row r="231" ht="15.75" customHeight="1">
      <c r="A231" s="211" t="s">
        <v>4198</v>
      </c>
      <c r="B231" s="211" t="s">
        <v>4199</v>
      </c>
      <c r="C231" s="212" t="s">
        <v>2897</v>
      </c>
      <c r="D231" s="211" t="s">
        <v>1950</v>
      </c>
      <c r="E231" s="213">
        <v>512.0</v>
      </c>
      <c r="F231" s="213">
        <v>33.0</v>
      </c>
      <c r="G231" s="213">
        <v>0.0</v>
      </c>
      <c r="H231" s="213">
        <v>78.0</v>
      </c>
      <c r="I231" s="213">
        <v>78.0</v>
      </c>
      <c r="J231" s="214">
        <v>0.0</v>
      </c>
      <c r="K231" s="211" t="s">
        <v>4200</v>
      </c>
      <c r="L231" s="211">
        <v>3.662142828E9</v>
      </c>
      <c r="M231" s="211" t="s">
        <v>1350</v>
      </c>
      <c r="N231" s="211" t="s">
        <v>3943</v>
      </c>
      <c r="O231" s="211" t="s">
        <v>4201</v>
      </c>
      <c r="P231" s="211" t="s">
        <v>2137</v>
      </c>
      <c r="Q231" s="211" t="s">
        <v>15</v>
      </c>
      <c r="R231" s="1">
        <f>COUNTIF('Hedef Liste Bolu'!A:A,A231)</f>
        <v>0</v>
      </c>
    </row>
    <row r="232" ht="15.75" customHeight="1">
      <c r="A232" s="211" t="s">
        <v>22666</v>
      </c>
      <c r="B232" s="211" t="s">
        <v>22667</v>
      </c>
      <c r="C232" s="212" t="s">
        <v>2897</v>
      </c>
      <c r="D232" s="211" t="s">
        <v>1370</v>
      </c>
      <c r="E232" s="213">
        <v>2700.0</v>
      </c>
      <c r="F232" s="213">
        <v>320.0</v>
      </c>
      <c r="G232" s="213">
        <v>0.0</v>
      </c>
      <c r="H232" s="213">
        <v>9.0</v>
      </c>
      <c r="I232" s="213">
        <v>9.0</v>
      </c>
      <c r="J232" s="214">
        <v>0.0</v>
      </c>
      <c r="K232" s="211" t="s">
        <v>22668</v>
      </c>
      <c r="L232" s="211">
        <v>3.665021313E9</v>
      </c>
      <c r="M232" s="211" t="s">
        <v>1350</v>
      </c>
      <c r="N232" s="211" t="s">
        <v>3943</v>
      </c>
      <c r="O232" s="211" t="s">
        <v>22669</v>
      </c>
      <c r="P232" s="211" t="s">
        <v>2165</v>
      </c>
      <c r="Q232" s="211" t="s">
        <v>15</v>
      </c>
      <c r="R232" s="1">
        <f>COUNTIF('Hedef Liste Kastamonu'!A:A,A232)</f>
        <v>0</v>
      </c>
    </row>
    <row r="233" ht="15.75" customHeight="1">
      <c r="A233" s="211" t="s">
        <v>4190</v>
      </c>
      <c r="B233" s="211" t="s">
        <v>4191</v>
      </c>
      <c r="C233" s="212" t="s">
        <v>2897</v>
      </c>
      <c r="D233" s="211" t="s">
        <v>1364</v>
      </c>
      <c r="E233" s="213">
        <v>175.0</v>
      </c>
      <c r="F233" s="213">
        <v>31.0</v>
      </c>
      <c r="G233" s="213">
        <v>0.0</v>
      </c>
      <c r="H233" s="213">
        <v>33.0</v>
      </c>
      <c r="I233" s="213">
        <v>33.0</v>
      </c>
      <c r="J233" s="214">
        <v>0.0</v>
      </c>
      <c r="K233" s="211" t="s">
        <v>4192</v>
      </c>
      <c r="L233" s="211">
        <v>3.782274129E9</v>
      </c>
      <c r="M233" s="211" t="s">
        <v>1350</v>
      </c>
      <c r="N233" s="211" t="s">
        <v>3913</v>
      </c>
      <c r="O233" s="211" t="s">
        <v>4193</v>
      </c>
      <c r="P233" s="211" t="s">
        <v>2137</v>
      </c>
      <c r="Q233" s="211" t="s">
        <v>4</v>
      </c>
      <c r="R233" s="1">
        <f>COUNTIF('Hedef Liste Bolu'!A:A,A233)</f>
        <v>0</v>
      </c>
    </row>
    <row r="234" ht="15.75" customHeight="1">
      <c r="A234" s="211" t="s">
        <v>8744</v>
      </c>
      <c r="B234" s="211" t="s">
        <v>8745</v>
      </c>
      <c r="C234" s="212" t="s">
        <v>2897</v>
      </c>
      <c r="D234" s="211" t="s">
        <v>1370</v>
      </c>
      <c r="E234" s="213">
        <v>4436.0</v>
      </c>
      <c r="F234" s="213">
        <v>80.0</v>
      </c>
      <c r="G234" s="213">
        <v>0.0</v>
      </c>
      <c r="H234" s="213">
        <v>13.0</v>
      </c>
      <c r="I234" s="213">
        <v>13.0</v>
      </c>
      <c r="J234" s="214">
        <v>0.0</v>
      </c>
      <c r="K234" s="211" t="s">
        <v>8746</v>
      </c>
      <c r="L234" s="211">
        <v>3.762131844E9</v>
      </c>
      <c r="M234" s="211" t="s">
        <v>1350</v>
      </c>
      <c r="N234" s="211" t="s">
        <v>1667</v>
      </c>
      <c r="O234" s="211" t="s">
        <v>8747</v>
      </c>
      <c r="P234" s="211" t="s">
        <v>2137</v>
      </c>
      <c r="Q234" s="211" t="s">
        <v>7</v>
      </c>
      <c r="R234" s="1">
        <f>COUNTIF('Hedef Liste Bartın'!A:A,A234)</f>
        <v>0</v>
      </c>
    </row>
    <row r="235" ht="15.75" customHeight="1">
      <c r="A235" s="211" t="s">
        <v>22670</v>
      </c>
      <c r="B235" s="211" t="s">
        <v>22671</v>
      </c>
      <c r="C235" s="212" t="s">
        <v>2897</v>
      </c>
      <c r="D235" s="211" t="s">
        <v>1364</v>
      </c>
      <c r="E235" s="213">
        <v>147.0</v>
      </c>
      <c r="F235" s="213">
        <v>20.0</v>
      </c>
      <c r="G235" s="213">
        <v>55.0</v>
      </c>
      <c r="H235" s="213">
        <v>4.0</v>
      </c>
      <c r="I235" s="213">
        <v>59.0</v>
      </c>
      <c r="J235" s="214">
        <v>0.93</v>
      </c>
      <c r="K235" s="211" t="s">
        <v>2216</v>
      </c>
      <c r="L235" s="211">
        <v>5.062963064E9</v>
      </c>
      <c r="M235" s="211" t="s">
        <v>4226</v>
      </c>
      <c r="N235" s="211" t="s">
        <v>4227</v>
      </c>
      <c r="O235" s="211" t="s">
        <v>22672</v>
      </c>
      <c r="P235" s="211" t="s">
        <v>2165</v>
      </c>
      <c r="Q235" s="211" t="s">
        <v>6</v>
      </c>
      <c r="R235" s="1">
        <f>COUNTIF('Hedef Liste Bartın'!A:A,A235)</f>
        <v>0</v>
      </c>
    </row>
    <row r="236" ht="15.75" customHeight="1">
      <c r="A236" s="211" t="s">
        <v>18671</v>
      </c>
      <c r="B236" s="211" t="s">
        <v>18672</v>
      </c>
      <c r="C236" s="212" t="s">
        <v>2897</v>
      </c>
      <c r="D236" s="211" t="s">
        <v>1370</v>
      </c>
      <c r="E236" s="213">
        <v>765.0</v>
      </c>
      <c r="F236" s="213">
        <v>53.0</v>
      </c>
      <c r="G236" s="213">
        <v>0.0</v>
      </c>
      <c r="H236" s="213">
        <v>51.0</v>
      </c>
      <c r="I236" s="213">
        <v>51.0</v>
      </c>
      <c r="J236" s="214">
        <v>0.0</v>
      </c>
      <c r="K236" s="211" t="s">
        <v>18673</v>
      </c>
      <c r="L236" s="211">
        <v>3.662126002E9</v>
      </c>
      <c r="M236" s="211" t="s">
        <v>1350</v>
      </c>
      <c r="N236" s="211" t="s">
        <v>4038</v>
      </c>
      <c r="O236" s="211" t="s">
        <v>18674</v>
      </c>
      <c r="P236" s="211" t="s">
        <v>2137</v>
      </c>
      <c r="Q236" s="211" t="s">
        <v>15</v>
      </c>
      <c r="R236" s="1">
        <f>COUNTIF('Hedef Liste Bolu'!A:A,A236)</f>
        <v>0</v>
      </c>
    </row>
    <row r="237" ht="15.75" customHeight="1">
      <c r="A237" s="211" t="s">
        <v>22673</v>
      </c>
      <c r="B237" s="211" t="s">
        <v>22674</v>
      </c>
      <c r="C237" s="212" t="s">
        <v>2897</v>
      </c>
      <c r="D237" s="211" t="s">
        <v>1364</v>
      </c>
      <c r="E237" s="213">
        <v>1753.0</v>
      </c>
      <c r="F237" s="213">
        <v>102.0</v>
      </c>
      <c r="G237" s="213">
        <v>11.0</v>
      </c>
      <c r="H237" s="213">
        <v>5.0</v>
      </c>
      <c r="I237" s="213">
        <v>16.0</v>
      </c>
      <c r="J237" s="214">
        <v>0.69</v>
      </c>
      <c r="K237" s="211" t="s">
        <v>22675</v>
      </c>
      <c r="L237" s="211">
        <v>3.762126486E9</v>
      </c>
      <c r="M237" s="211" t="s">
        <v>1350</v>
      </c>
      <c r="N237" s="211" t="s">
        <v>4003</v>
      </c>
      <c r="O237" s="211" t="s">
        <v>22676</v>
      </c>
      <c r="P237" s="211" t="s">
        <v>2137</v>
      </c>
      <c r="Q237" s="211" t="s">
        <v>7</v>
      </c>
      <c r="R237" s="1">
        <f>COUNTIF('Hedef Liste Bolu'!A:A,A237)</f>
        <v>0</v>
      </c>
    </row>
    <row r="238" ht="15.75" customHeight="1">
      <c r="A238" s="211" t="s">
        <v>7445</v>
      </c>
      <c r="B238" s="211" t="s">
        <v>7446</v>
      </c>
      <c r="C238" s="212" t="s">
        <v>2909</v>
      </c>
      <c r="D238" s="211" t="s">
        <v>1385</v>
      </c>
      <c r="E238" s="213">
        <v>2938.0</v>
      </c>
      <c r="F238" s="211"/>
      <c r="G238" s="213">
        <v>0.0</v>
      </c>
      <c r="H238" s="213">
        <v>101.0</v>
      </c>
      <c r="I238" s="213">
        <v>101.0</v>
      </c>
      <c r="J238" s="214">
        <v>0.0</v>
      </c>
      <c r="K238" s="211" t="s">
        <v>7447</v>
      </c>
      <c r="L238" s="211">
        <v>5.448986256E9</v>
      </c>
      <c r="M238" s="211" t="s">
        <v>1350</v>
      </c>
      <c r="N238" s="211" t="s">
        <v>3764</v>
      </c>
      <c r="O238" s="211" t="s">
        <v>7448</v>
      </c>
      <c r="P238" s="211" t="s">
        <v>2137</v>
      </c>
      <c r="Q238" s="211" t="s">
        <v>6</v>
      </c>
      <c r="R238" s="1">
        <f>COUNTIF('Hedef Liste Çankırı'!A:A,A238)</f>
        <v>0</v>
      </c>
    </row>
    <row r="239" ht="15.75" customHeight="1">
      <c r="A239" s="211" t="s">
        <v>18707</v>
      </c>
      <c r="B239" s="211" t="s">
        <v>18708</v>
      </c>
      <c r="C239" s="212" t="s">
        <v>2897</v>
      </c>
      <c r="D239" s="211" t="s">
        <v>2299</v>
      </c>
      <c r="F239" s="211"/>
      <c r="G239" s="213">
        <v>0.0</v>
      </c>
      <c r="H239" s="213">
        <v>38.0</v>
      </c>
      <c r="I239" s="213">
        <v>38.0</v>
      </c>
      <c r="J239" s="214">
        <v>0.0</v>
      </c>
      <c r="K239" s="211" t="s">
        <v>18709</v>
      </c>
      <c r="L239" s="211">
        <v>5.3217293E9</v>
      </c>
      <c r="M239" s="211" t="s">
        <v>1350</v>
      </c>
      <c r="N239" s="211" t="s">
        <v>3888</v>
      </c>
      <c r="O239" s="211" t="s">
        <v>18710</v>
      </c>
      <c r="P239" s="211" t="s">
        <v>2137</v>
      </c>
      <c r="Q239" s="211" t="s">
        <v>15</v>
      </c>
      <c r="R239" s="1">
        <f>COUNTIF('Hedef Liste Bartın'!A:A,A239)</f>
        <v>0</v>
      </c>
    </row>
    <row r="240" ht="15.75" customHeight="1">
      <c r="A240" s="211" t="s">
        <v>4049</v>
      </c>
      <c r="B240" s="211" t="s">
        <v>4050</v>
      </c>
      <c r="C240" s="212" t="s">
        <v>2897</v>
      </c>
      <c r="D240" s="211" t="s">
        <v>1370</v>
      </c>
      <c r="E240" s="213">
        <v>952.0</v>
      </c>
      <c r="F240" s="213">
        <v>13.0</v>
      </c>
      <c r="G240" s="213">
        <v>0.0</v>
      </c>
      <c r="H240" s="213">
        <v>9.0</v>
      </c>
      <c r="I240" s="213">
        <v>9.0</v>
      </c>
      <c r="J240" s="214">
        <v>0.0</v>
      </c>
      <c r="K240" s="211" t="s">
        <v>4051</v>
      </c>
      <c r="L240" s="211">
        <v>5.344590316E9</v>
      </c>
      <c r="M240" s="211" t="s">
        <v>1350</v>
      </c>
      <c r="N240" s="211" t="s">
        <v>3913</v>
      </c>
      <c r="O240" s="211" t="s">
        <v>4052</v>
      </c>
      <c r="P240" s="211" t="s">
        <v>2137</v>
      </c>
      <c r="Q240" s="211" t="s">
        <v>4</v>
      </c>
      <c r="R240" s="1">
        <f>COUNTIF('Hedef Liste Bartın'!A:A,A240)</f>
        <v>1</v>
      </c>
    </row>
    <row r="241" ht="15.75" customHeight="1">
      <c r="A241" s="211" t="s">
        <v>18633</v>
      </c>
      <c r="B241" s="211" t="s">
        <v>18634</v>
      </c>
      <c r="C241" s="212" t="s">
        <v>2897</v>
      </c>
      <c r="D241" s="211" t="s">
        <v>1385</v>
      </c>
      <c r="E241" s="211"/>
      <c r="F241" s="211"/>
      <c r="G241" s="213">
        <v>0.0</v>
      </c>
      <c r="H241" s="213">
        <v>18.0</v>
      </c>
      <c r="I241" s="213">
        <v>18.0</v>
      </c>
      <c r="J241" s="214">
        <v>0.0</v>
      </c>
      <c r="K241" s="211" t="s">
        <v>18635</v>
      </c>
      <c r="L241" s="211">
        <v>3.6621567E9</v>
      </c>
      <c r="M241" s="211" t="s">
        <v>1350</v>
      </c>
      <c r="N241" s="211" t="s">
        <v>3943</v>
      </c>
      <c r="O241" s="211" t="s">
        <v>18636</v>
      </c>
      <c r="P241" s="211" t="s">
        <v>2137</v>
      </c>
      <c r="Q241" s="211" t="s">
        <v>15</v>
      </c>
      <c r="R241" s="1">
        <f>COUNTIF('Hedef Liste Bolu'!A:A,A241)</f>
        <v>0</v>
      </c>
    </row>
    <row r="242" ht="15.75" customHeight="1">
      <c r="A242" s="211" t="s">
        <v>4245</v>
      </c>
      <c r="B242" s="211" t="s">
        <v>4246</v>
      </c>
      <c r="C242" s="212" t="s">
        <v>2897</v>
      </c>
      <c r="D242" s="211" t="s">
        <v>1507</v>
      </c>
      <c r="E242" s="213">
        <v>556.0</v>
      </c>
      <c r="F242" s="213">
        <v>101.0</v>
      </c>
      <c r="G242" s="213">
        <v>69.0</v>
      </c>
      <c r="H242" s="213">
        <v>24.0</v>
      </c>
      <c r="I242" s="213">
        <v>93.0</v>
      </c>
      <c r="J242" s="214">
        <v>0.74</v>
      </c>
      <c r="K242" s="211" t="s">
        <v>4247</v>
      </c>
      <c r="L242" s="211">
        <v>3.782279787E9</v>
      </c>
      <c r="M242" s="211" t="s">
        <v>1350</v>
      </c>
      <c r="N242" s="211" t="s">
        <v>3913</v>
      </c>
      <c r="O242" s="211" t="s">
        <v>4248</v>
      </c>
      <c r="P242" s="211" t="s">
        <v>2137</v>
      </c>
      <c r="Q242" s="211" t="s">
        <v>4</v>
      </c>
      <c r="R242" s="1">
        <f>COUNTIF('Hedef Liste Bolu'!A:A,A242)</f>
        <v>0</v>
      </c>
    </row>
    <row r="243" ht="15.75" customHeight="1">
      <c r="A243" s="211" t="s">
        <v>7440</v>
      </c>
      <c r="B243" s="211" t="s">
        <v>7441</v>
      </c>
      <c r="C243" s="212" t="s">
        <v>2897</v>
      </c>
      <c r="D243" s="211" t="s">
        <v>1356</v>
      </c>
      <c r="E243" s="213">
        <v>1424.0</v>
      </c>
      <c r="F243" s="213">
        <v>139.0</v>
      </c>
      <c r="G243" s="213">
        <v>0.0</v>
      </c>
      <c r="H243" s="213">
        <v>9.0</v>
      </c>
      <c r="I243" s="213">
        <v>9.0</v>
      </c>
      <c r="J243" s="214">
        <v>0.0</v>
      </c>
      <c r="K243" s="211" t="s">
        <v>7442</v>
      </c>
      <c r="L243" s="211">
        <v>5.550749514E9</v>
      </c>
      <c r="M243" s="211" t="s">
        <v>1350</v>
      </c>
      <c r="N243" s="211" t="s">
        <v>7443</v>
      </c>
      <c r="O243" s="211" t="s">
        <v>7444</v>
      </c>
      <c r="P243" s="211" t="s">
        <v>2137</v>
      </c>
      <c r="Q243" s="211" t="s">
        <v>6</v>
      </c>
      <c r="R243" s="1">
        <f>COUNTIF('Hedef Liste Bartın'!A:A,A243)</f>
        <v>0</v>
      </c>
    </row>
    <row r="244" ht="15.75" customHeight="1">
      <c r="A244" s="211" t="s">
        <v>8692</v>
      </c>
      <c r="B244" s="211" t="s">
        <v>8693</v>
      </c>
      <c r="C244" s="212" t="s">
        <v>2897</v>
      </c>
      <c r="D244" s="211" t="s">
        <v>1507</v>
      </c>
      <c r="E244" s="213">
        <v>518.0</v>
      </c>
      <c r="F244" s="213">
        <v>146.0</v>
      </c>
      <c r="G244" s="213">
        <v>0.0</v>
      </c>
      <c r="H244" s="213">
        <v>50.0</v>
      </c>
      <c r="I244" s="213">
        <v>50.0</v>
      </c>
      <c r="J244" s="214">
        <v>0.0</v>
      </c>
      <c r="K244" s="211" t="s">
        <v>8694</v>
      </c>
      <c r="L244" s="211">
        <v>3.762136066E9</v>
      </c>
      <c r="M244" s="211" t="s">
        <v>1350</v>
      </c>
      <c r="N244" s="211" t="s">
        <v>1667</v>
      </c>
      <c r="O244" s="211" t="s">
        <v>8695</v>
      </c>
      <c r="P244" s="211" t="s">
        <v>2137</v>
      </c>
      <c r="Q244" s="211" t="s">
        <v>7</v>
      </c>
      <c r="R244" s="1">
        <f>COUNTIF('Hedef Liste Çankırı'!A:A,A244)</f>
        <v>1</v>
      </c>
    </row>
    <row r="245" ht="15.75" customHeight="1">
      <c r="A245" s="211" t="s">
        <v>8700</v>
      </c>
      <c r="B245" s="211" t="s">
        <v>8701</v>
      </c>
      <c r="C245" s="212" t="s">
        <v>2897</v>
      </c>
      <c r="D245" s="211" t="s">
        <v>1364</v>
      </c>
      <c r="E245" s="213">
        <v>18.0</v>
      </c>
      <c r="F245" s="211"/>
      <c r="G245" s="213">
        <v>22.0</v>
      </c>
      <c r="H245" s="213">
        <v>2.0</v>
      </c>
      <c r="I245" s="213">
        <v>24.0</v>
      </c>
      <c r="J245" s="214">
        <v>0.92</v>
      </c>
      <c r="K245" s="211" t="s">
        <v>8702</v>
      </c>
      <c r="L245" s="211">
        <v>5.551470018E9</v>
      </c>
      <c r="M245" s="211" t="s">
        <v>1350</v>
      </c>
      <c r="N245" s="211" t="s">
        <v>1667</v>
      </c>
      <c r="O245" s="211" t="s">
        <v>8703</v>
      </c>
      <c r="P245" s="211" t="s">
        <v>2137</v>
      </c>
      <c r="Q245" s="211" t="s">
        <v>7</v>
      </c>
      <c r="R245" s="1">
        <f>COUNTIF('Hedef Liste Bolu'!A:A,A245)</f>
        <v>0</v>
      </c>
    </row>
    <row r="246" ht="15.75" customHeight="1">
      <c r="A246" s="211" t="s">
        <v>22677</v>
      </c>
      <c r="B246" s="211" t="s">
        <v>22678</v>
      </c>
      <c r="C246" s="212" t="s">
        <v>2897</v>
      </c>
      <c r="D246" s="211" t="s">
        <v>1348</v>
      </c>
      <c r="E246" s="213">
        <v>4259.0</v>
      </c>
      <c r="F246" s="213">
        <v>510.0</v>
      </c>
      <c r="G246" s="213">
        <v>167.0</v>
      </c>
      <c r="H246" s="213">
        <v>0.0</v>
      </c>
      <c r="I246" s="213">
        <v>167.0</v>
      </c>
      <c r="J246" s="214">
        <v>1.0</v>
      </c>
      <c r="K246" s="211" t="s">
        <v>2163</v>
      </c>
      <c r="L246" s="211">
        <v>9.999999999E9</v>
      </c>
      <c r="M246" s="211" t="s">
        <v>1350</v>
      </c>
      <c r="N246" s="211" t="s">
        <v>3808</v>
      </c>
      <c r="O246" s="211" t="s">
        <v>22679</v>
      </c>
      <c r="P246" s="211" t="s">
        <v>2165</v>
      </c>
      <c r="Q246" s="211" t="s">
        <v>4</v>
      </c>
      <c r="R246" s="1">
        <f>COUNTIF('Hedef Liste Çankırı'!A:A,A246)</f>
        <v>0</v>
      </c>
    </row>
    <row r="247" ht="15.75" customHeight="1">
      <c r="A247" s="211" t="s">
        <v>3874</v>
      </c>
      <c r="B247" s="211" t="s">
        <v>3875</v>
      </c>
      <c r="C247" s="212" t="s">
        <v>2897</v>
      </c>
      <c r="D247" s="211" t="s">
        <v>1507</v>
      </c>
      <c r="E247" s="213">
        <v>255.0</v>
      </c>
      <c r="F247" s="213">
        <v>55.0</v>
      </c>
      <c r="G247" s="213">
        <v>0.0</v>
      </c>
      <c r="H247" s="213">
        <v>11.0</v>
      </c>
      <c r="I247" s="213">
        <v>11.0</v>
      </c>
      <c r="J247" s="214">
        <v>0.0</v>
      </c>
      <c r="K247" s="211" t="s">
        <v>3876</v>
      </c>
      <c r="L247" s="211">
        <v>5.455869292E9</v>
      </c>
      <c r="M247" s="211" t="s">
        <v>1350</v>
      </c>
      <c r="N247" s="211" t="s">
        <v>3877</v>
      </c>
      <c r="O247" s="211" t="s">
        <v>3878</v>
      </c>
      <c r="P247" s="211" t="s">
        <v>2137</v>
      </c>
      <c r="Q247" s="211" t="s">
        <v>4</v>
      </c>
      <c r="R247" s="1">
        <f>COUNTIF('Hedef Liste Çankırı'!A:A,A247)</f>
        <v>0</v>
      </c>
    </row>
    <row r="248" ht="15.75" customHeight="1">
      <c r="A248" s="211" t="s">
        <v>8820</v>
      </c>
      <c r="B248" s="211" t="s">
        <v>8821</v>
      </c>
      <c r="C248" s="212" t="s">
        <v>2897</v>
      </c>
      <c r="D248" s="211" t="s">
        <v>1385</v>
      </c>
      <c r="E248" s="213">
        <v>5137.0</v>
      </c>
      <c r="F248" s="213">
        <v>390.0</v>
      </c>
      <c r="G248" s="213">
        <v>1.0</v>
      </c>
      <c r="H248" s="213">
        <v>14.0</v>
      </c>
      <c r="I248" s="213">
        <v>15.0</v>
      </c>
      <c r="J248" s="214">
        <v>0.07</v>
      </c>
      <c r="K248" s="211" t="s">
        <v>8822</v>
      </c>
      <c r="L248" s="211">
        <v>3.762120707E9</v>
      </c>
      <c r="M248" s="211" t="s">
        <v>1350</v>
      </c>
      <c r="N248" s="211" t="s">
        <v>4003</v>
      </c>
      <c r="O248" s="211" t="s">
        <v>8823</v>
      </c>
      <c r="P248" s="211" t="s">
        <v>2137</v>
      </c>
      <c r="Q248" s="211" t="s">
        <v>7</v>
      </c>
      <c r="R248" s="1">
        <f>COUNTIF('Hedef Liste Kastamonu'!A:A,A248)</f>
        <v>0</v>
      </c>
    </row>
    <row r="249" ht="15.75" customHeight="1">
      <c r="A249" s="211" t="s">
        <v>18546</v>
      </c>
      <c r="B249" s="211" t="s">
        <v>18547</v>
      </c>
      <c r="C249" s="212" t="s">
        <v>2909</v>
      </c>
      <c r="D249" s="211" t="s">
        <v>1370</v>
      </c>
      <c r="E249" s="213">
        <v>284.0</v>
      </c>
      <c r="F249" s="211"/>
      <c r="G249" s="213">
        <v>0.0</v>
      </c>
      <c r="H249" s="213">
        <v>26.0</v>
      </c>
      <c r="I249" s="213">
        <v>26.0</v>
      </c>
      <c r="J249" s="214">
        <v>0.0</v>
      </c>
      <c r="K249" s="211" t="s">
        <v>18548</v>
      </c>
      <c r="L249" s="211">
        <v>3.662150088E9</v>
      </c>
      <c r="M249" s="211" t="s">
        <v>1350</v>
      </c>
      <c r="N249" s="211" t="s">
        <v>3943</v>
      </c>
      <c r="O249" s="211" t="s">
        <v>18549</v>
      </c>
      <c r="P249" s="211" t="s">
        <v>2137</v>
      </c>
      <c r="Q249" s="211" t="s">
        <v>15</v>
      </c>
      <c r="R249" s="1">
        <f>COUNTIF('Hedef Liste Bolu'!A:A,A249)</f>
        <v>0</v>
      </c>
    </row>
    <row r="250" ht="15.75" customHeight="1">
      <c r="A250" s="211" t="s">
        <v>22680</v>
      </c>
      <c r="B250" s="211" t="s">
        <v>22681</v>
      </c>
      <c r="C250" s="212" t="s">
        <v>2897</v>
      </c>
      <c r="D250" s="211" t="s">
        <v>1827</v>
      </c>
      <c r="E250" s="213">
        <v>156.0</v>
      </c>
      <c r="F250" s="213">
        <v>34.0</v>
      </c>
      <c r="G250" s="213">
        <v>0.0</v>
      </c>
      <c r="H250" s="213">
        <v>39.0</v>
      </c>
      <c r="I250" s="213">
        <v>39.0</v>
      </c>
      <c r="J250" s="214">
        <v>0.0</v>
      </c>
      <c r="K250" s="211" t="s">
        <v>22682</v>
      </c>
      <c r="L250" s="211">
        <v>5.416955607E9</v>
      </c>
      <c r="M250" s="211" t="s">
        <v>4226</v>
      </c>
      <c r="N250" s="211" t="s">
        <v>7647</v>
      </c>
      <c r="O250" s="211" t="s">
        <v>22683</v>
      </c>
      <c r="P250" s="211" t="s">
        <v>2165</v>
      </c>
      <c r="Q250" s="211" t="s">
        <v>6</v>
      </c>
      <c r="R250" s="1">
        <f>COUNTIF('Hedef Liste Bolu'!A:A,A250)</f>
        <v>0</v>
      </c>
    </row>
    <row r="251" ht="15.75" customHeight="1">
      <c r="A251" s="211" t="s">
        <v>8765</v>
      </c>
      <c r="B251" s="211" t="s">
        <v>8766</v>
      </c>
      <c r="C251" s="212" t="s">
        <v>2897</v>
      </c>
      <c r="D251" s="211" t="s">
        <v>1356</v>
      </c>
      <c r="E251" s="213">
        <v>748.0</v>
      </c>
      <c r="F251" s="213">
        <v>55.0</v>
      </c>
      <c r="G251" s="213">
        <v>0.0</v>
      </c>
      <c r="H251" s="213">
        <v>10.0</v>
      </c>
      <c r="I251" s="213">
        <v>10.0</v>
      </c>
      <c r="J251" s="214">
        <v>0.0</v>
      </c>
      <c r="K251" s="211" t="s">
        <v>8722</v>
      </c>
      <c r="L251" s="211">
        <v>3.762132324E9</v>
      </c>
      <c r="M251" s="211" t="s">
        <v>1350</v>
      </c>
      <c r="N251" s="211" t="s">
        <v>1667</v>
      </c>
      <c r="O251" s="211" t="s">
        <v>8723</v>
      </c>
      <c r="P251" s="211" t="s">
        <v>2137</v>
      </c>
      <c r="Q251" s="211" t="s">
        <v>7</v>
      </c>
      <c r="R251" s="1">
        <f>COUNTIF('Hedef Liste Bartın'!A:A,A251)</f>
        <v>0</v>
      </c>
    </row>
    <row r="252" ht="15.75" customHeight="1">
      <c r="A252" s="211" t="s">
        <v>7633</v>
      </c>
      <c r="B252" s="211" t="s">
        <v>7634</v>
      </c>
      <c r="C252" s="212" t="s">
        <v>2897</v>
      </c>
      <c r="D252" s="211" t="s">
        <v>1385</v>
      </c>
      <c r="E252" s="213">
        <v>351.0</v>
      </c>
      <c r="F252" s="213">
        <v>45.0</v>
      </c>
      <c r="G252" s="213">
        <v>0.0</v>
      </c>
      <c r="H252" s="213">
        <v>33.0</v>
      </c>
      <c r="I252" s="213">
        <v>33.0</v>
      </c>
      <c r="J252" s="214">
        <v>0.0</v>
      </c>
      <c r="K252" s="211" t="s">
        <v>7635</v>
      </c>
      <c r="L252" s="211">
        <v>5.451701461E9</v>
      </c>
      <c r="M252" s="211" t="s">
        <v>1350</v>
      </c>
      <c r="N252" s="211" t="s">
        <v>3764</v>
      </c>
      <c r="O252" s="211" t="s">
        <v>7596</v>
      </c>
      <c r="P252" s="211" t="s">
        <v>2137</v>
      </c>
      <c r="Q252" s="211" t="s">
        <v>6</v>
      </c>
      <c r="R252" s="1">
        <f>COUNTIF('Hedef Liste Bolu'!A:A,A252)</f>
        <v>1</v>
      </c>
    </row>
    <row r="253" ht="15.75" customHeight="1">
      <c r="A253" s="211" t="s">
        <v>4040</v>
      </c>
      <c r="B253" s="211" t="s">
        <v>4041</v>
      </c>
      <c r="C253" s="212" t="s">
        <v>2897</v>
      </c>
      <c r="D253" s="211" t="s">
        <v>1370</v>
      </c>
      <c r="E253" s="213">
        <v>1113.0</v>
      </c>
      <c r="F253" s="213">
        <v>311.0</v>
      </c>
      <c r="G253" s="213">
        <v>0.0</v>
      </c>
      <c r="H253" s="213">
        <v>13.0</v>
      </c>
      <c r="I253" s="213">
        <v>13.0</v>
      </c>
      <c r="J253" s="214">
        <v>0.0</v>
      </c>
      <c r="K253" s="211" t="s">
        <v>7668</v>
      </c>
      <c r="L253" s="211">
        <v>3.742223367E9</v>
      </c>
      <c r="M253" s="211" t="s">
        <v>1350</v>
      </c>
      <c r="N253" s="211" t="s">
        <v>3984</v>
      </c>
      <c r="O253" s="211" t="s">
        <v>4043</v>
      </c>
      <c r="P253" s="211" t="s">
        <v>2137</v>
      </c>
      <c r="Q253" s="211" t="s">
        <v>6</v>
      </c>
      <c r="R253" s="1">
        <f>COUNTIF('Hedef Liste Bolu'!A:A,A253)</f>
        <v>1</v>
      </c>
    </row>
    <row r="254" ht="15.75" customHeight="1">
      <c r="A254" s="211" t="s">
        <v>3924</v>
      </c>
      <c r="B254" s="211" t="s">
        <v>22684</v>
      </c>
      <c r="C254" s="212" t="s">
        <v>2897</v>
      </c>
      <c r="D254" s="211" t="s">
        <v>1348</v>
      </c>
      <c r="E254" s="213">
        <v>204.0</v>
      </c>
      <c r="F254" s="213">
        <v>98.0</v>
      </c>
      <c r="G254" s="213">
        <v>8.0</v>
      </c>
      <c r="H254" s="213">
        <v>57.0</v>
      </c>
      <c r="I254" s="213">
        <v>65.0</v>
      </c>
      <c r="J254" s="214">
        <v>0.12</v>
      </c>
      <c r="K254" s="211" t="s">
        <v>3926</v>
      </c>
      <c r="L254" s="211">
        <v>5.345877474E9</v>
      </c>
      <c r="M254" s="211" t="s">
        <v>1350</v>
      </c>
      <c r="N254" s="211" t="s">
        <v>3913</v>
      </c>
      <c r="O254" s="211" t="s">
        <v>3927</v>
      </c>
      <c r="P254" s="211" t="s">
        <v>2137</v>
      </c>
      <c r="Q254" s="211" t="s">
        <v>4</v>
      </c>
      <c r="R254" s="1">
        <f>COUNTIF('Hedef Liste Bartın'!A:A,A254)</f>
        <v>1</v>
      </c>
    </row>
    <row r="255" ht="15.75" customHeight="1">
      <c r="A255" s="211" t="s">
        <v>8760</v>
      </c>
      <c r="B255" s="211" t="s">
        <v>8761</v>
      </c>
      <c r="C255" s="212" t="s">
        <v>2897</v>
      </c>
      <c r="D255" s="211" t="s">
        <v>1378</v>
      </c>
      <c r="E255" s="211"/>
      <c r="F255" s="211"/>
      <c r="G255" s="213">
        <v>0.0</v>
      </c>
      <c r="H255" s="213">
        <v>41.0</v>
      </c>
      <c r="I255" s="213">
        <v>41.0</v>
      </c>
      <c r="J255" s="214">
        <v>0.0</v>
      </c>
      <c r="K255" s="211" t="s">
        <v>8762</v>
      </c>
      <c r="L255" s="211">
        <v>3.76212606E9</v>
      </c>
      <c r="M255" s="211" t="s">
        <v>1350</v>
      </c>
      <c r="N255" s="211" t="s">
        <v>8763</v>
      </c>
      <c r="O255" s="211" t="s">
        <v>8764</v>
      </c>
      <c r="P255" s="211" t="s">
        <v>2137</v>
      </c>
      <c r="Q255" s="211" t="s">
        <v>7</v>
      </c>
      <c r="R255" s="1">
        <f>COUNTIF('Hedef Liste Bolu'!A:A,A255)</f>
        <v>0</v>
      </c>
    </row>
    <row r="256" ht="15.75" customHeight="1">
      <c r="A256" s="211" t="s">
        <v>18558</v>
      </c>
      <c r="B256" s="211" t="s">
        <v>18559</v>
      </c>
      <c r="C256" s="212" t="s">
        <v>2897</v>
      </c>
      <c r="D256" s="211" t="s">
        <v>1370</v>
      </c>
      <c r="E256" s="213">
        <v>63.0</v>
      </c>
      <c r="F256" s="213">
        <v>17.0</v>
      </c>
      <c r="G256" s="213">
        <v>0.0</v>
      </c>
      <c r="H256" s="213">
        <v>20.0</v>
      </c>
      <c r="I256" s="213">
        <v>20.0</v>
      </c>
      <c r="J256" s="214">
        <v>0.0</v>
      </c>
      <c r="K256" s="211" t="s">
        <v>18560</v>
      </c>
      <c r="L256" s="211">
        <v>3.662200599E9</v>
      </c>
      <c r="M256" s="211" t="s">
        <v>1350</v>
      </c>
      <c r="N256" s="211" t="s">
        <v>3888</v>
      </c>
      <c r="O256" s="211" t="s">
        <v>18561</v>
      </c>
      <c r="P256" s="211" t="s">
        <v>2137</v>
      </c>
      <c r="Q256" s="211" t="s">
        <v>15</v>
      </c>
      <c r="R256" s="1">
        <f>COUNTIF('Hedef Liste Bolu'!A:A,A256)</f>
        <v>0</v>
      </c>
    </row>
    <row r="257" ht="15.75" customHeight="1">
      <c r="A257" s="211" t="s">
        <v>4210</v>
      </c>
      <c r="B257" s="211" t="s">
        <v>4211</v>
      </c>
      <c r="C257" s="212" t="s">
        <v>2897</v>
      </c>
      <c r="D257" s="211" t="s">
        <v>1385</v>
      </c>
      <c r="E257" s="213">
        <v>1.0</v>
      </c>
      <c r="F257" s="213">
        <v>1.0</v>
      </c>
      <c r="G257" s="213">
        <v>0.0</v>
      </c>
      <c r="H257" s="213">
        <v>15.0</v>
      </c>
      <c r="I257" s="213">
        <v>15.0</v>
      </c>
      <c r="J257" s="214">
        <v>0.0</v>
      </c>
      <c r="K257" s="211" t="s">
        <v>4212</v>
      </c>
      <c r="L257" s="211">
        <v>5.302388074E9</v>
      </c>
      <c r="M257" s="211" t="s">
        <v>1350</v>
      </c>
      <c r="N257" s="211" t="s">
        <v>3913</v>
      </c>
      <c r="O257" s="211" t="s">
        <v>4213</v>
      </c>
      <c r="P257" s="211" t="s">
        <v>2137</v>
      </c>
      <c r="Q257" s="211" t="s">
        <v>4</v>
      </c>
      <c r="R257" s="1">
        <f>COUNTIF('Hedef Liste Kastamonu'!A:A,A257)</f>
        <v>0</v>
      </c>
    </row>
    <row r="258" ht="15.75" customHeight="1">
      <c r="A258" s="211" t="s">
        <v>22685</v>
      </c>
      <c r="B258" s="211" t="s">
        <v>22686</v>
      </c>
      <c r="C258" s="212" t="s">
        <v>2897</v>
      </c>
      <c r="D258" s="211" t="s">
        <v>1577</v>
      </c>
      <c r="E258" s="213">
        <v>5653.0</v>
      </c>
      <c r="F258" s="213">
        <v>248.0</v>
      </c>
      <c r="G258" s="213">
        <v>77.0</v>
      </c>
      <c r="H258" s="213">
        <v>198.0</v>
      </c>
      <c r="I258" s="213">
        <v>275.0</v>
      </c>
      <c r="J258" s="214">
        <v>0.28</v>
      </c>
      <c r="K258" s="211" t="s">
        <v>2186</v>
      </c>
      <c r="L258" s="211">
        <v>3.742101313E9</v>
      </c>
      <c r="M258" s="211" t="s">
        <v>1350</v>
      </c>
      <c r="N258" s="211" t="s">
        <v>3984</v>
      </c>
      <c r="O258" s="211" t="s">
        <v>22687</v>
      </c>
      <c r="P258" s="211" t="s">
        <v>2165</v>
      </c>
      <c r="Q258" s="211" t="s">
        <v>6</v>
      </c>
      <c r="R258" s="1">
        <f>COUNTIF('Hedef Liste Bartın'!A:A,A258)</f>
        <v>0</v>
      </c>
    </row>
    <row r="259" ht="15.75" customHeight="1">
      <c r="A259" s="211" t="s">
        <v>3990</v>
      </c>
      <c r="B259" s="211" t="s">
        <v>3991</v>
      </c>
      <c r="C259" s="212" t="s">
        <v>2897</v>
      </c>
      <c r="D259" s="211" t="s">
        <v>1370</v>
      </c>
      <c r="E259" s="213">
        <v>452.0</v>
      </c>
      <c r="F259" s="213">
        <v>19.0</v>
      </c>
      <c r="G259" s="213">
        <v>0.0</v>
      </c>
      <c r="H259" s="213">
        <v>38.0</v>
      </c>
      <c r="I259" s="213">
        <v>38.0</v>
      </c>
      <c r="J259" s="214">
        <v>0.0</v>
      </c>
      <c r="K259" s="211" t="s">
        <v>3992</v>
      </c>
      <c r="L259" s="211">
        <v>5.433422473E9</v>
      </c>
      <c r="M259" s="211" t="s">
        <v>1350</v>
      </c>
      <c r="N259" s="211" t="s">
        <v>3888</v>
      </c>
      <c r="O259" s="211" t="s">
        <v>3993</v>
      </c>
      <c r="P259" s="211" t="s">
        <v>2137</v>
      </c>
      <c r="Q259" s="211" t="s">
        <v>15</v>
      </c>
      <c r="R259" s="1">
        <f>COUNTIF('Hedef Liste Bolu'!A:A,A259)</f>
        <v>0</v>
      </c>
    </row>
    <row r="260" ht="15.75" customHeight="1">
      <c r="A260" s="211" t="s">
        <v>4177</v>
      </c>
      <c r="B260" s="211" t="s">
        <v>4178</v>
      </c>
      <c r="C260" s="212" t="s">
        <v>2897</v>
      </c>
      <c r="D260" s="211" t="s">
        <v>1688</v>
      </c>
      <c r="E260" s="213">
        <v>57.0</v>
      </c>
      <c r="F260" s="213">
        <v>57.0</v>
      </c>
      <c r="G260" s="213">
        <v>0.0</v>
      </c>
      <c r="H260" s="213">
        <v>12.0</v>
      </c>
      <c r="I260" s="213">
        <v>12.0</v>
      </c>
      <c r="J260" s="214">
        <v>0.0</v>
      </c>
      <c r="K260" s="211" t="s">
        <v>4179</v>
      </c>
      <c r="L260" s="211">
        <v>5.323641392E9</v>
      </c>
      <c r="M260" s="211" t="s">
        <v>1350</v>
      </c>
      <c r="N260" s="211" t="s">
        <v>3808</v>
      </c>
      <c r="O260" s="211" t="s">
        <v>4180</v>
      </c>
      <c r="P260" s="211" t="s">
        <v>2137</v>
      </c>
      <c r="Q260" s="211" t="s">
        <v>4</v>
      </c>
      <c r="R260" s="1">
        <f>COUNTIF('Hedef Liste Bolu'!A:A,A260)</f>
        <v>0</v>
      </c>
    </row>
    <row r="261" ht="15.75" customHeight="1">
      <c r="A261" s="211" t="s">
        <v>22688</v>
      </c>
      <c r="B261" s="211" t="s">
        <v>22689</v>
      </c>
      <c r="C261" s="212" t="s">
        <v>2897</v>
      </c>
      <c r="D261" s="211" t="s">
        <v>1364</v>
      </c>
      <c r="E261" s="213">
        <v>20.0</v>
      </c>
      <c r="F261" s="213">
        <v>12.0</v>
      </c>
      <c r="G261" s="213">
        <v>11.0</v>
      </c>
      <c r="H261" s="213">
        <v>8.0</v>
      </c>
      <c r="I261" s="213">
        <v>19.0</v>
      </c>
      <c r="J261" s="214">
        <v>0.58</v>
      </c>
      <c r="K261" s="211" t="s">
        <v>7798</v>
      </c>
      <c r="L261" s="211">
        <v>5.514321146E9</v>
      </c>
      <c r="M261" s="211" t="s">
        <v>1350</v>
      </c>
      <c r="N261" s="211" t="s">
        <v>3984</v>
      </c>
      <c r="O261" s="211" t="s">
        <v>22690</v>
      </c>
      <c r="P261" s="211" t="s">
        <v>2137</v>
      </c>
      <c r="Q261" s="211" t="s">
        <v>6</v>
      </c>
      <c r="R261" s="1">
        <f>COUNTIF('Hedef Liste Bolu'!A:A,A261)</f>
        <v>0</v>
      </c>
    </row>
    <row r="262" ht="15.75" customHeight="1">
      <c r="A262" s="211" t="s">
        <v>22691</v>
      </c>
      <c r="B262" s="211" t="s">
        <v>22692</v>
      </c>
      <c r="C262" s="212" t="s">
        <v>2897</v>
      </c>
      <c r="D262" s="211" t="s">
        <v>1364</v>
      </c>
      <c r="E262" s="213">
        <v>39.0</v>
      </c>
      <c r="F262" s="213">
        <v>28.0</v>
      </c>
      <c r="G262" s="213">
        <v>20.0</v>
      </c>
      <c r="H262" s="213">
        <v>7.0</v>
      </c>
      <c r="I262" s="213">
        <v>27.0</v>
      </c>
      <c r="J262" s="214">
        <v>0.74</v>
      </c>
      <c r="K262" s="211" t="s">
        <v>22693</v>
      </c>
      <c r="L262" s="211">
        <v>5.452448606E9</v>
      </c>
      <c r="M262" s="211" t="s">
        <v>1350</v>
      </c>
      <c r="N262" s="211" t="s">
        <v>2322</v>
      </c>
      <c r="O262" s="211" t="s">
        <v>22694</v>
      </c>
      <c r="P262" s="211" t="s">
        <v>2137</v>
      </c>
      <c r="Q262" s="211" t="s">
        <v>15</v>
      </c>
      <c r="R262" s="1">
        <f>COUNTIF('Hedef Liste Bartın'!A:A,A262)</f>
        <v>0</v>
      </c>
    </row>
    <row r="263" ht="15.75" customHeight="1">
      <c r="A263" s="211" t="s">
        <v>8748</v>
      </c>
      <c r="B263" s="211" t="s">
        <v>8749</v>
      </c>
      <c r="C263" s="212" t="s">
        <v>2897</v>
      </c>
      <c r="D263" s="211" t="s">
        <v>1507</v>
      </c>
      <c r="E263" s="213">
        <v>2.0</v>
      </c>
      <c r="F263" s="213">
        <v>1.0</v>
      </c>
      <c r="G263" s="213">
        <v>0.0</v>
      </c>
      <c r="H263" s="213">
        <v>21.0</v>
      </c>
      <c r="I263" s="213">
        <v>21.0</v>
      </c>
      <c r="J263" s="214">
        <v>0.0</v>
      </c>
      <c r="K263" s="211" t="s">
        <v>8750</v>
      </c>
      <c r="L263" s="211">
        <v>5.073551612E9</v>
      </c>
      <c r="M263" s="211" t="s">
        <v>1350</v>
      </c>
      <c r="N263" s="211" t="s">
        <v>4003</v>
      </c>
      <c r="O263" s="211" t="s">
        <v>8751</v>
      </c>
      <c r="P263" s="211" t="s">
        <v>2137</v>
      </c>
      <c r="Q263" s="211" t="s">
        <v>7</v>
      </c>
      <c r="R263" s="1">
        <f>COUNTIF('Hedef Liste Kastamonu'!A:A,A263)</f>
        <v>0</v>
      </c>
    </row>
    <row r="264" ht="15.75" customHeight="1">
      <c r="A264" s="211" t="s">
        <v>8728</v>
      </c>
      <c r="B264" s="211" t="s">
        <v>8729</v>
      </c>
      <c r="C264" s="212" t="s">
        <v>2897</v>
      </c>
      <c r="D264" s="211" t="s">
        <v>1827</v>
      </c>
      <c r="E264" s="213">
        <v>25.0</v>
      </c>
      <c r="F264" s="211"/>
      <c r="G264" s="213">
        <v>0.0</v>
      </c>
      <c r="H264" s="213">
        <v>11.0</v>
      </c>
      <c r="I264" s="213">
        <v>11.0</v>
      </c>
      <c r="J264" s="214">
        <v>0.0</v>
      </c>
      <c r="K264" s="211" t="s">
        <v>8730</v>
      </c>
      <c r="L264" s="211">
        <v>5.3446674E9</v>
      </c>
      <c r="M264" s="211" t="s">
        <v>1350</v>
      </c>
      <c r="N264" s="211" t="s">
        <v>4003</v>
      </c>
      <c r="O264" s="211" t="s">
        <v>8731</v>
      </c>
      <c r="P264" s="211" t="s">
        <v>2137</v>
      </c>
      <c r="Q264" s="211" t="s">
        <v>7</v>
      </c>
      <c r="R264" s="1">
        <f>COUNTIF('Hedef Liste Bartın'!A:A,A264)</f>
        <v>0</v>
      </c>
    </row>
    <row r="265" ht="15.75" customHeight="1">
      <c r="A265" s="211" t="s">
        <v>7710</v>
      </c>
      <c r="B265" s="211" t="s">
        <v>7711</v>
      </c>
      <c r="C265" s="212" t="s">
        <v>2897</v>
      </c>
      <c r="D265" s="211" t="s">
        <v>1356</v>
      </c>
      <c r="E265" s="213">
        <v>50.0</v>
      </c>
      <c r="F265" s="213">
        <v>42.0</v>
      </c>
      <c r="G265" s="213">
        <v>0.0</v>
      </c>
      <c r="H265" s="213">
        <v>40.0</v>
      </c>
      <c r="I265" s="213">
        <v>40.0</v>
      </c>
      <c r="J265" s="214">
        <v>0.0</v>
      </c>
      <c r="K265" s="211" t="s">
        <v>7712</v>
      </c>
      <c r="L265" s="211">
        <v>5.437804394E9</v>
      </c>
      <c r="M265" s="211" t="s">
        <v>1350</v>
      </c>
      <c r="N265" s="211" t="s">
        <v>3984</v>
      </c>
      <c r="O265" s="211" t="s">
        <v>7713</v>
      </c>
      <c r="P265" s="211" t="s">
        <v>2137</v>
      </c>
      <c r="Q265" s="211" t="s">
        <v>6</v>
      </c>
      <c r="R265" s="1">
        <f>COUNTIF('Hedef Liste Kastamonu'!A:A,A265)</f>
        <v>0</v>
      </c>
    </row>
    <row r="266" ht="15.75" customHeight="1">
      <c r="A266" s="211" t="s">
        <v>7458</v>
      </c>
      <c r="B266" s="211" t="s">
        <v>7459</v>
      </c>
      <c r="C266" s="212" t="s">
        <v>2897</v>
      </c>
      <c r="D266" s="211" t="s">
        <v>1356</v>
      </c>
      <c r="E266" s="213">
        <v>1153.0</v>
      </c>
      <c r="F266" s="213">
        <v>210.0</v>
      </c>
      <c r="G266" s="213">
        <v>14.0</v>
      </c>
      <c r="H266" s="213">
        <v>21.0</v>
      </c>
      <c r="I266" s="213">
        <v>35.0</v>
      </c>
      <c r="J266" s="214">
        <v>0.4</v>
      </c>
      <c r="K266" s="211" t="s">
        <v>7460</v>
      </c>
      <c r="L266" s="211">
        <v>3.742220571E9</v>
      </c>
      <c r="M266" s="211" t="s">
        <v>1350</v>
      </c>
      <c r="N266" s="211" t="s">
        <v>7443</v>
      </c>
      <c r="O266" s="211" t="s">
        <v>7461</v>
      </c>
      <c r="P266" s="211" t="s">
        <v>2137</v>
      </c>
      <c r="Q266" s="211" t="s">
        <v>6</v>
      </c>
      <c r="R266" s="1">
        <f>COUNTIF('Hedef Liste Bartın'!A:A,A266)</f>
        <v>0</v>
      </c>
    </row>
    <row r="267" ht="15.75" customHeight="1">
      <c r="A267" s="211" t="s">
        <v>4027</v>
      </c>
      <c r="B267" s="211" t="s">
        <v>4028</v>
      </c>
      <c r="C267" s="212" t="s">
        <v>2897</v>
      </c>
      <c r="D267" s="211" t="s">
        <v>2034</v>
      </c>
      <c r="E267" s="213">
        <v>498.0</v>
      </c>
      <c r="F267" s="213">
        <v>159.0</v>
      </c>
      <c r="G267" s="213">
        <v>0.0</v>
      </c>
      <c r="H267" s="213">
        <v>18.0</v>
      </c>
      <c r="I267" s="213">
        <v>18.0</v>
      </c>
      <c r="J267" s="214">
        <v>0.0</v>
      </c>
      <c r="K267" s="211" t="s">
        <v>4029</v>
      </c>
      <c r="L267" s="211">
        <v>5.527460374E9</v>
      </c>
      <c r="M267" s="211" t="s">
        <v>1350</v>
      </c>
      <c r="N267" s="211" t="s">
        <v>3883</v>
      </c>
      <c r="O267" s="211" t="s">
        <v>4030</v>
      </c>
      <c r="P267" s="211" t="s">
        <v>2137</v>
      </c>
      <c r="Q267" s="211" t="s">
        <v>4</v>
      </c>
      <c r="R267" s="1">
        <f>COUNTIF('Hedef Liste Bolu'!A:A,A267)</f>
        <v>0</v>
      </c>
    </row>
    <row r="268" ht="15.75" customHeight="1">
      <c r="A268" s="211" t="s">
        <v>4017</v>
      </c>
      <c r="B268" s="211" t="s">
        <v>4018</v>
      </c>
      <c r="C268" s="212" t="s">
        <v>2897</v>
      </c>
      <c r="D268" s="211" t="s">
        <v>1443</v>
      </c>
      <c r="E268" s="213">
        <v>5.0</v>
      </c>
      <c r="F268" s="213">
        <v>5.0</v>
      </c>
      <c r="G268" s="213">
        <v>0.0</v>
      </c>
      <c r="H268" s="213">
        <v>50.0</v>
      </c>
      <c r="I268" s="213">
        <v>50.0</v>
      </c>
      <c r="J268" s="214">
        <v>0.0</v>
      </c>
      <c r="K268" s="211" t="s">
        <v>4019</v>
      </c>
      <c r="L268" s="211">
        <v>5.327051535E9</v>
      </c>
      <c r="M268" s="211" t="s">
        <v>1350</v>
      </c>
      <c r="N268" s="211" t="s">
        <v>3913</v>
      </c>
      <c r="O268" s="211" t="s">
        <v>4020</v>
      </c>
      <c r="P268" s="211" t="s">
        <v>2137</v>
      </c>
      <c r="Q268" s="211" t="s">
        <v>4</v>
      </c>
      <c r="R268" s="1">
        <f>COUNTIF('Hedef Liste Çankırı'!A:A,A268)</f>
        <v>0</v>
      </c>
    </row>
    <row r="269" ht="15.75" customHeight="1">
      <c r="A269" s="211" t="s">
        <v>7589</v>
      </c>
      <c r="B269" s="211" t="s">
        <v>7590</v>
      </c>
      <c r="C269" s="212" t="s">
        <v>2897</v>
      </c>
      <c r="D269" s="211" t="s">
        <v>1348</v>
      </c>
      <c r="E269" s="213">
        <v>12.0</v>
      </c>
      <c r="F269" s="213">
        <v>12.0</v>
      </c>
      <c r="G269" s="213">
        <v>0.0</v>
      </c>
      <c r="H269" s="213">
        <v>65.0</v>
      </c>
      <c r="I269" s="213">
        <v>65.0</v>
      </c>
      <c r="J269" s="214">
        <v>0.0</v>
      </c>
      <c r="K269" s="211" t="s">
        <v>7591</v>
      </c>
      <c r="L269" s="211">
        <v>3.743331717E9</v>
      </c>
      <c r="M269" s="211" t="s">
        <v>1350</v>
      </c>
      <c r="N269" s="211" t="s">
        <v>3984</v>
      </c>
      <c r="O269" s="211" t="s">
        <v>7592</v>
      </c>
      <c r="P269" s="211" t="s">
        <v>2137</v>
      </c>
      <c r="Q269" s="211" t="s">
        <v>6</v>
      </c>
      <c r="R269" s="1">
        <f>COUNTIF('Hedef Liste Bolu'!A:A,A269)</f>
        <v>1</v>
      </c>
    </row>
    <row r="270" ht="15.75" customHeight="1">
      <c r="A270" s="211" t="s">
        <v>18592</v>
      </c>
      <c r="B270" s="211" t="s">
        <v>18593</v>
      </c>
      <c r="C270" s="212" t="s">
        <v>2897</v>
      </c>
      <c r="D270" s="211" t="s">
        <v>1507</v>
      </c>
      <c r="E270" s="213">
        <v>11.0</v>
      </c>
      <c r="F270" s="213">
        <v>11.0</v>
      </c>
      <c r="G270" s="213">
        <v>0.0</v>
      </c>
      <c r="H270" s="213">
        <v>67.0</v>
      </c>
      <c r="I270" s="213">
        <v>67.0</v>
      </c>
      <c r="J270" s="214">
        <v>0.0</v>
      </c>
      <c r="K270" s="211" t="s">
        <v>18594</v>
      </c>
      <c r="L270" s="211">
        <v>5.514561108E9</v>
      </c>
      <c r="M270" s="211" t="s">
        <v>1350</v>
      </c>
      <c r="N270" s="211" t="s">
        <v>2322</v>
      </c>
      <c r="O270" s="211" t="s">
        <v>18595</v>
      </c>
      <c r="P270" s="211" t="s">
        <v>2137</v>
      </c>
      <c r="Q270" s="211" t="s">
        <v>15</v>
      </c>
      <c r="R270" s="1">
        <f>COUNTIF('Hedef Liste Çankırı'!A:A,A270)</f>
        <v>0</v>
      </c>
    </row>
    <row r="271" ht="15.75" customHeight="1">
      <c r="A271" s="211" t="s">
        <v>3932</v>
      </c>
      <c r="B271" s="211" t="s">
        <v>3933</v>
      </c>
      <c r="C271" s="212" t="s">
        <v>2897</v>
      </c>
      <c r="D271" s="211" t="s">
        <v>1370</v>
      </c>
      <c r="E271" s="213">
        <v>30.0</v>
      </c>
      <c r="F271" s="211"/>
      <c r="G271" s="213">
        <v>12.0</v>
      </c>
      <c r="H271" s="213">
        <v>11.0</v>
      </c>
      <c r="I271" s="213">
        <v>23.0</v>
      </c>
      <c r="J271" s="214">
        <v>0.52</v>
      </c>
      <c r="K271" s="211" t="s">
        <v>3934</v>
      </c>
      <c r="L271" s="211">
        <v>5.370475959E9</v>
      </c>
      <c r="M271" s="211" t="s">
        <v>1350</v>
      </c>
      <c r="N271" s="211" t="s">
        <v>3883</v>
      </c>
      <c r="O271" s="211" t="s">
        <v>3935</v>
      </c>
      <c r="P271" s="211" t="s">
        <v>2137</v>
      </c>
      <c r="Q271" s="211" t="s">
        <v>4</v>
      </c>
      <c r="R271" s="1">
        <f>COUNTIF('Hedef Liste Kastamonu'!A:A,A271)</f>
        <v>0</v>
      </c>
    </row>
    <row r="272" ht="15.75" customHeight="1">
      <c r="A272" s="211" t="s">
        <v>7468</v>
      </c>
      <c r="B272" s="211" t="s">
        <v>7469</v>
      </c>
      <c r="C272" s="212" t="s">
        <v>2897</v>
      </c>
      <c r="D272" s="211" t="s">
        <v>1364</v>
      </c>
      <c r="E272" s="213">
        <v>116.0</v>
      </c>
      <c r="F272" s="213">
        <v>6.0</v>
      </c>
      <c r="G272" s="213">
        <v>7.0</v>
      </c>
      <c r="H272" s="213">
        <v>3.0</v>
      </c>
      <c r="I272" s="213">
        <v>10.0</v>
      </c>
      <c r="J272" s="214">
        <v>0.7</v>
      </c>
      <c r="K272" s="211" t="s">
        <v>7470</v>
      </c>
      <c r="L272" s="211">
        <v>5.522401406E9</v>
      </c>
      <c r="M272" s="211" t="s">
        <v>1350</v>
      </c>
      <c r="N272" s="211" t="s">
        <v>7471</v>
      </c>
      <c r="O272" s="211" t="s">
        <v>7472</v>
      </c>
      <c r="P272" s="211" t="s">
        <v>2137</v>
      </c>
      <c r="Q272" s="211" t="s">
        <v>6</v>
      </c>
      <c r="R272" s="1">
        <f>COUNTIF('Hedef Liste Kastamonu'!A:A,A272)</f>
        <v>0</v>
      </c>
    </row>
    <row r="273" ht="15.75" customHeight="1">
      <c r="A273" s="211" t="s">
        <v>8791</v>
      </c>
      <c r="B273" s="211" t="s">
        <v>8792</v>
      </c>
      <c r="C273" s="212" t="s">
        <v>2897</v>
      </c>
      <c r="D273" s="211" t="s">
        <v>1641</v>
      </c>
      <c r="E273" s="213">
        <v>250.0</v>
      </c>
      <c r="F273" s="213">
        <v>20.0</v>
      </c>
      <c r="G273" s="213">
        <v>0.0</v>
      </c>
      <c r="H273" s="213">
        <v>13.0</v>
      </c>
      <c r="I273" s="213">
        <v>13.0</v>
      </c>
      <c r="J273" s="214">
        <v>0.0</v>
      </c>
      <c r="K273" s="211" t="s">
        <v>8793</v>
      </c>
      <c r="L273" s="211">
        <v>3.762120203E9</v>
      </c>
      <c r="M273" s="211" t="s">
        <v>1350</v>
      </c>
      <c r="N273" s="211" t="s">
        <v>4003</v>
      </c>
      <c r="O273" s="211" t="s">
        <v>8794</v>
      </c>
      <c r="P273" s="211" t="s">
        <v>2137</v>
      </c>
      <c r="Q273" s="211" t="s">
        <v>7</v>
      </c>
      <c r="R273" s="1">
        <f>COUNTIF('Hedef Liste Kastamonu'!A:A,A273)</f>
        <v>0</v>
      </c>
    </row>
    <row r="274" ht="15.75" customHeight="1">
      <c r="A274" s="211" t="s">
        <v>3910</v>
      </c>
      <c r="B274" s="211" t="s">
        <v>3911</v>
      </c>
      <c r="C274" s="212" t="s">
        <v>2897</v>
      </c>
      <c r="D274" s="211" t="s">
        <v>2299</v>
      </c>
      <c r="E274" s="213">
        <v>17.0</v>
      </c>
      <c r="F274" s="211"/>
      <c r="G274" s="213">
        <v>2.0</v>
      </c>
      <c r="H274" s="213">
        <v>2.0</v>
      </c>
      <c r="I274" s="213">
        <v>4.0</v>
      </c>
      <c r="J274" s="214">
        <v>0.5</v>
      </c>
      <c r="K274" s="211" t="s">
        <v>3912</v>
      </c>
      <c r="L274" s="211">
        <v>5.324668136E9</v>
      </c>
      <c r="M274" s="211" t="s">
        <v>1350</v>
      </c>
      <c r="N274" s="211" t="s">
        <v>3913</v>
      </c>
      <c r="O274" s="211" t="s">
        <v>3914</v>
      </c>
      <c r="P274" s="211" t="s">
        <v>2137</v>
      </c>
      <c r="Q274" s="211" t="s">
        <v>4</v>
      </c>
      <c r="R274" s="1">
        <f>COUNTIF('Hedef Liste Bolu'!A:A,A274)</f>
        <v>0</v>
      </c>
    </row>
    <row r="275" ht="15.75" customHeight="1">
      <c r="A275" s="211" t="s">
        <v>4255</v>
      </c>
      <c r="B275" s="211" t="s">
        <v>4256</v>
      </c>
      <c r="C275" s="212" t="s">
        <v>2897</v>
      </c>
      <c r="D275" s="211" t="s">
        <v>1385</v>
      </c>
      <c r="E275" s="213">
        <v>107.0</v>
      </c>
      <c r="F275" s="213">
        <v>17.0</v>
      </c>
      <c r="G275" s="213">
        <v>0.0</v>
      </c>
      <c r="H275" s="213">
        <v>32.0</v>
      </c>
      <c r="I275" s="213">
        <v>32.0</v>
      </c>
      <c r="J275" s="214">
        <v>0.0</v>
      </c>
      <c r="K275" s="211" t="s">
        <v>4257</v>
      </c>
      <c r="L275" s="211">
        <v>5.436143958E9</v>
      </c>
      <c r="M275" s="211" t="s">
        <v>1350</v>
      </c>
      <c r="N275" s="211" t="s">
        <v>3877</v>
      </c>
      <c r="O275" s="211" t="s">
        <v>4258</v>
      </c>
      <c r="P275" s="211" t="s">
        <v>2137</v>
      </c>
      <c r="Q275" s="211" t="s">
        <v>4</v>
      </c>
      <c r="R275" s="1">
        <f>COUNTIF('Hedef Liste Bolu'!A:A,A275)</f>
        <v>0</v>
      </c>
    </row>
    <row r="276" ht="15.75" customHeight="1">
      <c r="A276" s="211" t="s">
        <v>8756</v>
      </c>
      <c r="B276" s="211" t="s">
        <v>8757</v>
      </c>
      <c r="C276" s="212" t="s">
        <v>2897</v>
      </c>
      <c r="D276" s="211" t="s">
        <v>2299</v>
      </c>
      <c r="E276" s="213">
        <v>189.0</v>
      </c>
      <c r="F276" s="213">
        <v>11.0</v>
      </c>
      <c r="G276" s="213">
        <v>0.0</v>
      </c>
      <c r="H276" s="213">
        <v>26.0</v>
      </c>
      <c r="I276" s="213">
        <v>26.0</v>
      </c>
      <c r="J276" s="214">
        <v>0.0</v>
      </c>
      <c r="K276" s="211" t="s">
        <v>8758</v>
      </c>
      <c r="L276" s="211">
        <v>3.762132424E9</v>
      </c>
      <c r="M276" s="211" t="s">
        <v>1350</v>
      </c>
      <c r="N276" s="211" t="s">
        <v>1667</v>
      </c>
      <c r="O276" s="211" t="s">
        <v>8759</v>
      </c>
      <c r="P276" s="211" t="s">
        <v>2137</v>
      </c>
      <c r="Q276" s="211" t="s">
        <v>7</v>
      </c>
      <c r="R276" s="1">
        <f>COUNTIF('Hedef Liste Kastamonu'!A:A,A276)</f>
        <v>0</v>
      </c>
    </row>
    <row r="277" ht="15.75" customHeight="1">
      <c r="A277" s="211" t="s">
        <v>18621</v>
      </c>
      <c r="B277" s="211" t="s">
        <v>18622</v>
      </c>
      <c r="C277" s="212" t="s">
        <v>2897</v>
      </c>
      <c r="D277" s="211" t="s">
        <v>1378</v>
      </c>
      <c r="E277" s="213">
        <v>424.0</v>
      </c>
      <c r="F277" s="213">
        <v>60.0</v>
      </c>
      <c r="G277" s="213">
        <v>0.0</v>
      </c>
      <c r="H277" s="213">
        <v>26.0</v>
      </c>
      <c r="I277" s="213">
        <v>26.0</v>
      </c>
      <c r="J277" s="214">
        <v>0.0</v>
      </c>
      <c r="K277" s="211" t="s">
        <v>18623</v>
      </c>
      <c r="L277" s="211">
        <v>3.662150241E9</v>
      </c>
      <c r="M277" s="211" t="s">
        <v>1350</v>
      </c>
      <c r="N277" s="211" t="s">
        <v>3943</v>
      </c>
      <c r="O277" s="211" t="s">
        <v>18624</v>
      </c>
      <c r="P277" s="211" t="s">
        <v>2137</v>
      </c>
      <c r="Q277" s="211" t="s">
        <v>15</v>
      </c>
      <c r="R277" s="1">
        <f>COUNTIF('Hedef Liste Bolu'!A:A,A277)</f>
        <v>0</v>
      </c>
    </row>
    <row r="278" ht="15.75" customHeight="1">
      <c r="A278" s="211" t="s">
        <v>22695</v>
      </c>
      <c r="B278" s="211" t="s">
        <v>22696</v>
      </c>
      <c r="C278" s="212" t="s">
        <v>2897</v>
      </c>
      <c r="D278" s="211" t="s">
        <v>1789</v>
      </c>
      <c r="E278" s="213">
        <v>625.0</v>
      </c>
      <c r="F278" s="211"/>
      <c r="G278" s="213">
        <v>7.0</v>
      </c>
      <c r="H278" s="213">
        <v>0.0</v>
      </c>
      <c r="I278" s="213">
        <v>7.0</v>
      </c>
      <c r="J278" s="214">
        <v>1.0</v>
      </c>
      <c r="K278" s="211" t="s">
        <v>22697</v>
      </c>
      <c r="L278" s="211">
        <v>3.665024333E9</v>
      </c>
      <c r="M278" s="211" t="s">
        <v>1350</v>
      </c>
      <c r="N278" s="211" t="s">
        <v>3943</v>
      </c>
      <c r="O278" s="211" t="s">
        <v>22698</v>
      </c>
      <c r="P278" s="211" t="s">
        <v>2165</v>
      </c>
      <c r="Q278" s="211" t="s">
        <v>15</v>
      </c>
      <c r="R278" s="1">
        <f>COUNTIF('Hedef Liste Kastamonu'!A:A,A278)</f>
        <v>0</v>
      </c>
    </row>
    <row r="279" ht="15.75" customHeight="1">
      <c r="A279" s="211" t="s">
        <v>4106</v>
      </c>
      <c r="B279" s="211" t="s">
        <v>4107</v>
      </c>
      <c r="C279" s="212" t="s">
        <v>2897</v>
      </c>
      <c r="D279" s="211" t="s">
        <v>1688</v>
      </c>
      <c r="E279" s="213">
        <v>89.0</v>
      </c>
      <c r="F279" s="213">
        <v>29.0</v>
      </c>
      <c r="G279" s="213">
        <v>0.0</v>
      </c>
      <c r="H279" s="213">
        <v>13.0</v>
      </c>
      <c r="I279" s="213">
        <v>13.0</v>
      </c>
      <c r="J279" s="214">
        <v>0.0</v>
      </c>
      <c r="K279" s="211" t="s">
        <v>4108</v>
      </c>
      <c r="L279" s="211">
        <v>5.42551733E9</v>
      </c>
      <c r="M279" s="211" t="s">
        <v>1350</v>
      </c>
      <c r="N279" s="211" t="s">
        <v>3943</v>
      </c>
      <c r="O279" s="211" t="s">
        <v>4109</v>
      </c>
      <c r="P279" s="211" t="s">
        <v>2137</v>
      </c>
      <c r="Q279" s="211" t="s">
        <v>15</v>
      </c>
      <c r="R279" s="1">
        <f>COUNTIF('Hedef Liste Bolu'!A:A,A279)</f>
        <v>0</v>
      </c>
    </row>
    <row r="280" ht="15.75" customHeight="1">
      <c r="A280" s="211" t="s">
        <v>4116</v>
      </c>
      <c r="B280" s="211" t="s">
        <v>4117</v>
      </c>
      <c r="C280" s="212" t="s">
        <v>2897</v>
      </c>
      <c r="D280" s="211" t="s">
        <v>1378</v>
      </c>
      <c r="E280" s="213">
        <v>344.0</v>
      </c>
      <c r="F280" s="213">
        <v>36.0</v>
      </c>
      <c r="G280" s="213">
        <v>17.0</v>
      </c>
      <c r="H280" s="213">
        <v>9.0</v>
      </c>
      <c r="I280" s="213">
        <v>26.0</v>
      </c>
      <c r="J280" s="214">
        <v>0.65</v>
      </c>
      <c r="K280" s="211" t="s">
        <v>4118</v>
      </c>
      <c r="L280" s="211">
        <v>5.444773774E9</v>
      </c>
      <c r="M280" s="211" t="s">
        <v>1350</v>
      </c>
      <c r="N280" s="211" t="s">
        <v>3808</v>
      </c>
      <c r="O280" s="211" t="s">
        <v>4119</v>
      </c>
      <c r="P280" s="211" t="s">
        <v>2137</v>
      </c>
      <c r="Q280" s="211" t="s">
        <v>4</v>
      </c>
      <c r="R280" s="1">
        <f>COUNTIF('Hedef Liste Bartın'!A:A,A280)</f>
        <v>1</v>
      </c>
    </row>
    <row r="281" ht="15.75" customHeight="1">
      <c r="A281" s="211" t="s">
        <v>18711</v>
      </c>
      <c r="B281" s="211" t="s">
        <v>18712</v>
      </c>
      <c r="C281" s="212" t="s">
        <v>2897</v>
      </c>
      <c r="D281" s="211" t="s">
        <v>1507</v>
      </c>
      <c r="E281" s="213">
        <v>365.0</v>
      </c>
      <c r="F281" s="213">
        <v>48.0</v>
      </c>
      <c r="G281" s="213">
        <v>0.0</v>
      </c>
      <c r="H281" s="213">
        <v>86.0</v>
      </c>
      <c r="I281" s="213">
        <v>86.0</v>
      </c>
      <c r="J281" s="214">
        <v>0.0</v>
      </c>
      <c r="K281" s="211" t="s">
        <v>18713</v>
      </c>
      <c r="L281" s="211">
        <v>3.665021546E9</v>
      </c>
      <c r="M281" s="211" t="s">
        <v>1350</v>
      </c>
      <c r="N281" s="211" t="s">
        <v>3943</v>
      </c>
      <c r="O281" s="211" t="s">
        <v>18714</v>
      </c>
      <c r="P281" s="211" t="s">
        <v>2137</v>
      </c>
      <c r="Q281" s="211" t="s">
        <v>15</v>
      </c>
      <c r="R281" s="1">
        <f>COUNTIF('Hedef Liste Bartın'!A:A,A281)</f>
        <v>0</v>
      </c>
    </row>
    <row r="282" ht="15.75" customHeight="1">
      <c r="A282" s="211" t="s">
        <v>3890</v>
      </c>
      <c r="B282" s="211" t="s">
        <v>3891</v>
      </c>
      <c r="C282" s="212" t="s">
        <v>2897</v>
      </c>
      <c r="D282" s="211" t="s">
        <v>1364</v>
      </c>
      <c r="E282" s="213">
        <v>68.0</v>
      </c>
      <c r="F282" s="213">
        <v>4.0</v>
      </c>
      <c r="G282" s="213">
        <v>8.0</v>
      </c>
      <c r="H282" s="213">
        <v>1.0</v>
      </c>
      <c r="I282" s="213">
        <v>9.0</v>
      </c>
      <c r="J282" s="214">
        <v>0.89</v>
      </c>
      <c r="K282" s="211" t="s">
        <v>3892</v>
      </c>
      <c r="L282" s="211">
        <v>3.782274879E9</v>
      </c>
      <c r="M282" s="211" t="s">
        <v>1350</v>
      </c>
      <c r="N282" s="211" t="s">
        <v>3877</v>
      </c>
      <c r="O282" s="211" t="s">
        <v>3893</v>
      </c>
      <c r="P282" s="211" t="s">
        <v>2137</v>
      </c>
      <c r="Q282" s="211" t="s">
        <v>4</v>
      </c>
      <c r="R282" s="1">
        <f>COUNTIF('Hedef Liste Bartın'!A:A,A282)</f>
        <v>1</v>
      </c>
    </row>
    <row r="283" ht="15.75" customHeight="1">
      <c r="A283" s="211" t="s">
        <v>7400</v>
      </c>
      <c r="B283" s="211" t="s">
        <v>7401</v>
      </c>
      <c r="C283" s="212" t="s">
        <v>2897</v>
      </c>
      <c r="D283" s="211" t="s">
        <v>1364</v>
      </c>
      <c r="E283" s="213">
        <v>38.0</v>
      </c>
      <c r="F283" s="213">
        <v>18.0</v>
      </c>
      <c r="G283" s="213">
        <v>0.0</v>
      </c>
      <c r="H283" s="213">
        <v>19.0</v>
      </c>
      <c r="I283" s="213">
        <v>19.0</v>
      </c>
      <c r="J283" s="214">
        <v>0.0</v>
      </c>
      <c r="K283" s="211" t="s">
        <v>7402</v>
      </c>
      <c r="L283" s="211">
        <v>5.432523017E9</v>
      </c>
      <c r="M283" s="211" t="s">
        <v>1350</v>
      </c>
      <c r="N283" s="211" t="s">
        <v>3764</v>
      </c>
      <c r="O283" s="211" t="s">
        <v>7403</v>
      </c>
      <c r="P283" s="211" t="s">
        <v>2137</v>
      </c>
      <c r="Q283" s="211" t="s">
        <v>6</v>
      </c>
      <c r="R283" s="1">
        <f>COUNTIF('Hedef Liste Bolu'!A:A,A283)</f>
        <v>1</v>
      </c>
    </row>
    <row r="284" ht="15.75" customHeight="1">
      <c r="A284" s="211" t="s">
        <v>7593</v>
      </c>
      <c r="B284" s="211" t="s">
        <v>7594</v>
      </c>
      <c r="C284" s="212" t="s">
        <v>2897</v>
      </c>
      <c r="D284" s="211" t="s">
        <v>1385</v>
      </c>
      <c r="E284" s="213">
        <v>312.0</v>
      </c>
      <c r="F284" s="213">
        <v>129.0</v>
      </c>
      <c r="G284" s="213">
        <v>0.0</v>
      </c>
      <c r="H284" s="213">
        <v>33.0</v>
      </c>
      <c r="I284" s="213">
        <v>33.0</v>
      </c>
      <c r="J284" s="214">
        <v>0.0</v>
      </c>
      <c r="K284" s="211" t="s">
        <v>7595</v>
      </c>
      <c r="L284" s="211">
        <v>3.742132222E9</v>
      </c>
      <c r="M284" s="211" t="s">
        <v>1350</v>
      </c>
      <c r="N284" s="211" t="s">
        <v>3764</v>
      </c>
      <c r="O284" s="211" t="s">
        <v>7596</v>
      </c>
      <c r="P284" s="211" t="s">
        <v>2137</v>
      </c>
      <c r="Q284" s="211" t="s">
        <v>6</v>
      </c>
      <c r="R284" s="1">
        <f>COUNTIF('Hedef Liste Bartın'!A:A,A284)</f>
        <v>0</v>
      </c>
    </row>
    <row r="285" ht="15.75" customHeight="1">
      <c r="A285" s="211" t="s">
        <v>4091</v>
      </c>
      <c r="B285" s="211" t="s">
        <v>4092</v>
      </c>
      <c r="C285" s="212" t="s">
        <v>2897</v>
      </c>
      <c r="D285" s="211" t="s">
        <v>1385</v>
      </c>
      <c r="E285" s="213">
        <v>285.0</v>
      </c>
      <c r="F285" s="213">
        <v>39.0</v>
      </c>
      <c r="G285" s="213">
        <v>0.0</v>
      </c>
      <c r="H285" s="213">
        <v>83.0</v>
      </c>
      <c r="I285" s="213">
        <v>83.0</v>
      </c>
      <c r="J285" s="214">
        <v>0.0</v>
      </c>
      <c r="K285" s="211" t="s">
        <v>4093</v>
      </c>
      <c r="L285" s="211">
        <v>3.662222594E9</v>
      </c>
      <c r="M285" s="211" t="s">
        <v>1350</v>
      </c>
      <c r="N285" s="211" t="s">
        <v>4094</v>
      </c>
      <c r="O285" s="211" t="s">
        <v>4095</v>
      </c>
      <c r="P285" s="211" t="s">
        <v>2137</v>
      </c>
      <c r="Q285" s="211" t="s">
        <v>15</v>
      </c>
      <c r="R285" s="1">
        <f>COUNTIF('Hedef Liste Çankırı'!A:A,A285)</f>
        <v>0</v>
      </c>
    </row>
    <row r="286" ht="15.75" customHeight="1">
      <c r="A286" s="211" t="s">
        <v>3901</v>
      </c>
      <c r="B286" s="211" t="s">
        <v>3902</v>
      </c>
      <c r="C286" s="212" t="s">
        <v>2897</v>
      </c>
      <c r="D286" s="211" t="s">
        <v>1356</v>
      </c>
      <c r="E286" s="213">
        <v>2852.0</v>
      </c>
      <c r="F286" s="211"/>
      <c r="G286" s="213">
        <v>5.0</v>
      </c>
      <c r="H286" s="213">
        <v>10.0</v>
      </c>
      <c r="I286" s="213">
        <v>15.0</v>
      </c>
      <c r="J286" s="214">
        <v>0.33</v>
      </c>
      <c r="K286" s="211" t="s">
        <v>3903</v>
      </c>
      <c r="L286" s="211">
        <v>5.525850074E9</v>
      </c>
      <c r="M286" s="211" t="s">
        <v>1350</v>
      </c>
      <c r="N286" s="211" t="s">
        <v>3877</v>
      </c>
      <c r="O286" s="211" t="s">
        <v>3904</v>
      </c>
      <c r="P286" s="211" t="s">
        <v>2137</v>
      </c>
      <c r="Q286" s="211" t="s">
        <v>4</v>
      </c>
      <c r="R286" s="1">
        <f>COUNTIF('Hedef Liste Kastamonu'!A:A,A286)</f>
        <v>0</v>
      </c>
    </row>
    <row r="287" ht="15.75" customHeight="1">
      <c r="A287" s="211" t="s">
        <v>4100</v>
      </c>
      <c r="B287" s="211" t="s">
        <v>4101</v>
      </c>
      <c r="C287" s="212" t="s">
        <v>2897</v>
      </c>
      <c r="D287" s="211" t="s">
        <v>1385</v>
      </c>
      <c r="E287" s="213">
        <v>50.0</v>
      </c>
      <c r="F287" s="213">
        <v>9.0</v>
      </c>
      <c r="G287" s="213">
        <v>0.0</v>
      </c>
      <c r="H287" s="213">
        <v>20.0</v>
      </c>
      <c r="I287" s="213">
        <v>20.0</v>
      </c>
      <c r="J287" s="214">
        <v>0.0</v>
      </c>
      <c r="K287" s="211" t="s">
        <v>4102</v>
      </c>
      <c r="L287" s="211">
        <v>3.78315253E9</v>
      </c>
      <c r="M287" s="211" t="s">
        <v>4103</v>
      </c>
      <c r="N287" s="211" t="s">
        <v>4104</v>
      </c>
      <c r="O287" s="211" t="s">
        <v>4105</v>
      </c>
      <c r="P287" s="211" t="s">
        <v>2137</v>
      </c>
      <c r="Q287" s="211" t="s">
        <v>4</v>
      </c>
      <c r="R287" s="1">
        <f>COUNTIF('Hedef Liste Bolu'!A:A,A287)</f>
        <v>0</v>
      </c>
    </row>
    <row r="288" ht="15.75" customHeight="1">
      <c r="A288" s="211" t="s">
        <v>22699</v>
      </c>
      <c r="B288" s="211" t="s">
        <v>22700</v>
      </c>
      <c r="C288" s="212" t="s">
        <v>2897</v>
      </c>
      <c r="D288" s="211" t="s">
        <v>1364</v>
      </c>
      <c r="E288" s="211"/>
      <c r="F288" s="211"/>
      <c r="G288" s="213">
        <v>54.0</v>
      </c>
      <c r="H288" s="213">
        <v>2.0</v>
      </c>
      <c r="I288" s="213">
        <v>56.0</v>
      </c>
      <c r="J288" s="214">
        <v>0.96</v>
      </c>
      <c r="K288" s="211" t="s">
        <v>2216</v>
      </c>
      <c r="L288" s="211">
        <v>3.762136256E9</v>
      </c>
      <c r="M288" s="211" t="s">
        <v>1350</v>
      </c>
      <c r="N288" s="211" t="s">
        <v>1667</v>
      </c>
      <c r="O288" s="211" t="s">
        <v>22701</v>
      </c>
      <c r="P288" s="211" t="s">
        <v>2165</v>
      </c>
      <c r="Q288" s="211" t="s">
        <v>7</v>
      </c>
      <c r="R288" s="1">
        <f>COUNTIF('Hedef Liste Bolu'!A:A,A288)</f>
        <v>0</v>
      </c>
    </row>
    <row r="289" ht="15.75" customHeight="1">
      <c r="A289" s="211" t="s">
        <v>7466</v>
      </c>
      <c r="B289" s="211" t="s">
        <v>7467</v>
      </c>
      <c r="C289" s="212" t="s">
        <v>2897</v>
      </c>
      <c r="D289" s="211" t="s">
        <v>1364</v>
      </c>
      <c r="E289" s="213">
        <v>321.0</v>
      </c>
      <c r="F289" s="213">
        <v>44.0</v>
      </c>
      <c r="G289" s="213">
        <v>5.0</v>
      </c>
      <c r="H289" s="213">
        <v>27.0</v>
      </c>
      <c r="I289" s="213">
        <v>32.0</v>
      </c>
      <c r="J289" s="214">
        <v>0.16</v>
      </c>
      <c r="K289" s="211" t="s">
        <v>7393</v>
      </c>
      <c r="L289" s="211">
        <v>5.013626614E9</v>
      </c>
      <c r="M289" s="211" t="s">
        <v>1350</v>
      </c>
      <c r="N289" s="211" t="s">
        <v>1408</v>
      </c>
      <c r="O289" s="211" t="s">
        <v>7394</v>
      </c>
      <c r="P289" s="211" t="s">
        <v>2137</v>
      </c>
      <c r="Q289" s="211" t="s">
        <v>6</v>
      </c>
      <c r="R289" s="1">
        <f>COUNTIF('Hedef Liste Bolu'!A:A,A289)</f>
        <v>1</v>
      </c>
    </row>
    <row r="290" ht="15.75" customHeight="1">
      <c r="A290" s="211" t="s">
        <v>4087</v>
      </c>
      <c r="B290" s="211" t="s">
        <v>4088</v>
      </c>
      <c r="C290" s="212" t="s">
        <v>2897</v>
      </c>
      <c r="D290" s="211" t="s">
        <v>1507</v>
      </c>
      <c r="E290" s="213">
        <v>143.0</v>
      </c>
      <c r="F290" s="213">
        <v>47.0</v>
      </c>
      <c r="G290" s="213">
        <v>0.0</v>
      </c>
      <c r="H290" s="213">
        <v>43.0</v>
      </c>
      <c r="I290" s="213">
        <v>43.0</v>
      </c>
      <c r="J290" s="214">
        <v>0.0</v>
      </c>
      <c r="K290" s="211" t="s">
        <v>4089</v>
      </c>
      <c r="L290" s="211">
        <v>5.306104799E9</v>
      </c>
      <c r="M290" s="211" t="s">
        <v>1350</v>
      </c>
      <c r="N290" s="211" t="s">
        <v>4003</v>
      </c>
      <c r="O290" s="211" t="s">
        <v>4090</v>
      </c>
      <c r="P290" s="211" t="s">
        <v>2137</v>
      </c>
      <c r="Q290" s="211" t="s">
        <v>7</v>
      </c>
      <c r="R290" s="1">
        <f>COUNTIF('Hedef Liste Bolu'!A:A,A290)</f>
        <v>0</v>
      </c>
    </row>
    <row r="291" ht="15.75" customHeight="1">
      <c r="A291" s="211" t="s">
        <v>8708</v>
      </c>
      <c r="B291" s="211" t="s">
        <v>8709</v>
      </c>
      <c r="C291" s="212" t="s">
        <v>2897</v>
      </c>
      <c r="D291" s="211" t="s">
        <v>1348</v>
      </c>
      <c r="E291" s="213">
        <v>160.0</v>
      </c>
      <c r="F291" s="213">
        <v>96.0</v>
      </c>
      <c r="G291" s="213">
        <v>0.0</v>
      </c>
      <c r="H291" s="213">
        <v>28.0</v>
      </c>
      <c r="I291" s="213">
        <v>28.0</v>
      </c>
      <c r="J291" s="214">
        <v>0.0</v>
      </c>
      <c r="K291" s="211" t="s">
        <v>8710</v>
      </c>
      <c r="L291" s="211">
        <v>3.762122706E9</v>
      </c>
      <c r="M291" s="211" t="s">
        <v>1350</v>
      </c>
      <c r="N291" s="211" t="s">
        <v>4003</v>
      </c>
      <c r="O291" s="211" t="s">
        <v>8711</v>
      </c>
      <c r="P291" s="211" t="s">
        <v>2137</v>
      </c>
      <c r="Q291" s="211" t="s">
        <v>7</v>
      </c>
      <c r="R291" s="1">
        <f>COUNTIF('Hedef Liste Bolu'!A:A,A291)</f>
        <v>0</v>
      </c>
    </row>
    <row r="292" ht="15.75" customHeight="1">
      <c r="A292" s="211" t="s">
        <v>4083</v>
      </c>
      <c r="B292" s="211" t="s">
        <v>4084</v>
      </c>
      <c r="C292" s="212" t="s">
        <v>2897</v>
      </c>
      <c r="D292" s="211" t="s">
        <v>1507</v>
      </c>
      <c r="F292" s="211"/>
      <c r="G292" s="213">
        <v>3.0</v>
      </c>
      <c r="H292" s="213">
        <v>22.0</v>
      </c>
      <c r="I292" s="213">
        <v>25.0</v>
      </c>
      <c r="J292" s="214">
        <v>0.12</v>
      </c>
      <c r="K292" s="211" t="s">
        <v>4085</v>
      </c>
      <c r="L292" s="211">
        <v>5.348594237E9</v>
      </c>
      <c r="M292" s="211" t="s">
        <v>1350</v>
      </c>
      <c r="N292" s="211" t="s">
        <v>3883</v>
      </c>
      <c r="O292" s="211" t="s">
        <v>4086</v>
      </c>
      <c r="P292" s="211" t="s">
        <v>2137</v>
      </c>
      <c r="Q292" s="211" t="s">
        <v>4</v>
      </c>
      <c r="R292" s="1">
        <f>COUNTIF('Hedef Liste Bartın'!A:A,A292)</f>
        <v>1</v>
      </c>
    </row>
    <row r="293" ht="15.75" customHeight="1">
      <c r="A293" s="211" t="s">
        <v>18523</v>
      </c>
      <c r="B293" s="211" t="s">
        <v>18524</v>
      </c>
      <c r="C293" s="212" t="s">
        <v>2897</v>
      </c>
      <c r="D293" s="211" t="s">
        <v>1370</v>
      </c>
      <c r="E293" s="213">
        <v>217.0</v>
      </c>
      <c r="F293" s="213">
        <v>44.0</v>
      </c>
      <c r="G293" s="213">
        <v>0.0</v>
      </c>
      <c r="H293" s="213">
        <v>23.0</v>
      </c>
      <c r="I293" s="213">
        <v>23.0</v>
      </c>
      <c r="J293" s="214">
        <v>0.0</v>
      </c>
      <c r="K293" s="211" t="s">
        <v>18525</v>
      </c>
      <c r="L293" s="211">
        <v>5.332462121E9</v>
      </c>
      <c r="M293" s="211" t="s">
        <v>1350</v>
      </c>
      <c r="N293" s="211" t="s">
        <v>3943</v>
      </c>
      <c r="O293" s="211" t="s">
        <v>18526</v>
      </c>
      <c r="P293" s="211" t="s">
        <v>2137</v>
      </c>
      <c r="Q293" s="211" t="s">
        <v>15</v>
      </c>
      <c r="R293" s="1">
        <f>COUNTIF('Hedef Liste Bartın'!A:A,A293)</f>
        <v>0</v>
      </c>
    </row>
    <row r="294" ht="15.75" customHeight="1">
      <c r="A294" s="211" t="s">
        <v>7718</v>
      </c>
      <c r="B294" s="211" t="s">
        <v>7719</v>
      </c>
      <c r="C294" s="212" t="s">
        <v>2897</v>
      </c>
      <c r="D294" s="211" t="s">
        <v>1356</v>
      </c>
      <c r="E294" s="213">
        <v>30.0</v>
      </c>
      <c r="F294" s="213">
        <v>19.0</v>
      </c>
      <c r="G294" s="213">
        <v>0.0</v>
      </c>
      <c r="H294" s="213">
        <v>29.0</v>
      </c>
      <c r="I294" s="213">
        <v>29.0</v>
      </c>
      <c r="J294" s="214">
        <v>0.0</v>
      </c>
      <c r="K294" s="211" t="s">
        <v>7704</v>
      </c>
      <c r="L294" s="211">
        <v>5.491840014E9</v>
      </c>
      <c r="M294" s="211" t="s">
        <v>1350</v>
      </c>
      <c r="N294" s="211" t="s">
        <v>3764</v>
      </c>
      <c r="O294" s="211" t="s">
        <v>7705</v>
      </c>
      <c r="P294" s="211" t="s">
        <v>2137</v>
      </c>
      <c r="Q294" s="211" t="s">
        <v>6</v>
      </c>
      <c r="R294" s="1">
        <f>COUNTIF('Hedef Liste Bartın'!A:A,A294)</f>
        <v>0</v>
      </c>
    </row>
    <row r="295" ht="15.75" customHeight="1">
      <c r="A295" s="211" t="s">
        <v>18507</v>
      </c>
      <c r="B295" s="211" t="s">
        <v>18508</v>
      </c>
      <c r="C295" s="212" t="s">
        <v>2897</v>
      </c>
      <c r="D295" s="211" t="s">
        <v>1370</v>
      </c>
      <c r="E295" s="213">
        <v>204.0</v>
      </c>
      <c r="F295" s="213">
        <v>62.0</v>
      </c>
      <c r="G295" s="213">
        <v>0.0</v>
      </c>
      <c r="H295" s="213">
        <v>57.0</v>
      </c>
      <c r="I295" s="213">
        <v>57.0</v>
      </c>
      <c r="J295" s="214">
        <v>0.0</v>
      </c>
      <c r="K295" s="211" t="s">
        <v>18509</v>
      </c>
      <c r="L295" s="211">
        <v>5.383427775E9</v>
      </c>
      <c r="M295" s="211" t="s">
        <v>1350</v>
      </c>
      <c r="N295" s="211" t="s">
        <v>3943</v>
      </c>
      <c r="O295" s="211" t="s">
        <v>18510</v>
      </c>
      <c r="P295" s="211" t="s">
        <v>2137</v>
      </c>
      <c r="Q295" s="211" t="s">
        <v>15</v>
      </c>
      <c r="R295" s="1">
        <f>COUNTIF('Hedef Liste Bartın'!A:A,A295)</f>
        <v>0</v>
      </c>
    </row>
    <row r="296" ht="15.75" customHeight="1">
      <c r="A296" s="211" t="s">
        <v>7714</v>
      </c>
      <c r="B296" s="211" t="s">
        <v>7715</v>
      </c>
      <c r="C296" s="212" t="s">
        <v>2897</v>
      </c>
      <c r="D296" s="211" t="s">
        <v>1364</v>
      </c>
      <c r="E296" s="213">
        <v>141.0</v>
      </c>
      <c r="F296" s="213">
        <v>31.0</v>
      </c>
      <c r="G296" s="213">
        <v>0.0</v>
      </c>
      <c r="H296" s="213">
        <v>10.0</v>
      </c>
      <c r="I296" s="213">
        <v>10.0</v>
      </c>
      <c r="J296" s="214">
        <v>0.0</v>
      </c>
      <c r="K296" s="211" t="s">
        <v>7716</v>
      </c>
      <c r="L296" s="211">
        <v>5.451603414E9</v>
      </c>
      <c r="M296" s="211" t="s">
        <v>1350</v>
      </c>
      <c r="N296" s="211" t="s">
        <v>7443</v>
      </c>
      <c r="O296" s="211" t="s">
        <v>7717</v>
      </c>
      <c r="P296" s="211" t="s">
        <v>2137</v>
      </c>
      <c r="Q296" s="211" t="s">
        <v>6</v>
      </c>
      <c r="R296" s="1">
        <f>COUNTIF('Hedef Liste Bolu'!A:A,A296)</f>
        <v>1</v>
      </c>
    </row>
    <row r="297" ht="15.75" customHeight="1">
      <c r="A297" s="211" t="s">
        <v>18601</v>
      </c>
      <c r="B297" s="211" t="s">
        <v>18602</v>
      </c>
      <c r="C297" s="212" t="s">
        <v>2897</v>
      </c>
      <c r="D297" s="211" t="s">
        <v>1370</v>
      </c>
      <c r="E297" s="213">
        <v>2200.0</v>
      </c>
      <c r="F297" s="213">
        <v>321.0</v>
      </c>
      <c r="G297" s="213">
        <v>0.0</v>
      </c>
      <c r="H297" s="213">
        <v>20.0</v>
      </c>
      <c r="I297" s="213">
        <v>20.0</v>
      </c>
      <c r="J297" s="214">
        <v>0.0</v>
      </c>
      <c r="K297" s="211" t="s">
        <v>18603</v>
      </c>
      <c r="L297" s="211">
        <v>3.662143731E9</v>
      </c>
      <c r="M297" s="211" t="s">
        <v>1350</v>
      </c>
      <c r="N297" s="211" t="s">
        <v>3943</v>
      </c>
      <c r="O297" s="211" t="s">
        <v>18604</v>
      </c>
      <c r="P297" s="211" t="s">
        <v>2137</v>
      </c>
      <c r="Q297" s="211" t="s">
        <v>15</v>
      </c>
      <c r="R297" s="1">
        <f>COUNTIF('Hedef Liste Kastamonu'!A:A,A297)</f>
        <v>1</v>
      </c>
    </row>
    <row r="298" ht="15.75" customHeight="1">
      <c r="A298" s="211" t="s">
        <v>7720</v>
      </c>
      <c r="B298" s="211" t="s">
        <v>7721</v>
      </c>
      <c r="C298" s="212" t="s">
        <v>2897</v>
      </c>
      <c r="D298" s="211" t="s">
        <v>1378</v>
      </c>
      <c r="E298" s="213">
        <v>8.0</v>
      </c>
      <c r="F298" s="211"/>
      <c r="G298" s="213">
        <v>0.0</v>
      </c>
      <c r="H298" s="213">
        <v>25.0</v>
      </c>
      <c r="I298" s="213">
        <v>25.0</v>
      </c>
      <c r="J298" s="214">
        <v>0.0</v>
      </c>
      <c r="K298" s="211" t="s">
        <v>7722</v>
      </c>
      <c r="L298" s="211">
        <v>5.519759378E9</v>
      </c>
      <c r="M298" s="211" t="s">
        <v>1350</v>
      </c>
      <c r="N298" s="211" t="s">
        <v>7579</v>
      </c>
      <c r="O298" s="211" t="s">
        <v>7723</v>
      </c>
      <c r="P298" s="211" t="s">
        <v>2137</v>
      </c>
      <c r="Q298" s="211" t="s">
        <v>6</v>
      </c>
      <c r="R298" s="1">
        <f>COUNTIF('Hedef Liste Bolu'!A:A,A298)</f>
        <v>1</v>
      </c>
    </row>
    <row r="299" ht="15.75" customHeight="1">
      <c r="A299" s="211" t="s">
        <v>18437</v>
      </c>
      <c r="B299" s="211" t="s">
        <v>18438</v>
      </c>
      <c r="C299" s="212" t="s">
        <v>2897</v>
      </c>
      <c r="D299" s="211" t="s">
        <v>1370</v>
      </c>
      <c r="E299" s="211"/>
      <c r="F299" s="211"/>
      <c r="G299" s="213">
        <v>0.0</v>
      </c>
      <c r="H299" s="213">
        <v>82.0</v>
      </c>
      <c r="I299" s="213">
        <v>82.0</v>
      </c>
      <c r="J299" s="214">
        <v>0.0</v>
      </c>
      <c r="K299" s="211" t="s">
        <v>18439</v>
      </c>
      <c r="L299" s="211">
        <v>5.442279395E9</v>
      </c>
      <c r="M299" s="211" t="s">
        <v>1350</v>
      </c>
      <c r="N299" s="211" t="s">
        <v>3943</v>
      </c>
      <c r="O299" s="211" t="s">
        <v>18440</v>
      </c>
      <c r="P299" s="211" t="s">
        <v>2137</v>
      </c>
      <c r="Q299" s="211" t="s">
        <v>15</v>
      </c>
      <c r="R299" s="1">
        <f>COUNTIF('Hedef Liste Kastamonu'!A:A,A299)</f>
        <v>1</v>
      </c>
    </row>
    <row r="300" ht="15.75" customHeight="1">
      <c r="A300" s="211" t="s">
        <v>7724</v>
      </c>
      <c r="B300" s="211" t="s">
        <v>7725</v>
      </c>
      <c r="C300" s="212" t="s">
        <v>2897</v>
      </c>
      <c r="D300" s="211" t="s">
        <v>1385</v>
      </c>
      <c r="E300" s="213">
        <v>72.0</v>
      </c>
      <c r="F300" s="213">
        <v>44.0</v>
      </c>
      <c r="G300" s="213">
        <v>0.0</v>
      </c>
      <c r="H300" s="213">
        <v>33.0</v>
      </c>
      <c r="I300" s="213">
        <v>33.0</v>
      </c>
      <c r="J300" s="214">
        <v>0.0</v>
      </c>
      <c r="K300" s="211" t="s">
        <v>7726</v>
      </c>
      <c r="L300" s="211">
        <v>3.742128989E9</v>
      </c>
      <c r="M300" s="211" t="s">
        <v>1350</v>
      </c>
      <c r="N300" s="211" t="s">
        <v>3984</v>
      </c>
      <c r="O300" s="211" t="s">
        <v>4043</v>
      </c>
      <c r="P300" s="211" t="s">
        <v>2137</v>
      </c>
      <c r="Q300" s="211" t="s">
        <v>6</v>
      </c>
      <c r="R300" s="1">
        <f>COUNTIF('Hedef Liste Bolu'!A:A,A300)</f>
        <v>1</v>
      </c>
    </row>
    <row r="301" ht="15.75" customHeight="1">
      <c r="A301" s="211" t="s">
        <v>22702</v>
      </c>
      <c r="B301" s="211" t="s">
        <v>22703</v>
      </c>
      <c r="C301" s="212" t="s">
        <v>2897</v>
      </c>
      <c r="D301" s="211" t="s">
        <v>1577</v>
      </c>
      <c r="E301" s="213">
        <v>10174.0</v>
      </c>
      <c r="F301" s="213">
        <v>306.0</v>
      </c>
      <c r="G301" s="213">
        <v>72.0</v>
      </c>
      <c r="H301" s="213">
        <v>9.0</v>
      </c>
      <c r="I301" s="213">
        <v>81.0</v>
      </c>
      <c r="J301" s="214">
        <v>0.89</v>
      </c>
      <c r="K301" s="211" t="s">
        <v>2291</v>
      </c>
      <c r="L301" s="211">
        <v>3.7621325E9</v>
      </c>
      <c r="M301" s="211" t="s">
        <v>1350</v>
      </c>
      <c r="N301" s="211" t="s">
        <v>4003</v>
      </c>
      <c r="O301" s="211" t="s">
        <v>22704</v>
      </c>
      <c r="P301" s="211" t="s">
        <v>2165</v>
      </c>
      <c r="Q301" s="211" t="s">
        <v>7</v>
      </c>
      <c r="R301" s="1">
        <f>COUNTIF('Hedef Liste Kastamonu'!A:A,A301)</f>
        <v>0</v>
      </c>
    </row>
    <row r="302" ht="15.75" customHeight="1">
      <c r="A302" s="211" t="s">
        <v>18450</v>
      </c>
      <c r="B302" s="211" t="s">
        <v>18451</v>
      </c>
      <c r="C302" s="212" t="s">
        <v>2897</v>
      </c>
      <c r="D302" s="211" t="s">
        <v>1370</v>
      </c>
      <c r="E302" s="213">
        <v>15.0</v>
      </c>
      <c r="F302" s="213">
        <v>4.0</v>
      </c>
      <c r="G302" s="213">
        <v>0.0</v>
      </c>
      <c r="H302" s="213">
        <v>19.0</v>
      </c>
      <c r="I302" s="213">
        <v>19.0</v>
      </c>
      <c r="J302" s="214">
        <v>0.0</v>
      </c>
      <c r="K302" s="211" t="s">
        <v>18452</v>
      </c>
      <c r="L302" s="211">
        <v>3.665025E9</v>
      </c>
      <c r="M302" s="211" t="s">
        <v>1350</v>
      </c>
      <c r="N302" s="211" t="s">
        <v>18453</v>
      </c>
      <c r="O302" s="211" t="s">
        <v>18454</v>
      </c>
      <c r="P302" s="211" t="s">
        <v>2137</v>
      </c>
      <c r="Q302" s="211" t="s">
        <v>15</v>
      </c>
      <c r="R302" s="1">
        <f>COUNTIF('Hedef Liste Bartın'!A:A,A302)</f>
        <v>0</v>
      </c>
    </row>
    <row r="303" ht="15.75" customHeight="1">
      <c r="A303" s="211" t="s">
        <v>18519</v>
      </c>
      <c r="B303" s="211" t="s">
        <v>18520</v>
      </c>
      <c r="C303" s="212" t="s">
        <v>2897</v>
      </c>
      <c r="D303" s="211" t="s">
        <v>1641</v>
      </c>
      <c r="E303" s="213">
        <v>6.0</v>
      </c>
      <c r="F303" s="213">
        <v>1.0</v>
      </c>
      <c r="G303" s="213">
        <v>0.0</v>
      </c>
      <c r="H303" s="213">
        <v>18.0</v>
      </c>
      <c r="I303" s="213">
        <v>18.0</v>
      </c>
      <c r="J303" s="214">
        <v>0.0</v>
      </c>
      <c r="K303" s="211" t="s">
        <v>18521</v>
      </c>
      <c r="L303" s="211">
        <v>5.41307003E9</v>
      </c>
      <c r="M303" s="211" t="s">
        <v>1350</v>
      </c>
      <c r="N303" s="211" t="s">
        <v>2322</v>
      </c>
      <c r="O303" s="211" t="s">
        <v>18522</v>
      </c>
      <c r="P303" s="211" t="s">
        <v>2137</v>
      </c>
      <c r="Q303" s="211" t="s">
        <v>15</v>
      </c>
      <c r="R303" s="1">
        <f>COUNTIF('Hedef Liste Bartın'!A:A,A303)</f>
        <v>0</v>
      </c>
    </row>
    <row r="304" ht="15.75" customHeight="1">
      <c r="A304" s="211" t="s">
        <v>7727</v>
      </c>
      <c r="B304" s="211" t="s">
        <v>7728</v>
      </c>
      <c r="C304" s="212" t="s">
        <v>2897</v>
      </c>
      <c r="D304" s="211" t="s">
        <v>1356</v>
      </c>
      <c r="E304" s="213">
        <v>33.0</v>
      </c>
      <c r="F304" s="213">
        <v>29.0</v>
      </c>
      <c r="G304" s="213">
        <v>0.0</v>
      </c>
      <c r="H304" s="213">
        <v>53.0</v>
      </c>
      <c r="I304" s="213">
        <v>53.0</v>
      </c>
      <c r="J304" s="214">
        <v>0.0</v>
      </c>
      <c r="K304" s="211" t="s">
        <v>7729</v>
      </c>
      <c r="L304" s="211">
        <v>3.743101414E9</v>
      </c>
      <c r="M304" s="211" t="s">
        <v>1350</v>
      </c>
      <c r="N304" s="211" t="s">
        <v>7542</v>
      </c>
      <c r="O304" s="211" t="s">
        <v>7730</v>
      </c>
      <c r="P304" s="211" t="s">
        <v>2137</v>
      </c>
      <c r="Q304" s="211" t="s">
        <v>6</v>
      </c>
      <c r="R304" s="1">
        <f>COUNTIF('Hedef Liste Kastamonu'!A:A,A304)</f>
        <v>0</v>
      </c>
    </row>
    <row r="305" ht="15.75" customHeight="1">
      <c r="A305" s="211" t="s">
        <v>18641</v>
      </c>
      <c r="B305" s="211" t="s">
        <v>18642</v>
      </c>
      <c r="C305" s="212" t="s">
        <v>2897</v>
      </c>
      <c r="D305" s="211" t="s">
        <v>1356</v>
      </c>
      <c r="E305" s="213">
        <v>428.0</v>
      </c>
      <c r="F305" s="213">
        <v>19.0</v>
      </c>
      <c r="G305" s="213">
        <v>0.0</v>
      </c>
      <c r="H305" s="213">
        <v>25.0</v>
      </c>
      <c r="I305" s="213">
        <v>25.0</v>
      </c>
      <c r="J305" s="214">
        <v>0.0</v>
      </c>
      <c r="K305" s="211" t="s">
        <v>18521</v>
      </c>
      <c r="L305" s="211">
        <v>3.662130303E9</v>
      </c>
      <c r="M305" s="211" t="s">
        <v>1350</v>
      </c>
      <c r="N305" s="211" t="s">
        <v>4094</v>
      </c>
      <c r="O305" s="211" t="s">
        <v>18522</v>
      </c>
      <c r="P305" s="211" t="s">
        <v>2137</v>
      </c>
      <c r="Q305" s="211" t="s">
        <v>15</v>
      </c>
      <c r="R305" s="1">
        <f>COUNTIF('Hedef Liste Bartın'!A:A,A305)</f>
        <v>0</v>
      </c>
    </row>
    <row r="306" ht="15.75" customHeight="1">
      <c r="A306" s="211" t="s">
        <v>8780</v>
      </c>
      <c r="B306" s="211" t="s">
        <v>8777</v>
      </c>
      <c r="C306" s="212" t="s">
        <v>2897</v>
      </c>
      <c r="D306" s="211" t="s">
        <v>1364</v>
      </c>
      <c r="E306" s="211"/>
      <c r="F306" s="211"/>
      <c r="G306" s="213">
        <v>0.0</v>
      </c>
      <c r="H306" s="213">
        <v>27.0</v>
      </c>
      <c r="I306" s="213">
        <v>27.0</v>
      </c>
      <c r="J306" s="214">
        <v>0.0</v>
      </c>
      <c r="K306" s="211" t="s">
        <v>8781</v>
      </c>
      <c r="L306" s="211">
        <v>5.012660266E9</v>
      </c>
      <c r="M306" s="211" t="s">
        <v>1350</v>
      </c>
      <c r="N306" s="211" t="s">
        <v>4284</v>
      </c>
      <c r="O306" s="211" t="s">
        <v>8782</v>
      </c>
      <c r="P306" s="211" t="s">
        <v>2137</v>
      </c>
      <c r="Q306" s="211" t="s">
        <v>7</v>
      </c>
      <c r="R306" s="1">
        <f>COUNTIF('Hedef Liste Bartın'!A:A,A306)</f>
        <v>0</v>
      </c>
    </row>
    <row r="307" ht="15.75" customHeight="1">
      <c r="A307" s="211" t="s">
        <v>22705</v>
      </c>
      <c r="B307" s="211" t="s">
        <v>22706</v>
      </c>
      <c r="C307" s="212" t="s">
        <v>2897</v>
      </c>
      <c r="D307" s="211" t="s">
        <v>1364</v>
      </c>
      <c r="E307" s="213">
        <v>1109.0</v>
      </c>
      <c r="F307" s="213">
        <v>77.0</v>
      </c>
      <c r="G307" s="213">
        <v>10.0</v>
      </c>
      <c r="H307" s="213">
        <v>22.0</v>
      </c>
      <c r="I307" s="213">
        <v>32.0</v>
      </c>
      <c r="J307" s="214">
        <v>0.31</v>
      </c>
      <c r="K307" s="211" t="s">
        <v>22707</v>
      </c>
      <c r="L307" s="211">
        <v>5.464470014E9</v>
      </c>
      <c r="M307" s="211" t="s">
        <v>1350</v>
      </c>
      <c r="N307" s="211" t="s">
        <v>22708</v>
      </c>
      <c r="O307" s="211" t="s">
        <v>22709</v>
      </c>
      <c r="P307" s="211" t="s">
        <v>2137</v>
      </c>
      <c r="Q307" s="211" t="s">
        <v>6</v>
      </c>
      <c r="R307" s="1">
        <f>COUNTIF('Hedef Liste Bartın'!A:A,A307)</f>
        <v>0</v>
      </c>
    </row>
    <row r="308" ht="15.75" customHeight="1">
      <c r="A308" s="211" t="s">
        <v>7732</v>
      </c>
      <c r="B308" s="211" t="s">
        <v>7733</v>
      </c>
      <c r="C308" s="212" t="s">
        <v>2897</v>
      </c>
      <c r="D308" s="211" t="s">
        <v>1356</v>
      </c>
      <c r="E308" s="213">
        <v>101.0</v>
      </c>
      <c r="F308" s="213">
        <v>21.0</v>
      </c>
      <c r="G308" s="213">
        <v>0.0</v>
      </c>
      <c r="H308" s="213">
        <v>24.0</v>
      </c>
      <c r="I308" s="213">
        <v>24.0</v>
      </c>
      <c r="J308" s="214">
        <v>0.0</v>
      </c>
      <c r="K308" s="211" t="s">
        <v>7734</v>
      </c>
      <c r="L308" s="211">
        <v>5.412583232E9</v>
      </c>
      <c r="M308" s="211" t="s">
        <v>1350</v>
      </c>
      <c r="N308" s="211" t="s">
        <v>1408</v>
      </c>
      <c r="O308" s="211" t="s">
        <v>7735</v>
      </c>
      <c r="P308" s="211" t="s">
        <v>2137</v>
      </c>
      <c r="Q308" s="211" t="s">
        <v>6</v>
      </c>
      <c r="R308" s="1">
        <f>COUNTIF('Hedef Liste Bartın'!A:A,A308)</f>
        <v>0</v>
      </c>
    </row>
    <row r="309" ht="15.75" customHeight="1">
      <c r="A309" s="211" t="s">
        <v>22710</v>
      </c>
      <c r="B309" s="211" t="s">
        <v>22711</v>
      </c>
      <c r="C309" s="212" t="s">
        <v>2909</v>
      </c>
      <c r="D309" s="211" t="s">
        <v>1443</v>
      </c>
      <c r="F309" s="211"/>
      <c r="G309" s="213">
        <v>0.0</v>
      </c>
      <c r="H309" s="213">
        <v>94.0</v>
      </c>
      <c r="I309" s="213">
        <v>94.0</v>
      </c>
      <c r="J309" s="214">
        <v>0.0</v>
      </c>
      <c r="K309" s="211" t="s">
        <v>22712</v>
      </c>
      <c r="L309" s="211">
        <v>3.742159782E9</v>
      </c>
      <c r="M309" s="211" t="s">
        <v>1350</v>
      </c>
      <c r="N309" s="211" t="s">
        <v>3984</v>
      </c>
      <c r="O309" s="211" t="s">
        <v>22713</v>
      </c>
      <c r="P309" s="211" t="s">
        <v>2137</v>
      </c>
      <c r="Q309" s="211" t="s">
        <v>6</v>
      </c>
      <c r="R309" s="1">
        <f>COUNTIF('Hedef Liste Bolu'!A:A,A309)</f>
        <v>0</v>
      </c>
    </row>
    <row r="310" ht="15.75" customHeight="1">
      <c r="A310" s="211" t="s">
        <v>8795</v>
      </c>
      <c r="B310" s="211" t="s">
        <v>8796</v>
      </c>
      <c r="C310" s="212" t="s">
        <v>2897</v>
      </c>
      <c r="D310" s="211" t="s">
        <v>1370</v>
      </c>
      <c r="E310" s="213">
        <v>3291.0</v>
      </c>
      <c r="F310" s="213">
        <v>95.0</v>
      </c>
      <c r="G310" s="213">
        <v>0.0</v>
      </c>
      <c r="H310" s="213">
        <v>6.0</v>
      </c>
      <c r="I310" s="213">
        <v>6.0</v>
      </c>
      <c r="J310" s="214">
        <v>0.0</v>
      </c>
      <c r="K310" s="211" t="s">
        <v>8797</v>
      </c>
      <c r="L310" s="211">
        <v>3.762133993E9</v>
      </c>
      <c r="M310" s="211" t="s">
        <v>1350</v>
      </c>
      <c r="N310" s="211" t="s">
        <v>4003</v>
      </c>
      <c r="O310" s="211" t="s">
        <v>8798</v>
      </c>
      <c r="P310" s="211" t="s">
        <v>2165</v>
      </c>
      <c r="Q310" s="211" t="s">
        <v>7</v>
      </c>
      <c r="R310" s="1">
        <f>COUNTIF('Hedef Liste Kastamonu'!A:A,A310)</f>
        <v>0</v>
      </c>
    </row>
    <row r="311" ht="15.75" customHeight="1">
      <c r="A311" s="211" t="s">
        <v>22714</v>
      </c>
      <c r="B311" s="211" t="s">
        <v>22715</v>
      </c>
      <c r="C311" s="212" t="s">
        <v>2897</v>
      </c>
      <c r="D311" s="211" t="s">
        <v>1577</v>
      </c>
      <c r="E311" s="213">
        <v>5571.0</v>
      </c>
      <c r="F311" s="213">
        <v>225.0</v>
      </c>
      <c r="G311" s="213">
        <v>105.0</v>
      </c>
      <c r="H311" s="213">
        <v>16.0</v>
      </c>
      <c r="I311" s="213">
        <v>121.0</v>
      </c>
      <c r="J311" s="214">
        <v>0.87</v>
      </c>
      <c r="K311" s="211" t="s">
        <v>2291</v>
      </c>
      <c r="L311" s="211">
        <v>3.782280828E9</v>
      </c>
      <c r="M311" s="211" t="s">
        <v>1350</v>
      </c>
      <c r="N311" s="211" t="s">
        <v>3883</v>
      </c>
      <c r="O311" s="211" t="s">
        <v>22716</v>
      </c>
      <c r="P311" s="211" t="s">
        <v>2165</v>
      </c>
      <c r="Q311" s="211" t="s">
        <v>4</v>
      </c>
      <c r="R311" s="1">
        <f>COUNTIF('Hedef Liste Bolu'!A:A,A311)</f>
        <v>0</v>
      </c>
    </row>
    <row r="312" ht="15.75" customHeight="1">
      <c r="A312" s="211" t="s">
        <v>22717</v>
      </c>
      <c r="B312" s="211" t="s">
        <v>22718</v>
      </c>
      <c r="C312" s="212" t="s">
        <v>2897</v>
      </c>
      <c r="D312" s="211" t="s">
        <v>1577</v>
      </c>
      <c r="E312" s="213">
        <v>10388.0</v>
      </c>
      <c r="F312" s="213">
        <v>677.0</v>
      </c>
      <c r="G312" s="213">
        <v>137.0</v>
      </c>
      <c r="H312" s="213">
        <v>16.0</v>
      </c>
      <c r="I312" s="213">
        <v>153.0</v>
      </c>
      <c r="J312" s="214">
        <v>0.9</v>
      </c>
      <c r="K312" s="211" t="s">
        <v>2291</v>
      </c>
      <c r="L312" s="211">
        <v>3.662129989E9</v>
      </c>
      <c r="M312" s="211" t="s">
        <v>1350</v>
      </c>
      <c r="N312" s="211" t="s">
        <v>3943</v>
      </c>
      <c r="O312" s="211" t="s">
        <v>22719</v>
      </c>
      <c r="P312" s="211" t="s">
        <v>2165</v>
      </c>
      <c r="Q312" s="211" t="s">
        <v>15</v>
      </c>
      <c r="R312" s="1">
        <f>COUNTIF('Hedef Liste Bolu'!A:A,A312)</f>
        <v>0</v>
      </c>
    </row>
    <row r="313" ht="15.75" customHeight="1">
      <c r="A313" s="211" t="s">
        <v>22720</v>
      </c>
      <c r="B313" s="211" t="s">
        <v>22721</v>
      </c>
      <c r="C313" s="212" t="s">
        <v>2897</v>
      </c>
      <c r="D313" s="211" t="s">
        <v>1577</v>
      </c>
      <c r="E313" s="213">
        <v>111.0</v>
      </c>
      <c r="F313" s="213">
        <v>7.0</v>
      </c>
      <c r="G313" s="213">
        <v>109.0</v>
      </c>
      <c r="H313" s="213">
        <v>16.0</v>
      </c>
      <c r="I313" s="213">
        <v>125.0</v>
      </c>
      <c r="J313" s="214">
        <v>0.87</v>
      </c>
      <c r="K313" s="211" t="s">
        <v>2291</v>
      </c>
      <c r="L313" s="211">
        <v>3.663130013E9</v>
      </c>
      <c r="M313" s="211" t="s">
        <v>22722</v>
      </c>
      <c r="N313" s="211" t="s">
        <v>22723</v>
      </c>
      <c r="O313" s="211" t="s">
        <v>22724</v>
      </c>
      <c r="P313" s="211" t="s">
        <v>2165</v>
      </c>
      <c r="Q313" s="211" t="s">
        <v>15</v>
      </c>
      <c r="R313" s="1">
        <f>COUNTIF('Hedef Liste Bolu'!A:A,A313)</f>
        <v>0</v>
      </c>
    </row>
    <row r="314" ht="15.75" customHeight="1">
      <c r="A314" s="211" t="s">
        <v>22725</v>
      </c>
      <c r="B314" s="211" t="s">
        <v>22726</v>
      </c>
      <c r="C314" s="212" t="s">
        <v>2897</v>
      </c>
      <c r="D314" s="211" t="s">
        <v>1364</v>
      </c>
      <c r="E314" s="211"/>
      <c r="F314" s="211"/>
      <c r="G314" s="213">
        <v>8.0</v>
      </c>
      <c r="H314" s="213">
        <v>8.0</v>
      </c>
      <c r="I314" s="213">
        <v>16.0</v>
      </c>
      <c r="J314" s="214">
        <v>0.5</v>
      </c>
      <c r="K314" s="211" t="s">
        <v>22727</v>
      </c>
      <c r="L314" s="211">
        <v>3.663130013E9</v>
      </c>
      <c r="M314" s="211" t="s">
        <v>22722</v>
      </c>
      <c r="N314" s="211" t="s">
        <v>3764</v>
      </c>
      <c r="O314" s="211" t="s">
        <v>22728</v>
      </c>
      <c r="P314" s="211" t="s">
        <v>2137</v>
      </c>
      <c r="Q314" s="211" t="s">
        <v>15</v>
      </c>
      <c r="R314" s="1">
        <f>COUNTIF('Hedef Liste Bolu'!A:A,A314)</f>
        <v>0</v>
      </c>
    </row>
    <row r="315" ht="15.75" customHeight="1">
      <c r="A315" s="211" t="s">
        <v>18566</v>
      </c>
      <c r="B315" s="211" t="s">
        <v>18567</v>
      </c>
      <c r="C315" s="212" t="s">
        <v>2897</v>
      </c>
      <c r="D315" s="211" t="s">
        <v>1356</v>
      </c>
      <c r="E315" s="213">
        <v>11.0</v>
      </c>
      <c r="F315" s="213">
        <v>5.0</v>
      </c>
      <c r="G315" s="213">
        <v>0.0</v>
      </c>
      <c r="H315" s="213">
        <v>24.0</v>
      </c>
      <c r="I315" s="213">
        <v>24.0</v>
      </c>
      <c r="J315" s="214">
        <v>0.0</v>
      </c>
      <c r="K315" s="211" t="s">
        <v>18568</v>
      </c>
      <c r="L315" s="211">
        <v>5.432978585E9</v>
      </c>
      <c r="M315" s="211" t="s">
        <v>1350</v>
      </c>
      <c r="N315" s="211" t="s">
        <v>4038</v>
      </c>
      <c r="O315" s="211" t="s">
        <v>18569</v>
      </c>
      <c r="P315" s="211" t="s">
        <v>2137</v>
      </c>
      <c r="Q315" s="211" t="s">
        <v>15</v>
      </c>
      <c r="R315" s="1">
        <f>COUNTIF('Hedef Liste Kastamonu'!A:A,A315)</f>
        <v>1</v>
      </c>
    </row>
    <row r="316" ht="15.75" customHeight="1">
      <c r="A316" s="211" t="s">
        <v>7702</v>
      </c>
      <c r="B316" s="211" t="s">
        <v>7703</v>
      </c>
      <c r="C316" s="212" t="s">
        <v>2897</v>
      </c>
      <c r="D316" s="211" t="s">
        <v>1364</v>
      </c>
      <c r="E316" s="213">
        <v>5.0</v>
      </c>
      <c r="F316" s="213">
        <v>5.0</v>
      </c>
      <c r="G316" s="213">
        <v>0.0</v>
      </c>
      <c r="H316" s="213">
        <v>12.0</v>
      </c>
      <c r="I316" s="213">
        <v>12.0</v>
      </c>
      <c r="J316" s="214">
        <v>0.0</v>
      </c>
      <c r="K316" s="211" t="s">
        <v>7704</v>
      </c>
      <c r="L316" s="211">
        <v>5.491840014E9</v>
      </c>
      <c r="M316" s="211" t="s">
        <v>1350</v>
      </c>
      <c r="N316" s="211" t="s">
        <v>3764</v>
      </c>
      <c r="O316" s="211" t="s">
        <v>7705</v>
      </c>
      <c r="P316" s="211" t="s">
        <v>2137</v>
      </c>
      <c r="Q316" s="211" t="s">
        <v>6</v>
      </c>
      <c r="R316" s="1">
        <f>COUNTIF('Hedef Liste Bartın'!A:A,A316)</f>
        <v>0</v>
      </c>
    </row>
    <row r="317" ht="15.75" customHeight="1">
      <c r="A317" s="211" t="s">
        <v>22729</v>
      </c>
      <c r="B317" s="211" t="s">
        <v>22730</v>
      </c>
      <c r="C317" s="212" t="s">
        <v>2897</v>
      </c>
      <c r="D317" s="211" t="s">
        <v>1364</v>
      </c>
      <c r="E317" s="213">
        <v>11.0</v>
      </c>
      <c r="F317" s="213">
        <v>10.0</v>
      </c>
      <c r="G317" s="213">
        <v>5.0</v>
      </c>
      <c r="H317" s="213">
        <v>7.0</v>
      </c>
      <c r="I317" s="213">
        <v>12.0</v>
      </c>
      <c r="J317" s="214">
        <v>0.42</v>
      </c>
      <c r="K317" s="211" t="s">
        <v>22731</v>
      </c>
      <c r="L317" s="211">
        <v>5.412583237E9</v>
      </c>
      <c r="M317" s="211" t="s">
        <v>1350</v>
      </c>
      <c r="N317" s="211" t="s">
        <v>1408</v>
      </c>
      <c r="O317" s="211" t="s">
        <v>7735</v>
      </c>
      <c r="P317" s="211" t="s">
        <v>2137</v>
      </c>
      <c r="Q317" s="211" t="s">
        <v>6</v>
      </c>
      <c r="R317" s="1">
        <f>COUNTIF('Hedef Liste Çankırı'!A:A,A317)</f>
        <v>0</v>
      </c>
    </row>
    <row r="318" ht="15.75" customHeight="1">
      <c r="A318" s="211" t="s">
        <v>4096</v>
      </c>
      <c r="B318" s="211" t="s">
        <v>4097</v>
      </c>
      <c r="C318" s="212" t="s">
        <v>2897</v>
      </c>
      <c r="D318" s="211" t="s">
        <v>1950</v>
      </c>
      <c r="E318" s="213">
        <v>11.0</v>
      </c>
      <c r="F318" s="213">
        <v>11.0</v>
      </c>
      <c r="G318" s="213">
        <v>0.0</v>
      </c>
      <c r="H318" s="213">
        <v>84.0</v>
      </c>
      <c r="I318" s="213">
        <v>84.0</v>
      </c>
      <c r="J318" s="214">
        <v>0.0</v>
      </c>
      <c r="K318" s="211" t="s">
        <v>4098</v>
      </c>
      <c r="L318" s="211">
        <v>5.526147474E9</v>
      </c>
      <c r="M318" s="211" t="s">
        <v>1350</v>
      </c>
      <c r="N318" s="211" t="s">
        <v>3877</v>
      </c>
      <c r="O318" s="211" t="s">
        <v>4099</v>
      </c>
      <c r="P318" s="211" t="s">
        <v>2137</v>
      </c>
      <c r="Q318" s="211" t="s">
        <v>4</v>
      </c>
      <c r="R318" s="1">
        <f>COUNTIF('Hedef Liste Bolu'!A:A,A318)</f>
        <v>0</v>
      </c>
    </row>
    <row r="319" ht="15.75" customHeight="1">
      <c r="A319" s="211" t="s">
        <v>7736</v>
      </c>
      <c r="B319" s="211" t="s">
        <v>7737</v>
      </c>
      <c r="C319" s="212" t="s">
        <v>2897</v>
      </c>
      <c r="D319" s="211" t="s">
        <v>1378</v>
      </c>
      <c r="E319" s="211"/>
      <c r="F319" s="211"/>
      <c r="G319" s="213">
        <v>0.0</v>
      </c>
      <c r="H319" s="213">
        <v>12.0</v>
      </c>
      <c r="I319" s="213">
        <v>12.0</v>
      </c>
      <c r="J319" s="214">
        <v>0.0</v>
      </c>
      <c r="K319" s="211" t="s">
        <v>7738</v>
      </c>
      <c r="L319" s="211">
        <v>3.742156314E9</v>
      </c>
      <c r="M319" s="211" t="s">
        <v>1350</v>
      </c>
      <c r="N319" s="211" t="s">
        <v>7363</v>
      </c>
      <c r="O319" s="211" t="s">
        <v>7739</v>
      </c>
      <c r="P319" s="211" t="s">
        <v>2137</v>
      </c>
      <c r="Q319" s="211" t="s">
        <v>6</v>
      </c>
      <c r="R319" s="1">
        <f>COUNTIF('Hedef Liste Kastamonu'!A:A,A319)</f>
        <v>0</v>
      </c>
    </row>
    <row r="320" ht="15.75" customHeight="1">
      <c r="A320" s="211" t="s">
        <v>7770</v>
      </c>
      <c r="B320" s="211" t="s">
        <v>7771</v>
      </c>
      <c r="C320" s="212" t="s">
        <v>2897</v>
      </c>
      <c r="D320" s="211" t="s">
        <v>1827</v>
      </c>
      <c r="E320" s="211"/>
      <c r="F320" s="211"/>
      <c r="G320" s="213">
        <v>0.0</v>
      </c>
      <c r="H320" s="213">
        <v>8.0</v>
      </c>
      <c r="I320" s="213">
        <v>8.0</v>
      </c>
      <c r="J320" s="214">
        <v>0.0</v>
      </c>
      <c r="K320" s="211" t="s">
        <v>7772</v>
      </c>
      <c r="L320" s="211">
        <v>3.742131919E9</v>
      </c>
      <c r="M320" s="211" t="s">
        <v>1350</v>
      </c>
      <c r="N320" s="211" t="s">
        <v>3984</v>
      </c>
      <c r="O320" s="211" t="s">
        <v>7773</v>
      </c>
      <c r="P320" s="211" t="s">
        <v>2137</v>
      </c>
      <c r="Q320" s="211" t="s">
        <v>6</v>
      </c>
      <c r="R320" s="1">
        <f>COUNTIF('Hedef Liste Kastamonu'!A:A,A320)</f>
        <v>0</v>
      </c>
    </row>
    <row r="321" ht="15.75" customHeight="1">
      <c r="A321" s="211" t="s">
        <v>4290</v>
      </c>
      <c r="B321" s="211" t="s">
        <v>4291</v>
      </c>
      <c r="C321" s="212" t="s">
        <v>2897</v>
      </c>
      <c r="D321" s="211" t="s">
        <v>1507</v>
      </c>
      <c r="E321" s="213">
        <v>23.0</v>
      </c>
      <c r="F321" s="213">
        <v>23.0</v>
      </c>
      <c r="G321" s="213">
        <v>0.0</v>
      </c>
      <c r="H321" s="213">
        <v>16.0</v>
      </c>
      <c r="I321" s="213">
        <v>16.0</v>
      </c>
      <c r="J321" s="214">
        <v>0.0</v>
      </c>
      <c r="K321" s="211" t="s">
        <v>4292</v>
      </c>
      <c r="L321" s="211">
        <v>5.541226688E9</v>
      </c>
      <c r="M321" s="211" t="s">
        <v>1350</v>
      </c>
      <c r="N321" s="211" t="s">
        <v>3877</v>
      </c>
      <c r="O321" s="211" t="s">
        <v>4293</v>
      </c>
      <c r="P321" s="211" t="s">
        <v>2137</v>
      </c>
      <c r="Q321" s="211" t="s">
        <v>4</v>
      </c>
      <c r="R321" s="1">
        <f>COUNTIF('Hedef Liste Çankırı'!A:A,A321)</f>
        <v>0</v>
      </c>
    </row>
    <row r="322" ht="15.75" customHeight="1">
      <c r="A322" s="211" t="s">
        <v>7740</v>
      </c>
      <c r="B322" s="211" t="s">
        <v>7741</v>
      </c>
      <c r="C322" s="212" t="s">
        <v>2897</v>
      </c>
      <c r="D322" s="211" t="s">
        <v>1370</v>
      </c>
      <c r="E322" s="213">
        <v>6.0</v>
      </c>
      <c r="F322" s="213">
        <v>6.0</v>
      </c>
      <c r="G322" s="213">
        <v>0.0</v>
      </c>
      <c r="H322" s="213">
        <v>19.0</v>
      </c>
      <c r="I322" s="213">
        <v>19.0</v>
      </c>
      <c r="J322" s="214">
        <v>0.0</v>
      </c>
      <c r="K322" s="211" t="s">
        <v>7742</v>
      </c>
      <c r="L322" s="211">
        <v>3.742221072E9</v>
      </c>
      <c r="M322" s="211" t="s">
        <v>1350</v>
      </c>
      <c r="N322" s="211" t="s">
        <v>3984</v>
      </c>
      <c r="O322" s="211" t="s">
        <v>7743</v>
      </c>
      <c r="P322" s="211" t="s">
        <v>2137</v>
      </c>
      <c r="Q322" s="211" t="s">
        <v>6</v>
      </c>
      <c r="R322" s="1">
        <f>COUNTIF('Hedef Liste Bolu'!A:A,A322)</f>
        <v>1</v>
      </c>
    </row>
    <row r="323" ht="15.75" customHeight="1">
      <c r="A323" s="211" t="s">
        <v>3880</v>
      </c>
      <c r="B323" s="211" t="s">
        <v>3881</v>
      </c>
      <c r="C323" s="212" t="s">
        <v>2897</v>
      </c>
      <c r="D323" s="211" t="s">
        <v>1378</v>
      </c>
      <c r="E323" s="211"/>
      <c r="F323" s="211"/>
      <c r="G323" s="213">
        <v>0.0</v>
      </c>
      <c r="H323" s="213">
        <v>32.0</v>
      </c>
      <c r="I323" s="213">
        <v>32.0</v>
      </c>
      <c r="J323" s="214">
        <v>0.0</v>
      </c>
      <c r="K323" s="211" t="s">
        <v>3882</v>
      </c>
      <c r="L323" s="211">
        <v>3.7822821E9</v>
      </c>
      <c r="M323" s="211" t="s">
        <v>1350</v>
      </c>
      <c r="N323" s="211" t="s">
        <v>3883</v>
      </c>
      <c r="O323" s="211" t="s">
        <v>3884</v>
      </c>
      <c r="P323" s="211" t="s">
        <v>2137</v>
      </c>
      <c r="Q323" s="211" t="s">
        <v>4</v>
      </c>
      <c r="R323" s="1">
        <f>COUNTIF('Hedef Liste Bolu'!A:A,A323)</f>
        <v>0</v>
      </c>
    </row>
    <row r="324" ht="15.75" customHeight="1">
      <c r="A324" s="211" t="s">
        <v>22732</v>
      </c>
      <c r="B324" s="211" t="s">
        <v>22733</v>
      </c>
      <c r="C324" s="212" t="s">
        <v>2897</v>
      </c>
      <c r="D324" s="211" t="s">
        <v>1356</v>
      </c>
      <c r="E324" s="213">
        <v>16.0</v>
      </c>
      <c r="F324" s="213">
        <v>16.0</v>
      </c>
      <c r="G324" s="213">
        <v>3.0</v>
      </c>
      <c r="H324" s="213">
        <v>20.0</v>
      </c>
      <c r="I324" s="213">
        <v>23.0</v>
      </c>
      <c r="J324" s="214">
        <v>0.13</v>
      </c>
      <c r="K324" s="211" t="s">
        <v>22734</v>
      </c>
      <c r="L324" s="211">
        <v>5.447309294E9</v>
      </c>
      <c r="M324" s="211" t="s">
        <v>1350</v>
      </c>
      <c r="N324" s="211" t="s">
        <v>3943</v>
      </c>
      <c r="O324" s="211" t="s">
        <v>22735</v>
      </c>
      <c r="P324" s="211" t="s">
        <v>2137</v>
      </c>
      <c r="Q324" s="211" t="s">
        <v>15</v>
      </c>
      <c r="R324" s="1">
        <f>COUNTIF('Hedef Liste Bartın'!A:A,A324)</f>
        <v>0</v>
      </c>
    </row>
    <row r="325" ht="15.75" customHeight="1">
      <c r="A325" s="211" t="s">
        <v>18629</v>
      </c>
      <c r="B325" s="211" t="s">
        <v>18630</v>
      </c>
      <c r="C325" s="212" t="s">
        <v>2897</v>
      </c>
      <c r="D325" s="211" t="s">
        <v>1370</v>
      </c>
      <c r="E325" s="213">
        <v>26.0</v>
      </c>
      <c r="F325" s="213">
        <v>26.0</v>
      </c>
      <c r="G325" s="213">
        <v>0.0</v>
      </c>
      <c r="H325" s="213">
        <v>53.0</v>
      </c>
      <c r="I325" s="213">
        <v>53.0</v>
      </c>
      <c r="J325" s="214">
        <v>0.0</v>
      </c>
      <c r="K325" s="211" t="s">
        <v>18631</v>
      </c>
      <c r="L325" s="211">
        <v>5.444392587E9</v>
      </c>
      <c r="M325" s="211" t="s">
        <v>1350</v>
      </c>
      <c r="N325" s="211" t="s">
        <v>3943</v>
      </c>
      <c r="O325" s="211" t="s">
        <v>18632</v>
      </c>
      <c r="P325" s="211" t="s">
        <v>2137</v>
      </c>
      <c r="Q325" s="211" t="s">
        <v>15</v>
      </c>
      <c r="R325" s="1">
        <f>COUNTIF('Hedef Liste Bolu'!A:A,A325)</f>
        <v>0</v>
      </c>
    </row>
    <row r="326" ht="15.75" customHeight="1">
      <c r="A326" s="211" t="s">
        <v>18503</v>
      </c>
      <c r="B326" s="211" t="s">
        <v>18504</v>
      </c>
      <c r="C326" s="212" t="s">
        <v>2897</v>
      </c>
      <c r="D326" s="211" t="s">
        <v>1356</v>
      </c>
      <c r="E326" s="213">
        <v>21.0</v>
      </c>
      <c r="F326" s="213">
        <v>21.0</v>
      </c>
      <c r="G326" s="213">
        <v>0.0</v>
      </c>
      <c r="H326" s="213">
        <v>26.0</v>
      </c>
      <c r="I326" s="213">
        <v>26.0</v>
      </c>
      <c r="J326" s="214">
        <v>0.0</v>
      </c>
      <c r="K326" s="211" t="s">
        <v>18505</v>
      </c>
      <c r="L326" s="211">
        <v>5.523718E9</v>
      </c>
      <c r="M326" s="211" t="s">
        <v>1350</v>
      </c>
      <c r="N326" s="211" t="s">
        <v>18459</v>
      </c>
      <c r="O326" s="211" t="s">
        <v>18506</v>
      </c>
      <c r="P326" s="211" t="s">
        <v>2137</v>
      </c>
      <c r="Q326" s="211" t="s">
        <v>15</v>
      </c>
      <c r="R326" s="1">
        <f>COUNTIF('Hedef Liste Bartın'!A:A,A326)</f>
        <v>0</v>
      </c>
    </row>
    <row r="327" ht="15.75" customHeight="1">
      <c r="A327" s="211" t="s">
        <v>8783</v>
      </c>
      <c r="B327" s="211" t="s">
        <v>8784</v>
      </c>
      <c r="C327" s="212" t="s">
        <v>2897</v>
      </c>
      <c r="D327" s="211" t="s">
        <v>1364</v>
      </c>
      <c r="E327" s="213">
        <v>4.0</v>
      </c>
      <c r="F327" s="213">
        <v>4.0</v>
      </c>
      <c r="G327" s="213">
        <v>0.0</v>
      </c>
      <c r="H327" s="213">
        <v>38.0</v>
      </c>
      <c r="I327" s="213">
        <v>38.0</v>
      </c>
      <c r="J327" s="214">
        <v>0.0</v>
      </c>
      <c r="K327" s="211" t="s">
        <v>8785</v>
      </c>
      <c r="L327" s="211">
        <v>5.435034787E9</v>
      </c>
      <c r="M327" s="211" t="s">
        <v>1350</v>
      </c>
      <c r="N327" s="211" t="s">
        <v>1667</v>
      </c>
      <c r="O327" s="211" t="s">
        <v>8786</v>
      </c>
      <c r="P327" s="211" t="s">
        <v>2137</v>
      </c>
      <c r="Q327" s="211" t="s">
        <v>7</v>
      </c>
      <c r="R327" s="1">
        <f>COUNTIF('Hedef Liste Çankırı'!A:A,A327)</f>
        <v>1</v>
      </c>
    </row>
    <row r="328" ht="15.75" customHeight="1">
      <c r="A328" s="211" t="s">
        <v>4219</v>
      </c>
      <c r="B328" s="211" t="s">
        <v>4220</v>
      </c>
      <c r="C328" s="212" t="s">
        <v>2897</v>
      </c>
      <c r="D328" s="211" t="s">
        <v>1832</v>
      </c>
      <c r="E328" s="213">
        <v>6.0</v>
      </c>
      <c r="F328" s="213">
        <v>4.0</v>
      </c>
      <c r="G328" s="213">
        <v>0.0</v>
      </c>
      <c r="H328" s="213">
        <v>39.0</v>
      </c>
      <c r="I328" s="213">
        <v>39.0</v>
      </c>
      <c r="J328" s="214">
        <v>0.0</v>
      </c>
      <c r="K328" s="211" t="s">
        <v>4221</v>
      </c>
      <c r="L328" s="211">
        <v>5.32717185E9</v>
      </c>
      <c r="M328" s="211" t="s">
        <v>1350</v>
      </c>
      <c r="N328" s="211" t="s">
        <v>3883</v>
      </c>
      <c r="O328" s="211" t="s">
        <v>4222</v>
      </c>
      <c r="P328" s="211" t="s">
        <v>2137</v>
      </c>
      <c r="Q328" s="211" t="s">
        <v>4</v>
      </c>
      <c r="R328" s="1">
        <f>COUNTIF('Hedef Liste Çankırı'!A:A,A328)</f>
        <v>0</v>
      </c>
    </row>
    <row r="329" ht="15.75" customHeight="1">
      <c r="A329" s="211" t="s">
        <v>22736</v>
      </c>
      <c r="B329" s="211" t="s">
        <v>22737</v>
      </c>
      <c r="C329" s="212" t="s">
        <v>2897</v>
      </c>
      <c r="D329" s="211" t="s">
        <v>1364</v>
      </c>
      <c r="E329" s="213">
        <v>551.0</v>
      </c>
      <c r="F329" s="213">
        <v>24.0</v>
      </c>
      <c r="G329" s="213">
        <v>32.0</v>
      </c>
      <c r="H329" s="213">
        <v>2.0</v>
      </c>
      <c r="I329" s="213">
        <v>34.0</v>
      </c>
      <c r="J329" s="214">
        <v>0.94</v>
      </c>
      <c r="K329" s="211" t="s">
        <v>22738</v>
      </c>
      <c r="L329" s="211">
        <v>5.350509214E9</v>
      </c>
      <c r="M329" s="211" t="s">
        <v>1350</v>
      </c>
      <c r="N329" s="211" t="s">
        <v>18735</v>
      </c>
      <c r="O329" s="211" t="s">
        <v>22739</v>
      </c>
      <c r="P329" s="211" t="s">
        <v>2165</v>
      </c>
      <c r="Q329" s="211" t="s">
        <v>6</v>
      </c>
      <c r="R329" s="1">
        <f>COUNTIF('Hedef Liste Kastamonu'!A:A,A329)</f>
        <v>0</v>
      </c>
    </row>
    <row r="330" ht="15.75" customHeight="1">
      <c r="A330" s="211" t="s">
        <v>22740</v>
      </c>
      <c r="B330" s="211" t="s">
        <v>22741</v>
      </c>
      <c r="C330" s="212" t="s">
        <v>2897</v>
      </c>
      <c r="D330" s="211" t="s">
        <v>1493</v>
      </c>
      <c r="E330" s="213">
        <v>1042.0</v>
      </c>
      <c r="F330" s="211"/>
      <c r="G330" s="213">
        <v>38.0</v>
      </c>
      <c r="H330" s="213">
        <v>0.0</v>
      </c>
      <c r="I330" s="213">
        <v>38.0</v>
      </c>
      <c r="J330" s="214">
        <v>1.0</v>
      </c>
      <c r="K330" s="211" t="s">
        <v>22742</v>
      </c>
      <c r="L330" s="211">
        <v>3.742741028E9</v>
      </c>
      <c r="M330" s="211" t="s">
        <v>1350</v>
      </c>
      <c r="N330" s="211" t="s">
        <v>4217</v>
      </c>
      <c r="O330" s="211" t="s">
        <v>22743</v>
      </c>
      <c r="P330" s="211" t="s">
        <v>2165</v>
      </c>
      <c r="Q330" s="211" t="s">
        <v>6</v>
      </c>
      <c r="R330" s="1">
        <f>COUNTIF('Hedef Liste Kastamonu'!A:A,A330)</f>
        <v>0</v>
      </c>
    </row>
    <row r="331" ht="15.75" customHeight="1">
      <c r="A331" s="211" t="s">
        <v>18492</v>
      </c>
      <c r="B331" s="211" t="s">
        <v>18493</v>
      </c>
      <c r="C331" s="212" t="s">
        <v>2897</v>
      </c>
      <c r="D331" s="211" t="s">
        <v>1370</v>
      </c>
      <c r="E331" s="213">
        <v>45.0</v>
      </c>
      <c r="F331" s="213">
        <v>45.0</v>
      </c>
      <c r="G331" s="213">
        <v>0.0</v>
      </c>
      <c r="H331" s="213">
        <v>11.0</v>
      </c>
      <c r="I331" s="213">
        <v>11.0</v>
      </c>
      <c r="J331" s="214">
        <v>0.0</v>
      </c>
      <c r="K331" s="211" t="s">
        <v>18494</v>
      </c>
      <c r="L331" s="211">
        <v>5.447743313E9</v>
      </c>
      <c r="M331" s="211" t="s">
        <v>1350</v>
      </c>
      <c r="N331" s="211" t="s">
        <v>18459</v>
      </c>
      <c r="O331" s="211" t="s">
        <v>18495</v>
      </c>
      <c r="P331" s="211" t="s">
        <v>2137</v>
      </c>
      <c r="Q331" s="211" t="s">
        <v>15</v>
      </c>
      <c r="R331" s="1">
        <f>COUNTIF('Hedef Liste Bartın'!A:A,A331)</f>
        <v>0</v>
      </c>
    </row>
    <row r="332" ht="15.75" customHeight="1">
      <c r="A332" s="211" t="s">
        <v>22744</v>
      </c>
      <c r="B332" s="211" t="s">
        <v>22745</v>
      </c>
      <c r="C332" s="212" t="s">
        <v>2897</v>
      </c>
      <c r="D332" s="211" t="s">
        <v>1364</v>
      </c>
      <c r="E332" s="213">
        <v>15.0</v>
      </c>
      <c r="F332" s="213">
        <v>15.0</v>
      </c>
      <c r="G332" s="213">
        <v>72.0</v>
      </c>
      <c r="H332" s="213">
        <v>6.0</v>
      </c>
      <c r="I332" s="213">
        <v>78.0</v>
      </c>
      <c r="J332" s="214">
        <v>0.92</v>
      </c>
      <c r="K332" s="211" t="s">
        <v>2216</v>
      </c>
      <c r="L332" s="211">
        <v>5.539677837E9</v>
      </c>
      <c r="M332" s="211" t="s">
        <v>1350</v>
      </c>
      <c r="N332" s="211" t="s">
        <v>4094</v>
      </c>
      <c r="O332" s="211" t="s">
        <v>22746</v>
      </c>
      <c r="P332" s="211" t="s">
        <v>2165</v>
      </c>
      <c r="Q332" s="211" t="s">
        <v>15</v>
      </c>
      <c r="R332" s="1">
        <f>COUNTIF('Hedef Liste Kastamonu'!A:A,A332)</f>
        <v>0</v>
      </c>
    </row>
    <row r="333" ht="15.75" customHeight="1">
      <c r="A333" s="211" t="s">
        <v>4013</v>
      </c>
      <c r="B333" s="211" t="s">
        <v>4014</v>
      </c>
      <c r="C333" s="212" t="s">
        <v>2897</v>
      </c>
      <c r="D333" s="211" t="s">
        <v>1950</v>
      </c>
      <c r="E333" s="213">
        <v>3.0</v>
      </c>
      <c r="F333" s="213">
        <v>3.0</v>
      </c>
      <c r="G333" s="213">
        <v>0.0</v>
      </c>
      <c r="H333" s="213">
        <v>47.0</v>
      </c>
      <c r="I333" s="213">
        <v>47.0</v>
      </c>
      <c r="J333" s="214">
        <v>0.0</v>
      </c>
      <c r="K333" s="211" t="s">
        <v>4015</v>
      </c>
      <c r="L333" s="211">
        <v>5.444774074E9</v>
      </c>
      <c r="M333" s="211" t="s">
        <v>1350</v>
      </c>
      <c r="N333" s="211" t="s">
        <v>3808</v>
      </c>
      <c r="O333" s="211" t="s">
        <v>4016</v>
      </c>
      <c r="P333" s="211" t="s">
        <v>2137</v>
      </c>
      <c r="Q333" s="211" t="s">
        <v>4</v>
      </c>
      <c r="R333" s="1">
        <f>COUNTIF('Hedef Liste Kastamonu'!A:A,A333)</f>
        <v>0</v>
      </c>
    </row>
    <row r="334" ht="15.75" customHeight="1">
      <c r="A334" s="211" t="s">
        <v>7744</v>
      </c>
      <c r="B334" s="211" t="s">
        <v>7745</v>
      </c>
      <c r="C334" s="212" t="s">
        <v>2897</v>
      </c>
      <c r="D334" s="211" t="s">
        <v>1443</v>
      </c>
      <c r="F334" s="211"/>
      <c r="G334" s="213">
        <v>0.0</v>
      </c>
      <c r="H334" s="213">
        <v>48.0</v>
      </c>
      <c r="I334" s="213">
        <v>48.0</v>
      </c>
      <c r="J334" s="214">
        <v>0.0</v>
      </c>
      <c r="K334" s="211" t="s">
        <v>7746</v>
      </c>
      <c r="L334" s="211">
        <v>3.7421214E9</v>
      </c>
      <c r="M334" s="211" t="s">
        <v>1350</v>
      </c>
      <c r="N334" s="211" t="s">
        <v>1408</v>
      </c>
      <c r="O334" s="211" t="s">
        <v>7747</v>
      </c>
      <c r="P334" s="211" t="s">
        <v>2137</v>
      </c>
      <c r="Q334" s="211" t="s">
        <v>6</v>
      </c>
      <c r="R334" s="1">
        <f>COUNTIF('Hedef Liste Kastamonu'!A:A,A334)</f>
        <v>0</v>
      </c>
    </row>
    <row r="335" ht="15.75" customHeight="1">
      <c r="A335" s="211" t="s">
        <v>3955</v>
      </c>
      <c r="B335" s="211" t="s">
        <v>3956</v>
      </c>
      <c r="C335" s="212" t="s">
        <v>2897</v>
      </c>
      <c r="D335" s="211" t="s">
        <v>1370</v>
      </c>
      <c r="E335" s="213">
        <v>104.0</v>
      </c>
      <c r="F335" s="213">
        <v>52.0</v>
      </c>
      <c r="G335" s="213">
        <v>0.0</v>
      </c>
      <c r="H335" s="213">
        <v>46.0</v>
      </c>
      <c r="I335" s="213">
        <v>46.0</v>
      </c>
      <c r="J335" s="214">
        <v>0.0</v>
      </c>
      <c r="K335" s="211" t="s">
        <v>3957</v>
      </c>
      <c r="L335" s="211">
        <v>5.464148432E9</v>
      </c>
      <c r="M335" s="211" t="s">
        <v>1350</v>
      </c>
      <c r="N335" s="211" t="s">
        <v>3913</v>
      </c>
      <c r="O335" s="211" t="s">
        <v>3958</v>
      </c>
      <c r="P335" s="211" t="s">
        <v>2137</v>
      </c>
      <c r="Q335" s="211" t="s">
        <v>4</v>
      </c>
      <c r="R335" s="1">
        <f>COUNTIF('Hedef Liste Kastamonu'!A:A,A335)</f>
        <v>0</v>
      </c>
    </row>
    <row r="336" ht="15.75" customHeight="1">
      <c r="A336" s="211" t="s">
        <v>18667</v>
      </c>
      <c r="B336" s="211" t="s">
        <v>18668</v>
      </c>
      <c r="C336" s="212" t="s">
        <v>2897</v>
      </c>
      <c r="D336" s="211" t="s">
        <v>1832</v>
      </c>
      <c r="E336" s="213">
        <v>148.0</v>
      </c>
      <c r="F336" s="213">
        <v>79.0</v>
      </c>
      <c r="G336" s="213">
        <v>0.0</v>
      </c>
      <c r="H336" s="213">
        <v>24.0</v>
      </c>
      <c r="I336" s="213">
        <v>24.0</v>
      </c>
      <c r="J336" s="214">
        <v>0.0</v>
      </c>
      <c r="K336" s="211" t="s">
        <v>18669</v>
      </c>
      <c r="L336" s="211">
        <v>5.32156721E9</v>
      </c>
      <c r="M336" s="211" t="s">
        <v>1350</v>
      </c>
      <c r="N336" s="211" t="s">
        <v>3943</v>
      </c>
      <c r="O336" s="211" t="s">
        <v>18670</v>
      </c>
      <c r="P336" s="211" t="s">
        <v>2137</v>
      </c>
      <c r="Q336" s="211" t="s">
        <v>15</v>
      </c>
      <c r="R336" s="1">
        <f>COUNTIF('Hedef Liste Kastamonu'!A:A,A336)</f>
        <v>1</v>
      </c>
    </row>
    <row r="337" ht="15.75" customHeight="1">
      <c r="A337" s="211" t="s">
        <v>22747</v>
      </c>
      <c r="B337" s="211" t="s">
        <v>22748</v>
      </c>
      <c r="C337" s="212" t="s">
        <v>2897</v>
      </c>
      <c r="D337" s="211" t="s">
        <v>1577</v>
      </c>
      <c r="E337" s="213">
        <v>4775.0</v>
      </c>
      <c r="F337" s="213">
        <v>184.0</v>
      </c>
      <c r="G337" s="213">
        <v>137.0</v>
      </c>
      <c r="H337" s="213">
        <v>16.0</v>
      </c>
      <c r="I337" s="213">
        <v>153.0</v>
      </c>
      <c r="J337" s="214">
        <v>0.9</v>
      </c>
      <c r="K337" s="211" t="s">
        <v>2291</v>
      </c>
      <c r="L337" s="211">
        <v>3.662129999E9</v>
      </c>
      <c r="M337" s="211" t="s">
        <v>1350</v>
      </c>
      <c r="N337" s="211" t="s">
        <v>18499</v>
      </c>
      <c r="O337" s="211" t="s">
        <v>22749</v>
      </c>
      <c r="P337" s="211" t="s">
        <v>2165</v>
      </c>
      <c r="Q337" s="211" t="s">
        <v>15</v>
      </c>
      <c r="R337" s="1">
        <f>COUNTIF('Hedef Liste Kastamonu'!A:A,A337)</f>
        <v>0</v>
      </c>
    </row>
    <row r="338" ht="15.75" customHeight="1">
      <c r="A338" s="211" t="s">
        <v>8767</v>
      </c>
      <c r="B338" s="211" t="s">
        <v>8768</v>
      </c>
      <c r="C338" s="212" t="s">
        <v>2897</v>
      </c>
      <c r="D338" s="211" t="s">
        <v>1507</v>
      </c>
      <c r="E338" s="213">
        <v>13.0</v>
      </c>
      <c r="F338" s="213">
        <v>13.0</v>
      </c>
      <c r="G338" s="213">
        <v>0.0</v>
      </c>
      <c r="H338" s="213">
        <v>10.0</v>
      </c>
      <c r="I338" s="213">
        <v>10.0</v>
      </c>
      <c r="J338" s="214">
        <v>0.0</v>
      </c>
      <c r="K338" s="211" t="s">
        <v>8769</v>
      </c>
      <c r="L338" s="211">
        <v>5.3747305E8</v>
      </c>
      <c r="M338" s="211" t="s">
        <v>1350</v>
      </c>
      <c r="N338" s="211" t="s">
        <v>4003</v>
      </c>
      <c r="O338" s="211" t="s">
        <v>8770</v>
      </c>
      <c r="P338" s="211" t="s">
        <v>2137</v>
      </c>
      <c r="Q338" s="211" t="s">
        <v>7</v>
      </c>
      <c r="R338" s="1">
        <f>COUNTIF('Hedef Liste Kastamonu'!A:A,A338)</f>
        <v>0</v>
      </c>
    </row>
    <row r="339" ht="15.75" customHeight="1">
      <c r="A339" s="211" t="s">
        <v>18468</v>
      </c>
      <c r="B339" s="211" t="s">
        <v>18469</v>
      </c>
      <c r="C339" s="212" t="s">
        <v>2897</v>
      </c>
      <c r="D339" s="211" t="s">
        <v>1577</v>
      </c>
      <c r="E339" s="213">
        <v>18.0</v>
      </c>
      <c r="F339" s="213">
        <v>18.0</v>
      </c>
      <c r="G339" s="213">
        <v>0.0</v>
      </c>
      <c r="H339" s="213">
        <v>38.0</v>
      </c>
      <c r="I339" s="213">
        <v>38.0</v>
      </c>
      <c r="J339" s="214">
        <v>0.0</v>
      </c>
      <c r="K339" s="211" t="s">
        <v>18470</v>
      </c>
      <c r="L339" s="211">
        <v>5.452204416E9</v>
      </c>
      <c r="M339" s="211" t="s">
        <v>1350</v>
      </c>
      <c r="N339" s="211" t="s">
        <v>3943</v>
      </c>
      <c r="O339" s="211" t="s">
        <v>18471</v>
      </c>
      <c r="P339" s="211" t="s">
        <v>2137</v>
      </c>
      <c r="Q339" s="211" t="s">
        <v>15</v>
      </c>
      <c r="R339" s="1">
        <f>COUNTIF('Hedef Liste Kastamonu'!A:A,A339)</f>
        <v>1</v>
      </c>
    </row>
    <row r="340" ht="15.75" customHeight="1">
      <c r="A340" s="211" t="s">
        <v>4241</v>
      </c>
      <c r="B340" s="211" t="s">
        <v>4242</v>
      </c>
      <c r="C340" s="212" t="s">
        <v>2897</v>
      </c>
      <c r="D340" s="211" t="s">
        <v>1364</v>
      </c>
      <c r="E340" s="213">
        <v>22.0</v>
      </c>
      <c r="F340" s="213">
        <v>14.0</v>
      </c>
      <c r="G340" s="213">
        <v>0.0</v>
      </c>
      <c r="H340" s="213">
        <v>25.0</v>
      </c>
      <c r="I340" s="213">
        <v>25.0</v>
      </c>
      <c r="J340" s="214">
        <v>0.0</v>
      </c>
      <c r="K340" s="211" t="s">
        <v>4243</v>
      </c>
      <c r="L340" s="211">
        <v>5.345961964E9</v>
      </c>
      <c r="M340" s="211" t="s">
        <v>1350</v>
      </c>
      <c r="N340" s="211" t="s">
        <v>3877</v>
      </c>
      <c r="O340" s="211" t="s">
        <v>4244</v>
      </c>
      <c r="P340" s="211" t="s">
        <v>2137</v>
      </c>
      <c r="Q340" s="211" t="s">
        <v>4</v>
      </c>
      <c r="R340" s="1">
        <f>COUNTIF('Hedef Liste Kastamonu'!A:A,A340)</f>
        <v>0</v>
      </c>
    </row>
    <row r="341" ht="15.75" customHeight="1">
      <c r="A341" s="211" t="s">
        <v>7649</v>
      </c>
      <c r="B341" s="211" t="s">
        <v>7650</v>
      </c>
      <c r="C341" s="212" t="s">
        <v>2897</v>
      </c>
      <c r="D341" s="211" t="s">
        <v>1443</v>
      </c>
      <c r="E341" s="213">
        <v>26.0</v>
      </c>
      <c r="F341" s="211"/>
      <c r="G341" s="213">
        <v>0.0</v>
      </c>
      <c r="H341" s="213">
        <v>70.0</v>
      </c>
      <c r="I341" s="213">
        <v>70.0</v>
      </c>
      <c r="J341" s="214">
        <v>0.0</v>
      </c>
      <c r="K341" s="211" t="s">
        <v>7651</v>
      </c>
      <c r="L341" s="211">
        <v>5.462767196E9</v>
      </c>
      <c r="M341" s="211" t="s">
        <v>1350</v>
      </c>
      <c r="N341" s="211" t="s">
        <v>3984</v>
      </c>
      <c r="O341" s="211" t="s">
        <v>7652</v>
      </c>
      <c r="P341" s="211" t="s">
        <v>2137</v>
      </c>
      <c r="Q341" s="211" t="s">
        <v>6</v>
      </c>
      <c r="R341" s="1">
        <f>COUNTIF('Hedef Liste Kastamonu'!A:A,A341)</f>
        <v>0</v>
      </c>
    </row>
    <row r="342" ht="15.75" customHeight="1">
      <c r="A342" s="211" t="s">
        <v>4147</v>
      </c>
      <c r="B342" s="211" t="s">
        <v>4148</v>
      </c>
      <c r="C342" s="212" t="s">
        <v>2897</v>
      </c>
      <c r="D342" s="211" t="s">
        <v>2034</v>
      </c>
      <c r="E342" s="213">
        <v>51.0</v>
      </c>
      <c r="F342" s="213">
        <v>51.0</v>
      </c>
      <c r="G342" s="213">
        <v>0.0</v>
      </c>
      <c r="H342" s="213">
        <v>28.0</v>
      </c>
      <c r="I342" s="213">
        <v>28.0</v>
      </c>
      <c r="J342" s="214">
        <v>0.0</v>
      </c>
      <c r="K342" s="211" t="s">
        <v>4149</v>
      </c>
      <c r="L342" s="211">
        <v>5.373331727E9</v>
      </c>
      <c r="M342" s="211" t="s">
        <v>1350</v>
      </c>
      <c r="N342" s="211" t="s">
        <v>3877</v>
      </c>
      <c r="O342" s="211" t="s">
        <v>4150</v>
      </c>
      <c r="P342" s="211" t="s">
        <v>2137</v>
      </c>
      <c r="Q342" s="211" t="s">
        <v>4</v>
      </c>
      <c r="R342" s="1">
        <f>COUNTIF('Hedef Liste Kastamonu'!A:A,A342)</f>
        <v>0</v>
      </c>
    </row>
    <row r="343" ht="15.75" customHeight="1">
      <c r="A343" s="211" t="s">
        <v>7752</v>
      </c>
      <c r="B343" s="211" t="s">
        <v>7753</v>
      </c>
      <c r="C343" s="212" t="s">
        <v>2897</v>
      </c>
      <c r="D343" s="211" t="s">
        <v>1597</v>
      </c>
      <c r="E343" s="213">
        <v>7.0</v>
      </c>
      <c r="F343" s="213">
        <v>7.0</v>
      </c>
      <c r="G343" s="213">
        <v>0.0</v>
      </c>
      <c r="H343" s="213">
        <v>30.0</v>
      </c>
      <c r="I343" s="213">
        <v>30.0</v>
      </c>
      <c r="J343" s="214">
        <v>0.0</v>
      </c>
      <c r="K343" s="211" t="s">
        <v>7696</v>
      </c>
      <c r="L343" s="211">
        <v>5.364570414E9</v>
      </c>
      <c r="M343" s="211" t="s">
        <v>1350</v>
      </c>
      <c r="N343" s="211" t="s">
        <v>7443</v>
      </c>
      <c r="O343" s="211" t="s">
        <v>7697</v>
      </c>
      <c r="P343" s="211" t="s">
        <v>2137</v>
      </c>
      <c r="Q343" s="211" t="s">
        <v>6</v>
      </c>
      <c r="R343" s="1">
        <f>COUNTIF('Hedef Liste Kastamonu'!A:A,A343)</f>
        <v>0</v>
      </c>
    </row>
    <row r="344" ht="15.75" customHeight="1">
      <c r="A344" s="211" t="s">
        <v>18625</v>
      </c>
      <c r="B344" s="211" t="s">
        <v>18626</v>
      </c>
      <c r="C344" s="212" t="s">
        <v>2897</v>
      </c>
      <c r="D344" s="211" t="s">
        <v>1378</v>
      </c>
      <c r="E344" s="213">
        <v>605.0</v>
      </c>
      <c r="F344" s="211"/>
      <c r="G344" s="213">
        <v>0.0</v>
      </c>
      <c r="H344" s="213">
        <v>13.0</v>
      </c>
      <c r="I344" s="213">
        <v>13.0</v>
      </c>
      <c r="J344" s="214">
        <v>0.0</v>
      </c>
      <c r="K344" s="211" t="s">
        <v>18627</v>
      </c>
      <c r="L344" s="211">
        <v>5.52947257E9</v>
      </c>
      <c r="M344" s="211" t="s">
        <v>1350</v>
      </c>
      <c r="N344" s="211" t="s">
        <v>4038</v>
      </c>
      <c r="O344" s="211" t="s">
        <v>18628</v>
      </c>
      <c r="P344" s="211" t="s">
        <v>2137</v>
      </c>
      <c r="Q344" s="211" t="s">
        <v>15</v>
      </c>
      <c r="R344" s="1">
        <f>COUNTIF('Hedef Liste Kastamonu'!A:A,A344)</f>
        <v>1</v>
      </c>
    </row>
    <row r="345" ht="15.75" customHeight="1">
      <c r="A345" s="211" t="s">
        <v>18656</v>
      </c>
      <c r="B345" s="211" t="s">
        <v>18657</v>
      </c>
      <c r="C345" s="212" t="s">
        <v>2897</v>
      </c>
      <c r="D345" s="211" t="s">
        <v>1356</v>
      </c>
      <c r="E345" s="213">
        <v>1142.0</v>
      </c>
      <c r="F345" s="213">
        <v>108.0</v>
      </c>
      <c r="G345" s="213">
        <v>0.0</v>
      </c>
      <c r="H345" s="213">
        <v>20.0</v>
      </c>
      <c r="I345" s="213">
        <v>20.0</v>
      </c>
      <c r="J345" s="214">
        <v>0.0</v>
      </c>
      <c r="K345" s="211" t="s">
        <v>18658</v>
      </c>
      <c r="L345" s="211">
        <v>5.322096061E9</v>
      </c>
      <c r="M345" s="211" t="s">
        <v>1350</v>
      </c>
      <c r="N345" s="211" t="s">
        <v>3888</v>
      </c>
      <c r="O345" s="211" t="s">
        <v>18659</v>
      </c>
      <c r="P345" s="211" t="s">
        <v>2137</v>
      </c>
      <c r="Q345" s="211" t="s">
        <v>15</v>
      </c>
      <c r="R345" s="1">
        <f>COUNTIF('Hedef Liste Kastamonu'!A:A,A345)</f>
        <v>1</v>
      </c>
    </row>
    <row r="346" ht="15.75" customHeight="1">
      <c r="A346" s="211" t="s">
        <v>18586</v>
      </c>
      <c r="B346" s="211" t="s">
        <v>18587</v>
      </c>
      <c r="C346" s="212" t="s">
        <v>2897</v>
      </c>
      <c r="D346" s="211" t="s">
        <v>1688</v>
      </c>
      <c r="E346" s="213">
        <v>244.0</v>
      </c>
      <c r="F346" s="213">
        <v>9.0</v>
      </c>
      <c r="G346" s="213">
        <v>0.0</v>
      </c>
      <c r="H346" s="213">
        <v>23.0</v>
      </c>
      <c r="I346" s="213">
        <v>23.0</v>
      </c>
      <c r="J346" s="214">
        <v>0.0</v>
      </c>
      <c r="K346" s="211" t="s">
        <v>18588</v>
      </c>
      <c r="L346" s="211">
        <v>5.462207008E9</v>
      </c>
      <c r="M346" s="211" t="s">
        <v>1350</v>
      </c>
      <c r="N346" s="211" t="s">
        <v>18459</v>
      </c>
      <c r="O346" s="211" t="s">
        <v>18589</v>
      </c>
      <c r="P346" s="211" t="s">
        <v>2137</v>
      </c>
      <c r="Q346" s="211" t="s">
        <v>15</v>
      </c>
      <c r="R346" s="1">
        <f>COUNTIF('Hedef Liste Kastamonu'!A:A,A346)</f>
        <v>1</v>
      </c>
    </row>
    <row r="347" ht="15.75" customHeight="1">
      <c r="A347" s="211" t="s">
        <v>7754</v>
      </c>
      <c r="B347" s="211" t="s">
        <v>7755</v>
      </c>
      <c r="C347" s="212" t="s">
        <v>2897</v>
      </c>
      <c r="D347" s="211" t="s">
        <v>1378</v>
      </c>
      <c r="E347" s="213">
        <v>2.0</v>
      </c>
      <c r="F347" s="213">
        <v>2.0</v>
      </c>
      <c r="G347" s="213">
        <v>0.0</v>
      </c>
      <c r="H347" s="213">
        <v>24.0</v>
      </c>
      <c r="I347" s="213">
        <v>24.0</v>
      </c>
      <c r="J347" s="214">
        <v>0.0</v>
      </c>
      <c r="K347" s="211" t="s">
        <v>7756</v>
      </c>
      <c r="L347" s="211">
        <v>3.742104444E9</v>
      </c>
      <c r="M347" s="211" t="s">
        <v>1350</v>
      </c>
      <c r="N347" s="211" t="s">
        <v>3984</v>
      </c>
      <c r="O347" s="211" t="s">
        <v>7757</v>
      </c>
      <c r="P347" s="211" t="s">
        <v>2137</v>
      </c>
      <c r="Q347" s="211" t="s">
        <v>6</v>
      </c>
      <c r="R347" s="1">
        <f>COUNTIF('Hedef Liste Kastamonu'!A:A,A347)</f>
        <v>0</v>
      </c>
    </row>
    <row r="348" ht="15.75" customHeight="1">
      <c r="A348" s="211" t="s">
        <v>8803</v>
      </c>
      <c r="B348" s="211" t="s">
        <v>8804</v>
      </c>
      <c r="C348" s="212" t="s">
        <v>2897</v>
      </c>
      <c r="D348" s="211" t="s">
        <v>2199</v>
      </c>
      <c r="E348" s="213">
        <v>23.0</v>
      </c>
      <c r="F348" s="213">
        <v>23.0</v>
      </c>
      <c r="G348" s="213">
        <v>0.0</v>
      </c>
      <c r="H348" s="213">
        <v>9.0</v>
      </c>
      <c r="I348" s="213">
        <v>9.0</v>
      </c>
      <c r="J348" s="214">
        <v>0.0</v>
      </c>
      <c r="K348" s="211" t="s">
        <v>8805</v>
      </c>
      <c r="L348" s="211">
        <v>5.068196789E9</v>
      </c>
      <c r="M348" s="211" t="s">
        <v>1350</v>
      </c>
      <c r="N348" s="211" t="s">
        <v>1667</v>
      </c>
      <c r="O348" s="211" t="s">
        <v>8806</v>
      </c>
      <c r="P348" s="211" t="s">
        <v>2137</v>
      </c>
      <c r="Q348" s="211" t="s">
        <v>7</v>
      </c>
      <c r="R348" s="1">
        <f>COUNTIF('Hedef Liste Kastamonu'!A:A,A348)</f>
        <v>0</v>
      </c>
    </row>
    <row r="349" ht="15.75" customHeight="1">
      <c r="A349" s="211" t="s">
        <v>4277</v>
      </c>
      <c r="B349" s="211" t="s">
        <v>4278</v>
      </c>
      <c r="C349" s="212" t="s">
        <v>2897</v>
      </c>
      <c r="D349" s="211" t="s">
        <v>1378</v>
      </c>
      <c r="E349" s="211"/>
      <c r="F349" s="211"/>
      <c r="G349" s="213">
        <v>0.0</v>
      </c>
      <c r="H349" s="213">
        <v>64.0</v>
      </c>
      <c r="I349" s="213">
        <v>64.0</v>
      </c>
      <c r="J349" s="214">
        <v>0.0</v>
      </c>
      <c r="K349" s="211" t="s">
        <v>4279</v>
      </c>
      <c r="L349" s="211">
        <v>3.782276843E9</v>
      </c>
      <c r="M349" s="211" t="s">
        <v>1350</v>
      </c>
      <c r="N349" s="211" t="s">
        <v>3877</v>
      </c>
      <c r="O349" s="211" t="s">
        <v>4280</v>
      </c>
      <c r="P349" s="211" t="s">
        <v>2137</v>
      </c>
      <c r="Q349" s="211" t="s">
        <v>4</v>
      </c>
      <c r="R349" s="1">
        <f>COUNTIF('Hedef Liste Kastamonu'!A:A,A349)</f>
        <v>0</v>
      </c>
    </row>
    <row r="350" ht="15.75" customHeight="1">
      <c r="A350" s="211" t="s">
        <v>7620</v>
      </c>
      <c r="B350" s="211" t="s">
        <v>7621</v>
      </c>
      <c r="C350" s="212" t="s">
        <v>2897</v>
      </c>
      <c r="D350" s="211" t="s">
        <v>1356</v>
      </c>
      <c r="E350" s="213">
        <v>1584.0</v>
      </c>
      <c r="F350" s="213">
        <v>38.0</v>
      </c>
      <c r="G350" s="213">
        <v>0.0</v>
      </c>
      <c r="H350" s="213">
        <v>8.0</v>
      </c>
      <c r="I350" s="213">
        <v>8.0</v>
      </c>
      <c r="J350" s="214">
        <v>0.0</v>
      </c>
      <c r="K350" s="211" t="s">
        <v>7622</v>
      </c>
      <c r="L350" s="211">
        <v>5.35010886E9</v>
      </c>
      <c r="M350" s="211" t="s">
        <v>1350</v>
      </c>
      <c r="N350" s="211" t="s">
        <v>7363</v>
      </c>
      <c r="O350" s="211" t="s">
        <v>7623</v>
      </c>
      <c r="P350" s="211" t="s">
        <v>2137</v>
      </c>
      <c r="Q350" s="211" t="s">
        <v>6</v>
      </c>
      <c r="R350" s="1">
        <f>COUNTIF('Hedef Liste Kastamonu'!A:A,A350)</f>
        <v>0</v>
      </c>
    </row>
    <row r="351" ht="15.75" customHeight="1">
      <c r="A351" s="211" t="s">
        <v>4195</v>
      </c>
      <c r="B351" s="211" t="s">
        <v>4196</v>
      </c>
      <c r="C351" s="212" t="s">
        <v>2897</v>
      </c>
      <c r="D351" s="211" t="s">
        <v>1385</v>
      </c>
      <c r="E351" s="213">
        <v>279.0</v>
      </c>
      <c r="F351" s="213">
        <v>82.0</v>
      </c>
      <c r="G351" s="213">
        <v>0.0</v>
      </c>
      <c r="H351" s="213">
        <v>38.0</v>
      </c>
      <c r="I351" s="213">
        <v>38.0</v>
      </c>
      <c r="J351" s="214">
        <v>0.0</v>
      </c>
      <c r="K351" s="211" t="s">
        <v>4197</v>
      </c>
      <c r="L351" s="211">
        <v>3.742179196E9</v>
      </c>
      <c r="M351" s="211" t="s">
        <v>1350</v>
      </c>
      <c r="N351" s="211" t="s">
        <v>3984</v>
      </c>
      <c r="O351" s="211" t="s">
        <v>4043</v>
      </c>
      <c r="P351" s="211" t="s">
        <v>2137</v>
      </c>
      <c r="Q351" s="211" t="s">
        <v>6</v>
      </c>
      <c r="R351" s="1">
        <f>COUNTIF('Hedef Liste Kastamonu'!A:A,A351)</f>
        <v>0</v>
      </c>
    </row>
    <row r="352" ht="15.75" customHeight="1">
      <c r="A352" s="211" t="s">
        <v>18464</v>
      </c>
      <c r="B352" s="211" t="s">
        <v>18465</v>
      </c>
      <c r="C352" s="212" t="s">
        <v>2897</v>
      </c>
      <c r="D352" s="211" t="s">
        <v>1507</v>
      </c>
      <c r="E352" s="213">
        <v>472.0</v>
      </c>
      <c r="F352" s="213">
        <v>49.0</v>
      </c>
      <c r="G352" s="213">
        <v>5.0</v>
      </c>
      <c r="H352" s="213">
        <v>4.0</v>
      </c>
      <c r="I352" s="213">
        <v>9.0</v>
      </c>
      <c r="J352" s="214">
        <v>0.56</v>
      </c>
      <c r="K352" s="211" t="s">
        <v>18466</v>
      </c>
      <c r="L352" s="211">
        <v>5.39735349E9</v>
      </c>
      <c r="M352" s="211" t="s">
        <v>1350</v>
      </c>
      <c r="N352" s="211" t="s">
        <v>3943</v>
      </c>
      <c r="O352" s="211" t="s">
        <v>18467</v>
      </c>
      <c r="P352" s="211" t="s">
        <v>2137</v>
      </c>
      <c r="Q352" s="211" t="s">
        <v>15</v>
      </c>
      <c r="R352" s="1">
        <f>COUNTIF('Hedef Liste Kastamonu'!A:A,A352)</f>
        <v>1</v>
      </c>
    </row>
    <row r="353" ht="15.75" customHeight="1">
      <c r="A353" s="211" t="s">
        <v>8704</v>
      </c>
      <c r="B353" s="211" t="s">
        <v>8705</v>
      </c>
      <c r="C353" s="212" t="s">
        <v>2897</v>
      </c>
      <c r="D353" s="211" t="s">
        <v>1370</v>
      </c>
      <c r="E353" s="213">
        <v>122.0</v>
      </c>
      <c r="F353" s="211"/>
      <c r="G353" s="213">
        <v>0.0</v>
      </c>
      <c r="H353" s="213">
        <v>5.0</v>
      </c>
      <c r="I353" s="213">
        <v>5.0</v>
      </c>
      <c r="J353" s="214">
        <v>0.0</v>
      </c>
      <c r="K353" s="211" t="s">
        <v>8706</v>
      </c>
      <c r="L353" s="211">
        <v>3.762130505E9</v>
      </c>
      <c r="M353" s="211" t="s">
        <v>1350</v>
      </c>
      <c r="N353" s="211" t="s">
        <v>1667</v>
      </c>
      <c r="O353" s="211" t="s">
        <v>8707</v>
      </c>
      <c r="P353" s="211" t="s">
        <v>2137</v>
      </c>
      <c r="Q353" s="211" t="s">
        <v>7</v>
      </c>
      <c r="R353" s="1">
        <f>COUNTIF('Hedef Liste Kastamonu'!A:A,A353)</f>
        <v>0</v>
      </c>
    </row>
    <row r="354" ht="15.75" customHeight="1">
      <c r="A354" s="211" t="s">
        <v>7506</v>
      </c>
      <c r="B354" s="211" t="s">
        <v>7507</v>
      </c>
      <c r="C354" s="212" t="s">
        <v>2897</v>
      </c>
      <c r="D354" s="211" t="s">
        <v>1364</v>
      </c>
      <c r="E354" s="213">
        <v>253.0</v>
      </c>
      <c r="F354" s="213">
        <v>26.0</v>
      </c>
      <c r="G354" s="213">
        <v>6.0</v>
      </c>
      <c r="H354" s="213">
        <v>21.0</v>
      </c>
      <c r="I354" s="213">
        <v>27.0</v>
      </c>
      <c r="J354" s="214">
        <v>0.22</v>
      </c>
      <c r="K354" s="211" t="s">
        <v>7508</v>
      </c>
      <c r="L354" s="211">
        <v>5.445879641E9</v>
      </c>
      <c r="M354" s="211" t="s">
        <v>1350</v>
      </c>
      <c r="N354" s="211" t="s">
        <v>1699</v>
      </c>
      <c r="O354" s="211" t="s">
        <v>7509</v>
      </c>
      <c r="P354" s="211" t="s">
        <v>2137</v>
      </c>
      <c r="Q354" s="211" t="s">
        <v>6</v>
      </c>
      <c r="R354" s="1">
        <f>COUNTIF('Hedef Liste Kastamonu'!A:A,A354)</f>
        <v>0</v>
      </c>
    </row>
    <row r="355" ht="15.75" customHeight="1">
      <c r="A355" s="211" t="s">
        <v>22750</v>
      </c>
      <c r="B355" s="211" t="s">
        <v>22751</v>
      </c>
      <c r="C355" s="212" t="s">
        <v>2909</v>
      </c>
      <c r="D355" s="211" t="s">
        <v>1378</v>
      </c>
      <c r="E355" s="213">
        <v>6.0</v>
      </c>
      <c r="F355" s="211"/>
      <c r="G355" s="213">
        <v>0.0</v>
      </c>
      <c r="H355" s="213">
        <v>11.0</v>
      </c>
      <c r="I355" s="213">
        <v>11.0</v>
      </c>
      <c r="J355" s="214">
        <v>0.0</v>
      </c>
      <c r="K355" s="211" t="s">
        <v>22621</v>
      </c>
      <c r="L355" s="211">
        <v>5.548584574E9</v>
      </c>
      <c r="M355" s="211" t="s">
        <v>1350</v>
      </c>
      <c r="N355" s="211" t="s">
        <v>7443</v>
      </c>
      <c r="O355" s="211" t="s">
        <v>22752</v>
      </c>
      <c r="P355" s="211" t="s">
        <v>2137</v>
      </c>
      <c r="Q355" s="211" t="s">
        <v>6</v>
      </c>
      <c r="R355" s="1">
        <f>COUNTIF('Hedef Liste Kastamonu'!A:A,A355)</f>
        <v>0</v>
      </c>
    </row>
    <row r="356" ht="15.75" customHeight="1">
      <c r="A356" s="211" t="s">
        <v>7762</v>
      </c>
      <c r="B356" s="211" t="s">
        <v>7763</v>
      </c>
      <c r="C356" s="212" t="s">
        <v>2897</v>
      </c>
      <c r="D356" s="211" t="s">
        <v>1370</v>
      </c>
      <c r="E356" s="213">
        <v>100.0</v>
      </c>
      <c r="F356" s="213">
        <v>43.0</v>
      </c>
      <c r="G356" s="213">
        <v>0.0</v>
      </c>
      <c r="H356" s="213">
        <v>28.0</v>
      </c>
      <c r="I356" s="213">
        <v>28.0</v>
      </c>
      <c r="J356" s="214">
        <v>0.0</v>
      </c>
      <c r="K356" s="211" t="s">
        <v>7764</v>
      </c>
      <c r="L356" s="211">
        <v>3.742200666E9</v>
      </c>
      <c r="M356" s="211" t="s">
        <v>1350</v>
      </c>
      <c r="N356" s="211" t="s">
        <v>3984</v>
      </c>
      <c r="O356" s="211" t="s">
        <v>7765</v>
      </c>
      <c r="P356" s="211" t="s">
        <v>2137</v>
      </c>
      <c r="Q356" s="211" t="s">
        <v>6</v>
      </c>
      <c r="R356" s="1">
        <f>COUNTIF('Hedef Liste Kastamonu'!A:A,A356)</f>
        <v>0</v>
      </c>
    </row>
    <row r="357" ht="15.75" customHeight="1">
      <c r="A357" s="211" t="s">
        <v>18692</v>
      </c>
      <c r="B357" s="211" t="s">
        <v>18693</v>
      </c>
      <c r="C357" s="212" t="s">
        <v>2897</v>
      </c>
      <c r="D357" s="211" t="s">
        <v>1348</v>
      </c>
      <c r="E357" s="211"/>
      <c r="F357" s="211"/>
      <c r="G357" s="213">
        <v>0.0</v>
      </c>
      <c r="H357" s="213">
        <v>16.0</v>
      </c>
      <c r="I357" s="213">
        <v>16.0</v>
      </c>
      <c r="J357" s="214">
        <v>0.0</v>
      </c>
      <c r="K357" s="211" t="s">
        <v>18607</v>
      </c>
      <c r="L357" s="211">
        <v>5.326374331E9</v>
      </c>
      <c r="M357" s="211" t="s">
        <v>1350</v>
      </c>
      <c r="N357" s="211" t="s">
        <v>2322</v>
      </c>
      <c r="O357" s="211" t="s">
        <v>18694</v>
      </c>
      <c r="P357" s="211" t="s">
        <v>2137</v>
      </c>
      <c r="Q357" s="211" t="s">
        <v>15</v>
      </c>
      <c r="R357" s="1">
        <f>COUNTIF('Hedef Liste Kastamonu'!A:A,A357)</f>
        <v>1</v>
      </c>
    </row>
    <row r="358" ht="15.75" customHeight="1">
      <c r="A358" s="211" t="s">
        <v>7766</v>
      </c>
      <c r="B358" s="211" t="s">
        <v>7767</v>
      </c>
      <c r="C358" s="212" t="s">
        <v>2897</v>
      </c>
      <c r="D358" s="211" t="s">
        <v>1356</v>
      </c>
      <c r="E358" s="213">
        <v>58.0</v>
      </c>
      <c r="F358" s="213">
        <v>50.0</v>
      </c>
      <c r="G358" s="213">
        <v>0.0</v>
      </c>
      <c r="H358" s="213">
        <v>15.0</v>
      </c>
      <c r="I358" s="213">
        <v>15.0</v>
      </c>
      <c r="J358" s="214">
        <v>0.0</v>
      </c>
      <c r="K358" s="211" t="s">
        <v>7768</v>
      </c>
      <c r="L358" s="211">
        <v>3.742200022E9</v>
      </c>
      <c r="M358" s="211" t="s">
        <v>1350</v>
      </c>
      <c r="N358" s="211" t="s">
        <v>7363</v>
      </c>
      <c r="O358" s="211" t="s">
        <v>7769</v>
      </c>
      <c r="P358" s="211" t="s">
        <v>2137</v>
      </c>
      <c r="Q358" s="211" t="s">
        <v>6</v>
      </c>
      <c r="R358" s="1">
        <f>COUNTIF('Hedef Liste Kastamonu'!A:A,A358)</f>
        <v>0</v>
      </c>
    </row>
    <row r="359" ht="15.75" customHeight="1">
      <c r="A359" s="211" t="s">
        <v>8696</v>
      </c>
      <c r="B359" s="211" t="s">
        <v>8697</v>
      </c>
      <c r="C359" s="212" t="s">
        <v>2897</v>
      </c>
      <c r="D359" s="211" t="s">
        <v>1443</v>
      </c>
      <c r="E359" s="213">
        <v>17.0</v>
      </c>
      <c r="F359" s="213">
        <v>9.0</v>
      </c>
      <c r="G359" s="213">
        <v>0.0</v>
      </c>
      <c r="H359" s="213">
        <v>13.0</v>
      </c>
      <c r="I359" s="213">
        <v>13.0</v>
      </c>
      <c r="J359" s="214">
        <v>0.0</v>
      </c>
      <c r="K359" s="211" t="s">
        <v>8698</v>
      </c>
      <c r="L359" s="211">
        <v>5.053573951E9</v>
      </c>
      <c r="M359" s="211" t="s">
        <v>1350</v>
      </c>
      <c r="N359" s="211" t="s">
        <v>1667</v>
      </c>
      <c r="O359" s="211" t="s">
        <v>8699</v>
      </c>
      <c r="P359" s="211" t="s">
        <v>2137</v>
      </c>
      <c r="Q359" s="211" t="s">
        <v>7</v>
      </c>
      <c r="R359" s="1">
        <f>COUNTIF('Hedef Liste Kastamonu'!A:A,A359)</f>
        <v>0</v>
      </c>
    </row>
    <row r="360" ht="15.75" customHeight="1">
      <c r="A360" s="211" t="s">
        <v>22753</v>
      </c>
      <c r="B360" s="211" t="s">
        <v>22754</v>
      </c>
      <c r="C360" s="212" t="s">
        <v>2897</v>
      </c>
      <c r="D360" s="211" t="s">
        <v>1364</v>
      </c>
      <c r="E360" s="213">
        <v>4.0</v>
      </c>
      <c r="F360" s="213">
        <v>4.0</v>
      </c>
      <c r="G360" s="213">
        <v>6.0</v>
      </c>
      <c r="H360" s="213">
        <v>20.0</v>
      </c>
      <c r="I360" s="213">
        <v>26.0</v>
      </c>
      <c r="J360" s="214">
        <v>0.23</v>
      </c>
      <c r="K360" s="211" t="s">
        <v>22693</v>
      </c>
      <c r="L360" s="211">
        <v>5.453362105E9</v>
      </c>
      <c r="M360" s="211" t="s">
        <v>1350</v>
      </c>
      <c r="N360" s="211" t="s">
        <v>3943</v>
      </c>
      <c r="O360" s="211" t="s">
        <v>22755</v>
      </c>
      <c r="P360" s="211" t="s">
        <v>2137</v>
      </c>
      <c r="Q360" s="211" t="s">
        <v>15</v>
      </c>
      <c r="R360" s="1">
        <f>COUNTIF('Hedef Liste Kastamonu'!A:A,A360)</f>
        <v>0</v>
      </c>
    </row>
    <row r="361" ht="15.75" customHeight="1">
      <c r="A361" s="211" t="s">
        <v>18484</v>
      </c>
      <c r="B361" s="211" t="s">
        <v>18485</v>
      </c>
      <c r="C361" s="212" t="s">
        <v>2897</v>
      </c>
      <c r="D361" s="211" t="s">
        <v>1364</v>
      </c>
      <c r="E361" s="211"/>
      <c r="F361" s="211"/>
      <c r="G361" s="213">
        <v>0.0</v>
      </c>
      <c r="H361" s="213">
        <v>5.0</v>
      </c>
      <c r="I361" s="213">
        <v>5.0</v>
      </c>
      <c r="J361" s="214">
        <v>0.0</v>
      </c>
      <c r="K361" s="211" t="s">
        <v>18486</v>
      </c>
      <c r="L361" s="211">
        <v>5.398276207E9</v>
      </c>
      <c r="M361" s="211" t="s">
        <v>1350</v>
      </c>
      <c r="N361" s="211" t="s">
        <v>2322</v>
      </c>
      <c r="O361" s="211" t="s">
        <v>18487</v>
      </c>
      <c r="P361" s="211" t="s">
        <v>2137</v>
      </c>
      <c r="Q361" s="211" t="s">
        <v>15</v>
      </c>
      <c r="R361" s="1">
        <f>COUNTIF('Hedef Liste Kastamonu'!A:A,A361)</f>
        <v>1</v>
      </c>
    </row>
    <row r="362" ht="15.75" customHeight="1">
      <c r="A362" s="211" t="s">
        <v>7694</v>
      </c>
      <c r="B362" s="211" t="s">
        <v>7695</v>
      </c>
      <c r="C362" s="212" t="s">
        <v>2897</v>
      </c>
      <c r="D362" s="211" t="s">
        <v>1364</v>
      </c>
      <c r="E362" s="213">
        <v>4.0</v>
      </c>
      <c r="F362" s="213">
        <v>4.0</v>
      </c>
      <c r="G362" s="213">
        <v>0.0</v>
      </c>
      <c r="H362" s="213">
        <v>19.0</v>
      </c>
      <c r="I362" s="213">
        <v>19.0</v>
      </c>
      <c r="J362" s="214">
        <v>0.0</v>
      </c>
      <c r="K362" s="211" t="s">
        <v>7696</v>
      </c>
      <c r="L362" s="211">
        <v>3.742208114E9</v>
      </c>
      <c r="M362" s="211" t="s">
        <v>1350</v>
      </c>
      <c r="N362" s="211" t="s">
        <v>7443</v>
      </c>
      <c r="O362" s="211" t="s">
        <v>7697</v>
      </c>
      <c r="P362" s="211" t="s">
        <v>2137</v>
      </c>
      <c r="Q362" s="211" t="s">
        <v>6</v>
      </c>
      <c r="R362" s="1">
        <f>COUNTIF('Hedef Liste Kastamonu'!A:A,A362)</f>
        <v>0</v>
      </c>
    </row>
    <row r="363" ht="15.75" customHeight="1">
      <c r="A363" s="211" t="s">
        <v>7601</v>
      </c>
      <c r="B363" s="211" t="s">
        <v>7602</v>
      </c>
      <c r="C363" s="212" t="s">
        <v>2897</v>
      </c>
      <c r="D363" s="211" t="s">
        <v>1348</v>
      </c>
      <c r="E363" s="213">
        <v>1197.0</v>
      </c>
      <c r="F363" s="213">
        <v>196.0</v>
      </c>
      <c r="G363" s="213">
        <v>1.0</v>
      </c>
      <c r="H363" s="213">
        <v>23.0</v>
      </c>
      <c r="I363" s="213">
        <v>24.0</v>
      </c>
      <c r="J363" s="214">
        <v>0.04</v>
      </c>
      <c r="K363" s="211" t="s">
        <v>7603</v>
      </c>
      <c r="L363" s="211">
        <v>5.324914192E9</v>
      </c>
      <c r="M363" s="211" t="s">
        <v>1350</v>
      </c>
      <c r="N363" s="211" t="s">
        <v>3984</v>
      </c>
      <c r="O363" s="211" t="s">
        <v>7604</v>
      </c>
      <c r="P363" s="211" t="s">
        <v>2137</v>
      </c>
      <c r="Q363" s="211" t="s">
        <v>6</v>
      </c>
      <c r="R363" s="1">
        <f>COUNTIF('Hedef Liste Kastamonu'!A:A,A363)</f>
        <v>0</v>
      </c>
    </row>
    <row r="364" ht="15.75" customHeight="1">
      <c r="A364" s="211" t="s">
        <v>7691</v>
      </c>
      <c r="B364" s="211" t="s">
        <v>7692</v>
      </c>
      <c r="C364" s="212" t="s">
        <v>2897</v>
      </c>
      <c r="D364" s="211" t="s">
        <v>1356</v>
      </c>
      <c r="E364" s="213">
        <v>80.0</v>
      </c>
      <c r="F364" s="213">
        <v>62.0</v>
      </c>
      <c r="G364" s="213">
        <v>0.0</v>
      </c>
      <c r="H364" s="213">
        <v>11.0</v>
      </c>
      <c r="I364" s="213">
        <v>11.0</v>
      </c>
      <c r="J364" s="214">
        <v>0.0</v>
      </c>
      <c r="K364" s="211" t="s">
        <v>7693</v>
      </c>
      <c r="L364" s="211">
        <v>3.742404222E9</v>
      </c>
      <c r="M364" s="211" t="s">
        <v>1350</v>
      </c>
      <c r="N364" s="211" t="s">
        <v>3984</v>
      </c>
      <c r="O364" s="211" t="s">
        <v>4043</v>
      </c>
      <c r="P364" s="211" t="s">
        <v>2137</v>
      </c>
      <c r="Q364" s="211" t="s">
        <v>6</v>
      </c>
      <c r="R364" s="1">
        <f>COUNTIF('Hedef Liste Kastamonu'!A:A,A364)</f>
        <v>0</v>
      </c>
    </row>
    <row r="365" ht="15.75" customHeight="1">
      <c r="A365" s="211" t="s">
        <v>22756</v>
      </c>
      <c r="B365" s="211" t="s">
        <v>22757</v>
      </c>
      <c r="C365" s="212" t="s">
        <v>2897</v>
      </c>
      <c r="D365" s="211" t="s">
        <v>1370</v>
      </c>
      <c r="E365" s="213">
        <v>9105.0</v>
      </c>
      <c r="F365" s="213">
        <v>801.0</v>
      </c>
      <c r="G365" s="213">
        <v>26.0</v>
      </c>
      <c r="H365" s="213">
        <v>3.0</v>
      </c>
      <c r="I365" s="213">
        <v>29.0</v>
      </c>
      <c r="J365" s="214">
        <v>0.9</v>
      </c>
      <c r="K365" s="211" t="s">
        <v>22758</v>
      </c>
      <c r="L365" s="211">
        <v>3.762122323E9</v>
      </c>
      <c r="M365" s="211" t="s">
        <v>1350</v>
      </c>
      <c r="N365" s="211" t="s">
        <v>1667</v>
      </c>
      <c r="O365" s="211" t="s">
        <v>22759</v>
      </c>
      <c r="P365" s="211" t="s">
        <v>2165</v>
      </c>
      <c r="Q365" s="211" t="s">
        <v>7</v>
      </c>
      <c r="R365" s="1">
        <f>COUNTIF('Hedef Liste Kastamonu'!A:A,A365)</f>
        <v>0</v>
      </c>
    </row>
    <row r="366" ht="15.75" customHeight="1">
      <c r="A366" s="211" t="s">
        <v>7391</v>
      </c>
      <c r="B366" s="211" t="s">
        <v>7392</v>
      </c>
      <c r="C366" s="212" t="s">
        <v>2897</v>
      </c>
      <c r="D366" s="211" t="s">
        <v>1443</v>
      </c>
      <c r="E366" s="213">
        <v>367.0</v>
      </c>
      <c r="F366" s="213">
        <v>65.0</v>
      </c>
      <c r="G366" s="213">
        <v>0.0</v>
      </c>
      <c r="H366" s="213">
        <v>25.0</v>
      </c>
      <c r="I366" s="213">
        <v>25.0</v>
      </c>
      <c r="J366" s="214">
        <v>0.0</v>
      </c>
      <c r="K366" s="211" t="s">
        <v>7393</v>
      </c>
      <c r="L366" s="211">
        <v>5.013626614E9</v>
      </c>
      <c r="M366" s="211" t="s">
        <v>1350</v>
      </c>
      <c r="N366" s="211" t="s">
        <v>1408</v>
      </c>
      <c r="O366" s="211" t="s">
        <v>7394</v>
      </c>
      <c r="P366" s="211" t="s">
        <v>2137</v>
      </c>
      <c r="Q366" s="211" t="s">
        <v>6</v>
      </c>
      <c r="R366" s="1">
        <f>COUNTIF('Hedef Liste Kastamonu'!A:A,A366)</f>
        <v>0</v>
      </c>
    </row>
    <row r="367" ht="15.75" customHeight="1">
      <c r="A367" s="211" t="s">
        <v>3945</v>
      </c>
      <c r="B367" s="211" t="s">
        <v>3946</v>
      </c>
      <c r="C367" s="212" t="s">
        <v>2897</v>
      </c>
      <c r="D367" s="211" t="s">
        <v>1443</v>
      </c>
      <c r="E367" s="213">
        <v>573.0</v>
      </c>
      <c r="F367" s="213">
        <v>53.0</v>
      </c>
      <c r="G367" s="213">
        <v>0.0</v>
      </c>
      <c r="H367" s="213">
        <v>10.0</v>
      </c>
      <c r="I367" s="213">
        <v>10.0</v>
      </c>
      <c r="J367" s="214">
        <v>0.0</v>
      </c>
      <c r="K367" s="211" t="s">
        <v>3947</v>
      </c>
      <c r="L367" s="211">
        <v>5.394409827E9</v>
      </c>
      <c r="M367" s="211" t="s">
        <v>1350</v>
      </c>
      <c r="N367" s="211" t="s">
        <v>3948</v>
      </c>
      <c r="O367" s="211" t="s">
        <v>3949</v>
      </c>
      <c r="P367" s="211" t="s">
        <v>2137</v>
      </c>
      <c r="Q367" s="211" t="s">
        <v>4</v>
      </c>
      <c r="R367" s="1">
        <f>COUNTIF('Hedef Liste Kastamonu'!A:A,A367)</f>
        <v>0</v>
      </c>
    </row>
    <row r="368" ht="15.75" customHeight="1">
      <c r="A368" s="211" t="s">
        <v>7555</v>
      </c>
      <c r="B368" s="211" t="s">
        <v>7556</v>
      </c>
      <c r="C368" s="212" t="s">
        <v>2897</v>
      </c>
      <c r="D368" s="211" t="s">
        <v>1364</v>
      </c>
      <c r="E368" s="213">
        <v>11.0</v>
      </c>
      <c r="F368" s="211"/>
      <c r="G368" s="213">
        <v>0.0</v>
      </c>
      <c r="H368" s="213">
        <v>20.0</v>
      </c>
      <c r="I368" s="213">
        <v>20.0</v>
      </c>
      <c r="J368" s="214">
        <v>0.0</v>
      </c>
      <c r="K368" s="211" t="s">
        <v>7397</v>
      </c>
      <c r="L368" s="211">
        <v>5.541254394E9</v>
      </c>
      <c r="M368" s="211" t="s">
        <v>1350</v>
      </c>
      <c r="N368" s="211" t="s">
        <v>2342</v>
      </c>
      <c r="O368" s="211" t="s">
        <v>7398</v>
      </c>
      <c r="P368" s="211" t="s">
        <v>2137</v>
      </c>
      <c r="Q368" s="211" t="s">
        <v>6</v>
      </c>
      <c r="R368" s="1">
        <f>COUNTIF('Hedef Liste Kastamonu'!A:A,A368)</f>
        <v>0</v>
      </c>
    </row>
    <row r="369" ht="15.75" customHeight="1">
      <c r="A369" s="211" t="s">
        <v>18542</v>
      </c>
      <c r="B369" s="211" t="s">
        <v>18543</v>
      </c>
      <c r="C369" s="212" t="s">
        <v>2897</v>
      </c>
      <c r="D369" s="211" t="s">
        <v>1688</v>
      </c>
      <c r="E369" s="213">
        <v>1758.0</v>
      </c>
      <c r="F369" s="213">
        <v>73.0</v>
      </c>
      <c r="G369" s="213">
        <v>0.0</v>
      </c>
      <c r="H369" s="213">
        <v>11.0</v>
      </c>
      <c r="I369" s="213">
        <v>11.0</v>
      </c>
      <c r="J369" s="214">
        <v>0.0</v>
      </c>
      <c r="K369" s="211" t="s">
        <v>18544</v>
      </c>
      <c r="L369" s="211">
        <v>3.662156664E9</v>
      </c>
      <c r="M369" s="211" t="s">
        <v>1350</v>
      </c>
      <c r="N369" s="211" t="s">
        <v>3943</v>
      </c>
      <c r="O369" s="211" t="s">
        <v>18545</v>
      </c>
      <c r="P369" s="211" t="s">
        <v>2137</v>
      </c>
      <c r="Q369" s="211" t="s">
        <v>15</v>
      </c>
      <c r="R369" s="1">
        <f>COUNTIF('Hedef Liste Kastamonu'!A:A,A369)</f>
        <v>1</v>
      </c>
    </row>
    <row r="370" ht="15.75" customHeight="1">
      <c r="A370" s="211" t="s">
        <v>7654</v>
      </c>
      <c r="B370" s="211" t="s">
        <v>7655</v>
      </c>
      <c r="C370" s="212" t="s">
        <v>2897</v>
      </c>
      <c r="D370" s="211" t="s">
        <v>1507</v>
      </c>
      <c r="E370" s="213">
        <v>793.0</v>
      </c>
      <c r="F370" s="213">
        <v>161.0</v>
      </c>
      <c r="G370" s="213">
        <v>3.0</v>
      </c>
      <c r="H370" s="213">
        <v>0.0</v>
      </c>
      <c r="I370" s="213">
        <v>3.0</v>
      </c>
      <c r="J370" s="214">
        <v>1.0</v>
      </c>
      <c r="K370" s="211" t="s">
        <v>7656</v>
      </c>
      <c r="L370" s="211">
        <v>5.434499987E9</v>
      </c>
      <c r="M370" s="211" t="s">
        <v>1350</v>
      </c>
      <c r="N370" s="211" t="s">
        <v>3984</v>
      </c>
      <c r="O370" s="211" t="s">
        <v>7657</v>
      </c>
      <c r="P370" s="211" t="s">
        <v>2137</v>
      </c>
      <c r="Q370" s="211" t="s">
        <v>6</v>
      </c>
      <c r="R370" s="1">
        <f>COUNTIF('Hedef Liste Kastamonu'!A:A,A370)</f>
        <v>0</v>
      </c>
    </row>
    <row r="371" ht="15.75" customHeight="1">
      <c r="A371" s="211" t="s">
        <v>22760</v>
      </c>
      <c r="B371" s="211" t="s">
        <v>22761</v>
      </c>
      <c r="C371" s="212" t="s">
        <v>2909</v>
      </c>
      <c r="D371" s="211" t="s">
        <v>1364</v>
      </c>
      <c r="E371" s="211"/>
      <c r="F371" s="211"/>
      <c r="G371" s="213">
        <v>0.0</v>
      </c>
      <c r="H371" s="213">
        <v>13.0</v>
      </c>
      <c r="I371" s="213">
        <v>13.0</v>
      </c>
      <c r="J371" s="214">
        <v>0.0</v>
      </c>
      <c r="K371" s="211" t="s">
        <v>22762</v>
      </c>
      <c r="L371" s="211">
        <v>5.453228202E9</v>
      </c>
      <c r="M371" s="211" t="s">
        <v>1350</v>
      </c>
      <c r="N371" s="211" t="s">
        <v>7490</v>
      </c>
      <c r="O371" s="211" t="s">
        <v>22763</v>
      </c>
      <c r="P371" s="211" t="s">
        <v>2137</v>
      </c>
      <c r="Q371" s="211" t="s">
        <v>6</v>
      </c>
      <c r="R371" s="1">
        <f>COUNTIF('Hedef Liste Kastamonu'!A:A,A371)</f>
        <v>0</v>
      </c>
    </row>
    <row r="372" ht="15.75" customHeight="1">
      <c r="A372" s="211" t="s">
        <v>7758</v>
      </c>
      <c r="B372" s="211" t="s">
        <v>7759</v>
      </c>
      <c r="C372" s="212" t="s">
        <v>2897</v>
      </c>
      <c r="D372" s="211" t="s">
        <v>1385</v>
      </c>
      <c r="E372" s="213">
        <v>4.0</v>
      </c>
      <c r="F372" s="213">
        <v>1.0</v>
      </c>
      <c r="G372" s="213">
        <v>0.0</v>
      </c>
      <c r="H372" s="213">
        <v>15.0</v>
      </c>
      <c r="I372" s="213">
        <v>15.0</v>
      </c>
      <c r="J372" s="214">
        <v>0.0</v>
      </c>
      <c r="K372" s="211" t="s">
        <v>7760</v>
      </c>
      <c r="L372" s="211">
        <v>3.742220044E9</v>
      </c>
      <c r="M372" s="211" t="s">
        <v>1350</v>
      </c>
      <c r="N372" s="211" t="s">
        <v>7471</v>
      </c>
      <c r="O372" s="211" t="s">
        <v>7761</v>
      </c>
      <c r="P372" s="211" t="s">
        <v>2137</v>
      </c>
      <c r="Q372" s="211" t="s">
        <v>6</v>
      </c>
      <c r="R372" s="1">
        <f>COUNTIF('Hedef Liste Kastamonu'!A:A,A372)</f>
        <v>0</v>
      </c>
    </row>
    <row r="373" ht="15.75" customHeight="1">
      <c r="A373" s="211" t="s">
        <v>7784</v>
      </c>
      <c r="B373" s="211" t="s">
        <v>7785</v>
      </c>
      <c r="C373" s="212" t="s">
        <v>2897</v>
      </c>
      <c r="D373" s="211" t="s">
        <v>1356</v>
      </c>
      <c r="E373" s="213">
        <v>1.0</v>
      </c>
      <c r="F373" s="211"/>
      <c r="G373" s="213">
        <v>0.0</v>
      </c>
      <c r="H373" s="213">
        <v>11.0</v>
      </c>
      <c r="I373" s="213">
        <v>11.0</v>
      </c>
      <c r="J373" s="214">
        <v>0.0</v>
      </c>
      <c r="K373" s="211" t="s">
        <v>7786</v>
      </c>
      <c r="L373" s="211">
        <v>3.742535555E9</v>
      </c>
      <c r="M373" s="211" t="s">
        <v>1350</v>
      </c>
      <c r="N373" s="211" t="s">
        <v>7787</v>
      </c>
      <c r="O373" s="211" t="s">
        <v>7788</v>
      </c>
      <c r="P373" s="211" t="s">
        <v>2137</v>
      </c>
      <c r="Q373" s="211" t="s">
        <v>6</v>
      </c>
      <c r="R373" s="1">
        <f>COUNTIF('Hedef Liste Kastamonu'!A:A,A373)</f>
        <v>0</v>
      </c>
    </row>
    <row r="374" ht="15.75" customHeight="1">
      <c r="A374" s="211" t="s">
        <v>18488</v>
      </c>
      <c r="B374" s="211" t="s">
        <v>18489</v>
      </c>
      <c r="C374" s="212" t="s">
        <v>2897</v>
      </c>
      <c r="D374" s="211" t="s">
        <v>1385</v>
      </c>
      <c r="E374" s="211"/>
      <c r="F374" s="211"/>
      <c r="G374" s="213">
        <v>0.0</v>
      </c>
      <c r="H374" s="213">
        <v>26.0</v>
      </c>
      <c r="I374" s="213">
        <v>26.0</v>
      </c>
      <c r="J374" s="214">
        <v>0.0</v>
      </c>
      <c r="K374" s="211" t="s">
        <v>18490</v>
      </c>
      <c r="L374" s="211">
        <v>5.414551898E9</v>
      </c>
      <c r="M374" s="211" t="s">
        <v>1350</v>
      </c>
      <c r="N374" s="211" t="s">
        <v>2322</v>
      </c>
      <c r="O374" s="211" t="s">
        <v>18491</v>
      </c>
      <c r="P374" s="211" t="s">
        <v>2137</v>
      </c>
      <c r="Q374" s="211" t="s">
        <v>15</v>
      </c>
      <c r="R374" s="1">
        <f>COUNTIF('Hedef Liste Kastamonu'!A:A,A374)</f>
        <v>1</v>
      </c>
    </row>
    <row r="375" ht="15.75" customHeight="1">
      <c r="A375" s="211" t="s">
        <v>4079</v>
      </c>
      <c r="B375" s="211" t="s">
        <v>4080</v>
      </c>
      <c r="C375" s="212" t="s">
        <v>2897</v>
      </c>
      <c r="D375" s="211" t="s">
        <v>1370</v>
      </c>
      <c r="E375" s="213">
        <v>261.0</v>
      </c>
      <c r="F375" s="213">
        <v>69.0</v>
      </c>
      <c r="G375" s="213">
        <v>6.0</v>
      </c>
      <c r="H375" s="213">
        <v>15.0</v>
      </c>
      <c r="I375" s="213">
        <v>21.0</v>
      </c>
      <c r="J375" s="214">
        <v>0.29</v>
      </c>
      <c r="K375" s="211" t="s">
        <v>4081</v>
      </c>
      <c r="L375" s="211">
        <v>3.782287778E9</v>
      </c>
      <c r="M375" s="211" t="s">
        <v>1350</v>
      </c>
      <c r="N375" s="211" t="s">
        <v>3808</v>
      </c>
      <c r="O375" s="211" t="s">
        <v>4082</v>
      </c>
      <c r="P375" s="211" t="s">
        <v>2137</v>
      </c>
      <c r="Q375" s="211" t="s">
        <v>4</v>
      </c>
      <c r="R375" s="1">
        <f>COUNTIF('Hedef Liste Kastamonu'!A:A,A375)</f>
        <v>0</v>
      </c>
    </row>
    <row r="376" ht="15.75" customHeight="1">
      <c r="A376" s="211" t="s">
        <v>22764</v>
      </c>
      <c r="B376" s="211" t="s">
        <v>22765</v>
      </c>
      <c r="C376" s="212" t="s">
        <v>2909</v>
      </c>
      <c r="D376" s="211" t="s">
        <v>1832</v>
      </c>
      <c r="F376" s="211"/>
      <c r="G376" s="213">
        <v>0.0</v>
      </c>
      <c r="H376" s="213">
        <v>5.0</v>
      </c>
      <c r="I376" s="213">
        <v>5.0</v>
      </c>
      <c r="J376" s="214">
        <v>0.0</v>
      </c>
      <c r="K376" s="211" t="s">
        <v>22766</v>
      </c>
      <c r="L376" s="211">
        <v>5.354525436E9</v>
      </c>
      <c r="M376" s="211" t="s">
        <v>1350</v>
      </c>
      <c r="N376" s="211" t="s">
        <v>3913</v>
      </c>
      <c r="O376" s="211" t="s">
        <v>22767</v>
      </c>
      <c r="P376" s="211" t="s">
        <v>2137</v>
      </c>
      <c r="Q376" s="211" t="s">
        <v>4</v>
      </c>
      <c r="R376" s="1">
        <f>COUNTIF('Hedef Liste Kastamonu'!A:A,A376)</f>
        <v>0</v>
      </c>
    </row>
    <row r="377" ht="15.75" customHeight="1">
      <c r="A377" s="211" t="s">
        <v>4031</v>
      </c>
      <c r="B377" s="211" t="s">
        <v>4032</v>
      </c>
      <c r="C377" s="212" t="s">
        <v>2897</v>
      </c>
      <c r="D377" s="211" t="s">
        <v>1370</v>
      </c>
      <c r="E377" s="213">
        <v>33.0</v>
      </c>
      <c r="F377" s="213">
        <v>33.0</v>
      </c>
      <c r="G377" s="213">
        <v>0.0</v>
      </c>
      <c r="H377" s="213">
        <v>25.0</v>
      </c>
      <c r="I377" s="213">
        <v>25.0</v>
      </c>
      <c r="J377" s="214">
        <v>0.0</v>
      </c>
      <c r="K377" s="211" t="s">
        <v>4033</v>
      </c>
      <c r="L377" s="211">
        <v>5.443507451E9</v>
      </c>
      <c r="M377" s="211" t="s">
        <v>1350</v>
      </c>
      <c r="N377" s="211" t="s">
        <v>3913</v>
      </c>
      <c r="O377" s="211" t="s">
        <v>4034</v>
      </c>
      <c r="P377" s="211" t="s">
        <v>2137</v>
      </c>
      <c r="Q377" s="211" t="s">
        <v>4</v>
      </c>
      <c r="R377" s="1">
        <f>COUNTIF('Hedef Liste Kastamonu'!A:A,A377)</f>
        <v>0</v>
      </c>
    </row>
    <row r="378" ht="15.75" customHeight="1">
      <c r="A378" s="211" t="s">
        <v>4124</v>
      </c>
      <c r="B378" s="211" t="s">
        <v>4125</v>
      </c>
      <c r="C378" s="212" t="s">
        <v>2897</v>
      </c>
      <c r="D378" s="211" t="s">
        <v>1356</v>
      </c>
      <c r="E378" s="213">
        <v>3059.0</v>
      </c>
      <c r="F378" s="213">
        <v>123.0</v>
      </c>
      <c r="G378" s="213">
        <v>0.0</v>
      </c>
      <c r="H378" s="213">
        <v>17.0</v>
      </c>
      <c r="I378" s="213">
        <v>17.0</v>
      </c>
      <c r="J378" s="214">
        <v>0.0</v>
      </c>
      <c r="K378" s="211" t="s">
        <v>4126</v>
      </c>
      <c r="L378" s="211">
        <v>3.762134477E9</v>
      </c>
      <c r="M378" s="211" t="s">
        <v>1350</v>
      </c>
      <c r="N378" s="211" t="s">
        <v>1667</v>
      </c>
      <c r="O378" s="211" t="s">
        <v>4127</v>
      </c>
      <c r="P378" s="211" t="s">
        <v>2137</v>
      </c>
      <c r="Q378" s="211" t="s">
        <v>7</v>
      </c>
      <c r="R378" s="1">
        <f>COUNTIF('Hedef Liste Kastamonu'!A:A,A378)</f>
        <v>0</v>
      </c>
    </row>
    <row r="379" ht="15.75" customHeight="1">
      <c r="A379" s="211" t="s">
        <v>3967</v>
      </c>
      <c r="B379" s="211" t="s">
        <v>3968</v>
      </c>
      <c r="C379" s="212" t="s">
        <v>2897</v>
      </c>
      <c r="D379" s="211" t="s">
        <v>1507</v>
      </c>
      <c r="E379" s="213">
        <v>9.0</v>
      </c>
      <c r="F379" s="213">
        <v>9.0</v>
      </c>
      <c r="G379" s="213">
        <v>0.0</v>
      </c>
      <c r="H379" s="213">
        <v>12.0</v>
      </c>
      <c r="I379" s="213">
        <v>12.0</v>
      </c>
      <c r="J379" s="214">
        <v>0.0</v>
      </c>
      <c r="K379" s="211" t="s">
        <v>3969</v>
      </c>
      <c r="L379" s="211">
        <v>3.78201E9</v>
      </c>
      <c r="M379" s="211" t="s">
        <v>1350</v>
      </c>
      <c r="N379" s="211" t="s">
        <v>3877</v>
      </c>
      <c r="O379" s="211" t="s">
        <v>3970</v>
      </c>
      <c r="P379" s="211" t="s">
        <v>2137</v>
      </c>
      <c r="Q379" s="211" t="s">
        <v>4</v>
      </c>
      <c r="R379" s="1">
        <f>COUNTIF('Hedef Liste Kastamonu'!A:A,A379)</f>
        <v>0</v>
      </c>
    </row>
    <row r="380" ht="15.75" customHeight="1">
      <c r="A380" s="211" t="s">
        <v>7789</v>
      </c>
      <c r="B380" s="211" t="s">
        <v>7790</v>
      </c>
      <c r="C380" s="212" t="s">
        <v>2897</v>
      </c>
      <c r="D380" s="211" t="s">
        <v>1385</v>
      </c>
      <c r="E380" s="213">
        <v>49.0</v>
      </c>
      <c r="F380" s="213">
        <v>10.0</v>
      </c>
      <c r="G380" s="213">
        <v>0.0</v>
      </c>
      <c r="H380" s="213">
        <v>20.0</v>
      </c>
      <c r="I380" s="213">
        <v>20.0</v>
      </c>
      <c r="J380" s="214">
        <v>0.0</v>
      </c>
      <c r="K380" s="211" t="s">
        <v>7791</v>
      </c>
      <c r="L380" s="211">
        <v>3.742229393E9</v>
      </c>
      <c r="M380" s="211" t="s">
        <v>1350</v>
      </c>
      <c r="N380" s="211" t="s">
        <v>3984</v>
      </c>
      <c r="O380" s="211" t="s">
        <v>4043</v>
      </c>
      <c r="P380" s="211" t="s">
        <v>2137</v>
      </c>
      <c r="Q380" s="211" t="s">
        <v>6</v>
      </c>
      <c r="R380" s="1">
        <f>COUNTIF('Hedef Liste Kastamonu'!A:A,A380)</f>
        <v>0</v>
      </c>
    </row>
    <row r="381" ht="15.75" customHeight="1">
      <c r="A381" s="211" t="s">
        <v>8811</v>
      </c>
      <c r="B381" s="211" t="s">
        <v>8812</v>
      </c>
      <c r="C381" s="212" t="s">
        <v>2897</v>
      </c>
      <c r="D381" s="211" t="s">
        <v>1356</v>
      </c>
      <c r="E381" s="213">
        <v>4.0</v>
      </c>
      <c r="F381" s="211"/>
      <c r="G381" s="213">
        <v>0.0</v>
      </c>
      <c r="H381" s="213">
        <v>3.0</v>
      </c>
      <c r="I381" s="213">
        <v>3.0</v>
      </c>
      <c r="J381" s="214">
        <v>0.0</v>
      </c>
      <c r="K381" s="211" t="s">
        <v>8813</v>
      </c>
      <c r="L381" s="211">
        <v>5.324913383E9</v>
      </c>
      <c r="M381" s="211" t="s">
        <v>1350</v>
      </c>
      <c r="N381" s="211" t="s">
        <v>8814</v>
      </c>
      <c r="O381" s="211" t="s">
        <v>8815</v>
      </c>
      <c r="P381" s="211" t="s">
        <v>2137</v>
      </c>
      <c r="Q381" s="211" t="s">
        <v>7</v>
      </c>
      <c r="R381" s="1">
        <f>COUNTIF('Hedef Liste Kastamonu'!A:A,A381)</f>
        <v>0</v>
      </c>
    </row>
    <row r="382" ht="15.75" customHeight="1">
      <c r="A382" s="211" t="s">
        <v>7792</v>
      </c>
      <c r="B382" s="211" t="s">
        <v>7793</v>
      </c>
      <c r="C382" s="212" t="s">
        <v>2897</v>
      </c>
      <c r="D382" s="211" t="s">
        <v>1370</v>
      </c>
      <c r="E382" s="213">
        <v>2.0</v>
      </c>
      <c r="F382" s="213">
        <v>2.0</v>
      </c>
      <c r="G382" s="213">
        <v>0.0</v>
      </c>
      <c r="H382" s="213">
        <v>6.0</v>
      </c>
      <c r="I382" s="213">
        <v>6.0</v>
      </c>
      <c r="J382" s="214">
        <v>0.0</v>
      </c>
      <c r="K382" s="211" t="s">
        <v>7794</v>
      </c>
      <c r="L382" s="211">
        <v>3.742103535E9</v>
      </c>
      <c r="M382" s="211" t="s">
        <v>1350</v>
      </c>
      <c r="N382" s="211" t="s">
        <v>7363</v>
      </c>
      <c r="O382" s="211" t="s">
        <v>7795</v>
      </c>
      <c r="P382" s="211" t="s">
        <v>2137</v>
      </c>
      <c r="Q382" s="211" t="s">
        <v>6</v>
      </c>
      <c r="R382" s="1">
        <f>COUNTIF('Hedef Liste Kastamonu'!A:A,A382)</f>
        <v>0</v>
      </c>
    </row>
    <row r="383" ht="15.75" customHeight="1">
      <c r="A383" s="211" t="s">
        <v>4206</v>
      </c>
      <c r="B383" s="211" t="s">
        <v>4207</v>
      </c>
      <c r="C383" s="212" t="s">
        <v>2897</v>
      </c>
      <c r="D383" s="211" t="s">
        <v>1370</v>
      </c>
      <c r="E383" s="213">
        <v>5362.0</v>
      </c>
      <c r="F383" s="213">
        <v>141.0</v>
      </c>
      <c r="G383" s="213">
        <v>0.0</v>
      </c>
      <c r="H383" s="213">
        <v>11.0</v>
      </c>
      <c r="I383" s="213">
        <v>11.0</v>
      </c>
      <c r="J383" s="214">
        <v>0.0</v>
      </c>
      <c r="K383" s="211" t="s">
        <v>4208</v>
      </c>
      <c r="L383" s="211">
        <v>3.762123999E9</v>
      </c>
      <c r="M383" s="211" t="s">
        <v>1350</v>
      </c>
      <c r="N383" s="211" t="s">
        <v>1667</v>
      </c>
      <c r="O383" s="211" t="s">
        <v>4209</v>
      </c>
      <c r="P383" s="211" t="s">
        <v>2137</v>
      </c>
      <c r="Q383" s="211" t="s">
        <v>7</v>
      </c>
      <c r="R383" s="1">
        <f>COUNTIF('Hedef Liste Kastamonu'!A:A,A383)</f>
        <v>0</v>
      </c>
    </row>
    <row r="384" ht="15.75" customHeight="1">
      <c r="A384" s="211" t="s">
        <v>4269</v>
      </c>
      <c r="B384" s="211" t="s">
        <v>4270</v>
      </c>
      <c r="C384" s="212" t="s">
        <v>2897</v>
      </c>
      <c r="D384" s="211" t="s">
        <v>1356</v>
      </c>
      <c r="E384" s="213">
        <v>247.0</v>
      </c>
      <c r="F384" s="213">
        <v>34.0</v>
      </c>
      <c r="G384" s="213">
        <v>6.0</v>
      </c>
      <c r="H384" s="213">
        <v>0.0</v>
      </c>
      <c r="I384" s="213">
        <v>6.0</v>
      </c>
      <c r="J384" s="214">
        <v>1.0</v>
      </c>
      <c r="K384" s="211" t="s">
        <v>4271</v>
      </c>
      <c r="L384" s="211">
        <v>5.386606774E9</v>
      </c>
      <c r="M384" s="211" t="s">
        <v>1350</v>
      </c>
      <c r="N384" s="211" t="s">
        <v>3979</v>
      </c>
      <c r="O384" s="211" t="s">
        <v>4272</v>
      </c>
      <c r="P384" s="211" t="s">
        <v>2137</v>
      </c>
      <c r="Q384" s="211" t="s">
        <v>4</v>
      </c>
      <c r="R384" s="1">
        <f>COUNTIF('Hedef Liste Kastamonu'!A:A,A384)</f>
        <v>0</v>
      </c>
    </row>
    <row r="385" ht="15.75" customHeight="1">
      <c r="A385" s="211" t="s">
        <v>4071</v>
      </c>
      <c r="B385" s="211" t="s">
        <v>4072</v>
      </c>
      <c r="C385" s="212" t="s">
        <v>2897</v>
      </c>
      <c r="D385" s="211" t="s">
        <v>1832</v>
      </c>
      <c r="E385" s="213">
        <v>91.0</v>
      </c>
      <c r="F385" s="213">
        <v>22.0</v>
      </c>
      <c r="G385" s="213">
        <v>0.0</v>
      </c>
      <c r="H385" s="213">
        <v>19.0</v>
      </c>
      <c r="I385" s="213">
        <v>19.0</v>
      </c>
      <c r="J385" s="214">
        <v>0.0</v>
      </c>
      <c r="K385" s="211" t="s">
        <v>4073</v>
      </c>
      <c r="L385" s="211">
        <v>5.530150505E9</v>
      </c>
      <c r="M385" s="211" t="s">
        <v>1350</v>
      </c>
      <c r="N385" s="211" t="s">
        <v>3883</v>
      </c>
      <c r="O385" s="211" t="s">
        <v>4074</v>
      </c>
      <c r="P385" s="211" t="s">
        <v>2137</v>
      </c>
      <c r="Q385" s="211" t="s">
        <v>4</v>
      </c>
      <c r="R385" s="1">
        <f>COUNTIF('Hedef Liste Kastamonu'!A:A,A385)</f>
        <v>0</v>
      </c>
    </row>
    <row r="386" ht="15.75" customHeight="1">
      <c r="A386" s="211" t="s">
        <v>4009</v>
      </c>
      <c r="B386" s="211" t="s">
        <v>4010</v>
      </c>
      <c r="C386" s="212" t="s">
        <v>2897</v>
      </c>
      <c r="D386" s="211" t="s">
        <v>1378</v>
      </c>
      <c r="E386" s="213">
        <v>18.0</v>
      </c>
      <c r="F386" s="213">
        <v>10.0</v>
      </c>
      <c r="G386" s="213">
        <v>0.0</v>
      </c>
      <c r="H386" s="213">
        <v>6.0</v>
      </c>
      <c r="I386" s="213">
        <v>6.0</v>
      </c>
      <c r="J386" s="214">
        <v>0.0</v>
      </c>
      <c r="K386" s="211" t="s">
        <v>4011</v>
      </c>
      <c r="L386" s="211">
        <v>5.370294674E9</v>
      </c>
      <c r="M386" s="211" t="s">
        <v>1350</v>
      </c>
      <c r="N386" s="211" t="s">
        <v>3913</v>
      </c>
      <c r="O386" s="211" t="s">
        <v>4012</v>
      </c>
      <c r="P386" s="211" t="s">
        <v>2137</v>
      </c>
      <c r="Q386" s="211" t="s">
        <v>4</v>
      </c>
      <c r="R386" s="1">
        <f>COUNTIF('Hedef Liste Kastamonu'!A:A,A386)</f>
        <v>0</v>
      </c>
    </row>
    <row r="387" ht="15.75" customHeight="1">
      <c r="A387" s="211" t="s">
        <v>7796</v>
      </c>
      <c r="B387" s="211" t="s">
        <v>7797</v>
      </c>
      <c r="C387" s="212" t="s">
        <v>2897</v>
      </c>
      <c r="D387" s="211" t="s">
        <v>1356</v>
      </c>
      <c r="E387" s="213">
        <v>194.0</v>
      </c>
      <c r="F387" s="213">
        <v>86.0</v>
      </c>
      <c r="G387" s="213">
        <v>0.0</v>
      </c>
      <c r="H387" s="213">
        <v>11.0</v>
      </c>
      <c r="I387" s="213">
        <v>11.0</v>
      </c>
      <c r="J387" s="214">
        <v>0.0</v>
      </c>
      <c r="K387" s="211" t="s">
        <v>7798</v>
      </c>
      <c r="L387" s="211">
        <v>5.514321146E9</v>
      </c>
      <c r="M387" s="211" t="s">
        <v>1350</v>
      </c>
      <c r="N387" s="211" t="s">
        <v>3984</v>
      </c>
      <c r="O387" s="211" t="s">
        <v>4043</v>
      </c>
      <c r="P387" s="211" t="s">
        <v>2137</v>
      </c>
      <c r="Q387" s="211" t="s">
        <v>6</v>
      </c>
      <c r="R387" s="1">
        <f>COUNTIF('Hedef Liste Kastamonu'!A:A,A387)</f>
        <v>0</v>
      </c>
    </row>
    <row r="388" ht="15.75" customHeight="1">
      <c r="A388" s="211" t="s">
        <v>18460</v>
      </c>
      <c r="B388" s="211" t="s">
        <v>18461</v>
      </c>
      <c r="C388" s="212" t="s">
        <v>2897</v>
      </c>
      <c r="D388" s="211" t="s">
        <v>1364</v>
      </c>
      <c r="E388" s="211"/>
      <c r="F388" s="211"/>
      <c r="G388" s="213">
        <v>0.0</v>
      </c>
      <c r="H388" s="213">
        <v>8.0</v>
      </c>
      <c r="I388" s="213">
        <v>8.0</v>
      </c>
      <c r="J388" s="214">
        <v>0.0</v>
      </c>
      <c r="K388" s="211" t="s">
        <v>18462</v>
      </c>
      <c r="L388" s="211">
        <v>5.445431927E9</v>
      </c>
      <c r="M388" s="211" t="s">
        <v>1350</v>
      </c>
      <c r="N388" s="211" t="s">
        <v>18453</v>
      </c>
      <c r="O388" s="211" t="s">
        <v>18463</v>
      </c>
      <c r="P388" s="211" t="s">
        <v>2137</v>
      </c>
      <c r="Q388" s="211" t="s">
        <v>15</v>
      </c>
      <c r="R388" s="1">
        <f>COUNTIF('Hedef Liste Kastamonu'!A:A,A388)</f>
        <v>1</v>
      </c>
    </row>
    <row r="389" ht="15.75" customHeight="1">
      <c r="A389" s="211" t="s">
        <v>4294</v>
      </c>
      <c r="B389" s="211" t="s">
        <v>4295</v>
      </c>
      <c r="C389" s="212" t="s">
        <v>2897</v>
      </c>
      <c r="D389" s="211" t="s">
        <v>1356</v>
      </c>
      <c r="E389" s="213">
        <v>1715.0</v>
      </c>
      <c r="F389" s="213">
        <v>76.0</v>
      </c>
      <c r="G389" s="213">
        <v>0.0</v>
      </c>
      <c r="H389" s="213">
        <v>5.0</v>
      </c>
      <c r="I389" s="213">
        <v>5.0</v>
      </c>
      <c r="J389" s="214">
        <v>0.0</v>
      </c>
      <c r="K389" s="211" t="s">
        <v>4296</v>
      </c>
      <c r="L389" s="211">
        <v>5.525664024E9</v>
      </c>
      <c r="M389" s="211" t="s">
        <v>1350</v>
      </c>
      <c r="N389" s="211" t="s">
        <v>4297</v>
      </c>
      <c r="O389" s="211" t="s">
        <v>4298</v>
      </c>
      <c r="P389" s="211" t="s">
        <v>2137</v>
      </c>
      <c r="Q389" s="211" t="s">
        <v>7</v>
      </c>
      <c r="R389" s="1">
        <f>COUNTIF('Hedef Liste Kastamonu'!A:A,A389)</f>
        <v>0</v>
      </c>
    </row>
    <row r="390" ht="15.75" customHeight="1">
      <c r="A390" s="211" t="s">
        <v>3894</v>
      </c>
      <c r="B390" s="211" t="s">
        <v>3895</v>
      </c>
      <c r="C390" s="212" t="s">
        <v>2897</v>
      </c>
      <c r="D390" s="211" t="s">
        <v>1356</v>
      </c>
      <c r="E390" s="213">
        <v>639.0</v>
      </c>
      <c r="F390" s="213">
        <v>81.0</v>
      </c>
      <c r="G390" s="213">
        <v>0.0</v>
      </c>
      <c r="H390" s="213">
        <v>2.0</v>
      </c>
      <c r="I390" s="213">
        <v>2.0</v>
      </c>
      <c r="J390" s="214">
        <v>0.0</v>
      </c>
      <c r="K390" s="211" t="s">
        <v>3876</v>
      </c>
      <c r="L390" s="211">
        <v>5.455869292E9</v>
      </c>
      <c r="M390" s="211" t="s">
        <v>1350</v>
      </c>
      <c r="N390" s="211" t="s">
        <v>3877</v>
      </c>
      <c r="O390" s="211" t="s">
        <v>3878</v>
      </c>
      <c r="P390" s="211" t="s">
        <v>2137</v>
      </c>
      <c r="Q390" s="211" t="s">
        <v>4</v>
      </c>
      <c r="R390" s="1">
        <f>COUNTIF('Hedef Liste Kastamonu'!A:A,A390)</f>
        <v>0</v>
      </c>
    </row>
    <row r="391" ht="15.75" customHeight="1">
      <c r="A391" s="211" t="s">
        <v>7374</v>
      </c>
      <c r="B391" s="211" t="s">
        <v>7375</v>
      </c>
      <c r="C391" s="212" t="s">
        <v>2897</v>
      </c>
      <c r="D391" s="211" t="s">
        <v>1385</v>
      </c>
      <c r="E391" s="213">
        <v>91.0</v>
      </c>
      <c r="F391" s="211"/>
      <c r="G391" s="213">
        <v>0.0</v>
      </c>
      <c r="H391" s="213">
        <v>10.0</v>
      </c>
      <c r="I391" s="213">
        <v>10.0</v>
      </c>
      <c r="J391" s="214">
        <v>0.0</v>
      </c>
      <c r="K391" s="211" t="s">
        <v>7376</v>
      </c>
      <c r="L391" s="211">
        <v>5.324926637E9</v>
      </c>
      <c r="M391" s="211" t="s">
        <v>1350</v>
      </c>
      <c r="N391" s="211" t="s">
        <v>1699</v>
      </c>
      <c r="O391" s="211" t="s">
        <v>7377</v>
      </c>
      <c r="P391" s="211" t="s">
        <v>2137</v>
      </c>
      <c r="Q391" s="211" t="s">
        <v>6</v>
      </c>
      <c r="R391" s="1">
        <f>COUNTIF('Hedef Liste Kastamonu'!A:A,A391)</f>
        <v>0</v>
      </c>
    </row>
    <row r="392" ht="15.75" customHeight="1">
      <c r="A392" s="211" t="s">
        <v>18660</v>
      </c>
      <c r="B392" s="211" t="s">
        <v>18661</v>
      </c>
      <c r="C392" s="212" t="s">
        <v>2897</v>
      </c>
      <c r="D392" s="211" t="s">
        <v>1356</v>
      </c>
      <c r="E392" s="213">
        <v>3.0</v>
      </c>
      <c r="F392" s="211"/>
      <c r="G392" s="213">
        <v>0.0</v>
      </c>
      <c r="H392" s="213">
        <v>1.0</v>
      </c>
      <c r="I392" s="213">
        <v>1.0</v>
      </c>
      <c r="J392" s="214">
        <v>0.0</v>
      </c>
      <c r="K392" s="211" t="s">
        <v>18662</v>
      </c>
      <c r="L392" s="211">
        <v>5.013653702E9</v>
      </c>
      <c r="M392" s="211" t="s">
        <v>1350</v>
      </c>
      <c r="N392" s="211" t="s">
        <v>3888</v>
      </c>
      <c r="O392" s="211" t="s">
        <v>18663</v>
      </c>
      <c r="P392" s="211" t="s">
        <v>2137</v>
      </c>
      <c r="Q392" s="211" t="s">
        <v>15</v>
      </c>
      <c r="R392" s="1">
        <f>COUNTIF('Hedef Liste Kastamonu'!A:A,A392)</f>
        <v>1</v>
      </c>
    </row>
    <row r="393" ht="15.75" customHeight="1">
      <c r="A393" s="211" t="s">
        <v>4229</v>
      </c>
      <c r="B393" s="211" t="s">
        <v>4230</v>
      </c>
      <c r="C393" s="212" t="s">
        <v>2897</v>
      </c>
      <c r="D393" s="211" t="s">
        <v>1364</v>
      </c>
      <c r="E393" s="211"/>
      <c r="F393" s="211"/>
      <c r="G393" s="213">
        <v>0.0</v>
      </c>
      <c r="H393" s="213">
        <v>10.0</v>
      </c>
      <c r="I393" s="213">
        <v>10.0</v>
      </c>
      <c r="J393" s="214">
        <v>0.0</v>
      </c>
      <c r="K393" s="211" t="s">
        <v>4231</v>
      </c>
      <c r="L393" s="211">
        <v>5.315062744E9</v>
      </c>
      <c r="M393" s="211" t="s">
        <v>1350</v>
      </c>
      <c r="N393" s="211" t="s">
        <v>1667</v>
      </c>
      <c r="O393" s="211" t="s">
        <v>4232</v>
      </c>
      <c r="P393" s="211" t="s">
        <v>2137</v>
      </c>
      <c r="Q393" s="211" t="s">
        <v>4</v>
      </c>
      <c r="R393" s="1">
        <f>COUNTIF('Hedef Liste Kastamonu'!A:A,A393)</f>
        <v>0</v>
      </c>
    </row>
    <row r="394" ht="15.75" customHeight="1">
      <c r="A394" s="211" t="s">
        <v>8688</v>
      </c>
      <c r="B394" s="211" t="s">
        <v>8689</v>
      </c>
      <c r="C394" s="212" t="s">
        <v>2897</v>
      </c>
      <c r="D394" s="211" t="s">
        <v>1370</v>
      </c>
      <c r="E394" s="213">
        <v>608.0</v>
      </c>
      <c r="F394" s="213">
        <v>1.0</v>
      </c>
      <c r="G394" s="213">
        <v>0.0</v>
      </c>
      <c r="H394" s="213">
        <v>2.0</v>
      </c>
      <c r="I394" s="213">
        <v>2.0</v>
      </c>
      <c r="J394" s="214">
        <v>0.0</v>
      </c>
      <c r="K394" s="211" t="s">
        <v>8690</v>
      </c>
      <c r="L394" s="211">
        <v>3.762126313E9</v>
      </c>
      <c r="M394" s="211" t="s">
        <v>1350</v>
      </c>
      <c r="N394" s="211" t="s">
        <v>1667</v>
      </c>
      <c r="O394" s="211" t="s">
        <v>8691</v>
      </c>
      <c r="P394" s="211" t="s">
        <v>2137</v>
      </c>
      <c r="Q394" s="211" t="s">
        <v>7</v>
      </c>
      <c r="R394" s="1">
        <f>COUNTIF('Hedef Liste Kastamonu'!A:A,A394)</f>
        <v>0</v>
      </c>
    </row>
    <row r="395" ht="15.75" customHeight="1">
      <c r="A395" s="211" t="s">
        <v>18664</v>
      </c>
      <c r="B395" s="211" t="s">
        <v>18665</v>
      </c>
      <c r="C395" s="212" t="s">
        <v>2897</v>
      </c>
      <c r="D395" s="211" t="s">
        <v>1356</v>
      </c>
      <c r="E395" s="213">
        <v>106.0</v>
      </c>
      <c r="F395" s="213">
        <v>10.0</v>
      </c>
      <c r="G395" s="213">
        <v>0.0</v>
      </c>
      <c r="H395" s="213">
        <v>5.0</v>
      </c>
      <c r="I395" s="213">
        <v>5.0</v>
      </c>
      <c r="J395" s="214">
        <v>0.0</v>
      </c>
      <c r="K395" s="211" t="s">
        <v>18666</v>
      </c>
      <c r="L395" s="211">
        <v>3.662151616E9</v>
      </c>
      <c r="M395" s="211" t="s">
        <v>1350</v>
      </c>
      <c r="N395" s="211" t="s">
        <v>3943</v>
      </c>
      <c r="O395" s="211" t="s">
        <v>18624</v>
      </c>
      <c r="P395" s="211" t="s">
        <v>2137</v>
      </c>
      <c r="Q395" s="211" t="s">
        <v>15</v>
      </c>
      <c r="R395" s="1">
        <f>COUNTIF('Hedef Liste Kastamonu'!A:A,A395)</f>
        <v>1</v>
      </c>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65C6842-6D87-4E0A-82DC-3CF83A417642}" filter="1" showAutoFilter="1">
      <autoFilter ref="$A$1:$R$395">
        <filterColumn colId="15">
          <filters>
            <filter val="Geleneksel"/>
          </filters>
        </filterColumn>
        <filterColumn colId="2">
          <filters>
            <filter val="DOĞRU"/>
          </filters>
        </filterColumn>
        <filterColumn colId="9">
          <filters>
            <filter val="15%"/>
            <filter val="67%"/>
            <filter val="87%"/>
            <filter val="83%"/>
            <filter val="5%"/>
            <filter val="28%"/>
            <filter val="20%"/>
            <filter val="2%"/>
            <filter val="89%"/>
            <filter val="65%"/>
            <filter val="97%"/>
            <filter val="85%"/>
            <filter val="93%"/>
            <filter val="81%"/>
            <filter val="7%"/>
            <filter val="3%"/>
            <filter val="98%"/>
            <filter val="54%"/>
            <filter val="94%"/>
            <filter val="8%"/>
            <filter val="90%"/>
            <filter val="4%"/>
            <filter val="0%"/>
          </filters>
        </filterColumn>
        <filterColumn colId="16">
          <filters>
            <filter val="Bolu"/>
          </filters>
        </filterColumn>
      </autoFilter>
      <extLst>
        <ext uri="GoogleSheetsCustomDataVersion1">
          <go:sheetsCustomData xmlns:go="http://customooxmlschemas.google.com/" filterViewId="2140522045"/>
        </ext>
      </extLst>
    </customSheetView>
  </customSheetViews>
  <mergeCells count="5">
    <mergeCell ref="D239:E239"/>
    <mergeCell ref="D292:E292"/>
    <mergeCell ref="D309:E309"/>
    <mergeCell ref="D334:E334"/>
    <mergeCell ref="D376:E376"/>
  </mergeCell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75"/>
    <col customWidth="1" min="3" max="3" width="12.63"/>
    <col customWidth="1" min="4" max="4" width="19.5"/>
    <col customWidth="1" min="5" max="5" width="30.13"/>
    <col customWidth="1" min="6" max="6" width="12.63"/>
    <col customWidth="1" min="7" max="7" width="19.0"/>
    <col customWidth="1" min="8" max="8" width="29.5"/>
    <col customWidth="1" min="9" max="9" width="25.88"/>
  </cols>
  <sheetData>
    <row r="1" ht="15.75" customHeight="1">
      <c r="A1" s="151"/>
      <c r="B1" s="13" t="s">
        <v>50</v>
      </c>
      <c r="C1" s="152" t="s">
        <v>51</v>
      </c>
      <c r="D1" s="13" t="s">
        <v>52</v>
      </c>
      <c r="E1" s="13" t="s">
        <v>53</v>
      </c>
      <c r="F1" s="14" t="s">
        <v>54</v>
      </c>
      <c r="G1" s="12"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customHeight="1">
      <c r="A3" s="24" t="s">
        <v>4304</v>
      </c>
      <c r="B3" s="17"/>
      <c r="C3" s="17"/>
      <c r="D3" s="17"/>
      <c r="E3" s="17"/>
      <c r="F3" s="26"/>
      <c r="G3" s="20"/>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4306</v>
      </c>
      <c r="C4" s="154"/>
      <c r="D4" s="67"/>
      <c r="E4" s="67"/>
      <c r="F4" s="46"/>
      <c r="G4" s="20"/>
      <c r="H4" s="17"/>
      <c r="I4" s="67"/>
      <c r="J4" s="17"/>
      <c r="K4" s="155"/>
      <c r="L4" s="17"/>
      <c r="M4" s="27"/>
      <c r="N4" s="27"/>
      <c r="O4" s="17"/>
      <c r="P4" s="17"/>
      <c r="Q4" s="17"/>
      <c r="R4" s="17"/>
      <c r="S4" s="17"/>
      <c r="T4" s="17"/>
      <c r="U4" s="17"/>
      <c r="V4" s="17"/>
      <c r="W4" s="17"/>
      <c r="X4" s="17"/>
      <c r="Y4" s="17"/>
      <c r="Z4" s="17"/>
      <c r="AA4" s="17"/>
      <c r="AB4" s="17"/>
      <c r="AC4" s="17"/>
      <c r="AD4" s="17"/>
      <c r="AE4" s="17"/>
      <c r="AF4" s="17"/>
    </row>
    <row r="5" ht="15.75" customHeight="1">
      <c r="A5" s="28"/>
      <c r="B5" s="29" t="s">
        <v>4306</v>
      </c>
      <c r="C5" s="154"/>
      <c r="D5" s="67"/>
      <c r="E5" s="67"/>
      <c r="F5" s="46"/>
      <c r="G5" s="20"/>
      <c r="H5" s="17"/>
      <c r="I5" s="67"/>
      <c r="J5" s="17"/>
      <c r="K5" s="155"/>
      <c r="L5" s="17"/>
      <c r="M5" s="27"/>
      <c r="N5" s="27"/>
      <c r="O5" s="17"/>
      <c r="P5" s="17"/>
      <c r="Q5" s="17"/>
      <c r="R5" s="17"/>
      <c r="S5" s="17"/>
      <c r="T5" s="17"/>
      <c r="U5" s="17"/>
      <c r="V5" s="17"/>
      <c r="W5" s="17"/>
      <c r="X5" s="17"/>
      <c r="Y5" s="17"/>
      <c r="Z5" s="17"/>
      <c r="AA5" s="17"/>
      <c r="AB5" s="17"/>
      <c r="AC5" s="17"/>
      <c r="AD5" s="17"/>
      <c r="AE5" s="17"/>
      <c r="AF5" s="17"/>
    </row>
    <row r="6" ht="15.75" customHeight="1">
      <c r="A6" s="28"/>
      <c r="B6" s="29" t="s">
        <v>4306</v>
      </c>
      <c r="C6" s="154"/>
      <c r="D6" s="67"/>
      <c r="E6" s="67"/>
      <c r="F6" s="46"/>
      <c r="G6" s="65"/>
      <c r="H6" s="67"/>
      <c r="I6" s="67"/>
      <c r="J6" s="156"/>
      <c r="K6" s="17"/>
      <c r="L6" s="27"/>
      <c r="M6" s="27"/>
      <c r="N6" s="27"/>
      <c r="O6" s="17"/>
      <c r="P6" s="17"/>
      <c r="Q6" s="17"/>
      <c r="R6" s="17"/>
      <c r="S6" s="17"/>
      <c r="T6" s="17"/>
      <c r="U6" s="17"/>
      <c r="V6" s="17"/>
      <c r="W6" s="17"/>
      <c r="X6" s="17"/>
      <c r="Y6" s="17"/>
      <c r="Z6" s="17"/>
      <c r="AA6" s="17"/>
      <c r="AB6" s="17"/>
      <c r="AC6" s="17"/>
      <c r="AD6" s="17"/>
      <c r="AE6" s="17"/>
      <c r="AF6" s="17"/>
    </row>
    <row r="7" ht="15.75" customHeight="1">
      <c r="A7" s="28"/>
      <c r="B7" s="29" t="s">
        <v>4306</v>
      </c>
      <c r="C7" s="154"/>
      <c r="D7" s="67"/>
      <c r="E7" s="67"/>
      <c r="F7" s="157"/>
      <c r="G7" s="20"/>
      <c r="H7" s="17"/>
      <c r="I7" s="67"/>
      <c r="J7" s="17"/>
      <c r="K7" s="158"/>
      <c r="L7" s="17"/>
      <c r="M7" s="27"/>
      <c r="N7" s="27"/>
      <c r="O7" s="17"/>
      <c r="P7" s="17"/>
      <c r="Q7" s="17"/>
      <c r="R7" s="17"/>
      <c r="S7" s="17"/>
      <c r="T7" s="17"/>
      <c r="U7" s="17"/>
      <c r="V7" s="17"/>
      <c r="W7" s="17"/>
      <c r="X7" s="17"/>
      <c r="Y7" s="17"/>
      <c r="Z7" s="17"/>
      <c r="AA7" s="17"/>
      <c r="AB7" s="17"/>
      <c r="AC7" s="17"/>
      <c r="AD7" s="17"/>
      <c r="AE7" s="17"/>
      <c r="AF7" s="17"/>
    </row>
    <row r="8" ht="15.75" customHeight="1">
      <c r="A8" s="28"/>
      <c r="B8" s="29" t="s">
        <v>4306</v>
      </c>
      <c r="C8" s="154"/>
      <c r="D8" s="67"/>
      <c r="E8" s="67"/>
      <c r="F8" s="46"/>
      <c r="G8" s="159"/>
      <c r="H8" s="67"/>
      <c r="I8" s="67"/>
      <c r="J8" s="17"/>
      <c r="K8" s="17"/>
      <c r="L8" s="17"/>
      <c r="M8" s="27"/>
      <c r="N8" s="27"/>
      <c r="O8" s="17"/>
      <c r="P8" s="17"/>
      <c r="Q8" s="17"/>
      <c r="R8" s="17"/>
      <c r="S8" s="17"/>
      <c r="T8" s="17"/>
      <c r="U8" s="17"/>
      <c r="V8" s="17"/>
      <c r="W8" s="17"/>
      <c r="X8" s="17"/>
      <c r="Y8" s="17"/>
      <c r="Z8" s="17"/>
      <c r="AA8" s="17"/>
      <c r="AB8" s="17"/>
      <c r="AC8" s="17"/>
      <c r="AD8" s="17"/>
      <c r="AE8" s="17"/>
      <c r="AF8" s="17"/>
    </row>
    <row r="9" ht="15.75" customHeight="1">
      <c r="A9" s="28"/>
      <c r="B9" s="29" t="s">
        <v>4306</v>
      </c>
      <c r="C9" s="154"/>
      <c r="D9" s="27"/>
      <c r="E9" s="27"/>
      <c r="F9" s="74"/>
      <c r="G9" s="85"/>
      <c r="H9" s="27"/>
      <c r="I9" s="27"/>
      <c r="J9" s="27"/>
      <c r="K9" s="27"/>
      <c r="L9" s="27"/>
      <c r="M9" s="27"/>
    </row>
    <row r="10" ht="15.75" customHeight="1">
      <c r="A10" s="28"/>
      <c r="B10" s="29" t="s">
        <v>4306</v>
      </c>
      <c r="C10" s="154"/>
      <c r="D10" s="27"/>
      <c r="E10" s="27"/>
      <c r="F10" s="74"/>
      <c r="G10" s="85"/>
      <c r="H10" s="27"/>
      <c r="I10" s="27"/>
      <c r="J10" s="27"/>
      <c r="K10" s="27"/>
      <c r="L10" s="27"/>
      <c r="M10" s="27"/>
    </row>
    <row r="11" ht="15.75" customHeight="1">
      <c r="A11" s="44"/>
      <c r="B11" s="29" t="s">
        <v>4306</v>
      </c>
      <c r="C11" s="154"/>
      <c r="D11" s="27"/>
      <c r="E11" s="27"/>
      <c r="F11" s="74"/>
      <c r="G11" s="85"/>
      <c r="H11" s="27"/>
      <c r="I11" s="27"/>
      <c r="J11" s="27"/>
      <c r="K11" s="27"/>
      <c r="L11" s="27"/>
      <c r="M11" s="27"/>
    </row>
    <row r="12" ht="15.75" customHeight="1">
      <c r="A12" s="18"/>
      <c r="B12" s="19"/>
      <c r="C12" s="17"/>
      <c r="D12" s="153"/>
      <c r="E12" s="125"/>
      <c r="F12" s="125"/>
      <c r="G12" s="125"/>
      <c r="H12" s="125"/>
      <c r="I12" s="125"/>
      <c r="J12" s="125"/>
      <c r="K12" s="115"/>
      <c r="L12" s="17"/>
      <c r="M12" s="17"/>
      <c r="N12" s="17"/>
      <c r="O12" s="17"/>
      <c r="P12" s="17"/>
      <c r="Q12" s="17"/>
      <c r="R12" s="17"/>
      <c r="S12" s="17"/>
      <c r="T12" s="17"/>
      <c r="U12" s="17"/>
      <c r="V12" s="17"/>
      <c r="W12" s="17"/>
      <c r="X12" s="17"/>
      <c r="Y12" s="17"/>
      <c r="Z12" s="17"/>
      <c r="AA12" s="17"/>
      <c r="AB12" s="17"/>
      <c r="AC12" s="17"/>
      <c r="AD12" s="17"/>
      <c r="AE12" s="17"/>
      <c r="AF12" s="17"/>
    </row>
    <row r="13" ht="15.75" customHeight="1">
      <c r="A13" s="24" t="s">
        <v>4304</v>
      </c>
      <c r="B13" s="17"/>
      <c r="C13" s="17"/>
      <c r="D13" s="17"/>
      <c r="E13" s="17"/>
      <c r="F13" s="26"/>
      <c r="G13" s="20"/>
      <c r="H13" s="17"/>
      <c r="I13" s="17"/>
      <c r="J13" s="17"/>
      <c r="K13" s="17"/>
      <c r="L13" s="1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t="s">
        <v>4306</v>
      </c>
      <c r="C14" s="154"/>
      <c r="D14" s="67"/>
      <c r="E14" s="67"/>
      <c r="F14" s="46"/>
      <c r="G14" s="20"/>
      <c r="H14" s="17"/>
      <c r="I14" s="67"/>
      <c r="J14" s="17"/>
      <c r="K14" s="155"/>
      <c r="L14" s="17"/>
      <c r="M14" s="27"/>
      <c r="N14" s="27"/>
      <c r="O14" s="17"/>
      <c r="P14" s="17"/>
      <c r="Q14" s="17"/>
      <c r="R14" s="17"/>
      <c r="S14" s="17"/>
      <c r="T14" s="17"/>
      <c r="U14" s="17"/>
      <c r="V14" s="17"/>
      <c r="W14" s="17"/>
      <c r="X14" s="17"/>
      <c r="Y14" s="17"/>
      <c r="Z14" s="17"/>
      <c r="AA14" s="17"/>
      <c r="AB14" s="17"/>
      <c r="AC14" s="17"/>
      <c r="AD14" s="17"/>
      <c r="AE14" s="17"/>
      <c r="AF14" s="17"/>
    </row>
    <row r="15" ht="15.75" customHeight="1">
      <c r="A15" s="28"/>
      <c r="B15" s="29" t="s">
        <v>4306</v>
      </c>
      <c r="C15" s="154"/>
      <c r="D15" s="67"/>
      <c r="E15" s="67"/>
      <c r="F15" s="46"/>
      <c r="G15" s="20"/>
      <c r="H15" s="17"/>
      <c r="I15" s="67"/>
      <c r="J15" s="17"/>
      <c r="K15" s="155"/>
      <c r="L15" s="17"/>
      <c r="M15" s="27"/>
      <c r="N15" s="27"/>
      <c r="O15" s="17"/>
      <c r="P15" s="17"/>
      <c r="Q15" s="17"/>
      <c r="R15" s="17"/>
      <c r="S15" s="17"/>
      <c r="T15" s="17"/>
      <c r="U15" s="17"/>
      <c r="V15" s="17"/>
      <c r="W15" s="17"/>
      <c r="X15" s="17"/>
      <c r="Y15" s="17"/>
      <c r="Z15" s="17"/>
      <c r="AA15" s="17"/>
      <c r="AB15" s="17"/>
      <c r="AC15" s="17"/>
      <c r="AD15" s="17"/>
      <c r="AE15" s="17"/>
      <c r="AF15" s="17"/>
    </row>
    <row r="16" ht="15.75" customHeight="1">
      <c r="A16" s="28"/>
      <c r="B16" s="29" t="s">
        <v>4306</v>
      </c>
      <c r="C16" s="154"/>
      <c r="D16" s="67"/>
      <c r="E16" s="67"/>
      <c r="F16" s="46"/>
      <c r="G16" s="65"/>
      <c r="H16" s="67"/>
      <c r="I16" s="67"/>
      <c r="J16" s="156"/>
      <c r="K16" s="17"/>
      <c r="L16" s="27"/>
      <c r="M16" s="27"/>
      <c r="N16" s="27"/>
      <c r="O16" s="17"/>
      <c r="P16" s="17"/>
      <c r="Q16" s="17"/>
      <c r="R16" s="17"/>
      <c r="S16" s="17"/>
      <c r="T16" s="17"/>
      <c r="U16" s="17"/>
      <c r="V16" s="17"/>
      <c r="W16" s="17"/>
      <c r="X16" s="17"/>
      <c r="Y16" s="17"/>
      <c r="Z16" s="17"/>
      <c r="AA16" s="17"/>
      <c r="AB16" s="17"/>
      <c r="AC16" s="17"/>
      <c r="AD16" s="17"/>
      <c r="AE16" s="17"/>
      <c r="AF16" s="17"/>
    </row>
    <row r="17" ht="15.75" customHeight="1">
      <c r="A17" s="28"/>
      <c r="B17" s="29" t="s">
        <v>4306</v>
      </c>
      <c r="C17" s="154"/>
      <c r="D17" s="67"/>
      <c r="E17" s="67"/>
      <c r="F17" s="157"/>
      <c r="G17" s="20"/>
      <c r="H17" s="17"/>
      <c r="I17" s="67"/>
      <c r="J17" s="17"/>
      <c r="K17" s="158"/>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B18" s="29" t="s">
        <v>4306</v>
      </c>
      <c r="C18" s="154"/>
      <c r="D18" s="67"/>
      <c r="E18" s="67"/>
      <c r="F18" s="46"/>
      <c r="G18" s="159"/>
      <c r="H18" s="67"/>
      <c r="I18" s="67"/>
      <c r="J18" s="17"/>
      <c r="K18" s="17"/>
      <c r="L18" s="1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9" t="s">
        <v>4306</v>
      </c>
      <c r="C19" s="154"/>
      <c r="D19" s="27"/>
      <c r="E19" s="27"/>
      <c r="F19" s="74"/>
      <c r="G19" s="85"/>
      <c r="H19" s="27"/>
      <c r="I19" s="27"/>
      <c r="J19" s="27"/>
      <c r="K19" s="27"/>
      <c r="L19" s="27"/>
      <c r="M19" s="27"/>
    </row>
    <row r="20" ht="15.75" customHeight="1">
      <c r="A20" s="28"/>
      <c r="B20" s="29" t="s">
        <v>4306</v>
      </c>
      <c r="C20" s="154"/>
      <c r="D20" s="27"/>
      <c r="E20" s="27"/>
      <c r="F20" s="74"/>
      <c r="G20" s="85"/>
      <c r="H20" s="27"/>
      <c r="I20" s="27"/>
      <c r="J20" s="27"/>
      <c r="K20" s="27"/>
      <c r="L20" s="27"/>
      <c r="M20" s="27"/>
    </row>
    <row r="21" ht="15.75" customHeight="1">
      <c r="A21" s="44"/>
      <c r="B21" s="29" t="s">
        <v>4306</v>
      </c>
      <c r="C21" s="154"/>
      <c r="D21" s="27"/>
      <c r="E21" s="27"/>
      <c r="F21" s="74"/>
      <c r="G21" s="85"/>
      <c r="H21" s="27"/>
      <c r="I21" s="27"/>
      <c r="J21" s="27"/>
      <c r="K21" s="27"/>
      <c r="L21" s="27"/>
      <c r="M21" s="27"/>
    </row>
    <row r="22" ht="15.75" customHeight="1">
      <c r="A22" s="18"/>
      <c r="B22" s="19"/>
      <c r="C22" s="17"/>
      <c r="D22" s="153"/>
      <c r="E22" s="125"/>
      <c r="F22" s="125"/>
      <c r="G22" s="125"/>
      <c r="H22" s="125"/>
      <c r="I22" s="125"/>
      <c r="J22" s="125"/>
      <c r="K22" s="115"/>
      <c r="L22" s="17"/>
      <c r="M22" s="17"/>
      <c r="N22" s="17"/>
      <c r="O22" s="17"/>
      <c r="P22" s="17"/>
      <c r="Q22" s="17"/>
      <c r="R22" s="17"/>
      <c r="S22" s="17"/>
      <c r="T22" s="17"/>
      <c r="U22" s="17"/>
      <c r="V22" s="17"/>
      <c r="W22" s="17"/>
      <c r="X22" s="17"/>
      <c r="Y22" s="17"/>
      <c r="Z22" s="17"/>
      <c r="AA22" s="17"/>
      <c r="AB22" s="17"/>
      <c r="AC22" s="17"/>
      <c r="AD22" s="17"/>
      <c r="AE22" s="17"/>
      <c r="AF22" s="17"/>
    </row>
    <row r="23" ht="15.75" customHeight="1">
      <c r="A23" s="24" t="s">
        <v>4304</v>
      </c>
      <c r="B23" s="17"/>
      <c r="C23" s="17"/>
      <c r="D23" s="17"/>
      <c r="E23" s="17"/>
      <c r="F23" s="26"/>
      <c r="G23" s="20"/>
      <c r="H23" s="17"/>
      <c r="I23" s="17"/>
      <c r="J23" s="17"/>
      <c r="K23" s="17"/>
      <c r="L23" s="17"/>
      <c r="M23" s="27"/>
      <c r="N23" s="27"/>
      <c r="O23" s="17"/>
      <c r="P23" s="17"/>
      <c r="Q23" s="17"/>
      <c r="R23" s="17"/>
      <c r="S23" s="17"/>
      <c r="T23" s="17"/>
      <c r="U23" s="17"/>
      <c r="V23" s="17"/>
      <c r="W23" s="17"/>
      <c r="X23" s="17"/>
      <c r="Y23" s="17"/>
      <c r="Z23" s="17"/>
      <c r="AA23" s="17"/>
      <c r="AB23" s="17"/>
      <c r="AC23" s="17"/>
      <c r="AD23" s="17"/>
      <c r="AE23" s="17"/>
      <c r="AF23" s="17"/>
    </row>
    <row r="24" ht="15.75" customHeight="1">
      <c r="A24" s="28"/>
      <c r="B24" s="29" t="s">
        <v>4306</v>
      </c>
      <c r="C24" s="154"/>
      <c r="D24" s="67"/>
      <c r="E24" s="67"/>
      <c r="F24" s="46"/>
      <c r="G24" s="20"/>
      <c r="H24" s="17"/>
      <c r="I24" s="67"/>
      <c r="J24" s="17"/>
      <c r="K24" s="155"/>
      <c r="L24" s="17"/>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9" t="s">
        <v>4306</v>
      </c>
      <c r="C25" s="154"/>
      <c r="D25" s="67"/>
      <c r="E25" s="67"/>
      <c r="F25" s="46"/>
      <c r="G25" s="20"/>
      <c r="H25" s="17"/>
      <c r="I25" s="67"/>
      <c r="J25" s="17"/>
      <c r="K25" s="155"/>
      <c r="L25" s="17"/>
      <c r="M25" s="27"/>
      <c r="N25" s="27"/>
      <c r="O25" s="17"/>
      <c r="P25" s="17"/>
      <c r="Q25" s="17"/>
      <c r="R25" s="17"/>
      <c r="S25" s="17"/>
      <c r="T25" s="17"/>
      <c r="U25" s="17"/>
      <c r="V25" s="17"/>
      <c r="W25" s="17"/>
      <c r="X25" s="17"/>
      <c r="Y25" s="17"/>
      <c r="Z25" s="17"/>
      <c r="AA25" s="17"/>
      <c r="AB25" s="17"/>
      <c r="AC25" s="17"/>
      <c r="AD25" s="17"/>
      <c r="AE25" s="17"/>
      <c r="AF25" s="17"/>
    </row>
    <row r="26" ht="15.75" customHeight="1">
      <c r="A26" s="28"/>
      <c r="B26" s="29" t="s">
        <v>4306</v>
      </c>
      <c r="C26" s="154"/>
      <c r="D26" s="67"/>
      <c r="E26" s="67"/>
      <c r="F26" s="46"/>
      <c r="G26" s="65"/>
      <c r="H26" s="67"/>
      <c r="I26" s="67"/>
      <c r="J26" s="156"/>
      <c r="K26" s="17"/>
      <c r="L26" s="27"/>
      <c r="M26" s="27"/>
      <c r="N26" s="27"/>
      <c r="O26" s="17"/>
      <c r="P26" s="17"/>
      <c r="Q26" s="17"/>
      <c r="R26" s="17"/>
      <c r="S26" s="17"/>
      <c r="T26" s="17"/>
      <c r="U26" s="17"/>
      <c r="V26" s="17"/>
      <c r="W26" s="17"/>
      <c r="X26" s="17"/>
      <c r="Y26" s="17"/>
      <c r="Z26" s="17"/>
      <c r="AA26" s="17"/>
      <c r="AB26" s="17"/>
      <c r="AC26" s="17"/>
      <c r="AD26" s="17"/>
      <c r="AE26" s="17"/>
      <c r="AF26" s="17"/>
    </row>
    <row r="27" ht="15.75" customHeight="1">
      <c r="A27" s="28"/>
      <c r="B27" s="29" t="s">
        <v>4306</v>
      </c>
      <c r="C27" s="154"/>
      <c r="D27" s="67"/>
      <c r="E27" s="67"/>
      <c r="F27" s="157"/>
      <c r="G27" s="20"/>
      <c r="H27" s="17"/>
      <c r="I27" s="67"/>
      <c r="J27" s="17"/>
      <c r="K27" s="158"/>
      <c r="L27" s="17"/>
      <c r="M27" s="27"/>
      <c r="N27" s="27"/>
      <c r="O27" s="17"/>
      <c r="P27" s="17"/>
      <c r="Q27" s="17"/>
      <c r="R27" s="17"/>
      <c r="S27" s="17"/>
      <c r="T27" s="17"/>
      <c r="U27" s="17"/>
      <c r="V27" s="17"/>
      <c r="W27" s="17"/>
      <c r="X27" s="17"/>
      <c r="Y27" s="17"/>
      <c r="Z27" s="17"/>
      <c r="AA27" s="17"/>
      <c r="AB27" s="17"/>
      <c r="AC27" s="17"/>
      <c r="AD27" s="17"/>
      <c r="AE27" s="17"/>
      <c r="AF27" s="17"/>
    </row>
    <row r="28" ht="15.75" customHeight="1">
      <c r="A28" s="28"/>
      <c r="B28" s="29" t="s">
        <v>4306</v>
      </c>
      <c r="C28" s="154"/>
      <c r="D28" s="67"/>
      <c r="E28" s="67"/>
      <c r="F28" s="46"/>
      <c r="G28" s="159"/>
      <c r="H28" s="67"/>
      <c r="I28" s="67"/>
      <c r="J28" s="17"/>
      <c r="K28" s="17"/>
      <c r="L28" s="17"/>
      <c r="M28" s="27"/>
      <c r="N28" s="27"/>
      <c r="O28" s="17"/>
      <c r="P28" s="17"/>
      <c r="Q28" s="17"/>
      <c r="R28" s="17"/>
      <c r="S28" s="17"/>
      <c r="T28" s="17"/>
      <c r="U28" s="17"/>
      <c r="V28" s="17"/>
      <c r="W28" s="17"/>
      <c r="X28" s="17"/>
      <c r="Y28" s="17"/>
      <c r="Z28" s="17"/>
      <c r="AA28" s="17"/>
      <c r="AB28" s="17"/>
      <c r="AC28" s="17"/>
      <c r="AD28" s="17"/>
      <c r="AE28" s="17"/>
      <c r="AF28" s="17"/>
    </row>
    <row r="29" ht="15.75" customHeight="1">
      <c r="A29" s="28"/>
      <c r="B29" s="29" t="s">
        <v>4306</v>
      </c>
      <c r="C29" s="154"/>
      <c r="D29" s="27"/>
      <c r="E29" s="27"/>
      <c r="F29" s="74"/>
      <c r="G29" s="85"/>
      <c r="H29" s="27"/>
      <c r="I29" s="27"/>
      <c r="J29" s="27"/>
      <c r="K29" s="27"/>
      <c r="L29" s="27"/>
      <c r="M29" s="27"/>
    </row>
    <row r="30" ht="15.75" customHeight="1">
      <c r="A30" s="28"/>
      <c r="B30" s="29" t="s">
        <v>4306</v>
      </c>
      <c r="C30" s="154"/>
      <c r="D30" s="27"/>
      <c r="E30" s="27"/>
      <c r="F30" s="74"/>
      <c r="G30" s="85"/>
      <c r="H30" s="27"/>
      <c r="I30" s="27"/>
      <c r="J30" s="27"/>
      <c r="K30" s="27"/>
      <c r="L30" s="27"/>
      <c r="M30" s="27"/>
    </row>
    <row r="31" ht="15.75" customHeight="1">
      <c r="A31" s="44"/>
      <c r="B31" s="29" t="s">
        <v>4306</v>
      </c>
      <c r="C31" s="154"/>
      <c r="D31" s="27"/>
      <c r="E31" s="27"/>
      <c r="F31" s="74"/>
      <c r="G31" s="85"/>
      <c r="H31" s="27"/>
      <c r="I31" s="27"/>
      <c r="J31" s="27"/>
      <c r="K31" s="27"/>
      <c r="L31" s="27"/>
      <c r="M31" s="27"/>
    </row>
    <row r="32" ht="15.75" customHeight="1">
      <c r="A32" s="18"/>
      <c r="B32" s="19"/>
      <c r="C32" s="17"/>
      <c r="D32" s="153"/>
      <c r="E32" s="125"/>
      <c r="F32" s="125"/>
      <c r="G32" s="125"/>
      <c r="H32" s="125"/>
      <c r="I32" s="125"/>
      <c r="J32" s="125"/>
      <c r="K32" s="115"/>
      <c r="L32" s="17"/>
      <c r="M32" s="17"/>
      <c r="N32" s="17"/>
      <c r="O32" s="17"/>
      <c r="P32" s="17"/>
      <c r="Q32" s="17"/>
      <c r="R32" s="17"/>
      <c r="S32" s="17"/>
      <c r="T32" s="17"/>
      <c r="U32" s="17"/>
      <c r="V32" s="17"/>
      <c r="W32" s="17"/>
      <c r="X32" s="17"/>
      <c r="Y32" s="17"/>
      <c r="Z32" s="17"/>
      <c r="AA32" s="17"/>
      <c r="AB32" s="17"/>
      <c r="AC32" s="17"/>
      <c r="AD32" s="17"/>
      <c r="AE32" s="17"/>
      <c r="AF32" s="17"/>
    </row>
    <row r="33" ht="15.75" customHeight="1">
      <c r="A33" s="24" t="s">
        <v>4304</v>
      </c>
      <c r="B33" s="17"/>
      <c r="C33" s="17"/>
      <c r="D33" s="17"/>
      <c r="E33" s="17"/>
      <c r="F33" s="26"/>
      <c r="G33" s="20"/>
      <c r="H33" s="17"/>
      <c r="I33" s="17"/>
      <c r="J33" s="17"/>
      <c r="K33" s="17"/>
      <c r="L33" s="17"/>
      <c r="M33" s="27"/>
      <c r="N33" s="27"/>
      <c r="O33" s="17"/>
      <c r="P33" s="17"/>
      <c r="Q33" s="17"/>
      <c r="R33" s="17"/>
      <c r="S33" s="17"/>
      <c r="T33" s="17"/>
      <c r="U33" s="17"/>
      <c r="V33" s="17"/>
      <c r="W33" s="17"/>
      <c r="X33" s="17"/>
      <c r="Y33" s="17"/>
      <c r="Z33" s="17"/>
      <c r="AA33" s="17"/>
      <c r="AB33" s="17"/>
      <c r="AC33" s="17"/>
      <c r="AD33" s="17"/>
      <c r="AE33" s="17"/>
      <c r="AF33" s="17"/>
    </row>
    <row r="34" ht="15.75" customHeight="1">
      <c r="A34" s="28"/>
      <c r="B34" s="29" t="s">
        <v>4306</v>
      </c>
      <c r="C34" s="154"/>
      <c r="D34" s="67"/>
      <c r="E34" s="67"/>
      <c r="F34" s="46"/>
      <c r="G34" s="20"/>
      <c r="H34" s="17"/>
      <c r="I34" s="67"/>
      <c r="J34" s="17"/>
      <c r="K34" s="155"/>
      <c r="L34" s="17"/>
      <c r="M34" s="27"/>
      <c r="N34" s="27"/>
      <c r="O34" s="17"/>
      <c r="P34" s="17"/>
      <c r="Q34" s="17"/>
      <c r="R34" s="17"/>
      <c r="S34" s="17"/>
      <c r="T34" s="17"/>
      <c r="U34" s="17"/>
      <c r="V34" s="17"/>
      <c r="W34" s="17"/>
      <c r="X34" s="17"/>
      <c r="Y34" s="17"/>
      <c r="Z34" s="17"/>
      <c r="AA34" s="17"/>
      <c r="AB34" s="17"/>
      <c r="AC34" s="17"/>
      <c r="AD34" s="17"/>
      <c r="AE34" s="17"/>
      <c r="AF34" s="17"/>
    </row>
    <row r="35" ht="15.75" customHeight="1">
      <c r="A35" s="28"/>
      <c r="B35" s="29" t="s">
        <v>4306</v>
      </c>
      <c r="C35" s="154"/>
      <c r="D35" s="67"/>
      <c r="E35" s="67"/>
      <c r="F35" s="46"/>
      <c r="G35" s="20"/>
      <c r="H35" s="17"/>
      <c r="I35" s="67"/>
      <c r="J35" s="17"/>
      <c r="K35" s="155"/>
      <c r="L35" s="17"/>
      <c r="M35" s="27"/>
      <c r="N35" s="27"/>
      <c r="O35" s="17"/>
      <c r="P35" s="17"/>
      <c r="Q35" s="17"/>
      <c r="R35" s="17"/>
      <c r="S35" s="17"/>
      <c r="T35" s="17"/>
      <c r="U35" s="17"/>
      <c r="V35" s="17"/>
      <c r="W35" s="17"/>
      <c r="X35" s="17"/>
      <c r="Y35" s="17"/>
      <c r="Z35" s="17"/>
      <c r="AA35" s="17"/>
      <c r="AB35" s="17"/>
      <c r="AC35" s="17"/>
      <c r="AD35" s="17"/>
      <c r="AE35" s="17"/>
      <c r="AF35" s="17"/>
    </row>
    <row r="36" ht="15.75" customHeight="1">
      <c r="A36" s="28"/>
      <c r="B36" s="29" t="s">
        <v>4306</v>
      </c>
      <c r="C36" s="154"/>
      <c r="D36" s="67"/>
      <c r="E36" s="67"/>
      <c r="F36" s="46"/>
      <c r="G36" s="65"/>
      <c r="H36" s="67"/>
      <c r="I36" s="67"/>
      <c r="J36" s="156"/>
      <c r="K36" s="17"/>
      <c r="L36" s="27"/>
      <c r="M36" s="27"/>
      <c r="N36" s="27"/>
      <c r="O36" s="17"/>
      <c r="P36" s="17"/>
      <c r="Q36" s="17"/>
      <c r="R36" s="17"/>
      <c r="S36" s="17"/>
      <c r="T36" s="17"/>
      <c r="U36" s="17"/>
      <c r="V36" s="17"/>
      <c r="W36" s="17"/>
      <c r="X36" s="17"/>
      <c r="Y36" s="17"/>
      <c r="Z36" s="17"/>
      <c r="AA36" s="17"/>
      <c r="AB36" s="17"/>
      <c r="AC36" s="17"/>
      <c r="AD36" s="17"/>
      <c r="AE36" s="17"/>
      <c r="AF36" s="17"/>
    </row>
    <row r="37" ht="15.75" customHeight="1">
      <c r="A37" s="28"/>
      <c r="B37" s="29" t="s">
        <v>4306</v>
      </c>
      <c r="C37" s="154"/>
      <c r="D37" s="67"/>
      <c r="E37" s="67"/>
      <c r="F37" s="157"/>
      <c r="G37" s="20"/>
      <c r="H37" s="17"/>
      <c r="I37" s="67"/>
      <c r="J37" s="17"/>
      <c r="K37" s="158"/>
      <c r="L37" s="17"/>
      <c r="M37" s="27"/>
      <c r="N37" s="27"/>
      <c r="O37" s="17"/>
      <c r="P37" s="17"/>
      <c r="Q37" s="17"/>
      <c r="R37" s="17"/>
      <c r="S37" s="17"/>
      <c r="T37" s="17"/>
      <c r="U37" s="17"/>
      <c r="V37" s="17"/>
      <c r="W37" s="17"/>
      <c r="X37" s="17"/>
      <c r="Y37" s="17"/>
      <c r="Z37" s="17"/>
      <c r="AA37" s="17"/>
      <c r="AB37" s="17"/>
      <c r="AC37" s="17"/>
      <c r="AD37" s="17"/>
      <c r="AE37" s="17"/>
      <c r="AF37" s="17"/>
    </row>
    <row r="38" ht="15.75" customHeight="1">
      <c r="A38" s="28"/>
      <c r="B38" s="29" t="s">
        <v>4306</v>
      </c>
      <c r="C38" s="154"/>
      <c r="D38" s="67"/>
      <c r="E38" s="67"/>
      <c r="F38" s="46"/>
      <c r="G38" s="159"/>
      <c r="H38" s="67"/>
      <c r="I38" s="67"/>
      <c r="J38" s="17"/>
      <c r="K38" s="17"/>
      <c r="L38" s="17"/>
      <c r="M38" s="27"/>
      <c r="N38" s="27"/>
      <c r="O38" s="17"/>
      <c r="P38" s="17"/>
      <c r="Q38" s="17"/>
      <c r="R38" s="17"/>
      <c r="S38" s="17"/>
      <c r="T38" s="17"/>
      <c r="U38" s="17"/>
      <c r="V38" s="17"/>
      <c r="W38" s="17"/>
      <c r="X38" s="17"/>
      <c r="Y38" s="17"/>
      <c r="Z38" s="17"/>
      <c r="AA38" s="17"/>
      <c r="AB38" s="17"/>
      <c r="AC38" s="17"/>
      <c r="AD38" s="17"/>
      <c r="AE38" s="17"/>
      <c r="AF38" s="17"/>
    </row>
    <row r="39" ht="15.75" customHeight="1">
      <c r="A39" s="28"/>
      <c r="B39" s="29" t="s">
        <v>4306</v>
      </c>
      <c r="C39" s="154"/>
      <c r="D39" s="27"/>
      <c r="E39" s="27"/>
      <c r="F39" s="74"/>
      <c r="G39" s="85"/>
      <c r="H39" s="27"/>
      <c r="I39" s="27"/>
      <c r="J39" s="27"/>
      <c r="K39" s="27"/>
      <c r="L39" s="27"/>
      <c r="M39" s="27"/>
    </row>
    <row r="40" ht="15.75" customHeight="1">
      <c r="A40" s="28"/>
      <c r="B40" s="29" t="s">
        <v>4306</v>
      </c>
      <c r="C40" s="154"/>
      <c r="D40" s="27"/>
      <c r="E40" s="27"/>
      <c r="F40" s="74"/>
      <c r="G40" s="85"/>
      <c r="H40" s="27"/>
      <c r="I40" s="27"/>
      <c r="J40" s="27"/>
      <c r="K40" s="27"/>
      <c r="L40" s="27"/>
      <c r="M40" s="27"/>
    </row>
    <row r="41" ht="15.75" customHeight="1">
      <c r="A41" s="44"/>
      <c r="B41" s="29" t="s">
        <v>4306</v>
      </c>
      <c r="C41" s="154"/>
      <c r="D41" s="27"/>
      <c r="E41" s="27"/>
      <c r="F41" s="74"/>
      <c r="G41" s="85"/>
      <c r="H41" s="27"/>
      <c r="I41" s="27"/>
      <c r="J41" s="27"/>
      <c r="K41" s="27"/>
      <c r="L41" s="27"/>
      <c r="M41" s="27"/>
    </row>
    <row r="42" ht="15.75" customHeight="1">
      <c r="F42" s="8"/>
      <c r="G42" s="55"/>
    </row>
    <row r="43" ht="15.75" customHeight="1">
      <c r="F43" s="8"/>
      <c r="G43" s="55"/>
    </row>
    <row r="44" ht="15.75" customHeight="1">
      <c r="F44" s="8"/>
      <c r="G44" s="55"/>
    </row>
    <row r="45" ht="15.75" customHeight="1">
      <c r="F45" s="8"/>
      <c r="G45" s="55"/>
    </row>
    <row r="46" ht="15.75" customHeight="1">
      <c r="F46" s="8"/>
      <c r="G46" s="55"/>
    </row>
    <row r="47" ht="15.75" customHeight="1">
      <c r="F47" s="8"/>
      <c r="G47" s="55"/>
    </row>
    <row r="48" ht="15.75" customHeight="1">
      <c r="F48" s="8"/>
      <c r="G48" s="55"/>
    </row>
    <row r="49" ht="15.75" customHeight="1">
      <c r="F49" s="8"/>
      <c r="G49" s="55"/>
    </row>
    <row r="50" ht="15.75" customHeight="1">
      <c r="F50" s="8"/>
      <c r="G50" s="55"/>
    </row>
    <row r="51" ht="15.75" customHeight="1">
      <c r="F51" s="8"/>
      <c r="G51" s="55"/>
    </row>
    <row r="52" ht="15.75" customHeight="1">
      <c r="F52" s="8"/>
      <c r="G52" s="55"/>
    </row>
    <row r="53" ht="15.75" customHeight="1">
      <c r="F53" s="8"/>
      <c r="G53" s="55"/>
    </row>
    <row r="54" ht="15.75" customHeight="1">
      <c r="F54" s="8"/>
      <c r="G54" s="55"/>
    </row>
    <row r="55" ht="15.75" customHeight="1">
      <c r="F55" s="8"/>
      <c r="G55" s="55"/>
    </row>
    <row r="56" ht="15.75" customHeight="1">
      <c r="F56" s="8"/>
      <c r="G56" s="55"/>
    </row>
    <row r="57" ht="15.75" customHeight="1">
      <c r="F57" s="8"/>
      <c r="G57" s="55"/>
    </row>
    <row r="58" ht="15.75" customHeight="1">
      <c r="F58" s="8"/>
      <c r="G58" s="55"/>
    </row>
    <row r="59" ht="15.75" customHeight="1">
      <c r="F59" s="8"/>
      <c r="G59" s="55"/>
    </row>
    <row r="60" ht="15.75" customHeight="1">
      <c r="F60" s="8"/>
      <c r="G60" s="55"/>
    </row>
    <row r="61" ht="15.75" customHeight="1">
      <c r="F61" s="8"/>
      <c r="G61" s="55"/>
    </row>
    <row r="62" ht="15.75" customHeight="1">
      <c r="F62" s="8"/>
      <c r="G62" s="55"/>
    </row>
    <row r="63" ht="15.75" customHeight="1">
      <c r="F63" s="8"/>
      <c r="G63" s="55"/>
    </row>
    <row r="64" ht="15.75" customHeight="1">
      <c r="F64" s="8"/>
      <c r="G64" s="55"/>
    </row>
    <row r="65" ht="15.75" customHeight="1">
      <c r="F65" s="8"/>
      <c r="G65" s="55"/>
    </row>
    <row r="66" ht="15.75" customHeight="1">
      <c r="F66" s="8"/>
      <c r="G66" s="55"/>
    </row>
    <row r="67" ht="15.75" customHeight="1">
      <c r="F67" s="8"/>
      <c r="G67" s="55"/>
    </row>
    <row r="68" ht="15.75" customHeight="1">
      <c r="F68" s="8"/>
      <c r="G68" s="55"/>
    </row>
    <row r="69" ht="15.75" customHeight="1">
      <c r="F69" s="8"/>
      <c r="G69" s="55"/>
    </row>
    <row r="70" ht="15.75" customHeight="1">
      <c r="F70" s="8"/>
      <c r="G70" s="55"/>
    </row>
    <row r="71" ht="15.75" customHeight="1">
      <c r="F71" s="8"/>
      <c r="G71" s="55"/>
    </row>
    <row r="72" ht="15.75" customHeight="1">
      <c r="F72" s="8"/>
      <c r="G72" s="55"/>
    </row>
    <row r="73" ht="15.75" customHeight="1">
      <c r="F73" s="8"/>
      <c r="G73" s="55"/>
    </row>
    <row r="74" ht="15.75" customHeight="1">
      <c r="F74" s="8"/>
      <c r="G74" s="55"/>
    </row>
    <row r="75" ht="15.75" customHeight="1">
      <c r="F75" s="8"/>
      <c r="G75" s="55"/>
    </row>
    <row r="76" ht="15.75" customHeight="1">
      <c r="F76" s="8"/>
      <c r="G76" s="55"/>
    </row>
    <row r="77" ht="15.75" customHeight="1">
      <c r="F77" s="8"/>
      <c r="G77" s="55"/>
    </row>
    <row r="78" ht="15.75" customHeight="1">
      <c r="F78" s="8"/>
      <c r="G78" s="55"/>
    </row>
    <row r="79" ht="15.75" customHeight="1">
      <c r="F79" s="8"/>
      <c r="G79" s="55"/>
    </row>
    <row r="80" ht="15.75" customHeight="1">
      <c r="F80" s="8"/>
      <c r="G80" s="55"/>
    </row>
    <row r="81" ht="15.75" customHeight="1">
      <c r="F81" s="8"/>
      <c r="G81" s="55"/>
    </row>
    <row r="82" ht="15.75" customHeight="1">
      <c r="F82" s="8"/>
      <c r="G82" s="55"/>
    </row>
    <row r="83" ht="15.75" customHeight="1">
      <c r="F83" s="8"/>
      <c r="G83" s="55"/>
    </row>
    <row r="84" ht="15.75" customHeight="1">
      <c r="F84" s="8"/>
      <c r="G84" s="55"/>
    </row>
    <row r="85" ht="15.75" customHeight="1">
      <c r="F85" s="8"/>
      <c r="G85" s="55"/>
    </row>
    <row r="86" ht="15.75" customHeight="1">
      <c r="F86" s="8"/>
      <c r="G86" s="55"/>
    </row>
    <row r="87" ht="15.75" customHeight="1">
      <c r="F87" s="8"/>
      <c r="G87" s="55"/>
    </row>
    <row r="88" ht="15.75" customHeight="1">
      <c r="F88" s="8"/>
      <c r="G88" s="55"/>
    </row>
    <row r="89" ht="15.75" customHeight="1">
      <c r="F89" s="8"/>
      <c r="G89" s="55"/>
    </row>
    <row r="90" ht="15.75" customHeight="1">
      <c r="F90" s="8"/>
      <c r="G90" s="55"/>
    </row>
    <row r="91" ht="15.75" customHeight="1">
      <c r="F91" s="8"/>
      <c r="G91" s="55"/>
    </row>
    <row r="92" ht="15.75" customHeight="1">
      <c r="F92" s="8"/>
      <c r="G92" s="55"/>
    </row>
    <row r="93" ht="15.75" customHeight="1">
      <c r="F93" s="8"/>
      <c r="G93" s="55"/>
    </row>
    <row r="94" ht="15.75" customHeight="1">
      <c r="F94" s="8"/>
      <c r="G94" s="55"/>
    </row>
    <row r="95" ht="15.75" customHeight="1">
      <c r="F95" s="8"/>
      <c r="G95" s="55"/>
    </row>
    <row r="96" ht="15.75" customHeight="1">
      <c r="F96" s="8"/>
      <c r="G96" s="55"/>
    </row>
    <row r="97" ht="15.75" customHeight="1">
      <c r="F97" s="8"/>
      <c r="G97" s="55"/>
    </row>
    <row r="98" ht="15.75" customHeight="1">
      <c r="F98" s="8"/>
      <c r="G98" s="55"/>
    </row>
    <row r="99" ht="15.75" customHeight="1">
      <c r="F99" s="8"/>
      <c r="G99" s="55"/>
    </row>
    <row r="100" ht="15.75" customHeight="1">
      <c r="F100" s="8"/>
      <c r="G100" s="55"/>
    </row>
    <row r="101" ht="15.75" customHeight="1">
      <c r="F101" s="8"/>
      <c r="G101" s="55"/>
    </row>
    <row r="102" ht="15.75" customHeight="1">
      <c r="F102" s="8"/>
      <c r="G102" s="55"/>
    </row>
    <row r="103" ht="15.75" customHeight="1">
      <c r="F103" s="8"/>
      <c r="G103" s="55"/>
    </row>
    <row r="104" ht="15.75" customHeight="1">
      <c r="F104" s="8"/>
      <c r="G104" s="55"/>
    </row>
    <row r="105" ht="15.75" customHeight="1">
      <c r="F105" s="8"/>
      <c r="G105" s="55"/>
    </row>
    <row r="106" ht="15.75" customHeight="1">
      <c r="F106" s="8"/>
      <c r="G106" s="55"/>
    </row>
    <row r="107" ht="15.75" customHeight="1">
      <c r="F107" s="8"/>
      <c r="G107" s="55"/>
    </row>
    <row r="108" ht="15.75" customHeight="1">
      <c r="F108" s="8"/>
      <c r="G108" s="55"/>
    </row>
    <row r="109" ht="15.75" customHeight="1">
      <c r="F109" s="8"/>
      <c r="G109" s="55"/>
    </row>
    <row r="110" ht="15.75" customHeight="1">
      <c r="F110" s="8"/>
      <c r="G110" s="55"/>
    </row>
    <row r="111" ht="15.75" customHeight="1">
      <c r="F111" s="8"/>
      <c r="G111" s="55"/>
    </row>
    <row r="112" ht="15.75" customHeight="1">
      <c r="F112" s="8"/>
      <c r="G112" s="55"/>
    </row>
    <row r="113" ht="15.75" customHeight="1">
      <c r="F113" s="8"/>
      <c r="G113" s="55"/>
    </row>
    <row r="114" ht="15.75" customHeight="1">
      <c r="F114" s="8"/>
      <c r="G114" s="55"/>
    </row>
    <row r="115" ht="15.75" customHeight="1">
      <c r="F115" s="8"/>
      <c r="G115" s="55"/>
    </row>
    <row r="116" ht="15.75" customHeight="1">
      <c r="F116" s="8"/>
      <c r="G116" s="55"/>
    </row>
    <row r="117" ht="15.75" customHeight="1">
      <c r="F117" s="8"/>
      <c r="G117" s="55"/>
    </row>
    <row r="118" ht="15.75" customHeight="1">
      <c r="F118" s="8"/>
      <c r="G118" s="55"/>
    </row>
    <row r="119" ht="15.75" customHeight="1">
      <c r="F119" s="8"/>
      <c r="G119" s="55"/>
    </row>
    <row r="120" ht="15.75" customHeight="1">
      <c r="F120" s="8"/>
      <c r="G120" s="55"/>
    </row>
    <row r="121" ht="15.75" customHeight="1">
      <c r="F121" s="8"/>
      <c r="G121" s="55"/>
    </row>
    <row r="122" ht="15.75" customHeight="1">
      <c r="F122" s="8"/>
      <c r="G122" s="55"/>
    </row>
    <row r="123" ht="15.75" customHeight="1">
      <c r="F123" s="8"/>
      <c r="G123" s="55"/>
    </row>
    <row r="124" ht="15.75" customHeight="1">
      <c r="F124" s="8"/>
      <c r="G124" s="55"/>
    </row>
    <row r="125" ht="15.75" customHeight="1">
      <c r="F125" s="8"/>
      <c r="G125" s="55"/>
    </row>
    <row r="126" ht="15.75" customHeight="1">
      <c r="F126" s="8"/>
      <c r="G126" s="55"/>
    </row>
    <row r="127" ht="15.75" customHeight="1">
      <c r="F127" s="8"/>
      <c r="G127" s="55"/>
    </row>
    <row r="128" ht="15.75" customHeight="1">
      <c r="F128" s="8"/>
      <c r="G128" s="55"/>
    </row>
    <row r="129" ht="15.75" customHeight="1">
      <c r="F129" s="8"/>
      <c r="G129" s="55"/>
    </row>
    <row r="130" ht="15.75" customHeight="1">
      <c r="F130" s="8"/>
      <c r="G130" s="55"/>
    </row>
    <row r="131" ht="15.75" customHeight="1">
      <c r="F131" s="8"/>
      <c r="G131" s="55"/>
    </row>
    <row r="132" ht="15.75" customHeight="1">
      <c r="F132" s="8"/>
      <c r="G132" s="55"/>
    </row>
    <row r="133" ht="15.75" customHeight="1">
      <c r="F133" s="8"/>
      <c r="G133" s="55"/>
    </row>
    <row r="134" ht="15.75" customHeight="1">
      <c r="F134" s="8"/>
      <c r="G134" s="55"/>
    </row>
    <row r="135" ht="15.75" customHeight="1">
      <c r="F135" s="8"/>
      <c r="G135" s="55"/>
    </row>
    <row r="136" ht="15.75" customHeight="1">
      <c r="F136" s="8"/>
      <c r="G136" s="55"/>
    </row>
    <row r="137" ht="15.75" customHeight="1">
      <c r="F137" s="8"/>
      <c r="G137" s="55"/>
    </row>
    <row r="138" ht="15.75" customHeight="1">
      <c r="F138" s="8"/>
      <c r="G138" s="55"/>
    </row>
    <row r="139" ht="15.75" customHeight="1">
      <c r="F139" s="8"/>
      <c r="G139" s="55"/>
    </row>
    <row r="140" ht="15.75" customHeight="1">
      <c r="F140" s="8"/>
      <c r="G140" s="55"/>
    </row>
    <row r="141" ht="15.75" customHeight="1">
      <c r="F141" s="8"/>
      <c r="G141" s="55"/>
    </row>
    <row r="142" ht="15.75" customHeight="1">
      <c r="F142" s="8"/>
      <c r="G142" s="55"/>
    </row>
    <row r="143" ht="15.75" customHeight="1">
      <c r="F143" s="8"/>
      <c r="G143" s="55"/>
    </row>
    <row r="144" ht="15.75" customHeight="1">
      <c r="F144" s="8"/>
      <c r="G144" s="55"/>
    </row>
    <row r="145" ht="15.75" customHeight="1">
      <c r="F145" s="8"/>
      <c r="G145" s="55"/>
    </row>
    <row r="146" ht="15.75" customHeight="1">
      <c r="F146" s="8"/>
      <c r="G146" s="55"/>
    </row>
    <row r="147" ht="15.75" customHeight="1">
      <c r="F147" s="8"/>
      <c r="G147" s="55"/>
    </row>
    <row r="148" ht="15.75" customHeight="1">
      <c r="F148" s="8"/>
      <c r="G148" s="55"/>
    </row>
    <row r="149" ht="15.75" customHeight="1">
      <c r="F149" s="8"/>
      <c r="G149" s="55"/>
    </row>
    <row r="150" ht="15.75" customHeight="1">
      <c r="F150" s="8"/>
      <c r="G150" s="55"/>
    </row>
    <row r="151" ht="15.75" customHeight="1">
      <c r="F151" s="8"/>
      <c r="G151" s="55"/>
    </row>
    <row r="152" ht="15.75" customHeight="1">
      <c r="F152" s="8"/>
      <c r="G152" s="55"/>
    </row>
    <row r="153" ht="15.75" customHeight="1">
      <c r="F153" s="8"/>
      <c r="G153" s="55"/>
    </row>
    <row r="154" ht="15.75" customHeight="1">
      <c r="F154" s="8"/>
      <c r="G154" s="55"/>
    </row>
    <row r="155" ht="15.75" customHeight="1">
      <c r="F155" s="8"/>
      <c r="G155" s="55"/>
    </row>
    <row r="156" ht="15.75" customHeight="1">
      <c r="F156" s="8"/>
      <c r="G156" s="55"/>
    </row>
    <row r="157" ht="15.75" customHeight="1">
      <c r="F157" s="8"/>
      <c r="G157" s="55"/>
    </row>
    <row r="158" ht="15.75" customHeight="1">
      <c r="F158" s="8"/>
      <c r="G158" s="55"/>
    </row>
    <row r="159" ht="15.75" customHeight="1">
      <c r="F159" s="8"/>
      <c r="G159" s="55"/>
    </row>
    <row r="160" ht="15.75" customHeight="1">
      <c r="F160" s="8"/>
      <c r="G160" s="55"/>
    </row>
    <row r="161" ht="15.75" customHeight="1">
      <c r="F161" s="8"/>
      <c r="G161" s="55"/>
    </row>
    <row r="162" ht="15.75" customHeight="1">
      <c r="F162" s="8"/>
      <c r="G162" s="55"/>
    </row>
    <row r="163" ht="15.75" customHeight="1">
      <c r="F163" s="8"/>
      <c r="G163" s="55"/>
    </row>
    <row r="164" ht="15.75" customHeight="1">
      <c r="F164" s="8"/>
      <c r="G164" s="55"/>
    </row>
    <row r="165" ht="15.75" customHeight="1">
      <c r="F165" s="8"/>
      <c r="G165" s="55"/>
    </row>
    <row r="166" ht="15.75" customHeight="1">
      <c r="F166" s="8"/>
      <c r="G166" s="55"/>
    </row>
    <row r="167" ht="15.75" customHeight="1">
      <c r="F167" s="8"/>
      <c r="G167" s="55"/>
    </row>
    <row r="168" ht="15.75" customHeight="1">
      <c r="F168" s="8"/>
      <c r="G168" s="55"/>
    </row>
    <row r="169" ht="15.75" customHeight="1">
      <c r="F169" s="8"/>
      <c r="G169" s="55"/>
    </row>
    <row r="170" ht="15.75" customHeight="1">
      <c r="F170" s="8"/>
      <c r="G170" s="55"/>
    </row>
    <row r="171" ht="15.75" customHeight="1">
      <c r="F171" s="8"/>
      <c r="G171" s="55"/>
    </row>
    <row r="172" ht="15.75" customHeight="1">
      <c r="F172" s="8"/>
      <c r="G172" s="55"/>
    </row>
    <row r="173" ht="15.75" customHeight="1">
      <c r="F173" s="8"/>
      <c r="G173" s="55"/>
    </row>
    <row r="174" ht="15.75" customHeight="1">
      <c r="F174" s="8"/>
      <c r="G174" s="55"/>
    </row>
    <row r="175" ht="15.75" customHeight="1">
      <c r="F175" s="8"/>
      <c r="G175" s="55"/>
    </row>
    <row r="176" ht="15.75" customHeight="1">
      <c r="F176" s="8"/>
      <c r="G176" s="55"/>
    </row>
    <row r="177" ht="15.75" customHeight="1">
      <c r="F177" s="8"/>
      <c r="G177" s="55"/>
    </row>
    <row r="178" ht="15.75" customHeight="1">
      <c r="F178" s="8"/>
      <c r="G178" s="55"/>
    </row>
    <row r="179" ht="15.75" customHeight="1">
      <c r="F179" s="8"/>
      <c r="G179" s="55"/>
    </row>
    <row r="180" ht="15.75" customHeight="1">
      <c r="F180" s="8"/>
      <c r="G180" s="55"/>
    </row>
    <row r="181" ht="15.75" customHeight="1">
      <c r="F181" s="8"/>
      <c r="G181" s="55"/>
    </row>
    <row r="182" ht="15.75" customHeight="1">
      <c r="F182" s="8"/>
      <c r="G182" s="55"/>
    </row>
    <row r="183" ht="15.75" customHeight="1">
      <c r="F183" s="8"/>
      <c r="G183" s="55"/>
    </row>
    <row r="184" ht="15.75" customHeight="1">
      <c r="F184" s="8"/>
      <c r="G184" s="55"/>
    </row>
    <row r="185" ht="15.75" customHeight="1">
      <c r="F185" s="8"/>
      <c r="G185" s="55"/>
    </row>
    <row r="186" ht="15.75" customHeight="1">
      <c r="F186" s="8"/>
      <c r="G186" s="55"/>
    </row>
    <row r="187" ht="15.75" customHeight="1">
      <c r="F187" s="8"/>
      <c r="G187" s="55"/>
    </row>
    <row r="188" ht="15.75" customHeight="1">
      <c r="F188" s="8"/>
      <c r="G188" s="55"/>
    </row>
    <row r="189" ht="15.75" customHeight="1">
      <c r="F189" s="8"/>
      <c r="G189" s="55"/>
    </row>
    <row r="190" ht="15.75" customHeight="1">
      <c r="F190" s="8"/>
      <c r="G190" s="55"/>
    </row>
    <row r="191" ht="15.75" customHeight="1">
      <c r="F191" s="8"/>
      <c r="G191" s="55"/>
    </row>
    <row r="192" ht="15.75" customHeight="1">
      <c r="F192" s="8"/>
      <c r="G192" s="55"/>
    </row>
    <row r="193" ht="15.75" customHeight="1">
      <c r="F193" s="8"/>
      <c r="G193" s="55"/>
    </row>
    <row r="194" ht="15.75" customHeight="1">
      <c r="F194" s="8"/>
      <c r="G194" s="55"/>
    </row>
    <row r="195" ht="15.75" customHeight="1">
      <c r="F195" s="8"/>
      <c r="G195" s="55"/>
    </row>
    <row r="196" ht="15.75" customHeight="1">
      <c r="F196" s="8"/>
      <c r="G196" s="55"/>
    </row>
    <row r="197" ht="15.75" customHeight="1">
      <c r="F197" s="8"/>
      <c r="G197" s="55"/>
    </row>
    <row r="198" ht="15.75" customHeight="1">
      <c r="F198" s="8"/>
      <c r="G198" s="55"/>
    </row>
    <row r="199" ht="15.75" customHeight="1">
      <c r="F199" s="8"/>
      <c r="G199" s="55"/>
    </row>
    <row r="200" ht="15.75" customHeight="1">
      <c r="F200" s="8"/>
      <c r="G200" s="55"/>
    </row>
    <row r="201" ht="15.75" customHeight="1">
      <c r="F201" s="8"/>
      <c r="G201" s="55"/>
    </row>
    <row r="202" ht="15.75" customHeight="1">
      <c r="F202" s="8"/>
      <c r="G202" s="55"/>
    </row>
    <row r="203" ht="15.75" customHeight="1">
      <c r="F203" s="8"/>
      <c r="G203" s="55"/>
    </row>
    <row r="204" ht="15.75" customHeight="1">
      <c r="F204" s="8"/>
      <c r="G204" s="55"/>
    </row>
    <row r="205" ht="15.75" customHeight="1">
      <c r="F205" s="8"/>
      <c r="G205" s="55"/>
    </row>
    <row r="206" ht="15.75" customHeight="1">
      <c r="F206" s="8"/>
      <c r="G206" s="55"/>
    </row>
    <row r="207" ht="15.75" customHeight="1">
      <c r="F207" s="8"/>
      <c r="G207" s="55"/>
    </row>
    <row r="208" ht="15.75" customHeight="1">
      <c r="F208" s="8"/>
      <c r="G208" s="55"/>
    </row>
    <row r="209" ht="15.75" customHeight="1">
      <c r="F209" s="8"/>
      <c r="G209" s="55"/>
    </row>
    <row r="210" ht="15.75" customHeight="1">
      <c r="F210" s="8"/>
      <c r="G210" s="55"/>
    </row>
    <row r="211" ht="15.75" customHeight="1">
      <c r="F211" s="8"/>
      <c r="G211" s="55"/>
    </row>
    <row r="212" ht="15.75" customHeight="1">
      <c r="F212" s="8"/>
      <c r="G212" s="55"/>
    </row>
    <row r="213" ht="15.75" customHeight="1">
      <c r="F213" s="8"/>
      <c r="G213" s="55"/>
    </row>
    <row r="214" ht="15.75" customHeight="1">
      <c r="F214" s="8"/>
      <c r="G214" s="55"/>
    </row>
    <row r="215" ht="15.75" customHeight="1">
      <c r="F215" s="8"/>
      <c r="G215" s="55"/>
    </row>
    <row r="216" ht="15.75" customHeight="1">
      <c r="F216" s="8"/>
      <c r="G216" s="55"/>
    </row>
    <row r="217" ht="15.75" customHeight="1">
      <c r="F217" s="8"/>
      <c r="G217" s="55"/>
    </row>
    <row r="218" ht="15.75" customHeight="1">
      <c r="F218" s="8"/>
      <c r="G218" s="55"/>
    </row>
    <row r="219" ht="15.75" customHeight="1">
      <c r="F219" s="8"/>
      <c r="G219" s="55"/>
    </row>
    <row r="220" ht="15.75" customHeight="1">
      <c r="F220" s="8"/>
      <c r="G220" s="55"/>
    </row>
    <row r="221" ht="15.75" customHeight="1">
      <c r="F221" s="8"/>
      <c r="G221" s="55"/>
    </row>
    <row r="222" ht="15.75" customHeight="1">
      <c r="F222" s="8"/>
      <c r="G222" s="55"/>
    </row>
    <row r="223" ht="15.75" customHeight="1">
      <c r="F223" s="8"/>
      <c r="G223" s="55"/>
    </row>
    <row r="224" ht="15.75" customHeight="1">
      <c r="F224" s="8"/>
      <c r="G224" s="55"/>
    </row>
    <row r="225" ht="15.75" customHeight="1">
      <c r="F225" s="8"/>
      <c r="G225" s="55"/>
    </row>
    <row r="226" ht="15.75" customHeight="1">
      <c r="F226" s="8"/>
      <c r="G226" s="55"/>
    </row>
    <row r="227" ht="15.75" customHeight="1">
      <c r="F227" s="8"/>
      <c r="G227" s="55"/>
    </row>
    <row r="228" ht="15.75" customHeight="1">
      <c r="F228" s="8"/>
      <c r="G228" s="55"/>
    </row>
    <row r="229" ht="15.75" customHeight="1">
      <c r="F229" s="8"/>
      <c r="G229" s="55"/>
    </row>
    <row r="230" ht="15.75" customHeight="1">
      <c r="F230" s="8"/>
      <c r="G230" s="55"/>
    </row>
    <row r="231" ht="15.75" customHeight="1">
      <c r="F231" s="8"/>
      <c r="G231" s="55"/>
    </row>
    <row r="232" ht="15.75" customHeight="1">
      <c r="F232" s="8"/>
      <c r="G232" s="55"/>
    </row>
    <row r="233" ht="15.75" customHeight="1">
      <c r="F233" s="8"/>
      <c r="G233" s="55"/>
    </row>
    <row r="234" ht="15.75" customHeight="1">
      <c r="F234" s="8"/>
      <c r="G234" s="55"/>
    </row>
    <row r="235" ht="15.75" customHeight="1">
      <c r="F235" s="8"/>
      <c r="G235" s="55"/>
    </row>
    <row r="236" ht="15.75" customHeight="1">
      <c r="F236" s="8"/>
      <c r="G236" s="55"/>
    </row>
    <row r="237" ht="15.75" customHeight="1">
      <c r="F237" s="8"/>
      <c r="G237" s="55"/>
    </row>
    <row r="238" ht="15.75" customHeight="1">
      <c r="F238" s="8"/>
      <c r="G238" s="55"/>
    </row>
    <row r="239" ht="15.75" customHeight="1">
      <c r="F239" s="8"/>
      <c r="G239" s="55"/>
    </row>
    <row r="240" ht="15.75" customHeight="1">
      <c r="F240" s="8"/>
      <c r="G240" s="55"/>
    </row>
    <row r="241" ht="15.75" customHeight="1">
      <c r="F241" s="8"/>
      <c r="G241" s="55"/>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K2"/>
    <mergeCell ref="A3:A11"/>
    <mergeCell ref="D12:K12"/>
    <mergeCell ref="A13:A21"/>
    <mergeCell ref="D22:K22"/>
    <mergeCell ref="A23:A31"/>
    <mergeCell ref="D32:K32"/>
    <mergeCell ref="A33:A41"/>
  </mergeCells>
  <dataValidations>
    <dataValidation type="list" allowBlank="1" showErrorMessage="1" sqref="C4:C11 C14:C21 C24:C31 C34:C41">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8.0"/>
    <col customWidth="1" min="2" max="2" width="16.38"/>
    <col customWidth="1" min="3" max="3" width="10.75"/>
    <col customWidth="1" min="4" max="6" width="12.63"/>
    <col customWidth="1" min="7" max="7" width="7.75"/>
    <col customWidth="1" min="8" max="8" width="8.88"/>
    <col customWidth="1" min="9" max="9" width="8.0"/>
    <col customWidth="1" min="10" max="10" width="8.75"/>
  </cols>
  <sheetData>
    <row r="1" ht="15.75" customHeight="1">
      <c r="A1" s="199" t="s">
        <v>1311</v>
      </c>
      <c r="B1" s="694" t="s">
        <v>1312</v>
      </c>
      <c r="C1" s="694"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56" t="s">
        <v>22768</v>
      </c>
      <c r="B2" s="474" t="s">
        <v>22769</v>
      </c>
      <c r="C2" s="695" t="str">
        <f>VLOOKUP(A2,'import Zonguldak'!A:P,3,0)</f>
        <v>DOĞRU</v>
      </c>
      <c r="D2" s="56" t="s">
        <v>1385</v>
      </c>
      <c r="E2" s="56" t="str">
        <f>VLOOKUP(A2,'import Zonguldak'!A:P,5,0)</f>
        <v/>
      </c>
      <c r="F2" s="56" t="str">
        <f>VLOOKUP(A2,'import Zonguldak'!A:P,6,0)</f>
        <v/>
      </c>
      <c r="G2" s="56">
        <f>VLOOKUP(A2,'import Zonguldak'!A:P,7,0)</f>
        <v>0</v>
      </c>
      <c r="H2" s="56">
        <f>VLOOKUP(A2,'import Zonguldak'!A:P,8,0)</f>
        <v>43</v>
      </c>
      <c r="I2" s="56">
        <f>VLOOKUP(A2,'import Zonguldak'!A:P,9,0)</f>
        <v>43</v>
      </c>
      <c r="J2" s="216">
        <f>VLOOKUP(A2,'import Zonguldak'!A:P,10,0)</f>
        <v>0</v>
      </c>
      <c r="K2" s="56" t="s">
        <v>22770</v>
      </c>
      <c r="L2" s="56">
        <v>5.35825529E9</v>
      </c>
      <c r="M2" s="56" t="s">
        <v>13656</v>
      </c>
      <c r="N2" s="56" t="s">
        <v>22771</v>
      </c>
      <c r="O2" s="56" t="s">
        <v>22772</v>
      </c>
      <c r="P2" s="230" t="str">
        <f>VLOOKUP(A2,'import Zonguldak'!A:P,16,0)</f>
        <v>Geleneksel</v>
      </c>
      <c r="Q2" s="1" t="b">
        <v>0</v>
      </c>
      <c r="R2" s="1"/>
      <c r="S2" s="1"/>
      <c r="T2" s="1"/>
      <c r="U2" s="1"/>
      <c r="V2" s="208"/>
      <c r="W2" s="208"/>
      <c r="X2" s="1"/>
      <c r="Y2" s="1"/>
      <c r="Z2" s="208"/>
      <c r="AA2" s="1"/>
      <c r="AB2" s="208"/>
      <c r="AC2" s="1"/>
      <c r="AD2" s="208"/>
      <c r="AE2" s="1"/>
      <c r="AF2" s="208"/>
      <c r="AG2" s="1"/>
      <c r="AH2" s="208"/>
      <c r="AI2" s="1"/>
      <c r="AJ2" s="1"/>
      <c r="AK2" s="1"/>
      <c r="AL2" s="1"/>
      <c r="AM2" s="1"/>
    </row>
    <row r="3" ht="15.75" customHeight="1">
      <c r="A3" s="56" t="s">
        <v>22773</v>
      </c>
      <c r="B3" s="474" t="s">
        <v>22774</v>
      </c>
      <c r="C3" s="695" t="str">
        <f>VLOOKUP(A3,'import Zonguldak'!A:P,3,0)</f>
        <v>DOĞRU</v>
      </c>
      <c r="D3" s="56" t="s">
        <v>1370</v>
      </c>
      <c r="E3" s="56" t="str">
        <f>VLOOKUP(A3,'import Zonguldak'!A:P,5,0)</f>
        <v/>
      </c>
      <c r="F3" s="56" t="str">
        <f>VLOOKUP(A3,'import Zonguldak'!A:P,6,0)</f>
        <v/>
      </c>
      <c r="G3" s="56">
        <f>VLOOKUP(A3,'import Zonguldak'!A:P,7,0)</f>
        <v>0</v>
      </c>
      <c r="H3" s="56">
        <f>VLOOKUP(A3,'import Zonguldak'!A:P,8,0)</f>
        <v>17</v>
      </c>
      <c r="I3" s="56">
        <f>VLOOKUP(A3,'import Zonguldak'!A:P,9,0)</f>
        <v>17</v>
      </c>
      <c r="J3" s="216">
        <f>VLOOKUP(A3,'import Zonguldak'!A:P,10,0)</f>
        <v>0</v>
      </c>
      <c r="K3" s="56" t="s">
        <v>22775</v>
      </c>
      <c r="L3" s="56">
        <v>3.725020001E9</v>
      </c>
      <c r="M3" s="56" t="s">
        <v>1350</v>
      </c>
      <c r="N3" s="56" t="s">
        <v>22776</v>
      </c>
      <c r="O3" s="56" t="s">
        <v>22777</v>
      </c>
      <c r="P3" s="230" t="str">
        <f>VLOOKUP(A3,'import Zonguldak'!A:P,16,0)</f>
        <v>Geleneksel</v>
      </c>
      <c r="Q3" s="1" t="b">
        <v>0</v>
      </c>
      <c r="R3" s="1" t="s">
        <v>43</v>
      </c>
      <c r="S3" s="1"/>
      <c r="T3" s="1"/>
      <c r="U3" s="1"/>
      <c r="V3" s="208"/>
      <c r="W3" s="208"/>
      <c r="X3" s="1"/>
      <c r="Y3" s="1" t="s">
        <v>43</v>
      </c>
      <c r="Z3" s="208">
        <v>44603.0</v>
      </c>
      <c r="AA3" s="1" t="s">
        <v>43</v>
      </c>
      <c r="AB3" s="208">
        <v>44606.0</v>
      </c>
      <c r="AC3" s="1"/>
      <c r="AD3" s="208"/>
      <c r="AE3" s="1"/>
      <c r="AF3" s="208"/>
      <c r="AG3" s="1"/>
      <c r="AH3" s="208"/>
      <c r="AI3" s="1" t="s">
        <v>610</v>
      </c>
      <c r="AJ3" s="1" t="s">
        <v>404</v>
      </c>
      <c r="AK3" s="1"/>
      <c r="AL3" s="1"/>
      <c r="AM3" s="1"/>
    </row>
    <row r="4" ht="15.75" customHeight="1">
      <c r="A4" s="56" t="s">
        <v>22778</v>
      </c>
      <c r="B4" s="474" t="s">
        <v>22779</v>
      </c>
      <c r="C4" s="695" t="str">
        <f>VLOOKUP(A4,'import Zonguldak'!A:P,3,0)</f>
        <v>DOĞRU</v>
      </c>
      <c r="D4" s="56" t="s">
        <v>1356</v>
      </c>
      <c r="E4" s="56">
        <f>VLOOKUP(A4,'import Zonguldak'!A:P,5,0)</f>
        <v>747</v>
      </c>
      <c r="F4" s="56">
        <f>VLOOKUP(A4,'import Zonguldak'!A:P,6,0)</f>
        <v>70</v>
      </c>
      <c r="G4" s="56">
        <f>VLOOKUP(A4,'import Zonguldak'!A:P,7,0)</f>
        <v>0</v>
      </c>
      <c r="H4" s="56">
        <f>VLOOKUP(A4,'import Zonguldak'!A:P,8,0)</f>
        <v>75</v>
      </c>
      <c r="I4" s="56">
        <f>VLOOKUP(A4,'import Zonguldak'!A:P,9,0)</f>
        <v>75</v>
      </c>
      <c r="J4" s="216">
        <f>VLOOKUP(A4,'import Zonguldak'!A:P,10,0)</f>
        <v>0</v>
      </c>
      <c r="K4" s="56" t="s">
        <v>22780</v>
      </c>
      <c r="L4" s="56">
        <v>3.722666767E9</v>
      </c>
      <c r="M4" s="56" t="s">
        <v>22781</v>
      </c>
      <c r="N4" s="56" t="s">
        <v>22782</v>
      </c>
      <c r="O4" s="56" t="s">
        <v>22783</v>
      </c>
      <c r="P4" s="230" t="str">
        <f>VLOOKUP(A4,'import Zonguldak'!A:P,16,0)</f>
        <v>Geleneksel</v>
      </c>
      <c r="Q4" s="1" t="b">
        <v>0</v>
      </c>
      <c r="R4" s="1"/>
      <c r="S4" s="1"/>
      <c r="T4" s="1"/>
      <c r="U4" s="1"/>
      <c r="V4" s="208"/>
      <c r="W4" s="208"/>
      <c r="X4" s="1"/>
      <c r="Y4" s="1"/>
      <c r="Z4" s="208"/>
      <c r="AA4" s="1"/>
      <c r="AB4" s="208"/>
      <c r="AC4" s="1"/>
      <c r="AD4" s="208"/>
      <c r="AE4" s="1"/>
      <c r="AF4" s="208"/>
      <c r="AG4" s="1"/>
      <c r="AH4" s="208"/>
      <c r="AI4" s="1"/>
      <c r="AJ4" s="1"/>
      <c r="AK4" s="1"/>
      <c r="AL4" s="1"/>
      <c r="AM4" s="1"/>
    </row>
    <row r="5" ht="15.75" customHeight="1">
      <c r="A5" s="56" t="s">
        <v>22784</v>
      </c>
      <c r="B5" s="474" t="s">
        <v>22785</v>
      </c>
      <c r="C5" s="695" t="str">
        <f>VLOOKUP(A5,'import Zonguldak'!A:P,3,0)</f>
        <v>DOĞRU</v>
      </c>
      <c r="D5" s="56" t="s">
        <v>1378</v>
      </c>
      <c r="E5" s="56" t="str">
        <f>VLOOKUP(A5,'import Zonguldak'!A:P,5,0)</f>
        <v/>
      </c>
      <c r="F5" s="56" t="str">
        <f>VLOOKUP(A5,'import Zonguldak'!A:P,6,0)</f>
        <v/>
      </c>
      <c r="G5" s="56">
        <f>VLOOKUP(A5,'import Zonguldak'!A:P,7,0)</f>
        <v>0</v>
      </c>
      <c r="H5" s="56">
        <f>VLOOKUP(A5,'import Zonguldak'!A:P,8,0)</f>
        <v>30</v>
      </c>
      <c r="I5" s="56">
        <f>VLOOKUP(A5,'import Zonguldak'!A:P,9,0)</f>
        <v>30</v>
      </c>
      <c r="J5" s="216">
        <f>VLOOKUP(A5,'import Zonguldak'!A:P,10,0)</f>
        <v>0</v>
      </c>
      <c r="K5" s="56" t="s">
        <v>22786</v>
      </c>
      <c r="L5" s="56">
        <v>3.72316707E9</v>
      </c>
      <c r="M5" s="56" t="s">
        <v>13656</v>
      </c>
      <c r="N5" s="56" t="s">
        <v>22787</v>
      </c>
      <c r="O5" s="56" t="s">
        <v>22788</v>
      </c>
      <c r="P5" s="230" t="str">
        <f>VLOOKUP(A5,'import Zonguldak'!A:P,16,0)</f>
        <v>Geleneksel</v>
      </c>
      <c r="Q5" s="1" t="b">
        <v>0</v>
      </c>
      <c r="R5" s="1" t="s">
        <v>38</v>
      </c>
      <c r="S5" s="1" t="s">
        <v>106</v>
      </c>
      <c r="T5" s="207" t="s">
        <v>22789</v>
      </c>
      <c r="U5" s="1" t="s">
        <v>22790</v>
      </c>
      <c r="V5" s="208">
        <v>44606.0</v>
      </c>
      <c r="W5" s="208">
        <v>44607.0</v>
      </c>
      <c r="X5" s="1"/>
      <c r="Y5" s="1" t="s">
        <v>1353</v>
      </c>
      <c r="Z5" s="208">
        <v>44606.0</v>
      </c>
      <c r="AA5" s="1"/>
      <c r="AB5" s="208"/>
      <c r="AC5" s="1"/>
      <c r="AD5" s="208"/>
      <c r="AE5" s="1"/>
      <c r="AF5" s="208"/>
      <c r="AG5" s="1"/>
      <c r="AH5" s="208"/>
      <c r="AI5" s="1" t="s">
        <v>106</v>
      </c>
      <c r="AJ5" s="1"/>
      <c r="AK5" s="1"/>
      <c r="AL5" s="1"/>
      <c r="AM5" s="1"/>
    </row>
    <row r="6" ht="15.75" customHeight="1">
      <c r="A6" s="56" t="s">
        <v>22791</v>
      </c>
      <c r="B6" s="474" t="s">
        <v>22792</v>
      </c>
      <c r="C6" s="695" t="str">
        <f>VLOOKUP(A6,'import Zonguldak'!A:P,3,0)</f>
        <v>DOĞRU</v>
      </c>
      <c r="D6" s="56" t="s">
        <v>1385</v>
      </c>
      <c r="E6" s="56">
        <f>VLOOKUP(A6,'import Zonguldak'!A:P,5,0)</f>
        <v>1477</v>
      </c>
      <c r="F6" s="56" t="str">
        <f>VLOOKUP(A6,'import Zonguldak'!A:P,6,0)</f>
        <v/>
      </c>
      <c r="G6" s="56">
        <f>VLOOKUP(A6,'import Zonguldak'!A:P,7,0)</f>
        <v>0</v>
      </c>
      <c r="H6" s="56">
        <f>VLOOKUP(A6,'import Zonguldak'!A:P,8,0)</f>
        <v>6</v>
      </c>
      <c r="I6" s="56">
        <f>VLOOKUP(A6,'import Zonguldak'!A:P,9,0)</f>
        <v>6</v>
      </c>
      <c r="J6" s="216">
        <f>VLOOKUP(A6,'import Zonguldak'!A:P,10,0)</f>
        <v>0</v>
      </c>
      <c r="K6" s="56" t="s">
        <v>22793</v>
      </c>
      <c r="L6" s="56">
        <v>5.380509099E9</v>
      </c>
      <c r="M6" s="56" t="s">
        <v>1350</v>
      </c>
      <c r="N6" s="56" t="s">
        <v>22776</v>
      </c>
      <c r="O6" s="56" t="s">
        <v>22794</v>
      </c>
      <c r="P6" s="230" t="str">
        <f>VLOOKUP(A6,'import Zonguldak'!A:P,16,0)</f>
        <v>Geleneksel</v>
      </c>
      <c r="Q6" s="1" t="b">
        <v>0</v>
      </c>
      <c r="R6" s="1" t="s">
        <v>30</v>
      </c>
      <c r="S6" s="1"/>
      <c r="T6" s="27"/>
      <c r="U6" s="1" t="s">
        <v>22795</v>
      </c>
      <c r="V6" s="208"/>
      <c r="W6" s="208"/>
      <c r="X6" s="1"/>
      <c r="Y6" s="1" t="s">
        <v>1353</v>
      </c>
      <c r="Z6" s="208">
        <v>44531.0</v>
      </c>
      <c r="AA6" s="1" t="s">
        <v>1353</v>
      </c>
      <c r="AB6" s="208">
        <v>44606.0</v>
      </c>
      <c r="AC6" s="1"/>
      <c r="AD6" s="208"/>
      <c r="AE6" s="1"/>
      <c r="AF6" s="208"/>
      <c r="AG6" s="1"/>
      <c r="AH6" s="208"/>
      <c r="AI6" s="1" t="s">
        <v>106</v>
      </c>
      <c r="AJ6" s="1" t="s">
        <v>404</v>
      </c>
      <c r="AK6" s="1"/>
      <c r="AL6" s="1"/>
      <c r="AM6" s="1"/>
    </row>
    <row r="7" ht="15.75" customHeight="1">
      <c r="A7" s="56" t="s">
        <v>22796</v>
      </c>
      <c r="B7" s="474" t="s">
        <v>22797</v>
      </c>
      <c r="C7" s="695" t="str">
        <f>VLOOKUP(A7,'import Zonguldak'!A:P,3,0)</f>
        <v>DOĞRU</v>
      </c>
      <c r="D7" s="56" t="s">
        <v>1443</v>
      </c>
      <c r="E7" s="56">
        <f>VLOOKUP(A7,'import Zonguldak'!A:P,5,0)</f>
        <v>21</v>
      </c>
      <c r="F7" s="56">
        <f>VLOOKUP(A7,'import Zonguldak'!A:P,6,0)</f>
        <v>5</v>
      </c>
      <c r="G7" s="56">
        <f>VLOOKUP(A7,'import Zonguldak'!A:P,7,0)</f>
        <v>0</v>
      </c>
      <c r="H7" s="56">
        <f>VLOOKUP(A7,'import Zonguldak'!A:P,8,0)</f>
        <v>17</v>
      </c>
      <c r="I7" s="56">
        <f>VLOOKUP(A7,'import Zonguldak'!A:P,9,0)</f>
        <v>17</v>
      </c>
      <c r="J7" s="216">
        <f>VLOOKUP(A7,'import Zonguldak'!A:P,10,0)</f>
        <v>0</v>
      </c>
      <c r="K7" s="56" t="s">
        <v>22798</v>
      </c>
      <c r="L7" s="56">
        <v>3.722910333E9</v>
      </c>
      <c r="M7" s="56" t="s">
        <v>1350</v>
      </c>
      <c r="N7" s="56" t="s">
        <v>22776</v>
      </c>
      <c r="O7" s="56" t="s">
        <v>22799</v>
      </c>
      <c r="P7" s="230" t="str">
        <f>VLOOKUP(A7,'import Zonguldak'!A:P,16,0)</f>
        <v>Geleneksel</v>
      </c>
      <c r="Q7" s="1" t="b">
        <v>0</v>
      </c>
      <c r="R7" s="1" t="s">
        <v>43</v>
      </c>
      <c r="S7" s="1"/>
      <c r="T7" s="1"/>
      <c r="U7" s="1"/>
      <c r="V7" s="208"/>
      <c r="W7" s="208"/>
      <c r="X7" s="1"/>
      <c r="Y7" s="1" t="s">
        <v>43</v>
      </c>
      <c r="Z7" s="208">
        <v>44603.0</v>
      </c>
      <c r="AA7" s="1"/>
      <c r="AB7" s="208"/>
      <c r="AC7" s="1"/>
      <c r="AD7" s="208"/>
      <c r="AE7" s="1"/>
      <c r="AF7" s="208"/>
      <c r="AG7" s="1"/>
      <c r="AH7" s="208"/>
      <c r="AI7" s="1" t="s">
        <v>610</v>
      </c>
      <c r="AJ7" s="1"/>
      <c r="AK7" s="1"/>
      <c r="AL7" s="1"/>
      <c r="AM7" s="1"/>
    </row>
    <row r="8" ht="15.75" customHeight="1">
      <c r="A8" s="56" t="s">
        <v>22800</v>
      </c>
      <c r="B8" s="474" t="s">
        <v>22801</v>
      </c>
      <c r="C8" s="695" t="str">
        <f>VLOOKUP(A8,'import Zonguldak'!A:P,3,0)</f>
        <v>DOĞRU</v>
      </c>
      <c r="D8" s="56" t="s">
        <v>1348</v>
      </c>
      <c r="E8" s="56">
        <f>VLOOKUP(A8,'import Zonguldak'!A:P,5,0)</f>
        <v>6867</v>
      </c>
      <c r="F8" s="56" t="str">
        <f>VLOOKUP(A8,'import Zonguldak'!A:P,6,0)</f>
        <v/>
      </c>
      <c r="G8" s="56">
        <f>VLOOKUP(A8,'import Zonguldak'!A:P,7,0)</f>
        <v>4</v>
      </c>
      <c r="H8" s="56">
        <f>VLOOKUP(A8,'import Zonguldak'!A:P,8,0)</f>
        <v>26</v>
      </c>
      <c r="I8" s="56">
        <f>VLOOKUP(A8,'import Zonguldak'!A:P,9,0)</f>
        <v>30</v>
      </c>
      <c r="J8" s="216">
        <f>VLOOKUP(A8,'import Zonguldak'!A:P,10,0)</f>
        <v>0.13</v>
      </c>
      <c r="K8" s="56" t="s">
        <v>22802</v>
      </c>
      <c r="L8" s="56">
        <v>3.722810707E9</v>
      </c>
      <c r="M8" s="56" t="s">
        <v>1350</v>
      </c>
      <c r="N8" s="56" t="s">
        <v>22776</v>
      </c>
      <c r="O8" s="56" t="s">
        <v>22803</v>
      </c>
      <c r="P8" s="230" t="str">
        <f>VLOOKUP(A8,'import Zonguldak'!A:P,16,0)</f>
        <v>Geleneksel</v>
      </c>
      <c r="Q8" s="1" t="b">
        <v>0</v>
      </c>
      <c r="R8" s="1" t="s">
        <v>38</v>
      </c>
      <c r="S8" s="1" t="s">
        <v>814</v>
      </c>
      <c r="T8" s="1" t="s">
        <v>22804</v>
      </c>
      <c r="U8" s="1" t="s">
        <v>22805</v>
      </c>
      <c r="V8" s="208">
        <v>44348.0</v>
      </c>
      <c r="W8" s="208">
        <v>44354.0</v>
      </c>
      <c r="X8" s="1"/>
      <c r="Y8" s="1" t="s">
        <v>1506</v>
      </c>
      <c r="Z8" s="208"/>
      <c r="AA8" s="1" t="s">
        <v>1506</v>
      </c>
      <c r="AB8" s="208"/>
      <c r="AC8" s="1" t="s">
        <v>1353</v>
      </c>
      <c r="AD8" s="208">
        <v>44348.0</v>
      </c>
      <c r="AE8" s="1" t="s">
        <v>1353</v>
      </c>
      <c r="AF8" s="208">
        <v>44348.0</v>
      </c>
      <c r="AG8" s="1" t="s">
        <v>1353</v>
      </c>
      <c r="AH8" s="208">
        <v>44362.0</v>
      </c>
      <c r="AI8" s="1"/>
      <c r="AJ8" s="1"/>
      <c r="AK8" s="1" t="s">
        <v>859</v>
      </c>
      <c r="AL8" s="1" t="s">
        <v>814</v>
      </c>
      <c r="AM8" s="1" t="s">
        <v>984</v>
      </c>
    </row>
    <row r="9" ht="15.75" customHeight="1">
      <c r="A9" s="211" t="s">
        <v>22806</v>
      </c>
      <c r="B9" s="211" t="s">
        <v>22807</v>
      </c>
      <c r="C9" s="695" t="str">
        <f>VLOOKUP(A9,'import Zonguldak'!A:P,3,0)</f>
        <v>DOĞRU</v>
      </c>
      <c r="D9" s="211" t="s">
        <v>1827</v>
      </c>
      <c r="E9" s="56" t="str">
        <f>VLOOKUP(A9,'import Zonguldak'!A:P,5,0)</f>
        <v/>
      </c>
      <c r="F9" s="56" t="str">
        <f>VLOOKUP(A9,'import Zonguldak'!A:P,6,0)</f>
        <v/>
      </c>
      <c r="G9" s="56">
        <f>VLOOKUP(A9,'import Zonguldak'!A:P,7,0)</f>
        <v>0</v>
      </c>
      <c r="H9" s="56">
        <f>VLOOKUP(A9,'import Zonguldak'!A:P,8,0)</f>
        <v>27</v>
      </c>
      <c r="I9" s="56">
        <f>VLOOKUP(A9,'import Zonguldak'!A:P,9,0)</f>
        <v>27</v>
      </c>
      <c r="J9" s="216">
        <f>VLOOKUP(A9,'import Zonguldak'!A:P,10,0)</f>
        <v>0</v>
      </c>
      <c r="K9" s="211" t="s">
        <v>22808</v>
      </c>
      <c r="L9" s="211">
        <v>5.070537793E9</v>
      </c>
      <c r="M9" s="211" t="s">
        <v>1350</v>
      </c>
      <c r="N9" s="211" t="s">
        <v>22809</v>
      </c>
      <c r="O9" s="211" t="s">
        <v>22810</v>
      </c>
      <c r="P9" s="230" t="str">
        <f>VLOOKUP(A9,'import Zonguldak'!A:P,16,0)</f>
        <v>Geleneksel</v>
      </c>
      <c r="Q9" s="1" t="b">
        <v>0</v>
      </c>
      <c r="R9" s="1"/>
      <c r="S9" s="1"/>
      <c r="T9" s="1"/>
      <c r="U9" s="1"/>
      <c r="V9" s="208"/>
      <c r="W9" s="208"/>
      <c r="X9" s="1"/>
      <c r="Y9" s="1"/>
      <c r="Z9" s="208"/>
      <c r="AA9" s="1"/>
      <c r="AB9" s="208"/>
      <c r="AC9" s="1"/>
      <c r="AD9" s="208"/>
      <c r="AE9" s="1"/>
      <c r="AF9" s="208"/>
      <c r="AG9" s="1"/>
      <c r="AH9" s="208"/>
      <c r="AI9" s="1"/>
      <c r="AJ9" s="1"/>
      <c r="AK9" s="1"/>
      <c r="AL9" s="1"/>
      <c r="AM9" s="1"/>
    </row>
    <row r="10" ht="15.75" customHeight="1">
      <c r="A10" s="56" t="s">
        <v>22811</v>
      </c>
      <c r="B10" s="474" t="s">
        <v>22812</v>
      </c>
      <c r="C10" s="695" t="str">
        <f>VLOOKUP(A10,'import Zonguldak'!A:P,3,0)</f>
        <v>DOĞRU</v>
      </c>
      <c r="D10" s="56" t="s">
        <v>1364</v>
      </c>
      <c r="E10" s="56">
        <f>VLOOKUP(A10,'import Zonguldak'!A:P,5,0)</f>
        <v>239</v>
      </c>
      <c r="F10" s="56">
        <f>VLOOKUP(A10,'import Zonguldak'!A:P,6,0)</f>
        <v>7</v>
      </c>
      <c r="G10" s="56">
        <f>VLOOKUP(A10,'import Zonguldak'!A:P,7,0)</f>
        <v>7</v>
      </c>
      <c r="H10" s="56">
        <f>VLOOKUP(A10,'import Zonguldak'!A:P,8,0)</f>
        <v>11</v>
      </c>
      <c r="I10" s="56">
        <f>VLOOKUP(A10,'import Zonguldak'!A:P,9,0)</f>
        <v>18</v>
      </c>
      <c r="J10" s="216">
        <f>VLOOKUP(A10,'import Zonguldak'!A:P,10,0)</f>
        <v>0.39</v>
      </c>
      <c r="K10" s="56" t="s">
        <v>22813</v>
      </c>
      <c r="L10" s="56">
        <v>5.3349667E9</v>
      </c>
      <c r="M10" s="56" t="s">
        <v>13656</v>
      </c>
      <c r="N10" s="56" t="s">
        <v>22771</v>
      </c>
      <c r="O10" s="56" t="s">
        <v>22814</v>
      </c>
      <c r="P10" s="230" t="str">
        <f>VLOOKUP(A10,'import Zonguldak'!A:P,16,0)</f>
        <v>Geleneksel</v>
      </c>
      <c r="Q10" s="1" t="b">
        <v>0</v>
      </c>
      <c r="R10" s="87" t="s">
        <v>27</v>
      </c>
      <c r="S10" s="1"/>
      <c r="T10" s="1"/>
      <c r="U10" s="56" t="s">
        <v>22815</v>
      </c>
      <c r="V10" s="208"/>
      <c r="W10" s="208"/>
      <c r="X10" s="1"/>
      <c r="Y10" s="1" t="s">
        <v>1353</v>
      </c>
      <c r="Z10" s="208">
        <v>44504.0</v>
      </c>
      <c r="AA10" s="1"/>
      <c r="AB10" s="208"/>
      <c r="AC10" s="1"/>
      <c r="AD10" s="208"/>
      <c r="AE10" s="1"/>
      <c r="AF10" s="208"/>
      <c r="AG10" s="1"/>
      <c r="AH10" s="208"/>
      <c r="AI10" s="1" t="s">
        <v>100</v>
      </c>
      <c r="AJ10" s="1"/>
      <c r="AK10" s="1"/>
      <c r="AL10" s="1"/>
      <c r="AM10" s="1"/>
    </row>
    <row r="11" ht="15.75" customHeight="1">
      <c r="A11" s="56" t="s">
        <v>22815</v>
      </c>
      <c r="B11" s="474" t="s">
        <v>22816</v>
      </c>
      <c r="C11" s="695" t="str">
        <f>VLOOKUP(A11,'import Zonguldak'!A:P,3,0)</f>
        <v>DOĞRU</v>
      </c>
      <c r="D11" s="56" t="s">
        <v>1364</v>
      </c>
      <c r="E11" s="56">
        <f>VLOOKUP(A11,'import Zonguldak'!A:P,5,0)</f>
        <v>1508</v>
      </c>
      <c r="F11" s="56">
        <f>VLOOKUP(A11,'import Zonguldak'!A:P,6,0)</f>
        <v>50</v>
      </c>
      <c r="G11" s="56">
        <f>VLOOKUP(A11,'import Zonguldak'!A:P,7,0)</f>
        <v>6</v>
      </c>
      <c r="H11" s="56">
        <f>VLOOKUP(A11,'import Zonguldak'!A:P,8,0)</f>
        <v>13</v>
      </c>
      <c r="I11" s="56">
        <f>VLOOKUP(A11,'import Zonguldak'!A:P,9,0)</f>
        <v>19</v>
      </c>
      <c r="J11" s="216">
        <f>VLOOKUP(A11,'import Zonguldak'!A:P,10,0)</f>
        <v>0.32</v>
      </c>
      <c r="K11" s="56" t="s">
        <v>22813</v>
      </c>
      <c r="L11" s="56">
        <v>5.3349667E9</v>
      </c>
      <c r="M11" s="56" t="s">
        <v>13656</v>
      </c>
      <c r="N11" s="56" t="s">
        <v>22771</v>
      </c>
      <c r="O11" s="56" t="s">
        <v>22817</v>
      </c>
      <c r="P11" s="230" t="str">
        <f>VLOOKUP(A11,'import Zonguldak'!A:P,16,0)</f>
        <v>Geleneksel</v>
      </c>
      <c r="Q11" s="1" t="b">
        <v>0</v>
      </c>
      <c r="R11" s="1" t="s">
        <v>38</v>
      </c>
      <c r="S11" s="1" t="s">
        <v>106</v>
      </c>
      <c r="T11" s="207" t="s">
        <v>22789</v>
      </c>
      <c r="U11" s="1" t="s">
        <v>22818</v>
      </c>
      <c r="V11" s="208">
        <v>44606.0</v>
      </c>
      <c r="W11" s="208">
        <v>44607.0</v>
      </c>
      <c r="X11" s="1"/>
      <c r="Y11" s="1" t="s">
        <v>1353</v>
      </c>
      <c r="Z11" s="208">
        <v>44504.0</v>
      </c>
      <c r="AA11" s="1" t="s">
        <v>1353</v>
      </c>
      <c r="AB11" s="208">
        <v>44606.0</v>
      </c>
      <c r="AC11" s="1"/>
      <c r="AD11" s="208"/>
      <c r="AE11" s="1"/>
      <c r="AF11" s="208"/>
      <c r="AG11" s="1"/>
      <c r="AH11" s="208"/>
      <c r="AI11" s="1" t="s">
        <v>100</v>
      </c>
      <c r="AJ11" s="1" t="s">
        <v>106</v>
      </c>
      <c r="AK11" s="1"/>
      <c r="AL11" s="1"/>
      <c r="AM11" s="1"/>
    </row>
    <row r="12" ht="15.75" customHeight="1">
      <c r="A12" s="56" t="s">
        <v>22819</v>
      </c>
      <c r="B12" s="474" t="s">
        <v>22820</v>
      </c>
      <c r="C12" s="695" t="str">
        <f>VLOOKUP(A12,'import Zonguldak'!A:P,3,0)</f>
        <v>DOĞRU</v>
      </c>
      <c r="D12" s="56" t="s">
        <v>1364</v>
      </c>
      <c r="E12" s="56">
        <f>VLOOKUP(A12,'import Zonguldak'!A:P,5,0)</f>
        <v>131</v>
      </c>
      <c r="F12" s="56">
        <f>VLOOKUP(A12,'import Zonguldak'!A:P,6,0)</f>
        <v>3</v>
      </c>
      <c r="G12" s="56">
        <f>VLOOKUP(A12,'import Zonguldak'!A:P,7,0)</f>
        <v>0</v>
      </c>
      <c r="H12" s="56">
        <f>VLOOKUP(A12,'import Zonguldak'!A:P,8,0)</f>
        <v>5</v>
      </c>
      <c r="I12" s="56">
        <f>VLOOKUP(A12,'import Zonguldak'!A:P,9,0)</f>
        <v>5</v>
      </c>
      <c r="J12" s="216">
        <f>VLOOKUP(A12,'import Zonguldak'!A:P,10,0)</f>
        <v>0</v>
      </c>
      <c r="K12" s="56" t="s">
        <v>22821</v>
      </c>
      <c r="L12" s="56">
        <v>3.723190065E9</v>
      </c>
      <c r="M12" s="56" t="s">
        <v>13656</v>
      </c>
      <c r="N12" s="56" t="s">
        <v>22822</v>
      </c>
      <c r="O12" s="56" t="s">
        <v>22823</v>
      </c>
      <c r="P12" s="230" t="str">
        <f>VLOOKUP(A12,'import Zonguldak'!A:P,16,0)</f>
        <v>Geleneksel</v>
      </c>
      <c r="Q12" s="1" t="b">
        <v>0</v>
      </c>
      <c r="R12" s="1" t="s">
        <v>29</v>
      </c>
      <c r="S12" s="1"/>
      <c r="T12" s="1"/>
      <c r="U12" s="1" t="s">
        <v>22824</v>
      </c>
      <c r="V12" s="208"/>
      <c r="W12" s="208"/>
      <c r="X12" s="1"/>
      <c r="Y12" s="1" t="s">
        <v>1353</v>
      </c>
      <c r="Z12" s="208">
        <v>44532.0</v>
      </c>
      <c r="AA12" s="1"/>
      <c r="AB12" s="208"/>
      <c r="AC12" s="1"/>
      <c r="AD12" s="208"/>
      <c r="AE12" s="1"/>
      <c r="AF12" s="208"/>
      <c r="AG12" s="1"/>
      <c r="AH12" s="208"/>
      <c r="AI12" s="1" t="s">
        <v>128</v>
      </c>
      <c r="AJ12" s="1"/>
      <c r="AK12" s="1"/>
      <c r="AL12" s="1"/>
      <c r="AM12" s="1"/>
    </row>
    <row r="13" ht="15.75" customHeight="1">
      <c r="A13" s="56" t="s">
        <v>22825</v>
      </c>
      <c r="B13" s="474" t="s">
        <v>22826</v>
      </c>
      <c r="C13" s="695" t="str">
        <f>VLOOKUP(A13,'import Zonguldak'!A:P,3,0)</f>
        <v>YANLIŞ</v>
      </c>
      <c r="D13" s="56" t="s">
        <v>1364</v>
      </c>
      <c r="E13" s="56">
        <f>VLOOKUP(A13,'import Zonguldak'!A:P,5,0)</f>
        <v>4</v>
      </c>
      <c r="F13" s="56" t="str">
        <f>VLOOKUP(A13,'import Zonguldak'!A:P,6,0)</f>
        <v/>
      </c>
      <c r="G13" s="56">
        <f>VLOOKUP(A13,'import Zonguldak'!A:P,7,0)</f>
        <v>0</v>
      </c>
      <c r="H13" s="56">
        <f>VLOOKUP(A13,'import Zonguldak'!A:P,8,0)</f>
        <v>7</v>
      </c>
      <c r="I13" s="56">
        <f>VLOOKUP(A13,'import Zonguldak'!A:P,9,0)</f>
        <v>7</v>
      </c>
      <c r="J13" s="216">
        <f>VLOOKUP(A13,'import Zonguldak'!A:P,10,0)</f>
        <v>0</v>
      </c>
      <c r="K13" s="56" t="s">
        <v>22827</v>
      </c>
      <c r="L13" s="56">
        <v>3.723221527E9</v>
      </c>
      <c r="M13" s="56" t="s">
        <v>13656</v>
      </c>
      <c r="N13" s="56" t="s">
        <v>22822</v>
      </c>
      <c r="O13" s="56" t="s">
        <v>22828</v>
      </c>
      <c r="P13" s="230" t="str">
        <f>VLOOKUP(A13,'import Zonguldak'!A:P,16,0)</f>
        <v>Geleneksel</v>
      </c>
      <c r="Q13" s="1" t="b">
        <v>1</v>
      </c>
      <c r="R13" s="1" t="s">
        <v>39</v>
      </c>
      <c r="S13" s="1" t="s">
        <v>167</v>
      </c>
      <c r="T13" s="207" t="s">
        <v>4306</v>
      </c>
      <c r="U13" s="1" t="s">
        <v>22829</v>
      </c>
      <c r="V13" s="208">
        <v>44530.0</v>
      </c>
      <c r="W13" s="208">
        <v>44531.0</v>
      </c>
      <c r="X13" s="1"/>
      <c r="Y13" s="1" t="s">
        <v>1353</v>
      </c>
      <c r="Z13" s="208">
        <v>44532.0</v>
      </c>
      <c r="AA13" s="1"/>
      <c r="AB13" s="208"/>
      <c r="AC13" s="1"/>
      <c r="AD13" s="208"/>
      <c r="AE13" s="1"/>
      <c r="AF13" s="208"/>
      <c r="AG13" s="1"/>
      <c r="AH13" s="208"/>
      <c r="AI13" s="1" t="s">
        <v>128</v>
      </c>
      <c r="AJ13" s="1"/>
      <c r="AK13" s="1"/>
      <c r="AL13" s="1"/>
      <c r="AM13" s="1"/>
    </row>
    <row r="14" ht="15.75" customHeight="1">
      <c r="A14" s="56" t="s">
        <v>22830</v>
      </c>
      <c r="B14" s="474" t="s">
        <v>22831</v>
      </c>
      <c r="C14" s="695" t="str">
        <f>VLOOKUP(A14,'import Zonguldak'!A:P,3,0)</f>
        <v>DOĞRU</v>
      </c>
      <c r="D14" s="56" t="s">
        <v>1507</v>
      </c>
      <c r="E14" s="56">
        <f>VLOOKUP(A14,'import Zonguldak'!A:P,5,0)</f>
        <v>2976</v>
      </c>
      <c r="F14" s="56">
        <f>VLOOKUP(A14,'import Zonguldak'!A:P,6,0)</f>
        <v>108</v>
      </c>
      <c r="G14" s="56">
        <f>VLOOKUP(A14,'import Zonguldak'!A:P,7,0)</f>
        <v>10</v>
      </c>
      <c r="H14" s="56">
        <f>VLOOKUP(A14,'import Zonguldak'!A:P,8,0)</f>
        <v>77</v>
      </c>
      <c r="I14" s="56">
        <f>VLOOKUP(A14,'import Zonguldak'!A:P,9,0)</f>
        <v>87</v>
      </c>
      <c r="J14" s="216">
        <f>VLOOKUP(A14,'import Zonguldak'!A:P,10,0)</f>
        <v>0.11</v>
      </c>
      <c r="K14" s="56" t="s">
        <v>22832</v>
      </c>
      <c r="L14" s="56">
        <v>3.72266666E9</v>
      </c>
      <c r="M14" s="56" t="s">
        <v>22781</v>
      </c>
      <c r="N14" s="56" t="s">
        <v>1592</v>
      </c>
      <c r="O14" s="56" t="s">
        <v>22833</v>
      </c>
      <c r="P14" s="230" t="str">
        <f>VLOOKUP(A14,'import Zonguldak'!A:P,16,0)</f>
        <v>Geleneksel</v>
      </c>
      <c r="Q14" s="1" t="b">
        <v>0</v>
      </c>
      <c r="R14" s="1" t="s">
        <v>38</v>
      </c>
      <c r="S14" s="1" t="s">
        <v>929</v>
      </c>
      <c r="T14" s="1" t="s">
        <v>22804</v>
      </c>
      <c r="U14" s="1" t="s">
        <v>22834</v>
      </c>
      <c r="V14" s="208">
        <v>44365.0</v>
      </c>
      <c r="W14" s="208">
        <v>44368.0</v>
      </c>
      <c r="X14" s="1"/>
      <c r="Y14" s="1" t="s">
        <v>43</v>
      </c>
      <c r="Z14" s="208">
        <v>44364.0</v>
      </c>
      <c r="AA14" s="1" t="s">
        <v>1353</v>
      </c>
      <c r="AB14" s="208">
        <v>44553.0</v>
      </c>
      <c r="AC14" s="1"/>
      <c r="AD14" s="208"/>
      <c r="AE14" s="1"/>
      <c r="AF14" s="208"/>
      <c r="AG14" s="1"/>
      <c r="AH14" s="208"/>
      <c r="AI14" s="1" t="s">
        <v>100</v>
      </c>
      <c r="AJ14" s="1" t="s">
        <v>273</v>
      </c>
      <c r="AK14" s="1"/>
      <c r="AL14" s="1"/>
      <c r="AM14" s="1"/>
    </row>
    <row r="15" ht="15.75" customHeight="1">
      <c r="A15" s="56" t="s">
        <v>22835</v>
      </c>
      <c r="B15" s="474" t="s">
        <v>22836</v>
      </c>
      <c r="C15" s="695" t="str">
        <f>VLOOKUP(A15,'import Zonguldak'!A:P,3,0)</f>
        <v>DOĞRU</v>
      </c>
      <c r="D15" s="56" t="s">
        <v>1385</v>
      </c>
      <c r="E15" s="56">
        <f>VLOOKUP(A15,'import Zonguldak'!A:P,5,0)</f>
        <v>70</v>
      </c>
      <c r="F15" s="56" t="str">
        <f>VLOOKUP(A15,'import Zonguldak'!A:P,6,0)</f>
        <v/>
      </c>
      <c r="G15" s="56">
        <f>VLOOKUP(A15,'import Zonguldak'!A:P,7,0)</f>
        <v>0</v>
      </c>
      <c r="H15" s="56">
        <f>VLOOKUP(A15,'import Zonguldak'!A:P,8,0)</f>
        <v>18</v>
      </c>
      <c r="I15" s="56">
        <f>VLOOKUP(A15,'import Zonguldak'!A:P,9,0)</f>
        <v>18</v>
      </c>
      <c r="J15" s="216">
        <f>VLOOKUP(A15,'import Zonguldak'!A:P,10,0)</f>
        <v>0</v>
      </c>
      <c r="K15" s="56" t="s">
        <v>22837</v>
      </c>
      <c r="L15" s="56">
        <v>3.72400009E9</v>
      </c>
      <c r="M15" s="56" t="s">
        <v>22838</v>
      </c>
      <c r="N15" s="56" t="s">
        <v>22782</v>
      </c>
      <c r="O15" s="56" t="s">
        <v>22839</v>
      </c>
      <c r="P15" s="230" t="str">
        <f>VLOOKUP(A15,'import Zonguldak'!A:P,16,0)</f>
        <v>Geleneksel</v>
      </c>
      <c r="Q15" s="1" t="b">
        <v>0</v>
      </c>
      <c r="R15" s="1"/>
      <c r="S15" s="1"/>
      <c r="T15" s="1"/>
      <c r="U15" s="1"/>
      <c r="V15" s="208"/>
      <c r="W15" s="208"/>
      <c r="X15" s="1"/>
      <c r="Y15" s="1"/>
      <c r="Z15" s="208"/>
      <c r="AA15" s="1"/>
      <c r="AB15" s="208"/>
      <c r="AC15" s="1"/>
      <c r="AD15" s="208"/>
      <c r="AE15" s="1"/>
      <c r="AF15" s="208"/>
      <c r="AG15" s="1"/>
      <c r="AH15" s="208"/>
      <c r="AI15" s="1"/>
      <c r="AJ15" s="1"/>
      <c r="AK15" s="1"/>
      <c r="AL15" s="1"/>
      <c r="AM15" s="1"/>
    </row>
    <row r="16" ht="15.75" customHeight="1">
      <c r="A16" s="211" t="s">
        <v>22840</v>
      </c>
      <c r="B16" s="211" t="s">
        <v>22841</v>
      </c>
      <c r="C16" s="695" t="str">
        <f>VLOOKUP(A16,'import Zonguldak'!A:P,3,0)</f>
        <v>DOĞRU</v>
      </c>
      <c r="D16" s="211" t="s">
        <v>1370</v>
      </c>
      <c r="E16" s="56" t="str">
        <f>VLOOKUP(A16,'import Zonguldak'!A:P,5,0)</f>
        <v/>
      </c>
      <c r="F16" s="56" t="str">
        <f>VLOOKUP(A16,'import Zonguldak'!A:P,6,0)</f>
        <v/>
      </c>
      <c r="G16" s="56">
        <f>VLOOKUP(A16,'import Zonguldak'!A:P,7,0)</f>
        <v>0</v>
      </c>
      <c r="H16" s="56">
        <f>VLOOKUP(A16,'import Zonguldak'!A:P,8,0)</f>
        <v>33</v>
      </c>
      <c r="I16" s="56">
        <f>VLOOKUP(A16,'import Zonguldak'!A:P,9,0)</f>
        <v>33</v>
      </c>
      <c r="J16" s="216">
        <f>VLOOKUP(A16,'import Zonguldak'!A:P,10,0)</f>
        <v>0</v>
      </c>
      <c r="K16" s="211" t="s">
        <v>22842</v>
      </c>
      <c r="L16" s="211">
        <v>5.378778167E9</v>
      </c>
      <c r="M16" s="211" t="s">
        <v>1350</v>
      </c>
      <c r="N16" s="211" t="s">
        <v>22843</v>
      </c>
      <c r="O16" s="211" t="s">
        <v>22844</v>
      </c>
      <c r="P16" s="230" t="str">
        <f>VLOOKUP(A16,'import Zonguldak'!A:P,16,0)</f>
        <v>Geleneksel</v>
      </c>
      <c r="Q16" s="1" t="b">
        <v>0</v>
      </c>
      <c r="R16" s="1"/>
      <c r="S16" s="1"/>
      <c r="T16" s="1"/>
      <c r="U16" s="1"/>
      <c r="V16" s="208"/>
      <c r="W16" s="208"/>
      <c r="X16" s="1"/>
      <c r="Y16" s="1"/>
      <c r="Z16" s="208"/>
      <c r="AA16" s="1"/>
      <c r="AB16" s="208"/>
      <c r="AC16" s="1"/>
      <c r="AD16" s="208"/>
      <c r="AE16" s="1"/>
      <c r="AF16" s="208"/>
      <c r="AG16" s="1"/>
      <c r="AH16" s="208"/>
      <c r="AI16" s="1"/>
      <c r="AJ16" s="1"/>
      <c r="AK16" s="1"/>
      <c r="AL16" s="1"/>
      <c r="AM16" s="1"/>
    </row>
    <row r="17" ht="15.75" customHeight="1">
      <c r="A17" s="211" t="s">
        <v>22845</v>
      </c>
      <c r="B17" s="211" t="s">
        <v>22846</v>
      </c>
      <c r="C17" s="695" t="str">
        <f>VLOOKUP(A17,'import Zonguldak'!A:P,3,0)</f>
        <v>DOĞRU</v>
      </c>
      <c r="D17" s="211" t="s">
        <v>1370</v>
      </c>
      <c r="E17" s="56">
        <f>VLOOKUP(A17,'import Zonguldak'!A:P,5,0)</f>
        <v>274</v>
      </c>
      <c r="F17" s="56">
        <f>VLOOKUP(A17,'import Zonguldak'!A:P,6,0)</f>
        <v>204</v>
      </c>
      <c r="G17" s="56">
        <f>VLOOKUP(A17,'import Zonguldak'!A:P,7,0)</f>
        <v>0</v>
      </c>
      <c r="H17" s="56">
        <f>VLOOKUP(A17,'import Zonguldak'!A:P,8,0)</f>
        <v>21</v>
      </c>
      <c r="I17" s="56">
        <f>VLOOKUP(A17,'import Zonguldak'!A:P,9,0)</f>
        <v>21</v>
      </c>
      <c r="J17" s="216">
        <f>VLOOKUP(A17,'import Zonguldak'!A:P,10,0)</f>
        <v>0</v>
      </c>
      <c r="K17" s="211" t="s">
        <v>22847</v>
      </c>
      <c r="L17" s="211">
        <v>3.722500919E9</v>
      </c>
      <c r="M17" s="211" t="s">
        <v>1350</v>
      </c>
      <c r="N17" s="211" t="s">
        <v>22848</v>
      </c>
      <c r="O17" s="211" t="s">
        <v>22849</v>
      </c>
      <c r="P17" s="230" t="str">
        <f>VLOOKUP(A17,'import Zonguldak'!A:P,16,0)</f>
        <v>Geleneksel</v>
      </c>
      <c r="Q17" s="1" t="b">
        <v>0</v>
      </c>
      <c r="R17" s="1"/>
      <c r="S17" s="1"/>
      <c r="T17" s="1"/>
      <c r="U17" s="1"/>
      <c r="V17" s="208"/>
      <c r="W17" s="208"/>
      <c r="X17" s="1"/>
      <c r="Y17" s="1"/>
      <c r="Z17" s="208"/>
      <c r="AA17" s="1"/>
      <c r="AB17" s="208"/>
      <c r="AC17" s="1"/>
      <c r="AD17" s="208"/>
      <c r="AE17" s="1"/>
      <c r="AF17" s="208"/>
      <c r="AG17" s="1"/>
      <c r="AH17" s="208"/>
      <c r="AI17" s="1"/>
      <c r="AJ17" s="1"/>
      <c r="AK17" s="1"/>
      <c r="AL17" s="1"/>
      <c r="AM17" s="1"/>
    </row>
    <row r="18" ht="15.75" customHeight="1">
      <c r="A18" s="56" t="s">
        <v>22850</v>
      </c>
      <c r="B18" s="474" t="s">
        <v>22851</v>
      </c>
      <c r="C18" s="695" t="str">
        <f>VLOOKUP(A18,'import Zonguldak'!A:P,3,0)</f>
        <v>DOĞRU</v>
      </c>
      <c r="D18" s="56" t="s">
        <v>1370</v>
      </c>
      <c r="E18" s="56">
        <f>VLOOKUP(A18,'import Zonguldak'!A:P,5,0)</f>
        <v>302</v>
      </c>
      <c r="F18" s="56">
        <f>VLOOKUP(A18,'import Zonguldak'!A:P,6,0)</f>
        <v>24</v>
      </c>
      <c r="G18" s="56">
        <f>VLOOKUP(A18,'import Zonguldak'!A:P,7,0)</f>
        <v>7</v>
      </c>
      <c r="H18" s="56">
        <f>VLOOKUP(A18,'import Zonguldak'!A:P,8,0)</f>
        <v>7</v>
      </c>
      <c r="I18" s="56">
        <f>VLOOKUP(A18,'import Zonguldak'!A:P,9,0)</f>
        <v>14</v>
      </c>
      <c r="J18" s="216">
        <f>VLOOKUP(A18,'import Zonguldak'!A:P,10,0)</f>
        <v>0.5</v>
      </c>
      <c r="K18" s="56" t="s">
        <v>22852</v>
      </c>
      <c r="L18" s="56">
        <v>5.46100676E9</v>
      </c>
      <c r="M18" s="56" t="s">
        <v>13656</v>
      </c>
      <c r="N18" s="56" t="s">
        <v>22853</v>
      </c>
      <c r="O18" s="56" t="s">
        <v>22854</v>
      </c>
      <c r="P18" s="230" t="str">
        <f>VLOOKUP(A18,'import Zonguldak'!A:P,16,0)</f>
        <v>Geleneksel</v>
      </c>
      <c r="Q18" s="1" t="b">
        <v>0</v>
      </c>
      <c r="R18" s="1" t="s">
        <v>38</v>
      </c>
      <c r="S18" s="1" t="s">
        <v>128</v>
      </c>
      <c r="T18" s="1"/>
      <c r="V18" s="208">
        <v>44532.0</v>
      </c>
      <c r="W18" s="208">
        <v>44533.0</v>
      </c>
      <c r="X18" s="1"/>
      <c r="Y18" s="1" t="s">
        <v>1353</v>
      </c>
      <c r="Z18" s="208">
        <v>44532.0</v>
      </c>
      <c r="AA18" s="1"/>
      <c r="AB18" s="208"/>
      <c r="AC18" s="1"/>
      <c r="AD18" s="208"/>
      <c r="AE18" s="1"/>
      <c r="AF18" s="208"/>
      <c r="AG18" s="1"/>
      <c r="AH18" s="208"/>
      <c r="AI18" s="1" t="s">
        <v>128</v>
      </c>
      <c r="AJ18" s="1"/>
      <c r="AK18" s="1"/>
      <c r="AL18" s="1"/>
      <c r="AM18" s="1"/>
    </row>
    <row r="19" ht="15.75" customHeight="1">
      <c r="A19" s="56" t="s">
        <v>22855</v>
      </c>
      <c r="B19" s="474" t="s">
        <v>22856</v>
      </c>
      <c r="C19" s="695" t="str">
        <f>VLOOKUP(A19,'import Zonguldak'!A:P,3,0)</f>
        <v>YANLIŞ</v>
      </c>
      <c r="D19" s="56" t="s">
        <v>1385</v>
      </c>
      <c r="E19" s="56">
        <f>VLOOKUP(A19,'import Zonguldak'!A:P,5,0)</f>
        <v>1</v>
      </c>
      <c r="F19" s="56" t="str">
        <f>VLOOKUP(A19,'import Zonguldak'!A:P,6,0)</f>
        <v/>
      </c>
      <c r="G19" s="56">
        <f>VLOOKUP(A19,'import Zonguldak'!A:P,7,0)</f>
        <v>48</v>
      </c>
      <c r="H19" s="56">
        <f>VLOOKUP(A19,'import Zonguldak'!A:P,8,0)</f>
        <v>46</v>
      </c>
      <c r="I19" s="56">
        <f>VLOOKUP(A19,'import Zonguldak'!A:P,9,0)</f>
        <v>94</v>
      </c>
      <c r="J19" s="216">
        <f>VLOOKUP(A19,'import Zonguldak'!A:P,10,0)</f>
        <v>0.51</v>
      </c>
      <c r="K19" s="56" t="s">
        <v>22857</v>
      </c>
      <c r="L19" s="617">
        <v>3.722810013E9</v>
      </c>
      <c r="M19" s="56" t="s">
        <v>1350</v>
      </c>
      <c r="N19" s="56" t="s">
        <v>22776</v>
      </c>
      <c r="O19" s="56" t="s">
        <v>22858</v>
      </c>
      <c r="P19" s="230" t="str">
        <f>VLOOKUP(A19,'import Zonguldak'!A:P,16,0)</f>
        <v>Geleneksel</v>
      </c>
      <c r="Q19" s="1" t="b">
        <v>0</v>
      </c>
      <c r="R19" s="1" t="s">
        <v>38</v>
      </c>
      <c r="S19" s="1" t="s">
        <v>929</v>
      </c>
      <c r="T19" s="1" t="s">
        <v>22804</v>
      </c>
      <c r="U19" s="1" t="s">
        <v>22859</v>
      </c>
      <c r="V19" s="208">
        <v>44362.0</v>
      </c>
      <c r="W19" s="208">
        <v>44364.0</v>
      </c>
      <c r="X19" s="1"/>
      <c r="Y19" s="1" t="s">
        <v>43</v>
      </c>
      <c r="Z19" s="208"/>
      <c r="AA19" s="1" t="s">
        <v>43</v>
      </c>
      <c r="AB19" s="208">
        <v>44348.0</v>
      </c>
      <c r="AC19" s="1" t="s">
        <v>1506</v>
      </c>
      <c r="AD19" s="208">
        <v>44354.0</v>
      </c>
      <c r="AE19" s="1" t="s">
        <v>1353</v>
      </c>
      <c r="AF19" s="208">
        <v>44362.0</v>
      </c>
      <c r="AG19" s="1"/>
      <c r="AH19" s="208"/>
      <c r="AI19" s="1"/>
      <c r="AJ19" s="1" t="s">
        <v>100</v>
      </c>
      <c r="AK19" s="1" t="s">
        <v>882</v>
      </c>
      <c r="AL19" s="1" t="s">
        <v>909</v>
      </c>
      <c r="AM19" s="1"/>
    </row>
    <row r="20" ht="15.75" customHeight="1">
      <c r="A20" s="56" t="s">
        <v>22860</v>
      </c>
      <c r="B20" s="474" t="s">
        <v>22861</v>
      </c>
      <c r="C20" s="695" t="str">
        <f>VLOOKUP(A20,'import Zonguldak'!A:P,3,0)</f>
        <v>DOĞRU</v>
      </c>
      <c r="D20" s="56" t="s">
        <v>1370</v>
      </c>
      <c r="E20" s="56">
        <f>VLOOKUP(A20,'import Zonguldak'!A:P,5,0)</f>
        <v>1554</v>
      </c>
      <c r="F20" s="56">
        <f>VLOOKUP(A20,'import Zonguldak'!A:P,6,0)</f>
        <v>687</v>
      </c>
      <c r="G20" s="56">
        <f>VLOOKUP(A20,'import Zonguldak'!A:P,7,0)</f>
        <v>0</v>
      </c>
      <c r="H20" s="56">
        <f>VLOOKUP(A20,'import Zonguldak'!A:P,8,0)</f>
        <v>14</v>
      </c>
      <c r="I20" s="56">
        <f>VLOOKUP(A20,'import Zonguldak'!A:P,9,0)</f>
        <v>14</v>
      </c>
      <c r="J20" s="216">
        <f>VLOOKUP(A20,'import Zonguldak'!A:P,10,0)</f>
        <v>0</v>
      </c>
      <c r="K20" s="56" t="s">
        <v>22862</v>
      </c>
      <c r="L20" s="56">
        <v>3.723810667E9</v>
      </c>
      <c r="M20" s="56" t="s">
        <v>1350</v>
      </c>
      <c r="N20" s="56" t="s">
        <v>22776</v>
      </c>
      <c r="O20" s="56" t="s">
        <v>22863</v>
      </c>
      <c r="P20" s="230" t="str">
        <f>VLOOKUP(A20,'import Zonguldak'!A:P,16,0)</f>
        <v>Geleneksel</v>
      </c>
      <c r="Q20" s="1" t="b">
        <v>0</v>
      </c>
      <c r="R20" s="1" t="s">
        <v>43</v>
      </c>
      <c r="S20" s="1"/>
      <c r="T20" s="1"/>
      <c r="U20" s="1" t="s">
        <v>12631</v>
      </c>
      <c r="V20" s="208"/>
      <c r="W20" s="208"/>
      <c r="X20" s="1"/>
      <c r="Y20" s="1" t="s">
        <v>43</v>
      </c>
      <c r="Z20" s="208">
        <v>44603.0</v>
      </c>
      <c r="AA20" s="1"/>
      <c r="AB20" s="208"/>
      <c r="AC20" s="1"/>
      <c r="AD20" s="208"/>
      <c r="AE20" s="1"/>
      <c r="AF20" s="208"/>
      <c r="AG20" s="1"/>
      <c r="AH20" s="208"/>
      <c r="AI20" s="1" t="s">
        <v>610</v>
      </c>
      <c r="AJ20" s="1"/>
      <c r="AK20" s="1"/>
      <c r="AL20" s="1"/>
      <c r="AM20" s="1"/>
    </row>
    <row r="21" ht="15.75" customHeight="1">
      <c r="A21" s="56" t="s">
        <v>22864</v>
      </c>
      <c r="B21" s="474" t="s">
        <v>22865</v>
      </c>
      <c r="C21" s="695" t="str">
        <f>VLOOKUP(A21,'import Zonguldak'!A:P,3,0)</f>
        <v>DOĞRU</v>
      </c>
      <c r="D21" s="56" t="s">
        <v>1385</v>
      </c>
      <c r="E21" s="56">
        <f>VLOOKUP(A21,'import Zonguldak'!A:P,5,0)</f>
        <v>482</v>
      </c>
      <c r="F21" s="56">
        <f>VLOOKUP(A21,'import Zonguldak'!A:P,6,0)</f>
        <v>13</v>
      </c>
      <c r="G21" s="56">
        <f>VLOOKUP(A21,'import Zonguldak'!A:P,7,0)</f>
        <v>0</v>
      </c>
      <c r="H21" s="56">
        <f>VLOOKUP(A21,'import Zonguldak'!A:P,8,0)</f>
        <v>55</v>
      </c>
      <c r="I21" s="56">
        <f>VLOOKUP(A21,'import Zonguldak'!A:P,9,0)</f>
        <v>55</v>
      </c>
      <c r="J21" s="216">
        <f>VLOOKUP(A21,'import Zonguldak'!A:P,10,0)</f>
        <v>0</v>
      </c>
      <c r="K21" s="56" t="s">
        <v>22866</v>
      </c>
      <c r="L21" s="56">
        <v>3.722578361E9</v>
      </c>
      <c r="M21" s="56" t="s">
        <v>1350</v>
      </c>
      <c r="N21" s="56" t="s">
        <v>22776</v>
      </c>
      <c r="O21" s="56" t="s">
        <v>22867</v>
      </c>
      <c r="P21" s="230" t="str">
        <f>VLOOKUP(A21,'import Zonguldak'!A:P,16,0)</f>
        <v>Geleneksel</v>
      </c>
      <c r="Q21" s="1" t="b">
        <v>0</v>
      </c>
      <c r="R21" s="1" t="s">
        <v>29</v>
      </c>
      <c r="S21" s="1"/>
      <c r="T21" s="1"/>
      <c r="U21" s="1" t="s">
        <v>22868</v>
      </c>
      <c r="V21" s="208"/>
      <c r="W21" s="208"/>
      <c r="X21" s="1"/>
      <c r="Y21" s="1" t="s">
        <v>1506</v>
      </c>
      <c r="Z21" s="208">
        <v>44603.0</v>
      </c>
      <c r="AA21" s="1"/>
      <c r="AB21" s="208"/>
      <c r="AC21" s="1"/>
      <c r="AD21" s="208"/>
      <c r="AE21" s="1"/>
      <c r="AF21" s="208"/>
      <c r="AG21" s="1"/>
      <c r="AH21" s="208"/>
      <c r="AI21" s="1" t="s">
        <v>610</v>
      </c>
      <c r="AJ21" s="1"/>
      <c r="AK21" s="1"/>
      <c r="AL21" s="1"/>
      <c r="AM21" s="1"/>
    </row>
    <row r="22" ht="15.75" customHeight="1">
      <c r="A22" s="56" t="s">
        <v>22869</v>
      </c>
      <c r="B22" s="474" t="s">
        <v>22870</v>
      </c>
      <c r="C22" s="695" t="str">
        <f>VLOOKUP(A22,'import Zonguldak'!A:P,3,0)</f>
        <v>DOĞRU</v>
      </c>
      <c r="D22" s="56" t="s">
        <v>1443</v>
      </c>
      <c r="E22" s="56">
        <f>VLOOKUP(A22,'import Zonguldak'!A:P,5,0)</f>
        <v>786</v>
      </c>
      <c r="F22" s="56">
        <f>VLOOKUP(A22,'import Zonguldak'!A:P,6,0)</f>
        <v>19</v>
      </c>
      <c r="G22" s="56">
        <f>VLOOKUP(A22,'import Zonguldak'!A:P,7,0)</f>
        <v>0</v>
      </c>
      <c r="H22" s="56">
        <f>VLOOKUP(A22,'import Zonguldak'!A:P,8,0)</f>
        <v>44</v>
      </c>
      <c r="I22" s="56">
        <f>VLOOKUP(A22,'import Zonguldak'!A:P,9,0)</f>
        <v>44</v>
      </c>
      <c r="J22" s="216">
        <f>VLOOKUP(A22,'import Zonguldak'!A:P,10,0)</f>
        <v>0</v>
      </c>
      <c r="K22" s="56" t="s">
        <v>22871</v>
      </c>
      <c r="L22" s="56">
        <v>3.7229102E9</v>
      </c>
      <c r="M22" s="56" t="s">
        <v>1350</v>
      </c>
      <c r="N22" s="56" t="s">
        <v>22776</v>
      </c>
      <c r="O22" s="56" t="s">
        <v>22872</v>
      </c>
      <c r="P22" s="230" t="str">
        <f>VLOOKUP(A22,'import Zonguldak'!A:P,16,0)</f>
        <v>Geleneksel</v>
      </c>
      <c r="Q22" s="1" t="b">
        <v>0</v>
      </c>
      <c r="R22" s="1" t="s">
        <v>29</v>
      </c>
      <c r="S22" s="1" t="s">
        <v>814</v>
      </c>
      <c r="T22" s="27" t="s">
        <v>22804</v>
      </c>
      <c r="U22" s="1" t="s">
        <v>22873</v>
      </c>
      <c r="V22" s="208">
        <v>44344.0</v>
      </c>
      <c r="W22" s="208">
        <v>44348.0</v>
      </c>
      <c r="X22" s="1"/>
      <c r="Y22" s="1" t="s">
        <v>1353</v>
      </c>
      <c r="Z22" s="208"/>
      <c r="AA22" s="1" t="s">
        <v>1353</v>
      </c>
      <c r="AB22" s="208"/>
      <c r="AC22" s="1" t="s">
        <v>1353</v>
      </c>
      <c r="AD22" s="208">
        <v>44361.0</v>
      </c>
      <c r="AE22" s="1" t="s">
        <v>1353</v>
      </c>
      <c r="AF22" s="208">
        <v>44361.0</v>
      </c>
      <c r="AG22" s="1" t="s">
        <v>1353</v>
      </c>
      <c r="AH22" s="208">
        <v>44606.0</v>
      </c>
      <c r="AI22" s="1"/>
      <c r="AJ22" s="1"/>
      <c r="AK22" s="1" t="s">
        <v>882</v>
      </c>
      <c r="AL22" s="1" t="s">
        <v>909</v>
      </c>
      <c r="AM22" s="1" t="s">
        <v>404</v>
      </c>
    </row>
    <row r="23" ht="15.75" customHeight="1">
      <c r="A23" s="211" t="s">
        <v>22874</v>
      </c>
      <c r="B23" s="211" t="s">
        <v>22875</v>
      </c>
      <c r="C23" s="695" t="str">
        <f>VLOOKUP(A23,'import Zonguldak'!A:P,3,0)</f>
        <v>DOĞRU</v>
      </c>
      <c r="D23" s="211" t="s">
        <v>1507</v>
      </c>
      <c r="E23" s="56">
        <f>VLOOKUP(A23,'import Zonguldak'!A:P,5,0)</f>
        <v>2</v>
      </c>
      <c r="F23" s="56">
        <f>VLOOKUP(A23,'import Zonguldak'!A:P,6,0)</f>
        <v>2</v>
      </c>
      <c r="G23" s="56">
        <f>VLOOKUP(A23,'import Zonguldak'!A:P,7,0)</f>
        <v>0</v>
      </c>
      <c r="H23" s="56">
        <f>VLOOKUP(A23,'import Zonguldak'!A:P,8,0)</f>
        <v>64</v>
      </c>
      <c r="I23" s="56">
        <f>VLOOKUP(A23,'import Zonguldak'!A:P,9,0)</f>
        <v>64</v>
      </c>
      <c r="J23" s="216">
        <f>VLOOKUP(A23,'import Zonguldak'!A:P,10,0)</f>
        <v>0</v>
      </c>
      <c r="K23" s="211" t="s">
        <v>22876</v>
      </c>
      <c r="L23" s="211">
        <v>5.442684546E9</v>
      </c>
      <c r="M23" s="211" t="s">
        <v>22838</v>
      </c>
      <c r="N23" s="211" t="s">
        <v>22782</v>
      </c>
      <c r="O23" s="211" t="s">
        <v>22877</v>
      </c>
      <c r="P23" s="230" t="str">
        <f>VLOOKUP(A23,'import Zonguldak'!A:P,16,0)</f>
        <v>Geleneksel</v>
      </c>
      <c r="Q23" s="1" t="b">
        <v>0</v>
      </c>
      <c r="R23" s="1"/>
      <c r="S23" s="1"/>
      <c r="T23" s="1"/>
      <c r="U23" s="1"/>
      <c r="V23" s="208"/>
      <c r="W23" s="208"/>
      <c r="X23" s="1"/>
      <c r="Y23" s="1"/>
      <c r="Z23" s="208"/>
      <c r="AA23" s="1"/>
      <c r="AB23" s="208"/>
      <c r="AC23" s="1"/>
      <c r="AD23" s="208"/>
      <c r="AE23" s="1"/>
      <c r="AF23" s="208"/>
      <c r="AG23" s="1"/>
      <c r="AH23" s="208"/>
      <c r="AI23" s="1"/>
      <c r="AJ23" s="1"/>
      <c r="AK23" s="1"/>
      <c r="AL23" s="1"/>
      <c r="AM23" s="1"/>
    </row>
    <row r="24" ht="15.75" customHeight="1">
      <c r="A24" s="56" t="s">
        <v>22878</v>
      </c>
      <c r="B24" s="474" t="s">
        <v>22879</v>
      </c>
      <c r="C24" s="695" t="str">
        <f>VLOOKUP(A24,'import Zonguldak'!A:P,3,0)</f>
        <v>DOĞRU</v>
      </c>
      <c r="D24" s="56" t="s">
        <v>1507</v>
      </c>
      <c r="E24" s="56">
        <f>VLOOKUP(A24,'import Zonguldak'!A:P,5,0)</f>
        <v>377</v>
      </c>
      <c r="F24" s="56">
        <f>VLOOKUP(A24,'import Zonguldak'!A:P,6,0)</f>
        <v>157</v>
      </c>
      <c r="G24" s="56">
        <f>VLOOKUP(A24,'import Zonguldak'!A:P,7,0)</f>
        <v>0</v>
      </c>
      <c r="H24" s="56">
        <f>VLOOKUP(A24,'import Zonguldak'!A:P,8,0)</f>
        <v>19</v>
      </c>
      <c r="I24" s="56">
        <f>VLOOKUP(A24,'import Zonguldak'!A:P,9,0)</f>
        <v>19</v>
      </c>
      <c r="J24" s="216">
        <f>VLOOKUP(A24,'import Zonguldak'!A:P,10,0)</f>
        <v>0</v>
      </c>
      <c r="K24" s="56" t="s">
        <v>22880</v>
      </c>
      <c r="L24" s="56">
        <v>3.726060067E9</v>
      </c>
      <c r="M24" s="56" t="s">
        <v>22781</v>
      </c>
      <c r="N24" s="56" t="s">
        <v>1350</v>
      </c>
      <c r="O24" s="56" t="s">
        <v>22881</v>
      </c>
      <c r="P24" s="230" t="str">
        <f>VLOOKUP(A24,'import Zonguldak'!A:P,16,0)</f>
        <v>Geleneksel</v>
      </c>
      <c r="Q24" s="1" t="b">
        <v>1</v>
      </c>
      <c r="R24" s="1"/>
      <c r="S24" s="1"/>
      <c r="T24" s="1"/>
      <c r="U24" s="1" t="s">
        <v>22882</v>
      </c>
      <c r="V24" s="208"/>
      <c r="W24" s="208"/>
      <c r="X24" s="1"/>
      <c r="Y24" s="1" t="s">
        <v>1353</v>
      </c>
      <c r="Z24" s="208">
        <v>44348.0</v>
      </c>
      <c r="AA24" s="1" t="s">
        <v>1353</v>
      </c>
      <c r="AB24" s="208">
        <v>44355.0</v>
      </c>
      <c r="AC24" s="1"/>
      <c r="AD24" s="208"/>
      <c r="AE24" s="1"/>
      <c r="AF24" s="208"/>
      <c r="AG24" s="1"/>
      <c r="AH24" s="208"/>
      <c r="AI24" s="1" t="s">
        <v>859</v>
      </c>
      <c r="AJ24" s="1" t="s">
        <v>859</v>
      </c>
      <c r="AK24" s="1"/>
      <c r="AL24" s="1"/>
      <c r="AM24" s="1"/>
    </row>
    <row r="25" ht="15.75" customHeight="1">
      <c r="A25" s="56" t="s">
        <v>22883</v>
      </c>
      <c r="B25" s="474" t="s">
        <v>22884</v>
      </c>
      <c r="C25" s="695" t="str">
        <f>VLOOKUP(A25,'import Zonguldak'!A:P,3,0)</f>
        <v>DOĞRU</v>
      </c>
      <c r="D25" s="56" t="s">
        <v>2199</v>
      </c>
      <c r="E25" s="56">
        <f>VLOOKUP(A25,'import Zonguldak'!A:P,5,0)</f>
        <v>11</v>
      </c>
      <c r="F25" s="56" t="str">
        <f>VLOOKUP(A25,'import Zonguldak'!A:P,6,0)</f>
        <v/>
      </c>
      <c r="G25" s="56">
        <f>VLOOKUP(A25,'import Zonguldak'!A:P,7,0)</f>
        <v>0</v>
      </c>
      <c r="H25" s="56">
        <f>VLOOKUP(A25,'import Zonguldak'!A:P,8,0)</f>
        <v>5</v>
      </c>
      <c r="I25" s="56">
        <f>VLOOKUP(A25,'import Zonguldak'!A:P,9,0)</f>
        <v>5</v>
      </c>
      <c r="J25" s="216">
        <f>VLOOKUP(A25,'import Zonguldak'!A:P,10,0)</f>
        <v>0</v>
      </c>
      <c r="K25" s="56" t="s">
        <v>22885</v>
      </c>
      <c r="L25" s="56">
        <v>5.919991111E9</v>
      </c>
      <c r="M25" s="56" t="s">
        <v>13656</v>
      </c>
      <c r="N25" s="56" t="s">
        <v>22822</v>
      </c>
      <c r="O25" s="56" t="s">
        <v>22886</v>
      </c>
      <c r="P25" s="230" t="str">
        <f>VLOOKUP(A25,'import Zonguldak'!A:P,16,0)</f>
        <v>Geleneksel</v>
      </c>
      <c r="Q25" s="1" t="b">
        <v>0</v>
      </c>
      <c r="R25" s="1" t="s">
        <v>43</v>
      </c>
      <c r="S25" s="1"/>
      <c r="T25" s="1"/>
      <c r="U25" s="1" t="s">
        <v>22887</v>
      </c>
      <c r="V25" s="208"/>
      <c r="W25" s="208"/>
      <c r="X25" s="1"/>
      <c r="Y25" s="1" t="s">
        <v>43</v>
      </c>
      <c r="Z25" s="208">
        <v>44532.0</v>
      </c>
      <c r="AA25" s="1"/>
      <c r="AB25" s="208"/>
      <c r="AC25" s="1"/>
      <c r="AD25" s="208"/>
      <c r="AE25" s="1"/>
      <c r="AF25" s="208"/>
      <c r="AG25" s="1"/>
      <c r="AH25" s="208"/>
      <c r="AI25" s="1" t="s">
        <v>128</v>
      </c>
      <c r="AJ25" s="1"/>
      <c r="AK25" s="1"/>
      <c r="AL25" s="1"/>
      <c r="AM25" s="1"/>
    </row>
    <row r="26" ht="15.75" customHeight="1">
      <c r="A26" s="56" t="s">
        <v>22888</v>
      </c>
      <c r="B26" s="474" t="s">
        <v>22889</v>
      </c>
      <c r="C26" s="695" t="str">
        <f>VLOOKUP(A26,'import Zonguldak'!A:P,3,0)</f>
        <v>DOĞRU</v>
      </c>
      <c r="D26" s="56" t="s">
        <v>1356</v>
      </c>
      <c r="E26" s="56">
        <f>VLOOKUP(A26,'import Zonguldak'!A:P,5,0)</f>
        <v>4081</v>
      </c>
      <c r="F26" s="56">
        <f>VLOOKUP(A26,'import Zonguldak'!A:P,6,0)</f>
        <v>297</v>
      </c>
      <c r="G26" s="56">
        <f>VLOOKUP(A26,'import Zonguldak'!A:P,7,0)</f>
        <v>0</v>
      </c>
      <c r="H26" s="56">
        <f>VLOOKUP(A26,'import Zonguldak'!A:P,8,0)</f>
        <v>22</v>
      </c>
      <c r="I26" s="56">
        <f>VLOOKUP(A26,'import Zonguldak'!A:P,9,0)</f>
        <v>22</v>
      </c>
      <c r="J26" s="216">
        <f>VLOOKUP(A26,'import Zonguldak'!A:P,10,0)</f>
        <v>0</v>
      </c>
      <c r="K26" s="56" t="s">
        <v>22890</v>
      </c>
      <c r="L26" s="56">
        <v>5.064814397E9</v>
      </c>
      <c r="M26" s="56" t="s">
        <v>1350</v>
      </c>
      <c r="N26" s="56" t="s">
        <v>22776</v>
      </c>
      <c r="O26" s="56" t="s">
        <v>22891</v>
      </c>
      <c r="P26" s="230" t="str">
        <f>VLOOKUP(A26,'import Zonguldak'!A:P,16,0)</f>
        <v>Geleneksel</v>
      </c>
      <c r="Q26" s="1" t="b">
        <v>1</v>
      </c>
      <c r="R26" s="1" t="s">
        <v>33</v>
      </c>
      <c r="S26" s="1"/>
      <c r="T26" s="1"/>
      <c r="U26" s="1" t="s">
        <v>22892</v>
      </c>
      <c r="V26" s="208"/>
      <c r="W26" s="208"/>
      <c r="X26" s="1"/>
      <c r="Y26" s="1" t="s">
        <v>1353</v>
      </c>
      <c r="Z26" s="208"/>
      <c r="AA26" s="1" t="s">
        <v>1475</v>
      </c>
      <c r="AB26" s="208">
        <v>44354.0</v>
      </c>
      <c r="AC26" s="1" t="s">
        <v>43</v>
      </c>
      <c r="AD26" s="208">
        <v>44356.0</v>
      </c>
      <c r="AE26" s="1" t="s">
        <v>43</v>
      </c>
      <c r="AF26" s="208">
        <v>44356.0</v>
      </c>
      <c r="AG26" s="1" t="s">
        <v>1353</v>
      </c>
      <c r="AH26" s="208">
        <v>44606.0</v>
      </c>
      <c r="AI26" s="1"/>
      <c r="AJ26" s="1" t="s">
        <v>100</v>
      </c>
      <c r="AK26" s="1" t="s">
        <v>882</v>
      </c>
      <c r="AL26" s="1" t="s">
        <v>882</v>
      </c>
      <c r="AM26" s="1" t="s">
        <v>404</v>
      </c>
    </row>
    <row r="27" ht="15.75" customHeight="1">
      <c r="A27" s="211" t="s">
        <v>22893</v>
      </c>
      <c r="B27" s="211" t="s">
        <v>22894</v>
      </c>
      <c r="C27" s="695" t="str">
        <f>VLOOKUP(A27,'import Zonguldak'!A:P,3,0)</f>
        <v>DOĞRU</v>
      </c>
      <c r="D27" s="211" t="s">
        <v>1385</v>
      </c>
      <c r="E27" s="56">
        <f>VLOOKUP(A27,'import Zonguldak'!A:P,5,0)</f>
        <v>1</v>
      </c>
      <c r="F27" s="56" t="str">
        <f>VLOOKUP(A27,'import Zonguldak'!A:P,6,0)</f>
        <v/>
      </c>
      <c r="G27" s="56">
        <f>VLOOKUP(A27,'import Zonguldak'!A:P,7,0)</f>
        <v>0</v>
      </c>
      <c r="H27" s="56">
        <f>VLOOKUP(A27,'import Zonguldak'!A:P,8,0)</f>
        <v>28</v>
      </c>
      <c r="I27" s="56">
        <f>VLOOKUP(A27,'import Zonguldak'!A:P,9,0)</f>
        <v>28</v>
      </c>
      <c r="J27" s="216">
        <f>VLOOKUP(A27,'import Zonguldak'!A:P,10,0)</f>
        <v>0</v>
      </c>
      <c r="K27" s="211" t="s">
        <v>22895</v>
      </c>
      <c r="L27" s="211">
        <v>5.336743658E9</v>
      </c>
      <c r="M27" s="211" t="s">
        <v>1350</v>
      </c>
      <c r="N27" s="211" t="s">
        <v>3764</v>
      </c>
      <c r="O27" s="211" t="s">
        <v>22896</v>
      </c>
      <c r="P27" s="230" t="str">
        <f>VLOOKUP(A27,'import Zonguldak'!A:P,16,0)</f>
        <v>Geleneksel</v>
      </c>
      <c r="Q27" s="1" t="b">
        <v>0</v>
      </c>
      <c r="R27" s="1"/>
      <c r="S27" s="1"/>
      <c r="T27" s="27"/>
      <c r="U27" s="1"/>
      <c r="V27" s="208"/>
      <c r="W27" s="208"/>
      <c r="X27" s="1"/>
      <c r="Y27" s="1"/>
      <c r="Z27" s="208"/>
      <c r="AA27" s="1"/>
      <c r="AB27" s="208"/>
      <c r="AC27" s="1"/>
      <c r="AD27" s="208"/>
      <c r="AE27" s="1"/>
      <c r="AF27" s="208"/>
      <c r="AG27" s="1"/>
      <c r="AH27" s="208"/>
      <c r="AI27" s="1"/>
      <c r="AJ27" s="1"/>
      <c r="AK27" s="1"/>
      <c r="AL27" s="1"/>
      <c r="AM27" s="1"/>
    </row>
    <row r="28" ht="15.75" customHeight="1">
      <c r="A28" s="211" t="s">
        <v>22897</v>
      </c>
      <c r="B28" s="211" t="s">
        <v>22898</v>
      </c>
      <c r="C28" s="695" t="str">
        <f>VLOOKUP(A28,'import Zonguldak'!A:P,3,0)</f>
        <v>DOĞRU</v>
      </c>
      <c r="D28" s="211" t="s">
        <v>1385</v>
      </c>
      <c r="E28" s="56" t="str">
        <f>VLOOKUP(A28,'import Zonguldak'!A:P,5,0)</f>
        <v/>
      </c>
      <c r="F28" s="56" t="str">
        <f>VLOOKUP(A28,'import Zonguldak'!A:P,6,0)</f>
        <v/>
      </c>
      <c r="G28" s="56">
        <f>VLOOKUP(A28,'import Zonguldak'!A:P,7,0)</f>
        <v>0</v>
      </c>
      <c r="H28" s="56">
        <f>VLOOKUP(A28,'import Zonguldak'!A:P,8,0)</f>
        <v>29</v>
      </c>
      <c r="I28" s="56">
        <f>VLOOKUP(A28,'import Zonguldak'!A:P,9,0)</f>
        <v>29</v>
      </c>
      <c r="J28" s="216">
        <f>VLOOKUP(A28,'import Zonguldak'!A:P,10,0)</f>
        <v>0</v>
      </c>
      <c r="K28" s="211" t="s">
        <v>22895</v>
      </c>
      <c r="L28" s="211">
        <v>5.336743658E9</v>
      </c>
      <c r="M28" s="211" t="s">
        <v>1350</v>
      </c>
      <c r="N28" s="211" t="s">
        <v>22899</v>
      </c>
      <c r="O28" s="211" t="s">
        <v>22900</v>
      </c>
      <c r="P28" s="230" t="str">
        <f>VLOOKUP(A28,'import Zonguldak'!A:P,16,0)</f>
        <v>Geleneksel</v>
      </c>
      <c r="Q28" s="1" t="b">
        <v>0</v>
      </c>
      <c r="R28" s="1"/>
      <c r="S28" s="1"/>
      <c r="T28" s="27"/>
      <c r="U28" s="1"/>
      <c r="V28" s="208"/>
      <c r="W28" s="208"/>
      <c r="X28" s="1"/>
      <c r="Y28" s="1"/>
      <c r="Z28" s="208"/>
      <c r="AA28" s="1"/>
      <c r="AB28" s="208"/>
      <c r="AC28" s="1"/>
      <c r="AD28" s="208"/>
      <c r="AE28" s="1"/>
      <c r="AF28" s="208"/>
      <c r="AG28" s="1"/>
      <c r="AH28" s="208"/>
      <c r="AI28" s="1"/>
      <c r="AJ28" s="1"/>
      <c r="AK28" s="1"/>
      <c r="AL28" s="1"/>
      <c r="AM28" s="1"/>
    </row>
    <row r="29" ht="15.75" customHeight="1">
      <c r="A29" s="56" t="s">
        <v>22901</v>
      </c>
      <c r="B29" s="474" t="s">
        <v>22902</v>
      </c>
      <c r="C29" s="695" t="str">
        <f>VLOOKUP(A29,'import Zonguldak'!A:P,3,0)</f>
        <v>YANLIŞ</v>
      </c>
      <c r="D29" s="56" t="s">
        <v>1385</v>
      </c>
      <c r="E29" s="56">
        <f>VLOOKUP(A29,'import Zonguldak'!A:P,5,0)</f>
        <v>222</v>
      </c>
      <c r="F29" s="56" t="str">
        <f>VLOOKUP(A29,'import Zonguldak'!A:P,6,0)</f>
        <v/>
      </c>
      <c r="G29" s="56">
        <f>VLOOKUP(A29,'import Zonguldak'!A:P,7,0)</f>
        <v>3</v>
      </c>
      <c r="H29" s="56">
        <f>VLOOKUP(A29,'import Zonguldak'!A:P,8,0)</f>
        <v>7</v>
      </c>
      <c r="I29" s="56">
        <f>VLOOKUP(A29,'import Zonguldak'!A:P,9,0)</f>
        <v>10</v>
      </c>
      <c r="J29" s="216">
        <f>VLOOKUP(A29,'import Zonguldak'!A:P,10,0)</f>
        <v>0.3</v>
      </c>
      <c r="K29" s="56" t="s">
        <v>22903</v>
      </c>
      <c r="L29" s="56">
        <v>3.722534397E9</v>
      </c>
      <c r="M29" s="56" t="s">
        <v>1350</v>
      </c>
      <c r="N29" s="56" t="s">
        <v>22904</v>
      </c>
      <c r="O29" s="56" t="s">
        <v>22905</v>
      </c>
      <c r="P29" s="230" t="str">
        <f>VLOOKUP(A29,'import Zonguldak'!A:P,16,0)</f>
        <v>Geleneksel</v>
      </c>
      <c r="Q29" s="1" t="b">
        <v>0</v>
      </c>
      <c r="R29" s="1" t="s">
        <v>38</v>
      </c>
      <c r="S29" s="1" t="s">
        <v>859</v>
      </c>
      <c r="T29" s="1" t="s">
        <v>22804</v>
      </c>
      <c r="U29" s="1" t="s">
        <v>22906</v>
      </c>
      <c r="V29" s="208">
        <v>44356.0</v>
      </c>
      <c r="W29" s="208">
        <v>44358.0</v>
      </c>
      <c r="X29" s="1"/>
      <c r="Y29" s="1" t="s">
        <v>1353</v>
      </c>
      <c r="Z29" s="208">
        <v>44355.0</v>
      </c>
      <c r="AA29" s="1" t="s">
        <v>1353</v>
      </c>
      <c r="AB29" s="208">
        <v>44356.0</v>
      </c>
      <c r="AC29" s="1"/>
      <c r="AD29" s="208"/>
      <c r="AE29" s="1"/>
      <c r="AF29" s="208"/>
      <c r="AG29" s="1"/>
      <c r="AH29" s="208"/>
      <c r="AI29" s="1" t="s">
        <v>859</v>
      </c>
      <c r="AJ29" s="1" t="s">
        <v>859</v>
      </c>
      <c r="AK29" s="1"/>
      <c r="AL29" s="1"/>
      <c r="AM29" s="1"/>
    </row>
    <row r="30" ht="15.75" customHeight="1">
      <c r="A30" s="211" t="s">
        <v>22907</v>
      </c>
      <c r="B30" s="211" t="s">
        <v>22902</v>
      </c>
      <c r="C30" s="695" t="str">
        <f>VLOOKUP(A30,'import Zonguldak'!A:P,3,0)</f>
        <v>DOĞRU</v>
      </c>
      <c r="D30" s="211" t="s">
        <v>1370</v>
      </c>
      <c r="E30" s="56" t="str">
        <f>VLOOKUP(A30,'import Zonguldak'!A:P,5,0)</f>
        <v/>
      </c>
      <c r="F30" s="56" t="str">
        <f>VLOOKUP(A30,'import Zonguldak'!A:P,6,0)</f>
        <v/>
      </c>
      <c r="G30" s="56">
        <f>VLOOKUP(A30,'import Zonguldak'!A:P,7,0)</f>
        <v>0</v>
      </c>
      <c r="H30" s="56">
        <f>VLOOKUP(A30,'import Zonguldak'!A:P,8,0)</f>
        <v>16</v>
      </c>
      <c r="I30" s="56">
        <f>VLOOKUP(A30,'import Zonguldak'!A:P,9,0)</f>
        <v>16</v>
      </c>
      <c r="J30" s="216">
        <f>VLOOKUP(A30,'import Zonguldak'!A:P,10,0)</f>
        <v>0</v>
      </c>
      <c r="K30" s="211" t="s">
        <v>22895</v>
      </c>
      <c r="L30" s="211">
        <v>5.336743658E9</v>
      </c>
      <c r="M30" s="211" t="s">
        <v>1350</v>
      </c>
      <c r="N30" s="211" t="s">
        <v>22908</v>
      </c>
      <c r="O30" s="211" t="s">
        <v>22909</v>
      </c>
      <c r="P30" s="230" t="str">
        <f>VLOOKUP(A30,'import Zonguldak'!A:P,16,0)</f>
        <v>Geleneksel</v>
      </c>
      <c r="Q30" s="1" t="b">
        <v>0</v>
      </c>
      <c r="R30" s="1"/>
      <c r="S30" s="1"/>
      <c r="T30" s="1"/>
      <c r="U30" s="1"/>
      <c r="V30" s="208"/>
      <c r="W30" s="208"/>
      <c r="X30" s="1"/>
      <c r="Y30" s="1"/>
      <c r="Z30" s="208"/>
      <c r="AA30" s="1"/>
      <c r="AB30" s="208"/>
      <c r="AC30" s="1"/>
      <c r="AD30" s="208"/>
      <c r="AE30" s="1"/>
      <c r="AF30" s="208"/>
      <c r="AG30" s="1"/>
      <c r="AH30" s="208"/>
      <c r="AI30" s="1"/>
      <c r="AJ30" s="1"/>
      <c r="AK30" s="1"/>
      <c r="AL30" s="1"/>
      <c r="AM30" s="1"/>
    </row>
    <row r="31" ht="15.75" customHeight="1">
      <c r="A31" s="56" t="s">
        <v>22910</v>
      </c>
      <c r="B31" s="474" t="s">
        <v>22911</v>
      </c>
      <c r="C31" s="695" t="str">
        <f>VLOOKUP(A31,'import Zonguldak'!A:P,3,0)</f>
        <v>DOĞRU</v>
      </c>
      <c r="D31" s="56" t="s">
        <v>1507</v>
      </c>
      <c r="E31" s="56">
        <f>VLOOKUP(A31,'import Zonguldak'!A:P,5,0)</f>
        <v>334</v>
      </c>
      <c r="F31" s="56">
        <f>VLOOKUP(A31,'import Zonguldak'!A:P,6,0)</f>
        <v>71</v>
      </c>
      <c r="G31" s="56">
        <f>VLOOKUP(A31,'import Zonguldak'!A:P,7,0)</f>
        <v>0</v>
      </c>
      <c r="H31" s="56">
        <f>VLOOKUP(A31,'import Zonguldak'!A:P,8,0)</f>
        <v>77</v>
      </c>
      <c r="I31" s="56">
        <f>VLOOKUP(A31,'import Zonguldak'!A:P,9,0)</f>
        <v>77</v>
      </c>
      <c r="J31" s="216">
        <f>VLOOKUP(A31,'import Zonguldak'!A:P,10,0)</f>
        <v>0</v>
      </c>
      <c r="K31" s="56" t="s">
        <v>22912</v>
      </c>
      <c r="L31" s="56">
        <v>3.722220034E9</v>
      </c>
      <c r="M31" s="56" t="s">
        <v>1350</v>
      </c>
      <c r="N31" s="56" t="s">
        <v>22913</v>
      </c>
      <c r="O31" s="56" t="s">
        <v>22914</v>
      </c>
      <c r="P31" s="230" t="str">
        <f>VLOOKUP(A31,'import Zonguldak'!A:P,16,0)</f>
        <v>Geleneksel</v>
      </c>
      <c r="Q31" s="1" t="b">
        <v>0</v>
      </c>
      <c r="R31" s="87" t="s">
        <v>27</v>
      </c>
      <c r="S31" s="1"/>
      <c r="T31" s="1"/>
      <c r="U31" s="474" t="s">
        <v>22915</v>
      </c>
      <c r="V31" s="208"/>
      <c r="W31" s="208"/>
      <c r="X31" s="1"/>
      <c r="Y31" s="1" t="s">
        <v>1506</v>
      </c>
      <c r="Z31" s="208">
        <v>44361.0</v>
      </c>
      <c r="AA31" s="1" t="s">
        <v>1475</v>
      </c>
      <c r="AB31" s="208">
        <v>44361.0</v>
      </c>
      <c r="AC31" s="1" t="s">
        <v>1353</v>
      </c>
      <c r="AD31" s="208">
        <v>44536.0</v>
      </c>
      <c r="AE31" s="1"/>
      <c r="AF31" s="208"/>
      <c r="AG31" s="1"/>
      <c r="AH31" s="208"/>
      <c r="AI31" s="1" t="s">
        <v>128</v>
      </c>
      <c r="AJ31" s="1" t="s">
        <v>882</v>
      </c>
      <c r="AK31" s="1" t="s">
        <v>128</v>
      </c>
      <c r="AL31" s="1"/>
      <c r="AM31" s="1"/>
    </row>
    <row r="32" ht="15.75" customHeight="1">
      <c r="A32" s="56" t="s">
        <v>22916</v>
      </c>
      <c r="B32" s="474" t="s">
        <v>22915</v>
      </c>
      <c r="C32" s="695" t="str">
        <f>VLOOKUP(A32,'import Zonguldak'!A:P,3,0)</f>
        <v>YANLIŞ</v>
      </c>
      <c r="D32" s="56" t="s">
        <v>1507</v>
      </c>
      <c r="E32" s="56">
        <f>VLOOKUP(A32,'import Zonguldak'!A:P,5,0)</f>
        <v>64</v>
      </c>
      <c r="F32" s="56" t="str">
        <f>VLOOKUP(A32,'import Zonguldak'!A:P,6,0)</f>
        <v/>
      </c>
      <c r="G32" s="56">
        <f>VLOOKUP(A32,'import Zonguldak'!A:P,7,0)</f>
        <v>11</v>
      </c>
      <c r="H32" s="56">
        <f>VLOOKUP(A32,'import Zonguldak'!A:P,8,0)</f>
        <v>5</v>
      </c>
      <c r="I32" s="56">
        <f>VLOOKUP(A32,'import Zonguldak'!A:P,9,0)</f>
        <v>16</v>
      </c>
      <c r="J32" s="216">
        <f>VLOOKUP(A32,'import Zonguldak'!A:P,10,0)</f>
        <v>0.69</v>
      </c>
      <c r="K32" s="56" t="s">
        <v>22912</v>
      </c>
      <c r="L32" s="56">
        <v>3.722220034E9</v>
      </c>
      <c r="M32" s="56" t="s">
        <v>1350</v>
      </c>
      <c r="N32" s="56" t="s">
        <v>22904</v>
      </c>
      <c r="O32" s="56" t="s">
        <v>22917</v>
      </c>
      <c r="P32" s="230" t="str">
        <f>VLOOKUP(A32,'import Zonguldak'!A:P,16,0)</f>
        <v>Geleneksel</v>
      </c>
      <c r="Q32" s="1" t="b">
        <v>0</v>
      </c>
      <c r="R32" s="1" t="s">
        <v>38</v>
      </c>
      <c r="S32" s="1" t="s">
        <v>128</v>
      </c>
      <c r="T32" s="1"/>
      <c r="U32" s="1">
        <v>2221515.0</v>
      </c>
      <c r="V32" s="208">
        <v>44536.0</v>
      </c>
      <c r="W32" s="208">
        <v>44537.0</v>
      </c>
      <c r="X32" s="1"/>
      <c r="Y32" s="1" t="s">
        <v>1353</v>
      </c>
      <c r="Z32" s="208">
        <v>44536.0</v>
      </c>
      <c r="AA32" s="1"/>
      <c r="AB32" s="208"/>
      <c r="AC32" s="1"/>
      <c r="AD32" s="208"/>
      <c r="AE32" s="1"/>
      <c r="AF32" s="208"/>
      <c r="AG32" s="1"/>
      <c r="AH32" s="208"/>
      <c r="AI32" s="1" t="s">
        <v>128</v>
      </c>
      <c r="AJ32" s="1"/>
      <c r="AK32" s="1"/>
      <c r="AL32" s="1"/>
      <c r="AM32" s="1"/>
    </row>
    <row r="33" ht="15.75" customHeight="1">
      <c r="A33" s="56" t="s">
        <v>22918</v>
      </c>
      <c r="B33" s="474" t="s">
        <v>22919</v>
      </c>
      <c r="C33" s="695" t="str">
        <f>VLOOKUP(A33,'import Zonguldak'!A:P,3,0)</f>
        <v>YANLIŞ</v>
      </c>
      <c r="D33" s="56" t="s">
        <v>1507</v>
      </c>
      <c r="E33" s="56">
        <f>VLOOKUP(A33,'import Zonguldak'!A:P,5,0)</f>
        <v>162</v>
      </c>
      <c r="F33" s="56" t="str">
        <f>VLOOKUP(A33,'import Zonguldak'!A:P,6,0)</f>
        <v/>
      </c>
      <c r="G33" s="56">
        <f>VLOOKUP(A33,'import Zonguldak'!A:P,7,0)</f>
        <v>12</v>
      </c>
      <c r="H33" s="56">
        <f>VLOOKUP(A33,'import Zonguldak'!A:P,8,0)</f>
        <v>4</v>
      </c>
      <c r="I33" s="56">
        <f>VLOOKUP(A33,'import Zonguldak'!A:P,9,0)</f>
        <v>16</v>
      </c>
      <c r="J33" s="216">
        <f>VLOOKUP(A33,'import Zonguldak'!A:P,10,0)</f>
        <v>0.75</v>
      </c>
      <c r="K33" s="56" t="s">
        <v>22912</v>
      </c>
      <c r="L33" s="56">
        <v>3.722220034E9</v>
      </c>
      <c r="M33" s="56" t="s">
        <v>1350</v>
      </c>
      <c r="N33" s="56" t="s">
        <v>22809</v>
      </c>
      <c r="P33" s="230" t="str">
        <f>VLOOKUP(A33,'import Zonguldak'!A:P,16,0)</f>
        <v>Geleneksel</v>
      </c>
      <c r="Q33" s="1" t="b">
        <v>0</v>
      </c>
      <c r="R33" s="1" t="s">
        <v>38</v>
      </c>
      <c r="S33" s="1" t="s">
        <v>882</v>
      </c>
      <c r="T33" s="1" t="s">
        <v>22804</v>
      </c>
      <c r="U33" s="1" t="s">
        <v>22920</v>
      </c>
      <c r="V33" s="208">
        <v>44361.0</v>
      </c>
      <c r="W33" s="208">
        <v>44362.0</v>
      </c>
      <c r="X33" s="1"/>
      <c r="Y33" s="1" t="s">
        <v>1475</v>
      </c>
      <c r="Z33" s="208">
        <v>44361.0</v>
      </c>
      <c r="AA33" s="1" t="s">
        <v>1353</v>
      </c>
      <c r="AB33" s="208">
        <v>44361.0</v>
      </c>
      <c r="AC33" s="1"/>
      <c r="AD33" s="208"/>
      <c r="AE33" s="1"/>
      <c r="AF33" s="208"/>
      <c r="AG33" s="1"/>
      <c r="AH33" s="208"/>
      <c r="AI33" s="1" t="s">
        <v>845</v>
      </c>
      <c r="AJ33" s="1" t="s">
        <v>882</v>
      </c>
      <c r="AK33" s="1"/>
      <c r="AL33" s="1"/>
      <c r="AM33" s="1"/>
    </row>
    <row r="34" ht="15.75" customHeight="1">
      <c r="A34" s="211" t="s">
        <v>22921</v>
      </c>
      <c r="B34" s="211" t="s">
        <v>22922</v>
      </c>
      <c r="C34" s="695" t="str">
        <f>VLOOKUP(A34,'import Zonguldak'!A:P,3,0)</f>
        <v>DOĞRU</v>
      </c>
      <c r="D34" s="211" t="s">
        <v>1507</v>
      </c>
      <c r="E34" s="56">
        <f>VLOOKUP(A34,'import Zonguldak'!A:P,5,0)</f>
        <v>11</v>
      </c>
      <c r="F34" s="56">
        <f>VLOOKUP(A34,'import Zonguldak'!A:P,6,0)</f>
        <v>11</v>
      </c>
      <c r="G34" s="56">
        <f>VLOOKUP(A34,'import Zonguldak'!A:P,7,0)</f>
        <v>0</v>
      </c>
      <c r="H34" s="56">
        <f>VLOOKUP(A34,'import Zonguldak'!A:P,8,0)</f>
        <v>11</v>
      </c>
      <c r="I34" s="56">
        <f>VLOOKUP(A34,'import Zonguldak'!A:P,9,0)</f>
        <v>11</v>
      </c>
      <c r="J34" s="216">
        <f>VLOOKUP(A34,'import Zonguldak'!A:P,10,0)</f>
        <v>0</v>
      </c>
      <c r="K34" s="211" t="s">
        <v>22923</v>
      </c>
      <c r="L34" s="211">
        <v>5.325815467E9</v>
      </c>
      <c r="M34" s="211" t="s">
        <v>13656</v>
      </c>
      <c r="N34" s="211" t="s">
        <v>22924</v>
      </c>
      <c r="O34" s="211" t="s">
        <v>22925</v>
      </c>
      <c r="P34" s="230" t="str">
        <f>VLOOKUP(A34,'import Zonguldak'!A:P,16,0)</f>
        <v>Geleneksel</v>
      </c>
      <c r="Q34" s="1" t="b">
        <v>0</v>
      </c>
      <c r="R34" s="1"/>
      <c r="S34" s="1"/>
      <c r="T34" s="27"/>
      <c r="U34" s="1"/>
      <c r="V34" s="208"/>
      <c r="W34" s="208"/>
      <c r="X34" s="1"/>
      <c r="Y34" s="1"/>
      <c r="Z34" s="208"/>
      <c r="AA34" s="1"/>
      <c r="AB34" s="208"/>
      <c r="AC34" s="1"/>
      <c r="AD34" s="208"/>
      <c r="AE34" s="1"/>
      <c r="AF34" s="208"/>
      <c r="AG34" s="1"/>
      <c r="AH34" s="208"/>
      <c r="AI34" s="1"/>
      <c r="AJ34" s="1"/>
      <c r="AK34" s="1"/>
      <c r="AL34" s="1"/>
      <c r="AM34" s="1"/>
    </row>
    <row r="35" ht="15.75" customHeight="1">
      <c r="A35" s="56" t="s">
        <v>22926</v>
      </c>
      <c r="B35" s="474" t="s">
        <v>22927</v>
      </c>
      <c r="C35" s="695" t="str">
        <f>VLOOKUP(A35,'import Zonguldak'!A:P,3,0)</f>
        <v>DOĞRU</v>
      </c>
      <c r="D35" s="56" t="s">
        <v>1385</v>
      </c>
      <c r="E35" s="56">
        <f>VLOOKUP(A35,'import Zonguldak'!A:P,5,0)</f>
        <v>606</v>
      </c>
      <c r="F35" s="56">
        <f>VLOOKUP(A35,'import Zonguldak'!A:P,6,0)</f>
        <v>13</v>
      </c>
      <c r="G35" s="56">
        <f>VLOOKUP(A35,'import Zonguldak'!A:P,7,0)</f>
        <v>0</v>
      </c>
      <c r="H35" s="56">
        <f>VLOOKUP(A35,'import Zonguldak'!A:P,8,0)</f>
        <v>14</v>
      </c>
      <c r="I35" s="56">
        <f>VLOOKUP(A35,'import Zonguldak'!A:P,9,0)</f>
        <v>14</v>
      </c>
      <c r="J35" s="216">
        <f>VLOOKUP(A35,'import Zonguldak'!A:P,10,0)</f>
        <v>0</v>
      </c>
      <c r="K35" s="56" t="s">
        <v>22928</v>
      </c>
      <c r="L35" s="56">
        <v>5.445066767E9</v>
      </c>
      <c r="M35" s="56" t="s">
        <v>1350</v>
      </c>
      <c r="N35" s="56" t="s">
        <v>22904</v>
      </c>
      <c r="O35" s="56" t="s">
        <v>22929</v>
      </c>
      <c r="P35" s="230" t="str">
        <f>VLOOKUP(A35,'import Zonguldak'!A:P,16,0)</f>
        <v>Geleneksel</v>
      </c>
      <c r="Q35" s="1" t="b">
        <v>0</v>
      </c>
      <c r="R35" s="1" t="s">
        <v>39</v>
      </c>
      <c r="S35" s="1" t="s">
        <v>128</v>
      </c>
      <c r="T35" s="1"/>
      <c r="V35" s="208">
        <v>44532.0</v>
      </c>
      <c r="W35" s="208">
        <v>44533.0</v>
      </c>
      <c r="X35" s="1"/>
      <c r="Y35" s="1" t="s">
        <v>1353</v>
      </c>
      <c r="Z35" s="208">
        <v>44532.0</v>
      </c>
      <c r="AA35" s="1"/>
      <c r="AB35" s="208"/>
      <c r="AC35" s="1"/>
      <c r="AD35" s="208"/>
      <c r="AE35" s="1"/>
      <c r="AF35" s="208"/>
      <c r="AG35" s="1"/>
      <c r="AH35" s="208"/>
      <c r="AI35" s="1" t="s">
        <v>128</v>
      </c>
      <c r="AJ35" s="1"/>
      <c r="AK35" s="1"/>
      <c r="AL35" s="1"/>
      <c r="AM35" s="1"/>
    </row>
    <row r="36" ht="15.75" customHeight="1">
      <c r="A36" s="56" t="s">
        <v>22930</v>
      </c>
      <c r="B36" s="474" t="s">
        <v>22931</v>
      </c>
      <c r="C36" s="695" t="str">
        <f>VLOOKUP(A36,'import Zonguldak'!A:P,3,0)</f>
        <v>YANLIŞ</v>
      </c>
      <c r="D36" s="56" t="s">
        <v>1443</v>
      </c>
      <c r="E36" s="56">
        <f>VLOOKUP(A36,'import Zonguldak'!A:P,5,0)</f>
        <v>23</v>
      </c>
      <c r="F36" s="56" t="str">
        <f>VLOOKUP(A36,'import Zonguldak'!A:P,6,0)</f>
        <v/>
      </c>
      <c r="G36" s="56">
        <f>VLOOKUP(A36,'import Zonguldak'!A:P,7,0)</f>
        <v>16</v>
      </c>
      <c r="H36" s="56">
        <f>VLOOKUP(A36,'import Zonguldak'!A:P,8,0)</f>
        <v>1</v>
      </c>
      <c r="I36" s="56">
        <f>VLOOKUP(A36,'import Zonguldak'!A:P,9,0)</f>
        <v>17</v>
      </c>
      <c r="J36" s="216">
        <f>VLOOKUP(A36,'import Zonguldak'!A:P,10,0)</f>
        <v>0.94</v>
      </c>
      <c r="K36" s="56" t="s">
        <v>22932</v>
      </c>
      <c r="L36" s="56">
        <v>5.3567769E9</v>
      </c>
      <c r="M36" s="56" t="s">
        <v>13656</v>
      </c>
      <c r="N36" s="56" t="s">
        <v>22771</v>
      </c>
      <c r="O36" s="56" t="s">
        <v>22933</v>
      </c>
      <c r="P36" s="230" t="str">
        <f>VLOOKUP(A36,'import Zonguldak'!A:P,16,0)</f>
        <v>Geleneksel</v>
      </c>
      <c r="Q36" s="1" t="b">
        <v>0</v>
      </c>
      <c r="R36" s="1" t="s">
        <v>38</v>
      </c>
      <c r="S36" s="1" t="s">
        <v>167</v>
      </c>
      <c r="T36" s="207" t="s">
        <v>4306</v>
      </c>
      <c r="V36" s="208">
        <v>44530.0</v>
      </c>
      <c r="W36" s="208">
        <v>44531.0</v>
      </c>
      <c r="X36" s="1"/>
      <c r="Y36" s="1" t="s">
        <v>1353</v>
      </c>
      <c r="Z36" s="208">
        <v>44530.0</v>
      </c>
      <c r="AA36" s="1"/>
      <c r="AB36" s="208"/>
      <c r="AC36" s="1"/>
      <c r="AD36" s="208"/>
      <c r="AE36" s="1"/>
      <c r="AF36" s="208"/>
      <c r="AG36" s="1"/>
      <c r="AH36" s="208"/>
      <c r="AI36" s="1" t="s">
        <v>167</v>
      </c>
      <c r="AJ36" s="1"/>
      <c r="AK36" s="1"/>
      <c r="AL36" s="1"/>
      <c r="AM36" s="1"/>
    </row>
    <row r="37" ht="15.75" customHeight="1">
      <c r="A37" s="56" t="s">
        <v>22934</v>
      </c>
      <c r="B37" s="474" t="s">
        <v>22935</v>
      </c>
      <c r="C37" s="695" t="str">
        <f>VLOOKUP(A37,'import Zonguldak'!A:P,3,0)</f>
        <v>DOĞRU</v>
      </c>
      <c r="D37" s="56" t="s">
        <v>1832</v>
      </c>
      <c r="E37" s="56">
        <f>VLOOKUP(A37,'import Zonguldak'!A:P,5,0)</f>
        <v>1783</v>
      </c>
      <c r="F37" s="56">
        <f>VLOOKUP(A37,'import Zonguldak'!A:P,6,0)</f>
        <v>145</v>
      </c>
      <c r="G37" s="56">
        <f>VLOOKUP(A37,'import Zonguldak'!A:P,7,0)</f>
        <v>0</v>
      </c>
      <c r="H37" s="56">
        <f>VLOOKUP(A37,'import Zonguldak'!A:P,8,0)</f>
        <v>22</v>
      </c>
      <c r="I37" s="56">
        <f>VLOOKUP(A37,'import Zonguldak'!A:P,9,0)</f>
        <v>22</v>
      </c>
      <c r="J37" s="216">
        <f>VLOOKUP(A37,'import Zonguldak'!A:P,10,0)</f>
        <v>0</v>
      </c>
      <c r="K37" s="56" t="s">
        <v>22936</v>
      </c>
      <c r="L37" s="56">
        <v>3.723122312E9</v>
      </c>
      <c r="M37" s="56" t="s">
        <v>13656</v>
      </c>
      <c r="N37" s="56" t="s">
        <v>22771</v>
      </c>
      <c r="O37" s="56" t="s">
        <v>22937</v>
      </c>
      <c r="P37" s="230" t="str">
        <f>VLOOKUP(A37,'import Zonguldak'!A:P,16,0)</f>
        <v>Geleneksel</v>
      </c>
      <c r="Q37" s="1" t="b">
        <v>0</v>
      </c>
      <c r="R37" s="1" t="s">
        <v>39</v>
      </c>
      <c r="S37" s="1" t="s">
        <v>128</v>
      </c>
      <c r="T37" s="2" t="s">
        <v>4306</v>
      </c>
      <c r="U37" s="1" t="s">
        <v>22938</v>
      </c>
      <c r="V37" s="208">
        <v>44532.0</v>
      </c>
      <c r="W37" s="208">
        <v>44533.0</v>
      </c>
      <c r="X37" s="1"/>
      <c r="Y37" s="1" t="s">
        <v>1353</v>
      </c>
      <c r="Z37" s="208">
        <v>44504.0</v>
      </c>
      <c r="AA37" s="1" t="s">
        <v>1353</v>
      </c>
      <c r="AB37" s="208">
        <v>44532.0</v>
      </c>
      <c r="AC37" s="1"/>
      <c r="AD37" s="208"/>
      <c r="AE37" s="1"/>
      <c r="AF37" s="208"/>
      <c r="AG37" s="1"/>
      <c r="AH37" s="208"/>
      <c r="AI37" s="1" t="s">
        <v>100</v>
      </c>
      <c r="AJ37" s="1" t="s">
        <v>128</v>
      </c>
      <c r="AK37" s="1"/>
      <c r="AL37" s="1"/>
      <c r="AM37" s="1"/>
    </row>
    <row r="38" ht="15.75" customHeight="1">
      <c r="A38" s="56" t="s">
        <v>22939</v>
      </c>
      <c r="B38" s="474" t="s">
        <v>22940</v>
      </c>
      <c r="C38" s="695" t="str">
        <f>VLOOKUP(A38,'import Zonguldak'!A:P,3,0)</f>
        <v>DOĞRU</v>
      </c>
      <c r="D38" s="56" t="s">
        <v>1356</v>
      </c>
      <c r="E38" s="56">
        <f>VLOOKUP(A38,'import Zonguldak'!A:P,5,0)</f>
        <v>616</v>
      </c>
      <c r="F38" s="56">
        <f>VLOOKUP(A38,'import Zonguldak'!A:P,6,0)</f>
        <v>79</v>
      </c>
      <c r="G38" s="56">
        <f>VLOOKUP(A38,'import Zonguldak'!A:P,7,0)</f>
        <v>0</v>
      </c>
      <c r="H38" s="56">
        <f>VLOOKUP(A38,'import Zonguldak'!A:P,8,0)</f>
        <v>74</v>
      </c>
      <c r="I38" s="56">
        <f>VLOOKUP(A38,'import Zonguldak'!A:P,9,0)</f>
        <v>74</v>
      </c>
      <c r="J38" s="216">
        <f>VLOOKUP(A38,'import Zonguldak'!A:P,10,0)</f>
        <v>0</v>
      </c>
      <c r="K38" s="56" t="s">
        <v>22941</v>
      </c>
      <c r="L38" s="56">
        <v>3.722221717E9</v>
      </c>
      <c r="M38" s="56" t="s">
        <v>1350</v>
      </c>
      <c r="N38" s="56" t="s">
        <v>22904</v>
      </c>
      <c r="O38" s="56" t="s">
        <v>22942</v>
      </c>
      <c r="P38" s="230" t="str">
        <f>VLOOKUP(A38,'import Zonguldak'!A:P,16,0)</f>
        <v>Geleneksel</v>
      </c>
      <c r="Q38" s="1" t="b">
        <v>1</v>
      </c>
      <c r="R38" s="1"/>
      <c r="S38" s="1"/>
      <c r="T38" s="1"/>
      <c r="U38" s="1" t="s">
        <v>22943</v>
      </c>
      <c r="V38" s="208"/>
      <c r="W38" s="208"/>
      <c r="X38" s="1"/>
      <c r="Y38" s="1" t="s">
        <v>1506</v>
      </c>
      <c r="Z38" s="208"/>
      <c r="AA38" s="1" t="s">
        <v>1506</v>
      </c>
      <c r="AB38" s="208"/>
      <c r="AC38" s="1" t="s">
        <v>1475</v>
      </c>
      <c r="AD38" s="208">
        <v>44354.0</v>
      </c>
      <c r="AE38" s="1" t="s">
        <v>1353</v>
      </c>
      <c r="AF38" s="208">
        <v>44354.0</v>
      </c>
      <c r="AG38" s="1" t="s">
        <v>1353</v>
      </c>
      <c r="AH38" s="208">
        <v>44362.0</v>
      </c>
      <c r="AI38" s="1"/>
      <c r="AJ38" s="1"/>
      <c r="AK38" s="1" t="s">
        <v>100</v>
      </c>
      <c r="AL38" s="1" t="s">
        <v>100</v>
      </c>
      <c r="AM38" s="1" t="s">
        <v>909</v>
      </c>
    </row>
    <row r="39" ht="15.75" customHeight="1">
      <c r="A39" s="56" t="s">
        <v>22944</v>
      </c>
      <c r="B39" s="474" t="s">
        <v>22945</v>
      </c>
      <c r="C39" s="695" t="str">
        <f>VLOOKUP(A39,'import Zonguldak'!A:P,3,0)</f>
        <v>DOĞRU</v>
      </c>
      <c r="D39" s="56" t="s">
        <v>1364</v>
      </c>
      <c r="E39" s="56">
        <f>VLOOKUP(A39,'import Zonguldak'!A:P,5,0)</f>
        <v>13</v>
      </c>
      <c r="F39" s="56" t="str">
        <f>VLOOKUP(A39,'import Zonguldak'!A:P,6,0)</f>
        <v/>
      </c>
      <c r="G39" s="56">
        <f>VLOOKUP(A39,'import Zonguldak'!A:P,7,0)</f>
        <v>0</v>
      </c>
      <c r="H39" s="56">
        <f>VLOOKUP(A39,'import Zonguldak'!A:P,8,0)</f>
        <v>7</v>
      </c>
      <c r="I39" s="56">
        <f>VLOOKUP(A39,'import Zonguldak'!A:P,9,0)</f>
        <v>7</v>
      </c>
      <c r="J39" s="216">
        <f>VLOOKUP(A39,'import Zonguldak'!A:P,10,0)</f>
        <v>0</v>
      </c>
      <c r="K39" s="56" t="s">
        <v>22946</v>
      </c>
      <c r="L39" s="56">
        <v>3.722100507E9</v>
      </c>
      <c r="M39" s="56" t="s">
        <v>22781</v>
      </c>
      <c r="N39" s="56">
        <v>44700.0</v>
      </c>
      <c r="O39" s="56" t="s">
        <v>22947</v>
      </c>
      <c r="P39" s="230" t="str">
        <f>VLOOKUP(A39,'import Zonguldak'!A:P,16,0)</f>
        <v>Geleneksel</v>
      </c>
      <c r="Q39" s="1" t="b">
        <v>0</v>
      </c>
      <c r="R39" s="1"/>
      <c r="S39" s="1"/>
      <c r="T39" s="1"/>
      <c r="U39" s="1"/>
      <c r="V39" s="208"/>
      <c r="W39" s="208"/>
      <c r="X39" s="1"/>
      <c r="Y39" s="1"/>
      <c r="Z39" s="208"/>
      <c r="AA39" s="1"/>
      <c r="AB39" s="208"/>
      <c r="AC39" s="1"/>
      <c r="AD39" s="208"/>
      <c r="AE39" s="1"/>
      <c r="AF39" s="208"/>
      <c r="AG39" s="1"/>
      <c r="AH39" s="208"/>
      <c r="AI39" s="1"/>
      <c r="AJ39" s="1"/>
      <c r="AK39" s="1"/>
      <c r="AL39" s="1"/>
      <c r="AM39" s="1"/>
    </row>
    <row r="40" ht="15.75" customHeight="1">
      <c r="A40" s="56" t="s">
        <v>22948</v>
      </c>
      <c r="B40" s="474" t="s">
        <v>22949</v>
      </c>
      <c r="C40" s="695" t="str">
        <f>VLOOKUP(A40,'import Zonguldak'!A:P,3,0)</f>
        <v>DOĞRU</v>
      </c>
      <c r="D40" s="56" t="s">
        <v>1385</v>
      </c>
      <c r="E40" s="56">
        <f>VLOOKUP(A40,'import Zonguldak'!A:P,5,0)</f>
        <v>124</v>
      </c>
      <c r="F40" s="56">
        <f>VLOOKUP(A40,'import Zonguldak'!A:P,6,0)</f>
        <v>22</v>
      </c>
      <c r="G40" s="56">
        <f>VLOOKUP(A40,'import Zonguldak'!A:P,7,0)</f>
        <v>0</v>
      </c>
      <c r="H40" s="56">
        <f>VLOOKUP(A40,'import Zonguldak'!A:P,8,0)</f>
        <v>6</v>
      </c>
      <c r="I40" s="56">
        <f>VLOOKUP(A40,'import Zonguldak'!A:P,9,0)</f>
        <v>6</v>
      </c>
      <c r="J40" s="216">
        <f>VLOOKUP(A40,'import Zonguldak'!A:P,10,0)</f>
        <v>0</v>
      </c>
      <c r="K40" s="56" t="s">
        <v>22950</v>
      </c>
      <c r="L40" s="56">
        <v>5.394944918E9</v>
      </c>
      <c r="M40" s="56" t="s">
        <v>13656</v>
      </c>
      <c r="N40" s="56" t="s">
        <v>22822</v>
      </c>
      <c r="O40" s="56" t="s">
        <v>22951</v>
      </c>
      <c r="P40" s="230" t="str">
        <f>VLOOKUP(A40,'import Zonguldak'!A:P,16,0)</f>
        <v>Geleneksel</v>
      </c>
      <c r="Q40" s="1" t="b">
        <v>0</v>
      </c>
      <c r="R40" s="1"/>
      <c r="S40" s="1"/>
      <c r="T40" s="27"/>
      <c r="U40" s="1"/>
      <c r="V40" s="208"/>
      <c r="W40" s="208"/>
      <c r="X40" s="1"/>
      <c r="Y40" s="1"/>
      <c r="Z40" s="208"/>
      <c r="AA40" s="1"/>
      <c r="AB40" s="208"/>
      <c r="AC40" s="1"/>
      <c r="AD40" s="208"/>
      <c r="AE40" s="1"/>
      <c r="AF40" s="208"/>
      <c r="AG40" s="1"/>
      <c r="AH40" s="208"/>
      <c r="AI40" s="1"/>
      <c r="AJ40" s="1"/>
      <c r="AK40" s="1"/>
      <c r="AL40" s="1"/>
      <c r="AM40" s="1"/>
    </row>
    <row r="41" ht="15.75" customHeight="1">
      <c r="A41" s="56" t="s">
        <v>22952</v>
      </c>
      <c r="B41" s="474" t="s">
        <v>22953</v>
      </c>
      <c r="C41" s="695" t="str">
        <f>VLOOKUP(A41,'import Zonguldak'!A:P,3,0)</f>
        <v>DOĞRU</v>
      </c>
      <c r="D41" s="56" t="s">
        <v>1348</v>
      </c>
      <c r="E41" s="56">
        <f>VLOOKUP(A41,'import Zonguldak'!A:P,5,0)</f>
        <v>340</v>
      </c>
      <c r="F41" s="56">
        <f>VLOOKUP(A41,'import Zonguldak'!A:P,6,0)</f>
        <v>7</v>
      </c>
      <c r="G41" s="56">
        <f>VLOOKUP(A41,'import Zonguldak'!A:P,7,0)</f>
        <v>0</v>
      </c>
      <c r="H41" s="56">
        <f>VLOOKUP(A41,'import Zonguldak'!A:P,8,0)</f>
        <v>23</v>
      </c>
      <c r="I41" s="56">
        <f>VLOOKUP(A41,'import Zonguldak'!A:P,9,0)</f>
        <v>23</v>
      </c>
      <c r="J41" s="216">
        <f>VLOOKUP(A41,'import Zonguldak'!A:P,10,0)</f>
        <v>0</v>
      </c>
      <c r="K41" s="56" t="s">
        <v>22954</v>
      </c>
      <c r="L41" s="56">
        <v>5.415434929E9</v>
      </c>
      <c r="M41" s="56" t="s">
        <v>22955</v>
      </c>
      <c r="N41" s="56" t="s">
        <v>22956</v>
      </c>
      <c r="O41" s="56" t="s">
        <v>22957</v>
      </c>
      <c r="P41" s="230" t="str">
        <f>VLOOKUP(A41,'import Zonguldak'!A:P,16,0)</f>
        <v>Geleneksel</v>
      </c>
      <c r="Q41" s="1" t="b">
        <v>0</v>
      </c>
      <c r="R41" s="1" t="s">
        <v>33</v>
      </c>
      <c r="S41" s="1"/>
      <c r="T41" s="1"/>
      <c r="U41" s="1" t="s">
        <v>22958</v>
      </c>
      <c r="V41" s="208"/>
      <c r="W41" s="208"/>
      <c r="X41" s="1"/>
      <c r="Y41" s="1" t="s">
        <v>1353</v>
      </c>
      <c r="Z41" s="208">
        <v>44536.0</v>
      </c>
      <c r="AA41" s="1"/>
      <c r="AB41" s="208"/>
      <c r="AC41" s="1"/>
      <c r="AD41" s="208"/>
      <c r="AE41" s="1"/>
      <c r="AF41" s="208"/>
      <c r="AG41" s="1"/>
      <c r="AH41" s="208"/>
      <c r="AI41" s="1" t="s">
        <v>167</v>
      </c>
      <c r="AJ41" s="1"/>
      <c r="AK41" s="1"/>
      <c r="AL41" s="1"/>
      <c r="AM41" s="1"/>
    </row>
    <row r="42" ht="15.75" customHeight="1">
      <c r="A42" s="56" t="s">
        <v>22959</v>
      </c>
      <c r="B42" s="474" t="s">
        <v>22960</v>
      </c>
      <c r="C42" s="695" t="str">
        <f>VLOOKUP(A42,'import Zonguldak'!A:P,3,0)</f>
        <v>YANLIŞ</v>
      </c>
      <c r="D42" s="56" t="s">
        <v>1356</v>
      </c>
      <c r="E42" s="56">
        <f>VLOOKUP(A42,'import Zonguldak'!A:P,5,0)</f>
        <v>42</v>
      </c>
      <c r="F42" s="56" t="str">
        <f>VLOOKUP(A42,'import Zonguldak'!A:P,6,0)</f>
        <v/>
      </c>
      <c r="G42" s="56">
        <f>VLOOKUP(A42,'import Zonguldak'!A:P,7,0)</f>
        <v>0</v>
      </c>
      <c r="H42" s="56">
        <f>VLOOKUP(A42,'import Zonguldak'!A:P,8,0)</f>
        <v>8</v>
      </c>
      <c r="I42" s="56">
        <f>VLOOKUP(A42,'import Zonguldak'!A:P,9,0)</f>
        <v>8</v>
      </c>
      <c r="J42" s="216">
        <f>VLOOKUP(A42,'import Zonguldak'!A:P,10,0)</f>
        <v>0</v>
      </c>
      <c r="K42" s="56" t="s">
        <v>22961</v>
      </c>
      <c r="L42" s="56">
        <v>3.723124312E9</v>
      </c>
      <c r="M42" s="56" t="s">
        <v>13656</v>
      </c>
      <c r="N42" s="56" t="s">
        <v>22962</v>
      </c>
      <c r="O42" s="56" t="s">
        <v>22963</v>
      </c>
      <c r="P42" s="230" t="str">
        <f>VLOOKUP(A42,'import Zonguldak'!A:P,16,0)</f>
        <v>Geleneksel</v>
      </c>
      <c r="Q42" s="1" t="b">
        <v>0</v>
      </c>
      <c r="R42" s="1"/>
      <c r="S42" s="1"/>
      <c r="T42" s="1"/>
      <c r="U42" s="1" t="s">
        <v>22964</v>
      </c>
      <c r="V42" s="208"/>
      <c r="W42" s="208"/>
      <c r="X42" s="1"/>
      <c r="Y42" s="1" t="s">
        <v>1506</v>
      </c>
      <c r="Z42" s="208">
        <v>44530.0</v>
      </c>
      <c r="AA42" s="1" t="s">
        <v>1506</v>
      </c>
      <c r="AB42" s="208">
        <v>44532.0</v>
      </c>
      <c r="AC42" s="1"/>
      <c r="AD42" s="208"/>
      <c r="AE42" s="1"/>
      <c r="AF42" s="208"/>
      <c r="AG42" s="1"/>
      <c r="AH42" s="208"/>
      <c r="AI42" s="1" t="s">
        <v>167</v>
      </c>
      <c r="AJ42" s="1" t="s">
        <v>128</v>
      </c>
      <c r="AK42" s="1"/>
      <c r="AL42" s="1"/>
      <c r="AM42" s="1"/>
    </row>
    <row r="43" ht="15.75" customHeight="1">
      <c r="A43" s="56" t="s">
        <v>22965</v>
      </c>
      <c r="B43" s="474" t="s">
        <v>22966</v>
      </c>
      <c r="C43" s="695" t="str">
        <f>VLOOKUP(A43,'import Zonguldak'!A:P,3,0)</f>
        <v>DOĞRU</v>
      </c>
      <c r="D43" s="56" t="s">
        <v>1827</v>
      </c>
      <c r="E43" s="56">
        <f>VLOOKUP(A43,'import Zonguldak'!A:P,5,0)</f>
        <v>1116</v>
      </c>
      <c r="F43" s="56">
        <f>VLOOKUP(A43,'import Zonguldak'!A:P,6,0)</f>
        <v>23</v>
      </c>
      <c r="G43" s="56">
        <f>VLOOKUP(A43,'import Zonguldak'!A:P,7,0)</f>
        <v>0</v>
      </c>
      <c r="H43" s="56">
        <f>VLOOKUP(A43,'import Zonguldak'!A:P,8,0)</f>
        <v>7</v>
      </c>
      <c r="I43" s="56">
        <f>VLOOKUP(A43,'import Zonguldak'!A:P,9,0)</f>
        <v>7</v>
      </c>
      <c r="J43" s="216">
        <f>VLOOKUP(A43,'import Zonguldak'!A:P,10,0)</f>
        <v>0</v>
      </c>
      <c r="K43" s="56" t="s">
        <v>22967</v>
      </c>
      <c r="L43" s="56">
        <v>5.34673404E9</v>
      </c>
      <c r="M43" s="56" t="s">
        <v>13656</v>
      </c>
      <c r="N43" s="56" t="s">
        <v>22771</v>
      </c>
      <c r="O43" s="56" t="s">
        <v>22968</v>
      </c>
      <c r="P43" s="230" t="str">
        <f>VLOOKUP(A43,'import Zonguldak'!A:P,16,0)</f>
        <v>Geleneksel</v>
      </c>
      <c r="Q43" s="1" t="b">
        <v>1</v>
      </c>
      <c r="R43" s="1"/>
      <c r="S43" s="1"/>
      <c r="T43" s="1"/>
      <c r="U43" s="27" t="s">
        <v>1779</v>
      </c>
      <c r="V43" s="208"/>
      <c r="W43" s="208"/>
      <c r="X43" s="1" t="s">
        <v>5902</v>
      </c>
      <c r="Y43" s="1" t="s">
        <v>1353</v>
      </c>
      <c r="Z43" s="208">
        <v>44530.0</v>
      </c>
      <c r="AA43" s="1"/>
      <c r="AB43" s="208"/>
      <c r="AC43" s="1"/>
      <c r="AD43" s="208"/>
      <c r="AE43" s="1"/>
      <c r="AF43" s="208"/>
      <c r="AG43" s="1"/>
      <c r="AH43" s="208"/>
      <c r="AI43" s="1" t="s">
        <v>167</v>
      </c>
      <c r="AJ43" s="1"/>
      <c r="AK43" s="1"/>
      <c r="AL43" s="1"/>
      <c r="AM43" s="1"/>
    </row>
    <row r="44" ht="15.75" customHeight="1">
      <c r="A44" s="56" t="s">
        <v>22969</v>
      </c>
      <c r="B44" s="474" t="s">
        <v>22970</v>
      </c>
      <c r="C44" s="695" t="str">
        <f>VLOOKUP(A44,'import Zonguldak'!A:P,3,0)</f>
        <v>DOĞRU</v>
      </c>
      <c r="D44" s="56" t="s">
        <v>1370</v>
      </c>
      <c r="E44" s="56">
        <f>VLOOKUP(A44,'import Zonguldak'!A:P,5,0)</f>
        <v>4135</v>
      </c>
      <c r="F44" s="56">
        <f>VLOOKUP(A44,'import Zonguldak'!A:P,6,0)</f>
        <v>110</v>
      </c>
      <c r="G44" s="56">
        <f>VLOOKUP(A44,'import Zonguldak'!A:P,7,0)</f>
        <v>14</v>
      </c>
      <c r="H44" s="56">
        <f>VLOOKUP(A44,'import Zonguldak'!A:P,8,0)</f>
        <v>22</v>
      </c>
      <c r="I44" s="56">
        <f>VLOOKUP(A44,'import Zonguldak'!A:P,9,0)</f>
        <v>36</v>
      </c>
      <c r="J44" s="216">
        <f>VLOOKUP(A44,'import Zonguldak'!A:P,10,0)</f>
        <v>0.39</v>
      </c>
      <c r="K44" s="56" t="s">
        <v>22971</v>
      </c>
      <c r="L44" s="56">
        <v>3.722810228E9</v>
      </c>
      <c r="M44" s="56" t="s">
        <v>1350</v>
      </c>
      <c r="N44" s="56" t="s">
        <v>3764</v>
      </c>
      <c r="O44" s="56" t="s">
        <v>22972</v>
      </c>
      <c r="P44" s="230" t="str">
        <f>VLOOKUP(A44,'import Zonguldak'!A:P,16,0)</f>
        <v>Geleneksel</v>
      </c>
      <c r="Q44" s="1" t="b">
        <v>0</v>
      </c>
      <c r="R44" s="1" t="s">
        <v>38</v>
      </c>
      <c r="S44" s="1" t="s">
        <v>128</v>
      </c>
      <c r="V44" s="208">
        <v>44610.0</v>
      </c>
      <c r="W44" s="208">
        <v>44613.0</v>
      </c>
      <c r="X44" s="1"/>
      <c r="Y44" s="1" t="s">
        <v>1353</v>
      </c>
      <c r="Z44" s="208">
        <v>44532.0</v>
      </c>
      <c r="AA44" s="1" t="s">
        <v>1353</v>
      </c>
      <c r="AB44" s="208">
        <v>44609.0</v>
      </c>
      <c r="AC44" s="1"/>
      <c r="AD44" s="208"/>
      <c r="AE44" s="1"/>
      <c r="AF44" s="208"/>
      <c r="AG44" s="1"/>
      <c r="AH44" s="208"/>
      <c r="AI44" s="1" t="s">
        <v>128</v>
      </c>
      <c r="AJ44" s="1" t="s">
        <v>128</v>
      </c>
      <c r="AK44" s="1"/>
      <c r="AL44" s="1"/>
      <c r="AM44" s="1"/>
    </row>
    <row r="45" ht="15.75" customHeight="1">
      <c r="A45" s="56" t="s">
        <v>22973</v>
      </c>
      <c r="B45" s="474" t="s">
        <v>22974</v>
      </c>
      <c r="C45" s="695" t="str">
        <f>VLOOKUP(A45,'import Zonguldak'!A:P,3,0)</f>
        <v>DOĞRU</v>
      </c>
      <c r="D45" s="56" t="s">
        <v>1356</v>
      </c>
      <c r="E45" s="56">
        <f>VLOOKUP(A45,'import Zonguldak'!A:P,5,0)</f>
        <v>1103</v>
      </c>
      <c r="F45" s="56">
        <f>VLOOKUP(A45,'import Zonguldak'!A:P,6,0)</f>
        <v>33</v>
      </c>
      <c r="G45" s="56">
        <f>VLOOKUP(A45,'import Zonguldak'!A:P,7,0)</f>
        <v>0</v>
      </c>
      <c r="H45" s="56">
        <f>VLOOKUP(A45,'import Zonguldak'!A:P,8,0)</f>
        <v>32</v>
      </c>
      <c r="I45" s="56">
        <f>VLOOKUP(A45,'import Zonguldak'!A:P,9,0)</f>
        <v>32</v>
      </c>
      <c r="J45" s="216">
        <f>VLOOKUP(A45,'import Zonguldak'!A:P,10,0)</f>
        <v>0</v>
      </c>
      <c r="K45" s="56" t="s">
        <v>22975</v>
      </c>
      <c r="L45" s="56">
        <v>3.724084511E9</v>
      </c>
      <c r="M45" s="56" t="s">
        <v>1350</v>
      </c>
      <c r="N45" s="56" t="s">
        <v>22776</v>
      </c>
      <c r="O45" s="56" t="s">
        <v>22976</v>
      </c>
      <c r="P45" s="230" t="str">
        <f>VLOOKUP(A45,'import Zonguldak'!A:P,16,0)</f>
        <v>Geleneksel</v>
      </c>
      <c r="Q45" s="1" t="b">
        <v>0</v>
      </c>
      <c r="R45" s="1" t="s">
        <v>29</v>
      </c>
      <c r="S45" s="1"/>
      <c r="T45" s="1"/>
      <c r="U45" s="1" t="s">
        <v>22977</v>
      </c>
      <c r="V45" s="208"/>
      <c r="W45" s="208"/>
      <c r="X45" s="1"/>
      <c r="Y45" s="1" t="s">
        <v>1475</v>
      </c>
      <c r="Z45" s="208"/>
      <c r="AA45" s="1" t="s">
        <v>43</v>
      </c>
      <c r="AB45" s="208"/>
      <c r="AC45" s="1" t="s">
        <v>1353</v>
      </c>
      <c r="AD45" s="208"/>
      <c r="AE45" s="1" t="s">
        <v>1475</v>
      </c>
      <c r="AF45" s="208">
        <v>44354.0</v>
      </c>
      <c r="AG45" s="1" t="s">
        <v>1353</v>
      </c>
      <c r="AH45" s="208">
        <v>44356.0</v>
      </c>
      <c r="AI45" s="1"/>
      <c r="AJ45" s="1"/>
      <c r="AK45" s="1"/>
      <c r="AL45" s="1" t="s">
        <v>882</v>
      </c>
      <c r="AM45" s="1" t="s">
        <v>882</v>
      </c>
    </row>
    <row r="46" ht="15.75" customHeight="1">
      <c r="A46" s="56" t="s">
        <v>22978</v>
      </c>
      <c r="B46" s="474" t="s">
        <v>22979</v>
      </c>
      <c r="C46" s="695" t="str">
        <f>VLOOKUP(A46,'import Zonguldak'!A:P,3,0)</f>
        <v>DOĞRU</v>
      </c>
      <c r="D46" s="56" t="s">
        <v>1378</v>
      </c>
      <c r="E46" s="56">
        <f>VLOOKUP(A46,'import Zonguldak'!A:P,5,0)</f>
        <v>180</v>
      </c>
      <c r="F46" s="56">
        <f>VLOOKUP(A46,'import Zonguldak'!A:P,6,0)</f>
        <v>22</v>
      </c>
      <c r="G46" s="56">
        <f>VLOOKUP(A46,'import Zonguldak'!A:P,7,0)</f>
        <v>0</v>
      </c>
      <c r="H46" s="56">
        <f>VLOOKUP(A46,'import Zonguldak'!A:P,8,0)</f>
        <v>27</v>
      </c>
      <c r="I46" s="56">
        <f>VLOOKUP(A46,'import Zonguldak'!A:P,9,0)</f>
        <v>27</v>
      </c>
      <c r="J46" s="216">
        <f>VLOOKUP(A46,'import Zonguldak'!A:P,10,0)</f>
        <v>0</v>
      </c>
      <c r="K46" s="56" t="s">
        <v>22980</v>
      </c>
      <c r="L46" s="56">
        <v>3.726156666E9</v>
      </c>
      <c r="M46" s="56" t="s">
        <v>22981</v>
      </c>
      <c r="N46" s="56" t="s">
        <v>8154</v>
      </c>
      <c r="O46" s="56" t="s">
        <v>22982</v>
      </c>
      <c r="P46" s="230" t="str">
        <f>VLOOKUP(A46,'import Zonguldak'!A:P,16,0)</f>
        <v>Geleneksel</v>
      </c>
      <c r="Q46" s="1" t="b">
        <v>0</v>
      </c>
      <c r="R46" s="1"/>
      <c r="S46" s="1"/>
      <c r="T46" s="1"/>
      <c r="U46" s="1"/>
      <c r="V46" s="208"/>
      <c r="W46" s="208"/>
      <c r="X46" s="1"/>
      <c r="Y46" s="1"/>
      <c r="Z46" s="208"/>
      <c r="AA46" s="1"/>
      <c r="AB46" s="208"/>
      <c r="AC46" s="1"/>
      <c r="AD46" s="208"/>
      <c r="AE46" s="1"/>
      <c r="AF46" s="208"/>
      <c r="AG46" s="1"/>
      <c r="AH46" s="208"/>
      <c r="AI46" s="1"/>
      <c r="AJ46" s="1"/>
      <c r="AK46" s="1"/>
      <c r="AL46" s="1"/>
      <c r="AM46" s="1"/>
    </row>
    <row r="47" ht="15.75" customHeight="1">
      <c r="A47" s="56" t="s">
        <v>22983</v>
      </c>
      <c r="B47" s="474" t="s">
        <v>22984</v>
      </c>
      <c r="C47" s="695" t="str">
        <f>VLOOKUP(A47,'import Zonguldak'!A:P,3,0)</f>
        <v>DOĞRU</v>
      </c>
      <c r="D47" s="56" t="s">
        <v>1378</v>
      </c>
      <c r="E47" s="56">
        <f>VLOOKUP(A47,'import Zonguldak'!A:P,5,0)</f>
        <v>5329</v>
      </c>
      <c r="F47" s="56">
        <f>VLOOKUP(A47,'import Zonguldak'!A:P,6,0)</f>
        <v>621</v>
      </c>
      <c r="G47" s="56">
        <f>VLOOKUP(A47,'import Zonguldak'!A:P,7,0)</f>
        <v>0</v>
      </c>
      <c r="H47" s="56">
        <f>VLOOKUP(A47,'import Zonguldak'!A:P,8,0)</f>
        <v>36</v>
      </c>
      <c r="I47" s="56">
        <f>VLOOKUP(A47,'import Zonguldak'!A:P,9,0)</f>
        <v>36</v>
      </c>
      <c r="J47" s="216">
        <f>VLOOKUP(A47,'import Zonguldak'!A:P,10,0)</f>
        <v>0</v>
      </c>
      <c r="K47" s="56" t="s">
        <v>22985</v>
      </c>
      <c r="L47" s="56">
        <v>5.422556761E9</v>
      </c>
      <c r="M47" s="56" t="s">
        <v>1350</v>
      </c>
      <c r="N47" s="56" t="s">
        <v>22776</v>
      </c>
      <c r="O47" s="56" t="s">
        <v>22986</v>
      </c>
      <c r="P47" s="230" t="str">
        <f>VLOOKUP(A47,'import Zonguldak'!A:P,16,0)</f>
        <v>Geleneksel</v>
      </c>
      <c r="Q47" s="1" t="b">
        <v>0</v>
      </c>
      <c r="R47" s="1" t="s">
        <v>29</v>
      </c>
      <c r="S47" s="1" t="s">
        <v>128</v>
      </c>
      <c r="T47" s="1"/>
      <c r="U47" s="1"/>
      <c r="V47" s="208">
        <v>44536.0</v>
      </c>
      <c r="W47" s="208">
        <v>44537.0</v>
      </c>
      <c r="X47" s="1"/>
      <c r="Y47" s="1" t="s">
        <v>1353</v>
      </c>
      <c r="Z47" s="208">
        <v>44536.0</v>
      </c>
      <c r="AA47" s="1"/>
      <c r="AB47" s="208"/>
      <c r="AC47" s="1"/>
      <c r="AD47" s="208"/>
      <c r="AE47" s="1"/>
      <c r="AF47" s="208"/>
      <c r="AG47" s="1"/>
      <c r="AH47" s="208"/>
      <c r="AI47" s="1" t="s">
        <v>128</v>
      </c>
      <c r="AJ47" s="1"/>
      <c r="AK47" s="1"/>
      <c r="AL47" s="1"/>
      <c r="AM47" s="1"/>
    </row>
    <row r="48" ht="15.75" customHeight="1">
      <c r="A48" s="56" t="s">
        <v>22987</v>
      </c>
      <c r="B48" s="474" t="s">
        <v>22988</v>
      </c>
      <c r="C48" s="695" t="str">
        <f>VLOOKUP(A48,'import Zonguldak'!A:P,3,0)</f>
        <v>DOĞRU</v>
      </c>
      <c r="D48" s="56" t="s">
        <v>1443</v>
      </c>
      <c r="E48" s="56">
        <f>VLOOKUP(A48,'import Zonguldak'!A:P,5,0)</f>
        <v>77</v>
      </c>
      <c r="F48" s="56">
        <f>VLOOKUP(A48,'import Zonguldak'!A:P,6,0)</f>
        <v>2</v>
      </c>
      <c r="G48" s="56">
        <f>VLOOKUP(A48,'import Zonguldak'!A:P,7,0)</f>
        <v>0</v>
      </c>
      <c r="H48" s="56">
        <f>VLOOKUP(A48,'import Zonguldak'!A:P,8,0)</f>
        <v>65</v>
      </c>
      <c r="I48" s="56">
        <f>VLOOKUP(A48,'import Zonguldak'!A:P,9,0)</f>
        <v>65</v>
      </c>
      <c r="J48" s="216">
        <f>VLOOKUP(A48,'import Zonguldak'!A:P,10,0)</f>
        <v>0</v>
      </c>
      <c r="K48" s="56" t="s">
        <v>22989</v>
      </c>
      <c r="L48" s="56">
        <v>5.337710021E9</v>
      </c>
      <c r="M48" s="56" t="s">
        <v>22990</v>
      </c>
      <c r="N48" s="56" t="s">
        <v>1350</v>
      </c>
      <c r="O48" s="56" t="s">
        <v>22991</v>
      </c>
      <c r="P48" s="230" t="str">
        <f>VLOOKUP(A48,'import Zonguldak'!A:P,16,0)</f>
        <v>Geleneksel</v>
      </c>
      <c r="Q48" s="1" t="b">
        <v>0</v>
      </c>
      <c r="R48" s="1" t="s">
        <v>39</v>
      </c>
      <c r="S48" s="1" t="s">
        <v>128</v>
      </c>
      <c r="T48" s="1"/>
      <c r="V48" s="208">
        <v>44531.0</v>
      </c>
      <c r="W48" s="208">
        <v>44532.0</v>
      </c>
      <c r="X48" s="1"/>
      <c r="Y48" s="1" t="s">
        <v>1353</v>
      </c>
      <c r="Z48" s="208">
        <v>44531.0</v>
      </c>
      <c r="AA48" s="1"/>
      <c r="AB48" s="208"/>
      <c r="AC48" s="1"/>
      <c r="AD48" s="208"/>
      <c r="AE48" s="1"/>
      <c r="AF48" s="208"/>
      <c r="AG48" s="1"/>
      <c r="AH48" s="208"/>
      <c r="AI48" s="1" t="s">
        <v>128</v>
      </c>
      <c r="AJ48" s="1"/>
      <c r="AK48" s="1"/>
      <c r="AL48" s="1"/>
      <c r="AM48" s="1"/>
    </row>
    <row r="49" ht="15.75" customHeight="1">
      <c r="A49" s="56" t="s">
        <v>22992</v>
      </c>
      <c r="B49" s="474" t="s">
        <v>22993</v>
      </c>
      <c r="C49" s="695" t="str">
        <f>VLOOKUP(A49,'import Zonguldak'!A:P,3,0)</f>
        <v>DOĞRU</v>
      </c>
      <c r="D49" s="56" t="s">
        <v>1385</v>
      </c>
      <c r="E49" s="56">
        <f>VLOOKUP(A49,'import Zonguldak'!A:P,5,0)</f>
        <v>580</v>
      </c>
      <c r="F49" s="56">
        <f>VLOOKUP(A49,'import Zonguldak'!A:P,6,0)</f>
        <v>2</v>
      </c>
      <c r="G49" s="56">
        <f>VLOOKUP(A49,'import Zonguldak'!A:P,7,0)</f>
        <v>8</v>
      </c>
      <c r="H49" s="56">
        <f>VLOOKUP(A49,'import Zonguldak'!A:P,8,0)</f>
        <v>28</v>
      </c>
      <c r="I49" s="56">
        <f>VLOOKUP(A49,'import Zonguldak'!A:P,9,0)</f>
        <v>36</v>
      </c>
      <c r="J49" s="216">
        <f>VLOOKUP(A49,'import Zonguldak'!A:P,10,0)</f>
        <v>0.22</v>
      </c>
      <c r="K49" s="56" t="s">
        <v>22994</v>
      </c>
      <c r="L49" s="56">
        <v>3.723123399E9</v>
      </c>
      <c r="M49" s="56" t="s">
        <v>13656</v>
      </c>
      <c r="N49" s="56" t="s">
        <v>22771</v>
      </c>
      <c r="O49" s="56" t="s">
        <v>22995</v>
      </c>
      <c r="P49" s="230" t="str">
        <f>VLOOKUP(A49,'import Zonguldak'!A:P,16,0)</f>
        <v>Geleneksel</v>
      </c>
      <c r="Q49" s="1" t="b">
        <v>0</v>
      </c>
      <c r="R49" s="1" t="s">
        <v>38</v>
      </c>
      <c r="S49" s="1" t="s">
        <v>167</v>
      </c>
      <c r="T49" s="207" t="s">
        <v>4306</v>
      </c>
      <c r="V49" s="208">
        <v>44530.0</v>
      </c>
      <c r="W49" s="208">
        <v>44531.0</v>
      </c>
      <c r="X49" s="1"/>
      <c r="Y49" s="1" t="s">
        <v>1353</v>
      </c>
      <c r="Z49" s="208">
        <v>44530.0</v>
      </c>
      <c r="AA49" s="1"/>
      <c r="AB49" s="208"/>
      <c r="AC49" s="1"/>
      <c r="AD49" s="208"/>
      <c r="AE49" s="1"/>
      <c r="AF49" s="208"/>
      <c r="AG49" s="1"/>
      <c r="AH49" s="208"/>
      <c r="AI49" s="1" t="s">
        <v>167</v>
      </c>
      <c r="AJ49" s="1"/>
      <c r="AK49" s="1"/>
      <c r="AL49" s="1"/>
      <c r="AM49" s="1"/>
    </row>
    <row r="50" ht="15.75" customHeight="1">
      <c r="A50" s="56" t="s">
        <v>22996</v>
      </c>
      <c r="B50" s="474" t="s">
        <v>22997</v>
      </c>
      <c r="C50" s="695" t="str">
        <f>VLOOKUP(A50,'import Zonguldak'!A:P,3,0)</f>
        <v>DOĞRU</v>
      </c>
      <c r="D50" s="56" t="s">
        <v>1385</v>
      </c>
      <c r="E50" s="56">
        <f>VLOOKUP(A50,'import Zonguldak'!A:P,5,0)</f>
        <v>724</v>
      </c>
      <c r="F50" s="56">
        <f>VLOOKUP(A50,'import Zonguldak'!A:P,6,0)</f>
        <v>8</v>
      </c>
      <c r="G50" s="56">
        <f>VLOOKUP(A50,'import Zonguldak'!A:P,7,0)</f>
        <v>4</v>
      </c>
      <c r="H50" s="56">
        <f>VLOOKUP(A50,'import Zonguldak'!A:P,8,0)</f>
        <v>15</v>
      </c>
      <c r="I50" s="56">
        <f>VLOOKUP(A50,'import Zonguldak'!A:P,9,0)</f>
        <v>19</v>
      </c>
      <c r="J50" s="216">
        <f>VLOOKUP(A50,'import Zonguldak'!A:P,10,0)</f>
        <v>0.21</v>
      </c>
      <c r="K50" s="56" t="s">
        <v>22998</v>
      </c>
      <c r="L50" s="56">
        <v>3.723233604E9</v>
      </c>
      <c r="M50" s="56" t="s">
        <v>13656</v>
      </c>
      <c r="N50" s="56" t="s">
        <v>22771</v>
      </c>
      <c r="O50" s="56" t="s">
        <v>22999</v>
      </c>
      <c r="P50" s="230" t="str">
        <f>VLOOKUP(A50,'import Zonguldak'!A:P,16,0)</f>
        <v>Geleneksel</v>
      </c>
      <c r="Q50" s="1" t="b">
        <v>0</v>
      </c>
      <c r="R50" s="1" t="s">
        <v>38</v>
      </c>
      <c r="S50" s="1" t="s">
        <v>100</v>
      </c>
      <c r="T50" s="2" t="s">
        <v>4306</v>
      </c>
      <c r="U50" s="1" t="s">
        <v>23000</v>
      </c>
      <c r="V50" s="208">
        <v>44530.0</v>
      </c>
      <c r="W50" s="208">
        <v>44531.0</v>
      </c>
      <c r="X50" s="1"/>
      <c r="Y50" s="1" t="s">
        <v>1353</v>
      </c>
      <c r="Z50" s="208">
        <v>44504.0</v>
      </c>
      <c r="AA50" s="1"/>
      <c r="AB50" s="208"/>
      <c r="AC50" s="1"/>
      <c r="AD50" s="208"/>
      <c r="AE50" s="1"/>
      <c r="AF50" s="208"/>
      <c r="AG50" s="1"/>
      <c r="AH50" s="208"/>
      <c r="AI50" s="1" t="s">
        <v>100</v>
      </c>
      <c r="AJ50" s="1"/>
      <c r="AK50" s="1"/>
      <c r="AL50" s="1"/>
      <c r="AM50" s="1"/>
    </row>
    <row r="51" ht="15.75" customHeight="1">
      <c r="A51" s="56" t="s">
        <v>23001</v>
      </c>
      <c r="B51" s="474" t="s">
        <v>23002</v>
      </c>
      <c r="C51" s="695" t="str">
        <f>VLOOKUP(A51,'import Zonguldak'!A:P,3,0)</f>
        <v>YANLIŞ</v>
      </c>
      <c r="D51" s="56" t="s">
        <v>1348</v>
      </c>
      <c r="E51" s="56">
        <f>VLOOKUP(A51,'import Zonguldak'!A:P,5,0)</f>
        <v>3339</v>
      </c>
      <c r="F51" s="56" t="str">
        <f>VLOOKUP(A51,'import Zonguldak'!A:P,6,0)</f>
        <v/>
      </c>
      <c r="G51" s="56">
        <f>VLOOKUP(A51,'import Zonguldak'!A:P,7,0)</f>
        <v>0</v>
      </c>
      <c r="H51" s="56">
        <f>VLOOKUP(A51,'import Zonguldak'!A:P,8,0)</f>
        <v>8</v>
      </c>
      <c r="I51" s="56">
        <f>VLOOKUP(A51,'import Zonguldak'!A:P,9,0)</f>
        <v>8</v>
      </c>
      <c r="J51" s="216">
        <f>VLOOKUP(A51,'import Zonguldak'!A:P,10,0)</f>
        <v>0</v>
      </c>
      <c r="K51" s="56" t="s">
        <v>22932</v>
      </c>
      <c r="L51" s="56">
        <v>5.3567769E9</v>
      </c>
      <c r="M51" s="56" t="s">
        <v>13656</v>
      </c>
      <c r="N51" s="56" t="s">
        <v>22771</v>
      </c>
      <c r="O51" s="56" t="s">
        <v>22933</v>
      </c>
      <c r="P51" s="230" t="str">
        <f>VLOOKUP(A51,'import Zonguldak'!A:P,16,0)</f>
        <v>Geleneksel</v>
      </c>
      <c r="Q51" s="1" t="b">
        <v>0</v>
      </c>
      <c r="R51" s="1" t="s">
        <v>38</v>
      </c>
      <c r="S51" s="1" t="s">
        <v>128</v>
      </c>
      <c r="T51" s="2" t="s">
        <v>4306</v>
      </c>
      <c r="V51" s="208">
        <v>44532.0</v>
      </c>
      <c r="W51" s="208">
        <v>44533.0</v>
      </c>
      <c r="X51" s="1"/>
      <c r="Y51" s="1" t="s">
        <v>1506</v>
      </c>
      <c r="Z51" s="208">
        <v>44530.0</v>
      </c>
      <c r="AA51" s="1" t="s">
        <v>1353</v>
      </c>
      <c r="AB51" s="208">
        <v>44532.0</v>
      </c>
      <c r="AC51" s="1"/>
      <c r="AD51" s="208"/>
      <c r="AE51" s="1"/>
      <c r="AF51" s="208"/>
      <c r="AG51" s="1"/>
      <c r="AH51" s="208"/>
      <c r="AI51" s="1" t="s">
        <v>167</v>
      </c>
      <c r="AJ51" s="1" t="s">
        <v>128</v>
      </c>
      <c r="AK51" s="1"/>
      <c r="AL51" s="1"/>
      <c r="AM51" s="1"/>
    </row>
    <row r="52" ht="15.75" customHeight="1">
      <c r="A52" s="56" t="s">
        <v>23003</v>
      </c>
      <c r="B52" s="474" t="s">
        <v>23004</v>
      </c>
      <c r="C52" s="695" t="str">
        <f>VLOOKUP(A52,'import Zonguldak'!A:P,3,0)</f>
        <v>DOĞRU</v>
      </c>
      <c r="D52" s="56" t="s">
        <v>1378</v>
      </c>
      <c r="E52" s="56">
        <f>VLOOKUP(A52,'import Zonguldak'!A:P,5,0)</f>
        <v>57</v>
      </c>
      <c r="F52" s="56" t="str">
        <f>VLOOKUP(A52,'import Zonguldak'!A:P,6,0)</f>
        <v/>
      </c>
      <c r="G52" s="56">
        <f>VLOOKUP(A52,'import Zonguldak'!A:P,7,0)</f>
        <v>0</v>
      </c>
      <c r="H52" s="56">
        <f>VLOOKUP(A52,'import Zonguldak'!A:P,8,0)</f>
        <v>60</v>
      </c>
      <c r="I52" s="56">
        <f>VLOOKUP(A52,'import Zonguldak'!A:P,9,0)</f>
        <v>60</v>
      </c>
      <c r="J52" s="216">
        <f>VLOOKUP(A52,'import Zonguldak'!A:P,10,0)</f>
        <v>0</v>
      </c>
      <c r="K52" s="56" t="s">
        <v>23005</v>
      </c>
      <c r="L52" s="56">
        <v>5.3885867E9</v>
      </c>
      <c r="M52" s="56" t="s">
        <v>22781</v>
      </c>
      <c r="N52" s="56" t="s">
        <v>22782</v>
      </c>
      <c r="O52" s="56" t="s">
        <v>23006</v>
      </c>
      <c r="P52" s="230" t="str">
        <f>VLOOKUP(A52,'import Zonguldak'!A:P,16,0)</f>
        <v>Geleneksel</v>
      </c>
      <c r="Q52" s="1" t="b">
        <v>0</v>
      </c>
      <c r="R52" s="1"/>
      <c r="S52" s="1"/>
      <c r="T52" s="1"/>
      <c r="U52" s="1"/>
      <c r="V52" s="208"/>
      <c r="W52" s="208"/>
      <c r="X52" s="1"/>
      <c r="Y52" s="1"/>
      <c r="Z52" s="208"/>
      <c r="AA52" s="1"/>
      <c r="AB52" s="208"/>
      <c r="AC52" s="1"/>
      <c r="AD52" s="208"/>
      <c r="AE52" s="1"/>
      <c r="AF52" s="208"/>
      <c r="AG52" s="1"/>
      <c r="AH52" s="208"/>
      <c r="AI52" s="1"/>
      <c r="AJ52" s="1"/>
      <c r="AK52" s="1"/>
      <c r="AL52" s="1"/>
      <c r="AM52" s="1"/>
    </row>
    <row r="53" ht="15.75" customHeight="1">
      <c r="A53" s="211" t="s">
        <v>23007</v>
      </c>
      <c r="B53" s="211" t="s">
        <v>23008</v>
      </c>
      <c r="C53" s="695" t="str">
        <f>VLOOKUP(A53,'import Zonguldak'!A:P,3,0)</f>
        <v>DOĞRU</v>
      </c>
      <c r="D53" s="211" t="s">
        <v>1370</v>
      </c>
      <c r="E53" s="56">
        <f>VLOOKUP(A53,'import Zonguldak'!A:P,5,0)</f>
        <v>9</v>
      </c>
      <c r="F53" s="56">
        <f>VLOOKUP(A53,'import Zonguldak'!A:P,6,0)</f>
        <v>9</v>
      </c>
      <c r="G53" s="56">
        <f>VLOOKUP(A53,'import Zonguldak'!A:P,7,0)</f>
        <v>0</v>
      </c>
      <c r="H53" s="56">
        <f>VLOOKUP(A53,'import Zonguldak'!A:P,8,0)</f>
        <v>29</v>
      </c>
      <c r="I53" s="56">
        <f>VLOOKUP(A53,'import Zonguldak'!A:P,9,0)</f>
        <v>29</v>
      </c>
      <c r="J53" s="216">
        <f>VLOOKUP(A53,'import Zonguldak'!A:P,10,0)</f>
        <v>0</v>
      </c>
      <c r="K53" s="211" t="s">
        <v>23009</v>
      </c>
      <c r="L53" s="211">
        <v>5.376267281E9</v>
      </c>
      <c r="M53" s="211" t="s">
        <v>22981</v>
      </c>
      <c r="N53" s="211" t="s">
        <v>2520</v>
      </c>
      <c r="O53" s="211" t="s">
        <v>23010</v>
      </c>
      <c r="P53" s="230" t="str">
        <f>VLOOKUP(A53,'import Zonguldak'!A:P,16,0)</f>
        <v>Geleneksel</v>
      </c>
      <c r="Q53" s="1" t="b">
        <v>0</v>
      </c>
      <c r="R53" s="1"/>
      <c r="S53" s="1"/>
      <c r="T53" s="1"/>
      <c r="U53" s="27"/>
      <c r="V53" s="208"/>
      <c r="W53" s="208"/>
      <c r="X53" s="1"/>
      <c r="Y53" s="1"/>
      <c r="Z53" s="208"/>
      <c r="AA53" s="1"/>
      <c r="AB53" s="208"/>
      <c r="AC53" s="1"/>
      <c r="AD53" s="208"/>
      <c r="AE53" s="1"/>
      <c r="AF53" s="208"/>
      <c r="AG53" s="1"/>
      <c r="AH53" s="208"/>
      <c r="AI53" s="1"/>
      <c r="AJ53" s="1"/>
      <c r="AK53" s="1"/>
      <c r="AL53" s="1"/>
      <c r="AM53" s="1"/>
    </row>
    <row r="54" ht="15.75" customHeight="1">
      <c r="A54" s="56" t="s">
        <v>23011</v>
      </c>
      <c r="B54" s="474" t="s">
        <v>23012</v>
      </c>
      <c r="C54" s="695" t="str">
        <f>VLOOKUP(A54,'import Zonguldak'!A:P,3,0)</f>
        <v>DOĞRU</v>
      </c>
      <c r="D54" s="56" t="s">
        <v>1378</v>
      </c>
      <c r="E54" s="56">
        <f>VLOOKUP(A54,'import Zonguldak'!A:P,5,0)</f>
        <v>311</v>
      </c>
      <c r="F54" s="56">
        <f>VLOOKUP(A54,'import Zonguldak'!A:P,6,0)</f>
        <v>24</v>
      </c>
      <c r="G54" s="56">
        <f>VLOOKUP(A54,'import Zonguldak'!A:P,7,0)</f>
        <v>0</v>
      </c>
      <c r="H54" s="56">
        <f>VLOOKUP(A54,'import Zonguldak'!A:P,8,0)</f>
        <v>23</v>
      </c>
      <c r="I54" s="56">
        <f>VLOOKUP(A54,'import Zonguldak'!A:P,9,0)</f>
        <v>23</v>
      </c>
      <c r="J54" s="216">
        <f>VLOOKUP(A54,'import Zonguldak'!A:P,10,0)</f>
        <v>0</v>
      </c>
      <c r="K54" s="56" t="s">
        <v>23013</v>
      </c>
      <c r="L54" s="56">
        <v>3.72257826E9</v>
      </c>
      <c r="M54" s="56" t="s">
        <v>1350</v>
      </c>
      <c r="N54" s="56" t="s">
        <v>3764</v>
      </c>
      <c r="O54" s="56" t="s">
        <v>23014</v>
      </c>
      <c r="P54" s="230" t="str">
        <f>VLOOKUP(A54,'import Zonguldak'!A:P,16,0)</f>
        <v>Geleneksel</v>
      </c>
      <c r="Q54" s="1" t="b">
        <v>0</v>
      </c>
      <c r="R54" s="1" t="s">
        <v>31</v>
      </c>
      <c r="S54" s="1"/>
      <c r="T54" s="27"/>
      <c r="U54" s="1" t="s">
        <v>23015</v>
      </c>
      <c r="V54" s="208"/>
      <c r="W54" s="208"/>
      <c r="X54" s="1"/>
      <c r="Y54" s="1" t="s">
        <v>1506</v>
      </c>
      <c r="Z54" s="208">
        <v>44531.0</v>
      </c>
      <c r="AA54" s="1" t="s">
        <v>1475</v>
      </c>
      <c r="AB54" s="208">
        <v>44532.0</v>
      </c>
      <c r="AC54" s="1" t="s">
        <v>1475</v>
      </c>
      <c r="AD54" s="208">
        <v>44536.0</v>
      </c>
      <c r="AE54" s="1"/>
      <c r="AF54" s="208"/>
      <c r="AG54" s="1"/>
      <c r="AH54" s="208"/>
      <c r="AI54" s="1" t="s">
        <v>106</v>
      </c>
      <c r="AJ54" s="1" t="s">
        <v>66</v>
      </c>
      <c r="AK54" s="1" t="s">
        <v>128</v>
      </c>
      <c r="AL54" s="1"/>
      <c r="AM54" s="1"/>
    </row>
    <row r="55" ht="15.75" customHeight="1">
      <c r="A55" s="56" t="s">
        <v>23016</v>
      </c>
      <c r="B55" s="474" t="s">
        <v>23017</v>
      </c>
      <c r="C55" s="695" t="str">
        <f>VLOOKUP(A55,'import Zonguldak'!A:P,3,0)</f>
        <v>DOĞRU</v>
      </c>
      <c r="D55" s="56" t="s">
        <v>1577</v>
      </c>
      <c r="E55" s="56">
        <f>VLOOKUP(A55,'import Zonguldak'!A:P,5,0)</f>
        <v>767</v>
      </c>
      <c r="F55" s="56">
        <f>VLOOKUP(A55,'import Zonguldak'!A:P,6,0)</f>
        <v>33</v>
      </c>
      <c r="G55" s="56">
        <f>VLOOKUP(A55,'import Zonguldak'!A:P,7,0)</f>
        <v>1</v>
      </c>
      <c r="H55" s="56">
        <f>VLOOKUP(A55,'import Zonguldak'!A:P,8,0)</f>
        <v>84</v>
      </c>
      <c r="I55" s="56">
        <f>VLOOKUP(A55,'import Zonguldak'!A:P,9,0)</f>
        <v>85</v>
      </c>
      <c r="J55" s="216">
        <f>VLOOKUP(A55,'import Zonguldak'!A:P,10,0)</f>
        <v>0.01</v>
      </c>
      <c r="K55" s="56" t="s">
        <v>23018</v>
      </c>
      <c r="L55" s="56">
        <v>3.726156776E9</v>
      </c>
      <c r="M55" s="56" t="s">
        <v>22981</v>
      </c>
      <c r="N55" s="56" t="s">
        <v>8154</v>
      </c>
      <c r="O55" s="56" t="s">
        <v>23019</v>
      </c>
      <c r="P55" s="230" t="str">
        <f>VLOOKUP(A55,'import Zonguldak'!A:P,16,0)</f>
        <v>Geleneksel</v>
      </c>
      <c r="Q55" s="1" t="b">
        <v>0</v>
      </c>
      <c r="R55" s="1" t="s">
        <v>33</v>
      </c>
      <c r="S55" s="1" t="s">
        <v>128</v>
      </c>
      <c r="T55" s="1"/>
      <c r="U55" s="1" t="s">
        <v>23020</v>
      </c>
      <c r="V55" s="208">
        <v>44536.0</v>
      </c>
      <c r="W55" s="208">
        <v>44537.0</v>
      </c>
      <c r="X55" s="1" t="s">
        <v>5902</v>
      </c>
      <c r="Y55" s="1" t="s">
        <v>1353</v>
      </c>
      <c r="Z55" s="208">
        <v>44536.0</v>
      </c>
      <c r="AA55" s="1" t="s">
        <v>1353</v>
      </c>
      <c r="AB55" s="208">
        <v>44553.0</v>
      </c>
      <c r="AC55" s="1"/>
      <c r="AD55" s="208"/>
      <c r="AE55" s="1"/>
      <c r="AF55" s="208"/>
      <c r="AG55" s="1"/>
      <c r="AH55" s="208"/>
      <c r="AI55" s="1" t="s">
        <v>128</v>
      </c>
      <c r="AJ55" s="1" t="s">
        <v>273</v>
      </c>
      <c r="AK55" s="1"/>
      <c r="AL55" s="1"/>
      <c r="AM55" s="1"/>
    </row>
    <row r="56" ht="15.75" customHeight="1">
      <c r="A56" s="56" t="s">
        <v>23021</v>
      </c>
      <c r="B56" s="474" t="s">
        <v>23022</v>
      </c>
      <c r="C56" s="695" t="str">
        <f>VLOOKUP(A56,'import Zonguldak'!A:P,3,0)</f>
        <v>DOĞRU</v>
      </c>
      <c r="D56" s="56" t="s">
        <v>1443</v>
      </c>
      <c r="E56" s="56">
        <f>VLOOKUP(A56,'import Zonguldak'!A:P,5,0)</f>
        <v>67</v>
      </c>
      <c r="F56" s="56" t="str">
        <f>VLOOKUP(A56,'import Zonguldak'!A:P,6,0)</f>
        <v/>
      </c>
      <c r="G56" s="56">
        <f>VLOOKUP(A56,'import Zonguldak'!A:P,7,0)</f>
        <v>0</v>
      </c>
      <c r="H56" s="56">
        <f>VLOOKUP(A56,'import Zonguldak'!A:P,8,0)</f>
        <v>30</v>
      </c>
      <c r="I56" s="56">
        <f>VLOOKUP(A56,'import Zonguldak'!A:P,9,0)</f>
        <v>30</v>
      </c>
      <c r="J56" s="216">
        <f>VLOOKUP(A56,'import Zonguldak'!A:P,10,0)</f>
        <v>0</v>
      </c>
      <c r="K56" s="56" t="s">
        <v>23023</v>
      </c>
      <c r="L56" s="56">
        <v>5.372908688E9</v>
      </c>
      <c r="M56" s="56" t="s">
        <v>13656</v>
      </c>
      <c r="N56" s="56" t="s">
        <v>23024</v>
      </c>
      <c r="O56" s="56" t="s">
        <v>23025</v>
      </c>
      <c r="P56" s="230" t="str">
        <f>VLOOKUP(A56,'import Zonguldak'!A:P,16,0)</f>
        <v>Geleneksel</v>
      </c>
      <c r="Q56" s="1" t="b">
        <v>0</v>
      </c>
      <c r="R56" s="1" t="s">
        <v>29</v>
      </c>
      <c r="S56" s="1"/>
      <c r="T56" s="1"/>
      <c r="V56" s="208"/>
      <c r="W56" s="208"/>
      <c r="X56" s="1"/>
      <c r="Y56" s="1" t="s">
        <v>1353</v>
      </c>
      <c r="Z56" s="208">
        <v>44531.0</v>
      </c>
      <c r="AA56" s="1"/>
      <c r="AB56" s="208"/>
      <c r="AC56" s="1"/>
      <c r="AD56" s="208"/>
      <c r="AE56" s="1"/>
      <c r="AF56" s="208"/>
      <c r="AG56" s="1"/>
      <c r="AH56" s="208"/>
      <c r="AI56" s="1" t="s">
        <v>128</v>
      </c>
      <c r="AJ56" s="1"/>
      <c r="AK56" s="1"/>
      <c r="AL56" s="1"/>
      <c r="AM56" s="1"/>
    </row>
    <row r="57" ht="15.75" customHeight="1">
      <c r="A57" s="56" t="s">
        <v>23026</v>
      </c>
      <c r="B57" s="474" t="s">
        <v>23027</v>
      </c>
      <c r="C57" s="695" t="str">
        <f>VLOOKUP(A57,'import Zonguldak'!A:P,3,0)</f>
        <v>DOĞRU</v>
      </c>
      <c r="D57" s="56" t="s">
        <v>1378</v>
      </c>
      <c r="E57" s="56">
        <f>VLOOKUP(A57,'import Zonguldak'!A:P,5,0)</f>
        <v>2082</v>
      </c>
      <c r="F57" s="56">
        <f>VLOOKUP(A57,'import Zonguldak'!A:P,6,0)</f>
        <v>115</v>
      </c>
      <c r="G57" s="56">
        <f>VLOOKUP(A57,'import Zonguldak'!A:P,7,0)</f>
        <v>11</v>
      </c>
      <c r="H57" s="56">
        <f>VLOOKUP(A57,'import Zonguldak'!A:P,8,0)</f>
        <v>52</v>
      </c>
      <c r="I57" s="56">
        <f>VLOOKUP(A57,'import Zonguldak'!A:P,9,0)</f>
        <v>63</v>
      </c>
      <c r="J57" s="216">
        <f>VLOOKUP(A57,'import Zonguldak'!A:P,10,0)</f>
        <v>0.17</v>
      </c>
      <c r="K57" s="56" t="s">
        <v>23028</v>
      </c>
      <c r="L57" s="56">
        <v>5.464680307E9</v>
      </c>
      <c r="M57" s="56" t="s">
        <v>22781</v>
      </c>
      <c r="N57" s="56" t="s">
        <v>23029</v>
      </c>
      <c r="O57" s="56" t="s">
        <v>23030</v>
      </c>
      <c r="P57" s="230" t="str">
        <f>VLOOKUP(A57,'import Zonguldak'!A:P,16,0)</f>
        <v>Geleneksel</v>
      </c>
      <c r="Q57" s="1" t="b">
        <v>0</v>
      </c>
      <c r="R57" s="1" t="s">
        <v>29</v>
      </c>
      <c r="S57" s="1"/>
      <c r="T57" s="1"/>
      <c r="U57" s="1" t="s">
        <v>23031</v>
      </c>
      <c r="V57" s="208"/>
      <c r="W57" s="208"/>
      <c r="X57" s="1"/>
      <c r="Y57" s="1" t="s">
        <v>1353</v>
      </c>
      <c r="Z57" s="208">
        <v>44364.0</v>
      </c>
      <c r="AA57" s="1"/>
      <c r="AB57" s="208"/>
      <c r="AC57" s="1"/>
      <c r="AD57" s="208"/>
      <c r="AE57" s="1"/>
      <c r="AF57" s="208"/>
      <c r="AG57" s="1"/>
      <c r="AH57" s="208"/>
      <c r="AI57" s="1"/>
      <c r="AJ57" s="1"/>
      <c r="AK57" s="1"/>
      <c r="AL57" s="1"/>
      <c r="AM57" s="1"/>
    </row>
    <row r="58" ht="15.75" customHeight="1">
      <c r="A58" s="56" t="s">
        <v>23032</v>
      </c>
      <c r="B58" s="474" t="s">
        <v>23033</v>
      </c>
      <c r="C58" s="695" t="str">
        <f>VLOOKUP(A58,'import Zonguldak'!A:P,3,0)</f>
        <v>DOĞRU</v>
      </c>
      <c r="D58" s="56" t="s">
        <v>1364</v>
      </c>
      <c r="E58" s="56">
        <f>VLOOKUP(A58,'import Zonguldak'!A:P,5,0)</f>
        <v>1770</v>
      </c>
      <c r="F58" s="56">
        <f>VLOOKUP(A58,'import Zonguldak'!A:P,6,0)</f>
        <v>269</v>
      </c>
      <c r="G58" s="56">
        <f>VLOOKUP(A58,'import Zonguldak'!A:P,7,0)</f>
        <v>5</v>
      </c>
      <c r="H58" s="56">
        <f>VLOOKUP(A58,'import Zonguldak'!A:P,8,0)</f>
        <v>24</v>
      </c>
      <c r="I58" s="56">
        <f>VLOOKUP(A58,'import Zonguldak'!A:P,9,0)</f>
        <v>29</v>
      </c>
      <c r="J58" s="216">
        <f>VLOOKUP(A58,'import Zonguldak'!A:P,10,0)</f>
        <v>0.17</v>
      </c>
      <c r="K58" s="56" t="s">
        <v>23034</v>
      </c>
      <c r="L58" s="56">
        <v>3.722577676E9</v>
      </c>
      <c r="M58" s="56" t="s">
        <v>1350</v>
      </c>
      <c r="N58" s="56" t="s">
        <v>3764</v>
      </c>
      <c r="O58" s="56" t="s">
        <v>23035</v>
      </c>
      <c r="P58" s="230" t="str">
        <f>VLOOKUP(A58,'import Zonguldak'!A:P,16,0)</f>
        <v>Geleneksel</v>
      </c>
      <c r="Q58" s="1" t="b">
        <v>0</v>
      </c>
      <c r="R58" s="1" t="s">
        <v>32</v>
      </c>
      <c r="S58" s="1" t="s">
        <v>882</v>
      </c>
      <c r="T58" s="1" t="s">
        <v>22804</v>
      </c>
      <c r="V58" s="208">
        <v>44361.0</v>
      </c>
      <c r="W58" s="208">
        <v>44362.0</v>
      </c>
      <c r="X58" s="1"/>
      <c r="Y58" s="1" t="s">
        <v>1353</v>
      </c>
      <c r="Z58" s="208">
        <v>44361.0</v>
      </c>
      <c r="AA58" s="1"/>
      <c r="AB58" s="208"/>
      <c r="AC58" s="1"/>
      <c r="AD58" s="208"/>
      <c r="AE58" s="1"/>
      <c r="AF58" s="208"/>
      <c r="AG58" s="1"/>
      <c r="AH58" s="208"/>
      <c r="AI58" s="1"/>
      <c r="AJ58" s="1" t="s">
        <v>882</v>
      </c>
      <c r="AK58" s="1"/>
      <c r="AL58" s="1"/>
      <c r="AM58" s="1"/>
    </row>
    <row r="59" ht="15.75" customHeight="1">
      <c r="A59" s="56" t="s">
        <v>23036</v>
      </c>
      <c r="B59" s="474" t="s">
        <v>23037</v>
      </c>
      <c r="C59" s="695" t="str">
        <f>VLOOKUP(A59,'import Zonguldak'!A:P,3,0)</f>
        <v>DOĞRU</v>
      </c>
      <c r="D59" s="56" t="s">
        <v>1364</v>
      </c>
      <c r="E59" s="56">
        <f>VLOOKUP(A59,'import Zonguldak'!A:P,5,0)</f>
        <v>267</v>
      </c>
      <c r="F59" s="56" t="str">
        <f>VLOOKUP(A59,'import Zonguldak'!A:P,6,0)</f>
        <v/>
      </c>
      <c r="G59" s="56">
        <f>VLOOKUP(A59,'import Zonguldak'!A:P,7,0)</f>
        <v>6</v>
      </c>
      <c r="H59" s="56">
        <f>VLOOKUP(A59,'import Zonguldak'!A:P,8,0)</f>
        <v>11</v>
      </c>
      <c r="I59" s="56">
        <f>VLOOKUP(A59,'import Zonguldak'!A:P,9,0)</f>
        <v>17</v>
      </c>
      <c r="J59" s="216">
        <f>VLOOKUP(A59,'import Zonguldak'!A:P,10,0)</f>
        <v>0.35</v>
      </c>
      <c r="K59" s="56" t="s">
        <v>22885</v>
      </c>
      <c r="L59" s="56">
        <v>5.919991111E9</v>
      </c>
      <c r="M59" s="56" t="s">
        <v>13656</v>
      </c>
      <c r="N59" s="56" t="s">
        <v>22822</v>
      </c>
      <c r="O59" s="56" t="s">
        <v>22886</v>
      </c>
      <c r="P59" s="230" t="str">
        <f>VLOOKUP(A59,'import Zonguldak'!A:P,16,0)</f>
        <v>Geleneksel</v>
      </c>
      <c r="Q59" s="1" t="b">
        <v>0</v>
      </c>
      <c r="R59" s="1" t="s">
        <v>32</v>
      </c>
      <c r="S59" s="1"/>
      <c r="T59" s="1"/>
      <c r="V59" s="208"/>
      <c r="W59" s="208"/>
      <c r="X59" s="1"/>
      <c r="Y59" s="1"/>
      <c r="Z59" s="208"/>
      <c r="AA59" s="1"/>
      <c r="AB59" s="208"/>
      <c r="AC59" s="1"/>
      <c r="AD59" s="208"/>
      <c r="AE59" s="1"/>
      <c r="AF59" s="208"/>
      <c r="AG59" s="1"/>
      <c r="AH59" s="208"/>
      <c r="AI59" s="1"/>
      <c r="AJ59" s="1"/>
      <c r="AK59" s="1"/>
      <c r="AL59" s="1"/>
      <c r="AM59" s="1"/>
    </row>
    <row r="60" ht="15.75" customHeight="1">
      <c r="A60" s="56" t="s">
        <v>23038</v>
      </c>
      <c r="B60" s="474" t="s">
        <v>23039</v>
      </c>
      <c r="C60" s="695" t="str">
        <f>VLOOKUP(A60,'import Zonguldak'!A:P,3,0)</f>
        <v>DOĞRU</v>
      </c>
      <c r="D60" s="56" t="s">
        <v>1364</v>
      </c>
      <c r="E60" s="56">
        <f>VLOOKUP(A60,'import Zonguldak'!A:P,5,0)</f>
        <v>56</v>
      </c>
      <c r="F60" s="56">
        <f>VLOOKUP(A60,'import Zonguldak'!A:P,6,0)</f>
        <v>3</v>
      </c>
      <c r="G60" s="56">
        <f>VLOOKUP(A60,'import Zonguldak'!A:P,7,0)</f>
        <v>8</v>
      </c>
      <c r="H60" s="56">
        <f>VLOOKUP(A60,'import Zonguldak'!A:P,8,0)</f>
        <v>4</v>
      </c>
      <c r="I60" s="56">
        <f>VLOOKUP(A60,'import Zonguldak'!A:P,9,0)</f>
        <v>12</v>
      </c>
      <c r="J60" s="216">
        <f>VLOOKUP(A60,'import Zonguldak'!A:P,10,0)</f>
        <v>0.67</v>
      </c>
      <c r="K60" s="56" t="s">
        <v>23040</v>
      </c>
      <c r="L60" s="56">
        <v>5.369674235E9</v>
      </c>
      <c r="M60" s="56" t="s">
        <v>13656</v>
      </c>
      <c r="N60" s="56" t="s">
        <v>23041</v>
      </c>
      <c r="O60" s="56" t="s">
        <v>23042</v>
      </c>
      <c r="P60" s="230" t="str">
        <f>VLOOKUP(A60,'import Zonguldak'!A:P,16,0)</f>
        <v>Geleneksel</v>
      </c>
      <c r="Q60" s="1" t="b">
        <v>0</v>
      </c>
      <c r="R60" s="1" t="s">
        <v>32</v>
      </c>
      <c r="S60" s="1"/>
      <c r="T60" s="1"/>
      <c r="V60" s="208"/>
      <c r="W60" s="208"/>
      <c r="X60" s="1"/>
      <c r="Y60" s="1"/>
      <c r="Z60" s="208"/>
      <c r="AA60" s="1"/>
      <c r="AB60" s="208"/>
      <c r="AC60" s="1"/>
      <c r="AD60" s="208"/>
      <c r="AE60" s="1"/>
      <c r="AF60" s="208"/>
      <c r="AG60" s="1"/>
      <c r="AH60" s="208"/>
      <c r="AI60" s="1"/>
      <c r="AJ60" s="1"/>
      <c r="AK60" s="1"/>
      <c r="AL60" s="1"/>
      <c r="AM60" s="1"/>
    </row>
    <row r="61" ht="15.75" customHeight="1">
      <c r="A61" s="56" t="s">
        <v>23043</v>
      </c>
      <c r="B61" s="474" t="s">
        <v>23044</v>
      </c>
      <c r="C61" s="695" t="str">
        <f>VLOOKUP(A61,'import Zonguldak'!A:P,3,0)</f>
        <v>DOĞRU</v>
      </c>
      <c r="D61" s="56" t="s">
        <v>1364</v>
      </c>
      <c r="E61" s="56">
        <f>VLOOKUP(A61,'import Zonguldak'!A:P,5,0)</f>
        <v>1091</v>
      </c>
      <c r="F61" s="56">
        <f>VLOOKUP(A61,'import Zonguldak'!A:P,6,0)</f>
        <v>47</v>
      </c>
      <c r="G61" s="56">
        <f>VLOOKUP(A61,'import Zonguldak'!A:P,7,0)</f>
        <v>8</v>
      </c>
      <c r="H61" s="56">
        <f>VLOOKUP(A61,'import Zonguldak'!A:P,8,0)</f>
        <v>114</v>
      </c>
      <c r="I61" s="56">
        <f>VLOOKUP(A61,'import Zonguldak'!A:P,9,0)</f>
        <v>122</v>
      </c>
      <c r="J61" s="216">
        <f>VLOOKUP(A61,'import Zonguldak'!A:P,10,0)</f>
        <v>0.07</v>
      </c>
      <c r="K61" s="56" t="s">
        <v>23045</v>
      </c>
      <c r="L61" s="56">
        <v>3.725021718E9</v>
      </c>
      <c r="M61" s="56" t="s">
        <v>22781</v>
      </c>
      <c r="N61" s="56" t="s">
        <v>1350</v>
      </c>
      <c r="O61" s="56" t="s">
        <v>23046</v>
      </c>
      <c r="P61" s="230" t="str">
        <f>VLOOKUP(A61,'import Zonguldak'!A:P,16,0)</f>
        <v>Geleneksel</v>
      </c>
      <c r="Q61" s="1" t="b">
        <v>0</v>
      </c>
      <c r="R61" s="1" t="s">
        <v>31</v>
      </c>
      <c r="S61" s="1"/>
      <c r="T61" s="1"/>
      <c r="U61" s="1" t="s">
        <v>23047</v>
      </c>
      <c r="V61" s="208"/>
      <c r="W61" s="208"/>
      <c r="X61" s="1"/>
      <c r="Y61" s="1" t="s">
        <v>1353</v>
      </c>
      <c r="Z61" s="208">
        <v>44348.0</v>
      </c>
      <c r="AA61" s="1" t="s">
        <v>1353</v>
      </c>
      <c r="AB61" s="208">
        <v>44364.0</v>
      </c>
      <c r="AC61" s="1"/>
      <c r="AD61" s="208"/>
      <c r="AE61" s="1"/>
      <c r="AF61" s="208"/>
      <c r="AG61" s="1"/>
      <c r="AH61" s="208"/>
      <c r="AI61" s="1" t="s">
        <v>100</v>
      </c>
      <c r="AJ61" s="1" t="s">
        <v>100</v>
      </c>
      <c r="AK61" s="1"/>
      <c r="AL61" s="1"/>
      <c r="AM61" s="1"/>
    </row>
    <row r="62" ht="15.75" customHeight="1">
      <c r="A62" s="56" t="s">
        <v>23048</v>
      </c>
      <c r="B62" s="474" t="s">
        <v>23049</v>
      </c>
      <c r="C62" s="695" t="str">
        <f>VLOOKUP(A62,'import Zonguldak'!A:P,3,0)</f>
        <v>DOĞRU</v>
      </c>
      <c r="D62" s="56" t="s">
        <v>1364</v>
      </c>
      <c r="E62" s="56">
        <f>VLOOKUP(A62,'import Zonguldak'!A:P,5,0)</f>
        <v>80</v>
      </c>
      <c r="F62" s="56" t="str">
        <f>VLOOKUP(A62,'import Zonguldak'!A:P,6,0)</f>
        <v/>
      </c>
      <c r="G62" s="56">
        <f>VLOOKUP(A62,'import Zonguldak'!A:P,7,0)</f>
        <v>3</v>
      </c>
      <c r="H62" s="56">
        <f>VLOOKUP(A62,'import Zonguldak'!A:P,8,0)</f>
        <v>2</v>
      </c>
      <c r="I62" s="56">
        <f>VLOOKUP(A62,'import Zonguldak'!A:P,9,0)</f>
        <v>5</v>
      </c>
      <c r="J62" s="216">
        <f>VLOOKUP(A62,'import Zonguldak'!A:P,10,0)</f>
        <v>0.6</v>
      </c>
      <c r="K62" s="56" t="s">
        <v>23050</v>
      </c>
      <c r="L62" s="56">
        <v>3.722910606E9</v>
      </c>
      <c r="M62" s="56" t="s">
        <v>1350</v>
      </c>
      <c r="N62" s="56" t="s">
        <v>3764</v>
      </c>
      <c r="O62" s="56" t="s">
        <v>23051</v>
      </c>
      <c r="P62" s="230" t="str">
        <f>VLOOKUP(A62,'import Zonguldak'!A:P,16,0)</f>
        <v>Geleneksel</v>
      </c>
      <c r="Q62" s="1" t="b">
        <v>0</v>
      </c>
      <c r="R62" s="1" t="s">
        <v>32</v>
      </c>
      <c r="S62" s="1"/>
      <c r="T62" s="27"/>
      <c r="U62" s="1"/>
      <c r="V62" s="208"/>
      <c r="W62" s="208"/>
      <c r="X62" s="1"/>
      <c r="Y62" s="1"/>
      <c r="Z62" s="208"/>
      <c r="AA62" s="1"/>
      <c r="AB62" s="208"/>
      <c r="AC62" s="1"/>
      <c r="AD62" s="208"/>
      <c r="AE62" s="1"/>
      <c r="AF62" s="208"/>
      <c r="AG62" s="1"/>
      <c r="AH62" s="208"/>
      <c r="AI62" s="1"/>
      <c r="AJ62" s="1"/>
      <c r="AK62" s="1"/>
      <c r="AL62" s="1"/>
      <c r="AM62" s="1"/>
    </row>
    <row r="63" ht="15.75" customHeight="1">
      <c r="A63" s="56" t="s">
        <v>23052</v>
      </c>
      <c r="B63" s="474" t="s">
        <v>23053</v>
      </c>
      <c r="C63" s="695" t="str">
        <f>VLOOKUP(A63,'import Zonguldak'!A:P,3,0)</f>
        <v>DOĞRU</v>
      </c>
      <c r="D63" s="56" t="s">
        <v>1356</v>
      </c>
      <c r="E63" s="56">
        <f>VLOOKUP(A63,'import Zonguldak'!A:P,5,0)</f>
        <v>181</v>
      </c>
      <c r="F63" s="56">
        <f>VLOOKUP(A63,'import Zonguldak'!A:P,6,0)</f>
        <v>7</v>
      </c>
      <c r="G63" s="56">
        <f>VLOOKUP(A63,'import Zonguldak'!A:P,7,0)</f>
        <v>9</v>
      </c>
      <c r="H63" s="56">
        <f>VLOOKUP(A63,'import Zonguldak'!A:P,8,0)</f>
        <v>23</v>
      </c>
      <c r="I63" s="56">
        <f>VLOOKUP(A63,'import Zonguldak'!A:P,9,0)</f>
        <v>32</v>
      </c>
      <c r="J63" s="216">
        <f>VLOOKUP(A63,'import Zonguldak'!A:P,10,0)</f>
        <v>0.28</v>
      </c>
      <c r="K63" s="56" t="s">
        <v>23054</v>
      </c>
      <c r="L63" s="56">
        <v>3.722221261E9</v>
      </c>
      <c r="M63" s="56" t="s">
        <v>1350</v>
      </c>
      <c r="N63" s="56" t="s">
        <v>22904</v>
      </c>
      <c r="O63" s="56" t="s">
        <v>23055</v>
      </c>
      <c r="P63" s="230" t="str">
        <f>VLOOKUP(A63,'import Zonguldak'!A:P,16,0)</f>
        <v>Geleneksel</v>
      </c>
      <c r="Q63" s="1" t="b">
        <v>0</v>
      </c>
      <c r="R63" s="1" t="s">
        <v>38</v>
      </c>
      <c r="S63" s="1" t="s">
        <v>882</v>
      </c>
      <c r="T63" s="1" t="s">
        <v>22804</v>
      </c>
      <c r="U63" s="1"/>
      <c r="V63" s="208">
        <v>44356.0</v>
      </c>
      <c r="W63" s="208">
        <v>44361.0</v>
      </c>
      <c r="X63" s="1"/>
      <c r="Y63" s="1" t="s">
        <v>1506</v>
      </c>
      <c r="Z63" s="208"/>
      <c r="AA63" s="1" t="s">
        <v>1353</v>
      </c>
      <c r="AB63" s="208">
        <v>44348.0</v>
      </c>
      <c r="AC63" s="1" t="s">
        <v>1353</v>
      </c>
      <c r="AD63" s="208">
        <v>44355.0</v>
      </c>
      <c r="AE63" s="1" t="s">
        <v>1353</v>
      </c>
      <c r="AF63" s="208">
        <v>44356.0</v>
      </c>
      <c r="AG63" s="1"/>
      <c r="AH63" s="208"/>
      <c r="AI63" s="1"/>
      <c r="AJ63" s="1" t="s">
        <v>859</v>
      </c>
      <c r="AK63" s="1" t="s">
        <v>859</v>
      </c>
      <c r="AL63" s="1" t="s">
        <v>882</v>
      </c>
      <c r="AM63" s="1"/>
    </row>
    <row r="64" ht="15.75" customHeight="1">
      <c r="A64" s="211" t="s">
        <v>23056</v>
      </c>
      <c r="B64" s="211" t="s">
        <v>23057</v>
      </c>
      <c r="C64" s="695" t="str">
        <f>VLOOKUP(A64,'import Zonguldak'!A:P,3,0)</f>
        <v>DOĞRU</v>
      </c>
      <c r="D64" s="211" t="s">
        <v>1688</v>
      </c>
      <c r="E64" s="56">
        <f>VLOOKUP(A64,'import Zonguldak'!A:P,5,0)</f>
        <v>2</v>
      </c>
      <c r="F64" s="56">
        <f>VLOOKUP(A64,'import Zonguldak'!A:P,6,0)</f>
        <v>2</v>
      </c>
      <c r="G64" s="56">
        <f>VLOOKUP(A64,'import Zonguldak'!A:P,7,0)</f>
        <v>0</v>
      </c>
      <c r="H64" s="56">
        <f>VLOOKUP(A64,'import Zonguldak'!A:P,8,0)</f>
        <v>30</v>
      </c>
      <c r="I64" s="56">
        <f>VLOOKUP(A64,'import Zonguldak'!A:P,9,0)</f>
        <v>30</v>
      </c>
      <c r="J64" s="216">
        <f>VLOOKUP(A64,'import Zonguldak'!A:P,10,0)</f>
        <v>0</v>
      </c>
      <c r="K64" s="211" t="s">
        <v>23058</v>
      </c>
      <c r="L64" s="211">
        <v>5.435990605E9</v>
      </c>
      <c r="M64" s="211" t="s">
        <v>1350</v>
      </c>
      <c r="N64" s="211" t="s">
        <v>23059</v>
      </c>
      <c r="O64" s="211" t="s">
        <v>23060</v>
      </c>
      <c r="P64" s="230" t="str">
        <f>VLOOKUP(A64,'import Zonguldak'!A:P,16,0)</f>
        <v>Geleneksel</v>
      </c>
      <c r="Q64" s="1" t="b">
        <v>0</v>
      </c>
      <c r="R64" s="1"/>
      <c r="S64" s="1"/>
      <c r="T64" s="27"/>
      <c r="U64" s="1"/>
      <c r="V64" s="208"/>
      <c r="W64" s="208"/>
      <c r="X64" s="1"/>
      <c r="Y64" s="1"/>
      <c r="Z64" s="208"/>
      <c r="AA64" s="1"/>
      <c r="AB64" s="208"/>
      <c r="AC64" s="1"/>
      <c r="AD64" s="208"/>
      <c r="AE64" s="1"/>
      <c r="AF64" s="208"/>
      <c r="AG64" s="1"/>
      <c r="AH64" s="208"/>
      <c r="AI64" s="1"/>
      <c r="AJ64" s="1"/>
      <c r="AK64" s="1"/>
      <c r="AL64" s="1"/>
      <c r="AM64" s="1"/>
    </row>
    <row r="65" ht="15.75" customHeight="1">
      <c r="A65" s="211" t="s">
        <v>23061</v>
      </c>
      <c r="B65" s="211" t="s">
        <v>23062</v>
      </c>
      <c r="C65" s="695" t="str">
        <f>VLOOKUP(A65,'import Zonguldak'!A:P,3,0)</f>
        <v>DOĞRU</v>
      </c>
      <c r="D65" s="211" t="s">
        <v>1577</v>
      </c>
      <c r="E65" s="56">
        <f>VLOOKUP(A65,'import Zonguldak'!A:P,5,0)</f>
        <v>10</v>
      </c>
      <c r="F65" s="56">
        <f>VLOOKUP(A65,'import Zonguldak'!A:P,6,0)</f>
        <v>10</v>
      </c>
      <c r="G65" s="56">
        <f>VLOOKUP(A65,'import Zonguldak'!A:P,7,0)</f>
        <v>0</v>
      </c>
      <c r="H65" s="56">
        <f>VLOOKUP(A65,'import Zonguldak'!A:P,8,0)</f>
        <v>88</v>
      </c>
      <c r="I65" s="56">
        <f>VLOOKUP(A65,'import Zonguldak'!A:P,9,0)</f>
        <v>88</v>
      </c>
      <c r="J65" s="216">
        <f>VLOOKUP(A65,'import Zonguldak'!A:P,10,0)</f>
        <v>0</v>
      </c>
      <c r="K65" s="211" t="s">
        <v>23063</v>
      </c>
      <c r="L65" s="211">
        <v>3.723160606E9</v>
      </c>
      <c r="M65" s="211" t="s">
        <v>13656</v>
      </c>
      <c r="N65" s="211" t="s">
        <v>22962</v>
      </c>
      <c r="O65" s="211" t="s">
        <v>23064</v>
      </c>
      <c r="P65" s="230" t="str">
        <f>VLOOKUP(A65,'import Zonguldak'!A:P,16,0)</f>
        <v>Geleneksel</v>
      </c>
      <c r="Q65" s="1" t="b">
        <v>0</v>
      </c>
      <c r="R65" s="1"/>
      <c r="S65" s="1"/>
      <c r="T65" s="1"/>
      <c r="U65" s="1"/>
      <c r="V65" s="208"/>
      <c r="W65" s="208"/>
      <c r="X65" s="1"/>
      <c r="Y65" s="1"/>
      <c r="Z65" s="208"/>
      <c r="AA65" s="1"/>
      <c r="AB65" s="208"/>
      <c r="AC65" s="1"/>
      <c r="AD65" s="208"/>
      <c r="AE65" s="1"/>
      <c r="AF65" s="208"/>
      <c r="AG65" s="1"/>
      <c r="AH65" s="208"/>
      <c r="AI65" s="1"/>
      <c r="AJ65" s="1"/>
      <c r="AK65" s="1"/>
      <c r="AL65" s="1"/>
      <c r="AM65" s="1"/>
    </row>
    <row r="66" ht="15.75" customHeight="1">
      <c r="A66" s="56" t="s">
        <v>23065</v>
      </c>
      <c r="B66" s="474" t="s">
        <v>23066</v>
      </c>
      <c r="C66" s="695" t="str">
        <f>VLOOKUP(A66,'import Zonguldak'!A:P,3,0)</f>
        <v>DOĞRU</v>
      </c>
      <c r="D66" s="56" t="s">
        <v>1356</v>
      </c>
      <c r="E66" s="56">
        <f>VLOOKUP(A66,'import Zonguldak'!A:P,5,0)</f>
        <v>1218</v>
      </c>
      <c r="F66" s="56">
        <f>VLOOKUP(A66,'import Zonguldak'!A:P,6,0)</f>
        <v>43</v>
      </c>
      <c r="G66" s="56">
        <f>VLOOKUP(A66,'import Zonguldak'!A:P,7,0)</f>
        <v>0</v>
      </c>
      <c r="H66" s="56">
        <f>VLOOKUP(A66,'import Zonguldak'!A:P,8,0)</f>
        <v>33</v>
      </c>
      <c r="I66" s="56">
        <f>VLOOKUP(A66,'import Zonguldak'!A:P,9,0)</f>
        <v>33</v>
      </c>
      <c r="J66" s="216">
        <f>VLOOKUP(A66,'import Zonguldak'!A:P,10,0)</f>
        <v>0</v>
      </c>
      <c r="K66" s="56" t="s">
        <v>23067</v>
      </c>
      <c r="L66" s="56">
        <v>3.722575777E9</v>
      </c>
      <c r="M66" s="56" t="s">
        <v>1350</v>
      </c>
      <c r="N66" s="56" t="s">
        <v>3764</v>
      </c>
      <c r="O66" s="56" t="s">
        <v>23068</v>
      </c>
      <c r="P66" s="230" t="str">
        <f>VLOOKUP(A66,'import Zonguldak'!A:P,16,0)</f>
        <v>Geleneksel</v>
      </c>
      <c r="Q66" s="1" t="b">
        <v>1</v>
      </c>
      <c r="R66" s="1" t="s">
        <v>33</v>
      </c>
      <c r="S66" s="1" t="s">
        <v>882</v>
      </c>
      <c r="T66" s="1" t="s">
        <v>22804</v>
      </c>
      <c r="U66" s="1" t="s">
        <v>23069</v>
      </c>
      <c r="V66" s="208">
        <v>44356.0</v>
      </c>
      <c r="W66" s="208">
        <v>44361.0</v>
      </c>
      <c r="X66" s="1"/>
      <c r="Y66" s="1" t="s">
        <v>1353</v>
      </c>
      <c r="Z66" s="208"/>
      <c r="AA66" s="1" t="s">
        <v>1353</v>
      </c>
      <c r="AB66" s="208"/>
      <c r="AC66" s="1" t="s">
        <v>1353</v>
      </c>
      <c r="AD66" s="208"/>
      <c r="AE66" s="1" t="s">
        <v>1353</v>
      </c>
      <c r="AF66" s="208">
        <v>44354.0</v>
      </c>
      <c r="AG66" s="1" t="s">
        <v>1353</v>
      </c>
      <c r="AH66" s="208">
        <v>44609.0</v>
      </c>
      <c r="AI66" s="1"/>
      <c r="AJ66" s="1"/>
      <c r="AK66" s="1"/>
      <c r="AL66" s="1"/>
      <c r="AM66" s="1" t="s">
        <v>128</v>
      </c>
    </row>
    <row r="67" ht="15.75" customHeight="1">
      <c r="A67" s="56" t="s">
        <v>23070</v>
      </c>
      <c r="B67" s="474" t="s">
        <v>23071</v>
      </c>
      <c r="C67" s="695" t="str">
        <f>VLOOKUP(A67,'import Zonguldak'!A:P,3,0)</f>
        <v>DOĞRU</v>
      </c>
      <c r="D67" s="56" t="s">
        <v>1493</v>
      </c>
      <c r="E67" s="56">
        <f>VLOOKUP(A67,'import Zonguldak'!A:P,5,0)</f>
        <v>234</v>
      </c>
      <c r="F67" s="56">
        <f>VLOOKUP(A67,'import Zonguldak'!A:P,6,0)</f>
        <v>17</v>
      </c>
      <c r="G67" s="56">
        <f>VLOOKUP(A67,'import Zonguldak'!A:P,7,0)</f>
        <v>0</v>
      </c>
      <c r="H67" s="56">
        <f>VLOOKUP(A67,'import Zonguldak'!A:P,8,0)</f>
        <v>31</v>
      </c>
      <c r="I67" s="56">
        <f>VLOOKUP(A67,'import Zonguldak'!A:P,9,0)</f>
        <v>31</v>
      </c>
      <c r="J67" s="216">
        <f>VLOOKUP(A67,'import Zonguldak'!A:P,10,0)</f>
        <v>0</v>
      </c>
      <c r="K67" s="56" t="s">
        <v>23072</v>
      </c>
      <c r="L67" s="56">
        <v>5.521516767E9</v>
      </c>
      <c r="M67" s="56" t="s">
        <v>22781</v>
      </c>
      <c r="N67" s="56" t="s">
        <v>1350</v>
      </c>
      <c r="O67" s="56" t="s">
        <v>23073</v>
      </c>
      <c r="P67" s="230" t="str">
        <f>VLOOKUP(A67,'import Zonguldak'!A:P,16,0)</f>
        <v>Geleneksel</v>
      </c>
      <c r="Q67" s="1" t="b">
        <v>0</v>
      </c>
      <c r="R67" s="1"/>
      <c r="S67" s="1"/>
      <c r="T67" s="1"/>
      <c r="U67" s="1"/>
      <c r="V67" s="208"/>
      <c r="W67" s="208"/>
      <c r="X67" s="1"/>
      <c r="Y67" s="1"/>
      <c r="Z67" s="208"/>
      <c r="AA67" s="1"/>
      <c r="AB67" s="208"/>
      <c r="AC67" s="1"/>
      <c r="AD67" s="208"/>
      <c r="AE67" s="1"/>
      <c r="AF67" s="208"/>
      <c r="AG67" s="1"/>
      <c r="AH67" s="208"/>
      <c r="AI67" s="1"/>
      <c r="AJ67" s="1"/>
      <c r="AK67" s="1"/>
      <c r="AL67" s="1"/>
      <c r="AM67" s="1"/>
    </row>
    <row r="68" ht="15.75" customHeight="1">
      <c r="A68" s="56" t="s">
        <v>23074</v>
      </c>
      <c r="B68" s="474" t="s">
        <v>23075</v>
      </c>
      <c r="C68" s="695" t="str">
        <f>VLOOKUP(A68,'import Zonguldak'!A:P,3,0)</f>
        <v>DOĞRU</v>
      </c>
      <c r="D68" s="56" t="s">
        <v>1385</v>
      </c>
      <c r="E68" s="56">
        <f>VLOOKUP(A68,'import Zonguldak'!A:P,5,0)</f>
        <v>1986</v>
      </c>
      <c r="F68" s="56">
        <f>VLOOKUP(A68,'import Zonguldak'!A:P,6,0)</f>
        <v>119</v>
      </c>
      <c r="G68" s="56">
        <f>VLOOKUP(A68,'import Zonguldak'!A:P,7,0)</f>
        <v>0</v>
      </c>
      <c r="H68" s="56">
        <f>VLOOKUP(A68,'import Zonguldak'!A:P,8,0)</f>
        <v>81</v>
      </c>
      <c r="I68" s="56">
        <f>VLOOKUP(A68,'import Zonguldak'!A:P,9,0)</f>
        <v>81</v>
      </c>
      <c r="J68" s="216">
        <f>VLOOKUP(A68,'import Zonguldak'!A:P,10,0)</f>
        <v>0</v>
      </c>
      <c r="K68" s="56" t="s">
        <v>23076</v>
      </c>
      <c r="L68" s="56">
        <v>5.051022424E9</v>
      </c>
      <c r="M68" s="56" t="s">
        <v>22781</v>
      </c>
      <c r="N68" s="56" t="s">
        <v>22782</v>
      </c>
      <c r="O68" s="56" t="s">
        <v>23077</v>
      </c>
      <c r="P68" s="230" t="str">
        <f>VLOOKUP(A68,'import Zonguldak'!A:P,16,0)</f>
        <v>Geleneksel</v>
      </c>
      <c r="Q68" s="1" t="b">
        <v>0</v>
      </c>
      <c r="R68" s="1"/>
      <c r="S68" s="1"/>
      <c r="T68" s="1"/>
      <c r="U68" s="1" t="s">
        <v>23078</v>
      </c>
      <c r="V68" s="208"/>
      <c r="W68" s="208"/>
      <c r="X68" s="1"/>
      <c r="Y68" s="1"/>
      <c r="Z68" s="208"/>
      <c r="AA68" s="1"/>
      <c r="AB68" s="208"/>
      <c r="AC68" s="1"/>
      <c r="AD68" s="208"/>
      <c r="AE68" s="1"/>
      <c r="AF68" s="208"/>
      <c r="AG68" s="1"/>
      <c r="AH68" s="208"/>
      <c r="AI68" s="1"/>
      <c r="AJ68" s="1"/>
      <c r="AK68" s="1"/>
      <c r="AL68" s="1"/>
      <c r="AM68" s="1"/>
    </row>
    <row r="69" ht="15.75" customHeight="1">
      <c r="A69" s="56" t="s">
        <v>23079</v>
      </c>
      <c r="B69" s="474" t="s">
        <v>23080</v>
      </c>
      <c r="C69" s="695" t="str">
        <f>VLOOKUP(A69,'import Zonguldak'!A:P,3,0)</f>
        <v>DOĞRU</v>
      </c>
      <c r="D69" s="56" t="s">
        <v>1370</v>
      </c>
      <c r="E69" s="56">
        <f>VLOOKUP(A69,'import Zonguldak'!A:P,5,0)</f>
        <v>3062</v>
      </c>
      <c r="F69" s="56">
        <f>VLOOKUP(A69,'import Zonguldak'!A:P,6,0)</f>
        <v>63</v>
      </c>
      <c r="G69" s="56">
        <f>VLOOKUP(A69,'import Zonguldak'!A:P,7,0)</f>
        <v>7</v>
      </c>
      <c r="H69" s="56">
        <f>VLOOKUP(A69,'import Zonguldak'!A:P,8,0)</f>
        <v>39</v>
      </c>
      <c r="I69" s="56">
        <f>VLOOKUP(A69,'import Zonguldak'!A:P,9,0)</f>
        <v>46</v>
      </c>
      <c r="J69" s="216">
        <f>VLOOKUP(A69,'import Zonguldak'!A:P,10,0)</f>
        <v>0.15</v>
      </c>
      <c r="K69" s="56" t="s">
        <v>23081</v>
      </c>
      <c r="L69" s="56">
        <v>3.725021067E9</v>
      </c>
      <c r="M69" s="56" t="s">
        <v>22781</v>
      </c>
      <c r="N69" s="56" t="s">
        <v>1592</v>
      </c>
      <c r="O69" s="56" t="s">
        <v>23082</v>
      </c>
      <c r="P69" s="230" t="str">
        <f>VLOOKUP(A69,'import Zonguldak'!A:P,16,0)</f>
        <v>Geleneksel</v>
      </c>
      <c r="Q69" s="1" t="b">
        <v>0</v>
      </c>
      <c r="R69" s="1" t="s">
        <v>38</v>
      </c>
      <c r="S69" s="1" t="s">
        <v>167</v>
      </c>
      <c r="T69" s="207" t="s">
        <v>4306</v>
      </c>
      <c r="U69" s="1" t="s">
        <v>23083</v>
      </c>
      <c r="V69" s="208">
        <v>44536.0</v>
      </c>
      <c r="W69" s="208">
        <v>44537.0</v>
      </c>
      <c r="X69" s="1"/>
      <c r="Y69" s="1" t="s">
        <v>1353</v>
      </c>
      <c r="Z69" s="208">
        <v>44364.0</v>
      </c>
      <c r="AA69" s="1" t="s">
        <v>1353</v>
      </c>
      <c r="AB69" s="208">
        <v>44536.0</v>
      </c>
      <c r="AC69" s="1"/>
      <c r="AD69" s="208"/>
      <c r="AE69" s="1"/>
      <c r="AF69" s="208"/>
      <c r="AG69" s="1"/>
      <c r="AH69" s="208"/>
      <c r="AI69" s="1" t="s">
        <v>859</v>
      </c>
      <c r="AJ69" s="1" t="s">
        <v>167</v>
      </c>
      <c r="AK69" s="1"/>
      <c r="AL69" s="1"/>
      <c r="AM69" s="1"/>
    </row>
    <row r="70" ht="15.75" customHeight="1">
      <c r="A70" s="56" t="s">
        <v>23084</v>
      </c>
      <c r="B70" s="474" t="s">
        <v>23085</v>
      </c>
      <c r="C70" s="695" t="str">
        <f>VLOOKUP(A70,'import Zonguldak'!A:P,3,0)</f>
        <v>DOĞRU</v>
      </c>
      <c r="D70" s="56" t="s">
        <v>1348</v>
      </c>
      <c r="E70" s="56">
        <f>VLOOKUP(A70,'import Zonguldak'!A:P,5,0)</f>
        <v>1529</v>
      </c>
      <c r="F70" s="56" t="str">
        <f>VLOOKUP(A70,'import Zonguldak'!A:P,6,0)</f>
        <v/>
      </c>
      <c r="G70" s="56">
        <f>VLOOKUP(A70,'import Zonguldak'!A:P,7,0)</f>
        <v>0</v>
      </c>
      <c r="H70" s="56">
        <f>VLOOKUP(A70,'import Zonguldak'!A:P,8,0)</f>
        <v>37</v>
      </c>
      <c r="I70" s="56">
        <f>VLOOKUP(A70,'import Zonguldak'!A:P,9,0)</f>
        <v>37</v>
      </c>
      <c r="J70" s="216">
        <f>VLOOKUP(A70,'import Zonguldak'!A:P,10,0)</f>
        <v>0</v>
      </c>
      <c r="K70" s="56" t="s">
        <v>23086</v>
      </c>
      <c r="L70" s="56">
        <v>3.725021202E9</v>
      </c>
      <c r="M70" s="56" t="s">
        <v>22781</v>
      </c>
      <c r="N70" s="56" t="s">
        <v>23029</v>
      </c>
      <c r="O70" s="56" t="s">
        <v>23087</v>
      </c>
      <c r="P70" s="230" t="str">
        <f>VLOOKUP(A70,'import Zonguldak'!A:P,16,0)</f>
        <v>Geleneksel</v>
      </c>
      <c r="Q70" s="1" t="b">
        <v>0</v>
      </c>
      <c r="R70" s="1" t="s">
        <v>31</v>
      </c>
      <c r="S70" s="1"/>
      <c r="T70" s="1"/>
      <c r="U70" s="1">
        <v>5.426439075E9</v>
      </c>
      <c r="V70" s="208"/>
      <c r="W70" s="208"/>
      <c r="X70" s="1" t="s">
        <v>19991</v>
      </c>
      <c r="Y70" s="1" t="s">
        <v>31</v>
      </c>
      <c r="Z70" s="208">
        <v>44364.0</v>
      </c>
      <c r="AA70" s="1"/>
      <c r="AB70" s="208"/>
      <c r="AC70" s="1"/>
      <c r="AD70" s="208"/>
      <c r="AE70" s="1"/>
      <c r="AF70" s="208"/>
      <c r="AG70" s="1"/>
      <c r="AH70" s="208"/>
      <c r="AI70" s="1" t="s">
        <v>19854</v>
      </c>
      <c r="AJ70" s="1"/>
      <c r="AK70" s="1"/>
      <c r="AL70" s="1"/>
      <c r="AM70" s="1"/>
    </row>
    <row r="71" ht="15.75" customHeight="1">
      <c r="A71" s="56" t="s">
        <v>23088</v>
      </c>
      <c r="B71" s="474" t="s">
        <v>23085</v>
      </c>
      <c r="C71" s="695" t="str">
        <f>VLOOKUP(A71,'import Zonguldak'!A:P,3,0)</f>
        <v>DOĞRU</v>
      </c>
      <c r="D71" s="56" t="s">
        <v>1348</v>
      </c>
      <c r="E71" s="56">
        <f>VLOOKUP(A71,'import Zonguldak'!A:P,5,0)</f>
        <v>464</v>
      </c>
      <c r="F71" s="56">
        <f>VLOOKUP(A71,'import Zonguldak'!A:P,6,0)</f>
        <v>98</v>
      </c>
      <c r="G71" s="56">
        <f>VLOOKUP(A71,'import Zonguldak'!A:P,7,0)</f>
        <v>0</v>
      </c>
      <c r="H71" s="56">
        <f>VLOOKUP(A71,'import Zonguldak'!A:P,8,0)</f>
        <v>58</v>
      </c>
      <c r="I71" s="56">
        <f>VLOOKUP(A71,'import Zonguldak'!A:P,9,0)</f>
        <v>58</v>
      </c>
      <c r="J71" s="216">
        <v>0.0</v>
      </c>
      <c r="K71" s="56" t="s">
        <v>23089</v>
      </c>
      <c r="L71" s="56">
        <v>3.725021202E9</v>
      </c>
      <c r="M71" s="56" t="s">
        <v>22781</v>
      </c>
      <c r="N71" s="56" t="s">
        <v>23029</v>
      </c>
      <c r="O71" s="56" t="s">
        <v>23090</v>
      </c>
      <c r="P71" s="230" t="str">
        <f>VLOOKUP(A71,'import Zonguldak'!A:P,16,0)</f>
        <v>Geleneksel</v>
      </c>
      <c r="Q71" s="1" t="b">
        <v>0</v>
      </c>
      <c r="R71" s="1"/>
      <c r="S71" s="1"/>
      <c r="T71" s="1"/>
      <c r="U71" s="1"/>
      <c r="V71" s="208"/>
      <c r="W71" s="208"/>
      <c r="X71" s="1"/>
      <c r="Y71" s="1"/>
      <c r="Z71" s="208"/>
      <c r="AA71" s="1"/>
      <c r="AB71" s="208"/>
      <c r="AC71" s="1"/>
      <c r="AD71" s="208"/>
      <c r="AE71" s="1"/>
      <c r="AF71" s="208"/>
      <c r="AG71" s="1"/>
      <c r="AH71" s="208"/>
      <c r="AI71" s="1"/>
      <c r="AJ71" s="1"/>
      <c r="AK71" s="1"/>
      <c r="AL71" s="1"/>
      <c r="AM71" s="1"/>
    </row>
    <row r="72" ht="15.75" customHeight="1">
      <c r="A72" s="56" t="s">
        <v>23091</v>
      </c>
      <c r="B72" s="474" t="s">
        <v>23092</v>
      </c>
      <c r="C72" s="695" t="str">
        <f>VLOOKUP(A72,'import Zonguldak'!A:P,3,0)</f>
        <v>DOĞRU</v>
      </c>
      <c r="D72" s="56" t="s">
        <v>1385</v>
      </c>
      <c r="E72" s="56">
        <f>VLOOKUP(A72,'import Zonguldak'!A:P,5,0)</f>
        <v>22</v>
      </c>
      <c r="F72" s="56" t="str">
        <f>VLOOKUP(A72,'import Zonguldak'!A:P,6,0)</f>
        <v/>
      </c>
      <c r="G72" s="56">
        <f>VLOOKUP(A72,'import Zonguldak'!A:P,7,0)</f>
        <v>0</v>
      </c>
      <c r="H72" s="56">
        <f>VLOOKUP(A72,'import Zonguldak'!A:P,8,0)</f>
        <v>22</v>
      </c>
      <c r="I72" s="56">
        <f>VLOOKUP(A72,'import Zonguldak'!A:P,9,0)</f>
        <v>22</v>
      </c>
      <c r="J72" s="216">
        <f>VLOOKUP(A72,'import Zonguldak'!A:P,10,0)</f>
        <v>0</v>
      </c>
      <c r="K72" s="56" t="s">
        <v>23093</v>
      </c>
      <c r="L72" s="56">
        <v>3.722576766E9</v>
      </c>
      <c r="M72" s="56" t="s">
        <v>1350</v>
      </c>
      <c r="N72" s="56" t="s">
        <v>3764</v>
      </c>
      <c r="O72" s="56" t="s">
        <v>23094</v>
      </c>
      <c r="P72" s="230" t="str">
        <f>VLOOKUP(A72,'import Zonguldak'!A:P,16,0)</f>
        <v>Geleneksel</v>
      </c>
      <c r="Q72" s="1" t="b">
        <v>0</v>
      </c>
      <c r="R72" s="1" t="s">
        <v>39</v>
      </c>
      <c r="S72" s="1" t="s">
        <v>610</v>
      </c>
      <c r="T72" s="207" t="s">
        <v>22789</v>
      </c>
      <c r="U72" s="1"/>
      <c r="V72" s="208">
        <v>44606.0</v>
      </c>
      <c r="W72" s="208">
        <v>44609.0</v>
      </c>
      <c r="X72" s="1"/>
      <c r="Y72" s="1" t="s">
        <v>1353</v>
      </c>
      <c r="Z72" s="208">
        <v>44603.0</v>
      </c>
      <c r="AA72" s="1" t="s">
        <v>1353</v>
      </c>
      <c r="AB72" s="208">
        <v>44606.0</v>
      </c>
      <c r="AC72" s="1"/>
      <c r="AD72" s="208"/>
      <c r="AE72" s="1"/>
      <c r="AF72" s="208"/>
      <c r="AG72" s="1"/>
      <c r="AH72" s="208"/>
      <c r="AI72" s="1" t="s">
        <v>610</v>
      </c>
      <c r="AJ72" s="1" t="s">
        <v>610</v>
      </c>
      <c r="AK72" s="1"/>
      <c r="AL72" s="1"/>
      <c r="AM72" s="1"/>
    </row>
    <row r="73" ht="15.75" customHeight="1">
      <c r="A73" s="56" t="s">
        <v>23095</v>
      </c>
      <c r="B73" s="474" t="s">
        <v>23096</v>
      </c>
      <c r="C73" s="695" t="str">
        <f>VLOOKUP(A73,'import Zonguldak'!A:P,3,0)</f>
        <v>DOĞRU</v>
      </c>
      <c r="D73" s="56" t="s">
        <v>1370</v>
      </c>
      <c r="E73" s="56">
        <f>VLOOKUP(A73,'import Zonguldak'!A:P,5,0)</f>
        <v>6392</v>
      </c>
      <c r="F73" s="56">
        <f>VLOOKUP(A73,'import Zonguldak'!A:P,6,0)</f>
        <v>618</v>
      </c>
      <c r="G73" s="56">
        <f>VLOOKUP(A73,'import Zonguldak'!A:P,7,0)</f>
        <v>23</v>
      </c>
      <c r="H73" s="56">
        <f>VLOOKUP(A73,'import Zonguldak'!A:P,8,0)</f>
        <v>31</v>
      </c>
      <c r="I73" s="56">
        <f>VLOOKUP(A73,'import Zonguldak'!A:P,9,0)</f>
        <v>54</v>
      </c>
      <c r="J73" s="216">
        <f>VLOOKUP(A73,'import Zonguldak'!A:P,10,0)</f>
        <v>0.43</v>
      </c>
      <c r="K73" s="56" t="s">
        <v>23097</v>
      </c>
      <c r="L73" s="56">
        <v>3.72252272E8</v>
      </c>
      <c r="M73" s="56" t="s">
        <v>1350</v>
      </c>
      <c r="N73" s="56" t="s">
        <v>22776</v>
      </c>
      <c r="O73" s="56" t="s">
        <v>23098</v>
      </c>
      <c r="P73" s="230" t="str">
        <f>VLOOKUP(A73,'import Zonguldak'!A:P,16,0)</f>
        <v>Geleneksel</v>
      </c>
      <c r="Q73" s="1" t="b">
        <v>0</v>
      </c>
      <c r="R73" s="1" t="s">
        <v>38</v>
      </c>
      <c r="S73" s="1" t="s">
        <v>128</v>
      </c>
      <c r="T73" s="1"/>
      <c r="U73" s="246" t="s">
        <v>23099</v>
      </c>
      <c r="V73" s="208">
        <v>44610.0</v>
      </c>
      <c r="W73" s="208">
        <v>44613.0</v>
      </c>
      <c r="X73" s="1"/>
      <c r="Y73" s="1" t="s">
        <v>1475</v>
      </c>
      <c r="Z73" s="208">
        <v>44609.0</v>
      </c>
      <c r="AA73" s="1" t="s">
        <v>1353</v>
      </c>
      <c r="AB73" s="208">
        <v>44610.0</v>
      </c>
      <c r="AC73" s="1"/>
      <c r="AD73" s="208"/>
      <c r="AE73" s="1"/>
      <c r="AF73" s="208"/>
      <c r="AG73" s="1"/>
      <c r="AH73" s="208"/>
      <c r="AI73" s="1" t="s">
        <v>128</v>
      </c>
      <c r="AJ73" s="1" t="s">
        <v>128</v>
      </c>
      <c r="AK73" s="1"/>
      <c r="AL73" s="1"/>
      <c r="AM73" s="1"/>
    </row>
    <row r="74" ht="15.75" customHeight="1">
      <c r="A74" s="56" t="s">
        <v>23100</v>
      </c>
      <c r="B74" s="474" t="s">
        <v>23101</v>
      </c>
      <c r="C74" s="695" t="str">
        <f>VLOOKUP(A74,'import Zonguldak'!A:P,3,0)</f>
        <v>DOĞRU</v>
      </c>
      <c r="D74" s="56" t="s">
        <v>1370</v>
      </c>
      <c r="E74" s="56">
        <f>VLOOKUP(A74,'import Zonguldak'!A:P,5,0)</f>
        <v>3890</v>
      </c>
      <c r="F74" s="56">
        <f>VLOOKUP(A74,'import Zonguldak'!A:P,6,0)</f>
        <v>228</v>
      </c>
      <c r="G74" s="56">
        <f>VLOOKUP(A74,'import Zonguldak'!A:P,7,0)</f>
        <v>18</v>
      </c>
      <c r="H74" s="56">
        <f>VLOOKUP(A74,'import Zonguldak'!A:P,8,0)</f>
        <v>30</v>
      </c>
      <c r="I74" s="56">
        <f>VLOOKUP(A74,'import Zonguldak'!A:P,9,0)</f>
        <v>48</v>
      </c>
      <c r="J74" s="216">
        <f>VLOOKUP(A74,'import Zonguldak'!A:P,10,0)</f>
        <v>0.38</v>
      </c>
      <c r="K74" s="56" t="s">
        <v>23102</v>
      </c>
      <c r="L74" s="56">
        <v>3.7226643E9</v>
      </c>
      <c r="M74" s="56" t="s">
        <v>22781</v>
      </c>
      <c r="N74" s="56" t="s">
        <v>1350</v>
      </c>
      <c r="O74" s="56" t="s">
        <v>23103</v>
      </c>
      <c r="P74" s="230" t="str">
        <f>VLOOKUP(A74,'import Zonguldak'!A:P,16,0)</f>
        <v>Geleneksel</v>
      </c>
      <c r="Q74" s="1" t="b">
        <v>0</v>
      </c>
      <c r="R74" s="87" t="s">
        <v>27</v>
      </c>
      <c r="S74" s="1"/>
      <c r="T74" s="1"/>
      <c r="U74" s="1" t="s">
        <v>23104</v>
      </c>
      <c r="V74" s="208"/>
      <c r="W74" s="208"/>
      <c r="X74" s="1"/>
      <c r="Y74" s="1" t="s">
        <v>1353</v>
      </c>
      <c r="Z74" s="208">
        <v>44364.0</v>
      </c>
      <c r="AA74" s="1" t="s">
        <v>1353</v>
      </c>
      <c r="AB74" s="208">
        <v>44536.0</v>
      </c>
      <c r="AC74" s="1"/>
      <c r="AD74" s="208"/>
      <c r="AE74" s="1"/>
      <c r="AF74" s="208"/>
      <c r="AG74" s="1"/>
      <c r="AH74" s="208"/>
      <c r="AI74" s="1" t="s">
        <v>929</v>
      </c>
      <c r="AJ74" s="1" t="s">
        <v>167</v>
      </c>
      <c r="AK74" s="1"/>
      <c r="AL74" s="1"/>
      <c r="AM74" s="1"/>
    </row>
    <row r="75" ht="15.75" customHeight="1">
      <c r="A75" s="56" t="s">
        <v>23105</v>
      </c>
      <c r="B75" s="474" t="s">
        <v>23106</v>
      </c>
      <c r="C75" s="695" t="str">
        <f>VLOOKUP(A75,'import Zonguldak'!A:P,3,0)</f>
        <v>DOĞRU</v>
      </c>
      <c r="D75" s="56" t="s">
        <v>1370</v>
      </c>
      <c r="E75" s="56">
        <f>VLOOKUP(A75,'import Zonguldak'!A:P,5,0)</f>
        <v>15172</v>
      </c>
      <c r="F75" s="56">
        <f>VLOOKUP(A75,'import Zonguldak'!A:P,6,0)</f>
        <v>1001</v>
      </c>
      <c r="G75" s="56">
        <f>VLOOKUP(A75,'import Zonguldak'!A:P,7,0)</f>
        <v>10</v>
      </c>
      <c r="H75" s="56">
        <f>VLOOKUP(A75,'import Zonguldak'!A:P,8,0)</f>
        <v>42</v>
      </c>
      <c r="I75" s="56">
        <f>VLOOKUP(A75,'import Zonguldak'!A:P,9,0)</f>
        <v>52</v>
      </c>
      <c r="J75" s="216">
        <f>VLOOKUP(A75,'import Zonguldak'!A:P,10,0)</f>
        <v>0.19</v>
      </c>
      <c r="K75" s="56" t="s">
        <v>23102</v>
      </c>
      <c r="L75" s="56">
        <v>3.722571155E9</v>
      </c>
      <c r="M75" s="56" t="s">
        <v>1350</v>
      </c>
      <c r="N75" s="56" t="s">
        <v>22776</v>
      </c>
      <c r="O75" s="56" t="s">
        <v>23107</v>
      </c>
      <c r="P75" s="230" t="str">
        <f>VLOOKUP(A75,'import Zonguldak'!A:P,16,0)</f>
        <v>Geleneksel</v>
      </c>
      <c r="Q75" s="1" t="b">
        <v>0</v>
      </c>
      <c r="R75" s="1" t="s">
        <v>38</v>
      </c>
      <c r="S75" s="1" t="s">
        <v>814</v>
      </c>
      <c r="T75" s="1" t="s">
        <v>22804</v>
      </c>
      <c r="U75" s="1" t="s">
        <v>23108</v>
      </c>
      <c r="V75" s="208">
        <v>44348.0</v>
      </c>
      <c r="W75" s="208">
        <v>44349.0</v>
      </c>
      <c r="X75" s="1"/>
      <c r="Y75" s="1" t="s">
        <v>1506</v>
      </c>
      <c r="Z75" s="208"/>
      <c r="AA75" s="1" t="s">
        <v>43</v>
      </c>
      <c r="AB75" s="208"/>
      <c r="AC75" s="1" t="s">
        <v>1353</v>
      </c>
      <c r="AD75" s="208">
        <v>44348.0</v>
      </c>
      <c r="AE75" s="1"/>
      <c r="AF75" s="208"/>
      <c r="AG75" s="1"/>
      <c r="AH75" s="208"/>
      <c r="AI75" s="1"/>
      <c r="AJ75" s="1"/>
      <c r="AK75" s="1" t="s">
        <v>814</v>
      </c>
      <c r="AL75" s="1"/>
      <c r="AM75" s="1"/>
    </row>
    <row r="76" ht="15.75" customHeight="1">
      <c r="A76" s="56" t="s">
        <v>23109</v>
      </c>
      <c r="B76" s="474" t="s">
        <v>23110</v>
      </c>
      <c r="C76" s="695" t="str">
        <f>VLOOKUP(A76,'import Zonguldak'!A:P,3,0)</f>
        <v>DOĞRU</v>
      </c>
      <c r="D76" s="56" t="s">
        <v>1370</v>
      </c>
      <c r="E76" s="56">
        <f>VLOOKUP(A76,'import Zonguldak'!A:P,5,0)</f>
        <v>2646</v>
      </c>
      <c r="F76" s="56">
        <f>VLOOKUP(A76,'import Zonguldak'!A:P,6,0)</f>
        <v>135</v>
      </c>
      <c r="G76" s="56">
        <f>VLOOKUP(A76,'import Zonguldak'!A:P,7,0)</f>
        <v>13</v>
      </c>
      <c r="H76" s="56">
        <f>VLOOKUP(A76,'import Zonguldak'!A:P,8,0)</f>
        <v>39</v>
      </c>
      <c r="I76" s="56">
        <f>VLOOKUP(A76,'import Zonguldak'!A:P,9,0)</f>
        <v>52</v>
      </c>
      <c r="J76" s="216">
        <f>VLOOKUP(A76,'import Zonguldak'!A:P,10,0)</f>
        <v>0.25</v>
      </c>
      <c r="K76" s="56" t="s">
        <v>23102</v>
      </c>
      <c r="L76" s="56">
        <v>3.722524444E9</v>
      </c>
      <c r="M76" s="56" t="s">
        <v>1350</v>
      </c>
      <c r="N76" s="56" t="s">
        <v>22809</v>
      </c>
      <c r="O76" s="56" t="s">
        <v>23111</v>
      </c>
      <c r="P76" s="230" t="str">
        <f>VLOOKUP(A76,'import Zonguldak'!A:P,16,0)</f>
        <v>Geleneksel</v>
      </c>
      <c r="Q76" s="1" t="b">
        <v>0</v>
      </c>
      <c r="R76" s="87" t="s">
        <v>27</v>
      </c>
      <c r="S76" s="1"/>
      <c r="T76" s="27"/>
      <c r="U76" s="1" t="s">
        <v>23112</v>
      </c>
      <c r="V76" s="208"/>
      <c r="W76" s="208"/>
      <c r="X76" s="1"/>
      <c r="Y76" s="1" t="s">
        <v>1506</v>
      </c>
      <c r="Z76" s="208"/>
      <c r="AA76" s="1" t="s">
        <v>1353</v>
      </c>
      <c r="AB76" s="208">
        <v>44532.0</v>
      </c>
      <c r="AC76" s="1"/>
      <c r="AD76" s="208"/>
      <c r="AE76" s="1"/>
      <c r="AF76" s="208"/>
      <c r="AG76" s="1"/>
      <c r="AH76" s="208"/>
      <c r="AI76" s="1"/>
      <c r="AJ76" s="1" t="s">
        <v>128</v>
      </c>
      <c r="AK76" s="1"/>
      <c r="AL76" s="1"/>
      <c r="AM76" s="1"/>
    </row>
    <row r="77" ht="15.75" customHeight="1">
      <c r="A77" s="56" t="s">
        <v>23113</v>
      </c>
      <c r="B77" s="474" t="s">
        <v>23114</v>
      </c>
      <c r="C77" s="695" t="str">
        <f>VLOOKUP(A77,'import Zonguldak'!A:P,3,0)</f>
        <v>DOĞRU</v>
      </c>
      <c r="D77" s="56" t="s">
        <v>1370</v>
      </c>
      <c r="E77" s="56">
        <f>VLOOKUP(A77,'import Zonguldak'!A:P,5,0)</f>
        <v>1788</v>
      </c>
      <c r="F77" s="56">
        <f>VLOOKUP(A77,'import Zonguldak'!A:P,6,0)</f>
        <v>41</v>
      </c>
      <c r="G77" s="56">
        <f>VLOOKUP(A77,'import Zonguldak'!A:P,7,0)</f>
        <v>8</v>
      </c>
      <c r="H77" s="56">
        <f>VLOOKUP(A77,'import Zonguldak'!A:P,8,0)</f>
        <v>19</v>
      </c>
      <c r="I77" s="56">
        <f>VLOOKUP(A77,'import Zonguldak'!A:P,9,0)</f>
        <v>27</v>
      </c>
      <c r="J77" s="216">
        <f>VLOOKUP(A77,'import Zonguldak'!A:P,10,0)</f>
        <v>0.3</v>
      </c>
      <c r="K77" s="56" t="s">
        <v>23115</v>
      </c>
      <c r="L77" s="56">
        <v>3.723220767E9</v>
      </c>
      <c r="M77" s="56" t="s">
        <v>13656</v>
      </c>
      <c r="N77" s="56" t="s">
        <v>22822</v>
      </c>
      <c r="O77" s="56" t="s">
        <v>23116</v>
      </c>
      <c r="P77" s="230" t="str">
        <f>VLOOKUP(A77,'import Zonguldak'!A:P,16,0)</f>
        <v>Geleneksel</v>
      </c>
      <c r="Q77" s="1" t="b">
        <v>0</v>
      </c>
      <c r="R77" s="1" t="s">
        <v>38</v>
      </c>
      <c r="S77" s="1" t="s">
        <v>106</v>
      </c>
      <c r="T77" s="207" t="s">
        <v>4306</v>
      </c>
      <c r="U77" s="1" t="s">
        <v>23117</v>
      </c>
      <c r="V77" s="208">
        <v>44531.0</v>
      </c>
      <c r="W77" s="208">
        <v>44532.0</v>
      </c>
      <c r="X77" s="1"/>
      <c r="Y77" s="1" t="s">
        <v>1353</v>
      </c>
      <c r="Z77" s="208">
        <v>44531.0</v>
      </c>
      <c r="AA77" s="1"/>
      <c r="AB77" s="208"/>
      <c r="AC77" s="1"/>
      <c r="AD77" s="208"/>
      <c r="AE77" s="1"/>
      <c r="AF77" s="208"/>
      <c r="AG77" s="1"/>
      <c r="AH77" s="208"/>
      <c r="AI77" s="1" t="s">
        <v>106</v>
      </c>
      <c r="AJ77" s="1"/>
      <c r="AK77" s="1"/>
      <c r="AL77" s="1"/>
      <c r="AM77" s="1"/>
    </row>
    <row r="78" ht="15.75" customHeight="1">
      <c r="A78" s="56" t="s">
        <v>23118</v>
      </c>
      <c r="B78" s="474" t="s">
        <v>23119</v>
      </c>
      <c r="C78" s="695" t="str">
        <f>VLOOKUP(A78,'import Zonguldak'!A:P,3,0)</f>
        <v>DOĞRU</v>
      </c>
      <c r="D78" s="56" t="s">
        <v>1378</v>
      </c>
      <c r="E78" s="56">
        <f>VLOOKUP(A78,'import Zonguldak'!A:P,5,0)</f>
        <v>90</v>
      </c>
      <c r="F78" s="56">
        <f>VLOOKUP(A78,'import Zonguldak'!A:P,6,0)</f>
        <v>24</v>
      </c>
      <c r="G78" s="56">
        <f>VLOOKUP(A78,'import Zonguldak'!A:P,7,0)</f>
        <v>0</v>
      </c>
      <c r="H78" s="56">
        <f>VLOOKUP(A78,'import Zonguldak'!A:P,8,0)</f>
        <v>21</v>
      </c>
      <c r="I78" s="56">
        <f>VLOOKUP(A78,'import Zonguldak'!A:P,9,0)</f>
        <v>21</v>
      </c>
      <c r="J78" s="216">
        <f>VLOOKUP(A78,'import Zonguldak'!A:P,10,0)</f>
        <v>0</v>
      </c>
      <c r="K78" s="56" t="s">
        <v>23120</v>
      </c>
      <c r="L78" s="56">
        <v>5.073589067E9</v>
      </c>
      <c r="M78" s="56" t="s">
        <v>13656</v>
      </c>
      <c r="N78" s="56" t="s">
        <v>23121</v>
      </c>
      <c r="O78" s="56" t="s">
        <v>23122</v>
      </c>
      <c r="P78" s="230" t="str">
        <f>VLOOKUP(A78,'import Zonguldak'!A:P,16,0)</f>
        <v>Geleneksel</v>
      </c>
      <c r="Q78" s="1" t="b">
        <v>0</v>
      </c>
      <c r="R78" s="1"/>
      <c r="S78" s="1"/>
      <c r="T78" s="1"/>
      <c r="U78" s="1"/>
      <c r="V78" s="208"/>
      <c r="W78" s="208"/>
      <c r="X78" s="1"/>
      <c r="Y78" s="1"/>
      <c r="Z78" s="208"/>
      <c r="AA78" s="1"/>
      <c r="AB78" s="208"/>
      <c r="AC78" s="1"/>
      <c r="AD78" s="208"/>
      <c r="AE78" s="1"/>
      <c r="AF78" s="208"/>
      <c r="AG78" s="1"/>
      <c r="AH78" s="208"/>
      <c r="AI78" s="1"/>
      <c r="AJ78" s="1"/>
      <c r="AK78" s="1"/>
      <c r="AL78" s="1"/>
      <c r="AM78" s="1"/>
    </row>
    <row r="79" ht="15.75" customHeight="1">
      <c r="A79" s="56" t="s">
        <v>23123</v>
      </c>
      <c r="B79" s="474" t="s">
        <v>23124</v>
      </c>
      <c r="C79" s="695" t="str">
        <f>VLOOKUP(A79,'import Zonguldak'!A:P,3,0)</f>
        <v>DOĞRU</v>
      </c>
      <c r="D79" s="56" t="s">
        <v>1378</v>
      </c>
      <c r="E79" s="56">
        <f>VLOOKUP(A79,'import Zonguldak'!A:P,5,0)</f>
        <v>1006</v>
      </c>
      <c r="F79" s="56">
        <f>VLOOKUP(A79,'import Zonguldak'!A:P,6,0)</f>
        <v>13</v>
      </c>
      <c r="G79" s="56">
        <f>VLOOKUP(A79,'import Zonguldak'!A:P,7,0)</f>
        <v>0</v>
      </c>
      <c r="H79" s="56">
        <f>VLOOKUP(A79,'import Zonguldak'!A:P,8,0)</f>
        <v>20</v>
      </c>
      <c r="I79" s="56">
        <f>VLOOKUP(A79,'import Zonguldak'!A:P,9,0)</f>
        <v>20</v>
      </c>
      <c r="J79" s="216">
        <f>VLOOKUP(A79,'import Zonguldak'!A:P,10,0)</f>
        <v>0</v>
      </c>
      <c r="K79" s="56" t="s">
        <v>23125</v>
      </c>
      <c r="L79" s="56">
        <v>3.72312303E9</v>
      </c>
      <c r="M79" s="56" t="s">
        <v>13656</v>
      </c>
      <c r="N79" s="56" t="s">
        <v>22771</v>
      </c>
      <c r="O79" s="56" t="s">
        <v>23126</v>
      </c>
      <c r="P79" s="230" t="str">
        <f>VLOOKUP(A79,'import Zonguldak'!A:P,16,0)</f>
        <v>Geleneksel</v>
      </c>
      <c r="Q79" s="1" t="b">
        <v>0</v>
      </c>
      <c r="R79" s="1" t="s">
        <v>39</v>
      </c>
      <c r="S79" s="1" t="s">
        <v>167</v>
      </c>
      <c r="T79" s="207" t="s">
        <v>4306</v>
      </c>
      <c r="U79" s="1" t="s">
        <v>23127</v>
      </c>
      <c r="V79" s="208">
        <v>44530.0</v>
      </c>
      <c r="W79" s="208">
        <v>44531.0</v>
      </c>
      <c r="X79" s="1"/>
      <c r="Y79" s="1" t="s">
        <v>1353</v>
      </c>
      <c r="Z79" s="208">
        <v>44530.0</v>
      </c>
      <c r="AA79" s="1" t="s">
        <v>1475</v>
      </c>
      <c r="AB79" s="208">
        <v>44606.0</v>
      </c>
      <c r="AC79" s="1"/>
      <c r="AD79" s="208"/>
      <c r="AE79" s="1"/>
      <c r="AF79" s="208"/>
      <c r="AG79" s="1"/>
      <c r="AH79" s="208"/>
      <c r="AI79" s="1" t="s">
        <v>167</v>
      </c>
      <c r="AJ79" s="1" t="s">
        <v>106</v>
      </c>
      <c r="AK79" s="1"/>
      <c r="AL79" s="1"/>
      <c r="AM79" s="1"/>
    </row>
    <row r="80" ht="15.75" customHeight="1">
      <c r="A80" s="56" t="s">
        <v>23128</v>
      </c>
      <c r="B80" s="474" t="s">
        <v>23129</v>
      </c>
      <c r="C80" s="695" t="str">
        <f>VLOOKUP(A80,'import Zonguldak'!A:P,3,0)</f>
        <v>DOĞRU</v>
      </c>
      <c r="D80" s="56" t="s">
        <v>1356</v>
      </c>
      <c r="E80" s="56">
        <f>VLOOKUP(A80,'import Zonguldak'!A:P,5,0)</f>
        <v>137</v>
      </c>
      <c r="F80" s="56">
        <f>VLOOKUP(A80,'import Zonguldak'!A:P,6,0)</f>
        <v>14</v>
      </c>
      <c r="G80" s="56">
        <f>VLOOKUP(A80,'import Zonguldak'!A:P,7,0)</f>
        <v>0</v>
      </c>
      <c r="H80" s="56">
        <f>VLOOKUP(A80,'import Zonguldak'!A:P,8,0)</f>
        <v>7</v>
      </c>
      <c r="I80" s="56">
        <f>VLOOKUP(A80,'import Zonguldak'!A:P,9,0)</f>
        <v>7</v>
      </c>
      <c r="J80" s="216">
        <f>VLOOKUP(A80,'import Zonguldak'!A:P,10,0)</f>
        <v>0</v>
      </c>
      <c r="K80" s="56" t="s">
        <v>23130</v>
      </c>
      <c r="L80" s="56">
        <v>5.345376523E9</v>
      </c>
      <c r="M80" s="56" t="s">
        <v>13656</v>
      </c>
      <c r="N80" s="56" t="s">
        <v>22924</v>
      </c>
      <c r="O80" s="56" t="s">
        <v>23131</v>
      </c>
      <c r="P80" s="230" t="str">
        <f>VLOOKUP(A80,'import Zonguldak'!A:P,16,0)</f>
        <v>Geleneksel</v>
      </c>
      <c r="Q80" s="1" t="b">
        <v>0</v>
      </c>
      <c r="R80" s="1" t="s">
        <v>43</v>
      </c>
      <c r="S80" s="1"/>
      <c r="T80" s="1"/>
      <c r="U80" s="1"/>
      <c r="V80" s="208"/>
      <c r="W80" s="208"/>
      <c r="X80" s="1"/>
      <c r="Y80" s="1" t="s">
        <v>43</v>
      </c>
      <c r="Z80" s="208">
        <v>44606.0</v>
      </c>
      <c r="AA80" s="1" t="s">
        <v>43</v>
      </c>
      <c r="AB80" s="208">
        <v>44607.0</v>
      </c>
      <c r="AC80" s="1"/>
      <c r="AD80" s="208"/>
      <c r="AE80" s="1"/>
      <c r="AF80" s="208"/>
      <c r="AG80" s="1"/>
      <c r="AH80" s="208"/>
      <c r="AI80" s="1" t="s">
        <v>106</v>
      </c>
      <c r="AJ80" s="1" t="s">
        <v>610</v>
      </c>
      <c r="AK80" s="1"/>
      <c r="AL80" s="1"/>
      <c r="AM80" s="1"/>
    </row>
    <row r="81" ht="15.75" customHeight="1">
      <c r="A81" s="56" t="s">
        <v>23132</v>
      </c>
      <c r="B81" s="474" t="s">
        <v>23133</v>
      </c>
      <c r="C81" s="695" t="str">
        <f>VLOOKUP(A81,'import Zonguldak'!A:P,3,0)</f>
        <v>DOĞRU</v>
      </c>
      <c r="D81" s="56" t="s">
        <v>1443</v>
      </c>
      <c r="E81" s="56">
        <f>VLOOKUP(A81,'import Zonguldak'!A:P,5,0)</f>
        <v>2992</v>
      </c>
      <c r="F81" s="56">
        <f>VLOOKUP(A81,'import Zonguldak'!A:P,6,0)</f>
        <v>167</v>
      </c>
      <c r="G81" s="56">
        <f>VLOOKUP(A81,'import Zonguldak'!A:P,7,0)</f>
        <v>1</v>
      </c>
      <c r="H81" s="56">
        <f>VLOOKUP(A81,'import Zonguldak'!A:P,8,0)</f>
        <v>4</v>
      </c>
      <c r="I81" s="56">
        <f>VLOOKUP(A81,'import Zonguldak'!A:P,9,0)</f>
        <v>5</v>
      </c>
      <c r="J81" s="216">
        <f>VLOOKUP(A81,'import Zonguldak'!A:P,10,0)</f>
        <v>0.2</v>
      </c>
      <c r="K81" s="56" t="s">
        <v>23134</v>
      </c>
      <c r="L81" s="56">
        <v>5.542611772E9</v>
      </c>
      <c r="M81" s="56" t="s">
        <v>1350</v>
      </c>
      <c r="N81" s="56" t="s">
        <v>22776</v>
      </c>
      <c r="O81" s="56" t="s">
        <v>23135</v>
      </c>
      <c r="P81" s="230" t="str">
        <f>VLOOKUP(A81,'import Zonguldak'!A:P,16,0)</f>
        <v>Geleneksel</v>
      </c>
      <c r="Q81" s="1" t="b">
        <v>0</v>
      </c>
      <c r="R81" s="1" t="s">
        <v>38</v>
      </c>
      <c r="S81" s="1" t="s">
        <v>814</v>
      </c>
      <c r="T81" s="1" t="s">
        <v>22804</v>
      </c>
      <c r="U81" s="1" t="s">
        <v>23136</v>
      </c>
      <c r="V81" s="208">
        <v>44344.0</v>
      </c>
      <c r="W81" s="208">
        <v>44347.0</v>
      </c>
      <c r="X81" s="1"/>
      <c r="Y81" s="1" t="s">
        <v>1353</v>
      </c>
      <c r="Z81" s="208"/>
      <c r="AA81" s="1" t="s">
        <v>1353</v>
      </c>
      <c r="AB81" s="208">
        <v>44361.0</v>
      </c>
      <c r="AC81" s="1" t="s">
        <v>1353</v>
      </c>
      <c r="AD81" s="208">
        <v>44553.0</v>
      </c>
      <c r="AE81" s="1"/>
      <c r="AF81" s="208"/>
      <c r="AG81" s="1"/>
      <c r="AH81" s="208"/>
      <c r="AI81" s="1"/>
      <c r="AJ81" s="1"/>
      <c r="AK81" s="1" t="s">
        <v>859</v>
      </c>
      <c r="AL81" s="1" t="s">
        <v>273</v>
      </c>
      <c r="AM81" s="1"/>
    </row>
    <row r="82" ht="15.75" customHeight="1">
      <c r="A82" s="56" t="s">
        <v>23137</v>
      </c>
      <c r="B82" s="474" t="s">
        <v>23138</v>
      </c>
      <c r="C82" s="695" t="str">
        <f>VLOOKUP(A82,'import Zonguldak'!A:P,3,0)</f>
        <v>DOĞRU</v>
      </c>
      <c r="D82" s="56" t="s">
        <v>1370</v>
      </c>
      <c r="E82" s="56">
        <f>VLOOKUP(A82,'import Zonguldak'!A:P,5,0)</f>
        <v>1444</v>
      </c>
      <c r="F82" s="56">
        <f>VLOOKUP(A82,'import Zonguldak'!A:P,6,0)</f>
        <v>66</v>
      </c>
      <c r="G82" s="56">
        <f>VLOOKUP(A82,'import Zonguldak'!A:P,7,0)</f>
        <v>18</v>
      </c>
      <c r="H82" s="56">
        <f>VLOOKUP(A82,'import Zonguldak'!A:P,8,0)</f>
        <v>13</v>
      </c>
      <c r="I82" s="56">
        <f>VLOOKUP(A82,'import Zonguldak'!A:P,9,0)</f>
        <v>31</v>
      </c>
      <c r="J82" s="216">
        <f>VLOOKUP(A82,'import Zonguldak'!A:P,10,0)</f>
        <v>0.58</v>
      </c>
      <c r="K82" s="56" t="s">
        <v>23139</v>
      </c>
      <c r="L82" s="56">
        <v>3.723236718E9</v>
      </c>
      <c r="M82" s="56" t="s">
        <v>13656</v>
      </c>
      <c r="N82" s="56" t="s">
        <v>22771</v>
      </c>
      <c r="O82" s="56" t="s">
        <v>23140</v>
      </c>
      <c r="P82" s="230" t="str">
        <f>VLOOKUP(A82,'import Zonguldak'!A:P,16,0)</f>
        <v>Geleneksel</v>
      </c>
      <c r="Q82" s="1" t="b">
        <v>0</v>
      </c>
      <c r="R82" s="1" t="s">
        <v>38</v>
      </c>
      <c r="S82" s="1" t="s">
        <v>167</v>
      </c>
      <c r="T82" s="2" t="s">
        <v>4306</v>
      </c>
      <c r="V82" s="208">
        <v>44530.0</v>
      </c>
      <c r="W82" s="208">
        <v>44531.0</v>
      </c>
      <c r="X82" s="1"/>
      <c r="Y82" s="1" t="s">
        <v>1353</v>
      </c>
      <c r="Z82" s="208">
        <v>44504.0</v>
      </c>
      <c r="AA82" s="1" t="s">
        <v>1353</v>
      </c>
      <c r="AB82" s="208">
        <v>44530.0</v>
      </c>
      <c r="AC82" s="1"/>
      <c r="AD82" s="208"/>
      <c r="AE82" s="1"/>
      <c r="AF82" s="208"/>
      <c r="AG82" s="1"/>
      <c r="AH82" s="208"/>
      <c r="AI82" s="1" t="s">
        <v>167</v>
      </c>
      <c r="AJ82" s="1" t="s">
        <v>167</v>
      </c>
      <c r="AK82" s="1"/>
      <c r="AL82" s="1"/>
      <c r="AM82" s="1"/>
    </row>
    <row r="83" ht="15.75" customHeight="1">
      <c r="A83" s="56" t="s">
        <v>23141</v>
      </c>
      <c r="B83" s="474" t="s">
        <v>23142</v>
      </c>
      <c r="C83" s="695" t="str">
        <f>VLOOKUP(A83,'import Zonguldak'!A:P,3,0)</f>
        <v>DOĞRU</v>
      </c>
      <c r="D83" s="56" t="s">
        <v>1348</v>
      </c>
      <c r="E83" s="56">
        <f>VLOOKUP(A83,'import Zonguldak'!A:P,5,0)</f>
        <v>1223</v>
      </c>
      <c r="F83" s="56">
        <f>VLOOKUP(A83,'import Zonguldak'!A:P,6,0)</f>
        <v>49</v>
      </c>
      <c r="G83" s="56">
        <f>VLOOKUP(A83,'import Zonguldak'!A:P,7,0)</f>
        <v>0</v>
      </c>
      <c r="H83" s="56">
        <f>VLOOKUP(A83,'import Zonguldak'!A:P,8,0)</f>
        <v>39</v>
      </c>
      <c r="I83" s="56">
        <f>VLOOKUP(A83,'import Zonguldak'!A:P,9,0)</f>
        <v>39</v>
      </c>
      <c r="J83" s="216">
        <f>VLOOKUP(A83,'import Zonguldak'!A:P,10,0)</f>
        <v>0</v>
      </c>
      <c r="K83" s="56" t="s">
        <v>23143</v>
      </c>
      <c r="L83" s="56">
        <v>3.722663232E9</v>
      </c>
      <c r="M83" s="56" t="s">
        <v>22781</v>
      </c>
      <c r="N83" s="56" t="s">
        <v>1350</v>
      </c>
      <c r="O83" s="56" t="s">
        <v>23144</v>
      </c>
      <c r="P83" s="230" t="str">
        <f>VLOOKUP(A83,'import Zonguldak'!A:P,16,0)</f>
        <v>Geleneksel</v>
      </c>
      <c r="Q83" s="1" t="b">
        <v>1</v>
      </c>
      <c r="R83" s="1"/>
      <c r="S83" s="1"/>
      <c r="T83" s="1"/>
      <c r="U83" s="1" t="s">
        <v>23145</v>
      </c>
      <c r="V83" s="208">
        <v>44364.0</v>
      </c>
      <c r="W83" s="208">
        <v>44368.0</v>
      </c>
      <c r="X83" s="1"/>
      <c r="Y83" s="1" t="s">
        <v>1353</v>
      </c>
      <c r="Z83" s="208">
        <v>44365.0</v>
      </c>
      <c r="AA83" s="1"/>
      <c r="AB83" s="208"/>
      <c r="AC83" s="1"/>
      <c r="AD83" s="208"/>
      <c r="AE83" s="1"/>
      <c r="AF83" s="208"/>
      <c r="AG83" s="1"/>
      <c r="AH83" s="208"/>
      <c r="AI83" s="1" t="s">
        <v>859</v>
      </c>
      <c r="AJ83" s="1"/>
      <c r="AK83" s="1"/>
      <c r="AL83" s="1"/>
      <c r="AM83" s="1"/>
    </row>
    <row r="84" ht="15.75" customHeight="1">
      <c r="A84" s="56" t="s">
        <v>23146</v>
      </c>
      <c r="B84" s="474" t="s">
        <v>23147</v>
      </c>
      <c r="C84" s="695" t="str">
        <f>VLOOKUP(A84,'import Zonguldak'!A:P,3,0)</f>
        <v>DOĞRU</v>
      </c>
      <c r="D84" s="56" t="s">
        <v>1356</v>
      </c>
      <c r="E84" s="56">
        <f>VLOOKUP(A84,'import Zonguldak'!A:P,5,0)</f>
        <v>221</v>
      </c>
      <c r="F84" s="56">
        <f>VLOOKUP(A84,'import Zonguldak'!A:P,6,0)</f>
        <v>1</v>
      </c>
      <c r="G84" s="56">
        <f>VLOOKUP(A84,'import Zonguldak'!A:P,7,0)</f>
        <v>7</v>
      </c>
      <c r="H84" s="56">
        <f>VLOOKUP(A84,'import Zonguldak'!A:P,8,0)</f>
        <v>8</v>
      </c>
      <c r="I84" s="56">
        <f>VLOOKUP(A84,'import Zonguldak'!A:P,9,0)</f>
        <v>15</v>
      </c>
      <c r="J84" s="216">
        <f>VLOOKUP(A84,'import Zonguldak'!A:P,10,0)</f>
        <v>0.47</v>
      </c>
      <c r="K84" s="56" t="s">
        <v>23148</v>
      </c>
      <c r="L84" s="56">
        <v>3.7231233E9</v>
      </c>
      <c r="M84" s="56" t="s">
        <v>13656</v>
      </c>
      <c r="N84" s="56" t="s">
        <v>22962</v>
      </c>
      <c r="O84" s="56" t="s">
        <v>23149</v>
      </c>
      <c r="P84" s="230" t="str">
        <f>VLOOKUP(A84,'import Zonguldak'!A:P,16,0)</f>
        <v>Geleneksel</v>
      </c>
      <c r="Q84" s="1" t="b">
        <v>0</v>
      </c>
      <c r="R84" s="1" t="s">
        <v>38</v>
      </c>
      <c r="S84" s="1" t="s">
        <v>128</v>
      </c>
      <c r="T84" s="27"/>
      <c r="V84" s="208">
        <v>44532.0</v>
      </c>
      <c r="W84" s="208">
        <v>44533.0</v>
      </c>
      <c r="X84" s="1"/>
      <c r="Y84" s="1" t="s">
        <v>1353</v>
      </c>
      <c r="Z84" s="208">
        <v>44532.0</v>
      </c>
      <c r="AA84" s="1"/>
      <c r="AB84" s="208"/>
      <c r="AC84" s="1"/>
      <c r="AD84" s="208"/>
      <c r="AE84" s="1"/>
      <c r="AF84" s="208"/>
      <c r="AG84" s="1"/>
      <c r="AH84" s="208"/>
      <c r="AI84" s="1" t="s">
        <v>128</v>
      </c>
      <c r="AJ84" s="1"/>
      <c r="AK84" s="1"/>
      <c r="AL84" s="1"/>
      <c r="AM84" s="1"/>
    </row>
    <row r="85" ht="15.75" customHeight="1">
      <c r="A85" s="56" t="s">
        <v>23150</v>
      </c>
      <c r="B85" s="474" t="s">
        <v>23151</v>
      </c>
      <c r="C85" s="695" t="str">
        <f>VLOOKUP(A85,'import Zonguldak'!A:P,3,0)</f>
        <v>DOĞRU</v>
      </c>
      <c r="D85" s="56" t="s">
        <v>1364</v>
      </c>
      <c r="E85" s="56">
        <f>VLOOKUP(A85,'import Zonguldak'!A:P,5,0)</f>
        <v>610</v>
      </c>
      <c r="F85" s="56">
        <f>VLOOKUP(A85,'import Zonguldak'!A:P,6,0)</f>
        <v>122</v>
      </c>
      <c r="G85" s="56">
        <f>VLOOKUP(A85,'import Zonguldak'!A:P,7,0)</f>
        <v>11</v>
      </c>
      <c r="H85" s="56">
        <f>VLOOKUP(A85,'import Zonguldak'!A:P,8,0)</f>
        <v>14</v>
      </c>
      <c r="I85" s="56">
        <f>VLOOKUP(A85,'import Zonguldak'!A:P,9,0)</f>
        <v>25</v>
      </c>
      <c r="J85" s="216">
        <f>VLOOKUP(A85,'import Zonguldak'!A:P,10,0)</f>
        <v>0.44</v>
      </c>
      <c r="K85" s="56" t="s">
        <v>23152</v>
      </c>
      <c r="L85" s="56">
        <v>5.530653727E9</v>
      </c>
      <c r="M85" s="56" t="s">
        <v>1350</v>
      </c>
      <c r="N85" s="56" t="s">
        <v>22776</v>
      </c>
      <c r="O85" s="56" t="s">
        <v>23153</v>
      </c>
      <c r="P85" s="230" t="str">
        <f>VLOOKUP(A85,'import Zonguldak'!A:P,16,0)</f>
        <v>Geleneksel</v>
      </c>
      <c r="Q85" s="1" t="b">
        <v>0</v>
      </c>
      <c r="R85" s="1" t="s">
        <v>38</v>
      </c>
      <c r="S85" s="1" t="s">
        <v>128</v>
      </c>
      <c r="T85" s="207" t="s">
        <v>22789</v>
      </c>
      <c r="U85" s="1"/>
      <c r="V85" s="208">
        <v>44610.0</v>
      </c>
      <c r="W85" s="208">
        <v>44613.0</v>
      </c>
      <c r="X85" s="1"/>
      <c r="Y85" s="1" t="s">
        <v>1353</v>
      </c>
      <c r="Z85" s="208">
        <v>44603.0</v>
      </c>
      <c r="AA85" s="1" t="s">
        <v>1353</v>
      </c>
      <c r="AB85" s="208">
        <v>44606.0</v>
      </c>
      <c r="AC85" s="1"/>
      <c r="AD85" s="208"/>
      <c r="AE85" s="1"/>
      <c r="AF85" s="208"/>
      <c r="AG85" s="1"/>
      <c r="AH85" s="208"/>
      <c r="AI85" s="1" t="s">
        <v>610</v>
      </c>
      <c r="AJ85" s="1" t="s">
        <v>610</v>
      </c>
      <c r="AK85" s="1"/>
      <c r="AL85" s="1"/>
      <c r="AM85" s="1"/>
    </row>
    <row r="86" ht="15.75" customHeight="1">
      <c r="A86" s="56" t="s">
        <v>23154</v>
      </c>
      <c r="B86" s="474" t="s">
        <v>23155</v>
      </c>
      <c r="C86" s="695" t="str">
        <f>VLOOKUP(A86,'import Zonguldak'!A:P,3,0)</f>
        <v>DOĞRU</v>
      </c>
      <c r="D86" s="56" t="s">
        <v>1385</v>
      </c>
      <c r="E86" s="56">
        <f>VLOOKUP(A86,'import Zonguldak'!A:P,5,0)</f>
        <v>372</v>
      </c>
      <c r="F86" s="56">
        <f>VLOOKUP(A86,'import Zonguldak'!A:P,6,0)</f>
        <v>14</v>
      </c>
      <c r="G86" s="56">
        <f>VLOOKUP(A86,'import Zonguldak'!A:P,7,0)</f>
        <v>0</v>
      </c>
      <c r="H86" s="56">
        <f>VLOOKUP(A86,'import Zonguldak'!A:P,8,0)</f>
        <v>34</v>
      </c>
      <c r="I86" s="56">
        <f>VLOOKUP(A86,'import Zonguldak'!A:P,9,0)</f>
        <v>34</v>
      </c>
      <c r="J86" s="216">
        <f>VLOOKUP(A86,'import Zonguldak'!A:P,10,0)</f>
        <v>0</v>
      </c>
      <c r="K86" s="56" t="s">
        <v>23156</v>
      </c>
      <c r="L86" s="56">
        <v>3.723558088E9</v>
      </c>
      <c r="M86" s="56" t="s">
        <v>13656</v>
      </c>
      <c r="N86" s="56" t="s">
        <v>23157</v>
      </c>
      <c r="O86" s="56" t="s">
        <v>23158</v>
      </c>
      <c r="P86" s="230" t="str">
        <f>VLOOKUP(A86,'import Zonguldak'!A:P,16,0)</f>
        <v>Geleneksel</v>
      </c>
      <c r="Q86" s="1" t="b">
        <v>0</v>
      </c>
      <c r="R86" s="1" t="s">
        <v>33</v>
      </c>
      <c r="S86" s="1"/>
      <c r="T86" s="27"/>
      <c r="U86" s="1" t="s">
        <v>23159</v>
      </c>
      <c r="V86" s="208"/>
      <c r="W86" s="208"/>
      <c r="X86" s="1"/>
      <c r="Y86" s="1" t="s">
        <v>1353</v>
      </c>
      <c r="Z86" s="208">
        <v>44531.0</v>
      </c>
      <c r="AA86" s="1" t="s">
        <v>1506</v>
      </c>
      <c r="AB86" s="208">
        <v>44532.0</v>
      </c>
      <c r="AC86" s="1"/>
      <c r="AD86" s="208"/>
      <c r="AE86" s="1"/>
      <c r="AF86" s="208"/>
      <c r="AG86" s="1"/>
      <c r="AH86" s="208"/>
      <c r="AI86" s="1" t="s">
        <v>128</v>
      </c>
      <c r="AJ86" s="1" t="s">
        <v>128</v>
      </c>
      <c r="AK86" s="1"/>
      <c r="AL86" s="1"/>
      <c r="AM86" s="1"/>
    </row>
    <row r="87" ht="15.75" customHeight="1">
      <c r="A87" s="56" t="s">
        <v>23160</v>
      </c>
      <c r="B87" s="474" t="s">
        <v>23161</v>
      </c>
      <c r="C87" s="695" t="str">
        <f>VLOOKUP(A87,'import Zonguldak'!A:P,3,0)</f>
        <v>DOĞRU</v>
      </c>
      <c r="D87" s="56" t="s">
        <v>1385</v>
      </c>
      <c r="E87" s="56">
        <f>VLOOKUP(A87,'import Zonguldak'!A:P,5,0)</f>
        <v>642</v>
      </c>
      <c r="F87" s="56" t="str">
        <f>VLOOKUP(A87,'import Zonguldak'!A:P,6,0)</f>
        <v/>
      </c>
      <c r="G87" s="56">
        <f>VLOOKUP(A87,'import Zonguldak'!A:P,7,0)</f>
        <v>0</v>
      </c>
      <c r="H87" s="56">
        <f>VLOOKUP(A87,'import Zonguldak'!A:P,8,0)</f>
        <v>9</v>
      </c>
      <c r="I87" s="56">
        <f>VLOOKUP(A87,'import Zonguldak'!A:P,9,0)</f>
        <v>9</v>
      </c>
      <c r="J87" s="216">
        <f>VLOOKUP(A87,'import Zonguldak'!A:P,10,0)</f>
        <v>0</v>
      </c>
      <c r="K87" s="56" t="s">
        <v>23162</v>
      </c>
      <c r="L87" s="56">
        <v>3.723169955E9</v>
      </c>
      <c r="M87" s="56" t="s">
        <v>13656</v>
      </c>
      <c r="N87" s="56" t="s">
        <v>22771</v>
      </c>
      <c r="O87" s="56" t="s">
        <v>23163</v>
      </c>
      <c r="P87" s="230" t="str">
        <f>VLOOKUP(A87,'import Zonguldak'!A:P,16,0)</f>
        <v>Geleneksel</v>
      </c>
      <c r="Q87" s="1" t="b">
        <v>0</v>
      </c>
      <c r="R87" s="1" t="s">
        <v>29</v>
      </c>
      <c r="S87" s="1"/>
      <c r="T87" s="1"/>
      <c r="U87" s="1" t="s">
        <v>23164</v>
      </c>
      <c r="V87" s="208"/>
      <c r="W87" s="208"/>
      <c r="X87" s="1"/>
      <c r="Y87" s="1" t="s">
        <v>31</v>
      </c>
      <c r="Z87" s="208">
        <v>44504.0</v>
      </c>
      <c r="AA87" s="1" t="s">
        <v>1353</v>
      </c>
      <c r="AB87" s="208">
        <v>44532.0</v>
      </c>
      <c r="AC87" s="1"/>
      <c r="AD87" s="208"/>
      <c r="AE87" s="1"/>
      <c r="AF87" s="208"/>
      <c r="AG87" s="1"/>
      <c r="AH87" s="208"/>
      <c r="AI87" s="1" t="s">
        <v>100</v>
      </c>
      <c r="AJ87" s="1" t="s">
        <v>128</v>
      </c>
      <c r="AK87" s="1"/>
      <c r="AL87" s="1"/>
      <c r="AM87" s="1"/>
    </row>
    <row r="88" ht="15.75" customHeight="1">
      <c r="A88" s="56" t="s">
        <v>23165</v>
      </c>
      <c r="B88" s="474" t="s">
        <v>23166</v>
      </c>
      <c r="C88" s="695" t="str">
        <f>VLOOKUP(A88,'import Zonguldak'!A:P,3,0)</f>
        <v>YANLIŞ</v>
      </c>
      <c r="D88" s="56" t="s">
        <v>1370</v>
      </c>
      <c r="E88" s="56">
        <f>VLOOKUP(A88,'import Zonguldak'!A:P,5,0)</f>
        <v>470</v>
      </c>
      <c r="F88" s="56" t="str">
        <f>VLOOKUP(A88,'import Zonguldak'!A:P,6,0)</f>
        <v/>
      </c>
      <c r="G88" s="56">
        <f>VLOOKUP(A88,'import Zonguldak'!A:P,7,0)</f>
        <v>4</v>
      </c>
      <c r="H88" s="56">
        <f>VLOOKUP(A88,'import Zonguldak'!A:P,8,0)</f>
        <v>16</v>
      </c>
      <c r="I88" s="56">
        <f>VLOOKUP(A88,'import Zonguldak'!A:P,9,0)</f>
        <v>20</v>
      </c>
      <c r="J88" s="216">
        <f>VLOOKUP(A88,'import Zonguldak'!A:P,10,0)</f>
        <v>0.2</v>
      </c>
      <c r="K88" s="56" t="s">
        <v>23167</v>
      </c>
      <c r="L88" s="56">
        <v>5.378510361E9</v>
      </c>
      <c r="M88" s="56" t="s">
        <v>22781</v>
      </c>
      <c r="N88" s="56">
        <v>44335.0</v>
      </c>
      <c r="O88" s="56" t="s">
        <v>23168</v>
      </c>
      <c r="P88" s="230" t="str">
        <f>VLOOKUP(A88,'import Zonguldak'!A:P,16,0)</f>
        <v>Geleneksel</v>
      </c>
      <c r="Q88" s="1" t="b">
        <v>0</v>
      </c>
      <c r="R88" s="1" t="s">
        <v>38</v>
      </c>
      <c r="S88" s="1" t="s">
        <v>167</v>
      </c>
      <c r="T88" s="207" t="s">
        <v>4306</v>
      </c>
      <c r="V88" s="208">
        <v>44536.0</v>
      </c>
      <c r="W88" s="208">
        <v>44537.0</v>
      </c>
      <c r="X88" s="1"/>
      <c r="Y88" s="1" t="s">
        <v>1353</v>
      </c>
      <c r="Z88" s="208">
        <v>44536.0</v>
      </c>
      <c r="AA88" s="1"/>
      <c r="AB88" s="208"/>
      <c r="AC88" s="1"/>
      <c r="AD88" s="208"/>
      <c r="AE88" s="1"/>
      <c r="AF88" s="208"/>
      <c r="AG88" s="1"/>
      <c r="AH88" s="208"/>
      <c r="AI88" s="1" t="s">
        <v>167</v>
      </c>
      <c r="AJ88" s="1"/>
      <c r="AK88" s="1"/>
      <c r="AL88" s="1"/>
      <c r="AM88" s="1"/>
    </row>
    <row r="89" ht="15.75" customHeight="1">
      <c r="A89" s="56" t="s">
        <v>23169</v>
      </c>
      <c r="B89" s="474" t="s">
        <v>23170</v>
      </c>
      <c r="C89" s="695" t="str">
        <f>VLOOKUP(A89,'import Zonguldak'!A:P,3,0)</f>
        <v>DOĞRU</v>
      </c>
      <c r="D89" s="56" t="s">
        <v>1378</v>
      </c>
      <c r="E89" s="56">
        <f>VLOOKUP(A89,'import Zonguldak'!A:P,5,0)</f>
        <v>1121</v>
      </c>
      <c r="F89" s="56">
        <f>VLOOKUP(A89,'import Zonguldak'!A:P,6,0)</f>
        <v>84</v>
      </c>
      <c r="G89" s="56">
        <f>VLOOKUP(A89,'import Zonguldak'!A:P,7,0)</f>
        <v>0</v>
      </c>
      <c r="H89" s="56">
        <f>VLOOKUP(A89,'import Zonguldak'!A:P,8,0)</f>
        <v>53</v>
      </c>
      <c r="I89" s="56">
        <f>VLOOKUP(A89,'import Zonguldak'!A:P,9,0)</f>
        <v>53</v>
      </c>
      <c r="J89" s="216">
        <f>VLOOKUP(A89,'import Zonguldak'!A:P,10,0)</f>
        <v>0</v>
      </c>
      <c r="K89" s="56" t="s">
        <v>23171</v>
      </c>
      <c r="L89" s="56">
        <v>3.72220055E9</v>
      </c>
      <c r="M89" s="56" t="s">
        <v>22781</v>
      </c>
      <c r="N89" s="56" t="s">
        <v>1592</v>
      </c>
      <c r="O89" s="56" t="s">
        <v>23172</v>
      </c>
      <c r="P89" s="230" t="str">
        <f>VLOOKUP(A89,'import Zonguldak'!A:P,16,0)</f>
        <v>Geleneksel</v>
      </c>
      <c r="Q89" s="1" t="b">
        <v>0</v>
      </c>
      <c r="R89" s="1" t="s">
        <v>29</v>
      </c>
      <c r="S89" s="1" t="s">
        <v>929</v>
      </c>
      <c r="T89" s="1" t="s">
        <v>22804</v>
      </c>
      <c r="U89" s="1" t="s">
        <v>23173</v>
      </c>
      <c r="V89" s="208">
        <v>44364.0</v>
      </c>
      <c r="W89" s="208">
        <v>44368.0</v>
      </c>
      <c r="X89" s="1"/>
      <c r="Y89" s="1" t="s">
        <v>1353</v>
      </c>
      <c r="Z89" s="208">
        <v>44365.0</v>
      </c>
      <c r="AA89" s="1"/>
      <c r="AB89" s="208"/>
      <c r="AC89" s="1"/>
      <c r="AD89" s="208"/>
      <c r="AE89" s="1"/>
      <c r="AF89" s="208"/>
      <c r="AG89" s="1"/>
      <c r="AH89" s="208"/>
      <c r="AI89" s="1" t="s">
        <v>859</v>
      </c>
      <c r="AJ89" s="1"/>
      <c r="AK89" s="1"/>
      <c r="AL89" s="1"/>
      <c r="AM89" s="1"/>
    </row>
    <row r="90" ht="15.75" customHeight="1">
      <c r="A90" s="56" t="s">
        <v>23174</v>
      </c>
      <c r="B90" s="474" t="s">
        <v>23175</v>
      </c>
      <c r="C90" s="695" t="str">
        <f>VLOOKUP(A90,'import Zonguldak'!A:P,3,0)</f>
        <v>DOĞRU</v>
      </c>
      <c r="D90" s="56" t="s">
        <v>1832</v>
      </c>
      <c r="E90" s="56">
        <f>VLOOKUP(A90,'import Zonguldak'!A:P,5,0)</f>
        <v>193</v>
      </c>
      <c r="F90" s="56" t="str">
        <f>VLOOKUP(A90,'import Zonguldak'!A:P,6,0)</f>
        <v/>
      </c>
      <c r="G90" s="56">
        <f>VLOOKUP(A90,'import Zonguldak'!A:P,7,0)</f>
        <v>0</v>
      </c>
      <c r="H90" s="56">
        <f>VLOOKUP(A90,'import Zonguldak'!A:P,8,0)</f>
        <v>19</v>
      </c>
      <c r="I90" s="56">
        <f>VLOOKUP(A90,'import Zonguldak'!A:P,9,0)</f>
        <v>19</v>
      </c>
      <c r="J90" s="216">
        <f>VLOOKUP(A90,'import Zonguldak'!A:P,10,0)</f>
        <v>0</v>
      </c>
      <c r="K90" s="56" t="s">
        <v>23176</v>
      </c>
      <c r="L90" s="56">
        <v>3.726152487E9</v>
      </c>
      <c r="M90" s="56" t="s">
        <v>22981</v>
      </c>
      <c r="N90" s="56" t="s">
        <v>8154</v>
      </c>
      <c r="O90" s="56" t="s">
        <v>23177</v>
      </c>
      <c r="P90" s="230" t="str">
        <f>VLOOKUP(A90,'import Zonguldak'!A:P,16,0)</f>
        <v>Geleneksel</v>
      </c>
      <c r="Q90" s="1" t="b">
        <v>0</v>
      </c>
      <c r="R90" s="1" t="s">
        <v>33</v>
      </c>
      <c r="S90" s="1" t="s">
        <v>167</v>
      </c>
      <c r="T90" s="207" t="s">
        <v>4306</v>
      </c>
      <c r="U90" s="1" t="s">
        <v>23178</v>
      </c>
      <c r="V90" s="208">
        <v>44536.0</v>
      </c>
      <c r="W90" s="208">
        <v>44537.0</v>
      </c>
      <c r="X90" s="1"/>
      <c r="Y90" s="1" t="s">
        <v>1353</v>
      </c>
      <c r="Z90" s="208">
        <v>44536.0</v>
      </c>
      <c r="AA90" s="1" t="s">
        <v>1353</v>
      </c>
      <c r="AB90" s="208">
        <v>44553.0</v>
      </c>
      <c r="AC90" s="1"/>
      <c r="AD90" s="208"/>
      <c r="AE90" s="1"/>
      <c r="AF90" s="208"/>
      <c r="AG90" s="1"/>
      <c r="AH90" s="208"/>
      <c r="AI90" s="1" t="s">
        <v>167</v>
      </c>
      <c r="AJ90" s="1" t="s">
        <v>273</v>
      </c>
      <c r="AK90" s="1"/>
      <c r="AL90" s="1"/>
      <c r="AM90" s="1"/>
    </row>
    <row r="91" ht="15.75" customHeight="1">
      <c r="A91" s="56" t="s">
        <v>23179</v>
      </c>
      <c r="B91" s="474" t="s">
        <v>23180</v>
      </c>
      <c r="C91" s="695" t="str">
        <f>VLOOKUP(A91,'import Zonguldak'!A:P,3,0)</f>
        <v>DOĞRU</v>
      </c>
      <c r="D91" s="56" t="s">
        <v>1378</v>
      </c>
      <c r="E91" s="56">
        <f>VLOOKUP(A91,'import Zonguldak'!A:P,5,0)</f>
        <v>63</v>
      </c>
      <c r="F91" s="56" t="str">
        <f>VLOOKUP(A91,'import Zonguldak'!A:P,6,0)</f>
        <v/>
      </c>
      <c r="G91" s="56">
        <f>VLOOKUP(A91,'import Zonguldak'!A:P,7,0)</f>
        <v>0</v>
      </c>
      <c r="H91" s="56">
        <f>VLOOKUP(A91,'import Zonguldak'!A:P,8,0)</f>
        <v>40</v>
      </c>
      <c r="I91" s="56">
        <f>VLOOKUP(A91,'import Zonguldak'!A:P,9,0)</f>
        <v>40</v>
      </c>
      <c r="J91" s="216">
        <f>VLOOKUP(A91,'import Zonguldak'!A:P,10,0)</f>
        <v>0</v>
      </c>
      <c r="K91" s="56" t="s">
        <v>23181</v>
      </c>
      <c r="L91" s="56">
        <v>5.333464493E9</v>
      </c>
      <c r="M91" s="56" t="s">
        <v>1350</v>
      </c>
      <c r="N91" s="56" t="s">
        <v>23182</v>
      </c>
      <c r="O91" s="56" t="s">
        <v>23183</v>
      </c>
      <c r="P91" s="230" t="str">
        <f>VLOOKUP(A91,'import Zonguldak'!A:P,16,0)</f>
        <v>Geleneksel</v>
      </c>
      <c r="Q91" s="1" t="b">
        <v>1</v>
      </c>
      <c r="R91" s="1"/>
      <c r="S91" s="1"/>
      <c r="T91" s="1"/>
      <c r="U91" s="1" t="s">
        <v>23184</v>
      </c>
      <c r="V91" s="208"/>
      <c r="W91" s="208"/>
      <c r="X91" s="1"/>
      <c r="Y91" s="1" t="s">
        <v>1475</v>
      </c>
      <c r="Z91" s="208">
        <v>44531.0</v>
      </c>
      <c r="AA91" s="1" t="s">
        <v>1353</v>
      </c>
      <c r="AB91" s="208">
        <v>44532.0</v>
      </c>
      <c r="AC91" s="1"/>
      <c r="AD91" s="208"/>
      <c r="AE91" s="1"/>
      <c r="AF91" s="208"/>
      <c r="AG91" s="1"/>
      <c r="AH91" s="208"/>
      <c r="AI91" s="1" t="s">
        <v>128</v>
      </c>
      <c r="AJ91" s="1" t="s">
        <v>167</v>
      </c>
      <c r="AK91" s="1"/>
      <c r="AL91" s="1"/>
      <c r="AM91" s="1"/>
    </row>
    <row r="92" ht="15.75" customHeight="1">
      <c r="A92" s="56" t="s">
        <v>23185</v>
      </c>
      <c r="B92" s="474" t="s">
        <v>23186</v>
      </c>
      <c r="C92" s="695" t="str">
        <f>VLOOKUP(A92,'import Zonguldak'!A:P,3,0)</f>
        <v>DOĞRU</v>
      </c>
      <c r="D92" s="56" t="s">
        <v>1597</v>
      </c>
      <c r="E92" s="56">
        <f>VLOOKUP(A92,'import Zonguldak'!A:P,5,0)</f>
        <v>14</v>
      </c>
      <c r="F92" s="56" t="str">
        <f>VLOOKUP(A92,'import Zonguldak'!A:P,6,0)</f>
        <v/>
      </c>
      <c r="G92" s="56">
        <f>VLOOKUP(A92,'import Zonguldak'!A:P,7,0)</f>
        <v>0</v>
      </c>
      <c r="H92" s="56">
        <f>VLOOKUP(A92,'import Zonguldak'!A:P,8,0)</f>
        <v>10</v>
      </c>
      <c r="I92" s="56">
        <f>VLOOKUP(A92,'import Zonguldak'!A:P,9,0)</f>
        <v>10</v>
      </c>
      <c r="J92" s="216">
        <f>VLOOKUP(A92,'import Zonguldak'!A:P,10,0)</f>
        <v>0</v>
      </c>
      <c r="K92" s="56" t="s">
        <v>22885</v>
      </c>
      <c r="L92" s="56">
        <v>5.417432403E9</v>
      </c>
      <c r="M92" s="56" t="s">
        <v>13656</v>
      </c>
      <c r="N92" s="56" t="s">
        <v>22822</v>
      </c>
      <c r="O92" s="56" t="s">
        <v>23187</v>
      </c>
      <c r="P92" s="230" t="str">
        <f>VLOOKUP(A92,'import Zonguldak'!A:P,16,0)</f>
        <v>Geleneksel</v>
      </c>
      <c r="Q92" s="1" t="b">
        <v>0</v>
      </c>
      <c r="R92" s="1" t="s">
        <v>41</v>
      </c>
      <c r="S92" s="1"/>
      <c r="T92" s="1"/>
      <c r="U92" s="1" t="s">
        <v>23188</v>
      </c>
      <c r="V92" s="208"/>
      <c r="W92" s="208"/>
      <c r="X92" s="1"/>
      <c r="Y92" s="1" t="s">
        <v>1353</v>
      </c>
      <c r="Z92" s="208">
        <v>44606.0</v>
      </c>
      <c r="AA92" s="1"/>
      <c r="AB92" s="208"/>
      <c r="AC92" s="1"/>
      <c r="AD92" s="208"/>
      <c r="AE92" s="1"/>
      <c r="AF92" s="208"/>
      <c r="AG92" s="1"/>
      <c r="AH92" s="208"/>
      <c r="AI92" s="1" t="s">
        <v>106</v>
      </c>
      <c r="AJ92" s="1"/>
      <c r="AK92" s="1"/>
      <c r="AL92" s="1"/>
      <c r="AM92" s="1"/>
    </row>
    <row r="93" ht="15.75" customHeight="1">
      <c r="A93" s="211" t="s">
        <v>23189</v>
      </c>
      <c r="B93" s="211" t="s">
        <v>23190</v>
      </c>
      <c r="C93" s="695" t="str">
        <f>VLOOKUP(A93,'import Zonguldak'!A:P,3,0)</f>
        <v>DOĞRU</v>
      </c>
      <c r="D93" s="211" t="s">
        <v>1370</v>
      </c>
      <c r="E93" s="56">
        <f>VLOOKUP(A93,'import Zonguldak'!A:P,5,0)</f>
        <v>2</v>
      </c>
      <c r="F93" s="56">
        <f>VLOOKUP(A93,'import Zonguldak'!A:P,6,0)</f>
        <v>1</v>
      </c>
      <c r="G93" s="56">
        <f>VLOOKUP(A93,'import Zonguldak'!A:P,7,0)</f>
        <v>0</v>
      </c>
      <c r="H93" s="56">
        <f>VLOOKUP(A93,'import Zonguldak'!A:P,8,0)</f>
        <v>17</v>
      </c>
      <c r="I93" s="56">
        <f>VLOOKUP(A93,'import Zonguldak'!A:P,9,0)</f>
        <v>17</v>
      </c>
      <c r="J93" s="216">
        <f>VLOOKUP(A93,'import Zonguldak'!A:P,10,0)</f>
        <v>0</v>
      </c>
      <c r="K93" s="211" t="s">
        <v>23191</v>
      </c>
      <c r="L93" s="211">
        <v>3.722523676E9</v>
      </c>
      <c r="M93" s="211" t="s">
        <v>1350</v>
      </c>
      <c r="N93" s="211" t="s">
        <v>22904</v>
      </c>
      <c r="O93" s="211" t="s">
        <v>23192</v>
      </c>
      <c r="P93" s="230" t="str">
        <f>VLOOKUP(A93,'import Zonguldak'!A:P,16,0)</f>
        <v>Geleneksel</v>
      </c>
      <c r="Q93" s="1" t="b">
        <v>0</v>
      </c>
      <c r="R93" s="1"/>
      <c r="S93" s="1"/>
      <c r="T93" s="1"/>
      <c r="U93" s="1"/>
      <c r="V93" s="208"/>
      <c r="W93" s="208"/>
      <c r="X93" s="1"/>
      <c r="Y93" s="1"/>
      <c r="Z93" s="208"/>
      <c r="AA93" s="1"/>
      <c r="AB93" s="208"/>
      <c r="AC93" s="1"/>
      <c r="AD93" s="208"/>
      <c r="AE93" s="1"/>
      <c r="AF93" s="208"/>
      <c r="AG93" s="1"/>
      <c r="AH93" s="208"/>
      <c r="AI93" s="1"/>
      <c r="AJ93" s="1"/>
      <c r="AK93" s="1"/>
      <c r="AL93" s="1"/>
      <c r="AM93" s="1"/>
    </row>
    <row r="94" ht="15.75" customHeight="1">
      <c r="A94" s="56" t="s">
        <v>23193</v>
      </c>
      <c r="B94" s="474" t="s">
        <v>23194</v>
      </c>
      <c r="C94" s="695" t="str">
        <f>VLOOKUP(A94,'import Zonguldak'!A:P,3,0)</f>
        <v>DOĞRU</v>
      </c>
      <c r="D94" s="56" t="s">
        <v>1832</v>
      </c>
      <c r="E94" s="56">
        <f>VLOOKUP(A94,'import Zonguldak'!A:P,5,0)</f>
        <v>262</v>
      </c>
      <c r="F94" s="56">
        <f>VLOOKUP(A94,'import Zonguldak'!A:P,6,0)</f>
        <v>19</v>
      </c>
      <c r="G94" s="56">
        <f>VLOOKUP(A94,'import Zonguldak'!A:P,7,0)</f>
        <v>4</v>
      </c>
      <c r="H94" s="56">
        <f>VLOOKUP(A94,'import Zonguldak'!A:P,8,0)</f>
        <v>17</v>
      </c>
      <c r="I94" s="56">
        <f>VLOOKUP(A94,'import Zonguldak'!A:P,9,0)</f>
        <v>21</v>
      </c>
      <c r="J94" s="216">
        <f>VLOOKUP(A94,'import Zonguldak'!A:P,10,0)</f>
        <v>0.19</v>
      </c>
      <c r="K94" s="56" t="s">
        <v>23195</v>
      </c>
      <c r="L94" s="56">
        <v>5.334218041E9</v>
      </c>
      <c r="M94" s="56" t="s">
        <v>1350</v>
      </c>
      <c r="N94" s="56" t="s">
        <v>22776</v>
      </c>
      <c r="O94" s="56" t="s">
        <v>23196</v>
      </c>
      <c r="P94" s="230" t="str">
        <f>VLOOKUP(A94,'import Zonguldak'!A:P,16,0)</f>
        <v>Geleneksel</v>
      </c>
      <c r="Q94" s="1" t="b">
        <v>1</v>
      </c>
      <c r="R94" s="1" t="s">
        <v>38</v>
      </c>
      <c r="S94" s="1" t="s">
        <v>404</v>
      </c>
      <c r="T94" s="207" t="s">
        <v>22789</v>
      </c>
      <c r="U94" s="1" t="s">
        <v>23197</v>
      </c>
      <c r="V94" s="208">
        <v>44624.0</v>
      </c>
      <c r="W94" s="208">
        <v>44627.0</v>
      </c>
      <c r="X94" s="1"/>
      <c r="Y94" s="1" t="s">
        <v>43</v>
      </c>
      <c r="Z94" s="208"/>
      <c r="AA94" s="1" t="s">
        <v>1353</v>
      </c>
      <c r="AB94" s="208"/>
      <c r="AC94" s="1" t="s">
        <v>1353</v>
      </c>
      <c r="AD94" s="208">
        <v>44624.0</v>
      </c>
      <c r="AE94" s="1"/>
      <c r="AF94" s="208"/>
      <c r="AG94" s="1"/>
      <c r="AH94" s="208"/>
      <c r="AI94" s="1"/>
      <c r="AJ94" s="1"/>
      <c r="AK94" s="1" t="s">
        <v>404</v>
      </c>
      <c r="AL94" s="1"/>
      <c r="AM94" s="1"/>
    </row>
    <row r="95" ht="15.75" customHeight="1">
      <c r="A95" s="56" t="s">
        <v>23198</v>
      </c>
      <c r="B95" s="474" t="s">
        <v>23199</v>
      </c>
      <c r="C95" s="695" t="str">
        <f>VLOOKUP(A95,'import Zonguldak'!A:P,3,0)</f>
        <v>DOĞRU</v>
      </c>
      <c r="D95" s="56" t="s">
        <v>1364</v>
      </c>
      <c r="E95" s="56">
        <f>VLOOKUP(A95,'import Zonguldak'!A:P,5,0)</f>
        <v>512</v>
      </c>
      <c r="F95" s="56">
        <f>VLOOKUP(A95,'import Zonguldak'!A:P,6,0)</f>
        <v>44</v>
      </c>
      <c r="G95" s="56">
        <f>VLOOKUP(A95,'import Zonguldak'!A:P,7,0)</f>
        <v>13</v>
      </c>
      <c r="H95" s="56">
        <f>VLOOKUP(A95,'import Zonguldak'!A:P,8,0)</f>
        <v>8</v>
      </c>
      <c r="I95" s="56">
        <f>VLOOKUP(A95,'import Zonguldak'!A:P,9,0)</f>
        <v>21</v>
      </c>
      <c r="J95" s="216">
        <f>VLOOKUP(A95,'import Zonguldak'!A:P,10,0)</f>
        <v>0.62</v>
      </c>
      <c r="K95" s="56" t="s">
        <v>23200</v>
      </c>
      <c r="L95" s="56">
        <v>5.454350067E9</v>
      </c>
      <c r="M95" s="56" t="s">
        <v>1350</v>
      </c>
      <c r="N95" s="56" t="s">
        <v>3764</v>
      </c>
      <c r="O95" s="56" t="s">
        <v>23201</v>
      </c>
      <c r="P95" s="230" t="str">
        <f>VLOOKUP(A95,'import Zonguldak'!A:P,16,0)</f>
        <v>Geleneksel</v>
      </c>
      <c r="Q95" s="1" t="b">
        <v>0</v>
      </c>
      <c r="R95" s="1" t="s">
        <v>38</v>
      </c>
      <c r="S95" s="1" t="s">
        <v>814</v>
      </c>
      <c r="T95" s="1" t="s">
        <v>22804</v>
      </c>
      <c r="V95" s="208">
        <v>44344.0</v>
      </c>
      <c r="W95" s="208">
        <v>44348.0</v>
      </c>
      <c r="X95" s="1"/>
      <c r="Y95" s="1" t="s">
        <v>1353</v>
      </c>
      <c r="Z95" s="208"/>
      <c r="AA95" s="1"/>
      <c r="AB95" s="208"/>
      <c r="AC95" s="1"/>
      <c r="AD95" s="208"/>
      <c r="AE95" s="1"/>
      <c r="AF95" s="208"/>
      <c r="AG95" s="1"/>
      <c r="AH95" s="208"/>
      <c r="AI95" s="1"/>
      <c r="AJ95" s="1"/>
      <c r="AK95" s="1"/>
      <c r="AL95" s="1"/>
      <c r="AM95" s="1"/>
    </row>
    <row r="96" ht="15.75" customHeight="1">
      <c r="A96" s="56" t="s">
        <v>23202</v>
      </c>
      <c r="B96" s="474" t="s">
        <v>23203</v>
      </c>
      <c r="C96" s="695" t="str">
        <f>VLOOKUP(A96,'import Zonguldak'!A:P,3,0)</f>
        <v>DOĞRU</v>
      </c>
      <c r="D96" s="56" t="s">
        <v>1385</v>
      </c>
      <c r="E96" s="56">
        <f>VLOOKUP(A96,'import Zonguldak'!A:P,5,0)</f>
        <v>3476</v>
      </c>
      <c r="F96" s="56">
        <f>VLOOKUP(A96,'import Zonguldak'!A:P,6,0)</f>
        <v>91</v>
      </c>
      <c r="G96" s="56">
        <f>VLOOKUP(A96,'import Zonguldak'!A:P,7,0)</f>
        <v>30</v>
      </c>
      <c r="H96" s="56">
        <f>VLOOKUP(A96,'import Zonguldak'!A:P,8,0)</f>
        <v>26</v>
      </c>
      <c r="I96" s="56">
        <f>VLOOKUP(A96,'import Zonguldak'!A:P,9,0)</f>
        <v>56</v>
      </c>
      <c r="J96" s="216">
        <f>VLOOKUP(A96,'import Zonguldak'!A:P,10,0)</f>
        <v>0.54</v>
      </c>
      <c r="K96" s="56" t="s">
        <v>23204</v>
      </c>
      <c r="L96" s="56">
        <v>5.306092119E9</v>
      </c>
      <c r="M96" s="56" t="s">
        <v>13656</v>
      </c>
      <c r="N96" s="56" t="s">
        <v>22924</v>
      </c>
      <c r="O96" s="56" t="s">
        <v>23205</v>
      </c>
      <c r="P96" s="230" t="str">
        <f>VLOOKUP(A96,'import Zonguldak'!A:P,16,0)</f>
        <v>Geleneksel</v>
      </c>
      <c r="Q96" s="1" t="b">
        <v>0</v>
      </c>
      <c r="R96" s="1" t="s">
        <v>29</v>
      </c>
      <c r="S96" s="1"/>
      <c r="T96" s="1"/>
      <c r="U96" s="1" t="s">
        <v>23206</v>
      </c>
      <c r="V96" s="208"/>
      <c r="W96" s="208"/>
      <c r="X96" s="1"/>
      <c r="Y96" s="1" t="s">
        <v>1353</v>
      </c>
      <c r="Z96" s="208">
        <v>44530.0</v>
      </c>
      <c r="AA96" s="1"/>
      <c r="AB96" s="208"/>
      <c r="AC96" s="1"/>
      <c r="AD96" s="208"/>
      <c r="AE96" s="1"/>
      <c r="AF96" s="208"/>
      <c r="AG96" s="1"/>
      <c r="AH96" s="208"/>
      <c r="AI96" s="1" t="s">
        <v>167</v>
      </c>
      <c r="AJ96" s="1"/>
      <c r="AK96" s="1"/>
      <c r="AL96" s="1"/>
      <c r="AM96" s="1"/>
    </row>
    <row r="97" ht="15.75" customHeight="1">
      <c r="A97" s="56" t="s">
        <v>23207</v>
      </c>
      <c r="B97" s="474" t="s">
        <v>23208</v>
      </c>
      <c r="C97" s="695" t="str">
        <f>VLOOKUP(A97,'import Zonguldak'!A:P,3,0)</f>
        <v>DOĞRU</v>
      </c>
      <c r="D97" s="56" t="s">
        <v>1385</v>
      </c>
      <c r="E97" s="56">
        <f>VLOOKUP(A97,'import Zonguldak'!A:P,5,0)</f>
        <v>10822</v>
      </c>
      <c r="F97" s="56">
        <f>VLOOKUP(A97,'import Zonguldak'!A:P,6,0)</f>
        <v>331</v>
      </c>
      <c r="G97" s="56">
        <f>VLOOKUP(A97,'import Zonguldak'!A:P,7,0)</f>
        <v>49</v>
      </c>
      <c r="H97" s="56">
        <f>VLOOKUP(A97,'import Zonguldak'!A:P,8,0)</f>
        <v>38</v>
      </c>
      <c r="I97" s="56">
        <f>VLOOKUP(A97,'import Zonguldak'!A:P,9,0)</f>
        <v>87</v>
      </c>
      <c r="J97" s="216">
        <f>VLOOKUP(A97,'import Zonguldak'!A:P,10,0)</f>
        <v>0.56</v>
      </c>
      <c r="K97" s="56" t="s">
        <v>23204</v>
      </c>
      <c r="L97" s="56">
        <v>5.306092119E9</v>
      </c>
      <c r="M97" s="56" t="s">
        <v>13656</v>
      </c>
      <c r="N97" s="56" t="s">
        <v>22771</v>
      </c>
      <c r="O97" s="56" t="s">
        <v>23209</v>
      </c>
      <c r="P97" s="230" t="str">
        <f>VLOOKUP(A97,'import Zonguldak'!A:P,16,0)</f>
        <v>Geleneksel</v>
      </c>
      <c r="Q97" s="1" t="b">
        <v>0</v>
      </c>
      <c r="R97" s="1" t="s">
        <v>29</v>
      </c>
      <c r="S97" s="1" t="s">
        <v>100</v>
      </c>
      <c r="T97" s="2" t="s">
        <v>4306</v>
      </c>
      <c r="U97" s="1" t="s">
        <v>23210</v>
      </c>
      <c r="V97" s="208">
        <v>44504.0</v>
      </c>
      <c r="W97" s="208">
        <v>44505.0</v>
      </c>
      <c r="X97" s="1"/>
      <c r="Y97" s="1" t="s">
        <v>1353</v>
      </c>
      <c r="Z97" s="208">
        <v>44504.0</v>
      </c>
      <c r="AA97" s="1"/>
      <c r="AB97" s="208"/>
      <c r="AC97" s="1"/>
      <c r="AD97" s="208"/>
      <c r="AE97" s="1"/>
      <c r="AF97" s="208"/>
      <c r="AG97" s="1"/>
      <c r="AH97" s="208"/>
      <c r="AI97" s="1" t="s">
        <v>100</v>
      </c>
      <c r="AJ97" s="1"/>
      <c r="AK97" s="1"/>
      <c r="AL97" s="1"/>
      <c r="AM97" s="1"/>
    </row>
    <row r="98" ht="15.75" customHeight="1">
      <c r="A98" s="56" t="s">
        <v>23211</v>
      </c>
      <c r="B98" s="474" t="s">
        <v>23212</v>
      </c>
      <c r="C98" s="695" t="str">
        <f>VLOOKUP(A98,'import Zonguldak'!A:P,3,0)</f>
        <v>DOĞRU</v>
      </c>
      <c r="D98" s="56" t="s">
        <v>1385</v>
      </c>
      <c r="E98" s="56">
        <f>VLOOKUP(A98,'import Zonguldak'!A:P,5,0)</f>
        <v>85</v>
      </c>
      <c r="F98" s="56">
        <f>VLOOKUP(A98,'import Zonguldak'!A:P,6,0)</f>
        <v>22</v>
      </c>
      <c r="G98" s="56">
        <f>VLOOKUP(A98,'import Zonguldak'!A:P,7,0)</f>
        <v>0</v>
      </c>
      <c r="H98" s="56">
        <f>VLOOKUP(A98,'import Zonguldak'!A:P,8,0)</f>
        <v>38</v>
      </c>
      <c r="I98" s="56">
        <f>VLOOKUP(A98,'import Zonguldak'!A:P,9,0)</f>
        <v>38</v>
      </c>
      <c r="J98" s="216">
        <f>VLOOKUP(A98,'import Zonguldak'!A:P,10,0)</f>
        <v>0</v>
      </c>
      <c r="K98" s="56" t="s">
        <v>23213</v>
      </c>
      <c r="L98" s="56">
        <v>3.722652867E9</v>
      </c>
      <c r="M98" s="56" t="s">
        <v>22838</v>
      </c>
      <c r="N98" s="56" t="s">
        <v>23214</v>
      </c>
      <c r="O98" s="56" t="s">
        <v>23215</v>
      </c>
      <c r="P98" s="230" t="str">
        <f>VLOOKUP(A98,'import Zonguldak'!A:P,16,0)</f>
        <v>Geleneksel</v>
      </c>
      <c r="Q98" s="1" t="b">
        <v>0</v>
      </c>
      <c r="R98" s="1"/>
      <c r="S98" s="1"/>
      <c r="T98" s="1"/>
      <c r="U98" s="1"/>
      <c r="V98" s="208"/>
      <c r="W98" s="208"/>
      <c r="X98" s="1"/>
      <c r="Y98" s="1"/>
      <c r="Z98" s="208"/>
      <c r="AA98" s="1"/>
      <c r="AB98" s="208"/>
      <c r="AC98" s="1"/>
      <c r="AD98" s="208"/>
      <c r="AE98" s="1"/>
      <c r="AF98" s="208"/>
      <c r="AG98" s="1"/>
      <c r="AH98" s="208"/>
      <c r="AI98" s="1"/>
      <c r="AJ98" s="1"/>
      <c r="AK98" s="1"/>
      <c r="AL98" s="1"/>
      <c r="AM98" s="1"/>
    </row>
    <row r="99" ht="15.75" customHeight="1">
      <c r="A99" s="56" t="s">
        <v>23216</v>
      </c>
      <c r="B99" s="474" t="s">
        <v>23217</v>
      </c>
      <c r="C99" s="695" t="str">
        <f>VLOOKUP(A99,'import Zonguldak'!A:P,3,0)</f>
        <v>DOĞRU</v>
      </c>
      <c r="D99" s="56" t="s">
        <v>1507</v>
      </c>
      <c r="E99" s="56">
        <f>VLOOKUP(A99,'import Zonguldak'!A:P,5,0)</f>
        <v>943</v>
      </c>
      <c r="F99" s="56">
        <f>VLOOKUP(A99,'import Zonguldak'!A:P,6,0)</f>
        <v>57</v>
      </c>
      <c r="G99" s="56">
        <f>VLOOKUP(A99,'import Zonguldak'!A:P,7,0)</f>
        <v>10</v>
      </c>
      <c r="H99" s="56">
        <f>VLOOKUP(A99,'import Zonguldak'!A:P,8,0)</f>
        <v>6</v>
      </c>
      <c r="I99" s="56">
        <f>VLOOKUP(A99,'import Zonguldak'!A:P,9,0)</f>
        <v>16</v>
      </c>
      <c r="J99" s="216">
        <f>VLOOKUP(A99,'import Zonguldak'!A:P,10,0)</f>
        <v>0.63</v>
      </c>
      <c r="K99" s="56" t="s">
        <v>23218</v>
      </c>
      <c r="L99" s="56">
        <v>5.528677267E9</v>
      </c>
      <c r="M99" s="56" t="s">
        <v>1350</v>
      </c>
      <c r="N99" s="56" t="s">
        <v>22904</v>
      </c>
      <c r="O99" s="56" t="s">
        <v>23219</v>
      </c>
      <c r="P99" s="230" t="str">
        <f>VLOOKUP(A99,'import Zonguldak'!A:P,16,0)</f>
        <v>Geleneksel</v>
      </c>
      <c r="Q99" s="1" t="b">
        <v>1</v>
      </c>
      <c r="R99" s="1"/>
      <c r="S99" s="1"/>
      <c r="T99" s="1"/>
      <c r="U99" s="1" t="s">
        <v>23220</v>
      </c>
      <c r="V99" s="208"/>
      <c r="W99" s="208"/>
      <c r="X99" s="1"/>
      <c r="Y99" s="1" t="s">
        <v>1353</v>
      </c>
      <c r="Z99" s="208"/>
      <c r="AA99" s="1"/>
      <c r="AB99" s="208"/>
      <c r="AC99" s="1"/>
      <c r="AD99" s="208"/>
      <c r="AE99" s="1"/>
      <c r="AF99" s="208"/>
      <c r="AG99" s="1"/>
      <c r="AH99" s="208"/>
      <c r="AI99" s="1"/>
      <c r="AJ99" s="1"/>
      <c r="AK99" s="1"/>
      <c r="AL99" s="1"/>
      <c r="AM99" s="1"/>
    </row>
    <row r="100" ht="15.75" customHeight="1">
      <c r="A100" s="56" t="s">
        <v>23221</v>
      </c>
      <c r="B100" s="474" t="s">
        <v>23222</v>
      </c>
      <c r="C100" s="695" t="str">
        <f>VLOOKUP(A100,'import Zonguldak'!A:P,3,0)</f>
        <v>DOĞRU</v>
      </c>
      <c r="D100" s="56" t="s">
        <v>1378</v>
      </c>
      <c r="E100" s="56">
        <f>VLOOKUP(A100,'import Zonguldak'!A:P,5,0)</f>
        <v>376</v>
      </c>
      <c r="F100" s="56">
        <f>VLOOKUP(A100,'import Zonguldak'!A:P,6,0)</f>
        <v>19</v>
      </c>
      <c r="G100" s="56">
        <f>VLOOKUP(A100,'import Zonguldak'!A:P,7,0)</f>
        <v>0</v>
      </c>
      <c r="H100" s="56">
        <f>VLOOKUP(A100,'import Zonguldak'!A:P,8,0)</f>
        <v>26</v>
      </c>
      <c r="I100" s="56">
        <f>VLOOKUP(A100,'import Zonguldak'!A:P,9,0)</f>
        <v>26</v>
      </c>
      <c r="J100" s="216">
        <f>VLOOKUP(A100,'import Zonguldak'!A:P,10,0)</f>
        <v>0</v>
      </c>
      <c r="K100" s="56" t="s">
        <v>23223</v>
      </c>
      <c r="L100" s="56">
        <v>3.722010667E9</v>
      </c>
      <c r="M100" s="56" t="s">
        <v>1350</v>
      </c>
      <c r="N100" s="56" t="s">
        <v>22899</v>
      </c>
      <c r="O100" s="56" t="s">
        <v>23224</v>
      </c>
      <c r="P100" s="230" t="str">
        <f>VLOOKUP(A100,'import Zonguldak'!A:P,16,0)</f>
        <v>Geleneksel</v>
      </c>
      <c r="Q100" s="1" t="b">
        <v>0</v>
      </c>
      <c r="R100" s="1" t="s">
        <v>31</v>
      </c>
      <c r="S100" s="1" t="s">
        <v>610</v>
      </c>
      <c r="T100" s="207" t="s">
        <v>22789</v>
      </c>
      <c r="U100" s="1" t="s">
        <v>23225</v>
      </c>
      <c r="V100" s="208">
        <v>44603.0</v>
      </c>
      <c r="W100" s="208">
        <v>44606.0</v>
      </c>
      <c r="X100" s="1"/>
      <c r="Y100" s="1" t="s">
        <v>1353</v>
      </c>
      <c r="Z100" s="208">
        <v>44603.0</v>
      </c>
      <c r="AA100" s="1" t="s">
        <v>1353</v>
      </c>
      <c r="AB100" s="208">
        <v>44606.0</v>
      </c>
      <c r="AC100" s="1" t="s">
        <v>1475</v>
      </c>
      <c r="AD100" s="208">
        <v>44609.0</v>
      </c>
      <c r="AE100" s="1" t="s">
        <v>31</v>
      </c>
      <c r="AF100" s="208">
        <v>44259.0</v>
      </c>
      <c r="AG100" s="1"/>
      <c r="AH100" s="208"/>
      <c r="AI100" s="1" t="s">
        <v>610</v>
      </c>
      <c r="AJ100" s="1" t="s">
        <v>610</v>
      </c>
      <c r="AK100" s="1" t="s">
        <v>128</v>
      </c>
      <c r="AL100" s="1" t="s">
        <v>100</v>
      </c>
      <c r="AM100" s="1"/>
    </row>
    <row r="101" ht="15.75" customHeight="1">
      <c r="A101" s="211" t="s">
        <v>23226</v>
      </c>
      <c r="B101" s="211" t="s">
        <v>23227</v>
      </c>
      <c r="C101" s="695" t="str">
        <f>VLOOKUP(A101,'import Zonguldak'!A:P,3,0)</f>
        <v>DOĞRU</v>
      </c>
      <c r="D101" s="211" t="s">
        <v>1370</v>
      </c>
      <c r="E101" s="56">
        <f>VLOOKUP(A101,'import Zonguldak'!A:P,5,0)</f>
        <v>47</v>
      </c>
      <c r="F101" s="56">
        <f>VLOOKUP(A101,'import Zonguldak'!A:P,6,0)</f>
        <v>32</v>
      </c>
      <c r="G101" s="56">
        <f>VLOOKUP(A101,'import Zonguldak'!A:P,7,0)</f>
        <v>0</v>
      </c>
      <c r="H101" s="56">
        <f>VLOOKUP(A101,'import Zonguldak'!A:P,8,0)</f>
        <v>46</v>
      </c>
      <c r="I101" s="56">
        <f>VLOOKUP(A101,'import Zonguldak'!A:P,9,0)</f>
        <v>46</v>
      </c>
      <c r="J101" s="216">
        <f>VLOOKUP(A101,'import Zonguldak'!A:P,10,0)</f>
        <v>0</v>
      </c>
      <c r="K101" s="211" t="s">
        <v>23228</v>
      </c>
      <c r="L101" s="211">
        <v>3.726150081E9</v>
      </c>
      <c r="M101" s="211" t="s">
        <v>22981</v>
      </c>
      <c r="N101" s="211" t="s">
        <v>2520</v>
      </c>
      <c r="O101" s="211" t="s">
        <v>23229</v>
      </c>
      <c r="P101" s="230" t="str">
        <f>VLOOKUP(A101,'import Zonguldak'!A:P,16,0)</f>
        <v>Geleneksel</v>
      </c>
      <c r="Q101" s="1" t="b">
        <v>0</v>
      </c>
      <c r="R101" s="1"/>
      <c r="S101" s="1"/>
      <c r="T101" s="1"/>
      <c r="U101" s="1"/>
      <c r="V101" s="208"/>
      <c r="W101" s="208"/>
      <c r="X101" s="1"/>
      <c r="Y101" s="1"/>
      <c r="Z101" s="208"/>
      <c r="AA101" s="1"/>
      <c r="AB101" s="208"/>
      <c r="AC101" s="1"/>
      <c r="AD101" s="208"/>
      <c r="AE101" s="1"/>
      <c r="AF101" s="208"/>
      <c r="AG101" s="1"/>
      <c r="AH101" s="208"/>
      <c r="AI101" s="1"/>
      <c r="AJ101" s="1"/>
      <c r="AK101" s="1"/>
      <c r="AL101" s="1"/>
      <c r="AM101" s="1"/>
    </row>
    <row r="102" ht="15.75" customHeight="1">
      <c r="A102" s="56" t="s">
        <v>23230</v>
      </c>
      <c r="B102" s="474" t="s">
        <v>23231</v>
      </c>
      <c r="C102" s="695" t="str">
        <f>VLOOKUP(A102,'import Zonguldak'!A:P,3,0)</f>
        <v>DOĞRU</v>
      </c>
      <c r="D102" s="56" t="s">
        <v>1443</v>
      </c>
      <c r="E102" s="56">
        <f>VLOOKUP(A102,'import Zonguldak'!A:P,5,0)</f>
        <v>465</v>
      </c>
      <c r="F102" s="56">
        <f>VLOOKUP(A102,'import Zonguldak'!A:P,6,0)</f>
        <v>61</v>
      </c>
      <c r="G102" s="56">
        <f>VLOOKUP(A102,'import Zonguldak'!A:P,7,0)</f>
        <v>0</v>
      </c>
      <c r="H102" s="56">
        <f>VLOOKUP(A102,'import Zonguldak'!A:P,8,0)</f>
        <v>58</v>
      </c>
      <c r="I102" s="56">
        <f>VLOOKUP(A102,'import Zonguldak'!A:P,9,0)</f>
        <v>58</v>
      </c>
      <c r="J102" s="216">
        <f>VLOOKUP(A102,'import Zonguldak'!A:P,10,0)</f>
        <v>0</v>
      </c>
      <c r="K102" s="56" t="s">
        <v>23232</v>
      </c>
      <c r="L102" s="56">
        <v>3.724085525E9</v>
      </c>
      <c r="M102" s="56" t="s">
        <v>1350</v>
      </c>
      <c r="N102" s="56" t="s">
        <v>22776</v>
      </c>
      <c r="O102" s="56" t="s">
        <v>23233</v>
      </c>
      <c r="P102" s="230" t="str">
        <f>VLOOKUP(A102,'import Zonguldak'!A:P,16,0)</f>
        <v>Geleneksel</v>
      </c>
      <c r="Q102" s="1" t="b">
        <v>1</v>
      </c>
      <c r="R102" s="1"/>
      <c r="S102" s="1"/>
      <c r="T102" s="1"/>
      <c r="U102" s="1" t="s">
        <v>23234</v>
      </c>
      <c r="V102" s="208"/>
      <c r="W102" s="208"/>
      <c r="X102" s="1"/>
      <c r="Y102" s="1" t="s">
        <v>43</v>
      </c>
      <c r="Z102" s="208"/>
      <c r="AA102" s="1" t="s">
        <v>31</v>
      </c>
      <c r="AB102" s="208"/>
      <c r="AC102" s="1" t="s">
        <v>43</v>
      </c>
      <c r="AD102" s="208">
        <v>44354.0</v>
      </c>
      <c r="AE102" s="1" t="s">
        <v>43</v>
      </c>
      <c r="AF102" s="208">
        <v>44354.0</v>
      </c>
      <c r="AG102" s="1" t="s">
        <v>43</v>
      </c>
      <c r="AH102" s="208">
        <v>44362.0</v>
      </c>
      <c r="AI102" s="1"/>
      <c r="AJ102" s="1"/>
      <c r="AK102" s="1" t="s">
        <v>100</v>
      </c>
      <c r="AL102" s="1" t="s">
        <v>100</v>
      </c>
      <c r="AM102" s="1" t="s">
        <v>909</v>
      </c>
    </row>
    <row r="103" ht="15.75" customHeight="1">
      <c r="A103" s="56" t="s">
        <v>23235</v>
      </c>
      <c r="B103" s="474" t="s">
        <v>23236</v>
      </c>
      <c r="C103" s="695" t="str">
        <f>VLOOKUP(A103,'import Zonguldak'!A:P,3,0)</f>
        <v>DOĞRU</v>
      </c>
      <c r="D103" s="56" t="s">
        <v>1356</v>
      </c>
      <c r="E103" s="56">
        <f>VLOOKUP(A103,'import Zonguldak'!A:P,5,0)</f>
        <v>810</v>
      </c>
      <c r="F103" s="56">
        <f>VLOOKUP(A103,'import Zonguldak'!A:P,6,0)</f>
        <v>33</v>
      </c>
      <c r="G103" s="56">
        <f>VLOOKUP(A103,'import Zonguldak'!A:P,7,0)</f>
        <v>0</v>
      </c>
      <c r="H103" s="56">
        <f>VLOOKUP(A103,'import Zonguldak'!A:P,8,0)</f>
        <v>16</v>
      </c>
      <c r="I103" s="56">
        <f>VLOOKUP(A103,'import Zonguldak'!A:P,9,0)</f>
        <v>16</v>
      </c>
      <c r="J103" s="216">
        <f>VLOOKUP(A103,'import Zonguldak'!A:P,10,0)</f>
        <v>0</v>
      </c>
      <c r="K103" s="56" t="s">
        <v>23237</v>
      </c>
      <c r="L103" s="56">
        <v>5.331526761E9</v>
      </c>
      <c r="M103" s="56" t="s">
        <v>1350</v>
      </c>
      <c r="N103" s="56" t="s">
        <v>22776</v>
      </c>
      <c r="O103" s="56" t="s">
        <v>23238</v>
      </c>
      <c r="P103" s="230" t="str">
        <f>VLOOKUP(A103,'import Zonguldak'!A:P,16,0)</f>
        <v>Geleneksel</v>
      </c>
      <c r="Q103" s="1" t="b">
        <v>0</v>
      </c>
      <c r="R103" s="1" t="s">
        <v>29</v>
      </c>
      <c r="S103" s="1" t="s">
        <v>929</v>
      </c>
      <c r="T103" s="1" t="s">
        <v>22804</v>
      </c>
      <c r="U103" s="1" t="s">
        <v>23239</v>
      </c>
      <c r="V103" s="208">
        <v>44351.0</v>
      </c>
      <c r="W103" s="208">
        <v>44354.0</v>
      </c>
      <c r="X103" s="1"/>
      <c r="Y103" s="1" t="s">
        <v>1475</v>
      </c>
      <c r="Z103" s="208"/>
      <c r="AA103" s="1" t="s">
        <v>43</v>
      </c>
      <c r="AB103" s="208"/>
      <c r="AC103" s="1" t="s">
        <v>1353</v>
      </c>
      <c r="AD103" s="208">
        <v>44532.0</v>
      </c>
      <c r="AE103" s="1"/>
      <c r="AF103" s="208"/>
      <c r="AG103" s="1"/>
      <c r="AH103" s="208"/>
      <c r="AI103" s="1"/>
      <c r="AJ103" s="1"/>
      <c r="AK103" s="1" t="s">
        <v>66</v>
      </c>
      <c r="AL103" s="1"/>
      <c r="AM103" s="1"/>
    </row>
    <row r="104" ht="15.75" customHeight="1">
      <c r="A104" s="211" t="s">
        <v>23240</v>
      </c>
      <c r="B104" s="211" t="s">
        <v>23241</v>
      </c>
      <c r="C104" s="695" t="str">
        <f>VLOOKUP(A104,'import Zonguldak'!A:P,3,0)</f>
        <v>DOĞRU</v>
      </c>
      <c r="D104" s="211" t="s">
        <v>1507</v>
      </c>
      <c r="E104" s="56">
        <f>VLOOKUP(A104,'import Zonguldak'!A:P,5,0)</f>
        <v>11</v>
      </c>
      <c r="F104" s="56">
        <f>VLOOKUP(A104,'import Zonguldak'!A:P,6,0)</f>
        <v>11</v>
      </c>
      <c r="G104" s="56">
        <f>VLOOKUP(A104,'import Zonguldak'!A:P,7,0)</f>
        <v>0</v>
      </c>
      <c r="H104" s="56">
        <f>VLOOKUP(A104,'import Zonguldak'!A:P,8,0)</f>
        <v>41</v>
      </c>
      <c r="I104" s="56">
        <f>VLOOKUP(A104,'import Zonguldak'!A:P,9,0)</f>
        <v>41</v>
      </c>
      <c r="J104" s="216">
        <f>VLOOKUP(A104,'import Zonguldak'!A:P,10,0)</f>
        <v>0</v>
      </c>
      <c r="K104" s="211" t="s">
        <v>23242</v>
      </c>
      <c r="L104" s="211">
        <v>5.444886867E9</v>
      </c>
      <c r="M104" s="211" t="s">
        <v>22781</v>
      </c>
      <c r="N104" s="211" t="s">
        <v>23029</v>
      </c>
      <c r="O104" s="211" t="s">
        <v>23243</v>
      </c>
      <c r="P104" s="230" t="str">
        <f>VLOOKUP(A104,'import Zonguldak'!A:P,16,0)</f>
        <v>Geleneksel</v>
      </c>
      <c r="Q104" s="1" t="b">
        <v>0</v>
      </c>
      <c r="R104" s="1"/>
      <c r="S104" s="1"/>
      <c r="T104" s="1"/>
      <c r="U104" s="1"/>
      <c r="V104" s="208"/>
      <c r="W104" s="208"/>
      <c r="X104" s="1"/>
      <c r="Y104" s="1"/>
      <c r="Z104" s="208"/>
      <c r="AA104" s="1"/>
      <c r="AB104" s="208"/>
      <c r="AC104" s="1"/>
      <c r="AD104" s="208"/>
      <c r="AE104" s="1"/>
      <c r="AF104" s="208"/>
      <c r="AG104" s="1"/>
      <c r="AH104" s="208"/>
      <c r="AI104" s="1"/>
      <c r="AJ104" s="1"/>
      <c r="AK104" s="1"/>
      <c r="AL104" s="1"/>
      <c r="AM104" s="1"/>
    </row>
    <row r="105" ht="15.75" customHeight="1">
      <c r="A105" s="56" t="s">
        <v>23244</v>
      </c>
      <c r="B105" s="474" t="s">
        <v>23245</v>
      </c>
      <c r="C105" s="695" t="str">
        <f>VLOOKUP(A105,'import Zonguldak'!A:P,3,0)</f>
        <v>DOĞRU</v>
      </c>
      <c r="D105" s="56" t="s">
        <v>1443</v>
      </c>
      <c r="E105" s="56">
        <f>VLOOKUP(A105,'import Zonguldak'!A:P,5,0)</f>
        <v>1</v>
      </c>
      <c r="F105" s="56" t="str">
        <f>VLOOKUP(A105,'import Zonguldak'!A:P,6,0)</f>
        <v/>
      </c>
      <c r="G105" s="56">
        <f>VLOOKUP(A105,'import Zonguldak'!A:P,7,0)</f>
        <v>0</v>
      </c>
      <c r="H105" s="56">
        <f>VLOOKUP(A105,'import Zonguldak'!A:P,8,0)</f>
        <v>16</v>
      </c>
      <c r="I105" s="56">
        <f>VLOOKUP(A105,'import Zonguldak'!A:P,9,0)</f>
        <v>16</v>
      </c>
      <c r="J105" s="216">
        <f>VLOOKUP(A105,'import Zonguldak'!A:P,10,0)</f>
        <v>0</v>
      </c>
      <c r="K105" s="56" t="s">
        <v>23246</v>
      </c>
      <c r="L105" s="56">
        <v>5.300940253E9</v>
      </c>
      <c r="M105" s="56" t="s">
        <v>1350</v>
      </c>
      <c r="N105" s="56" t="s">
        <v>3764</v>
      </c>
      <c r="O105" s="56" t="s">
        <v>23247</v>
      </c>
      <c r="P105" s="230" t="str">
        <f>VLOOKUP(A105,'import Zonguldak'!A:P,16,0)</f>
        <v>Geleneksel</v>
      </c>
      <c r="Q105" s="1" t="b">
        <v>0</v>
      </c>
      <c r="R105" s="1" t="s">
        <v>33</v>
      </c>
      <c r="S105" s="1" t="s">
        <v>610</v>
      </c>
      <c r="T105" s="207" t="s">
        <v>22789</v>
      </c>
      <c r="U105" s="1"/>
      <c r="V105" s="208">
        <v>44603.0</v>
      </c>
      <c r="W105" s="208">
        <v>44606.0</v>
      </c>
      <c r="X105" s="1"/>
      <c r="Y105" s="1" t="s">
        <v>1353</v>
      </c>
      <c r="Z105" s="208">
        <v>44603.0</v>
      </c>
      <c r="AA105" s="1" t="s">
        <v>1353</v>
      </c>
      <c r="AB105" s="208">
        <v>44606.0</v>
      </c>
      <c r="AC105" s="1"/>
      <c r="AD105" s="208"/>
      <c r="AE105" s="1"/>
      <c r="AF105" s="208"/>
      <c r="AG105" s="1"/>
      <c r="AH105" s="208"/>
      <c r="AI105" s="1" t="s">
        <v>610</v>
      </c>
      <c r="AJ105" s="1" t="s">
        <v>610</v>
      </c>
      <c r="AK105" s="1"/>
      <c r="AL105" s="1"/>
      <c r="AM105" s="1"/>
    </row>
    <row r="106" ht="15.75" customHeight="1">
      <c r="A106" s="56" t="s">
        <v>23248</v>
      </c>
      <c r="B106" s="474" t="s">
        <v>23249</v>
      </c>
      <c r="C106" s="695" t="str">
        <f>VLOOKUP(A106,'import Zonguldak'!A:P,3,0)</f>
        <v>DOĞRU</v>
      </c>
      <c r="D106" s="56" t="s">
        <v>1832</v>
      </c>
      <c r="E106" s="56">
        <f>VLOOKUP(A106,'import Zonguldak'!A:P,5,0)</f>
        <v>173</v>
      </c>
      <c r="F106" s="56">
        <f>VLOOKUP(A106,'import Zonguldak'!A:P,6,0)</f>
        <v>11</v>
      </c>
      <c r="G106" s="56">
        <f>VLOOKUP(A106,'import Zonguldak'!A:P,7,0)</f>
        <v>0</v>
      </c>
      <c r="H106" s="56">
        <f>VLOOKUP(A106,'import Zonguldak'!A:P,8,0)</f>
        <v>17</v>
      </c>
      <c r="I106" s="56">
        <f>VLOOKUP(A106,'import Zonguldak'!A:P,9,0)</f>
        <v>17</v>
      </c>
      <c r="J106" s="216">
        <f>VLOOKUP(A106,'import Zonguldak'!A:P,10,0)</f>
        <v>0</v>
      </c>
      <c r="K106" s="56" t="s">
        <v>23250</v>
      </c>
      <c r="L106" s="56">
        <v>3.72257808E9</v>
      </c>
      <c r="M106" s="56" t="s">
        <v>1350</v>
      </c>
      <c r="N106" s="56" t="s">
        <v>22776</v>
      </c>
      <c r="O106" s="56" t="s">
        <v>23251</v>
      </c>
      <c r="P106" s="230" t="str">
        <f>VLOOKUP(A106,'import Zonguldak'!A:P,16,0)</f>
        <v>Geleneksel</v>
      </c>
      <c r="Q106" s="1" t="b">
        <v>0</v>
      </c>
      <c r="R106" s="1" t="s">
        <v>29</v>
      </c>
      <c r="S106" s="1"/>
      <c r="T106" s="1"/>
      <c r="U106" s="1" t="s">
        <v>23252</v>
      </c>
      <c r="V106" s="208"/>
      <c r="W106" s="208"/>
      <c r="X106" s="1"/>
      <c r="Y106" s="1" t="s">
        <v>43</v>
      </c>
      <c r="Z106" s="208"/>
      <c r="AA106" s="1" t="s">
        <v>43</v>
      </c>
      <c r="AB106" s="208"/>
      <c r="AC106" s="1" t="s">
        <v>43</v>
      </c>
      <c r="AD106" s="208">
        <v>44348.0</v>
      </c>
      <c r="AE106" s="1" t="s">
        <v>1475</v>
      </c>
      <c r="AF106" s="208">
        <v>44354.0</v>
      </c>
      <c r="AG106" s="1" t="s">
        <v>1353</v>
      </c>
      <c r="AH106" s="208">
        <v>44609.0</v>
      </c>
      <c r="AI106" s="1" t="s">
        <v>859</v>
      </c>
      <c r="AJ106" s="1"/>
      <c r="AK106" s="1"/>
      <c r="AL106" s="1" t="s">
        <v>100</v>
      </c>
      <c r="AM106" s="1" t="s">
        <v>128</v>
      </c>
    </row>
    <row r="107" ht="15.75" customHeight="1">
      <c r="A107" s="56" t="s">
        <v>23253</v>
      </c>
      <c r="B107" s="474" t="s">
        <v>23254</v>
      </c>
      <c r="C107" s="695" t="str">
        <f>VLOOKUP(A107,'import Zonguldak'!A:P,3,0)</f>
        <v>DOĞRU</v>
      </c>
      <c r="D107" s="56" t="s">
        <v>1443</v>
      </c>
      <c r="E107" s="56">
        <f>VLOOKUP(A107,'import Zonguldak'!A:P,5,0)</f>
        <v>372</v>
      </c>
      <c r="F107" s="56">
        <f>VLOOKUP(A107,'import Zonguldak'!A:P,6,0)</f>
        <v>12</v>
      </c>
      <c r="G107" s="56">
        <f>VLOOKUP(A107,'import Zonguldak'!A:P,7,0)</f>
        <v>0</v>
      </c>
      <c r="H107" s="56">
        <f>VLOOKUP(A107,'import Zonguldak'!A:P,8,0)</f>
        <v>29</v>
      </c>
      <c r="I107" s="56">
        <f>VLOOKUP(A107,'import Zonguldak'!A:P,9,0)</f>
        <v>29</v>
      </c>
      <c r="J107" s="216">
        <f>VLOOKUP(A107,'import Zonguldak'!A:P,10,0)</f>
        <v>0</v>
      </c>
      <c r="K107" s="56" t="s">
        <v>22821</v>
      </c>
      <c r="L107" s="56">
        <v>3.723190065E9</v>
      </c>
      <c r="M107" s="56" t="s">
        <v>13656</v>
      </c>
      <c r="N107" s="56" t="s">
        <v>22822</v>
      </c>
      <c r="O107" s="56" t="s">
        <v>22823</v>
      </c>
      <c r="P107" s="230" t="str">
        <f>VLOOKUP(A107,'import Zonguldak'!A:P,16,0)</f>
        <v>Geleneksel</v>
      </c>
      <c r="Q107" s="1" t="b">
        <v>0</v>
      </c>
      <c r="R107" s="1" t="s">
        <v>29</v>
      </c>
      <c r="S107" s="1"/>
      <c r="T107" s="1"/>
      <c r="U107" s="1" t="s">
        <v>23255</v>
      </c>
      <c r="V107" s="208"/>
      <c r="W107" s="208"/>
      <c r="X107" s="1"/>
      <c r="Y107" s="1" t="s">
        <v>1353</v>
      </c>
      <c r="Z107" s="208">
        <v>44531.0</v>
      </c>
      <c r="AA107" s="1"/>
      <c r="AB107" s="208"/>
      <c r="AC107" s="1"/>
      <c r="AD107" s="208"/>
      <c r="AE107" s="1"/>
      <c r="AF107" s="208"/>
      <c r="AG107" s="1"/>
      <c r="AH107" s="208"/>
      <c r="AI107" s="1" t="s">
        <v>128</v>
      </c>
      <c r="AJ107" s="1"/>
      <c r="AK107" s="1"/>
      <c r="AL107" s="1"/>
      <c r="AM107" s="1"/>
    </row>
    <row r="108" ht="15.75" customHeight="1">
      <c r="A108" s="56" t="s">
        <v>23256</v>
      </c>
      <c r="B108" s="474" t="s">
        <v>23257</v>
      </c>
      <c r="C108" s="695" t="str">
        <f>VLOOKUP(A108,'import Zonguldak'!A:P,3,0)</f>
        <v>DOĞRU</v>
      </c>
      <c r="D108" s="56" t="s">
        <v>1385</v>
      </c>
      <c r="E108" s="56">
        <f>VLOOKUP(A108,'import Zonguldak'!A:P,5,0)</f>
        <v>1056</v>
      </c>
      <c r="F108" s="56">
        <f>VLOOKUP(A108,'import Zonguldak'!A:P,6,0)</f>
        <v>108</v>
      </c>
      <c r="G108" s="56">
        <f>VLOOKUP(A108,'import Zonguldak'!A:P,7,0)</f>
        <v>0</v>
      </c>
      <c r="H108" s="56">
        <f>VLOOKUP(A108,'import Zonguldak'!A:P,8,0)</f>
        <v>54</v>
      </c>
      <c r="I108" s="56">
        <f>VLOOKUP(A108,'import Zonguldak'!A:P,9,0)</f>
        <v>54</v>
      </c>
      <c r="J108" s="216">
        <f>VLOOKUP(A108,'import Zonguldak'!A:P,10,0)</f>
        <v>0</v>
      </c>
      <c r="K108" s="56" t="s">
        <v>23258</v>
      </c>
      <c r="L108" s="56">
        <v>3.726660909E9</v>
      </c>
      <c r="M108" s="56" t="s">
        <v>1350</v>
      </c>
      <c r="N108" s="56" t="s">
        <v>22913</v>
      </c>
      <c r="O108" s="56" t="s">
        <v>23259</v>
      </c>
      <c r="P108" s="230" t="str">
        <f>VLOOKUP(A108,'import Zonguldak'!A:P,16,0)</f>
        <v>Geleneksel</v>
      </c>
      <c r="Q108" s="1" t="b">
        <v>0</v>
      </c>
      <c r="R108" s="1" t="s">
        <v>37</v>
      </c>
      <c r="S108" s="1"/>
      <c r="T108" s="27"/>
      <c r="U108" s="1" t="s">
        <v>23260</v>
      </c>
      <c r="V108" s="208"/>
      <c r="W108" s="208"/>
      <c r="X108" s="1"/>
      <c r="Y108" s="1" t="s">
        <v>1353</v>
      </c>
      <c r="Z108" s="208">
        <v>44531.0</v>
      </c>
      <c r="AA108" s="1" t="s">
        <v>1475</v>
      </c>
      <c r="AB108" s="208">
        <v>44609.0</v>
      </c>
      <c r="AC108" s="1" t="s">
        <v>1353</v>
      </c>
      <c r="AD108" s="208">
        <v>44609.0</v>
      </c>
      <c r="AE108" s="1"/>
      <c r="AF108" s="208"/>
      <c r="AG108" s="1"/>
      <c r="AH108" s="208"/>
      <c r="AI108" s="1" t="s">
        <v>128</v>
      </c>
      <c r="AJ108" s="1" t="s">
        <v>128</v>
      </c>
      <c r="AK108" s="1" t="s">
        <v>128</v>
      </c>
      <c r="AL108" s="1"/>
      <c r="AM108" s="1"/>
    </row>
    <row r="109" ht="15.75" customHeight="1">
      <c r="A109" s="56" t="s">
        <v>23261</v>
      </c>
      <c r="B109" s="474" t="s">
        <v>23262</v>
      </c>
      <c r="C109" s="695" t="str">
        <f>VLOOKUP(A109,'import Zonguldak'!A:P,3,0)</f>
        <v>DOĞRU</v>
      </c>
      <c r="D109" s="56" t="s">
        <v>1348</v>
      </c>
      <c r="E109" s="56">
        <f>VLOOKUP(A109,'import Zonguldak'!A:P,5,0)</f>
        <v>2636</v>
      </c>
      <c r="F109" s="56">
        <f>VLOOKUP(A109,'import Zonguldak'!A:P,6,0)</f>
        <v>263</v>
      </c>
      <c r="G109" s="56">
        <f>VLOOKUP(A109,'import Zonguldak'!A:P,7,0)</f>
        <v>0</v>
      </c>
      <c r="H109" s="56">
        <f>VLOOKUP(A109,'import Zonguldak'!A:P,8,0)</f>
        <v>26</v>
      </c>
      <c r="I109" s="56">
        <f>VLOOKUP(A109,'import Zonguldak'!A:P,9,0)</f>
        <v>26</v>
      </c>
      <c r="J109" s="216">
        <f>VLOOKUP(A109,'import Zonguldak'!A:P,10,0)</f>
        <v>0</v>
      </c>
      <c r="K109" s="56" t="s">
        <v>23263</v>
      </c>
      <c r="L109" s="56">
        <v>5.330322126E9</v>
      </c>
      <c r="M109" s="56" t="s">
        <v>1350</v>
      </c>
      <c r="N109" s="56" t="s">
        <v>22776</v>
      </c>
      <c r="O109" s="56" t="s">
        <v>23264</v>
      </c>
      <c r="P109" s="230" t="str">
        <f>VLOOKUP(A109,'import Zonguldak'!A:P,16,0)</f>
        <v>Geleneksel</v>
      </c>
      <c r="Q109" s="1" t="b">
        <v>0</v>
      </c>
      <c r="R109" s="1" t="s">
        <v>39</v>
      </c>
      <c r="S109" s="1" t="s">
        <v>128</v>
      </c>
      <c r="T109" s="1"/>
      <c r="V109" s="208">
        <v>44532.0</v>
      </c>
      <c r="W109" s="208">
        <v>44533.0</v>
      </c>
      <c r="X109" s="1"/>
      <c r="Y109" s="1" t="s">
        <v>1353</v>
      </c>
      <c r="Z109" s="208">
        <v>44532.0</v>
      </c>
      <c r="AA109" s="1"/>
      <c r="AB109" s="208"/>
      <c r="AC109" s="1"/>
      <c r="AD109" s="208"/>
      <c r="AE109" s="1"/>
      <c r="AF109" s="208"/>
      <c r="AG109" s="1"/>
      <c r="AH109" s="208"/>
      <c r="AI109" s="1" t="s">
        <v>128</v>
      </c>
      <c r="AJ109" s="1"/>
      <c r="AK109" s="1"/>
      <c r="AL109" s="1"/>
      <c r="AM109" s="1"/>
    </row>
    <row r="110" ht="15.75" customHeight="1">
      <c r="A110" s="56" t="s">
        <v>23265</v>
      </c>
      <c r="B110" s="474" t="s">
        <v>23266</v>
      </c>
      <c r="C110" s="695" t="str">
        <f>VLOOKUP(A110,'import Zonguldak'!A:P,3,0)</f>
        <v>YANLIŞ</v>
      </c>
      <c r="D110" s="56" t="s">
        <v>1370</v>
      </c>
      <c r="E110" s="56">
        <f>VLOOKUP(A110,'import Zonguldak'!A:P,5,0)</f>
        <v>653</v>
      </c>
      <c r="F110" s="56" t="str">
        <f>VLOOKUP(A110,'import Zonguldak'!A:P,6,0)</f>
        <v/>
      </c>
      <c r="G110" s="56">
        <f>VLOOKUP(A110,'import Zonguldak'!A:P,7,0)</f>
        <v>0</v>
      </c>
      <c r="H110" s="56">
        <f>VLOOKUP(A110,'import Zonguldak'!A:P,8,0)</f>
        <v>23</v>
      </c>
      <c r="I110" s="56">
        <f>VLOOKUP(A110,'import Zonguldak'!A:P,9,0)</f>
        <v>23</v>
      </c>
      <c r="J110" s="216">
        <f>VLOOKUP(A110,'import Zonguldak'!A:P,10,0)</f>
        <v>0</v>
      </c>
      <c r="K110" s="56" t="s">
        <v>23267</v>
      </c>
      <c r="L110" s="56">
        <v>3.72281006E9</v>
      </c>
      <c r="M110" s="56" t="s">
        <v>1350</v>
      </c>
      <c r="N110" s="56" t="s">
        <v>22776</v>
      </c>
      <c r="O110" s="56" t="s">
        <v>23268</v>
      </c>
      <c r="P110" s="230" t="str">
        <f>VLOOKUP(A110,'import Zonguldak'!A:P,16,0)</f>
        <v>Geleneksel</v>
      </c>
      <c r="Q110" s="1" t="b">
        <v>0</v>
      </c>
      <c r="R110" s="1" t="s">
        <v>43</v>
      </c>
      <c r="S110" s="1"/>
      <c r="T110" s="1"/>
      <c r="U110" s="1" t="s">
        <v>23269</v>
      </c>
      <c r="V110" s="208"/>
      <c r="W110" s="208"/>
      <c r="X110" s="1"/>
      <c r="Y110" s="1" t="s">
        <v>43</v>
      </c>
      <c r="Z110" s="208"/>
      <c r="AA110" s="1" t="s">
        <v>43</v>
      </c>
      <c r="AB110" s="208"/>
      <c r="AC110" s="1" t="s">
        <v>43</v>
      </c>
      <c r="AD110" s="208"/>
      <c r="AE110" s="1" t="s">
        <v>43</v>
      </c>
      <c r="AF110" s="208">
        <v>44348.0</v>
      </c>
      <c r="AG110" s="1" t="s">
        <v>43</v>
      </c>
      <c r="AH110" s="208">
        <v>44362.0</v>
      </c>
      <c r="AI110" s="1"/>
      <c r="AJ110" s="1"/>
      <c r="AK110" s="1"/>
      <c r="AL110" s="1" t="s">
        <v>859</v>
      </c>
      <c r="AM110" s="1" t="s">
        <v>814</v>
      </c>
    </row>
    <row r="111" ht="15.75" customHeight="1">
      <c r="A111" s="56" t="s">
        <v>23270</v>
      </c>
      <c r="B111" s="474" t="s">
        <v>23271</v>
      </c>
      <c r="C111" s="695" t="str">
        <f>VLOOKUP(A111,'import Zonguldak'!A:P,3,0)</f>
        <v>DOĞRU</v>
      </c>
      <c r="D111" s="56" t="s">
        <v>1507</v>
      </c>
      <c r="E111" s="56">
        <f>VLOOKUP(A111,'import Zonguldak'!A:P,5,0)</f>
        <v>709</v>
      </c>
      <c r="F111" s="56">
        <f>VLOOKUP(A111,'import Zonguldak'!A:P,6,0)</f>
        <v>10</v>
      </c>
      <c r="G111" s="56">
        <f>VLOOKUP(A111,'import Zonguldak'!A:P,7,0)</f>
        <v>0</v>
      </c>
      <c r="H111" s="56">
        <f>VLOOKUP(A111,'import Zonguldak'!A:P,8,0)</f>
        <v>24</v>
      </c>
      <c r="I111" s="56">
        <f>VLOOKUP(A111,'import Zonguldak'!A:P,9,0)</f>
        <v>24</v>
      </c>
      <c r="J111" s="216">
        <f>VLOOKUP(A111,'import Zonguldak'!A:P,10,0)</f>
        <v>0</v>
      </c>
      <c r="K111" s="56" t="s">
        <v>23272</v>
      </c>
      <c r="L111" s="56">
        <v>3.723222221E9</v>
      </c>
      <c r="M111" s="56" t="s">
        <v>13656</v>
      </c>
      <c r="N111" s="56" t="s">
        <v>22924</v>
      </c>
      <c r="O111" s="56" t="s">
        <v>23273</v>
      </c>
      <c r="P111" s="230" t="str">
        <f>VLOOKUP(A111,'import Zonguldak'!A:P,16,0)</f>
        <v>Geleneksel</v>
      </c>
      <c r="Q111" s="1" t="b">
        <v>1</v>
      </c>
      <c r="R111" s="1" t="s">
        <v>34</v>
      </c>
      <c r="S111" s="1"/>
      <c r="T111" s="1"/>
      <c r="U111" s="1" t="s">
        <v>23274</v>
      </c>
      <c r="V111" s="208"/>
      <c r="W111" s="208"/>
      <c r="X111" s="1"/>
      <c r="Y111" s="1" t="s">
        <v>1353</v>
      </c>
      <c r="Z111" s="208">
        <v>44532.0</v>
      </c>
      <c r="AA111" s="1" t="s">
        <v>1353</v>
      </c>
      <c r="AB111" s="208">
        <v>44606.0</v>
      </c>
      <c r="AC111" s="1" t="s">
        <v>1353</v>
      </c>
      <c r="AD111" s="208">
        <v>44607.0</v>
      </c>
      <c r="AE111" s="1"/>
      <c r="AF111" s="208"/>
      <c r="AG111" s="1"/>
      <c r="AH111" s="208"/>
      <c r="AI111" s="1" t="s">
        <v>128</v>
      </c>
      <c r="AJ111" s="1" t="s">
        <v>404</v>
      </c>
      <c r="AK111" s="1" t="s">
        <v>610</v>
      </c>
      <c r="AL111" s="1"/>
      <c r="AM111" s="1"/>
    </row>
    <row r="112" ht="15.75" customHeight="1">
      <c r="A112" s="56" t="s">
        <v>23275</v>
      </c>
      <c r="B112" s="474" t="s">
        <v>23276</v>
      </c>
      <c r="C112" s="695" t="str">
        <f>VLOOKUP(A112,'import Zonguldak'!A:P,3,0)</f>
        <v>DOĞRU</v>
      </c>
      <c r="D112" s="56" t="s">
        <v>1378</v>
      </c>
      <c r="E112" s="56">
        <f>VLOOKUP(A112,'import Zonguldak'!A:P,5,0)</f>
        <v>12460</v>
      </c>
      <c r="F112" s="56">
        <f>VLOOKUP(A112,'import Zonguldak'!A:P,6,0)</f>
        <v>623</v>
      </c>
      <c r="G112" s="56">
        <f>VLOOKUP(A112,'import Zonguldak'!A:P,7,0)</f>
        <v>6</v>
      </c>
      <c r="H112" s="56">
        <f>VLOOKUP(A112,'import Zonguldak'!A:P,8,0)</f>
        <v>9</v>
      </c>
      <c r="I112" s="56">
        <f>VLOOKUP(A112,'import Zonguldak'!A:P,9,0)</f>
        <v>15</v>
      </c>
      <c r="J112" s="216">
        <f>VLOOKUP(A112,'import Zonguldak'!A:P,10,0)</f>
        <v>0.4</v>
      </c>
      <c r="K112" s="56" t="s">
        <v>22775</v>
      </c>
      <c r="L112" s="56">
        <v>3.722200063E9</v>
      </c>
      <c r="M112" s="56" t="s">
        <v>1350</v>
      </c>
      <c r="N112" s="56" t="s">
        <v>22776</v>
      </c>
      <c r="O112" s="56" t="s">
        <v>23277</v>
      </c>
      <c r="P112" s="230" t="str">
        <f>VLOOKUP(A112,'import Zonguldak'!A:P,16,0)</f>
        <v>Geleneksel</v>
      </c>
      <c r="Q112" s="1" t="b">
        <v>0</v>
      </c>
      <c r="R112" s="1" t="s">
        <v>38</v>
      </c>
      <c r="S112" s="1" t="s">
        <v>929</v>
      </c>
      <c r="T112" s="1" t="s">
        <v>22804</v>
      </c>
      <c r="U112" s="2" t="s">
        <v>23278</v>
      </c>
      <c r="V112" s="208">
        <v>44351.0</v>
      </c>
      <c r="W112" s="208">
        <v>44354.0</v>
      </c>
      <c r="X112" s="1"/>
      <c r="Y112" s="1" t="s">
        <v>1353</v>
      </c>
      <c r="Z112" s="208"/>
      <c r="AA112" s="1" t="s">
        <v>1475</v>
      </c>
      <c r="AB112" s="208"/>
      <c r="AC112" s="1"/>
      <c r="AD112" s="208"/>
      <c r="AE112" s="1"/>
      <c r="AF112" s="208"/>
      <c r="AG112" s="1"/>
      <c r="AH112" s="208"/>
      <c r="AI112" s="1"/>
      <c r="AJ112" s="1"/>
      <c r="AK112" s="1"/>
      <c r="AL112" s="1"/>
      <c r="AM112" s="1"/>
    </row>
    <row r="113" ht="15.75" customHeight="1">
      <c r="A113" s="56" t="s">
        <v>23279</v>
      </c>
      <c r="B113" s="474" t="s">
        <v>23280</v>
      </c>
      <c r="C113" s="695" t="str">
        <f>VLOOKUP(A113,'import Zonguldak'!A:P,3,0)</f>
        <v>DOĞRU</v>
      </c>
      <c r="D113" s="56" t="s">
        <v>1370</v>
      </c>
      <c r="E113" s="56">
        <f>VLOOKUP(A113,'import Zonguldak'!A:P,5,0)</f>
        <v>5977</v>
      </c>
      <c r="F113" s="56">
        <f>VLOOKUP(A113,'import Zonguldak'!A:P,6,0)</f>
        <v>431</v>
      </c>
      <c r="G113" s="56">
        <f>VLOOKUP(A113,'import Zonguldak'!A:P,7,0)</f>
        <v>4</v>
      </c>
      <c r="H113" s="56">
        <f>VLOOKUP(A113,'import Zonguldak'!A:P,8,0)</f>
        <v>17</v>
      </c>
      <c r="I113" s="56">
        <f>VLOOKUP(A113,'import Zonguldak'!A:P,9,0)</f>
        <v>21</v>
      </c>
      <c r="J113" s="216">
        <f>VLOOKUP(A113,'import Zonguldak'!A:P,10,0)</f>
        <v>0.19</v>
      </c>
      <c r="K113" s="56" t="s">
        <v>23281</v>
      </c>
      <c r="L113" s="56">
        <v>3.722576367E9</v>
      </c>
      <c r="M113" s="56" t="s">
        <v>1350</v>
      </c>
      <c r="N113" s="56" t="s">
        <v>22776</v>
      </c>
      <c r="O113" s="56" t="s">
        <v>23282</v>
      </c>
      <c r="P113" s="230" t="str">
        <f>VLOOKUP(A113,'import Zonguldak'!A:P,16,0)</f>
        <v>Geleneksel</v>
      </c>
      <c r="Q113" s="1" t="b">
        <v>0</v>
      </c>
      <c r="R113" s="1" t="s">
        <v>38</v>
      </c>
      <c r="S113" s="1" t="s">
        <v>128</v>
      </c>
      <c r="T113" s="29"/>
      <c r="U113" s="1" t="s">
        <v>23283</v>
      </c>
      <c r="V113" s="208">
        <v>44610.0</v>
      </c>
      <c r="W113" s="208">
        <v>44613.0</v>
      </c>
      <c r="X113" s="1"/>
      <c r="Y113" s="1" t="s">
        <v>1353</v>
      </c>
      <c r="Z113" s="208">
        <v>44531.0</v>
      </c>
      <c r="AA113" s="1" t="s">
        <v>1353</v>
      </c>
      <c r="AB113" s="208">
        <v>44609.0</v>
      </c>
      <c r="AC113" s="1"/>
      <c r="AD113" s="208"/>
      <c r="AE113" s="1"/>
      <c r="AF113" s="208"/>
      <c r="AG113" s="1"/>
      <c r="AH113" s="208"/>
      <c r="AI113" s="1" t="s">
        <v>106</v>
      </c>
      <c r="AJ113" s="1" t="s">
        <v>128</v>
      </c>
      <c r="AK113" s="1"/>
      <c r="AL113" s="1"/>
      <c r="AM113" s="1"/>
    </row>
    <row r="114" ht="15.75" customHeight="1">
      <c r="A114" s="56" t="s">
        <v>23284</v>
      </c>
      <c r="B114" s="474" t="s">
        <v>23285</v>
      </c>
      <c r="C114" s="695" t="str">
        <f>VLOOKUP(A114,'import Zonguldak'!A:P,3,0)</f>
        <v>DOĞRU</v>
      </c>
      <c r="D114" s="56" t="s">
        <v>2299</v>
      </c>
      <c r="E114" s="56">
        <f>VLOOKUP(A114,'import Zonguldak'!A:P,5,0)</f>
        <v>10</v>
      </c>
      <c r="F114" s="56" t="str">
        <f>VLOOKUP(A114,'import Zonguldak'!A:P,6,0)</f>
        <v/>
      </c>
      <c r="G114" s="56">
        <f>VLOOKUP(A114,'import Zonguldak'!A:P,7,0)</f>
        <v>0</v>
      </c>
      <c r="H114" s="56">
        <f>VLOOKUP(A114,'import Zonguldak'!A:P,8,0)</f>
        <v>15</v>
      </c>
      <c r="I114" s="56">
        <f>VLOOKUP(A114,'import Zonguldak'!A:P,9,0)</f>
        <v>15</v>
      </c>
      <c r="J114" s="216">
        <f>VLOOKUP(A114,'import Zonguldak'!A:P,10,0)</f>
        <v>0</v>
      </c>
      <c r="K114" s="56" t="s">
        <v>23286</v>
      </c>
      <c r="L114" s="56">
        <v>3.722910987E9</v>
      </c>
      <c r="M114" s="56" t="s">
        <v>1350</v>
      </c>
      <c r="N114" s="56" t="s">
        <v>3764</v>
      </c>
      <c r="O114" s="56" t="s">
        <v>23287</v>
      </c>
      <c r="P114" s="230" t="str">
        <f>VLOOKUP(A114,'import Zonguldak'!A:P,16,0)</f>
        <v>Geleneksel</v>
      </c>
      <c r="Q114" s="1" t="b">
        <v>0</v>
      </c>
      <c r="R114" s="1" t="s">
        <v>29</v>
      </c>
      <c r="S114" s="1"/>
      <c r="T114" s="27"/>
      <c r="U114" s="1" t="s">
        <v>23288</v>
      </c>
      <c r="V114" s="208"/>
      <c r="W114" s="208"/>
      <c r="X114" s="1"/>
      <c r="Y114" s="1" t="s">
        <v>43</v>
      </c>
      <c r="Z114" s="208">
        <v>44606.0</v>
      </c>
      <c r="AA114" s="1" t="s">
        <v>1475</v>
      </c>
      <c r="AB114" s="208">
        <v>44610.0</v>
      </c>
      <c r="AC114" s="1" t="s">
        <v>1353</v>
      </c>
      <c r="AD114" s="208">
        <v>44624.0</v>
      </c>
      <c r="AE114" s="1"/>
      <c r="AF114" s="208"/>
      <c r="AG114" s="1"/>
      <c r="AH114" s="208"/>
      <c r="AI114" s="1"/>
      <c r="AJ114" s="1" t="s">
        <v>610</v>
      </c>
      <c r="AK114" s="1" t="s">
        <v>128</v>
      </c>
      <c r="AL114" s="1" t="s">
        <v>404</v>
      </c>
      <c r="AM114" s="1"/>
    </row>
    <row r="115" ht="15.75" customHeight="1">
      <c r="A115" s="56" t="s">
        <v>23289</v>
      </c>
      <c r="B115" s="474" t="s">
        <v>23290</v>
      </c>
      <c r="C115" s="695" t="str">
        <f>VLOOKUP(A115,'import Zonguldak'!A:P,3,0)</f>
        <v>DOĞRU</v>
      </c>
      <c r="D115" s="56" t="s">
        <v>1364</v>
      </c>
      <c r="E115" s="56">
        <f>VLOOKUP(A115,'import Zonguldak'!A:P,5,0)</f>
        <v>169</v>
      </c>
      <c r="F115" s="56">
        <f>VLOOKUP(A115,'import Zonguldak'!A:P,6,0)</f>
        <v>16</v>
      </c>
      <c r="G115" s="56">
        <f>VLOOKUP(A115,'import Zonguldak'!A:P,7,0)</f>
        <v>11</v>
      </c>
      <c r="H115" s="56">
        <f>VLOOKUP(A115,'import Zonguldak'!A:P,8,0)</f>
        <v>5</v>
      </c>
      <c r="I115" s="56">
        <f>VLOOKUP(A115,'import Zonguldak'!A:P,9,0)</f>
        <v>16</v>
      </c>
      <c r="J115" s="216">
        <f>VLOOKUP(A115,'import Zonguldak'!A:P,10,0)</f>
        <v>0.69</v>
      </c>
      <c r="K115" s="56" t="s">
        <v>23291</v>
      </c>
      <c r="L115" s="56">
        <v>3.726660067E9</v>
      </c>
      <c r="M115" s="56" t="s">
        <v>1350</v>
      </c>
      <c r="N115" s="56" t="s">
        <v>3764</v>
      </c>
      <c r="O115" s="56" t="s">
        <v>23292</v>
      </c>
      <c r="P115" s="230" t="str">
        <f>VLOOKUP(A115,'import Zonguldak'!A:P,16,0)</f>
        <v>Geleneksel</v>
      </c>
      <c r="Q115" s="1" t="b">
        <v>0</v>
      </c>
      <c r="R115" s="1" t="s">
        <v>38</v>
      </c>
      <c r="S115" s="1" t="s">
        <v>128</v>
      </c>
      <c r="T115" s="27"/>
      <c r="U115" s="1"/>
      <c r="V115" s="208">
        <v>44625.0</v>
      </c>
      <c r="W115" s="208">
        <v>44627.0</v>
      </c>
      <c r="X115" s="1"/>
      <c r="Y115" s="1" t="s">
        <v>1353</v>
      </c>
      <c r="Z115" s="208">
        <v>44625.0</v>
      </c>
      <c r="AA115" s="1"/>
      <c r="AB115" s="208"/>
      <c r="AC115" s="1"/>
      <c r="AD115" s="208"/>
      <c r="AE115" s="1"/>
      <c r="AF115" s="208"/>
      <c r="AG115" s="1"/>
      <c r="AH115" s="208"/>
      <c r="AI115" s="1" t="s">
        <v>128</v>
      </c>
      <c r="AJ115" s="1"/>
      <c r="AK115" s="1"/>
      <c r="AL115" s="1"/>
      <c r="AM115" s="1"/>
    </row>
    <row r="116" ht="15.75" customHeight="1">
      <c r="A116" s="211" t="s">
        <v>23293</v>
      </c>
      <c r="B116" s="211" t="s">
        <v>23294</v>
      </c>
      <c r="C116" s="695" t="str">
        <f>VLOOKUP(A116,'import Zonguldak'!A:P,3,0)</f>
        <v>DOĞRU</v>
      </c>
      <c r="D116" s="211" t="s">
        <v>1364</v>
      </c>
      <c r="E116" s="56" t="str">
        <f>VLOOKUP(A116,'import Zonguldak'!A:P,5,0)</f>
        <v/>
      </c>
      <c r="F116" s="56" t="str">
        <f>VLOOKUP(A116,'import Zonguldak'!A:P,6,0)</f>
        <v/>
      </c>
      <c r="G116" s="56">
        <f>VLOOKUP(A116,'import Zonguldak'!A:P,7,0)</f>
        <v>0</v>
      </c>
      <c r="H116" s="56">
        <f>VLOOKUP(A116,'import Zonguldak'!A:P,8,0)</f>
        <v>13</v>
      </c>
      <c r="I116" s="56">
        <f>VLOOKUP(A116,'import Zonguldak'!A:P,9,0)</f>
        <v>13</v>
      </c>
      <c r="J116" s="216">
        <f>VLOOKUP(A116,'import Zonguldak'!A:P,10,0)</f>
        <v>0</v>
      </c>
      <c r="K116" s="211" t="s">
        <v>23295</v>
      </c>
      <c r="L116" s="211">
        <v>5.300816702E9</v>
      </c>
      <c r="M116" s="211" t="s">
        <v>1350</v>
      </c>
      <c r="N116" s="211" t="s">
        <v>22843</v>
      </c>
      <c r="O116" s="211" t="s">
        <v>23296</v>
      </c>
      <c r="P116" s="230" t="str">
        <f>VLOOKUP(A116,'import Zonguldak'!A:P,16,0)</f>
        <v>Geleneksel</v>
      </c>
      <c r="Q116" s="1" t="b">
        <v>0</v>
      </c>
      <c r="R116" s="1"/>
      <c r="S116" s="1"/>
      <c r="T116" s="1"/>
      <c r="U116" s="1"/>
      <c r="V116" s="208"/>
      <c r="W116" s="208"/>
      <c r="X116" s="1"/>
      <c r="Y116" s="1"/>
      <c r="Z116" s="208"/>
      <c r="AA116" s="1"/>
      <c r="AB116" s="208"/>
      <c r="AC116" s="1"/>
      <c r="AD116" s="208"/>
      <c r="AE116" s="1"/>
      <c r="AF116" s="208"/>
      <c r="AG116" s="1"/>
      <c r="AH116" s="208"/>
      <c r="AI116" s="1"/>
      <c r="AJ116" s="1"/>
      <c r="AK116" s="1"/>
      <c r="AL116" s="1"/>
      <c r="AM116" s="1"/>
    </row>
    <row r="117" ht="15.75" customHeight="1">
      <c r="A117" s="56" t="s">
        <v>23297</v>
      </c>
      <c r="B117" s="474" t="s">
        <v>23298</v>
      </c>
      <c r="C117" s="695" t="str">
        <f>VLOOKUP(A117,'import Zonguldak'!A:P,3,0)</f>
        <v>YANLIŞ</v>
      </c>
      <c r="D117" s="56" t="s">
        <v>1364</v>
      </c>
      <c r="E117" s="56" t="str">
        <f>VLOOKUP(A117,'import Zonguldak'!A:P,5,0)</f>
        <v/>
      </c>
      <c r="F117" s="56" t="str">
        <f>VLOOKUP(A117,'import Zonguldak'!A:P,6,0)</f>
        <v/>
      </c>
      <c r="G117" s="56">
        <f>VLOOKUP(A117,'import Zonguldak'!A:P,7,0)</f>
        <v>0</v>
      </c>
      <c r="H117" s="56">
        <f>VLOOKUP(A117,'import Zonguldak'!A:P,8,0)</f>
        <v>11</v>
      </c>
      <c r="I117" s="56">
        <f>VLOOKUP(A117,'import Zonguldak'!A:P,9,0)</f>
        <v>11</v>
      </c>
      <c r="J117" s="216">
        <f>VLOOKUP(A117,'import Zonguldak'!A:P,10,0)</f>
        <v>0</v>
      </c>
      <c r="K117" s="56" t="s">
        <v>23295</v>
      </c>
      <c r="L117" s="56">
        <v>5.300816702E9</v>
      </c>
      <c r="M117" s="56" t="s">
        <v>1350</v>
      </c>
      <c r="N117" s="56" t="s">
        <v>22776</v>
      </c>
      <c r="O117" s="56" t="s">
        <v>23299</v>
      </c>
      <c r="P117" s="230" t="str">
        <f>VLOOKUP(A117,'import Zonguldak'!A:P,16,0)</f>
        <v>Geleneksel</v>
      </c>
      <c r="Q117" s="1" t="b">
        <v>0</v>
      </c>
      <c r="R117" s="1" t="s">
        <v>29</v>
      </c>
      <c r="S117" s="1"/>
      <c r="T117" s="1"/>
      <c r="U117" s="1"/>
      <c r="V117" s="208"/>
      <c r="W117" s="208"/>
      <c r="X117" s="1"/>
      <c r="Y117" s="1" t="s">
        <v>1353</v>
      </c>
      <c r="Z117" s="208">
        <v>44606.0</v>
      </c>
      <c r="AA117" s="1"/>
      <c r="AB117" s="208"/>
      <c r="AC117" s="1"/>
      <c r="AD117" s="208"/>
      <c r="AE117" s="1"/>
      <c r="AF117" s="208"/>
      <c r="AG117" s="1"/>
      <c r="AH117" s="208"/>
      <c r="AI117" s="1" t="s">
        <v>404</v>
      </c>
      <c r="AJ117" s="1"/>
      <c r="AK117" s="1"/>
      <c r="AL117" s="1"/>
      <c r="AM117" s="1"/>
    </row>
    <row r="118" ht="15.75" customHeight="1">
      <c r="A118" s="56" t="s">
        <v>23300</v>
      </c>
      <c r="B118" s="474" t="s">
        <v>23301</v>
      </c>
      <c r="C118" s="695" t="str">
        <f>VLOOKUP(A118,'import Zonguldak'!A:P,3,0)</f>
        <v>DOĞRU</v>
      </c>
      <c r="D118" s="56" t="s">
        <v>1378</v>
      </c>
      <c r="E118" s="56">
        <f>VLOOKUP(A118,'import Zonguldak'!A:P,5,0)</f>
        <v>123</v>
      </c>
      <c r="F118" s="56">
        <f>VLOOKUP(A118,'import Zonguldak'!A:P,6,0)</f>
        <v>26</v>
      </c>
      <c r="G118" s="56">
        <f>VLOOKUP(A118,'import Zonguldak'!A:P,7,0)</f>
        <v>0</v>
      </c>
      <c r="H118" s="56">
        <f>VLOOKUP(A118,'import Zonguldak'!A:P,8,0)</f>
        <v>34</v>
      </c>
      <c r="I118" s="56">
        <f>VLOOKUP(A118,'import Zonguldak'!A:P,9,0)</f>
        <v>34</v>
      </c>
      <c r="J118" s="216">
        <f>VLOOKUP(A118,'import Zonguldak'!A:P,10,0)</f>
        <v>0</v>
      </c>
      <c r="K118" s="56" t="s">
        <v>23302</v>
      </c>
      <c r="L118" s="56">
        <v>5.455590301E9</v>
      </c>
      <c r="M118" s="56" t="s">
        <v>22781</v>
      </c>
      <c r="N118" s="56" t="s">
        <v>1592</v>
      </c>
      <c r="O118" s="56" t="s">
        <v>23303</v>
      </c>
      <c r="P118" s="230" t="str">
        <f>VLOOKUP(A118,'import Zonguldak'!A:P,16,0)</f>
        <v>Geleneksel</v>
      </c>
      <c r="Q118" s="1" t="b">
        <v>0</v>
      </c>
      <c r="R118" s="1"/>
      <c r="S118" s="1"/>
      <c r="T118" s="1"/>
      <c r="U118" s="1"/>
      <c r="V118" s="208"/>
      <c r="W118" s="208"/>
      <c r="X118" s="1"/>
      <c r="Y118" s="1"/>
      <c r="Z118" s="208"/>
      <c r="AA118" s="1"/>
      <c r="AB118" s="208"/>
      <c r="AC118" s="1"/>
      <c r="AD118" s="208"/>
      <c r="AE118" s="1"/>
      <c r="AF118" s="208"/>
      <c r="AG118" s="1"/>
      <c r="AH118" s="208"/>
      <c r="AI118" s="1"/>
      <c r="AJ118" s="1"/>
      <c r="AK118" s="1"/>
      <c r="AL118" s="1"/>
      <c r="AM118" s="1"/>
    </row>
    <row r="119" ht="15.75" customHeight="1">
      <c r="A119" s="56" t="s">
        <v>23304</v>
      </c>
      <c r="B119" s="474" t="s">
        <v>23305</v>
      </c>
      <c r="C119" s="695" t="str">
        <f>VLOOKUP(A119,'import Zonguldak'!A:P,3,0)</f>
        <v>DOĞRU</v>
      </c>
      <c r="D119" s="56" t="s">
        <v>1356</v>
      </c>
      <c r="E119" s="56">
        <f>VLOOKUP(A119,'import Zonguldak'!A:P,5,0)</f>
        <v>4730</v>
      </c>
      <c r="F119" s="56">
        <f>VLOOKUP(A119,'import Zonguldak'!A:P,6,0)</f>
        <v>134</v>
      </c>
      <c r="G119" s="56">
        <f>VLOOKUP(A119,'import Zonguldak'!A:P,7,0)</f>
        <v>16</v>
      </c>
      <c r="H119" s="56">
        <f>VLOOKUP(A119,'import Zonguldak'!A:P,8,0)</f>
        <v>6</v>
      </c>
      <c r="I119" s="56">
        <f>VLOOKUP(A119,'import Zonguldak'!A:P,9,0)</f>
        <v>22</v>
      </c>
      <c r="J119" s="216">
        <f>VLOOKUP(A119,'import Zonguldak'!A:P,10,0)</f>
        <v>0.73</v>
      </c>
      <c r="K119" s="56" t="s">
        <v>23148</v>
      </c>
      <c r="L119" s="56">
        <v>3.7231233E9</v>
      </c>
      <c r="M119" s="56" t="s">
        <v>13656</v>
      </c>
      <c r="N119" s="56" t="s">
        <v>22962</v>
      </c>
      <c r="O119" s="56" t="s">
        <v>23149</v>
      </c>
      <c r="P119" s="230" t="str">
        <f>VLOOKUP(A119,'import Zonguldak'!A:P,16,0)</f>
        <v>Geleneksel</v>
      </c>
      <c r="Q119" s="1" t="b">
        <v>0</v>
      </c>
      <c r="R119" s="1" t="s">
        <v>38</v>
      </c>
      <c r="S119" s="1" t="s">
        <v>66</v>
      </c>
      <c r="T119" s="1"/>
      <c r="V119" s="208">
        <v>44532.0</v>
      </c>
      <c r="W119" s="208">
        <v>44533.0</v>
      </c>
      <c r="X119" s="1"/>
      <c r="Y119" s="1" t="s">
        <v>1353</v>
      </c>
      <c r="Z119" s="208">
        <v>44532.0</v>
      </c>
      <c r="AA119" s="1"/>
      <c r="AB119" s="208"/>
      <c r="AC119" s="1"/>
      <c r="AD119" s="208"/>
      <c r="AE119" s="1"/>
      <c r="AF119" s="208"/>
      <c r="AG119" s="1"/>
      <c r="AH119" s="208"/>
      <c r="AI119" s="1" t="s">
        <v>128</v>
      </c>
      <c r="AJ119" s="1"/>
      <c r="AK119" s="1"/>
      <c r="AL119" s="1"/>
      <c r="AM119" s="1"/>
    </row>
    <row r="120" ht="15.75" customHeight="1">
      <c r="A120" s="56" t="s">
        <v>23306</v>
      </c>
      <c r="B120" s="474" t="s">
        <v>23307</v>
      </c>
      <c r="C120" s="695" t="str">
        <f>VLOOKUP(A120,'import Zonguldak'!A:P,3,0)</f>
        <v>YANLIŞ</v>
      </c>
      <c r="D120" s="56" t="s">
        <v>1356</v>
      </c>
      <c r="E120" s="56">
        <f>VLOOKUP(A120,'import Zonguldak'!A:P,5,0)</f>
        <v>569</v>
      </c>
      <c r="F120" s="56" t="str">
        <f>VLOOKUP(A120,'import Zonguldak'!A:P,6,0)</f>
        <v/>
      </c>
      <c r="G120" s="56">
        <f>VLOOKUP(A120,'import Zonguldak'!A:P,7,0)</f>
        <v>4</v>
      </c>
      <c r="H120" s="56">
        <f>VLOOKUP(A120,'import Zonguldak'!A:P,8,0)</f>
        <v>1</v>
      </c>
      <c r="I120" s="56">
        <f>VLOOKUP(A120,'import Zonguldak'!A:P,9,0)</f>
        <v>5</v>
      </c>
      <c r="J120" s="216">
        <f>VLOOKUP(A120,'import Zonguldak'!A:P,10,0)</f>
        <v>0.8</v>
      </c>
      <c r="K120" s="56" t="s">
        <v>23148</v>
      </c>
      <c r="L120" s="56">
        <v>3.7250006E9</v>
      </c>
      <c r="M120" s="56" t="s">
        <v>22990</v>
      </c>
      <c r="N120" s="56" t="s">
        <v>1350</v>
      </c>
      <c r="O120" s="56" t="s">
        <v>23308</v>
      </c>
      <c r="P120" s="230" t="str">
        <f>VLOOKUP(A120,'import Zonguldak'!A:P,16,0)</f>
        <v>Geleneksel</v>
      </c>
      <c r="Q120" s="1" t="b">
        <v>0</v>
      </c>
      <c r="R120" s="1" t="s">
        <v>38</v>
      </c>
      <c r="S120" s="1" t="s">
        <v>106</v>
      </c>
      <c r="T120" s="29" t="s">
        <v>4306</v>
      </c>
      <c r="U120" s="1">
        <v>5.321673203E9</v>
      </c>
      <c r="V120" s="208">
        <v>44531.0</v>
      </c>
      <c r="W120" s="208">
        <v>44532.0</v>
      </c>
      <c r="X120" s="1"/>
      <c r="Y120" s="1" t="s">
        <v>1353</v>
      </c>
      <c r="Z120" s="208">
        <v>44531.0</v>
      </c>
      <c r="AA120" s="1"/>
      <c r="AB120" s="208"/>
      <c r="AC120" s="1"/>
      <c r="AD120" s="208"/>
      <c r="AE120" s="1"/>
      <c r="AF120" s="208"/>
      <c r="AG120" s="1"/>
      <c r="AH120" s="208"/>
      <c r="AI120" s="1" t="s">
        <v>106</v>
      </c>
      <c r="AJ120" s="1"/>
      <c r="AK120" s="1"/>
      <c r="AL120" s="1"/>
      <c r="AM120" s="1"/>
    </row>
    <row r="121" ht="15.75" customHeight="1">
      <c r="A121" s="56" t="s">
        <v>23309</v>
      </c>
      <c r="B121" s="474" t="s">
        <v>23310</v>
      </c>
      <c r="C121" s="695" t="str">
        <f>VLOOKUP(A121,'import Zonguldak'!A:P,3,0)</f>
        <v>DOĞRU</v>
      </c>
      <c r="D121" s="56" t="s">
        <v>1356</v>
      </c>
      <c r="E121" s="56">
        <f>VLOOKUP(A121,'import Zonguldak'!A:P,5,0)</f>
        <v>2350</v>
      </c>
      <c r="F121" s="56">
        <f>VLOOKUP(A121,'import Zonguldak'!A:P,6,0)</f>
        <v>82</v>
      </c>
      <c r="G121" s="56">
        <f>VLOOKUP(A121,'import Zonguldak'!A:P,7,0)</f>
        <v>5</v>
      </c>
      <c r="H121" s="56">
        <f>VLOOKUP(A121,'import Zonguldak'!A:P,8,0)</f>
        <v>13</v>
      </c>
      <c r="I121" s="56">
        <f>VLOOKUP(A121,'import Zonguldak'!A:P,9,0)</f>
        <v>18</v>
      </c>
      <c r="J121" s="216">
        <f>VLOOKUP(A121,'import Zonguldak'!A:P,10,0)</f>
        <v>0.28</v>
      </c>
      <c r="K121" s="56" t="s">
        <v>23311</v>
      </c>
      <c r="L121" s="56">
        <v>3.723234949E9</v>
      </c>
      <c r="M121" s="56" t="s">
        <v>13656</v>
      </c>
      <c r="N121" s="56" t="s">
        <v>22924</v>
      </c>
      <c r="O121" s="56" t="s">
        <v>23312</v>
      </c>
      <c r="P121" s="230" t="str">
        <f>VLOOKUP(A121,'import Zonguldak'!A:P,16,0)</f>
        <v>Geleneksel</v>
      </c>
      <c r="Q121" s="1" t="b">
        <v>0</v>
      </c>
      <c r="R121" s="1" t="s">
        <v>38</v>
      </c>
      <c r="S121" s="1" t="s">
        <v>404</v>
      </c>
      <c r="T121" s="207" t="s">
        <v>22789</v>
      </c>
      <c r="U121" s="1" t="s">
        <v>23313</v>
      </c>
      <c r="V121" s="208">
        <v>44606.0</v>
      </c>
      <c r="W121" s="208">
        <v>44607.0</v>
      </c>
      <c r="X121" s="1"/>
      <c r="Y121" s="1" t="s">
        <v>1353</v>
      </c>
      <c r="Z121" s="208">
        <v>44532.0</v>
      </c>
      <c r="AA121" s="1" t="s">
        <v>1353</v>
      </c>
      <c r="AB121" s="208">
        <v>44606.0</v>
      </c>
      <c r="AC121" s="1"/>
      <c r="AD121" s="208"/>
      <c r="AE121" s="1"/>
      <c r="AF121" s="208"/>
      <c r="AG121" s="1"/>
      <c r="AH121" s="208"/>
      <c r="AI121" s="1" t="s">
        <v>128</v>
      </c>
      <c r="AJ121" s="1" t="s">
        <v>404</v>
      </c>
      <c r="AK121" s="1"/>
      <c r="AL121" s="1"/>
      <c r="AM121" s="1"/>
    </row>
    <row r="122" ht="15.75" customHeight="1">
      <c r="A122" s="56" t="s">
        <v>23314</v>
      </c>
      <c r="B122" s="474" t="s">
        <v>23315</v>
      </c>
      <c r="C122" s="695" t="str">
        <f>VLOOKUP(A122,'import Zonguldak'!A:P,3,0)</f>
        <v>DOĞRU</v>
      </c>
      <c r="D122" s="56" t="s">
        <v>1348</v>
      </c>
      <c r="E122" s="56">
        <f>VLOOKUP(A122,'import Zonguldak'!A:P,5,0)</f>
        <v>111</v>
      </c>
      <c r="F122" s="56">
        <f>VLOOKUP(A122,'import Zonguldak'!A:P,6,0)</f>
        <v>39</v>
      </c>
      <c r="G122" s="56">
        <f>VLOOKUP(A122,'import Zonguldak'!A:P,7,0)</f>
        <v>0</v>
      </c>
      <c r="H122" s="56">
        <f>VLOOKUP(A122,'import Zonguldak'!A:P,8,0)</f>
        <v>29</v>
      </c>
      <c r="I122" s="56">
        <f>VLOOKUP(A122,'import Zonguldak'!A:P,9,0)</f>
        <v>29</v>
      </c>
      <c r="J122" s="216">
        <f>VLOOKUP(A122,'import Zonguldak'!A:P,10,0)</f>
        <v>0</v>
      </c>
      <c r="K122" s="56" t="s">
        <v>23316</v>
      </c>
      <c r="L122" s="56">
        <v>5.32177548E9</v>
      </c>
      <c r="M122" s="56" t="s">
        <v>22781</v>
      </c>
      <c r="N122" s="56" t="s">
        <v>1350</v>
      </c>
      <c r="O122" s="56" t="s">
        <v>23317</v>
      </c>
      <c r="P122" s="230" t="str">
        <f>VLOOKUP(A122,'import Zonguldak'!A:P,16,0)</f>
        <v>Geleneksel</v>
      </c>
      <c r="Q122" s="1" t="b">
        <v>0</v>
      </c>
      <c r="R122" s="1" t="s">
        <v>33</v>
      </c>
      <c r="S122" s="1"/>
      <c r="T122" s="27"/>
      <c r="U122" s="1" t="s">
        <v>23318</v>
      </c>
      <c r="V122" s="208"/>
      <c r="W122" s="208"/>
      <c r="X122" s="1"/>
      <c r="Y122" s="1" t="s">
        <v>1353</v>
      </c>
      <c r="Z122" s="208">
        <v>44536.0</v>
      </c>
      <c r="AA122" s="1"/>
      <c r="AB122" s="208"/>
      <c r="AC122" s="1"/>
      <c r="AD122" s="208"/>
      <c r="AE122" s="1"/>
      <c r="AF122" s="208"/>
      <c r="AG122" s="1"/>
      <c r="AH122" s="208"/>
      <c r="AI122" s="1" t="s">
        <v>167</v>
      </c>
      <c r="AJ122" s="1"/>
      <c r="AK122" s="1"/>
      <c r="AL122" s="1"/>
      <c r="AM122" s="1"/>
    </row>
    <row r="123" ht="15.75" customHeight="1">
      <c r="A123" s="56" t="s">
        <v>23319</v>
      </c>
      <c r="B123" s="474" t="s">
        <v>23320</v>
      </c>
      <c r="C123" s="695" t="str">
        <f>VLOOKUP(A123,'import Zonguldak'!A:P,3,0)</f>
        <v>YANLIŞ</v>
      </c>
      <c r="D123" s="56" t="s">
        <v>1597</v>
      </c>
      <c r="E123" s="56">
        <f>VLOOKUP(A123,'import Zonguldak'!A:P,5,0)</f>
        <v>36</v>
      </c>
      <c r="F123" s="56" t="str">
        <f>VLOOKUP(A123,'import Zonguldak'!A:P,6,0)</f>
        <v/>
      </c>
      <c r="G123" s="56">
        <f>VLOOKUP(A123,'import Zonguldak'!A:P,7,0)</f>
        <v>0</v>
      </c>
      <c r="H123" s="56">
        <f>VLOOKUP(A123,'import Zonguldak'!A:P,8,0)</f>
        <v>24</v>
      </c>
      <c r="I123" s="56">
        <f>VLOOKUP(A123,'import Zonguldak'!A:P,9,0)</f>
        <v>24</v>
      </c>
      <c r="J123" s="216">
        <f>VLOOKUP(A123,'import Zonguldak'!A:P,10,0)</f>
        <v>0</v>
      </c>
      <c r="K123" s="56" t="s">
        <v>23321</v>
      </c>
      <c r="L123" s="56">
        <v>3.723221527E9</v>
      </c>
      <c r="M123" s="56" t="s">
        <v>13656</v>
      </c>
      <c r="N123" s="56" t="s">
        <v>22822</v>
      </c>
      <c r="O123" s="56" t="s">
        <v>23322</v>
      </c>
      <c r="P123" s="230" t="str">
        <f>VLOOKUP(A123,'import Zonguldak'!A:P,16,0)</f>
        <v>Geleneksel</v>
      </c>
      <c r="Q123" s="1" t="b">
        <v>1</v>
      </c>
      <c r="R123" s="1"/>
      <c r="S123" s="1"/>
      <c r="T123" s="27"/>
      <c r="U123" s="1" t="s">
        <v>22829</v>
      </c>
      <c r="V123" s="208"/>
      <c r="W123" s="208"/>
      <c r="X123" s="1"/>
      <c r="Y123" s="1" t="s">
        <v>1353</v>
      </c>
      <c r="Z123" s="208">
        <v>44532.0</v>
      </c>
      <c r="AA123" s="1"/>
      <c r="AB123" s="208"/>
      <c r="AC123" s="1"/>
      <c r="AD123" s="208"/>
      <c r="AE123" s="1"/>
      <c r="AF123" s="208"/>
      <c r="AG123" s="1"/>
      <c r="AH123" s="208"/>
      <c r="AI123" s="1" t="s">
        <v>128</v>
      </c>
      <c r="AJ123" s="1"/>
      <c r="AK123" s="1"/>
      <c r="AL123" s="1"/>
      <c r="AM123" s="1"/>
    </row>
    <row r="124" ht="15.75" customHeight="1">
      <c r="A124" s="56" t="s">
        <v>23323</v>
      </c>
      <c r="B124" s="474" t="s">
        <v>23324</v>
      </c>
      <c r="C124" s="695" t="str">
        <f>VLOOKUP(A124,'import Zonguldak'!A:P,3,0)</f>
        <v>DOĞRU</v>
      </c>
      <c r="D124" s="56" t="s">
        <v>1370</v>
      </c>
      <c r="E124" s="56">
        <f>VLOOKUP(A124,'import Zonguldak'!A:P,5,0)</f>
        <v>363</v>
      </c>
      <c r="F124" s="56">
        <f>VLOOKUP(A124,'import Zonguldak'!A:P,6,0)</f>
        <v>63</v>
      </c>
      <c r="G124" s="56">
        <f>VLOOKUP(A124,'import Zonguldak'!A:P,7,0)</f>
        <v>0</v>
      </c>
      <c r="H124" s="56">
        <f>VLOOKUP(A124,'import Zonguldak'!A:P,8,0)</f>
        <v>6</v>
      </c>
      <c r="I124" s="56">
        <f>VLOOKUP(A124,'import Zonguldak'!A:P,9,0)</f>
        <v>6</v>
      </c>
      <c r="J124" s="216">
        <f>VLOOKUP(A124,'import Zonguldak'!A:P,10,0)</f>
        <v>0</v>
      </c>
      <c r="K124" s="56" t="s">
        <v>23325</v>
      </c>
      <c r="L124" s="56">
        <v>3.723238484E9</v>
      </c>
      <c r="M124" s="56" t="s">
        <v>13656</v>
      </c>
      <c r="N124" s="56" t="s">
        <v>22771</v>
      </c>
      <c r="O124" s="56" t="s">
        <v>23326</v>
      </c>
      <c r="P124" s="230" t="str">
        <f>VLOOKUP(A124,'import Zonguldak'!A:P,16,0)</f>
        <v>Geleneksel</v>
      </c>
      <c r="Q124" s="1" t="b">
        <v>0</v>
      </c>
      <c r="R124" s="1"/>
      <c r="S124" s="1"/>
      <c r="T124" s="1"/>
      <c r="U124" s="1"/>
      <c r="V124" s="208"/>
      <c r="W124" s="208"/>
      <c r="X124" s="1"/>
      <c r="Y124" s="1"/>
      <c r="Z124" s="208"/>
      <c r="AA124" s="1"/>
      <c r="AB124" s="208"/>
      <c r="AC124" s="1"/>
      <c r="AD124" s="208"/>
      <c r="AE124" s="1"/>
      <c r="AF124" s="208"/>
      <c r="AG124" s="1"/>
      <c r="AH124" s="208"/>
      <c r="AI124" s="1"/>
      <c r="AJ124" s="1"/>
      <c r="AK124" s="1"/>
      <c r="AL124" s="1"/>
      <c r="AM124" s="1"/>
    </row>
    <row r="125" ht="15.75" customHeight="1">
      <c r="A125" s="56" t="s">
        <v>23327</v>
      </c>
      <c r="B125" s="474" t="s">
        <v>23328</v>
      </c>
      <c r="C125" s="695" t="str">
        <f>VLOOKUP(A125,'import Zonguldak'!A:P,3,0)</f>
        <v>YANLIŞ</v>
      </c>
      <c r="D125" s="56" t="s">
        <v>1370</v>
      </c>
      <c r="E125" s="56">
        <f>VLOOKUP(A125,'import Zonguldak'!A:P,5,0)</f>
        <v>369</v>
      </c>
      <c r="F125" s="56" t="str">
        <f>VLOOKUP(A125,'import Zonguldak'!A:P,6,0)</f>
        <v/>
      </c>
      <c r="G125" s="56">
        <f>VLOOKUP(A125,'import Zonguldak'!A:P,7,0)</f>
        <v>0</v>
      </c>
      <c r="H125" s="56">
        <f>VLOOKUP(A125,'import Zonguldak'!A:P,8,0)</f>
        <v>5</v>
      </c>
      <c r="I125" s="56">
        <f>VLOOKUP(A125,'import Zonguldak'!A:P,9,0)</f>
        <v>5</v>
      </c>
      <c r="J125" s="216">
        <f>VLOOKUP(A125,'import Zonguldak'!A:P,10,0)</f>
        <v>0</v>
      </c>
      <c r="K125" s="56" t="s">
        <v>23329</v>
      </c>
      <c r="L125" s="56">
        <v>3.726154949E9</v>
      </c>
      <c r="M125" s="56" t="s">
        <v>22981</v>
      </c>
      <c r="N125" s="56" t="s">
        <v>8154</v>
      </c>
      <c r="O125" s="56" t="s">
        <v>23330</v>
      </c>
      <c r="P125" s="230" t="str">
        <f>VLOOKUP(A125,'import Zonguldak'!A:P,16,0)</f>
        <v>Geleneksel</v>
      </c>
      <c r="Q125" s="1" t="b">
        <v>0</v>
      </c>
      <c r="R125" s="1"/>
      <c r="S125" s="1"/>
      <c r="T125" s="27"/>
      <c r="U125" s="1" t="s">
        <v>23331</v>
      </c>
      <c r="V125" s="208"/>
      <c r="W125" s="208"/>
      <c r="X125" s="1"/>
      <c r="Y125" s="1" t="s">
        <v>1506</v>
      </c>
      <c r="Z125" s="208">
        <v>44536.0</v>
      </c>
      <c r="AA125" s="1"/>
      <c r="AB125" s="208"/>
      <c r="AC125" s="1"/>
      <c r="AD125" s="208"/>
      <c r="AE125" s="1"/>
      <c r="AF125" s="208"/>
      <c r="AG125" s="1"/>
      <c r="AH125" s="208"/>
      <c r="AI125" s="1" t="s">
        <v>128</v>
      </c>
      <c r="AJ125" s="1"/>
      <c r="AK125" s="1"/>
      <c r="AL125" s="1"/>
      <c r="AM125" s="1"/>
    </row>
    <row r="126" ht="15.75" customHeight="1">
      <c r="A126" s="56" t="s">
        <v>23332</v>
      </c>
      <c r="B126" s="474" t="s">
        <v>23333</v>
      </c>
      <c r="C126" s="695" t="str">
        <f>VLOOKUP(A126,'import Zonguldak'!A:P,3,0)</f>
        <v>DOĞRU</v>
      </c>
      <c r="D126" s="56" t="s">
        <v>1443</v>
      </c>
      <c r="E126" s="56">
        <f>VLOOKUP(A126,'import Zonguldak'!A:P,5,0)</f>
        <v>267</v>
      </c>
      <c r="F126" s="56">
        <f>VLOOKUP(A126,'import Zonguldak'!A:P,6,0)</f>
        <v>2</v>
      </c>
      <c r="G126" s="56">
        <f>VLOOKUP(A126,'import Zonguldak'!A:P,7,0)</f>
        <v>1</v>
      </c>
      <c r="H126" s="56">
        <f>VLOOKUP(A126,'import Zonguldak'!A:P,8,0)</f>
        <v>17</v>
      </c>
      <c r="I126" s="56">
        <f>VLOOKUP(A126,'import Zonguldak'!A:P,9,0)</f>
        <v>18</v>
      </c>
      <c r="J126" s="216">
        <f>VLOOKUP(A126,'import Zonguldak'!A:P,10,0)</f>
        <v>0.06</v>
      </c>
      <c r="K126" s="56" t="s">
        <v>23334</v>
      </c>
      <c r="L126" s="56">
        <v>3.723221331E9</v>
      </c>
      <c r="M126" s="56" t="s">
        <v>13656</v>
      </c>
      <c r="N126" s="56" t="s">
        <v>22771</v>
      </c>
      <c r="O126" s="56" t="s">
        <v>23335</v>
      </c>
      <c r="P126" s="230" t="str">
        <f>VLOOKUP(A126,'import Zonguldak'!A:P,16,0)</f>
        <v>Geleneksel</v>
      </c>
      <c r="Q126" s="1" t="b">
        <v>0</v>
      </c>
      <c r="R126" s="1" t="s">
        <v>38</v>
      </c>
      <c r="S126" s="1" t="s">
        <v>100</v>
      </c>
      <c r="T126" s="17" t="s">
        <v>4306</v>
      </c>
      <c r="U126" s="1">
        <v>5.446773896E9</v>
      </c>
      <c r="V126" s="208">
        <v>44530.0</v>
      </c>
      <c r="W126" s="208">
        <v>44531.0</v>
      </c>
      <c r="X126" s="1"/>
      <c r="Y126" s="1" t="s">
        <v>1353</v>
      </c>
      <c r="Z126" s="208">
        <v>44504.0</v>
      </c>
      <c r="AA126" s="1"/>
      <c r="AB126" s="208"/>
      <c r="AC126" s="1"/>
      <c r="AD126" s="208"/>
      <c r="AE126" s="1"/>
      <c r="AF126" s="208"/>
      <c r="AG126" s="1"/>
      <c r="AH126" s="208"/>
      <c r="AI126" s="1" t="s">
        <v>100</v>
      </c>
      <c r="AJ126" s="1"/>
      <c r="AK126" s="1"/>
      <c r="AL126" s="1"/>
      <c r="AM126" s="1"/>
    </row>
    <row r="127" ht="15.75" customHeight="1">
      <c r="A127" s="56" t="s">
        <v>23336</v>
      </c>
      <c r="B127" s="474" t="s">
        <v>23337</v>
      </c>
      <c r="C127" s="695" t="str">
        <f>VLOOKUP(A127,'import Zonguldak'!A:P,3,0)</f>
        <v>DOĞRU</v>
      </c>
      <c r="D127" s="56" t="s">
        <v>1370</v>
      </c>
      <c r="E127" s="56">
        <f>VLOOKUP(A127,'import Zonguldak'!A:P,5,0)</f>
        <v>1321</v>
      </c>
      <c r="F127" s="56">
        <f>VLOOKUP(A127,'import Zonguldak'!A:P,6,0)</f>
        <v>111</v>
      </c>
      <c r="G127" s="56">
        <f>VLOOKUP(A127,'import Zonguldak'!A:P,7,0)</f>
        <v>0</v>
      </c>
      <c r="H127" s="56">
        <f>VLOOKUP(A127,'import Zonguldak'!A:P,8,0)</f>
        <v>14</v>
      </c>
      <c r="I127" s="56">
        <f>VLOOKUP(A127,'import Zonguldak'!A:P,9,0)</f>
        <v>14</v>
      </c>
      <c r="J127" s="216">
        <f>VLOOKUP(A127,'import Zonguldak'!A:P,10,0)</f>
        <v>0</v>
      </c>
      <c r="K127" s="56" t="s">
        <v>23338</v>
      </c>
      <c r="L127" s="56">
        <v>3.722910333E9</v>
      </c>
      <c r="M127" s="56" t="s">
        <v>1350</v>
      </c>
      <c r="N127" s="56" t="s">
        <v>22776</v>
      </c>
      <c r="O127" s="56" t="s">
        <v>22799</v>
      </c>
      <c r="P127" s="230" t="str">
        <f>VLOOKUP(A127,'import Zonguldak'!A:P,16,0)</f>
        <v>Geleneksel</v>
      </c>
      <c r="Q127" s="1" t="b">
        <v>0</v>
      </c>
      <c r="R127" s="1" t="s">
        <v>29</v>
      </c>
      <c r="S127" s="1"/>
      <c r="T127" s="1"/>
      <c r="U127" s="1" t="s">
        <v>23339</v>
      </c>
      <c r="V127" s="208"/>
      <c r="W127" s="208"/>
      <c r="X127" s="1"/>
      <c r="Y127" s="1" t="s">
        <v>1353</v>
      </c>
      <c r="Z127" s="208"/>
      <c r="AA127" s="1" t="s">
        <v>1353</v>
      </c>
      <c r="AB127" s="208">
        <v>44354.0</v>
      </c>
      <c r="AC127" s="1"/>
      <c r="AD127" s="208"/>
      <c r="AE127" s="1" t="s">
        <v>43</v>
      </c>
      <c r="AF127" s="208">
        <v>44361.0</v>
      </c>
      <c r="AG127" s="1"/>
      <c r="AH127" s="208"/>
      <c r="AI127" s="1"/>
      <c r="AJ127" s="1"/>
      <c r="AK127" s="1" t="s">
        <v>882</v>
      </c>
      <c r="AL127" s="1" t="s">
        <v>909</v>
      </c>
      <c r="AM127" s="1"/>
    </row>
    <row r="128" ht="15.75" customHeight="1">
      <c r="A128" s="56" t="s">
        <v>23340</v>
      </c>
      <c r="B128" s="474" t="s">
        <v>23341</v>
      </c>
      <c r="C128" s="695" t="str">
        <f>VLOOKUP(A128,'import Zonguldak'!A:P,3,0)</f>
        <v>DOĞRU</v>
      </c>
      <c r="D128" s="56" t="s">
        <v>1356</v>
      </c>
      <c r="E128" s="56">
        <f>VLOOKUP(A128,'import Zonguldak'!A:P,5,0)</f>
        <v>1167</v>
      </c>
      <c r="F128" s="56">
        <f>VLOOKUP(A128,'import Zonguldak'!A:P,6,0)</f>
        <v>22</v>
      </c>
      <c r="G128" s="56">
        <f>VLOOKUP(A128,'import Zonguldak'!A:P,7,0)</f>
        <v>6</v>
      </c>
      <c r="H128" s="56">
        <f>VLOOKUP(A128,'import Zonguldak'!A:P,8,0)</f>
        <v>6</v>
      </c>
      <c r="I128" s="56">
        <f>VLOOKUP(A128,'import Zonguldak'!A:P,9,0)</f>
        <v>12</v>
      </c>
      <c r="J128" s="216">
        <f>VLOOKUP(A128,'import Zonguldak'!A:P,10,0)</f>
        <v>0.5</v>
      </c>
      <c r="K128" s="56" t="s">
        <v>23342</v>
      </c>
      <c r="L128" s="56">
        <v>5.013217923E9</v>
      </c>
      <c r="M128" s="56" t="s">
        <v>13656</v>
      </c>
      <c r="N128" s="56" t="s">
        <v>22771</v>
      </c>
      <c r="O128" s="56" t="s">
        <v>23343</v>
      </c>
      <c r="P128" s="230" t="str">
        <f>VLOOKUP(A128,'import Zonguldak'!A:P,16,0)</f>
        <v>Geleneksel</v>
      </c>
      <c r="Q128" s="1" t="b">
        <v>0</v>
      </c>
      <c r="R128" s="1" t="s">
        <v>38</v>
      </c>
      <c r="S128" s="1" t="s">
        <v>167</v>
      </c>
      <c r="T128" s="207" t="s">
        <v>4306</v>
      </c>
      <c r="V128" s="208">
        <v>44530.0</v>
      </c>
      <c r="W128" s="208">
        <v>44531.0</v>
      </c>
      <c r="X128" s="1"/>
      <c r="Y128" s="1" t="s">
        <v>1353</v>
      </c>
      <c r="Z128" s="208">
        <v>44504.0</v>
      </c>
      <c r="AA128" s="1" t="s">
        <v>1353</v>
      </c>
      <c r="AB128" s="208">
        <v>44530.0</v>
      </c>
      <c r="AC128" s="1"/>
      <c r="AD128" s="208"/>
      <c r="AE128" s="1"/>
      <c r="AF128" s="208"/>
      <c r="AG128" s="1"/>
      <c r="AH128" s="208"/>
      <c r="AI128" s="1" t="s">
        <v>167</v>
      </c>
      <c r="AJ128" s="1" t="s">
        <v>167</v>
      </c>
      <c r="AK128" s="1"/>
      <c r="AL128" s="1"/>
      <c r="AM128" s="1"/>
    </row>
    <row r="129" ht="15.75" customHeight="1">
      <c r="A129" s="56" t="s">
        <v>23344</v>
      </c>
      <c r="B129" s="474" t="s">
        <v>23345</v>
      </c>
      <c r="C129" s="695" t="str">
        <f>VLOOKUP(A129,'import Zonguldak'!A:P,3,0)</f>
        <v>DOĞRU</v>
      </c>
      <c r="D129" s="56" t="s">
        <v>1507</v>
      </c>
      <c r="E129" s="56">
        <f>VLOOKUP(A129,'import Zonguldak'!A:P,5,0)</f>
        <v>623</v>
      </c>
      <c r="F129" s="56" t="str">
        <f>VLOOKUP(A129,'import Zonguldak'!A:P,6,0)</f>
        <v/>
      </c>
      <c r="G129" s="56">
        <f>VLOOKUP(A129,'import Zonguldak'!A:P,7,0)</f>
        <v>4</v>
      </c>
      <c r="H129" s="56">
        <f>VLOOKUP(A129,'import Zonguldak'!A:P,8,0)</f>
        <v>21</v>
      </c>
      <c r="I129" s="56">
        <f>VLOOKUP(A129,'import Zonguldak'!A:P,9,0)</f>
        <v>25</v>
      </c>
      <c r="J129" s="216">
        <f>VLOOKUP(A129,'import Zonguldak'!A:P,10,0)</f>
        <v>0.16</v>
      </c>
      <c r="K129" s="56" t="s">
        <v>23346</v>
      </c>
      <c r="L129" s="56">
        <v>3.723239704E9</v>
      </c>
      <c r="M129" s="56" t="s">
        <v>13656</v>
      </c>
      <c r="N129" s="56" t="s">
        <v>22962</v>
      </c>
      <c r="O129" s="56" t="s">
        <v>23347</v>
      </c>
      <c r="P129" s="230" t="str">
        <f>VLOOKUP(A129,'import Zonguldak'!A:P,16,0)</f>
        <v>Geleneksel</v>
      </c>
      <c r="Q129" s="1" t="b">
        <v>0</v>
      </c>
      <c r="R129" s="1" t="s">
        <v>38</v>
      </c>
      <c r="S129" s="1" t="s">
        <v>404</v>
      </c>
      <c r="T129" s="207" t="s">
        <v>22789</v>
      </c>
      <c r="V129" s="208">
        <v>44606.0</v>
      </c>
      <c r="W129" s="208">
        <v>44607.0</v>
      </c>
      <c r="X129" s="1"/>
      <c r="Y129" s="1" t="s">
        <v>1506</v>
      </c>
      <c r="Z129" s="208">
        <v>44531.0</v>
      </c>
      <c r="AA129" s="1" t="s">
        <v>1353</v>
      </c>
      <c r="AB129" s="208">
        <v>44531.0</v>
      </c>
      <c r="AC129" s="1" t="s">
        <v>1353</v>
      </c>
      <c r="AD129" s="208">
        <v>44606.0</v>
      </c>
      <c r="AE129" s="1"/>
      <c r="AF129" s="208"/>
      <c r="AG129" s="1"/>
      <c r="AH129" s="208"/>
      <c r="AI129" s="1" t="s">
        <v>106</v>
      </c>
      <c r="AJ129" s="1" t="s">
        <v>128</v>
      </c>
      <c r="AK129" s="1" t="s">
        <v>404</v>
      </c>
      <c r="AL129" s="1"/>
      <c r="AM129" s="1"/>
    </row>
    <row r="130" ht="15.75" customHeight="1">
      <c r="A130" s="56" t="s">
        <v>23348</v>
      </c>
      <c r="B130" s="474" t="s">
        <v>23349</v>
      </c>
      <c r="C130" s="695" t="str">
        <f>VLOOKUP(A130,'import Zonguldak'!A:P,3,0)</f>
        <v>YANLIŞ</v>
      </c>
      <c r="D130" s="56" t="s">
        <v>1370</v>
      </c>
      <c r="E130" s="56">
        <f>VLOOKUP(A130,'import Zonguldak'!A:P,5,0)</f>
        <v>49</v>
      </c>
      <c r="F130" s="56" t="str">
        <f>VLOOKUP(A130,'import Zonguldak'!A:P,6,0)</f>
        <v/>
      </c>
      <c r="G130" s="56">
        <f>VLOOKUP(A130,'import Zonguldak'!A:P,7,0)</f>
        <v>0</v>
      </c>
      <c r="H130" s="56">
        <f>VLOOKUP(A130,'import Zonguldak'!A:P,8,0)</f>
        <v>7</v>
      </c>
      <c r="I130" s="56">
        <f>VLOOKUP(A130,'import Zonguldak'!A:P,9,0)</f>
        <v>7</v>
      </c>
      <c r="J130" s="216">
        <f>VLOOKUP(A130,'import Zonguldak'!A:P,10,0)</f>
        <v>0</v>
      </c>
      <c r="K130" s="56" t="s">
        <v>23350</v>
      </c>
      <c r="L130" s="56">
        <v>5.526490067E9</v>
      </c>
      <c r="M130" s="56" t="s">
        <v>1350</v>
      </c>
      <c r="N130" s="56" t="s">
        <v>22776</v>
      </c>
      <c r="O130" s="56" t="s">
        <v>23351</v>
      </c>
      <c r="P130" s="230" t="str">
        <f>VLOOKUP(A130,'import Zonguldak'!A:P,16,0)</f>
        <v>Geleneksel</v>
      </c>
      <c r="Q130" s="1" t="b">
        <v>0</v>
      </c>
      <c r="R130" s="1" t="s">
        <v>33</v>
      </c>
      <c r="S130" s="1"/>
      <c r="T130" s="1"/>
      <c r="U130" s="1" t="s">
        <v>23352</v>
      </c>
      <c r="V130" s="208"/>
      <c r="W130" s="208"/>
      <c r="X130" s="1"/>
      <c r="Y130" s="1" t="s">
        <v>1353</v>
      </c>
      <c r="Z130" s="208">
        <v>44603.0</v>
      </c>
      <c r="AA130" s="1" t="s">
        <v>1353</v>
      </c>
      <c r="AB130" s="208">
        <v>44609.0</v>
      </c>
      <c r="AC130" s="1"/>
      <c r="AD130" s="208"/>
      <c r="AE130" s="1"/>
      <c r="AF130" s="208"/>
      <c r="AG130" s="1"/>
      <c r="AH130" s="208"/>
      <c r="AI130" s="1" t="s">
        <v>610</v>
      </c>
      <c r="AJ130" s="1" t="s">
        <v>128</v>
      </c>
      <c r="AK130" s="1"/>
      <c r="AL130" s="1"/>
      <c r="AM130" s="1"/>
    </row>
    <row r="131" ht="15.75" customHeight="1">
      <c r="A131" s="56" t="s">
        <v>23353</v>
      </c>
      <c r="B131" s="474" t="s">
        <v>23354</v>
      </c>
      <c r="C131" s="695" t="str">
        <f>VLOOKUP(A131,'import Zonguldak'!A:P,3,0)</f>
        <v>DOĞRU</v>
      </c>
      <c r="D131" s="56" t="s">
        <v>1577</v>
      </c>
      <c r="E131" s="56">
        <f>VLOOKUP(A131,'import Zonguldak'!A:P,5,0)</f>
        <v>1216</v>
      </c>
      <c r="F131" s="56">
        <f>VLOOKUP(A131,'import Zonguldak'!A:P,6,0)</f>
        <v>3</v>
      </c>
      <c r="G131" s="56">
        <f>VLOOKUP(A131,'import Zonguldak'!A:P,7,0)</f>
        <v>0</v>
      </c>
      <c r="H131" s="56">
        <f>VLOOKUP(A131,'import Zonguldak'!A:P,8,0)</f>
        <v>66</v>
      </c>
      <c r="I131" s="56">
        <f>VLOOKUP(A131,'import Zonguldak'!A:P,9,0)</f>
        <v>66</v>
      </c>
      <c r="J131" s="216">
        <f>VLOOKUP(A131,'import Zonguldak'!A:P,10,0)</f>
        <v>0</v>
      </c>
      <c r="K131" s="56" t="s">
        <v>23355</v>
      </c>
      <c r="L131" s="56">
        <v>3.722576767E9</v>
      </c>
      <c r="M131" s="56" t="s">
        <v>1350</v>
      </c>
      <c r="N131" s="56" t="s">
        <v>3764</v>
      </c>
      <c r="O131" s="56" t="s">
        <v>23356</v>
      </c>
      <c r="P131" s="230" t="str">
        <f>VLOOKUP(A131,'import Zonguldak'!A:P,16,0)</f>
        <v>Geleneksel</v>
      </c>
      <c r="Q131" s="1" t="b">
        <v>0</v>
      </c>
      <c r="R131" s="1" t="s">
        <v>29</v>
      </c>
      <c r="S131" s="1" t="s">
        <v>814</v>
      </c>
      <c r="T131" s="27" t="s">
        <v>22804</v>
      </c>
      <c r="U131" s="1" t="s">
        <v>23357</v>
      </c>
      <c r="V131" s="208">
        <v>44344.0</v>
      </c>
      <c r="W131" s="208">
        <v>44348.0</v>
      </c>
      <c r="X131" s="1"/>
      <c r="Y131" s="1" t="s">
        <v>1353</v>
      </c>
      <c r="Z131" s="208">
        <v>44344.0</v>
      </c>
      <c r="AA131" s="1" t="s">
        <v>1475</v>
      </c>
      <c r="AB131" s="208">
        <v>44348.0</v>
      </c>
      <c r="AC131" s="1" t="s">
        <v>43</v>
      </c>
      <c r="AD131" s="208">
        <v>44354.0</v>
      </c>
      <c r="AE131" s="1" t="s">
        <v>43</v>
      </c>
      <c r="AF131" s="208">
        <v>44354.0</v>
      </c>
      <c r="AG131" s="1" t="s">
        <v>1353</v>
      </c>
      <c r="AH131" s="208">
        <v>44531.0</v>
      </c>
      <c r="AI131" s="1"/>
      <c r="AJ131" s="1"/>
      <c r="AK131" s="1" t="s">
        <v>100</v>
      </c>
      <c r="AL131" s="1" t="s">
        <v>100</v>
      </c>
      <c r="AM131" s="1" t="s">
        <v>106</v>
      </c>
    </row>
    <row r="132" ht="15.75" customHeight="1">
      <c r="A132" s="56" t="s">
        <v>23358</v>
      </c>
      <c r="B132" s="474" t="s">
        <v>23359</v>
      </c>
      <c r="C132" s="695" t="str">
        <f>VLOOKUP(A132,'import Zonguldak'!A:P,3,0)</f>
        <v>DOĞRU</v>
      </c>
      <c r="D132" s="56" t="s">
        <v>1385</v>
      </c>
      <c r="E132" s="56">
        <f>VLOOKUP(A132,'import Zonguldak'!A:P,5,0)</f>
        <v>1038</v>
      </c>
      <c r="F132" s="56">
        <f>VLOOKUP(A132,'import Zonguldak'!A:P,6,0)</f>
        <v>29</v>
      </c>
      <c r="G132" s="56">
        <f>VLOOKUP(A132,'import Zonguldak'!A:P,7,0)</f>
        <v>6</v>
      </c>
      <c r="H132" s="56">
        <f>VLOOKUP(A132,'import Zonguldak'!A:P,8,0)</f>
        <v>7</v>
      </c>
      <c r="I132" s="56">
        <f>VLOOKUP(A132,'import Zonguldak'!A:P,9,0)</f>
        <v>13</v>
      </c>
      <c r="J132" s="216">
        <f>VLOOKUP(A132,'import Zonguldak'!A:P,10,0)</f>
        <v>0.46</v>
      </c>
      <c r="K132" s="56" t="s">
        <v>23360</v>
      </c>
      <c r="L132" s="56">
        <v>5.616172067E9</v>
      </c>
      <c r="M132" s="56" t="s">
        <v>22781</v>
      </c>
      <c r="N132" s="56" t="s">
        <v>1592</v>
      </c>
      <c r="O132" s="56" t="s">
        <v>23361</v>
      </c>
      <c r="P132" s="230" t="str">
        <f>VLOOKUP(A132,'import Zonguldak'!A:P,16,0)</f>
        <v>Geleneksel</v>
      </c>
      <c r="Q132" s="1" t="b">
        <v>0</v>
      </c>
      <c r="R132" s="1" t="s">
        <v>38</v>
      </c>
      <c r="S132" s="1" t="s">
        <v>167</v>
      </c>
      <c r="T132" s="29" t="s">
        <v>4306</v>
      </c>
      <c r="V132" s="208">
        <v>44536.0</v>
      </c>
      <c r="W132" s="208">
        <v>44537.0</v>
      </c>
      <c r="X132" s="1"/>
      <c r="Y132" s="1" t="s">
        <v>1506</v>
      </c>
      <c r="Z132" s="208">
        <v>44536.0</v>
      </c>
      <c r="AA132" s="1" t="s">
        <v>1353</v>
      </c>
      <c r="AB132" s="208">
        <v>44536.0</v>
      </c>
      <c r="AC132" s="1"/>
      <c r="AD132" s="208"/>
      <c r="AE132" s="1"/>
      <c r="AF132" s="208"/>
      <c r="AG132" s="1"/>
      <c r="AH132" s="208"/>
      <c r="AI132" s="1" t="s">
        <v>167</v>
      </c>
      <c r="AJ132" s="1" t="s">
        <v>167</v>
      </c>
      <c r="AK132" s="1"/>
      <c r="AL132" s="1"/>
      <c r="AM132" s="1"/>
    </row>
    <row r="133" ht="15.75" customHeight="1">
      <c r="A133" s="211" t="s">
        <v>23362</v>
      </c>
      <c r="B133" s="211" t="s">
        <v>23359</v>
      </c>
      <c r="C133" s="695" t="str">
        <f>VLOOKUP(A133,'import Zonguldak'!A:P,3,0)</f>
        <v>DOĞRU</v>
      </c>
      <c r="D133" s="211" t="s">
        <v>1385</v>
      </c>
      <c r="E133" s="56">
        <f>VLOOKUP(A133,'import Zonguldak'!A:P,5,0)</f>
        <v>21</v>
      </c>
      <c r="F133" s="56">
        <f>VLOOKUP(A133,'import Zonguldak'!A:P,6,0)</f>
        <v>21</v>
      </c>
      <c r="G133" s="56">
        <f>VLOOKUP(A133,'import Zonguldak'!A:P,7,0)</f>
        <v>0</v>
      </c>
      <c r="H133" s="56">
        <f>VLOOKUP(A133,'import Zonguldak'!A:P,8,0)</f>
        <v>14</v>
      </c>
      <c r="I133" s="56">
        <f>VLOOKUP(A133,'import Zonguldak'!A:P,9,0)</f>
        <v>14</v>
      </c>
      <c r="J133" s="216">
        <f>VLOOKUP(A133,'import Zonguldak'!A:P,10,0)</f>
        <v>0</v>
      </c>
      <c r="K133" s="211" t="s">
        <v>23363</v>
      </c>
      <c r="L133" s="211">
        <v>5.303291186E9</v>
      </c>
      <c r="M133" s="211" t="s">
        <v>22781</v>
      </c>
      <c r="N133" s="211" t="s">
        <v>1592</v>
      </c>
      <c r="O133" s="211" t="s">
        <v>23364</v>
      </c>
      <c r="P133" s="230" t="str">
        <f>VLOOKUP(A133,'import Zonguldak'!A:P,16,0)</f>
        <v>Geleneksel</v>
      </c>
      <c r="Q133" s="1" t="b">
        <v>0</v>
      </c>
      <c r="R133" s="1"/>
      <c r="S133" s="1"/>
      <c r="T133" s="1"/>
      <c r="U133" s="1"/>
      <c r="V133" s="208"/>
      <c r="W133" s="208"/>
      <c r="X133" s="1"/>
      <c r="Y133" s="1"/>
      <c r="Z133" s="208"/>
      <c r="AA133" s="1"/>
      <c r="AB133" s="208"/>
      <c r="AC133" s="1"/>
      <c r="AD133" s="208"/>
      <c r="AE133" s="1"/>
      <c r="AF133" s="208"/>
      <c r="AG133" s="1"/>
      <c r="AH133" s="208"/>
      <c r="AI133" s="1"/>
      <c r="AJ133" s="1"/>
      <c r="AK133" s="1"/>
      <c r="AL133" s="1"/>
      <c r="AM133" s="1"/>
    </row>
    <row r="134" ht="15.75" customHeight="1">
      <c r="A134" s="56" t="s">
        <v>23365</v>
      </c>
      <c r="B134" s="474" t="s">
        <v>23366</v>
      </c>
      <c r="C134" s="695" t="str">
        <f>VLOOKUP(A134,'import Zonguldak'!A:P,3,0)</f>
        <v>YANLIŞ</v>
      </c>
      <c r="D134" s="56" t="s">
        <v>1348</v>
      </c>
      <c r="E134" s="56">
        <f>VLOOKUP(A134,'import Zonguldak'!A:P,5,0)</f>
        <v>18</v>
      </c>
      <c r="F134" s="56" t="str">
        <f>VLOOKUP(A134,'import Zonguldak'!A:P,6,0)</f>
        <v/>
      </c>
      <c r="G134" s="56">
        <f>VLOOKUP(A134,'import Zonguldak'!A:P,7,0)</f>
        <v>0</v>
      </c>
      <c r="H134" s="56">
        <f>VLOOKUP(A134,'import Zonguldak'!A:P,8,0)</f>
        <v>18</v>
      </c>
      <c r="I134" s="56">
        <f>VLOOKUP(A134,'import Zonguldak'!A:P,9,0)</f>
        <v>18</v>
      </c>
      <c r="J134" s="216">
        <f>VLOOKUP(A134,'import Zonguldak'!A:P,10,0)</f>
        <v>0</v>
      </c>
      <c r="K134" s="56" t="s">
        <v>23367</v>
      </c>
      <c r="L134" s="56">
        <v>5.357913496E9</v>
      </c>
      <c r="M134" s="56" t="s">
        <v>13656</v>
      </c>
      <c r="N134" s="56" t="s">
        <v>22771</v>
      </c>
      <c r="O134" s="56" t="s">
        <v>23368</v>
      </c>
      <c r="P134" s="230" t="str">
        <f>VLOOKUP(A134,'import Zonguldak'!A:P,16,0)</f>
        <v>Geleneksel</v>
      </c>
      <c r="Q134" s="1" t="b">
        <v>0</v>
      </c>
      <c r="R134" s="1"/>
      <c r="S134" s="1"/>
      <c r="T134" s="27"/>
      <c r="V134" s="208"/>
      <c r="W134" s="208"/>
      <c r="X134" s="1" t="s">
        <v>5902</v>
      </c>
      <c r="Y134" s="1"/>
      <c r="Z134" s="208"/>
      <c r="AA134" s="1"/>
      <c r="AB134" s="208"/>
      <c r="AC134" s="1"/>
      <c r="AD134" s="208"/>
      <c r="AE134" s="1"/>
      <c r="AF134" s="208"/>
      <c r="AG134" s="1"/>
      <c r="AH134" s="208"/>
      <c r="AI134" s="1"/>
      <c r="AJ134" s="1"/>
      <c r="AK134" s="1"/>
      <c r="AL134" s="1"/>
      <c r="AM134" s="1"/>
    </row>
    <row r="135" ht="15.75" customHeight="1">
      <c r="A135" s="56" t="s">
        <v>23369</v>
      </c>
      <c r="B135" s="474" t="s">
        <v>23370</v>
      </c>
      <c r="C135" s="695" t="str">
        <f>VLOOKUP(A135,'import Zonguldak'!A:P,3,0)</f>
        <v>DOĞRU</v>
      </c>
      <c r="D135" s="56" t="s">
        <v>1356</v>
      </c>
      <c r="E135" s="56">
        <f>VLOOKUP(A135,'import Zonguldak'!A:P,5,0)</f>
        <v>1111</v>
      </c>
      <c r="F135" s="56">
        <f>VLOOKUP(A135,'import Zonguldak'!A:P,6,0)</f>
        <v>4</v>
      </c>
      <c r="G135" s="56">
        <f>VLOOKUP(A135,'import Zonguldak'!A:P,7,0)</f>
        <v>0</v>
      </c>
      <c r="H135" s="56">
        <f>VLOOKUP(A135,'import Zonguldak'!A:P,8,0)</f>
        <v>28</v>
      </c>
      <c r="I135" s="56">
        <f>VLOOKUP(A135,'import Zonguldak'!A:P,9,0)</f>
        <v>28</v>
      </c>
      <c r="J135" s="216">
        <f>VLOOKUP(A135,'import Zonguldak'!A:P,10,0)</f>
        <v>0</v>
      </c>
      <c r="K135" s="56" t="s">
        <v>23371</v>
      </c>
      <c r="L135" s="56">
        <v>5.394208799E9</v>
      </c>
      <c r="M135" s="56" t="s">
        <v>13656</v>
      </c>
      <c r="N135" s="56" t="s">
        <v>22962</v>
      </c>
      <c r="O135" s="56" t="s">
        <v>23372</v>
      </c>
      <c r="P135" s="230" t="str">
        <f>VLOOKUP(A135,'import Zonguldak'!A:P,16,0)</f>
        <v>Geleneksel</v>
      </c>
      <c r="Q135" s="1" t="b">
        <v>0</v>
      </c>
      <c r="R135" s="1" t="s">
        <v>43</v>
      </c>
      <c r="S135" s="1"/>
      <c r="T135" s="1"/>
      <c r="U135" s="1" t="s">
        <v>8175</v>
      </c>
      <c r="V135" s="208"/>
      <c r="W135" s="208"/>
      <c r="X135" s="1"/>
      <c r="Y135" s="1" t="s">
        <v>43</v>
      </c>
      <c r="Z135" s="208">
        <v>44531.0</v>
      </c>
      <c r="AA135" s="1" t="s">
        <v>43</v>
      </c>
      <c r="AB135" s="208">
        <v>44532.0</v>
      </c>
      <c r="AC135" s="1"/>
      <c r="AD135" s="208"/>
      <c r="AE135" s="1"/>
      <c r="AF135" s="208"/>
      <c r="AG135" s="1"/>
      <c r="AH135" s="208"/>
      <c r="AI135" s="1" t="s">
        <v>106</v>
      </c>
      <c r="AJ135" s="1" t="s">
        <v>128</v>
      </c>
      <c r="AK135" s="1"/>
      <c r="AL135" s="1"/>
      <c r="AM135" s="1"/>
    </row>
    <row r="136" ht="15.75" customHeight="1">
      <c r="A136" s="56" t="s">
        <v>23373</v>
      </c>
      <c r="B136" s="474" t="s">
        <v>23374</v>
      </c>
      <c r="C136" s="695" t="str">
        <f>VLOOKUP(A136,'import Zonguldak'!A:P,3,0)</f>
        <v>DOĞRU</v>
      </c>
      <c r="D136" s="56" t="s">
        <v>1356</v>
      </c>
      <c r="E136" s="56">
        <f>VLOOKUP(A136,'import Zonguldak'!A:P,5,0)</f>
        <v>15269</v>
      </c>
      <c r="F136" s="56">
        <f>VLOOKUP(A136,'import Zonguldak'!A:P,6,0)</f>
        <v>660</v>
      </c>
      <c r="G136" s="56">
        <f>VLOOKUP(A136,'import Zonguldak'!A:P,7,0)</f>
        <v>15</v>
      </c>
      <c r="H136" s="56">
        <f>VLOOKUP(A136,'import Zonguldak'!A:P,8,0)</f>
        <v>48</v>
      </c>
      <c r="I136" s="56">
        <f>VLOOKUP(A136,'import Zonguldak'!A:P,9,0)</f>
        <v>63</v>
      </c>
      <c r="J136" s="216">
        <f>VLOOKUP(A136,'import Zonguldak'!A:P,10,0)</f>
        <v>0.24</v>
      </c>
      <c r="K136" s="56" t="s">
        <v>23375</v>
      </c>
      <c r="L136" s="56">
        <v>3.724091157E9</v>
      </c>
      <c r="M136" s="56" t="s">
        <v>1350</v>
      </c>
      <c r="N136" s="56" t="s">
        <v>22776</v>
      </c>
      <c r="O136" s="56" t="s">
        <v>23376</v>
      </c>
      <c r="P136" s="230" t="str">
        <f>VLOOKUP(A136,'import Zonguldak'!A:P,16,0)</f>
        <v>Geleneksel</v>
      </c>
      <c r="Q136" s="1" t="b">
        <v>0</v>
      </c>
      <c r="R136" s="1" t="s">
        <v>38</v>
      </c>
      <c r="S136" s="1" t="s">
        <v>814</v>
      </c>
      <c r="T136" s="27" t="s">
        <v>22804</v>
      </c>
      <c r="V136" s="208">
        <v>44344.0</v>
      </c>
      <c r="W136" s="208">
        <v>44347.0</v>
      </c>
      <c r="X136" s="1"/>
      <c r="Y136" s="1" t="s">
        <v>1353</v>
      </c>
      <c r="Z136" s="208"/>
      <c r="AA136" s="1"/>
      <c r="AB136" s="208"/>
      <c r="AC136" s="1"/>
      <c r="AD136" s="208"/>
      <c r="AE136" s="1"/>
      <c r="AF136" s="208"/>
      <c r="AG136" s="1"/>
      <c r="AH136" s="208"/>
      <c r="AI136" s="1"/>
      <c r="AJ136" s="1"/>
      <c r="AK136" s="1"/>
      <c r="AL136" s="1"/>
      <c r="AM136" s="1"/>
    </row>
    <row r="137" ht="15.75" customHeight="1">
      <c r="A137" s="56" t="s">
        <v>23377</v>
      </c>
      <c r="B137" s="474" t="s">
        <v>23378</v>
      </c>
      <c r="C137" s="695" t="str">
        <f>VLOOKUP(A137,'import Zonguldak'!A:P,3,0)</f>
        <v>DOĞRU</v>
      </c>
      <c r="D137" s="56" t="s">
        <v>1364</v>
      </c>
      <c r="E137" s="56">
        <f>VLOOKUP(A137,'import Zonguldak'!A:P,5,0)</f>
        <v>111</v>
      </c>
      <c r="F137" s="56">
        <f>VLOOKUP(A137,'import Zonguldak'!A:P,6,0)</f>
        <v>4</v>
      </c>
      <c r="G137" s="56">
        <f>VLOOKUP(A137,'import Zonguldak'!A:P,7,0)</f>
        <v>9</v>
      </c>
      <c r="H137" s="56">
        <f>VLOOKUP(A137,'import Zonguldak'!A:P,8,0)</f>
        <v>48</v>
      </c>
      <c r="I137" s="56">
        <f>VLOOKUP(A137,'import Zonguldak'!A:P,9,0)</f>
        <v>57</v>
      </c>
      <c r="J137" s="216">
        <f>VLOOKUP(A137,'import Zonguldak'!A:P,10,0)</f>
        <v>0.16</v>
      </c>
      <c r="K137" s="56" t="s">
        <v>23379</v>
      </c>
      <c r="L137" s="56">
        <v>5.449689965E9</v>
      </c>
      <c r="M137" s="56" t="s">
        <v>22981</v>
      </c>
      <c r="N137" s="56" t="s">
        <v>23380</v>
      </c>
      <c r="O137" s="56" t="s">
        <v>23381</v>
      </c>
      <c r="P137" s="230" t="str">
        <f>VLOOKUP(A137,'import Zonguldak'!A:P,16,0)</f>
        <v>Geleneksel</v>
      </c>
      <c r="Q137" s="1" t="b">
        <v>0</v>
      </c>
      <c r="R137" s="1" t="s">
        <v>34</v>
      </c>
      <c r="S137" s="1"/>
      <c r="T137" s="1"/>
      <c r="V137" s="208"/>
      <c r="W137" s="208"/>
      <c r="X137" s="1"/>
      <c r="Y137" s="1"/>
      <c r="Z137" s="208"/>
      <c r="AA137" s="1"/>
      <c r="AB137" s="208"/>
      <c r="AC137" s="1"/>
      <c r="AD137" s="208"/>
      <c r="AE137" s="1"/>
      <c r="AF137" s="208"/>
      <c r="AG137" s="1"/>
      <c r="AH137" s="208"/>
      <c r="AI137" s="1"/>
      <c r="AJ137" s="1"/>
      <c r="AK137" s="1"/>
      <c r="AL137" s="1"/>
      <c r="AM137" s="1"/>
    </row>
    <row r="138" ht="15.75" customHeight="1">
      <c r="A138" s="56" t="s">
        <v>23382</v>
      </c>
      <c r="B138" s="474" t="s">
        <v>23383</v>
      </c>
      <c r="C138" s="695" t="str">
        <f>VLOOKUP(A138,'import Zonguldak'!A:P,3,0)</f>
        <v>DOĞRU</v>
      </c>
      <c r="D138" s="56" t="s">
        <v>1364</v>
      </c>
      <c r="E138" s="56">
        <f>VLOOKUP(A138,'import Zonguldak'!A:P,5,0)</f>
        <v>879</v>
      </c>
      <c r="F138" s="56">
        <f>VLOOKUP(A138,'import Zonguldak'!A:P,6,0)</f>
        <v>48</v>
      </c>
      <c r="G138" s="56">
        <f>VLOOKUP(A138,'import Zonguldak'!A:P,7,0)</f>
        <v>12</v>
      </c>
      <c r="H138" s="56">
        <f>VLOOKUP(A138,'import Zonguldak'!A:P,8,0)</f>
        <v>19</v>
      </c>
      <c r="I138" s="56">
        <f>VLOOKUP(A138,'import Zonguldak'!A:P,9,0)</f>
        <v>31</v>
      </c>
      <c r="J138" s="216">
        <f>VLOOKUP(A138,'import Zonguldak'!A:P,10,0)</f>
        <v>0.39</v>
      </c>
      <c r="K138" s="56" t="s">
        <v>23384</v>
      </c>
      <c r="L138" s="56">
        <v>5.398404111E9</v>
      </c>
      <c r="M138" s="56" t="s">
        <v>13656</v>
      </c>
      <c r="N138" s="56" t="s">
        <v>22924</v>
      </c>
      <c r="O138" s="56" t="s">
        <v>23385</v>
      </c>
      <c r="P138" s="230" t="str">
        <f>VLOOKUP(A138,'import Zonguldak'!A:P,16,0)</f>
        <v>Geleneksel</v>
      </c>
      <c r="Q138" s="1" t="b">
        <v>0</v>
      </c>
      <c r="R138" s="1" t="s">
        <v>32</v>
      </c>
      <c r="S138" s="1"/>
      <c r="T138" s="27"/>
      <c r="V138" s="208"/>
      <c r="W138" s="208"/>
      <c r="X138" s="1"/>
      <c r="Y138" s="1"/>
      <c r="Z138" s="208"/>
      <c r="AA138" s="1"/>
      <c r="AB138" s="208"/>
      <c r="AC138" s="1"/>
      <c r="AD138" s="208"/>
      <c r="AE138" s="1"/>
      <c r="AF138" s="208"/>
      <c r="AG138" s="1"/>
      <c r="AH138" s="208"/>
      <c r="AI138" s="1"/>
      <c r="AJ138" s="1"/>
      <c r="AK138" s="1"/>
      <c r="AL138" s="1"/>
      <c r="AM138" s="1"/>
    </row>
    <row r="139" ht="15.75" customHeight="1">
      <c r="A139" s="56" t="s">
        <v>23386</v>
      </c>
      <c r="B139" s="474" t="s">
        <v>23387</v>
      </c>
      <c r="C139" s="695" t="str">
        <f>VLOOKUP(A139,'import Zonguldak'!A:P,3,0)</f>
        <v>DOĞRU</v>
      </c>
      <c r="D139" s="56" t="s">
        <v>1364</v>
      </c>
      <c r="E139" s="56">
        <f>VLOOKUP(A139,'import Zonguldak'!A:P,5,0)</f>
        <v>781</v>
      </c>
      <c r="F139" s="56">
        <f>VLOOKUP(A139,'import Zonguldak'!A:P,6,0)</f>
        <v>37</v>
      </c>
      <c r="G139" s="56">
        <f>VLOOKUP(A139,'import Zonguldak'!A:P,7,0)</f>
        <v>10</v>
      </c>
      <c r="H139" s="56">
        <f>VLOOKUP(A139,'import Zonguldak'!A:P,8,0)</f>
        <v>37</v>
      </c>
      <c r="I139" s="56">
        <f>VLOOKUP(A139,'import Zonguldak'!A:P,9,0)</f>
        <v>47</v>
      </c>
      <c r="J139" s="216">
        <f>VLOOKUP(A139,'import Zonguldak'!A:P,10,0)</f>
        <v>0.21</v>
      </c>
      <c r="K139" s="56" t="s">
        <v>23388</v>
      </c>
      <c r="L139" s="56">
        <v>5.465758961E9</v>
      </c>
      <c r="M139" s="56" t="s">
        <v>22781</v>
      </c>
      <c r="N139" s="56" t="s">
        <v>1350</v>
      </c>
      <c r="O139" s="56" t="s">
        <v>23389</v>
      </c>
      <c r="P139" s="230" t="str">
        <f>VLOOKUP(A139,'import Zonguldak'!A:P,16,0)</f>
        <v>Geleneksel</v>
      </c>
      <c r="Q139" s="1" t="b">
        <v>0</v>
      </c>
      <c r="R139" s="1"/>
      <c r="S139" s="1"/>
      <c r="T139" s="1"/>
      <c r="U139" s="1"/>
      <c r="V139" s="208"/>
      <c r="W139" s="208"/>
      <c r="X139" s="1"/>
      <c r="Y139" s="1"/>
      <c r="Z139" s="208"/>
      <c r="AA139" s="1"/>
      <c r="AB139" s="208"/>
      <c r="AC139" s="1"/>
      <c r="AD139" s="208"/>
      <c r="AE139" s="1"/>
      <c r="AF139" s="208"/>
      <c r="AG139" s="1"/>
      <c r="AH139" s="208"/>
      <c r="AI139" s="1"/>
      <c r="AJ139" s="1"/>
      <c r="AK139" s="1"/>
      <c r="AL139" s="1"/>
      <c r="AM139" s="1"/>
    </row>
    <row r="140" ht="15.75" customHeight="1">
      <c r="A140" s="211" t="s">
        <v>23390</v>
      </c>
      <c r="B140" s="211" t="s">
        <v>23391</v>
      </c>
      <c r="C140" s="695" t="str">
        <f>VLOOKUP(A140,'import Zonguldak'!A:P,3,0)</f>
        <v>DOĞRU</v>
      </c>
      <c r="D140" s="211" t="s">
        <v>1364</v>
      </c>
      <c r="E140" s="56">
        <f>VLOOKUP(A140,'import Zonguldak'!A:P,5,0)</f>
        <v>2</v>
      </c>
      <c r="F140" s="56" t="str">
        <f>VLOOKUP(A140,'import Zonguldak'!A:P,6,0)</f>
        <v/>
      </c>
      <c r="G140" s="56">
        <f>VLOOKUP(A140,'import Zonguldak'!A:P,7,0)</f>
        <v>0</v>
      </c>
      <c r="H140" s="56">
        <f>VLOOKUP(A140,'import Zonguldak'!A:P,8,0)</f>
        <v>20</v>
      </c>
      <c r="I140" s="56">
        <f>VLOOKUP(A140,'import Zonguldak'!A:P,9,0)</f>
        <v>20</v>
      </c>
      <c r="J140" s="216">
        <f>VLOOKUP(A140,'import Zonguldak'!A:P,10,0)</f>
        <v>0</v>
      </c>
      <c r="K140" s="211" t="s">
        <v>23392</v>
      </c>
      <c r="L140" s="211">
        <v>3.722010222E9</v>
      </c>
      <c r="M140" s="211" t="s">
        <v>1350</v>
      </c>
      <c r="N140" s="211" t="s">
        <v>22904</v>
      </c>
      <c r="O140" s="211" t="s">
        <v>23393</v>
      </c>
      <c r="P140" s="230" t="str">
        <f>VLOOKUP(A140,'import Zonguldak'!A:P,16,0)</f>
        <v>Geleneksel</v>
      </c>
      <c r="Q140" s="1" t="b">
        <v>0</v>
      </c>
      <c r="R140" s="1"/>
      <c r="S140" s="1"/>
      <c r="T140" s="27"/>
      <c r="U140" s="1"/>
      <c r="V140" s="208"/>
      <c r="W140" s="208"/>
      <c r="X140" s="1"/>
      <c r="Y140" s="1"/>
      <c r="Z140" s="208"/>
      <c r="AA140" s="1"/>
      <c r="AB140" s="208"/>
      <c r="AC140" s="1"/>
      <c r="AD140" s="208"/>
      <c r="AE140" s="1"/>
      <c r="AF140" s="208"/>
      <c r="AG140" s="1"/>
      <c r="AH140" s="208"/>
      <c r="AI140" s="1"/>
      <c r="AJ140" s="1"/>
      <c r="AK140" s="1"/>
      <c r="AL140" s="1"/>
      <c r="AM140" s="1"/>
    </row>
    <row r="141" ht="15.75" customHeight="1">
      <c r="A141" s="56" t="s">
        <v>23394</v>
      </c>
      <c r="B141" s="474" t="s">
        <v>23395</v>
      </c>
      <c r="C141" s="695" t="str">
        <f>VLOOKUP(A141,'import Zonguldak'!A:P,3,0)</f>
        <v>DOĞRU</v>
      </c>
      <c r="D141" s="56" t="s">
        <v>1364</v>
      </c>
      <c r="E141" s="56">
        <f>VLOOKUP(A141,'import Zonguldak'!A:P,5,0)</f>
        <v>1111</v>
      </c>
      <c r="F141" s="56">
        <f>VLOOKUP(A141,'import Zonguldak'!A:P,6,0)</f>
        <v>13</v>
      </c>
      <c r="G141" s="56">
        <f>VLOOKUP(A141,'import Zonguldak'!A:P,7,0)</f>
        <v>3</v>
      </c>
      <c r="H141" s="56">
        <f>VLOOKUP(A141,'import Zonguldak'!A:P,8,0)</f>
        <v>18</v>
      </c>
      <c r="I141" s="56">
        <f>VLOOKUP(A141,'import Zonguldak'!A:P,9,0)</f>
        <v>21</v>
      </c>
      <c r="J141" s="216">
        <f>VLOOKUP(A141,'import Zonguldak'!A:P,10,0)</f>
        <v>0.14</v>
      </c>
      <c r="K141" s="56" t="s">
        <v>23396</v>
      </c>
      <c r="L141" s="56">
        <v>5.384552385E9</v>
      </c>
      <c r="M141" s="56" t="s">
        <v>13656</v>
      </c>
      <c r="N141" s="56" t="s">
        <v>22962</v>
      </c>
      <c r="O141" s="56" t="s">
        <v>23397</v>
      </c>
      <c r="P141" s="230" t="str">
        <f>VLOOKUP(A141,'import Zonguldak'!A:P,16,0)</f>
        <v>Geleneksel</v>
      </c>
      <c r="Q141" s="1" t="b">
        <v>0</v>
      </c>
      <c r="R141" s="1" t="s">
        <v>38</v>
      </c>
      <c r="S141" s="1" t="s">
        <v>167</v>
      </c>
      <c r="T141" s="207" t="s">
        <v>4306</v>
      </c>
      <c r="V141" s="208">
        <v>44530.0</v>
      </c>
      <c r="W141" s="208">
        <v>44531.0</v>
      </c>
      <c r="X141" s="1"/>
      <c r="Y141" s="1" t="s">
        <v>1353</v>
      </c>
      <c r="Z141" s="208">
        <v>44530.0</v>
      </c>
      <c r="AA141" s="1"/>
      <c r="AB141" s="208"/>
      <c r="AC141" s="1"/>
      <c r="AD141" s="208"/>
      <c r="AE141" s="1"/>
      <c r="AF141" s="208"/>
      <c r="AG141" s="1"/>
      <c r="AH141" s="208"/>
      <c r="AI141" s="1" t="s">
        <v>167</v>
      </c>
      <c r="AJ141" s="1"/>
      <c r="AK141" s="1"/>
      <c r="AL141" s="1"/>
      <c r="AM141" s="1"/>
    </row>
    <row r="142" ht="15.75" customHeight="1">
      <c r="A142" s="56" t="s">
        <v>23398</v>
      </c>
      <c r="B142" s="474" t="s">
        <v>23399</v>
      </c>
      <c r="C142" s="695" t="str">
        <f>VLOOKUP(A142,'import Zonguldak'!A:P,3,0)</f>
        <v>DOĞRU</v>
      </c>
      <c r="D142" s="56" t="s">
        <v>1641</v>
      </c>
      <c r="E142" s="56">
        <f>VLOOKUP(A142,'import Zonguldak'!A:P,5,0)</f>
        <v>96</v>
      </c>
      <c r="F142" s="56" t="str">
        <f>VLOOKUP(A142,'import Zonguldak'!A:P,6,0)</f>
        <v/>
      </c>
      <c r="G142" s="56">
        <f>VLOOKUP(A142,'import Zonguldak'!A:P,7,0)</f>
        <v>0</v>
      </c>
      <c r="H142" s="56">
        <f>VLOOKUP(A142,'import Zonguldak'!A:P,8,0)</f>
        <v>27</v>
      </c>
      <c r="I142" s="56">
        <f>VLOOKUP(A142,'import Zonguldak'!A:P,9,0)</f>
        <v>27</v>
      </c>
      <c r="J142" s="216">
        <f>VLOOKUP(A142,'import Zonguldak'!A:P,10,0)</f>
        <v>0</v>
      </c>
      <c r="K142" s="56" t="s">
        <v>23400</v>
      </c>
      <c r="L142" s="56">
        <v>5.530660467E9</v>
      </c>
      <c r="M142" s="56" t="s">
        <v>13656</v>
      </c>
      <c r="N142" s="56" t="s">
        <v>23401</v>
      </c>
      <c r="O142" s="56" t="s">
        <v>23402</v>
      </c>
      <c r="P142" s="230" t="str">
        <f>VLOOKUP(A142,'import Zonguldak'!A:P,16,0)</f>
        <v>Geleneksel</v>
      </c>
      <c r="Q142" s="1" t="b">
        <v>1</v>
      </c>
      <c r="R142" s="1"/>
      <c r="S142" s="1"/>
      <c r="T142" s="1"/>
      <c r="U142" s="1" t="s">
        <v>23403</v>
      </c>
      <c r="V142" s="208"/>
      <c r="W142" s="208"/>
      <c r="X142" s="1"/>
      <c r="Y142" s="1" t="s">
        <v>1353</v>
      </c>
      <c r="Z142" s="208">
        <v>44531.0</v>
      </c>
      <c r="AA142" s="1"/>
      <c r="AB142" s="208"/>
      <c r="AC142" s="1"/>
      <c r="AD142" s="208"/>
      <c r="AE142" s="1"/>
      <c r="AF142" s="208"/>
      <c r="AG142" s="1"/>
      <c r="AH142" s="208"/>
      <c r="AI142" s="1" t="s">
        <v>106</v>
      </c>
      <c r="AJ142" s="1"/>
      <c r="AK142" s="1"/>
      <c r="AL142" s="1"/>
      <c r="AM142" s="1"/>
    </row>
    <row r="143" ht="15.75" customHeight="1">
      <c r="A143" s="211" t="s">
        <v>23404</v>
      </c>
      <c r="B143" s="211" t="s">
        <v>23405</v>
      </c>
      <c r="C143" s="695" t="str">
        <f>VLOOKUP(A143,'import Zonguldak'!A:P,3,0)</f>
        <v>DOĞRU</v>
      </c>
      <c r="D143" s="211" t="s">
        <v>1507</v>
      </c>
      <c r="E143" s="56">
        <f>VLOOKUP(A143,'import Zonguldak'!A:P,5,0)</f>
        <v>6</v>
      </c>
      <c r="F143" s="56">
        <f>VLOOKUP(A143,'import Zonguldak'!A:P,6,0)</f>
        <v>6</v>
      </c>
      <c r="G143" s="56">
        <f>VLOOKUP(A143,'import Zonguldak'!A:P,7,0)</f>
        <v>0</v>
      </c>
      <c r="H143" s="56">
        <f>VLOOKUP(A143,'import Zonguldak'!A:P,8,0)</f>
        <v>92</v>
      </c>
      <c r="I143" s="56">
        <f>VLOOKUP(A143,'import Zonguldak'!A:P,9,0)</f>
        <v>92</v>
      </c>
      <c r="J143" s="216">
        <f>VLOOKUP(A143,'import Zonguldak'!A:P,10,0)</f>
        <v>0</v>
      </c>
      <c r="K143" s="211" t="s">
        <v>23406</v>
      </c>
      <c r="L143" s="211">
        <v>3.72253485E9</v>
      </c>
      <c r="M143" s="211" t="s">
        <v>1350</v>
      </c>
      <c r="N143" s="211" t="s">
        <v>22904</v>
      </c>
      <c r="O143" s="211" t="s">
        <v>23407</v>
      </c>
      <c r="P143" s="230" t="str">
        <f>VLOOKUP(A143,'import Zonguldak'!A:P,16,0)</f>
        <v>Geleneksel</v>
      </c>
      <c r="Q143" s="1" t="b">
        <v>0</v>
      </c>
      <c r="R143" s="1"/>
      <c r="S143" s="1"/>
      <c r="T143" s="1"/>
      <c r="U143" s="1"/>
      <c r="V143" s="208"/>
      <c r="W143" s="208"/>
      <c r="X143" s="1"/>
      <c r="Y143" s="1"/>
      <c r="Z143" s="208"/>
      <c r="AA143" s="1"/>
      <c r="AB143" s="208"/>
      <c r="AC143" s="1"/>
      <c r="AD143" s="208"/>
      <c r="AE143" s="1"/>
      <c r="AF143" s="208"/>
      <c r="AG143" s="1"/>
      <c r="AH143" s="208"/>
      <c r="AI143" s="1"/>
      <c r="AJ143" s="1"/>
      <c r="AK143" s="1"/>
      <c r="AL143" s="1"/>
      <c r="AM143" s="1"/>
    </row>
    <row r="144" ht="15.75" customHeight="1">
      <c r="A144" s="56" t="s">
        <v>23408</v>
      </c>
      <c r="B144" s="474" t="s">
        <v>23409</v>
      </c>
      <c r="C144" s="695" t="str">
        <f>VLOOKUP(A144,'import Zonguldak'!A:P,3,0)</f>
        <v>DOĞRU</v>
      </c>
      <c r="D144" s="56" t="s">
        <v>1385</v>
      </c>
      <c r="E144" s="56">
        <f>VLOOKUP(A144,'import Zonguldak'!A:P,5,0)</f>
        <v>455</v>
      </c>
      <c r="F144" s="56">
        <f>VLOOKUP(A144,'import Zonguldak'!A:P,6,0)</f>
        <v>8</v>
      </c>
      <c r="G144" s="56">
        <f>VLOOKUP(A144,'import Zonguldak'!A:P,7,0)</f>
        <v>4</v>
      </c>
      <c r="H144" s="56">
        <f>VLOOKUP(A144,'import Zonguldak'!A:P,8,0)</f>
        <v>11</v>
      </c>
      <c r="I144" s="56">
        <f>VLOOKUP(A144,'import Zonguldak'!A:P,9,0)</f>
        <v>15</v>
      </c>
      <c r="J144" s="216">
        <f>VLOOKUP(A144,'import Zonguldak'!A:P,10,0)</f>
        <v>0.27</v>
      </c>
      <c r="K144" s="56" t="s">
        <v>23410</v>
      </c>
      <c r="L144" s="56">
        <v>3.723227266E9</v>
      </c>
      <c r="M144" s="56" t="s">
        <v>13656</v>
      </c>
      <c r="N144" s="56" t="s">
        <v>22822</v>
      </c>
      <c r="O144" s="56" t="s">
        <v>23411</v>
      </c>
      <c r="P144" s="230" t="str">
        <f>VLOOKUP(A144,'import Zonguldak'!A:P,16,0)</f>
        <v>Geleneksel</v>
      </c>
      <c r="Q144" s="1" t="b">
        <v>0</v>
      </c>
      <c r="R144" s="1" t="s">
        <v>33</v>
      </c>
      <c r="S144" s="1" t="s">
        <v>128</v>
      </c>
      <c r="T144" s="27"/>
      <c r="V144" s="208">
        <v>44532.0</v>
      </c>
      <c r="W144" s="208">
        <v>44533.0</v>
      </c>
      <c r="X144" s="1" t="s">
        <v>5902</v>
      </c>
      <c r="Y144" s="1" t="s">
        <v>1353</v>
      </c>
      <c r="Z144" s="208">
        <v>44532.0</v>
      </c>
      <c r="AA144" s="1" t="s">
        <v>1353</v>
      </c>
      <c r="AB144" s="208">
        <v>44606.0</v>
      </c>
      <c r="AC144" s="1"/>
      <c r="AD144" s="208"/>
      <c r="AE144" s="1"/>
      <c r="AF144" s="208"/>
      <c r="AG144" s="1"/>
      <c r="AH144" s="208"/>
      <c r="AI144" s="1" t="s">
        <v>128</v>
      </c>
      <c r="AJ144" s="1" t="s">
        <v>404</v>
      </c>
      <c r="AK144" s="1"/>
      <c r="AL144" s="1"/>
      <c r="AM144" s="1"/>
    </row>
    <row r="145" ht="15.75" customHeight="1">
      <c r="A145" s="56" t="s">
        <v>23412</v>
      </c>
      <c r="B145" s="474" t="s">
        <v>23413</v>
      </c>
      <c r="C145" s="695" t="str">
        <f>VLOOKUP(A145,'import Zonguldak'!A:P,3,0)</f>
        <v>DOĞRU</v>
      </c>
      <c r="D145" s="56" t="s">
        <v>1356</v>
      </c>
      <c r="E145" s="56">
        <f>VLOOKUP(A145,'import Zonguldak'!A:P,5,0)</f>
        <v>2128</v>
      </c>
      <c r="F145" s="56" t="str">
        <f>VLOOKUP(A145,'import Zonguldak'!A:P,6,0)</f>
        <v/>
      </c>
      <c r="G145" s="56">
        <f>VLOOKUP(A145,'import Zonguldak'!A:P,7,0)</f>
        <v>0</v>
      </c>
      <c r="H145" s="56">
        <f>VLOOKUP(A145,'import Zonguldak'!A:P,8,0)</f>
        <v>29</v>
      </c>
      <c r="I145" s="56">
        <f>VLOOKUP(A145,'import Zonguldak'!A:P,9,0)</f>
        <v>29</v>
      </c>
      <c r="J145" s="216">
        <f>VLOOKUP(A145,'import Zonguldak'!A:P,10,0)</f>
        <v>0</v>
      </c>
      <c r="K145" s="56" t="s">
        <v>23414</v>
      </c>
      <c r="L145" s="56">
        <v>3.723237827E9</v>
      </c>
      <c r="M145" s="56" t="s">
        <v>13656</v>
      </c>
      <c r="N145" s="56" t="s">
        <v>22771</v>
      </c>
      <c r="O145" s="56" t="s">
        <v>23415</v>
      </c>
      <c r="P145" s="230" t="str">
        <f>VLOOKUP(A145,'import Zonguldak'!A:P,16,0)</f>
        <v>Geleneksel</v>
      </c>
      <c r="Q145" s="1" t="b">
        <v>1</v>
      </c>
      <c r="R145" s="1"/>
      <c r="S145" s="1"/>
      <c r="T145" s="1"/>
      <c r="U145" s="1" t="s">
        <v>23416</v>
      </c>
      <c r="V145" s="208"/>
      <c r="W145" s="208"/>
      <c r="X145" s="1"/>
      <c r="Y145" s="1" t="s">
        <v>1353</v>
      </c>
      <c r="Z145" s="208">
        <v>44530.0</v>
      </c>
      <c r="AA145" s="1"/>
      <c r="AB145" s="208"/>
      <c r="AC145" s="1"/>
      <c r="AD145" s="208"/>
      <c r="AE145" s="1"/>
      <c r="AF145" s="208"/>
      <c r="AG145" s="1"/>
      <c r="AH145" s="208"/>
      <c r="AI145" s="1" t="s">
        <v>167</v>
      </c>
      <c r="AJ145" s="1"/>
      <c r="AK145" s="1"/>
      <c r="AL145" s="1"/>
      <c r="AM145" s="1"/>
    </row>
    <row r="146" ht="15.75" customHeight="1">
      <c r="A146" s="56" t="s">
        <v>23417</v>
      </c>
      <c r="B146" s="474" t="s">
        <v>23418</v>
      </c>
      <c r="C146" s="695" t="str">
        <f>VLOOKUP(A146,'import Zonguldak'!A:P,3,0)</f>
        <v>DOĞRU</v>
      </c>
      <c r="D146" s="56" t="s">
        <v>1348</v>
      </c>
      <c r="E146" s="56">
        <f>VLOOKUP(A146,'import Zonguldak'!A:P,5,0)</f>
        <v>316</v>
      </c>
      <c r="F146" s="56">
        <f>VLOOKUP(A146,'import Zonguldak'!A:P,6,0)</f>
        <v>12</v>
      </c>
      <c r="G146" s="56">
        <f>VLOOKUP(A146,'import Zonguldak'!A:P,7,0)</f>
        <v>0</v>
      </c>
      <c r="H146" s="56">
        <f>VLOOKUP(A146,'import Zonguldak'!A:P,8,0)</f>
        <v>39</v>
      </c>
      <c r="I146" s="56">
        <f>VLOOKUP(A146,'import Zonguldak'!A:P,9,0)</f>
        <v>39</v>
      </c>
      <c r="J146" s="216">
        <f>VLOOKUP(A146,'import Zonguldak'!A:P,10,0)</f>
        <v>0</v>
      </c>
      <c r="K146" s="56" t="s">
        <v>23419</v>
      </c>
      <c r="L146" s="56">
        <v>5.334218041E9</v>
      </c>
      <c r="M146" s="56" t="s">
        <v>1350</v>
      </c>
      <c r="N146" s="56" t="s">
        <v>22776</v>
      </c>
      <c r="O146" s="56" t="s">
        <v>23420</v>
      </c>
      <c r="P146" s="230" t="str">
        <f>VLOOKUP(A146,'import Zonguldak'!A:P,16,0)</f>
        <v>Geleneksel</v>
      </c>
      <c r="Q146" s="1" t="b">
        <v>0</v>
      </c>
      <c r="R146" s="1" t="s">
        <v>29</v>
      </c>
      <c r="S146" s="1"/>
      <c r="T146" s="1"/>
      <c r="U146" s="1" t="s">
        <v>23421</v>
      </c>
      <c r="V146" s="208"/>
      <c r="W146" s="208"/>
      <c r="X146" s="1"/>
      <c r="Y146" s="1" t="s">
        <v>43</v>
      </c>
      <c r="Z146" s="208"/>
      <c r="AA146" s="1" t="s">
        <v>1353</v>
      </c>
      <c r="AB146" s="208"/>
      <c r="AC146" s="1" t="s">
        <v>43</v>
      </c>
      <c r="AD146" s="208">
        <v>44354.0</v>
      </c>
      <c r="AE146" s="1" t="s">
        <v>1506</v>
      </c>
      <c r="AF146" s="208">
        <v>44355.0</v>
      </c>
      <c r="AG146" s="1" t="s">
        <v>1353</v>
      </c>
      <c r="AH146" s="208">
        <v>44531.0</v>
      </c>
      <c r="AI146" s="1"/>
      <c r="AJ146" s="1"/>
      <c r="AK146" s="1" t="s">
        <v>100</v>
      </c>
      <c r="AL146" s="1"/>
      <c r="AM146" s="1" t="s">
        <v>106</v>
      </c>
    </row>
    <row r="147" ht="15.75" customHeight="1">
      <c r="A147" s="56" t="s">
        <v>23422</v>
      </c>
      <c r="B147" s="474" t="s">
        <v>23423</v>
      </c>
      <c r="C147" s="695" t="str">
        <f>VLOOKUP(A147,'import Zonguldak'!A:P,3,0)</f>
        <v>DOĞRU</v>
      </c>
      <c r="D147" s="56" t="s">
        <v>1378</v>
      </c>
      <c r="E147" s="56">
        <f>VLOOKUP(A147,'import Zonguldak'!A:P,5,0)</f>
        <v>813</v>
      </c>
      <c r="F147" s="56">
        <f>VLOOKUP(A147,'import Zonguldak'!A:P,6,0)</f>
        <v>4</v>
      </c>
      <c r="G147" s="56">
        <f>VLOOKUP(A147,'import Zonguldak'!A:P,7,0)</f>
        <v>0</v>
      </c>
      <c r="H147" s="56">
        <f>VLOOKUP(A147,'import Zonguldak'!A:P,8,0)</f>
        <v>46</v>
      </c>
      <c r="I147" s="56">
        <f>VLOOKUP(A147,'import Zonguldak'!A:P,9,0)</f>
        <v>46</v>
      </c>
      <c r="J147" s="216">
        <f>VLOOKUP(A147,'import Zonguldak'!A:P,10,0)</f>
        <v>0</v>
      </c>
      <c r="K147" s="56" t="s">
        <v>23424</v>
      </c>
      <c r="L147" s="56">
        <v>3.722660066E9</v>
      </c>
      <c r="M147" s="56" t="s">
        <v>22781</v>
      </c>
      <c r="N147" s="56" t="s">
        <v>1592</v>
      </c>
      <c r="O147" s="56" t="s">
        <v>23425</v>
      </c>
      <c r="P147" s="230" t="str">
        <f>VLOOKUP(A147,'import Zonguldak'!A:P,16,0)</f>
        <v>Geleneksel</v>
      </c>
      <c r="Q147" s="1" t="b">
        <v>0</v>
      </c>
      <c r="R147" s="1" t="s">
        <v>29</v>
      </c>
      <c r="S147" s="1"/>
      <c r="T147" s="1"/>
      <c r="U147" s="1" t="s">
        <v>23426</v>
      </c>
      <c r="V147" s="208"/>
      <c r="W147" s="208"/>
      <c r="X147" s="1"/>
      <c r="Y147" s="1" t="s">
        <v>1353</v>
      </c>
      <c r="Z147" s="208">
        <v>44364.0</v>
      </c>
      <c r="AA147" s="1" t="s">
        <v>1353</v>
      </c>
      <c r="AB147" s="208">
        <v>44536.0</v>
      </c>
      <c r="AC147" s="1"/>
      <c r="AD147" s="208"/>
      <c r="AE147" s="1"/>
      <c r="AF147" s="208"/>
      <c r="AG147" s="1"/>
      <c r="AH147" s="208"/>
      <c r="AI147" s="1" t="s">
        <v>859</v>
      </c>
      <c r="AJ147" s="1" t="s">
        <v>167</v>
      </c>
      <c r="AK147" s="1"/>
      <c r="AL147" s="1"/>
      <c r="AM147" s="1"/>
    </row>
    <row r="148" ht="15.75" customHeight="1">
      <c r="A148" s="56" t="s">
        <v>23427</v>
      </c>
      <c r="B148" s="474" t="s">
        <v>23428</v>
      </c>
      <c r="C148" s="695" t="str">
        <f>VLOOKUP(A148,'import Zonguldak'!A:P,3,0)</f>
        <v>DOĞRU</v>
      </c>
      <c r="D148" s="56" t="s">
        <v>1378</v>
      </c>
      <c r="E148" s="56">
        <f>VLOOKUP(A148,'import Zonguldak'!A:P,5,0)</f>
        <v>298</v>
      </c>
      <c r="F148" s="56">
        <f>VLOOKUP(A148,'import Zonguldak'!A:P,6,0)</f>
        <v>2</v>
      </c>
      <c r="G148" s="56">
        <f>VLOOKUP(A148,'import Zonguldak'!A:P,7,0)</f>
        <v>6</v>
      </c>
      <c r="H148" s="56">
        <f>VLOOKUP(A148,'import Zonguldak'!A:P,8,0)</f>
        <v>26</v>
      </c>
      <c r="I148" s="56">
        <f>VLOOKUP(A148,'import Zonguldak'!A:P,9,0)</f>
        <v>32</v>
      </c>
      <c r="J148" s="216">
        <f>VLOOKUP(A148,'import Zonguldak'!A:P,10,0)</f>
        <v>0.19</v>
      </c>
      <c r="K148" s="56" t="s">
        <v>10571</v>
      </c>
      <c r="L148" s="56">
        <v>3.723124032E9</v>
      </c>
      <c r="M148" s="56" t="s">
        <v>13656</v>
      </c>
      <c r="N148" s="56" t="s">
        <v>22771</v>
      </c>
      <c r="O148" s="56" t="s">
        <v>23429</v>
      </c>
      <c r="P148" s="230" t="str">
        <f>VLOOKUP(A148,'import Zonguldak'!A:P,16,0)</f>
        <v>Geleneksel</v>
      </c>
      <c r="Q148" s="1" t="b">
        <v>0</v>
      </c>
      <c r="R148" s="1" t="s">
        <v>38</v>
      </c>
      <c r="S148" s="1" t="s">
        <v>100</v>
      </c>
      <c r="T148" s="17" t="s">
        <v>22789</v>
      </c>
      <c r="U148" s="1" t="s">
        <v>23430</v>
      </c>
      <c r="V148" s="208">
        <v>44607.0</v>
      </c>
      <c r="W148" s="208">
        <v>44608.0</v>
      </c>
      <c r="X148" s="1"/>
      <c r="Y148" s="1" t="s">
        <v>1353</v>
      </c>
      <c r="Z148" s="208">
        <v>44530.0</v>
      </c>
      <c r="AA148" s="1" t="s">
        <v>1353</v>
      </c>
      <c r="AB148" s="208">
        <v>44607.0</v>
      </c>
      <c r="AC148" s="1"/>
      <c r="AD148" s="208"/>
      <c r="AE148" s="1"/>
      <c r="AF148" s="208"/>
      <c r="AG148" s="1"/>
      <c r="AH148" s="208"/>
      <c r="AI148" s="1" t="s">
        <v>167</v>
      </c>
      <c r="AJ148" s="1" t="s">
        <v>100</v>
      </c>
      <c r="AK148" s="1"/>
      <c r="AL148" s="1"/>
      <c r="AM148" s="1"/>
    </row>
    <row r="149" ht="15.75" customHeight="1">
      <c r="A149" s="211" t="s">
        <v>23431</v>
      </c>
      <c r="B149" s="211" t="s">
        <v>23432</v>
      </c>
      <c r="C149" s="695" t="str">
        <f>VLOOKUP(A149,'import Zonguldak'!A:P,3,0)</f>
        <v>DOĞRU</v>
      </c>
      <c r="D149" s="211" t="s">
        <v>1832</v>
      </c>
      <c r="E149" s="56" t="str">
        <f>VLOOKUP(A149,'import Zonguldak'!A:P,5,0)</f>
        <v/>
      </c>
      <c r="F149" s="56" t="str">
        <f>VLOOKUP(A149,'import Zonguldak'!A:P,6,0)</f>
        <v/>
      </c>
      <c r="G149" s="56">
        <f>VLOOKUP(A149,'import Zonguldak'!A:P,7,0)</f>
        <v>0</v>
      </c>
      <c r="H149" s="56">
        <f>VLOOKUP(A149,'import Zonguldak'!A:P,8,0)</f>
        <v>15</v>
      </c>
      <c r="I149" s="56">
        <f>VLOOKUP(A149,'import Zonguldak'!A:P,9,0)</f>
        <v>15</v>
      </c>
      <c r="J149" s="216">
        <f>VLOOKUP(A149,'import Zonguldak'!A:P,10,0)</f>
        <v>0</v>
      </c>
      <c r="K149" s="211" t="s">
        <v>23433</v>
      </c>
      <c r="L149" s="211">
        <v>5.327053907E9</v>
      </c>
      <c r="M149" s="211" t="s">
        <v>1350</v>
      </c>
      <c r="N149" s="211" t="s">
        <v>22843</v>
      </c>
      <c r="O149" s="211" t="s">
        <v>23434</v>
      </c>
      <c r="P149" s="230" t="str">
        <f>VLOOKUP(A149,'import Zonguldak'!A:P,16,0)</f>
        <v>Geleneksel</v>
      </c>
      <c r="Q149" s="1" t="b">
        <v>0</v>
      </c>
      <c r="R149" s="1"/>
      <c r="S149" s="1"/>
      <c r="T149" s="1"/>
      <c r="U149" s="1"/>
      <c r="V149" s="208"/>
      <c r="W149" s="208"/>
      <c r="X149" s="1"/>
      <c r="Y149" s="1"/>
      <c r="Z149" s="208"/>
      <c r="AA149" s="1"/>
      <c r="AB149" s="208"/>
      <c r="AC149" s="1"/>
      <c r="AD149" s="208"/>
      <c r="AE149" s="1"/>
      <c r="AF149" s="208"/>
      <c r="AG149" s="1"/>
      <c r="AH149" s="208"/>
      <c r="AI149" s="1"/>
      <c r="AJ149" s="1"/>
      <c r="AK149" s="1"/>
      <c r="AL149" s="1"/>
      <c r="AM149" s="1"/>
    </row>
    <row r="150" ht="15.75" customHeight="1">
      <c r="A150" s="211" t="s">
        <v>23435</v>
      </c>
      <c r="B150" s="211" t="s">
        <v>23436</v>
      </c>
      <c r="C150" s="695" t="str">
        <f>VLOOKUP(A150,'import Zonguldak'!A:P,3,0)</f>
        <v>DOĞRU</v>
      </c>
      <c r="D150" s="211" t="s">
        <v>1378</v>
      </c>
      <c r="E150" s="56">
        <f>VLOOKUP(A150,'import Zonguldak'!A:P,5,0)</f>
        <v>9</v>
      </c>
      <c r="F150" s="56">
        <f>VLOOKUP(A150,'import Zonguldak'!A:P,6,0)</f>
        <v>8</v>
      </c>
      <c r="G150" s="56">
        <f>VLOOKUP(A150,'import Zonguldak'!A:P,7,0)</f>
        <v>0</v>
      </c>
      <c r="H150" s="56">
        <f>VLOOKUP(A150,'import Zonguldak'!A:P,8,0)</f>
        <v>96</v>
      </c>
      <c r="I150" s="56">
        <f>VLOOKUP(A150,'import Zonguldak'!A:P,9,0)</f>
        <v>96</v>
      </c>
      <c r="J150" s="216">
        <f>VLOOKUP(A150,'import Zonguldak'!A:P,10,0)</f>
        <v>0</v>
      </c>
      <c r="K150" s="211" t="s">
        <v>23437</v>
      </c>
      <c r="L150" s="211">
        <v>3.722666787E9</v>
      </c>
      <c r="M150" s="211" t="s">
        <v>22781</v>
      </c>
      <c r="N150" s="211" t="s">
        <v>1592</v>
      </c>
      <c r="O150" s="211" t="s">
        <v>23438</v>
      </c>
      <c r="P150" s="230" t="str">
        <f>VLOOKUP(A150,'import Zonguldak'!A:P,16,0)</f>
        <v>Geleneksel</v>
      </c>
      <c r="Q150" s="1" t="b">
        <v>0</v>
      </c>
      <c r="R150" s="1"/>
      <c r="S150" s="1"/>
      <c r="T150" s="1"/>
      <c r="U150" s="1"/>
      <c r="V150" s="208"/>
      <c r="W150" s="208"/>
      <c r="X150" s="1"/>
      <c r="Y150" s="1"/>
      <c r="Z150" s="208"/>
      <c r="AA150" s="1"/>
      <c r="AB150" s="208"/>
      <c r="AC150" s="1"/>
      <c r="AD150" s="208"/>
      <c r="AE150" s="1"/>
      <c r="AF150" s="208"/>
      <c r="AG150" s="1"/>
      <c r="AH150" s="208"/>
      <c r="AI150" s="1"/>
      <c r="AJ150" s="1"/>
      <c r="AK150" s="1"/>
      <c r="AL150" s="1"/>
      <c r="AM150" s="1"/>
    </row>
    <row r="151" ht="15.75" customHeight="1">
      <c r="A151" s="56" t="s">
        <v>23439</v>
      </c>
      <c r="B151" s="474" t="s">
        <v>23440</v>
      </c>
      <c r="C151" s="695" t="str">
        <f>VLOOKUP(A151,'import Zonguldak'!A:P,3,0)</f>
        <v>DOĞRU</v>
      </c>
      <c r="D151" s="56" t="s">
        <v>1443</v>
      </c>
      <c r="E151" s="56">
        <f>VLOOKUP(A151,'import Zonguldak'!A:P,5,0)</f>
        <v>1626</v>
      </c>
      <c r="F151" s="56">
        <f>VLOOKUP(A151,'import Zonguldak'!A:P,6,0)</f>
        <v>85</v>
      </c>
      <c r="G151" s="56">
        <f>VLOOKUP(A151,'import Zonguldak'!A:P,7,0)</f>
        <v>9</v>
      </c>
      <c r="H151" s="56">
        <f>VLOOKUP(A151,'import Zonguldak'!A:P,8,0)</f>
        <v>32</v>
      </c>
      <c r="I151" s="56">
        <f>VLOOKUP(A151,'import Zonguldak'!A:P,9,0)</f>
        <v>41</v>
      </c>
      <c r="J151" s="216">
        <f>VLOOKUP(A151,'import Zonguldak'!A:P,10,0)</f>
        <v>0.22</v>
      </c>
      <c r="K151" s="56" t="s">
        <v>23441</v>
      </c>
      <c r="L151" s="56">
        <v>3.72502009E9</v>
      </c>
      <c r="M151" s="56" t="s">
        <v>1350</v>
      </c>
      <c r="N151" s="56" t="s">
        <v>22776</v>
      </c>
      <c r="O151" s="56" t="s">
        <v>23442</v>
      </c>
      <c r="P151" s="230" t="str">
        <f>VLOOKUP(A151,'import Zonguldak'!A:P,16,0)</f>
        <v>Geleneksel</v>
      </c>
      <c r="Q151" s="1" t="b">
        <v>0</v>
      </c>
      <c r="R151" s="1" t="s">
        <v>38</v>
      </c>
      <c r="S151" s="1" t="s">
        <v>128</v>
      </c>
      <c r="T151" s="1"/>
      <c r="V151" s="208">
        <v>44625.0</v>
      </c>
      <c r="W151" s="208">
        <v>44627.0</v>
      </c>
      <c r="X151" s="1"/>
      <c r="Y151" s="1" t="s">
        <v>1353</v>
      </c>
      <c r="Z151" s="208">
        <v>44531.0</v>
      </c>
      <c r="AA151" s="1"/>
      <c r="AB151" s="208"/>
      <c r="AC151" s="1"/>
      <c r="AD151" s="208"/>
      <c r="AE151" s="1"/>
      <c r="AF151" s="208"/>
      <c r="AG151" s="1"/>
      <c r="AH151" s="208"/>
      <c r="AI151" s="1"/>
      <c r="AJ151" s="1" t="s">
        <v>128</v>
      </c>
      <c r="AK151" s="1"/>
      <c r="AL151" s="1"/>
      <c r="AM151" s="1"/>
    </row>
    <row r="152" ht="15.75" customHeight="1">
      <c r="A152" s="211" t="s">
        <v>23443</v>
      </c>
      <c r="B152" s="211" t="s">
        <v>23440</v>
      </c>
      <c r="C152" s="695" t="str">
        <f>VLOOKUP(A152,'import Zonguldak'!A:P,3,0)</f>
        <v>DOĞRU</v>
      </c>
      <c r="D152" s="211" t="s">
        <v>1443</v>
      </c>
      <c r="E152" s="56" t="str">
        <f>VLOOKUP(A152,'import Zonguldak'!A:P,5,0)</f>
        <v/>
      </c>
      <c r="F152" s="56" t="str">
        <f>VLOOKUP(A152,'import Zonguldak'!A:P,6,0)</f>
        <v/>
      </c>
      <c r="G152" s="56">
        <f>VLOOKUP(A152,'import Zonguldak'!A:P,7,0)</f>
        <v>0</v>
      </c>
      <c r="H152" s="56">
        <f>VLOOKUP(A152,'import Zonguldak'!A:P,8,0)</f>
        <v>33</v>
      </c>
      <c r="I152" s="56">
        <f>VLOOKUP(A152,'import Zonguldak'!A:P,9,0)</f>
        <v>33</v>
      </c>
      <c r="J152" s="216">
        <f>VLOOKUP(A152,'import Zonguldak'!A:P,10,0)</f>
        <v>0</v>
      </c>
      <c r="K152" s="211" t="s">
        <v>23444</v>
      </c>
      <c r="L152" s="211">
        <v>5.326623134E9</v>
      </c>
      <c r="M152" s="211" t="s">
        <v>1350</v>
      </c>
      <c r="N152" s="211" t="s">
        <v>22843</v>
      </c>
      <c r="O152" s="211" t="s">
        <v>23445</v>
      </c>
      <c r="P152" s="230" t="str">
        <f>VLOOKUP(A152,'import Zonguldak'!A:P,16,0)</f>
        <v>Geleneksel</v>
      </c>
      <c r="Q152" s="1" t="b">
        <v>0</v>
      </c>
      <c r="R152" s="1"/>
      <c r="S152" s="1"/>
      <c r="T152" s="1"/>
      <c r="U152" s="1"/>
      <c r="V152" s="208"/>
      <c r="W152" s="208"/>
      <c r="X152" s="1"/>
      <c r="Y152" s="1"/>
      <c r="Z152" s="208"/>
      <c r="AA152" s="1"/>
      <c r="AB152" s="208"/>
      <c r="AC152" s="1"/>
      <c r="AD152" s="208"/>
      <c r="AE152" s="1"/>
      <c r="AF152" s="208"/>
      <c r="AG152" s="1"/>
      <c r="AH152" s="208"/>
      <c r="AI152" s="1"/>
      <c r="AJ152" s="1"/>
      <c r="AK152" s="1"/>
      <c r="AL152" s="1"/>
      <c r="AM152" s="1"/>
    </row>
    <row r="153" ht="15.75" customHeight="1">
      <c r="A153" s="56" t="s">
        <v>23446</v>
      </c>
      <c r="B153" s="474" t="s">
        <v>23447</v>
      </c>
      <c r="C153" s="695" t="str">
        <f>VLOOKUP(A153,'import Zonguldak'!A:P,3,0)</f>
        <v>DOĞRU</v>
      </c>
      <c r="D153" s="56" t="s">
        <v>1385</v>
      </c>
      <c r="E153" s="56">
        <f>VLOOKUP(A153,'import Zonguldak'!A:P,5,0)</f>
        <v>864</v>
      </c>
      <c r="F153" s="56">
        <f>VLOOKUP(A153,'import Zonguldak'!A:P,6,0)</f>
        <v>19</v>
      </c>
      <c r="G153" s="56">
        <f>VLOOKUP(A153,'import Zonguldak'!A:P,7,0)</f>
        <v>13</v>
      </c>
      <c r="H153" s="56">
        <f>VLOOKUP(A153,'import Zonguldak'!A:P,8,0)</f>
        <v>29</v>
      </c>
      <c r="I153" s="56">
        <f>VLOOKUP(A153,'import Zonguldak'!A:P,9,0)</f>
        <v>42</v>
      </c>
      <c r="J153" s="216">
        <f>VLOOKUP(A153,'import Zonguldak'!A:P,10,0)</f>
        <v>0.31</v>
      </c>
      <c r="K153" s="56" t="s">
        <v>23448</v>
      </c>
      <c r="L153" s="56">
        <v>5.531383255E9</v>
      </c>
      <c r="M153" s="56" t="s">
        <v>22781</v>
      </c>
      <c r="N153" s="56" t="s">
        <v>1350</v>
      </c>
      <c r="O153" s="56" t="s">
        <v>23449</v>
      </c>
      <c r="P153" s="230" t="str">
        <f>VLOOKUP(A153,'import Zonguldak'!A:P,16,0)</f>
        <v>Geleneksel</v>
      </c>
      <c r="Q153" s="1" t="b">
        <v>0</v>
      </c>
      <c r="R153" s="1" t="s">
        <v>38</v>
      </c>
      <c r="S153" s="1" t="s">
        <v>167</v>
      </c>
      <c r="T153" s="207" t="s">
        <v>4306</v>
      </c>
      <c r="U153" s="1" t="s">
        <v>23450</v>
      </c>
      <c r="V153" s="208">
        <v>44536.0</v>
      </c>
      <c r="W153" s="208">
        <v>44537.0</v>
      </c>
      <c r="X153" s="1"/>
      <c r="Y153" s="1" t="s">
        <v>43</v>
      </c>
      <c r="Z153" s="208"/>
      <c r="AA153" s="1" t="s">
        <v>1353</v>
      </c>
      <c r="AB153" s="208">
        <v>44355.0</v>
      </c>
      <c r="AC153" s="1" t="s">
        <v>1353</v>
      </c>
      <c r="AD153" s="208">
        <v>44536.0</v>
      </c>
      <c r="AE153" s="1"/>
      <c r="AF153" s="208"/>
      <c r="AG153" s="1"/>
      <c r="AH153" s="208"/>
      <c r="AI153" s="1"/>
      <c r="AJ153" s="1" t="s">
        <v>859</v>
      </c>
      <c r="AK153" s="1" t="s">
        <v>167</v>
      </c>
      <c r="AL153" s="1"/>
      <c r="AM153" s="1"/>
    </row>
    <row r="154" ht="15.75" customHeight="1">
      <c r="A154" s="56" t="s">
        <v>23451</v>
      </c>
      <c r="B154" s="474" t="s">
        <v>23452</v>
      </c>
      <c r="C154" s="695" t="str">
        <f>VLOOKUP(A154,'import Zonguldak'!A:P,3,0)</f>
        <v>DOĞRU</v>
      </c>
      <c r="D154" s="56" t="s">
        <v>1385</v>
      </c>
      <c r="E154" s="56">
        <f>VLOOKUP(A154,'import Zonguldak'!A:P,5,0)</f>
        <v>332</v>
      </c>
      <c r="F154" s="56">
        <f>VLOOKUP(A154,'import Zonguldak'!A:P,6,0)</f>
        <v>12</v>
      </c>
      <c r="G154" s="56">
        <f>VLOOKUP(A154,'import Zonguldak'!A:P,7,0)</f>
        <v>0</v>
      </c>
      <c r="H154" s="56">
        <f>VLOOKUP(A154,'import Zonguldak'!A:P,8,0)</f>
        <v>74</v>
      </c>
      <c r="I154" s="56">
        <f>VLOOKUP(A154,'import Zonguldak'!A:P,9,0)</f>
        <v>74</v>
      </c>
      <c r="J154" s="216">
        <f>VLOOKUP(A154,'import Zonguldak'!A:P,10,0)</f>
        <v>0</v>
      </c>
      <c r="K154" s="56" t="s">
        <v>23453</v>
      </c>
      <c r="L154" s="56">
        <v>3.722665511E9</v>
      </c>
      <c r="M154" s="56" t="s">
        <v>22781</v>
      </c>
      <c r="N154" s="56" t="s">
        <v>22782</v>
      </c>
      <c r="O154" s="56" t="s">
        <v>23454</v>
      </c>
      <c r="P154" s="230" t="str">
        <f>VLOOKUP(A154,'import Zonguldak'!A:P,16,0)</f>
        <v>Geleneksel</v>
      </c>
      <c r="Q154" s="1" t="b">
        <v>0</v>
      </c>
      <c r="R154" s="1" t="s">
        <v>33</v>
      </c>
      <c r="S154" s="1"/>
      <c r="T154" s="1"/>
      <c r="U154" s="1" t="s">
        <v>23455</v>
      </c>
      <c r="V154" s="208"/>
      <c r="W154" s="208"/>
      <c r="X154" s="1"/>
      <c r="Y154" s="1" t="s">
        <v>1353</v>
      </c>
      <c r="Z154" s="208">
        <v>44348.0</v>
      </c>
      <c r="AA154" s="1" t="s">
        <v>1353</v>
      </c>
      <c r="AB154" s="208">
        <v>44355.0</v>
      </c>
      <c r="AC154" s="1"/>
      <c r="AD154" s="208"/>
      <c r="AE154" s="1"/>
      <c r="AF154" s="208"/>
      <c r="AG154" s="1"/>
      <c r="AH154" s="208"/>
      <c r="AI154" s="1" t="s">
        <v>859</v>
      </c>
      <c r="AJ154" s="1" t="s">
        <v>859</v>
      </c>
      <c r="AK154" s="1"/>
      <c r="AL154" s="1"/>
      <c r="AM154" s="1"/>
    </row>
    <row r="155" ht="15.75" customHeight="1">
      <c r="A155" s="56" t="s">
        <v>23456</v>
      </c>
      <c r="B155" s="474" t="s">
        <v>23457</v>
      </c>
      <c r="C155" s="695" t="str">
        <f>VLOOKUP(A155,'import Zonguldak'!A:P,3,0)</f>
        <v>DOĞRU</v>
      </c>
      <c r="D155" s="56" t="s">
        <v>1950</v>
      </c>
      <c r="E155" s="56">
        <f>VLOOKUP(A155,'import Zonguldak'!A:P,5,0)</f>
        <v>1304</v>
      </c>
      <c r="F155" s="56" t="str">
        <f>VLOOKUP(A155,'import Zonguldak'!A:P,6,0)</f>
        <v/>
      </c>
      <c r="G155" s="56">
        <f>VLOOKUP(A155,'import Zonguldak'!A:P,7,0)</f>
        <v>0</v>
      </c>
      <c r="H155" s="56">
        <f>VLOOKUP(A155,'import Zonguldak'!A:P,8,0)</f>
        <v>103</v>
      </c>
      <c r="I155" s="56">
        <f>VLOOKUP(A155,'import Zonguldak'!A:P,9,0)</f>
        <v>103</v>
      </c>
      <c r="J155" s="216">
        <f>VLOOKUP(A155,'import Zonguldak'!A:P,10,0)</f>
        <v>0</v>
      </c>
      <c r="K155" s="56" t="s">
        <v>23458</v>
      </c>
      <c r="L155" s="56">
        <v>3.723780111E9</v>
      </c>
      <c r="M155" s="56" t="s">
        <v>22990</v>
      </c>
      <c r="N155" s="56" t="s">
        <v>1350</v>
      </c>
      <c r="O155" s="56" t="s">
        <v>23459</v>
      </c>
      <c r="P155" s="230" t="str">
        <f>VLOOKUP(A155,'import Zonguldak'!A:P,16,0)</f>
        <v>Geleneksel</v>
      </c>
      <c r="Q155" s="1" t="b">
        <v>0</v>
      </c>
      <c r="R155" s="1" t="s">
        <v>33</v>
      </c>
      <c r="S155" s="1"/>
      <c r="T155" s="1"/>
      <c r="U155" s="1" t="s">
        <v>23460</v>
      </c>
      <c r="V155" s="208"/>
      <c r="W155" s="208"/>
      <c r="X155" s="1"/>
      <c r="Y155" s="1" t="s">
        <v>1353</v>
      </c>
      <c r="Z155" s="208">
        <v>44531.0</v>
      </c>
      <c r="AA155" s="1"/>
      <c r="AB155" s="208"/>
      <c r="AC155" s="1"/>
      <c r="AD155" s="208"/>
      <c r="AE155" s="1"/>
      <c r="AF155" s="208"/>
      <c r="AG155" s="1"/>
      <c r="AH155" s="208"/>
      <c r="AI155" s="1" t="s">
        <v>128</v>
      </c>
      <c r="AJ155" s="1"/>
      <c r="AK155" s="1"/>
      <c r="AL155" s="1"/>
      <c r="AM155" s="1"/>
    </row>
    <row r="156" ht="15.75" customHeight="1">
      <c r="A156" s="56" t="s">
        <v>23461</v>
      </c>
      <c r="B156" s="474" t="s">
        <v>23462</v>
      </c>
      <c r="C156" s="695" t="str">
        <f>VLOOKUP(A156,'import Zonguldak'!A:P,3,0)</f>
        <v>DOĞRU</v>
      </c>
      <c r="D156" s="56" t="s">
        <v>1507</v>
      </c>
      <c r="E156" s="56">
        <f>VLOOKUP(A156,'import Zonguldak'!A:P,5,0)</f>
        <v>1633</v>
      </c>
      <c r="F156" s="56">
        <f>VLOOKUP(A156,'import Zonguldak'!A:P,6,0)</f>
        <v>59</v>
      </c>
      <c r="G156" s="56">
        <f>VLOOKUP(A156,'import Zonguldak'!A:P,7,0)</f>
        <v>0</v>
      </c>
      <c r="H156" s="56">
        <f>VLOOKUP(A156,'import Zonguldak'!A:P,8,0)</f>
        <v>5</v>
      </c>
      <c r="I156" s="56">
        <f>VLOOKUP(A156,'import Zonguldak'!A:P,9,0)</f>
        <v>5</v>
      </c>
      <c r="J156" s="216">
        <f>VLOOKUP(A156,'import Zonguldak'!A:P,10,0)</f>
        <v>0</v>
      </c>
      <c r="K156" s="56" t="s">
        <v>22923</v>
      </c>
      <c r="L156" s="56">
        <v>5.325815467E9</v>
      </c>
      <c r="M156" s="56" t="s">
        <v>13656</v>
      </c>
      <c r="N156" s="56" t="s">
        <v>22924</v>
      </c>
      <c r="O156" s="56" t="s">
        <v>23463</v>
      </c>
      <c r="P156" s="230" t="str">
        <f>VLOOKUP(A156,'import Zonguldak'!A:P,16,0)</f>
        <v>Geleneksel</v>
      </c>
      <c r="Q156" s="1" t="b">
        <v>1</v>
      </c>
      <c r="R156" s="1" t="s">
        <v>34</v>
      </c>
      <c r="S156" s="1"/>
      <c r="T156" s="1"/>
      <c r="V156" s="208"/>
      <c r="W156" s="208"/>
      <c r="X156" s="1"/>
      <c r="Y156" s="1" t="s">
        <v>1353</v>
      </c>
      <c r="Z156" s="208">
        <v>44531.0</v>
      </c>
      <c r="AA156" s="1"/>
      <c r="AB156" s="208"/>
      <c r="AC156" s="1"/>
      <c r="AD156" s="208"/>
      <c r="AE156" s="1"/>
      <c r="AF156" s="208"/>
      <c r="AG156" s="1"/>
      <c r="AH156" s="208"/>
      <c r="AI156" s="1" t="s">
        <v>128</v>
      </c>
      <c r="AJ156" s="1"/>
      <c r="AK156" s="1"/>
      <c r="AL156" s="1"/>
      <c r="AM156" s="1"/>
    </row>
    <row r="157" ht="15.75" customHeight="1">
      <c r="A157" s="56" t="s">
        <v>23464</v>
      </c>
      <c r="B157" s="474" t="s">
        <v>23465</v>
      </c>
      <c r="C157" s="695" t="str">
        <f>VLOOKUP(A157,'import Zonguldak'!A:P,3,0)</f>
        <v>DOĞRU</v>
      </c>
      <c r="D157" s="56" t="s">
        <v>1950</v>
      </c>
      <c r="E157" s="56">
        <f>VLOOKUP(A157,'import Zonguldak'!A:P,5,0)</f>
        <v>1130</v>
      </c>
      <c r="F157" s="56">
        <f>VLOOKUP(A157,'import Zonguldak'!A:P,6,0)</f>
        <v>122</v>
      </c>
      <c r="G157" s="56">
        <f>VLOOKUP(A157,'import Zonguldak'!A:P,7,0)</f>
        <v>0</v>
      </c>
      <c r="H157" s="56">
        <f>VLOOKUP(A157,'import Zonguldak'!A:P,8,0)</f>
        <v>65</v>
      </c>
      <c r="I157" s="56">
        <f>VLOOKUP(A157,'import Zonguldak'!A:P,9,0)</f>
        <v>65</v>
      </c>
      <c r="J157" s="216">
        <f>VLOOKUP(A157,'import Zonguldak'!A:P,10,0)</f>
        <v>0</v>
      </c>
      <c r="K157" s="56" t="s">
        <v>23466</v>
      </c>
      <c r="L157" s="56">
        <v>5.457682072E9</v>
      </c>
      <c r="M157" s="56" t="s">
        <v>1350</v>
      </c>
      <c r="N157" s="56" t="s">
        <v>22776</v>
      </c>
      <c r="O157" s="56" t="s">
        <v>23467</v>
      </c>
      <c r="P157" s="230" t="str">
        <f>VLOOKUP(A157,'import Zonguldak'!A:P,16,0)</f>
        <v>Geleneksel</v>
      </c>
      <c r="Q157" s="1" t="b">
        <v>0</v>
      </c>
      <c r="R157" s="1"/>
      <c r="S157" s="1"/>
      <c r="T157" s="1"/>
      <c r="U157" s="1" t="s">
        <v>23468</v>
      </c>
      <c r="V157" s="208"/>
      <c r="W157" s="208"/>
      <c r="X157" s="1"/>
      <c r="Y157" s="1" t="s">
        <v>1353</v>
      </c>
      <c r="Z157" s="208">
        <v>44603.0</v>
      </c>
      <c r="AA157" s="1"/>
      <c r="AB157" s="208"/>
      <c r="AC157" s="1"/>
      <c r="AD157" s="208"/>
      <c r="AE157" s="1"/>
      <c r="AF157" s="208"/>
      <c r="AG157" s="1"/>
      <c r="AH157" s="208"/>
      <c r="AI157" s="1" t="s">
        <v>610</v>
      </c>
      <c r="AJ157" s="1"/>
      <c r="AK157" s="1"/>
      <c r="AL157" s="1"/>
      <c r="AM157" s="1"/>
    </row>
    <row r="158" ht="15.75" customHeight="1">
      <c r="A158" s="56" t="s">
        <v>23469</v>
      </c>
      <c r="B158" s="474" t="s">
        <v>23470</v>
      </c>
      <c r="C158" s="695" t="str">
        <f>VLOOKUP(A158,'import Zonguldak'!A:P,3,0)</f>
        <v>DOĞRU</v>
      </c>
      <c r="D158" s="56" t="s">
        <v>1370</v>
      </c>
      <c r="E158" s="56">
        <f>VLOOKUP(A158,'import Zonguldak'!A:P,5,0)</f>
        <v>4101</v>
      </c>
      <c r="F158" s="56">
        <f>VLOOKUP(A158,'import Zonguldak'!A:P,6,0)</f>
        <v>589</v>
      </c>
      <c r="G158" s="56">
        <f>VLOOKUP(A158,'import Zonguldak'!A:P,7,0)</f>
        <v>14</v>
      </c>
      <c r="H158" s="56">
        <f>VLOOKUP(A158,'import Zonguldak'!A:P,8,0)</f>
        <v>46</v>
      </c>
      <c r="I158" s="56">
        <f>VLOOKUP(A158,'import Zonguldak'!A:P,9,0)</f>
        <v>60</v>
      </c>
      <c r="J158" s="216">
        <f>VLOOKUP(A158,'import Zonguldak'!A:P,10,0)</f>
        <v>0.23</v>
      </c>
      <c r="K158" s="56" t="s">
        <v>23471</v>
      </c>
      <c r="L158" s="56">
        <v>3.722610003E9</v>
      </c>
      <c r="M158" s="56" t="s">
        <v>22781</v>
      </c>
      <c r="N158" s="56" t="s">
        <v>23029</v>
      </c>
      <c r="O158" s="56" t="s">
        <v>23472</v>
      </c>
      <c r="P158" s="230" t="str">
        <f>VLOOKUP(A158,'import Zonguldak'!A:P,16,0)</f>
        <v>Geleneksel</v>
      </c>
      <c r="Q158" s="1" t="b">
        <v>0</v>
      </c>
      <c r="R158" s="1" t="s">
        <v>38</v>
      </c>
      <c r="S158" s="1" t="s">
        <v>128</v>
      </c>
      <c r="T158" s="1"/>
      <c r="U158" s="1">
        <v>5.416762609E9</v>
      </c>
      <c r="V158" s="208">
        <v>44536.0</v>
      </c>
      <c r="W158" s="208">
        <v>44537.0</v>
      </c>
      <c r="X158" s="1"/>
      <c r="Y158" s="1" t="s">
        <v>1353</v>
      </c>
      <c r="Z158" s="208">
        <v>44364.0</v>
      </c>
      <c r="AA158" s="1" t="s">
        <v>1353</v>
      </c>
      <c r="AB158" s="208">
        <v>44536.0</v>
      </c>
      <c r="AC158" s="1"/>
      <c r="AD158" s="208"/>
      <c r="AE158" s="1"/>
      <c r="AF158" s="208"/>
      <c r="AG158" s="1"/>
      <c r="AH158" s="208"/>
      <c r="AI158" s="1" t="s">
        <v>19854</v>
      </c>
      <c r="AJ158" s="1" t="s">
        <v>128</v>
      </c>
      <c r="AK158" s="1"/>
      <c r="AL158" s="1"/>
      <c r="AM158" s="1"/>
    </row>
    <row r="159" ht="15.75" customHeight="1">
      <c r="A159" s="211" t="s">
        <v>23473</v>
      </c>
      <c r="B159" s="211" t="s">
        <v>23474</v>
      </c>
      <c r="C159" s="695" t="str">
        <f>VLOOKUP(A159,'import Zonguldak'!A:P,3,0)</f>
        <v>DOĞRU</v>
      </c>
      <c r="D159" s="211" t="s">
        <v>1443</v>
      </c>
      <c r="E159" s="56">
        <f>VLOOKUP(A159,'import Zonguldak'!A:P,5,0)</f>
        <v>65</v>
      </c>
      <c r="F159" s="56">
        <f>VLOOKUP(A159,'import Zonguldak'!A:P,6,0)</f>
        <v>43</v>
      </c>
      <c r="G159" s="56">
        <f>VLOOKUP(A159,'import Zonguldak'!A:P,7,0)</f>
        <v>0</v>
      </c>
      <c r="H159" s="56">
        <f>VLOOKUP(A159,'import Zonguldak'!A:P,8,0)</f>
        <v>30</v>
      </c>
      <c r="I159" s="56">
        <f>VLOOKUP(A159,'import Zonguldak'!A:P,9,0)</f>
        <v>30</v>
      </c>
      <c r="J159" s="216">
        <f>VLOOKUP(A159,'import Zonguldak'!A:P,10,0)</f>
        <v>0</v>
      </c>
      <c r="K159" s="211" t="s">
        <v>23475</v>
      </c>
      <c r="L159" s="211">
        <v>3.722666318E9</v>
      </c>
      <c r="M159" s="211" t="s">
        <v>22781</v>
      </c>
      <c r="N159" s="211" t="s">
        <v>1350</v>
      </c>
      <c r="O159" s="211" t="s">
        <v>23476</v>
      </c>
      <c r="P159" s="230" t="str">
        <f>VLOOKUP(A159,'import Zonguldak'!A:P,16,0)</f>
        <v>Geleneksel</v>
      </c>
      <c r="Q159" s="1" t="b">
        <v>0</v>
      </c>
      <c r="R159" s="1"/>
      <c r="S159" s="1"/>
      <c r="T159" s="27"/>
      <c r="U159" s="1"/>
      <c r="V159" s="208"/>
      <c r="W159" s="208"/>
      <c r="X159" s="1"/>
      <c r="Y159" s="1"/>
      <c r="Z159" s="208"/>
      <c r="AA159" s="1"/>
      <c r="AB159" s="208"/>
      <c r="AC159" s="1"/>
      <c r="AD159" s="208"/>
      <c r="AE159" s="1"/>
      <c r="AF159" s="208"/>
      <c r="AG159" s="1"/>
      <c r="AH159" s="208"/>
      <c r="AI159" s="1"/>
      <c r="AJ159" s="1"/>
      <c r="AK159" s="1"/>
      <c r="AL159" s="1"/>
      <c r="AM159" s="1"/>
    </row>
    <row r="160" ht="15.75" customHeight="1">
      <c r="A160" s="56" t="s">
        <v>23477</v>
      </c>
      <c r="B160" s="474" t="s">
        <v>23478</v>
      </c>
      <c r="C160" s="695" t="str">
        <f>VLOOKUP(A160,'import Zonguldak'!A:P,3,0)</f>
        <v>YANLIŞ</v>
      </c>
      <c r="D160" s="56" t="s">
        <v>1385</v>
      </c>
      <c r="E160" s="56">
        <f>VLOOKUP(A160,'import Zonguldak'!A:P,5,0)</f>
        <v>91</v>
      </c>
      <c r="F160" s="56" t="str">
        <f>VLOOKUP(A160,'import Zonguldak'!A:P,6,0)</f>
        <v/>
      </c>
      <c r="G160" s="56">
        <f>VLOOKUP(A160,'import Zonguldak'!A:P,7,0)</f>
        <v>0</v>
      </c>
      <c r="H160" s="56">
        <f>VLOOKUP(A160,'import Zonguldak'!A:P,8,0)</f>
        <v>34</v>
      </c>
      <c r="I160" s="56">
        <f>VLOOKUP(A160,'import Zonguldak'!A:P,9,0)</f>
        <v>34</v>
      </c>
      <c r="J160" s="216">
        <f>VLOOKUP(A160,'import Zonguldak'!A:P,10,0)</f>
        <v>0</v>
      </c>
      <c r="K160" s="56" t="s">
        <v>23479</v>
      </c>
      <c r="L160" s="56">
        <v>3.722520778E9</v>
      </c>
      <c r="M160" s="56" t="s">
        <v>1350</v>
      </c>
      <c r="N160" s="56" t="s">
        <v>22904</v>
      </c>
      <c r="O160" s="56" t="s">
        <v>23480</v>
      </c>
      <c r="P160" s="230" t="str">
        <f>VLOOKUP(A160,'import Zonguldak'!A:P,16,0)</f>
        <v>Geleneksel</v>
      </c>
      <c r="Q160" s="1" t="b">
        <v>0</v>
      </c>
      <c r="R160" s="1" t="s">
        <v>39</v>
      </c>
      <c r="S160" s="1" t="s">
        <v>859</v>
      </c>
      <c r="T160" s="1" t="s">
        <v>22804</v>
      </c>
      <c r="U160" s="1" t="s">
        <v>23481</v>
      </c>
      <c r="V160" s="208">
        <v>44347.0</v>
      </c>
      <c r="W160" s="208">
        <v>44349.0</v>
      </c>
      <c r="X160" s="1"/>
      <c r="Y160" s="1" t="s">
        <v>1506</v>
      </c>
      <c r="Z160" s="208"/>
      <c r="AA160" s="1" t="s">
        <v>1353</v>
      </c>
      <c r="AB160" s="208"/>
      <c r="AC160" s="1" t="s">
        <v>1475</v>
      </c>
      <c r="AD160" s="208">
        <v>44354.0</v>
      </c>
      <c r="AE160" s="1" t="s">
        <v>1506</v>
      </c>
      <c r="AF160" s="208">
        <v>44354.0</v>
      </c>
      <c r="AG160" s="1" t="s">
        <v>1353</v>
      </c>
      <c r="AH160" s="208">
        <v>44355.0</v>
      </c>
      <c r="AI160" s="1"/>
      <c r="AJ160" s="1"/>
      <c r="AK160" s="1" t="s">
        <v>100</v>
      </c>
      <c r="AL160" s="1" t="s">
        <v>882</v>
      </c>
      <c r="AM160" s="1" t="s">
        <v>859</v>
      </c>
    </row>
    <row r="161" ht="15.75" customHeight="1">
      <c r="A161" s="56" t="s">
        <v>23482</v>
      </c>
      <c r="B161" s="474" t="s">
        <v>23483</v>
      </c>
      <c r="C161" s="695" t="str">
        <f>VLOOKUP(A161,'import Zonguldak'!A:P,3,0)</f>
        <v>DOĞRU</v>
      </c>
      <c r="D161" s="56" t="s">
        <v>1370</v>
      </c>
      <c r="E161" s="56">
        <f>VLOOKUP(A161,'import Zonguldak'!A:P,5,0)</f>
        <v>469</v>
      </c>
      <c r="F161" s="56">
        <f>VLOOKUP(A161,'import Zonguldak'!A:P,6,0)</f>
        <v>12</v>
      </c>
      <c r="G161" s="56">
        <f>VLOOKUP(A161,'import Zonguldak'!A:P,7,0)</f>
        <v>0</v>
      </c>
      <c r="H161" s="56">
        <f>VLOOKUP(A161,'import Zonguldak'!A:P,8,0)</f>
        <v>13</v>
      </c>
      <c r="I161" s="56">
        <f>VLOOKUP(A161,'import Zonguldak'!A:P,9,0)</f>
        <v>13</v>
      </c>
      <c r="J161" s="216">
        <f>VLOOKUP(A161,'import Zonguldak'!A:P,10,0)</f>
        <v>0</v>
      </c>
      <c r="K161" s="56" t="s">
        <v>23484</v>
      </c>
      <c r="L161" s="56">
        <v>3.723223936E9</v>
      </c>
      <c r="M161" s="56" t="s">
        <v>13656</v>
      </c>
      <c r="N161" s="56" t="s">
        <v>22771</v>
      </c>
      <c r="O161" s="56" t="s">
        <v>23485</v>
      </c>
      <c r="P161" s="230" t="str">
        <f>VLOOKUP(A161,'import Zonguldak'!A:P,16,0)</f>
        <v>Geleneksel</v>
      </c>
      <c r="Q161" s="1" t="b">
        <v>1</v>
      </c>
      <c r="R161" s="1"/>
      <c r="S161" s="1"/>
      <c r="T161" s="2"/>
      <c r="U161" s="1" t="s">
        <v>23486</v>
      </c>
      <c r="V161" s="208">
        <v>44504.0</v>
      </c>
      <c r="W161" s="208">
        <v>44505.0</v>
      </c>
      <c r="X161" s="1"/>
      <c r="Y161" s="1" t="s">
        <v>1353</v>
      </c>
      <c r="Z161" s="208">
        <v>44504.0</v>
      </c>
      <c r="AA161" s="1" t="s">
        <v>1506</v>
      </c>
      <c r="AB161" s="208">
        <v>44607.0</v>
      </c>
      <c r="AC161" s="1"/>
      <c r="AD161" s="208"/>
      <c r="AE161" s="1"/>
      <c r="AF161" s="208"/>
      <c r="AG161" s="1"/>
      <c r="AH161" s="208"/>
      <c r="AI161" s="1" t="s">
        <v>167</v>
      </c>
      <c r="AJ161" s="1" t="s">
        <v>610</v>
      </c>
      <c r="AK161" s="1"/>
      <c r="AL161" s="1"/>
      <c r="AM161" s="1"/>
    </row>
    <row r="162" ht="15.75" customHeight="1">
      <c r="A162" s="56" t="s">
        <v>23487</v>
      </c>
      <c r="B162" s="474" t="s">
        <v>23488</v>
      </c>
      <c r="C162" s="695" t="str">
        <f>VLOOKUP(A162,'import Zonguldak'!A:P,3,0)</f>
        <v>DOĞRU</v>
      </c>
      <c r="D162" s="56" t="s">
        <v>1385</v>
      </c>
      <c r="E162" s="56">
        <f>VLOOKUP(A162,'import Zonguldak'!A:P,5,0)</f>
        <v>399</v>
      </c>
      <c r="F162" s="56">
        <f>VLOOKUP(A162,'import Zonguldak'!A:P,6,0)</f>
        <v>3</v>
      </c>
      <c r="G162" s="56">
        <f>VLOOKUP(A162,'import Zonguldak'!A:P,7,0)</f>
        <v>0</v>
      </c>
      <c r="H162" s="56">
        <f>VLOOKUP(A162,'import Zonguldak'!A:P,8,0)</f>
        <v>25</v>
      </c>
      <c r="I162" s="56">
        <f>VLOOKUP(A162,'import Zonguldak'!A:P,9,0)</f>
        <v>25</v>
      </c>
      <c r="J162" s="216">
        <f>VLOOKUP(A162,'import Zonguldak'!A:P,10,0)</f>
        <v>0</v>
      </c>
      <c r="K162" s="56" t="s">
        <v>23489</v>
      </c>
      <c r="L162" s="56">
        <v>3.722520012E9</v>
      </c>
      <c r="M162" s="56" t="s">
        <v>1350</v>
      </c>
      <c r="N162" s="56" t="s">
        <v>22913</v>
      </c>
      <c r="O162" s="56" t="s">
        <v>23490</v>
      </c>
      <c r="P162" s="230" t="str">
        <f>VLOOKUP(A162,'import Zonguldak'!A:P,16,0)</f>
        <v>Geleneksel</v>
      </c>
      <c r="Q162" s="1" t="b">
        <v>0</v>
      </c>
      <c r="R162" s="1" t="s">
        <v>43</v>
      </c>
      <c r="S162" s="1"/>
      <c r="T162" s="1"/>
      <c r="U162" s="1" t="s">
        <v>23491</v>
      </c>
      <c r="V162" s="208"/>
      <c r="W162" s="208"/>
      <c r="X162" s="1"/>
      <c r="Y162" s="1" t="s">
        <v>43</v>
      </c>
      <c r="Z162" s="208"/>
      <c r="AA162" s="1" t="s">
        <v>1353</v>
      </c>
      <c r="AB162" s="208"/>
      <c r="AC162" s="1" t="s">
        <v>1353</v>
      </c>
      <c r="AD162" s="208">
        <v>44351.0</v>
      </c>
      <c r="AE162" s="1" t="s">
        <v>1506</v>
      </c>
      <c r="AF162" s="208">
        <v>44354.0</v>
      </c>
      <c r="AG162" s="1" t="s">
        <v>1506</v>
      </c>
      <c r="AH162" s="208">
        <v>44536.0</v>
      </c>
      <c r="AI162" s="1"/>
      <c r="AJ162" s="1"/>
      <c r="AK162" s="1" t="s">
        <v>929</v>
      </c>
      <c r="AL162" s="1"/>
      <c r="AM162" s="1" t="s">
        <v>128</v>
      </c>
    </row>
    <row r="163" ht="15.75" customHeight="1">
      <c r="A163" s="56" t="s">
        <v>23492</v>
      </c>
      <c r="B163" s="474" t="s">
        <v>23493</v>
      </c>
      <c r="C163" s="695" t="str">
        <f>VLOOKUP(A163,'import Zonguldak'!A:P,3,0)</f>
        <v>DOĞRU</v>
      </c>
      <c r="D163" s="56" t="s">
        <v>1385</v>
      </c>
      <c r="E163" s="56">
        <f>VLOOKUP(A163,'import Zonguldak'!A:P,5,0)</f>
        <v>1586</v>
      </c>
      <c r="F163" s="56">
        <f>VLOOKUP(A163,'import Zonguldak'!A:P,6,0)</f>
        <v>281</v>
      </c>
      <c r="G163" s="56">
        <f>VLOOKUP(A163,'import Zonguldak'!A:P,7,0)</f>
        <v>13</v>
      </c>
      <c r="H163" s="56">
        <f>VLOOKUP(A163,'import Zonguldak'!A:P,8,0)</f>
        <v>15</v>
      </c>
      <c r="I163" s="56">
        <f>VLOOKUP(A163,'import Zonguldak'!A:P,9,0)</f>
        <v>28</v>
      </c>
      <c r="J163" s="216">
        <f>VLOOKUP(A163,'import Zonguldak'!A:P,10,0)</f>
        <v>0.46</v>
      </c>
      <c r="K163" s="56" t="s">
        <v>23494</v>
      </c>
      <c r="L163" s="56">
        <v>5.393729767E9</v>
      </c>
      <c r="M163" s="56" t="s">
        <v>1350</v>
      </c>
      <c r="N163" s="56" t="s">
        <v>3764</v>
      </c>
      <c r="O163" s="56" t="s">
        <v>23495</v>
      </c>
      <c r="P163" s="230" t="str">
        <f>VLOOKUP(A163,'import Zonguldak'!A:P,16,0)</f>
        <v>Geleneksel</v>
      </c>
      <c r="Q163" s="1" t="b">
        <v>0</v>
      </c>
      <c r="R163" s="1" t="s">
        <v>38</v>
      </c>
      <c r="S163" s="1" t="s">
        <v>404</v>
      </c>
      <c r="T163" s="207" t="s">
        <v>22789</v>
      </c>
      <c r="V163" s="208">
        <v>44624.0</v>
      </c>
      <c r="W163" s="208">
        <v>44627.0</v>
      </c>
      <c r="X163" s="1"/>
      <c r="Y163" s="1" t="s">
        <v>1353</v>
      </c>
      <c r="Z163" s="208">
        <v>44603.0</v>
      </c>
      <c r="AA163" s="1" t="s">
        <v>1353</v>
      </c>
      <c r="AB163" s="208">
        <v>44624.0</v>
      </c>
      <c r="AC163" s="1"/>
      <c r="AD163" s="208"/>
      <c r="AE163" s="1"/>
      <c r="AF163" s="208"/>
      <c r="AG163" s="1"/>
      <c r="AH163" s="208"/>
      <c r="AI163" s="1" t="s">
        <v>610</v>
      </c>
      <c r="AJ163" s="1" t="s">
        <v>404</v>
      </c>
      <c r="AK163" s="1"/>
      <c r="AL163" s="1"/>
      <c r="AM163" s="1"/>
    </row>
    <row r="164" ht="15.75" customHeight="1">
      <c r="A164" s="56" t="s">
        <v>23496</v>
      </c>
      <c r="B164" s="474" t="s">
        <v>23497</v>
      </c>
      <c r="C164" s="695" t="str">
        <f>VLOOKUP(A164,'import Zonguldak'!A:P,3,0)</f>
        <v>DOĞRU</v>
      </c>
      <c r="D164" s="56" t="s">
        <v>1577</v>
      </c>
      <c r="E164" s="56">
        <f>VLOOKUP(A164,'import Zonguldak'!A:P,5,0)</f>
        <v>988</v>
      </c>
      <c r="F164" s="56">
        <f>VLOOKUP(A164,'import Zonguldak'!A:P,6,0)</f>
        <v>48</v>
      </c>
      <c r="G164" s="56">
        <f>VLOOKUP(A164,'import Zonguldak'!A:P,7,0)</f>
        <v>101</v>
      </c>
      <c r="H164" s="56">
        <f>VLOOKUP(A164,'import Zonguldak'!A:P,8,0)</f>
        <v>15</v>
      </c>
      <c r="I164" s="56">
        <f>VLOOKUP(A164,'import Zonguldak'!A:P,9,0)</f>
        <v>116</v>
      </c>
      <c r="J164" s="216">
        <f>VLOOKUP(A164,'import Zonguldak'!A:P,10,0)</f>
        <v>0.87</v>
      </c>
      <c r="K164" s="56" t="s">
        <v>2291</v>
      </c>
      <c r="L164" s="56">
        <v>5.337807974E9</v>
      </c>
      <c r="M164" s="56" t="s">
        <v>22981</v>
      </c>
      <c r="N164" s="56" t="s">
        <v>8154</v>
      </c>
      <c r="O164" s="56" t="s">
        <v>23498</v>
      </c>
      <c r="P164" s="230" t="str">
        <f>VLOOKUP(A164,'import Zonguldak'!A:P,16,0)</f>
        <v>Key</v>
      </c>
      <c r="Q164" s="1" t="b">
        <v>0</v>
      </c>
      <c r="R164" s="1" t="s">
        <v>34</v>
      </c>
      <c r="S164" s="1"/>
      <c r="T164" s="1"/>
      <c r="V164" s="208"/>
      <c r="W164" s="208"/>
      <c r="X164" s="1"/>
      <c r="Y164" s="1"/>
      <c r="Z164" s="208"/>
      <c r="AA164" s="1"/>
      <c r="AB164" s="208"/>
      <c r="AC164" s="1"/>
      <c r="AD164" s="208"/>
      <c r="AE164" s="1"/>
      <c r="AF164" s="208"/>
      <c r="AG164" s="1"/>
      <c r="AH164" s="208"/>
      <c r="AI164" s="1"/>
      <c r="AJ164" s="1"/>
      <c r="AK164" s="1"/>
      <c r="AL164" s="1"/>
      <c r="AM164" s="1"/>
    </row>
    <row r="165" ht="15.75" customHeight="1">
      <c r="A165" s="56" t="s">
        <v>23499</v>
      </c>
      <c r="B165" s="474" t="s">
        <v>23500</v>
      </c>
      <c r="C165" s="695" t="str">
        <f>VLOOKUP(A165,'import Zonguldak'!A:P,3,0)</f>
        <v>DOĞRU</v>
      </c>
      <c r="D165" s="56" t="s">
        <v>2199</v>
      </c>
      <c r="E165" s="56">
        <f>VLOOKUP(A165,'import Zonguldak'!A:P,5,0)</f>
        <v>878</v>
      </c>
      <c r="F165" s="56">
        <f>VLOOKUP(A165,'import Zonguldak'!A:P,6,0)</f>
        <v>6</v>
      </c>
      <c r="G165" s="56">
        <f>VLOOKUP(A165,'import Zonguldak'!A:P,7,0)</f>
        <v>0</v>
      </c>
      <c r="H165" s="56">
        <f>VLOOKUP(A165,'import Zonguldak'!A:P,8,0)</f>
        <v>36</v>
      </c>
      <c r="I165" s="56">
        <f>VLOOKUP(A165,'import Zonguldak'!A:P,9,0)</f>
        <v>36</v>
      </c>
      <c r="J165" s="216">
        <f>VLOOKUP(A165,'import Zonguldak'!A:P,10,0)</f>
        <v>0</v>
      </c>
      <c r="K165" s="56" t="s">
        <v>23501</v>
      </c>
      <c r="L165" s="56">
        <v>5.522222742E9</v>
      </c>
      <c r="M165" s="56" t="s">
        <v>13656</v>
      </c>
      <c r="N165" s="56" t="s">
        <v>22771</v>
      </c>
      <c r="O165" s="56" t="s">
        <v>23502</v>
      </c>
      <c r="P165" s="230" t="str">
        <f>VLOOKUP(A165,'import Zonguldak'!A:P,16,0)</f>
        <v>Geleneksel</v>
      </c>
      <c r="Q165" s="1" t="b">
        <v>0</v>
      </c>
      <c r="R165" s="1" t="s">
        <v>33</v>
      </c>
      <c r="S165" s="1"/>
      <c r="T165" s="1"/>
      <c r="U165" s="1" t="s">
        <v>23503</v>
      </c>
      <c r="V165" s="208"/>
      <c r="W165" s="208"/>
      <c r="X165" s="1"/>
      <c r="Y165" s="1" t="s">
        <v>1353</v>
      </c>
      <c r="Z165" s="208">
        <v>44504.0</v>
      </c>
      <c r="AA165" s="1" t="s">
        <v>1475</v>
      </c>
      <c r="AB165" s="208">
        <v>44531.0</v>
      </c>
      <c r="AC165" s="1" t="s">
        <v>1475</v>
      </c>
      <c r="AD165" s="208">
        <v>44532.0</v>
      </c>
      <c r="AE165" s="1" t="s">
        <v>1353</v>
      </c>
      <c r="AF165" s="208">
        <v>44606.0</v>
      </c>
      <c r="AG165" s="1"/>
      <c r="AH165" s="208"/>
      <c r="AI165" s="1" t="s">
        <v>167</v>
      </c>
      <c r="AJ165" s="1" t="s">
        <v>106</v>
      </c>
      <c r="AK165" s="1" t="s">
        <v>128</v>
      </c>
      <c r="AL165" s="1" t="s">
        <v>106</v>
      </c>
      <c r="AM165" s="1"/>
    </row>
    <row r="166" ht="15.75" customHeight="1">
      <c r="A166" s="56" t="s">
        <v>23504</v>
      </c>
      <c r="B166" s="474" t="s">
        <v>23505</v>
      </c>
      <c r="C166" s="695" t="str">
        <f>VLOOKUP(A166,'import Zonguldak'!A:P,3,0)</f>
        <v>DOĞRU</v>
      </c>
      <c r="D166" s="56" t="s">
        <v>1385</v>
      </c>
      <c r="E166" s="56">
        <f>VLOOKUP(A166,'import Zonguldak'!A:P,5,0)</f>
        <v>1674</v>
      </c>
      <c r="F166" s="56">
        <f>VLOOKUP(A166,'import Zonguldak'!A:P,6,0)</f>
        <v>61</v>
      </c>
      <c r="G166" s="56">
        <f>VLOOKUP(A166,'import Zonguldak'!A:P,7,0)</f>
        <v>0</v>
      </c>
      <c r="H166" s="56">
        <f>VLOOKUP(A166,'import Zonguldak'!A:P,8,0)</f>
        <v>18</v>
      </c>
      <c r="I166" s="56">
        <f>VLOOKUP(A166,'import Zonguldak'!A:P,9,0)</f>
        <v>18</v>
      </c>
      <c r="J166" s="216">
        <f>VLOOKUP(A166,'import Zonguldak'!A:P,10,0)</f>
        <v>0</v>
      </c>
      <c r="K166" s="56" t="s">
        <v>8264</v>
      </c>
      <c r="L166" s="56">
        <v>3.722810102E9</v>
      </c>
      <c r="M166" s="56" t="s">
        <v>1350</v>
      </c>
      <c r="N166" s="56" t="s">
        <v>3764</v>
      </c>
      <c r="O166" s="56" t="s">
        <v>23506</v>
      </c>
      <c r="P166" s="230" t="str">
        <f>VLOOKUP(A166,'import Zonguldak'!A:P,16,0)</f>
        <v>Geleneksel</v>
      </c>
      <c r="Q166" s="1" t="b">
        <v>0</v>
      </c>
      <c r="R166" s="1" t="s">
        <v>29</v>
      </c>
      <c r="S166" s="1"/>
      <c r="T166" s="1"/>
      <c r="U166" s="1" t="s">
        <v>23507</v>
      </c>
      <c r="V166" s="208"/>
      <c r="W166" s="208"/>
      <c r="X166" s="1"/>
      <c r="Y166" s="1" t="s">
        <v>1506</v>
      </c>
      <c r="Z166" s="208">
        <v>44531.0</v>
      </c>
      <c r="AA166" s="1" t="s">
        <v>1353</v>
      </c>
      <c r="AB166" s="208">
        <v>44532.0</v>
      </c>
      <c r="AC166" s="1"/>
      <c r="AD166" s="208"/>
      <c r="AE166" s="1"/>
      <c r="AF166" s="208"/>
      <c r="AG166" s="1"/>
      <c r="AH166" s="208"/>
      <c r="AI166" s="1" t="s">
        <v>106</v>
      </c>
      <c r="AJ166" s="1" t="s">
        <v>128</v>
      </c>
      <c r="AK166" s="1"/>
      <c r="AL166" s="1"/>
      <c r="AM166" s="1"/>
    </row>
    <row r="167" ht="15.75" customHeight="1">
      <c r="A167" s="56" t="s">
        <v>23508</v>
      </c>
      <c r="B167" s="474" t="s">
        <v>23509</v>
      </c>
      <c r="C167" s="695" t="str">
        <f>VLOOKUP(A167,'import Zonguldak'!A:P,3,0)</f>
        <v>DOĞRU</v>
      </c>
      <c r="D167" s="56" t="s">
        <v>1385</v>
      </c>
      <c r="E167" s="56">
        <f>VLOOKUP(A167,'import Zonguldak'!A:P,5,0)</f>
        <v>2936</v>
      </c>
      <c r="F167" s="56">
        <f>VLOOKUP(A167,'import Zonguldak'!A:P,6,0)</f>
        <v>38</v>
      </c>
      <c r="G167" s="56">
        <f>VLOOKUP(A167,'import Zonguldak'!A:P,7,0)</f>
        <v>8</v>
      </c>
      <c r="H167" s="56">
        <f>VLOOKUP(A167,'import Zonguldak'!A:P,8,0)</f>
        <v>19</v>
      </c>
      <c r="I167" s="56">
        <f>VLOOKUP(A167,'import Zonguldak'!A:P,9,0)</f>
        <v>27</v>
      </c>
      <c r="J167" s="216">
        <f>VLOOKUP(A167,'import Zonguldak'!A:P,10,0)</f>
        <v>0.3</v>
      </c>
      <c r="K167" s="56" t="s">
        <v>23510</v>
      </c>
      <c r="L167" s="56">
        <v>3.72502079E9</v>
      </c>
      <c r="M167" s="56" t="s">
        <v>13656</v>
      </c>
      <c r="N167" s="56" t="s">
        <v>22924</v>
      </c>
      <c r="O167" s="56" t="s">
        <v>23511</v>
      </c>
      <c r="P167" s="230" t="str">
        <f>VLOOKUP(A167,'import Zonguldak'!A:P,16,0)</f>
        <v>Geleneksel</v>
      </c>
      <c r="Q167" s="1" t="b">
        <v>0</v>
      </c>
      <c r="R167" s="1" t="s">
        <v>38</v>
      </c>
      <c r="S167" s="1" t="s">
        <v>128</v>
      </c>
      <c r="T167" s="27"/>
      <c r="V167" s="208">
        <v>44532.0</v>
      </c>
      <c r="W167" s="208">
        <v>44533.0</v>
      </c>
      <c r="X167" s="1"/>
      <c r="Y167" s="1" t="s">
        <v>1353</v>
      </c>
      <c r="Z167" s="208">
        <v>44532.0</v>
      </c>
      <c r="AA167" s="1"/>
      <c r="AB167" s="208"/>
      <c r="AC167" s="1"/>
      <c r="AD167" s="208"/>
      <c r="AE167" s="1"/>
      <c r="AF167" s="208"/>
      <c r="AG167" s="1"/>
      <c r="AH167" s="208"/>
      <c r="AI167" s="1" t="s">
        <v>128</v>
      </c>
      <c r="AJ167" s="1"/>
      <c r="AK167" s="1"/>
      <c r="AL167" s="1"/>
      <c r="AM167" s="1"/>
    </row>
    <row r="168" ht="15.75" customHeight="1">
      <c r="A168" s="56" t="s">
        <v>23512</v>
      </c>
      <c r="B168" s="474" t="s">
        <v>23513</v>
      </c>
      <c r="C168" s="695" t="str">
        <f>VLOOKUP(A168,'import Zonguldak'!A:P,3,0)</f>
        <v>DOĞRU</v>
      </c>
      <c r="D168" s="56" t="s">
        <v>1385</v>
      </c>
      <c r="E168" s="56">
        <f>VLOOKUP(A168,'import Zonguldak'!A:P,5,0)</f>
        <v>1401</v>
      </c>
      <c r="F168" s="56">
        <f>VLOOKUP(A168,'import Zonguldak'!A:P,6,0)</f>
        <v>3</v>
      </c>
      <c r="G168" s="56">
        <f>VLOOKUP(A168,'import Zonguldak'!A:P,7,0)</f>
        <v>5</v>
      </c>
      <c r="H168" s="56">
        <f>VLOOKUP(A168,'import Zonguldak'!A:P,8,0)</f>
        <v>4</v>
      </c>
      <c r="I168" s="56">
        <f>VLOOKUP(A168,'import Zonguldak'!A:P,9,0)</f>
        <v>9</v>
      </c>
      <c r="J168" s="216">
        <f>VLOOKUP(A168,'import Zonguldak'!A:P,10,0)</f>
        <v>0.56</v>
      </c>
      <c r="K168" s="56" t="s">
        <v>23514</v>
      </c>
      <c r="L168" s="56">
        <v>5.307477067E9</v>
      </c>
      <c r="M168" s="56" t="s">
        <v>13656</v>
      </c>
      <c r="N168" s="56" t="s">
        <v>22771</v>
      </c>
      <c r="O168" s="56" t="s">
        <v>23515</v>
      </c>
      <c r="P168" s="230" t="str">
        <f>VLOOKUP(A168,'import Zonguldak'!A:P,16,0)</f>
        <v>Geleneksel</v>
      </c>
      <c r="Q168" s="1" t="b">
        <v>1</v>
      </c>
      <c r="R168" s="1" t="s">
        <v>38</v>
      </c>
      <c r="S168" s="1" t="s">
        <v>610</v>
      </c>
      <c r="T168" s="207" t="s">
        <v>22789</v>
      </c>
      <c r="U168" s="1" t="s">
        <v>5532</v>
      </c>
      <c r="V168" s="208">
        <v>44607.0</v>
      </c>
      <c r="W168" s="208">
        <v>44608.0</v>
      </c>
      <c r="X168" s="1"/>
      <c r="Y168" s="1" t="s">
        <v>1353</v>
      </c>
      <c r="Z168" s="208">
        <v>44532.0</v>
      </c>
      <c r="AA168" s="1" t="s">
        <v>1353</v>
      </c>
      <c r="AB168" s="208">
        <v>44607.0</v>
      </c>
      <c r="AC168" s="1"/>
      <c r="AD168" s="208"/>
      <c r="AE168" s="1"/>
      <c r="AF168" s="208"/>
      <c r="AG168" s="1"/>
      <c r="AH168" s="208"/>
      <c r="AI168" s="1" t="s">
        <v>128</v>
      </c>
      <c r="AJ168" s="1" t="s">
        <v>610</v>
      </c>
      <c r="AK168" s="1"/>
      <c r="AL168" s="1"/>
      <c r="AM168" s="1"/>
    </row>
    <row r="169" ht="15.75" customHeight="1">
      <c r="A169" s="211" t="s">
        <v>23516</v>
      </c>
      <c r="B169" s="211" t="s">
        <v>23517</v>
      </c>
      <c r="C169" s="695" t="str">
        <f>VLOOKUP(A169,'import Zonguldak'!A:P,3,0)</f>
        <v>DOĞRU</v>
      </c>
      <c r="D169" s="211" t="s">
        <v>1577</v>
      </c>
      <c r="E169" s="56">
        <f>VLOOKUP(A169,'import Zonguldak'!A:P,5,0)</f>
        <v>63</v>
      </c>
      <c r="F169" s="56">
        <f>VLOOKUP(A169,'import Zonguldak'!A:P,6,0)</f>
        <v>63</v>
      </c>
      <c r="G169" s="56">
        <f>VLOOKUP(A169,'import Zonguldak'!A:P,7,0)</f>
        <v>0</v>
      </c>
      <c r="H169" s="56">
        <f>VLOOKUP(A169,'import Zonguldak'!A:P,8,0)</f>
        <v>12</v>
      </c>
      <c r="I169" s="56">
        <f>VLOOKUP(A169,'import Zonguldak'!A:P,9,0)</f>
        <v>12</v>
      </c>
      <c r="J169" s="216">
        <f>VLOOKUP(A169,'import Zonguldak'!A:P,10,0)</f>
        <v>0</v>
      </c>
      <c r="K169" s="211" t="s">
        <v>23518</v>
      </c>
      <c r="L169" s="211">
        <v>5.330322126E9</v>
      </c>
      <c r="M169" s="211" t="s">
        <v>1350</v>
      </c>
      <c r="N169" s="211" t="s">
        <v>22843</v>
      </c>
      <c r="O169" s="211" t="s">
        <v>23264</v>
      </c>
      <c r="P169" s="230" t="str">
        <f>VLOOKUP(A169,'import Zonguldak'!A:P,16,0)</f>
        <v>Geleneksel</v>
      </c>
      <c r="Q169" s="1" t="b">
        <v>0</v>
      </c>
      <c r="R169" s="1"/>
      <c r="S169" s="1"/>
      <c r="T169" s="1"/>
      <c r="U169" s="1"/>
      <c r="V169" s="208"/>
      <c r="W169" s="208"/>
      <c r="X169" s="1"/>
      <c r="Y169" s="1"/>
      <c r="Z169" s="208"/>
      <c r="AA169" s="1"/>
      <c r="AB169" s="208"/>
      <c r="AC169" s="1"/>
      <c r="AD169" s="208"/>
      <c r="AE169" s="1"/>
      <c r="AF169" s="208"/>
      <c r="AG169" s="1"/>
      <c r="AH169" s="208"/>
      <c r="AI169" s="1"/>
      <c r="AJ169" s="1"/>
      <c r="AK169" s="1"/>
      <c r="AL169" s="1"/>
      <c r="AM169" s="1"/>
    </row>
    <row r="170" ht="15.75" customHeight="1">
      <c r="A170" s="56" t="s">
        <v>23519</v>
      </c>
      <c r="B170" s="474" t="s">
        <v>23520</v>
      </c>
      <c r="C170" s="695" t="str">
        <f>VLOOKUP(A170,'import Zonguldak'!A:P,3,0)</f>
        <v>DOĞRU</v>
      </c>
      <c r="D170" s="56" t="s">
        <v>1577</v>
      </c>
      <c r="E170" s="56">
        <f>VLOOKUP(A170,'import Zonguldak'!A:P,5,0)</f>
        <v>1561</v>
      </c>
      <c r="F170" s="56">
        <f>VLOOKUP(A170,'import Zonguldak'!A:P,6,0)</f>
        <v>97</v>
      </c>
      <c r="G170" s="56">
        <f>VLOOKUP(A170,'import Zonguldak'!A:P,7,0)</f>
        <v>0</v>
      </c>
      <c r="H170" s="56">
        <f>VLOOKUP(A170,'import Zonguldak'!A:P,8,0)</f>
        <v>101</v>
      </c>
      <c r="I170" s="56">
        <f>VLOOKUP(A170,'import Zonguldak'!A:P,9,0)</f>
        <v>101</v>
      </c>
      <c r="J170" s="216">
        <f>VLOOKUP(A170,'import Zonguldak'!A:P,10,0)</f>
        <v>0</v>
      </c>
      <c r="K170" s="56" t="s">
        <v>23521</v>
      </c>
      <c r="L170" s="56">
        <v>3.722610102E9</v>
      </c>
      <c r="M170" s="56" t="s">
        <v>22781</v>
      </c>
      <c r="N170" s="56" t="s">
        <v>23029</v>
      </c>
      <c r="O170" s="56" t="s">
        <v>23522</v>
      </c>
      <c r="P170" s="230" t="str">
        <f>VLOOKUP(A170,'import Zonguldak'!A:P,16,0)</f>
        <v>Geleneksel</v>
      </c>
      <c r="Q170" s="1" t="b">
        <v>0</v>
      </c>
      <c r="R170" s="1" t="s">
        <v>37</v>
      </c>
      <c r="S170" s="1" t="s">
        <v>19854</v>
      </c>
      <c r="T170" s="1" t="s">
        <v>22804</v>
      </c>
      <c r="U170" s="1" t="s">
        <v>23523</v>
      </c>
      <c r="V170" s="208">
        <v>44364.0</v>
      </c>
      <c r="W170" s="208">
        <v>44365.0</v>
      </c>
      <c r="X170" s="1"/>
      <c r="Y170" s="1" t="s">
        <v>1353</v>
      </c>
      <c r="Z170" s="208">
        <v>44364.0</v>
      </c>
      <c r="AA170" s="1" t="s">
        <v>1475</v>
      </c>
      <c r="AB170" s="208">
        <v>44536.0</v>
      </c>
      <c r="AC170" s="1"/>
      <c r="AD170" s="208"/>
      <c r="AE170" s="1"/>
      <c r="AF170" s="208"/>
      <c r="AG170" s="1"/>
      <c r="AH170" s="208"/>
      <c r="AI170" s="1" t="s">
        <v>19854</v>
      </c>
      <c r="AJ170" s="1" t="s">
        <v>128</v>
      </c>
      <c r="AK170" s="1"/>
      <c r="AL170" s="1"/>
      <c r="AM170" s="1"/>
    </row>
    <row r="171" ht="15.75" customHeight="1">
      <c r="A171" s="56" t="s">
        <v>23524</v>
      </c>
      <c r="B171" s="474" t="s">
        <v>23525</v>
      </c>
      <c r="C171" s="695" t="str">
        <f>VLOOKUP(A171,'import Zonguldak'!A:P,3,0)</f>
        <v>DOĞRU</v>
      </c>
      <c r="D171" s="56" t="s">
        <v>1577</v>
      </c>
      <c r="E171" s="56">
        <f>VLOOKUP(A171,'import Zonguldak'!A:P,5,0)</f>
        <v>4289</v>
      </c>
      <c r="F171" s="56">
        <f>VLOOKUP(A171,'import Zonguldak'!A:P,6,0)</f>
        <v>31</v>
      </c>
      <c r="G171" s="56">
        <f>VLOOKUP(A171,'import Zonguldak'!A:P,7,0)</f>
        <v>0</v>
      </c>
      <c r="H171" s="56">
        <f>VLOOKUP(A171,'import Zonguldak'!A:P,8,0)</f>
        <v>93</v>
      </c>
      <c r="I171" s="56">
        <f>VLOOKUP(A171,'import Zonguldak'!A:P,9,0)</f>
        <v>93</v>
      </c>
      <c r="J171" s="216">
        <f>VLOOKUP(A171,'import Zonguldak'!A:P,10,0)</f>
        <v>0</v>
      </c>
      <c r="K171" s="56" t="s">
        <v>22770</v>
      </c>
      <c r="L171" s="56">
        <v>3.723230323E9</v>
      </c>
      <c r="M171" s="56" t="s">
        <v>13656</v>
      </c>
      <c r="N171" s="56" t="s">
        <v>22771</v>
      </c>
      <c r="O171" s="56" t="s">
        <v>23526</v>
      </c>
      <c r="P171" s="230" t="str">
        <f>VLOOKUP(A171,'import Zonguldak'!A:P,16,0)</f>
        <v>Geleneksel</v>
      </c>
      <c r="Q171" s="1" t="b">
        <v>1</v>
      </c>
      <c r="R171" s="1"/>
      <c r="S171" s="1"/>
      <c r="T171" s="1"/>
      <c r="U171" s="1" t="s">
        <v>23527</v>
      </c>
      <c r="V171" s="208"/>
      <c r="W171" s="208"/>
      <c r="X171" s="1" t="s">
        <v>2005</v>
      </c>
      <c r="Y171" s="1" t="s">
        <v>1353</v>
      </c>
      <c r="Z171" s="208">
        <v>44504.0</v>
      </c>
      <c r="AA171" s="1"/>
      <c r="AB171" s="208"/>
      <c r="AC171" s="1"/>
      <c r="AD171" s="208"/>
      <c r="AE171" s="1"/>
      <c r="AF171" s="208"/>
      <c r="AG171" s="1"/>
      <c r="AH171" s="208"/>
      <c r="AI171" s="1" t="s">
        <v>100</v>
      </c>
      <c r="AJ171" s="1"/>
      <c r="AK171" s="1"/>
      <c r="AL171" s="1"/>
      <c r="AM171" s="1"/>
    </row>
    <row r="172" ht="15.75" customHeight="1">
      <c r="A172" s="211" t="s">
        <v>23528</v>
      </c>
      <c r="B172" s="211" t="s">
        <v>23529</v>
      </c>
      <c r="C172" s="695" t="str">
        <f>VLOOKUP(A172,'import Zonguldak'!A:P,3,0)</f>
        <v>DOĞRU</v>
      </c>
      <c r="D172" s="211" t="s">
        <v>1577</v>
      </c>
      <c r="E172" s="56">
        <f>VLOOKUP(A172,'import Zonguldak'!A:P,5,0)</f>
        <v>17</v>
      </c>
      <c r="F172" s="56">
        <f>VLOOKUP(A172,'import Zonguldak'!A:P,6,0)</f>
        <v>17</v>
      </c>
      <c r="G172" s="56">
        <f>VLOOKUP(A172,'import Zonguldak'!A:P,7,0)</f>
        <v>0</v>
      </c>
      <c r="H172" s="56">
        <f>VLOOKUP(A172,'import Zonguldak'!A:P,8,0)</f>
        <v>101</v>
      </c>
      <c r="I172" s="56">
        <f>VLOOKUP(A172,'import Zonguldak'!A:P,9,0)</f>
        <v>101</v>
      </c>
      <c r="J172" s="216">
        <f>VLOOKUP(A172,'import Zonguldak'!A:P,10,0)</f>
        <v>0</v>
      </c>
      <c r="K172" s="211" t="s">
        <v>23530</v>
      </c>
      <c r="L172" s="211">
        <v>5.35825529E9</v>
      </c>
      <c r="M172" s="211" t="s">
        <v>13656</v>
      </c>
      <c r="N172" s="211" t="s">
        <v>22771</v>
      </c>
      <c r="O172" s="211" t="s">
        <v>22772</v>
      </c>
      <c r="P172" s="230" t="str">
        <f>VLOOKUP(A172,'import Zonguldak'!A:P,16,0)</f>
        <v>Geleneksel</v>
      </c>
      <c r="Q172" s="1" t="b">
        <v>0</v>
      </c>
      <c r="R172" s="1"/>
      <c r="S172" s="1"/>
      <c r="T172" s="1"/>
      <c r="U172" s="1"/>
      <c r="V172" s="208"/>
      <c r="W172" s="208"/>
      <c r="X172" s="1"/>
      <c r="Y172" s="1"/>
      <c r="Z172" s="208"/>
      <c r="AA172" s="1"/>
      <c r="AB172" s="208"/>
      <c r="AC172" s="1"/>
      <c r="AD172" s="208"/>
      <c r="AE172" s="1"/>
      <c r="AF172" s="208"/>
      <c r="AG172" s="1"/>
      <c r="AH172" s="208"/>
      <c r="AI172" s="1"/>
      <c r="AJ172" s="1"/>
      <c r="AK172" s="1"/>
      <c r="AL172" s="1"/>
      <c r="AM172" s="1"/>
    </row>
    <row r="173" ht="15.75" customHeight="1">
      <c r="A173" s="56" t="s">
        <v>23531</v>
      </c>
      <c r="B173" s="474" t="s">
        <v>23532</v>
      </c>
      <c r="C173" s="695" t="str">
        <f>VLOOKUP(A173,'import Zonguldak'!A:P,3,0)</f>
        <v>DOĞRU</v>
      </c>
      <c r="D173" s="56" t="s">
        <v>1577</v>
      </c>
      <c r="E173" s="56">
        <f>VLOOKUP(A173,'import Zonguldak'!A:P,5,0)</f>
        <v>5126</v>
      </c>
      <c r="F173" s="56">
        <f>VLOOKUP(A173,'import Zonguldak'!A:P,6,0)</f>
        <v>114</v>
      </c>
      <c r="G173" s="56">
        <f>VLOOKUP(A173,'import Zonguldak'!A:P,7,0)</f>
        <v>0</v>
      </c>
      <c r="H173" s="56">
        <f>VLOOKUP(A173,'import Zonguldak'!A:P,8,0)</f>
        <v>106</v>
      </c>
      <c r="I173" s="56">
        <f>VLOOKUP(A173,'import Zonguldak'!A:P,9,0)</f>
        <v>106</v>
      </c>
      <c r="J173" s="216">
        <f>VLOOKUP(A173,'import Zonguldak'!A:P,10,0)</f>
        <v>0</v>
      </c>
      <c r="K173" s="56" t="s">
        <v>22923</v>
      </c>
      <c r="L173" s="56">
        <v>3.723221111E9</v>
      </c>
      <c r="M173" s="56" t="s">
        <v>13656</v>
      </c>
      <c r="N173" s="56" t="s">
        <v>22924</v>
      </c>
      <c r="O173" s="56" t="s">
        <v>23533</v>
      </c>
      <c r="P173" s="230" t="str">
        <f>VLOOKUP(A173,'import Zonguldak'!A:P,16,0)</f>
        <v>Geleneksel</v>
      </c>
      <c r="Q173" s="1" t="b">
        <v>1</v>
      </c>
      <c r="R173" s="1" t="s">
        <v>34</v>
      </c>
      <c r="S173" s="1"/>
      <c r="T173" s="1"/>
      <c r="U173" s="1" t="s">
        <v>23534</v>
      </c>
      <c r="V173" s="208"/>
      <c r="W173" s="208"/>
      <c r="X173" s="1"/>
      <c r="Y173" s="1" t="s">
        <v>1353</v>
      </c>
      <c r="Z173" s="208">
        <v>44531.0</v>
      </c>
      <c r="AA173" s="1" t="s">
        <v>1475</v>
      </c>
      <c r="AB173" s="208">
        <v>44606.0</v>
      </c>
      <c r="AC173" s="1"/>
      <c r="AD173" s="208"/>
      <c r="AE173" s="1"/>
      <c r="AF173" s="208"/>
      <c r="AG173" s="1"/>
      <c r="AH173" s="208"/>
      <c r="AI173" s="1" t="s">
        <v>128</v>
      </c>
      <c r="AJ173" s="1" t="s">
        <v>106</v>
      </c>
      <c r="AK173" s="1"/>
      <c r="AL173" s="1"/>
      <c r="AM173" s="1"/>
    </row>
    <row r="174" ht="15.75" customHeight="1">
      <c r="A174" s="56" t="s">
        <v>23535</v>
      </c>
      <c r="B174" s="474" t="s">
        <v>23536</v>
      </c>
      <c r="C174" s="695" t="str">
        <f>VLOOKUP(A174,'import Zonguldak'!A:P,3,0)</f>
        <v>DOĞRU</v>
      </c>
      <c r="D174" s="56" t="s">
        <v>1577</v>
      </c>
      <c r="E174" s="56">
        <f>VLOOKUP(A174,'import Zonguldak'!A:P,5,0)</f>
        <v>2788</v>
      </c>
      <c r="F174" s="56">
        <f>VLOOKUP(A174,'import Zonguldak'!A:P,6,0)</f>
        <v>76</v>
      </c>
      <c r="G174" s="56">
        <f>VLOOKUP(A174,'import Zonguldak'!A:P,7,0)</f>
        <v>0</v>
      </c>
      <c r="H174" s="56">
        <f>VLOOKUP(A174,'import Zonguldak'!A:P,8,0)</f>
        <v>95</v>
      </c>
      <c r="I174" s="56">
        <f>VLOOKUP(A174,'import Zonguldak'!A:P,9,0)</f>
        <v>95</v>
      </c>
      <c r="J174" s="216">
        <f>VLOOKUP(A174,'import Zonguldak'!A:P,10,0)</f>
        <v>0</v>
      </c>
      <c r="K174" s="56" t="s">
        <v>23537</v>
      </c>
      <c r="L174" s="56">
        <v>3.723360336E9</v>
      </c>
      <c r="M174" s="56" t="s">
        <v>13656</v>
      </c>
      <c r="N174" s="56" t="s">
        <v>22962</v>
      </c>
      <c r="O174" s="56" t="s">
        <v>23538</v>
      </c>
      <c r="P174" s="230" t="str">
        <f>VLOOKUP(A174,'import Zonguldak'!A:P,16,0)</f>
        <v>Geleneksel</v>
      </c>
      <c r="Q174" s="1" t="b">
        <v>1</v>
      </c>
      <c r="R174" s="1" t="s">
        <v>39</v>
      </c>
      <c r="S174" s="1" t="s">
        <v>128</v>
      </c>
      <c r="T174" s="2" t="s">
        <v>4306</v>
      </c>
      <c r="U174" s="1" t="s">
        <v>23539</v>
      </c>
      <c r="V174" s="208">
        <v>44531.0</v>
      </c>
      <c r="W174" s="208">
        <v>44532.0</v>
      </c>
      <c r="X174" s="1"/>
      <c r="Y174" s="1" t="s">
        <v>1353</v>
      </c>
      <c r="Z174" s="208">
        <v>44531.0</v>
      </c>
      <c r="AA174" s="1" t="s">
        <v>1353</v>
      </c>
      <c r="AB174" s="208">
        <v>44606.0</v>
      </c>
      <c r="AC174" s="1" t="s">
        <v>1353</v>
      </c>
      <c r="AD174" s="208">
        <v>44607.0</v>
      </c>
      <c r="AE174" s="1"/>
      <c r="AF174" s="208"/>
      <c r="AG174" s="1"/>
      <c r="AH174" s="208"/>
      <c r="AI174" s="1" t="s">
        <v>128</v>
      </c>
      <c r="AJ174" s="1" t="s">
        <v>106</v>
      </c>
      <c r="AK174" s="1" t="s">
        <v>610</v>
      </c>
      <c r="AL174" s="1"/>
      <c r="AM174" s="1"/>
    </row>
    <row r="175" ht="15.75" customHeight="1">
      <c r="A175" s="56" t="s">
        <v>23540</v>
      </c>
      <c r="B175" s="474" t="s">
        <v>23541</v>
      </c>
      <c r="C175" s="695" t="str">
        <f>VLOOKUP(A175,'import Zonguldak'!A:P,3,0)</f>
        <v>DOĞRU</v>
      </c>
      <c r="D175" s="56" t="s">
        <v>1577</v>
      </c>
      <c r="E175" s="56">
        <f>VLOOKUP(A175,'import Zonguldak'!A:P,5,0)</f>
        <v>135</v>
      </c>
      <c r="F175" s="56">
        <f>VLOOKUP(A175,'import Zonguldak'!A:P,6,0)</f>
        <v>15</v>
      </c>
      <c r="G175" s="56">
        <f>VLOOKUP(A175,'import Zonguldak'!A:P,7,0)</f>
        <v>0</v>
      </c>
      <c r="H175" s="56">
        <f>VLOOKUP(A175,'import Zonguldak'!A:P,8,0)</f>
        <v>67</v>
      </c>
      <c r="I175" s="56">
        <f>VLOOKUP(A175,'import Zonguldak'!A:P,9,0)</f>
        <v>67</v>
      </c>
      <c r="J175" s="216">
        <f>VLOOKUP(A175,'import Zonguldak'!A:P,10,0)</f>
        <v>0</v>
      </c>
      <c r="K175" s="56" t="s">
        <v>22954</v>
      </c>
      <c r="L175" s="56">
        <v>5.415434929E9</v>
      </c>
      <c r="M175" s="56" t="s">
        <v>22955</v>
      </c>
      <c r="N175" s="56" t="s">
        <v>23542</v>
      </c>
      <c r="O175" s="56" t="s">
        <v>22957</v>
      </c>
      <c r="P175" s="230" t="str">
        <f>VLOOKUP(A175,'import Zonguldak'!A:P,16,0)</f>
        <v>Geleneksel</v>
      </c>
      <c r="Q175" s="1" t="b">
        <v>0</v>
      </c>
      <c r="R175" s="1"/>
      <c r="S175" s="1"/>
      <c r="T175" s="1"/>
      <c r="U175" s="1"/>
      <c r="V175" s="208"/>
      <c r="W175" s="208"/>
      <c r="X175" s="1"/>
      <c r="Y175" s="1"/>
      <c r="Z175" s="208"/>
      <c r="AA175" s="1"/>
      <c r="AB175" s="208"/>
      <c r="AC175" s="1"/>
      <c r="AD175" s="208"/>
      <c r="AE175" s="1"/>
      <c r="AF175" s="208"/>
      <c r="AG175" s="1"/>
      <c r="AH175" s="208"/>
      <c r="AI175" s="1"/>
      <c r="AJ175" s="1"/>
      <c r="AK175" s="1"/>
      <c r="AL175" s="1"/>
      <c r="AM175" s="1"/>
    </row>
    <row r="176" ht="15.75" customHeight="1">
      <c r="A176" s="56" t="s">
        <v>23543</v>
      </c>
      <c r="B176" s="474" t="s">
        <v>23544</v>
      </c>
      <c r="C176" s="695" t="str">
        <f>VLOOKUP(A176,'import Zonguldak'!A:P,3,0)</f>
        <v>DOĞRU</v>
      </c>
      <c r="D176" s="56" t="s">
        <v>1364</v>
      </c>
      <c r="E176" s="56">
        <f>VLOOKUP(A176,'import Zonguldak'!A:P,5,0)</f>
        <v>57</v>
      </c>
      <c r="F176" s="56">
        <f>VLOOKUP(A176,'import Zonguldak'!A:P,6,0)</f>
        <v>5</v>
      </c>
      <c r="G176" s="56">
        <f>VLOOKUP(A176,'import Zonguldak'!A:P,7,0)</f>
        <v>6</v>
      </c>
      <c r="H176" s="56">
        <f>VLOOKUP(A176,'import Zonguldak'!A:P,8,0)</f>
        <v>11</v>
      </c>
      <c r="I176" s="56">
        <f>VLOOKUP(A176,'import Zonguldak'!A:P,9,0)</f>
        <v>17</v>
      </c>
      <c r="J176" s="216">
        <f>VLOOKUP(A176,'import Zonguldak'!A:P,10,0)</f>
        <v>0.35</v>
      </c>
      <c r="K176" s="56" t="s">
        <v>22813</v>
      </c>
      <c r="L176" s="56">
        <v>5.3349667E9</v>
      </c>
      <c r="M176" s="56" t="s">
        <v>13656</v>
      </c>
      <c r="N176" s="56" t="s">
        <v>23545</v>
      </c>
      <c r="O176" s="56" t="s">
        <v>23546</v>
      </c>
      <c r="P176" s="230" t="str">
        <f>VLOOKUP(A176,'import Zonguldak'!A:P,16,0)</f>
        <v>Geleneksel</v>
      </c>
      <c r="Q176" s="1" t="b">
        <v>0</v>
      </c>
      <c r="R176" s="87" t="s">
        <v>27</v>
      </c>
      <c r="S176" s="1"/>
      <c r="U176" s="56" t="s">
        <v>22815</v>
      </c>
      <c r="V176" s="208"/>
      <c r="W176" s="208"/>
      <c r="X176" s="1"/>
      <c r="Y176" s="1" t="s">
        <v>1353</v>
      </c>
      <c r="Z176" s="208">
        <v>44606.0</v>
      </c>
      <c r="AA176" s="1"/>
      <c r="AB176" s="208"/>
      <c r="AC176" s="1"/>
      <c r="AD176" s="208"/>
      <c r="AE176" s="1"/>
      <c r="AF176" s="208"/>
      <c r="AG176" s="1"/>
      <c r="AH176" s="208"/>
      <c r="AI176" s="1" t="s">
        <v>106</v>
      </c>
      <c r="AJ176" s="1"/>
      <c r="AK176" s="1"/>
      <c r="AL176" s="1"/>
      <c r="AM176" s="1"/>
    </row>
    <row r="177" ht="15.75" customHeight="1">
      <c r="A177" s="56" t="s">
        <v>23547</v>
      </c>
      <c r="B177" s="474" t="s">
        <v>23548</v>
      </c>
      <c r="C177" s="695" t="str">
        <f>VLOOKUP(A177,'import Zonguldak'!A:P,3,0)</f>
        <v>DOĞRU</v>
      </c>
      <c r="D177" s="56" t="s">
        <v>1364</v>
      </c>
      <c r="E177" s="56">
        <f>VLOOKUP(A177,'import Zonguldak'!A:P,5,0)</f>
        <v>840</v>
      </c>
      <c r="F177" s="56">
        <f>VLOOKUP(A177,'import Zonguldak'!A:P,6,0)</f>
        <v>41</v>
      </c>
      <c r="G177" s="56">
        <f>VLOOKUP(A177,'import Zonguldak'!A:P,7,0)</f>
        <v>4</v>
      </c>
      <c r="H177" s="56">
        <f>VLOOKUP(A177,'import Zonguldak'!A:P,8,0)</f>
        <v>12</v>
      </c>
      <c r="I177" s="56">
        <f>VLOOKUP(A177,'import Zonguldak'!A:P,9,0)</f>
        <v>16</v>
      </c>
      <c r="J177" s="216">
        <f>VLOOKUP(A177,'import Zonguldak'!A:P,10,0)</f>
        <v>0.25</v>
      </c>
      <c r="K177" s="56" t="s">
        <v>23396</v>
      </c>
      <c r="L177" s="56">
        <v>5.384552385E9</v>
      </c>
      <c r="M177" s="56" t="s">
        <v>13656</v>
      </c>
      <c r="N177" s="56" t="s">
        <v>22962</v>
      </c>
      <c r="O177" s="56" t="s">
        <v>23397</v>
      </c>
      <c r="P177" s="230" t="str">
        <f>VLOOKUP(A177,'import Zonguldak'!A:P,16,0)</f>
        <v>Geleneksel</v>
      </c>
      <c r="Q177" s="1" t="b">
        <v>0</v>
      </c>
      <c r="R177" s="1" t="s">
        <v>38</v>
      </c>
      <c r="S177" s="1" t="s">
        <v>167</v>
      </c>
      <c r="T177" s="207" t="s">
        <v>4306</v>
      </c>
      <c r="V177" s="208">
        <v>44530.0</v>
      </c>
      <c r="W177" s="208">
        <v>44531.0</v>
      </c>
      <c r="X177" s="1"/>
      <c r="Y177" s="1"/>
      <c r="Z177" s="208"/>
      <c r="AA177" s="1"/>
      <c r="AB177" s="208"/>
      <c r="AC177" s="1"/>
      <c r="AD177" s="208"/>
      <c r="AE177" s="1"/>
      <c r="AF177" s="208"/>
      <c r="AG177" s="1"/>
      <c r="AH177" s="208"/>
      <c r="AI177" s="1"/>
      <c r="AJ177" s="1"/>
      <c r="AK177" s="1"/>
      <c r="AL177" s="1"/>
      <c r="AM177" s="1"/>
    </row>
    <row r="178" ht="15.75" customHeight="1">
      <c r="A178" s="56" t="s">
        <v>23549</v>
      </c>
      <c r="B178" s="474" t="s">
        <v>23550</v>
      </c>
      <c r="C178" s="695" t="str">
        <f>VLOOKUP(A178,'import Zonguldak'!A:P,3,0)</f>
        <v>DOĞRU</v>
      </c>
      <c r="D178" s="56" t="s">
        <v>1364</v>
      </c>
      <c r="E178" s="56">
        <f>VLOOKUP(A178,'import Zonguldak'!A:P,5,0)</f>
        <v>13</v>
      </c>
      <c r="F178" s="56" t="str">
        <f>VLOOKUP(A178,'import Zonguldak'!A:P,6,0)</f>
        <v/>
      </c>
      <c r="G178" s="56">
        <f>VLOOKUP(A178,'import Zonguldak'!A:P,7,0)</f>
        <v>6</v>
      </c>
      <c r="H178" s="56">
        <f>VLOOKUP(A178,'import Zonguldak'!A:P,8,0)</f>
        <v>9</v>
      </c>
      <c r="I178" s="56">
        <f>VLOOKUP(A178,'import Zonguldak'!A:P,9,0)</f>
        <v>15</v>
      </c>
      <c r="J178" s="216">
        <f>VLOOKUP(A178,'import Zonguldak'!A:P,10,0)</f>
        <v>0.4</v>
      </c>
      <c r="K178" s="56" t="s">
        <v>23551</v>
      </c>
      <c r="L178" s="56">
        <v>5.312746593E9</v>
      </c>
      <c r="M178" s="56" t="s">
        <v>22781</v>
      </c>
      <c r="N178" s="56" t="s">
        <v>22782</v>
      </c>
      <c r="O178" s="56" t="s">
        <v>23552</v>
      </c>
      <c r="P178" s="230" t="str">
        <f>VLOOKUP(A178,'import Zonguldak'!A:P,16,0)</f>
        <v>Geleneksel</v>
      </c>
      <c r="Q178" s="1" t="b">
        <v>0</v>
      </c>
      <c r="R178" s="1"/>
      <c r="S178" s="1"/>
      <c r="T178" s="1"/>
      <c r="U178" s="1"/>
      <c r="V178" s="208"/>
      <c r="W178" s="208"/>
      <c r="X178" s="1"/>
      <c r="Y178" s="1"/>
      <c r="Z178" s="208"/>
      <c r="AA178" s="1"/>
      <c r="AB178" s="208"/>
      <c r="AC178" s="1"/>
      <c r="AD178" s="208"/>
      <c r="AE178" s="1"/>
      <c r="AF178" s="208"/>
      <c r="AG178" s="1"/>
      <c r="AH178" s="208"/>
      <c r="AI178" s="1"/>
      <c r="AJ178" s="1"/>
      <c r="AK178" s="1"/>
      <c r="AL178" s="1"/>
      <c r="AM178" s="1"/>
    </row>
    <row r="179" ht="15.75" customHeight="1">
      <c r="A179" s="56" t="s">
        <v>23553</v>
      </c>
      <c r="B179" s="474" t="s">
        <v>23554</v>
      </c>
      <c r="C179" s="695" t="str">
        <f>VLOOKUP(A179,'import Zonguldak'!A:P,3,0)</f>
        <v>DOĞRU</v>
      </c>
      <c r="D179" s="56" t="s">
        <v>1364</v>
      </c>
      <c r="E179" s="56">
        <f>VLOOKUP(A179,'import Zonguldak'!A:P,5,0)</f>
        <v>26</v>
      </c>
      <c r="F179" s="56">
        <f>VLOOKUP(A179,'import Zonguldak'!A:P,6,0)</f>
        <v>1</v>
      </c>
      <c r="G179" s="56">
        <f>VLOOKUP(A179,'import Zonguldak'!A:P,7,0)</f>
        <v>6</v>
      </c>
      <c r="H179" s="56">
        <f>VLOOKUP(A179,'import Zonguldak'!A:P,8,0)</f>
        <v>18</v>
      </c>
      <c r="I179" s="56">
        <f>VLOOKUP(A179,'import Zonguldak'!A:P,9,0)</f>
        <v>24</v>
      </c>
      <c r="J179" s="216">
        <f>VLOOKUP(A179,'import Zonguldak'!A:P,10,0)</f>
        <v>0.25</v>
      </c>
      <c r="K179" s="56" t="s">
        <v>23555</v>
      </c>
      <c r="L179" s="56">
        <v>5.325816717E9</v>
      </c>
      <c r="M179" s="56" t="s">
        <v>1350</v>
      </c>
      <c r="N179" s="56" t="s">
        <v>3764</v>
      </c>
      <c r="O179" s="56" t="s">
        <v>23556</v>
      </c>
      <c r="P179" s="230" t="str">
        <f>VLOOKUP(A179,'import Zonguldak'!A:P,16,0)</f>
        <v>Geleneksel</v>
      </c>
      <c r="Q179" s="1" t="b">
        <v>0</v>
      </c>
      <c r="R179" s="1" t="s">
        <v>39</v>
      </c>
      <c r="S179" s="1" t="s">
        <v>404</v>
      </c>
      <c r="T179" s="207" t="s">
        <v>22789</v>
      </c>
      <c r="U179" s="1"/>
      <c r="V179" s="208">
        <v>44606.0</v>
      </c>
      <c r="W179" s="208">
        <v>44609.0</v>
      </c>
      <c r="X179" s="1"/>
      <c r="Y179" s="1" t="s">
        <v>1353</v>
      </c>
      <c r="Z179" s="208">
        <v>44606.0</v>
      </c>
      <c r="AA179" s="1"/>
      <c r="AB179" s="208"/>
      <c r="AC179" s="1"/>
      <c r="AD179" s="208"/>
      <c r="AE179" s="1"/>
      <c r="AF179" s="208"/>
      <c r="AG179" s="1"/>
      <c r="AH179" s="208"/>
      <c r="AI179" s="1" t="s">
        <v>404</v>
      </c>
      <c r="AJ179" s="1"/>
      <c r="AK179" s="1"/>
      <c r="AL179" s="1"/>
      <c r="AM179" s="1"/>
    </row>
    <row r="180" ht="15.75" customHeight="1">
      <c r="A180" s="56" t="s">
        <v>23557</v>
      </c>
      <c r="B180" s="474" t="s">
        <v>23558</v>
      </c>
      <c r="C180" s="695" t="str">
        <f>VLOOKUP(A180,'import Zonguldak'!A:P,3,0)</f>
        <v>DOĞRU</v>
      </c>
      <c r="D180" s="56" t="s">
        <v>1348</v>
      </c>
      <c r="E180" s="56">
        <f>VLOOKUP(A180,'import Zonguldak'!A:P,5,0)</f>
        <v>1839</v>
      </c>
      <c r="F180" s="56">
        <f>VLOOKUP(A180,'import Zonguldak'!A:P,6,0)</f>
        <v>85</v>
      </c>
      <c r="G180" s="56">
        <f>VLOOKUP(A180,'import Zonguldak'!A:P,7,0)</f>
        <v>0</v>
      </c>
      <c r="H180" s="56">
        <f>VLOOKUP(A180,'import Zonguldak'!A:P,8,0)</f>
        <v>24</v>
      </c>
      <c r="I180" s="56">
        <f>VLOOKUP(A180,'import Zonguldak'!A:P,9,0)</f>
        <v>24</v>
      </c>
      <c r="J180" s="216">
        <f>VLOOKUP(A180,'import Zonguldak'!A:P,10,0)</f>
        <v>0</v>
      </c>
      <c r="K180" s="56" t="s">
        <v>22923</v>
      </c>
      <c r="L180" s="56">
        <v>5.325815467E9</v>
      </c>
      <c r="M180" s="56" t="s">
        <v>13656</v>
      </c>
      <c r="N180" s="56" t="s">
        <v>22924</v>
      </c>
      <c r="O180" s="56" t="s">
        <v>23559</v>
      </c>
      <c r="P180" s="230" t="str">
        <f>VLOOKUP(A180,'import Zonguldak'!A:P,16,0)</f>
        <v>Geleneksel</v>
      </c>
      <c r="Q180" s="1" t="b">
        <v>1</v>
      </c>
      <c r="R180" s="1" t="s">
        <v>34</v>
      </c>
      <c r="S180" s="1"/>
      <c r="T180" s="1"/>
      <c r="U180" s="1" t="s">
        <v>23534</v>
      </c>
      <c r="V180" s="208"/>
      <c r="W180" s="208"/>
      <c r="X180" s="1"/>
      <c r="Y180" s="1" t="s">
        <v>1353</v>
      </c>
      <c r="Z180" s="208">
        <v>44531.0</v>
      </c>
      <c r="AA180" s="1" t="s">
        <v>1475</v>
      </c>
      <c r="AB180" s="208">
        <v>44606.0</v>
      </c>
      <c r="AC180" s="1"/>
      <c r="AD180" s="208"/>
      <c r="AE180" s="1"/>
      <c r="AF180" s="208"/>
      <c r="AG180" s="1"/>
      <c r="AH180" s="208"/>
      <c r="AI180" s="1" t="s">
        <v>128</v>
      </c>
      <c r="AJ180" s="1" t="s">
        <v>106</v>
      </c>
      <c r="AK180" s="1"/>
      <c r="AL180" s="1"/>
      <c r="AM180" s="1"/>
    </row>
    <row r="181" ht="15.75" customHeight="1">
      <c r="A181" s="56" t="s">
        <v>23560</v>
      </c>
      <c r="B181" s="474" t="s">
        <v>23561</v>
      </c>
      <c r="C181" s="695" t="str">
        <f>VLOOKUP(A181,'import Zonguldak'!A:P,3,0)</f>
        <v>DOĞRU</v>
      </c>
      <c r="D181" s="56" t="s">
        <v>1385</v>
      </c>
      <c r="E181" s="56">
        <f>VLOOKUP(A181,'import Zonguldak'!A:P,5,0)</f>
        <v>1677</v>
      </c>
      <c r="F181" s="56">
        <f>VLOOKUP(A181,'import Zonguldak'!A:P,6,0)</f>
        <v>38</v>
      </c>
      <c r="G181" s="56">
        <f>VLOOKUP(A181,'import Zonguldak'!A:P,7,0)</f>
        <v>0</v>
      </c>
      <c r="H181" s="56">
        <f>VLOOKUP(A181,'import Zonguldak'!A:P,8,0)</f>
        <v>36</v>
      </c>
      <c r="I181" s="56">
        <f>VLOOKUP(A181,'import Zonguldak'!A:P,9,0)</f>
        <v>36</v>
      </c>
      <c r="J181" s="216">
        <f>VLOOKUP(A181,'import Zonguldak'!A:P,10,0)</f>
        <v>0</v>
      </c>
      <c r="K181" s="56" t="s">
        <v>23562</v>
      </c>
      <c r="L181" s="56">
        <v>5.558038709E9</v>
      </c>
      <c r="M181" s="56" t="s">
        <v>1350</v>
      </c>
      <c r="N181" s="56" t="s">
        <v>22913</v>
      </c>
      <c r="O181" s="56" t="s">
        <v>23563</v>
      </c>
      <c r="P181" s="230" t="str">
        <f>VLOOKUP(A181,'import Zonguldak'!A:P,16,0)</f>
        <v>Geleneksel</v>
      </c>
      <c r="Q181" s="1" t="b">
        <v>0</v>
      </c>
      <c r="R181" s="1" t="s">
        <v>39</v>
      </c>
      <c r="S181" s="1" t="s">
        <v>929</v>
      </c>
      <c r="T181" s="1" t="s">
        <v>22804</v>
      </c>
      <c r="U181" s="1" t="s">
        <v>23564</v>
      </c>
      <c r="V181" s="208">
        <v>44351.0</v>
      </c>
      <c r="W181" s="208">
        <v>44355.0</v>
      </c>
      <c r="X181" s="1"/>
      <c r="Y181" s="1" t="s">
        <v>1353</v>
      </c>
      <c r="Z181" s="208"/>
      <c r="AA181" s="1" t="s">
        <v>1506</v>
      </c>
      <c r="AB181" s="208">
        <v>44356.0</v>
      </c>
      <c r="AC181" s="1"/>
      <c r="AD181" s="208"/>
      <c r="AE181" s="1"/>
      <c r="AF181" s="208"/>
      <c r="AG181" s="1"/>
      <c r="AH181" s="208"/>
      <c r="AI181" s="1"/>
      <c r="AJ181" s="1" t="s">
        <v>100</v>
      </c>
      <c r="AK181" s="1"/>
      <c r="AL181" s="1"/>
      <c r="AM181" s="1"/>
    </row>
    <row r="182" ht="15.75" customHeight="1">
      <c r="A182" s="56" t="s">
        <v>23565</v>
      </c>
      <c r="B182" s="474" t="s">
        <v>23566</v>
      </c>
      <c r="C182" s="695" t="str">
        <f>VLOOKUP(A182,'import Zonguldak'!A:P,3,0)</f>
        <v>DOĞRU</v>
      </c>
      <c r="D182" s="56" t="s">
        <v>1385</v>
      </c>
      <c r="E182" s="56">
        <f>VLOOKUP(A182,'import Zonguldak'!A:P,5,0)</f>
        <v>326</v>
      </c>
      <c r="F182" s="56">
        <f>VLOOKUP(A182,'import Zonguldak'!A:P,6,0)</f>
        <v>6</v>
      </c>
      <c r="G182" s="56">
        <f>VLOOKUP(A182,'import Zonguldak'!A:P,7,0)</f>
        <v>0</v>
      </c>
      <c r="H182" s="56">
        <f>VLOOKUP(A182,'import Zonguldak'!A:P,8,0)</f>
        <v>25</v>
      </c>
      <c r="I182" s="56">
        <f>VLOOKUP(A182,'import Zonguldak'!A:P,9,0)</f>
        <v>25</v>
      </c>
      <c r="J182" s="216">
        <f>VLOOKUP(A182,'import Zonguldak'!A:P,10,0)</f>
        <v>0</v>
      </c>
      <c r="K182" s="56" t="s">
        <v>23567</v>
      </c>
      <c r="L182" s="56">
        <v>3.72222122E9</v>
      </c>
      <c r="M182" s="56" t="s">
        <v>1350</v>
      </c>
      <c r="N182" s="56" t="s">
        <v>22904</v>
      </c>
      <c r="O182" s="56" t="s">
        <v>23568</v>
      </c>
      <c r="P182" s="230" t="str">
        <f>VLOOKUP(A182,'import Zonguldak'!A:P,16,0)</f>
        <v>Geleneksel</v>
      </c>
      <c r="Q182" s="1" t="b">
        <v>0</v>
      </c>
      <c r="R182" s="1" t="s">
        <v>33</v>
      </c>
      <c r="S182" s="1" t="s">
        <v>128</v>
      </c>
      <c r="T182" s="1"/>
      <c r="V182" s="208">
        <v>44532.0</v>
      </c>
      <c r="W182" s="208">
        <v>44533.0</v>
      </c>
      <c r="X182" s="1"/>
      <c r="Y182" s="1" t="s">
        <v>1353</v>
      </c>
      <c r="Z182" s="208">
        <v>44532.0</v>
      </c>
      <c r="AA182" s="1"/>
      <c r="AB182" s="208"/>
      <c r="AC182" s="1"/>
      <c r="AD182" s="208"/>
      <c r="AE182" s="1"/>
      <c r="AF182" s="208"/>
      <c r="AG182" s="1"/>
      <c r="AH182" s="208"/>
      <c r="AI182" s="1" t="s">
        <v>128</v>
      </c>
      <c r="AJ182" s="1"/>
      <c r="AK182" s="1"/>
      <c r="AL182" s="1"/>
      <c r="AM182" s="1"/>
    </row>
    <row r="183" ht="15.75" customHeight="1">
      <c r="A183" s="56" t="s">
        <v>23569</v>
      </c>
      <c r="B183" s="474" t="s">
        <v>23570</v>
      </c>
      <c r="C183" s="695" t="str">
        <f>VLOOKUP(A183,'import Zonguldak'!A:P,3,0)</f>
        <v>DOĞRU</v>
      </c>
      <c r="D183" s="56" t="s">
        <v>1493</v>
      </c>
      <c r="E183" s="56">
        <f>VLOOKUP(A183,'import Zonguldak'!A:P,5,0)</f>
        <v>323</v>
      </c>
      <c r="F183" s="56">
        <f>VLOOKUP(A183,'import Zonguldak'!A:P,6,0)</f>
        <v>5</v>
      </c>
      <c r="G183" s="56">
        <f>VLOOKUP(A183,'import Zonguldak'!A:P,7,0)</f>
        <v>3</v>
      </c>
      <c r="H183" s="56">
        <f>VLOOKUP(A183,'import Zonguldak'!A:P,8,0)</f>
        <v>42</v>
      </c>
      <c r="I183" s="56">
        <f>VLOOKUP(A183,'import Zonguldak'!A:P,9,0)</f>
        <v>45</v>
      </c>
      <c r="J183" s="216">
        <f>VLOOKUP(A183,'import Zonguldak'!A:P,10,0)</f>
        <v>0.07</v>
      </c>
      <c r="K183" s="56" t="s">
        <v>23571</v>
      </c>
      <c r="L183" s="56">
        <v>3.723221112E9</v>
      </c>
      <c r="M183" s="56" t="s">
        <v>13656</v>
      </c>
      <c r="N183" s="56" t="s">
        <v>22924</v>
      </c>
      <c r="O183" s="56" t="s">
        <v>23572</v>
      </c>
      <c r="P183" s="230" t="str">
        <f>VLOOKUP(A183,'import Zonguldak'!A:P,16,0)</f>
        <v>Geleneksel</v>
      </c>
      <c r="Q183" s="1" t="b">
        <v>0</v>
      </c>
      <c r="R183" s="1" t="s">
        <v>38</v>
      </c>
      <c r="S183" s="1" t="s">
        <v>100</v>
      </c>
      <c r="T183" s="2" t="s">
        <v>22789</v>
      </c>
      <c r="U183" s="1" t="s">
        <v>23573</v>
      </c>
      <c r="V183" s="208">
        <v>44607.0</v>
      </c>
      <c r="W183" s="208">
        <v>44608.0</v>
      </c>
      <c r="X183" s="1"/>
      <c r="Y183" s="1" t="s">
        <v>1353</v>
      </c>
      <c r="Z183" s="208">
        <v>44504.0</v>
      </c>
      <c r="AA183" s="1" t="s">
        <v>1353</v>
      </c>
      <c r="AB183" s="208">
        <v>44607.0</v>
      </c>
      <c r="AC183" s="1"/>
      <c r="AD183" s="208"/>
      <c r="AE183" s="1"/>
      <c r="AF183" s="208"/>
      <c r="AG183" s="1"/>
      <c r="AH183" s="208"/>
      <c r="AI183" s="1" t="s">
        <v>100</v>
      </c>
      <c r="AJ183" s="1" t="s">
        <v>100</v>
      </c>
      <c r="AK183" s="1"/>
      <c r="AL183" s="1"/>
      <c r="AM183" s="1"/>
    </row>
    <row r="184" ht="15.75" customHeight="1">
      <c r="A184" s="56" t="s">
        <v>23574</v>
      </c>
      <c r="B184" s="474" t="s">
        <v>23575</v>
      </c>
      <c r="C184" s="695" t="str">
        <f>VLOOKUP(A184,'import Zonguldak'!A:P,3,0)</f>
        <v>DOĞRU</v>
      </c>
      <c r="D184" s="56" t="s">
        <v>1443</v>
      </c>
      <c r="E184" s="56">
        <f>VLOOKUP(A184,'import Zonguldak'!A:P,5,0)</f>
        <v>154</v>
      </c>
      <c r="F184" s="56" t="str">
        <f>VLOOKUP(A184,'import Zonguldak'!A:P,6,0)</f>
        <v/>
      </c>
      <c r="G184" s="56">
        <f>VLOOKUP(A184,'import Zonguldak'!A:P,7,0)</f>
        <v>0</v>
      </c>
      <c r="H184" s="56">
        <f>VLOOKUP(A184,'import Zonguldak'!A:P,8,0)</f>
        <v>23</v>
      </c>
      <c r="I184" s="56">
        <f>VLOOKUP(A184,'import Zonguldak'!A:P,9,0)</f>
        <v>23</v>
      </c>
      <c r="J184" s="216">
        <f>VLOOKUP(A184,'import Zonguldak'!A:P,10,0)</f>
        <v>0</v>
      </c>
      <c r="K184" s="56" t="s">
        <v>23576</v>
      </c>
      <c r="L184" s="56">
        <v>5.417688911E9</v>
      </c>
      <c r="M184" s="56" t="s">
        <v>22955</v>
      </c>
      <c r="N184" s="56" t="s">
        <v>7008</v>
      </c>
      <c r="O184" s="56" t="s">
        <v>23577</v>
      </c>
      <c r="P184" s="230" t="str">
        <f>VLOOKUP(A184,'import Zonguldak'!A:P,16,0)</f>
        <v>Geleneksel</v>
      </c>
      <c r="Q184" s="1" t="b">
        <v>0</v>
      </c>
      <c r="R184" s="1" t="s">
        <v>33</v>
      </c>
      <c r="S184" s="1"/>
      <c r="T184" s="1"/>
      <c r="U184" s="1" t="s">
        <v>23578</v>
      </c>
      <c r="V184" s="208"/>
      <c r="W184" s="208"/>
      <c r="X184" s="1"/>
      <c r="Y184" s="1"/>
      <c r="Z184" s="208"/>
      <c r="AA184" s="1"/>
      <c r="AB184" s="208"/>
      <c r="AC184" s="1"/>
      <c r="AD184" s="208"/>
      <c r="AE184" s="1"/>
      <c r="AF184" s="208"/>
      <c r="AG184" s="1"/>
      <c r="AH184" s="208"/>
      <c r="AI184" s="1"/>
      <c r="AJ184" s="1"/>
      <c r="AK184" s="1"/>
      <c r="AL184" s="1"/>
      <c r="AM184" s="1"/>
    </row>
    <row r="185" ht="15.75" customHeight="1">
      <c r="A185" s="56" t="s">
        <v>23579</v>
      </c>
      <c r="B185" s="474" t="s">
        <v>23580</v>
      </c>
      <c r="C185" s="695" t="str">
        <f>VLOOKUP(A185,'import Zonguldak'!A:P,3,0)</f>
        <v>DOĞRU</v>
      </c>
      <c r="D185" s="56" t="s">
        <v>1370</v>
      </c>
      <c r="E185" s="56">
        <f>VLOOKUP(A185,'import Zonguldak'!A:P,5,0)</f>
        <v>453</v>
      </c>
      <c r="F185" s="56">
        <f>VLOOKUP(A185,'import Zonguldak'!A:P,6,0)</f>
        <v>18</v>
      </c>
      <c r="G185" s="56">
        <f>VLOOKUP(A185,'import Zonguldak'!A:P,7,0)</f>
        <v>0</v>
      </c>
      <c r="H185" s="56">
        <f>VLOOKUP(A185,'import Zonguldak'!A:P,8,0)</f>
        <v>18</v>
      </c>
      <c r="I185" s="56">
        <f>VLOOKUP(A185,'import Zonguldak'!A:P,9,0)</f>
        <v>18</v>
      </c>
      <c r="J185" s="216">
        <f>VLOOKUP(A185,'import Zonguldak'!A:P,10,0)</f>
        <v>0</v>
      </c>
      <c r="K185" s="56" t="s">
        <v>23581</v>
      </c>
      <c r="L185" s="56">
        <v>3.722514426E9</v>
      </c>
      <c r="M185" s="56" t="s">
        <v>1350</v>
      </c>
      <c r="O185" s="56" t="s">
        <v>23582</v>
      </c>
      <c r="P185" s="230" t="str">
        <f>VLOOKUP(A185,'import Zonguldak'!A:P,16,0)</f>
        <v>Geleneksel</v>
      </c>
      <c r="Q185" s="1" t="b">
        <v>0</v>
      </c>
      <c r="R185" s="1" t="s">
        <v>29</v>
      </c>
      <c r="S185" s="1"/>
      <c r="T185" s="1"/>
      <c r="U185" s="1" t="s">
        <v>23583</v>
      </c>
      <c r="V185" s="208"/>
      <c r="W185" s="208"/>
      <c r="X185" s="1"/>
      <c r="Y185" s="1" t="s">
        <v>1353</v>
      </c>
      <c r="Z185" s="208"/>
      <c r="AA185" s="1" t="s">
        <v>43</v>
      </c>
      <c r="AB185" s="208">
        <v>44354.0</v>
      </c>
      <c r="AC185" s="1" t="s">
        <v>31</v>
      </c>
      <c r="AD185" s="208">
        <v>44354.0</v>
      </c>
      <c r="AE185" s="1" t="s">
        <v>1353</v>
      </c>
      <c r="AF185" s="208">
        <v>44354.0</v>
      </c>
      <c r="AG185" s="1" t="s">
        <v>31</v>
      </c>
      <c r="AH185" s="208">
        <v>44362.0</v>
      </c>
      <c r="AI185" s="1"/>
      <c r="AJ185" s="1" t="s">
        <v>100</v>
      </c>
      <c r="AK185" s="1" t="s">
        <v>100</v>
      </c>
      <c r="AL185" s="1" t="s">
        <v>882</v>
      </c>
      <c r="AM185" s="1" t="s">
        <v>128</v>
      </c>
    </row>
    <row r="186" ht="15.75" customHeight="1">
      <c r="A186" s="56" t="s">
        <v>23584</v>
      </c>
      <c r="B186" s="474" t="s">
        <v>23585</v>
      </c>
      <c r="C186" s="695" t="str">
        <f>VLOOKUP(A186,'import Zonguldak'!A:P,3,0)</f>
        <v>DOĞRU</v>
      </c>
      <c r="D186" s="56" t="s">
        <v>1385</v>
      </c>
      <c r="E186" s="56">
        <f>VLOOKUP(A186,'import Zonguldak'!A:P,5,0)</f>
        <v>1965</v>
      </c>
      <c r="F186" s="56">
        <f>VLOOKUP(A186,'import Zonguldak'!A:P,6,0)</f>
        <v>63</v>
      </c>
      <c r="G186" s="56">
        <f>VLOOKUP(A186,'import Zonguldak'!A:P,7,0)</f>
        <v>0</v>
      </c>
      <c r="H186" s="56">
        <f>VLOOKUP(A186,'import Zonguldak'!A:P,8,0)</f>
        <v>54</v>
      </c>
      <c r="I186" s="56">
        <f>VLOOKUP(A186,'import Zonguldak'!A:P,9,0)</f>
        <v>54</v>
      </c>
      <c r="J186" s="216">
        <f>VLOOKUP(A186,'import Zonguldak'!A:P,10,0)</f>
        <v>0</v>
      </c>
      <c r="K186" s="56" t="s">
        <v>23586</v>
      </c>
      <c r="L186" s="56">
        <v>3.722515093E9</v>
      </c>
      <c r="M186" s="56" t="s">
        <v>1350</v>
      </c>
      <c r="N186" s="56" t="s">
        <v>22913</v>
      </c>
      <c r="O186" s="56" t="s">
        <v>23587</v>
      </c>
      <c r="P186" s="230" t="str">
        <f>VLOOKUP(A186,'import Zonguldak'!A:P,16,0)</f>
        <v>Geleneksel</v>
      </c>
      <c r="Q186" s="1" t="b">
        <v>0</v>
      </c>
      <c r="R186" s="1" t="s">
        <v>28</v>
      </c>
      <c r="S186" s="1" t="s">
        <v>859</v>
      </c>
      <c r="T186" s="1" t="s">
        <v>22804</v>
      </c>
      <c r="U186" s="1" t="s">
        <v>23588</v>
      </c>
      <c r="V186" s="208">
        <v>44347.0</v>
      </c>
      <c r="W186" s="208">
        <v>44355.0</v>
      </c>
      <c r="X186" s="1"/>
      <c r="Y186" s="1" t="s">
        <v>1353</v>
      </c>
      <c r="Z186" s="208"/>
      <c r="AA186" s="1"/>
      <c r="AB186" s="208"/>
      <c r="AC186" s="1"/>
      <c r="AD186" s="208"/>
      <c r="AE186" s="1"/>
      <c r="AF186" s="208"/>
      <c r="AG186" s="1"/>
      <c r="AH186" s="208"/>
      <c r="AI186" s="1"/>
      <c r="AJ186" s="1"/>
      <c r="AK186" s="1"/>
      <c r="AL186" s="1"/>
      <c r="AM186" s="1"/>
    </row>
    <row r="187" ht="15.75" customHeight="1">
      <c r="A187" s="56" t="s">
        <v>23589</v>
      </c>
      <c r="B187" s="474" t="s">
        <v>23590</v>
      </c>
      <c r="C187" s="695" t="str">
        <f>VLOOKUP(A187,'import Zonguldak'!A:P,3,0)</f>
        <v>DOĞRU</v>
      </c>
      <c r="D187" s="56" t="s">
        <v>1507</v>
      </c>
      <c r="E187" s="56">
        <f>VLOOKUP(A187,'import Zonguldak'!A:P,5,0)</f>
        <v>380</v>
      </c>
      <c r="F187" s="56">
        <f>VLOOKUP(A187,'import Zonguldak'!A:P,6,0)</f>
        <v>39</v>
      </c>
      <c r="G187" s="56">
        <f>VLOOKUP(A187,'import Zonguldak'!A:P,7,0)</f>
        <v>0</v>
      </c>
      <c r="H187" s="56">
        <f>VLOOKUP(A187,'import Zonguldak'!A:P,8,0)</f>
        <v>7</v>
      </c>
      <c r="I187" s="56">
        <f>VLOOKUP(A187,'import Zonguldak'!A:P,9,0)</f>
        <v>7</v>
      </c>
      <c r="J187" s="216">
        <f>VLOOKUP(A187,'import Zonguldak'!A:P,10,0)</f>
        <v>0</v>
      </c>
      <c r="K187" s="56" t="s">
        <v>22885</v>
      </c>
      <c r="L187" s="56">
        <v>5.417432403E9</v>
      </c>
      <c r="M187" s="56" t="s">
        <v>13656</v>
      </c>
      <c r="N187" s="56" t="s">
        <v>22822</v>
      </c>
      <c r="O187" s="56" t="s">
        <v>23187</v>
      </c>
      <c r="P187" s="230" t="str">
        <f>VLOOKUP(A187,'import Zonguldak'!A:P,16,0)</f>
        <v>Geleneksel</v>
      </c>
      <c r="Q187" s="1" t="b">
        <v>0</v>
      </c>
      <c r="R187" s="1" t="s">
        <v>39</v>
      </c>
      <c r="S187" s="1" t="s">
        <v>167</v>
      </c>
      <c r="T187" s="207" t="s">
        <v>4306</v>
      </c>
      <c r="V187" s="208">
        <v>44530.0</v>
      </c>
      <c r="W187" s="208">
        <v>44531.0</v>
      </c>
      <c r="X187" s="1"/>
      <c r="Y187" s="1" t="s">
        <v>1353</v>
      </c>
      <c r="Z187" s="208">
        <v>44530.0</v>
      </c>
      <c r="AA187" s="1"/>
      <c r="AB187" s="208"/>
      <c r="AC187" s="1"/>
      <c r="AD187" s="208"/>
      <c r="AE187" s="1"/>
      <c r="AF187" s="208"/>
      <c r="AG187" s="1"/>
      <c r="AH187" s="208"/>
      <c r="AI187" s="1" t="s">
        <v>167</v>
      </c>
      <c r="AJ187" s="1"/>
      <c r="AK187" s="1"/>
      <c r="AL187" s="1"/>
      <c r="AM187" s="1"/>
    </row>
    <row r="188" ht="15.75" customHeight="1">
      <c r="A188" s="56" t="s">
        <v>23591</v>
      </c>
      <c r="B188" s="474" t="s">
        <v>23592</v>
      </c>
      <c r="C188" s="695" t="str">
        <f>VLOOKUP(A188,'import Zonguldak'!A:P,3,0)</f>
        <v>DOĞRU</v>
      </c>
      <c r="D188" s="56" t="s">
        <v>1370</v>
      </c>
      <c r="E188" s="56">
        <f>VLOOKUP(A188,'import Zonguldak'!A:P,5,0)</f>
        <v>35</v>
      </c>
      <c r="F188" s="56">
        <f>VLOOKUP(A188,'import Zonguldak'!A:P,6,0)</f>
        <v>1</v>
      </c>
      <c r="G188" s="56">
        <f>VLOOKUP(A188,'import Zonguldak'!A:P,7,0)</f>
        <v>0</v>
      </c>
      <c r="H188" s="56">
        <f>VLOOKUP(A188,'import Zonguldak'!A:P,8,0)</f>
        <v>12</v>
      </c>
      <c r="I188" s="56">
        <f>VLOOKUP(A188,'import Zonguldak'!A:P,9,0)</f>
        <v>12</v>
      </c>
      <c r="J188" s="216">
        <f>VLOOKUP(A188,'import Zonguldak'!A:P,10,0)</f>
        <v>0</v>
      </c>
      <c r="K188" s="56" t="s">
        <v>23555</v>
      </c>
      <c r="L188" s="56">
        <v>5.325816717E9</v>
      </c>
      <c r="M188" s="56" t="s">
        <v>1350</v>
      </c>
      <c r="N188" s="56" t="s">
        <v>3764</v>
      </c>
      <c r="O188" s="56" t="s">
        <v>23556</v>
      </c>
      <c r="P188" s="230" t="str">
        <f>VLOOKUP(A188,'import Zonguldak'!A:P,16,0)</f>
        <v>Geleneksel</v>
      </c>
      <c r="Q188" s="1" t="b">
        <v>0</v>
      </c>
      <c r="R188" s="1" t="s">
        <v>33</v>
      </c>
      <c r="S188" s="1" t="s">
        <v>128</v>
      </c>
      <c r="T188" s="1"/>
      <c r="V188" s="208">
        <v>44609.0</v>
      </c>
      <c r="W188" s="208">
        <v>44610.0</v>
      </c>
      <c r="X188" s="1"/>
      <c r="Y188" s="1" t="s">
        <v>1353</v>
      </c>
      <c r="Z188" s="208"/>
      <c r="AA188" s="1" t="s">
        <v>1475</v>
      </c>
      <c r="AB188" s="208">
        <v>44354.0</v>
      </c>
      <c r="AC188" s="1" t="s">
        <v>43</v>
      </c>
      <c r="AD188" s="208">
        <v>44355.0</v>
      </c>
      <c r="AE188" s="1" t="s">
        <v>43</v>
      </c>
      <c r="AF188" s="208">
        <v>44385.0</v>
      </c>
      <c r="AG188" s="1" t="s">
        <v>1353</v>
      </c>
      <c r="AH188" s="208">
        <v>44543.0</v>
      </c>
      <c r="AI188" s="1"/>
      <c r="AJ188" s="1" t="s">
        <v>100</v>
      </c>
      <c r="AK188" s="1" t="s">
        <v>859</v>
      </c>
      <c r="AL188" s="1" t="s">
        <v>929</v>
      </c>
      <c r="AM188" s="1" t="s">
        <v>273</v>
      </c>
    </row>
    <row r="189" ht="15.75" customHeight="1">
      <c r="A189" s="56" t="s">
        <v>23593</v>
      </c>
      <c r="B189" s="474" t="s">
        <v>23594</v>
      </c>
      <c r="C189" s="695" t="str">
        <f>VLOOKUP(A189,'import Zonguldak'!A:P,3,0)</f>
        <v>DOĞRU</v>
      </c>
      <c r="D189" s="56" t="s">
        <v>1356</v>
      </c>
      <c r="E189" s="56">
        <f>VLOOKUP(A189,'import Zonguldak'!A:P,5,0)</f>
        <v>273</v>
      </c>
      <c r="F189" s="56">
        <f>VLOOKUP(A189,'import Zonguldak'!A:P,6,0)</f>
        <v>14</v>
      </c>
      <c r="G189" s="56">
        <f>VLOOKUP(A189,'import Zonguldak'!A:P,7,0)</f>
        <v>3</v>
      </c>
      <c r="H189" s="56">
        <f>VLOOKUP(A189,'import Zonguldak'!A:P,8,0)</f>
        <v>1</v>
      </c>
      <c r="I189" s="56">
        <f>VLOOKUP(A189,'import Zonguldak'!A:P,9,0)</f>
        <v>4</v>
      </c>
      <c r="J189" s="216">
        <f>VLOOKUP(A189,'import Zonguldak'!A:P,10,0)</f>
        <v>0.75</v>
      </c>
      <c r="K189" s="56" t="s">
        <v>23595</v>
      </c>
      <c r="L189" s="56">
        <v>3.722576799E9</v>
      </c>
      <c r="M189" s="56" t="s">
        <v>1350</v>
      </c>
      <c r="N189" s="56" t="s">
        <v>22809</v>
      </c>
      <c r="O189" s="56" t="s">
        <v>23596</v>
      </c>
      <c r="P189" s="230" t="str">
        <f>VLOOKUP(A189,'import Zonguldak'!A:P,16,0)</f>
        <v>Geleneksel</v>
      </c>
      <c r="Q189" s="1" t="b">
        <v>0</v>
      </c>
      <c r="R189" s="1" t="s">
        <v>38</v>
      </c>
      <c r="S189" s="1" t="s">
        <v>128</v>
      </c>
      <c r="T189" s="207"/>
      <c r="U189" s="1" t="s">
        <v>23597</v>
      </c>
      <c r="V189" s="208">
        <v>44610.0</v>
      </c>
      <c r="W189" s="208">
        <v>44613.0</v>
      </c>
      <c r="X189" s="1"/>
      <c r="Y189" s="1" t="s">
        <v>1353</v>
      </c>
      <c r="Z189" s="208">
        <v>44609.0</v>
      </c>
      <c r="AA189" s="1" t="s">
        <v>43</v>
      </c>
      <c r="AB189" s="208">
        <v>44532.0</v>
      </c>
      <c r="AC189" s="1" t="s">
        <v>1353</v>
      </c>
      <c r="AD189" s="208">
        <v>44532.0</v>
      </c>
      <c r="AE189" s="1"/>
      <c r="AF189" s="208"/>
      <c r="AG189" s="1"/>
      <c r="AH189" s="208"/>
      <c r="AI189" s="1" t="s">
        <v>128</v>
      </c>
      <c r="AJ189" s="1" t="s">
        <v>66</v>
      </c>
      <c r="AK189" s="1"/>
      <c r="AL189" s="1"/>
      <c r="AM189" s="1"/>
    </row>
    <row r="190" ht="15.75" customHeight="1">
      <c r="A190" s="56" t="s">
        <v>23598</v>
      </c>
      <c r="B190" s="474" t="s">
        <v>23599</v>
      </c>
      <c r="C190" s="695" t="str">
        <f>VLOOKUP(A190,'import Zonguldak'!A:P,3,0)</f>
        <v>DOĞRU</v>
      </c>
      <c r="D190" s="56" t="s">
        <v>1385</v>
      </c>
      <c r="E190" s="56">
        <f>VLOOKUP(A190,'import Zonguldak'!A:P,5,0)</f>
        <v>1133</v>
      </c>
      <c r="F190" s="56">
        <f>VLOOKUP(A190,'import Zonguldak'!A:P,6,0)</f>
        <v>15</v>
      </c>
      <c r="G190" s="56">
        <f>VLOOKUP(A190,'import Zonguldak'!A:P,7,0)</f>
        <v>8</v>
      </c>
      <c r="H190" s="56">
        <f>VLOOKUP(A190,'import Zonguldak'!A:P,8,0)</f>
        <v>3</v>
      </c>
      <c r="I190" s="56">
        <f>VLOOKUP(A190,'import Zonguldak'!A:P,9,0)</f>
        <v>11</v>
      </c>
      <c r="J190" s="216">
        <f>VLOOKUP(A190,'import Zonguldak'!A:P,10,0)</f>
        <v>0.73</v>
      </c>
      <c r="K190" s="56" t="s">
        <v>23600</v>
      </c>
      <c r="L190" s="56">
        <v>3.723000068E9</v>
      </c>
      <c r="M190" s="56" t="s">
        <v>13656</v>
      </c>
      <c r="N190" s="56" t="s">
        <v>22822</v>
      </c>
      <c r="O190" s="56" t="s">
        <v>23601</v>
      </c>
      <c r="P190" s="230" t="str">
        <f>VLOOKUP(A190,'import Zonguldak'!A:P,16,0)</f>
        <v>Geleneksel</v>
      </c>
      <c r="Q190" s="1" t="b">
        <v>0</v>
      </c>
      <c r="R190" s="1" t="s">
        <v>38</v>
      </c>
      <c r="S190" s="1" t="s">
        <v>128</v>
      </c>
      <c r="T190" s="1"/>
      <c r="U190" s="1">
        <v>5.359643431E9</v>
      </c>
      <c r="V190" s="208">
        <v>44532.0</v>
      </c>
      <c r="W190" s="208">
        <v>44533.0</v>
      </c>
      <c r="X190" s="1"/>
      <c r="Y190" s="1" t="s">
        <v>1353</v>
      </c>
      <c r="Z190" s="208">
        <v>44532.0</v>
      </c>
      <c r="AA190" s="1"/>
      <c r="AB190" s="208"/>
      <c r="AC190" s="1"/>
      <c r="AD190" s="208"/>
      <c r="AE190" s="1"/>
      <c r="AF190" s="208"/>
      <c r="AG190" s="1"/>
      <c r="AH190" s="208"/>
      <c r="AI190" s="1" t="s">
        <v>128</v>
      </c>
      <c r="AJ190" s="1"/>
      <c r="AK190" s="1"/>
      <c r="AL190" s="1"/>
      <c r="AM190" s="1"/>
    </row>
    <row r="191" ht="15.75" customHeight="1">
      <c r="A191" s="56" t="s">
        <v>23602</v>
      </c>
      <c r="B191" s="474" t="s">
        <v>23603</v>
      </c>
      <c r="C191" s="695" t="str">
        <f>VLOOKUP(A191,'import Zonguldak'!A:P,3,0)</f>
        <v>DOĞRU</v>
      </c>
      <c r="D191" s="56" t="s">
        <v>2199</v>
      </c>
      <c r="E191" s="56">
        <f>VLOOKUP(A191,'import Zonguldak'!A:P,5,0)</f>
        <v>243</v>
      </c>
      <c r="F191" s="56" t="str">
        <f>VLOOKUP(A191,'import Zonguldak'!A:P,6,0)</f>
        <v/>
      </c>
      <c r="G191" s="56">
        <f>VLOOKUP(A191,'import Zonguldak'!A:P,7,0)</f>
        <v>0</v>
      </c>
      <c r="H191" s="56">
        <f>VLOOKUP(A191,'import Zonguldak'!A:P,8,0)</f>
        <v>8</v>
      </c>
      <c r="I191" s="56">
        <f>VLOOKUP(A191,'import Zonguldak'!A:P,9,0)</f>
        <v>8</v>
      </c>
      <c r="J191" s="216">
        <f>VLOOKUP(A191,'import Zonguldak'!A:P,10,0)</f>
        <v>0</v>
      </c>
      <c r="K191" s="56" t="s">
        <v>23604</v>
      </c>
      <c r="L191" s="56">
        <v>3.723167959E9</v>
      </c>
      <c r="M191" s="56" t="s">
        <v>13656</v>
      </c>
      <c r="N191" s="56" t="s">
        <v>22771</v>
      </c>
      <c r="O191" s="56" t="s">
        <v>23605</v>
      </c>
      <c r="P191" s="230" t="str">
        <f>VLOOKUP(A191,'import Zonguldak'!A:P,16,0)</f>
        <v>Geleneksel</v>
      </c>
      <c r="Q191" s="1" t="b">
        <v>0</v>
      </c>
      <c r="R191" s="1" t="s">
        <v>38</v>
      </c>
      <c r="S191" s="1" t="s">
        <v>100</v>
      </c>
      <c r="T191" s="2" t="s">
        <v>22789</v>
      </c>
      <c r="U191" s="323">
        <v>5.334502552E9</v>
      </c>
      <c r="V191" s="208">
        <v>44607.0</v>
      </c>
      <c r="W191" s="208">
        <v>44608.0</v>
      </c>
      <c r="X191" s="1"/>
      <c r="Y191" s="1" t="s">
        <v>43</v>
      </c>
      <c r="Z191" s="208">
        <v>44532.0</v>
      </c>
      <c r="AA191" s="1" t="s">
        <v>1353</v>
      </c>
      <c r="AB191" s="208">
        <v>44607.0</v>
      </c>
      <c r="AC191" s="1"/>
      <c r="AD191" s="208"/>
      <c r="AE191" s="1"/>
      <c r="AF191" s="208"/>
      <c r="AG191" s="1"/>
      <c r="AH191" s="208"/>
      <c r="AI191" s="1" t="s">
        <v>128</v>
      </c>
      <c r="AJ191" s="1" t="s">
        <v>100</v>
      </c>
      <c r="AK191" s="1"/>
      <c r="AL191" s="1"/>
      <c r="AM191" s="1"/>
    </row>
    <row r="192" ht="15.75" customHeight="1">
      <c r="A192" s="211" t="s">
        <v>23606</v>
      </c>
      <c r="B192" s="211" t="s">
        <v>23607</v>
      </c>
      <c r="C192" s="695" t="str">
        <f>VLOOKUP(A192,'import Zonguldak'!A:P,3,0)</f>
        <v>DOĞRU</v>
      </c>
      <c r="D192" s="211" t="s">
        <v>1378</v>
      </c>
      <c r="E192" s="56" t="str">
        <f>VLOOKUP(A192,'import Zonguldak'!A:P,5,0)</f>
        <v/>
      </c>
      <c r="F192" s="56" t="str">
        <f>VLOOKUP(A192,'import Zonguldak'!A:P,6,0)</f>
        <v/>
      </c>
      <c r="G192" s="56">
        <f>VLOOKUP(A192,'import Zonguldak'!A:P,7,0)</f>
        <v>0</v>
      </c>
      <c r="H192" s="56">
        <f>VLOOKUP(A192,'import Zonguldak'!A:P,8,0)</f>
        <v>30</v>
      </c>
      <c r="I192" s="56">
        <f>VLOOKUP(A192,'import Zonguldak'!A:P,9,0)</f>
        <v>30</v>
      </c>
      <c r="J192" s="216">
        <f>VLOOKUP(A192,'import Zonguldak'!A:P,10,0)</f>
        <v>0</v>
      </c>
      <c r="K192" s="211" t="s">
        <v>23608</v>
      </c>
      <c r="L192" s="211">
        <v>5.320545267E9</v>
      </c>
      <c r="M192" s="211" t="s">
        <v>13656</v>
      </c>
      <c r="N192" s="211" t="s">
        <v>22771</v>
      </c>
      <c r="O192" s="211" t="s">
        <v>23609</v>
      </c>
      <c r="P192" s="230" t="str">
        <f>VLOOKUP(A192,'import Zonguldak'!A:P,16,0)</f>
        <v>Geleneksel</v>
      </c>
      <c r="Q192" s="1" t="b">
        <v>0</v>
      </c>
      <c r="R192" s="1"/>
      <c r="S192" s="1"/>
      <c r="T192" s="1"/>
      <c r="U192" s="1"/>
      <c r="V192" s="208"/>
      <c r="W192" s="208"/>
      <c r="X192" s="1"/>
      <c r="Y192" s="1"/>
      <c r="Z192" s="208"/>
      <c r="AA192" s="1"/>
      <c r="AB192" s="208"/>
      <c r="AC192" s="1"/>
      <c r="AD192" s="208"/>
      <c r="AE192" s="1"/>
      <c r="AF192" s="208"/>
      <c r="AG192" s="1"/>
      <c r="AH192" s="208"/>
      <c r="AI192" s="1"/>
      <c r="AJ192" s="1"/>
      <c r="AK192" s="1"/>
      <c r="AL192" s="1"/>
      <c r="AM192" s="1"/>
    </row>
    <row r="193" ht="15.75" customHeight="1">
      <c r="A193" s="56" t="s">
        <v>23610</v>
      </c>
      <c r="B193" s="474" t="s">
        <v>23611</v>
      </c>
      <c r="C193" s="695" t="str">
        <f>VLOOKUP(A193,'import Zonguldak'!A:P,3,0)</f>
        <v>DOĞRU</v>
      </c>
      <c r="D193" s="56" t="s">
        <v>2038</v>
      </c>
      <c r="E193" s="56">
        <f>VLOOKUP(A193,'import Zonguldak'!A:P,5,0)</f>
        <v>309</v>
      </c>
      <c r="F193" s="56">
        <f>VLOOKUP(A193,'import Zonguldak'!A:P,6,0)</f>
        <v>5</v>
      </c>
      <c r="G193" s="56">
        <f>VLOOKUP(A193,'import Zonguldak'!A:P,7,0)</f>
        <v>0</v>
      </c>
      <c r="H193" s="56">
        <f>VLOOKUP(A193,'import Zonguldak'!A:P,8,0)</f>
        <v>74</v>
      </c>
      <c r="I193" s="56">
        <f>VLOOKUP(A193,'import Zonguldak'!A:P,9,0)</f>
        <v>74</v>
      </c>
      <c r="J193" s="216">
        <f>VLOOKUP(A193,'import Zonguldak'!A:P,10,0)</f>
        <v>0</v>
      </c>
      <c r="K193" s="56" t="s">
        <v>23612</v>
      </c>
      <c r="L193" s="56">
        <v>5.527836767E9</v>
      </c>
      <c r="M193" s="56" t="s">
        <v>13656</v>
      </c>
      <c r="N193" s="56" t="s">
        <v>22962</v>
      </c>
      <c r="O193" s="56" t="s">
        <v>23613</v>
      </c>
      <c r="P193" s="230" t="str">
        <f>VLOOKUP(A193,'import Zonguldak'!A:P,16,0)</f>
        <v>Geleneksel</v>
      </c>
      <c r="Q193" s="1" t="b">
        <v>1</v>
      </c>
      <c r="R193" s="1"/>
      <c r="S193" s="1"/>
      <c r="T193" s="1"/>
      <c r="U193" s="1" t="s">
        <v>23614</v>
      </c>
      <c r="V193" s="208"/>
      <c r="W193" s="208"/>
      <c r="X193" s="1"/>
      <c r="Y193" s="1" t="s">
        <v>1506</v>
      </c>
      <c r="Z193" s="208">
        <v>44530.0</v>
      </c>
      <c r="AA193" s="1" t="s">
        <v>1506</v>
      </c>
      <c r="AB193" s="208">
        <v>44531.0</v>
      </c>
      <c r="AC193" s="1"/>
      <c r="AD193" s="208"/>
      <c r="AE193" s="1"/>
      <c r="AF193" s="208"/>
      <c r="AG193" s="1"/>
      <c r="AH193" s="208"/>
      <c r="AI193" s="1" t="s">
        <v>167</v>
      </c>
      <c r="AJ193" s="1" t="s">
        <v>106</v>
      </c>
      <c r="AK193" s="1"/>
      <c r="AL193" s="1"/>
      <c r="AM193" s="1"/>
    </row>
    <row r="194" ht="15.75" customHeight="1">
      <c r="A194" s="56" t="s">
        <v>23615</v>
      </c>
      <c r="B194" s="474" t="s">
        <v>23616</v>
      </c>
      <c r="C194" s="695" t="str">
        <f>VLOOKUP(A194,'import Zonguldak'!A:P,3,0)</f>
        <v>YANLIŞ</v>
      </c>
      <c r="D194" s="56" t="s">
        <v>1356</v>
      </c>
      <c r="E194" s="56">
        <f>VLOOKUP(A194,'import Zonguldak'!A:P,5,0)</f>
        <v>554</v>
      </c>
      <c r="F194" s="56" t="str">
        <f>VLOOKUP(A194,'import Zonguldak'!A:P,6,0)</f>
        <v/>
      </c>
      <c r="G194" s="56">
        <f>VLOOKUP(A194,'import Zonguldak'!A:P,7,0)</f>
        <v>0</v>
      </c>
      <c r="H194" s="56">
        <f>VLOOKUP(A194,'import Zonguldak'!A:P,8,0)</f>
        <v>29</v>
      </c>
      <c r="I194" s="56">
        <f>VLOOKUP(A194,'import Zonguldak'!A:P,9,0)</f>
        <v>29</v>
      </c>
      <c r="J194" s="216">
        <f>VLOOKUP(A194,'import Zonguldak'!A:P,10,0)</f>
        <v>0</v>
      </c>
      <c r="K194" s="56" t="s">
        <v>23617</v>
      </c>
      <c r="L194" s="56">
        <v>3.723164646E9</v>
      </c>
      <c r="M194" s="56" t="s">
        <v>13656</v>
      </c>
      <c r="N194" s="56" t="s">
        <v>22771</v>
      </c>
      <c r="O194" s="56" t="s">
        <v>23618</v>
      </c>
      <c r="P194" s="230" t="str">
        <f>VLOOKUP(A194,'import Zonguldak'!A:P,16,0)</f>
        <v>Geleneksel</v>
      </c>
      <c r="Q194" s="1" t="b">
        <v>0</v>
      </c>
      <c r="R194" s="1" t="s">
        <v>43</v>
      </c>
      <c r="S194" s="1"/>
      <c r="T194" s="1"/>
      <c r="V194" s="208"/>
      <c r="W194" s="208"/>
      <c r="X194" s="1"/>
      <c r="Y194" s="1" t="s">
        <v>43</v>
      </c>
      <c r="Z194" s="208">
        <v>44531.0</v>
      </c>
      <c r="AA194" s="1" t="s">
        <v>43</v>
      </c>
      <c r="AB194" s="208">
        <v>44607.0</v>
      </c>
      <c r="AC194" s="1" t="s">
        <v>43</v>
      </c>
      <c r="AD194" s="208">
        <v>44607.0</v>
      </c>
      <c r="AE194" s="1"/>
      <c r="AF194" s="208"/>
      <c r="AG194" s="1"/>
      <c r="AH194" s="208"/>
      <c r="AI194" s="1" t="s">
        <v>106</v>
      </c>
      <c r="AJ194" s="1" t="s">
        <v>610</v>
      </c>
      <c r="AK194" s="1" t="s">
        <v>100</v>
      </c>
      <c r="AL194" s="1"/>
      <c r="AM194" s="1"/>
    </row>
    <row r="195" ht="15.75" customHeight="1">
      <c r="A195" s="56" t="s">
        <v>23619</v>
      </c>
      <c r="B195" s="474" t="s">
        <v>23620</v>
      </c>
      <c r="C195" s="695" t="str">
        <f>VLOOKUP(A195,'import Zonguldak'!A:P,3,0)</f>
        <v>DOĞRU</v>
      </c>
      <c r="D195" s="56" t="s">
        <v>1356</v>
      </c>
      <c r="E195" s="56">
        <f>VLOOKUP(A195,'import Zonguldak'!A:P,5,0)</f>
        <v>332</v>
      </c>
      <c r="F195" s="56" t="str">
        <f>VLOOKUP(A195,'import Zonguldak'!A:P,6,0)</f>
        <v/>
      </c>
      <c r="G195" s="56">
        <f>VLOOKUP(A195,'import Zonguldak'!A:P,7,0)</f>
        <v>0</v>
      </c>
      <c r="H195" s="56">
        <f>VLOOKUP(A195,'import Zonguldak'!A:P,8,0)</f>
        <v>49</v>
      </c>
      <c r="I195" s="56">
        <f>VLOOKUP(A195,'import Zonguldak'!A:P,9,0)</f>
        <v>49</v>
      </c>
      <c r="J195" s="216">
        <f>VLOOKUP(A195,'import Zonguldak'!A:P,10,0)</f>
        <v>0</v>
      </c>
      <c r="K195" s="56" t="s">
        <v>23621</v>
      </c>
      <c r="L195" s="56">
        <v>3.723163367E9</v>
      </c>
      <c r="M195" s="56" t="s">
        <v>13656</v>
      </c>
      <c r="N195" s="56" t="s">
        <v>22771</v>
      </c>
      <c r="O195" s="56" t="s">
        <v>23622</v>
      </c>
      <c r="P195" s="230" t="str">
        <f>VLOOKUP(A195,'import Zonguldak'!A:P,16,0)</f>
        <v>Geleneksel</v>
      </c>
      <c r="Q195" s="1" t="b">
        <v>0</v>
      </c>
      <c r="R195" s="1" t="s">
        <v>29</v>
      </c>
      <c r="S195" s="1"/>
      <c r="T195" s="1"/>
      <c r="U195" s="1" t="s">
        <v>23623</v>
      </c>
      <c r="V195" s="208"/>
      <c r="W195" s="208"/>
      <c r="X195" s="1"/>
      <c r="Y195" s="1" t="s">
        <v>1353</v>
      </c>
      <c r="Z195" s="208">
        <v>44504.0</v>
      </c>
      <c r="AA195" s="1"/>
      <c r="AB195" s="208"/>
      <c r="AC195" s="1"/>
      <c r="AD195" s="208"/>
      <c r="AE195" s="1"/>
      <c r="AF195" s="208"/>
      <c r="AG195" s="1"/>
      <c r="AH195" s="208"/>
      <c r="AI195" s="1" t="s">
        <v>100</v>
      </c>
      <c r="AJ195" s="1"/>
      <c r="AK195" s="1"/>
      <c r="AL195" s="1"/>
      <c r="AM195" s="1"/>
    </row>
    <row r="196" ht="15.75" customHeight="1">
      <c r="A196" s="56" t="s">
        <v>23624</v>
      </c>
      <c r="B196" s="474" t="s">
        <v>23625</v>
      </c>
      <c r="C196" s="695" t="str">
        <f>VLOOKUP(A196,'import Zonguldak'!A:P,3,0)</f>
        <v>DOĞRU</v>
      </c>
      <c r="D196" s="56" t="s">
        <v>1364</v>
      </c>
      <c r="E196" s="56">
        <f>VLOOKUP(A196,'import Zonguldak'!A:P,5,0)</f>
        <v>6</v>
      </c>
      <c r="F196" s="56" t="str">
        <f>VLOOKUP(A196,'import Zonguldak'!A:P,6,0)</f>
        <v/>
      </c>
      <c r="G196" s="56">
        <f>VLOOKUP(A196,'import Zonguldak'!A:P,7,0)</f>
        <v>0</v>
      </c>
      <c r="H196" s="56">
        <f>VLOOKUP(A196,'import Zonguldak'!A:P,8,0)</f>
        <v>18</v>
      </c>
      <c r="I196" s="56">
        <f>VLOOKUP(A196,'import Zonguldak'!A:P,9,0)</f>
        <v>18</v>
      </c>
      <c r="J196" s="216">
        <f>VLOOKUP(A196,'import Zonguldak'!A:P,10,0)</f>
        <v>0</v>
      </c>
      <c r="K196" s="56" t="s">
        <v>23626</v>
      </c>
      <c r="L196" s="56">
        <v>5.366626703E9</v>
      </c>
      <c r="M196" s="56" t="s">
        <v>1350</v>
      </c>
      <c r="N196" s="56" t="s">
        <v>23182</v>
      </c>
      <c r="O196" s="56" t="s">
        <v>23627</v>
      </c>
      <c r="P196" s="230" t="str">
        <f>VLOOKUP(A196,'import Zonguldak'!A:P,16,0)</f>
        <v>Geleneksel</v>
      </c>
      <c r="Q196" s="1" t="b">
        <v>0</v>
      </c>
      <c r="R196" s="1"/>
      <c r="S196" s="1"/>
      <c r="T196" s="1"/>
      <c r="U196" s="1"/>
      <c r="V196" s="208"/>
      <c r="W196" s="208"/>
      <c r="X196" s="1"/>
      <c r="Y196" s="1"/>
      <c r="Z196" s="208"/>
      <c r="AA196" s="1"/>
      <c r="AB196" s="208"/>
      <c r="AC196" s="1"/>
      <c r="AD196" s="208"/>
      <c r="AE196" s="1"/>
      <c r="AF196" s="208"/>
      <c r="AG196" s="1"/>
      <c r="AH196" s="208"/>
      <c r="AI196" s="1"/>
      <c r="AJ196" s="1"/>
      <c r="AK196" s="1"/>
      <c r="AL196" s="1"/>
      <c r="AM196" s="1"/>
    </row>
    <row r="197" ht="15.75" customHeight="1">
      <c r="A197" s="56" t="s">
        <v>23628</v>
      </c>
      <c r="B197" s="474" t="s">
        <v>23629</v>
      </c>
      <c r="C197" s="695" t="str">
        <f>VLOOKUP(A197,'import Zonguldak'!A:P,3,0)</f>
        <v>DOĞRU</v>
      </c>
      <c r="D197" s="56" t="s">
        <v>1507</v>
      </c>
      <c r="E197" s="56">
        <f>VLOOKUP(A197,'import Zonguldak'!A:P,5,0)</f>
        <v>519</v>
      </c>
      <c r="F197" s="56">
        <f>VLOOKUP(A197,'import Zonguldak'!A:P,6,0)</f>
        <v>7</v>
      </c>
      <c r="G197" s="56">
        <f>VLOOKUP(A197,'import Zonguldak'!A:P,7,0)</f>
        <v>6</v>
      </c>
      <c r="H197" s="56">
        <f>VLOOKUP(A197,'import Zonguldak'!A:P,8,0)</f>
        <v>2</v>
      </c>
      <c r="I197" s="56">
        <f>VLOOKUP(A197,'import Zonguldak'!A:P,9,0)</f>
        <v>8</v>
      </c>
      <c r="J197" s="216">
        <f>VLOOKUP(A197,'import Zonguldak'!A:P,10,0)</f>
        <v>0.75</v>
      </c>
      <c r="K197" s="56" t="s">
        <v>22885</v>
      </c>
      <c r="L197" s="56">
        <v>5.417432403E9</v>
      </c>
      <c r="M197" s="56" t="s">
        <v>13656</v>
      </c>
      <c r="N197" s="56" t="s">
        <v>22822</v>
      </c>
      <c r="O197" s="56" t="s">
        <v>23187</v>
      </c>
      <c r="P197" s="230" t="str">
        <f>VLOOKUP(A197,'import Zonguldak'!A:P,16,0)</f>
        <v>Geleneksel</v>
      </c>
      <c r="Q197" s="1" t="b">
        <v>0</v>
      </c>
      <c r="R197" s="1" t="s">
        <v>38</v>
      </c>
      <c r="S197" s="1" t="s">
        <v>167</v>
      </c>
      <c r="T197" s="207" t="s">
        <v>4306</v>
      </c>
      <c r="V197" s="208">
        <v>44530.0</v>
      </c>
      <c r="W197" s="208">
        <v>44531.0</v>
      </c>
      <c r="X197" s="1"/>
      <c r="Y197" s="1" t="s">
        <v>1353</v>
      </c>
      <c r="Z197" s="208">
        <v>44530.0</v>
      </c>
      <c r="AA197" s="1"/>
      <c r="AB197" s="208"/>
      <c r="AC197" s="1"/>
      <c r="AD197" s="208"/>
      <c r="AE197" s="1"/>
      <c r="AF197" s="208"/>
      <c r="AG197" s="1"/>
      <c r="AH197" s="208"/>
      <c r="AI197" s="1" t="s">
        <v>167</v>
      </c>
      <c r="AJ197" s="1"/>
      <c r="AK197" s="1"/>
      <c r="AL197" s="1"/>
      <c r="AM197" s="1"/>
    </row>
    <row r="198" ht="15.75" customHeight="1">
      <c r="A198" s="211" t="s">
        <v>23630</v>
      </c>
      <c r="B198" s="211" t="s">
        <v>23631</v>
      </c>
      <c r="C198" s="695" t="str">
        <f>VLOOKUP(A198,'import Zonguldak'!A:P,3,0)</f>
        <v>DOĞRU</v>
      </c>
      <c r="D198" s="211" t="s">
        <v>1385</v>
      </c>
      <c r="E198" s="56" t="str">
        <f>VLOOKUP(A198,'import Zonguldak'!A:P,5,0)</f>
        <v/>
      </c>
      <c r="F198" s="56" t="str">
        <f>VLOOKUP(A198,'import Zonguldak'!A:P,6,0)</f>
        <v/>
      </c>
      <c r="G198" s="56">
        <f>VLOOKUP(A198,'import Zonguldak'!A:P,7,0)</f>
        <v>0</v>
      </c>
      <c r="H198" s="56">
        <f>VLOOKUP(A198,'import Zonguldak'!A:P,8,0)</f>
        <v>22</v>
      </c>
      <c r="I198" s="56">
        <f>VLOOKUP(A198,'import Zonguldak'!A:P,9,0)</f>
        <v>22</v>
      </c>
      <c r="J198" s="216">
        <f>VLOOKUP(A198,'import Zonguldak'!A:P,10,0)</f>
        <v>0</v>
      </c>
      <c r="K198" s="211" t="s">
        <v>23632</v>
      </c>
      <c r="L198" s="211">
        <v>3.722100404E9</v>
      </c>
      <c r="M198" s="211" t="s">
        <v>22781</v>
      </c>
      <c r="N198" s="211" t="s">
        <v>1350</v>
      </c>
      <c r="O198" s="211" t="s">
        <v>23633</v>
      </c>
      <c r="P198" s="230" t="str">
        <f>VLOOKUP(A198,'import Zonguldak'!A:P,16,0)</f>
        <v>Geleneksel</v>
      </c>
      <c r="Q198" s="1" t="b">
        <v>0</v>
      </c>
      <c r="R198" s="1"/>
      <c r="S198" s="1"/>
      <c r="T198" s="1"/>
      <c r="U198" s="1"/>
      <c r="V198" s="208"/>
      <c r="W198" s="208"/>
      <c r="X198" s="1"/>
      <c r="Y198" s="1"/>
      <c r="Z198" s="208"/>
      <c r="AA198" s="1"/>
      <c r="AB198" s="208"/>
      <c r="AC198" s="1"/>
      <c r="AD198" s="208"/>
      <c r="AE198" s="1"/>
      <c r="AF198" s="208"/>
      <c r="AG198" s="1"/>
      <c r="AH198" s="208"/>
      <c r="AI198" s="1"/>
      <c r="AJ198" s="1"/>
      <c r="AK198" s="1"/>
      <c r="AL198" s="1"/>
      <c r="AM198" s="1"/>
    </row>
    <row r="199" ht="15.75" customHeight="1">
      <c r="A199" s="211" t="s">
        <v>23634</v>
      </c>
      <c r="B199" s="211" t="s">
        <v>23635</v>
      </c>
      <c r="C199" s="695" t="str">
        <f>VLOOKUP(A199,'import Zonguldak'!A:P,3,0)</f>
        <v>DOĞRU</v>
      </c>
      <c r="D199" s="211" t="s">
        <v>1950</v>
      </c>
      <c r="E199" s="56" t="str">
        <f>VLOOKUP(A199,'import Zonguldak'!A:P,5,0)</f>
        <v/>
      </c>
      <c r="F199" s="56" t="str">
        <f>VLOOKUP(A199,'import Zonguldak'!A:P,6,0)</f>
        <v/>
      </c>
      <c r="G199" s="56">
        <f>VLOOKUP(A199,'import Zonguldak'!A:P,7,0)</f>
        <v>0</v>
      </c>
      <c r="H199" s="56">
        <f>VLOOKUP(A199,'import Zonguldak'!A:P,8,0)</f>
        <v>72</v>
      </c>
      <c r="I199" s="56">
        <f>VLOOKUP(A199,'import Zonguldak'!A:P,9,0)</f>
        <v>72</v>
      </c>
      <c r="J199" s="216">
        <f>VLOOKUP(A199,'import Zonguldak'!A:P,10,0)</f>
        <v>0</v>
      </c>
      <c r="K199" s="211" t="s">
        <v>23636</v>
      </c>
      <c r="L199" s="211">
        <v>3.723292736E9</v>
      </c>
      <c r="M199" s="211" t="s">
        <v>13656</v>
      </c>
      <c r="N199" s="211" t="s">
        <v>22924</v>
      </c>
      <c r="O199" s="211" t="s">
        <v>23637</v>
      </c>
      <c r="P199" s="230" t="str">
        <f>VLOOKUP(A199,'import Zonguldak'!A:P,16,0)</f>
        <v>Geleneksel</v>
      </c>
      <c r="Q199" s="1" t="b">
        <v>0</v>
      </c>
      <c r="R199" s="1"/>
      <c r="S199" s="1"/>
      <c r="T199" s="1"/>
      <c r="U199" s="1"/>
      <c r="V199" s="208"/>
      <c r="W199" s="208"/>
      <c r="X199" s="1"/>
      <c r="Y199" s="1"/>
      <c r="Z199" s="208"/>
      <c r="AA199" s="1"/>
      <c r="AB199" s="208"/>
      <c r="AC199" s="1"/>
      <c r="AD199" s="208"/>
      <c r="AE199" s="1"/>
      <c r="AF199" s="208"/>
      <c r="AG199" s="1"/>
      <c r="AH199" s="208"/>
      <c r="AI199" s="1"/>
      <c r="AJ199" s="1"/>
      <c r="AK199" s="1"/>
      <c r="AL199" s="1"/>
      <c r="AM199" s="1"/>
    </row>
    <row r="200" ht="15.75" customHeight="1">
      <c r="A200" s="211" t="s">
        <v>23638</v>
      </c>
      <c r="B200" s="211" t="s">
        <v>23639</v>
      </c>
      <c r="C200" s="695" t="str">
        <f>VLOOKUP(A200,'import Zonguldak'!A:P,3,0)</f>
        <v>DOĞRU</v>
      </c>
      <c r="D200" s="211" t="s">
        <v>1950</v>
      </c>
      <c r="E200" s="56">
        <f>VLOOKUP(A200,'import Zonguldak'!A:P,5,0)</f>
        <v>243</v>
      </c>
      <c r="F200" s="56">
        <f>VLOOKUP(A200,'import Zonguldak'!A:P,6,0)</f>
        <v>113</v>
      </c>
      <c r="G200" s="56">
        <f>VLOOKUP(A200,'import Zonguldak'!A:P,7,0)</f>
        <v>0</v>
      </c>
      <c r="H200" s="56">
        <f>VLOOKUP(A200,'import Zonguldak'!A:P,8,0)</f>
        <v>30</v>
      </c>
      <c r="I200" s="56">
        <f>VLOOKUP(A200,'import Zonguldak'!A:P,9,0)</f>
        <v>30</v>
      </c>
      <c r="J200" s="216">
        <f>VLOOKUP(A200,'import Zonguldak'!A:P,10,0)</f>
        <v>0</v>
      </c>
      <c r="K200" s="211" t="s">
        <v>23640</v>
      </c>
      <c r="L200" s="211">
        <v>5.448439663E9</v>
      </c>
      <c r="M200" s="211" t="s">
        <v>22781</v>
      </c>
      <c r="N200" s="211" t="s">
        <v>22782</v>
      </c>
      <c r="O200" s="211" t="s">
        <v>23641</v>
      </c>
      <c r="P200" s="230" t="str">
        <f>VLOOKUP(A200,'import Zonguldak'!A:P,16,0)</f>
        <v>Geleneksel</v>
      </c>
      <c r="Q200" s="1" t="b">
        <v>0</v>
      </c>
      <c r="R200" s="1"/>
      <c r="S200" s="1"/>
      <c r="T200" s="1"/>
      <c r="U200" s="1"/>
      <c r="V200" s="208"/>
      <c r="W200" s="208"/>
      <c r="X200" s="1"/>
      <c r="Y200" s="1"/>
      <c r="Z200" s="208"/>
      <c r="AA200" s="1"/>
      <c r="AB200" s="208"/>
      <c r="AC200" s="1"/>
      <c r="AD200" s="208"/>
      <c r="AE200" s="1"/>
      <c r="AF200" s="208"/>
      <c r="AG200" s="1"/>
      <c r="AH200" s="208"/>
      <c r="AI200" s="1"/>
      <c r="AJ200" s="1"/>
      <c r="AK200" s="1"/>
      <c r="AL200" s="1"/>
      <c r="AM200" s="1"/>
    </row>
    <row r="201" ht="15.75" customHeight="1">
      <c r="A201" s="56" t="s">
        <v>23642</v>
      </c>
      <c r="B201" s="474" t="s">
        <v>23643</v>
      </c>
      <c r="C201" s="695" t="str">
        <f>VLOOKUP(A201,'import Zonguldak'!A:P,3,0)</f>
        <v>DOĞRU</v>
      </c>
      <c r="D201" s="56" t="s">
        <v>1443</v>
      </c>
      <c r="E201" s="56">
        <f>VLOOKUP(A201,'import Zonguldak'!A:P,5,0)</f>
        <v>2667</v>
      </c>
      <c r="F201" s="56">
        <f>VLOOKUP(A201,'import Zonguldak'!A:P,6,0)</f>
        <v>178</v>
      </c>
      <c r="G201" s="56">
        <f>VLOOKUP(A201,'import Zonguldak'!A:P,7,0)</f>
        <v>12</v>
      </c>
      <c r="H201" s="56">
        <f>VLOOKUP(A201,'import Zonguldak'!A:P,8,0)</f>
        <v>54</v>
      </c>
      <c r="I201" s="56">
        <f>VLOOKUP(A201,'import Zonguldak'!A:P,9,0)</f>
        <v>66</v>
      </c>
      <c r="J201" s="216">
        <f>VLOOKUP(A201,'import Zonguldak'!A:P,10,0)</f>
        <v>0.18</v>
      </c>
      <c r="K201" s="56" t="s">
        <v>23644</v>
      </c>
      <c r="L201" s="56">
        <v>3.72323525E9</v>
      </c>
      <c r="M201" s="56" t="s">
        <v>13656</v>
      </c>
      <c r="N201" s="56" t="s">
        <v>22771</v>
      </c>
      <c r="O201" s="56" t="s">
        <v>23645</v>
      </c>
      <c r="P201" s="230" t="str">
        <f>VLOOKUP(A201,'import Zonguldak'!A:P,16,0)</f>
        <v>Geleneksel</v>
      </c>
      <c r="Q201" s="1" t="b">
        <v>0</v>
      </c>
      <c r="R201" s="1" t="s">
        <v>38</v>
      </c>
      <c r="S201" s="1" t="s">
        <v>167</v>
      </c>
      <c r="T201" s="2" t="s">
        <v>4306</v>
      </c>
      <c r="U201" s="1" t="s">
        <v>11598</v>
      </c>
      <c r="V201" s="208">
        <v>44530.0</v>
      </c>
      <c r="W201" s="208">
        <v>44531.0</v>
      </c>
      <c r="X201" s="1"/>
      <c r="Y201" s="1" t="s">
        <v>1353</v>
      </c>
      <c r="Z201" s="208">
        <v>44504.0</v>
      </c>
      <c r="AA201" s="1" t="s">
        <v>1353</v>
      </c>
      <c r="AB201" s="208">
        <v>44530.0</v>
      </c>
      <c r="AC201" s="1" t="s">
        <v>1353</v>
      </c>
      <c r="AD201" s="208">
        <v>44607.0</v>
      </c>
      <c r="AE201" s="1"/>
      <c r="AF201" s="208"/>
      <c r="AG201" s="1"/>
      <c r="AH201" s="208"/>
      <c r="AI201" s="1" t="s">
        <v>167</v>
      </c>
      <c r="AJ201" s="1" t="s">
        <v>167</v>
      </c>
      <c r="AK201" s="1" t="s">
        <v>100</v>
      </c>
      <c r="AL201" s="1"/>
      <c r="AM201" s="1"/>
    </row>
    <row r="202" ht="15.75" customHeight="1">
      <c r="A202" s="56" t="s">
        <v>23646</v>
      </c>
      <c r="B202" s="474" t="s">
        <v>23647</v>
      </c>
      <c r="C202" s="695" t="str">
        <f>VLOOKUP(A202,'import Zonguldak'!A:P,3,0)</f>
        <v>DOĞRU</v>
      </c>
      <c r="D202" s="56" t="s">
        <v>1443</v>
      </c>
      <c r="E202" s="56">
        <f>VLOOKUP(A202,'import Zonguldak'!A:P,5,0)</f>
        <v>424</v>
      </c>
      <c r="F202" s="56">
        <f>VLOOKUP(A202,'import Zonguldak'!A:P,6,0)</f>
        <v>16</v>
      </c>
      <c r="G202" s="56">
        <f>VLOOKUP(A202,'import Zonguldak'!A:P,7,0)</f>
        <v>0</v>
      </c>
      <c r="H202" s="56">
        <f>VLOOKUP(A202,'import Zonguldak'!A:P,8,0)</f>
        <v>24</v>
      </c>
      <c r="I202" s="56">
        <f>VLOOKUP(A202,'import Zonguldak'!A:P,9,0)</f>
        <v>24</v>
      </c>
      <c r="J202" s="216">
        <f>VLOOKUP(A202,'import Zonguldak'!A:P,10,0)</f>
        <v>0</v>
      </c>
      <c r="K202" s="56" t="s">
        <v>23648</v>
      </c>
      <c r="L202" s="56">
        <v>5.528267767E9</v>
      </c>
      <c r="M202" s="56" t="s">
        <v>22981</v>
      </c>
      <c r="N202" s="56" t="s">
        <v>8154</v>
      </c>
      <c r="O202" s="56" t="s">
        <v>23649</v>
      </c>
      <c r="P202" s="230" t="str">
        <f>VLOOKUP(A202,'import Zonguldak'!A:P,16,0)</f>
        <v>Geleneksel</v>
      </c>
      <c r="Q202" s="1" t="b">
        <v>1</v>
      </c>
      <c r="R202" s="1"/>
      <c r="S202" s="1"/>
      <c r="T202" s="1"/>
      <c r="U202" s="1" t="s">
        <v>23650</v>
      </c>
      <c r="V202" s="208"/>
      <c r="W202" s="208"/>
      <c r="X202" s="1"/>
      <c r="Y202" s="1" t="s">
        <v>1353</v>
      </c>
      <c r="Z202" s="208">
        <v>44536.0</v>
      </c>
      <c r="AA202" s="1"/>
      <c r="AB202" s="208"/>
      <c r="AC202" s="1"/>
      <c r="AD202" s="208"/>
      <c r="AE202" s="1"/>
      <c r="AF202" s="208"/>
      <c r="AG202" s="1"/>
      <c r="AH202" s="208"/>
      <c r="AI202" s="1" t="s">
        <v>128</v>
      </c>
      <c r="AJ202" s="1"/>
      <c r="AK202" s="1"/>
      <c r="AL202" s="1"/>
      <c r="AM202" s="1"/>
    </row>
    <row r="203" ht="15.75" customHeight="1">
      <c r="A203" s="211" t="s">
        <v>23651</v>
      </c>
      <c r="B203" s="211" t="s">
        <v>23652</v>
      </c>
      <c r="C203" s="695" t="str">
        <f>VLOOKUP(A203,'import Zonguldak'!A:P,3,0)</f>
        <v>DOĞRU</v>
      </c>
      <c r="D203" s="211" t="s">
        <v>1443</v>
      </c>
      <c r="E203" s="56" t="str">
        <f>VLOOKUP(A203,'import Zonguldak'!A:P,5,0)</f>
        <v/>
      </c>
      <c r="F203" s="56" t="str">
        <f>VLOOKUP(A203,'import Zonguldak'!A:P,6,0)</f>
        <v/>
      </c>
      <c r="G203" s="56">
        <f>VLOOKUP(A203,'import Zonguldak'!A:P,7,0)</f>
        <v>2</v>
      </c>
      <c r="H203" s="56">
        <f>VLOOKUP(A203,'import Zonguldak'!A:P,8,0)</f>
        <v>34</v>
      </c>
      <c r="I203" s="56">
        <f>VLOOKUP(A203,'import Zonguldak'!A:P,9,0)</f>
        <v>36</v>
      </c>
      <c r="J203" s="216">
        <f>VLOOKUP(A203,'import Zonguldak'!A:P,10,0)</f>
        <v>0.06</v>
      </c>
      <c r="K203" s="211" t="s">
        <v>23653</v>
      </c>
      <c r="L203" s="211">
        <v>5.336006672E9</v>
      </c>
      <c r="M203" s="211" t="s">
        <v>1350</v>
      </c>
      <c r="N203" s="211" t="s">
        <v>22908</v>
      </c>
      <c r="O203" s="211" t="s">
        <v>23654</v>
      </c>
      <c r="P203" s="230" t="str">
        <f>VLOOKUP(A203,'import Zonguldak'!A:P,16,0)</f>
        <v>Geleneksel</v>
      </c>
      <c r="Q203" s="1" t="b">
        <v>0</v>
      </c>
      <c r="R203" s="1"/>
      <c r="S203" s="1"/>
      <c r="T203" s="1"/>
      <c r="U203" s="1"/>
      <c r="V203" s="208"/>
      <c r="W203" s="208"/>
      <c r="X203" s="1"/>
      <c r="Y203" s="1"/>
      <c r="Z203" s="208"/>
      <c r="AA203" s="1"/>
      <c r="AB203" s="208"/>
      <c r="AC203" s="1"/>
      <c r="AD203" s="208"/>
      <c r="AE203" s="1"/>
      <c r="AF203" s="208"/>
      <c r="AG203" s="1"/>
      <c r="AH203" s="208"/>
      <c r="AI203" s="1"/>
      <c r="AJ203" s="1"/>
      <c r="AK203" s="1"/>
      <c r="AL203" s="1"/>
      <c r="AM203" s="1"/>
    </row>
    <row r="204" ht="15.75" customHeight="1">
      <c r="A204" s="56" t="s">
        <v>23655</v>
      </c>
      <c r="B204" s="474" t="s">
        <v>23656</v>
      </c>
      <c r="C204" s="695" t="str">
        <f>VLOOKUP(A204,'import Zonguldak'!A:P,3,0)</f>
        <v>DOĞRU</v>
      </c>
      <c r="D204" s="56" t="s">
        <v>1348</v>
      </c>
      <c r="E204" s="56">
        <f>VLOOKUP(A204,'import Zonguldak'!A:P,5,0)</f>
        <v>1921</v>
      </c>
      <c r="F204" s="56">
        <f>VLOOKUP(A204,'import Zonguldak'!A:P,6,0)</f>
        <v>38</v>
      </c>
      <c r="G204" s="56">
        <f>VLOOKUP(A204,'import Zonguldak'!A:P,7,0)</f>
        <v>0</v>
      </c>
      <c r="H204" s="56">
        <f>VLOOKUP(A204,'import Zonguldak'!A:P,8,0)</f>
        <v>26</v>
      </c>
      <c r="I204" s="56">
        <f>VLOOKUP(A204,'import Zonguldak'!A:P,9,0)</f>
        <v>26</v>
      </c>
      <c r="J204" s="216">
        <f>VLOOKUP(A204,'import Zonguldak'!A:P,10,0)</f>
        <v>0</v>
      </c>
      <c r="K204" s="56" t="s">
        <v>23657</v>
      </c>
      <c r="L204" s="56">
        <v>5.445338643E9</v>
      </c>
      <c r="M204" s="56" t="s">
        <v>13656</v>
      </c>
      <c r="N204" s="56" t="s">
        <v>22771</v>
      </c>
      <c r="O204" s="56" t="s">
        <v>23658</v>
      </c>
      <c r="P204" s="230" t="str">
        <f>VLOOKUP(A204,'import Zonguldak'!A:P,16,0)</f>
        <v>Geleneksel</v>
      </c>
      <c r="Q204" s="1" t="b">
        <v>0</v>
      </c>
      <c r="R204" s="1" t="s">
        <v>31</v>
      </c>
      <c r="S204" s="1"/>
      <c r="T204" s="1"/>
      <c r="U204" s="1" t="s">
        <v>23659</v>
      </c>
      <c r="V204" s="208"/>
      <c r="W204" s="208"/>
      <c r="X204" s="1"/>
      <c r="Y204" s="1" t="s">
        <v>1506</v>
      </c>
      <c r="Z204" s="208">
        <v>44504.0</v>
      </c>
      <c r="AA204" s="1" t="s">
        <v>1506</v>
      </c>
      <c r="AB204" s="208">
        <v>44606.0</v>
      </c>
      <c r="AC204" s="1"/>
      <c r="AD204" s="208"/>
      <c r="AE204" s="1"/>
      <c r="AF204" s="208"/>
      <c r="AG204" s="1"/>
      <c r="AH204" s="208"/>
      <c r="AI204" s="1" t="s">
        <v>100</v>
      </c>
      <c r="AJ204" s="1" t="s">
        <v>106</v>
      </c>
      <c r="AK204" s="1"/>
      <c r="AL204" s="1"/>
      <c r="AM204" s="1"/>
    </row>
    <row r="205" ht="15.75" customHeight="1">
      <c r="A205" s="56" t="s">
        <v>23660</v>
      </c>
      <c r="B205" s="474" t="s">
        <v>23661</v>
      </c>
      <c r="C205" s="695" t="str">
        <f>VLOOKUP(A205,'import Zonguldak'!A:P,3,0)</f>
        <v>DOĞRU</v>
      </c>
      <c r="D205" s="56" t="s">
        <v>1443</v>
      </c>
      <c r="E205" s="56">
        <f>VLOOKUP(A205,'import Zonguldak'!A:P,5,0)</f>
        <v>1111</v>
      </c>
      <c r="F205" s="56">
        <f>VLOOKUP(A205,'import Zonguldak'!A:P,6,0)</f>
        <v>126</v>
      </c>
      <c r="G205" s="56">
        <f>VLOOKUP(A205,'import Zonguldak'!A:P,7,0)</f>
        <v>0</v>
      </c>
      <c r="H205" s="56">
        <f>VLOOKUP(A205,'import Zonguldak'!A:P,8,0)</f>
        <v>11</v>
      </c>
      <c r="I205" s="56">
        <f>VLOOKUP(A205,'import Zonguldak'!A:P,9,0)</f>
        <v>11</v>
      </c>
      <c r="J205" s="216">
        <f>VLOOKUP(A205,'import Zonguldak'!A:P,10,0)</f>
        <v>0</v>
      </c>
      <c r="K205" s="56" t="s">
        <v>23662</v>
      </c>
      <c r="L205" s="56">
        <v>3.722810303E9</v>
      </c>
      <c r="M205" s="56" t="s">
        <v>1350</v>
      </c>
      <c r="N205" s="56" t="s">
        <v>22776</v>
      </c>
      <c r="O205" s="56" t="s">
        <v>23663</v>
      </c>
      <c r="P205" s="230" t="str">
        <f>VLOOKUP(A205,'import Zonguldak'!A:P,16,0)</f>
        <v>Geleneksel</v>
      </c>
      <c r="Q205" s="1" t="b">
        <v>0</v>
      </c>
      <c r="R205" s="1" t="s">
        <v>43</v>
      </c>
      <c r="S205" s="1" t="s">
        <v>128</v>
      </c>
      <c r="T205" s="1"/>
      <c r="U205" s="1"/>
      <c r="V205" s="208">
        <v>44610.0</v>
      </c>
      <c r="W205" s="208">
        <v>44613.0</v>
      </c>
      <c r="X205" s="1"/>
      <c r="Y205" s="1" t="s">
        <v>43</v>
      </c>
      <c r="Z205" s="208">
        <v>44603.0</v>
      </c>
      <c r="AA205" s="1" t="s">
        <v>1353</v>
      </c>
      <c r="AB205" s="208">
        <v>44610.0</v>
      </c>
      <c r="AC205" s="1" t="s">
        <v>43</v>
      </c>
      <c r="AD205" s="208">
        <v>44624.0</v>
      </c>
      <c r="AE205" s="1"/>
      <c r="AF205" s="208"/>
      <c r="AG205" s="1"/>
      <c r="AH205" s="208"/>
      <c r="AI205" s="1" t="s">
        <v>610</v>
      </c>
      <c r="AJ205" s="1" t="s">
        <v>128</v>
      </c>
      <c r="AK205" s="1" t="s">
        <v>100</v>
      </c>
      <c r="AL205" s="1"/>
      <c r="AM205" s="1"/>
    </row>
    <row r="206" ht="15.75" customHeight="1">
      <c r="A206" s="56" t="s">
        <v>23664</v>
      </c>
      <c r="B206" s="474" t="s">
        <v>23665</v>
      </c>
      <c r="C206" s="695" t="str">
        <f>VLOOKUP(A206,'import Zonguldak'!A:P,3,0)</f>
        <v>DOĞRU</v>
      </c>
      <c r="D206" s="56" t="s">
        <v>1356</v>
      </c>
      <c r="E206" s="56">
        <f>VLOOKUP(A206,'import Zonguldak'!A:P,5,0)</f>
        <v>816</v>
      </c>
      <c r="F206" s="56">
        <f>VLOOKUP(A206,'import Zonguldak'!A:P,6,0)</f>
        <v>19</v>
      </c>
      <c r="G206" s="56">
        <f>VLOOKUP(A206,'import Zonguldak'!A:P,7,0)</f>
        <v>0</v>
      </c>
      <c r="H206" s="56">
        <f>VLOOKUP(A206,'import Zonguldak'!A:P,8,0)</f>
        <v>22</v>
      </c>
      <c r="I206" s="56">
        <f>VLOOKUP(A206,'import Zonguldak'!A:P,9,0)</f>
        <v>22</v>
      </c>
      <c r="J206" s="216">
        <f>VLOOKUP(A206,'import Zonguldak'!A:P,10,0)</f>
        <v>0</v>
      </c>
      <c r="K206" s="56" t="s">
        <v>23371</v>
      </c>
      <c r="L206" s="56">
        <v>5.394208799E9</v>
      </c>
      <c r="M206" s="56" t="s">
        <v>13656</v>
      </c>
      <c r="N206" s="56" t="s">
        <v>22962</v>
      </c>
      <c r="O206" s="56" t="s">
        <v>23666</v>
      </c>
      <c r="P206" s="230" t="str">
        <f>VLOOKUP(A206,'import Zonguldak'!A:P,16,0)</f>
        <v>Geleneksel</v>
      </c>
      <c r="Q206" s="1" t="b">
        <v>0</v>
      </c>
      <c r="R206" s="1" t="s">
        <v>43</v>
      </c>
      <c r="S206" s="1"/>
      <c r="T206" s="1"/>
      <c r="U206" s="1" t="s">
        <v>8175</v>
      </c>
      <c r="V206" s="208"/>
      <c r="W206" s="208"/>
      <c r="X206" s="1"/>
      <c r="Y206" s="1" t="s">
        <v>43</v>
      </c>
      <c r="Z206" s="208">
        <v>44532.0</v>
      </c>
      <c r="AA206" s="1" t="s">
        <v>43</v>
      </c>
      <c r="AB206" s="208">
        <v>44606.0</v>
      </c>
      <c r="AC206" s="1" t="s">
        <v>43</v>
      </c>
      <c r="AD206" s="208">
        <v>44607.0</v>
      </c>
      <c r="AE206" s="1"/>
      <c r="AF206" s="208"/>
      <c r="AG206" s="1"/>
      <c r="AH206" s="208"/>
      <c r="AI206" s="1" t="s">
        <v>128</v>
      </c>
      <c r="AJ206" s="1" t="s">
        <v>106</v>
      </c>
      <c r="AK206" s="1" t="s">
        <v>100</v>
      </c>
      <c r="AL206" s="1"/>
      <c r="AM206" s="1"/>
    </row>
    <row r="207" ht="15.75" customHeight="1">
      <c r="A207" s="56" t="s">
        <v>23667</v>
      </c>
      <c r="B207" s="474" t="s">
        <v>23668</v>
      </c>
      <c r="C207" s="695" t="str">
        <f>VLOOKUP(A207,'import Zonguldak'!A:P,3,0)</f>
        <v>DOĞRU</v>
      </c>
      <c r="D207" s="56" t="s">
        <v>1385</v>
      </c>
      <c r="E207" s="56">
        <f>VLOOKUP(A207,'import Zonguldak'!A:P,5,0)</f>
        <v>1462</v>
      </c>
      <c r="F207" s="56">
        <f>VLOOKUP(A207,'import Zonguldak'!A:P,6,0)</f>
        <v>86</v>
      </c>
      <c r="G207" s="56">
        <f>VLOOKUP(A207,'import Zonguldak'!A:P,7,0)</f>
        <v>8</v>
      </c>
      <c r="H207" s="56">
        <f>VLOOKUP(A207,'import Zonguldak'!A:P,8,0)</f>
        <v>6</v>
      </c>
      <c r="I207" s="56">
        <f>VLOOKUP(A207,'import Zonguldak'!A:P,9,0)</f>
        <v>14</v>
      </c>
      <c r="J207" s="216">
        <f>VLOOKUP(A207,'import Zonguldak'!A:P,10,0)</f>
        <v>0.57</v>
      </c>
      <c r="K207" s="56" t="s">
        <v>23669</v>
      </c>
      <c r="L207" s="56">
        <v>3.722522585E9</v>
      </c>
      <c r="M207" s="56" t="s">
        <v>1350</v>
      </c>
      <c r="N207" s="56" t="s">
        <v>22913</v>
      </c>
      <c r="O207" s="56" t="s">
        <v>23670</v>
      </c>
      <c r="P207" s="230" t="str">
        <f>VLOOKUP(A207,'import Zonguldak'!A:P,16,0)</f>
        <v>Geleneksel</v>
      </c>
      <c r="Q207" s="1" t="b">
        <v>0</v>
      </c>
      <c r="R207" s="1" t="s">
        <v>38</v>
      </c>
      <c r="S207" s="1" t="s">
        <v>859</v>
      </c>
      <c r="T207" s="1" t="s">
        <v>22804</v>
      </c>
      <c r="U207" s="1" t="s">
        <v>23671</v>
      </c>
      <c r="V207" s="208">
        <v>44355.0</v>
      </c>
      <c r="W207" s="208">
        <v>44356.0</v>
      </c>
      <c r="X207" s="1"/>
      <c r="Y207" s="1" t="s">
        <v>31</v>
      </c>
      <c r="Z207" s="208"/>
      <c r="AA207" s="1" t="s">
        <v>1506</v>
      </c>
      <c r="AB207" s="208">
        <v>44354.0</v>
      </c>
      <c r="AC207" s="1" t="s">
        <v>1506</v>
      </c>
      <c r="AD207" s="208">
        <v>44354.0</v>
      </c>
      <c r="AE207" s="1" t="s">
        <v>1353</v>
      </c>
      <c r="AF207" s="208">
        <v>44355.0</v>
      </c>
      <c r="AG207" s="1"/>
      <c r="AH207" s="208"/>
      <c r="AI207" s="1"/>
      <c r="AJ207" s="1" t="s">
        <v>100</v>
      </c>
      <c r="AK207" s="1" t="s">
        <v>882</v>
      </c>
      <c r="AL207" s="1" t="s">
        <v>859</v>
      </c>
      <c r="AM207" s="1"/>
    </row>
    <row r="208" ht="15.75" customHeight="1">
      <c r="A208" s="56" t="s">
        <v>23672</v>
      </c>
      <c r="B208" s="474" t="s">
        <v>23673</v>
      </c>
      <c r="C208" s="695" t="str">
        <f>VLOOKUP(A208,'import Zonguldak'!A:P,3,0)</f>
        <v>DOĞRU</v>
      </c>
      <c r="D208" s="56" t="s">
        <v>1385</v>
      </c>
      <c r="E208" s="56">
        <f>VLOOKUP(A208,'import Zonguldak'!A:P,5,0)</f>
        <v>1320</v>
      </c>
      <c r="F208" s="56">
        <f>VLOOKUP(A208,'import Zonguldak'!A:P,6,0)</f>
        <v>33</v>
      </c>
      <c r="G208" s="56">
        <f>VLOOKUP(A208,'import Zonguldak'!A:P,7,0)</f>
        <v>0</v>
      </c>
      <c r="H208" s="56">
        <f>VLOOKUP(A208,'import Zonguldak'!A:P,8,0)</f>
        <v>13</v>
      </c>
      <c r="I208" s="56">
        <f>VLOOKUP(A208,'import Zonguldak'!A:P,9,0)</f>
        <v>13</v>
      </c>
      <c r="J208" s="216">
        <f>VLOOKUP(A208,'import Zonguldak'!A:P,10,0)</f>
        <v>0</v>
      </c>
      <c r="K208" s="56" t="s">
        <v>23484</v>
      </c>
      <c r="L208" s="56">
        <v>5.368333649E9</v>
      </c>
      <c r="M208" s="56" t="s">
        <v>13656</v>
      </c>
      <c r="N208" s="56" t="s">
        <v>22822</v>
      </c>
      <c r="O208" s="56" t="s">
        <v>23674</v>
      </c>
      <c r="P208" s="230" t="str">
        <f>VLOOKUP(A208,'import Zonguldak'!A:P,16,0)</f>
        <v>Geleneksel</v>
      </c>
      <c r="Q208" s="1" t="b">
        <v>0</v>
      </c>
      <c r="R208" s="1" t="s">
        <v>31</v>
      </c>
      <c r="S208" s="1"/>
      <c r="T208" s="1"/>
      <c r="U208" s="1" t="s">
        <v>23675</v>
      </c>
      <c r="V208" s="208"/>
      <c r="W208" s="208"/>
      <c r="X208" s="1"/>
      <c r="Y208" s="1" t="s">
        <v>31</v>
      </c>
      <c r="Z208" s="208">
        <v>44532.0</v>
      </c>
      <c r="AA208" s="1" t="s">
        <v>1506</v>
      </c>
      <c r="AB208" s="208">
        <v>44606.0</v>
      </c>
      <c r="AC208" s="1"/>
      <c r="AD208" s="208"/>
      <c r="AE208" s="1"/>
      <c r="AF208" s="208"/>
      <c r="AG208" s="1"/>
      <c r="AH208" s="208"/>
      <c r="AI208" s="1" t="s">
        <v>128</v>
      </c>
      <c r="AJ208" s="1" t="s">
        <v>404</v>
      </c>
      <c r="AK208" s="1"/>
      <c r="AL208" s="1"/>
      <c r="AM208" s="1"/>
    </row>
    <row r="209" ht="15.75" customHeight="1">
      <c r="A209" s="211" t="s">
        <v>23676</v>
      </c>
      <c r="B209" s="211" t="s">
        <v>23677</v>
      </c>
      <c r="C209" s="695" t="str">
        <f>VLOOKUP(A209,'import Zonguldak'!A:P,3,0)</f>
        <v>DOĞRU</v>
      </c>
      <c r="D209" s="211" t="s">
        <v>1378</v>
      </c>
      <c r="E209" s="56">
        <f>VLOOKUP(A209,'import Zonguldak'!A:P,5,0)</f>
        <v>39</v>
      </c>
      <c r="F209" s="56">
        <f>VLOOKUP(A209,'import Zonguldak'!A:P,6,0)</f>
        <v>22</v>
      </c>
      <c r="G209" s="56">
        <f>VLOOKUP(A209,'import Zonguldak'!A:P,7,0)</f>
        <v>0</v>
      </c>
      <c r="H209" s="56">
        <f>VLOOKUP(A209,'import Zonguldak'!A:P,8,0)</f>
        <v>21</v>
      </c>
      <c r="I209" s="56">
        <f>VLOOKUP(A209,'import Zonguldak'!A:P,9,0)</f>
        <v>21</v>
      </c>
      <c r="J209" s="216">
        <f>VLOOKUP(A209,'import Zonguldak'!A:P,10,0)</f>
        <v>0</v>
      </c>
      <c r="K209" s="211" t="s">
        <v>23678</v>
      </c>
      <c r="L209" s="211">
        <v>3.726660607E9</v>
      </c>
      <c r="M209" s="211" t="s">
        <v>1350</v>
      </c>
      <c r="N209" s="211" t="s">
        <v>22809</v>
      </c>
      <c r="O209" s="211" t="s">
        <v>23679</v>
      </c>
      <c r="P209" s="230" t="str">
        <f>VLOOKUP(A209,'import Zonguldak'!A:P,16,0)</f>
        <v>Geleneksel</v>
      </c>
      <c r="Q209" s="1" t="b">
        <v>0</v>
      </c>
      <c r="R209" s="1"/>
      <c r="S209" s="1"/>
      <c r="T209" s="1"/>
      <c r="U209" s="1"/>
      <c r="V209" s="208"/>
      <c r="W209" s="208"/>
      <c r="X209" s="1"/>
      <c r="Y209" s="1"/>
      <c r="Z209" s="208"/>
      <c r="AA209" s="1"/>
      <c r="AB209" s="208"/>
      <c r="AC209" s="1"/>
      <c r="AD209" s="208"/>
      <c r="AE209" s="1"/>
      <c r="AF209" s="208"/>
      <c r="AG209" s="1"/>
      <c r="AH209" s="208"/>
      <c r="AI209" s="1"/>
      <c r="AJ209" s="1"/>
      <c r="AK209" s="1"/>
      <c r="AL209" s="1"/>
      <c r="AM209" s="1"/>
    </row>
    <row r="210" ht="15.75" customHeight="1">
      <c r="A210" s="56" t="s">
        <v>23680</v>
      </c>
      <c r="B210" s="474" t="s">
        <v>23681</v>
      </c>
      <c r="C210" s="695" t="str">
        <f>VLOOKUP(A210,'import Zonguldak'!A:P,3,0)</f>
        <v>DOĞRU</v>
      </c>
      <c r="D210" s="56" t="s">
        <v>1385</v>
      </c>
      <c r="E210" s="56">
        <f>VLOOKUP(A210,'import Zonguldak'!A:P,5,0)</f>
        <v>769</v>
      </c>
      <c r="F210" s="56" t="str">
        <f>VLOOKUP(A210,'import Zonguldak'!A:P,6,0)</f>
        <v/>
      </c>
      <c r="G210" s="56">
        <f>VLOOKUP(A210,'import Zonguldak'!A:P,7,0)</f>
        <v>0</v>
      </c>
      <c r="H210" s="56">
        <f>VLOOKUP(A210,'import Zonguldak'!A:P,8,0)</f>
        <v>39</v>
      </c>
      <c r="I210" s="56">
        <f>VLOOKUP(A210,'import Zonguldak'!A:P,9,0)</f>
        <v>39</v>
      </c>
      <c r="J210" s="216">
        <f>VLOOKUP(A210,'import Zonguldak'!A:P,10,0)</f>
        <v>0</v>
      </c>
      <c r="K210" s="56" t="s">
        <v>23682</v>
      </c>
      <c r="L210" s="56">
        <v>3.723786665E9</v>
      </c>
      <c r="M210" s="56" t="s">
        <v>22990</v>
      </c>
      <c r="N210" s="56" t="s">
        <v>1350</v>
      </c>
      <c r="O210" s="56" t="s">
        <v>23683</v>
      </c>
      <c r="P210" s="230" t="str">
        <f>VLOOKUP(A210,'import Zonguldak'!A:P,16,0)</f>
        <v>Geleneksel</v>
      </c>
      <c r="Q210" s="1" t="b">
        <v>0</v>
      </c>
      <c r="R210" s="1" t="s">
        <v>33</v>
      </c>
      <c r="S210" s="1"/>
      <c r="T210" s="1"/>
      <c r="U210" s="1" t="s">
        <v>23684</v>
      </c>
      <c r="V210" s="208"/>
      <c r="W210" s="208"/>
      <c r="X210" s="1" t="s">
        <v>5902</v>
      </c>
      <c r="Y210" s="1" t="s">
        <v>1353</v>
      </c>
      <c r="Z210" s="208">
        <v>44531.0</v>
      </c>
      <c r="AA210" s="1"/>
      <c r="AB210" s="208"/>
      <c r="AC210" s="1"/>
      <c r="AD210" s="208"/>
      <c r="AE210" s="1"/>
      <c r="AF210" s="208"/>
      <c r="AG210" s="1"/>
      <c r="AH210" s="208"/>
      <c r="AI210" s="1" t="s">
        <v>128</v>
      </c>
      <c r="AJ210" s="1"/>
      <c r="AK210" s="1"/>
      <c r="AL210" s="1"/>
      <c r="AM210" s="1"/>
    </row>
    <row r="211" ht="15.75" customHeight="1">
      <c r="A211" s="56" t="s">
        <v>23685</v>
      </c>
      <c r="B211" s="474" t="s">
        <v>23686</v>
      </c>
      <c r="C211" s="695" t="str">
        <f>VLOOKUP(A211,'import Zonguldak'!A:P,3,0)</f>
        <v>DOĞRU</v>
      </c>
      <c r="D211" s="56" t="s">
        <v>1378</v>
      </c>
      <c r="E211" s="56">
        <f>VLOOKUP(A211,'import Zonguldak'!A:P,5,0)</f>
        <v>423</v>
      </c>
      <c r="F211" s="56">
        <f>VLOOKUP(A211,'import Zonguldak'!A:P,6,0)</f>
        <v>13</v>
      </c>
      <c r="G211" s="56">
        <f>VLOOKUP(A211,'import Zonguldak'!A:P,7,0)</f>
        <v>12</v>
      </c>
      <c r="H211" s="56">
        <f>VLOOKUP(A211,'import Zonguldak'!A:P,8,0)</f>
        <v>11</v>
      </c>
      <c r="I211" s="56">
        <f>VLOOKUP(A211,'import Zonguldak'!A:P,9,0)</f>
        <v>23</v>
      </c>
      <c r="J211" s="216">
        <f>VLOOKUP(A211,'import Zonguldak'!A:P,10,0)</f>
        <v>0.52</v>
      </c>
      <c r="K211" s="56" t="s">
        <v>23687</v>
      </c>
      <c r="L211" s="56">
        <v>3.722539038E9</v>
      </c>
      <c r="M211" s="56" t="s">
        <v>1350</v>
      </c>
      <c r="N211" s="56" t="s">
        <v>22913</v>
      </c>
      <c r="O211" s="56" t="s">
        <v>23688</v>
      </c>
      <c r="P211" s="230" t="str">
        <f>VLOOKUP(A211,'import Zonguldak'!A:P,16,0)</f>
        <v>Geleneksel</v>
      </c>
      <c r="Q211" s="1" t="b">
        <v>1</v>
      </c>
      <c r="R211" s="1"/>
      <c r="S211" s="1"/>
      <c r="T211" s="1"/>
      <c r="U211" s="1" t="s">
        <v>23689</v>
      </c>
      <c r="V211" s="208"/>
      <c r="W211" s="208"/>
      <c r="X211" s="1"/>
      <c r="Y211" s="1" t="s">
        <v>31</v>
      </c>
      <c r="Z211" s="208"/>
      <c r="AA211" s="1" t="s">
        <v>1353</v>
      </c>
      <c r="AB211" s="208">
        <v>44355.0</v>
      </c>
      <c r="AC211" s="1" t="s">
        <v>1506</v>
      </c>
      <c r="AD211" s="208">
        <v>44356.0</v>
      </c>
      <c r="AE211" s="1" t="s">
        <v>1353</v>
      </c>
      <c r="AF211" s="208">
        <v>44358.0</v>
      </c>
      <c r="AG211" s="1"/>
      <c r="AH211" s="208"/>
      <c r="AI211" s="1"/>
      <c r="AJ211" s="1" t="s">
        <v>859</v>
      </c>
      <c r="AK211" s="1" t="s">
        <v>882</v>
      </c>
      <c r="AL211" s="1" t="s">
        <v>882</v>
      </c>
      <c r="AM211" s="1" t="s">
        <v>882</v>
      </c>
    </row>
    <row r="212" ht="15.75" customHeight="1">
      <c r="A212" s="56" t="s">
        <v>23690</v>
      </c>
      <c r="B212" s="474" t="s">
        <v>23691</v>
      </c>
      <c r="C212" s="695" t="str">
        <f>VLOOKUP(A212,'import Zonguldak'!A:P,3,0)</f>
        <v>DOĞRU</v>
      </c>
      <c r="D212" s="56" t="s">
        <v>1507</v>
      </c>
      <c r="E212" s="56">
        <f>VLOOKUP(A212,'import Zonguldak'!A:P,5,0)</f>
        <v>184</v>
      </c>
      <c r="F212" s="56">
        <f>VLOOKUP(A212,'import Zonguldak'!A:P,6,0)</f>
        <v>9</v>
      </c>
      <c r="G212" s="56">
        <f>VLOOKUP(A212,'import Zonguldak'!A:P,7,0)</f>
        <v>35</v>
      </c>
      <c r="H212" s="56">
        <f>VLOOKUP(A212,'import Zonguldak'!A:P,8,0)</f>
        <v>17</v>
      </c>
      <c r="I212" s="56">
        <f>VLOOKUP(A212,'import Zonguldak'!A:P,9,0)</f>
        <v>52</v>
      </c>
      <c r="J212" s="216">
        <f>VLOOKUP(A212,'import Zonguldak'!A:P,10,0)</f>
        <v>0.67</v>
      </c>
      <c r="K212" s="56" t="s">
        <v>23692</v>
      </c>
      <c r="L212" s="56">
        <v>3.723229111E9</v>
      </c>
      <c r="M212" s="56" t="s">
        <v>13656</v>
      </c>
      <c r="N212" s="56" t="s">
        <v>22771</v>
      </c>
      <c r="O212" s="56" t="s">
        <v>23693</v>
      </c>
      <c r="P212" s="230" t="str">
        <f>VLOOKUP(A212,'import Zonguldak'!A:P,16,0)</f>
        <v>Geleneksel</v>
      </c>
      <c r="Q212" s="1" t="b">
        <v>0</v>
      </c>
      <c r="R212" s="1" t="s">
        <v>38</v>
      </c>
      <c r="S212" s="1" t="s">
        <v>106</v>
      </c>
      <c r="T212" s="2" t="s">
        <v>4306</v>
      </c>
      <c r="U212" s="1" t="s">
        <v>23694</v>
      </c>
      <c r="V212" s="208">
        <v>44531.0</v>
      </c>
      <c r="W212" s="208">
        <v>44532.0</v>
      </c>
      <c r="X212" s="1"/>
      <c r="Y212" s="1" t="s">
        <v>1353</v>
      </c>
      <c r="Z212" s="208">
        <v>44531.0</v>
      </c>
      <c r="AA212" s="1"/>
      <c r="AB212" s="208"/>
      <c r="AC212" s="1"/>
      <c r="AD212" s="208"/>
      <c r="AE212" s="1"/>
      <c r="AF212" s="208"/>
      <c r="AG212" s="1"/>
      <c r="AH212" s="208"/>
      <c r="AI212" s="1" t="s">
        <v>106</v>
      </c>
      <c r="AJ212" s="1"/>
      <c r="AK212" s="1"/>
      <c r="AL212" s="1"/>
      <c r="AM212" s="1"/>
    </row>
    <row r="213" ht="15.75" customHeight="1">
      <c r="A213" s="56" t="s">
        <v>23695</v>
      </c>
      <c r="B213" s="474" t="s">
        <v>23696</v>
      </c>
      <c r="C213" s="695" t="str">
        <f>VLOOKUP(A213,'import Zonguldak'!A:P,3,0)</f>
        <v>DOĞRU</v>
      </c>
      <c r="D213" s="56" t="s">
        <v>1577</v>
      </c>
      <c r="E213" s="56">
        <f>VLOOKUP(A213,'import Zonguldak'!A:P,5,0)</f>
        <v>713</v>
      </c>
      <c r="F213" s="56">
        <f>VLOOKUP(A213,'import Zonguldak'!A:P,6,0)</f>
        <v>27</v>
      </c>
      <c r="G213" s="56">
        <f>VLOOKUP(A213,'import Zonguldak'!A:P,7,0)</f>
        <v>0</v>
      </c>
      <c r="H213" s="56">
        <f>VLOOKUP(A213,'import Zonguldak'!A:P,8,0)</f>
        <v>103</v>
      </c>
      <c r="I213" s="56">
        <f>VLOOKUP(A213,'import Zonguldak'!A:P,9,0)</f>
        <v>103</v>
      </c>
      <c r="J213" s="216">
        <f>VLOOKUP(A213,'import Zonguldak'!A:P,10,0)</f>
        <v>0</v>
      </c>
      <c r="K213" s="56" t="s">
        <v>23697</v>
      </c>
      <c r="L213" s="56">
        <v>3.723782626E9</v>
      </c>
      <c r="M213" s="56" t="s">
        <v>22990</v>
      </c>
      <c r="N213" s="56" t="s">
        <v>1350</v>
      </c>
      <c r="O213" s="56" t="s">
        <v>23698</v>
      </c>
      <c r="P213" s="230" t="str">
        <f>VLOOKUP(A213,'import Zonguldak'!A:P,16,0)</f>
        <v>Geleneksel</v>
      </c>
      <c r="Q213" s="1" t="b">
        <v>1</v>
      </c>
      <c r="R213" s="1"/>
      <c r="S213" s="1"/>
      <c r="T213" s="1"/>
      <c r="U213" s="1" t="s">
        <v>23699</v>
      </c>
      <c r="V213" s="208"/>
      <c r="W213" s="208"/>
      <c r="X213" s="1"/>
      <c r="Y213" s="1" t="s">
        <v>1353</v>
      </c>
      <c r="Z213" s="208">
        <v>44531.0</v>
      </c>
      <c r="AA213" s="1"/>
      <c r="AB213" s="208"/>
      <c r="AC213" s="1"/>
      <c r="AD213" s="208"/>
      <c r="AE213" s="1"/>
      <c r="AF213" s="208"/>
      <c r="AG213" s="1"/>
      <c r="AH213" s="208"/>
      <c r="AI213" s="1" t="s">
        <v>106</v>
      </c>
      <c r="AJ213" s="1"/>
      <c r="AK213" s="1"/>
      <c r="AL213" s="1"/>
      <c r="AM213" s="1"/>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M$213">
    <sortState ref="A1:AM213">
      <sortCondition ref="B1:B213"/>
    </sortState>
  </autoFilter>
  <customSheetViews>
    <customSheetView guid="{065C6842-6D87-4E0A-82DC-3CF83A417642}" filter="1" showAutoFilter="1">
      <autoFilter ref="$A$1:$AM$178">
        <filterColumn colId="9">
          <filters>
            <filter val="27%"/>
            <filter val="15%"/>
            <filter val="47%"/>
            <filter val="23%"/>
            <filter val="43%"/>
            <filter val="87%"/>
            <filter val="31%"/>
            <filter val="63%"/>
            <filter val="51%"/>
            <filter val="1%"/>
            <filter val="28%"/>
            <filter val="16%"/>
            <filter val="14%"/>
            <filter val="56%"/>
            <filter val="44%"/>
            <filter val="54%"/>
            <filter val="62%"/>
            <filter val="50%"/>
            <filter val="94%"/>
            <filter val="0%"/>
          </filters>
        </filterColumn>
        <filterColumn colId="17">
          <filters>
            <filter val="Franchise"/>
            <filter val="Randevu Alındı"/>
            <filter val="Başka Şubeden Çekilecek"/>
          </filters>
        </filterColumn>
        <sortState ref="A1:AM178">
          <sortCondition ref="W1:W178"/>
          <sortCondition ref="R1:R178"/>
        </sortState>
      </autoFilter>
      <extLst>
        <ext uri="GoogleSheetsCustomDataVersion1">
          <go:sheetsCustomData xmlns:go="http://customooxmlschemas.google.com/" filterViewId="1831433943"/>
        </ext>
      </extLst>
    </customSheetView>
    <customSheetView guid="{8EBDBF6B-6BD9-4AD8-9E7F-462AD8DEC5DA}" filter="1" showAutoFilter="1">
      <autoFilter ref="$U$117"/>
      <extLst>
        <ext uri="GoogleSheetsCustomDataVersion1">
          <go:sheetsCustomData xmlns:go="http://customooxmlschemas.google.com/" filterViewId="1909287188"/>
        </ext>
      </extLst>
    </customSheetView>
    <customSheetView guid="{5D9B2B0B-5AAB-42D0-B91B-65758FE1A5A2}" filter="1" showAutoFilter="1">
      <autoFilter ref="$U$117"/>
      <extLst>
        <ext uri="GoogleSheetsCustomDataVersion1">
          <go:sheetsCustomData xmlns:go="http://customooxmlschemas.google.com/" filterViewId="369107634"/>
        </ext>
      </extLst>
    </customSheetView>
    <customSheetView guid="{4E283709-B3AB-4124-9678-6D80AE9D1B43}" filter="1" showAutoFilter="1">
      <autoFilter ref="$A$1:$AM$178">
        <filterColumn colId="9">
          <filters>
            <filter val="27%"/>
            <filter val="15%"/>
            <filter val="47%"/>
            <filter val="23%"/>
            <filter val="43%"/>
            <filter val="87%"/>
            <filter val="31%"/>
            <filter val="63%"/>
            <filter val="51%"/>
            <filter val="1%"/>
            <filter val="28%"/>
            <filter val="16%"/>
            <filter val="14%"/>
            <filter val="56%"/>
            <filter val="44%"/>
            <filter val="54%"/>
            <filter val="62%"/>
            <filter val="50%"/>
            <filter val="94%"/>
            <filter val="0%"/>
          </filters>
        </filterColumn>
        <filterColumn colId="17">
          <filters>
            <filter val="Dönüş Yapacak"/>
            <filter val="Sistemden Çıkmak İstiyor"/>
            <filter val="Çekim İstemiyor"/>
          </filters>
        </filterColumn>
        <sortState ref="A1:AM178">
          <sortCondition ref="R1:R178"/>
        </sortState>
      </autoFilter>
      <extLst>
        <ext uri="GoogleSheetsCustomDataVersion1">
          <go:sheetsCustomData xmlns:go="http://customooxmlschemas.google.com/" filterViewId="732532273"/>
        </ext>
      </extLst>
    </customSheetView>
    <customSheetView guid="{908ABFD1-B0B9-4935-B110-881C96CB5801}" filter="1" showAutoFilter="1">
      <autoFilter ref="$S$133:$T$134"/>
      <extLst>
        <ext uri="GoogleSheetsCustomDataVersion1">
          <go:sheetsCustomData xmlns:go="http://customooxmlschemas.google.com/" filterViewId="845214248"/>
        </ext>
      </extLst>
    </customSheetView>
  </customSheetViews>
  <conditionalFormatting sqref="C1:C213">
    <cfRule type="cellIs" dxfId="0" priority="1" operator="equal">
      <formula>"TRUE"</formula>
    </cfRule>
  </conditionalFormatting>
  <conditionalFormatting sqref="C1:C213">
    <cfRule type="cellIs" dxfId="1" priority="2" operator="equal">
      <formula>"FALSE"</formula>
    </cfRule>
  </conditionalFormatting>
  <conditionalFormatting sqref="J1:J213">
    <cfRule type="colorScale" priority="3">
      <colorScale>
        <cfvo type="min"/>
        <cfvo type="percentile" val="50"/>
        <cfvo type="max"/>
        <color rgb="FFE67C73"/>
        <color rgb="FFFFFFFF"/>
        <color rgb="FF57BB8A"/>
      </colorScale>
    </cfRule>
  </conditionalFormatting>
  <dataValidations>
    <dataValidation type="list" allowBlank="1" showErrorMessage="1" sqref="T2:T4 T6:T10 T12 T14:T35 T38:T43 T45:T48 T52:T68 T70:T71 T73:T76 T78 T80:T81 T83:T84 T86:T87 T89 T91:T93 T95:T96 T98:T99 T101:T104 T106:T112 T114:T120 T122:T125 T127 T130:T131 T133:T140 T142:T147 T149:T152 T154:T160 T162 T164:T167 T169:T173 T175 T178 T180:T182 T184:T186 T188 T190 T192:T196 T198:T200 T202:T211 T213">
      <formula1>'Durum Parametreler'!$F$3:$F$21</formula1>
    </dataValidation>
    <dataValidation type="list" allowBlank="1" showErrorMessage="1" sqref="S2:S213">
      <formula1>'Durum Parametreler'!$L$2:$L$32</formula1>
    </dataValidation>
    <dataValidation type="list" allowBlank="1" showErrorMessage="1" sqref="R2:R213">
      <formula1>'Durum Parametreler'!$C$2:$C$19</formula1>
    </dataValidation>
    <dataValidation type="list" allowBlank="1" showErrorMessage="1" sqref="Y2:Y213 AA2:AA213 AC2:AC213 AE2:AE213 AG2:AG213">
      <formula1>'Durum Parametreler'!$J$2:$J$8</formula1>
    </dataValidation>
    <dataValidation type="list" allowBlank="1" showErrorMessage="1" sqref="AI2:AM213">
      <formula1>'Durum Parametreler'!$L$2:$L$26</formula1>
    </dataValidation>
    <dataValidation type="list" allowBlank="1" showErrorMessage="1" sqref="V2:W213 Z2:Z213 AB2:AB213 AD2:AD213 AF2:AF213 AH2:AH213">
      <formula1>'Durum Parametreler'!$A$1:$A$700</formula1>
    </dataValidation>
    <dataValidation type="list" allowBlank="1" showErrorMessage="1" sqref="X2:X213">
      <formula1>'Durum Parametreler'!$C$22:$C$24</formula1>
    </dataValidation>
    <dataValidation type="list" allowBlank="1" showErrorMessage="1" sqref="A43">
      <formula1>'Durum Parametreler'!$L$2:$L$37</formula1>
    </dataValidation>
  </dataValidations>
  <hyperlinks>
    <hyperlink r:id="rId1" ref="U73"/>
  </hyperlinks>
  <drawing r:id="rId2"/>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1" width="12.63"/>
    <col customWidth="1" min="2" max="2" width="14.13"/>
    <col customWidth="1" min="3" max="3" width="15.88"/>
    <col customWidth="1" min="4" max="4" width="17.25"/>
    <col customWidth="1" min="5" max="5" width="29.75"/>
    <col customWidth="1" min="6" max="6" width="8.13"/>
    <col customWidth="1" min="8" max="8" width="32.5"/>
    <col customWidth="1" min="9" max="9" width="34.75"/>
  </cols>
  <sheetData>
    <row r="1" ht="15.75" customHeight="1">
      <c r="A1" s="151"/>
      <c r="B1" s="13" t="s">
        <v>10017</v>
      </c>
      <c r="C1" s="152" t="s">
        <v>51</v>
      </c>
      <c r="D1" s="13" t="s">
        <v>52</v>
      </c>
      <c r="E1" s="13"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44347.0</v>
      </c>
      <c r="C2" s="17"/>
      <c r="D2" s="153"/>
      <c r="E2" s="125"/>
      <c r="F2" s="125"/>
      <c r="G2" s="125"/>
      <c r="H2" s="125"/>
      <c r="I2" s="125"/>
      <c r="J2" s="125"/>
      <c r="K2" s="115"/>
      <c r="L2" s="17"/>
      <c r="M2" s="17"/>
      <c r="N2" s="17"/>
      <c r="O2" s="17"/>
      <c r="P2" s="17"/>
      <c r="Q2" s="17"/>
      <c r="R2" s="17"/>
      <c r="S2" s="17"/>
      <c r="T2" s="17"/>
      <c r="U2" s="17"/>
      <c r="V2" s="17"/>
      <c r="W2" s="17"/>
      <c r="X2" s="17"/>
      <c r="Y2" s="17"/>
      <c r="Z2" s="17"/>
      <c r="AA2" s="17"/>
      <c r="AB2" s="17"/>
      <c r="AC2" s="17"/>
      <c r="AD2" s="17"/>
      <c r="AE2" s="17"/>
      <c r="AF2" s="17"/>
    </row>
    <row r="3" ht="15.75" customHeight="1">
      <c r="A3" s="24" t="s">
        <v>23700</v>
      </c>
      <c r="B3" s="17"/>
      <c r="C3" s="17"/>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9" t="s">
        <v>22804</v>
      </c>
      <c r="C4" s="154"/>
      <c r="D4" s="67"/>
      <c r="E4" s="67"/>
      <c r="F4" s="46"/>
      <c r="G4" s="17"/>
      <c r="H4" s="17"/>
      <c r="I4" s="67"/>
      <c r="J4" s="17"/>
      <c r="K4" s="155"/>
      <c r="L4" s="17"/>
      <c r="M4" s="27"/>
      <c r="N4" s="27"/>
      <c r="O4" s="17"/>
      <c r="P4" s="17"/>
      <c r="Q4" s="17"/>
      <c r="R4" s="17"/>
      <c r="S4" s="17"/>
      <c r="T4" s="17"/>
      <c r="U4" s="17"/>
      <c r="V4" s="17"/>
      <c r="W4" s="17"/>
      <c r="X4" s="17"/>
      <c r="Y4" s="17"/>
      <c r="Z4" s="17"/>
      <c r="AA4" s="17"/>
      <c r="AB4" s="17"/>
      <c r="AC4" s="17"/>
      <c r="AD4" s="17"/>
      <c r="AE4" s="17"/>
      <c r="AF4" s="17"/>
    </row>
    <row r="5" ht="15.75" customHeight="1">
      <c r="A5" s="28"/>
      <c r="B5" s="29" t="s">
        <v>22804</v>
      </c>
      <c r="C5" s="165" t="s">
        <v>814</v>
      </c>
      <c r="D5" s="696" t="s">
        <v>23275</v>
      </c>
      <c r="E5" s="696" t="s">
        <v>23276</v>
      </c>
      <c r="F5" s="32">
        <v>0.5</v>
      </c>
      <c r="G5" s="165" t="s">
        <v>23701</v>
      </c>
      <c r="H5" s="33" t="s">
        <v>23702</v>
      </c>
      <c r="I5" s="166" t="s">
        <v>23277</v>
      </c>
      <c r="J5" s="17" t="s">
        <v>23278</v>
      </c>
      <c r="K5" s="155"/>
      <c r="L5" s="17"/>
      <c r="M5" s="27"/>
      <c r="N5" s="27"/>
      <c r="O5" s="17"/>
      <c r="P5" s="17"/>
      <c r="Q5" s="17"/>
      <c r="R5" s="17"/>
      <c r="S5" s="17"/>
      <c r="T5" s="17"/>
      <c r="U5" s="17"/>
      <c r="V5" s="17"/>
      <c r="W5" s="17"/>
      <c r="X5" s="17"/>
      <c r="Y5" s="17"/>
      <c r="Z5" s="17"/>
      <c r="AA5" s="17"/>
      <c r="AB5" s="17"/>
      <c r="AC5" s="17"/>
      <c r="AD5" s="17"/>
      <c r="AE5" s="17"/>
      <c r="AF5" s="17"/>
    </row>
    <row r="6" ht="15.75" customHeight="1">
      <c r="A6" s="28"/>
      <c r="B6" s="29" t="s">
        <v>22804</v>
      </c>
      <c r="C6" s="165" t="s">
        <v>814</v>
      </c>
      <c r="D6" s="696" t="s">
        <v>23373</v>
      </c>
      <c r="E6" s="696" t="s">
        <v>23374</v>
      </c>
      <c r="F6" s="32">
        <v>0.5833333333333334</v>
      </c>
      <c r="G6" s="165" t="s">
        <v>23701</v>
      </c>
      <c r="H6" s="166" t="s">
        <v>23703</v>
      </c>
      <c r="I6" s="166" t="s">
        <v>23376</v>
      </c>
      <c r="J6" s="167"/>
      <c r="K6" s="17"/>
      <c r="L6" s="27"/>
      <c r="M6" s="27"/>
      <c r="N6" s="27"/>
      <c r="O6" s="17"/>
      <c r="P6" s="17"/>
      <c r="Q6" s="17"/>
      <c r="R6" s="17"/>
      <c r="S6" s="17"/>
      <c r="T6" s="17"/>
      <c r="U6" s="17"/>
      <c r="V6" s="17"/>
      <c r="W6" s="17"/>
      <c r="X6" s="17"/>
      <c r="Y6" s="17"/>
      <c r="Z6" s="17"/>
      <c r="AA6" s="17"/>
      <c r="AB6" s="17"/>
      <c r="AC6" s="17"/>
      <c r="AD6" s="17"/>
      <c r="AE6" s="17"/>
      <c r="AF6" s="17"/>
    </row>
    <row r="7" ht="15.75" customHeight="1">
      <c r="A7" s="28"/>
      <c r="B7" s="29" t="s">
        <v>22804</v>
      </c>
      <c r="C7" s="165" t="s">
        <v>814</v>
      </c>
      <c r="D7" s="166" t="s">
        <v>22888</v>
      </c>
      <c r="E7" s="166" t="s">
        <v>22889</v>
      </c>
      <c r="F7" s="172" t="s">
        <v>741</v>
      </c>
      <c r="G7" s="33" t="s">
        <v>23701</v>
      </c>
      <c r="H7" s="33" t="s">
        <v>23704</v>
      </c>
      <c r="I7" s="166" t="s">
        <v>22891</v>
      </c>
      <c r="J7" s="33" t="s">
        <v>23705</v>
      </c>
      <c r="K7" s="158"/>
      <c r="L7" s="17"/>
      <c r="M7" s="27"/>
      <c r="N7" s="27"/>
      <c r="O7" s="17"/>
      <c r="P7" s="17"/>
      <c r="Q7" s="17"/>
      <c r="R7" s="17"/>
      <c r="S7" s="17"/>
      <c r="T7" s="17"/>
      <c r="U7" s="17"/>
      <c r="V7" s="17"/>
      <c r="W7" s="17"/>
      <c r="X7" s="17"/>
      <c r="Y7" s="17"/>
      <c r="Z7" s="17"/>
      <c r="AA7" s="17"/>
      <c r="AB7" s="17"/>
      <c r="AC7" s="17"/>
      <c r="AD7" s="17"/>
      <c r="AE7" s="17"/>
      <c r="AF7" s="17"/>
    </row>
    <row r="8" ht="15.75" customHeight="1">
      <c r="A8" s="44"/>
      <c r="B8" s="29" t="s">
        <v>22804</v>
      </c>
      <c r="C8" s="182" t="s">
        <v>814</v>
      </c>
      <c r="D8" s="52" t="s">
        <v>23132</v>
      </c>
      <c r="E8" s="52" t="s">
        <v>23133</v>
      </c>
      <c r="F8" s="41">
        <v>0.7291666666666666</v>
      </c>
      <c r="G8" s="52" t="s">
        <v>23701</v>
      </c>
      <c r="H8" s="52" t="s">
        <v>23706</v>
      </c>
      <c r="I8" s="52" t="s">
        <v>23135</v>
      </c>
      <c r="J8" s="38"/>
      <c r="K8" s="17"/>
      <c r="L8" s="17"/>
      <c r="M8" s="27"/>
      <c r="N8" s="27"/>
      <c r="O8" s="17"/>
      <c r="P8" s="17"/>
      <c r="Q8" s="17"/>
      <c r="R8" s="17"/>
      <c r="S8" s="17"/>
      <c r="T8" s="17"/>
      <c r="U8" s="17"/>
      <c r="V8" s="17"/>
      <c r="W8" s="17"/>
      <c r="X8" s="17"/>
      <c r="Y8" s="17"/>
      <c r="Z8" s="17"/>
      <c r="AA8" s="17"/>
      <c r="AB8" s="17"/>
      <c r="AC8" s="17"/>
      <c r="AD8" s="17"/>
      <c r="AE8" s="17"/>
      <c r="AF8" s="17"/>
    </row>
    <row r="9" ht="15.75" customHeight="1">
      <c r="A9" s="18"/>
      <c r="B9" s="19">
        <v>44348.0</v>
      </c>
      <c r="C9" s="17"/>
      <c r="D9" s="153"/>
      <c r="E9" s="125"/>
      <c r="F9" s="125"/>
      <c r="G9" s="125"/>
      <c r="H9" s="125"/>
      <c r="I9" s="125"/>
      <c r="J9" s="125"/>
      <c r="K9" s="115"/>
      <c r="L9" s="17"/>
      <c r="M9" s="17"/>
      <c r="N9" s="17"/>
      <c r="O9" s="17"/>
      <c r="P9" s="17"/>
      <c r="Q9" s="17"/>
      <c r="R9" s="17"/>
      <c r="S9" s="17"/>
      <c r="T9" s="17"/>
      <c r="U9" s="17"/>
      <c r="V9" s="17"/>
      <c r="W9" s="17"/>
      <c r="X9" s="17"/>
      <c r="Y9" s="17"/>
      <c r="Z9" s="17"/>
      <c r="AA9" s="17"/>
      <c r="AB9" s="17"/>
      <c r="AC9" s="17"/>
      <c r="AD9" s="17"/>
      <c r="AE9" s="17"/>
      <c r="AF9" s="17"/>
    </row>
    <row r="10" ht="15.75" customHeight="1">
      <c r="A10" s="24" t="s">
        <v>23700</v>
      </c>
      <c r="B10" s="17"/>
      <c r="C10" s="17"/>
      <c r="D10" s="17"/>
      <c r="E10" s="17"/>
      <c r="F10" s="26"/>
      <c r="G10" s="17"/>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9" t="s">
        <v>22804</v>
      </c>
      <c r="C11" s="154"/>
      <c r="D11" s="67"/>
      <c r="E11" s="67"/>
      <c r="F11" s="46"/>
      <c r="G11" s="17"/>
      <c r="H11" s="17"/>
      <c r="I11" s="67"/>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9" t="s">
        <v>22804</v>
      </c>
      <c r="C12" s="165" t="s">
        <v>814</v>
      </c>
      <c r="D12" s="166" t="s">
        <v>23707</v>
      </c>
      <c r="E12" s="166" t="s">
        <v>22894</v>
      </c>
      <c r="F12" s="32">
        <v>0.5</v>
      </c>
      <c r="G12" s="33" t="s">
        <v>23708</v>
      </c>
      <c r="H12" s="33" t="s">
        <v>23709</v>
      </c>
      <c r="I12" s="166" t="s">
        <v>22896</v>
      </c>
      <c r="J12" s="17" t="s">
        <v>23710</v>
      </c>
      <c r="K12" s="155"/>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9" t="s">
        <v>22804</v>
      </c>
      <c r="C13" s="165" t="s">
        <v>814</v>
      </c>
      <c r="D13" s="166" t="s">
        <v>23353</v>
      </c>
      <c r="E13" s="166" t="s">
        <v>23354</v>
      </c>
      <c r="F13" s="32">
        <v>0.5833333333333334</v>
      </c>
      <c r="G13" s="165" t="s">
        <v>23708</v>
      </c>
      <c r="H13" s="166" t="s">
        <v>23711</v>
      </c>
      <c r="I13" s="166" t="s">
        <v>23356</v>
      </c>
      <c r="J13" s="156" t="s">
        <v>23712</v>
      </c>
      <c r="K13" s="17"/>
      <c r="L13" s="2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9"/>
      <c r="C14" s="154"/>
      <c r="D14" s="67"/>
      <c r="E14" s="67"/>
      <c r="F14" s="46">
        <v>0.5833333333333334</v>
      </c>
      <c r="G14" s="154"/>
      <c r="H14" s="67"/>
      <c r="I14" s="67"/>
      <c r="J14" s="156"/>
      <c r="K14" s="17"/>
      <c r="L14" s="27"/>
      <c r="M14" s="27"/>
      <c r="N14" s="27"/>
      <c r="O14" s="17"/>
      <c r="P14" s="17"/>
      <c r="Q14" s="17"/>
      <c r="R14" s="17"/>
      <c r="S14" s="17"/>
      <c r="T14" s="17"/>
      <c r="U14" s="17"/>
      <c r="V14" s="17"/>
      <c r="W14" s="17"/>
      <c r="X14" s="17"/>
      <c r="Y14" s="17"/>
      <c r="Z14" s="17"/>
      <c r="AA14" s="17"/>
      <c r="AB14" s="17"/>
      <c r="AC14" s="17"/>
      <c r="AD14" s="17"/>
      <c r="AE14" s="17"/>
      <c r="AF14" s="17"/>
    </row>
    <row r="15" ht="15.75" customHeight="1">
      <c r="A15" s="28"/>
      <c r="B15" s="29" t="s">
        <v>22804</v>
      </c>
      <c r="C15" s="182" t="s">
        <v>814</v>
      </c>
      <c r="D15" s="52" t="s">
        <v>23198</v>
      </c>
      <c r="E15" s="52" t="s">
        <v>23199</v>
      </c>
      <c r="F15" s="255" t="s">
        <v>741</v>
      </c>
      <c r="G15" s="38" t="s">
        <v>23708</v>
      </c>
      <c r="H15" s="38" t="s">
        <v>23713</v>
      </c>
      <c r="I15" s="52" t="s">
        <v>23201</v>
      </c>
      <c r="J15" s="38"/>
      <c r="K15" s="158"/>
      <c r="L15" s="17"/>
      <c r="M15" s="27"/>
      <c r="N15" s="27"/>
      <c r="O15" s="17"/>
      <c r="P15" s="17"/>
      <c r="Q15" s="17"/>
      <c r="R15" s="17"/>
      <c r="S15" s="17"/>
      <c r="T15" s="17"/>
      <c r="U15" s="17"/>
      <c r="V15" s="17"/>
      <c r="W15" s="17"/>
      <c r="X15" s="17"/>
      <c r="Y15" s="17"/>
      <c r="Z15" s="17"/>
      <c r="AA15" s="17"/>
      <c r="AB15" s="17"/>
      <c r="AC15" s="17"/>
      <c r="AD15" s="17"/>
      <c r="AE15" s="17"/>
      <c r="AF15" s="17"/>
    </row>
    <row r="16" ht="15.75" customHeight="1">
      <c r="A16" s="44"/>
      <c r="B16" s="29" t="s">
        <v>22804</v>
      </c>
      <c r="C16" s="165" t="s">
        <v>814</v>
      </c>
      <c r="D16" s="166" t="s">
        <v>22869</v>
      </c>
      <c r="E16" s="166" t="s">
        <v>22870</v>
      </c>
      <c r="F16" s="32">
        <v>0.7291666666666666</v>
      </c>
      <c r="G16" s="166" t="s">
        <v>23701</v>
      </c>
      <c r="H16" s="166" t="s">
        <v>23714</v>
      </c>
      <c r="I16" s="166" t="s">
        <v>22872</v>
      </c>
      <c r="J16" s="17" t="s">
        <v>23715</v>
      </c>
      <c r="K16" s="17"/>
      <c r="L16" s="17"/>
      <c r="M16" s="27"/>
      <c r="N16" s="27"/>
      <c r="O16" s="17"/>
      <c r="P16" s="17"/>
      <c r="Q16" s="17"/>
      <c r="R16" s="17"/>
      <c r="S16" s="17"/>
      <c r="T16" s="17"/>
      <c r="U16" s="17"/>
      <c r="V16" s="17"/>
      <c r="W16" s="17"/>
      <c r="X16" s="17"/>
      <c r="Y16" s="17"/>
      <c r="Z16" s="17"/>
      <c r="AA16" s="17"/>
      <c r="AB16" s="17"/>
      <c r="AC16" s="17"/>
      <c r="AD16" s="17"/>
      <c r="AE16" s="17"/>
      <c r="AF16" s="17"/>
    </row>
    <row r="17" ht="15.75" customHeight="1">
      <c r="A17" s="53"/>
      <c r="B17" s="29"/>
      <c r="C17" s="160"/>
      <c r="D17" s="697"/>
      <c r="E17" s="697"/>
      <c r="F17" s="698">
        <v>0.7291666666666666</v>
      </c>
      <c r="G17" s="697"/>
      <c r="H17" s="697"/>
      <c r="I17" s="697"/>
      <c r="J17" s="39"/>
      <c r="K17" s="39"/>
      <c r="L17" s="17"/>
      <c r="M17" s="27"/>
      <c r="N17" s="27"/>
      <c r="O17" s="17"/>
      <c r="P17" s="17"/>
      <c r="Q17" s="17"/>
      <c r="R17" s="17"/>
      <c r="S17" s="17"/>
      <c r="T17" s="17"/>
      <c r="U17" s="17"/>
      <c r="V17" s="17"/>
      <c r="W17" s="17"/>
      <c r="X17" s="17"/>
      <c r="Y17" s="17"/>
      <c r="Z17" s="17"/>
      <c r="AA17" s="17"/>
      <c r="AB17" s="17"/>
      <c r="AC17" s="17"/>
      <c r="AD17" s="17"/>
      <c r="AE17" s="17"/>
      <c r="AF17" s="17"/>
    </row>
    <row r="18" ht="15.75" customHeight="1">
      <c r="A18" s="18"/>
      <c r="B18" s="19">
        <v>44349.0</v>
      </c>
      <c r="C18" s="17"/>
      <c r="D18" s="153"/>
      <c r="E18" s="125"/>
      <c r="F18" s="125"/>
      <c r="G18" s="125"/>
      <c r="H18" s="125"/>
      <c r="I18" s="125"/>
      <c r="J18" s="125"/>
      <c r="K18" s="115"/>
      <c r="L18" s="17"/>
      <c r="M18" s="17"/>
      <c r="N18" s="17"/>
      <c r="O18" s="17"/>
      <c r="P18" s="17"/>
      <c r="Q18" s="17"/>
      <c r="R18" s="17"/>
      <c r="S18" s="17"/>
      <c r="T18" s="17"/>
      <c r="U18" s="17"/>
      <c r="V18" s="17"/>
      <c r="W18" s="17"/>
      <c r="X18" s="17"/>
      <c r="Y18" s="17"/>
      <c r="Z18" s="17"/>
      <c r="AA18" s="17"/>
      <c r="AB18" s="17"/>
      <c r="AC18" s="17"/>
      <c r="AD18" s="17"/>
      <c r="AE18" s="17"/>
      <c r="AF18" s="17"/>
    </row>
    <row r="19" ht="15.75" customHeight="1">
      <c r="A19" s="24" t="s">
        <v>23700</v>
      </c>
      <c r="B19" s="17"/>
      <c r="C19" s="17"/>
      <c r="D19" s="17"/>
      <c r="E19" s="17"/>
      <c r="F19" s="26"/>
      <c r="G19" s="17"/>
      <c r="H19" s="17"/>
      <c r="I19" s="17"/>
      <c r="J19" s="17"/>
      <c r="K19" s="17"/>
      <c r="L19" s="17"/>
      <c r="M19" s="27"/>
      <c r="N19" s="27"/>
      <c r="O19" s="17"/>
      <c r="P19" s="17"/>
      <c r="Q19" s="17"/>
      <c r="R19" s="17"/>
      <c r="S19" s="17"/>
      <c r="T19" s="17"/>
      <c r="U19" s="17"/>
      <c r="V19" s="17"/>
      <c r="W19" s="17"/>
      <c r="X19" s="17"/>
      <c r="Y19" s="17"/>
      <c r="Z19" s="17"/>
      <c r="AA19" s="17"/>
      <c r="AB19" s="17"/>
      <c r="AC19" s="17"/>
      <c r="AD19" s="17"/>
      <c r="AE19" s="17"/>
      <c r="AF19" s="17"/>
    </row>
    <row r="20" ht="15.75" customHeight="1">
      <c r="A20" s="28"/>
      <c r="B20" s="29" t="s">
        <v>22804</v>
      </c>
      <c r="C20" s="154"/>
      <c r="D20" s="397" t="s">
        <v>23716</v>
      </c>
      <c r="E20" s="22"/>
      <c r="F20" s="23"/>
      <c r="G20" s="17"/>
      <c r="H20" s="17"/>
      <c r="I20" s="67"/>
      <c r="J20" s="17"/>
      <c r="K20" s="155"/>
      <c r="L20" s="17"/>
      <c r="M20" s="27"/>
      <c r="N20" s="27"/>
      <c r="O20" s="17"/>
      <c r="P20" s="17"/>
      <c r="Q20" s="17"/>
      <c r="R20" s="17"/>
      <c r="S20" s="17"/>
      <c r="T20" s="17"/>
      <c r="U20" s="17"/>
      <c r="V20" s="17"/>
      <c r="W20" s="17"/>
      <c r="X20" s="17"/>
      <c r="Y20" s="17"/>
      <c r="Z20" s="17"/>
      <c r="AA20" s="17"/>
      <c r="AB20" s="17"/>
      <c r="AC20" s="17"/>
      <c r="AD20" s="17"/>
      <c r="AE20" s="17"/>
      <c r="AF20" s="17"/>
    </row>
    <row r="21" ht="15.75" customHeight="1">
      <c r="A21" s="28"/>
      <c r="B21" s="29" t="s">
        <v>22804</v>
      </c>
      <c r="C21" s="165" t="s">
        <v>859</v>
      </c>
      <c r="D21" s="51" t="s">
        <v>23477</v>
      </c>
      <c r="E21" s="51" t="s">
        <v>23478</v>
      </c>
      <c r="F21" s="32">
        <v>0.5</v>
      </c>
      <c r="G21" s="33" t="s">
        <v>23717</v>
      </c>
      <c r="H21" s="33" t="s">
        <v>23718</v>
      </c>
      <c r="I21" s="51" t="s">
        <v>23480</v>
      </c>
      <c r="J21" s="17"/>
      <c r="K21" s="155"/>
      <c r="L21" s="17"/>
      <c r="M21" s="27" t="s">
        <v>23719</v>
      </c>
      <c r="N21" s="27"/>
      <c r="O21" s="17"/>
      <c r="P21" s="17"/>
      <c r="Q21" s="17"/>
      <c r="R21" s="17"/>
      <c r="S21" s="17"/>
      <c r="T21" s="17"/>
      <c r="U21" s="17"/>
      <c r="V21" s="17"/>
      <c r="W21" s="17"/>
      <c r="X21" s="17"/>
      <c r="Y21" s="17"/>
      <c r="Z21" s="17"/>
      <c r="AA21" s="17"/>
      <c r="AB21" s="17"/>
      <c r="AC21" s="17"/>
      <c r="AD21" s="17"/>
      <c r="AE21" s="17"/>
      <c r="AF21" s="17"/>
    </row>
    <row r="22" ht="15.75" customHeight="1">
      <c r="A22" s="28"/>
      <c r="B22" s="29" t="s">
        <v>22804</v>
      </c>
      <c r="C22" s="154" t="s">
        <v>814</v>
      </c>
      <c r="D22" s="56" t="s">
        <v>23105</v>
      </c>
      <c r="E22" s="56" t="s">
        <v>23106</v>
      </c>
      <c r="F22" s="46">
        <v>0.5</v>
      </c>
      <c r="G22" s="17" t="s">
        <v>23701</v>
      </c>
      <c r="H22" s="17" t="s">
        <v>23720</v>
      </c>
      <c r="I22" s="56" t="s">
        <v>23107</v>
      </c>
      <c r="J22" s="17"/>
      <c r="K22" s="155"/>
      <c r="L22" s="17"/>
      <c r="M22" s="27"/>
      <c r="N22" s="27"/>
      <c r="O22" s="17"/>
      <c r="P22" s="17"/>
      <c r="Q22" s="17"/>
      <c r="R22" s="17"/>
      <c r="S22" s="17"/>
      <c r="T22" s="17"/>
      <c r="U22" s="17"/>
      <c r="V22" s="17"/>
      <c r="W22" s="17"/>
      <c r="X22" s="17"/>
      <c r="Y22" s="17"/>
      <c r="Z22" s="17"/>
      <c r="AA22" s="17"/>
      <c r="AB22" s="17"/>
      <c r="AC22" s="17"/>
      <c r="AD22" s="17"/>
      <c r="AE22" s="17"/>
      <c r="AF22" s="17"/>
    </row>
    <row r="23" ht="15.75" customHeight="1">
      <c r="A23" s="28"/>
      <c r="B23" s="29" t="s">
        <v>22804</v>
      </c>
      <c r="C23" s="165" t="s">
        <v>859</v>
      </c>
      <c r="D23" s="51" t="s">
        <v>23560</v>
      </c>
      <c r="E23" s="51" t="s">
        <v>23561</v>
      </c>
      <c r="F23" s="32">
        <v>0.5833333333333334</v>
      </c>
      <c r="G23" s="165" t="s">
        <v>23721</v>
      </c>
      <c r="H23" s="166" t="s">
        <v>23722</v>
      </c>
      <c r="I23" s="51" t="s">
        <v>23563</v>
      </c>
      <c r="J23" s="699" t="s">
        <v>23723</v>
      </c>
      <c r="K23" s="17"/>
      <c r="L23" s="27"/>
      <c r="M23" s="27" t="s">
        <v>23724</v>
      </c>
      <c r="N23" s="27"/>
      <c r="O23" s="17"/>
      <c r="P23" s="17"/>
      <c r="Q23" s="17"/>
      <c r="R23" s="17"/>
      <c r="S23" s="17"/>
      <c r="T23" s="17"/>
      <c r="U23" s="17"/>
      <c r="V23" s="17"/>
      <c r="W23" s="17"/>
      <c r="X23" s="17"/>
      <c r="Y23" s="17"/>
      <c r="Z23" s="17"/>
      <c r="AA23" s="17"/>
      <c r="AB23" s="17"/>
      <c r="AC23" s="17"/>
      <c r="AD23" s="17"/>
      <c r="AE23" s="17"/>
      <c r="AF23" s="17"/>
    </row>
    <row r="24" ht="15.75" customHeight="1">
      <c r="A24" s="28"/>
      <c r="B24" s="29" t="s">
        <v>22804</v>
      </c>
      <c r="C24" s="165" t="s">
        <v>814</v>
      </c>
      <c r="D24" s="696" t="s">
        <v>22800</v>
      </c>
      <c r="E24" s="696" t="s">
        <v>22801</v>
      </c>
      <c r="F24" s="32">
        <v>0.6041666666666666</v>
      </c>
      <c r="G24" s="165" t="s">
        <v>23701</v>
      </c>
      <c r="H24" s="166" t="s">
        <v>23725</v>
      </c>
      <c r="I24" s="51" t="s">
        <v>22803</v>
      </c>
      <c r="J24" s="156" t="s">
        <v>23726</v>
      </c>
      <c r="K24" s="17"/>
      <c r="L24" s="27"/>
      <c r="M24" s="27"/>
      <c r="N24" s="27"/>
      <c r="O24" s="17"/>
      <c r="P24" s="17"/>
      <c r="Q24" s="17"/>
      <c r="R24" s="17"/>
      <c r="S24" s="17"/>
      <c r="T24" s="17"/>
      <c r="U24" s="17"/>
      <c r="V24" s="17"/>
      <c r="W24" s="17"/>
      <c r="X24" s="17"/>
      <c r="Y24" s="17"/>
      <c r="Z24" s="17"/>
      <c r="AA24" s="17"/>
      <c r="AB24" s="17"/>
      <c r="AC24" s="17"/>
      <c r="AD24" s="17"/>
      <c r="AE24" s="17"/>
      <c r="AF24" s="17"/>
    </row>
    <row r="25" ht="15.75" customHeight="1">
      <c r="A25" s="28"/>
      <c r="B25" s="29" t="s">
        <v>22804</v>
      </c>
      <c r="C25" s="165" t="s">
        <v>814</v>
      </c>
      <c r="D25" s="696" t="s">
        <v>23727</v>
      </c>
      <c r="E25" s="696" t="s">
        <v>23728</v>
      </c>
      <c r="F25" s="172" t="s">
        <v>741</v>
      </c>
      <c r="G25" s="33" t="s">
        <v>23708</v>
      </c>
      <c r="H25" s="33" t="s">
        <v>23729</v>
      </c>
      <c r="I25" s="166" t="s">
        <v>23730</v>
      </c>
      <c r="J25" s="164" t="s">
        <v>23731</v>
      </c>
      <c r="K25" s="700"/>
      <c r="L25" s="17"/>
      <c r="M25" s="27"/>
      <c r="N25" s="27"/>
      <c r="O25" s="17"/>
      <c r="P25" s="17"/>
      <c r="Q25" s="17"/>
      <c r="R25" s="17"/>
      <c r="S25" s="17"/>
      <c r="T25" s="17"/>
      <c r="U25" s="17"/>
      <c r="V25" s="17"/>
      <c r="W25" s="17"/>
      <c r="X25" s="17"/>
      <c r="Y25" s="17"/>
      <c r="Z25" s="17"/>
      <c r="AA25" s="17"/>
      <c r="AB25" s="17"/>
      <c r="AC25" s="17"/>
      <c r="AD25" s="17"/>
      <c r="AE25" s="17"/>
      <c r="AF25" s="17"/>
    </row>
    <row r="26" ht="15.75" customHeight="1">
      <c r="A26" s="44"/>
      <c r="B26" s="29" t="s">
        <v>22804</v>
      </c>
      <c r="C26" s="165" t="s">
        <v>859</v>
      </c>
      <c r="D26" s="51" t="s">
        <v>23584</v>
      </c>
      <c r="E26" s="51" t="s">
        <v>23585</v>
      </c>
      <c r="F26" s="32">
        <v>0.7291666666666666</v>
      </c>
      <c r="G26" s="166" t="s">
        <v>23721</v>
      </c>
      <c r="H26" s="166" t="s">
        <v>23732</v>
      </c>
      <c r="I26" s="51" t="s">
        <v>23587</v>
      </c>
      <c r="J26" s="164" t="s">
        <v>23733</v>
      </c>
      <c r="K26" s="164"/>
      <c r="L26" s="17"/>
      <c r="M26" s="27"/>
      <c r="N26" s="27"/>
      <c r="O26" s="17"/>
      <c r="P26" s="17"/>
      <c r="Q26" s="17"/>
      <c r="R26" s="17"/>
      <c r="S26" s="17"/>
      <c r="T26" s="17"/>
      <c r="U26" s="17"/>
      <c r="V26" s="17"/>
      <c r="W26" s="17"/>
      <c r="X26" s="17"/>
      <c r="Y26" s="17"/>
      <c r="Z26" s="17"/>
      <c r="AA26" s="17"/>
      <c r="AB26" s="17"/>
      <c r="AC26" s="17"/>
      <c r="AD26" s="17"/>
      <c r="AE26" s="17"/>
      <c r="AF26" s="17"/>
    </row>
    <row r="27" ht="15.75" customHeight="1">
      <c r="A27" s="18"/>
      <c r="B27" s="19">
        <v>44350.0</v>
      </c>
      <c r="C27" s="17"/>
      <c r="D27" s="153"/>
      <c r="E27" s="125"/>
      <c r="F27" s="125"/>
      <c r="G27" s="125"/>
      <c r="H27" s="125"/>
      <c r="I27" s="125"/>
      <c r="J27" s="125"/>
      <c r="K27" s="115"/>
      <c r="L27" s="17"/>
      <c r="M27" s="17"/>
      <c r="N27" s="17"/>
      <c r="O27" s="17"/>
      <c r="P27" s="17"/>
      <c r="Q27" s="17"/>
      <c r="R27" s="17"/>
      <c r="S27" s="17"/>
      <c r="T27" s="17"/>
      <c r="U27" s="17"/>
      <c r="V27" s="17"/>
      <c r="W27" s="17"/>
      <c r="X27" s="17"/>
      <c r="Y27" s="17"/>
      <c r="Z27" s="17"/>
      <c r="AA27" s="17"/>
      <c r="AB27" s="17"/>
      <c r="AC27" s="17"/>
      <c r="AD27" s="17"/>
      <c r="AE27" s="17"/>
      <c r="AF27" s="17"/>
    </row>
    <row r="28" ht="15.75" customHeight="1">
      <c r="A28" s="24" t="s">
        <v>23700</v>
      </c>
      <c r="B28" s="17"/>
      <c r="C28" s="17"/>
      <c r="D28" s="17"/>
      <c r="E28" s="17"/>
      <c r="F28" s="26"/>
      <c r="G28" s="17"/>
      <c r="H28" s="17"/>
      <c r="I28" s="17"/>
      <c r="J28" s="17"/>
      <c r="K28" s="17"/>
      <c r="L28" s="17"/>
      <c r="M28" s="27"/>
      <c r="N28" s="27"/>
      <c r="O28" s="17"/>
      <c r="P28" s="17"/>
      <c r="Q28" s="17"/>
      <c r="R28" s="17"/>
      <c r="S28" s="17"/>
      <c r="T28" s="17"/>
      <c r="U28" s="17"/>
      <c r="V28" s="17"/>
      <c r="W28" s="17"/>
      <c r="X28" s="17"/>
      <c r="Y28" s="17"/>
      <c r="Z28" s="17"/>
      <c r="AA28" s="17"/>
      <c r="AB28" s="17"/>
      <c r="AC28" s="17"/>
      <c r="AD28" s="17"/>
      <c r="AE28" s="17"/>
      <c r="AF28" s="17"/>
    </row>
    <row r="29" ht="15.75" customHeight="1">
      <c r="A29" s="28"/>
      <c r="B29" s="29" t="s">
        <v>22804</v>
      </c>
      <c r="C29" s="154"/>
      <c r="D29" s="179" t="s">
        <v>876</v>
      </c>
      <c r="E29" s="180"/>
      <c r="F29" s="111"/>
      <c r="G29" s="17"/>
      <c r="H29" s="17"/>
      <c r="I29" s="67"/>
      <c r="J29" s="17"/>
      <c r="K29" s="155"/>
      <c r="L29" s="17"/>
      <c r="M29" s="27"/>
      <c r="N29" s="27"/>
      <c r="O29" s="17"/>
      <c r="P29" s="17"/>
      <c r="Q29" s="17"/>
      <c r="R29" s="17"/>
      <c r="S29" s="17"/>
      <c r="T29" s="17"/>
      <c r="U29" s="17"/>
      <c r="V29" s="17"/>
      <c r="W29" s="17"/>
      <c r="X29" s="17"/>
      <c r="Y29" s="17"/>
      <c r="Z29" s="17"/>
      <c r="AA29" s="17"/>
      <c r="AB29" s="17"/>
      <c r="AC29" s="17"/>
      <c r="AD29" s="17"/>
      <c r="AE29" s="17"/>
      <c r="AF29" s="17"/>
    </row>
    <row r="30" ht="15.75" customHeight="1">
      <c r="A30" s="28"/>
      <c r="B30" s="29" t="s">
        <v>22804</v>
      </c>
      <c r="C30" s="154"/>
      <c r="D30" s="114"/>
      <c r="E30" s="125"/>
      <c r="F30" s="115"/>
      <c r="G30" s="17"/>
      <c r="H30" s="17"/>
      <c r="I30" s="67"/>
      <c r="J30" s="17"/>
      <c r="K30" s="155"/>
      <c r="L30" s="17"/>
      <c r="M30" s="27"/>
      <c r="N30" s="27"/>
      <c r="O30" s="17"/>
      <c r="P30" s="17"/>
      <c r="Q30" s="17"/>
      <c r="R30" s="17"/>
      <c r="S30" s="17"/>
      <c r="T30" s="17"/>
      <c r="U30" s="17"/>
      <c r="V30" s="17"/>
      <c r="W30" s="17"/>
      <c r="X30" s="17"/>
      <c r="Y30" s="17"/>
      <c r="Z30" s="17"/>
      <c r="AA30" s="17"/>
      <c r="AB30" s="17"/>
      <c r="AC30" s="17"/>
      <c r="AD30" s="17"/>
      <c r="AE30" s="17"/>
      <c r="AF30" s="17"/>
    </row>
    <row r="31" ht="15.75" customHeight="1">
      <c r="A31" s="28"/>
      <c r="B31" s="29" t="s">
        <v>22804</v>
      </c>
      <c r="C31" s="154"/>
      <c r="D31" s="161"/>
      <c r="E31" s="161"/>
      <c r="F31" s="162"/>
      <c r="G31" s="154"/>
      <c r="H31" s="67"/>
      <c r="I31" s="67"/>
      <c r="J31" s="156"/>
      <c r="K31" s="17"/>
      <c r="L31" s="27"/>
      <c r="M31" s="27"/>
      <c r="N31" s="27"/>
      <c r="O31" s="17"/>
      <c r="P31" s="17"/>
      <c r="Q31" s="17"/>
      <c r="R31" s="17"/>
      <c r="S31" s="17"/>
      <c r="T31" s="17"/>
      <c r="U31" s="17"/>
      <c r="V31" s="17"/>
      <c r="W31" s="17"/>
      <c r="X31" s="17"/>
      <c r="Y31" s="17"/>
      <c r="Z31" s="17"/>
      <c r="AA31" s="17"/>
      <c r="AB31" s="17"/>
      <c r="AC31" s="17"/>
      <c r="AD31" s="17"/>
      <c r="AE31" s="17"/>
      <c r="AF31" s="17"/>
    </row>
    <row r="32" ht="15.75" customHeight="1">
      <c r="A32" s="28"/>
      <c r="B32" s="29" t="s">
        <v>22804</v>
      </c>
      <c r="C32" s="154"/>
      <c r="D32" s="161"/>
      <c r="E32" s="161"/>
      <c r="F32" s="683"/>
      <c r="G32" s="17"/>
      <c r="H32" s="17"/>
      <c r="I32" s="67"/>
      <c r="J32" s="17"/>
      <c r="K32" s="158"/>
      <c r="L32" s="17"/>
      <c r="M32" s="27"/>
      <c r="N32" s="27"/>
      <c r="O32" s="17"/>
      <c r="P32" s="17"/>
      <c r="Q32" s="17"/>
      <c r="R32" s="17"/>
      <c r="S32" s="17"/>
      <c r="T32" s="17"/>
      <c r="U32" s="17"/>
      <c r="V32" s="17"/>
      <c r="W32" s="17"/>
      <c r="X32" s="17"/>
      <c r="Y32" s="17"/>
      <c r="Z32" s="17"/>
      <c r="AA32" s="17"/>
      <c r="AB32" s="17"/>
      <c r="AC32" s="17"/>
      <c r="AD32" s="17"/>
      <c r="AE32" s="17"/>
      <c r="AF32" s="17"/>
    </row>
    <row r="33" ht="15.75" customHeight="1">
      <c r="A33" s="44"/>
      <c r="B33" s="29" t="s">
        <v>22804</v>
      </c>
      <c r="C33" s="154"/>
      <c r="D33" s="161"/>
      <c r="E33" s="161"/>
      <c r="F33" s="162"/>
      <c r="G33" s="67"/>
      <c r="H33" s="67"/>
      <c r="I33" s="67"/>
      <c r="J33" s="17"/>
      <c r="K33" s="17"/>
      <c r="L33" s="17"/>
      <c r="M33" s="27"/>
      <c r="N33" s="27"/>
      <c r="O33" s="17"/>
      <c r="P33" s="17"/>
      <c r="Q33" s="17"/>
      <c r="R33" s="17"/>
      <c r="S33" s="17"/>
      <c r="T33" s="17"/>
      <c r="U33" s="17"/>
      <c r="V33" s="17"/>
      <c r="W33" s="17"/>
      <c r="X33" s="17"/>
      <c r="Y33" s="17"/>
      <c r="Z33" s="17"/>
      <c r="AA33" s="17"/>
      <c r="AB33" s="17"/>
      <c r="AC33" s="17"/>
      <c r="AD33" s="17"/>
      <c r="AE33" s="17"/>
      <c r="AF33" s="17"/>
    </row>
    <row r="34" ht="15.75" customHeight="1">
      <c r="A34" s="18"/>
      <c r="B34" s="19">
        <v>44351.0</v>
      </c>
      <c r="C34" s="17"/>
      <c r="D34" s="153"/>
      <c r="E34" s="125"/>
      <c r="F34" s="125"/>
      <c r="G34" s="125"/>
      <c r="H34" s="125"/>
      <c r="I34" s="125"/>
      <c r="J34" s="125"/>
      <c r="K34" s="115"/>
      <c r="L34" s="17"/>
      <c r="M34" s="17"/>
      <c r="N34" s="17"/>
      <c r="O34" s="17"/>
      <c r="P34" s="17"/>
      <c r="Q34" s="17"/>
      <c r="R34" s="17"/>
      <c r="S34" s="17"/>
      <c r="T34" s="17"/>
      <c r="U34" s="17"/>
      <c r="V34" s="17"/>
      <c r="W34" s="17"/>
      <c r="X34" s="17"/>
      <c r="Y34" s="17"/>
      <c r="Z34" s="17"/>
      <c r="AA34" s="17"/>
      <c r="AB34" s="17"/>
      <c r="AC34" s="17"/>
      <c r="AD34" s="17"/>
      <c r="AE34" s="17"/>
      <c r="AF34" s="17"/>
    </row>
    <row r="35" ht="15.75" customHeight="1">
      <c r="A35" s="24" t="s">
        <v>23700</v>
      </c>
      <c r="B35" s="17"/>
      <c r="C35" s="17"/>
      <c r="D35" s="17"/>
      <c r="E35" s="17"/>
      <c r="F35" s="17"/>
      <c r="G35" s="17"/>
      <c r="H35" s="17"/>
      <c r="I35" s="17"/>
      <c r="J35" s="17"/>
      <c r="K35" s="17"/>
      <c r="L35" s="17"/>
      <c r="M35" s="27"/>
      <c r="N35" s="27"/>
      <c r="O35" s="17"/>
      <c r="P35" s="17"/>
      <c r="Q35" s="17"/>
      <c r="R35" s="17"/>
      <c r="S35" s="17"/>
      <c r="T35" s="17"/>
      <c r="U35" s="17"/>
      <c r="V35" s="17"/>
      <c r="W35" s="17"/>
      <c r="X35" s="17"/>
      <c r="Y35" s="17"/>
      <c r="Z35" s="17"/>
      <c r="AA35" s="17"/>
      <c r="AB35" s="17"/>
      <c r="AC35" s="17"/>
      <c r="AD35" s="17"/>
      <c r="AE35" s="17"/>
      <c r="AF35" s="17"/>
    </row>
    <row r="36" ht="15.75" customHeight="1">
      <c r="A36" s="28"/>
      <c r="B36" s="29" t="s">
        <v>22804</v>
      </c>
      <c r="C36" s="154"/>
      <c r="D36" s="17"/>
      <c r="E36" s="17"/>
      <c r="F36" s="67"/>
      <c r="G36" s="17"/>
      <c r="H36" s="155"/>
      <c r="I36" s="67"/>
      <c r="J36" s="17"/>
      <c r="K36" s="155"/>
      <c r="L36" s="17"/>
      <c r="M36" s="27"/>
      <c r="N36" s="27"/>
      <c r="O36" s="17"/>
      <c r="P36" s="17"/>
      <c r="Q36" s="17"/>
      <c r="R36" s="17"/>
      <c r="S36" s="17"/>
      <c r="T36" s="17"/>
      <c r="U36" s="17"/>
      <c r="V36" s="17"/>
      <c r="W36" s="17"/>
      <c r="X36" s="17"/>
      <c r="Y36" s="17"/>
      <c r="Z36" s="17"/>
      <c r="AA36" s="17"/>
      <c r="AB36" s="17"/>
      <c r="AC36" s="17"/>
      <c r="AD36" s="17"/>
      <c r="AE36" s="17"/>
      <c r="AF36" s="17"/>
    </row>
    <row r="37" ht="15.75" customHeight="1">
      <c r="A37" s="28"/>
      <c r="B37" s="29" t="s">
        <v>22804</v>
      </c>
      <c r="C37" s="154"/>
      <c r="D37" s="682" t="s">
        <v>23734</v>
      </c>
      <c r="E37" s="180"/>
      <c r="F37" s="111"/>
      <c r="G37" s="17"/>
      <c r="H37" s="155"/>
      <c r="I37" s="67"/>
      <c r="J37" s="17"/>
      <c r="K37" s="155"/>
      <c r="L37" s="17"/>
      <c r="M37" s="27"/>
      <c r="N37" s="27"/>
      <c r="O37" s="17"/>
      <c r="P37" s="17"/>
      <c r="Q37" s="17"/>
      <c r="R37" s="17"/>
      <c r="S37" s="17"/>
      <c r="T37" s="17"/>
      <c r="U37" s="17"/>
      <c r="V37" s="17"/>
      <c r="W37" s="17"/>
      <c r="X37" s="17"/>
      <c r="Y37" s="17"/>
      <c r="Z37" s="17"/>
      <c r="AA37" s="17"/>
      <c r="AB37" s="17"/>
      <c r="AC37" s="17"/>
      <c r="AD37" s="17"/>
      <c r="AE37" s="17"/>
      <c r="AF37" s="17"/>
    </row>
    <row r="38" ht="15.75" customHeight="1">
      <c r="A38" s="28"/>
      <c r="B38" s="29" t="s">
        <v>22804</v>
      </c>
      <c r="C38" s="154"/>
      <c r="D38" s="114"/>
      <c r="E38" s="125"/>
      <c r="F38" s="115"/>
      <c r="G38" s="156"/>
      <c r="H38" s="17"/>
      <c r="I38" s="67"/>
      <c r="J38" s="156"/>
      <c r="K38" s="17"/>
      <c r="L38" s="27"/>
      <c r="M38" s="27"/>
      <c r="N38" s="27"/>
      <c r="O38" s="17"/>
      <c r="P38" s="17"/>
      <c r="Q38" s="17"/>
      <c r="R38" s="17"/>
      <c r="S38" s="17"/>
      <c r="T38" s="17"/>
      <c r="U38" s="17"/>
      <c r="V38" s="17"/>
      <c r="W38" s="17"/>
      <c r="X38" s="17"/>
      <c r="Y38" s="17"/>
      <c r="Z38" s="17"/>
      <c r="AA38" s="17"/>
      <c r="AB38" s="17"/>
      <c r="AC38" s="17"/>
      <c r="AD38" s="17"/>
      <c r="AE38" s="17"/>
      <c r="AF38" s="17"/>
    </row>
    <row r="39" ht="15.75" customHeight="1">
      <c r="A39" s="28"/>
      <c r="B39" s="29" t="s">
        <v>22804</v>
      </c>
      <c r="C39" s="154"/>
      <c r="D39" s="17"/>
      <c r="E39" s="17"/>
      <c r="F39" s="67"/>
      <c r="G39" s="17"/>
      <c r="H39" s="158"/>
      <c r="I39" s="67"/>
      <c r="J39" s="17"/>
      <c r="K39" s="158"/>
      <c r="L39" s="17"/>
      <c r="M39" s="27"/>
      <c r="N39" s="27"/>
      <c r="O39" s="17"/>
      <c r="P39" s="17"/>
      <c r="Q39" s="17"/>
      <c r="R39" s="17"/>
      <c r="S39" s="17"/>
      <c r="T39" s="17"/>
      <c r="U39" s="17"/>
      <c r="V39" s="17"/>
      <c r="W39" s="17"/>
      <c r="X39" s="17"/>
      <c r="Y39" s="17"/>
      <c r="Z39" s="17"/>
      <c r="AA39" s="17"/>
      <c r="AB39" s="17"/>
      <c r="AC39" s="17"/>
      <c r="AD39" s="17"/>
      <c r="AE39" s="17"/>
      <c r="AF39" s="17"/>
    </row>
    <row r="40" ht="15.75" customHeight="1">
      <c r="A40" s="44"/>
      <c r="B40" s="29" t="s">
        <v>22804</v>
      </c>
      <c r="C40" s="154"/>
      <c r="D40" s="67"/>
      <c r="E40" s="67"/>
      <c r="F40" s="67"/>
      <c r="G40" s="17"/>
      <c r="H40" s="17"/>
      <c r="I40" s="67"/>
      <c r="J40" s="17"/>
      <c r="K40" s="17"/>
      <c r="L40" s="17"/>
      <c r="M40" s="27"/>
      <c r="N40" s="27"/>
      <c r="O40" s="17"/>
      <c r="P40" s="17"/>
      <c r="Q40" s="17"/>
      <c r="R40" s="17"/>
      <c r="S40" s="17"/>
      <c r="T40" s="17"/>
      <c r="U40" s="17"/>
      <c r="V40" s="17"/>
      <c r="W40" s="17"/>
      <c r="X40" s="17"/>
      <c r="Y40" s="17"/>
      <c r="Z40" s="17"/>
      <c r="AA40" s="17"/>
      <c r="AB40" s="17"/>
      <c r="AC40" s="17"/>
      <c r="AD40" s="17"/>
      <c r="AE40" s="17"/>
      <c r="AF40" s="17"/>
    </row>
    <row r="41" ht="15.75" customHeight="1">
      <c r="A41" s="18"/>
      <c r="B41" s="19">
        <v>44354.0</v>
      </c>
      <c r="C41" s="17"/>
      <c r="D41" s="153"/>
      <c r="E41" s="125"/>
      <c r="F41" s="125"/>
      <c r="G41" s="125"/>
      <c r="H41" s="125"/>
      <c r="I41" s="125"/>
      <c r="J41" s="125"/>
      <c r="K41" s="115"/>
      <c r="L41" s="17"/>
      <c r="M41" s="17"/>
      <c r="N41" s="17"/>
      <c r="O41" s="17"/>
      <c r="P41" s="17"/>
      <c r="Q41" s="17"/>
      <c r="R41" s="17"/>
      <c r="S41" s="17"/>
      <c r="T41" s="17"/>
      <c r="U41" s="17"/>
      <c r="V41" s="17"/>
      <c r="W41" s="17"/>
      <c r="X41" s="17"/>
      <c r="Y41" s="17"/>
      <c r="Z41" s="17"/>
      <c r="AA41" s="17"/>
      <c r="AB41" s="17"/>
      <c r="AC41" s="17"/>
      <c r="AD41" s="17"/>
      <c r="AE41" s="17"/>
      <c r="AF41" s="17"/>
    </row>
    <row r="42" ht="15.75" customHeight="1">
      <c r="A42" s="24" t="s">
        <v>23700</v>
      </c>
      <c r="B42" s="17"/>
      <c r="C42" s="17"/>
      <c r="D42" s="17"/>
      <c r="E42" s="35"/>
      <c r="F42" s="35"/>
      <c r="G42" s="35"/>
      <c r="H42" s="35"/>
      <c r="I42" s="17"/>
      <c r="J42" s="17"/>
      <c r="K42" s="17"/>
      <c r="L42" s="17"/>
      <c r="M42" s="27"/>
      <c r="N42" s="27"/>
      <c r="O42" s="17"/>
      <c r="P42" s="17"/>
      <c r="Q42" s="17"/>
      <c r="R42" s="17"/>
      <c r="S42" s="17"/>
      <c r="T42" s="17"/>
      <c r="U42" s="17"/>
      <c r="V42" s="17"/>
      <c r="W42" s="17"/>
      <c r="X42" s="17"/>
      <c r="Y42" s="17"/>
      <c r="Z42" s="17"/>
      <c r="AA42" s="17"/>
      <c r="AB42" s="17"/>
      <c r="AC42" s="17"/>
      <c r="AD42" s="17"/>
      <c r="AE42" s="17"/>
      <c r="AF42" s="17"/>
    </row>
    <row r="43" ht="15.75" customHeight="1">
      <c r="A43" s="28"/>
      <c r="B43" s="29" t="s">
        <v>22804</v>
      </c>
      <c r="C43" s="154"/>
      <c r="D43" s="236"/>
      <c r="E43" s="39"/>
      <c r="F43" s="577" t="s">
        <v>23735</v>
      </c>
      <c r="G43" s="39"/>
      <c r="H43" s="39"/>
      <c r="I43" s="67"/>
      <c r="J43" s="17"/>
      <c r="K43" s="155"/>
      <c r="L43" s="17"/>
      <c r="M43" s="27"/>
      <c r="N43" s="27"/>
      <c r="O43" s="17"/>
      <c r="P43" s="17"/>
      <c r="Q43" s="17"/>
      <c r="R43" s="17"/>
      <c r="S43" s="17"/>
      <c r="T43" s="17"/>
      <c r="U43" s="17"/>
      <c r="V43" s="17"/>
      <c r="W43" s="17"/>
      <c r="X43" s="17"/>
      <c r="Y43" s="17"/>
      <c r="Z43" s="17"/>
      <c r="AA43" s="17"/>
      <c r="AB43" s="17"/>
      <c r="AC43" s="17"/>
      <c r="AD43" s="17"/>
      <c r="AE43" s="17"/>
      <c r="AF43" s="17"/>
    </row>
    <row r="44" ht="15.75" customHeight="1">
      <c r="A44" s="28"/>
      <c r="B44" s="29" t="s">
        <v>22804</v>
      </c>
      <c r="C44" s="182" t="s">
        <v>19854</v>
      </c>
      <c r="D44" s="47" t="s">
        <v>23707</v>
      </c>
      <c r="E44" s="47" t="s">
        <v>22894</v>
      </c>
      <c r="F44" s="41">
        <v>0.5</v>
      </c>
      <c r="G44" s="701" t="s">
        <v>23708</v>
      </c>
      <c r="H44" s="134" t="s">
        <v>23736</v>
      </c>
      <c r="I44" s="47" t="s">
        <v>22896</v>
      </c>
      <c r="J44" s="47"/>
      <c r="K44" s="155"/>
      <c r="L44" s="17"/>
      <c r="M44" s="27"/>
      <c r="N44" s="27"/>
      <c r="O44" s="17"/>
      <c r="P44" s="17"/>
      <c r="Q44" s="17"/>
      <c r="R44" s="17"/>
      <c r="S44" s="17"/>
      <c r="T44" s="17"/>
      <c r="U44" s="17"/>
      <c r="V44" s="17"/>
      <c r="W44" s="17"/>
      <c r="X44" s="17"/>
      <c r="Y44" s="17"/>
      <c r="Z44" s="17"/>
      <c r="AA44" s="17"/>
      <c r="AB44" s="17"/>
      <c r="AC44" s="17"/>
      <c r="AD44" s="17"/>
      <c r="AE44" s="17"/>
      <c r="AF44" s="17"/>
    </row>
    <row r="45" ht="15.75" customHeight="1">
      <c r="A45" s="28"/>
      <c r="B45" s="29" t="s">
        <v>22804</v>
      </c>
      <c r="C45" s="182" t="s">
        <v>814</v>
      </c>
      <c r="D45" s="702" t="s">
        <v>22800</v>
      </c>
      <c r="E45" s="702" t="s">
        <v>22801</v>
      </c>
      <c r="F45" s="41">
        <v>0.6041666666666666</v>
      </c>
      <c r="G45" s="182" t="s">
        <v>23701</v>
      </c>
      <c r="H45" s="52" t="s">
        <v>23725</v>
      </c>
      <c r="I45" s="47" t="s">
        <v>22803</v>
      </c>
      <c r="J45" s="254"/>
      <c r="K45" s="17"/>
      <c r="L45" s="27"/>
      <c r="M45" s="27"/>
      <c r="N45" s="27"/>
      <c r="O45" s="17"/>
      <c r="P45" s="17"/>
      <c r="Q45" s="17"/>
      <c r="R45" s="17"/>
      <c r="S45" s="17"/>
      <c r="T45" s="17"/>
      <c r="U45" s="17"/>
      <c r="V45" s="17"/>
      <c r="W45" s="17"/>
      <c r="X45" s="17"/>
      <c r="Y45" s="17"/>
      <c r="Z45" s="17"/>
      <c r="AA45" s="17"/>
      <c r="AB45" s="17"/>
      <c r="AC45" s="17"/>
      <c r="AD45" s="17"/>
      <c r="AE45" s="17"/>
      <c r="AF45" s="17"/>
    </row>
    <row r="46" ht="15.75" customHeight="1">
      <c r="A46" s="28"/>
      <c r="B46" s="29" t="s">
        <v>22804</v>
      </c>
      <c r="C46" s="165" t="s">
        <v>929</v>
      </c>
      <c r="D46" s="371" t="s">
        <v>23737</v>
      </c>
      <c r="E46" s="411" t="s">
        <v>23738</v>
      </c>
      <c r="F46" s="703" t="s">
        <v>23739</v>
      </c>
      <c r="G46" s="411" t="s">
        <v>23701</v>
      </c>
      <c r="H46" s="411" t="s">
        <v>23740</v>
      </c>
      <c r="I46" s="166" t="s">
        <v>23238</v>
      </c>
      <c r="J46" s="158" t="s">
        <v>23741</v>
      </c>
      <c r="L46" s="17"/>
      <c r="M46" s="27"/>
      <c r="N46" s="27"/>
      <c r="O46" s="17"/>
      <c r="P46" s="17"/>
      <c r="Q46" s="17"/>
      <c r="R46" s="17"/>
      <c r="S46" s="17"/>
      <c r="T46" s="17"/>
      <c r="U46" s="17"/>
      <c r="V46" s="17"/>
      <c r="W46" s="17"/>
      <c r="X46" s="17"/>
      <c r="Y46" s="17"/>
      <c r="Z46" s="17"/>
      <c r="AA46" s="17"/>
      <c r="AB46" s="17"/>
      <c r="AC46" s="17"/>
      <c r="AD46" s="17"/>
      <c r="AE46" s="17"/>
      <c r="AF46" s="17"/>
    </row>
    <row r="47" ht="15.75" customHeight="1">
      <c r="A47" s="44"/>
      <c r="B47" s="29" t="s">
        <v>22804</v>
      </c>
      <c r="C47" s="182" t="s">
        <v>929</v>
      </c>
      <c r="D47" s="704" t="s">
        <v>23275</v>
      </c>
      <c r="E47" s="575" t="s">
        <v>23276</v>
      </c>
      <c r="F47" s="575" t="s">
        <v>23742</v>
      </c>
      <c r="G47" s="134" t="s">
        <v>23701</v>
      </c>
      <c r="H47" s="134" t="s">
        <v>23743</v>
      </c>
      <c r="I47" s="52" t="s">
        <v>23277</v>
      </c>
      <c r="J47" s="38"/>
      <c r="K47" s="17"/>
      <c r="L47" s="17"/>
      <c r="M47" s="27"/>
      <c r="N47" s="27"/>
      <c r="O47" s="17"/>
      <c r="P47" s="17"/>
      <c r="Q47" s="17"/>
      <c r="R47" s="17"/>
      <c r="S47" s="17"/>
      <c r="T47" s="17"/>
      <c r="U47" s="17"/>
      <c r="V47" s="17"/>
      <c r="W47" s="17"/>
      <c r="X47" s="17"/>
      <c r="Y47" s="17"/>
      <c r="Z47" s="17"/>
      <c r="AA47" s="17"/>
      <c r="AB47" s="17"/>
      <c r="AC47" s="17"/>
      <c r="AD47" s="17"/>
      <c r="AE47" s="17"/>
      <c r="AF47" s="17"/>
    </row>
    <row r="48" ht="15.75" customHeight="1">
      <c r="A48" s="18"/>
      <c r="B48" s="19">
        <v>44355.0</v>
      </c>
      <c r="C48" s="17"/>
      <c r="D48" s="153"/>
      <c r="E48" s="125"/>
      <c r="F48" s="125"/>
      <c r="G48" s="125"/>
      <c r="H48" s="125"/>
      <c r="I48" s="125"/>
      <c r="J48" s="125"/>
      <c r="K48" s="115"/>
      <c r="L48" s="17"/>
      <c r="M48" s="17"/>
      <c r="N48" s="17"/>
      <c r="O48" s="17"/>
      <c r="P48" s="17"/>
      <c r="Q48" s="17"/>
      <c r="R48" s="17"/>
      <c r="S48" s="17"/>
      <c r="T48" s="17"/>
      <c r="U48" s="17"/>
      <c r="V48" s="17"/>
      <c r="W48" s="17"/>
      <c r="X48" s="17"/>
      <c r="Y48" s="17"/>
      <c r="Z48" s="17"/>
      <c r="AA48" s="17"/>
      <c r="AB48" s="17"/>
      <c r="AC48" s="17"/>
      <c r="AD48" s="17"/>
      <c r="AE48" s="17"/>
      <c r="AF48" s="17"/>
    </row>
    <row r="49" ht="15.75" customHeight="1">
      <c r="A49" s="24" t="s">
        <v>23700</v>
      </c>
      <c r="B49" s="17"/>
      <c r="C49" s="17"/>
      <c r="D49" s="17"/>
      <c r="E49" s="35"/>
      <c r="F49" s="35"/>
      <c r="G49" s="35"/>
      <c r="H49" s="35"/>
      <c r="I49" s="17"/>
      <c r="J49" s="17"/>
      <c r="K49" s="17"/>
      <c r="L49" s="17"/>
      <c r="M49" s="27"/>
      <c r="N49" s="27"/>
      <c r="O49" s="17"/>
      <c r="P49" s="17"/>
      <c r="Q49" s="17"/>
      <c r="R49" s="17"/>
      <c r="S49" s="17"/>
      <c r="T49" s="17"/>
      <c r="U49" s="17"/>
      <c r="V49" s="17"/>
      <c r="W49" s="17"/>
      <c r="X49" s="17"/>
      <c r="Y49" s="17"/>
      <c r="Z49" s="17"/>
      <c r="AA49" s="17"/>
      <c r="AB49" s="17"/>
      <c r="AC49" s="17"/>
      <c r="AD49" s="17"/>
      <c r="AE49" s="17"/>
      <c r="AF49" s="17"/>
    </row>
    <row r="50" ht="15.75" customHeight="1">
      <c r="A50" s="28"/>
      <c r="B50" s="29" t="s">
        <v>22804</v>
      </c>
      <c r="C50" s="165" t="s">
        <v>859</v>
      </c>
      <c r="D50" s="696" t="s">
        <v>23584</v>
      </c>
      <c r="E50" s="705" t="s">
        <v>23585</v>
      </c>
      <c r="F50" s="83">
        <v>0.4375</v>
      </c>
      <c r="G50" s="706" t="s">
        <v>23721</v>
      </c>
      <c r="H50" s="706" t="s">
        <v>23732</v>
      </c>
      <c r="I50" s="707" t="s">
        <v>23587</v>
      </c>
      <c r="J50" s="665" t="s">
        <v>23744</v>
      </c>
      <c r="K50" s="408"/>
      <c r="L50" s="17"/>
      <c r="M50" s="27"/>
      <c r="N50" s="27"/>
      <c r="O50" s="17"/>
      <c r="P50" s="17"/>
      <c r="Q50" s="17"/>
      <c r="R50" s="17"/>
      <c r="S50" s="17"/>
      <c r="T50" s="17"/>
      <c r="U50" s="17"/>
      <c r="V50" s="17"/>
      <c r="W50" s="17"/>
      <c r="X50" s="17"/>
      <c r="Y50" s="17"/>
      <c r="Z50" s="17"/>
      <c r="AA50" s="17"/>
      <c r="AB50" s="17"/>
      <c r="AC50" s="17"/>
      <c r="AD50" s="17"/>
      <c r="AE50" s="17"/>
      <c r="AF50" s="17"/>
    </row>
    <row r="51" ht="15.75" customHeight="1">
      <c r="A51" s="28"/>
      <c r="B51" s="29" t="s">
        <v>22804</v>
      </c>
      <c r="C51" s="165" t="s">
        <v>929</v>
      </c>
      <c r="D51" s="371" t="s">
        <v>23745</v>
      </c>
      <c r="E51" s="411" t="s">
        <v>23432</v>
      </c>
      <c r="F51" s="579" t="s">
        <v>23746</v>
      </c>
      <c r="G51" s="411" t="s">
        <v>23701</v>
      </c>
      <c r="H51" s="411" t="s">
        <v>23747</v>
      </c>
      <c r="I51" s="166" t="s">
        <v>23748</v>
      </c>
      <c r="J51" s="17" t="s">
        <v>23749</v>
      </c>
      <c r="K51" s="155"/>
      <c r="L51" s="17"/>
      <c r="M51" s="27"/>
      <c r="N51" s="27"/>
      <c r="O51" s="17"/>
      <c r="P51" s="17"/>
      <c r="Q51" s="17"/>
      <c r="R51" s="17"/>
      <c r="S51" s="17"/>
      <c r="T51" s="17"/>
      <c r="U51" s="17"/>
      <c r="V51" s="17"/>
      <c r="W51" s="17"/>
      <c r="X51" s="17"/>
      <c r="Y51" s="17"/>
      <c r="Z51" s="17"/>
      <c r="AA51" s="17"/>
      <c r="AB51" s="17"/>
      <c r="AC51" s="17"/>
      <c r="AD51" s="17"/>
      <c r="AE51" s="17"/>
      <c r="AF51" s="17"/>
    </row>
    <row r="52" ht="15.75" customHeight="1">
      <c r="A52" s="28"/>
      <c r="B52" s="29"/>
      <c r="C52" s="154"/>
      <c r="D52" s="236"/>
      <c r="E52" s="577"/>
      <c r="F52" s="708">
        <v>0.5</v>
      </c>
      <c r="G52" s="39"/>
      <c r="H52" s="39"/>
      <c r="I52" s="67"/>
      <c r="J52" s="156"/>
      <c r="K52" s="17"/>
      <c r="L52" s="27"/>
      <c r="M52" s="27"/>
      <c r="N52" s="27"/>
      <c r="O52" s="17"/>
      <c r="P52" s="17"/>
      <c r="Q52" s="17"/>
      <c r="R52" s="17"/>
      <c r="S52" s="17"/>
      <c r="T52" s="17"/>
      <c r="U52" s="17"/>
      <c r="V52" s="17"/>
      <c r="W52" s="17"/>
      <c r="X52" s="17"/>
      <c r="Y52" s="17"/>
      <c r="Z52" s="17"/>
      <c r="AA52" s="17"/>
      <c r="AB52" s="17"/>
      <c r="AC52" s="17"/>
      <c r="AD52" s="17"/>
      <c r="AE52" s="17"/>
      <c r="AF52" s="17"/>
    </row>
    <row r="53" ht="15.75" customHeight="1">
      <c r="A53" s="28"/>
      <c r="B53" s="29" t="s">
        <v>22804</v>
      </c>
      <c r="C53" s="182" t="s">
        <v>929</v>
      </c>
      <c r="D53" s="373" t="s">
        <v>23750</v>
      </c>
      <c r="E53" s="575" t="s">
        <v>23751</v>
      </c>
      <c r="F53" s="575" t="s">
        <v>4881</v>
      </c>
      <c r="G53" s="134" t="s">
        <v>23717</v>
      </c>
      <c r="H53" s="134" t="s">
        <v>23752</v>
      </c>
      <c r="I53" s="52" t="s">
        <v>23753</v>
      </c>
      <c r="J53" s="254"/>
      <c r="K53" s="38"/>
      <c r="L53" s="27"/>
      <c r="M53" s="27"/>
      <c r="N53" s="27"/>
      <c r="O53" s="17"/>
      <c r="P53" s="17"/>
      <c r="Q53" s="17"/>
      <c r="R53" s="17"/>
      <c r="S53" s="17"/>
      <c r="T53" s="17"/>
      <c r="U53" s="17"/>
      <c r="V53" s="17"/>
      <c r="W53" s="17"/>
      <c r="X53" s="17"/>
      <c r="Y53" s="17"/>
      <c r="Z53" s="17"/>
      <c r="AA53" s="17"/>
      <c r="AB53" s="17"/>
      <c r="AC53" s="17"/>
      <c r="AD53" s="17"/>
      <c r="AE53" s="17"/>
      <c r="AF53" s="17"/>
    </row>
    <row r="54" ht="15.75" customHeight="1">
      <c r="A54" s="28"/>
      <c r="B54" s="29" t="s">
        <v>22804</v>
      </c>
      <c r="C54" s="165" t="s">
        <v>929</v>
      </c>
      <c r="D54" s="371" t="s">
        <v>23560</v>
      </c>
      <c r="E54" s="411" t="s">
        <v>23561</v>
      </c>
      <c r="F54" s="703" t="s">
        <v>23739</v>
      </c>
      <c r="G54" s="411" t="s">
        <v>23721</v>
      </c>
      <c r="H54" s="411" t="s">
        <v>23754</v>
      </c>
      <c r="I54" s="166" t="s">
        <v>23563</v>
      </c>
      <c r="J54" s="164" t="s">
        <v>23755</v>
      </c>
      <c r="K54" s="158"/>
      <c r="L54" s="17"/>
      <c r="M54" s="27"/>
      <c r="N54" s="27"/>
      <c r="O54" s="17"/>
      <c r="P54" s="17"/>
      <c r="Q54" s="17"/>
      <c r="R54" s="17"/>
      <c r="S54" s="17"/>
      <c r="T54" s="17"/>
      <c r="U54" s="17"/>
      <c r="V54" s="17"/>
      <c r="W54" s="17"/>
      <c r="X54" s="17"/>
      <c r="Y54" s="17"/>
      <c r="Z54" s="17"/>
      <c r="AA54" s="17"/>
      <c r="AB54" s="17"/>
      <c r="AC54" s="17"/>
      <c r="AD54" s="17"/>
      <c r="AE54" s="17"/>
      <c r="AF54" s="17"/>
    </row>
    <row r="55" ht="15.75" customHeight="1">
      <c r="A55" s="44"/>
      <c r="B55" s="29" t="s">
        <v>22804</v>
      </c>
      <c r="C55" s="154"/>
      <c r="D55" s="709"/>
      <c r="E55" s="577"/>
      <c r="F55" s="710"/>
      <c r="G55" s="39"/>
      <c r="H55" s="39"/>
      <c r="I55" s="67"/>
      <c r="J55" s="17"/>
      <c r="K55" s="17"/>
      <c r="L55" s="17"/>
      <c r="M55" s="27"/>
      <c r="N55" s="27"/>
      <c r="O55" s="17"/>
      <c r="P55" s="17"/>
      <c r="Q55" s="17"/>
      <c r="R55" s="17"/>
      <c r="S55" s="17"/>
      <c r="T55" s="17"/>
      <c r="U55" s="17"/>
      <c r="V55" s="17"/>
      <c r="W55" s="17"/>
      <c r="X55" s="17"/>
      <c r="Y55" s="17"/>
      <c r="Z55" s="17"/>
      <c r="AA55" s="17"/>
      <c r="AB55" s="17"/>
      <c r="AC55" s="17"/>
      <c r="AD55" s="17"/>
      <c r="AE55" s="17"/>
      <c r="AF55" s="17"/>
    </row>
    <row r="56" ht="15.75" customHeight="1">
      <c r="A56" s="18"/>
      <c r="B56" s="19">
        <v>44356.0</v>
      </c>
      <c r="C56" s="27"/>
      <c r="D56" s="27"/>
      <c r="E56" s="27"/>
      <c r="F56" s="74"/>
      <c r="G56" s="27"/>
      <c r="H56" s="27"/>
      <c r="I56" s="27"/>
      <c r="J56" s="27"/>
      <c r="K56" s="27"/>
      <c r="L56" s="27"/>
      <c r="M56" s="27"/>
      <c r="N56" s="27"/>
      <c r="O56" s="27"/>
      <c r="P56" s="27"/>
      <c r="Q56" s="27"/>
    </row>
    <row r="57" ht="15.75" customHeight="1">
      <c r="A57" s="24" t="s">
        <v>23700</v>
      </c>
      <c r="B57" s="17"/>
      <c r="C57" s="27"/>
      <c r="D57" s="27"/>
      <c r="E57" s="27"/>
      <c r="F57" s="74"/>
      <c r="G57" s="27"/>
      <c r="H57" s="27"/>
      <c r="I57" s="27"/>
      <c r="J57" s="27"/>
      <c r="K57" s="27"/>
      <c r="L57" s="27"/>
      <c r="M57" s="27"/>
      <c r="N57" s="27"/>
      <c r="O57" s="27"/>
      <c r="P57" s="27"/>
      <c r="Q57" s="27"/>
    </row>
    <row r="58" ht="15.75" customHeight="1">
      <c r="A58" s="28"/>
      <c r="B58" s="29" t="s">
        <v>22804</v>
      </c>
      <c r="C58" s="182" t="s">
        <v>859</v>
      </c>
      <c r="D58" s="47" t="s">
        <v>23667</v>
      </c>
      <c r="E58" s="47" t="s">
        <v>23668</v>
      </c>
      <c r="F58" s="89" t="s">
        <v>626</v>
      </c>
      <c r="G58" s="77" t="s">
        <v>23721</v>
      </c>
      <c r="H58" s="77" t="s">
        <v>23756</v>
      </c>
      <c r="I58" s="47" t="s">
        <v>23670</v>
      </c>
      <c r="J58" s="77"/>
      <c r="K58" s="27"/>
      <c r="L58" s="27"/>
      <c r="M58" s="27"/>
      <c r="N58" s="27"/>
      <c r="O58" s="27"/>
      <c r="P58" s="27"/>
      <c r="Q58" s="27"/>
    </row>
    <row r="59" ht="15.75" customHeight="1">
      <c r="A59" s="28"/>
      <c r="B59" s="29" t="s">
        <v>22804</v>
      </c>
      <c r="C59" s="182" t="s">
        <v>929</v>
      </c>
      <c r="D59" s="77" t="s">
        <v>22855</v>
      </c>
      <c r="E59" s="77" t="s">
        <v>22856</v>
      </c>
      <c r="F59" s="76">
        <v>0.5</v>
      </c>
      <c r="G59" s="77" t="s">
        <v>23701</v>
      </c>
      <c r="H59" s="77" t="s">
        <v>23757</v>
      </c>
      <c r="I59" s="77" t="s">
        <v>22858</v>
      </c>
      <c r="J59" s="77"/>
      <c r="K59" s="27"/>
      <c r="L59" s="27"/>
      <c r="M59" s="27"/>
      <c r="N59" s="27"/>
      <c r="O59" s="27"/>
      <c r="P59" s="27"/>
      <c r="Q59" s="27"/>
    </row>
    <row r="60" ht="15.75" customHeight="1">
      <c r="A60" s="28"/>
      <c r="B60" s="29" t="s">
        <v>22804</v>
      </c>
      <c r="C60" s="165" t="s">
        <v>882</v>
      </c>
      <c r="D60" s="81" t="s">
        <v>23758</v>
      </c>
      <c r="E60" s="81" t="s">
        <v>22865</v>
      </c>
      <c r="F60" s="80">
        <v>0.5833333333333334</v>
      </c>
      <c r="G60" s="81" t="s">
        <v>23708</v>
      </c>
      <c r="H60" s="81" t="s">
        <v>23759</v>
      </c>
      <c r="I60" s="81" t="s">
        <v>23760</v>
      </c>
      <c r="J60" s="118" t="s">
        <v>23761</v>
      </c>
      <c r="K60" s="27"/>
      <c r="L60" s="27"/>
      <c r="M60" s="27"/>
      <c r="N60" s="27"/>
      <c r="O60" s="27"/>
      <c r="P60" s="27"/>
      <c r="Q60" s="27"/>
    </row>
    <row r="61" ht="15.75" customHeight="1">
      <c r="A61" s="28"/>
      <c r="B61" s="29" t="s">
        <v>22804</v>
      </c>
      <c r="C61" s="165" t="s">
        <v>882</v>
      </c>
      <c r="D61" s="81" t="s">
        <v>23553</v>
      </c>
      <c r="E61" s="81" t="s">
        <v>23554</v>
      </c>
      <c r="F61" s="80">
        <v>0.6666666666666666</v>
      </c>
      <c r="G61" s="81" t="s">
        <v>23762</v>
      </c>
      <c r="H61" s="81" t="s">
        <v>23763</v>
      </c>
      <c r="I61" s="81" t="s">
        <v>23556</v>
      </c>
      <c r="J61" s="81"/>
      <c r="K61" s="27"/>
      <c r="L61" s="27"/>
      <c r="M61" s="27"/>
      <c r="N61" s="27"/>
      <c r="O61" s="27"/>
      <c r="P61" s="27"/>
      <c r="Q61" s="27"/>
    </row>
    <row r="62" ht="15.75" customHeight="1">
      <c r="A62" s="44"/>
      <c r="B62" s="29" t="s">
        <v>22804</v>
      </c>
      <c r="C62" s="27"/>
      <c r="D62" s="27"/>
      <c r="E62" s="27"/>
      <c r="F62" s="74"/>
      <c r="G62" s="27"/>
      <c r="H62" s="27"/>
      <c r="I62" s="27"/>
      <c r="J62" s="27"/>
      <c r="K62" s="27"/>
      <c r="L62" s="27"/>
      <c r="M62" s="27"/>
      <c r="N62" s="27"/>
      <c r="O62" s="27"/>
      <c r="P62" s="27"/>
      <c r="Q62" s="27"/>
    </row>
    <row r="63" ht="15.75" customHeight="1">
      <c r="A63" s="18"/>
      <c r="B63" s="19">
        <v>44357.0</v>
      </c>
      <c r="C63" s="27"/>
      <c r="D63" s="27"/>
      <c r="E63" s="27"/>
      <c r="F63" s="74"/>
      <c r="G63" s="27"/>
      <c r="H63" s="27"/>
      <c r="I63" s="27"/>
      <c r="J63" s="27"/>
      <c r="K63" s="27"/>
      <c r="L63" s="27"/>
      <c r="M63" s="27"/>
      <c r="N63" s="27"/>
      <c r="O63" s="27"/>
      <c r="P63" s="27"/>
      <c r="Q63" s="27"/>
    </row>
    <row r="64" ht="15.75" customHeight="1">
      <c r="A64" s="24" t="s">
        <v>23700</v>
      </c>
      <c r="B64" s="17"/>
      <c r="C64" s="27"/>
      <c r="D64" s="27"/>
      <c r="E64" s="27"/>
      <c r="F64" s="74"/>
      <c r="G64" s="27"/>
      <c r="H64" s="27"/>
      <c r="I64" s="27"/>
      <c r="J64" s="27"/>
      <c r="K64" s="27"/>
      <c r="L64" s="27"/>
      <c r="M64" s="27"/>
      <c r="N64" s="27"/>
      <c r="O64" s="27"/>
    </row>
    <row r="65" ht="15.75" customHeight="1">
      <c r="A65" s="28"/>
      <c r="B65" s="29" t="s">
        <v>22804</v>
      </c>
      <c r="C65" s="182" t="s">
        <v>882</v>
      </c>
      <c r="D65" s="77" t="s">
        <v>23758</v>
      </c>
      <c r="E65" s="77" t="s">
        <v>22865</v>
      </c>
      <c r="F65" s="76">
        <v>0.4791666666666667</v>
      </c>
      <c r="G65" s="77" t="s">
        <v>23708</v>
      </c>
      <c r="H65" s="77" t="s">
        <v>23759</v>
      </c>
      <c r="I65" s="77" t="s">
        <v>23760</v>
      </c>
      <c r="J65" s="77"/>
      <c r="K65" s="77"/>
      <c r="L65" s="27"/>
      <c r="M65" s="27"/>
      <c r="N65" s="27"/>
      <c r="O65" s="27"/>
    </row>
    <row r="66" ht="15.75" customHeight="1">
      <c r="A66" s="28"/>
      <c r="B66" s="29" t="s">
        <v>22804</v>
      </c>
      <c r="C66" s="165" t="s">
        <v>882</v>
      </c>
      <c r="D66" s="81" t="s">
        <v>23065</v>
      </c>
      <c r="E66" s="81" t="s">
        <v>23066</v>
      </c>
      <c r="F66" s="80">
        <v>0.5625</v>
      </c>
      <c r="G66" s="81" t="s">
        <v>4409</v>
      </c>
      <c r="H66" s="81" t="s">
        <v>23764</v>
      </c>
      <c r="I66" s="81" t="s">
        <v>23068</v>
      </c>
      <c r="J66" s="27" t="s">
        <v>23765</v>
      </c>
      <c r="K66" s="27"/>
      <c r="L66" s="27" t="s">
        <v>23766</v>
      </c>
      <c r="M66" s="27"/>
      <c r="N66" s="27"/>
      <c r="O66" s="27"/>
    </row>
    <row r="67" ht="15.75" customHeight="1">
      <c r="A67" s="28"/>
      <c r="B67" s="29" t="s">
        <v>22804</v>
      </c>
      <c r="C67" s="165" t="s">
        <v>882</v>
      </c>
      <c r="D67" s="81" t="s">
        <v>23767</v>
      </c>
      <c r="E67" s="81" t="s">
        <v>23768</v>
      </c>
      <c r="F67" s="80">
        <v>0.6458333333333334</v>
      </c>
      <c r="G67" s="81" t="s">
        <v>23769</v>
      </c>
      <c r="H67" s="81" t="s">
        <v>23770</v>
      </c>
      <c r="I67" s="81" t="s">
        <v>23771</v>
      </c>
      <c r="J67" s="81"/>
      <c r="K67" s="27"/>
      <c r="L67" s="27"/>
      <c r="M67" s="27"/>
      <c r="N67" s="27"/>
      <c r="O67" s="27"/>
    </row>
    <row r="68" ht="15.75" customHeight="1">
      <c r="A68" s="28"/>
      <c r="B68" s="29" t="s">
        <v>22804</v>
      </c>
      <c r="J68" s="27"/>
      <c r="K68" s="27"/>
      <c r="L68" s="27"/>
      <c r="M68" s="27"/>
      <c r="N68" s="27"/>
      <c r="O68" s="27"/>
    </row>
    <row r="69" ht="15.75" customHeight="1">
      <c r="A69" s="44"/>
      <c r="B69" s="29" t="s">
        <v>22804</v>
      </c>
      <c r="C69" s="27"/>
      <c r="D69" s="27"/>
      <c r="E69" s="27"/>
      <c r="F69" s="74"/>
      <c r="G69" s="27"/>
      <c r="H69" s="27"/>
      <c r="I69" s="27"/>
      <c r="J69" s="27"/>
      <c r="K69" s="27"/>
      <c r="L69" s="27"/>
      <c r="M69" s="27"/>
      <c r="N69" s="27"/>
      <c r="O69" s="27"/>
    </row>
    <row r="70" ht="15.75" customHeight="1">
      <c r="A70" s="18"/>
      <c r="B70" s="19">
        <v>44358.0</v>
      </c>
      <c r="C70" s="27"/>
      <c r="D70" s="27"/>
      <c r="E70" s="27"/>
      <c r="F70" s="74"/>
      <c r="G70" s="27"/>
      <c r="H70" s="27"/>
      <c r="I70" s="27"/>
      <c r="J70" s="27"/>
      <c r="K70" s="27"/>
      <c r="L70" s="27"/>
      <c r="M70" s="27"/>
      <c r="N70" s="27"/>
      <c r="O70" s="27"/>
      <c r="P70" s="27"/>
    </row>
    <row r="71" ht="15.75" customHeight="1">
      <c r="A71" s="24" t="s">
        <v>23700</v>
      </c>
      <c r="B71" s="17"/>
      <c r="C71" s="27"/>
      <c r="D71" s="27"/>
      <c r="E71" s="27"/>
      <c r="F71" s="74"/>
      <c r="G71" s="27"/>
      <c r="H71" s="27"/>
      <c r="I71" s="27"/>
      <c r="J71" s="27"/>
      <c r="K71" s="27"/>
      <c r="L71" s="27"/>
      <c r="M71" s="27"/>
      <c r="N71" s="27"/>
      <c r="O71" s="27"/>
      <c r="P71" s="27"/>
    </row>
    <row r="72" ht="15.75" customHeight="1">
      <c r="A72" s="28"/>
      <c r="B72" s="29" t="s">
        <v>22804</v>
      </c>
      <c r="C72" s="27"/>
      <c r="D72" s="27"/>
      <c r="E72" s="711" t="s">
        <v>23772</v>
      </c>
      <c r="F72" s="74" t="s">
        <v>626</v>
      </c>
      <c r="G72" s="27"/>
      <c r="H72" s="27"/>
      <c r="I72" s="27"/>
      <c r="J72" s="27"/>
      <c r="K72" s="27"/>
      <c r="L72" s="27"/>
      <c r="M72" s="27"/>
      <c r="N72" s="27"/>
      <c r="O72" s="27"/>
      <c r="P72" s="27"/>
    </row>
    <row r="73" ht="15.75" customHeight="1">
      <c r="A73" s="28"/>
      <c r="B73" s="29" t="s">
        <v>22804</v>
      </c>
      <c r="C73" s="27"/>
      <c r="D73" s="27"/>
      <c r="E73" s="44"/>
      <c r="F73" s="74" t="s">
        <v>131</v>
      </c>
      <c r="G73" s="27"/>
      <c r="H73" s="27"/>
      <c r="I73" s="27"/>
      <c r="J73" s="27"/>
      <c r="K73" s="27"/>
      <c r="L73" s="27"/>
      <c r="M73" s="27"/>
      <c r="N73" s="27"/>
      <c r="O73" s="27"/>
      <c r="P73" s="27"/>
    </row>
    <row r="74" ht="15.75" customHeight="1">
      <c r="A74" s="28"/>
      <c r="B74" s="29" t="s">
        <v>22804</v>
      </c>
      <c r="C74" s="165" t="s">
        <v>859</v>
      </c>
      <c r="D74" s="51" t="s">
        <v>22901</v>
      </c>
      <c r="E74" s="51" t="s">
        <v>22902</v>
      </c>
      <c r="F74" s="91" t="s">
        <v>136</v>
      </c>
      <c r="G74" s="81" t="s">
        <v>23717</v>
      </c>
      <c r="H74" s="51" t="s">
        <v>23773</v>
      </c>
      <c r="I74" s="51" t="s">
        <v>22905</v>
      </c>
      <c r="J74" s="81"/>
      <c r="K74" s="81"/>
      <c r="L74" s="81"/>
      <c r="M74" s="27"/>
      <c r="N74" s="27"/>
      <c r="O74" s="27"/>
      <c r="P74" s="27"/>
    </row>
    <row r="75" ht="15.75" customHeight="1">
      <c r="A75" s="28"/>
      <c r="B75" s="29" t="s">
        <v>22804</v>
      </c>
      <c r="C75" s="27"/>
      <c r="D75" s="27"/>
      <c r="E75" s="75" t="s">
        <v>23772</v>
      </c>
      <c r="F75" s="74" t="s">
        <v>375</v>
      </c>
      <c r="G75" s="27"/>
      <c r="H75" s="27"/>
      <c r="I75" s="27"/>
      <c r="J75" s="27"/>
      <c r="K75" s="27"/>
      <c r="L75" s="27"/>
      <c r="M75" s="27"/>
      <c r="N75" s="27"/>
      <c r="O75" s="27"/>
      <c r="P75" s="27"/>
    </row>
    <row r="76" ht="15.75" customHeight="1">
      <c r="A76" s="44"/>
      <c r="B76" s="29" t="s">
        <v>22804</v>
      </c>
      <c r="C76" s="27"/>
      <c r="D76" s="27"/>
      <c r="E76" s="27"/>
      <c r="F76" s="74"/>
      <c r="G76" s="27"/>
      <c r="H76" s="27"/>
      <c r="I76" s="27"/>
      <c r="J76" s="27"/>
      <c r="K76" s="27"/>
      <c r="L76" s="27"/>
      <c r="M76" s="27"/>
      <c r="N76" s="27"/>
      <c r="O76" s="27"/>
      <c r="P76" s="27"/>
    </row>
    <row r="77" ht="15.75" customHeight="1">
      <c r="A77" s="18"/>
      <c r="B77" s="19">
        <v>44361.0</v>
      </c>
      <c r="C77" s="27"/>
      <c r="D77" s="27"/>
      <c r="E77" s="27"/>
      <c r="F77" s="74"/>
      <c r="G77" s="27"/>
      <c r="H77" s="27"/>
      <c r="I77" s="27"/>
      <c r="J77" s="27"/>
      <c r="K77" s="27"/>
      <c r="L77" s="27"/>
      <c r="M77" s="27"/>
      <c r="N77" s="27"/>
      <c r="O77" s="27"/>
      <c r="P77" s="27"/>
      <c r="Q77" s="27"/>
      <c r="R77" s="27"/>
    </row>
    <row r="78" ht="15.75" customHeight="1">
      <c r="A78" s="24" t="s">
        <v>23700</v>
      </c>
      <c r="B78" s="17"/>
      <c r="C78" s="27"/>
      <c r="D78" s="27"/>
      <c r="E78" s="27"/>
      <c r="F78" s="74"/>
      <c r="G78" s="27"/>
      <c r="H78" s="27"/>
      <c r="I78" s="27"/>
      <c r="J78" s="27"/>
      <c r="K78" s="27"/>
      <c r="L78" s="27"/>
      <c r="M78" s="27"/>
      <c r="N78" s="27"/>
      <c r="O78" s="27"/>
      <c r="P78" s="27"/>
      <c r="Q78" s="27"/>
      <c r="R78" s="27"/>
    </row>
    <row r="79" ht="15.75" customHeight="1">
      <c r="A79" s="28"/>
      <c r="B79" s="29" t="s">
        <v>22804</v>
      </c>
      <c r="C79" s="27"/>
      <c r="D79" s="27"/>
      <c r="E79" s="27"/>
      <c r="F79" s="78"/>
      <c r="G79" s="27"/>
      <c r="H79" s="27"/>
      <c r="I79" s="27"/>
      <c r="J79" s="27"/>
      <c r="K79" s="27"/>
      <c r="L79" s="27"/>
      <c r="M79" s="27"/>
      <c r="N79" s="27"/>
      <c r="O79" s="27"/>
      <c r="P79" s="27"/>
      <c r="Q79" s="27"/>
      <c r="R79" s="27"/>
    </row>
    <row r="80" ht="15.75" customHeight="1">
      <c r="A80" s="28"/>
      <c r="B80" s="29" t="s">
        <v>22804</v>
      </c>
      <c r="C80" s="165" t="s">
        <v>882</v>
      </c>
      <c r="D80" s="81" t="s">
        <v>23065</v>
      </c>
      <c r="E80" s="81" t="s">
        <v>23066</v>
      </c>
      <c r="F80" s="80">
        <v>0.6666666666666666</v>
      </c>
      <c r="G80" s="81" t="s">
        <v>4409</v>
      </c>
      <c r="H80" s="81" t="s">
        <v>23764</v>
      </c>
      <c r="I80" s="81" t="s">
        <v>23068</v>
      </c>
      <c r="J80" s="81" t="s">
        <v>23774</v>
      </c>
      <c r="K80" s="81"/>
      <c r="L80" s="81"/>
      <c r="M80" s="27"/>
      <c r="N80" s="27"/>
      <c r="O80" s="27"/>
      <c r="P80" s="27"/>
      <c r="Q80" s="27"/>
      <c r="R80" s="27"/>
    </row>
    <row r="81" ht="15.75" customHeight="1">
      <c r="A81" s="28"/>
      <c r="B81" s="29" t="s">
        <v>22804</v>
      </c>
      <c r="C81" s="182" t="s">
        <v>882</v>
      </c>
      <c r="D81" s="77" t="s">
        <v>23775</v>
      </c>
      <c r="E81" s="77" t="s">
        <v>23776</v>
      </c>
      <c r="F81" s="76">
        <v>0.7291666666666666</v>
      </c>
      <c r="G81" s="77" t="s">
        <v>23777</v>
      </c>
      <c r="H81" s="77" t="s">
        <v>23778</v>
      </c>
      <c r="I81" s="77" t="s">
        <v>23779</v>
      </c>
      <c r="J81" s="77"/>
      <c r="K81" s="27"/>
      <c r="L81" s="27"/>
      <c r="M81" s="27"/>
      <c r="N81" s="27"/>
      <c r="O81" s="27"/>
      <c r="P81" s="27"/>
      <c r="Q81" s="27"/>
      <c r="R81" s="27"/>
    </row>
    <row r="82" ht="15.75" customHeight="1">
      <c r="A82" s="28"/>
      <c r="B82" s="29" t="s">
        <v>22804</v>
      </c>
      <c r="C82" s="182" t="s">
        <v>882</v>
      </c>
      <c r="D82" s="77" t="s">
        <v>23052</v>
      </c>
      <c r="E82" s="77" t="s">
        <v>23053</v>
      </c>
      <c r="F82" s="76">
        <v>0.7083333333333334</v>
      </c>
      <c r="G82" s="77" t="s">
        <v>23769</v>
      </c>
      <c r="H82" s="77" t="s">
        <v>23780</v>
      </c>
      <c r="I82" s="77" t="s">
        <v>23055</v>
      </c>
      <c r="J82" s="77"/>
      <c r="K82" s="27"/>
      <c r="L82" s="27"/>
      <c r="M82" s="27"/>
      <c r="N82" s="27"/>
      <c r="O82" s="27"/>
      <c r="P82" s="27"/>
      <c r="Q82" s="27"/>
      <c r="R82" s="27"/>
    </row>
    <row r="83" ht="15.75" customHeight="1">
      <c r="A83" s="28"/>
      <c r="B83" s="17"/>
      <c r="C83" s="154"/>
      <c r="D83" s="27"/>
      <c r="E83" s="77"/>
      <c r="F83" s="78"/>
      <c r="G83" s="27"/>
      <c r="H83" s="27"/>
      <c r="I83" s="27"/>
      <c r="J83" s="27"/>
      <c r="K83" s="27"/>
      <c r="L83" s="27"/>
      <c r="M83" s="27"/>
      <c r="N83" s="27"/>
      <c r="O83" s="27"/>
      <c r="P83" s="27"/>
      <c r="Q83" s="27"/>
      <c r="R83" s="27"/>
    </row>
    <row r="84" ht="15.75" customHeight="1">
      <c r="A84" s="44"/>
      <c r="B84" s="29" t="s">
        <v>22804</v>
      </c>
      <c r="C84" s="27"/>
      <c r="D84" s="27"/>
      <c r="E84" s="27"/>
      <c r="F84" s="27"/>
      <c r="G84" s="27"/>
      <c r="H84" s="27"/>
      <c r="I84" s="27"/>
      <c r="J84" s="27"/>
      <c r="K84" s="27"/>
      <c r="L84" s="27"/>
      <c r="M84" s="27"/>
      <c r="N84" s="27"/>
      <c r="O84" s="27"/>
      <c r="P84" s="27"/>
      <c r="Q84" s="27"/>
      <c r="R84" s="27"/>
    </row>
    <row r="85" ht="15.75" customHeight="1">
      <c r="A85" s="53"/>
      <c r="B85" s="29"/>
      <c r="C85" s="27"/>
      <c r="D85" s="27"/>
      <c r="E85" s="27"/>
      <c r="F85" s="27"/>
      <c r="G85" s="27"/>
      <c r="H85" s="27"/>
      <c r="I85" s="27"/>
      <c r="J85" s="27"/>
      <c r="K85" s="27"/>
      <c r="L85" s="27"/>
      <c r="M85" s="27"/>
      <c r="N85" s="27"/>
      <c r="O85" s="27"/>
      <c r="P85" s="27"/>
      <c r="Q85" s="27"/>
      <c r="R85" s="27"/>
    </row>
    <row r="86" ht="15.75" customHeight="1">
      <c r="A86" s="18"/>
      <c r="B86" s="19">
        <v>44362.0</v>
      </c>
      <c r="C86" s="27"/>
      <c r="D86" s="27"/>
      <c r="E86" s="27"/>
      <c r="F86" s="74"/>
      <c r="G86" s="27"/>
      <c r="H86" s="27"/>
      <c r="I86" s="27"/>
      <c r="J86" s="27"/>
      <c r="K86" s="27"/>
      <c r="L86" s="27"/>
      <c r="M86" s="27"/>
      <c r="N86" s="27"/>
      <c r="O86" s="27"/>
      <c r="P86" s="27"/>
      <c r="Q86" s="27"/>
      <c r="R86" s="27"/>
    </row>
    <row r="87" ht="15.75" customHeight="1">
      <c r="A87" s="24" t="s">
        <v>23700</v>
      </c>
      <c r="B87" s="17"/>
      <c r="C87" s="27"/>
      <c r="D87" s="27"/>
      <c r="E87" s="27"/>
      <c r="F87" s="74"/>
      <c r="G87" s="27"/>
      <c r="H87" s="27"/>
      <c r="I87" s="27"/>
      <c r="J87" s="27"/>
      <c r="K87" s="27"/>
      <c r="L87" s="27"/>
      <c r="M87" s="27"/>
      <c r="N87" s="27"/>
      <c r="O87" s="27"/>
      <c r="P87" s="27"/>
      <c r="Q87" s="27"/>
      <c r="R87" s="27"/>
    </row>
    <row r="88" ht="15.75" customHeight="1">
      <c r="A88" s="28"/>
      <c r="B88" s="29" t="s">
        <v>22804</v>
      </c>
      <c r="C88" s="165" t="s">
        <v>814</v>
      </c>
      <c r="D88" s="696" t="s">
        <v>23591</v>
      </c>
      <c r="E88" s="696" t="s">
        <v>23592</v>
      </c>
      <c r="F88" s="80">
        <v>0.4166666666666667</v>
      </c>
      <c r="G88" s="81" t="s">
        <v>23708</v>
      </c>
      <c r="H88" s="81" t="s">
        <v>23781</v>
      </c>
      <c r="I88" s="51" t="s">
        <v>23556</v>
      </c>
      <c r="J88" s="81"/>
      <c r="K88" s="81"/>
      <c r="L88" s="27"/>
      <c r="M88" s="27"/>
      <c r="N88" s="27"/>
      <c r="O88" s="27"/>
      <c r="P88" s="27"/>
      <c r="Q88" s="27"/>
      <c r="R88" s="27"/>
    </row>
    <row r="89" ht="15.75" customHeight="1">
      <c r="A89" s="28"/>
      <c r="B89" s="29" t="s">
        <v>22804</v>
      </c>
      <c r="C89" s="182" t="s">
        <v>882</v>
      </c>
      <c r="D89" s="77" t="s">
        <v>22918</v>
      </c>
      <c r="E89" s="77" t="s">
        <v>22919</v>
      </c>
      <c r="F89" s="76">
        <v>0.5833333333333334</v>
      </c>
      <c r="G89" s="77" t="s">
        <v>23782</v>
      </c>
      <c r="H89" s="77" t="s">
        <v>23783</v>
      </c>
      <c r="I89" s="77" t="s">
        <v>23784</v>
      </c>
      <c r="J89" s="77"/>
      <c r="K89" s="27"/>
      <c r="L89" s="27"/>
      <c r="M89" s="27"/>
      <c r="N89" s="27"/>
      <c r="O89" s="27"/>
      <c r="P89" s="27"/>
      <c r="Q89" s="27"/>
      <c r="R89" s="27"/>
    </row>
    <row r="90" ht="15.75" customHeight="1">
      <c r="A90" s="28"/>
      <c r="B90" s="29" t="s">
        <v>22804</v>
      </c>
      <c r="C90" s="165" t="s">
        <v>882</v>
      </c>
      <c r="D90" s="81" t="s">
        <v>23032</v>
      </c>
      <c r="E90" s="81" t="s">
        <v>23033</v>
      </c>
      <c r="F90" s="80">
        <v>0.6666666666666666</v>
      </c>
      <c r="G90" s="81" t="s">
        <v>4409</v>
      </c>
      <c r="H90" s="81" t="s">
        <v>23785</v>
      </c>
      <c r="I90" s="81" t="s">
        <v>23035</v>
      </c>
      <c r="J90" s="81"/>
      <c r="K90" s="81"/>
      <c r="L90" s="27"/>
      <c r="M90" s="27"/>
      <c r="N90" s="27"/>
      <c r="O90" s="27"/>
      <c r="P90" s="27"/>
      <c r="Q90" s="27"/>
      <c r="R90" s="27"/>
    </row>
    <row r="91" ht="15.75" customHeight="1">
      <c r="A91" s="44"/>
      <c r="B91" s="29" t="s">
        <v>22804</v>
      </c>
      <c r="C91" s="160"/>
      <c r="D91" s="27"/>
      <c r="E91" s="27"/>
      <c r="F91" s="78">
        <v>0.7291666666666666</v>
      </c>
      <c r="G91" s="27"/>
      <c r="H91" s="27"/>
      <c r="I91" s="27"/>
      <c r="J91" s="27"/>
      <c r="K91" s="27"/>
      <c r="L91" s="27"/>
      <c r="M91" s="27"/>
      <c r="N91" s="27"/>
      <c r="O91" s="27"/>
      <c r="P91" s="27"/>
      <c r="Q91" s="27"/>
      <c r="R91" s="27"/>
    </row>
    <row r="92" ht="15.75" customHeight="1">
      <c r="A92" s="18"/>
      <c r="B92" s="19">
        <v>44363.0</v>
      </c>
      <c r="C92" s="27"/>
      <c r="D92" s="27"/>
      <c r="E92" s="27"/>
      <c r="F92" s="74"/>
      <c r="G92" s="27"/>
      <c r="H92" s="27"/>
      <c r="I92" s="27"/>
      <c r="J92" s="27"/>
      <c r="K92" s="27"/>
      <c r="L92" s="27"/>
      <c r="M92" s="27"/>
      <c r="N92" s="27"/>
      <c r="O92" s="27"/>
      <c r="P92" s="27"/>
      <c r="Q92" s="27"/>
      <c r="R92" s="27"/>
    </row>
    <row r="93" ht="15.75" customHeight="1">
      <c r="A93" s="24" t="s">
        <v>23700</v>
      </c>
      <c r="B93" s="17"/>
      <c r="C93" s="27"/>
      <c r="D93" s="27"/>
      <c r="E93" s="27"/>
      <c r="F93" s="74"/>
      <c r="G93" s="27"/>
      <c r="H93" s="27"/>
      <c r="I93" s="27"/>
      <c r="J93" s="27"/>
      <c r="K93" s="27"/>
      <c r="L93" s="27"/>
      <c r="M93" s="27"/>
      <c r="N93" s="27"/>
      <c r="O93" s="27"/>
      <c r="P93" s="27"/>
      <c r="Q93" s="27"/>
      <c r="R93" s="27"/>
      <c r="S93" s="27"/>
      <c r="T93" s="27"/>
      <c r="U93" s="27"/>
    </row>
    <row r="94" ht="15.75" customHeight="1">
      <c r="A94" s="28"/>
      <c r="B94" s="29" t="s">
        <v>22804</v>
      </c>
      <c r="C94" s="165" t="s">
        <v>909</v>
      </c>
      <c r="D94" s="31" t="s">
        <v>22855</v>
      </c>
      <c r="E94" s="31" t="s">
        <v>22856</v>
      </c>
      <c r="F94" s="80">
        <v>0.3958333333333333</v>
      </c>
      <c r="G94" s="81" t="s">
        <v>23777</v>
      </c>
      <c r="H94" s="81" t="s">
        <v>23786</v>
      </c>
      <c r="I94" s="51" t="s">
        <v>22858</v>
      </c>
      <c r="J94" s="27" t="s">
        <v>951</v>
      </c>
      <c r="K94" s="27"/>
      <c r="L94" s="27"/>
      <c r="M94" s="27"/>
      <c r="N94" s="27"/>
      <c r="O94" s="27"/>
      <c r="P94" s="27"/>
      <c r="Q94" s="27"/>
      <c r="R94" s="27"/>
      <c r="S94" s="27"/>
      <c r="T94" s="27"/>
      <c r="U94" s="27"/>
    </row>
    <row r="95" ht="15.75" customHeight="1">
      <c r="A95" s="28"/>
      <c r="B95" s="29" t="s">
        <v>22804</v>
      </c>
      <c r="C95" s="165" t="s">
        <v>909</v>
      </c>
      <c r="D95" s="31" t="s">
        <v>23758</v>
      </c>
      <c r="E95" s="31" t="s">
        <v>22865</v>
      </c>
      <c r="F95" s="80">
        <v>0.4791666666666667</v>
      </c>
      <c r="G95" s="81" t="s">
        <v>4409</v>
      </c>
      <c r="H95" s="93" t="s">
        <v>23787</v>
      </c>
      <c r="I95" s="51" t="s">
        <v>23760</v>
      </c>
      <c r="J95" s="81"/>
      <c r="K95" s="27"/>
      <c r="L95" s="27"/>
      <c r="M95" s="27"/>
      <c r="N95" s="27"/>
      <c r="O95" s="27"/>
      <c r="P95" s="27"/>
      <c r="Q95" s="27"/>
      <c r="R95" s="27"/>
      <c r="S95" s="27"/>
      <c r="T95" s="27"/>
      <c r="U95" s="27"/>
    </row>
    <row r="96" ht="15.75" customHeight="1">
      <c r="A96" s="28"/>
      <c r="B96" s="29" t="s">
        <v>22804</v>
      </c>
      <c r="C96" s="160"/>
      <c r="D96" s="27"/>
      <c r="E96" s="27"/>
      <c r="F96" s="78">
        <v>0.5833333333333334</v>
      </c>
      <c r="G96" s="27"/>
      <c r="H96" s="27"/>
      <c r="I96" s="27"/>
      <c r="J96" s="27"/>
      <c r="K96" s="27"/>
      <c r="L96" s="27"/>
      <c r="M96" s="27"/>
      <c r="N96" s="27"/>
      <c r="O96" s="27"/>
      <c r="P96" s="27"/>
      <c r="Q96" s="27"/>
      <c r="R96" s="27"/>
      <c r="S96" s="27"/>
      <c r="T96" s="27"/>
      <c r="U96" s="27"/>
    </row>
    <row r="97" ht="15.75" customHeight="1">
      <c r="A97" s="44"/>
      <c r="B97" s="29" t="s">
        <v>22804</v>
      </c>
      <c r="C97" s="160"/>
      <c r="D97" s="27"/>
      <c r="E97" s="27"/>
      <c r="F97" s="78">
        <v>0.6666666666666666</v>
      </c>
      <c r="G97" s="27"/>
      <c r="H97" s="27"/>
      <c r="I97" s="27"/>
      <c r="J97" s="27"/>
      <c r="K97" s="27"/>
      <c r="L97" s="27"/>
      <c r="M97" s="27"/>
      <c r="N97" s="27"/>
      <c r="O97" s="27"/>
      <c r="P97" s="27"/>
      <c r="Q97" s="27"/>
      <c r="R97" s="27"/>
      <c r="S97" s="27"/>
      <c r="T97" s="27"/>
      <c r="U97" s="27"/>
    </row>
    <row r="98" ht="15.75" customHeight="1">
      <c r="A98" s="24" t="s">
        <v>23700</v>
      </c>
      <c r="B98" s="19">
        <v>44364.0</v>
      </c>
      <c r="C98" s="160"/>
      <c r="D98" s="27"/>
      <c r="E98" s="27"/>
      <c r="F98" s="74"/>
      <c r="G98" s="27"/>
      <c r="H98" s="27"/>
      <c r="I98" s="27"/>
      <c r="J98" s="27"/>
      <c r="K98" s="27"/>
      <c r="L98" s="27"/>
      <c r="M98" s="27"/>
      <c r="N98" s="27"/>
      <c r="O98" s="27"/>
    </row>
    <row r="99" ht="15.75" customHeight="1">
      <c r="A99" s="28"/>
      <c r="B99" s="17"/>
      <c r="C99" s="160"/>
      <c r="D99" s="27"/>
      <c r="E99" s="27"/>
      <c r="F99" s="74"/>
      <c r="G99" s="27"/>
      <c r="H99" s="27"/>
      <c r="I99" s="27"/>
      <c r="J99" s="27"/>
      <c r="K99" s="27"/>
      <c r="L99" s="27"/>
      <c r="M99" s="27"/>
      <c r="N99" s="27"/>
      <c r="O99" s="27"/>
    </row>
    <row r="100" ht="15.75" customHeight="1">
      <c r="A100" s="28"/>
      <c r="B100" s="29" t="s">
        <v>22804</v>
      </c>
      <c r="C100" s="182" t="s">
        <v>909</v>
      </c>
      <c r="D100" s="36" t="s">
        <v>22855</v>
      </c>
      <c r="E100" s="36" t="s">
        <v>22856</v>
      </c>
      <c r="F100" s="76">
        <v>0.3958333333333333</v>
      </c>
      <c r="G100" s="77" t="s">
        <v>23777</v>
      </c>
      <c r="H100" s="77" t="s">
        <v>23786</v>
      </c>
      <c r="I100" s="47" t="s">
        <v>22858</v>
      </c>
      <c r="J100" s="27" t="s">
        <v>23788</v>
      </c>
      <c r="K100" s="27"/>
      <c r="L100" s="27"/>
      <c r="M100" s="27"/>
      <c r="N100" s="27"/>
      <c r="O100" s="27"/>
    </row>
    <row r="101" ht="15.75" customHeight="1">
      <c r="A101" s="28"/>
      <c r="B101" s="29" t="s">
        <v>22804</v>
      </c>
      <c r="C101" s="160"/>
      <c r="D101" s="27"/>
      <c r="E101" s="27"/>
      <c r="F101" s="78">
        <v>0.5</v>
      </c>
      <c r="G101" s="27"/>
      <c r="H101" s="27"/>
      <c r="I101" s="27"/>
      <c r="J101" s="27"/>
      <c r="K101" s="27"/>
      <c r="L101" s="27"/>
      <c r="M101" s="27"/>
      <c r="N101" s="27"/>
      <c r="O101" s="27"/>
    </row>
    <row r="102" ht="15.75" customHeight="1">
      <c r="A102" s="28"/>
      <c r="B102" s="29" t="s">
        <v>22804</v>
      </c>
      <c r="C102" s="160"/>
      <c r="D102" s="27"/>
      <c r="E102" s="27"/>
      <c r="F102" s="78">
        <v>0.5833333333333334</v>
      </c>
      <c r="G102" s="27"/>
      <c r="H102" s="27"/>
      <c r="I102" s="27"/>
      <c r="J102" s="27"/>
      <c r="K102" s="27"/>
      <c r="L102" s="27"/>
      <c r="M102" s="27"/>
      <c r="N102" s="27"/>
      <c r="O102" s="27"/>
    </row>
    <row r="103" ht="15.75" customHeight="1">
      <c r="A103" s="44"/>
      <c r="B103" s="29" t="s">
        <v>22804</v>
      </c>
      <c r="C103" s="160"/>
      <c r="D103" s="27"/>
      <c r="E103" s="27"/>
      <c r="F103" s="78">
        <v>0.6666666666666666</v>
      </c>
      <c r="G103" s="27"/>
      <c r="H103" s="27"/>
      <c r="I103" s="27"/>
      <c r="J103" s="27"/>
      <c r="K103" s="27"/>
      <c r="L103" s="27"/>
      <c r="M103" s="27"/>
      <c r="N103" s="27"/>
      <c r="O103" s="27"/>
    </row>
    <row r="104" ht="15.75" customHeight="1">
      <c r="A104" s="24" t="s">
        <v>23700</v>
      </c>
      <c r="B104" s="19">
        <v>44365.0</v>
      </c>
      <c r="C104" s="160"/>
      <c r="D104" s="27"/>
      <c r="E104" s="27"/>
      <c r="F104" s="74"/>
      <c r="G104" s="27"/>
      <c r="H104" s="27"/>
      <c r="I104" s="27"/>
      <c r="J104" s="27"/>
      <c r="K104" s="27"/>
      <c r="L104" s="27"/>
      <c r="M104" s="27"/>
      <c r="N104" s="27"/>
      <c r="O104" s="27"/>
      <c r="P104" s="27"/>
      <c r="Q104" s="27"/>
    </row>
    <row r="105" ht="15.75" customHeight="1">
      <c r="A105" s="28"/>
      <c r="B105" s="29" t="s">
        <v>22804</v>
      </c>
      <c r="C105" s="160"/>
      <c r="D105" s="27"/>
      <c r="E105" s="27"/>
      <c r="F105" s="78"/>
      <c r="G105" s="27"/>
      <c r="H105" s="27"/>
      <c r="I105" s="27"/>
      <c r="J105" s="27"/>
      <c r="K105" s="27"/>
      <c r="L105" s="27"/>
      <c r="M105" s="27"/>
      <c r="N105" s="27"/>
      <c r="O105" s="27"/>
      <c r="P105" s="27"/>
      <c r="Q105" s="27"/>
    </row>
    <row r="106" ht="15.75" customHeight="1">
      <c r="A106" s="28"/>
      <c r="B106" s="29" t="s">
        <v>22804</v>
      </c>
      <c r="C106" s="165" t="s">
        <v>19854</v>
      </c>
      <c r="D106" s="51" t="s">
        <v>23519</v>
      </c>
      <c r="E106" s="51" t="s">
        <v>23520</v>
      </c>
      <c r="F106" s="80">
        <v>0.5</v>
      </c>
      <c r="G106" s="51" t="s">
        <v>23789</v>
      </c>
      <c r="H106" s="51" t="s">
        <v>23790</v>
      </c>
      <c r="I106" s="51" t="s">
        <v>23522</v>
      </c>
      <c r="J106" s="81"/>
      <c r="K106" s="81" t="s">
        <v>23791</v>
      </c>
      <c r="L106" s="81"/>
      <c r="M106" s="27"/>
      <c r="N106" s="27"/>
      <c r="O106" s="27"/>
      <c r="P106" s="27"/>
      <c r="Q106" s="27"/>
    </row>
    <row r="107" ht="15.75" customHeight="1">
      <c r="A107" s="28"/>
      <c r="B107" s="29" t="s">
        <v>22804</v>
      </c>
      <c r="C107" s="154"/>
      <c r="D107" s="27"/>
      <c r="E107" s="27"/>
      <c r="F107" s="78">
        <v>0.5625</v>
      </c>
      <c r="G107" s="27"/>
      <c r="H107" s="27"/>
      <c r="I107" s="27"/>
      <c r="J107" s="27"/>
      <c r="K107" s="27"/>
      <c r="L107" s="27"/>
      <c r="M107" s="27"/>
      <c r="N107" s="27"/>
      <c r="O107" s="27"/>
      <c r="P107" s="27"/>
      <c r="Q107" s="27"/>
    </row>
    <row r="108" ht="15.75" customHeight="1">
      <c r="A108" s="28"/>
      <c r="B108" s="29" t="s">
        <v>22804</v>
      </c>
      <c r="C108" s="165" t="s">
        <v>19854</v>
      </c>
      <c r="D108" s="51" t="s">
        <v>23469</v>
      </c>
      <c r="E108" s="51" t="s">
        <v>23470</v>
      </c>
      <c r="F108" s="80">
        <v>0.625</v>
      </c>
      <c r="G108" s="51" t="s">
        <v>23789</v>
      </c>
      <c r="H108" s="51" t="s">
        <v>23792</v>
      </c>
      <c r="I108" s="51" t="s">
        <v>23472</v>
      </c>
      <c r="J108" s="81"/>
      <c r="K108" s="81" t="s">
        <v>23793</v>
      </c>
      <c r="L108" s="81"/>
      <c r="M108" s="27"/>
      <c r="N108" s="27"/>
      <c r="O108" s="27"/>
      <c r="P108" s="27"/>
      <c r="Q108" s="27"/>
    </row>
    <row r="109" ht="15.75" customHeight="1">
      <c r="A109" s="44"/>
      <c r="B109" s="29" t="s">
        <v>22804</v>
      </c>
      <c r="C109" s="160"/>
      <c r="D109" s="27"/>
      <c r="E109" s="27"/>
      <c r="F109" s="78">
        <v>0.7083333333333334</v>
      </c>
      <c r="G109" s="27"/>
      <c r="H109" s="27"/>
      <c r="I109" s="27"/>
      <c r="J109" s="27"/>
      <c r="K109" s="27"/>
      <c r="L109" s="27"/>
      <c r="M109" s="27"/>
      <c r="N109" s="27"/>
      <c r="O109" s="27"/>
      <c r="P109" s="27"/>
      <c r="Q109" s="27"/>
    </row>
    <row r="110" ht="15.75" customHeight="1">
      <c r="A110" s="24" t="s">
        <v>23700</v>
      </c>
      <c r="B110" s="19">
        <v>44368.0</v>
      </c>
      <c r="C110" s="160"/>
      <c r="D110" s="27"/>
      <c r="E110" s="27"/>
      <c r="F110" s="78">
        <v>0.75</v>
      </c>
      <c r="G110" s="27"/>
      <c r="H110" s="27"/>
      <c r="I110" s="27"/>
      <c r="J110" s="27"/>
      <c r="K110" s="27"/>
      <c r="L110" s="27"/>
      <c r="M110" s="27"/>
      <c r="N110" s="27"/>
      <c r="O110" s="27"/>
      <c r="P110" s="27"/>
      <c r="Q110" s="27"/>
      <c r="R110" s="27"/>
    </row>
    <row r="111" ht="15.75" customHeight="1">
      <c r="A111" s="28"/>
      <c r="B111" s="29" t="s">
        <v>22804</v>
      </c>
      <c r="C111" s="160"/>
      <c r="D111" s="27"/>
      <c r="E111" s="27"/>
      <c r="F111" s="74"/>
      <c r="G111" s="27"/>
      <c r="H111" s="27"/>
      <c r="I111" s="27"/>
      <c r="J111" s="27"/>
      <c r="K111" s="27"/>
      <c r="L111" s="27"/>
      <c r="M111" s="27"/>
      <c r="N111" s="27"/>
      <c r="O111" s="27"/>
      <c r="P111" s="27"/>
      <c r="Q111" s="27"/>
    </row>
    <row r="112" ht="15.75" customHeight="1">
      <c r="A112" s="28"/>
      <c r="B112" s="29" t="s">
        <v>22804</v>
      </c>
      <c r="C112" s="165" t="s">
        <v>929</v>
      </c>
      <c r="D112" s="81" t="s">
        <v>23169</v>
      </c>
      <c r="E112" s="81" t="s">
        <v>23170</v>
      </c>
      <c r="F112" s="91" t="s">
        <v>298</v>
      </c>
      <c r="G112" s="81" t="s">
        <v>23794</v>
      </c>
      <c r="H112" s="81" t="s">
        <v>23795</v>
      </c>
      <c r="I112" s="81" t="s">
        <v>23172</v>
      </c>
      <c r="J112" s="81"/>
      <c r="K112" s="81"/>
      <c r="L112" s="81"/>
      <c r="M112" s="27" t="s">
        <v>23796</v>
      </c>
      <c r="N112" s="27"/>
      <c r="O112" s="27"/>
      <c r="P112" s="27"/>
      <c r="Q112" s="27"/>
    </row>
    <row r="113" ht="15.75" customHeight="1">
      <c r="A113" s="28"/>
      <c r="B113" s="29" t="s">
        <v>22804</v>
      </c>
      <c r="C113" s="165" t="s">
        <v>929</v>
      </c>
      <c r="D113" s="81" t="s">
        <v>23141</v>
      </c>
      <c r="E113" s="81" t="s">
        <v>23797</v>
      </c>
      <c r="F113" s="91" t="s">
        <v>352</v>
      </c>
      <c r="G113" s="81" t="s">
        <v>23798</v>
      </c>
      <c r="H113" s="81" t="s">
        <v>23799</v>
      </c>
      <c r="I113" s="81" t="s">
        <v>23144</v>
      </c>
      <c r="J113" s="81"/>
      <c r="K113" s="81"/>
      <c r="L113" s="81"/>
      <c r="M113" s="27" t="s">
        <v>23800</v>
      </c>
      <c r="N113" s="27"/>
      <c r="O113" s="27"/>
      <c r="P113" s="27"/>
      <c r="Q113" s="27"/>
    </row>
    <row r="114" ht="15.75" customHeight="1">
      <c r="A114" s="28"/>
      <c r="B114" s="29" t="s">
        <v>22804</v>
      </c>
      <c r="C114" s="182" t="s">
        <v>929</v>
      </c>
      <c r="D114" s="77" t="s">
        <v>23801</v>
      </c>
      <c r="E114" s="77" t="s">
        <v>23802</v>
      </c>
      <c r="F114" s="89" t="s">
        <v>372</v>
      </c>
      <c r="G114" s="77" t="s">
        <v>23798</v>
      </c>
      <c r="H114" s="77" t="s">
        <v>23803</v>
      </c>
      <c r="I114" s="77" t="s">
        <v>23804</v>
      </c>
      <c r="J114" s="77"/>
      <c r="K114" s="27"/>
      <c r="L114" s="27"/>
      <c r="M114" s="27" t="s">
        <v>23805</v>
      </c>
      <c r="N114" s="27"/>
      <c r="O114" s="27"/>
      <c r="P114" s="27"/>
      <c r="Q114" s="27"/>
    </row>
    <row r="115" ht="15.75" customHeight="1">
      <c r="A115" s="44"/>
      <c r="B115" s="29" t="s">
        <v>22804</v>
      </c>
      <c r="C115" s="182" t="s">
        <v>929</v>
      </c>
      <c r="D115" s="77" t="s">
        <v>22830</v>
      </c>
      <c r="E115" s="77" t="s">
        <v>22831</v>
      </c>
      <c r="F115" s="89" t="s">
        <v>1261</v>
      </c>
      <c r="G115" s="77" t="s">
        <v>23794</v>
      </c>
      <c r="H115" s="77" t="s">
        <v>23806</v>
      </c>
      <c r="I115" s="77" t="s">
        <v>22833</v>
      </c>
      <c r="J115" s="77"/>
      <c r="K115" s="27"/>
      <c r="L115" s="27"/>
      <c r="M115" s="27" t="s">
        <v>23807</v>
      </c>
      <c r="N115" s="27"/>
      <c r="O115" s="27"/>
      <c r="P115" s="27"/>
      <c r="Q115" s="27"/>
    </row>
    <row r="116" ht="15.75" customHeight="1">
      <c r="A116" s="24" t="s">
        <v>23700</v>
      </c>
      <c r="B116" s="19">
        <v>44375.0</v>
      </c>
      <c r="C116" s="27"/>
      <c r="D116" s="27"/>
      <c r="E116" s="27"/>
      <c r="F116" s="74"/>
      <c r="G116" s="27"/>
      <c r="H116" s="27"/>
      <c r="I116" s="27"/>
      <c r="J116" s="27"/>
      <c r="K116" s="27"/>
      <c r="L116" s="27"/>
      <c r="M116" s="27"/>
      <c r="N116" s="27"/>
      <c r="O116" s="27"/>
      <c r="P116" s="27"/>
      <c r="Q116" s="27"/>
    </row>
    <row r="117" ht="15.75" customHeight="1">
      <c r="A117" s="28"/>
      <c r="B117" s="29" t="s">
        <v>22804</v>
      </c>
      <c r="C117" s="27"/>
      <c r="D117" s="27"/>
      <c r="E117" s="27"/>
      <c r="F117" s="74"/>
      <c r="G117" s="27"/>
      <c r="H117" s="27"/>
      <c r="I117" s="27"/>
      <c r="J117" s="27"/>
      <c r="K117" s="27"/>
      <c r="L117" s="27"/>
      <c r="M117" s="27"/>
      <c r="N117" s="27"/>
      <c r="O117" s="27"/>
      <c r="P117" s="27"/>
      <c r="Q117" s="27"/>
      <c r="R117" s="27"/>
    </row>
    <row r="118" ht="15.75" customHeight="1">
      <c r="A118" s="28"/>
      <c r="B118" s="29" t="s">
        <v>22804</v>
      </c>
      <c r="C118" s="165" t="s">
        <v>814</v>
      </c>
      <c r="D118" s="51" t="s">
        <v>23591</v>
      </c>
      <c r="E118" s="696" t="s">
        <v>23592</v>
      </c>
      <c r="F118" s="80">
        <v>0.4166666666666667</v>
      </c>
      <c r="G118" s="81" t="s">
        <v>23808</v>
      </c>
      <c r="H118" s="81" t="s">
        <v>23809</v>
      </c>
      <c r="I118" s="51" t="s">
        <v>23556</v>
      </c>
      <c r="J118" s="27" t="s">
        <v>23810</v>
      </c>
      <c r="K118" s="27"/>
      <c r="L118" s="27"/>
      <c r="M118" s="27"/>
      <c r="N118" s="27"/>
      <c r="O118" s="27"/>
      <c r="P118" s="27"/>
      <c r="Q118" s="27"/>
      <c r="R118" s="27"/>
    </row>
    <row r="119" ht="15.75" customHeight="1">
      <c r="A119" s="28"/>
      <c r="B119" s="29" t="s">
        <v>22804</v>
      </c>
      <c r="C119" s="160"/>
      <c r="D119" s="27"/>
      <c r="E119" s="27"/>
      <c r="F119" s="74"/>
      <c r="G119" s="27"/>
      <c r="H119" s="27"/>
      <c r="I119" s="27"/>
      <c r="J119" s="27"/>
      <c r="K119" s="27"/>
      <c r="L119" s="27"/>
      <c r="M119" s="27"/>
      <c r="N119" s="27"/>
      <c r="O119" s="27"/>
      <c r="P119" s="27"/>
      <c r="Q119" s="27"/>
      <c r="R119" s="27"/>
    </row>
    <row r="120" ht="15.75" customHeight="1">
      <c r="A120" s="28"/>
      <c r="B120" s="29" t="s">
        <v>22804</v>
      </c>
      <c r="C120" s="160"/>
      <c r="D120" s="27"/>
      <c r="E120" s="27"/>
      <c r="F120" s="74"/>
      <c r="G120" s="27"/>
      <c r="H120" s="27"/>
      <c r="I120" s="27"/>
      <c r="J120" s="27"/>
      <c r="K120" s="27"/>
      <c r="L120" s="27"/>
      <c r="M120" s="27"/>
      <c r="N120" s="27"/>
      <c r="O120" s="27"/>
      <c r="P120" s="27"/>
      <c r="Q120" s="27"/>
      <c r="R120" s="27"/>
    </row>
    <row r="121" ht="15.75" customHeight="1">
      <c r="A121" s="44"/>
      <c r="B121" s="29" t="s">
        <v>22804</v>
      </c>
      <c r="C121" s="160"/>
      <c r="D121" s="27"/>
      <c r="E121" s="27"/>
      <c r="F121" s="74"/>
      <c r="G121" s="27"/>
      <c r="H121" s="27"/>
      <c r="I121" s="27"/>
      <c r="J121" s="27"/>
      <c r="K121" s="27"/>
      <c r="L121" s="27"/>
      <c r="M121" s="27"/>
      <c r="N121" s="27"/>
      <c r="O121" s="27"/>
      <c r="P121" s="27"/>
      <c r="Q121" s="27"/>
      <c r="R121" s="27"/>
    </row>
    <row r="122" ht="15.75" customHeight="1">
      <c r="A122" s="24" t="s">
        <v>23811</v>
      </c>
      <c r="B122" s="19">
        <v>44505.0</v>
      </c>
      <c r="C122" s="160"/>
      <c r="D122" s="27"/>
      <c r="E122" s="27"/>
      <c r="F122" s="74"/>
      <c r="G122" s="27"/>
      <c r="H122" s="269" t="s">
        <v>23812</v>
      </c>
      <c r="I122" s="269"/>
      <c r="J122" s="27"/>
      <c r="K122" s="27"/>
      <c r="L122" s="27"/>
      <c r="M122" s="27"/>
      <c r="N122" s="27"/>
      <c r="O122" s="27"/>
      <c r="P122" s="27"/>
      <c r="Q122" s="27"/>
      <c r="R122" s="27"/>
    </row>
    <row r="123" ht="15.75" customHeight="1">
      <c r="A123" s="28"/>
      <c r="B123" s="29" t="s">
        <v>4306</v>
      </c>
      <c r="C123" s="160"/>
      <c r="D123" s="118"/>
      <c r="E123" s="27"/>
      <c r="F123" s="78"/>
      <c r="G123" s="27"/>
      <c r="H123" s="27"/>
      <c r="I123" s="27"/>
      <c r="J123" s="95"/>
      <c r="K123" s="95"/>
      <c r="L123" s="95"/>
      <c r="M123" s="95"/>
      <c r="N123" s="95"/>
      <c r="O123" s="27"/>
      <c r="P123" s="27"/>
      <c r="Q123" s="27"/>
      <c r="R123" s="27"/>
    </row>
    <row r="124" ht="15.75" customHeight="1">
      <c r="A124" s="28"/>
      <c r="B124" s="29" t="s">
        <v>4306</v>
      </c>
      <c r="C124" s="138" t="s">
        <v>167</v>
      </c>
      <c r="D124" s="193" t="s">
        <v>23642</v>
      </c>
      <c r="E124" s="437" t="s">
        <v>23643</v>
      </c>
      <c r="F124" s="80">
        <v>0.4583333333333333</v>
      </c>
      <c r="G124" s="81" t="s">
        <v>23813</v>
      </c>
      <c r="H124" s="81" t="s">
        <v>23814</v>
      </c>
      <c r="I124" s="193" t="s">
        <v>23645</v>
      </c>
      <c r="J124" s="95" t="s">
        <v>23815</v>
      </c>
      <c r="K124" s="95"/>
      <c r="L124" s="95"/>
      <c r="M124" s="95"/>
      <c r="N124" s="95"/>
      <c r="O124" s="27"/>
      <c r="P124" s="27"/>
      <c r="Q124" s="27"/>
      <c r="R124" s="27"/>
    </row>
    <row r="125" ht="15.75" customHeight="1">
      <c r="A125" s="28"/>
      <c r="B125" s="29" t="s">
        <v>4306</v>
      </c>
      <c r="C125" s="138" t="s">
        <v>167</v>
      </c>
      <c r="D125" s="193" t="s">
        <v>23137</v>
      </c>
      <c r="E125" s="437" t="s">
        <v>23138</v>
      </c>
      <c r="F125" s="80">
        <v>0.5</v>
      </c>
      <c r="G125" s="81" t="s">
        <v>23813</v>
      </c>
      <c r="H125" s="81" t="s">
        <v>23816</v>
      </c>
      <c r="I125" s="193" t="s">
        <v>23140</v>
      </c>
      <c r="J125" s="95" t="s">
        <v>23815</v>
      </c>
      <c r="K125" s="95"/>
      <c r="L125" s="95"/>
      <c r="M125" s="95"/>
      <c r="N125" s="95"/>
      <c r="O125" s="27"/>
      <c r="P125" s="27"/>
      <c r="Q125" s="27"/>
      <c r="R125" s="27"/>
    </row>
    <row r="126" ht="15.75" customHeight="1">
      <c r="A126" s="28"/>
      <c r="B126" s="29" t="s">
        <v>4306</v>
      </c>
      <c r="C126" s="33" t="s">
        <v>100</v>
      </c>
      <c r="D126" s="193" t="s">
        <v>23207</v>
      </c>
      <c r="E126" s="437" t="s">
        <v>23208</v>
      </c>
      <c r="F126" s="80">
        <v>0.5416666666666666</v>
      </c>
      <c r="G126" s="81" t="s">
        <v>23813</v>
      </c>
      <c r="H126" s="81" t="s">
        <v>23817</v>
      </c>
      <c r="I126" s="193" t="s">
        <v>23209</v>
      </c>
      <c r="J126" s="95" t="s">
        <v>23818</v>
      </c>
      <c r="K126" s="95"/>
      <c r="L126" s="95"/>
      <c r="M126" s="95"/>
      <c r="N126" s="95"/>
      <c r="O126" s="27"/>
      <c r="P126" s="27"/>
      <c r="Q126" s="27"/>
      <c r="R126" s="27"/>
    </row>
    <row r="127" ht="15.75" customHeight="1">
      <c r="A127" s="28"/>
      <c r="B127" s="29" t="s">
        <v>4306</v>
      </c>
      <c r="C127" s="33" t="s">
        <v>100</v>
      </c>
      <c r="D127" s="193" t="s">
        <v>22996</v>
      </c>
      <c r="E127" s="437" t="s">
        <v>22997</v>
      </c>
      <c r="F127" s="80">
        <v>0.5833333333333334</v>
      </c>
      <c r="G127" s="81" t="s">
        <v>23813</v>
      </c>
      <c r="H127" s="81" t="s">
        <v>23819</v>
      </c>
      <c r="I127" s="193" t="s">
        <v>22999</v>
      </c>
      <c r="J127" s="95" t="s">
        <v>23815</v>
      </c>
      <c r="K127" s="95"/>
      <c r="L127" s="95"/>
      <c r="M127" s="95"/>
      <c r="N127" s="95"/>
      <c r="O127" s="27"/>
      <c r="P127" s="27"/>
      <c r="Q127" s="27"/>
      <c r="R127" s="27"/>
    </row>
    <row r="128" ht="15.75" customHeight="1">
      <c r="A128" s="28"/>
      <c r="B128" s="29" t="s">
        <v>4306</v>
      </c>
      <c r="C128" s="33" t="s">
        <v>100</v>
      </c>
      <c r="D128" s="193" t="s">
        <v>23569</v>
      </c>
      <c r="E128" s="437" t="s">
        <v>23570</v>
      </c>
      <c r="F128" s="80">
        <v>0.625</v>
      </c>
      <c r="G128" s="81" t="s">
        <v>23813</v>
      </c>
      <c r="H128" s="81" t="s">
        <v>23820</v>
      </c>
      <c r="I128" s="193" t="s">
        <v>23572</v>
      </c>
      <c r="J128" s="95" t="s">
        <v>23815</v>
      </c>
      <c r="K128" s="95"/>
      <c r="L128" s="95"/>
      <c r="M128" s="95"/>
      <c r="N128" s="95"/>
      <c r="O128" s="27"/>
      <c r="P128" s="27"/>
      <c r="Q128" s="27"/>
      <c r="R128" s="27"/>
    </row>
    <row r="129" ht="15.75" customHeight="1">
      <c r="A129" s="28"/>
      <c r="B129" s="29" t="s">
        <v>4306</v>
      </c>
      <c r="C129" s="33" t="s">
        <v>100</v>
      </c>
      <c r="D129" s="193" t="s">
        <v>23332</v>
      </c>
      <c r="E129" s="437" t="s">
        <v>23333</v>
      </c>
      <c r="F129" s="80">
        <v>0.6666666666666666</v>
      </c>
      <c r="G129" s="81" t="s">
        <v>23813</v>
      </c>
      <c r="H129" s="81" t="s">
        <v>23821</v>
      </c>
      <c r="I129" s="193" t="s">
        <v>23335</v>
      </c>
      <c r="J129" s="95" t="s">
        <v>23815</v>
      </c>
      <c r="K129" s="95"/>
      <c r="L129" s="95"/>
      <c r="M129" s="95"/>
      <c r="N129" s="95"/>
      <c r="O129" s="27"/>
      <c r="P129" s="27"/>
      <c r="Q129" s="27"/>
      <c r="R129" s="27"/>
    </row>
    <row r="130" ht="15.75" customHeight="1">
      <c r="A130" s="28"/>
      <c r="B130" s="29" t="s">
        <v>4306</v>
      </c>
      <c r="C130" s="33" t="s">
        <v>100</v>
      </c>
      <c r="D130" s="193" t="s">
        <v>22934</v>
      </c>
      <c r="E130" s="437" t="s">
        <v>22935</v>
      </c>
      <c r="F130" s="80">
        <v>0.7083333333333334</v>
      </c>
      <c r="G130" s="81" t="s">
        <v>23813</v>
      </c>
      <c r="H130" s="81" t="s">
        <v>23822</v>
      </c>
      <c r="I130" s="193" t="s">
        <v>22937</v>
      </c>
      <c r="J130" s="95" t="s">
        <v>23823</v>
      </c>
      <c r="K130" s="95"/>
      <c r="L130" s="95"/>
      <c r="M130" s="95"/>
      <c r="N130" s="95"/>
      <c r="O130" s="27"/>
      <c r="P130" s="27"/>
      <c r="Q130" s="27"/>
      <c r="R130" s="27"/>
    </row>
    <row r="131" ht="15.75" customHeight="1">
      <c r="A131" s="28"/>
      <c r="B131" s="29" t="s">
        <v>4306</v>
      </c>
      <c r="C131" s="138" t="s">
        <v>167</v>
      </c>
      <c r="D131" s="193" t="s">
        <v>23340</v>
      </c>
      <c r="E131" s="437" t="s">
        <v>23341</v>
      </c>
      <c r="F131" s="80">
        <v>0.75</v>
      </c>
      <c r="G131" s="81" t="s">
        <v>23813</v>
      </c>
      <c r="H131" s="81" t="s">
        <v>23824</v>
      </c>
      <c r="I131" s="81" t="s">
        <v>23343</v>
      </c>
      <c r="J131" s="95" t="s">
        <v>23815</v>
      </c>
      <c r="K131" s="95"/>
      <c r="L131" s="95"/>
      <c r="M131" s="95"/>
      <c r="N131" s="95"/>
      <c r="O131" s="27"/>
      <c r="P131" s="27"/>
      <c r="Q131" s="27"/>
      <c r="R131" s="27"/>
    </row>
    <row r="132" ht="15.75" customHeight="1">
      <c r="A132" s="44"/>
      <c r="B132" s="29" t="s">
        <v>4306</v>
      </c>
      <c r="C132" s="138" t="s">
        <v>167</v>
      </c>
      <c r="D132" s="193" t="s">
        <v>23482</v>
      </c>
      <c r="E132" s="437" t="s">
        <v>23483</v>
      </c>
      <c r="F132" s="80">
        <v>0.7916666666666666</v>
      </c>
      <c r="G132" s="81" t="s">
        <v>23813</v>
      </c>
      <c r="H132" s="81" t="s">
        <v>23825</v>
      </c>
      <c r="I132" s="193" t="s">
        <v>23485</v>
      </c>
      <c r="J132" s="95" t="s">
        <v>23826</v>
      </c>
      <c r="K132" s="95"/>
      <c r="L132" s="95"/>
      <c r="M132" s="95"/>
      <c r="N132" s="95"/>
      <c r="O132" s="27"/>
      <c r="P132" s="27"/>
      <c r="Q132" s="27"/>
      <c r="R132" s="27"/>
    </row>
    <row r="133" ht="15.75" customHeight="1">
      <c r="A133" s="27"/>
      <c r="B133" s="27"/>
      <c r="C133" s="27"/>
      <c r="D133" s="27"/>
      <c r="E133" s="27"/>
      <c r="F133" s="74"/>
      <c r="G133" s="27"/>
      <c r="H133" s="27"/>
      <c r="I133" s="27"/>
      <c r="J133" s="27"/>
      <c r="K133" s="27"/>
      <c r="L133" s="27"/>
      <c r="M133" s="27"/>
      <c r="N133" s="27"/>
      <c r="O133" s="27"/>
      <c r="P133" s="27"/>
      <c r="Q133" s="27"/>
      <c r="R133" s="27"/>
    </row>
    <row r="134" ht="15.75" customHeight="1">
      <c r="A134" s="24" t="s">
        <v>23811</v>
      </c>
      <c r="B134" s="19">
        <v>44531.0</v>
      </c>
      <c r="C134" s="27"/>
      <c r="D134" s="27"/>
      <c r="E134" s="27"/>
      <c r="F134" s="74"/>
      <c r="G134" s="27"/>
      <c r="H134" s="27"/>
      <c r="I134" s="27"/>
      <c r="J134" s="27"/>
      <c r="K134" s="27"/>
      <c r="L134" s="27"/>
      <c r="M134" s="27"/>
      <c r="N134" s="27"/>
      <c r="O134" s="27"/>
      <c r="P134" s="27"/>
      <c r="Q134" s="27"/>
      <c r="R134" s="27"/>
    </row>
    <row r="135" ht="15.75" customHeight="1">
      <c r="A135" s="28"/>
      <c r="B135" s="29" t="s">
        <v>4306</v>
      </c>
      <c r="C135" s="87" t="s">
        <v>167</v>
      </c>
      <c r="D135" s="194" t="s">
        <v>23642</v>
      </c>
      <c r="E135" s="403" t="s">
        <v>23643</v>
      </c>
      <c r="F135" s="76">
        <v>0.4583333333333333</v>
      </c>
      <c r="G135" s="77" t="s">
        <v>23813</v>
      </c>
      <c r="H135" s="77" t="s">
        <v>23827</v>
      </c>
      <c r="I135" s="194" t="s">
        <v>23645</v>
      </c>
      <c r="J135" s="77"/>
      <c r="K135" s="27"/>
      <c r="L135" s="27"/>
      <c r="M135" s="27"/>
      <c r="N135" s="27"/>
      <c r="O135" s="27"/>
      <c r="P135" s="27"/>
      <c r="Q135" s="27"/>
      <c r="R135" s="27"/>
    </row>
    <row r="136" ht="15.75" customHeight="1">
      <c r="A136" s="28"/>
      <c r="B136" s="29" t="s">
        <v>4306</v>
      </c>
      <c r="C136" s="87" t="s">
        <v>167</v>
      </c>
      <c r="D136" s="194" t="s">
        <v>23137</v>
      </c>
      <c r="E136" s="403" t="s">
        <v>23138</v>
      </c>
      <c r="F136" s="76">
        <v>0.5</v>
      </c>
      <c r="G136" s="77" t="s">
        <v>23813</v>
      </c>
      <c r="H136" s="77" t="s">
        <v>23828</v>
      </c>
      <c r="I136" s="194" t="s">
        <v>23140</v>
      </c>
      <c r="J136" s="77"/>
      <c r="K136" s="27"/>
      <c r="L136" s="27"/>
      <c r="M136" s="27"/>
      <c r="N136" s="27"/>
      <c r="O136" s="27"/>
      <c r="P136" s="27"/>
      <c r="Q136" s="27"/>
      <c r="R136" s="27"/>
    </row>
    <row r="137" ht="15.75" customHeight="1">
      <c r="A137" s="28"/>
      <c r="B137" s="29" t="s">
        <v>4306</v>
      </c>
      <c r="C137" s="87" t="s">
        <v>167</v>
      </c>
      <c r="D137" s="47" t="s">
        <v>23394</v>
      </c>
      <c r="E137" s="702" t="s">
        <v>23395</v>
      </c>
      <c r="F137" s="76">
        <v>0.5208333333333334</v>
      </c>
      <c r="G137" s="77" t="s">
        <v>23829</v>
      </c>
      <c r="H137" s="77" t="s">
        <v>23830</v>
      </c>
      <c r="I137" s="47" t="s">
        <v>23397</v>
      </c>
      <c r="J137" s="77"/>
      <c r="K137" s="27"/>
      <c r="L137" s="27"/>
      <c r="M137" s="27"/>
      <c r="N137" s="27"/>
      <c r="O137" s="27"/>
      <c r="P137" s="27"/>
      <c r="Q137" s="27"/>
      <c r="R137" s="27"/>
    </row>
    <row r="138" ht="15.75" customHeight="1">
      <c r="A138" s="28"/>
      <c r="B138" s="29" t="s">
        <v>4306</v>
      </c>
      <c r="C138" s="87" t="s">
        <v>167</v>
      </c>
      <c r="D138" s="47" t="s">
        <v>22930</v>
      </c>
      <c r="E138" s="702" t="s">
        <v>22931</v>
      </c>
      <c r="F138" s="76">
        <v>0.5416666666666666</v>
      </c>
      <c r="G138" s="77" t="s">
        <v>23813</v>
      </c>
      <c r="H138" s="77" t="s">
        <v>23831</v>
      </c>
      <c r="I138" s="47" t="s">
        <v>22933</v>
      </c>
      <c r="J138" s="77"/>
      <c r="K138" s="27"/>
      <c r="L138" s="27"/>
      <c r="M138" s="27"/>
      <c r="N138" s="27"/>
      <c r="O138" s="27"/>
      <c r="P138" s="27"/>
      <c r="Q138" s="27"/>
      <c r="R138" s="27"/>
    </row>
    <row r="139" ht="15.75" customHeight="1">
      <c r="A139" s="28"/>
      <c r="B139" s="29" t="s">
        <v>4306</v>
      </c>
      <c r="C139" s="87" t="s">
        <v>167</v>
      </c>
      <c r="D139" s="47" t="s">
        <v>22992</v>
      </c>
      <c r="E139" s="702" t="s">
        <v>22993</v>
      </c>
      <c r="F139" s="76">
        <v>0.5625</v>
      </c>
      <c r="G139" s="77" t="s">
        <v>23813</v>
      </c>
      <c r="H139" s="77" t="s">
        <v>23832</v>
      </c>
      <c r="I139" s="47" t="s">
        <v>22995</v>
      </c>
      <c r="J139" s="77"/>
      <c r="K139" s="27"/>
      <c r="L139" s="27"/>
      <c r="M139" s="27"/>
      <c r="N139" s="27"/>
      <c r="O139" s="27"/>
      <c r="P139" s="27"/>
      <c r="Q139" s="27"/>
      <c r="R139" s="27"/>
    </row>
    <row r="140" ht="15.75" customHeight="1">
      <c r="A140" s="28"/>
      <c r="B140" s="29" t="s">
        <v>4306</v>
      </c>
      <c r="C140" s="33" t="s">
        <v>100</v>
      </c>
      <c r="D140" s="193" t="s">
        <v>23569</v>
      </c>
      <c r="E140" s="437" t="s">
        <v>23570</v>
      </c>
      <c r="F140" s="80">
        <v>0.5833333333333334</v>
      </c>
      <c r="G140" s="81" t="s">
        <v>23813</v>
      </c>
      <c r="H140" s="81" t="s">
        <v>23820</v>
      </c>
      <c r="I140" s="193" t="s">
        <v>23572</v>
      </c>
      <c r="J140" s="81"/>
      <c r="K140" s="27" t="s">
        <v>23833</v>
      </c>
      <c r="L140" s="27"/>
      <c r="M140" s="27"/>
      <c r="N140" s="27"/>
      <c r="O140" s="27"/>
      <c r="P140" s="27"/>
      <c r="Q140" s="27"/>
      <c r="R140" s="27"/>
    </row>
    <row r="141" ht="15.75" customHeight="1">
      <c r="A141" s="28"/>
      <c r="B141" s="29" t="s">
        <v>4306</v>
      </c>
      <c r="C141" s="87" t="s">
        <v>167</v>
      </c>
      <c r="D141" s="47" t="s">
        <v>23547</v>
      </c>
      <c r="E141" s="702" t="s">
        <v>23548</v>
      </c>
      <c r="F141" s="76">
        <v>0.6041666666666666</v>
      </c>
      <c r="G141" s="77" t="s">
        <v>23829</v>
      </c>
      <c r="H141" s="77" t="s">
        <v>23830</v>
      </c>
      <c r="I141" s="47" t="s">
        <v>23397</v>
      </c>
      <c r="J141" s="77"/>
      <c r="K141" s="27"/>
      <c r="L141" s="27"/>
      <c r="M141" s="27"/>
      <c r="N141" s="27"/>
      <c r="O141" s="27"/>
      <c r="P141" s="27"/>
      <c r="Q141" s="27"/>
      <c r="R141" s="27"/>
    </row>
    <row r="142" ht="15.75" customHeight="1">
      <c r="A142" s="28"/>
      <c r="B142" s="29" t="s">
        <v>4306</v>
      </c>
      <c r="C142" s="38" t="s">
        <v>100</v>
      </c>
      <c r="D142" s="194" t="s">
        <v>23332</v>
      </c>
      <c r="E142" s="403" t="s">
        <v>23333</v>
      </c>
      <c r="F142" s="76">
        <v>0.625</v>
      </c>
      <c r="G142" s="77" t="s">
        <v>23813</v>
      </c>
      <c r="H142" s="77" t="s">
        <v>23821</v>
      </c>
      <c r="I142" s="194" t="s">
        <v>23335</v>
      </c>
      <c r="J142" s="77"/>
      <c r="K142" s="27"/>
      <c r="L142" s="27"/>
      <c r="M142" s="27"/>
      <c r="N142" s="27"/>
      <c r="O142" s="27"/>
      <c r="P142" s="27"/>
      <c r="Q142" s="27"/>
      <c r="R142" s="27"/>
    </row>
    <row r="143" ht="15.75" customHeight="1">
      <c r="A143" s="28"/>
      <c r="B143" s="29" t="s">
        <v>4306</v>
      </c>
      <c r="C143" s="138" t="s">
        <v>167</v>
      </c>
      <c r="D143" s="51" t="s">
        <v>22825</v>
      </c>
      <c r="E143" s="696" t="s">
        <v>22826</v>
      </c>
      <c r="F143" s="80">
        <v>0.6458333333333334</v>
      </c>
      <c r="G143" s="81" t="s">
        <v>23834</v>
      </c>
      <c r="H143" s="81" t="s">
        <v>23835</v>
      </c>
      <c r="I143" s="51" t="s">
        <v>22828</v>
      </c>
      <c r="J143" s="81"/>
      <c r="K143" s="27" t="s">
        <v>23836</v>
      </c>
      <c r="L143" s="27"/>
      <c r="M143" s="27"/>
      <c r="N143" s="27"/>
      <c r="O143" s="27"/>
      <c r="P143" s="27"/>
      <c r="Q143" s="27"/>
      <c r="R143" s="27"/>
    </row>
    <row r="144" ht="15.75" customHeight="1">
      <c r="A144" s="28"/>
      <c r="B144" s="29" t="s">
        <v>4306</v>
      </c>
      <c r="C144" s="87" t="s">
        <v>167</v>
      </c>
      <c r="D144" s="194" t="s">
        <v>23340</v>
      </c>
      <c r="E144" s="403" t="s">
        <v>23341</v>
      </c>
      <c r="F144" s="76">
        <v>0.6666666666666666</v>
      </c>
      <c r="G144" s="77" t="s">
        <v>23813</v>
      </c>
      <c r="H144" s="77" t="s">
        <v>23824</v>
      </c>
      <c r="I144" s="77" t="s">
        <v>23343</v>
      </c>
      <c r="J144" s="77"/>
      <c r="K144" s="27"/>
      <c r="L144" s="27"/>
      <c r="M144" s="27"/>
      <c r="N144" s="27"/>
      <c r="O144" s="27"/>
      <c r="P144" s="27"/>
      <c r="Q144" s="27"/>
      <c r="R144" s="27"/>
    </row>
    <row r="145" ht="15.75" customHeight="1">
      <c r="A145" s="28"/>
      <c r="B145" s="29" t="s">
        <v>4306</v>
      </c>
      <c r="C145" s="87" t="s">
        <v>167</v>
      </c>
      <c r="D145" s="47" t="s">
        <v>23628</v>
      </c>
      <c r="E145" s="702" t="s">
        <v>23629</v>
      </c>
      <c r="F145" s="76">
        <v>0.6875</v>
      </c>
      <c r="G145" s="77" t="s">
        <v>23834</v>
      </c>
      <c r="H145" s="77" t="s">
        <v>23837</v>
      </c>
      <c r="I145" s="47" t="s">
        <v>23187</v>
      </c>
      <c r="J145" s="77"/>
      <c r="K145" s="27"/>
      <c r="L145" s="27"/>
      <c r="M145" s="27"/>
      <c r="N145" s="27"/>
      <c r="O145" s="27"/>
      <c r="P145" s="27"/>
      <c r="Q145" s="27"/>
      <c r="R145" s="27"/>
    </row>
    <row r="146" ht="15.75" customHeight="1">
      <c r="A146" s="28"/>
      <c r="B146" s="29" t="s">
        <v>4306</v>
      </c>
      <c r="C146" s="138" t="s">
        <v>167</v>
      </c>
      <c r="D146" s="51" t="s">
        <v>23123</v>
      </c>
      <c r="E146" s="696" t="s">
        <v>23124</v>
      </c>
      <c r="F146" s="80">
        <v>0.7083333333333334</v>
      </c>
      <c r="G146" s="81" t="s">
        <v>23813</v>
      </c>
      <c r="H146" s="81" t="s">
        <v>23838</v>
      </c>
      <c r="I146" s="51" t="s">
        <v>23126</v>
      </c>
      <c r="J146" s="81"/>
      <c r="K146" s="27" t="s">
        <v>254</v>
      </c>
      <c r="L146" s="27"/>
      <c r="M146" s="27"/>
      <c r="N146" s="27"/>
      <c r="O146" s="27"/>
      <c r="P146" s="27"/>
      <c r="Q146" s="27"/>
      <c r="R146" s="27"/>
    </row>
    <row r="147" ht="15.75" customHeight="1">
      <c r="A147" s="28"/>
      <c r="B147" s="29" t="s">
        <v>4306</v>
      </c>
      <c r="C147" s="87" t="s">
        <v>167</v>
      </c>
      <c r="D147" s="47" t="s">
        <v>23589</v>
      </c>
      <c r="E147" s="702" t="s">
        <v>23590</v>
      </c>
      <c r="F147" s="76">
        <v>0.7291666666666666</v>
      </c>
      <c r="G147" s="77" t="s">
        <v>23834</v>
      </c>
      <c r="H147" s="77" t="s">
        <v>23837</v>
      </c>
      <c r="I147" s="47" t="s">
        <v>23187</v>
      </c>
      <c r="J147" s="77"/>
      <c r="K147" s="27"/>
      <c r="L147" s="27"/>
      <c r="M147" s="27"/>
      <c r="N147" s="27"/>
      <c r="O147" s="27"/>
      <c r="P147" s="27"/>
      <c r="Q147" s="27"/>
      <c r="R147" s="27"/>
    </row>
    <row r="148" ht="15.75" customHeight="1">
      <c r="A148" s="28"/>
      <c r="B148" s="29" t="s">
        <v>4306</v>
      </c>
      <c r="C148" s="38" t="s">
        <v>100</v>
      </c>
      <c r="D148" s="194" t="s">
        <v>22996</v>
      </c>
      <c r="E148" s="403" t="s">
        <v>22997</v>
      </c>
      <c r="F148" s="76">
        <v>0.75</v>
      </c>
      <c r="G148" s="77" t="s">
        <v>23813</v>
      </c>
      <c r="H148" s="77" t="s">
        <v>23819</v>
      </c>
      <c r="I148" s="194" t="s">
        <v>22999</v>
      </c>
      <c r="J148" s="77"/>
      <c r="K148" s="27"/>
      <c r="L148" s="27"/>
      <c r="M148" s="27"/>
      <c r="N148" s="27"/>
      <c r="O148" s="27"/>
      <c r="P148" s="27"/>
      <c r="Q148" s="27"/>
      <c r="R148" s="27"/>
    </row>
    <row r="149" ht="15.75" customHeight="1">
      <c r="A149" s="28"/>
      <c r="B149" s="29" t="s">
        <v>4306</v>
      </c>
      <c r="C149" s="87" t="s">
        <v>167</v>
      </c>
      <c r="D149" s="47" t="s">
        <v>23427</v>
      </c>
      <c r="E149" s="702" t="s">
        <v>23428</v>
      </c>
      <c r="F149" s="76">
        <v>0.7708333333333334</v>
      </c>
      <c r="G149" s="77" t="s">
        <v>23813</v>
      </c>
      <c r="H149" s="77" t="s">
        <v>23839</v>
      </c>
      <c r="I149" s="47" t="s">
        <v>23429</v>
      </c>
      <c r="J149" s="77"/>
      <c r="K149" s="27"/>
      <c r="L149" s="27"/>
      <c r="M149" s="27"/>
      <c r="N149" s="27"/>
      <c r="O149" s="27"/>
      <c r="P149" s="27"/>
      <c r="Q149" s="27"/>
      <c r="R149" s="27"/>
    </row>
    <row r="150" ht="15.75" customHeight="1">
      <c r="A150" s="44"/>
      <c r="B150" s="29" t="s">
        <v>4306</v>
      </c>
      <c r="C150" s="27"/>
      <c r="D150" s="27"/>
      <c r="E150" s="27"/>
      <c r="F150" s="78"/>
      <c r="G150" s="27"/>
      <c r="H150" s="27"/>
      <c r="I150" s="27"/>
      <c r="J150" s="27"/>
      <c r="K150" s="27"/>
      <c r="L150" s="27"/>
      <c r="M150" s="27"/>
      <c r="N150" s="27"/>
      <c r="O150" s="27"/>
      <c r="P150" s="27"/>
      <c r="Q150" s="27"/>
      <c r="R150" s="27"/>
    </row>
    <row r="151" ht="15.75" customHeight="1">
      <c r="A151" s="24" t="s">
        <v>23811</v>
      </c>
      <c r="B151" s="19">
        <v>44532.0</v>
      </c>
      <c r="C151" s="27"/>
      <c r="D151" s="27"/>
      <c r="E151" s="543" t="s">
        <v>23840</v>
      </c>
      <c r="F151" s="22"/>
      <c r="G151" s="22"/>
      <c r="H151" s="23"/>
      <c r="I151" s="27"/>
      <c r="J151" s="27"/>
      <c r="K151" s="27"/>
      <c r="L151" s="27"/>
      <c r="M151" s="27"/>
      <c r="N151" s="27"/>
      <c r="O151" s="27"/>
      <c r="P151" s="27"/>
      <c r="Q151" s="27"/>
      <c r="R151" s="27"/>
    </row>
    <row r="152" ht="15.75" customHeight="1">
      <c r="A152" s="28"/>
      <c r="B152" s="29" t="s">
        <v>4306</v>
      </c>
      <c r="C152" s="27"/>
      <c r="D152" s="27"/>
      <c r="E152" s="27"/>
      <c r="F152" s="78"/>
      <c r="G152" s="27"/>
      <c r="H152" s="27"/>
      <c r="I152" s="27"/>
      <c r="J152" s="27"/>
      <c r="K152" s="27"/>
      <c r="L152" s="27"/>
      <c r="M152" s="27"/>
      <c r="N152" s="27"/>
      <c r="O152" s="27"/>
      <c r="P152" s="27"/>
      <c r="Q152" s="27"/>
      <c r="R152" s="27"/>
    </row>
    <row r="153" ht="15.75" customHeight="1">
      <c r="A153" s="28"/>
      <c r="B153" s="29" t="s">
        <v>4306</v>
      </c>
      <c r="C153" s="27"/>
      <c r="D153" s="56"/>
      <c r="E153" s="474"/>
      <c r="F153" s="78"/>
      <c r="G153" s="27"/>
      <c r="H153" s="27"/>
      <c r="I153" s="27"/>
      <c r="J153" s="27"/>
      <c r="K153" s="27"/>
      <c r="L153" s="27"/>
      <c r="M153" s="27"/>
      <c r="N153" s="27"/>
      <c r="O153" s="27"/>
      <c r="P153" s="27"/>
      <c r="Q153" s="27"/>
      <c r="R153" s="27"/>
    </row>
    <row r="154" ht="15.75" customHeight="1">
      <c r="A154" s="28"/>
      <c r="B154" s="29" t="s">
        <v>4306</v>
      </c>
      <c r="C154" s="81" t="s">
        <v>128</v>
      </c>
      <c r="D154" s="31" t="s">
        <v>22987</v>
      </c>
      <c r="E154" s="166" t="s">
        <v>22988</v>
      </c>
      <c r="F154" s="80">
        <v>0.5</v>
      </c>
      <c r="G154" s="59" t="s">
        <v>23841</v>
      </c>
      <c r="H154" s="81" t="s">
        <v>23842</v>
      </c>
      <c r="I154" s="63" t="s">
        <v>22991</v>
      </c>
      <c r="J154" s="27" t="s">
        <v>23843</v>
      </c>
      <c r="L154" s="27"/>
      <c r="M154" s="27"/>
      <c r="N154" s="27"/>
      <c r="O154" s="27"/>
      <c r="P154" s="27"/>
      <c r="Q154" s="27"/>
      <c r="R154" s="27"/>
    </row>
    <row r="155" ht="15.75" customHeight="1">
      <c r="A155" s="28"/>
      <c r="B155" s="29" t="s">
        <v>4306</v>
      </c>
      <c r="C155" s="77" t="s">
        <v>106</v>
      </c>
      <c r="D155" s="712" t="s">
        <v>23306</v>
      </c>
      <c r="E155" s="98" t="s">
        <v>23307</v>
      </c>
      <c r="F155" s="48">
        <v>0.5416666666666666</v>
      </c>
      <c r="G155" s="57" t="s">
        <v>23841</v>
      </c>
      <c r="H155" s="36" t="s">
        <v>23844</v>
      </c>
      <c r="I155" s="47" t="s">
        <v>23308</v>
      </c>
      <c r="J155" s="27"/>
      <c r="L155" s="27"/>
      <c r="M155" s="27"/>
      <c r="N155" s="27"/>
      <c r="O155" s="27"/>
      <c r="P155" s="27"/>
      <c r="Q155" s="27"/>
      <c r="R155" s="27"/>
    </row>
    <row r="156" ht="15.75" customHeight="1">
      <c r="A156" s="28"/>
      <c r="B156" s="29" t="s">
        <v>4306</v>
      </c>
      <c r="C156" s="77" t="s">
        <v>106</v>
      </c>
      <c r="D156" s="36" t="s">
        <v>23845</v>
      </c>
      <c r="E156" s="52" t="s">
        <v>23846</v>
      </c>
      <c r="F156" s="89" t="s">
        <v>131</v>
      </c>
      <c r="G156" s="36" t="s">
        <v>23847</v>
      </c>
      <c r="H156" s="36" t="s">
        <v>23848</v>
      </c>
      <c r="I156" s="36" t="s">
        <v>23849</v>
      </c>
      <c r="J156" s="27"/>
      <c r="L156" s="27"/>
      <c r="M156" s="27"/>
      <c r="N156" s="27"/>
      <c r="O156" s="27"/>
      <c r="P156" s="27"/>
      <c r="Q156" s="27"/>
      <c r="R156" s="27"/>
    </row>
    <row r="157" ht="15.75" customHeight="1">
      <c r="A157" s="28"/>
      <c r="B157" s="29"/>
      <c r="C157" s="87" t="s">
        <v>167</v>
      </c>
      <c r="D157" s="47" t="s">
        <v>23123</v>
      </c>
      <c r="E157" s="702" t="s">
        <v>23124</v>
      </c>
      <c r="F157" s="89" t="s">
        <v>352</v>
      </c>
      <c r="G157" s="77" t="s">
        <v>23813</v>
      </c>
      <c r="H157" s="77" t="s">
        <v>23838</v>
      </c>
      <c r="I157" s="47" t="s">
        <v>23126</v>
      </c>
      <c r="J157" s="27"/>
      <c r="L157" s="27"/>
      <c r="M157" s="27"/>
      <c r="N157" s="27"/>
      <c r="O157" s="27"/>
      <c r="P157" s="27"/>
      <c r="Q157" s="27"/>
      <c r="R157" s="27"/>
    </row>
    <row r="158" ht="15.75" customHeight="1">
      <c r="A158" s="28"/>
      <c r="B158" s="29" t="s">
        <v>4306</v>
      </c>
      <c r="C158" s="77" t="s">
        <v>106</v>
      </c>
      <c r="D158" s="36" t="s">
        <v>23690</v>
      </c>
      <c r="E158" s="52" t="s">
        <v>23691</v>
      </c>
      <c r="F158" s="76">
        <v>0.5833333333333334</v>
      </c>
      <c r="G158" s="36" t="s">
        <v>23847</v>
      </c>
      <c r="H158" s="36" t="s">
        <v>23850</v>
      </c>
      <c r="I158" s="36" t="s">
        <v>23693</v>
      </c>
      <c r="J158" s="27"/>
      <c r="L158" s="27"/>
      <c r="M158" s="27"/>
      <c r="N158" s="27"/>
      <c r="O158" s="27"/>
      <c r="P158" s="27"/>
      <c r="Q158" s="27"/>
      <c r="R158" s="27"/>
    </row>
    <row r="159" ht="15.75" customHeight="1">
      <c r="A159" s="28"/>
      <c r="B159" s="29" t="s">
        <v>4306</v>
      </c>
      <c r="C159" s="77" t="s">
        <v>106</v>
      </c>
      <c r="D159" s="47" t="s">
        <v>23113</v>
      </c>
      <c r="E159" s="52" t="s">
        <v>23114</v>
      </c>
      <c r="F159" s="76">
        <v>0.5833333333333334</v>
      </c>
      <c r="G159" s="47" t="s">
        <v>23851</v>
      </c>
      <c r="H159" s="77" t="s">
        <v>23117</v>
      </c>
      <c r="I159" s="47" t="s">
        <v>23116</v>
      </c>
      <c r="J159" s="27"/>
      <c r="L159" s="27"/>
      <c r="M159" s="27"/>
      <c r="N159" s="27"/>
      <c r="O159" s="27"/>
      <c r="P159" s="27"/>
      <c r="Q159" s="27"/>
      <c r="R159" s="27"/>
    </row>
    <row r="160" ht="15.75" customHeight="1">
      <c r="A160" s="28"/>
      <c r="B160" s="29"/>
      <c r="C160" s="38" t="s">
        <v>100</v>
      </c>
      <c r="D160" s="194" t="s">
        <v>23569</v>
      </c>
      <c r="E160" s="403" t="s">
        <v>23570</v>
      </c>
      <c r="F160" s="76">
        <v>0.6041666666666666</v>
      </c>
      <c r="G160" s="77" t="s">
        <v>23813</v>
      </c>
      <c r="H160" s="77" t="s">
        <v>23820</v>
      </c>
      <c r="I160" s="194" t="s">
        <v>23572</v>
      </c>
      <c r="J160" s="27" t="s">
        <v>23852</v>
      </c>
      <c r="L160" s="27"/>
      <c r="M160" s="27"/>
      <c r="N160" s="27"/>
      <c r="O160" s="27"/>
      <c r="P160" s="27"/>
      <c r="Q160" s="27"/>
      <c r="R160" s="27"/>
    </row>
    <row r="161" ht="15.75" customHeight="1">
      <c r="A161" s="28"/>
      <c r="B161" s="29" t="s">
        <v>4306</v>
      </c>
      <c r="C161" s="77" t="s">
        <v>128</v>
      </c>
      <c r="D161" s="36" t="s">
        <v>23535</v>
      </c>
      <c r="E161" s="52" t="s">
        <v>23536</v>
      </c>
      <c r="F161" s="76">
        <v>0.625</v>
      </c>
      <c r="G161" s="57" t="s">
        <v>23853</v>
      </c>
      <c r="H161" s="77" t="s">
        <v>23854</v>
      </c>
      <c r="I161" s="58" t="s">
        <v>23538</v>
      </c>
      <c r="J161" s="27" t="s">
        <v>23855</v>
      </c>
      <c r="L161" s="27"/>
      <c r="M161" s="27"/>
      <c r="N161" s="27"/>
      <c r="O161" s="27"/>
      <c r="P161" s="27"/>
      <c r="Q161" s="27"/>
      <c r="R161" s="27"/>
    </row>
    <row r="162" ht="15.75" customHeight="1">
      <c r="A162" s="28"/>
      <c r="B162" s="29" t="s">
        <v>4306</v>
      </c>
      <c r="C162" s="77" t="s">
        <v>128</v>
      </c>
      <c r="D162" s="47" t="s">
        <v>23344</v>
      </c>
      <c r="E162" s="702" t="s">
        <v>23345</v>
      </c>
      <c r="F162" s="89" t="s">
        <v>136</v>
      </c>
      <c r="G162" s="69" t="s">
        <v>23853</v>
      </c>
      <c r="H162" s="77" t="s">
        <v>23856</v>
      </c>
      <c r="I162" s="96" t="s">
        <v>23347</v>
      </c>
      <c r="J162" s="27"/>
      <c r="K162" s="27"/>
      <c r="L162" s="27"/>
      <c r="M162" s="27"/>
      <c r="N162" s="27"/>
      <c r="O162" s="27"/>
      <c r="P162" s="27"/>
      <c r="Q162" s="27"/>
      <c r="R162" s="27"/>
    </row>
    <row r="163" ht="15.75" customHeight="1">
      <c r="A163" s="28"/>
      <c r="B163" s="29" t="s">
        <v>4306</v>
      </c>
      <c r="C163" s="77" t="s">
        <v>128</v>
      </c>
      <c r="D163" s="36" t="s">
        <v>23857</v>
      </c>
      <c r="E163" s="52" t="s">
        <v>23858</v>
      </c>
      <c r="F163" s="76">
        <v>0.6666666666666666</v>
      </c>
      <c r="G163" s="57" t="s">
        <v>23853</v>
      </c>
      <c r="H163" s="77" t="s">
        <v>23859</v>
      </c>
      <c r="I163" s="58" t="s">
        <v>23860</v>
      </c>
      <c r="J163" s="27"/>
      <c r="K163" s="27"/>
      <c r="L163" s="27"/>
      <c r="M163" s="27"/>
      <c r="N163" s="27"/>
      <c r="O163" s="27"/>
      <c r="P163" s="27"/>
      <c r="Q163" s="27"/>
      <c r="R163" s="27"/>
    </row>
    <row r="164" ht="15.75" customHeight="1">
      <c r="A164" s="28"/>
      <c r="B164" s="29" t="s">
        <v>4306</v>
      </c>
      <c r="C164" s="77" t="s">
        <v>106</v>
      </c>
      <c r="D164" s="36" t="s">
        <v>23279</v>
      </c>
      <c r="E164" s="52" t="s">
        <v>23280</v>
      </c>
      <c r="F164" s="89" t="s">
        <v>23861</v>
      </c>
      <c r="G164" s="36" t="s">
        <v>23701</v>
      </c>
      <c r="H164" s="36" t="s">
        <v>23862</v>
      </c>
      <c r="I164" s="36" t="s">
        <v>23282</v>
      </c>
      <c r="J164" s="27"/>
      <c r="K164" s="27"/>
      <c r="L164" s="27"/>
      <c r="M164" s="27"/>
      <c r="N164" s="27"/>
      <c r="O164" s="27"/>
      <c r="P164" s="27"/>
      <c r="Q164" s="27"/>
      <c r="R164" s="27"/>
    </row>
    <row r="165" ht="15.75" customHeight="1">
      <c r="A165" s="28"/>
      <c r="B165" s="29" t="s">
        <v>4306</v>
      </c>
      <c r="C165" s="77" t="s">
        <v>128</v>
      </c>
      <c r="D165" s="47" t="s">
        <v>23439</v>
      </c>
      <c r="E165" s="702" t="s">
        <v>23440</v>
      </c>
      <c r="F165" s="76">
        <v>0.7083333333333334</v>
      </c>
      <c r="G165" s="69" t="s">
        <v>23701</v>
      </c>
      <c r="H165" s="77" t="s">
        <v>23863</v>
      </c>
      <c r="I165" s="96" t="s">
        <v>23442</v>
      </c>
      <c r="J165" s="27"/>
      <c r="K165" s="27"/>
      <c r="L165" s="27"/>
      <c r="M165" s="27"/>
      <c r="N165" s="27"/>
      <c r="O165" s="27"/>
      <c r="P165" s="27"/>
      <c r="Q165" s="27"/>
      <c r="R165" s="27"/>
    </row>
    <row r="166" ht="15.75" customHeight="1">
      <c r="A166" s="28"/>
      <c r="B166" s="29" t="s">
        <v>4306</v>
      </c>
      <c r="C166" s="27"/>
      <c r="D166" s="27"/>
      <c r="E166" s="27"/>
      <c r="F166" s="74"/>
      <c r="G166" s="27"/>
      <c r="H166" s="27"/>
      <c r="I166" s="27"/>
      <c r="J166" s="27"/>
      <c r="K166" s="27"/>
      <c r="L166" s="27"/>
      <c r="M166" s="27"/>
      <c r="N166" s="27"/>
      <c r="O166" s="27"/>
      <c r="P166" s="27"/>
      <c r="Q166" s="27"/>
      <c r="R166" s="27"/>
    </row>
    <row r="167" ht="15.75" customHeight="1">
      <c r="A167" s="44"/>
      <c r="B167" s="29" t="s">
        <v>4306</v>
      </c>
      <c r="C167" s="27"/>
      <c r="D167" s="27"/>
      <c r="E167" s="543" t="s">
        <v>23864</v>
      </c>
      <c r="F167" s="22"/>
      <c r="G167" s="22"/>
      <c r="H167" s="23"/>
      <c r="I167" s="27"/>
      <c r="J167" s="27"/>
      <c r="K167" s="27"/>
      <c r="L167" s="27"/>
      <c r="M167" s="27"/>
      <c r="N167" s="27"/>
      <c r="O167" s="27"/>
      <c r="P167" s="27"/>
      <c r="Q167" s="27"/>
      <c r="R167" s="27"/>
    </row>
    <row r="168" ht="15.75" customHeight="1">
      <c r="A168" s="53"/>
      <c r="B168" s="486"/>
      <c r="C168" s="27"/>
      <c r="D168" s="27"/>
      <c r="E168" s="67"/>
      <c r="F168" s="78"/>
      <c r="G168" s="27"/>
      <c r="H168" s="27"/>
      <c r="I168" s="27"/>
      <c r="J168" s="27"/>
      <c r="K168" s="27"/>
      <c r="L168" s="27"/>
      <c r="M168" s="27"/>
      <c r="N168" s="27"/>
      <c r="O168" s="27"/>
      <c r="P168" s="27"/>
      <c r="Q168" s="27"/>
      <c r="R168" s="27"/>
    </row>
    <row r="169" ht="15.75" customHeight="1">
      <c r="A169" s="24" t="s">
        <v>23811</v>
      </c>
      <c r="B169" s="19">
        <v>44533.0</v>
      </c>
      <c r="C169" s="77" t="s">
        <v>66</v>
      </c>
      <c r="D169" s="87" t="s">
        <v>23373</v>
      </c>
      <c r="E169" s="713" t="s">
        <v>23374</v>
      </c>
      <c r="F169" s="76">
        <v>0.5208333333333334</v>
      </c>
      <c r="G169" s="77" t="s">
        <v>23865</v>
      </c>
      <c r="H169" s="714">
        <v>5.458693278E9</v>
      </c>
      <c r="I169" s="96" t="s">
        <v>23866</v>
      </c>
      <c r="J169" s="27" t="s">
        <v>255</v>
      </c>
      <c r="K169" s="27" t="s">
        <v>23867</v>
      </c>
      <c r="L169" s="27"/>
      <c r="M169" s="27"/>
      <c r="N169" s="27"/>
      <c r="O169" s="27"/>
      <c r="P169" s="27"/>
      <c r="Q169" s="27"/>
      <c r="R169" s="27"/>
    </row>
    <row r="170" ht="15.75" customHeight="1">
      <c r="A170" s="28"/>
      <c r="B170" s="29" t="s">
        <v>4306</v>
      </c>
      <c r="C170" s="77" t="s">
        <v>128</v>
      </c>
      <c r="D170" s="36" t="s">
        <v>23868</v>
      </c>
      <c r="E170" s="52" t="s">
        <v>23869</v>
      </c>
      <c r="F170" s="89" t="s">
        <v>131</v>
      </c>
      <c r="G170" s="57" t="s">
        <v>23851</v>
      </c>
      <c r="H170" s="77" t="s">
        <v>23870</v>
      </c>
      <c r="I170" s="58" t="s">
        <v>23871</v>
      </c>
      <c r="J170" s="27"/>
      <c r="K170" s="27"/>
      <c r="L170" s="27"/>
      <c r="M170" s="27"/>
      <c r="N170" s="27"/>
      <c r="O170" s="27"/>
      <c r="P170" s="27"/>
      <c r="Q170" s="27"/>
      <c r="R170" s="27"/>
    </row>
    <row r="171" ht="15.75" customHeight="1">
      <c r="A171" s="28"/>
      <c r="B171" s="29" t="s">
        <v>4306</v>
      </c>
      <c r="C171" s="77" t="s">
        <v>128</v>
      </c>
      <c r="D171" s="36" t="s">
        <v>23408</v>
      </c>
      <c r="E171" s="52" t="s">
        <v>23409</v>
      </c>
      <c r="F171" s="89" t="s">
        <v>131</v>
      </c>
      <c r="G171" s="57" t="s">
        <v>23851</v>
      </c>
      <c r="H171" s="77" t="s">
        <v>23872</v>
      </c>
      <c r="I171" s="58" t="s">
        <v>23873</v>
      </c>
      <c r="J171" s="27"/>
      <c r="K171" s="27"/>
      <c r="L171" s="27"/>
      <c r="M171" s="27"/>
      <c r="N171" s="27"/>
      <c r="O171" s="27"/>
      <c r="P171" s="27"/>
      <c r="Q171" s="27"/>
      <c r="R171" s="27"/>
    </row>
    <row r="172" ht="15.75" customHeight="1">
      <c r="A172" s="28"/>
      <c r="B172" s="29" t="s">
        <v>4306</v>
      </c>
      <c r="C172" s="77" t="s">
        <v>128</v>
      </c>
      <c r="D172" s="36" t="s">
        <v>23598</v>
      </c>
      <c r="E172" s="52" t="s">
        <v>23599</v>
      </c>
      <c r="F172" s="89" t="s">
        <v>352</v>
      </c>
      <c r="G172" s="57" t="s">
        <v>23851</v>
      </c>
      <c r="H172" s="77" t="s">
        <v>23874</v>
      </c>
      <c r="I172" s="58" t="s">
        <v>23601</v>
      </c>
      <c r="J172" s="27"/>
      <c r="K172" s="27"/>
      <c r="L172" s="27"/>
      <c r="M172" s="27"/>
      <c r="N172" s="27"/>
      <c r="O172" s="27"/>
      <c r="P172" s="27"/>
      <c r="Q172" s="27"/>
      <c r="R172" s="27"/>
    </row>
    <row r="173" ht="15.75" customHeight="1">
      <c r="A173" s="28"/>
      <c r="B173" s="29" t="s">
        <v>4306</v>
      </c>
      <c r="C173" s="77" t="s">
        <v>128</v>
      </c>
      <c r="D173" s="36" t="s">
        <v>23508</v>
      </c>
      <c r="E173" s="52" t="s">
        <v>23509</v>
      </c>
      <c r="F173" s="89" t="s">
        <v>1112</v>
      </c>
      <c r="G173" s="57" t="s">
        <v>23875</v>
      </c>
      <c r="H173" s="77" t="s">
        <v>23876</v>
      </c>
      <c r="I173" s="58" t="s">
        <v>23511</v>
      </c>
      <c r="J173" s="27"/>
      <c r="K173" s="27"/>
      <c r="L173" s="27"/>
      <c r="M173" s="27"/>
      <c r="N173" s="27"/>
      <c r="O173" s="27"/>
      <c r="P173" s="27"/>
      <c r="Q173" s="27"/>
      <c r="R173" s="27"/>
    </row>
    <row r="174" ht="15.75" customHeight="1">
      <c r="A174" s="28"/>
      <c r="B174" s="29" t="s">
        <v>4306</v>
      </c>
      <c r="C174" s="77" t="s">
        <v>128</v>
      </c>
      <c r="D174" s="36" t="s">
        <v>22850</v>
      </c>
      <c r="E174" s="52" t="s">
        <v>22851</v>
      </c>
      <c r="F174" s="89" t="s">
        <v>136</v>
      </c>
      <c r="G174" s="57" t="s">
        <v>23877</v>
      </c>
      <c r="H174" s="77" t="s">
        <v>23878</v>
      </c>
      <c r="I174" s="58" t="s">
        <v>22854</v>
      </c>
      <c r="J174" s="27"/>
      <c r="K174" s="27"/>
      <c r="L174" s="27"/>
      <c r="M174" s="27"/>
      <c r="N174" s="27"/>
      <c r="O174" s="27"/>
      <c r="P174" s="27"/>
      <c r="Q174" s="27"/>
      <c r="R174" s="27"/>
    </row>
    <row r="175" ht="15.75" customHeight="1">
      <c r="A175" s="28"/>
      <c r="B175" s="29" t="s">
        <v>4306</v>
      </c>
      <c r="C175" s="77" t="s">
        <v>66</v>
      </c>
      <c r="D175" s="36" t="s">
        <v>23304</v>
      </c>
      <c r="E175" s="52" t="s">
        <v>23305</v>
      </c>
      <c r="F175" s="89" t="s">
        <v>403</v>
      </c>
      <c r="G175" s="57" t="s">
        <v>23853</v>
      </c>
      <c r="H175" s="77" t="s">
        <v>23879</v>
      </c>
      <c r="I175" s="58" t="s">
        <v>23149</v>
      </c>
      <c r="J175" s="27"/>
      <c r="K175" s="27"/>
      <c r="L175" s="27"/>
      <c r="M175" s="27"/>
      <c r="N175" s="27"/>
      <c r="O175" s="27"/>
      <c r="P175" s="27"/>
      <c r="Q175" s="27"/>
      <c r="R175" s="27"/>
    </row>
    <row r="176" ht="15.75" customHeight="1">
      <c r="A176" s="28"/>
      <c r="B176" s="29" t="s">
        <v>4306</v>
      </c>
      <c r="C176" s="77" t="s">
        <v>128</v>
      </c>
      <c r="D176" s="36" t="s">
        <v>23146</v>
      </c>
      <c r="E176" s="52" t="s">
        <v>23147</v>
      </c>
      <c r="F176" s="89" t="s">
        <v>403</v>
      </c>
      <c r="G176" s="57" t="s">
        <v>23853</v>
      </c>
      <c r="H176" s="77" t="s">
        <v>23879</v>
      </c>
      <c r="I176" s="58" t="s">
        <v>23149</v>
      </c>
      <c r="J176" s="27"/>
      <c r="K176" s="27"/>
      <c r="L176" s="27"/>
      <c r="M176" s="27"/>
      <c r="N176" s="27"/>
      <c r="O176" s="27"/>
      <c r="P176" s="27"/>
      <c r="Q176" s="27"/>
      <c r="R176" s="27"/>
    </row>
    <row r="177" ht="15.75" customHeight="1">
      <c r="A177" s="28"/>
      <c r="B177" s="29" t="s">
        <v>4306</v>
      </c>
      <c r="C177" s="77" t="s">
        <v>128</v>
      </c>
      <c r="D177" s="36" t="s">
        <v>22934</v>
      </c>
      <c r="E177" s="52" t="s">
        <v>22935</v>
      </c>
      <c r="F177" s="89" t="s">
        <v>372</v>
      </c>
      <c r="G177" s="69" t="s">
        <v>23880</v>
      </c>
      <c r="H177" s="77" t="s">
        <v>23881</v>
      </c>
      <c r="I177" s="96" t="s">
        <v>22937</v>
      </c>
      <c r="J177" s="27"/>
      <c r="K177" s="27"/>
      <c r="L177" s="27"/>
      <c r="M177" s="27"/>
      <c r="N177" s="27"/>
      <c r="O177" s="27"/>
      <c r="P177" s="27"/>
      <c r="Q177" s="27"/>
      <c r="R177" s="27"/>
    </row>
    <row r="178" ht="15.75" customHeight="1">
      <c r="A178" s="28"/>
      <c r="B178" s="29" t="s">
        <v>4306</v>
      </c>
      <c r="C178" s="77" t="s">
        <v>128</v>
      </c>
      <c r="D178" s="36" t="s">
        <v>23001</v>
      </c>
      <c r="E178" s="52" t="s">
        <v>23002</v>
      </c>
      <c r="F178" s="89" t="s">
        <v>372</v>
      </c>
      <c r="G178" s="57" t="s">
        <v>23847</v>
      </c>
      <c r="H178" s="77" t="s">
        <v>23882</v>
      </c>
      <c r="I178" s="58" t="s">
        <v>22933</v>
      </c>
      <c r="J178" s="27"/>
      <c r="K178" s="27"/>
      <c r="L178" s="27"/>
      <c r="M178" s="27"/>
      <c r="N178" s="27"/>
      <c r="O178" s="27"/>
      <c r="P178" s="27"/>
      <c r="Q178" s="27"/>
      <c r="R178" s="27"/>
    </row>
    <row r="179" ht="15.75" customHeight="1">
      <c r="A179" s="28"/>
      <c r="B179" s="29" t="s">
        <v>4306</v>
      </c>
      <c r="C179" s="77" t="s">
        <v>66</v>
      </c>
      <c r="D179" s="36" t="s">
        <v>23593</v>
      </c>
      <c r="E179" s="52" t="s">
        <v>23594</v>
      </c>
      <c r="F179" s="76">
        <v>0.6666666666666666</v>
      </c>
      <c r="G179" s="57" t="s">
        <v>23883</v>
      </c>
      <c r="H179" s="77" t="s">
        <v>23884</v>
      </c>
      <c r="I179" s="47" t="s">
        <v>23596</v>
      </c>
      <c r="J179" s="27"/>
      <c r="K179" s="27"/>
      <c r="L179" s="27"/>
      <c r="M179" s="27"/>
      <c r="N179" s="27"/>
      <c r="O179" s="27"/>
      <c r="P179" s="27"/>
      <c r="Q179" s="27"/>
      <c r="R179" s="27"/>
    </row>
    <row r="180" ht="15.75" customHeight="1">
      <c r="A180" s="28"/>
      <c r="B180" s="29" t="s">
        <v>4306</v>
      </c>
      <c r="C180" s="77" t="s">
        <v>128</v>
      </c>
      <c r="D180" s="36" t="s">
        <v>23565</v>
      </c>
      <c r="E180" s="52" t="s">
        <v>23566</v>
      </c>
      <c r="F180" s="89" t="s">
        <v>372</v>
      </c>
      <c r="G180" s="57" t="s">
        <v>23717</v>
      </c>
      <c r="H180" s="77" t="s">
        <v>23885</v>
      </c>
      <c r="I180" s="58" t="s">
        <v>23568</v>
      </c>
      <c r="J180" s="27"/>
      <c r="K180" s="27"/>
      <c r="L180" s="27"/>
      <c r="M180" s="27"/>
      <c r="N180" s="27"/>
      <c r="O180" s="27"/>
      <c r="P180" s="27"/>
      <c r="Q180" s="27"/>
      <c r="R180" s="27"/>
    </row>
    <row r="181" ht="15.75" customHeight="1">
      <c r="A181" s="28"/>
      <c r="B181" s="29" t="s">
        <v>4306</v>
      </c>
      <c r="C181" s="77" t="s">
        <v>128</v>
      </c>
      <c r="D181" s="36" t="s">
        <v>22969</v>
      </c>
      <c r="E181" s="52" t="s">
        <v>22970</v>
      </c>
      <c r="F181" s="89" t="s">
        <v>1144</v>
      </c>
      <c r="G181" s="57" t="s">
        <v>23708</v>
      </c>
      <c r="H181" s="77" t="s">
        <v>23886</v>
      </c>
      <c r="I181" s="58" t="s">
        <v>22972</v>
      </c>
      <c r="J181" s="27"/>
      <c r="K181" s="27"/>
      <c r="L181" s="27"/>
      <c r="M181" s="27"/>
      <c r="N181" s="27"/>
      <c r="O181" s="27"/>
      <c r="P181" s="27"/>
      <c r="Q181" s="27"/>
      <c r="R181" s="27"/>
    </row>
    <row r="182" ht="15.75" customHeight="1">
      <c r="A182" s="28"/>
      <c r="B182" s="29" t="s">
        <v>4306</v>
      </c>
      <c r="C182" s="77" t="s">
        <v>128</v>
      </c>
      <c r="D182" s="36" t="s">
        <v>23261</v>
      </c>
      <c r="E182" s="52" t="s">
        <v>23262</v>
      </c>
      <c r="F182" s="89" t="s">
        <v>375</v>
      </c>
      <c r="G182" s="57" t="s">
        <v>23701</v>
      </c>
      <c r="H182" s="77" t="s">
        <v>23887</v>
      </c>
      <c r="I182" s="58" t="s">
        <v>23264</v>
      </c>
      <c r="J182" s="27"/>
      <c r="K182" s="27"/>
      <c r="L182" s="27"/>
      <c r="M182" s="27"/>
      <c r="N182" s="27"/>
      <c r="O182" s="27"/>
      <c r="P182" s="27"/>
      <c r="Q182" s="27"/>
      <c r="R182" s="27"/>
    </row>
    <row r="183" ht="15.75" customHeight="1">
      <c r="A183" s="28"/>
      <c r="B183" s="29" t="s">
        <v>4306</v>
      </c>
      <c r="C183" s="27"/>
      <c r="D183" s="66"/>
      <c r="E183" s="67"/>
      <c r="F183" s="74" t="s">
        <v>375</v>
      </c>
      <c r="G183" s="123"/>
      <c r="H183" s="27"/>
      <c r="I183" s="343"/>
      <c r="J183" s="27"/>
      <c r="K183" s="27"/>
      <c r="L183" s="27"/>
      <c r="M183" s="27"/>
      <c r="N183" s="27"/>
      <c r="O183" s="27"/>
      <c r="P183" s="27"/>
      <c r="Q183" s="27"/>
      <c r="R183" s="27"/>
    </row>
    <row r="184" ht="15.75" customHeight="1">
      <c r="A184" s="28"/>
      <c r="B184" s="29" t="s">
        <v>4306</v>
      </c>
      <c r="C184" s="77" t="s">
        <v>128</v>
      </c>
      <c r="D184" s="36" t="s">
        <v>22926</v>
      </c>
      <c r="E184" s="52" t="s">
        <v>22927</v>
      </c>
      <c r="F184" s="89" t="s">
        <v>1261</v>
      </c>
      <c r="G184" s="57" t="s">
        <v>23717</v>
      </c>
      <c r="H184" s="77" t="s">
        <v>23888</v>
      </c>
      <c r="I184" s="58" t="s">
        <v>22929</v>
      </c>
      <c r="J184" s="27"/>
      <c r="K184" s="27"/>
      <c r="L184" s="27"/>
      <c r="M184" s="27"/>
      <c r="N184" s="27"/>
      <c r="O184" s="27"/>
      <c r="P184" s="27"/>
      <c r="Q184" s="27"/>
      <c r="R184" s="27"/>
    </row>
    <row r="185" ht="15.75" customHeight="1">
      <c r="A185" s="28"/>
      <c r="B185" s="29" t="s">
        <v>4306</v>
      </c>
      <c r="C185" s="27"/>
      <c r="D185" s="27"/>
      <c r="E185" s="27"/>
      <c r="F185" s="74" t="s">
        <v>497</v>
      </c>
      <c r="G185" s="27"/>
      <c r="H185" s="27"/>
      <c r="I185" s="27"/>
      <c r="J185" s="27"/>
      <c r="K185" s="27"/>
      <c r="L185" s="27"/>
      <c r="M185" s="27"/>
      <c r="N185" s="27"/>
      <c r="O185" s="27"/>
      <c r="P185" s="27"/>
      <c r="Q185" s="27"/>
      <c r="R185" s="27"/>
    </row>
    <row r="186" ht="15.75" customHeight="1">
      <c r="A186" s="28"/>
      <c r="B186" s="29" t="s">
        <v>4306</v>
      </c>
      <c r="C186" s="27"/>
      <c r="D186" s="27"/>
      <c r="E186" s="27"/>
      <c r="F186" s="74"/>
      <c r="G186" s="27"/>
      <c r="H186" s="27"/>
      <c r="I186" s="27"/>
      <c r="J186" s="27"/>
      <c r="K186" s="27"/>
      <c r="L186" s="27"/>
      <c r="M186" s="27"/>
      <c r="N186" s="27"/>
      <c r="O186" s="27"/>
      <c r="P186" s="27"/>
      <c r="Q186" s="27"/>
      <c r="R186" s="27"/>
    </row>
    <row r="187" ht="15.75" customHeight="1">
      <c r="A187" s="28"/>
      <c r="B187" s="29" t="s">
        <v>4306</v>
      </c>
      <c r="C187" s="27"/>
      <c r="D187" s="27"/>
      <c r="E187" s="27"/>
      <c r="F187" s="74"/>
      <c r="G187" s="27"/>
      <c r="H187" s="27"/>
      <c r="I187" s="27"/>
      <c r="J187" s="27"/>
      <c r="K187" s="27"/>
      <c r="L187" s="27"/>
      <c r="M187" s="27"/>
      <c r="N187" s="27"/>
      <c r="O187" s="27"/>
      <c r="P187" s="27"/>
      <c r="Q187" s="27"/>
      <c r="R187" s="27"/>
    </row>
    <row r="188" ht="15.75" customHeight="1">
      <c r="A188" s="28"/>
      <c r="B188" s="29" t="s">
        <v>4306</v>
      </c>
      <c r="C188" s="27"/>
      <c r="D188" s="27"/>
      <c r="E188" s="27"/>
      <c r="F188" s="74"/>
      <c r="G188" s="27"/>
      <c r="H188" s="27"/>
      <c r="I188" s="27"/>
      <c r="J188" s="27"/>
      <c r="K188" s="27"/>
      <c r="L188" s="27"/>
      <c r="M188" s="27"/>
      <c r="N188" s="27"/>
      <c r="O188" s="27"/>
      <c r="P188" s="27"/>
      <c r="Q188" s="27"/>
      <c r="R188" s="27"/>
    </row>
    <row r="189" ht="15.75" customHeight="1">
      <c r="A189" s="44"/>
      <c r="B189" s="29" t="s">
        <v>4306</v>
      </c>
      <c r="C189" s="27"/>
      <c r="D189" s="27"/>
      <c r="E189" s="90" t="s">
        <v>23889</v>
      </c>
      <c r="F189" s="22"/>
      <c r="G189" s="22"/>
      <c r="H189" s="22"/>
      <c r="I189" s="23"/>
      <c r="J189" s="27"/>
      <c r="K189" s="27"/>
      <c r="L189" s="27"/>
      <c r="M189" s="27"/>
      <c r="N189" s="27"/>
      <c r="O189" s="27"/>
      <c r="P189" s="27"/>
      <c r="Q189" s="27"/>
      <c r="R189" s="27"/>
    </row>
    <row r="190" ht="15.75" customHeight="1">
      <c r="A190" s="24" t="s">
        <v>23811</v>
      </c>
      <c r="B190" s="19">
        <v>44537.0</v>
      </c>
      <c r="C190" s="27"/>
      <c r="D190" s="27"/>
      <c r="E190" s="27"/>
      <c r="F190" s="74"/>
      <c r="G190" s="27"/>
      <c r="H190" s="27"/>
      <c r="I190" s="27"/>
      <c r="J190" s="27"/>
      <c r="K190" s="27"/>
      <c r="L190" s="27"/>
      <c r="M190" s="27"/>
      <c r="N190" s="27"/>
      <c r="O190" s="27"/>
      <c r="P190" s="27"/>
      <c r="Q190" s="27"/>
      <c r="R190" s="27"/>
    </row>
    <row r="191" ht="15.75" customHeight="1">
      <c r="A191" s="28"/>
      <c r="B191" s="29" t="s">
        <v>4306</v>
      </c>
      <c r="C191" s="27"/>
      <c r="D191" s="27"/>
      <c r="E191" s="27"/>
      <c r="F191" s="74"/>
      <c r="G191" s="27"/>
      <c r="H191" s="27"/>
      <c r="I191" s="27"/>
      <c r="J191" s="27"/>
      <c r="K191" s="27"/>
      <c r="L191" s="27"/>
      <c r="M191" s="27"/>
      <c r="N191" s="27"/>
      <c r="O191" s="27"/>
      <c r="P191" s="27"/>
      <c r="Q191" s="27"/>
      <c r="R191" s="27"/>
    </row>
    <row r="192" ht="15.75" customHeight="1">
      <c r="A192" s="28"/>
      <c r="B192" s="29" t="s">
        <v>4306</v>
      </c>
      <c r="C192" s="27" t="s">
        <v>167</v>
      </c>
      <c r="D192" s="66" t="s">
        <v>23079</v>
      </c>
      <c r="E192" s="67" t="s">
        <v>23080</v>
      </c>
      <c r="F192" s="416">
        <v>0.4583333333333333</v>
      </c>
      <c r="G192" s="27" t="s">
        <v>23890</v>
      </c>
      <c r="H192" s="27" t="s">
        <v>23891</v>
      </c>
      <c r="I192" s="66" t="s">
        <v>23082</v>
      </c>
      <c r="J192" s="27" t="s">
        <v>23892</v>
      </c>
      <c r="K192" s="27"/>
      <c r="L192" s="27"/>
      <c r="M192" s="27"/>
      <c r="N192" s="27"/>
      <c r="O192" s="27"/>
      <c r="P192" s="27"/>
      <c r="Q192" s="27"/>
      <c r="R192" s="27"/>
    </row>
    <row r="193" ht="15.75" customHeight="1">
      <c r="A193" s="28"/>
      <c r="B193" s="29" t="s">
        <v>4306</v>
      </c>
      <c r="C193" s="81" t="s">
        <v>167</v>
      </c>
      <c r="D193" s="31" t="s">
        <v>23893</v>
      </c>
      <c r="E193" s="166" t="s">
        <v>23894</v>
      </c>
      <c r="F193" s="80">
        <v>0.5</v>
      </c>
      <c r="G193" s="81" t="s">
        <v>23895</v>
      </c>
      <c r="H193" s="81" t="s">
        <v>23896</v>
      </c>
      <c r="I193" s="31" t="s">
        <v>23897</v>
      </c>
      <c r="J193" s="27" t="s">
        <v>23898</v>
      </c>
      <c r="K193" s="27" t="s">
        <v>23899</v>
      </c>
      <c r="L193" s="27"/>
      <c r="M193" s="27"/>
      <c r="N193" s="27"/>
      <c r="O193" s="27"/>
      <c r="P193" s="27"/>
      <c r="Q193" s="27"/>
      <c r="R193" s="27"/>
    </row>
    <row r="194" ht="15.75" customHeight="1">
      <c r="A194" s="28"/>
      <c r="B194" s="29" t="s">
        <v>4306</v>
      </c>
      <c r="C194" s="77" t="s">
        <v>167</v>
      </c>
      <c r="D194" s="36" t="s">
        <v>23358</v>
      </c>
      <c r="E194" s="52" t="s">
        <v>23359</v>
      </c>
      <c r="F194" s="76">
        <v>0.5416666666666666</v>
      </c>
      <c r="G194" s="77" t="s">
        <v>23890</v>
      </c>
      <c r="H194" s="77" t="s">
        <v>23900</v>
      </c>
      <c r="I194" s="36" t="s">
        <v>23361</v>
      </c>
      <c r="J194" s="77"/>
      <c r="K194" s="77"/>
      <c r="L194" s="27"/>
      <c r="M194" s="27"/>
      <c r="N194" s="27"/>
      <c r="O194" s="27"/>
      <c r="P194" s="27"/>
      <c r="Q194" s="27"/>
      <c r="R194" s="27"/>
    </row>
    <row r="195" ht="15.75" customHeight="1">
      <c r="A195" s="28"/>
      <c r="B195" s="29" t="s">
        <v>4306</v>
      </c>
      <c r="C195" s="77" t="s">
        <v>167</v>
      </c>
      <c r="D195" s="36" t="s">
        <v>23165</v>
      </c>
      <c r="E195" s="52" t="s">
        <v>23166</v>
      </c>
      <c r="F195" s="76">
        <v>0.5833333333333334</v>
      </c>
      <c r="G195" s="77" t="s">
        <v>23901</v>
      </c>
      <c r="H195" s="77" t="s">
        <v>23902</v>
      </c>
      <c r="I195" s="36" t="s">
        <v>23168</v>
      </c>
      <c r="J195" s="77"/>
      <c r="K195" s="77"/>
      <c r="L195" s="27"/>
      <c r="M195" s="27"/>
      <c r="N195" s="27"/>
      <c r="O195" s="27"/>
      <c r="P195" s="27"/>
      <c r="Q195" s="27"/>
      <c r="R195" s="27"/>
    </row>
    <row r="196" ht="15.75" customHeight="1">
      <c r="A196" s="28"/>
      <c r="B196" s="29" t="s">
        <v>4306</v>
      </c>
      <c r="C196" s="77" t="s">
        <v>128</v>
      </c>
      <c r="D196" s="36" t="s">
        <v>23469</v>
      </c>
      <c r="E196" s="52" t="s">
        <v>23470</v>
      </c>
      <c r="F196" s="89" t="s">
        <v>1112</v>
      </c>
      <c r="G196" s="69" t="s">
        <v>23789</v>
      </c>
      <c r="H196" s="77" t="s">
        <v>23903</v>
      </c>
      <c r="I196" s="58" t="s">
        <v>23472</v>
      </c>
      <c r="J196" s="77"/>
      <c r="K196" s="77"/>
      <c r="L196" s="27"/>
      <c r="M196" s="27"/>
      <c r="N196" s="27"/>
      <c r="O196" s="27"/>
      <c r="P196" s="27"/>
      <c r="Q196" s="27"/>
      <c r="R196" s="27"/>
    </row>
    <row r="197" ht="15.75" customHeight="1">
      <c r="A197" s="28"/>
      <c r="B197" s="29" t="s">
        <v>4306</v>
      </c>
      <c r="C197" s="77" t="s">
        <v>167</v>
      </c>
      <c r="D197" s="36" t="s">
        <v>23446</v>
      </c>
      <c r="E197" s="52" t="s">
        <v>23447</v>
      </c>
      <c r="F197" s="89" t="s">
        <v>136</v>
      </c>
      <c r="G197" s="77" t="s">
        <v>23895</v>
      </c>
      <c r="H197" s="77" t="s">
        <v>23904</v>
      </c>
      <c r="I197" s="36" t="s">
        <v>23449</v>
      </c>
      <c r="J197" s="77"/>
      <c r="K197" s="27"/>
      <c r="L197" s="27"/>
      <c r="M197" s="27"/>
      <c r="N197" s="27"/>
      <c r="O197" s="27"/>
      <c r="P197" s="27"/>
      <c r="Q197" s="27"/>
      <c r="R197" s="27"/>
    </row>
    <row r="198" ht="15.75" customHeight="1">
      <c r="A198" s="28"/>
      <c r="B198" s="29" t="s">
        <v>4306</v>
      </c>
      <c r="C198" s="77" t="s">
        <v>128</v>
      </c>
      <c r="D198" s="36" t="s">
        <v>22916</v>
      </c>
      <c r="E198" s="52" t="s">
        <v>22915</v>
      </c>
      <c r="F198" s="89" t="s">
        <v>403</v>
      </c>
      <c r="G198" s="69" t="s">
        <v>23717</v>
      </c>
      <c r="H198" s="87" t="s">
        <v>23905</v>
      </c>
      <c r="I198" s="58" t="s">
        <v>22917</v>
      </c>
      <c r="J198" s="77"/>
      <c r="K198" s="27"/>
      <c r="L198" s="27"/>
      <c r="M198" s="27"/>
      <c r="N198" s="27"/>
      <c r="O198" s="27"/>
      <c r="P198" s="27"/>
      <c r="Q198" s="27"/>
      <c r="R198" s="27"/>
    </row>
    <row r="199" ht="15.75" customHeight="1">
      <c r="A199" s="28"/>
      <c r="B199" s="29" t="s">
        <v>4306</v>
      </c>
      <c r="C199" s="81" t="s">
        <v>128</v>
      </c>
      <c r="D199" s="31" t="s">
        <v>22983</v>
      </c>
      <c r="E199" s="166" t="s">
        <v>22984</v>
      </c>
      <c r="F199" s="91" t="s">
        <v>372</v>
      </c>
      <c r="G199" s="59" t="s">
        <v>23701</v>
      </c>
      <c r="H199" s="81" t="s">
        <v>23906</v>
      </c>
      <c r="I199" s="63" t="s">
        <v>22986</v>
      </c>
      <c r="J199" s="81"/>
      <c r="K199" s="27" t="s">
        <v>23907</v>
      </c>
      <c r="L199" s="27"/>
      <c r="M199" s="27"/>
      <c r="N199" s="27"/>
      <c r="O199" s="27"/>
      <c r="P199" s="27"/>
      <c r="Q199" s="27"/>
      <c r="R199" s="27"/>
    </row>
    <row r="200" ht="15.75" customHeight="1">
      <c r="A200" s="28"/>
      <c r="B200" s="29" t="s">
        <v>4306</v>
      </c>
      <c r="C200" s="81" t="s">
        <v>167</v>
      </c>
      <c r="D200" s="31" t="s">
        <v>23174</v>
      </c>
      <c r="E200" s="166" t="s">
        <v>23175</v>
      </c>
      <c r="F200" s="91" t="s">
        <v>1144</v>
      </c>
      <c r="G200" s="81" t="s">
        <v>23908</v>
      </c>
      <c r="H200" s="81" t="s">
        <v>23909</v>
      </c>
      <c r="I200" s="31" t="s">
        <v>23177</v>
      </c>
      <c r="J200" s="27" t="s">
        <v>23910</v>
      </c>
      <c r="K200" s="27"/>
      <c r="L200" s="27"/>
      <c r="M200" s="27"/>
      <c r="N200" s="27"/>
      <c r="O200" s="27"/>
      <c r="P200" s="27"/>
      <c r="Q200" s="27"/>
      <c r="R200" s="27"/>
    </row>
    <row r="201" ht="15.75" customHeight="1">
      <c r="A201" s="28"/>
      <c r="B201" s="29" t="s">
        <v>4306</v>
      </c>
      <c r="C201" s="81" t="s">
        <v>128</v>
      </c>
      <c r="D201" s="31" t="s">
        <v>23016</v>
      </c>
      <c r="E201" s="166" t="s">
        <v>23017</v>
      </c>
      <c r="F201" s="91" t="s">
        <v>375</v>
      </c>
      <c r="G201" s="82" t="s">
        <v>23911</v>
      </c>
      <c r="H201" s="81" t="s">
        <v>23912</v>
      </c>
      <c r="I201" s="63" t="s">
        <v>23019</v>
      </c>
      <c r="J201" s="81"/>
      <c r="K201" s="27"/>
      <c r="L201" s="27"/>
      <c r="M201" s="27"/>
      <c r="N201" s="27"/>
      <c r="O201" s="27"/>
      <c r="P201" s="27"/>
      <c r="Q201" s="27"/>
      <c r="R201" s="27"/>
    </row>
    <row r="202" ht="15.75" customHeight="1">
      <c r="A202" s="28"/>
      <c r="B202" s="29" t="s">
        <v>4306</v>
      </c>
      <c r="C202" s="27"/>
      <c r="D202" s="27"/>
      <c r="E202" s="27"/>
      <c r="F202" s="78"/>
      <c r="G202" s="27"/>
      <c r="H202" s="27"/>
      <c r="I202" s="27"/>
      <c r="J202" s="27"/>
      <c r="K202" s="27"/>
      <c r="L202" s="27"/>
      <c r="M202" s="27"/>
      <c r="N202" s="27"/>
      <c r="O202" s="27"/>
      <c r="P202" s="27"/>
      <c r="Q202" s="27"/>
      <c r="R202" s="27"/>
    </row>
    <row r="203" ht="15.75" customHeight="1">
      <c r="A203" s="28"/>
      <c r="B203" s="29" t="s">
        <v>4306</v>
      </c>
      <c r="C203" s="27"/>
      <c r="D203" s="27"/>
      <c r="E203" s="27"/>
      <c r="F203" s="74"/>
      <c r="G203" s="27"/>
      <c r="H203" s="27"/>
      <c r="I203" s="27"/>
      <c r="J203" s="27"/>
      <c r="K203" s="27"/>
      <c r="L203" s="27"/>
      <c r="M203" s="27"/>
      <c r="N203" s="27"/>
      <c r="O203" s="27"/>
      <c r="P203" s="27"/>
      <c r="Q203" s="27"/>
      <c r="R203" s="27"/>
    </row>
    <row r="204" ht="15.75" customHeight="1">
      <c r="A204" s="28"/>
      <c r="B204" s="29" t="s">
        <v>4306</v>
      </c>
      <c r="C204" s="27"/>
      <c r="D204" s="27"/>
      <c r="E204" s="27"/>
      <c r="F204" s="74"/>
      <c r="G204" s="27"/>
      <c r="H204" s="27"/>
      <c r="I204" s="27"/>
      <c r="J204" s="27"/>
      <c r="K204" s="27"/>
      <c r="L204" s="27"/>
      <c r="M204" s="27"/>
      <c r="N204" s="27"/>
      <c r="O204" s="27"/>
      <c r="P204" s="27"/>
      <c r="Q204" s="27"/>
      <c r="R204" s="27"/>
    </row>
    <row r="205" ht="15.75" customHeight="1">
      <c r="A205" s="28"/>
      <c r="B205" s="29" t="s">
        <v>4306</v>
      </c>
      <c r="C205" s="27"/>
      <c r="D205" s="27"/>
      <c r="E205" s="27"/>
      <c r="F205" s="74"/>
      <c r="G205" s="27"/>
      <c r="H205" s="27"/>
      <c r="I205" s="27"/>
      <c r="J205" s="27"/>
      <c r="K205" s="27"/>
      <c r="L205" s="27"/>
      <c r="M205" s="27"/>
      <c r="N205" s="27"/>
      <c r="O205" s="27"/>
      <c r="P205" s="27"/>
      <c r="Q205" s="27"/>
      <c r="R205" s="27"/>
    </row>
    <row r="206" ht="15.75" customHeight="1">
      <c r="A206" s="28"/>
      <c r="B206" s="29" t="s">
        <v>4306</v>
      </c>
      <c r="C206" s="27"/>
      <c r="D206" s="27"/>
      <c r="E206" s="27"/>
      <c r="F206" s="74"/>
      <c r="G206" s="27"/>
      <c r="H206" s="27"/>
      <c r="I206" s="27"/>
      <c r="J206" s="27"/>
      <c r="K206" s="27"/>
      <c r="L206" s="27"/>
      <c r="M206" s="27"/>
      <c r="N206" s="27"/>
      <c r="O206" s="27"/>
      <c r="P206" s="27"/>
      <c r="Q206" s="27"/>
      <c r="R206" s="27"/>
    </row>
    <row r="207" ht="15.75" customHeight="1">
      <c r="A207" s="28"/>
      <c r="B207" s="29" t="s">
        <v>4306</v>
      </c>
      <c r="C207" s="27"/>
      <c r="D207" s="27"/>
      <c r="E207" s="27"/>
      <c r="F207" s="74"/>
      <c r="G207" s="27"/>
      <c r="H207" s="27"/>
      <c r="I207" s="27"/>
      <c r="J207" s="27"/>
      <c r="K207" s="27"/>
      <c r="L207" s="27"/>
      <c r="M207" s="27"/>
      <c r="N207" s="27"/>
      <c r="O207" s="27"/>
      <c r="P207" s="27"/>
      <c r="Q207" s="27"/>
      <c r="R207" s="27"/>
    </row>
    <row r="208" ht="15.75" customHeight="1">
      <c r="A208" s="28"/>
      <c r="B208" s="29" t="s">
        <v>4306</v>
      </c>
      <c r="C208" s="27"/>
      <c r="D208" s="27"/>
      <c r="E208" s="27"/>
      <c r="F208" s="74"/>
      <c r="G208" s="27"/>
      <c r="H208" s="27"/>
      <c r="I208" s="27"/>
      <c r="J208" s="27"/>
      <c r="K208" s="27"/>
      <c r="L208" s="27"/>
      <c r="M208" s="27"/>
      <c r="N208" s="27"/>
      <c r="O208" s="27"/>
      <c r="P208" s="27"/>
      <c r="Q208" s="27"/>
      <c r="R208" s="27"/>
    </row>
    <row r="209" ht="15.75" customHeight="1">
      <c r="A209" s="28"/>
      <c r="B209" s="29" t="s">
        <v>4306</v>
      </c>
      <c r="C209" s="27"/>
      <c r="D209" s="27"/>
      <c r="E209" s="27"/>
      <c r="F209" s="74"/>
      <c r="G209" s="27"/>
      <c r="H209" s="27"/>
      <c r="I209" s="27"/>
      <c r="J209" s="27"/>
      <c r="K209" s="27"/>
      <c r="L209" s="27"/>
      <c r="M209" s="27"/>
      <c r="N209" s="27"/>
      <c r="O209" s="27"/>
      <c r="P209" s="27"/>
      <c r="Q209" s="27"/>
      <c r="R209" s="27"/>
    </row>
    <row r="210" ht="15.75" customHeight="1">
      <c r="A210" s="28"/>
      <c r="B210" s="29" t="s">
        <v>4306</v>
      </c>
      <c r="C210" s="27"/>
      <c r="D210" s="27"/>
      <c r="E210" s="27"/>
      <c r="F210" s="74"/>
      <c r="G210" s="27"/>
      <c r="H210" s="27"/>
      <c r="I210" s="27"/>
      <c r="J210" s="27"/>
      <c r="K210" s="27"/>
      <c r="L210" s="27"/>
      <c r="M210" s="27"/>
      <c r="N210" s="27"/>
      <c r="O210" s="27"/>
      <c r="P210" s="27"/>
      <c r="Q210" s="27"/>
      <c r="R210" s="27"/>
    </row>
    <row r="211" ht="15.75" customHeight="1">
      <c r="A211" s="44"/>
      <c r="B211" s="29" t="s">
        <v>4306</v>
      </c>
      <c r="C211" s="27"/>
      <c r="D211" s="90" t="s">
        <v>7115</v>
      </c>
      <c r="E211" s="22"/>
      <c r="F211" s="22"/>
      <c r="G211" s="23"/>
      <c r="H211" s="27"/>
      <c r="I211" s="27"/>
      <c r="J211" s="27"/>
      <c r="K211" s="27"/>
      <c r="L211" s="27"/>
      <c r="M211" s="27"/>
      <c r="N211" s="27"/>
      <c r="O211" s="27"/>
      <c r="P211" s="27"/>
      <c r="Q211" s="27"/>
      <c r="R211" s="27"/>
    </row>
    <row r="212" ht="15.75" customHeight="1">
      <c r="B212" s="19">
        <v>44606.0</v>
      </c>
      <c r="C212" s="27"/>
      <c r="D212" s="90" t="s">
        <v>23913</v>
      </c>
      <c r="E212" s="22"/>
      <c r="F212" s="22"/>
      <c r="G212" s="23"/>
      <c r="H212" s="27"/>
      <c r="I212" s="27"/>
      <c r="J212" s="27"/>
      <c r="K212" s="27"/>
      <c r="L212" s="27"/>
      <c r="M212" s="27"/>
      <c r="N212" s="27"/>
      <c r="O212" s="27"/>
      <c r="P212" s="27"/>
      <c r="Q212" s="27"/>
      <c r="R212" s="27"/>
    </row>
    <row r="213" ht="15.75" customHeight="1">
      <c r="A213" s="24" t="s">
        <v>25</v>
      </c>
      <c r="B213" s="29" t="s">
        <v>22789</v>
      </c>
      <c r="C213" s="27"/>
      <c r="D213" s="27"/>
      <c r="E213" s="27"/>
      <c r="F213" s="74"/>
      <c r="G213" s="27"/>
      <c r="H213" s="27"/>
      <c r="I213" s="27"/>
      <c r="J213" s="27"/>
      <c r="K213" s="27"/>
      <c r="L213" s="27"/>
      <c r="M213" s="27"/>
      <c r="N213" s="27"/>
      <c r="O213" s="27"/>
      <c r="P213" s="27"/>
      <c r="Q213" s="27"/>
      <c r="R213" s="27"/>
    </row>
    <row r="214" ht="15.75" customHeight="1">
      <c r="A214" s="28"/>
      <c r="B214" s="29" t="s">
        <v>22789</v>
      </c>
      <c r="C214" s="27"/>
      <c r="D214" s="27"/>
      <c r="E214" s="27"/>
      <c r="F214" s="74"/>
      <c r="G214" s="27"/>
      <c r="H214" s="27"/>
      <c r="I214" s="27"/>
      <c r="J214" s="27"/>
      <c r="K214" s="27"/>
      <c r="L214" s="27"/>
      <c r="M214" s="27"/>
      <c r="N214" s="27"/>
      <c r="O214" s="27"/>
      <c r="P214" s="27"/>
      <c r="Q214" s="27"/>
      <c r="R214" s="27"/>
    </row>
    <row r="215" ht="15.75" customHeight="1">
      <c r="A215" s="28"/>
      <c r="B215" s="29" t="s">
        <v>22789</v>
      </c>
      <c r="C215" s="81" t="s">
        <v>156</v>
      </c>
      <c r="D215" s="51" t="s">
        <v>23244</v>
      </c>
      <c r="E215" s="696" t="s">
        <v>23245</v>
      </c>
      <c r="F215" s="91" t="s">
        <v>298</v>
      </c>
      <c r="G215" s="81" t="s">
        <v>4409</v>
      </c>
      <c r="H215" s="81" t="s">
        <v>23914</v>
      </c>
      <c r="I215" s="81" t="s">
        <v>23247</v>
      </c>
      <c r="J215" s="95" t="s">
        <v>23915</v>
      </c>
      <c r="L215" s="27"/>
      <c r="M215" s="27"/>
      <c r="N215" s="27"/>
      <c r="O215" s="27"/>
      <c r="P215" s="27"/>
      <c r="Q215" s="27"/>
      <c r="R215" s="27"/>
    </row>
    <row r="216" ht="15.75" customHeight="1">
      <c r="A216" s="28"/>
      <c r="B216" s="29" t="s">
        <v>22789</v>
      </c>
      <c r="C216" s="81" t="s">
        <v>156</v>
      </c>
      <c r="D216" s="51" t="s">
        <v>23150</v>
      </c>
      <c r="E216" s="696" t="s">
        <v>23151</v>
      </c>
      <c r="F216" s="91" t="s">
        <v>352</v>
      </c>
      <c r="G216" s="81" t="s">
        <v>23777</v>
      </c>
      <c r="H216" s="81" t="s">
        <v>23916</v>
      </c>
      <c r="I216" s="81" t="s">
        <v>23153</v>
      </c>
      <c r="J216" s="95" t="s">
        <v>23917</v>
      </c>
      <c r="L216" s="27"/>
      <c r="M216" s="27"/>
      <c r="N216" s="27"/>
      <c r="O216" s="27"/>
      <c r="P216" s="27"/>
      <c r="Q216" s="27"/>
      <c r="R216" s="27"/>
    </row>
    <row r="217" ht="15.75" customHeight="1">
      <c r="A217" s="28"/>
      <c r="B217" s="29" t="s">
        <v>22789</v>
      </c>
      <c r="C217" s="81" t="s">
        <v>156</v>
      </c>
      <c r="D217" s="51" t="s">
        <v>23221</v>
      </c>
      <c r="E217" s="696" t="s">
        <v>23222</v>
      </c>
      <c r="F217" s="91" t="s">
        <v>372</v>
      </c>
      <c r="G217" s="81" t="s">
        <v>23918</v>
      </c>
      <c r="H217" s="81" t="s">
        <v>23919</v>
      </c>
      <c r="I217" s="81" t="s">
        <v>23224</v>
      </c>
      <c r="J217" s="95" t="s">
        <v>23920</v>
      </c>
      <c r="L217" s="27"/>
      <c r="M217" s="27"/>
      <c r="N217" s="27"/>
      <c r="O217" s="27"/>
      <c r="P217" s="27"/>
      <c r="Q217" s="27"/>
      <c r="R217" s="27"/>
    </row>
    <row r="218" ht="15.75" customHeight="1">
      <c r="A218" s="28"/>
      <c r="B218" s="29" t="s">
        <v>22789</v>
      </c>
      <c r="C218" s="81" t="s">
        <v>156</v>
      </c>
      <c r="D218" s="51" t="s">
        <v>23091</v>
      </c>
      <c r="E218" s="696" t="s">
        <v>23092</v>
      </c>
      <c r="F218" s="91" t="s">
        <v>1261</v>
      </c>
      <c r="G218" s="81" t="s">
        <v>4409</v>
      </c>
      <c r="H218" s="81" t="s">
        <v>23921</v>
      </c>
      <c r="I218" s="81" t="s">
        <v>23094</v>
      </c>
      <c r="J218" s="95" t="s">
        <v>23922</v>
      </c>
      <c r="L218" s="27"/>
      <c r="M218" s="27"/>
      <c r="N218" s="27"/>
      <c r="O218" s="27"/>
      <c r="P218" s="27"/>
      <c r="Q218" s="27"/>
      <c r="R218" s="27"/>
    </row>
    <row r="219" ht="15.75" customHeight="1">
      <c r="B219" s="19">
        <v>44607.0</v>
      </c>
      <c r="C219" s="27"/>
      <c r="D219" s="27"/>
      <c r="E219" s="27"/>
      <c r="F219" s="74"/>
      <c r="G219" s="27"/>
      <c r="H219" s="27"/>
      <c r="I219" s="27"/>
      <c r="J219" s="27"/>
      <c r="K219" s="27"/>
      <c r="L219" s="27"/>
      <c r="M219" s="27"/>
      <c r="N219" s="27"/>
      <c r="O219" s="27"/>
      <c r="P219" s="27"/>
      <c r="Q219" s="27"/>
      <c r="R219" s="27"/>
    </row>
    <row r="220" ht="15.75" customHeight="1">
      <c r="A220" s="24" t="s">
        <v>25</v>
      </c>
      <c r="B220" s="29" t="s">
        <v>22789</v>
      </c>
      <c r="C220" s="27"/>
      <c r="D220" s="27"/>
      <c r="E220" s="90" t="s">
        <v>23923</v>
      </c>
      <c r="F220" s="22"/>
      <c r="G220" s="23"/>
      <c r="H220" s="27"/>
      <c r="I220" s="27"/>
      <c r="J220" s="27"/>
      <c r="K220" s="27"/>
      <c r="L220" s="27"/>
      <c r="M220" s="27"/>
      <c r="N220" s="27"/>
      <c r="O220" s="27"/>
      <c r="P220" s="27"/>
      <c r="Q220" s="27"/>
      <c r="R220" s="27"/>
    </row>
    <row r="221" ht="15.75" customHeight="1">
      <c r="A221" s="28"/>
      <c r="B221" s="29" t="s">
        <v>22789</v>
      </c>
      <c r="C221" s="27"/>
      <c r="D221" s="27"/>
      <c r="E221" s="27"/>
      <c r="F221" s="78"/>
      <c r="G221" s="27"/>
      <c r="H221" s="27"/>
      <c r="I221" s="27"/>
      <c r="J221" s="27"/>
      <c r="K221" s="27"/>
      <c r="L221" s="27"/>
      <c r="M221" s="27"/>
      <c r="N221" s="27"/>
      <c r="O221" s="27"/>
      <c r="P221" s="27"/>
      <c r="Q221" s="27"/>
      <c r="R221" s="27"/>
    </row>
    <row r="222" ht="15.75" customHeight="1">
      <c r="A222" s="28"/>
      <c r="B222" s="29" t="s">
        <v>22789</v>
      </c>
      <c r="C222" s="87" t="s">
        <v>404</v>
      </c>
      <c r="D222" s="47" t="s">
        <v>23309</v>
      </c>
      <c r="E222" s="702" t="s">
        <v>23310</v>
      </c>
      <c r="F222" s="76">
        <v>0.5416666666666666</v>
      </c>
      <c r="G222" s="77" t="s">
        <v>23875</v>
      </c>
      <c r="H222" s="77" t="s">
        <v>23924</v>
      </c>
      <c r="I222" s="47" t="s">
        <v>23312</v>
      </c>
      <c r="J222" s="27"/>
      <c r="K222" s="27"/>
      <c r="L222" s="27"/>
      <c r="M222" s="27"/>
      <c r="N222" s="27"/>
      <c r="O222" s="27"/>
      <c r="P222" s="27"/>
      <c r="Q222" s="27"/>
      <c r="R222" s="27"/>
    </row>
    <row r="223" ht="15.75" customHeight="1">
      <c r="A223" s="28"/>
      <c r="B223" s="29" t="s">
        <v>22789</v>
      </c>
      <c r="C223" s="81" t="s">
        <v>106</v>
      </c>
      <c r="D223" s="31" t="s">
        <v>22784</v>
      </c>
      <c r="E223" s="166" t="s">
        <v>22785</v>
      </c>
      <c r="F223" s="80">
        <v>0.625</v>
      </c>
      <c r="G223" s="51" t="s">
        <v>23925</v>
      </c>
      <c r="H223" s="31" t="s">
        <v>23926</v>
      </c>
      <c r="I223" s="51" t="s">
        <v>22788</v>
      </c>
      <c r="J223" s="27" t="s">
        <v>23927</v>
      </c>
      <c r="K223" s="27"/>
      <c r="L223" s="27"/>
      <c r="M223" s="27"/>
      <c r="N223" s="27"/>
      <c r="O223" s="27"/>
      <c r="P223" s="27"/>
      <c r="Q223" s="27"/>
      <c r="R223" s="27"/>
    </row>
    <row r="224" ht="15.75" customHeight="1">
      <c r="A224" s="28"/>
      <c r="B224" s="29" t="s">
        <v>22789</v>
      </c>
      <c r="C224" s="77" t="s">
        <v>106</v>
      </c>
      <c r="D224" s="47" t="s">
        <v>22815</v>
      </c>
      <c r="E224" s="702" t="s">
        <v>22816</v>
      </c>
      <c r="F224" s="76">
        <v>0.7083333333333334</v>
      </c>
      <c r="G224" s="77" t="s">
        <v>23847</v>
      </c>
      <c r="H224" s="77" t="s">
        <v>23928</v>
      </c>
      <c r="I224" s="47" t="s">
        <v>23929</v>
      </c>
      <c r="J224" s="27"/>
      <c r="K224" s="27"/>
      <c r="L224" s="27"/>
      <c r="M224" s="27"/>
      <c r="N224" s="27"/>
      <c r="O224" s="27"/>
      <c r="P224" s="27"/>
      <c r="Q224" s="27"/>
      <c r="R224" s="27"/>
    </row>
    <row r="225" ht="15.75" customHeight="1">
      <c r="A225" s="28"/>
      <c r="B225" s="29" t="s">
        <v>22789</v>
      </c>
      <c r="C225" s="87" t="s">
        <v>404</v>
      </c>
      <c r="D225" s="47" t="s">
        <v>23344</v>
      </c>
      <c r="E225" s="702" t="s">
        <v>23345</v>
      </c>
      <c r="F225" s="76">
        <v>0.7708333333333334</v>
      </c>
      <c r="G225" s="77" t="s">
        <v>23853</v>
      </c>
      <c r="H225" s="77" t="s">
        <v>23930</v>
      </c>
      <c r="I225" s="47" t="s">
        <v>23347</v>
      </c>
      <c r="J225" s="27"/>
      <c r="K225" s="27"/>
      <c r="L225" s="27"/>
      <c r="M225" s="27"/>
      <c r="N225" s="27"/>
      <c r="O225" s="27"/>
      <c r="P225" s="27"/>
      <c r="Q225" s="27"/>
      <c r="R225" s="27"/>
    </row>
    <row r="226" ht="15.75" customHeight="1">
      <c r="B226" s="19">
        <v>44608.0</v>
      </c>
      <c r="C226" s="27"/>
      <c r="D226" s="27"/>
      <c r="E226" s="27"/>
      <c r="F226" s="74"/>
      <c r="G226" s="27"/>
      <c r="H226" s="27"/>
      <c r="I226" s="27"/>
      <c r="J226" s="27"/>
      <c r="K226" s="27"/>
      <c r="L226" s="27"/>
      <c r="M226" s="27"/>
      <c r="N226" s="27"/>
      <c r="O226" s="27"/>
      <c r="P226" s="27"/>
      <c r="Q226" s="27"/>
      <c r="R226" s="27"/>
    </row>
    <row r="227" ht="15.75" customHeight="1">
      <c r="A227" s="24" t="s">
        <v>25</v>
      </c>
      <c r="B227" s="29" t="s">
        <v>22789</v>
      </c>
      <c r="C227" s="27"/>
      <c r="D227" s="66"/>
      <c r="E227" s="67"/>
      <c r="F227" s="78"/>
      <c r="G227" s="56"/>
      <c r="H227" s="56"/>
      <c r="I227" s="56"/>
      <c r="J227" s="27"/>
      <c r="K227" s="27"/>
      <c r="L227" s="27"/>
      <c r="M227" s="27"/>
      <c r="N227" s="27"/>
      <c r="O227" s="27"/>
      <c r="P227" s="27"/>
      <c r="Q227" s="27"/>
      <c r="R227" s="27"/>
    </row>
    <row r="228" ht="15.75" customHeight="1">
      <c r="A228" s="28"/>
      <c r="B228" s="29" t="s">
        <v>22789</v>
      </c>
      <c r="C228" s="77" t="s">
        <v>100</v>
      </c>
      <c r="D228" s="47" t="s">
        <v>23602</v>
      </c>
      <c r="E228" s="702" t="s">
        <v>23603</v>
      </c>
      <c r="F228" s="89" t="s">
        <v>298</v>
      </c>
      <c r="G228" s="77" t="s">
        <v>23813</v>
      </c>
      <c r="H228" s="77" t="s">
        <v>23931</v>
      </c>
      <c r="I228" s="47" t="s">
        <v>23605</v>
      </c>
      <c r="J228" s="27"/>
      <c r="K228" s="27"/>
      <c r="L228" s="27"/>
      <c r="M228" s="27"/>
      <c r="N228" s="27"/>
      <c r="O228" s="27"/>
      <c r="P228" s="27"/>
      <c r="Q228" s="27"/>
      <c r="R228" s="27"/>
    </row>
    <row r="229" ht="15.75" customHeight="1">
      <c r="A229" s="28"/>
      <c r="B229" s="29" t="s">
        <v>22789</v>
      </c>
      <c r="C229" s="77" t="s">
        <v>156</v>
      </c>
      <c r="D229" s="47" t="s">
        <v>23512</v>
      </c>
      <c r="E229" s="702" t="s">
        <v>23513</v>
      </c>
      <c r="F229" s="89" t="s">
        <v>352</v>
      </c>
      <c r="G229" s="77" t="s">
        <v>23932</v>
      </c>
      <c r="H229" s="77" t="s">
        <v>23933</v>
      </c>
      <c r="I229" s="77" t="s">
        <v>23515</v>
      </c>
      <c r="J229" s="27"/>
      <c r="K229" s="27"/>
      <c r="L229" s="27"/>
      <c r="M229" s="27"/>
      <c r="N229" s="27"/>
      <c r="O229" s="27"/>
      <c r="P229" s="27"/>
      <c r="Q229" s="27"/>
      <c r="R229" s="27"/>
    </row>
    <row r="230" ht="15.75" customHeight="1">
      <c r="A230" s="28"/>
      <c r="B230" s="29" t="s">
        <v>22789</v>
      </c>
      <c r="C230" s="138" t="s">
        <v>100</v>
      </c>
      <c r="D230" s="51" t="s">
        <v>23427</v>
      </c>
      <c r="E230" s="696" t="s">
        <v>23428</v>
      </c>
      <c r="F230" s="80">
        <v>0.6875</v>
      </c>
      <c r="G230" s="81" t="s">
        <v>23932</v>
      </c>
      <c r="H230" s="81" t="s">
        <v>23839</v>
      </c>
      <c r="I230" s="51" t="s">
        <v>23429</v>
      </c>
      <c r="J230" s="27" t="s">
        <v>255</v>
      </c>
      <c r="K230" s="27"/>
      <c r="L230" s="27"/>
      <c r="M230" s="27"/>
      <c r="N230" s="27"/>
      <c r="O230" s="27"/>
      <c r="P230" s="27"/>
      <c r="Q230" s="27"/>
      <c r="R230" s="27"/>
    </row>
    <row r="231" ht="15.75" customHeight="1">
      <c r="A231" s="28"/>
      <c r="B231" s="29" t="s">
        <v>22789</v>
      </c>
      <c r="C231" s="38" t="s">
        <v>100</v>
      </c>
      <c r="D231" s="194" t="s">
        <v>23569</v>
      </c>
      <c r="E231" s="403" t="s">
        <v>23570</v>
      </c>
      <c r="F231" s="76">
        <v>0.75</v>
      </c>
      <c r="G231" s="77" t="s">
        <v>23813</v>
      </c>
      <c r="H231" s="77" t="s">
        <v>23820</v>
      </c>
      <c r="I231" s="194" t="s">
        <v>23572</v>
      </c>
      <c r="J231" s="27"/>
      <c r="K231" s="27"/>
      <c r="L231" s="27"/>
      <c r="M231" s="27"/>
      <c r="N231" s="27"/>
      <c r="O231" s="27"/>
      <c r="P231" s="27"/>
      <c r="Q231" s="27"/>
      <c r="R231" s="27"/>
    </row>
    <row r="232" ht="15.75" customHeight="1">
      <c r="B232" s="19">
        <v>44609.0</v>
      </c>
      <c r="C232" s="27"/>
      <c r="D232" s="27"/>
      <c r="E232" s="27"/>
      <c r="F232" s="74"/>
      <c r="G232" s="27"/>
      <c r="H232" s="27"/>
      <c r="I232" s="27"/>
      <c r="J232" s="27"/>
      <c r="K232" s="27"/>
      <c r="L232" s="27"/>
      <c r="M232" s="27"/>
      <c r="N232" s="27"/>
      <c r="O232" s="27"/>
      <c r="P232" s="27"/>
      <c r="Q232" s="27"/>
      <c r="R232" s="27"/>
    </row>
    <row r="233" ht="15.75" customHeight="1">
      <c r="A233" s="24" t="s">
        <v>25</v>
      </c>
      <c r="B233" s="29" t="s">
        <v>22789</v>
      </c>
      <c r="C233" s="715"/>
      <c r="D233" s="716"/>
      <c r="E233" s="717"/>
      <c r="F233" s="407"/>
      <c r="G233" s="716"/>
      <c r="H233" s="716"/>
      <c r="I233" s="718"/>
      <c r="J233" s="35"/>
      <c r="K233" s="27"/>
      <c r="L233" s="27"/>
      <c r="M233" s="27"/>
      <c r="N233" s="27"/>
      <c r="O233" s="27"/>
      <c r="P233" s="27"/>
      <c r="Q233" s="27"/>
      <c r="R233" s="27"/>
    </row>
    <row r="234" ht="15.75" customHeight="1">
      <c r="A234" s="28"/>
      <c r="B234" s="29" t="s">
        <v>22789</v>
      </c>
      <c r="C234" s="27"/>
      <c r="D234" s="27"/>
      <c r="E234" s="27"/>
      <c r="F234" s="74"/>
      <c r="G234" s="27"/>
      <c r="H234" s="27"/>
      <c r="I234" s="27"/>
      <c r="J234" s="27"/>
      <c r="K234" s="27"/>
      <c r="L234" s="27"/>
      <c r="M234" s="27"/>
      <c r="N234" s="27"/>
      <c r="O234" s="27"/>
      <c r="P234" s="27"/>
      <c r="Q234" s="27"/>
      <c r="R234" s="27"/>
    </row>
    <row r="235" ht="15.75" customHeight="1">
      <c r="A235" s="28"/>
      <c r="B235" s="29" t="s">
        <v>22789</v>
      </c>
      <c r="C235" s="27"/>
      <c r="D235" s="27"/>
      <c r="E235" s="27"/>
      <c r="F235" s="74"/>
      <c r="G235" s="27"/>
      <c r="H235" s="27"/>
      <c r="I235" s="27"/>
      <c r="J235" s="27"/>
      <c r="K235" s="27"/>
      <c r="L235" s="27"/>
      <c r="M235" s="27"/>
      <c r="N235" s="27"/>
      <c r="O235" s="27"/>
      <c r="P235" s="27"/>
      <c r="Q235" s="27"/>
      <c r="R235" s="27"/>
    </row>
    <row r="236" ht="15.75" customHeight="1">
      <c r="A236" s="28"/>
      <c r="B236" s="29" t="s">
        <v>22789</v>
      </c>
      <c r="C236" s="719" t="s">
        <v>404</v>
      </c>
      <c r="D236" s="101" t="s">
        <v>23553</v>
      </c>
      <c r="E236" s="99" t="s">
        <v>23554</v>
      </c>
      <c r="F236" s="83">
        <v>0.5</v>
      </c>
      <c r="G236" s="101" t="s">
        <v>23708</v>
      </c>
      <c r="H236" s="101" t="s">
        <v>23934</v>
      </c>
      <c r="I236" s="121" t="s">
        <v>23556</v>
      </c>
      <c r="J236" s="35"/>
      <c r="K236" s="27"/>
      <c r="L236" s="27"/>
      <c r="M236" s="27"/>
      <c r="N236" s="27"/>
      <c r="O236" s="27"/>
      <c r="P236" s="27"/>
      <c r="Q236" s="27"/>
      <c r="R236" s="27"/>
    </row>
    <row r="237" ht="15.75" customHeight="1">
      <c r="A237" s="28"/>
      <c r="B237" s="29" t="s">
        <v>22789</v>
      </c>
      <c r="C237" s="81" t="s">
        <v>156</v>
      </c>
      <c r="D237" s="51" t="s">
        <v>23091</v>
      </c>
      <c r="E237" s="696" t="s">
        <v>23092</v>
      </c>
      <c r="F237" s="91" t="s">
        <v>4452</v>
      </c>
      <c r="G237" s="81" t="s">
        <v>4409</v>
      </c>
      <c r="H237" s="81" t="s">
        <v>23921</v>
      </c>
      <c r="I237" s="81" t="s">
        <v>23094</v>
      </c>
      <c r="J237" s="118"/>
      <c r="K237" s="118"/>
      <c r="L237" s="27"/>
      <c r="M237" s="27"/>
      <c r="N237" s="27"/>
      <c r="O237" s="27"/>
      <c r="P237" s="27"/>
      <c r="Q237" s="27"/>
      <c r="R237" s="27"/>
    </row>
    <row r="238" ht="15.75" customHeight="1">
      <c r="A238" s="28"/>
      <c r="B238" s="29" t="s">
        <v>22789</v>
      </c>
      <c r="C238" s="27"/>
      <c r="D238" s="27"/>
      <c r="E238" s="27"/>
      <c r="F238" s="74"/>
      <c r="G238" s="27"/>
      <c r="H238" s="27"/>
      <c r="I238" s="27"/>
      <c r="J238" s="27"/>
      <c r="K238" s="27"/>
      <c r="L238" s="27"/>
      <c r="M238" s="27"/>
      <c r="N238" s="27"/>
      <c r="O238" s="27"/>
      <c r="P238" s="27"/>
      <c r="Q238" s="27"/>
      <c r="R238" s="27"/>
    </row>
    <row r="239" ht="15.75" customHeight="1">
      <c r="B239" s="19">
        <v>44610.0</v>
      </c>
      <c r="C239" s="27"/>
      <c r="D239" s="27"/>
      <c r="E239" s="27"/>
      <c r="F239" s="74"/>
      <c r="G239" s="27"/>
      <c r="H239" s="27"/>
      <c r="I239" s="27"/>
      <c r="J239" s="27"/>
      <c r="K239" s="27"/>
      <c r="L239" s="27"/>
      <c r="M239" s="27"/>
      <c r="N239" s="27"/>
      <c r="O239" s="27"/>
      <c r="P239" s="27"/>
      <c r="Q239" s="27"/>
      <c r="R239" s="27"/>
    </row>
    <row r="240" ht="15.75" customHeight="1">
      <c r="A240" s="24" t="s">
        <v>25</v>
      </c>
      <c r="B240" s="29" t="s">
        <v>22789</v>
      </c>
      <c r="C240" s="81" t="s">
        <v>128</v>
      </c>
      <c r="D240" s="31" t="s">
        <v>23593</v>
      </c>
      <c r="E240" s="166" t="s">
        <v>23594</v>
      </c>
      <c r="F240" s="91" t="s">
        <v>298</v>
      </c>
      <c r="G240" s="82" t="s">
        <v>23883</v>
      </c>
      <c r="H240" s="81" t="s">
        <v>23935</v>
      </c>
      <c r="I240" s="93" t="s">
        <v>23596</v>
      </c>
      <c r="J240" s="27" t="s">
        <v>23936</v>
      </c>
      <c r="K240" s="27"/>
      <c r="L240" s="27"/>
      <c r="M240" s="27"/>
      <c r="N240" s="27"/>
      <c r="O240" s="27"/>
      <c r="P240" s="27"/>
      <c r="Q240" s="27"/>
      <c r="R240" s="27"/>
    </row>
    <row r="241" ht="15.75" customHeight="1">
      <c r="A241" s="28"/>
      <c r="B241" s="29" t="s">
        <v>22789</v>
      </c>
      <c r="C241" s="81" t="s">
        <v>128</v>
      </c>
      <c r="D241" s="31" t="s">
        <v>23279</v>
      </c>
      <c r="E241" s="166" t="s">
        <v>23280</v>
      </c>
      <c r="F241" s="91" t="s">
        <v>131</v>
      </c>
      <c r="G241" s="59" t="s">
        <v>23701</v>
      </c>
      <c r="H241" s="81" t="s">
        <v>23937</v>
      </c>
      <c r="I241" s="63" t="s">
        <v>23282</v>
      </c>
      <c r="J241" s="27" t="s">
        <v>23936</v>
      </c>
      <c r="K241" s="27"/>
      <c r="L241" s="27"/>
      <c r="M241" s="27"/>
      <c r="N241" s="27"/>
      <c r="O241" s="27"/>
      <c r="P241" s="27"/>
      <c r="Q241" s="27"/>
      <c r="R241" s="27"/>
    </row>
    <row r="242" ht="15.75" customHeight="1">
      <c r="A242" s="28"/>
      <c r="B242" s="29" t="s">
        <v>22789</v>
      </c>
      <c r="C242" s="81" t="s">
        <v>128</v>
      </c>
      <c r="D242" s="31" t="s">
        <v>23591</v>
      </c>
      <c r="E242" s="166" t="s">
        <v>23592</v>
      </c>
      <c r="F242" s="91" t="s">
        <v>136</v>
      </c>
      <c r="G242" s="59" t="s">
        <v>23708</v>
      </c>
      <c r="H242" s="81" t="s">
        <v>23938</v>
      </c>
      <c r="I242" s="63" t="s">
        <v>23556</v>
      </c>
      <c r="J242" s="27" t="s">
        <v>23936</v>
      </c>
      <c r="K242" s="27"/>
      <c r="L242" s="27"/>
      <c r="M242" s="27"/>
      <c r="N242" s="27"/>
      <c r="O242" s="27"/>
      <c r="P242" s="27"/>
      <c r="Q242" s="27"/>
      <c r="R242" s="27"/>
    </row>
    <row r="243" ht="15.75" customHeight="1">
      <c r="A243" s="28"/>
      <c r="B243" s="29" t="s">
        <v>22789</v>
      </c>
      <c r="C243" s="81" t="s">
        <v>128</v>
      </c>
      <c r="D243" s="31" t="s">
        <v>22969</v>
      </c>
      <c r="E243" s="166" t="s">
        <v>22970</v>
      </c>
      <c r="F243" s="91" t="s">
        <v>375</v>
      </c>
      <c r="G243" s="82" t="s">
        <v>23708</v>
      </c>
      <c r="H243" s="81" t="s">
        <v>23939</v>
      </c>
      <c r="I243" s="81" t="s">
        <v>23940</v>
      </c>
      <c r="J243" s="27" t="s">
        <v>23936</v>
      </c>
      <c r="K243" s="27"/>
      <c r="L243" s="27"/>
      <c r="M243" s="27"/>
      <c r="N243" s="27"/>
      <c r="O243" s="27"/>
      <c r="P243" s="27"/>
      <c r="Q243" s="27"/>
      <c r="R243" s="27"/>
    </row>
    <row r="244" ht="15.75" customHeight="1">
      <c r="A244" s="28"/>
      <c r="B244" s="29" t="s">
        <v>22789</v>
      </c>
      <c r="C244" s="27"/>
      <c r="D244" s="27"/>
      <c r="E244" s="27"/>
      <c r="F244" s="74"/>
      <c r="G244" s="27"/>
      <c r="H244" s="27"/>
      <c r="I244" s="27"/>
      <c r="J244" s="27"/>
      <c r="K244" s="27"/>
      <c r="L244" s="27"/>
      <c r="M244" s="27"/>
      <c r="N244" s="27"/>
      <c r="O244" s="27"/>
      <c r="P244" s="27"/>
      <c r="Q244" s="27"/>
      <c r="R244" s="27"/>
    </row>
    <row r="245" ht="15.75" customHeight="1">
      <c r="A245" s="28"/>
      <c r="B245" s="29" t="s">
        <v>22789</v>
      </c>
      <c r="C245" s="27"/>
      <c r="D245" s="74"/>
      <c r="E245" s="27"/>
      <c r="F245" s="27"/>
      <c r="G245" s="27"/>
      <c r="H245" s="27"/>
      <c r="I245" s="27"/>
      <c r="J245" s="27"/>
      <c r="K245" s="27"/>
      <c r="L245" s="27"/>
      <c r="M245" s="27"/>
      <c r="N245" s="27"/>
      <c r="O245" s="27"/>
      <c r="P245" s="27"/>
      <c r="Q245" s="27"/>
      <c r="R245" s="27"/>
    </row>
    <row r="246" ht="15.75" customHeight="1">
      <c r="B246" s="19">
        <v>44613.0</v>
      </c>
      <c r="C246" s="27"/>
      <c r="D246" s="74"/>
      <c r="E246" s="27"/>
      <c r="F246" s="27"/>
      <c r="G246" s="27"/>
      <c r="H246" s="27"/>
      <c r="I246" s="27"/>
      <c r="J246" s="27"/>
      <c r="K246" s="27"/>
      <c r="L246" s="27"/>
      <c r="M246" s="27"/>
      <c r="N246" s="27"/>
      <c r="O246" s="27"/>
      <c r="P246" s="27"/>
      <c r="Q246" s="27"/>
      <c r="R246" s="27"/>
    </row>
    <row r="247" ht="15.75" customHeight="1">
      <c r="A247" s="24" t="s">
        <v>25</v>
      </c>
      <c r="B247" s="29" t="s">
        <v>22789</v>
      </c>
      <c r="C247" s="77" t="s">
        <v>128</v>
      </c>
      <c r="D247" s="47" t="s">
        <v>23150</v>
      </c>
      <c r="E247" s="702" t="s">
        <v>23151</v>
      </c>
      <c r="F247" s="89" t="s">
        <v>626</v>
      </c>
      <c r="G247" s="96" t="s">
        <v>23701</v>
      </c>
      <c r="H247" s="77" t="s">
        <v>23941</v>
      </c>
      <c r="I247" s="96" t="s">
        <v>23153</v>
      </c>
      <c r="J247" s="27"/>
      <c r="K247" s="27" t="s">
        <v>23942</v>
      </c>
      <c r="L247" s="27"/>
      <c r="M247" s="27"/>
      <c r="N247" s="27"/>
      <c r="O247" s="27"/>
      <c r="P247" s="27"/>
      <c r="Q247" s="27"/>
      <c r="R247" s="27"/>
    </row>
    <row r="248" ht="15.75" customHeight="1">
      <c r="A248" s="28"/>
      <c r="B248" s="29" t="s">
        <v>22789</v>
      </c>
      <c r="C248" s="77" t="s">
        <v>128</v>
      </c>
      <c r="D248" s="36" t="s">
        <v>23593</v>
      </c>
      <c r="E248" s="52" t="s">
        <v>23594</v>
      </c>
      <c r="F248" s="89" t="s">
        <v>298</v>
      </c>
      <c r="G248" s="69" t="s">
        <v>23883</v>
      </c>
      <c r="H248" s="77" t="s">
        <v>23935</v>
      </c>
      <c r="I248" s="96" t="s">
        <v>23596</v>
      </c>
      <c r="J248" s="95"/>
      <c r="K248" s="27"/>
      <c r="L248" s="27"/>
      <c r="M248" s="27"/>
      <c r="N248" s="27"/>
      <c r="O248" s="27"/>
      <c r="P248" s="27"/>
      <c r="Q248" s="27"/>
      <c r="R248" s="27"/>
    </row>
    <row r="249" ht="15.75" customHeight="1">
      <c r="A249" s="28"/>
      <c r="B249" s="29" t="s">
        <v>22789</v>
      </c>
      <c r="C249" s="77" t="s">
        <v>128</v>
      </c>
      <c r="D249" s="36" t="s">
        <v>23279</v>
      </c>
      <c r="E249" s="52" t="s">
        <v>23280</v>
      </c>
      <c r="F249" s="89" t="s">
        <v>131</v>
      </c>
      <c r="G249" s="57" t="s">
        <v>23701</v>
      </c>
      <c r="H249" s="77" t="s">
        <v>23937</v>
      </c>
      <c r="I249" s="58" t="s">
        <v>23282</v>
      </c>
      <c r="J249" s="95"/>
      <c r="K249" s="27"/>
      <c r="L249" s="27"/>
      <c r="M249" s="27"/>
      <c r="N249" s="27"/>
      <c r="O249" s="27"/>
      <c r="P249" s="27"/>
      <c r="Q249" s="27"/>
      <c r="R249" s="27"/>
    </row>
    <row r="250" ht="15.75" customHeight="1">
      <c r="A250" s="28"/>
      <c r="B250" s="29" t="s">
        <v>22789</v>
      </c>
      <c r="C250" s="77" t="s">
        <v>128</v>
      </c>
      <c r="D250" s="36" t="s">
        <v>22969</v>
      </c>
      <c r="E250" s="52" t="s">
        <v>22970</v>
      </c>
      <c r="F250" s="89" t="s">
        <v>372</v>
      </c>
      <c r="G250" s="69" t="s">
        <v>23708</v>
      </c>
      <c r="H250" s="77" t="s">
        <v>23939</v>
      </c>
      <c r="I250" s="77" t="s">
        <v>23940</v>
      </c>
      <c r="J250" s="95"/>
      <c r="K250" s="27"/>
      <c r="L250" s="27"/>
      <c r="M250" s="27"/>
      <c r="N250" s="27"/>
      <c r="O250" s="27"/>
      <c r="P250" s="27"/>
      <c r="Q250" s="27"/>
      <c r="R250" s="27"/>
    </row>
    <row r="251" ht="15.75" customHeight="1">
      <c r="A251" s="28"/>
      <c r="B251" s="29" t="s">
        <v>22789</v>
      </c>
      <c r="C251" s="77" t="s">
        <v>128</v>
      </c>
      <c r="D251" s="36" t="s">
        <v>23095</v>
      </c>
      <c r="E251" s="52" t="s">
        <v>23096</v>
      </c>
      <c r="F251" s="89" t="s">
        <v>375</v>
      </c>
      <c r="G251" s="57" t="s">
        <v>23701</v>
      </c>
      <c r="H251" s="77" t="s">
        <v>23943</v>
      </c>
      <c r="I251" s="58" t="s">
        <v>23098</v>
      </c>
      <c r="J251" s="95"/>
      <c r="K251" s="27"/>
      <c r="L251" s="27"/>
      <c r="M251" s="27"/>
      <c r="N251" s="27"/>
      <c r="O251" s="27"/>
      <c r="P251" s="27"/>
      <c r="Q251" s="27"/>
      <c r="R251" s="27"/>
    </row>
    <row r="252" ht="15.75" customHeight="1">
      <c r="A252" s="28"/>
      <c r="B252" s="29" t="s">
        <v>22789</v>
      </c>
      <c r="C252" s="81" t="s">
        <v>128</v>
      </c>
      <c r="D252" s="31" t="s">
        <v>23660</v>
      </c>
      <c r="E252" s="166" t="s">
        <v>23661</v>
      </c>
      <c r="F252" s="91" t="s">
        <v>3399</v>
      </c>
      <c r="G252" s="82" t="s">
        <v>23701</v>
      </c>
      <c r="H252" s="81" t="s">
        <v>23944</v>
      </c>
      <c r="I252" s="93" t="s">
        <v>23663</v>
      </c>
      <c r="J252" s="27" t="s">
        <v>532</v>
      </c>
      <c r="K252" s="27"/>
      <c r="L252" s="27"/>
      <c r="M252" s="27"/>
      <c r="N252" s="27"/>
      <c r="O252" s="27"/>
      <c r="P252" s="27"/>
      <c r="Q252" s="27"/>
      <c r="R252" s="27"/>
    </row>
    <row r="253" ht="15.75" customHeight="1">
      <c r="A253" s="39"/>
      <c r="B253" s="135">
        <v>44627.0</v>
      </c>
      <c r="C253" s="27"/>
      <c r="D253" s="27"/>
      <c r="E253" s="27"/>
      <c r="F253" s="74"/>
      <c r="G253" s="27"/>
      <c r="H253" s="27"/>
      <c r="I253" s="27"/>
    </row>
    <row r="254" ht="15.75" customHeight="1">
      <c r="A254" s="136" t="s">
        <v>25</v>
      </c>
      <c r="B254" s="137" t="s">
        <v>22789</v>
      </c>
      <c r="C254" s="27" t="s">
        <v>6016</v>
      </c>
      <c r="D254" s="27"/>
      <c r="E254" s="27"/>
      <c r="F254" s="74"/>
      <c r="G254" s="27"/>
      <c r="H254" s="27"/>
      <c r="I254" s="27"/>
    </row>
    <row r="255" ht="15.75" customHeight="1">
      <c r="A255" s="28"/>
      <c r="B255" s="137" t="s">
        <v>22789</v>
      </c>
      <c r="C255" s="77" t="s">
        <v>128</v>
      </c>
      <c r="D255" s="47" t="s">
        <v>23439</v>
      </c>
      <c r="E255" s="702" t="s">
        <v>23440</v>
      </c>
      <c r="F255" s="89" t="s">
        <v>298</v>
      </c>
      <c r="G255" s="96" t="s">
        <v>23701</v>
      </c>
      <c r="H255" s="77" t="s">
        <v>23945</v>
      </c>
      <c r="I255" s="96" t="s">
        <v>23442</v>
      </c>
    </row>
    <row r="256" ht="15.75" customHeight="1">
      <c r="A256" s="28"/>
      <c r="B256" s="137" t="s">
        <v>22789</v>
      </c>
      <c r="C256" s="77" t="s">
        <v>273</v>
      </c>
      <c r="D256" s="36" t="s">
        <v>23193</v>
      </c>
      <c r="E256" s="52" t="s">
        <v>23194</v>
      </c>
      <c r="F256" s="76">
        <v>0.5833333333333334</v>
      </c>
      <c r="G256" s="77" t="s">
        <v>23701</v>
      </c>
      <c r="H256" s="77" t="s">
        <v>23946</v>
      </c>
      <c r="I256" s="36" t="s">
        <v>23196</v>
      </c>
    </row>
    <row r="257" ht="15.75" customHeight="1">
      <c r="A257" s="28"/>
      <c r="B257" s="137" t="s">
        <v>22789</v>
      </c>
      <c r="C257" s="77" t="s">
        <v>273</v>
      </c>
      <c r="D257" s="36" t="s">
        <v>23492</v>
      </c>
      <c r="E257" s="52" t="s">
        <v>23493</v>
      </c>
      <c r="F257" s="76">
        <v>0.6666666666666666</v>
      </c>
      <c r="G257" s="77" t="s">
        <v>23708</v>
      </c>
      <c r="H257" s="77" t="s">
        <v>23947</v>
      </c>
      <c r="I257" s="36" t="s">
        <v>23495</v>
      </c>
    </row>
    <row r="258" ht="15.75" customHeight="1">
      <c r="A258" s="28"/>
      <c r="B258" s="137" t="s">
        <v>22789</v>
      </c>
      <c r="C258" s="77" t="s">
        <v>128</v>
      </c>
      <c r="D258" s="47" t="s">
        <v>23289</v>
      </c>
      <c r="E258" s="702" t="s">
        <v>23290</v>
      </c>
      <c r="F258" s="89" t="s">
        <v>23948</v>
      </c>
      <c r="G258" s="69" t="s">
        <v>23708</v>
      </c>
      <c r="H258" s="77" t="s">
        <v>23949</v>
      </c>
      <c r="I258" s="96" t="s">
        <v>23292</v>
      </c>
    </row>
    <row r="259" ht="15.75" customHeight="1">
      <c r="A259" s="44"/>
      <c r="B259" s="137" t="s">
        <v>22789</v>
      </c>
      <c r="C259" s="251"/>
      <c r="D259" s="27"/>
      <c r="E259" s="27"/>
      <c r="F259" s="74"/>
      <c r="G259" s="27"/>
      <c r="H259" s="27"/>
      <c r="I259" s="27"/>
    </row>
    <row r="260" ht="15.75" customHeight="1">
      <c r="F260" s="8"/>
    </row>
    <row r="261" ht="15.75" customHeight="1">
      <c r="F261" s="8"/>
    </row>
    <row r="262" ht="15.75" customHeight="1">
      <c r="F262" s="8"/>
    </row>
    <row r="263" ht="15.75" customHeight="1">
      <c r="F263" s="8"/>
    </row>
    <row r="264" ht="15.75" customHeight="1">
      <c r="F264" s="8"/>
    </row>
    <row r="265" ht="15.75" customHeight="1">
      <c r="F265" s="8"/>
    </row>
    <row r="266" ht="15.75" customHeight="1">
      <c r="F266" s="8"/>
    </row>
    <row r="267" ht="15.75" customHeight="1">
      <c r="F267" s="8"/>
    </row>
    <row r="268" ht="15.75" customHeight="1">
      <c r="F268" s="8"/>
    </row>
    <row r="269" ht="15.75" customHeight="1">
      <c r="F269" s="8"/>
    </row>
    <row r="270" ht="15.75" customHeight="1">
      <c r="F270" s="8"/>
    </row>
    <row r="271" ht="15.75" customHeight="1">
      <c r="F271" s="8"/>
    </row>
    <row r="272" ht="15.75" customHeight="1">
      <c r="F272" s="8"/>
    </row>
    <row r="273" ht="15.75" customHeight="1">
      <c r="F273" s="8"/>
    </row>
    <row r="274" ht="15.75" customHeight="1">
      <c r="F274" s="8"/>
    </row>
    <row r="275" ht="15.75" customHeight="1">
      <c r="F275" s="8"/>
    </row>
    <row r="276" ht="15.75" customHeight="1">
      <c r="F276" s="8"/>
    </row>
    <row r="277" ht="15.75" customHeight="1">
      <c r="F277" s="8"/>
    </row>
    <row r="278" ht="15.75" customHeight="1">
      <c r="F278" s="8"/>
    </row>
    <row r="279" ht="15.75" customHeight="1">
      <c r="F279" s="8"/>
    </row>
    <row r="280" ht="15.75" customHeight="1">
      <c r="F280" s="8"/>
    </row>
    <row r="281" ht="15.75" customHeight="1">
      <c r="F281" s="8"/>
    </row>
    <row r="282" ht="15.75" customHeight="1">
      <c r="F282" s="8"/>
    </row>
    <row r="283" ht="15.75" customHeight="1">
      <c r="F283" s="8"/>
    </row>
    <row r="284" ht="15.75" customHeight="1">
      <c r="F284" s="8"/>
    </row>
    <row r="285" ht="15.75" customHeight="1">
      <c r="F285" s="8"/>
    </row>
    <row r="286" ht="15.75" customHeight="1">
      <c r="F286" s="8"/>
    </row>
    <row r="287" ht="15.75" customHeight="1">
      <c r="F287" s="8"/>
    </row>
    <row r="288" ht="15.75" customHeight="1">
      <c r="F288" s="8"/>
    </row>
    <row r="289" ht="15.75" customHeight="1">
      <c r="F289" s="8"/>
    </row>
    <row r="290" ht="15.75" customHeight="1">
      <c r="F290" s="8"/>
    </row>
    <row r="291" ht="15.75" customHeight="1">
      <c r="F291" s="8"/>
    </row>
    <row r="292" ht="15.75" customHeight="1">
      <c r="F292" s="8"/>
    </row>
    <row r="293" ht="15.75" customHeight="1">
      <c r="F293" s="8"/>
    </row>
    <row r="294" ht="15.75" customHeight="1">
      <c r="F294" s="8"/>
    </row>
    <row r="295" ht="15.75" customHeight="1">
      <c r="F295" s="8"/>
    </row>
    <row r="296" ht="15.75" customHeight="1">
      <c r="F296" s="8"/>
    </row>
    <row r="297" ht="15.75" customHeight="1">
      <c r="F297" s="8"/>
    </row>
    <row r="298" ht="15.75" customHeight="1">
      <c r="F298" s="8"/>
    </row>
    <row r="299" ht="15.75" customHeight="1">
      <c r="F299" s="8"/>
    </row>
    <row r="300" ht="15.75" customHeight="1">
      <c r="F300" s="8"/>
    </row>
    <row r="301" ht="15.75" customHeight="1">
      <c r="F301" s="8"/>
    </row>
    <row r="302" ht="15.75" customHeight="1">
      <c r="F302" s="8"/>
    </row>
    <row r="303" ht="15.75" customHeight="1">
      <c r="F303" s="8"/>
    </row>
    <row r="304" ht="15.75" customHeight="1">
      <c r="F304" s="8"/>
    </row>
    <row r="305" ht="15.75" customHeight="1">
      <c r="F305" s="8"/>
    </row>
    <row r="306" ht="15.75" customHeight="1">
      <c r="F306" s="8"/>
    </row>
    <row r="307" ht="15.75" customHeight="1">
      <c r="F307" s="8"/>
    </row>
    <row r="308" ht="15.75" customHeight="1">
      <c r="F308" s="8"/>
    </row>
    <row r="309" ht="15.75" customHeight="1">
      <c r="F309" s="8"/>
    </row>
    <row r="310" ht="15.75" customHeight="1">
      <c r="F310" s="8"/>
    </row>
    <row r="311" ht="15.75" customHeight="1">
      <c r="F311" s="8"/>
    </row>
    <row r="312" ht="15.75" customHeight="1">
      <c r="F312" s="8"/>
    </row>
    <row r="313" ht="15.75" customHeight="1">
      <c r="F313" s="8"/>
    </row>
    <row r="314" ht="15.75" customHeight="1">
      <c r="F314" s="8"/>
    </row>
    <row r="315" ht="15.75" customHeight="1">
      <c r="F315" s="8"/>
    </row>
    <row r="316" ht="15.75" customHeight="1">
      <c r="F316" s="8"/>
    </row>
    <row r="317" ht="15.75" customHeight="1">
      <c r="F317" s="8"/>
    </row>
    <row r="318" ht="15.75" customHeight="1">
      <c r="F318" s="8"/>
    </row>
    <row r="319" ht="15.75" customHeight="1">
      <c r="F319" s="8"/>
    </row>
    <row r="320" ht="15.75" customHeight="1">
      <c r="F320" s="8"/>
    </row>
    <row r="321" ht="15.75" customHeight="1">
      <c r="F321" s="8"/>
    </row>
    <row r="322" ht="15.75" customHeight="1">
      <c r="F322" s="8"/>
    </row>
    <row r="323" ht="15.75" customHeight="1">
      <c r="F323" s="8"/>
    </row>
    <row r="324" ht="15.75" customHeight="1">
      <c r="F324" s="8"/>
    </row>
    <row r="325" ht="15.75" customHeight="1">
      <c r="F325" s="8"/>
    </row>
    <row r="326" ht="15.75" customHeight="1">
      <c r="F326" s="8"/>
    </row>
    <row r="327" ht="15.75" customHeight="1">
      <c r="F327" s="8"/>
    </row>
    <row r="328" ht="15.75" customHeight="1">
      <c r="F328" s="8"/>
    </row>
    <row r="329" ht="15.75" customHeight="1">
      <c r="F329" s="8"/>
    </row>
    <row r="330" ht="15.75" customHeight="1">
      <c r="F330" s="8"/>
    </row>
    <row r="331" ht="15.75" customHeight="1">
      <c r="F331" s="8"/>
    </row>
    <row r="332" ht="15.75" customHeight="1">
      <c r="F332" s="8"/>
    </row>
    <row r="333" ht="15.75" customHeight="1">
      <c r="F333" s="8"/>
    </row>
    <row r="334" ht="15.75" customHeight="1">
      <c r="F334" s="8"/>
    </row>
    <row r="335" ht="15.75" customHeight="1">
      <c r="F335" s="8"/>
    </row>
    <row r="336" ht="15.75" customHeight="1">
      <c r="F336" s="8"/>
    </row>
    <row r="337" ht="15.75" customHeight="1">
      <c r="F337" s="8"/>
    </row>
    <row r="338" ht="15.75" customHeight="1">
      <c r="F338" s="8"/>
    </row>
    <row r="339" ht="15.75" customHeight="1">
      <c r="F339" s="8"/>
    </row>
    <row r="340" ht="15.75" customHeight="1">
      <c r="F340" s="8"/>
    </row>
    <row r="341" ht="15.75" customHeight="1">
      <c r="F341" s="8"/>
    </row>
    <row r="342" ht="15.75" customHeight="1">
      <c r="F342" s="8"/>
    </row>
    <row r="343" ht="15.75" customHeight="1">
      <c r="F343" s="8"/>
    </row>
    <row r="344" ht="15.75" customHeight="1">
      <c r="F344" s="8"/>
    </row>
    <row r="345" ht="15.75" customHeight="1">
      <c r="F345" s="8"/>
    </row>
    <row r="346" ht="15.75" customHeight="1">
      <c r="F346" s="8"/>
    </row>
    <row r="347" ht="15.75" customHeight="1">
      <c r="F347" s="8"/>
    </row>
    <row r="348" ht="15.75" customHeight="1">
      <c r="F348" s="8"/>
    </row>
    <row r="349" ht="15.75" customHeight="1">
      <c r="F349" s="8"/>
    </row>
    <row r="350" ht="15.75" customHeight="1">
      <c r="F350" s="8"/>
    </row>
    <row r="351" ht="15.75" customHeight="1">
      <c r="F351" s="8"/>
    </row>
    <row r="352" ht="15.75" customHeight="1">
      <c r="F352" s="8"/>
    </row>
    <row r="353" ht="15.75" customHeight="1">
      <c r="F353" s="8"/>
    </row>
    <row r="354" ht="15.75" customHeight="1">
      <c r="F354" s="8"/>
    </row>
    <row r="355" ht="15.75" customHeight="1">
      <c r="F355" s="8"/>
    </row>
    <row r="356" ht="15.75" customHeight="1">
      <c r="F356" s="8"/>
    </row>
    <row r="357" ht="15.75" customHeight="1">
      <c r="F357" s="8"/>
    </row>
    <row r="358" ht="15.75" customHeight="1">
      <c r="F358" s="8"/>
    </row>
    <row r="359" ht="15.75" customHeight="1">
      <c r="F359" s="8"/>
    </row>
    <row r="360" ht="15.75" customHeight="1">
      <c r="F360" s="8"/>
    </row>
    <row r="361" ht="15.75" customHeight="1">
      <c r="F361" s="8"/>
    </row>
    <row r="362" ht="15.75" customHeight="1">
      <c r="F362" s="8"/>
    </row>
    <row r="363" ht="15.75" customHeight="1">
      <c r="F363" s="8"/>
    </row>
    <row r="364" ht="15.75" customHeight="1">
      <c r="F364" s="8"/>
    </row>
    <row r="365" ht="15.75" customHeight="1">
      <c r="F365" s="8"/>
    </row>
    <row r="366" ht="15.75" customHeight="1">
      <c r="F366" s="8"/>
    </row>
    <row r="367" ht="15.75" customHeight="1">
      <c r="F367" s="8"/>
    </row>
    <row r="368" ht="15.75" customHeight="1">
      <c r="F368" s="8"/>
    </row>
    <row r="369" ht="15.75" customHeight="1">
      <c r="F369" s="8"/>
    </row>
    <row r="370" ht="15.75" customHeight="1">
      <c r="F370" s="8"/>
    </row>
    <row r="371" ht="15.75" customHeight="1">
      <c r="F371" s="8"/>
    </row>
    <row r="372" ht="15.75" customHeight="1">
      <c r="F372" s="8"/>
    </row>
    <row r="373" ht="15.75" customHeight="1">
      <c r="F373" s="8"/>
    </row>
    <row r="374" ht="15.75" customHeight="1">
      <c r="F374" s="8"/>
    </row>
    <row r="375" ht="15.75" customHeight="1">
      <c r="F375" s="8"/>
    </row>
    <row r="376" ht="15.75" customHeight="1">
      <c r="F376" s="8"/>
    </row>
    <row r="377" ht="15.75" customHeight="1">
      <c r="F377" s="8"/>
    </row>
    <row r="378" ht="15.75" customHeight="1">
      <c r="F378" s="8"/>
    </row>
    <row r="379" ht="15.75" customHeight="1">
      <c r="F379" s="8"/>
    </row>
    <row r="380" ht="15.75" customHeight="1">
      <c r="F380" s="8"/>
    </row>
    <row r="381" ht="15.75" customHeight="1">
      <c r="F381" s="8"/>
    </row>
    <row r="382" ht="15.75" customHeight="1">
      <c r="F382" s="8"/>
    </row>
    <row r="383" ht="15.75" customHeight="1">
      <c r="F383" s="8"/>
    </row>
    <row r="384" ht="15.75" customHeight="1">
      <c r="F384" s="8"/>
    </row>
    <row r="385" ht="15.75" customHeight="1">
      <c r="F385" s="8"/>
    </row>
    <row r="386" ht="15.75" customHeight="1">
      <c r="F386" s="8"/>
    </row>
    <row r="387" ht="15.75" customHeight="1">
      <c r="F387" s="8"/>
    </row>
    <row r="388" ht="15.75" customHeight="1">
      <c r="F388" s="8"/>
    </row>
    <row r="389" ht="15.75" customHeight="1">
      <c r="F389" s="8"/>
    </row>
    <row r="390" ht="15.75" customHeight="1">
      <c r="F390" s="8"/>
    </row>
    <row r="391" ht="15.75" customHeight="1">
      <c r="F391" s="8"/>
    </row>
    <row r="392" ht="15.75" customHeight="1">
      <c r="F392" s="8"/>
    </row>
    <row r="393" ht="15.75" customHeight="1">
      <c r="F393" s="8"/>
    </row>
    <row r="394" ht="15.75" customHeight="1">
      <c r="F394" s="8"/>
    </row>
    <row r="395" ht="15.75" customHeight="1">
      <c r="F395" s="8"/>
    </row>
    <row r="396" ht="15.75" customHeight="1">
      <c r="F396" s="8"/>
    </row>
    <row r="397" ht="15.75" customHeight="1">
      <c r="F397" s="8"/>
    </row>
    <row r="398" ht="15.75" customHeight="1">
      <c r="F398" s="8"/>
    </row>
    <row r="399" ht="15.75" customHeight="1">
      <c r="F399" s="8"/>
    </row>
    <row r="400" ht="15.75" customHeight="1">
      <c r="F400" s="8"/>
    </row>
    <row r="401" ht="15.75" customHeight="1">
      <c r="F401" s="8"/>
    </row>
    <row r="402" ht="15.75" customHeight="1">
      <c r="F402" s="8"/>
    </row>
    <row r="403" ht="15.75" customHeight="1">
      <c r="F403" s="8"/>
    </row>
    <row r="404" ht="15.75" customHeight="1">
      <c r="F404" s="8"/>
    </row>
    <row r="405" ht="15.75" customHeight="1">
      <c r="F405" s="8"/>
    </row>
    <row r="406" ht="15.75" customHeight="1">
      <c r="F406" s="8"/>
    </row>
    <row r="407" ht="15.75" customHeight="1">
      <c r="F407" s="8"/>
    </row>
    <row r="408" ht="15.75" customHeight="1">
      <c r="F408" s="8"/>
    </row>
    <row r="409" ht="15.75" customHeight="1">
      <c r="F409" s="8"/>
    </row>
    <row r="410" ht="15.75" customHeight="1">
      <c r="F410" s="8"/>
    </row>
    <row r="411" ht="15.75" customHeight="1">
      <c r="F411" s="8"/>
    </row>
    <row r="412" ht="15.75" customHeight="1">
      <c r="F412" s="8"/>
    </row>
    <row r="413" ht="15.75" customHeight="1">
      <c r="F413" s="8"/>
    </row>
    <row r="414" ht="15.75" customHeight="1">
      <c r="F414" s="8"/>
    </row>
    <row r="415" ht="15.75" customHeight="1">
      <c r="F415" s="8"/>
    </row>
    <row r="416" ht="15.75" customHeight="1">
      <c r="F416" s="8"/>
    </row>
    <row r="417" ht="15.75" customHeight="1">
      <c r="F417" s="8"/>
    </row>
    <row r="418" ht="15.75" customHeight="1">
      <c r="F418" s="8"/>
    </row>
    <row r="419" ht="15.75" customHeight="1">
      <c r="F419" s="8"/>
    </row>
    <row r="420" ht="15.75" customHeight="1">
      <c r="F420" s="8"/>
    </row>
    <row r="421" ht="15.75" customHeight="1">
      <c r="F421" s="8"/>
    </row>
    <row r="422" ht="15.75" customHeight="1">
      <c r="F422" s="8"/>
    </row>
    <row r="423" ht="15.75" customHeight="1">
      <c r="F423" s="8"/>
    </row>
    <row r="424" ht="15.75" customHeight="1">
      <c r="F424" s="8"/>
    </row>
    <row r="425" ht="15.75" customHeight="1">
      <c r="F425" s="8"/>
    </row>
    <row r="426" ht="15.75" customHeight="1">
      <c r="F426" s="8"/>
    </row>
    <row r="427" ht="15.75" customHeight="1">
      <c r="F427" s="8"/>
    </row>
    <row r="428" ht="15.75" customHeight="1">
      <c r="F428" s="8"/>
    </row>
    <row r="429" ht="15.75" customHeight="1">
      <c r="F429" s="8"/>
    </row>
    <row r="430" ht="15.75" customHeight="1">
      <c r="F430" s="8"/>
    </row>
    <row r="431" ht="15.75" customHeight="1">
      <c r="F431" s="8"/>
    </row>
    <row r="432" ht="15.75" customHeight="1">
      <c r="F432" s="8"/>
    </row>
    <row r="433" ht="15.75" customHeight="1">
      <c r="F433" s="8"/>
    </row>
    <row r="434" ht="15.75" customHeight="1">
      <c r="F434" s="8"/>
    </row>
    <row r="435" ht="15.75" customHeight="1">
      <c r="F435" s="8"/>
    </row>
    <row r="436" ht="15.75" customHeight="1">
      <c r="F436" s="8"/>
    </row>
    <row r="437" ht="15.75" customHeight="1">
      <c r="F437" s="8"/>
    </row>
    <row r="438" ht="15.75" customHeight="1">
      <c r="F438" s="8"/>
    </row>
    <row r="439" ht="15.75" customHeight="1">
      <c r="F439" s="8"/>
    </row>
    <row r="440" ht="15.75" customHeight="1">
      <c r="F440" s="8"/>
    </row>
    <row r="441" ht="15.75" customHeight="1">
      <c r="F441" s="8"/>
    </row>
    <row r="442" ht="15.75" customHeight="1">
      <c r="F442" s="8"/>
    </row>
    <row r="443" ht="15.75" customHeight="1">
      <c r="F443" s="8"/>
    </row>
    <row r="444" ht="15.75" customHeight="1">
      <c r="F444" s="8"/>
    </row>
    <row r="445" ht="15.75" customHeight="1">
      <c r="F445" s="8"/>
    </row>
    <row r="446" ht="15.75" customHeight="1">
      <c r="F446" s="8"/>
    </row>
    <row r="447" ht="15.75" customHeight="1">
      <c r="F447" s="8"/>
    </row>
    <row r="448" ht="15.75" customHeight="1">
      <c r="F448" s="8"/>
    </row>
    <row r="449" ht="15.75" customHeight="1">
      <c r="F449" s="8"/>
    </row>
    <row r="450" ht="15.75" customHeight="1">
      <c r="F450" s="8"/>
    </row>
    <row r="451" ht="15.75" customHeight="1">
      <c r="F451" s="8"/>
    </row>
    <row r="452" ht="15.75" customHeight="1">
      <c r="F452" s="8"/>
    </row>
    <row r="453" ht="15.75" customHeight="1">
      <c r="F453" s="8"/>
    </row>
    <row r="454" ht="15.75" customHeight="1">
      <c r="F454" s="8"/>
    </row>
    <row r="455" ht="15.75" customHeight="1">
      <c r="F455" s="8"/>
    </row>
    <row r="456" ht="15.75" customHeight="1">
      <c r="F456" s="8"/>
    </row>
    <row r="457" ht="15.75" customHeight="1">
      <c r="F457" s="8"/>
    </row>
    <row r="458" ht="15.75" customHeight="1">
      <c r="F458" s="8"/>
    </row>
    <row r="459" ht="15.75" customHeight="1">
      <c r="F459" s="8"/>
    </row>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D29:F30"/>
    <mergeCell ref="D34:K34"/>
    <mergeCell ref="D37:F38"/>
    <mergeCell ref="D41:K41"/>
    <mergeCell ref="D48:K48"/>
    <mergeCell ref="E72:E73"/>
    <mergeCell ref="D2:K2"/>
    <mergeCell ref="A3:A8"/>
    <mergeCell ref="D9:K9"/>
    <mergeCell ref="A10:A16"/>
    <mergeCell ref="D18:K18"/>
    <mergeCell ref="D20:F20"/>
    <mergeCell ref="D27:K27"/>
    <mergeCell ref="A19:A26"/>
    <mergeCell ref="A28:A33"/>
    <mergeCell ref="A35:A40"/>
    <mergeCell ref="A42:A47"/>
    <mergeCell ref="A49:A55"/>
    <mergeCell ref="A57:A62"/>
    <mergeCell ref="A64:A69"/>
    <mergeCell ref="A71:A76"/>
    <mergeCell ref="A78:A84"/>
    <mergeCell ref="A87:A91"/>
    <mergeCell ref="A93:A97"/>
    <mergeCell ref="A98:A103"/>
    <mergeCell ref="A104:A109"/>
    <mergeCell ref="A110:A115"/>
    <mergeCell ref="D211:G211"/>
    <mergeCell ref="D212:G212"/>
    <mergeCell ref="E220:G220"/>
    <mergeCell ref="A116:A121"/>
    <mergeCell ref="A122:A132"/>
    <mergeCell ref="A134:A150"/>
    <mergeCell ref="A151:A167"/>
    <mergeCell ref="E151:H151"/>
    <mergeCell ref="E167:H167"/>
    <mergeCell ref="E189:I189"/>
    <mergeCell ref="A247:A252"/>
    <mergeCell ref="A254:A259"/>
    <mergeCell ref="A169:A189"/>
    <mergeCell ref="A190:A211"/>
    <mergeCell ref="A213:A218"/>
    <mergeCell ref="A220:A225"/>
    <mergeCell ref="A227:A231"/>
    <mergeCell ref="A233:A238"/>
    <mergeCell ref="A240:A245"/>
  </mergeCells>
  <dataValidations>
    <dataValidation type="list" allowBlank="1" showErrorMessage="1" sqref="C124:C125 C131:C132 C135:C139 C141 C143:C147 C149 C157 C192:C194 C197 C200 C222:C225 C227:C228 C230 C240:C243 C247:C252 C255 C258">
      <formula1>'Durum Parametreler'!$L$2:$L$32</formula1>
    </dataValidation>
    <dataValidation type="list" allowBlank="1" showErrorMessage="1" sqref="C152:C156 C158:C159 C161:C187 C196 C198:C199 C201">
      <formula1>'Durum Parametreler'!$L$2:$L$26</formula1>
    </dataValidation>
    <dataValidation type="list" allowBlank="1" showErrorMessage="1" sqref="C4:C8 C11:C17 C20:C26 C29:C33 C36:C40 C43:C47 C50:C55 C58:C61 C65:C67 C74 C80:C83 C88:C91 C94:C115 C118:C123 C126:C130 C140 C142 C148 C160 C231 C259">
      <formula1>'Durum Parametreler'!$H$2:$H$28</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0"/>
  <cols>
    <col customWidth="1" min="1" max="1" width="12.63"/>
    <col customWidth="1" min="2" max="2" width="14.63"/>
    <col customWidth="1" min="3" max="6" width="12.63"/>
  </cols>
  <sheetData>
    <row r="1" ht="15.75" customHeight="1">
      <c r="A1" s="151"/>
      <c r="B1" s="11" t="s">
        <v>50</v>
      </c>
      <c r="C1" s="720" t="s">
        <v>51</v>
      </c>
      <c r="D1" s="721" t="s">
        <v>52</v>
      </c>
      <c r="E1" s="722" t="s">
        <v>53</v>
      </c>
      <c r="F1" s="14" t="s">
        <v>54</v>
      </c>
      <c r="G1" s="13" t="s">
        <v>55</v>
      </c>
      <c r="H1" s="13" t="s">
        <v>56</v>
      </c>
      <c r="I1" s="13" t="s">
        <v>57</v>
      </c>
      <c r="J1" s="15" t="s">
        <v>58</v>
      </c>
      <c r="K1" s="13" t="s">
        <v>59</v>
      </c>
      <c r="L1" s="16" t="s">
        <v>60</v>
      </c>
      <c r="M1" s="13" t="s">
        <v>61</v>
      </c>
      <c r="N1" s="13" t="s">
        <v>62</v>
      </c>
      <c r="O1" s="17"/>
      <c r="P1" s="17"/>
      <c r="Q1" s="17"/>
      <c r="R1" s="17"/>
      <c r="S1" s="17"/>
      <c r="T1" s="17"/>
      <c r="U1" s="17"/>
      <c r="V1" s="17"/>
      <c r="W1" s="17"/>
      <c r="X1" s="17"/>
      <c r="Y1" s="17"/>
      <c r="Z1" s="17"/>
      <c r="AA1" s="17"/>
      <c r="AB1" s="17"/>
      <c r="AC1" s="17"/>
      <c r="AD1" s="17"/>
      <c r="AE1" s="17"/>
      <c r="AF1" s="17"/>
    </row>
    <row r="2" ht="15.75" customHeight="1">
      <c r="A2" s="18"/>
      <c r="B2" s="19">
        <v>44341.0</v>
      </c>
      <c r="C2" s="715"/>
      <c r="D2" s="21"/>
      <c r="E2" s="22"/>
      <c r="F2" s="22"/>
      <c r="G2" s="22"/>
      <c r="H2" s="22"/>
      <c r="I2" s="22"/>
      <c r="J2" s="22"/>
      <c r="K2" s="23"/>
      <c r="L2" s="17"/>
      <c r="M2" s="17"/>
      <c r="N2" s="17"/>
      <c r="O2" s="17"/>
      <c r="P2" s="17"/>
      <c r="Q2" s="17"/>
      <c r="R2" s="17"/>
      <c r="S2" s="17"/>
      <c r="T2" s="17"/>
      <c r="U2" s="17"/>
      <c r="V2" s="17"/>
      <c r="W2" s="17"/>
      <c r="X2" s="17"/>
      <c r="Y2" s="17"/>
      <c r="Z2" s="17"/>
      <c r="AA2" s="17"/>
      <c r="AB2" s="17"/>
      <c r="AC2" s="17"/>
      <c r="AD2" s="17"/>
      <c r="AE2" s="17"/>
      <c r="AF2" s="17"/>
    </row>
    <row r="3" ht="15.75" customHeight="1">
      <c r="A3" s="24" t="s">
        <v>23950</v>
      </c>
      <c r="B3" s="17"/>
      <c r="C3" s="715"/>
      <c r="D3" s="17"/>
      <c r="E3" s="17"/>
      <c r="F3" s="26"/>
      <c r="G3" s="17"/>
      <c r="H3" s="17"/>
      <c r="I3" s="17"/>
      <c r="J3" s="17"/>
      <c r="K3" s="17"/>
      <c r="L3" s="17"/>
      <c r="M3" s="27"/>
      <c r="N3" s="27"/>
      <c r="O3" s="17"/>
      <c r="P3" s="17"/>
      <c r="Q3" s="17"/>
      <c r="R3" s="17"/>
      <c r="S3" s="17"/>
      <c r="T3" s="17"/>
      <c r="U3" s="17"/>
      <c r="V3" s="17"/>
      <c r="W3" s="17"/>
      <c r="X3" s="17"/>
      <c r="Y3" s="17"/>
      <c r="Z3" s="17"/>
      <c r="AA3" s="17"/>
      <c r="AB3" s="17"/>
      <c r="AC3" s="17"/>
      <c r="AD3" s="17"/>
      <c r="AE3" s="17"/>
      <c r="AF3" s="17"/>
    </row>
    <row r="4" ht="15.75" customHeight="1">
      <c r="A4" s="28"/>
      <c r="B4" s="207" t="s">
        <v>5724</v>
      </c>
      <c r="C4" s="723" t="s">
        <v>100</v>
      </c>
      <c r="D4" s="166" t="s">
        <v>23951</v>
      </c>
      <c r="E4" s="166" t="s">
        <v>23952</v>
      </c>
      <c r="F4" s="32">
        <v>0.4166666666666667</v>
      </c>
      <c r="G4" s="33" t="s">
        <v>23953</v>
      </c>
      <c r="H4" s="33" t="s">
        <v>23954</v>
      </c>
      <c r="I4" s="166" t="s">
        <v>23955</v>
      </c>
      <c r="J4" s="17" t="s">
        <v>23956</v>
      </c>
      <c r="K4" s="155"/>
      <c r="L4" s="17"/>
      <c r="M4" s="27"/>
      <c r="N4" s="27" t="s">
        <v>23957</v>
      </c>
      <c r="O4" s="17"/>
      <c r="P4" s="17"/>
      <c r="Q4" s="17"/>
      <c r="R4" s="17"/>
      <c r="S4" s="17"/>
      <c r="T4" s="17"/>
      <c r="U4" s="17"/>
      <c r="V4" s="17"/>
      <c r="W4" s="17"/>
      <c r="X4" s="17"/>
      <c r="Y4" s="17"/>
      <c r="Z4" s="17"/>
      <c r="AA4" s="17"/>
      <c r="AB4" s="17"/>
      <c r="AC4" s="17"/>
      <c r="AD4" s="17"/>
      <c r="AE4" s="17"/>
      <c r="AF4" s="17"/>
    </row>
    <row r="5" ht="15.75" customHeight="1">
      <c r="A5" s="28"/>
      <c r="B5" s="207" t="s">
        <v>5724</v>
      </c>
      <c r="C5" s="724" t="s">
        <v>100</v>
      </c>
      <c r="D5" s="67" t="s">
        <v>23958</v>
      </c>
      <c r="E5" s="67" t="s">
        <v>23959</v>
      </c>
      <c r="F5" s="46">
        <v>0.5</v>
      </c>
      <c r="G5" s="17" t="s">
        <v>23960</v>
      </c>
      <c r="H5" s="17" t="s">
        <v>23961</v>
      </c>
      <c r="I5" s="67" t="s">
        <v>23962</v>
      </c>
      <c r="J5" s="17"/>
      <c r="K5" s="155"/>
      <c r="L5" s="17"/>
      <c r="M5" s="27"/>
      <c r="N5" s="27"/>
      <c r="O5" s="17"/>
      <c r="P5" s="17"/>
      <c r="Q5" s="17"/>
      <c r="R5" s="17"/>
      <c r="S5" s="17"/>
      <c r="T5" s="17"/>
      <c r="U5" s="17"/>
      <c r="V5" s="17"/>
      <c r="W5" s="17"/>
      <c r="X5" s="17"/>
      <c r="Y5" s="17"/>
      <c r="Z5" s="17"/>
      <c r="AA5" s="17"/>
      <c r="AB5" s="17"/>
      <c r="AC5" s="17"/>
      <c r="AD5" s="17"/>
      <c r="AE5" s="17"/>
      <c r="AF5" s="17"/>
    </row>
    <row r="6" ht="15.75" customHeight="1">
      <c r="A6" s="28"/>
      <c r="B6" s="207" t="s">
        <v>5724</v>
      </c>
      <c r="C6" s="724" t="s">
        <v>100</v>
      </c>
      <c r="D6" s="67" t="s">
        <v>23963</v>
      </c>
      <c r="E6" s="67" t="s">
        <v>23964</v>
      </c>
      <c r="F6" s="46">
        <v>0.5833333333333334</v>
      </c>
      <c r="G6" s="154" t="s">
        <v>23960</v>
      </c>
      <c r="H6" s="67" t="s">
        <v>23965</v>
      </c>
      <c r="I6" s="67" t="s">
        <v>23966</v>
      </c>
      <c r="J6" s="156"/>
      <c r="K6" s="17"/>
      <c r="L6" s="27"/>
      <c r="M6" s="27"/>
      <c r="N6" s="27"/>
      <c r="O6" s="17"/>
      <c r="P6" s="17"/>
      <c r="Q6" s="17"/>
      <c r="R6" s="17"/>
      <c r="S6" s="17"/>
      <c r="T6" s="17"/>
      <c r="U6" s="17"/>
      <c r="V6" s="17"/>
      <c r="W6" s="17"/>
      <c r="X6" s="17"/>
      <c r="Y6" s="17"/>
      <c r="Z6" s="17"/>
      <c r="AA6" s="17"/>
      <c r="AB6" s="17"/>
      <c r="AC6" s="17"/>
      <c r="AD6" s="17"/>
      <c r="AE6" s="17"/>
      <c r="AF6" s="17"/>
    </row>
    <row r="7" ht="15.75" customHeight="1">
      <c r="A7" s="28"/>
      <c r="B7" s="207" t="s">
        <v>5724</v>
      </c>
      <c r="C7" s="724" t="s">
        <v>100</v>
      </c>
      <c r="D7" s="67" t="s">
        <v>23967</v>
      </c>
      <c r="E7" s="67" t="s">
        <v>23968</v>
      </c>
      <c r="F7" s="157" t="s">
        <v>372</v>
      </c>
      <c r="G7" s="17" t="s">
        <v>23960</v>
      </c>
      <c r="H7" s="17" t="s">
        <v>23969</v>
      </c>
      <c r="I7" s="67" t="s">
        <v>23970</v>
      </c>
      <c r="J7" s="17"/>
      <c r="K7" s="158"/>
      <c r="L7" s="17"/>
      <c r="M7" s="27"/>
      <c r="N7" s="27"/>
      <c r="O7" s="17"/>
      <c r="P7" s="17"/>
      <c r="Q7" s="17"/>
      <c r="R7" s="17"/>
      <c r="S7" s="17"/>
      <c r="T7" s="17"/>
      <c r="U7" s="17"/>
      <c r="V7" s="17"/>
      <c r="W7" s="17"/>
      <c r="X7" s="17"/>
      <c r="Y7" s="17"/>
      <c r="Z7" s="17"/>
      <c r="AA7" s="17"/>
      <c r="AB7" s="17"/>
      <c r="AC7" s="17"/>
      <c r="AD7" s="17"/>
      <c r="AE7" s="17"/>
      <c r="AF7" s="17"/>
    </row>
    <row r="8" ht="15.75" customHeight="1">
      <c r="A8" s="44"/>
      <c r="B8" s="207" t="s">
        <v>5724</v>
      </c>
      <c r="C8" s="724"/>
      <c r="D8" s="67"/>
      <c r="E8" s="67"/>
      <c r="F8" s="46"/>
      <c r="G8" s="67"/>
      <c r="H8" s="67"/>
      <c r="I8" s="67"/>
      <c r="J8" s="17"/>
      <c r="K8" s="17"/>
      <c r="L8" s="17"/>
      <c r="M8" s="27"/>
      <c r="N8" s="27"/>
      <c r="O8" s="17"/>
      <c r="P8" s="17"/>
      <c r="Q8" s="17"/>
      <c r="R8" s="17"/>
      <c r="S8" s="17"/>
      <c r="T8" s="17"/>
      <c r="U8" s="17"/>
      <c r="V8" s="17"/>
      <c r="W8" s="17"/>
      <c r="X8" s="17"/>
      <c r="Y8" s="17"/>
      <c r="Z8" s="17"/>
      <c r="AA8" s="17"/>
      <c r="AB8" s="17"/>
      <c r="AC8" s="17"/>
      <c r="AD8" s="17"/>
      <c r="AE8" s="17"/>
      <c r="AF8" s="17"/>
    </row>
    <row r="9" ht="15.75" customHeight="1">
      <c r="A9" s="18"/>
      <c r="B9" s="19">
        <v>44342.0</v>
      </c>
      <c r="C9" s="715"/>
      <c r="D9" s="21"/>
      <c r="E9" s="22"/>
      <c r="F9" s="22"/>
      <c r="G9" s="22"/>
      <c r="H9" s="22"/>
      <c r="I9" s="22"/>
      <c r="J9" s="22"/>
      <c r="K9" s="23"/>
      <c r="L9" s="17"/>
      <c r="M9" s="17"/>
      <c r="N9" s="17"/>
      <c r="O9" s="17"/>
      <c r="P9" s="17"/>
      <c r="Q9" s="17"/>
      <c r="R9" s="17"/>
      <c r="S9" s="17"/>
      <c r="T9" s="17"/>
      <c r="U9" s="17"/>
      <c r="V9" s="17"/>
      <c r="W9" s="17"/>
      <c r="X9" s="17"/>
      <c r="Y9" s="17"/>
      <c r="Z9" s="17"/>
      <c r="AA9" s="17"/>
      <c r="AB9" s="17"/>
      <c r="AC9" s="17"/>
      <c r="AD9" s="17"/>
      <c r="AE9" s="17"/>
      <c r="AF9" s="17"/>
    </row>
    <row r="10" ht="15.75" customHeight="1">
      <c r="A10" s="24" t="s">
        <v>23950</v>
      </c>
      <c r="B10" s="17"/>
      <c r="C10" s="715"/>
      <c r="D10" s="17"/>
      <c r="E10" s="17"/>
      <c r="F10" s="26"/>
      <c r="G10" s="17"/>
      <c r="H10" s="17"/>
      <c r="I10" s="17"/>
      <c r="J10" s="17"/>
      <c r="K10" s="17"/>
      <c r="L10" s="17"/>
      <c r="M10" s="27"/>
      <c r="N10" s="27"/>
      <c r="O10" s="17"/>
      <c r="P10" s="17"/>
      <c r="Q10" s="17"/>
      <c r="R10" s="17"/>
      <c r="S10" s="17"/>
      <c r="T10" s="17"/>
      <c r="U10" s="17"/>
      <c r="V10" s="17"/>
      <c r="W10" s="17"/>
      <c r="X10" s="17"/>
      <c r="Y10" s="17"/>
      <c r="Z10" s="17"/>
      <c r="AA10" s="17"/>
      <c r="AB10" s="17"/>
      <c r="AC10" s="17"/>
      <c r="AD10" s="17"/>
      <c r="AE10" s="17"/>
      <c r="AF10" s="17"/>
    </row>
    <row r="11" ht="15.75" customHeight="1">
      <c r="A11" s="28"/>
      <c r="B11" s="207" t="s">
        <v>5724</v>
      </c>
      <c r="C11" s="724" t="s">
        <v>100</v>
      </c>
      <c r="D11" s="66" t="s">
        <v>23971</v>
      </c>
      <c r="E11" s="66" t="s">
        <v>23972</v>
      </c>
      <c r="F11" s="46">
        <v>0.4166666666666667</v>
      </c>
      <c r="G11" s="17" t="s">
        <v>23973</v>
      </c>
      <c r="H11" s="66" t="s">
        <v>23974</v>
      </c>
      <c r="I11" s="66" t="s">
        <v>23975</v>
      </c>
      <c r="J11" s="17"/>
      <c r="K11" s="155"/>
      <c r="L11" s="17"/>
      <c r="M11" s="27"/>
      <c r="N11" s="27"/>
      <c r="O11" s="17"/>
      <c r="P11" s="17"/>
      <c r="Q11" s="17"/>
      <c r="R11" s="17"/>
      <c r="S11" s="17"/>
      <c r="T11" s="17"/>
      <c r="U11" s="17"/>
      <c r="V11" s="17"/>
      <c r="W11" s="17"/>
      <c r="X11" s="17"/>
      <c r="Y11" s="17"/>
      <c r="Z11" s="17"/>
      <c r="AA11" s="17"/>
      <c r="AB11" s="17"/>
      <c r="AC11" s="17"/>
      <c r="AD11" s="17"/>
      <c r="AE11" s="17"/>
      <c r="AF11" s="17"/>
    </row>
    <row r="12" ht="15.75" customHeight="1">
      <c r="A12" s="28"/>
      <c r="B12" s="207" t="s">
        <v>5724</v>
      </c>
      <c r="C12" s="724" t="s">
        <v>100</v>
      </c>
      <c r="D12" s="67" t="s">
        <v>23976</v>
      </c>
      <c r="E12" s="67" t="s">
        <v>23977</v>
      </c>
      <c r="F12" s="46">
        <v>0.5</v>
      </c>
      <c r="G12" s="17" t="s">
        <v>23960</v>
      </c>
      <c r="H12" s="17" t="s">
        <v>23978</v>
      </c>
      <c r="I12" s="67" t="s">
        <v>23979</v>
      </c>
      <c r="J12" s="17"/>
      <c r="K12" s="155"/>
      <c r="L12" s="17"/>
      <c r="M12" s="27"/>
      <c r="N12" s="27"/>
      <c r="O12" s="17"/>
      <c r="P12" s="17"/>
      <c r="Q12" s="17"/>
      <c r="R12" s="17"/>
      <c r="S12" s="17"/>
      <c r="T12" s="17"/>
      <c r="U12" s="17"/>
      <c r="V12" s="17"/>
      <c r="W12" s="17"/>
      <c r="X12" s="17"/>
      <c r="Y12" s="17"/>
      <c r="Z12" s="17"/>
      <c r="AA12" s="17"/>
      <c r="AB12" s="17"/>
      <c r="AC12" s="17"/>
      <c r="AD12" s="17"/>
      <c r="AE12" s="17"/>
      <c r="AF12" s="17"/>
    </row>
    <row r="13" ht="15.75" customHeight="1">
      <c r="A13" s="28"/>
      <c r="B13" s="207" t="s">
        <v>5724</v>
      </c>
      <c r="C13" s="724" t="s">
        <v>100</v>
      </c>
      <c r="D13" s="67" t="s">
        <v>23980</v>
      </c>
      <c r="E13" s="67" t="s">
        <v>23981</v>
      </c>
      <c r="F13" s="46">
        <v>0.5833333333333334</v>
      </c>
      <c r="G13" s="154" t="s">
        <v>23960</v>
      </c>
      <c r="H13" s="67" t="s">
        <v>23982</v>
      </c>
      <c r="I13" s="67" t="s">
        <v>23983</v>
      </c>
      <c r="J13" s="156"/>
      <c r="K13" s="17"/>
      <c r="L13" s="27"/>
      <c r="M13" s="27"/>
      <c r="N13" s="27"/>
      <c r="O13" s="17"/>
      <c r="P13" s="17"/>
      <c r="Q13" s="17"/>
      <c r="R13" s="17"/>
      <c r="S13" s="17"/>
      <c r="T13" s="17"/>
      <c r="U13" s="17"/>
      <c r="V13" s="17"/>
      <c r="W13" s="17"/>
      <c r="X13" s="17"/>
      <c r="Y13" s="17"/>
      <c r="Z13" s="17"/>
      <c r="AA13" s="17"/>
      <c r="AB13" s="17"/>
      <c r="AC13" s="17"/>
      <c r="AD13" s="17"/>
      <c r="AE13" s="17"/>
      <c r="AF13" s="17"/>
    </row>
    <row r="14" ht="15.75" customHeight="1">
      <c r="A14" s="28"/>
      <c r="B14" s="207" t="s">
        <v>5724</v>
      </c>
      <c r="C14" s="724" t="s">
        <v>100</v>
      </c>
      <c r="D14" s="67" t="s">
        <v>23984</v>
      </c>
      <c r="E14" s="67" t="s">
        <v>23985</v>
      </c>
      <c r="F14" s="157" t="s">
        <v>372</v>
      </c>
      <c r="G14" s="17" t="s">
        <v>23960</v>
      </c>
      <c r="H14" s="17" t="s">
        <v>23986</v>
      </c>
      <c r="I14" s="67" t="s">
        <v>23987</v>
      </c>
      <c r="J14" s="17"/>
      <c r="K14" s="158"/>
      <c r="L14" s="17"/>
      <c r="M14" s="27"/>
      <c r="N14" s="27"/>
      <c r="O14" s="17"/>
      <c r="P14" s="17"/>
      <c r="Q14" s="17"/>
      <c r="R14" s="17"/>
      <c r="S14" s="17"/>
      <c r="T14" s="17"/>
      <c r="U14" s="17"/>
      <c r="V14" s="17"/>
      <c r="W14" s="17"/>
      <c r="X14" s="17"/>
      <c r="Y14" s="17"/>
      <c r="Z14" s="17"/>
      <c r="AA14" s="17"/>
      <c r="AB14" s="17"/>
      <c r="AC14" s="17"/>
      <c r="AD14" s="17"/>
      <c r="AE14" s="17"/>
      <c r="AF14" s="17"/>
    </row>
    <row r="15" ht="15.75" customHeight="1">
      <c r="A15" s="44"/>
      <c r="B15" s="207" t="s">
        <v>5724</v>
      </c>
      <c r="C15" s="724"/>
      <c r="D15" s="67"/>
      <c r="E15" s="67"/>
      <c r="F15" s="46"/>
      <c r="G15" s="67"/>
      <c r="H15" s="67"/>
      <c r="I15" s="67"/>
      <c r="J15" s="17"/>
      <c r="K15" s="17"/>
      <c r="L15" s="17"/>
      <c r="M15" s="27"/>
      <c r="N15" s="27"/>
      <c r="O15" s="17"/>
      <c r="P15" s="17"/>
      <c r="Q15" s="17"/>
      <c r="R15" s="17"/>
      <c r="S15" s="17"/>
      <c r="T15" s="17"/>
      <c r="U15" s="17"/>
      <c r="V15" s="17"/>
      <c r="W15" s="17"/>
      <c r="X15" s="17"/>
      <c r="Y15" s="17"/>
      <c r="Z15" s="17"/>
      <c r="AA15" s="17"/>
      <c r="AB15" s="17"/>
      <c r="AC15" s="17"/>
      <c r="AD15" s="17"/>
      <c r="AE15" s="17"/>
      <c r="AF15" s="17"/>
    </row>
    <row r="16" ht="15.75" customHeight="1">
      <c r="A16" s="18"/>
      <c r="B16" s="19">
        <v>44343.0</v>
      </c>
      <c r="C16" s="715"/>
      <c r="D16" s="21"/>
      <c r="E16" s="22"/>
      <c r="F16" s="22"/>
      <c r="G16" s="22"/>
      <c r="H16" s="22"/>
      <c r="I16" s="22"/>
      <c r="J16" s="22"/>
      <c r="K16" s="23"/>
      <c r="L16" s="17"/>
      <c r="M16" s="17"/>
      <c r="N16" s="17"/>
      <c r="O16" s="17"/>
      <c r="P16" s="17"/>
      <c r="Q16" s="17"/>
      <c r="R16" s="17"/>
      <c r="S16" s="17"/>
      <c r="T16" s="17"/>
      <c r="U16" s="17"/>
      <c r="V16" s="17"/>
      <c r="W16" s="17"/>
      <c r="X16" s="17"/>
      <c r="Y16" s="17"/>
      <c r="Z16" s="17"/>
      <c r="AA16" s="17"/>
      <c r="AB16" s="17"/>
      <c r="AC16" s="17"/>
      <c r="AD16" s="17"/>
      <c r="AE16" s="17"/>
      <c r="AF16" s="17"/>
    </row>
    <row r="17" ht="15.75" customHeight="1">
      <c r="A17" s="24" t="s">
        <v>23950</v>
      </c>
      <c r="B17" s="17"/>
      <c r="C17" s="715"/>
      <c r="D17" s="17"/>
      <c r="E17" s="17"/>
      <c r="F17" s="26"/>
      <c r="G17" s="17"/>
      <c r="H17" s="17"/>
      <c r="I17" s="17"/>
      <c r="J17" s="17"/>
      <c r="K17" s="17"/>
      <c r="L17" s="17"/>
      <c r="M17" s="27"/>
      <c r="N17" s="27"/>
      <c r="O17" s="17"/>
      <c r="P17" s="17"/>
      <c r="Q17" s="17"/>
      <c r="R17" s="17"/>
      <c r="S17" s="17"/>
      <c r="T17" s="17"/>
      <c r="U17" s="17"/>
      <c r="V17" s="17"/>
      <c r="W17" s="17"/>
      <c r="X17" s="17"/>
      <c r="Y17" s="17"/>
      <c r="Z17" s="17"/>
      <c r="AA17" s="17"/>
      <c r="AB17" s="17"/>
      <c r="AC17" s="17"/>
      <c r="AD17" s="17"/>
      <c r="AE17" s="17"/>
      <c r="AF17" s="17"/>
    </row>
    <row r="18" ht="15.75" customHeight="1">
      <c r="A18" s="28"/>
      <c r="B18" s="207" t="s">
        <v>5724</v>
      </c>
      <c r="C18" s="724" t="s">
        <v>100</v>
      </c>
      <c r="D18" s="66" t="s">
        <v>23988</v>
      </c>
      <c r="E18" s="66" t="s">
        <v>23989</v>
      </c>
      <c r="F18" s="169">
        <v>0.4166666666666667</v>
      </c>
      <c r="G18" s="17" t="s">
        <v>23990</v>
      </c>
      <c r="H18" s="17" t="s">
        <v>23991</v>
      </c>
      <c r="I18" s="66" t="s">
        <v>23992</v>
      </c>
      <c r="J18" s="17"/>
      <c r="K18" s="155"/>
      <c r="L18" s="17"/>
      <c r="M18" s="27"/>
      <c r="N18" s="27"/>
      <c r="O18" s="17"/>
      <c r="P18" s="17"/>
      <c r="Q18" s="17"/>
      <c r="R18" s="17"/>
      <c r="S18" s="17"/>
      <c r="T18" s="17"/>
      <c r="U18" s="17"/>
      <c r="V18" s="17"/>
      <c r="W18" s="17"/>
      <c r="X18" s="17"/>
      <c r="Y18" s="17"/>
      <c r="Z18" s="17"/>
      <c r="AA18" s="17"/>
      <c r="AB18" s="17"/>
      <c r="AC18" s="17"/>
      <c r="AD18" s="17"/>
      <c r="AE18" s="17"/>
      <c r="AF18" s="17"/>
    </row>
    <row r="19" ht="15.75" customHeight="1">
      <c r="A19" s="28"/>
      <c r="B19" s="207" t="s">
        <v>5724</v>
      </c>
      <c r="C19" s="724" t="s">
        <v>100</v>
      </c>
      <c r="D19" s="66" t="s">
        <v>23993</v>
      </c>
      <c r="E19" s="66" t="s">
        <v>23994</v>
      </c>
      <c r="F19" s="169">
        <v>0.5</v>
      </c>
      <c r="G19" s="17" t="s">
        <v>23995</v>
      </c>
      <c r="H19" s="17" t="s">
        <v>23996</v>
      </c>
      <c r="I19" s="66" t="s">
        <v>23997</v>
      </c>
      <c r="J19" s="17"/>
      <c r="K19" s="155"/>
      <c r="L19" s="17"/>
      <c r="M19" s="27"/>
      <c r="N19" s="27"/>
      <c r="O19" s="17"/>
      <c r="P19" s="17"/>
      <c r="Q19" s="17"/>
      <c r="R19" s="17"/>
      <c r="S19" s="17"/>
      <c r="T19" s="17"/>
      <c r="U19" s="17"/>
      <c r="V19" s="17"/>
      <c r="W19" s="17"/>
      <c r="X19" s="17"/>
      <c r="Y19" s="17"/>
      <c r="Z19" s="17"/>
      <c r="AA19" s="17"/>
      <c r="AB19" s="17"/>
      <c r="AC19" s="17"/>
      <c r="AD19" s="17"/>
      <c r="AE19" s="17"/>
      <c r="AF19" s="17"/>
    </row>
    <row r="20" ht="15.75" customHeight="1">
      <c r="A20" s="28"/>
      <c r="B20" s="207" t="s">
        <v>5724</v>
      </c>
      <c r="C20" s="724" t="s">
        <v>100</v>
      </c>
      <c r="D20" s="66" t="s">
        <v>23998</v>
      </c>
      <c r="E20" s="66" t="s">
        <v>23999</v>
      </c>
      <c r="F20" s="46">
        <v>0.5833333333333334</v>
      </c>
      <c r="G20" s="154" t="s">
        <v>24000</v>
      </c>
      <c r="H20" s="67" t="s">
        <v>24001</v>
      </c>
      <c r="I20" s="66" t="s">
        <v>24002</v>
      </c>
      <c r="J20" s="156"/>
      <c r="K20" s="17"/>
      <c r="L20" s="27"/>
      <c r="M20" s="27"/>
      <c r="N20" s="27"/>
      <c r="O20" s="17"/>
      <c r="P20" s="17"/>
      <c r="Q20" s="17"/>
      <c r="R20" s="17"/>
      <c r="S20" s="17"/>
      <c r="T20" s="17"/>
      <c r="U20" s="17"/>
      <c r="V20" s="17"/>
      <c r="W20" s="17"/>
      <c r="X20" s="17"/>
      <c r="Y20" s="17"/>
      <c r="Z20" s="17"/>
      <c r="AA20" s="17"/>
      <c r="AB20" s="17"/>
      <c r="AC20" s="17"/>
      <c r="AD20" s="17"/>
      <c r="AE20" s="17"/>
      <c r="AF20" s="17"/>
    </row>
    <row r="21" ht="15.75" customHeight="1">
      <c r="A21" s="28"/>
      <c r="B21" s="207"/>
      <c r="C21" s="724" t="s">
        <v>404</v>
      </c>
      <c r="D21" s="66" t="s">
        <v>24003</v>
      </c>
      <c r="E21" s="66" t="s">
        <v>24004</v>
      </c>
      <c r="F21" s="46">
        <v>0.6666666666666666</v>
      </c>
      <c r="G21" s="66" t="s">
        <v>24005</v>
      </c>
      <c r="H21" s="66" t="s">
        <v>24006</v>
      </c>
      <c r="I21" s="66" t="s">
        <v>24007</v>
      </c>
      <c r="J21" s="156"/>
      <c r="K21" s="17"/>
      <c r="L21" s="27"/>
      <c r="M21" s="27"/>
      <c r="N21" s="27"/>
      <c r="O21" s="17"/>
      <c r="P21" s="17"/>
      <c r="Q21" s="17"/>
      <c r="R21" s="17"/>
      <c r="S21" s="17"/>
      <c r="T21" s="17"/>
      <c r="U21" s="17"/>
      <c r="V21" s="17"/>
      <c r="W21" s="17"/>
      <c r="X21" s="17"/>
      <c r="Y21" s="17"/>
      <c r="Z21" s="17"/>
      <c r="AA21" s="17"/>
      <c r="AB21" s="17"/>
      <c r="AC21" s="17"/>
      <c r="AD21" s="17"/>
      <c r="AE21" s="17"/>
      <c r="AF21" s="17"/>
    </row>
    <row r="22" ht="15.75" customHeight="1">
      <c r="A22" s="28"/>
      <c r="B22" s="207" t="s">
        <v>5724</v>
      </c>
      <c r="C22" s="723" t="s">
        <v>100</v>
      </c>
      <c r="D22" s="31" t="s">
        <v>24008</v>
      </c>
      <c r="E22" s="31" t="s">
        <v>24009</v>
      </c>
      <c r="F22" s="172" t="s">
        <v>741</v>
      </c>
      <c r="G22" s="33" t="s">
        <v>24000</v>
      </c>
      <c r="H22" s="33" t="s">
        <v>24010</v>
      </c>
      <c r="I22" s="31" t="s">
        <v>24011</v>
      </c>
      <c r="J22" s="33"/>
      <c r="K22" s="163" t="s">
        <v>24012</v>
      </c>
      <c r="L22" s="17"/>
      <c r="M22" s="27"/>
      <c r="N22" s="27"/>
      <c r="O22" s="17"/>
      <c r="P22" s="17"/>
      <c r="Q22" s="17"/>
      <c r="R22" s="17"/>
      <c r="S22" s="17"/>
      <c r="T22" s="17"/>
      <c r="U22" s="17"/>
      <c r="V22" s="17"/>
      <c r="W22" s="17"/>
      <c r="X22" s="17"/>
      <c r="Y22" s="17"/>
      <c r="Z22" s="17"/>
      <c r="AA22" s="17"/>
      <c r="AB22" s="17"/>
      <c r="AC22" s="17"/>
      <c r="AD22" s="17"/>
      <c r="AE22" s="17"/>
      <c r="AF22" s="17"/>
    </row>
    <row r="23" ht="15.75" customHeight="1">
      <c r="A23" s="44"/>
      <c r="B23" s="207" t="s">
        <v>5724</v>
      </c>
      <c r="C23" s="724"/>
      <c r="D23" s="67"/>
      <c r="E23" s="67"/>
      <c r="F23" s="46"/>
      <c r="G23" s="67"/>
      <c r="H23" s="67"/>
      <c r="I23" s="67"/>
      <c r="J23" s="17"/>
      <c r="K23" s="17"/>
      <c r="L23" s="17"/>
      <c r="M23" s="27"/>
      <c r="N23" s="27"/>
      <c r="O23" s="17"/>
      <c r="P23" s="17"/>
      <c r="Q23" s="17"/>
      <c r="R23" s="17"/>
      <c r="S23" s="17"/>
      <c r="T23" s="17"/>
      <c r="U23" s="17"/>
      <c r="V23" s="17"/>
      <c r="W23" s="17"/>
      <c r="X23" s="17"/>
      <c r="Y23" s="17"/>
      <c r="Z23" s="17"/>
      <c r="AA23" s="17"/>
      <c r="AB23" s="17"/>
      <c r="AC23" s="17"/>
      <c r="AD23" s="17"/>
      <c r="AE23" s="17"/>
      <c r="AF23" s="17"/>
    </row>
    <row r="24" ht="15.75" customHeight="1">
      <c r="A24" s="18"/>
      <c r="B24" s="19">
        <v>44344.0</v>
      </c>
      <c r="C24" s="21"/>
      <c r="D24" s="27"/>
      <c r="E24" s="27"/>
      <c r="F24" s="74"/>
      <c r="G24" s="27"/>
      <c r="H24" s="27"/>
      <c r="I24" s="27"/>
      <c r="J24" s="27"/>
      <c r="K24" s="27"/>
      <c r="L24" s="27"/>
      <c r="M24" s="27"/>
      <c r="N24" s="27"/>
    </row>
    <row r="25" ht="15.75" customHeight="1">
      <c r="A25" s="24" t="s">
        <v>23950</v>
      </c>
      <c r="B25" s="17"/>
      <c r="C25" s="21"/>
      <c r="D25" s="27"/>
      <c r="E25" s="27"/>
      <c r="F25" s="74"/>
      <c r="G25" s="27"/>
      <c r="H25" s="27"/>
      <c r="I25" s="27"/>
      <c r="J25" s="27"/>
      <c r="K25" s="27"/>
      <c r="L25" s="27"/>
      <c r="M25" s="27"/>
      <c r="N25" s="27"/>
    </row>
    <row r="26" ht="15.75" customHeight="1">
      <c r="A26" s="28"/>
      <c r="B26" s="207" t="s">
        <v>5724</v>
      </c>
      <c r="C26" s="724" t="s">
        <v>100</v>
      </c>
      <c r="D26" s="27"/>
      <c r="E26" s="27"/>
      <c r="F26" s="169"/>
      <c r="G26" s="27"/>
      <c r="H26" s="27"/>
      <c r="I26" s="27"/>
      <c r="J26" s="27"/>
      <c r="K26" s="27"/>
      <c r="L26" s="27"/>
      <c r="M26" s="27"/>
      <c r="N26" s="27"/>
    </row>
    <row r="27" ht="15.75" customHeight="1">
      <c r="A27" s="28"/>
      <c r="B27" s="207" t="s">
        <v>5724</v>
      </c>
      <c r="C27" s="724" t="s">
        <v>19854</v>
      </c>
      <c r="D27" s="27" t="s">
        <v>24013</v>
      </c>
      <c r="E27" s="27" t="s">
        <v>24014</v>
      </c>
      <c r="F27" s="174">
        <v>0.5208333333333334</v>
      </c>
      <c r="G27" s="27" t="s">
        <v>24015</v>
      </c>
      <c r="H27" s="27" t="s">
        <v>24016</v>
      </c>
      <c r="I27" s="27" t="s">
        <v>24017</v>
      </c>
      <c r="J27" s="27"/>
      <c r="K27" s="27"/>
      <c r="L27" s="27"/>
      <c r="M27" s="27"/>
      <c r="N27" s="27"/>
    </row>
    <row r="28" ht="15.75" customHeight="1">
      <c r="A28" s="28"/>
      <c r="B28" s="207" t="s">
        <v>5724</v>
      </c>
      <c r="C28" s="724" t="s">
        <v>100</v>
      </c>
      <c r="D28" s="66" t="s">
        <v>24018</v>
      </c>
      <c r="E28" s="66" t="s">
        <v>24019</v>
      </c>
      <c r="F28" s="46">
        <v>0.5833333333333334</v>
      </c>
      <c r="G28" s="66" t="s">
        <v>24020</v>
      </c>
      <c r="H28" s="66" t="s">
        <v>24021</v>
      </c>
      <c r="I28" s="66" t="s">
        <v>24022</v>
      </c>
      <c r="J28" s="27"/>
      <c r="K28" s="27"/>
      <c r="L28" s="27"/>
      <c r="M28" s="27"/>
      <c r="N28" s="27"/>
    </row>
    <row r="29" ht="15.75" customHeight="1">
      <c r="A29" s="44"/>
      <c r="B29" s="207" t="s">
        <v>5724</v>
      </c>
      <c r="C29" s="21" t="s">
        <v>100</v>
      </c>
      <c r="D29" s="66" t="s">
        <v>24023</v>
      </c>
      <c r="E29" s="27" t="s">
        <v>24024</v>
      </c>
      <c r="F29" s="174">
        <v>0.7291666666666666</v>
      </c>
      <c r="G29" s="27" t="s">
        <v>7265</v>
      </c>
      <c r="H29" s="27" t="s">
        <v>24025</v>
      </c>
      <c r="I29" s="27" t="s">
        <v>24026</v>
      </c>
      <c r="J29" s="27"/>
      <c r="K29" s="27"/>
      <c r="L29" s="27"/>
      <c r="M29" s="27"/>
      <c r="N29" s="27"/>
    </row>
    <row r="30" ht="15.75" customHeight="1">
      <c r="A30" s="18"/>
      <c r="B30" s="19">
        <v>44347.0</v>
      </c>
      <c r="C30" s="21"/>
      <c r="D30" s="27"/>
      <c r="E30" s="27"/>
      <c r="F30" s="174"/>
      <c r="G30" s="27"/>
      <c r="H30" s="27"/>
      <c r="I30" s="27"/>
      <c r="J30" s="27"/>
      <c r="K30" s="27"/>
      <c r="L30" s="27"/>
      <c r="M30" s="27"/>
      <c r="N30" s="27"/>
    </row>
    <row r="31" ht="15.75" customHeight="1">
      <c r="A31" s="24" t="s">
        <v>23950</v>
      </c>
      <c r="B31" s="17"/>
      <c r="C31" s="21"/>
      <c r="D31" s="27"/>
      <c r="E31" s="27"/>
      <c r="F31" s="74"/>
      <c r="G31" s="27"/>
      <c r="H31" s="27"/>
      <c r="I31" s="27"/>
      <c r="J31" s="27"/>
      <c r="K31" s="27"/>
      <c r="L31" s="27"/>
      <c r="M31" s="27"/>
      <c r="N31" s="27"/>
    </row>
    <row r="32" ht="15.75" customHeight="1">
      <c r="A32" s="28"/>
      <c r="B32" s="207" t="s">
        <v>5724</v>
      </c>
      <c r="C32" s="724"/>
      <c r="D32" s="66"/>
      <c r="E32" s="27"/>
      <c r="F32" s="74" t="s">
        <v>24027</v>
      </c>
      <c r="G32" s="27"/>
      <c r="H32" s="27"/>
      <c r="I32" s="27"/>
      <c r="J32" s="27"/>
      <c r="K32" s="27"/>
      <c r="L32" s="27"/>
      <c r="M32" s="27"/>
      <c r="N32" s="27"/>
    </row>
    <row r="33" ht="15.75" customHeight="1">
      <c r="A33" s="28"/>
      <c r="B33" s="207" t="s">
        <v>5724</v>
      </c>
      <c r="C33" s="724" t="s">
        <v>859</v>
      </c>
      <c r="D33" s="66" t="s">
        <v>24028</v>
      </c>
      <c r="E33" s="66" t="s">
        <v>24029</v>
      </c>
      <c r="F33" s="174">
        <v>0.5833333333333334</v>
      </c>
      <c r="G33" s="66" t="s">
        <v>24030</v>
      </c>
      <c r="H33" s="66" t="s">
        <v>24031</v>
      </c>
      <c r="I33" s="66" t="s">
        <v>24032</v>
      </c>
      <c r="J33" s="27"/>
      <c r="K33" s="27"/>
      <c r="L33" s="27"/>
      <c r="M33" s="27"/>
      <c r="N33" s="27"/>
    </row>
    <row r="34" ht="15.75" customHeight="1">
      <c r="A34" s="28"/>
      <c r="B34" s="207" t="s">
        <v>5724</v>
      </c>
      <c r="C34" s="724" t="s">
        <v>100</v>
      </c>
      <c r="D34" s="66" t="s">
        <v>24033</v>
      </c>
      <c r="E34" s="27" t="s">
        <v>24034</v>
      </c>
      <c r="F34" s="174">
        <v>0.6666666666666666</v>
      </c>
      <c r="G34" s="27" t="s">
        <v>24015</v>
      </c>
      <c r="H34" s="27" t="s">
        <v>24035</v>
      </c>
      <c r="I34" s="27" t="s">
        <v>24036</v>
      </c>
      <c r="J34" s="27"/>
      <c r="K34" s="27"/>
      <c r="L34" s="27"/>
      <c r="M34" s="27"/>
      <c r="N34" s="27"/>
    </row>
    <row r="35" ht="15.75" customHeight="1">
      <c r="A35" s="28"/>
      <c r="B35" s="207" t="s">
        <v>5724</v>
      </c>
      <c r="C35" s="724" t="s">
        <v>100</v>
      </c>
      <c r="D35" s="66" t="s">
        <v>24037</v>
      </c>
      <c r="E35" s="27" t="s">
        <v>24038</v>
      </c>
      <c r="F35" s="174">
        <v>0.7291666666666666</v>
      </c>
      <c r="G35" s="27" t="s">
        <v>24039</v>
      </c>
      <c r="H35" s="27" t="s">
        <v>24040</v>
      </c>
      <c r="I35" s="27" t="s">
        <v>24041</v>
      </c>
      <c r="J35" s="27"/>
      <c r="K35" s="27"/>
      <c r="L35" s="27"/>
      <c r="M35" s="27"/>
      <c r="N35" s="27"/>
    </row>
    <row r="36" ht="15.75" customHeight="1">
      <c r="A36" s="44"/>
      <c r="B36" s="207" t="s">
        <v>5724</v>
      </c>
      <c r="C36" s="21"/>
      <c r="D36" s="27"/>
      <c r="E36" s="27"/>
      <c r="F36" s="74"/>
      <c r="G36" s="27"/>
      <c r="H36" s="27"/>
      <c r="I36" s="27"/>
      <c r="J36" s="27"/>
      <c r="K36" s="27"/>
      <c r="L36" s="27"/>
      <c r="M36" s="27"/>
      <c r="N36" s="27"/>
    </row>
    <row r="37" ht="15.75" customHeight="1">
      <c r="A37" s="18"/>
      <c r="B37" s="19">
        <v>44348.0</v>
      </c>
      <c r="C37" s="21"/>
      <c r="D37" s="27"/>
      <c r="E37" s="27"/>
      <c r="F37" s="174"/>
      <c r="G37" s="27"/>
      <c r="H37" s="27"/>
      <c r="I37" s="27"/>
      <c r="J37" s="27"/>
      <c r="K37" s="27"/>
      <c r="L37" s="27"/>
      <c r="M37" s="27"/>
      <c r="N37" s="27"/>
    </row>
    <row r="38" ht="15.75" customHeight="1">
      <c r="A38" s="24" t="s">
        <v>23950</v>
      </c>
      <c r="B38" s="17"/>
      <c r="C38" s="21"/>
      <c r="D38" s="27"/>
      <c r="E38" s="27"/>
      <c r="F38" s="74"/>
      <c r="G38" s="27"/>
      <c r="H38" s="27"/>
      <c r="I38" s="27"/>
      <c r="J38" s="27"/>
      <c r="K38" s="27"/>
      <c r="L38" s="27"/>
      <c r="M38" s="27"/>
      <c r="N38" s="27"/>
    </row>
    <row r="39" ht="15.75" customHeight="1">
      <c r="A39" s="28"/>
      <c r="B39" s="207" t="s">
        <v>5724</v>
      </c>
      <c r="C39" s="724"/>
      <c r="D39" s="66"/>
      <c r="E39" s="27"/>
      <c r="F39" s="174"/>
      <c r="G39" s="27"/>
      <c r="H39" s="27"/>
      <c r="I39" s="27"/>
      <c r="J39" s="27"/>
      <c r="K39" s="27"/>
      <c r="L39" s="27"/>
      <c r="M39" s="27"/>
      <c r="N39" s="27"/>
    </row>
    <row r="40" ht="15.75" customHeight="1">
      <c r="A40" s="28"/>
      <c r="B40" s="207" t="s">
        <v>5724</v>
      </c>
      <c r="C40" s="724"/>
      <c r="D40" s="66"/>
      <c r="E40" s="66"/>
      <c r="F40" s="174"/>
      <c r="G40" s="66"/>
      <c r="H40" s="66"/>
      <c r="I40" s="66"/>
      <c r="J40" s="27"/>
      <c r="K40" s="27"/>
      <c r="L40" s="27"/>
      <c r="M40" s="27"/>
      <c r="N40" s="27"/>
    </row>
    <row r="41" ht="15.75" customHeight="1">
      <c r="A41" s="28"/>
      <c r="B41" s="207" t="s">
        <v>5724</v>
      </c>
      <c r="C41" s="724" t="s">
        <v>814</v>
      </c>
      <c r="D41" s="67" t="s">
        <v>24042</v>
      </c>
      <c r="E41" s="67" t="s">
        <v>24043</v>
      </c>
      <c r="F41" s="174">
        <v>0.5833333333333334</v>
      </c>
      <c r="G41" s="27" t="s">
        <v>7228</v>
      </c>
      <c r="H41" s="27" t="s">
        <v>24044</v>
      </c>
      <c r="I41" s="27" t="s">
        <v>24045</v>
      </c>
      <c r="J41" s="27"/>
      <c r="K41" s="27"/>
      <c r="L41" s="27"/>
      <c r="M41" s="27"/>
      <c r="N41" s="27"/>
    </row>
    <row r="42" ht="15.75" customHeight="1">
      <c r="A42" s="28"/>
      <c r="B42" s="207" t="s">
        <v>5724</v>
      </c>
      <c r="C42" s="724"/>
      <c r="D42" s="67"/>
      <c r="E42" s="67"/>
      <c r="F42" s="174">
        <v>0.6666666666666666</v>
      </c>
      <c r="G42" s="27"/>
      <c r="H42" s="27"/>
      <c r="I42" s="27"/>
      <c r="J42" s="27"/>
      <c r="K42" s="27"/>
      <c r="L42" s="27"/>
      <c r="M42" s="27"/>
      <c r="N42" s="27"/>
    </row>
    <row r="43" ht="15.75" customHeight="1">
      <c r="A43" s="44"/>
      <c r="B43" s="207" t="s">
        <v>5724</v>
      </c>
      <c r="C43" s="723" t="s">
        <v>814</v>
      </c>
      <c r="D43" s="166" t="s">
        <v>24046</v>
      </c>
      <c r="E43" s="166" t="s">
        <v>24047</v>
      </c>
      <c r="F43" s="175">
        <v>0.7291666666666666</v>
      </c>
      <c r="G43" s="81" t="s">
        <v>24048</v>
      </c>
      <c r="H43" s="81" t="s">
        <v>24049</v>
      </c>
      <c r="I43" s="81" t="s">
        <v>24050</v>
      </c>
      <c r="J43" s="27" t="s">
        <v>24051</v>
      </c>
      <c r="K43" s="27"/>
      <c r="L43" s="27"/>
      <c r="M43" s="27"/>
      <c r="N43" s="27"/>
    </row>
    <row r="44" ht="15.75" customHeight="1">
      <c r="A44" s="18"/>
      <c r="B44" s="19">
        <v>44349.0</v>
      </c>
      <c r="C44" s="21"/>
      <c r="D44" s="27"/>
      <c r="E44" s="27"/>
      <c r="F44" s="174"/>
      <c r="G44" s="27"/>
      <c r="H44" s="27"/>
      <c r="I44" s="27"/>
      <c r="J44" s="27"/>
      <c r="K44" s="27"/>
      <c r="L44" s="27"/>
      <c r="M44" s="27"/>
      <c r="N44" s="27"/>
    </row>
    <row r="45" ht="15.75" customHeight="1">
      <c r="A45" s="24" t="s">
        <v>23950</v>
      </c>
      <c r="B45" s="17"/>
      <c r="C45" s="21"/>
      <c r="D45" s="27"/>
      <c r="E45" s="27"/>
      <c r="F45" s="74"/>
      <c r="G45" s="27"/>
      <c r="H45" s="27"/>
      <c r="I45" s="27"/>
      <c r="J45" s="27"/>
      <c r="K45" s="27"/>
      <c r="L45" s="27"/>
      <c r="M45" s="27"/>
      <c r="N45" s="27"/>
    </row>
    <row r="46" ht="15.75" customHeight="1">
      <c r="A46" s="28"/>
      <c r="B46" s="207" t="s">
        <v>5724</v>
      </c>
      <c r="C46" s="724"/>
      <c r="D46" s="66"/>
      <c r="E46" s="27"/>
      <c r="F46" s="174"/>
      <c r="G46" s="27"/>
      <c r="H46" s="27"/>
      <c r="I46" s="27"/>
      <c r="J46" s="27"/>
      <c r="K46" s="27"/>
      <c r="L46" s="27"/>
      <c r="M46" s="27"/>
      <c r="N46" s="27"/>
    </row>
    <row r="47" ht="15.75" customHeight="1">
      <c r="A47" s="28"/>
      <c r="B47" s="207" t="s">
        <v>5724</v>
      </c>
      <c r="C47" s="723" t="s">
        <v>882</v>
      </c>
      <c r="D47" s="31" t="s">
        <v>24052</v>
      </c>
      <c r="E47" s="31" t="s">
        <v>24053</v>
      </c>
      <c r="F47" s="175">
        <v>0.5</v>
      </c>
      <c r="G47" s="31" t="s">
        <v>24039</v>
      </c>
      <c r="H47" s="31" t="s">
        <v>24054</v>
      </c>
      <c r="I47" s="31" t="s">
        <v>24055</v>
      </c>
      <c r="J47" s="27" t="s">
        <v>24056</v>
      </c>
      <c r="K47" s="27"/>
      <c r="L47" s="27"/>
      <c r="M47" s="27"/>
      <c r="N47" s="27"/>
    </row>
    <row r="48" ht="15.75" customHeight="1">
      <c r="A48" s="28"/>
      <c r="B48" s="207" t="s">
        <v>5724</v>
      </c>
      <c r="C48" s="724" t="s">
        <v>814</v>
      </c>
      <c r="D48" s="56" t="s">
        <v>24057</v>
      </c>
      <c r="E48" s="56" t="s">
        <v>24058</v>
      </c>
      <c r="F48" s="174">
        <v>0.625</v>
      </c>
      <c r="G48" s="27" t="s">
        <v>24059</v>
      </c>
      <c r="H48" s="27" t="s">
        <v>24060</v>
      </c>
      <c r="I48" s="27" t="s">
        <v>24061</v>
      </c>
      <c r="J48" s="27"/>
      <c r="K48" s="27"/>
      <c r="L48" s="27"/>
      <c r="M48" s="27"/>
      <c r="N48" s="27"/>
    </row>
    <row r="49" ht="15.75" customHeight="1">
      <c r="A49" s="28"/>
      <c r="B49" s="207" t="s">
        <v>5724</v>
      </c>
      <c r="C49" s="723" t="s">
        <v>882</v>
      </c>
      <c r="D49" s="31" t="s">
        <v>24062</v>
      </c>
      <c r="E49" s="81" t="s">
        <v>24063</v>
      </c>
      <c r="F49" s="175">
        <v>0.6666666666666666</v>
      </c>
      <c r="G49" s="81" t="s">
        <v>24039</v>
      </c>
      <c r="H49" s="81" t="s">
        <v>24064</v>
      </c>
      <c r="I49" s="81" t="s">
        <v>24065</v>
      </c>
      <c r="J49" s="81"/>
      <c r="K49" s="81"/>
      <c r="L49" s="27" t="s">
        <v>24066</v>
      </c>
      <c r="M49" s="27"/>
      <c r="N49" s="27"/>
    </row>
    <row r="50" ht="15.75" customHeight="1">
      <c r="A50" s="44"/>
      <c r="B50" s="207" t="s">
        <v>5724</v>
      </c>
      <c r="C50" s="21" t="s">
        <v>882</v>
      </c>
      <c r="D50" s="27" t="s">
        <v>24067</v>
      </c>
      <c r="E50" s="27" t="s">
        <v>24068</v>
      </c>
      <c r="F50" s="78">
        <v>0.7291666666666666</v>
      </c>
      <c r="G50" s="27" t="s">
        <v>24069</v>
      </c>
      <c r="H50" s="27" t="s">
        <v>24070</v>
      </c>
      <c r="I50" s="27" t="s">
        <v>24071</v>
      </c>
      <c r="J50" s="27"/>
      <c r="K50" s="27"/>
      <c r="L50" s="27"/>
      <c r="M50" s="27"/>
      <c r="N50" s="27"/>
    </row>
    <row r="51" ht="15.75" customHeight="1">
      <c r="A51" s="18"/>
      <c r="B51" s="19">
        <v>44350.0</v>
      </c>
      <c r="C51" s="21"/>
      <c r="D51" s="27"/>
      <c r="E51" s="27"/>
      <c r="F51" s="174"/>
      <c r="G51" s="27"/>
      <c r="H51" s="27"/>
      <c r="I51" s="27"/>
      <c r="J51" s="27"/>
      <c r="K51" s="27"/>
      <c r="L51" s="27"/>
      <c r="M51" s="27"/>
      <c r="N51" s="27"/>
    </row>
    <row r="52" ht="15.75" customHeight="1">
      <c r="A52" s="24" t="s">
        <v>23950</v>
      </c>
      <c r="B52" s="17"/>
      <c r="C52" s="21"/>
      <c r="D52" s="27"/>
      <c r="E52" s="27"/>
      <c r="F52" s="74"/>
      <c r="G52" s="27"/>
      <c r="H52" s="27"/>
      <c r="I52" s="27"/>
      <c r="J52" s="27"/>
      <c r="K52" s="27"/>
      <c r="L52" s="27"/>
      <c r="M52" s="27"/>
      <c r="N52" s="27"/>
    </row>
    <row r="53" ht="15.75" customHeight="1">
      <c r="A53" s="28"/>
      <c r="B53" s="207" t="s">
        <v>5724</v>
      </c>
      <c r="C53" s="724" t="s">
        <v>882</v>
      </c>
      <c r="D53" s="66" t="s">
        <v>24072</v>
      </c>
      <c r="E53" s="27" t="s">
        <v>24073</v>
      </c>
      <c r="F53" s="174">
        <v>0.4166666666666667</v>
      </c>
      <c r="G53" s="27" t="s">
        <v>24074</v>
      </c>
      <c r="H53" s="27" t="s">
        <v>24075</v>
      </c>
      <c r="I53" s="27" t="s">
        <v>24076</v>
      </c>
      <c r="J53" s="27"/>
      <c r="K53" s="27"/>
      <c r="L53" s="27"/>
      <c r="M53" s="27"/>
      <c r="N53" s="27"/>
    </row>
    <row r="54" ht="15.75" customHeight="1">
      <c r="A54" s="28"/>
      <c r="B54" s="207" t="s">
        <v>5724</v>
      </c>
      <c r="C54" s="724" t="s">
        <v>882</v>
      </c>
      <c r="D54" s="66" t="s">
        <v>24077</v>
      </c>
      <c r="E54" s="66" t="s">
        <v>24078</v>
      </c>
      <c r="F54" s="174">
        <v>0.5</v>
      </c>
      <c r="G54" s="66" t="s">
        <v>24079</v>
      </c>
      <c r="H54" s="66" t="s">
        <v>24080</v>
      </c>
      <c r="I54" s="66" t="s">
        <v>24081</v>
      </c>
      <c r="J54" s="27"/>
      <c r="K54" s="27"/>
      <c r="L54" s="27"/>
      <c r="M54" s="27"/>
      <c r="N54" s="27"/>
    </row>
    <row r="55" ht="15.75" customHeight="1">
      <c r="A55" s="28"/>
      <c r="B55" s="207" t="s">
        <v>5724</v>
      </c>
      <c r="C55" s="724" t="s">
        <v>882</v>
      </c>
      <c r="D55" s="66" t="s">
        <v>24082</v>
      </c>
      <c r="E55" s="27" t="s">
        <v>24083</v>
      </c>
      <c r="F55" s="174">
        <v>0.5833333333333334</v>
      </c>
      <c r="G55" s="27" t="s">
        <v>24084</v>
      </c>
      <c r="H55" s="27" t="s">
        <v>24085</v>
      </c>
      <c r="I55" s="27" t="s">
        <v>24086</v>
      </c>
      <c r="J55" s="27"/>
      <c r="K55" s="27"/>
      <c r="L55" s="27"/>
      <c r="M55" s="27"/>
      <c r="N55" s="27"/>
    </row>
    <row r="56" ht="15.75" customHeight="1">
      <c r="A56" s="28"/>
      <c r="B56" s="207" t="s">
        <v>5724</v>
      </c>
      <c r="C56" s="723" t="s">
        <v>882</v>
      </c>
      <c r="D56" s="31" t="s">
        <v>24087</v>
      </c>
      <c r="E56" s="81" t="s">
        <v>24088</v>
      </c>
      <c r="F56" s="175">
        <v>0.6666666666666666</v>
      </c>
      <c r="G56" s="81" t="s">
        <v>24074</v>
      </c>
      <c r="H56" s="81" t="s">
        <v>24089</v>
      </c>
      <c r="I56" s="81" t="s">
        <v>24090</v>
      </c>
      <c r="J56" s="81"/>
      <c r="K56" s="81"/>
      <c r="L56" s="27" t="s">
        <v>24091</v>
      </c>
      <c r="M56" s="27"/>
      <c r="N56" s="27"/>
    </row>
    <row r="57" ht="15.75" customHeight="1">
      <c r="A57" s="44"/>
      <c r="B57" s="207" t="s">
        <v>5724</v>
      </c>
      <c r="C57" s="21"/>
      <c r="D57" s="27"/>
      <c r="E57" s="27"/>
      <c r="F57" s="74"/>
      <c r="G57" s="27"/>
      <c r="H57" s="27"/>
      <c r="I57" s="27"/>
      <c r="J57" s="27"/>
      <c r="K57" s="27"/>
      <c r="L57" s="27"/>
      <c r="M57" s="27"/>
      <c r="N57" s="27"/>
    </row>
    <row r="58" ht="15.75" customHeight="1">
      <c r="A58" s="18"/>
      <c r="B58" s="19">
        <v>44351.0</v>
      </c>
      <c r="C58" s="21"/>
      <c r="D58" s="27"/>
      <c r="E58" s="27"/>
      <c r="F58" s="174"/>
      <c r="G58" s="27"/>
      <c r="H58" s="27"/>
      <c r="I58" s="27"/>
      <c r="J58" s="27"/>
      <c r="K58" s="27"/>
      <c r="L58" s="27"/>
      <c r="M58" s="27"/>
      <c r="N58" s="27"/>
    </row>
    <row r="59" ht="15.75" customHeight="1">
      <c r="A59" s="24" t="s">
        <v>23950</v>
      </c>
      <c r="B59" s="17"/>
      <c r="C59" s="21"/>
      <c r="D59" s="27"/>
      <c r="E59" s="27"/>
      <c r="F59" s="74"/>
      <c r="G59" s="27"/>
      <c r="H59" s="27"/>
      <c r="I59" s="27"/>
      <c r="J59" s="27"/>
      <c r="K59" s="27"/>
      <c r="L59" s="27"/>
      <c r="M59" s="27"/>
      <c r="N59" s="27"/>
    </row>
    <row r="60" ht="15.75" customHeight="1">
      <c r="A60" s="28"/>
      <c r="B60" s="207" t="s">
        <v>5724</v>
      </c>
      <c r="C60" s="724"/>
      <c r="D60" s="66"/>
      <c r="E60" s="27"/>
      <c r="F60" s="174"/>
      <c r="G60" s="27"/>
      <c r="H60" s="27"/>
      <c r="I60" s="27"/>
      <c r="J60" s="27"/>
      <c r="K60" s="27"/>
      <c r="L60" s="27"/>
      <c r="M60" s="27"/>
      <c r="N60" s="27"/>
    </row>
    <row r="61" ht="15.75" customHeight="1">
      <c r="A61" s="28"/>
      <c r="B61" s="207" t="s">
        <v>5724</v>
      </c>
      <c r="C61" s="724" t="s">
        <v>814</v>
      </c>
      <c r="D61" s="67" t="s">
        <v>24092</v>
      </c>
      <c r="E61" s="67" t="s">
        <v>24093</v>
      </c>
      <c r="F61" s="174">
        <v>0.5</v>
      </c>
      <c r="G61" s="66" t="s">
        <v>24059</v>
      </c>
      <c r="H61" s="66" t="s">
        <v>24094</v>
      </c>
      <c r="I61" s="66" t="s">
        <v>24095</v>
      </c>
      <c r="J61" s="27"/>
      <c r="K61" s="27"/>
      <c r="L61" s="27"/>
      <c r="M61" s="27"/>
      <c r="N61" s="27"/>
    </row>
    <row r="62" ht="15.75" customHeight="1">
      <c r="A62" s="28"/>
      <c r="B62" s="207" t="s">
        <v>5724</v>
      </c>
      <c r="C62" s="723" t="s">
        <v>814</v>
      </c>
      <c r="D62" s="166" t="s">
        <v>24096</v>
      </c>
      <c r="E62" s="166" t="s">
        <v>24097</v>
      </c>
      <c r="F62" s="175">
        <v>0.5833333333333334</v>
      </c>
      <c r="G62" s="81" t="s">
        <v>863</v>
      </c>
      <c r="H62" s="81" t="s">
        <v>24098</v>
      </c>
      <c r="I62" s="81" t="s">
        <v>24099</v>
      </c>
      <c r="J62" s="81"/>
      <c r="K62" s="81"/>
      <c r="L62" s="27"/>
      <c r="M62" s="27"/>
      <c r="N62" s="27"/>
    </row>
    <row r="63" ht="15.75" customHeight="1">
      <c r="A63" s="28"/>
      <c r="B63" s="207" t="s">
        <v>5724</v>
      </c>
      <c r="C63" s="724"/>
      <c r="D63" s="66"/>
      <c r="E63" s="27"/>
      <c r="F63" s="174"/>
      <c r="G63" s="27"/>
      <c r="H63" s="27"/>
      <c r="I63" s="27"/>
      <c r="J63" s="27"/>
      <c r="K63" s="27"/>
      <c r="L63" s="27"/>
      <c r="M63" s="27"/>
      <c r="N63" s="27"/>
    </row>
    <row r="64" ht="15.75" customHeight="1">
      <c r="A64" s="44"/>
      <c r="B64" s="29" t="s">
        <v>5724</v>
      </c>
      <c r="C64" s="21"/>
      <c r="D64" s="27"/>
      <c r="E64" s="27"/>
      <c r="F64" s="74"/>
      <c r="G64" s="27"/>
      <c r="H64" s="27"/>
      <c r="I64" s="27"/>
      <c r="J64" s="27"/>
      <c r="K64" s="27"/>
      <c r="L64" s="27"/>
      <c r="M64" s="27"/>
      <c r="N64" s="27"/>
    </row>
    <row r="65" ht="15.75" customHeight="1">
      <c r="A65" s="18"/>
      <c r="B65" s="19">
        <v>44354.0</v>
      </c>
      <c r="C65" s="21"/>
      <c r="D65" s="27"/>
      <c r="E65" s="27"/>
      <c r="F65" s="174"/>
      <c r="G65" s="27"/>
      <c r="H65" s="27"/>
      <c r="I65" s="27"/>
      <c r="J65" s="27"/>
      <c r="K65" s="27"/>
      <c r="L65" s="27"/>
      <c r="M65" s="27"/>
      <c r="N65" s="27"/>
    </row>
    <row r="66" ht="15.75" customHeight="1">
      <c r="A66" s="24" t="s">
        <v>23950</v>
      </c>
      <c r="B66" s="17"/>
      <c r="C66" s="21"/>
      <c r="D66" s="27"/>
      <c r="E66" s="27"/>
      <c r="F66" s="74"/>
      <c r="G66" s="27"/>
      <c r="H66" s="27"/>
      <c r="I66" s="27"/>
      <c r="J66" s="27"/>
      <c r="K66" s="27"/>
      <c r="L66" s="27"/>
      <c r="M66" s="27"/>
      <c r="N66" s="27"/>
    </row>
    <row r="67" ht="15.75" customHeight="1">
      <c r="A67" s="28"/>
      <c r="B67" s="207" t="s">
        <v>5724</v>
      </c>
      <c r="C67" s="724"/>
      <c r="D67" s="66"/>
      <c r="E67" s="27"/>
      <c r="F67" s="174"/>
      <c r="G67" s="27"/>
      <c r="H67" s="27"/>
      <c r="I67" s="27"/>
      <c r="J67" s="27"/>
      <c r="K67" s="27"/>
      <c r="L67" s="27"/>
      <c r="M67" s="27"/>
      <c r="N67" s="27"/>
    </row>
    <row r="68" ht="15.75" customHeight="1">
      <c r="A68" s="28"/>
      <c r="B68" s="207" t="s">
        <v>5724</v>
      </c>
      <c r="C68" s="724"/>
      <c r="D68" s="66"/>
      <c r="E68" s="66"/>
      <c r="F68" s="174"/>
      <c r="G68" s="66"/>
      <c r="H68" s="66"/>
      <c r="I68" s="66"/>
      <c r="J68" s="27"/>
      <c r="K68" s="27"/>
      <c r="L68" s="27"/>
      <c r="M68" s="27"/>
      <c r="N68" s="27"/>
    </row>
    <row r="69" ht="15.75" customHeight="1">
      <c r="A69" s="28"/>
      <c r="B69" s="207" t="s">
        <v>5724</v>
      </c>
      <c r="C69" s="724" t="s">
        <v>909</v>
      </c>
      <c r="D69" s="56" t="s">
        <v>24100</v>
      </c>
      <c r="E69" s="56" t="s">
        <v>24101</v>
      </c>
      <c r="F69" s="174">
        <v>0.5833333333333334</v>
      </c>
      <c r="G69" s="27" t="s">
        <v>24030</v>
      </c>
      <c r="H69" s="56" t="s">
        <v>24102</v>
      </c>
      <c r="I69" s="56" t="s">
        <v>24103</v>
      </c>
      <c r="J69" s="27"/>
      <c r="K69" s="27"/>
      <c r="L69" s="27"/>
      <c r="M69" s="27"/>
      <c r="N69" s="27"/>
    </row>
    <row r="70" ht="15.75" customHeight="1">
      <c r="A70" s="28"/>
      <c r="B70" s="207" t="s">
        <v>5724</v>
      </c>
      <c r="C70" s="724" t="s">
        <v>859</v>
      </c>
      <c r="D70" s="56" t="s">
        <v>24104</v>
      </c>
      <c r="E70" s="56" t="s">
        <v>24105</v>
      </c>
      <c r="F70" s="174">
        <v>0.6666666666666666</v>
      </c>
      <c r="G70" s="27" t="s">
        <v>7228</v>
      </c>
      <c r="H70" s="27" t="s">
        <v>24106</v>
      </c>
      <c r="I70" s="56" t="s">
        <v>24107</v>
      </c>
      <c r="J70" s="27"/>
      <c r="K70" s="27"/>
      <c r="L70" s="27"/>
      <c r="M70" s="27"/>
      <c r="N70" s="27"/>
    </row>
    <row r="71" ht="15.75" customHeight="1">
      <c r="A71" s="44"/>
      <c r="B71" s="29" t="s">
        <v>5724</v>
      </c>
      <c r="C71" s="21"/>
      <c r="D71" s="27"/>
      <c r="E71" s="27"/>
      <c r="F71" s="74"/>
      <c r="G71" s="27"/>
      <c r="H71" s="27"/>
      <c r="I71" s="56"/>
      <c r="J71" s="27"/>
      <c r="K71" s="27"/>
      <c r="L71" s="27"/>
      <c r="M71" s="27"/>
      <c r="N71" s="27"/>
    </row>
    <row r="72" ht="15.75" customHeight="1">
      <c r="A72" s="18"/>
      <c r="B72" s="19">
        <v>44355.0</v>
      </c>
      <c r="C72" s="21"/>
      <c r="D72" s="27"/>
      <c r="E72" s="27"/>
      <c r="F72" s="174"/>
      <c r="G72" s="27"/>
      <c r="H72" s="27"/>
      <c r="I72" s="27"/>
      <c r="J72" s="27"/>
      <c r="K72" s="27"/>
      <c r="L72" s="27"/>
      <c r="M72" s="27"/>
      <c r="N72" s="27"/>
    </row>
    <row r="73" ht="15.75" customHeight="1">
      <c r="A73" s="24" t="s">
        <v>23950</v>
      </c>
      <c r="B73" s="17"/>
      <c r="C73" s="21"/>
      <c r="D73" s="27"/>
      <c r="E73" s="27"/>
      <c r="F73" s="74"/>
      <c r="G73" s="27"/>
      <c r="H73" s="27"/>
      <c r="I73" s="27"/>
      <c r="J73" s="27"/>
      <c r="K73" s="27"/>
      <c r="L73" s="27"/>
      <c r="M73" s="27"/>
      <c r="N73" s="27"/>
    </row>
    <row r="74" ht="15.75" customHeight="1">
      <c r="A74" s="28"/>
      <c r="B74" s="207" t="s">
        <v>5724</v>
      </c>
      <c r="C74" s="724"/>
      <c r="D74" s="66"/>
      <c r="E74" s="27"/>
      <c r="F74" s="174">
        <v>0.4166666666666667</v>
      </c>
      <c r="G74" s="27"/>
      <c r="H74" s="27"/>
      <c r="I74" s="27"/>
      <c r="J74" s="27"/>
      <c r="K74" s="27"/>
      <c r="L74" s="27"/>
      <c r="M74" s="27"/>
      <c r="N74" s="27"/>
    </row>
    <row r="75" ht="15.75" customHeight="1">
      <c r="A75" s="28"/>
      <c r="B75" s="207" t="s">
        <v>5724</v>
      </c>
      <c r="C75" s="724"/>
      <c r="D75" s="66"/>
      <c r="E75" s="66"/>
      <c r="F75" s="174">
        <v>0.5</v>
      </c>
      <c r="G75" s="66"/>
      <c r="H75" s="66"/>
      <c r="I75" s="66"/>
      <c r="J75" s="27"/>
      <c r="K75" s="27"/>
      <c r="L75" s="27"/>
      <c r="M75" s="27"/>
      <c r="N75" s="27"/>
    </row>
    <row r="76" ht="15.75" customHeight="1">
      <c r="A76" s="28"/>
      <c r="B76" s="207" t="s">
        <v>5724</v>
      </c>
      <c r="C76" s="724"/>
      <c r="D76" s="66"/>
      <c r="E76" s="27"/>
      <c r="F76" s="174">
        <v>0.5833333333333334</v>
      </c>
      <c r="G76" s="27"/>
      <c r="H76" s="27"/>
      <c r="I76" s="27"/>
      <c r="J76" s="27"/>
      <c r="K76" s="27"/>
      <c r="L76" s="27"/>
      <c r="M76" s="27"/>
      <c r="N76" s="27"/>
    </row>
    <row r="77" ht="15.75" customHeight="1">
      <c r="A77" s="28"/>
      <c r="B77" s="207" t="s">
        <v>5724</v>
      </c>
      <c r="C77" s="165" t="s">
        <v>882</v>
      </c>
      <c r="D77" s="706" t="s">
        <v>24087</v>
      </c>
      <c r="E77" s="84" t="s">
        <v>24088</v>
      </c>
      <c r="F77" s="666">
        <v>0.6666666666666666</v>
      </c>
      <c r="G77" s="84" t="s">
        <v>24074</v>
      </c>
      <c r="H77" s="84" t="s">
        <v>24089</v>
      </c>
      <c r="I77" s="725" t="s">
        <v>24090</v>
      </c>
      <c r="J77" s="726"/>
      <c r="K77" s="35" t="s">
        <v>24108</v>
      </c>
      <c r="L77" s="27" t="s">
        <v>24109</v>
      </c>
      <c r="M77" s="27"/>
      <c r="N77" s="27"/>
    </row>
    <row r="78" ht="15.75" customHeight="1">
      <c r="A78" s="44"/>
      <c r="B78" s="29" t="s">
        <v>5724</v>
      </c>
      <c r="C78" s="21"/>
      <c r="D78" s="27"/>
      <c r="E78" s="27"/>
      <c r="F78" s="74"/>
      <c r="G78" s="27"/>
      <c r="H78" s="27"/>
      <c r="I78" s="27"/>
      <c r="J78" s="27"/>
      <c r="K78" s="27"/>
      <c r="L78" s="27"/>
      <c r="M78" s="27"/>
      <c r="N78" s="27"/>
    </row>
    <row r="79" ht="15.75" customHeight="1">
      <c r="A79" s="18"/>
      <c r="B79" s="19">
        <v>44356.0</v>
      </c>
      <c r="C79" s="27"/>
      <c r="D79" s="27"/>
      <c r="E79" s="27"/>
      <c r="F79" s="74"/>
      <c r="G79" s="27"/>
      <c r="H79" s="27"/>
      <c r="I79" s="27"/>
      <c r="J79" s="27"/>
      <c r="K79" s="27"/>
      <c r="L79" s="27"/>
      <c r="M79" s="27"/>
      <c r="N79" s="27"/>
    </row>
    <row r="80" ht="15.75" customHeight="1">
      <c r="A80" s="24" t="s">
        <v>23950</v>
      </c>
      <c r="B80" s="17"/>
      <c r="C80" s="27"/>
      <c r="D80" s="27"/>
      <c r="E80" s="27"/>
      <c r="F80" s="74"/>
      <c r="G80" s="27"/>
      <c r="H80" s="27"/>
      <c r="I80" s="27"/>
      <c r="J80" s="27"/>
      <c r="K80" s="27"/>
      <c r="L80" s="27"/>
      <c r="M80" s="27"/>
      <c r="N80" s="27"/>
    </row>
    <row r="81" ht="15.75" customHeight="1">
      <c r="A81" s="28"/>
      <c r="B81" s="29" t="s">
        <v>5724</v>
      </c>
      <c r="C81" s="724"/>
      <c r="D81" s="197" t="s">
        <v>21661</v>
      </c>
      <c r="E81" s="180"/>
      <c r="F81" s="180"/>
      <c r="G81" s="111"/>
      <c r="H81" s="27"/>
      <c r="I81" s="27"/>
      <c r="J81" s="27"/>
      <c r="K81" s="27"/>
      <c r="L81" s="27"/>
      <c r="M81" s="27"/>
      <c r="N81" s="27"/>
    </row>
    <row r="82" ht="15.75" customHeight="1">
      <c r="A82" s="28"/>
      <c r="B82" s="29" t="s">
        <v>5724</v>
      </c>
      <c r="C82" s="724"/>
      <c r="D82" s="114"/>
      <c r="E82" s="125"/>
      <c r="F82" s="125"/>
      <c r="G82" s="115"/>
      <c r="H82" s="27"/>
      <c r="I82" s="27"/>
      <c r="J82" s="27"/>
      <c r="K82" s="27"/>
      <c r="L82" s="27"/>
      <c r="M82" s="27"/>
      <c r="N82" s="27"/>
    </row>
    <row r="83" ht="15.75" customHeight="1">
      <c r="A83" s="28"/>
      <c r="B83" s="29" t="s">
        <v>5724</v>
      </c>
      <c r="C83" s="724"/>
      <c r="D83" s="27"/>
      <c r="E83" s="27"/>
      <c r="F83" s="74"/>
      <c r="G83" s="27"/>
      <c r="H83" s="27"/>
      <c r="I83" s="27"/>
      <c r="J83" s="27"/>
      <c r="K83" s="27"/>
      <c r="L83" s="27"/>
      <c r="M83" s="27"/>
      <c r="N83" s="27"/>
    </row>
    <row r="84" ht="15.75" customHeight="1">
      <c r="A84" s="28"/>
      <c r="B84" s="29" t="s">
        <v>5724</v>
      </c>
      <c r="C84" s="724"/>
      <c r="D84" s="27"/>
      <c r="E84" s="27"/>
      <c r="F84" s="74"/>
      <c r="G84" s="27"/>
      <c r="H84" s="27"/>
      <c r="I84" s="27"/>
      <c r="J84" s="27"/>
      <c r="K84" s="27"/>
      <c r="L84" s="27"/>
      <c r="M84" s="27"/>
      <c r="N84" s="27"/>
    </row>
    <row r="85" ht="15.75" customHeight="1">
      <c r="A85" s="44"/>
      <c r="B85" s="29" t="s">
        <v>5724</v>
      </c>
      <c r="C85" s="723" t="s">
        <v>909</v>
      </c>
      <c r="D85" s="51" t="s">
        <v>24110</v>
      </c>
      <c r="E85" s="51" t="s">
        <v>24111</v>
      </c>
      <c r="F85" s="259">
        <v>0.7291666666666666</v>
      </c>
      <c r="G85" s="138" t="s">
        <v>24112</v>
      </c>
      <c r="H85" s="93" t="s">
        <v>24113</v>
      </c>
      <c r="I85" s="93" t="s">
        <v>24114</v>
      </c>
      <c r="J85" s="138"/>
      <c r="K85" s="27"/>
      <c r="L85" s="27"/>
      <c r="M85" s="27"/>
      <c r="N85" s="27"/>
    </row>
    <row r="86" ht="15.75" customHeight="1">
      <c r="A86" s="18"/>
      <c r="B86" s="19">
        <v>44357.0</v>
      </c>
      <c r="C86" s="27"/>
      <c r="D86" s="27"/>
      <c r="E86" s="27"/>
      <c r="F86" s="27"/>
      <c r="G86" s="27"/>
      <c r="H86" s="27"/>
      <c r="I86" s="27"/>
      <c r="J86" s="27"/>
      <c r="K86" s="27"/>
      <c r="L86" s="27"/>
      <c r="M86" s="27"/>
      <c r="N86" s="27"/>
    </row>
    <row r="87" ht="15.75" customHeight="1">
      <c r="A87" s="24" t="s">
        <v>23950</v>
      </c>
      <c r="B87" s="17"/>
      <c r="C87" s="27"/>
      <c r="D87" s="27"/>
      <c r="E87" s="27"/>
      <c r="F87" s="74"/>
      <c r="G87" s="27"/>
      <c r="H87" s="27"/>
      <c r="I87" s="27"/>
      <c r="J87" s="27"/>
      <c r="K87" s="27"/>
      <c r="L87" s="27"/>
      <c r="M87" s="27"/>
      <c r="N87" s="27"/>
    </row>
    <row r="88" ht="15.75" customHeight="1">
      <c r="A88" s="28"/>
      <c r="B88" s="29" t="s">
        <v>5724</v>
      </c>
      <c r="C88" s="27"/>
      <c r="D88" s="27"/>
      <c r="E88" s="27"/>
      <c r="F88" s="174">
        <v>0.4583333333333333</v>
      </c>
      <c r="G88" s="27"/>
      <c r="H88" s="27"/>
      <c r="I88" s="27"/>
      <c r="J88" s="27"/>
      <c r="K88" s="27"/>
      <c r="L88" s="27"/>
      <c r="M88" s="27"/>
      <c r="N88" s="27"/>
    </row>
    <row r="89" ht="15.75" customHeight="1">
      <c r="A89" s="28"/>
      <c r="B89" s="29" t="s">
        <v>5724</v>
      </c>
      <c r="C89" s="27"/>
      <c r="D89" s="27"/>
      <c r="E89" s="27"/>
      <c r="F89" s="174">
        <v>0.5416666666666666</v>
      </c>
      <c r="G89" s="27"/>
      <c r="H89" s="27"/>
      <c r="I89" s="27"/>
      <c r="J89" s="27"/>
      <c r="K89" s="27"/>
      <c r="L89" s="27"/>
      <c r="M89" s="27"/>
      <c r="N89" s="27"/>
    </row>
    <row r="90" ht="15.75" customHeight="1">
      <c r="A90" s="28"/>
      <c r="B90" s="29" t="s">
        <v>5724</v>
      </c>
      <c r="C90" s="27"/>
      <c r="D90" s="27"/>
      <c r="E90" s="27"/>
      <c r="F90" s="174">
        <v>0.625</v>
      </c>
      <c r="G90" s="27"/>
      <c r="H90" s="27"/>
      <c r="I90" s="27"/>
      <c r="J90" s="27"/>
      <c r="K90" s="27"/>
      <c r="L90" s="27"/>
      <c r="M90" s="27"/>
      <c r="N90" s="27"/>
    </row>
    <row r="91" ht="15.75" customHeight="1">
      <c r="A91" s="28"/>
      <c r="B91" s="29" t="s">
        <v>5724</v>
      </c>
      <c r="C91" s="724" t="s">
        <v>814</v>
      </c>
      <c r="D91" s="56" t="s">
        <v>24104</v>
      </c>
      <c r="E91" s="56" t="s">
        <v>24105</v>
      </c>
      <c r="F91" s="174">
        <v>0.7083333333333334</v>
      </c>
      <c r="G91" s="27" t="s">
        <v>7228</v>
      </c>
      <c r="H91" s="27" t="s">
        <v>24106</v>
      </c>
      <c r="I91" s="56" t="s">
        <v>24107</v>
      </c>
      <c r="J91" s="27"/>
      <c r="K91" s="27"/>
      <c r="L91" s="27"/>
      <c r="M91" s="27"/>
      <c r="N91" s="27"/>
    </row>
    <row r="92" ht="15.75" customHeight="1">
      <c r="A92" s="44"/>
      <c r="B92" s="29" t="s">
        <v>5724</v>
      </c>
      <c r="C92" s="27"/>
      <c r="D92" s="27"/>
      <c r="E92" s="27"/>
      <c r="F92" s="74"/>
      <c r="G92" s="27"/>
      <c r="H92" s="27"/>
      <c r="I92" s="27"/>
      <c r="J92" s="27"/>
      <c r="K92" s="27"/>
      <c r="L92" s="27"/>
      <c r="M92" s="27"/>
      <c r="N92" s="27"/>
    </row>
    <row r="93" ht="15.75" customHeight="1">
      <c r="A93" s="18"/>
      <c r="B93" s="19">
        <v>44460.0</v>
      </c>
      <c r="C93" s="27"/>
      <c r="D93" s="27"/>
      <c r="E93" s="27"/>
      <c r="F93" s="27"/>
      <c r="G93" s="27"/>
      <c r="H93" s="27"/>
      <c r="I93" s="27"/>
      <c r="J93" s="27"/>
      <c r="K93" s="27"/>
      <c r="L93" s="27"/>
      <c r="M93" s="27"/>
      <c r="N93" s="27"/>
    </row>
    <row r="94" ht="15.75" customHeight="1">
      <c r="A94" s="24" t="s">
        <v>23950</v>
      </c>
      <c r="B94" s="17"/>
      <c r="C94" s="27"/>
      <c r="D94" s="27"/>
      <c r="E94" s="27"/>
      <c r="F94" s="74"/>
      <c r="G94" s="27"/>
      <c r="H94" s="27"/>
      <c r="I94" s="27"/>
      <c r="J94" s="27"/>
      <c r="K94" s="27"/>
      <c r="L94" s="27"/>
      <c r="M94" s="27"/>
      <c r="N94" s="27"/>
    </row>
    <row r="95" ht="15.75" customHeight="1">
      <c r="A95" s="28"/>
      <c r="B95" s="29" t="s">
        <v>5724</v>
      </c>
      <c r="C95" s="724"/>
      <c r="D95" s="27"/>
      <c r="E95" s="27"/>
      <c r="F95" s="46">
        <v>0.4166666666666667</v>
      </c>
      <c r="G95" s="27"/>
      <c r="H95" s="27"/>
      <c r="I95" s="27"/>
      <c r="J95" s="27"/>
      <c r="K95" s="27"/>
      <c r="L95" s="27"/>
      <c r="M95" s="27"/>
      <c r="N95" s="27"/>
    </row>
    <row r="96" ht="15.75" customHeight="1">
      <c r="A96" s="28"/>
      <c r="B96" s="29" t="s">
        <v>5724</v>
      </c>
      <c r="C96" s="724"/>
      <c r="D96" s="66"/>
      <c r="E96" s="27"/>
      <c r="F96" s="46">
        <v>0.5</v>
      </c>
      <c r="G96" s="27"/>
      <c r="H96" s="27"/>
      <c r="I96" s="27"/>
      <c r="J96" s="27"/>
      <c r="K96" s="27"/>
      <c r="L96" s="27"/>
      <c r="M96" s="27"/>
      <c r="N96" s="27"/>
    </row>
    <row r="97" ht="15.75" customHeight="1">
      <c r="A97" s="28"/>
      <c r="B97" s="29" t="s">
        <v>5724</v>
      </c>
      <c r="C97" s="724"/>
      <c r="D97" s="66"/>
      <c r="E97" s="27"/>
      <c r="F97" s="46">
        <v>0.5833333333333334</v>
      </c>
      <c r="G97" s="27"/>
      <c r="H97" s="27"/>
      <c r="I97" s="27"/>
      <c r="J97" s="27"/>
      <c r="K97" s="27"/>
      <c r="L97" s="27"/>
      <c r="M97" s="27"/>
      <c r="N97" s="27"/>
    </row>
    <row r="98" ht="15.75" customHeight="1">
      <c r="A98" s="28"/>
      <c r="B98" s="29" t="s">
        <v>5724</v>
      </c>
      <c r="C98" s="724"/>
      <c r="D98" s="66"/>
      <c r="E98" s="66"/>
      <c r="F98" s="157" t="s">
        <v>372</v>
      </c>
      <c r="G98" s="66"/>
      <c r="H98" s="66"/>
      <c r="I98" s="66"/>
      <c r="J98" s="27"/>
      <c r="K98" s="27"/>
      <c r="L98" s="27"/>
      <c r="M98" s="27"/>
      <c r="N98" s="27"/>
    </row>
    <row r="99" ht="15.75" customHeight="1">
      <c r="A99" s="44"/>
      <c r="B99" s="29" t="s">
        <v>5724</v>
      </c>
      <c r="C99" s="724"/>
      <c r="D99" s="27"/>
      <c r="E99" s="27"/>
      <c r="F99" s="74"/>
      <c r="G99" s="27"/>
      <c r="H99" s="27"/>
      <c r="I99" s="27"/>
      <c r="J99" s="27"/>
      <c r="K99" s="27"/>
      <c r="L99" s="27"/>
      <c r="M99" s="27"/>
      <c r="N99" s="27"/>
    </row>
    <row r="100" ht="15.75" customHeight="1">
      <c r="A100" s="18"/>
      <c r="B100" s="19">
        <v>44461.0</v>
      </c>
      <c r="C100" s="27"/>
      <c r="D100" s="27"/>
      <c r="E100" s="27"/>
      <c r="F100" s="27"/>
      <c r="G100" s="27"/>
      <c r="H100" s="27"/>
      <c r="I100" s="27"/>
      <c r="J100" s="27"/>
      <c r="K100" s="27"/>
      <c r="L100" s="27"/>
      <c r="M100" s="27"/>
      <c r="N100" s="27"/>
    </row>
    <row r="101" ht="15.75" customHeight="1">
      <c r="A101" s="24" t="s">
        <v>23950</v>
      </c>
      <c r="B101" s="17"/>
      <c r="C101" s="27"/>
      <c r="D101" s="27"/>
      <c r="E101" s="27"/>
      <c r="F101" s="74"/>
      <c r="G101" s="27"/>
      <c r="H101" s="27"/>
      <c r="I101" s="27"/>
      <c r="J101" s="27"/>
      <c r="K101" s="27"/>
      <c r="L101" s="27"/>
      <c r="M101" s="27"/>
      <c r="N101" s="27"/>
    </row>
    <row r="102" ht="15.75" customHeight="1">
      <c r="A102" s="28"/>
      <c r="B102" s="29" t="s">
        <v>5724</v>
      </c>
      <c r="C102" s="724"/>
      <c r="D102" s="27"/>
      <c r="E102" s="27"/>
      <c r="F102" s="46">
        <v>0.4166666666666667</v>
      </c>
      <c r="G102" s="27"/>
      <c r="H102" s="27"/>
      <c r="I102" s="27"/>
      <c r="J102" s="27"/>
      <c r="K102" s="27"/>
      <c r="L102" s="27"/>
      <c r="M102" s="27"/>
      <c r="N102" s="27"/>
    </row>
    <row r="103" ht="15.75" customHeight="1">
      <c r="A103" s="28"/>
      <c r="B103" s="29" t="s">
        <v>5724</v>
      </c>
      <c r="C103" s="724"/>
      <c r="D103" s="66"/>
      <c r="E103" s="27"/>
      <c r="F103" s="46">
        <v>0.5</v>
      </c>
      <c r="G103" s="27"/>
      <c r="H103" s="27"/>
      <c r="I103" s="27"/>
      <c r="J103" s="27"/>
      <c r="K103" s="27"/>
      <c r="L103" s="27"/>
      <c r="M103" s="27"/>
      <c r="N103" s="27"/>
    </row>
    <row r="104" ht="15.75" customHeight="1">
      <c r="A104" s="28"/>
      <c r="B104" s="29" t="s">
        <v>5724</v>
      </c>
      <c r="C104" s="724"/>
      <c r="D104" s="66"/>
      <c r="E104" s="27"/>
      <c r="F104" s="46">
        <v>0.5833333333333334</v>
      </c>
      <c r="G104" s="27"/>
      <c r="H104" s="27"/>
      <c r="I104" s="27"/>
      <c r="J104" s="27"/>
      <c r="K104" s="27"/>
      <c r="L104" s="27"/>
      <c r="M104" s="27"/>
      <c r="N104" s="27"/>
    </row>
    <row r="105" ht="15.75" customHeight="1">
      <c r="A105" s="28"/>
      <c r="B105" s="29" t="s">
        <v>5724</v>
      </c>
      <c r="C105" s="724"/>
      <c r="D105" s="66"/>
      <c r="E105" s="66"/>
      <c r="F105" s="157" t="s">
        <v>372</v>
      </c>
      <c r="G105" s="66"/>
      <c r="H105" s="66"/>
      <c r="I105" s="66"/>
      <c r="J105" s="27"/>
      <c r="K105" s="27"/>
      <c r="L105" s="27"/>
      <c r="M105" s="27"/>
      <c r="N105" s="27"/>
    </row>
    <row r="106" ht="15.75" customHeight="1">
      <c r="A106" s="44"/>
      <c r="B106" s="29" t="s">
        <v>5724</v>
      </c>
      <c r="C106" s="724"/>
      <c r="D106" s="27"/>
      <c r="E106" s="27"/>
      <c r="F106" s="74"/>
      <c r="G106" s="27"/>
      <c r="H106" s="27"/>
      <c r="I106" s="27"/>
      <c r="J106" s="27"/>
      <c r="K106" s="27"/>
      <c r="L106" s="27"/>
      <c r="M106" s="27"/>
      <c r="N106" s="27"/>
    </row>
    <row r="107" ht="15.75" customHeight="1">
      <c r="A107" s="18"/>
      <c r="B107" s="19">
        <v>44462.0</v>
      </c>
      <c r="C107" s="27"/>
      <c r="D107" s="27"/>
      <c r="E107" s="27"/>
      <c r="F107" s="27"/>
      <c r="G107" s="27"/>
      <c r="H107" s="27"/>
      <c r="I107" s="27"/>
      <c r="J107" s="27"/>
      <c r="K107" s="27"/>
      <c r="L107" s="27"/>
      <c r="M107" s="27"/>
      <c r="N107" s="27"/>
    </row>
    <row r="108" ht="15.75" customHeight="1">
      <c r="A108" s="24" t="s">
        <v>23950</v>
      </c>
      <c r="B108" s="17"/>
      <c r="C108" s="27"/>
      <c r="D108" s="27"/>
      <c r="E108" s="27"/>
      <c r="F108" s="74"/>
      <c r="G108" s="27"/>
      <c r="H108" s="27"/>
      <c r="I108" s="27"/>
      <c r="J108" s="27"/>
      <c r="K108" s="27"/>
      <c r="L108" s="27"/>
      <c r="M108" s="27"/>
      <c r="N108" s="27"/>
    </row>
    <row r="109" ht="15.75" customHeight="1">
      <c r="A109" s="28"/>
      <c r="B109" s="29" t="s">
        <v>5724</v>
      </c>
      <c r="C109" s="724"/>
      <c r="D109" s="27"/>
      <c r="E109" s="27"/>
      <c r="F109" s="46">
        <v>0.4166666666666667</v>
      </c>
      <c r="G109" s="27"/>
      <c r="H109" s="27"/>
      <c r="I109" s="27"/>
      <c r="J109" s="27"/>
      <c r="K109" s="27"/>
      <c r="L109" s="27"/>
      <c r="M109" s="27"/>
      <c r="N109" s="27"/>
    </row>
    <row r="110" ht="15.75" customHeight="1">
      <c r="A110" s="28"/>
      <c r="B110" s="29" t="s">
        <v>5724</v>
      </c>
      <c r="C110" s="724"/>
      <c r="D110" s="66"/>
      <c r="E110" s="27"/>
      <c r="F110" s="46">
        <v>0.5</v>
      </c>
      <c r="G110" s="27"/>
      <c r="H110" s="27"/>
      <c r="I110" s="27"/>
      <c r="J110" s="27"/>
      <c r="K110" s="27"/>
      <c r="L110" s="27"/>
      <c r="M110" s="27"/>
      <c r="N110" s="27"/>
    </row>
    <row r="111" ht="15.75" customHeight="1">
      <c r="A111" s="28"/>
      <c r="B111" s="29" t="s">
        <v>5724</v>
      </c>
      <c r="C111" s="724"/>
      <c r="D111" s="66"/>
      <c r="E111" s="27"/>
      <c r="F111" s="46">
        <v>0.5833333333333334</v>
      </c>
      <c r="G111" s="27"/>
      <c r="H111" s="27"/>
      <c r="I111" s="27"/>
      <c r="J111" s="27"/>
      <c r="K111" s="27"/>
      <c r="L111" s="27"/>
      <c r="M111" s="27"/>
      <c r="N111" s="27"/>
    </row>
    <row r="112" ht="15.75" customHeight="1">
      <c r="A112" s="28"/>
      <c r="B112" s="29" t="s">
        <v>5724</v>
      </c>
      <c r="C112" s="724"/>
      <c r="D112" s="66"/>
      <c r="E112" s="66"/>
      <c r="F112" s="157" t="s">
        <v>372</v>
      </c>
      <c r="G112" s="66"/>
      <c r="H112" s="66"/>
      <c r="I112" s="66"/>
      <c r="J112" s="27"/>
      <c r="K112" s="27"/>
      <c r="L112" s="27"/>
      <c r="M112" s="27"/>
      <c r="N112" s="27"/>
    </row>
    <row r="113" ht="15.75" customHeight="1">
      <c r="A113" s="44"/>
      <c r="B113" s="29" t="s">
        <v>5724</v>
      </c>
      <c r="C113" s="724"/>
      <c r="D113" s="27"/>
      <c r="E113" s="27"/>
      <c r="F113" s="74"/>
      <c r="G113" s="27"/>
      <c r="H113" s="27"/>
      <c r="I113" s="27"/>
      <c r="J113" s="27"/>
      <c r="K113" s="27"/>
      <c r="L113" s="27"/>
      <c r="M113" s="27"/>
      <c r="N113" s="27"/>
    </row>
    <row r="114" ht="15.75" customHeight="1">
      <c r="A114" s="18"/>
      <c r="B114" s="19">
        <v>44463.0</v>
      </c>
      <c r="C114" s="27"/>
      <c r="D114" s="27"/>
      <c r="E114" s="27"/>
      <c r="F114" s="27"/>
      <c r="G114" s="27"/>
      <c r="H114" s="27"/>
      <c r="I114" s="27"/>
      <c r="J114" s="27"/>
      <c r="K114" s="27"/>
      <c r="L114" s="27"/>
      <c r="M114" s="27"/>
      <c r="N114" s="27"/>
    </row>
    <row r="115" ht="15.75" customHeight="1">
      <c r="A115" s="24" t="s">
        <v>23950</v>
      </c>
      <c r="B115" s="17"/>
      <c r="C115" s="27"/>
      <c r="D115" s="27"/>
      <c r="E115" s="27"/>
      <c r="F115" s="74"/>
      <c r="G115" s="27"/>
      <c r="H115" s="27"/>
      <c r="I115" s="27"/>
      <c r="J115" s="27"/>
      <c r="K115" s="27"/>
      <c r="L115" s="27"/>
      <c r="M115" s="27"/>
      <c r="N115" s="27"/>
    </row>
    <row r="116" ht="15.75" customHeight="1">
      <c r="A116" s="28"/>
      <c r="B116" s="29" t="s">
        <v>5724</v>
      </c>
      <c r="C116" s="724"/>
      <c r="D116" s="27"/>
      <c r="E116" s="197" t="s">
        <v>21661</v>
      </c>
      <c r="F116" s="180"/>
      <c r="G116" s="180"/>
      <c r="H116" s="111"/>
      <c r="I116" s="27"/>
      <c r="J116" s="27"/>
      <c r="K116" s="27"/>
      <c r="L116" s="27"/>
      <c r="M116" s="27"/>
      <c r="N116" s="27"/>
    </row>
    <row r="117" ht="15.75" customHeight="1">
      <c r="A117" s="28"/>
      <c r="B117" s="29" t="s">
        <v>5724</v>
      </c>
      <c r="C117" s="724"/>
      <c r="D117" s="66"/>
      <c r="E117" s="114"/>
      <c r="F117" s="125"/>
      <c r="G117" s="125"/>
      <c r="H117" s="115"/>
      <c r="I117" s="27"/>
      <c r="J117" s="27"/>
      <c r="K117" s="27"/>
      <c r="L117" s="27"/>
      <c r="M117" s="27"/>
      <c r="N117" s="27"/>
    </row>
    <row r="118" ht="15.75" customHeight="1">
      <c r="A118" s="28"/>
      <c r="B118" s="29" t="s">
        <v>5724</v>
      </c>
      <c r="C118" s="724"/>
      <c r="D118" s="66"/>
      <c r="E118" s="27"/>
      <c r="F118" s="174"/>
      <c r="G118" s="27"/>
      <c r="H118" s="27"/>
      <c r="I118" s="27"/>
      <c r="J118" s="27"/>
      <c r="K118" s="27"/>
      <c r="L118" s="27"/>
      <c r="M118" s="27"/>
      <c r="N118" s="27"/>
    </row>
    <row r="119" ht="15.75" customHeight="1">
      <c r="A119" s="28"/>
      <c r="B119" s="29" t="s">
        <v>5724</v>
      </c>
      <c r="C119" s="724"/>
      <c r="D119" s="66"/>
      <c r="E119" s="66"/>
      <c r="F119" s="174"/>
      <c r="G119" s="66"/>
      <c r="H119" s="66"/>
      <c r="I119" s="66"/>
      <c r="J119" s="27"/>
      <c r="K119" s="27"/>
      <c r="L119" s="27"/>
      <c r="M119" s="27"/>
      <c r="N119" s="27"/>
    </row>
    <row r="120" ht="15.75" customHeight="1">
      <c r="A120" s="44"/>
      <c r="B120" s="29" t="s">
        <v>5724</v>
      </c>
      <c r="C120" s="724"/>
      <c r="D120" s="27"/>
      <c r="E120" s="27"/>
      <c r="F120" s="74"/>
      <c r="G120" s="27"/>
      <c r="H120" s="27"/>
      <c r="I120" s="27"/>
      <c r="J120" s="27"/>
      <c r="K120" s="27"/>
      <c r="L120" s="27"/>
      <c r="M120" s="27"/>
      <c r="N120" s="27"/>
    </row>
    <row r="121" ht="15.75" customHeight="1">
      <c r="F121" s="8"/>
    </row>
    <row r="122" ht="15.75" customHeight="1">
      <c r="F122" s="8"/>
    </row>
    <row r="123" ht="15.75" customHeight="1">
      <c r="F123" s="8"/>
    </row>
    <row r="124" ht="15.75" customHeight="1">
      <c r="F124" s="8"/>
    </row>
    <row r="125" ht="15.75" customHeight="1">
      <c r="F125" s="8"/>
    </row>
    <row r="126" ht="15.75" customHeight="1">
      <c r="F126" s="8"/>
    </row>
    <row r="127" ht="15.75" customHeight="1">
      <c r="F127" s="8"/>
    </row>
    <row r="128" ht="15.75" customHeight="1">
      <c r="F128" s="8"/>
    </row>
    <row r="129" ht="15.75" customHeight="1">
      <c r="F129" s="8"/>
    </row>
    <row r="130" ht="15.75" customHeight="1">
      <c r="F130" s="8"/>
    </row>
    <row r="131" ht="15.75" customHeight="1">
      <c r="F131" s="8"/>
    </row>
    <row r="132" ht="15.75" customHeight="1">
      <c r="F132" s="8"/>
    </row>
    <row r="133" ht="15.75" customHeight="1">
      <c r="F133" s="8"/>
    </row>
    <row r="134" ht="15.75" customHeight="1">
      <c r="F134" s="8"/>
    </row>
    <row r="135" ht="15.75" customHeight="1">
      <c r="F135" s="8"/>
    </row>
    <row r="136" ht="15.75" customHeight="1">
      <c r="F136" s="8"/>
    </row>
    <row r="137" ht="15.75" customHeight="1">
      <c r="F137" s="8"/>
    </row>
    <row r="138" ht="15.75" customHeight="1">
      <c r="F138" s="8"/>
    </row>
    <row r="139" ht="15.75" customHeight="1">
      <c r="F139" s="8"/>
    </row>
    <row r="140" ht="15.75" customHeight="1">
      <c r="F140" s="8"/>
    </row>
    <row r="141" ht="15.75" customHeight="1">
      <c r="F141" s="8"/>
    </row>
    <row r="142" ht="15.75" customHeight="1">
      <c r="F142" s="8"/>
    </row>
    <row r="143" ht="15.75" customHeight="1">
      <c r="F143" s="8"/>
    </row>
    <row r="144" ht="15.75" customHeight="1">
      <c r="F144" s="8"/>
    </row>
    <row r="145" ht="15.75" customHeight="1">
      <c r="F145" s="8"/>
    </row>
    <row r="146" ht="15.75" customHeight="1">
      <c r="F146" s="8"/>
    </row>
    <row r="147" ht="15.75" customHeight="1">
      <c r="F147" s="8"/>
    </row>
    <row r="148" ht="15.75" customHeight="1">
      <c r="F148" s="8"/>
    </row>
    <row r="149" ht="15.75" customHeight="1">
      <c r="F149" s="8"/>
    </row>
    <row r="150" ht="15.75" customHeight="1">
      <c r="F150" s="8"/>
    </row>
    <row r="151" ht="15.75" customHeight="1">
      <c r="F151" s="8"/>
    </row>
    <row r="152" ht="15.75" customHeight="1">
      <c r="F152" s="8"/>
    </row>
    <row r="153" ht="15.75" customHeight="1">
      <c r="F153" s="8"/>
    </row>
    <row r="154" ht="15.75" customHeight="1">
      <c r="F154" s="8"/>
    </row>
    <row r="155" ht="15.75" customHeight="1">
      <c r="F155" s="8"/>
    </row>
    <row r="156" ht="15.75" customHeight="1">
      <c r="F156" s="8"/>
    </row>
    <row r="157" ht="15.75" customHeight="1">
      <c r="F157" s="8"/>
    </row>
    <row r="158" ht="15.75" customHeight="1">
      <c r="F158" s="8"/>
    </row>
    <row r="159" ht="15.75" customHeight="1">
      <c r="F159" s="8"/>
    </row>
    <row r="160" ht="15.75" customHeight="1">
      <c r="F160" s="8"/>
    </row>
    <row r="161" ht="15.75" customHeight="1">
      <c r="F161" s="8"/>
    </row>
    <row r="162" ht="15.75" customHeight="1">
      <c r="F162" s="8"/>
    </row>
    <row r="163" ht="15.75" customHeight="1">
      <c r="F163" s="8"/>
    </row>
    <row r="164" ht="15.75" customHeight="1">
      <c r="F164" s="8"/>
    </row>
    <row r="165" ht="15.75" customHeight="1">
      <c r="F165" s="8"/>
    </row>
    <row r="166" ht="15.75" customHeight="1">
      <c r="F166" s="8"/>
    </row>
    <row r="167" ht="15.75" customHeight="1">
      <c r="F167" s="8"/>
    </row>
    <row r="168" ht="15.75" customHeight="1">
      <c r="F168" s="8"/>
    </row>
    <row r="169" ht="15.75" customHeight="1">
      <c r="F169" s="8"/>
    </row>
    <row r="170" ht="15.75" customHeight="1">
      <c r="F170" s="8"/>
    </row>
    <row r="171" ht="15.75" customHeight="1">
      <c r="F171" s="8"/>
    </row>
    <row r="172" ht="15.75" customHeight="1">
      <c r="F172" s="8"/>
    </row>
    <row r="173" ht="15.75" customHeight="1">
      <c r="F173" s="8"/>
    </row>
    <row r="174" ht="15.75" customHeight="1">
      <c r="F174" s="8"/>
    </row>
    <row r="175" ht="15.75" customHeight="1">
      <c r="F175" s="8"/>
    </row>
    <row r="176" ht="15.75" customHeight="1">
      <c r="F176" s="8"/>
    </row>
    <row r="177" ht="15.75" customHeight="1">
      <c r="F177" s="8"/>
    </row>
    <row r="178" ht="15.75" customHeight="1">
      <c r="F178" s="8"/>
    </row>
    <row r="179" ht="15.75" customHeight="1">
      <c r="F179" s="8"/>
    </row>
    <row r="180" ht="15.75" customHeight="1">
      <c r="F180" s="8"/>
    </row>
    <row r="181" ht="15.75" customHeight="1">
      <c r="F181" s="8"/>
    </row>
    <row r="182" ht="15.75" customHeight="1">
      <c r="F182" s="8"/>
    </row>
    <row r="183" ht="15.75" customHeight="1">
      <c r="F183" s="8"/>
    </row>
    <row r="184" ht="15.75" customHeight="1">
      <c r="F184" s="8"/>
    </row>
    <row r="185" ht="15.75" customHeight="1">
      <c r="F185" s="8"/>
    </row>
    <row r="186" ht="15.75" customHeight="1">
      <c r="F186" s="8"/>
    </row>
    <row r="187" ht="15.75" customHeight="1">
      <c r="F187" s="8"/>
    </row>
    <row r="188" ht="15.75" customHeight="1">
      <c r="F188" s="8"/>
    </row>
    <row r="189" ht="15.75" customHeight="1">
      <c r="F189" s="8"/>
    </row>
    <row r="190" ht="15.75" customHeight="1">
      <c r="F190" s="8"/>
    </row>
    <row r="191" ht="15.75" customHeight="1">
      <c r="F191" s="8"/>
    </row>
    <row r="192" ht="15.75" customHeight="1">
      <c r="F192" s="8"/>
    </row>
    <row r="193" ht="15.75" customHeight="1">
      <c r="F193" s="8"/>
    </row>
    <row r="194" ht="15.75" customHeight="1">
      <c r="F194" s="8"/>
    </row>
    <row r="195" ht="15.75" customHeight="1">
      <c r="F195" s="8"/>
    </row>
    <row r="196" ht="15.75" customHeight="1">
      <c r="F196" s="8"/>
    </row>
    <row r="197" ht="15.75" customHeight="1">
      <c r="F197" s="8"/>
    </row>
    <row r="198" ht="15.75" customHeight="1">
      <c r="F198" s="8"/>
    </row>
    <row r="199" ht="15.75" customHeight="1">
      <c r="F199" s="8"/>
    </row>
    <row r="200" ht="15.75" customHeight="1">
      <c r="F200" s="8"/>
    </row>
    <row r="201" ht="15.75" customHeight="1">
      <c r="F201" s="8"/>
    </row>
    <row r="202" ht="15.75" customHeight="1">
      <c r="F202" s="8"/>
    </row>
    <row r="203" ht="15.75" customHeight="1">
      <c r="F203" s="8"/>
    </row>
    <row r="204" ht="15.75" customHeight="1">
      <c r="F204" s="8"/>
    </row>
    <row r="205" ht="15.75" customHeight="1">
      <c r="F205" s="8"/>
    </row>
    <row r="206" ht="15.75" customHeight="1">
      <c r="F206" s="8"/>
    </row>
    <row r="207" ht="15.75" customHeight="1">
      <c r="F207" s="8"/>
    </row>
    <row r="208" ht="15.75" customHeight="1">
      <c r="F208" s="8"/>
    </row>
    <row r="209" ht="15.75" customHeight="1">
      <c r="F209" s="8"/>
    </row>
    <row r="210" ht="15.75" customHeight="1">
      <c r="F210" s="8"/>
    </row>
    <row r="211" ht="15.75" customHeight="1">
      <c r="F211" s="8"/>
    </row>
    <row r="212" ht="15.75" customHeight="1">
      <c r="F212" s="8"/>
    </row>
    <row r="213" ht="15.75" customHeight="1">
      <c r="F213" s="8"/>
    </row>
    <row r="214" ht="15.75" customHeight="1">
      <c r="F214" s="8"/>
    </row>
    <row r="215" ht="15.75" customHeight="1">
      <c r="F215" s="8"/>
    </row>
    <row r="216" ht="15.75" customHeight="1">
      <c r="F216" s="8"/>
    </row>
    <row r="217" ht="15.75" customHeight="1">
      <c r="F217" s="8"/>
    </row>
    <row r="218" ht="15.75" customHeight="1">
      <c r="F218" s="8"/>
    </row>
    <row r="219" ht="15.75" customHeight="1">
      <c r="F219" s="8"/>
    </row>
    <row r="220" ht="15.75" customHeight="1">
      <c r="F220" s="8"/>
    </row>
    <row r="221" ht="15.75" customHeight="1">
      <c r="F221" s="8"/>
    </row>
    <row r="222" ht="15.75" customHeight="1">
      <c r="F222" s="8"/>
    </row>
    <row r="223" ht="15.75" customHeight="1">
      <c r="F223" s="8"/>
    </row>
    <row r="224" ht="15.75" customHeight="1">
      <c r="F224" s="8"/>
    </row>
    <row r="225" ht="15.75" customHeight="1">
      <c r="F225" s="8"/>
    </row>
    <row r="226" ht="15.75" customHeight="1">
      <c r="F226" s="8"/>
    </row>
    <row r="227" ht="15.75" customHeight="1">
      <c r="F227" s="8"/>
    </row>
    <row r="228" ht="15.75" customHeight="1">
      <c r="F228" s="8"/>
    </row>
    <row r="229" ht="15.75" customHeight="1">
      <c r="F229" s="8"/>
    </row>
    <row r="230" ht="15.75" customHeight="1">
      <c r="F230" s="8"/>
    </row>
    <row r="231" ht="15.75" customHeight="1">
      <c r="F231" s="8"/>
    </row>
    <row r="232" ht="15.75" customHeight="1">
      <c r="F232" s="8"/>
    </row>
    <row r="233" ht="15.75" customHeight="1">
      <c r="F233" s="8"/>
    </row>
    <row r="234" ht="15.75" customHeight="1">
      <c r="F234" s="8"/>
    </row>
    <row r="235" ht="15.75" customHeight="1">
      <c r="F235" s="8"/>
    </row>
    <row r="236" ht="15.75" customHeight="1">
      <c r="F236" s="8"/>
    </row>
    <row r="237" ht="15.75" customHeight="1">
      <c r="F237" s="8"/>
    </row>
    <row r="238" ht="15.75" customHeight="1">
      <c r="F238" s="8"/>
    </row>
    <row r="239" ht="15.75" customHeight="1">
      <c r="F239" s="8"/>
    </row>
    <row r="240" ht="15.75" customHeight="1">
      <c r="F240" s="8"/>
    </row>
    <row r="241" ht="15.75" customHeight="1">
      <c r="F241" s="8"/>
    </row>
    <row r="242" ht="15.75" customHeight="1">
      <c r="F242" s="8"/>
    </row>
    <row r="243" ht="15.75" customHeight="1">
      <c r="F243" s="8"/>
    </row>
    <row r="244" ht="15.75" customHeight="1">
      <c r="F244" s="8"/>
    </row>
    <row r="245" ht="15.75" customHeight="1">
      <c r="F245" s="8"/>
    </row>
    <row r="246" ht="15.75" customHeight="1">
      <c r="F246" s="8"/>
    </row>
    <row r="247" ht="15.75" customHeight="1">
      <c r="F247" s="8"/>
    </row>
    <row r="248" ht="15.75" customHeight="1">
      <c r="F248" s="8"/>
    </row>
    <row r="249" ht="15.75" customHeight="1">
      <c r="F249" s="8"/>
    </row>
    <row r="250" ht="15.75" customHeight="1">
      <c r="F250" s="8"/>
    </row>
    <row r="251" ht="15.75" customHeight="1">
      <c r="F251" s="8"/>
    </row>
    <row r="252" ht="15.75" customHeight="1">
      <c r="F252" s="8"/>
    </row>
    <row r="253" ht="15.75" customHeight="1">
      <c r="F253" s="8"/>
    </row>
    <row r="254" ht="15.75" customHeight="1">
      <c r="F254" s="8"/>
    </row>
    <row r="255" ht="15.75" customHeight="1">
      <c r="F255" s="8"/>
    </row>
    <row r="256" ht="15.75" customHeight="1">
      <c r="F256" s="8"/>
    </row>
    <row r="257" ht="15.75" customHeight="1">
      <c r="F257" s="8"/>
    </row>
    <row r="258" ht="15.75" customHeight="1">
      <c r="F258" s="8"/>
    </row>
    <row r="259" ht="15.75" customHeight="1">
      <c r="F259" s="8"/>
    </row>
    <row r="260" ht="15.75" customHeight="1">
      <c r="F260" s="8"/>
    </row>
    <row r="261" ht="15.75" customHeight="1">
      <c r="F261" s="8"/>
    </row>
    <row r="262" ht="15.75" customHeight="1">
      <c r="F262" s="8"/>
    </row>
    <row r="263" ht="15.75" customHeight="1">
      <c r="F263" s="8"/>
    </row>
    <row r="264" ht="15.75" customHeight="1">
      <c r="F264" s="8"/>
    </row>
    <row r="265" ht="15.75" customHeight="1">
      <c r="F265" s="8"/>
    </row>
    <row r="266" ht="15.75" customHeight="1">
      <c r="F266" s="8"/>
    </row>
    <row r="267" ht="15.75" customHeight="1">
      <c r="F267" s="8"/>
    </row>
    <row r="268" ht="15.75" customHeight="1">
      <c r="F268" s="8"/>
    </row>
    <row r="269" ht="15.75" customHeight="1">
      <c r="F269" s="8"/>
    </row>
    <row r="270" ht="15.75" customHeight="1">
      <c r="F270" s="8"/>
    </row>
    <row r="271" ht="15.75" customHeight="1">
      <c r="F271" s="8"/>
    </row>
    <row r="272" ht="15.75" customHeight="1">
      <c r="F272" s="8"/>
    </row>
    <row r="273" ht="15.75" customHeight="1">
      <c r="F273" s="8"/>
    </row>
    <row r="274" ht="15.75" customHeight="1">
      <c r="F274" s="8"/>
    </row>
    <row r="275" ht="15.75" customHeight="1">
      <c r="F275" s="8"/>
    </row>
    <row r="276" ht="15.75" customHeight="1">
      <c r="F276" s="8"/>
    </row>
    <row r="277" ht="15.75" customHeight="1">
      <c r="F277" s="8"/>
    </row>
    <row r="278" ht="15.75" customHeight="1">
      <c r="F278" s="8"/>
    </row>
    <row r="279" ht="15.75" customHeight="1">
      <c r="F279" s="8"/>
    </row>
    <row r="280" ht="15.75" customHeight="1">
      <c r="F280" s="8"/>
    </row>
    <row r="281" ht="15.75" customHeight="1">
      <c r="F281" s="8"/>
    </row>
    <row r="282" ht="15.75" customHeight="1">
      <c r="F282" s="8"/>
    </row>
    <row r="283" ht="15.75" customHeight="1">
      <c r="F283" s="8"/>
    </row>
    <row r="284" ht="15.75" customHeight="1">
      <c r="F284" s="8"/>
    </row>
    <row r="285" ht="15.75" customHeight="1">
      <c r="F285" s="8"/>
    </row>
    <row r="286" ht="15.75" customHeight="1">
      <c r="F286" s="8"/>
    </row>
    <row r="287" ht="15.75" customHeight="1">
      <c r="F287" s="8"/>
    </row>
    <row r="288" ht="15.75" customHeight="1">
      <c r="F288" s="8"/>
    </row>
    <row r="289" ht="15.75" customHeight="1">
      <c r="F289" s="8"/>
    </row>
    <row r="290" ht="15.75" customHeight="1">
      <c r="F290" s="8"/>
    </row>
    <row r="291" ht="15.75" customHeight="1">
      <c r="F291" s="8"/>
    </row>
    <row r="292" ht="15.75" customHeight="1">
      <c r="F292" s="8"/>
    </row>
    <row r="293" ht="15.75" customHeight="1">
      <c r="F293" s="8"/>
    </row>
    <row r="294" ht="15.75" customHeight="1">
      <c r="F294" s="8"/>
    </row>
    <row r="295" ht="15.75" customHeight="1">
      <c r="F295" s="8"/>
    </row>
    <row r="296" ht="15.75" customHeight="1">
      <c r="F296" s="8"/>
    </row>
    <row r="297" ht="15.75" customHeight="1">
      <c r="F297" s="8"/>
    </row>
    <row r="298" ht="15.75" customHeight="1">
      <c r="F298" s="8"/>
    </row>
    <row r="299" ht="15.75" customHeight="1">
      <c r="F299" s="8"/>
    </row>
    <row r="300" ht="15.75" customHeight="1">
      <c r="F300" s="8"/>
    </row>
    <row r="301" ht="15.75" customHeight="1">
      <c r="F301" s="8"/>
    </row>
    <row r="302" ht="15.75" customHeight="1">
      <c r="F302" s="8"/>
    </row>
    <row r="303" ht="15.75" customHeight="1">
      <c r="F303" s="8"/>
    </row>
    <row r="304" ht="15.75" customHeight="1">
      <c r="F304" s="8"/>
    </row>
    <row r="305" ht="15.75" customHeight="1">
      <c r="F305" s="8"/>
    </row>
    <row r="306" ht="15.75" customHeight="1">
      <c r="F306" s="8"/>
    </row>
    <row r="307" ht="15.75" customHeight="1">
      <c r="F307" s="8"/>
    </row>
    <row r="308" ht="15.75" customHeight="1">
      <c r="F308" s="8"/>
    </row>
    <row r="309" ht="15.75" customHeight="1">
      <c r="F309" s="8"/>
    </row>
    <row r="310" ht="15.75" customHeight="1">
      <c r="F310" s="8"/>
    </row>
    <row r="311" ht="15.75" customHeight="1">
      <c r="F311" s="8"/>
    </row>
    <row r="312" ht="15.75" customHeight="1">
      <c r="F312" s="8"/>
    </row>
    <row r="313" ht="15.75" customHeight="1">
      <c r="F313" s="8"/>
    </row>
    <row r="314" ht="15.75" customHeight="1">
      <c r="F314" s="8"/>
    </row>
    <row r="315" ht="15.75" customHeight="1">
      <c r="F315" s="8"/>
    </row>
    <row r="316" ht="15.75" customHeight="1">
      <c r="F316" s="8"/>
    </row>
    <row r="317" ht="15.75" customHeight="1">
      <c r="F317" s="8"/>
    </row>
    <row r="318" ht="15.75" customHeight="1">
      <c r="F318" s="8"/>
    </row>
    <row r="319" ht="15.75" customHeight="1">
      <c r="F319" s="8"/>
    </row>
    <row r="320" ht="15.75" customHeight="1">
      <c r="F320" s="8"/>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D2:K2"/>
    <mergeCell ref="A3:A8"/>
    <mergeCell ref="D9:K9"/>
    <mergeCell ref="A10:A15"/>
    <mergeCell ref="D16:K16"/>
    <mergeCell ref="A17:A23"/>
    <mergeCell ref="A25:A29"/>
    <mergeCell ref="A80:A85"/>
    <mergeCell ref="D81:G82"/>
    <mergeCell ref="A87:A92"/>
    <mergeCell ref="A94:A99"/>
    <mergeCell ref="A101:A106"/>
    <mergeCell ref="A108:A113"/>
    <mergeCell ref="A115:A120"/>
    <mergeCell ref="E116:H117"/>
    <mergeCell ref="A31:A36"/>
    <mergeCell ref="A38:A43"/>
    <mergeCell ref="A45:A50"/>
    <mergeCell ref="A52:A57"/>
    <mergeCell ref="A59:A64"/>
    <mergeCell ref="A66:A71"/>
    <mergeCell ref="A73:A78"/>
  </mergeCells>
  <dataValidations>
    <dataValidation type="list" allowBlank="1" showErrorMessage="1" sqref="C4:C8 C11:C15 C18:C23 C26:C28 C32:C35 C39:C43 C46:C49 C53:C56 C60:C63 C67:C70 C74:C77 C81:C85 C91 C95:C99 C102:C106 C109:C113 C116:C120">
      <formula1>'Durum Parametreler'!$H$2:$H$28</formula1>
    </dataValidation>
  </dataValidation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 customWidth="1" min="24" max="30" width="15.63"/>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202" t="s">
        <v>1326</v>
      </c>
      <c r="R1" s="202" t="s">
        <v>1327</v>
      </c>
      <c r="S1" s="202" t="s">
        <v>51</v>
      </c>
      <c r="T1" s="202" t="s">
        <v>1328</v>
      </c>
      <c r="U1" s="202" t="s">
        <v>1329</v>
      </c>
      <c r="V1" s="203" t="s">
        <v>1330</v>
      </c>
      <c r="W1" s="203" t="s">
        <v>1331</v>
      </c>
      <c r="X1" s="202" t="s">
        <v>1332</v>
      </c>
      <c r="Y1" s="202" t="s">
        <v>1333</v>
      </c>
      <c r="Z1" s="203" t="s">
        <v>1334</v>
      </c>
      <c r="AA1" s="202" t="s">
        <v>1335</v>
      </c>
      <c r="AB1" s="203" t="s">
        <v>1336</v>
      </c>
      <c r="AC1" s="202" t="s">
        <v>1337</v>
      </c>
      <c r="AD1" s="203" t="s">
        <v>1338</v>
      </c>
      <c r="AE1" s="202" t="s">
        <v>1339</v>
      </c>
      <c r="AF1" s="203" t="s">
        <v>1340</v>
      </c>
      <c r="AG1" s="202" t="s">
        <v>1341</v>
      </c>
      <c r="AH1" s="203" t="s">
        <v>1342</v>
      </c>
      <c r="AI1" s="204" t="s">
        <v>1343</v>
      </c>
      <c r="AJ1" s="204" t="s">
        <v>1344</v>
      </c>
      <c r="AK1" s="204" t="s">
        <v>1345</v>
      </c>
      <c r="AL1" s="204" t="s">
        <v>1346</v>
      </c>
      <c r="AM1" s="204" t="s">
        <v>1347</v>
      </c>
    </row>
    <row r="2" ht="15.75" customHeight="1">
      <c r="A2" s="56" t="s">
        <v>24115</v>
      </c>
      <c r="B2" s="56" t="s">
        <v>24116</v>
      </c>
      <c r="C2" s="56" t="b">
        <f>VLOOKUP(A2,'import Yalova'!A:P,3,0)</f>
        <v>1</v>
      </c>
      <c r="D2" s="56" t="s">
        <v>1356</v>
      </c>
      <c r="E2" s="56">
        <f>VLOOKUP(A2,'import Yalova'!A:P,5,0)</f>
        <v>1027</v>
      </c>
      <c r="F2" s="56">
        <f>VLOOKUP(A2,'import Yalova'!A:P,6,0)</f>
        <v>16</v>
      </c>
      <c r="G2" s="56">
        <f>VLOOKUP(A2,'import Yalova'!A:P,7,0)</f>
        <v>0</v>
      </c>
      <c r="H2" s="56">
        <f>VLOOKUP(A2,'import Yalova'!A:P,8,0)</f>
        <v>13</v>
      </c>
      <c r="I2" s="56">
        <f>VLOOKUP(A2,'import Yalova'!A:P,9,0)</f>
        <v>13</v>
      </c>
      <c r="J2" s="216">
        <f>VLOOKUP(A2,'import Yalova'!A:P,10,0)</f>
        <v>0</v>
      </c>
      <c r="K2" s="56" t="s">
        <v>24117</v>
      </c>
      <c r="L2" s="56">
        <v>2.26812505E9</v>
      </c>
      <c r="M2" s="56" t="s">
        <v>1350</v>
      </c>
      <c r="N2" s="56" t="s">
        <v>24118</v>
      </c>
      <c r="O2" s="56" t="s">
        <v>24119</v>
      </c>
      <c r="P2" s="230" t="str">
        <f>VLOOKUP(A2,'import Yalova'!A:P,16,0)</f>
        <v>Geleneksel</v>
      </c>
      <c r="Q2" s="1" t="b">
        <v>1</v>
      </c>
      <c r="R2" s="1"/>
      <c r="S2" s="1"/>
      <c r="T2" s="1"/>
      <c r="U2" s="1" t="s">
        <v>24120</v>
      </c>
      <c r="V2" s="208"/>
      <c r="W2" s="208"/>
      <c r="X2" s="1"/>
      <c r="Y2" s="1" t="s">
        <v>1353</v>
      </c>
      <c r="Z2" s="208"/>
      <c r="AA2" s="1" t="s">
        <v>1506</v>
      </c>
      <c r="AB2" s="208"/>
      <c r="AC2" s="1"/>
      <c r="AD2" s="208"/>
      <c r="AE2" s="1"/>
      <c r="AF2" s="208"/>
      <c r="AG2" s="1"/>
      <c r="AH2" s="208"/>
      <c r="AI2" s="1"/>
      <c r="AJ2" s="1"/>
      <c r="AK2" s="1"/>
      <c r="AL2" s="1"/>
      <c r="AM2" s="1"/>
    </row>
    <row r="3" ht="15.75" customHeight="1">
      <c r="A3" s="56" t="s">
        <v>24046</v>
      </c>
      <c r="B3" s="56" t="s">
        <v>24047</v>
      </c>
      <c r="C3" s="56" t="b">
        <f>VLOOKUP(A3,'import Yalova'!A:P,3,0)</f>
        <v>1</v>
      </c>
      <c r="D3" s="56" t="s">
        <v>1370</v>
      </c>
      <c r="E3" s="56">
        <f>VLOOKUP(A3,'import Yalova'!A:P,5,0)</f>
        <v>431</v>
      </c>
      <c r="F3" s="56">
        <f>VLOOKUP(A3,'import Yalova'!A:P,6,0)</f>
        <v>18</v>
      </c>
      <c r="G3" s="56">
        <f>VLOOKUP(A3,'import Yalova'!A:P,7,0)</f>
        <v>0</v>
      </c>
      <c r="H3" s="56">
        <f>VLOOKUP(A3,'import Yalova'!A:P,8,0)</f>
        <v>41</v>
      </c>
      <c r="I3" s="56">
        <f>VLOOKUP(A3,'import Yalova'!A:P,9,0)</f>
        <v>41</v>
      </c>
      <c r="J3" s="216">
        <f>VLOOKUP(A3,'import Yalova'!A:P,10,0)</f>
        <v>0</v>
      </c>
      <c r="K3" s="56" t="s">
        <v>24121</v>
      </c>
      <c r="L3" s="56">
        <v>2.268128792E9</v>
      </c>
      <c r="M3" s="56" t="s">
        <v>1350</v>
      </c>
      <c r="N3" s="56" t="s">
        <v>6695</v>
      </c>
      <c r="O3" s="56" t="s">
        <v>24050</v>
      </c>
      <c r="P3" s="230" t="str">
        <f>VLOOKUP(A3,'import Yalova'!A:P,16,0)</f>
        <v>Geleneksel</v>
      </c>
      <c r="Q3" s="1" t="b">
        <v>0</v>
      </c>
      <c r="R3" s="1" t="s">
        <v>39</v>
      </c>
      <c r="S3" s="1" t="s">
        <v>814</v>
      </c>
      <c r="T3" s="1" t="s">
        <v>5724</v>
      </c>
      <c r="U3" s="1" t="s">
        <v>24122</v>
      </c>
      <c r="V3" s="208">
        <v>44344.0</v>
      </c>
      <c r="W3" s="208">
        <v>44348.0</v>
      </c>
      <c r="X3" s="1"/>
      <c r="Y3" s="1" t="s">
        <v>43</v>
      </c>
      <c r="Z3" s="208"/>
      <c r="AA3" s="1" t="s">
        <v>1353</v>
      </c>
      <c r="AB3" s="208"/>
      <c r="AC3" s="1" t="s">
        <v>1353</v>
      </c>
      <c r="AD3" s="208">
        <v>44349.0</v>
      </c>
      <c r="AE3" s="1" t="s">
        <v>1506</v>
      </c>
      <c r="AF3" s="208">
        <v>44351.0</v>
      </c>
      <c r="AG3" s="1" t="s">
        <v>1353</v>
      </c>
      <c r="AH3" s="208"/>
      <c r="AI3" s="1"/>
      <c r="AJ3" s="1"/>
      <c r="AK3" s="1" t="s">
        <v>128</v>
      </c>
      <c r="AL3" s="1" t="s">
        <v>929</v>
      </c>
      <c r="AM3" s="1" t="s">
        <v>909</v>
      </c>
    </row>
    <row r="4" ht="15.75" customHeight="1">
      <c r="A4" s="56" t="s">
        <v>23993</v>
      </c>
      <c r="B4" s="56" t="s">
        <v>23994</v>
      </c>
      <c r="C4" s="56" t="b">
        <f>VLOOKUP(A4,'import Yalova'!A:P,3,0)</f>
        <v>1</v>
      </c>
      <c r="D4" s="56" t="s">
        <v>1364</v>
      </c>
      <c r="E4" s="56">
        <f>VLOOKUP(A4,'import Yalova'!A:P,5,0)</f>
        <v>1014</v>
      </c>
      <c r="F4" s="56">
        <f>VLOOKUP(A4,'import Yalova'!A:P,6,0)</f>
        <v>119</v>
      </c>
      <c r="G4" s="56">
        <f>VLOOKUP(A4,'import Yalova'!A:P,7,0)</f>
        <v>1</v>
      </c>
      <c r="H4" s="56">
        <f>VLOOKUP(A4,'import Yalova'!A:P,8,0)</f>
        <v>45</v>
      </c>
      <c r="I4" s="56">
        <f>VLOOKUP(A4,'import Yalova'!A:P,9,0)</f>
        <v>46</v>
      </c>
      <c r="J4" s="216">
        <f>VLOOKUP(A4,'import Yalova'!A:P,10,0)</f>
        <v>0.02</v>
      </c>
      <c r="K4" s="56" t="s">
        <v>24123</v>
      </c>
      <c r="L4" s="56">
        <v>5.434839833E9</v>
      </c>
      <c r="M4" s="56" t="s">
        <v>1350</v>
      </c>
      <c r="N4" s="56" t="s">
        <v>24118</v>
      </c>
      <c r="O4" s="56" t="s">
        <v>23997</v>
      </c>
      <c r="P4" s="230" t="str">
        <f>VLOOKUP(A4,'import Yalova'!A:P,16,0)</f>
        <v>Geleneksel</v>
      </c>
      <c r="Q4" s="1" t="b">
        <v>0</v>
      </c>
      <c r="R4" s="1" t="s">
        <v>38</v>
      </c>
      <c r="S4" s="1" t="s">
        <v>100</v>
      </c>
      <c r="T4" s="1"/>
      <c r="U4" s="1" t="s">
        <v>24124</v>
      </c>
      <c r="V4" s="208">
        <v>44341.0</v>
      </c>
      <c r="W4" s="208">
        <v>44343.0</v>
      </c>
      <c r="X4" s="1"/>
      <c r="Y4" s="1" t="s">
        <v>1353</v>
      </c>
      <c r="Z4" s="208"/>
      <c r="AA4" s="1" t="s">
        <v>1353</v>
      </c>
      <c r="AB4" s="208">
        <v>44351.0</v>
      </c>
      <c r="AC4" s="1"/>
      <c r="AD4" s="208"/>
      <c r="AE4" s="1"/>
      <c r="AF4" s="208"/>
      <c r="AG4" s="1"/>
      <c r="AH4" s="208"/>
      <c r="AI4" s="1"/>
      <c r="AJ4" s="1" t="s">
        <v>882</v>
      </c>
      <c r="AK4" s="1"/>
      <c r="AL4" s="1"/>
      <c r="AM4" s="1"/>
    </row>
    <row r="5" ht="15.75" customHeight="1">
      <c r="A5" s="56" t="s">
        <v>24125</v>
      </c>
      <c r="B5" s="56" t="s">
        <v>24126</v>
      </c>
      <c r="C5" s="56" t="b">
        <f>VLOOKUP(A5,'import Yalova'!A:P,3,0)</f>
        <v>1</v>
      </c>
      <c r="D5" s="56" t="s">
        <v>1577</v>
      </c>
      <c r="E5" s="56">
        <f>VLOOKUP(A5,'import Yalova'!A:P,5,0)</f>
        <v>58</v>
      </c>
      <c r="F5" s="56">
        <f>VLOOKUP(A5,'import Yalova'!A:P,6,0)</f>
        <v>10</v>
      </c>
      <c r="G5" s="56">
        <f>VLOOKUP(A5,'import Yalova'!A:P,7,0)</f>
        <v>0</v>
      </c>
      <c r="H5" s="56">
        <f>VLOOKUP(A5,'import Yalova'!A:P,8,0)</f>
        <v>26</v>
      </c>
      <c r="I5" s="56">
        <f>VLOOKUP(A5,'import Yalova'!A:P,9,0)</f>
        <v>26</v>
      </c>
      <c r="J5" s="216">
        <f>VLOOKUP(A5,'import Yalova'!A:P,10,0)</f>
        <v>0</v>
      </c>
      <c r="K5" s="56" t="s">
        <v>24127</v>
      </c>
      <c r="L5" s="56">
        <v>5.303779186E9</v>
      </c>
      <c r="M5" s="56" t="s">
        <v>1350</v>
      </c>
      <c r="N5" s="56" t="s">
        <v>24118</v>
      </c>
      <c r="O5" s="56" t="s">
        <v>24128</v>
      </c>
      <c r="P5" s="230" t="str">
        <f>VLOOKUP(A5,'import Yalova'!A:P,16,0)</f>
        <v>Geleneksel</v>
      </c>
      <c r="Q5" s="1" t="b">
        <v>0</v>
      </c>
      <c r="R5" s="1"/>
      <c r="S5" s="1"/>
      <c r="T5" s="1"/>
      <c r="U5" s="225"/>
      <c r="V5" s="208"/>
      <c r="W5" s="208"/>
      <c r="X5" s="1"/>
      <c r="Y5" s="1"/>
      <c r="Z5" s="208"/>
      <c r="AA5" s="1"/>
      <c r="AB5" s="208"/>
      <c r="AC5" s="1"/>
      <c r="AD5" s="208"/>
      <c r="AE5" s="1"/>
      <c r="AF5" s="208"/>
      <c r="AG5" s="1"/>
      <c r="AH5" s="208"/>
      <c r="AI5" s="1"/>
      <c r="AJ5" s="1"/>
      <c r="AK5" s="1"/>
      <c r="AL5" s="1"/>
      <c r="AM5" s="1"/>
    </row>
    <row r="6" ht="15.75" customHeight="1">
      <c r="A6" s="56" t="s">
        <v>24129</v>
      </c>
      <c r="B6" s="56" t="s">
        <v>24130</v>
      </c>
      <c r="C6" s="56" t="b">
        <f>VLOOKUP(A6,'import Yalova'!A:P,3,0)</f>
        <v>0</v>
      </c>
      <c r="D6" s="56" t="s">
        <v>1577</v>
      </c>
      <c r="E6" s="56">
        <f>VLOOKUP(A6,'import Yalova'!A:P,5,0)</f>
        <v>16</v>
      </c>
      <c r="F6" s="56">
        <f>VLOOKUP(A6,'import Yalova'!A:P,6,0)</f>
        <v>0</v>
      </c>
      <c r="G6" s="56">
        <f>VLOOKUP(A6,'import Yalova'!A:P,7,0)</f>
        <v>0</v>
      </c>
      <c r="H6" s="56">
        <f>VLOOKUP(A6,'import Yalova'!A:P,8,0)</f>
        <v>25</v>
      </c>
      <c r="I6" s="56">
        <f>VLOOKUP(A6,'import Yalova'!A:P,9,0)</f>
        <v>25</v>
      </c>
      <c r="J6" s="216">
        <f>VLOOKUP(A6,'import Yalova'!A:P,10,0)</f>
        <v>0</v>
      </c>
      <c r="K6" s="56" t="s">
        <v>24131</v>
      </c>
      <c r="L6" s="56">
        <v>5.539055461E9</v>
      </c>
      <c r="M6" s="56" t="s">
        <v>24132</v>
      </c>
      <c r="N6" s="56" t="s">
        <v>24133</v>
      </c>
      <c r="O6" s="56" t="s">
        <v>24134</v>
      </c>
      <c r="P6" s="230" t="str">
        <f>VLOOKUP(A6,'import Yalova'!A:P,16,0)</f>
        <v>Geleneksel</v>
      </c>
      <c r="Q6" s="1" t="b">
        <v>0</v>
      </c>
      <c r="R6" s="1"/>
      <c r="S6" s="1"/>
      <c r="T6" s="1"/>
      <c r="U6" s="225"/>
      <c r="V6" s="208"/>
      <c r="W6" s="208"/>
      <c r="X6" s="1"/>
      <c r="Y6" s="1"/>
      <c r="Z6" s="208"/>
      <c r="AA6" s="1"/>
      <c r="AB6" s="208"/>
      <c r="AC6" s="1"/>
      <c r="AD6" s="208"/>
      <c r="AE6" s="1"/>
      <c r="AF6" s="208"/>
      <c r="AG6" s="1"/>
      <c r="AH6" s="208"/>
      <c r="AI6" s="1"/>
      <c r="AJ6" s="1"/>
      <c r="AK6" s="1"/>
      <c r="AL6" s="1"/>
      <c r="AM6" s="1"/>
    </row>
    <row r="7" ht="15.75" customHeight="1">
      <c r="A7" s="56" t="s">
        <v>24135</v>
      </c>
      <c r="B7" s="56" t="s">
        <v>24136</v>
      </c>
      <c r="C7" s="56" t="b">
        <f>VLOOKUP(A7,'import Yalova'!A:P,3,0)</f>
        <v>0</v>
      </c>
      <c r="D7" s="56" t="s">
        <v>1364</v>
      </c>
      <c r="E7" s="56">
        <f>VLOOKUP(A7,'import Yalova'!A:P,5,0)</f>
        <v>87</v>
      </c>
      <c r="F7" s="56">
        <f>VLOOKUP(A7,'import Yalova'!A:P,6,0)</f>
        <v>0</v>
      </c>
      <c r="G7" s="56">
        <f>VLOOKUP(A7,'import Yalova'!A:P,7,0)</f>
        <v>2</v>
      </c>
      <c r="H7" s="56">
        <f>VLOOKUP(A7,'import Yalova'!A:P,8,0)</f>
        <v>5</v>
      </c>
      <c r="I7" s="56">
        <f>VLOOKUP(A7,'import Yalova'!A:P,9,0)</f>
        <v>7</v>
      </c>
      <c r="J7" s="216">
        <f>VLOOKUP(A7,'import Yalova'!A:P,10,0)</f>
        <v>0.29</v>
      </c>
      <c r="K7" s="56" t="s">
        <v>24137</v>
      </c>
      <c r="L7" s="56">
        <v>5.322152329E9</v>
      </c>
      <c r="M7" s="56" t="s">
        <v>1350</v>
      </c>
      <c r="N7" s="56" t="s">
        <v>1652</v>
      </c>
      <c r="O7" s="56" t="s">
        <v>24138</v>
      </c>
      <c r="P7" s="230" t="str">
        <f>VLOOKUP(A7,'import Yalova'!A:P,16,0)</f>
        <v>Geleneksel</v>
      </c>
      <c r="Q7" s="1" t="b">
        <v>0</v>
      </c>
      <c r="R7" s="1" t="s">
        <v>32</v>
      </c>
      <c r="S7" s="1"/>
      <c r="T7" s="1"/>
      <c r="U7" s="1" t="s">
        <v>24139</v>
      </c>
      <c r="V7" s="208"/>
      <c r="W7" s="208"/>
      <c r="X7" s="1"/>
      <c r="Y7" s="1" t="s">
        <v>1353</v>
      </c>
      <c r="Z7" s="208">
        <v>44351.0</v>
      </c>
      <c r="AA7" s="1"/>
      <c r="AB7" s="208"/>
      <c r="AC7" s="1"/>
      <c r="AD7" s="208"/>
      <c r="AE7" s="1"/>
      <c r="AF7" s="208"/>
      <c r="AG7" s="1"/>
      <c r="AH7" s="208"/>
      <c r="AI7" s="1" t="s">
        <v>909</v>
      </c>
      <c r="AJ7" s="1"/>
      <c r="AK7" s="1"/>
      <c r="AL7" s="1"/>
      <c r="AM7" s="1"/>
    </row>
    <row r="8" ht="15.75" customHeight="1">
      <c r="A8" s="56" t="s">
        <v>24140</v>
      </c>
      <c r="B8" s="56" t="s">
        <v>24141</v>
      </c>
      <c r="C8" s="56" t="b">
        <f>VLOOKUP(A8,'import Yalova'!A:P,3,0)</f>
        <v>1</v>
      </c>
      <c r="D8" s="56" t="s">
        <v>1364</v>
      </c>
      <c r="E8" s="56">
        <f>VLOOKUP(A8,'import Yalova'!A:P,5,0)</f>
        <v>66</v>
      </c>
      <c r="F8" s="56">
        <f>VLOOKUP(A8,'import Yalova'!A:P,6,0)</f>
        <v>0</v>
      </c>
      <c r="G8" s="56">
        <f>VLOOKUP(A8,'import Yalova'!A:P,7,0)</f>
        <v>5</v>
      </c>
      <c r="H8" s="56">
        <f>VLOOKUP(A8,'import Yalova'!A:P,8,0)</f>
        <v>6</v>
      </c>
      <c r="I8" s="56">
        <f>VLOOKUP(A8,'import Yalova'!A:P,9,0)</f>
        <v>11</v>
      </c>
      <c r="J8" s="216">
        <f>VLOOKUP(A8,'import Yalova'!A:P,10,0)</f>
        <v>0.45</v>
      </c>
      <c r="K8" s="56" t="s">
        <v>24142</v>
      </c>
      <c r="L8" s="56">
        <v>2.26812703E9</v>
      </c>
      <c r="M8" s="56" t="s">
        <v>1350</v>
      </c>
      <c r="N8" s="56" t="s">
        <v>24118</v>
      </c>
      <c r="O8" s="56" t="s">
        <v>24143</v>
      </c>
      <c r="P8" s="230" t="str">
        <f>VLOOKUP(A8,'import Yalova'!A:P,16,0)</f>
        <v>Geleneksel</v>
      </c>
      <c r="Q8" s="1" t="b">
        <v>0</v>
      </c>
      <c r="R8" s="1" t="s">
        <v>32</v>
      </c>
      <c r="S8" s="1"/>
      <c r="T8" s="1"/>
      <c r="U8" s="1" t="s">
        <v>2085</v>
      </c>
      <c r="V8" s="208">
        <v>44351.0</v>
      </c>
      <c r="W8" s="208"/>
      <c r="X8" s="1"/>
      <c r="Y8" s="1"/>
      <c r="Z8" s="208"/>
      <c r="AA8" s="1"/>
      <c r="AB8" s="208"/>
      <c r="AC8" s="1"/>
      <c r="AD8" s="208"/>
      <c r="AE8" s="1"/>
      <c r="AF8" s="208"/>
      <c r="AG8" s="1"/>
      <c r="AH8" s="208"/>
      <c r="AI8" s="1"/>
      <c r="AJ8" s="1"/>
      <c r="AK8" s="1"/>
      <c r="AL8" s="1"/>
      <c r="AM8" s="1"/>
    </row>
    <row r="9" ht="15.75" customHeight="1">
      <c r="A9" s="56" t="s">
        <v>23963</v>
      </c>
      <c r="B9" s="56" t="s">
        <v>23964</v>
      </c>
      <c r="C9" s="56" t="b">
        <f>VLOOKUP(A9,'import Yalova'!A:P,3,0)</f>
        <v>1</v>
      </c>
      <c r="D9" s="56" t="s">
        <v>1378</v>
      </c>
      <c r="E9" s="56">
        <f>VLOOKUP(A9,'import Yalova'!A:P,5,0)</f>
        <v>2073</v>
      </c>
      <c r="F9" s="56">
        <f>VLOOKUP(A9,'import Yalova'!A:P,6,0)</f>
        <v>80</v>
      </c>
      <c r="G9" s="56">
        <f>VLOOKUP(A9,'import Yalova'!A:P,7,0)</f>
        <v>5</v>
      </c>
      <c r="H9" s="56">
        <f>VLOOKUP(A9,'import Yalova'!A:P,8,0)</f>
        <v>18</v>
      </c>
      <c r="I9" s="56">
        <f>VLOOKUP(A9,'import Yalova'!A:P,9,0)</f>
        <v>23</v>
      </c>
      <c r="J9" s="216">
        <f>VLOOKUP(A9,'import Yalova'!A:P,10,0)</f>
        <v>0.22</v>
      </c>
      <c r="K9" s="56" t="s">
        <v>24144</v>
      </c>
      <c r="L9" s="56">
        <v>5.384450177E9</v>
      </c>
      <c r="M9" s="56" t="s">
        <v>1350</v>
      </c>
      <c r="N9" s="56" t="s">
        <v>6695</v>
      </c>
      <c r="O9" s="56" t="s">
        <v>23966</v>
      </c>
      <c r="P9" s="230" t="str">
        <f>VLOOKUP(A9,'import Yalova'!A:P,16,0)</f>
        <v>Geleneksel</v>
      </c>
      <c r="Q9" s="1" t="b">
        <v>0</v>
      </c>
      <c r="R9" s="1" t="s">
        <v>38</v>
      </c>
      <c r="S9" s="1" t="s">
        <v>100</v>
      </c>
      <c r="T9" s="1"/>
      <c r="V9" s="208">
        <v>44340.0</v>
      </c>
      <c r="W9" s="208">
        <v>44341.0</v>
      </c>
      <c r="X9" s="1"/>
      <c r="Y9" s="1" t="s">
        <v>1353</v>
      </c>
      <c r="Z9" s="208"/>
      <c r="AA9" s="1"/>
      <c r="AB9" s="208"/>
      <c r="AC9" s="1"/>
      <c r="AD9" s="208"/>
      <c r="AE9" s="1"/>
      <c r="AF9" s="208"/>
      <c r="AG9" s="1"/>
      <c r="AH9" s="208"/>
      <c r="AI9" s="1"/>
      <c r="AJ9" s="1"/>
      <c r="AK9" s="1"/>
      <c r="AL9" s="1"/>
      <c r="AM9" s="1"/>
    </row>
    <row r="10" ht="15.75" customHeight="1">
      <c r="A10" s="56" t="s">
        <v>24145</v>
      </c>
      <c r="B10" s="56" t="s">
        <v>24146</v>
      </c>
      <c r="C10" s="56" t="b">
        <f>VLOOKUP(A10,'import Yalova'!A:P,3,0)</f>
        <v>1</v>
      </c>
      <c r="D10" s="56" t="s">
        <v>2571</v>
      </c>
      <c r="E10" s="56">
        <f>VLOOKUP(A10,'import Yalova'!A:P,5,0)</f>
        <v>170</v>
      </c>
      <c r="F10" s="56">
        <f>VLOOKUP(A10,'import Yalova'!A:P,6,0)</f>
        <v>18</v>
      </c>
      <c r="G10" s="56">
        <f>VLOOKUP(A10,'import Yalova'!A:P,7,0)</f>
        <v>0</v>
      </c>
      <c r="H10" s="56">
        <f>VLOOKUP(A10,'import Yalova'!A:P,8,0)</f>
        <v>15</v>
      </c>
      <c r="I10" s="56">
        <f>VLOOKUP(A10,'import Yalova'!A:P,9,0)</f>
        <v>15</v>
      </c>
      <c r="J10" s="216">
        <f>VLOOKUP(A10,'import Yalova'!A:P,10,0)</f>
        <v>0</v>
      </c>
      <c r="K10" s="56" t="s">
        <v>24147</v>
      </c>
      <c r="L10" s="56">
        <v>5.541291321E9</v>
      </c>
      <c r="M10" s="56" t="s">
        <v>1350</v>
      </c>
      <c r="N10" s="56" t="s">
        <v>5525</v>
      </c>
      <c r="O10" s="56" t="s">
        <v>24148</v>
      </c>
      <c r="P10" s="230" t="str">
        <f>VLOOKUP(A10,'import Yalova'!A:P,16,0)</f>
        <v>Geleneksel</v>
      </c>
      <c r="Q10" s="1" t="b">
        <v>0</v>
      </c>
      <c r="R10" s="1"/>
      <c r="S10" s="1"/>
      <c r="T10" s="1"/>
      <c r="U10" s="225"/>
      <c r="V10" s="208"/>
      <c r="W10" s="208"/>
      <c r="X10" s="1"/>
      <c r="Y10" s="1"/>
      <c r="Z10" s="208"/>
      <c r="AA10" s="1"/>
      <c r="AB10" s="208"/>
      <c r="AC10" s="1"/>
      <c r="AD10" s="208"/>
      <c r="AE10" s="1"/>
      <c r="AF10" s="208"/>
      <c r="AG10" s="1"/>
      <c r="AH10" s="208"/>
      <c r="AI10" s="1"/>
      <c r="AJ10" s="1"/>
      <c r="AK10" s="1"/>
      <c r="AL10" s="1"/>
      <c r="AM10" s="1"/>
    </row>
    <row r="11" ht="15.75" customHeight="1">
      <c r="A11" s="56" t="s">
        <v>24149</v>
      </c>
      <c r="B11" s="56" t="s">
        <v>24150</v>
      </c>
      <c r="C11" s="56" t="b">
        <f>VLOOKUP(A11,'import Yalova'!A:P,3,0)</f>
        <v>1</v>
      </c>
      <c r="D11" s="56" t="s">
        <v>2571</v>
      </c>
      <c r="E11" s="56">
        <f>VLOOKUP(A11,'import Yalova'!A:P,5,0)</f>
        <v>177</v>
      </c>
      <c r="F11" s="56">
        <f>VLOOKUP(A11,'import Yalova'!A:P,6,0)</f>
        <v>38</v>
      </c>
      <c r="G11" s="56">
        <f>VLOOKUP(A11,'import Yalova'!A:P,7,0)</f>
        <v>0</v>
      </c>
      <c r="H11" s="56">
        <f>VLOOKUP(A11,'import Yalova'!A:P,8,0)</f>
        <v>14</v>
      </c>
      <c r="I11" s="56">
        <f>VLOOKUP(A11,'import Yalova'!A:P,9,0)</f>
        <v>14</v>
      </c>
      <c r="J11" s="216">
        <f>VLOOKUP(A11,'import Yalova'!A:P,10,0)</f>
        <v>0</v>
      </c>
      <c r="K11" s="56" t="s">
        <v>24147</v>
      </c>
      <c r="L11" s="56">
        <v>5.541291321E9</v>
      </c>
      <c r="M11" s="56" t="s">
        <v>1350</v>
      </c>
      <c r="N11" s="56" t="s">
        <v>9083</v>
      </c>
      <c r="O11" s="56" t="s">
        <v>24151</v>
      </c>
      <c r="P11" s="230" t="str">
        <f>VLOOKUP(A11,'import Yalova'!A:P,16,0)</f>
        <v>Geleneksel</v>
      </c>
      <c r="Q11" s="1" t="b">
        <v>0</v>
      </c>
      <c r="R11" s="1"/>
      <c r="S11" s="1"/>
      <c r="T11" s="1"/>
      <c r="U11" s="225"/>
      <c r="V11" s="208"/>
      <c r="W11" s="208"/>
      <c r="X11" s="1"/>
      <c r="Y11" s="1"/>
      <c r="Z11" s="208"/>
      <c r="AA11" s="1"/>
      <c r="AB11" s="208"/>
      <c r="AC11" s="1"/>
      <c r="AD11" s="208"/>
      <c r="AE11" s="1"/>
      <c r="AF11" s="208"/>
      <c r="AG11" s="1"/>
      <c r="AH11" s="208"/>
      <c r="AI11" s="1"/>
      <c r="AJ11" s="1"/>
      <c r="AK11" s="1"/>
      <c r="AL11" s="1"/>
      <c r="AM11" s="1"/>
    </row>
    <row r="12" ht="15.75" customHeight="1">
      <c r="A12" s="56" t="s">
        <v>24152</v>
      </c>
      <c r="B12" s="56" t="s">
        <v>24153</v>
      </c>
      <c r="C12" s="56" t="b">
        <f>VLOOKUP(A12,'import Yalova'!A:P,3,0)</f>
        <v>1</v>
      </c>
      <c r="D12" s="56" t="s">
        <v>1378</v>
      </c>
      <c r="E12" s="56">
        <f>VLOOKUP(A12,'import Yalova'!A:P,5,0)</f>
        <v>1094</v>
      </c>
      <c r="F12" s="56">
        <f>VLOOKUP(A12,'import Yalova'!A:P,6,0)</f>
        <v>54</v>
      </c>
      <c r="G12" s="56">
        <f>VLOOKUP(A12,'import Yalova'!A:P,7,0)</f>
        <v>0</v>
      </c>
      <c r="H12" s="56">
        <f>VLOOKUP(A12,'import Yalova'!A:P,8,0)</f>
        <v>44</v>
      </c>
      <c r="I12" s="56">
        <f>VLOOKUP(A12,'import Yalova'!A:P,9,0)</f>
        <v>44</v>
      </c>
      <c r="J12" s="216">
        <f>VLOOKUP(A12,'import Yalova'!A:P,10,0)</f>
        <v>0</v>
      </c>
      <c r="K12" s="56" t="s">
        <v>24154</v>
      </c>
      <c r="L12" s="56">
        <v>2.262460013E9</v>
      </c>
      <c r="M12" s="56" t="s">
        <v>24155</v>
      </c>
      <c r="N12" s="56" t="s">
        <v>3648</v>
      </c>
      <c r="O12" s="56" t="s">
        <v>24156</v>
      </c>
      <c r="P12" s="230" t="str">
        <f>VLOOKUP(A12,'import Yalova'!A:P,16,0)</f>
        <v>Geleneksel</v>
      </c>
      <c r="Q12" s="1" t="b">
        <v>0</v>
      </c>
      <c r="R12" s="1" t="s">
        <v>31</v>
      </c>
      <c r="S12" s="1"/>
      <c r="T12" s="1"/>
      <c r="U12" s="1" t="s">
        <v>24157</v>
      </c>
      <c r="V12" s="208"/>
      <c r="W12" s="208"/>
      <c r="X12" s="1"/>
      <c r="Y12" s="1" t="s">
        <v>1353</v>
      </c>
      <c r="Z12" s="208">
        <v>44348.0</v>
      </c>
      <c r="AA12" s="1"/>
      <c r="AB12" s="208"/>
      <c r="AC12" s="1"/>
      <c r="AD12" s="208"/>
      <c r="AE12" s="1"/>
      <c r="AF12" s="208"/>
      <c r="AG12" s="1"/>
      <c r="AH12" s="208"/>
      <c r="AI12" s="1" t="s">
        <v>882</v>
      </c>
      <c r="AJ12" s="1"/>
      <c r="AK12" s="1"/>
      <c r="AL12" s="1"/>
      <c r="AM12" s="1"/>
    </row>
    <row r="13" ht="15.75" customHeight="1">
      <c r="A13" s="56" t="s">
        <v>24158</v>
      </c>
      <c r="B13" s="56" t="s">
        <v>24159</v>
      </c>
      <c r="C13" s="56" t="b">
        <f>VLOOKUP(A13,'import Yalova'!A:P,3,0)</f>
        <v>1</v>
      </c>
      <c r="D13" s="56" t="s">
        <v>1577</v>
      </c>
      <c r="E13" s="56">
        <f>VLOOKUP(A13,'import Yalova'!A:P,5,0)</f>
        <v>326</v>
      </c>
      <c r="F13" s="56">
        <f>VLOOKUP(A13,'import Yalova'!A:P,6,0)</f>
        <v>5</v>
      </c>
      <c r="G13" s="56">
        <f>VLOOKUP(A13,'import Yalova'!A:P,7,0)</f>
        <v>0</v>
      </c>
      <c r="H13" s="56">
        <f>VLOOKUP(A13,'import Yalova'!A:P,8,0)</f>
        <v>25</v>
      </c>
      <c r="I13" s="56">
        <f>VLOOKUP(A13,'import Yalova'!A:P,9,0)</f>
        <v>25</v>
      </c>
      <c r="J13" s="216">
        <f>VLOOKUP(A13,'import Yalova'!A:P,10,0)</f>
        <v>0</v>
      </c>
      <c r="K13" s="56" t="s">
        <v>24160</v>
      </c>
      <c r="L13" s="56">
        <v>5.383927311E9</v>
      </c>
      <c r="M13" s="56" t="s">
        <v>1350</v>
      </c>
      <c r="N13" s="56" t="s">
        <v>6695</v>
      </c>
      <c r="O13" s="56" t="s">
        <v>24161</v>
      </c>
      <c r="P13" s="230" t="str">
        <f>VLOOKUP(A13,'import Yalova'!A:P,16,0)</f>
        <v>Geleneksel</v>
      </c>
      <c r="Q13" s="1" t="b">
        <v>0</v>
      </c>
      <c r="R13" s="1" t="s">
        <v>31</v>
      </c>
      <c r="S13" s="1"/>
      <c r="U13" s="1" t="s">
        <v>24162</v>
      </c>
      <c r="V13" s="208"/>
      <c r="W13" s="208"/>
      <c r="X13" s="1"/>
      <c r="Y13" s="1" t="s">
        <v>43</v>
      </c>
      <c r="Z13" s="208"/>
      <c r="AA13" s="1" t="s">
        <v>31</v>
      </c>
      <c r="AB13" s="208"/>
      <c r="AC13" s="1" t="s">
        <v>31</v>
      </c>
      <c r="AD13" s="208"/>
      <c r="AE13" s="1"/>
      <c r="AF13" s="208"/>
      <c r="AG13" s="1"/>
      <c r="AH13" s="208"/>
      <c r="AI13" s="1"/>
      <c r="AJ13" s="1"/>
      <c r="AK13" s="1"/>
      <c r="AL13" s="1"/>
      <c r="AM13" s="1"/>
    </row>
    <row r="14" ht="15.75" customHeight="1">
      <c r="A14" s="56" t="s">
        <v>24163</v>
      </c>
      <c r="B14" s="56" t="s">
        <v>24164</v>
      </c>
      <c r="C14" s="56" t="b">
        <f>VLOOKUP(A14,'import Yalova'!A:P,3,0)</f>
        <v>1</v>
      </c>
      <c r="D14" s="56" t="s">
        <v>1348</v>
      </c>
      <c r="E14" s="56">
        <f>VLOOKUP(A14,'import Yalova'!A:P,5,0)</f>
        <v>833</v>
      </c>
      <c r="F14" s="56">
        <f>VLOOKUP(A14,'import Yalova'!A:P,6,0)</f>
        <v>40</v>
      </c>
      <c r="G14" s="56">
        <f>VLOOKUP(A14,'import Yalova'!A:P,7,0)</f>
        <v>0</v>
      </c>
      <c r="H14" s="56">
        <f>VLOOKUP(A14,'import Yalova'!A:P,8,0)</f>
        <v>63</v>
      </c>
      <c r="I14" s="56">
        <f>VLOOKUP(A14,'import Yalova'!A:P,9,0)</f>
        <v>63</v>
      </c>
      <c r="J14" s="216">
        <f>VLOOKUP(A14,'import Yalova'!A:P,10,0)</f>
        <v>0</v>
      </c>
      <c r="K14" s="56" t="s">
        <v>24165</v>
      </c>
      <c r="L14" s="56">
        <v>2.268120665E9</v>
      </c>
      <c r="M14" s="56" t="s">
        <v>1350</v>
      </c>
      <c r="N14" s="56" t="s">
        <v>6695</v>
      </c>
      <c r="O14" s="56" t="s">
        <v>24166</v>
      </c>
      <c r="P14" s="230" t="str">
        <f>VLOOKUP(A14,'import Yalova'!A:P,16,0)</f>
        <v>Geleneksel</v>
      </c>
      <c r="Q14" s="1" t="b">
        <v>0</v>
      </c>
      <c r="R14" s="1" t="s">
        <v>31</v>
      </c>
      <c r="S14" s="1"/>
      <c r="T14" s="1"/>
      <c r="U14" s="1" t="s">
        <v>24167</v>
      </c>
      <c r="V14" s="208"/>
      <c r="W14" s="208"/>
      <c r="X14" s="1"/>
      <c r="Y14" s="1" t="s">
        <v>31</v>
      </c>
      <c r="Z14" s="208"/>
      <c r="AA14" s="1" t="s">
        <v>43</v>
      </c>
      <c r="AB14" s="208"/>
      <c r="AC14" s="1" t="s">
        <v>1475</v>
      </c>
      <c r="AD14" s="208"/>
      <c r="AE14" s="1" t="s">
        <v>1353</v>
      </c>
      <c r="AF14" s="208">
        <v>44349.0</v>
      </c>
      <c r="AG14" s="1" t="s">
        <v>1353</v>
      </c>
      <c r="AH14" s="208">
        <v>44351.0</v>
      </c>
      <c r="AI14" s="1"/>
      <c r="AJ14" s="1"/>
      <c r="AK14" s="1"/>
      <c r="AL14" s="1" t="s">
        <v>128</v>
      </c>
      <c r="AM14" s="1" t="s">
        <v>909</v>
      </c>
    </row>
    <row r="15" ht="15.75" customHeight="1">
      <c r="A15" s="56" t="s">
        <v>24168</v>
      </c>
      <c r="B15" s="56" t="s">
        <v>24169</v>
      </c>
      <c r="C15" s="56" t="b">
        <f>VLOOKUP(A15,'import Yalova'!A:P,3,0)</f>
        <v>1</v>
      </c>
      <c r="D15" s="56" t="s">
        <v>1370</v>
      </c>
      <c r="E15" s="56">
        <f>VLOOKUP(A15,'import Yalova'!A:P,5,0)</f>
        <v>731</v>
      </c>
      <c r="F15" s="56">
        <f>VLOOKUP(A15,'import Yalova'!A:P,6,0)</f>
        <v>13</v>
      </c>
      <c r="G15" s="56">
        <f>VLOOKUP(A15,'import Yalova'!A:P,7,0)</f>
        <v>0</v>
      </c>
      <c r="H15" s="56">
        <f>VLOOKUP(A15,'import Yalova'!A:P,8,0)</f>
        <v>53</v>
      </c>
      <c r="I15" s="56">
        <f>VLOOKUP(A15,'import Yalova'!A:P,9,0)</f>
        <v>53</v>
      </c>
      <c r="J15" s="216">
        <f>VLOOKUP(A15,'import Yalova'!A:P,10,0)</f>
        <v>0</v>
      </c>
      <c r="K15" s="56" t="s">
        <v>24170</v>
      </c>
      <c r="L15" s="56">
        <v>2.268132324E9</v>
      </c>
      <c r="M15" s="56" t="s">
        <v>1350</v>
      </c>
      <c r="N15" s="56" t="s">
        <v>6695</v>
      </c>
      <c r="O15" s="56" t="s">
        <v>24171</v>
      </c>
      <c r="P15" s="230" t="str">
        <f>VLOOKUP(A15,'import Yalova'!A:P,16,0)</f>
        <v>Geleneksel</v>
      </c>
      <c r="Q15" s="1" t="b">
        <v>0</v>
      </c>
      <c r="R15" s="1" t="s">
        <v>33</v>
      </c>
      <c r="S15" s="1"/>
      <c r="T15" s="1"/>
      <c r="U15" s="1" t="s">
        <v>24172</v>
      </c>
      <c r="V15" s="208"/>
      <c r="W15" s="208"/>
      <c r="X15" s="1"/>
      <c r="Y15" s="1" t="s">
        <v>1475</v>
      </c>
      <c r="Z15" s="208"/>
      <c r="AA15" s="1" t="s">
        <v>1353</v>
      </c>
      <c r="AB15" s="208"/>
      <c r="AC15" s="1" t="s">
        <v>1475</v>
      </c>
      <c r="AD15" s="208"/>
      <c r="AE15" s="1" t="s">
        <v>1353</v>
      </c>
      <c r="AF15" s="208">
        <v>44351.0</v>
      </c>
      <c r="AG15" s="1"/>
      <c r="AH15" s="208"/>
      <c r="AI15" s="1"/>
      <c r="AJ15" s="1"/>
      <c r="AK15" s="1"/>
      <c r="AL15" s="1"/>
      <c r="AM15" s="1"/>
    </row>
    <row r="16" ht="15.75" customHeight="1">
      <c r="A16" s="56" t="s">
        <v>24173</v>
      </c>
      <c r="B16" s="56" t="s">
        <v>24174</v>
      </c>
      <c r="C16" s="56" t="b">
        <f>VLOOKUP(A16,'import Yalova'!A:P,3,0)</f>
        <v>1</v>
      </c>
      <c r="D16" s="56" t="s">
        <v>1348</v>
      </c>
      <c r="E16" s="56">
        <f>VLOOKUP(A16,'import Yalova'!A:P,5,0)</f>
        <v>629</v>
      </c>
      <c r="F16" s="56">
        <f>VLOOKUP(A16,'import Yalova'!A:P,6,0)</f>
        <v>21</v>
      </c>
      <c r="G16" s="56">
        <f>VLOOKUP(A16,'import Yalova'!A:P,7,0)</f>
        <v>0</v>
      </c>
      <c r="H16" s="56">
        <f>VLOOKUP(A16,'import Yalova'!A:P,8,0)</f>
        <v>18</v>
      </c>
      <c r="I16" s="56">
        <f>VLOOKUP(A16,'import Yalova'!A:P,9,0)</f>
        <v>18</v>
      </c>
      <c r="J16" s="216">
        <f>VLOOKUP(A16,'import Yalova'!A:P,10,0)</f>
        <v>0</v>
      </c>
      <c r="K16" s="56" t="s">
        <v>24175</v>
      </c>
      <c r="L16" s="56">
        <v>2.26812808E9</v>
      </c>
      <c r="M16" s="56" t="s">
        <v>1350</v>
      </c>
      <c r="N16" s="56" t="s">
        <v>6695</v>
      </c>
      <c r="O16" s="56" t="s">
        <v>24176</v>
      </c>
      <c r="P16" s="230" t="str">
        <f>VLOOKUP(A16,'import Yalova'!A:P,16,0)</f>
        <v>Geleneksel</v>
      </c>
      <c r="Q16" s="1" t="b">
        <v>1</v>
      </c>
      <c r="R16" s="1"/>
      <c r="S16" s="1"/>
      <c r="T16" s="1"/>
      <c r="U16" s="1" t="s">
        <v>24177</v>
      </c>
      <c r="V16" s="208"/>
      <c r="W16" s="208"/>
      <c r="X16" s="1"/>
      <c r="Y16" s="1" t="s">
        <v>1506</v>
      </c>
      <c r="Z16" s="208"/>
      <c r="AA16" s="1"/>
      <c r="AB16" s="208"/>
      <c r="AC16" s="1"/>
      <c r="AD16" s="208"/>
      <c r="AE16" s="1"/>
      <c r="AF16" s="208"/>
      <c r="AG16" s="1"/>
      <c r="AH16" s="208"/>
      <c r="AI16" s="1"/>
      <c r="AJ16" s="1"/>
      <c r="AK16" s="1"/>
      <c r="AL16" s="1"/>
      <c r="AM16" s="1"/>
    </row>
    <row r="17" ht="15.75" customHeight="1">
      <c r="A17" s="56" t="s">
        <v>24178</v>
      </c>
      <c r="B17" s="56" t="s">
        <v>24179</v>
      </c>
      <c r="C17" s="56" t="b">
        <f>VLOOKUP(A17,'import Yalova'!A:P,3,0)</f>
        <v>1</v>
      </c>
      <c r="D17" s="56" t="s">
        <v>2038</v>
      </c>
      <c r="E17" s="56">
        <f>VLOOKUP(A17,'import Yalova'!A:P,5,0)</f>
        <v>234</v>
      </c>
      <c r="F17" s="56">
        <f>VLOOKUP(A17,'import Yalova'!A:P,6,0)</f>
        <v>18</v>
      </c>
      <c r="G17" s="56">
        <f>VLOOKUP(A17,'import Yalova'!A:P,7,0)</f>
        <v>0</v>
      </c>
      <c r="H17" s="56">
        <f>VLOOKUP(A17,'import Yalova'!A:P,8,0)</f>
        <v>16</v>
      </c>
      <c r="I17" s="56">
        <f>VLOOKUP(A17,'import Yalova'!A:P,9,0)</f>
        <v>16</v>
      </c>
      <c r="J17" s="216">
        <f>VLOOKUP(A17,'import Yalova'!A:P,10,0)</f>
        <v>0</v>
      </c>
      <c r="K17" s="56" t="s">
        <v>24180</v>
      </c>
      <c r="L17" s="56">
        <v>2.268145858E9</v>
      </c>
      <c r="M17" s="56" t="s">
        <v>1350</v>
      </c>
      <c r="N17" s="56" t="s">
        <v>24118</v>
      </c>
      <c r="O17" s="56" t="s">
        <v>24181</v>
      </c>
      <c r="P17" s="230" t="str">
        <f>VLOOKUP(A17,'import Yalova'!A:P,16,0)</f>
        <v>Geleneksel</v>
      </c>
      <c r="Q17" s="1" t="b">
        <v>0</v>
      </c>
      <c r="R17" s="1" t="s">
        <v>29</v>
      </c>
      <c r="S17" s="1"/>
      <c r="T17" s="1"/>
      <c r="U17" s="1" t="s">
        <v>24182</v>
      </c>
      <c r="V17" s="208"/>
      <c r="W17" s="208"/>
      <c r="X17" s="1"/>
      <c r="Y17" s="1" t="s">
        <v>31</v>
      </c>
      <c r="Z17" s="208"/>
      <c r="AA17" s="1" t="s">
        <v>31</v>
      </c>
      <c r="AB17" s="208"/>
      <c r="AC17" s="1" t="s">
        <v>1475</v>
      </c>
      <c r="AD17" s="208"/>
      <c r="AE17" s="1"/>
      <c r="AF17" s="208"/>
      <c r="AG17" s="1"/>
      <c r="AH17" s="208"/>
      <c r="AI17" s="1"/>
      <c r="AJ17" s="1"/>
      <c r="AK17" s="1"/>
      <c r="AL17" s="1"/>
      <c r="AM17" s="1"/>
    </row>
    <row r="18" ht="15.75" customHeight="1">
      <c r="A18" s="56" t="s">
        <v>24183</v>
      </c>
      <c r="B18" s="56" t="s">
        <v>24184</v>
      </c>
      <c r="C18" s="56" t="b">
        <f>VLOOKUP(A18,'import Yalova'!A:P,3,0)</f>
        <v>1</v>
      </c>
      <c r="D18" s="56" t="s">
        <v>2038</v>
      </c>
      <c r="E18" s="56">
        <f>VLOOKUP(A18,'import Yalova'!A:P,5,0)</f>
        <v>11</v>
      </c>
      <c r="F18" s="56">
        <f>VLOOKUP(A18,'import Yalova'!A:P,6,0)</f>
        <v>0</v>
      </c>
      <c r="G18" s="56">
        <f>VLOOKUP(A18,'import Yalova'!A:P,7,0)</f>
        <v>0</v>
      </c>
      <c r="H18" s="56">
        <f>VLOOKUP(A18,'import Yalova'!A:P,8,0)</f>
        <v>19</v>
      </c>
      <c r="I18" s="56">
        <f>VLOOKUP(A18,'import Yalova'!A:P,9,0)</f>
        <v>19</v>
      </c>
      <c r="J18" s="216">
        <f>VLOOKUP(A18,'import Yalova'!A:P,10,0)</f>
        <v>0</v>
      </c>
      <c r="K18" s="56" t="s">
        <v>24185</v>
      </c>
      <c r="L18" s="56">
        <v>5.425300077E9</v>
      </c>
      <c r="M18" s="56" t="s">
        <v>24132</v>
      </c>
      <c r="N18" s="56" t="s">
        <v>24133</v>
      </c>
      <c r="O18" s="56" t="s">
        <v>24186</v>
      </c>
      <c r="P18" s="230" t="str">
        <f>VLOOKUP(A18,'import Yalova'!A:P,16,0)</f>
        <v>Geleneksel</v>
      </c>
      <c r="Q18" s="1" t="b">
        <v>0</v>
      </c>
      <c r="R18" s="1"/>
      <c r="S18" s="1"/>
      <c r="T18" s="1"/>
      <c r="U18" s="225"/>
      <c r="V18" s="208"/>
      <c r="W18" s="208"/>
      <c r="X18" s="1"/>
      <c r="Y18" s="1"/>
      <c r="Z18" s="208"/>
      <c r="AA18" s="1"/>
      <c r="AB18" s="208"/>
      <c r="AC18" s="1"/>
      <c r="AD18" s="208"/>
      <c r="AE18" s="1"/>
      <c r="AF18" s="208"/>
      <c r="AG18" s="1"/>
      <c r="AH18" s="208"/>
      <c r="AI18" s="1"/>
      <c r="AJ18" s="1"/>
      <c r="AK18" s="1"/>
      <c r="AL18" s="1"/>
      <c r="AM18" s="1"/>
    </row>
    <row r="19" ht="15.75" customHeight="1">
      <c r="A19" s="727" t="s">
        <v>24187</v>
      </c>
      <c r="B19" s="56" t="s">
        <v>24188</v>
      </c>
      <c r="C19" s="56" t="b">
        <f>VLOOKUP(A19,'import Yalova'!A:P,3,0)</f>
        <v>1</v>
      </c>
      <c r="D19" s="56" t="s">
        <v>1370</v>
      </c>
      <c r="E19" s="56">
        <f>VLOOKUP(A19,'import Yalova'!A:P,5,0)</f>
        <v>18</v>
      </c>
      <c r="F19" s="56">
        <f>VLOOKUP(A19,'import Yalova'!A:P,6,0)</f>
        <v>15</v>
      </c>
      <c r="G19" s="56">
        <f>VLOOKUP(A19,'import Yalova'!A:P,7,0)</f>
        <v>0</v>
      </c>
      <c r="H19" s="56">
        <f>VLOOKUP(A19,'import Yalova'!A:P,8,0)</f>
        <v>10</v>
      </c>
      <c r="I19" s="56">
        <f>VLOOKUP(A19,'import Yalova'!A:P,9,0)</f>
        <v>10</v>
      </c>
      <c r="J19" s="216">
        <f>VLOOKUP(A19,'import Yalova'!A:P,10,0)</f>
        <v>0</v>
      </c>
      <c r="K19" s="56" t="s">
        <v>24189</v>
      </c>
      <c r="L19" s="56">
        <v>2.265070909E9</v>
      </c>
      <c r="M19" s="56" t="s">
        <v>24190</v>
      </c>
      <c r="N19" s="56" t="s">
        <v>4501</v>
      </c>
      <c r="O19" s="56" t="s">
        <v>24191</v>
      </c>
      <c r="P19" s="230" t="str">
        <f>VLOOKUP(A19,'import Yalova'!A:P,16,0)</f>
        <v>Geleneksel</v>
      </c>
      <c r="Q19" s="1" t="b">
        <v>0</v>
      </c>
      <c r="R19" s="1"/>
      <c r="S19" s="1"/>
      <c r="T19" s="1"/>
      <c r="U19" s="225"/>
      <c r="V19" s="208"/>
      <c r="W19" s="208"/>
      <c r="X19" s="1"/>
      <c r="Y19" s="1"/>
      <c r="Z19" s="208"/>
      <c r="AA19" s="1"/>
      <c r="AB19" s="208"/>
      <c r="AC19" s="1"/>
      <c r="AD19" s="208"/>
      <c r="AE19" s="1"/>
      <c r="AF19" s="208"/>
      <c r="AG19" s="1"/>
      <c r="AH19" s="208"/>
      <c r="AI19" s="1"/>
      <c r="AJ19" s="1"/>
      <c r="AK19" s="1"/>
      <c r="AL19" s="1"/>
      <c r="AM19" s="1"/>
    </row>
    <row r="20" ht="15.75" customHeight="1">
      <c r="A20" s="56" t="s">
        <v>24104</v>
      </c>
      <c r="B20" s="56" t="s">
        <v>24105</v>
      </c>
      <c r="C20" s="56" t="b">
        <f>VLOOKUP(A20,'import Yalova'!A:P,3,0)</f>
        <v>1</v>
      </c>
      <c r="D20" s="56" t="s">
        <v>1385</v>
      </c>
      <c r="E20" s="56">
        <f>VLOOKUP(A20,'import Yalova'!A:P,5,0)</f>
        <v>1533</v>
      </c>
      <c r="F20" s="56">
        <f>VLOOKUP(A20,'import Yalova'!A:P,6,0)</f>
        <v>51</v>
      </c>
      <c r="G20" s="56">
        <f>VLOOKUP(A20,'import Yalova'!A:P,7,0)</f>
        <v>15</v>
      </c>
      <c r="H20" s="56">
        <f>VLOOKUP(A20,'import Yalova'!A:P,8,0)</f>
        <v>31</v>
      </c>
      <c r="I20" s="56">
        <f>VLOOKUP(A20,'import Yalova'!A:P,9,0)</f>
        <v>46</v>
      </c>
      <c r="J20" s="216">
        <f>VLOOKUP(A20,'import Yalova'!A:P,10,0)</f>
        <v>0.33</v>
      </c>
      <c r="K20" s="56" t="s">
        <v>24192</v>
      </c>
      <c r="L20" s="56">
        <v>2.268123838E9</v>
      </c>
      <c r="M20" s="56" t="s">
        <v>1350</v>
      </c>
      <c r="N20" s="56" t="s">
        <v>5525</v>
      </c>
      <c r="O20" s="56" t="s">
        <v>24107</v>
      </c>
      <c r="P20" s="230" t="str">
        <f>VLOOKUP(A20,'import Yalova'!A:P,16,0)</f>
        <v>Geleneksel</v>
      </c>
      <c r="Q20" s="1" t="b">
        <v>0</v>
      </c>
      <c r="R20" s="1" t="s">
        <v>38</v>
      </c>
      <c r="S20" s="1" t="s">
        <v>814</v>
      </c>
      <c r="T20" s="1" t="s">
        <v>5724</v>
      </c>
      <c r="V20" s="208">
        <v>44354.0</v>
      </c>
      <c r="W20" s="208">
        <v>44357.0</v>
      </c>
      <c r="X20" s="1"/>
      <c r="Y20" s="1" t="s">
        <v>1475</v>
      </c>
      <c r="Z20" s="208"/>
      <c r="AA20" s="1" t="s">
        <v>1475</v>
      </c>
      <c r="AB20" s="208"/>
      <c r="AC20" s="1" t="s">
        <v>1475</v>
      </c>
      <c r="AD20" s="208"/>
      <c r="AE20" s="1" t="s">
        <v>1475</v>
      </c>
      <c r="AF20" s="208"/>
      <c r="AG20" s="1" t="s">
        <v>1353</v>
      </c>
      <c r="AH20" s="208">
        <v>44349.0</v>
      </c>
      <c r="AI20" s="1"/>
      <c r="AJ20" s="1"/>
      <c r="AK20" s="1"/>
      <c r="AL20" s="1"/>
      <c r="AM20" s="1" t="s">
        <v>859</v>
      </c>
    </row>
    <row r="21" ht="15.75" customHeight="1">
      <c r="A21" s="56" t="s">
        <v>24193</v>
      </c>
      <c r="B21" s="56" t="s">
        <v>24194</v>
      </c>
      <c r="C21" s="56" t="b">
        <f>VLOOKUP(A21,'import Yalova'!A:P,3,0)</f>
        <v>1</v>
      </c>
      <c r="D21" s="56" t="s">
        <v>1356</v>
      </c>
      <c r="E21" s="56">
        <f>VLOOKUP(A21,'import Yalova'!A:P,5,0)</f>
        <v>33</v>
      </c>
      <c r="F21" s="56">
        <f>VLOOKUP(A21,'import Yalova'!A:P,6,0)</f>
        <v>0</v>
      </c>
      <c r="G21" s="56">
        <f>VLOOKUP(A21,'import Yalova'!A:P,7,0)</f>
        <v>0</v>
      </c>
      <c r="H21" s="56">
        <f>VLOOKUP(A21,'import Yalova'!A:P,8,0)</f>
        <v>16</v>
      </c>
      <c r="I21" s="56">
        <f>VLOOKUP(A21,'import Yalova'!A:P,9,0)</f>
        <v>16</v>
      </c>
      <c r="J21" s="216">
        <f>VLOOKUP(A21,'import Yalova'!A:P,10,0)</f>
        <v>0</v>
      </c>
      <c r="K21" s="56" t="s">
        <v>24195</v>
      </c>
      <c r="L21" s="56">
        <v>5.316300074E9</v>
      </c>
      <c r="M21" s="56" t="s">
        <v>1350</v>
      </c>
      <c r="N21" s="56" t="s">
        <v>24118</v>
      </c>
      <c r="O21" s="56" t="s">
        <v>24196</v>
      </c>
      <c r="P21" s="230" t="str">
        <f>VLOOKUP(A21,'import Yalova'!A:P,16,0)</f>
        <v>Geleneksel</v>
      </c>
      <c r="Q21" s="1" t="b">
        <v>0</v>
      </c>
      <c r="R21" s="1"/>
      <c r="S21" s="1"/>
      <c r="T21" s="1"/>
      <c r="U21" s="225"/>
      <c r="V21" s="208"/>
      <c r="W21" s="208"/>
      <c r="X21" s="1"/>
      <c r="Y21" s="1"/>
      <c r="Z21" s="208"/>
      <c r="AA21" s="1"/>
      <c r="AB21" s="208"/>
      <c r="AC21" s="1"/>
      <c r="AD21" s="208"/>
      <c r="AE21" s="1"/>
      <c r="AF21" s="208"/>
      <c r="AG21" s="1"/>
      <c r="AH21" s="208"/>
      <c r="AI21" s="1"/>
      <c r="AJ21" s="1"/>
      <c r="AK21" s="1"/>
      <c r="AL21" s="1"/>
      <c r="AM21" s="1"/>
    </row>
    <row r="22" ht="15.75" customHeight="1">
      <c r="A22" s="56" t="s">
        <v>24072</v>
      </c>
      <c r="B22" s="56" t="s">
        <v>24073</v>
      </c>
      <c r="C22" s="56" t="b">
        <f>VLOOKUP(A22,'import Yalova'!A:P,3,0)</f>
        <v>0</v>
      </c>
      <c r="D22" s="56" t="s">
        <v>1688</v>
      </c>
      <c r="E22" s="56">
        <f>VLOOKUP(A22,'import Yalova'!A:P,5,0)</f>
        <v>115</v>
      </c>
      <c r="F22" s="56">
        <f>VLOOKUP(A22,'import Yalova'!A:P,6,0)</f>
        <v>0</v>
      </c>
      <c r="G22" s="56">
        <f>VLOOKUP(A22,'import Yalova'!A:P,7,0)</f>
        <v>15</v>
      </c>
      <c r="H22" s="56">
        <f>VLOOKUP(A22,'import Yalova'!A:P,8,0)</f>
        <v>24</v>
      </c>
      <c r="I22" s="56">
        <f>VLOOKUP(A22,'import Yalova'!A:P,9,0)</f>
        <v>39</v>
      </c>
      <c r="J22" s="216">
        <f>VLOOKUP(A22,'import Yalova'!A:P,10,0)</f>
        <v>0.38</v>
      </c>
      <c r="K22" s="56" t="s">
        <v>24197</v>
      </c>
      <c r="L22" s="56">
        <v>2.262454434E9</v>
      </c>
      <c r="M22" s="56" t="s">
        <v>24155</v>
      </c>
      <c r="N22" s="56" t="s">
        <v>3648</v>
      </c>
      <c r="O22" s="56" t="s">
        <v>24076</v>
      </c>
      <c r="P22" s="230" t="str">
        <f>VLOOKUP(A22,'import Yalova'!A:P,16,0)</f>
        <v>Geleneksel</v>
      </c>
      <c r="Q22" s="1" t="b">
        <v>0</v>
      </c>
      <c r="R22" s="1" t="s">
        <v>38</v>
      </c>
      <c r="S22" s="1" t="s">
        <v>882</v>
      </c>
      <c r="T22" s="1" t="s">
        <v>5724</v>
      </c>
      <c r="V22" s="208">
        <v>44348.0</v>
      </c>
      <c r="W22" s="208">
        <v>44350.0</v>
      </c>
      <c r="X22" s="1"/>
      <c r="Y22" s="1" t="s">
        <v>1353</v>
      </c>
      <c r="Z22" s="208">
        <v>44348.0</v>
      </c>
      <c r="AA22" s="1"/>
      <c r="AB22" s="208"/>
      <c r="AC22" s="1"/>
      <c r="AD22" s="208"/>
      <c r="AE22" s="1"/>
      <c r="AF22" s="208"/>
      <c r="AG22" s="1"/>
      <c r="AH22" s="208"/>
      <c r="AI22" s="1" t="s">
        <v>882</v>
      </c>
      <c r="AJ22" s="1"/>
      <c r="AK22" s="1"/>
      <c r="AL22" s="1"/>
      <c r="AM22" s="1"/>
    </row>
    <row r="23" ht="15.75" customHeight="1">
      <c r="A23" s="56" t="s">
        <v>24198</v>
      </c>
      <c r="B23" s="56" t="s">
        <v>24199</v>
      </c>
      <c r="C23" s="56" t="b">
        <f>VLOOKUP(A23,'import Yalova'!A:P,3,0)</f>
        <v>1</v>
      </c>
      <c r="D23" s="56" t="s">
        <v>1370</v>
      </c>
      <c r="E23" s="56">
        <f>VLOOKUP(A23,'import Yalova'!A:P,5,0)</f>
        <v>186</v>
      </c>
      <c r="F23" s="56">
        <f>VLOOKUP(A23,'import Yalova'!A:P,6,0)</f>
        <v>22</v>
      </c>
      <c r="G23" s="56">
        <f>VLOOKUP(A23,'import Yalova'!A:P,7,0)</f>
        <v>0</v>
      </c>
      <c r="H23" s="56">
        <f>VLOOKUP(A23,'import Yalova'!A:P,8,0)</f>
        <v>44</v>
      </c>
      <c r="I23" s="56">
        <f>VLOOKUP(A23,'import Yalova'!A:P,9,0)</f>
        <v>44</v>
      </c>
      <c r="J23" s="216">
        <f>VLOOKUP(A23,'import Yalova'!A:P,10,0)</f>
        <v>0</v>
      </c>
      <c r="K23" s="56" t="s">
        <v>24200</v>
      </c>
      <c r="L23" s="56">
        <v>5.384541201E9</v>
      </c>
      <c r="M23" s="56" t="s">
        <v>24132</v>
      </c>
      <c r="N23" s="56" t="s">
        <v>24201</v>
      </c>
      <c r="O23" s="56" t="s">
        <v>24202</v>
      </c>
      <c r="P23" s="230" t="str">
        <f>VLOOKUP(A23,'import Yalova'!A:P,16,0)</f>
        <v>Geleneksel</v>
      </c>
      <c r="Q23" s="1" t="b">
        <v>0</v>
      </c>
      <c r="R23" s="1" t="s">
        <v>29</v>
      </c>
      <c r="S23" s="1"/>
      <c r="T23" s="1"/>
      <c r="U23" s="1" t="s">
        <v>24203</v>
      </c>
      <c r="V23" s="208"/>
      <c r="W23" s="208"/>
      <c r="X23" s="1"/>
      <c r="Y23" s="1" t="s">
        <v>1353</v>
      </c>
      <c r="Z23" s="208"/>
      <c r="AA23" s="1"/>
      <c r="AB23" s="208"/>
      <c r="AC23" s="1"/>
      <c r="AD23" s="208"/>
      <c r="AE23" s="1"/>
      <c r="AF23" s="208"/>
      <c r="AG23" s="1"/>
      <c r="AH23" s="208"/>
      <c r="AI23" s="1"/>
      <c r="AJ23" s="1"/>
      <c r="AK23" s="1"/>
      <c r="AL23" s="1"/>
      <c r="AM23" s="1"/>
    </row>
    <row r="24" ht="15.75" customHeight="1">
      <c r="A24" s="727" t="s">
        <v>24204</v>
      </c>
      <c r="B24" s="56" t="s">
        <v>24205</v>
      </c>
      <c r="C24" s="56" t="b">
        <f>VLOOKUP(A24,'import Yalova'!A:P,3,0)</f>
        <v>1</v>
      </c>
      <c r="D24" s="56" t="s">
        <v>1493</v>
      </c>
      <c r="E24" s="56">
        <f>VLOOKUP(A24,'import Yalova'!A:P,5,0)</f>
        <v>13</v>
      </c>
      <c r="F24" s="56">
        <f>VLOOKUP(A24,'import Yalova'!A:P,6,0)</f>
        <v>13</v>
      </c>
      <c r="G24" s="56">
        <f>VLOOKUP(A24,'import Yalova'!A:P,7,0)</f>
        <v>0</v>
      </c>
      <c r="H24" s="56">
        <f>VLOOKUP(A24,'import Yalova'!A:P,8,0)</f>
        <v>27</v>
      </c>
      <c r="I24" s="56">
        <f>VLOOKUP(A24,'import Yalova'!A:P,9,0)</f>
        <v>27</v>
      </c>
      <c r="J24" s="216">
        <f>VLOOKUP(A24,'import Yalova'!A:P,10,0)</f>
        <v>0</v>
      </c>
      <c r="K24" s="56" t="s">
        <v>24206</v>
      </c>
      <c r="L24" s="56">
        <v>2.264000053E9</v>
      </c>
      <c r="M24" s="56" t="s">
        <v>24190</v>
      </c>
      <c r="N24" s="56" t="s">
        <v>4501</v>
      </c>
      <c r="O24" s="56" t="s">
        <v>24207</v>
      </c>
      <c r="P24" s="230" t="str">
        <f>VLOOKUP(A24,'import Yalova'!A:P,16,0)</f>
        <v>Geleneksel</v>
      </c>
      <c r="Q24" s="1" t="b">
        <v>0</v>
      </c>
      <c r="R24" s="1"/>
      <c r="S24" s="1"/>
      <c r="T24" s="1"/>
      <c r="U24" s="225"/>
      <c r="V24" s="208"/>
      <c r="W24" s="208"/>
      <c r="X24" s="1"/>
      <c r="Y24" s="1"/>
      <c r="Z24" s="208"/>
      <c r="AA24" s="1"/>
      <c r="AB24" s="208"/>
      <c r="AC24" s="1"/>
      <c r="AD24" s="208"/>
      <c r="AE24" s="1"/>
      <c r="AF24" s="208"/>
      <c r="AG24" s="1"/>
      <c r="AH24" s="208"/>
      <c r="AI24" s="1"/>
      <c r="AJ24" s="1"/>
      <c r="AK24" s="1"/>
      <c r="AL24" s="1"/>
      <c r="AM24" s="1"/>
    </row>
    <row r="25" ht="15.75" customHeight="1">
      <c r="A25" s="56" t="s">
        <v>24208</v>
      </c>
      <c r="B25" s="56" t="s">
        <v>24209</v>
      </c>
      <c r="C25" s="56" t="b">
        <f>VLOOKUP(A25,'import Yalova'!A:P,3,0)</f>
        <v>1</v>
      </c>
      <c r="D25" s="56" t="s">
        <v>1348</v>
      </c>
      <c r="E25" s="56">
        <f>VLOOKUP(A25,'import Yalova'!A:P,5,0)</f>
        <v>2974</v>
      </c>
      <c r="F25" s="56">
        <f>VLOOKUP(A25,'import Yalova'!A:P,6,0)</f>
        <v>169</v>
      </c>
      <c r="G25" s="56">
        <f>VLOOKUP(A25,'import Yalova'!A:P,7,0)</f>
        <v>0</v>
      </c>
      <c r="H25" s="56">
        <f>VLOOKUP(A25,'import Yalova'!A:P,8,0)</f>
        <v>32</v>
      </c>
      <c r="I25" s="56">
        <f>VLOOKUP(A25,'import Yalova'!A:P,9,0)</f>
        <v>32</v>
      </c>
      <c r="J25" s="216">
        <f>VLOOKUP(A25,'import Yalova'!A:P,10,0)</f>
        <v>0</v>
      </c>
      <c r="K25" s="56" t="s">
        <v>24210</v>
      </c>
      <c r="L25" s="56">
        <v>2.268131445E9</v>
      </c>
      <c r="M25" s="56" t="s">
        <v>1350</v>
      </c>
      <c r="N25" s="56" t="s">
        <v>6695</v>
      </c>
      <c r="O25" s="56" t="s">
        <v>24211</v>
      </c>
      <c r="P25" s="230" t="str">
        <f>VLOOKUP(A25,'import Yalova'!A:P,16,0)</f>
        <v>Geleneksel</v>
      </c>
      <c r="Q25" s="1" t="b">
        <v>0</v>
      </c>
      <c r="R25" s="1"/>
      <c r="S25" s="1"/>
      <c r="T25" s="1"/>
      <c r="U25" s="225"/>
      <c r="V25" s="208"/>
      <c r="W25" s="208"/>
      <c r="X25" s="1"/>
      <c r="Y25" s="1"/>
      <c r="Z25" s="208"/>
      <c r="AA25" s="1"/>
      <c r="AB25" s="208"/>
      <c r="AC25" s="1"/>
      <c r="AD25" s="208"/>
      <c r="AE25" s="1"/>
      <c r="AF25" s="208"/>
      <c r="AG25" s="1"/>
      <c r="AH25" s="208"/>
      <c r="AI25" s="1"/>
      <c r="AJ25" s="1"/>
      <c r="AK25" s="1"/>
      <c r="AL25" s="1"/>
      <c r="AM25" s="1"/>
    </row>
    <row r="26" ht="15.75" customHeight="1">
      <c r="A26" s="56" t="s">
        <v>24212</v>
      </c>
      <c r="B26" s="56" t="s">
        <v>24213</v>
      </c>
      <c r="C26" s="56" t="b">
        <f>VLOOKUP(A26,'import Yalova'!A:P,3,0)</f>
        <v>1</v>
      </c>
      <c r="D26" s="56" t="s">
        <v>1356</v>
      </c>
      <c r="E26" s="56">
        <f>VLOOKUP(A26,'import Yalova'!A:P,5,0)</f>
        <v>397</v>
      </c>
      <c r="F26" s="56">
        <f>VLOOKUP(A26,'import Yalova'!A:P,6,0)</f>
        <v>100</v>
      </c>
      <c r="G26" s="56">
        <f>VLOOKUP(A26,'import Yalova'!A:P,7,0)</f>
        <v>0</v>
      </c>
      <c r="H26" s="56">
        <f>VLOOKUP(A26,'import Yalova'!A:P,8,0)</f>
        <v>45</v>
      </c>
      <c r="I26" s="56">
        <f>VLOOKUP(A26,'import Yalova'!A:P,9,0)</f>
        <v>45</v>
      </c>
      <c r="J26" s="216">
        <f>VLOOKUP(A26,'import Yalova'!A:P,10,0)</f>
        <v>0</v>
      </c>
      <c r="K26" s="56" t="s">
        <v>24214</v>
      </c>
      <c r="L26" s="56">
        <v>2.268121211E9</v>
      </c>
      <c r="M26" s="56" t="s">
        <v>1350</v>
      </c>
      <c r="N26" s="56" t="s">
        <v>24215</v>
      </c>
      <c r="O26" s="56" t="s">
        <v>24216</v>
      </c>
      <c r="P26" s="230" t="str">
        <f>VLOOKUP(A26,'import Yalova'!A:P,16,0)</f>
        <v>Geleneksel</v>
      </c>
      <c r="Q26" s="1" t="b">
        <v>0</v>
      </c>
      <c r="R26" s="1"/>
      <c r="S26" s="1"/>
      <c r="T26" s="1"/>
      <c r="U26" s="225"/>
      <c r="V26" s="208"/>
      <c r="W26" s="208"/>
      <c r="X26" s="1"/>
      <c r="Y26" s="1"/>
      <c r="Z26" s="208"/>
      <c r="AA26" s="1"/>
      <c r="AB26" s="208"/>
      <c r="AC26" s="1"/>
      <c r="AD26" s="208"/>
      <c r="AE26" s="1"/>
      <c r="AF26" s="208"/>
      <c r="AG26" s="1"/>
      <c r="AH26" s="208"/>
      <c r="AI26" s="1"/>
      <c r="AJ26" s="1"/>
      <c r="AK26" s="1"/>
      <c r="AL26" s="1"/>
      <c r="AM26" s="1"/>
    </row>
    <row r="27" ht="15.75" customHeight="1">
      <c r="A27" s="56" t="s">
        <v>24217</v>
      </c>
      <c r="B27" s="56" t="s">
        <v>24218</v>
      </c>
      <c r="C27" s="56" t="b">
        <f>VLOOKUP(A27,'import Yalova'!A:P,3,0)</f>
        <v>1</v>
      </c>
      <c r="D27" s="56" t="s">
        <v>1364</v>
      </c>
      <c r="E27" s="56">
        <f>VLOOKUP(A27,'import Yalova'!A:P,5,0)</f>
        <v>255</v>
      </c>
      <c r="F27" s="56">
        <f>VLOOKUP(A27,'import Yalova'!A:P,6,0)</f>
        <v>0</v>
      </c>
      <c r="G27" s="56">
        <f>VLOOKUP(A27,'import Yalova'!A:P,7,0)</f>
        <v>7</v>
      </c>
      <c r="H27" s="56">
        <f>VLOOKUP(A27,'import Yalova'!A:P,8,0)</f>
        <v>18</v>
      </c>
      <c r="I27" s="56">
        <f>VLOOKUP(A27,'import Yalova'!A:P,9,0)</f>
        <v>25</v>
      </c>
      <c r="J27" s="216">
        <f>VLOOKUP(A27,'import Yalova'!A:P,10,0)</f>
        <v>0.28</v>
      </c>
      <c r="K27" s="56" t="s">
        <v>24219</v>
      </c>
      <c r="L27" s="56">
        <v>5.413756677E9</v>
      </c>
      <c r="M27" s="56" t="s">
        <v>24132</v>
      </c>
      <c r="N27" s="56" t="s">
        <v>24133</v>
      </c>
      <c r="O27" s="56" t="s">
        <v>24220</v>
      </c>
      <c r="P27" s="230" t="str">
        <f>VLOOKUP(A27,'import Yalova'!A:P,16,0)</f>
        <v>Geleneksel</v>
      </c>
      <c r="Q27" s="1" t="b">
        <v>0</v>
      </c>
      <c r="R27" s="1" t="s">
        <v>32</v>
      </c>
      <c r="S27" s="1"/>
      <c r="T27" s="1"/>
      <c r="V27" s="208"/>
      <c r="W27" s="208"/>
      <c r="X27" s="1"/>
      <c r="Y27" s="1" t="s">
        <v>43</v>
      </c>
      <c r="Z27" s="208"/>
      <c r="AA27" s="1"/>
      <c r="AB27" s="208"/>
      <c r="AC27" s="1"/>
      <c r="AD27" s="208"/>
      <c r="AE27" s="1"/>
      <c r="AF27" s="208"/>
      <c r="AG27" s="1"/>
      <c r="AH27" s="208"/>
      <c r="AI27" s="1"/>
      <c r="AJ27" s="1"/>
      <c r="AK27" s="1"/>
      <c r="AL27" s="1"/>
      <c r="AM27" s="1"/>
    </row>
    <row r="28" ht="15.75" customHeight="1">
      <c r="A28" s="56" t="s">
        <v>24221</v>
      </c>
      <c r="B28" s="56" t="s">
        <v>24222</v>
      </c>
      <c r="C28" s="56" t="b">
        <f>VLOOKUP(A28,'import Yalova'!A:P,3,0)</f>
        <v>1</v>
      </c>
      <c r="D28" s="56" t="s">
        <v>1950</v>
      </c>
      <c r="E28" s="56">
        <f>VLOOKUP(A28,'import Yalova'!A:P,5,0)</f>
        <v>75</v>
      </c>
      <c r="F28" s="56">
        <f>VLOOKUP(A28,'import Yalova'!A:P,6,0)</f>
        <v>16</v>
      </c>
      <c r="G28" s="56">
        <f>VLOOKUP(A28,'import Yalova'!A:P,7,0)</f>
        <v>0</v>
      </c>
      <c r="H28" s="56">
        <f>VLOOKUP(A28,'import Yalova'!A:P,8,0)</f>
        <v>148</v>
      </c>
      <c r="I28" s="56">
        <f>VLOOKUP(A28,'import Yalova'!A:P,9,0)</f>
        <v>148</v>
      </c>
      <c r="J28" s="216">
        <f>VLOOKUP(A28,'import Yalova'!A:P,10,0)</f>
        <v>0</v>
      </c>
      <c r="K28" s="56" t="s">
        <v>24223</v>
      </c>
      <c r="L28" s="56">
        <v>2.268116144E9</v>
      </c>
      <c r="M28" s="56" t="s">
        <v>1350</v>
      </c>
      <c r="N28" s="56" t="s">
        <v>3764</v>
      </c>
      <c r="O28" s="56" t="s">
        <v>24224</v>
      </c>
      <c r="P28" s="230" t="str">
        <f>VLOOKUP(A28,'import Yalova'!A:P,16,0)</f>
        <v>Geleneksel</v>
      </c>
      <c r="Q28" s="1" t="b">
        <v>0</v>
      </c>
      <c r="R28" s="1"/>
      <c r="S28" s="1"/>
      <c r="T28" s="1"/>
      <c r="U28" s="225"/>
      <c r="V28" s="208"/>
      <c r="W28" s="208"/>
      <c r="X28" s="1"/>
      <c r="Y28" s="1"/>
      <c r="Z28" s="208"/>
      <c r="AA28" s="1"/>
      <c r="AB28" s="208"/>
      <c r="AC28" s="1"/>
      <c r="AD28" s="208"/>
      <c r="AE28" s="1"/>
      <c r="AF28" s="208"/>
      <c r="AG28" s="1"/>
      <c r="AH28" s="208"/>
      <c r="AI28" s="1"/>
      <c r="AJ28" s="1"/>
      <c r="AK28" s="1"/>
      <c r="AL28" s="1"/>
      <c r="AM28" s="1"/>
    </row>
    <row r="29" ht="15.75" customHeight="1">
      <c r="A29" s="56" t="s">
        <v>24225</v>
      </c>
      <c r="B29" s="56" t="s">
        <v>24226</v>
      </c>
      <c r="C29" s="56" t="b">
        <f>VLOOKUP(A29,'import Yalova'!A:P,3,0)</f>
        <v>1</v>
      </c>
      <c r="D29" s="56" t="s">
        <v>1443</v>
      </c>
      <c r="E29" s="56">
        <f>VLOOKUP(A29,'import Yalova'!A:P,5,0)</f>
        <v>1731</v>
      </c>
      <c r="F29" s="56">
        <f>VLOOKUP(A29,'import Yalova'!A:P,6,0)</f>
        <v>104</v>
      </c>
      <c r="G29" s="56">
        <f>VLOOKUP(A29,'import Yalova'!A:P,7,0)</f>
        <v>0</v>
      </c>
      <c r="H29" s="56">
        <f>VLOOKUP(A29,'import Yalova'!A:P,8,0)</f>
        <v>40</v>
      </c>
      <c r="I29" s="56">
        <f>VLOOKUP(A29,'import Yalova'!A:P,9,0)</f>
        <v>40</v>
      </c>
      <c r="J29" s="216">
        <f>VLOOKUP(A29,'import Yalova'!A:P,10,0)</f>
        <v>0</v>
      </c>
      <c r="K29" s="56" t="s">
        <v>24227</v>
      </c>
      <c r="L29" s="56">
        <v>5.321545377E9</v>
      </c>
      <c r="M29" s="56" t="s">
        <v>1350</v>
      </c>
      <c r="N29" s="56" t="s">
        <v>3764</v>
      </c>
      <c r="O29" s="56" t="s">
        <v>24228</v>
      </c>
      <c r="P29" s="230" t="str">
        <f>VLOOKUP(A29,'import Yalova'!A:P,16,0)</f>
        <v>Geleneksel</v>
      </c>
      <c r="Q29" s="1" t="b">
        <v>0</v>
      </c>
      <c r="R29" s="1" t="s">
        <v>29</v>
      </c>
      <c r="S29" s="1"/>
      <c r="T29" s="1"/>
      <c r="U29" s="1" t="s">
        <v>24229</v>
      </c>
      <c r="V29" s="208"/>
      <c r="W29" s="208"/>
      <c r="X29" s="1"/>
      <c r="Y29" s="1" t="s">
        <v>1475</v>
      </c>
      <c r="Z29" s="208"/>
      <c r="AA29" s="1" t="s">
        <v>1475</v>
      </c>
      <c r="AB29" s="208"/>
      <c r="AC29" s="1" t="s">
        <v>1353</v>
      </c>
      <c r="AD29" s="208"/>
      <c r="AE29" s="1" t="s">
        <v>1353</v>
      </c>
      <c r="AF29" s="208">
        <v>44349.0</v>
      </c>
      <c r="AG29" s="1"/>
      <c r="AH29" s="208"/>
      <c r="AI29" s="1"/>
      <c r="AJ29" s="1"/>
      <c r="AK29" s="1"/>
      <c r="AL29" s="1" t="s">
        <v>845</v>
      </c>
      <c r="AM29" s="1"/>
    </row>
    <row r="30" ht="15.75" customHeight="1">
      <c r="A30" s="56" t="s">
        <v>24230</v>
      </c>
      <c r="B30" s="56" t="s">
        <v>24231</v>
      </c>
      <c r="C30" s="56" t="b">
        <f>VLOOKUP(A30,'import Yalova'!A:P,3,0)</f>
        <v>1</v>
      </c>
      <c r="D30" s="56" t="s">
        <v>1385</v>
      </c>
      <c r="E30" s="56">
        <f>VLOOKUP(A30,'import Yalova'!A:P,5,0)</f>
        <v>79</v>
      </c>
      <c r="F30" s="56">
        <f>VLOOKUP(A30,'import Yalova'!A:P,6,0)</f>
        <v>3</v>
      </c>
      <c r="G30" s="56">
        <f>VLOOKUP(A30,'import Yalova'!A:P,7,0)</f>
        <v>0</v>
      </c>
      <c r="H30" s="56">
        <f>VLOOKUP(A30,'import Yalova'!A:P,8,0)</f>
        <v>32</v>
      </c>
      <c r="I30" s="56">
        <f>VLOOKUP(A30,'import Yalova'!A:P,9,0)</f>
        <v>32</v>
      </c>
      <c r="J30" s="216">
        <f>VLOOKUP(A30,'import Yalova'!A:P,10,0)</f>
        <v>0</v>
      </c>
      <c r="K30" s="56" t="s">
        <v>24232</v>
      </c>
      <c r="L30" s="56">
        <v>2.268113317E9</v>
      </c>
      <c r="M30" s="56" t="s">
        <v>1350</v>
      </c>
      <c r="N30" s="56" t="s">
        <v>1652</v>
      </c>
      <c r="O30" s="56" t="s">
        <v>24233</v>
      </c>
      <c r="P30" s="230" t="str">
        <f>VLOOKUP(A30,'import Yalova'!A:P,16,0)</f>
        <v>Geleneksel</v>
      </c>
      <c r="Q30" s="1" t="b">
        <v>1</v>
      </c>
      <c r="R30" s="1"/>
      <c r="S30" s="1"/>
      <c r="T30" s="1"/>
      <c r="U30" s="1" t="s">
        <v>24234</v>
      </c>
      <c r="V30" s="208"/>
      <c r="W30" s="208"/>
      <c r="X30" s="1"/>
      <c r="Y30" s="1" t="s">
        <v>1506</v>
      </c>
      <c r="Z30" s="208"/>
      <c r="AA30" s="1" t="s">
        <v>1353</v>
      </c>
      <c r="AB30" s="208"/>
      <c r="AC30" s="1"/>
      <c r="AD30" s="208"/>
      <c r="AE30" s="1"/>
      <c r="AF30" s="208"/>
      <c r="AG30" s="1"/>
      <c r="AH30" s="208"/>
      <c r="AI30" s="1"/>
      <c r="AJ30" s="1"/>
      <c r="AK30" s="1"/>
      <c r="AL30" s="1"/>
      <c r="AM30" s="1"/>
    </row>
    <row r="31" ht="15.75" customHeight="1">
      <c r="A31" s="56" t="s">
        <v>24235</v>
      </c>
      <c r="B31" s="56" t="s">
        <v>24236</v>
      </c>
      <c r="C31" s="56" t="b">
        <f>VLOOKUP(A31,'import Yalova'!A:P,3,0)</f>
        <v>1</v>
      </c>
      <c r="D31" s="56" t="s">
        <v>1385</v>
      </c>
      <c r="E31" s="56">
        <f>VLOOKUP(A31,'import Yalova'!A:P,5,0)</f>
        <v>21</v>
      </c>
      <c r="F31" s="56">
        <f>VLOOKUP(A31,'import Yalova'!A:P,6,0)</f>
        <v>0</v>
      </c>
      <c r="G31" s="56">
        <f>VLOOKUP(A31,'import Yalova'!A:P,7,0)</f>
        <v>0</v>
      </c>
      <c r="H31" s="56">
        <f>VLOOKUP(A31,'import Yalova'!A:P,8,0)</f>
        <v>10</v>
      </c>
      <c r="I31" s="56">
        <f>VLOOKUP(A31,'import Yalova'!A:P,9,0)</f>
        <v>10</v>
      </c>
      <c r="J31" s="216">
        <f>VLOOKUP(A31,'import Yalova'!A:P,10,0)</f>
        <v>0</v>
      </c>
      <c r="K31" s="56" t="s">
        <v>24237</v>
      </c>
      <c r="L31" s="56">
        <v>2.268112112E9</v>
      </c>
      <c r="M31" s="56" t="s">
        <v>1350</v>
      </c>
      <c r="N31" s="56" t="s">
        <v>6695</v>
      </c>
      <c r="O31" s="56" t="s">
        <v>24238</v>
      </c>
      <c r="P31" s="230" t="str">
        <f>VLOOKUP(A31,'import Yalova'!A:P,16,0)</f>
        <v>Geleneksel</v>
      </c>
      <c r="Q31" s="1" t="b">
        <v>0</v>
      </c>
      <c r="R31" s="1"/>
      <c r="S31" s="1"/>
      <c r="T31" s="1"/>
      <c r="U31" s="225"/>
      <c r="V31" s="208"/>
      <c r="W31" s="208"/>
      <c r="X31" s="1"/>
      <c r="Y31" s="1"/>
      <c r="Z31" s="208"/>
      <c r="AA31" s="1"/>
      <c r="AB31" s="208"/>
      <c r="AC31" s="1"/>
      <c r="AD31" s="208"/>
      <c r="AE31" s="1"/>
      <c r="AF31" s="208"/>
      <c r="AG31" s="1"/>
      <c r="AH31" s="208"/>
      <c r="AI31" s="1"/>
      <c r="AJ31" s="1"/>
      <c r="AK31" s="1"/>
      <c r="AL31" s="1"/>
      <c r="AM31" s="1"/>
    </row>
    <row r="32" ht="15.75" customHeight="1">
      <c r="A32" s="56" t="s">
        <v>24239</v>
      </c>
      <c r="B32" s="56" t="s">
        <v>24240</v>
      </c>
      <c r="C32" s="56" t="b">
        <f>VLOOKUP(A32,'import Yalova'!A:P,3,0)</f>
        <v>1</v>
      </c>
      <c r="D32" s="56" t="s">
        <v>1378</v>
      </c>
      <c r="E32" s="56">
        <f>VLOOKUP(A32,'import Yalova'!A:P,5,0)</f>
        <v>288</v>
      </c>
      <c r="F32" s="56">
        <f>VLOOKUP(A32,'import Yalova'!A:P,6,0)</f>
        <v>0</v>
      </c>
      <c r="G32" s="56">
        <f>VLOOKUP(A32,'import Yalova'!A:P,7,0)</f>
        <v>0</v>
      </c>
      <c r="H32" s="56">
        <f>VLOOKUP(A32,'import Yalova'!A:P,8,0)</f>
        <v>20</v>
      </c>
      <c r="I32" s="56">
        <f>VLOOKUP(A32,'import Yalova'!A:P,9,0)</f>
        <v>20</v>
      </c>
      <c r="J32" s="216">
        <f>VLOOKUP(A32,'import Yalova'!A:P,10,0)</f>
        <v>0</v>
      </c>
      <c r="K32" s="56" t="s">
        <v>24241</v>
      </c>
      <c r="L32" s="56">
        <v>2.268128863E9</v>
      </c>
      <c r="M32" s="56" t="s">
        <v>1350</v>
      </c>
      <c r="N32" s="56" t="s">
        <v>24118</v>
      </c>
      <c r="O32" s="56" t="s">
        <v>24242</v>
      </c>
      <c r="P32" s="230" t="str">
        <f>VLOOKUP(A32,'import Yalova'!A:P,16,0)</f>
        <v>Geleneksel</v>
      </c>
      <c r="Q32" s="1" t="b">
        <v>0</v>
      </c>
      <c r="R32" s="1" t="s">
        <v>31</v>
      </c>
      <c r="S32" s="1"/>
      <c r="T32" s="1"/>
      <c r="U32" s="1" t="s">
        <v>24243</v>
      </c>
      <c r="V32" s="208"/>
      <c r="W32" s="208"/>
      <c r="X32" s="1"/>
      <c r="Y32" s="1" t="s">
        <v>31</v>
      </c>
      <c r="Z32" s="208"/>
      <c r="AA32" s="1" t="s">
        <v>1353</v>
      </c>
      <c r="AB32" s="208">
        <v>44351.0</v>
      </c>
      <c r="AC32" s="1"/>
      <c r="AD32" s="208"/>
      <c r="AE32" s="1"/>
      <c r="AF32" s="208"/>
      <c r="AG32" s="1"/>
      <c r="AH32" s="208"/>
      <c r="AI32" s="1" t="s">
        <v>909</v>
      </c>
      <c r="AJ32" s="1"/>
      <c r="AK32" s="1"/>
      <c r="AL32" s="1"/>
      <c r="AM32" s="1"/>
    </row>
    <row r="33" ht="15.75" customHeight="1">
      <c r="A33" s="56" t="s">
        <v>24028</v>
      </c>
      <c r="B33" s="56" t="s">
        <v>24029</v>
      </c>
      <c r="C33" s="56" t="b">
        <f>VLOOKUP(A33,'import Yalova'!A:P,3,0)</f>
        <v>1</v>
      </c>
      <c r="D33" s="56" t="s">
        <v>1378</v>
      </c>
      <c r="E33" s="56">
        <f>VLOOKUP(A33,'import Yalova'!A:P,5,0)</f>
        <v>255</v>
      </c>
      <c r="F33" s="56">
        <f>VLOOKUP(A33,'import Yalova'!A:P,6,0)</f>
        <v>19</v>
      </c>
      <c r="G33" s="56">
        <f>VLOOKUP(A33,'import Yalova'!A:P,7,0)</f>
        <v>9</v>
      </c>
      <c r="H33" s="56">
        <f>VLOOKUP(A33,'import Yalova'!A:P,8,0)</f>
        <v>2</v>
      </c>
      <c r="I33" s="56">
        <f>VLOOKUP(A33,'import Yalova'!A:P,9,0)</f>
        <v>11</v>
      </c>
      <c r="J33" s="216">
        <f>VLOOKUP(A33,'import Yalova'!A:P,10,0)</f>
        <v>0.82</v>
      </c>
      <c r="K33" s="56" t="s">
        <v>24244</v>
      </c>
      <c r="L33" s="56">
        <v>2.268140149E9</v>
      </c>
      <c r="M33" s="56" t="s">
        <v>1350</v>
      </c>
      <c r="N33" s="56" t="s">
        <v>24245</v>
      </c>
      <c r="O33" s="56" t="s">
        <v>24032</v>
      </c>
      <c r="P33" s="230" t="str">
        <f>VLOOKUP(A33,'import Yalova'!A:P,16,0)</f>
        <v>Geleneksel</v>
      </c>
      <c r="Q33" s="1" t="b">
        <v>0</v>
      </c>
      <c r="R33" s="1" t="s">
        <v>38</v>
      </c>
      <c r="S33" s="1" t="s">
        <v>859</v>
      </c>
      <c r="T33" s="1" t="s">
        <v>5724</v>
      </c>
      <c r="V33" s="208">
        <v>44343.0</v>
      </c>
      <c r="W33" s="208">
        <v>44347.0</v>
      </c>
      <c r="X33" s="1"/>
      <c r="Y33" s="1" t="s">
        <v>1353</v>
      </c>
      <c r="Z33" s="208"/>
      <c r="AA33" s="1"/>
      <c r="AB33" s="208"/>
      <c r="AC33" s="1"/>
      <c r="AD33" s="208"/>
      <c r="AE33" s="1"/>
      <c r="AF33" s="208"/>
      <c r="AG33" s="1"/>
      <c r="AH33" s="208"/>
      <c r="AI33" s="1"/>
      <c r="AJ33" s="1"/>
      <c r="AK33" s="1"/>
      <c r="AL33" s="1"/>
      <c r="AM33" s="1"/>
    </row>
    <row r="34" ht="15.75" customHeight="1">
      <c r="A34" s="56" t="s">
        <v>23984</v>
      </c>
      <c r="B34" s="56" t="s">
        <v>23985</v>
      </c>
      <c r="C34" s="56" t="b">
        <f>VLOOKUP(A34,'import Yalova'!A:P,3,0)</f>
        <v>1</v>
      </c>
      <c r="D34" s="56" t="s">
        <v>1378</v>
      </c>
      <c r="E34" s="56">
        <f>VLOOKUP(A34,'import Yalova'!A:P,5,0)</f>
        <v>1235</v>
      </c>
      <c r="F34" s="56">
        <f>VLOOKUP(A34,'import Yalova'!A:P,6,0)</f>
        <v>48</v>
      </c>
      <c r="G34" s="56">
        <f>VLOOKUP(A34,'import Yalova'!A:P,7,0)</f>
        <v>0</v>
      </c>
      <c r="H34" s="56">
        <f>VLOOKUP(A34,'import Yalova'!A:P,8,0)</f>
        <v>26</v>
      </c>
      <c r="I34" s="56">
        <f>VLOOKUP(A34,'import Yalova'!A:P,9,0)</f>
        <v>26</v>
      </c>
      <c r="J34" s="216">
        <f>VLOOKUP(A34,'import Yalova'!A:P,10,0)</f>
        <v>0</v>
      </c>
      <c r="K34" s="56" t="s">
        <v>24246</v>
      </c>
      <c r="L34" s="56">
        <v>5.369362431E9</v>
      </c>
      <c r="M34" s="56" t="s">
        <v>1350</v>
      </c>
      <c r="N34" s="56" t="s">
        <v>6695</v>
      </c>
      <c r="O34" s="56" t="s">
        <v>23987</v>
      </c>
      <c r="P34" s="230" t="str">
        <f>VLOOKUP(A34,'import Yalova'!A:P,16,0)</f>
        <v>Geleneksel</v>
      </c>
      <c r="Q34" s="1" t="b">
        <v>0</v>
      </c>
      <c r="R34" s="1" t="s">
        <v>39</v>
      </c>
      <c r="S34" s="1" t="s">
        <v>100</v>
      </c>
      <c r="T34" s="1" t="s">
        <v>5724</v>
      </c>
      <c r="V34" s="208"/>
      <c r="W34" s="208"/>
      <c r="X34" s="1"/>
      <c r="Y34" s="1" t="s">
        <v>1353</v>
      </c>
      <c r="Z34" s="208"/>
      <c r="AA34" s="1"/>
      <c r="AB34" s="208"/>
      <c r="AC34" s="1"/>
      <c r="AD34" s="208"/>
      <c r="AE34" s="1"/>
      <c r="AF34" s="208"/>
      <c r="AG34" s="1"/>
      <c r="AH34" s="208"/>
      <c r="AI34" s="1"/>
      <c r="AJ34" s="1"/>
      <c r="AK34" s="1"/>
      <c r="AL34" s="1"/>
      <c r="AM34" s="1"/>
    </row>
    <row r="35" ht="15.75" customHeight="1">
      <c r="A35" s="56" t="s">
        <v>24052</v>
      </c>
      <c r="B35" s="56" t="s">
        <v>24053</v>
      </c>
      <c r="C35" s="56" t="b">
        <f>VLOOKUP(A35,'import Yalova'!A:P,3,0)</f>
        <v>1</v>
      </c>
      <c r="D35" s="56" t="s">
        <v>1378</v>
      </c>
      <c r="E35" s="56">
        <f>VLOOKUP(A35,'import Yalova'!A:P,5,0)</f>
        <v>2091</v>
      </c>
      <c r="F35" s="56">
        <f>VLOOKUP(A35,'import Yalova'!A:P,6,0)</f>
        <v>92</v>
      </c>
      <c r="G35" s="56">
        <f>VLOOKUP(A35,'import Yalova'!A:P,7,0)</f>
        <v>0</v>
      </c>
      <c r="H35" s="56">
        <f>VLOOKUP(A35,'import Yalova'!A:P,8,0)</f>
        <v>22</v>
      </c>
      <c r="I35" s="56">
        <f>VLOOKUP(A35,'import Yalova'!A:P,9,0)</f>
        <v>22</v>
      </c>
      <c r="J35" s="216">
        <f>VLOOKUP(A35,'import Yalova'!A:P,10,0)</f>
        <v>0</v>
      </c>
      <c r="K35" s="56" t="s">
        <v>24247</v>
      </c>
      <c r="L35" s="56">
        <v>5.336375908E9</v>
      </c>
      <c r="M35" s="56" t="s">
        <v>1350</v>
      </c>
      <c r="N35" s="56" t="s">
        <v>24118</v>
      </c>
      <c r="O35" s="56" t="s">
        <v>24055</v>
      </c>
      <c r="P35" s="230" t="str">
        <f>VLOOKUP(A35,'import Yalova'!A:P,16,0)</f>
        <v>Geleneksel</v>
      </c>
      <c r="Q35" s="1" t="b">
        <v>0</v>
      </c>
      <c r="R35" s="1" t="s">
        <v>39</v>
      </c>
      <c r="S35" s="1" t="s">
        <v>882</v>
      </c>
      <c r="T35" s="1" t="s">
        <v>5724</v>
      </c>
      <c r="U35" s="1" t="s">
        <v>24248</v>
      </c>
      <c r="V35" s="208">
        <v>44347.0</v>
      </c>
      <c r="W35" s="208">
        <v>44349.0</v>
      </c>
      <c r="X35" s="1"/>
      <c r="Y35" s="1" t="s">
        <v>1353</v>
      </c>
      <c r="Z35" s="208"/>
      <c r="AA35" s="1" t="s">
        <v>1353</v>
      </c>
      <c r="AB35" s="208">
        <v>44351.0</v>
      </c>
      <c r="AC35" s="1"/>
      <c r="AD35" s="208"/>
      <c r="AE35" s="1"/>
      <c r="AF35" s="208"/>
      <c r="AG35" s="1"/>
      <c r="AH35" s="208"/>
      <c r="AI35" s="1"/>
      <c r="AJ35" s="1" t="s">
        <v>909</v>
      </c>
      <c r="AK35" s="1"/>
      <c r="AL35" s="1"/>
      <c r="AM35" s="1"/>
    </row>
    <row r="36" ht="15.75" customHeight="1">
      <c r="A36" s="56" t="s">
        <v>24249</v>
      </c>
      <c r="B36" s="56" t="s">
        <v>24250</v>
      </c>
      <c r="C36" s="56" t="b">
        <f>VLOOKUP(A36,'import Yalova'!A:P,3,0)</f>
        <v>1</v>
      </c>
      <c r="D36" s="56" t="s">
        <v>1385</v>
      </c>
      <c r="E36" s="56">
        <f>VLOOKUP(A36,'import Yalova'!A:P,5,0)</f>
        <v>252</v>
      </c>
      <c r="F36" s="56">
        <f>VLOOKUP(A36,'import Yalova'!A:P,6,0)</f>
        <v>113</v>
      </c>
      <c r="G36" s="56">
        <f>VLOOKUP(A36,'import Yalova'!A:P,7,0)</f>
        <v>0</v>
      </c>
      <c r="H36" s="56">
        <f>VLOOKUP(A36,'import Yalova'!A:P,8,0)</f>
        <v>9</v>
      </c>
      <c r="I36" s="56">
        <f>VLOOKUP(A36,'import Yalova'!A:P,9,0)</f>
        <v>9</v>
      </c>
      <c r="J36" s="216">
        <f>VLOOKUP(A36,'import Yalova'!A:P,10,0)</f>
        <v>0</v>
      </c>
      <c r="K36" s="56" t="s">
        <v>24251</v>
      </c>
      <c r="L36" s="56">
        <v>2.268136163E9</v>
      </c>
      <c r="M36" s="56" t="s">
        <v>1350</v>
      </c>
      <c r="N36" s="56" t="s">
        <v>24118</v>
      </c>
      <c r="O36" s="56" t="s">
        <v>23955</v>
      </c>
      <c r="P36" s="230" t="str">
        <f>VLOOKUP(A36,'import Yalova'!A:P,16,0)</f>
        <v>Geleneksel</v>
      </c>
      <c r="Q36" s="1" t="b">
        <v>0</v>
      </c>
      <c r="R36" s="1"/>
      <c r="S36" s="1"/>
      <c r="T36" s="1"/>
      <c r="U36" s="225"/>
      <c r="V36" s="208"/>
      <c r="W36" s="208"/>
      <c r="X36" s="1"/>
      <c r="Y36" s="1"/>
      <c r="Z36" s="208"/>
      <c r="AA36" s="1"/>
      <c r="AB36" s="208"/>
      <c r="AC36" s="1"/>
      <c r="AD36" s="208"/>
      <c r="AE36" s="1"/>
      <c r="AF36" s="208"/>
      <c r="AG36" s="1"/>
      <c r="AH36" s="208"/>
      <c r="AI36" s="1"/>
      <c r="AJ36" s="1"/>
      <c r="AK36" s="1"/>
      <c r="AL36" s="1"/>
      <c r="AM36" s="1"/>
    </row>
    <row r="37" ht="15.75" customHeight="1">
      <c r="A37" s="56" t="s">
        <v>24252</v>
      </c>
      <c r="B37" s="56" t="s">
        <v>24253</v>
      </c>
      <c r="C37" s="56" t="b">
        <f>VLOOKUP(A37,'import Yalova'!A:P,3,0)</f>
        <v>1</v>
      </c>
      <c r="D37" s="56" t="s">
        <v>1385</v>
      </c>
      <c r="E37" s="56">
        <f>VLOOKUP(A37,'import Yalova'!A:P,5,0)</f>
        <v>267</v>
      </c>
      <c r="F37" s="56">
        <f>VLOOKUP(A37,'import Yalova'!A:P,6,0)</f>
        <v>22</v>
      </c>
      <c r="G37" s="56">
        <f>VLOOKUP(A37,'import Yalova'!A:P,7,0)</f>
        <v>0</v>
      </c>
      <c r="H37" s="56">
        <f>VLOOKUP(A37,'import Yalova'!A:P,8,0)</f>
        <v>23</v>
      </c>
      <c r="I37" s="56">
        <f>VLOOKUP(A37,'import Yalova'!A:P,9,0)</f>
        <v>23</v>
      </c>
      <c r="J37" s="216">
        <f>VLOOKUP(A37,'import Yalova'!A:P,10,0)</f>
        <v>0</v>
      </c>
      <c r="K37" s="56" t="s">
        <v>24254</v>
      </c>
      <c r="L37" s="56">
        <v>2.268111135E9</v>
      </c>
      <c r="M37" s="56" t="s">
        <v>1350</v>
      </c>
      <c r="N37" s="56" t="s">
        <v>1652</v>
      </c>
      <c r="O37" s="56" t="s">
        <v>24255</v>
      </c>
      <c r="P37" s="230" t="str">
        <f>VLOOKUP(A37,'import Yalova'!A:P,16,0)</f>
        <v>Geleneksel</v>
      </c>
      <c r="Q37" s="1" t="b">
        <v>0</v>
      </c>
      <c r="R37" s="1"/>
      <c r="S37" s="1"/>
      <c r="T37" s="1"/>
      <c r="U37" s="225"/>
      <c r="V37" s="208"/>
      <c r="W37" s="208"/>
      <c r="X37" s="1"/>
      <c r="Y37" s="1"/>
      <c r="Z37" s="208"/>
      <c r="AA37" s="1"/>
      <c r="AB37" s="208"/>
      <c r="AC37" s="1"/>
      <c r="AD37" s="208"/>
      <c r="AE37" s="1"/>
      <c r="AF37" s="208"/>
      <c r="AG37" s="1"/>
      <c r="AH37" s="208"/>
      <c r="AI37" s="1"/>
      <c r="AJ37" s="1"/>
      <c r="AK37" s="1"/>
      <c r="AL37" s="1"/>
      <c r="AM37" s="1"/>
    </row>
    <row r="38" ht="15.75" customHeight="1">
      <c r="A38" s="56" t="s">
        <v>24256</v>
      </c>
      <c r="B38" s="56" t="s">
        <v>24257</v>
      </c>
      <c r="C38" s="56" t="b">
        <f>VLOOKUP(A38,'import Yalova'!A:P,3,0)</f>
        <v>1</v>
      </c>
      <c r="D38" s="56" t="s">
        <v>1385</v>
      </c>
      <c r="E38" s="56">
        <f>VLOOKUP(A38,'import Yalova'!A:P,5,0)</f>
        <v>378</v>
      </c>
      <c r="F38" s="56">
        <f>VLOOKUP(A38,'import Yalova'!A:P,6,0)</f>
        <v>15</v>
      </c>
      <c r="G38" s="56">
        <f>VLOOKUP(A38,'import Yalova'!A:P,7,0)</f>
        <v>0</v>
      </c>
      <c r="H38" s="56">
        <f>VLOOKUP(A38,'import Yalova'!A:P,8,0)</f>
        <v>16</v>
      </c>
      <c r="I38" s="56">
        <f>VLOOKUP(A38,'import Yalova'!A:P,9,0)</f>
        <v>16</v>
      </c>
      <c r="J38" s="216">
        <f>VLOOKUP(A38,'import Yalova'!A:P,10,0)</f>
        <v>0</v>
      </c>
      <c r="K38" s="56" t="s">
        <v>24258</v>
      </c>
      <c r="L38" s="56">
        <v>2.268111261E9</v>
      </c>
      <c r="M38" s="56" t="s">
        <v>1350</v>
      </c>
      <c r="N38" s="56" t="s">
        <v>24118</v>
      </c>
      <c r="O38" s="56" t="s">
        <v>24259</v>
      </c>
      <c r="P38" s="230" t="str">
        <f>VLOOKUP(A38,'import Yalova'!A:P,16,0)</f>
        <v>Geleneksel</v>
      </c>
      <c r="Q38" s="1" t="b">
        <v>0</v>
      </c>
      <c r="R38" s="1"/>
      <c r="S38" s="1"/>
      <c r="T38" s="1"/>
      <c r="U38" s="225"/>
      <c r="V38" s="208"/>
      <c r="W38" s="208"/>
      <c r="X38" s="1"/>
      <c r="Y38" s="1"/>
      <c r="Z38" s="208"/>
      <c r="AA38" s="1"/>
      <c r="AB38" s="208"/>
      <c r="AC38" s="1"/>
      <c r="AD38" s="208"/>
      <c r="AE38" s="1"/>
      <c r="AF38" s="208"/>
      <c r="AG38" s="1"/>
      <c r="AH38" s="208"/>
      <c r="AI38" s="1"/>
      <c r="AJ38" s="1"/>
      <c r="AK38" s="1"/>
      <c r="AL38" s="1"/>
      <c r="AM38" s="1"/>
    </row>
    <row r="39" ht="15.75" customHeight="1">
      <c r="A39" s="56" t="s">
        <v>24077</v>
      </c>
      <c r="B39" s="56" t="s">
        <v>24078</v>
      </c>
      <c r="C39" s="56" t="b">
        <f>VLOOKUP(A39,'import Yalova'!A:P,3,0)</f>
        <v>1</v>
      </c>
      <c r="D39" s="56" t="s">
        <v>1348</v>
      </c>
      <c r="E39" s="56">
        <f>VLOOKUP(A39,'import Yalova'!A:P,5,0)</f>
        <v>856</v>
      </c>
      <c r="F39" s="56">
        <f>VLOOKUP(A39,'import Yalova'!A:P,6,0)</f>
        <v>119</v>
      </c>
      <c r="G39" s="56">
        <f>VLOOKUP(A39,'import Yalova'!A:P,7,0)</f>
        <v>7</v>
      </c>
      <c r="H39" s="56">
        <f>VLOOKUP(A39,'import Yalova'!A:P,8,0)</f>
        <v>64</v>
      </c>
      <c r="I39" s="56">
        <f>VLOOKUP(A39,'import Yalova'!A:P,9,0)</f>
        <v>71</v>
      </c>
      <c r="J39" s="216">
        <f>VLOOKUP(A39,'import Yalova'!A:P,10,0)</f>
        <v>0.1</v>
      </c>
      <c r="K39" s="56" t="s">
        <v>24260</v>
      </c>
      <c r="L39" s="56">
        <v>5.304789317E9</v>
      </c>
      <c r="M39" s="56" t="s">
        <v>24155</v>
      </c>
      <c r="N39" s="56" t="s">
        <v>1565</v>
      </c>
      <c r="O39" s="56" t="s">
        <v>24081</v>
      </c>
      <c r="P39" s="230" t="str">
        <f>VLOOKUP(A39,'import Yalova'!A:P,16,0)</f>
        <v>Geleneksel</v>
      </c>
      <c r="Q39" s="1" t="b">
        <v>0</v>
      </c>
      <c r="R39" s="1" t="s">
        <v>38</v>
      </c>
      <c r="S39" s="1" t="s">
        <v>882</v>
      </c>
      <c r="T39" s="1" t="s">
        <v>5724</v>
      </c>
      <c r="V39" s="208">
        <v>44348.0</v>
      </c>
      <c r="W39" s="208">
        <v>44350.0</v>
      </c>
      <c r="X39" s="1"/>
      <c r="Y39" s="1" t="s">
        <v>1353</v>
      </c>
      <c r="Z39" s="208">
        <v>44348.0</v>
      </c>
      <c r="AA39" s="1"/>
      <c r="AB39" s="208"/>
      <c r="AC39" s="1"/>
      <c r="AD39" s="208"/>
      <c r="AE39" s="1"/>
      <c r="AF39" s="208"/>
      <c r="AG39" s="1"/>
      <c r="AH39" s="208"/>
      <c r="AI39" s="1" t="s">
        <v>882</v>
      </c>
      <c r="AJ39" s="1"/>
      <c r="AK39" s="1"/>
      <c r="AL39" s="1"/>
      <c r="AM39" s="1"/>
    </row>
    <row r="40" ht="15.75" customHeight="1">
      <c r="A40" s="56" t="s">
        <v>24261</v>
      </c>
      <c r="B40" s="56" t="s">
        <v>24262</v>
      </c>
      <c r="C40" s="56" t="b">
        <f>VLOOKUP(A40,'import Yalova'!A:P,3,0)</f>
        <v>1</v>
      </c>
      <c r="D40" s="56" t="s">
        <v>1378</v>
      </c>
      <c r="E40" s="56">
        <f>VLOOKUP(A40,'import Yalova'!A:P,5,0)</f>
        <v>3980</v>
      </c>
      <c r="F40" s="56">
        <f>VLOOKUP(A40,'import Yalova'!A:P,6,0)</f>
        <v>272</v>
      </c>
      <c r="G40" s="56">
        <f>VLOOKUP(A40,'import Yalova'!A:P,7,0)</f>
        <v>0</v>
      </c>
      <c r="H40" s="56">
        <f>VLOOKUP(A40,'import Yalova'!A:P,8,0)</f>
        <v>32</v>
      </c>
      <c r="I40" s="56">
        <f>VLOOKUP(A40,'import Yalova'!A:P,9,0)</f>
        <v>32</v>
      </c>
      <c r="J40" s="216">
        <f>VLOOKUP(A40,'import Yalova'!A:P,10,0)</f>
        <v>0</v>
      </c>
      <c r="K40" s="56" t="s">
        <v>24263</v>
      </c>
      <c r="L40" s="56">
        <v>2.268000079E9</v>
      </c>
      <c r="M40" s="56" t="s">
        <v>1350</v>
      </c>
      <c r="N40" s="56" t="s">
        <v>1652</v>
      </c>
      <c r="O40" s="56" t="s">
        <v>24264</v>
      </c>
      <c r="P40" s="230" t="str">
        <f>VLOOKUP(A40,'import Yalova'!A:P,16,0)</f>
        <v>Geleneksel</v>
      </c>
      <c r="Q40" s="1" t="b">
        <v>0</v>
      </c>
      <c r="R40" s="1" t="s">
        <v>31</v>
      </c>
      <c r="S40" s="1"/>
      <c r="T40" s="1"/>
      <c r="U40" s="1" t="s">
        <v>24265</v>
      </c>
      <c r="V40" s="208"/>
      <c r="W40" s="208"/>
      <c r="X40" s="1"/>
      <c r="Y40" s="1" t="s">
        <v>31</v>
      </c>
      <c r="Z40" s="208"/>
      <c r="AA40" s="1" t="s">
        <v>1353</v>
      </c>
      <c r="AB40" s="208">
        <v>44351.0</v>
      </c>
      <c r="AC40" s="1"/>
      <c r="AD40" s="208"/>
      <c r="AE40" s="1"/>
      <c r="AF40" s="208"/>
      <c r="AG40" s="1"/>
      <c r="AH40" s="208"/>
      <c r="AI40" s="1"/>
      <c r="AJ40" s="1" t="s">
        <v>909</v>
      </c>
      <c r="AK40" s="1"/>
      <c r="AL40" s="1"/>
      <c r="AM40" s="1"/>
    </row>
    <row r="41" ht="15.75" customHeight="1">
      <c r="A41" s="56" t="s">
        <v>24266</v>
      </c>
      <c r="B41" s="56" t="s">
        <v>24267</v>
      </c>
      <c r="C41" s="56" t="b">
        <f>VLOOKUP(A41,'import Yalova'!A:P,3,0)</f>
        <v>1</v>
      </c>
      <c r="D41" s="56" t="s">
        <v>2034</v>
      </c>
      <c r="E41" s="56">
        <f>VLOOKUP(A41,'import Yalova'!A:P,5,0)</f>
        <v>608</v>
      </c>
      <c r="F41" s="56">
        <f>VLOOKUP(A41,'import Yalova'!A:P,6,0)</f>
        <v>10</v>
      </c>
      <c r="G41" s="56">
        <f>VLOOKUP(A41,'import Yalova'!A:P,7,0)</f>
        <v>0</v>
      </c>
      <c r="H41" s="56">
        <f>VLOOKUP(A41,'import Yalova'!A:P,8,0)</f>
        <v>50</v>
      </c>
      <c r="I41" s="56">
        <f>VLOOKUP(A41,'import Yalova'!A:P,9,0)</f>
        <v>50</v>
      </c>
      <c r="J41" s="216">
        <f>VLOOKUP(A41,'import Yalova'!A:P,10,0)</f>
        <v>0</v>
      </c>
      <c r="K41" s="56" t="s">
        <v>24268</v>
      </c>
      <c r="L41" s="56">
        <v>5.523077741E9</v>
      </c>
      <c r="M41" s="56" t="s">
        <v>1350</v>
      </c>
      <c r="N41" s="56" t="s">
        <v>3591</v>
      </c>
      <c r="O41" s="56" t="s">
        <v>24269</v>
      </c>
      <c r="P41" s="230" t="str">
        <f>VLOOKUP(A41,'import Yalova'!A:P,16,0)</f>
        <v>Geleneksel</v>
      </c>
      <c r="Q41" s="1" t="b">
        <v>1</v>
      </c>
      <c r="R41" s="1"/>
      <c r="S41" s="1"/>
      <c r="T41" s="1"/>
      <c r="U41" s="1" t="s">
        <v>24270</v>
      </c>
      <c r="V41" s="208"/>
      <c r="W41" s="208"/>
      <c r="X41" s="1"/>
      <c r="Y41" s="1" t="s">
        <v>1353</v>
      </c>
      <c r="Z41" s="208"/>
      <c r="AA41" s="1"/>
      <c r="AB41" s="208"/>
      <c r="AC41" s="1"/>
      <c r="AD41" s="208"/>
      <c r="AE41" s="1"/>
      <c r="AF41" s="208"/>
      <c r="AG41" s="1"/>
      <c r="AH41" s="208"/>
      <c r="AI41" s="1"/>
      <c r="AJ41" s="1"/>
      <c r="AK41" s="1"/>
      <c r="AL41" s="1"/>
      <c r="AM41" s="1"/>
    </row>
    <row r="42" ht="15.75" customHeight="1">
      <c r="A42" s="56" t="s">
        <v>24271</v>
      </c>
      <c r="B42" s="56" t="s">
        <v>24272</v>
      </c>
      <c r="C42" s="56" t="b">
        <f>VLOOKUP(A42,'import Yalova'!A:P,3,0)</f>
        <v>1</v>
      </c>
      <c r="D42" s="56" t="s">
        <v>1385</v>
      </c>
      <c r="E42" s="56">
        <f>VLOOKUP(A42,'import Yalova'!A:P,5,0)</f>
        <v>477</v>
      </c>
      <c r="F42" s="56">
        <f>VLOOKUP(A42,'import Yalova'!A:P,6,0)</f>
        <v>28</v>
      </c>
      <c r="G42" s="56">
        <f>VLOOKUP(A42,'import Yalova'!A:P,7,0)</f>
        <v>0</v>
      </c>
      <c r="H42" s="56">
        <f>VLOOKUP(A42,'import Yalova'!A:P,8,0)</f>
        <v>32</v>
      </c>
      <c r="I42" s="56">
        <f>VLOOKUP(A42,'import Yalova'!A:P,9,0)</f>
        <v>32</v>
      </c>
      <c r="J42" s="216">
        <f>VLOOKUP(A42,'import Yalova'!A:P,10,0)</f>
        <v>0</v>
      </c>
      <c r="K42" s="56" t="s">
        <v>24273</v>
      </c>
      <c r="L42" s="56">
        <v>2.263526269E9</v>
      </c>
      <c r="M42" s="56" t="s">
        <v>24132</v>
      </c>
      <c r="N42" s="56" t="s">
        <v>24133</v>
      </c>
      <c r="O42" s="56" t="s">
        <v>24274</v>
      </c>
      <c r="P42" s="230" t="str">
        <f>VLOOKUP(A42,'import Yalova'!A:P,16,0)</f>
        <v>Geleneksel</v>
      </c>
      <c r="Q42" s="1" t="b">
        <v>0</v>
      </c>
      <c r="R42" s="1" t="s">
        <v>39</v>
      </c>
      <c r="S42" s="1"/>
      <c r="T42" s="1"/>
      <c r="U42" s="1" t="s">
        <v>24275</v>
      </c>
      <c r="V42" s="208">
        <v>44343.0</v>
      </c>
      <c r="W42" s="208">
        <v>44347.0</v>
      </c>
      <c r="X42" s="1"/>
      <c r="Y42" s="1" t="s">
        <v>1353</v>
      </c>
      <c r="Z42" s="208"/>
      <c r="AA42" s="1" t="s">
        <v>1353</v>
      </c>
      <c r="AB42" s="208">
        <v>44349.0</v>
      </c>
      <c r="AC42" s="1"/>
      <c r="AD42" s="208"/>
      <c r="AE42" s="1"/>
      <c r="AF42" s="208"/>
      <c r="AG42" s="1"/>
      <c r="AH42" s="208"/>
      <c r="AI42" s="1"/>
      <c r="AJ42" s="1" t="s">
        <v>128</v>
      </c>
      <c r="AK42" s="1"/>
      <c r="AL42" s="1"/>
      <c r="AM42" s="1"/>
    </row>
    <row r="43" ht="15.75" customHeight="1">
      <c r="A43" s="56" t="s">
        <v>24276</v>
      </c>
      <c r="B43" s="56" t="s">
        <v>24277</v>
      </c>
      <c r="C43" s="56" t="b">
        <f>VLOOKUP(A43,'import Yalova'!A:P,3,0)</f>
        <v>1</v>
      </c>
      <c r="D43" s="56" t="s">
        <v>1370</v>
      </c>
      <c r="E43" s="56">
        <f>VLOOKUP(A43,'import Yalova'!A:P,5,0)</f>
        <v>6384</v>
      </c>
      <c r="F43" s="56">
        <f>VLOOKUP(A43,'import Yalova'!A:P,6,0)</f>
        <v>397</v>
      </c>
      <c r="G43" s="56">
        <f>VLOOKUP(A43,'import Yalova'!A:P,7,0)</f>
        <v>0</v>
      </c>
      <c r="H43" s="56">
        <f>VLOOKUP(A43,'import Yalova'!A:P,8,0)</f>
        <v>32</v>
      </c>
      <c r="I43" s="56">
        <f>VLOOKUP(A43,'import Yalova'!A:P,9,0)</f>
        <v>32</v>
      </c>
      <c r="J43" s="216">
        <f>VLOOKUP(A43,'import Yalova'!A:P,10,0)</f>
        <v>0</v>
      </c>
      <c r="K43" s="56" t="s">
        <v>24278</v>
      </c>
      <c r="L43" s="56">
        <v>2.268135808E9</v>
      </c>
      <c r="M43" s="56" t="s">
        <v>1350</v>
      </c>
      <c r="N43" s="56" t="s">
        <v>6695</v>
      </c>
      <c r="O43" s="56" t="s">
        <v>24279</v>
      </c>
      <c r="P43" s="230" t="str">
        <f>VLOOKUP(A43,'import Yalova'!A:P,16,0)</f>
        <v>Geleneksel</v>
      </c>
      <c r="Q43" s="1" t="b">
        <v>1</v>
      </c>
      <c r="R43" s="1"/>
      <c r="S43" s="1"/>
      <c r="T43" s="1"/>
      <c r="U43" s="1" t="s">
        <v>24280</v>
      </c>
      <c r="V43" s="208"/>
      <c r="W43" s="208"/>
      <c r="X43" s="1"/>
      <c r="Y43" s="1" t="s">
        <v>1475</v>
      </c>
      <c r="Z43" s="208"/>
      <c r="AA43" s="1" t="s">
        <v>43</v>
      </c>
      <c r="AB43" s="208"/>
      <c r="AC43" s="1" t="s">
        <v>43</v>
      </c>
      <c r="AD43" s="208"/>
      <c r="AE43" s="1"/>
      <c r="AF43" s="208"/>
      <c r="AG43" s="1"/>
      <c r="AH43" s="208"/>
      <c r="AI43" s="1"/>
      <c r="AJ43" s="1"/>
      <c r="AK43" s="1"/>
      <c r="AL43" s="1"/>
      <c r="AM43" s="1"/>
    </row>
    <row r="44" ht="15.75" customHeight="1">
      <c r="A44" s="56" t="s">
        <v>23971</v>
      </c>
      <c r="B44" s="56" t="s">
        <v>23972</v>
      </c>
      <c r="C44" s="56" t="b">
        <f>VLOOKUP(A44,'import Yalova'!A:P,3,0)</f>
        <v>1</v>
      </c>
      <c r="D44" s="56" t="s">
        <v>1507</v>
      </c>
      <c r="E44" s="56">
        <f>VLOOKUP(A44,'import Yalova'!A:P,5,0)</f>
        <v>209</v>
      </c>
      <c r="F44" s="56">
        <f>VLOOKUP(A44,'import Yalova'!A:P,6,0)</f>
        <v>8</v>
      </c>
      <c r="G44" s="56">
        <f>VLOOKUP(A44,'import Yalova'!A:P,7,0)</f>
        <v>0</v>
      </c>
      <c r="H44" s="56">
        <f>VLOOKUP(A44,'import Yalova'!A:P,8,0)</f>
        <v>42</v>
      </c>
      <c r="I44" s="56">
        <f>VLOOKUP(A44,'import Yalova'!A:P,9,0)</f>
        <v>42</v>
      </c>
      <c r="J44" s="216">
        <f>VLOOKUP(A44,'import Yalova'!A:P,10,0)</f>
        <v>0</v>
      </c>
      <c r="K44" s="56" t="s">
        <v>24281</v>
      </c>
      <c r="L44" s="56">
        <v>2.268140099E9</v>
      </c>
      <c r="M44" s="56" t="s">
        <v>1350</v>
      </c>
      <c r="N44" s="56" t="s">
        <v>5525</v>
      </c>
      <c r="O44" s="56" t="s">
        <v>23975</v>
      </c>
      <c r="P44" s="230" t="str">
        <f>VLOOKUP(A44,'import Yalova'!A:P,16,0)</f>
        <v>Geleneksel</v>
      </c>
      <c r="Q44" s="1" t="b">
        <v>0</v>
      </c>
      <c r="R44" s="1" t="s">
        <v>38</v>
      </c>
      <c r="S44" s="1"/>
      <c r="T44" s="1"/>
      <c r="V44" s="208">
        <v>44341.0</v>
      </c>
      <c r="W44" s="208">
        <v>44342.0</v>
      </c>
      <c r="X44" s="1"/>
      <c r="Y44" s="1" t="s">
        <v>1353</v>
      </c>
      <c r="Z44" s="208"/>
      <c r="AA44" s="1"/>
      <c r="AB44" s="208"/>
      <c r="AC44" s="1"/>
      <c r="AD44" s="208"/>
      <c r="AE44" s="1"/>
      <c r="AF44" s="208"/>
      <c r="AG44" s="1"/>
      <c r="AH44" s="208"/>
      <c r="AI44" s="1"/>
      <c r="AJ44" s="1"/>
      <c r="AK44" s="1"/>
      <c r="AL44" s="1"/>
      <c r="AM44" s="1"/>
    </row>
    <row r="45" ht="15.75" customHeight="1">
      <c r="A45" s="56" t="s">
        <v>24282</v>
      </c>
      <c r="B45" s="56" t="s">
        <v>24283</v>
      </c>
      <c r="C45" s="56" t="b">
        <f>VLOOKUP(A45,'import Yalova'!A:P,3,0)</f>
        <v>1</v>
      </c>
      <c r="D45" s="56" t="s">
        <v>1597</v>
      </c>
      <c r="E45" s="56">
        <f>VLOOKUP(A45,'import Yalova'!A:P,5,0)</f>
        <v>13</v>
      </c>
      <c r="F45" s="56">
        <f>VLOOKUP(A45,'import Yalova'!A:P,6,0)</f>
        <v>0</v>
      </c>
      <c r="G45" s="56">
        <f>VLOOKUP(A45,'import Yalova'!A:P,7,0)</f>
        <v>0</v>
      </c>
      <c r="H45" s="56">
        <f>VLOOKUP(A45,'import Yalova'!A:P,8,0)</f>
        <v>7</v>
      </c>
      <c r="I45" s="56">
        <f>VLOOKUP(A45,'import Yalova'!A:P,9,0)</f>
        <v>7</v>
      </c>
      <c r="J45" s="216">
        <f>VLOOKUP(A45,'import Yalova'!A:P,10,0)</f>
        <v>0</v>
      </c>
      <c r="K45" s="56" t="s">
        <v>24284</v>
      </c>
      <c r="L45" s="56">
        <v>2.26811031E9</v>
      </c>
      <c r="M45" s="56" t="s">
        <v>1350</v>
      </c>
      <c r="N45" s="56" t="s">
        <v>24118</v>
      </c>
      <c r="O45" s="56" t="s">
        <v>24285</v>
      </c>
      <c r="P45" s="230" t="str">
        <f>VLOOKUP(A45,'import Yalova'!A:P,16,0)</f>
        <v>Geleneksel</v>
      </c>
      <c r="Q45" s="1" t="b">
        <v>1</v>
      </c>
      <c r="R45" s="1"/>
      <c r="S45" s="1"/>
      <c r="T45" s="1"/>
      <c r="U45" s="1" t="s">
        <v>24286</v>
      </c>
      <c r="V45" s="208"/>
      <c r="W45" s="208"/>
      <c r="X45" s="1"/>
      <c r="Y45" s="1" t="s">
        <v>1475</v>
      </c>
      <c r="Z45" s="208">
        <v>44347.0</v>
      </c>
      <c r="AA45" s="1" t="s">
        <v>1353</v>
      </c>
      <c r="AB45" s="208">
        <v>44351.0</v>
      </c>
      <c r="AC45" s="1"/>
      <c r="AD45" s="208"/>
      <c r="AE45" s="1"/>
      <c r="AF45" s="208"/>
      <c r="AG45" s="1"/>
      <c r="AH45" s="208"/>
      <c r="AI45" s="1" t="s">
        <v>100</v>
      </c>
      <c r="AJ45" s="1" t="s">
        <v>814</v>
      </c>
      <c r="AK45" s="1"/>
      <c r="AL45" s="1"/>
      <c r="AM45" s="1"/>
    </row>
    <row r="46" ht="15.75" customHeight="1">
      <c r="A46" s="56" t="s">
        <v>24287</v>
      </c>
      <c r="B46" s="56" t="s">
        <v>24288</v>
      </c>
      <c r="C46" s="56" t="b">
        <f>VLOOKUP(A46,'import Yalova'!A:P,3,0)</f>
        <v>1</v>
      </c>
      <c r="D46" s="56" t="s">
        <v>2038</v>
      </c>
      <c r="E46" s="56">
        <f>VLOOKUP(A46,'import Yalova'!A:P,5,0)</f>
        <v>107</v>
      </c>
      <c r="F46" s="56">
        <f>VLOOKUP(A46,'import Yalova'!A:P,6,0)</f>
        <v>0</v>
      </c>
      <c r="G46" s="56">
        <f>VLOOKUP(A46,'import Yalova'!A:P,7,0)</f>
        <v>0</v>
      </c>
      <c r="H46" s="56">
        <f>VLOOKUP(A46,'import Yalova'!A:P,8,0)</f>
        <v>24</v>
      </c>
      <c r="I46" s="56">
        <f>VLOOKUP(A46,'import Yalova'!A:P,9,0)</f>
        <v>24</v>
      </c>
      <c r="J46" s="216">
        <f>VLOOKUP(A46,'import Yalova'!A:P,10,0)</f>
        <v>0</v>
      </c>
      <c r="K46" s="56" t="s">
        <v>24289</v>
      </c>
      <c r="L46" s="56">
        <v>2.268147745E9</v>
      </c>
      <c r="M46" s="56" t="s">
        <v>1350</v>
      </c>
      <c r="N46" s="56" t="s">
        <v>24245</v>
      </c>
      <c r="O46" s="56" t="s">
        <v>24290</v>
      </c>
      <c r="P46" s="230" t="str">
        <f>VLOOKUP(A46,'import Yalova'!A:P,16,0)</f>
        <v>Geleneksel</v>
      </c>
      <c r="Q46" s="1" t="b">
        <v>0</v>
      </c>
      <c r="R46" s="1" t="s">
        <v>33</v>
      </c>
      <c r="S46" s="1"/>
      <c r="T46" s="1"/>
      <c r="U46" s="1" t="s">
        <v>24291</v>
      </c>
      <c r="V46" s="208"/>
      <c r="W46" s="208"/>
      <c r="X46" s="1"/>
      <c r="Y46" s="1" t="s">
        <v>1475</v>
      </c>
      <c r="Z46" s="208"/>
      <c r="AA46" s="1" t="s">
        <v>43</v>
      </c>
      <c r="AB46" s="208"/>
      <c r="AC46" s="1" t="s">
        <v>43</v>
      </c>
      <c r="AD46" s="208"/>
      <c r="AE46" s="1" t="s">
        <v>1353</v>
      </c>
      <c r="AF46" s="208">
        <v>44351.0</v>
      </c>
      <c r="AG46" s="1"/>
      <c r="AH46" s="208"/>
      <c r="AI46" s="1"/>
      <c r="AJ46" s="1"/>
      <c r="AK46" s="1"/>
      <c r="AL46" s="1" t="s">
        <v>909</v>
      </c>
      <c r="AM46" s="1"/>
    </row>
    <row r="47" ht="15.75" customHeight="1">
      <c r="A47" s="56" t="s">
        <v>24292</v>
      </c>
      <c r="B47" s="56" t="s">
        <v>24293</v>
      </c>
      <c r="C47" s="56" t="b">
        <f>VLOOKUP(A47,'import Yalova'!A:P,3,0)</f>
        <v>1</v>
      </c>
      <c r="D47" s="56" t="s">
        <v>2571</v>
      </c>
      <c r="E47" s="56">
        <f>VLOOKUP(A47,'import Yalova'!A:P,5,0)</f>
        <v>60</v>
      </c>
      <c r="F47" s="56">
        <f>VLOOKUP(A47,'import Yalova'!A:P,6,0)</f>
        <v>6</v>
      </c>
      <c r="G47" s="56">
        <f>VLOOKUP(A47,'import Yalova'!A:P,7,0)</f>
        <v>0</v>
      </c>
      <c r="H47" s="56">
        <f>VLOOKUP(A47,'import Yalova'!A:P,8,0)</f>
        <v>26</v>
      </c>
      <c r="I47" s="56">
        <f>VLOOKUP(A47,'import Yalova'!A:P,9,0)</f>
        <v>26</v>
      </c>
      <c r="J47" s="216">
        <f>VLOOKUP(A47,'import Yalova'!A:P,10,0)</f>
        <v>0</v>
      </c>
      <c r="K47" s="56" t="s">
        <v>24294</v>
      </c>
      <c r="L47" s="56">
        <v>5.061138495E9</v>
      </c>
      <c r="M47" s="56" t="s">
        <v>24132</v>
      </c>
      <c r="N47" s="56" t="s">
        <v>24133</v>
      </c>
      <c r="O47" s="56" t="s">
        <v>24295</v>
      </c>
      <c r="P47" s="230" t="str">
        <f>VLOOKUP(A47,'import Yalova'!A:P,16,0)</f>
        <v>Geleneksel</v>
      </c>
      <c r="Q47" s="1" t="b">
        <v>0</v>
      </c>
      <c r="R47" s="1"/>
      <c r="S47" s="1"/>
      <c r="T47" s="1"/>
      <c r="U47" s="225"/>
      <c r="V47" s="208"/>
      <c r="W47" s="208"/>
      <c r="X47" s="1"/>
      <c r="Y47" s="1"/>
      <c r="Z47" s="208"/>
      <c r="AA47" s="1"/>
      <c r="AB47" s="208"/>
      <c r="AC47" s="1"/>
      <c r="AD47" s="208"/>
      <c r="AE47" s="1"/>
      <c r="AF47" s="208"/>
      <c r="AG47" s="1"/>
      <c r="AH47" s="208"/>
      <c r="AI47" s="1"/>
      <c r="AJ47" s="1"/>
      <c r="AK47" s="1"/>
      <c r="AL47" s="1"/>
      <c r="AM47" s="1"/>
    </row>
    <row r="48" ht="15.75" customHeight="1">
      <c r="A48" s="56" t="s">
        <v>23967</v>
      </c>
      <c r="B48" s="56" t="s">
        <v>23968</v>
      </c>
      <c r="C48" s="56" t="b">
        <f>VLOOKUP(A48,'import Yalova'!A:P,3,0)</f>
        <v>1</v>
      </c>
      <c r="D48" s="56" t="s">
        <v>1356</v>
      </c>
      <c r="E48" s="56">
        <f>VLOOKUP(A48,'import Yalova'!A:P,5,0)</f>
        <v>1538</v>
      </c>
      <c r="F48" s="56">
        <f>VLOOKUP(A48,'import Yalova'!A:P,6,0)</f>
        <v>132</v>
      </c>
      <c r="G48" s="56">
        <f>VLOOKUP(A48,'import Yalova'!A:P,7,0)</f>
        <v>7</v>
      </c>
      <c r="H48" s="56">
        <f>VLOOKUP(A48,'import Yalova'!A:P,8,0)</f>
        <v>11</v>
      </c>
      <c r="I48" s="56">
        <f>VLOOKUP(A48,'import Yalova'!A:P,9,0)</f>
        <v>18</v>
      </c>
      <c r="J48" s="216">
        <f>VLOOKUP(A48,'import Yalova'!A:P,10,0)</f>
        <v>0.39</v>
      </c>
      <c r="K48" s="56" t="s">
        <v>24296</v>
      </c>
      <c r="L48" s="56">
        <v>2.268127708E9</v>
      </c>
      <c r="M48" s="56" t="s">
        <v>1350</v>
      </c>
      <c r="N48" s="56" t="s">
        <v>6695</v>
      </c>
      <c r="O48" s="56" t="s">
        <v>23970</v>
      </c>
      <c r="P48" s="230" t="str">
        <f>VLOOKUP(A48,'import Yalova'!A:P,16,0)</f>
        <v>Geleneksel</v>
      </c>
      <c r="Q48" s="1" t="b">
        <v>0</v>
      </c>
      <c r="R48" s="1" t="s">
        <v>38</v>
      </c>
      <c r="S48" s="1" t="s">
        <v>100</v>
      </c>
      <c r="T48" s="1"/>
      <c r="V48" s="208">
        <v>44340.0</v>
      </c>
      <c r="W48" s="208">
        <v>44341.0</v>
      </c>
      <c r="X48" s="1"/>
      <c r="Y48" s="1" t="s">
        <v>1353</v>
      </c>
      <c r="Z48" s="208"/>
      <c r="AA48" s="1"/>
      <c r="AB48" s="208"/>
      <c r="AC48" s="1"/>
      <c r="AD48" s="208"/>
      <c r="AE48" s="1"/>
      <c r="AF48" s="208"/>
      <c r="AG48" s="1"/>
      <c r="AH48" s="208"/>
      <c r="AI48" s="1"/>
      <c r="AJ48" s="1"/>
      <c r="AK48" s="1"/>
      <c r="AL48" s="1"/>
      <c r="AM48" s="1"/>
    </row>
    <row r="49" ht="15.75" customHeight="1">
      <c r="A49" s="56" t="s">
        <v>24297</v>
      </c>
      <c r="B49" s="56" t="s">
        <v>24298</v>
      </c>
      <c r="C49" s="56" t="b">
        <f>VLOOKUP(A49,'import Yalova'!A:P,3,0)</f>
        <v>1</v>
      </c>
      <c r="D49" s="56" t="s">
        <v>1385</v>
      </c>
      <c r="E49" s="56">
        <f>VLOOKUP(A49,'import Yalova'!A:P,5,0)</f>
        <v>294</v>
      </c>
      <c r="F49" s="56">
        <f>VLOOKUP(A49,'import Yalova'!A:P,6,0)</f>
        <v>17</v>
      </c>
      <c r="G49" s="56">
        <f>VLOOKUP(A49,'import Yalova'!A:P,7,0)</f>
        <v>0</v>
      </c>
      <c r="H49" s="56">
        <f>VLOOKUP(A49,'import Yalova'!A:P,8,0)</f>
        <v>19</v>
      </c>
      <c r="I49" s="56">
        <f>VLOOKUP(A49,'import Yalova'!A:P,9,0)</f>
        <v>19</v>
      </c>
      <c r="J49" s="216">
        <f>VLOOKUP(A49,'import Yalova'!A:P,10,0)</f>
        <v>0</v>
      </c>
      <c r="K49" s="56" t="s">
        <v>24299</v>
      </c>
      <c r="L49" s="56">
        <v>2.26531202E9</v>
      </c>
      <c r="M49" s="56" t="s">
        <v>24300</v>
      </c>
      <c r="N49" s="56" t="s">
        <v>1387</v>
      </c>
      <c r="O49" s="56" t="s">
        <v>24301</v>
      </c>
      <c r="P49" s="230" t="str">
        <f>VLOOKUP(A49,'import Yalova'!A:P,16,0)</f>
        <v>Geleneksel</v>
      </c>
      <c r="Q49" s="1" t="b">
        <v>0</v>
      </c>
      <c r="R49" s="1"/>
      <c r="S49" s="1"/>
      <c r="T49" s="1"/>
      <c r="U49" s="225"/>
      <c r="V49" s="208"/>
      <c r="W49" s="208"/>
      <c r="X49" s="1"/>
      <c r="Y49" s="1"/>
      <c r="Z49" s="208"/>
      <c r="AA49" s="1"/>
      <c r="AB49" s="208"/>
      <c r="AC49" s="1"/>
      <c r="AD49" s="208"/>
      <c r="AE49" s="1"/>
      <c r="AF49" s="208"/>
      <c r="AG49" s="1"/>
      <c r="AH49" s="208"/>
      <c r="AI49" s="1"/>
      <c r="AJ49" s="1"/>
      <c r="AK49" s="1"/>
      <c r="AL49" s="1"/>
      <c r="AM49" s="1"/>
    </row>
    <row r="50" ht="15.75" customHeight="1">
      <c r="A50" s="56" t="s">
        <v>24302</v>
      </c>
      <c r="B50" s="56" t="s">
        <v>24303</v>
      </c>
      <c r="C50" s="56" t="b">
        <f>VLOOKUP(A50,'import Yalova'!A:P,3,0)</f>
        <v>1</v>
      </c>
      <c r="D50" s="56" t="s">
        <v>1950</v>
      </c>
      <c r="E50" s="56">
        <f>VLOOKUP(A50,'import Yalova'!A:P,5,0)</f>
        <v>1317</v>
      </c>
      <c r="F50" s="56">
        <f>VLOOKUP(A50,'import Yalova'!A:P,6,0)</f>
        <v>33</v>
      </c>
      <c r="G50" s="56">
        <f>VLOOKUP(A50,'import Yalova'!A:P,7,0)</f>
        <v>0</v>
      </c>
      <c r="H50" s="56">
        <f>VLOOKUP(A50,'import Yalova'!A:P,8,0)</f>
        <v>50</v>
      </c>
      <c r="I50" s="56">
        <f>VLOOKUP(A50,'import Yalova'!A:P,9,0)</f>
        <v>50</v>
      </c>
      <c r="J50" s="216">
        <f>VLOOKUP(A50,'import Yalova'!A:P,10,0)</f>
        <v>0</v>
      </c>
      <c r="K50" s="56" t="s">
        <v>24127</v>
      </c>
      <c r="L50" s="56">
        <v>5.427783477E9</v>
      </c>
      <c r="M50" s="56" t="s">
        <v>1350</v>
      </c>
      <c r="N50" s="56" t="s">
        <v>1350</v>
      </c>
      <c r="O50" s="56" t="s">
        <v>24304</v>
      </c>
      <c r="P50" s="230" t="str">
        <f>VLOOKUP(A50,'import Yalova'!A:P,16,0)</f>
        <v>Geleneksel</v>
      </c>
      <c r="Q50" s="1" t="b">
        <v>0</v>
      </c>
      <c r="R50" s="1" t="s">
        <v>29</v>
      </c>
      <c r="S50" s="1"/>
      <c r="T50" s="1"/>
      <c r="U50" s="1" t="s">
        <v>24305</v>
      </c>
      <c r="V50" s="208"/>
      <c r="W50" s="208"/>
      <c r="X50" s="1"/>
      <c r="Y50" s="1" t="s">
        <v>1353</v>
      </c>
      <c r="Z50" s="208"/>
      <c r="AA50" s="1" t="s">
        <v>1353</v>
      </c>
      <c r="AB50" s="208">
        <v>44349.0</v>
      </c>
      <c r="AC50" s="1"/>
      <c r="AD50" s="208"/>
      <c r="AE50" s="1"/>
      <c r="AF50" s="208"/>
      <c r="AG50" s="1"/>
      <c r="AH50" s="208"/>
      <c r="AI50" s="1"/>
      <c r="AJ50" s="1"/>
      <c r="AK50" s="1"/>
      <c r="AL50" s="1"/>
      <c r="AM50" s="1"/>
    </row>
    <row r="51" ht="15.75" customHeight="1">
      <c r="A51" s="56" t="s">
        <v>24003</v>
      </c>
      <c r="B51" s="56" t="s">
        <v>24004</v>
      </c>
      <c r="C51" s="56" t="b">
        <f>VLOOKUP(A51,'import Yalova'!A:P,3,0)</f>
        <v>1</v>
      </c>
      <c r="D51" s="56" t="s">
        <v>2199</v>
      </c>
      <c r="E51" s="56">
        <f>VLOOKUP(A51,'import Yalova'!A:P,5,0)</f>
        <v>632</v>
      </c>
      <c r="F51" s="56">
        <f>VLOOKUP(A51,'import Yalova'!A:P,6,0)</f>
        <v>47</v>
      </c>
      <c r="G51" s="56">
        <f>VLOOKUP(A51,'import Yalova'!A:P,7,0)</f>
        <v>26</v>
      </c>
      <c r="H51" s="56">
        <f>VLOOKUP(A51,'import Yalova'!A:P,8,0)</f>
        <v>29</v>
      </c>
      <c r="I51" s="56">
        <f>VLOOKUP(A51,'import Yalova'!A:P,9,0)</f>
        <v>55</v>
      </c>
      <c r="J51" s="216">
        <f>VLOOKUP(A51,'import Yalova'!A:P,10,0)</f>
        <v>0.47</v>
      </c>
      <c r="K51" s="56" t="s">
        <v>24306</v>
      </c>
      <c r="L51" s="56">
        <v>2.265030947E9</v>
      </c>
      <c r="M51" s="56" t="s">
        <v>1350</v>
      </c>
      <c r="N51" s="56" t="s">
        <v>9083</v>
      </c>
      <c r="O51" s="56" t="s">
        <v>24007</v>
      </c>
      <c r="P51" s="230" t="str">
        <f>VLOOKUP(A51,'import Yalova'!A:P,16,0)</f>
        <v>Geleneksel</v>
      </c>
      <c r="Q51" s="1" t="b">
        <v>0</v>
      </c>
      <c r="R51" s="1" t="s">
        <v>38</v>
      </c>
      <c r="S51" s="1" t="s">
        <v>404</v>
      </c>
      <c r="T51" s="1" t="s">
        <v>5724</v>
      </c>
      <c r="U51" s="1" t="s">
        <v>24307</v>
      </c>
      <c r="V51" s="208">
        <v>44343.0</v>
      </c>
      <c r="W51" s="208">
        <v>44343.0</v>
      </c>
      <c r="X51" s="1"/>
      <c r="Y51" s="1" t="s">
        <v>1353</v>
      </c>
      <c r="Z51" s="208"/>
      <c r="AA51" s="1"/>
      <c r="AB51" s="208"/>
      <c r="AC51" s="1"/>
      <c r="AD51" s="208"/>
      <c r="AE51" s="1"/>
      <c r="AF51" s="208"/>
      <c r="AG51" s="1"/>
      <c r="AH51" s="208"/>
      <c r="AI51" s="1"/>
      <c r="AJ51" s="1"/>
      <c r="AK51" s="1"/>
      <c r="AL51" s="1"/>
      <c r="AM51" s="1"/>
    </row>
    <row r="52" ht="15.75" customHeight="1">
      <c r="A52" s="56" t="s">
        <v>24308</v>
      </c>
      <c r="B52" s="56" t="s">
        <v>24309</v>
      </c>
      <c r="C52" s="56" t="b">
        <f>VLOOKUP(A52,'import Yalova'!A:P,3,0)</f>
        <v>1</v>
      </c>
      <c r="D52" s="56" t="s">
        <v>2199</v>
      </c>
      <c r="E52" s="56">
        <f>VLOOKUP(A52,'import Yalova'!A:P,5,0)</f>
        <v>309</v>
      </c>
      <c r="F52" s="56">
        <f>VLOOKUP(A52,'import Yalova'!A:P,6,0)</f>
        <v>9</v>
      </c>
      <c r="G52" s="56">
        <f>VLOOKUP(A52,'import Yalova'!A:P,7,0)</f>
        <v>0</v>
      </c>
      <c r="H52" s="56">
        <f>VLOOKUP(A52,'import Yalova'!A:P,8,0)</f>
        <v>29</v>
      </c>
      <c r="I52" s="56">
        <f>VLOOKUP(A52,'import Yalova'!A:P,9,0)</f>
        <v>29</v>
      </c>
      <c r="J52" s="216">
        <f>VLOOKUP(A52,'import Yalova'!A:P,10,0)</f>
        <v>0</v>
      </c>
      <c r="K52" s="56" t="s">
        <v>24306</v>
      </c>
      <c r="L52" s="56">
        <v>2.268139772E9</v>
      </c>
      <c r="M52" s="56" t="s">
        <v>1350</v>
      </c>
      <c r="N52" s="56" t="s">
        <v>1652</v>
      </c>
      <c r="O52" s="56" t="s">
        <v>24310</v>
      </c>
      <c r="P52" s="230" t="str">
        <f>VLOOKUP(A52,'import Yalova'!A:P,16,0)</f>
        <v>Geleneksel</v>
      </c>
      <c r="Q52" s="1" t="b">
        <v>0</v>
      </c>
      <c r="R52" s="1" t="s">
        <v>43</v>
      </c>
      <c r="S52" s="1"/>
      <c r="T52" s="1"/>
      <c r="U52" s="1" t="s">
        <v>24311</v>
      </c>
      <c r="V52" s="208"/>
      <c r="W52" s="208"/>
      <c r="X52" s="1"/>
      <c r="Y52" s="1" t="s">
        <v>43</v>
      </c>
      <c r="Z52" s="208"/>
      <c r="AA52" s="1" t="s">
        <v>43</v>
      </c>
      <c r="AB52" s="208"/>
      <c r="AC52" s="1" t="s">
        <v>43</v>
      </c>
      <c r="AD52" s="208"/>
      <c r="AE52" s="1" t="s">
        <v>43</v>
      </c>
      <c r="AF52" s="208"/>
      <c r="AG52" s="1" t="s">
        <v>43</v>
      </c>
      <c r="AH52" s="208">
        <v>44349.0</v>
      </c>
      <c r="AI52" s="1"/>
      <c r="AJ52" s="1"/>
      <c r="AK52" s="1"/>
      <c r="AL52" s="1"/>
      <c r="AM52" s="1" t="s">
        <v>128</v>
      </c>
    </row>
    <row r="53" ht="15.75" customHeight="1">
      <c r="A53" s="56" t="s">
        <v>24312</v>
      </c>
      <c r="B53" s="56" t="s">
        <v>24313</v>
      </c>
      <c r="C53" s="56" t="b">
        <f>VLOOKUP(A53,'import Yalova'!A:P,3,0)</f>
        <v>1</v>
      </c>
      <c r="D53" s="56" t="s">
        <v>1597</v>
      </c>
      <c r="E53" s="56">
        <f>VLOOKUP(A53,'import Yalova'!A:P,5,0)</f>
        <v>85</v>
      </c>
      <c r="F53" s="56">
        <f>VLOOKUP(A53,'import Yalova'!A:P,6,0)</f>
        <v>66</v>
      </c>
      <c r="G53" s="56">
        <f>VLOOKUP(A53,'import Yalova'!A:P,7,0)</f>
        <v>0</v>
      </c>
      <c r="H53" s="56">
        <f>VLOOKUP(A53,'import Yalova'!A:P,8,0)</f>
        <v>25</v>
      </c>
      <c r="I53" s="56">
        <f>VLOOKUP(A53,'import Yalova'!A:P,9,0)</f>
        <v>25</v>
      </c>
      <c r="J53" s="216">
        <f>VLOOKUP(A53,'import Yalova'!A:P,10,0)</f>
        <v>0</v>
      </c>
      <c r="K53" s="56" t="s">
        <v>24314</v>
      </c>
      <c r="L53" s="56">
        <v>5.358969362E9</v>
      </c>
      <c r="M53" s="56" t="s">
        <v>1350</v>
      </c>
      <c r="N53" s="56" t="s">
        <v>6695</v>
      </c>
      <c r="O53" s="56" t="s">
        <v>24315</v>
      </c>
      <c r="P53" s="230" t="str">
        <f>VLOOKUP(A53,'import Yalova'!A:P,16,0)</f>
        <v>Geleneksel</v>
      </c>
      <c r="Q53" s="1" t="b">
        <v>1</v>
      </c>
      <c r="R53" s="1"/>
      <c r="S53" s="1"/>
      <c r="T53" s="1"/>
      <c r="U53" s="1" t="s">
        <v>24316</v>
      </c>
      <c r="V53" s="208"/>
      <c r="W53" s="208"/>
      <c r="X53" s="1"/>
      <c r="Y53" s="1" t="s">
        <v>1353</v>
      </c>
      <c r="Z53" s="208"/>
      <c r="AA53" s="1" t="s">
        <v>1353</v>
      </c>
      <c r="AB53" s="208">
        <v>44349.0</v>
      </c>
      <c r="AC53" s="1"/>
      <c r="AD53" s="208"/>
      <c r="AE53" s="1"/>
      <c r="AF53" s="208"/>
      <c r="AG53" s="1"/>
      <c r="AH53" s="208"/>
      <c r="AI53" s="1"/>
      <c r="AJ53" s="1"/>
      <c r="AK53" s="1"/>
      <c r="AL53" s="1"/>
      <c r="AM53" s="1"/>
    </row>
    <row r="54" ht="15.75" customHeight="1">
      <c r="A54" s="56" t="s">
        <v>24317</v>
      </c>
      <c r="B54" s="56" t="s">
        <v>24318</v>
      </c>
      <c r="C54" s="56" t="b">
        <f>VLOOKUP(A54,'import Yalova'!A:P,3,0)</f>
        <v>1</v>
      </c>
      <c r="D54" s="56" t="s">
        <v>1370</v>
      </c>
      <c r="E54" s="56">
        <f>VLOOKUP(A54,'import Yalova'!A:P,5,0)</f>
        <v>800</v>
      </c>
      <c r="F54" s="56">
        <f>VLOOKUP(A54,'import Yalova'!A:P,6,0)</f>
        <v>76</v>
      </c>
      <c r="G54" s="56">
        <f>VLOOKUP(A54,'import Yalova'!A:P,7,0)</f>
        <v>0</v>
      </c>
      <c r="H54" s="56">
        <f>VLOOKUP(A54,'import Yalova'!A:P,8,0)</f>
        <v>38</v>
      </c>
      <c r="I54" s="56">
        <f>VLOOKUP(A54,'import Yalova'!A:P,9,0)</f>
        <v>38</v>
      </c>
      <c r="J54" s="216">
        <f>VLOOKUP(A54,'import Yalova'!A:P,10,0)</f>
        <v>0</v>
      </c>
      <c r="K54" s="56" t="s">
        <v>24319</v>
      </c>
      <c r="L54" s="56">
        <v>2.263514535E9</v>
      </c>
      <c r="M54" s="56" t="s">
        <v>24132</v>
      </c>
      <c r="N54" s="56" t="s">
        <v>24133</v>
      </c>
      <c r="O54" s="56" t="s">
        <v>24320</v>
      </c>
      <c r="P54" s="230" t="str">
        <f>VLOOKUP(A54,'import Yalova'!A:P,16,0)</f>
        <v>Geleneksel</v>
      </c>
      <c r="Q54" s="1" t="b">
        <v>0</v>
      </c>
      <c r="R54" s="1"/>
      <c r="S54" s="1"/>
      <c r="T54" s="1"/>
      <c r="U54" s="1" t="s">
        <v>24321</v>
      </c>
      <c r="V54" s="208"/>
      <c r="W54" s="208"/>
      <c r="X54" s="1"/>
      <c r="Y54" s="1" t="s">
        <v>1475</v>
      </c>
      <c r="Z54" s="208"/>
      <c r="AA54" s="1"/>
      <c r="AB54" s="208"/>
      <c r="AC54" s="1"/>
      <c r="AD54" s="208"/>
      <c r="AE54" s="1"/>
      <c r="AF54" s="208"/>
      <c r="AG54" s="1"/>
      <c r="AH54" s="208"/>
      <c r="AI54" s="1"/>
      <c r="AJ54" s="1"/>
      <c r="AK54" s="1"/>
      <c r="AL54" s="1"/>
      <c r="AM54" s="1"/>
    </row>
    <row r="55" ht="15.75" customHeight="1">
      <c r="A55" s="56" t="s">
        <v>24322</v>
      </c>
      <c r="B55" s="56" t="s">
        <v>24323</v>
      </c>
      <c r="C55" s="56" t="b">
        <f>VLOOKUP(A55,'import Yalova'!A:P,3,0)</f>
        <v>1</v>
      </c>
      <c r="D55" s="56" t="s">
        <v>1348</v>
      </c>
      <c r="E55" s="56">
        <f>VLOOKUP(A55,'import Yalova'!A:P,5,0)</f>
        <v>1313</v>
      </c>
      <c r="F55" s="56">
        <f>VLOOKUP(A55,'import Yalova'!A:P,6,0)</f>
        <v>199</v>
      </c>
      <c r="G55" s="56">
        <f>VLOOKUP(A55,'import Yalova'!A:P,7,0)</f>
        <v>0</v>
      </c>
      <c r="H55" s="56">
        <f>VLOOKUP(A55,'import Yalova'!A:P,8,0)</f>
        <v>40</v>
      </c>
      <c r="I55" s="56">
        <f>VLOOKUP(A55,'import Yalova'!A:P,9,0)</f>
        <v>40</v>
      </c>
      <c r="J55" s="216">
        <f>VLOOKUP(A55,'import Yalova'!A:P,10,0)</f>
        <v>0</v>
      </c>
      <c r="K55" s="56" t="s">
        <v>24324</v>
      </c>
      <c r="L55" s="56">
        <v>5.326654877E9</v>
      </c>
      <c r="M55" s="56" t="s">
        <v>1350</v>
      </c>
      <c r="N55" s="56" t="s">
        <v>3764</v>
      </c>
      <c r="O55" s="56" t="s">
        <v>24325</v>
      </c>
      <c r="P55" s="230" t="str">
        <f>VLOOKUP(A55,'import Yalova'!A:P,16,0)</f>
        <v>Geleneksel</v>
      </c>
      <c r="Q55" s="1" t="b">
        <v>0</v>
      </c>
      <c r="R55" s="1"/>
      <c r="S55" s="1"/>
      <c r="T55" s="1"/>
      <c r="U55" s="225"/>
      <c r="V55" s="208"/>
      <c r="W55" s="208"/>
      <c r="X55" s="1"/>
      <c r="Y55" s="1"/>
      <c r="Z55" s="208"/>
      <c r="AA55" s="1"/>
      <c r="AB55" s="208"/>
      <c r="AC55" s="1"/>
      <c r="AD55" s="208"/>
      <c r="AE55" s="1"/>
      <c r="AF55" s="208"/>
      <c r="AG55" s="1"/>
      <c r="AH55" s="208"/>
      <c r="AI55" s="1"/>
      <c r="AJ55" s="1"/>
      <c r="AK55" s="1"/>
      <c r="AL55" s="1"/>
      <c r="AM55" s="1"/>
    </row>
    <row r="56" ht="15.75" customHeight="1">
      <c r="A56" s="56" t="s">
        <v>24037</v>
      </c>
      <c r="B56" s="56" t="s">
        <v>24038</v>
      </c>
      <c r="C56" s="56" t="b">
        <f>VLOOKUP(A56,'import Yalova'!A:P,3,0)</f>
        <v>1</v>
      </c>
      <c r="D56" s="56" t="s">
        <v>1443</v>
      </c>
      <c r="E56" s="56">
        <f>VLOOKUP(A56,'import Yalova'!A:P,5,0)</f>
        <v>1085</v>
      </c>
      <c r="F56" s="56">
        <f>VLOOKUP(A56,'import Yalova'!A:P,6,0)</f>
        <v>43</v>
      </c>
      <c r="G56" s="56">
        <f>VLOOKUP(A56,'import Yalova'!A:P,7,0)</f>
        <v>9</v>
      </c>
      <c r="H56" s="56">
        <f>VLOOKUP(A56,'import Yalova'!A:P,8,0)</f>
        <v>64</v>
      </c>
      <c r="I56" s="56">
        <f>VLOOKUP(A56,'import Yalova'!A:P,9,0)</f>
        <v>73</v>
      </c>
      <c r="J56" s="216">
        <f>VLOOKUP(A56,'import Yalova'!A:P,10,0)</f>
        <v>0.12</v>
      </c>
      <c r="K56" s="56" t="s">
        <v>24326</v>
      </c>
      <c r="L56" s="56">
        <v>2.268149313E9</v>
      </c>
      <c r="M56" s="56" t="s">
        <v>1350</v>
      </c>
      <c r="N56" s="56" t="s">
        <v>24118</v>
      </c>
      <c r="O56" s="56" t="s">
        <v>24041</v>
      </c>
      <c r="P56" s="230" t="str">
        <f>VLOOKUP(A56,'import Yalova'!A:P,16,0)</f>
        <v>Geleneksel</v>
      </c>
      <c r="Q56" s="1" t="b">
        <v>0</v>
      </c>
      <c r="R56" s="1" t="s">
        <v>33</v>
      </c>
      <c r="S56" s="1"/>
      <c r="T56" s="1"/>
      <c r="U56" s="1" t="s">
        <v>24327</v>
      </c>
      <c r="V56" s="208">
        <v>44343.0</v>
      </c>
      <c r="W56" s="208">
        <v>44347.0</v>
      </c>
      <c r="X56" s="1"/>
      <c r="Y56" s="1" t="s">
        <v>1353</v>
      </c>
      <c r="Z56" s="208"/>
      <c r="AA56" s="1" t="s">
        <v>1475</v>
      </c>
      <c r="AB56" s="208">
        <v>44347.0</v>
      </c>
      <c r="AC56" s="1" t="s">
        <v>1506</v>
      </c>
      <c r="AD56" s="208">
        <v>44349.0</v>
      </c>
      <c r="AE56" s="1" t="s">
        <v>43</v>
      </c>
      <c r="AF56" s="208">
        <v>44351.0</v>
      </c>
      <c r="AG56" s="1" t="s">
        <v>1353</v>
      </c>
      <c r="AH56" s="208"/>
      <c r="AI56" s="1"/>
      <c r="AJ56" s="1"/>
      <c r="AK56" s="1" t="s">
        <v>929</v>
      </c>
      <c r="AL56" s="1"/>
      <c r="AM56" s="1" t="s">
        <v>909</v>
      </c>
    </row>
    <row r="57" ht="15.75" customHeight="1">
      <c r="A57" s="56" t="s">
        <v>24328</v>
      </c>
      <c r="B57" s="56" t="s">
        <v>24329</v>
      </c>
      <c r="C57" s="56" t="b">
        <f>VLOOKUP(A57,'import Yalova'!A:P,3,0)</f>
        <v>1</v>
      </c>
      <c r="D57" s="56" t="s">
        <v>1348</v>
      </c>
      <c r="E57" s="56">
        <f>VLOOKUP(A57,'import Yalova'!A:P,5,0)</f>
        <v>890</v>
      </c>
      <c r="F57" s="56">
        <f>VLOOKUP(A57,'import Yalova'!A:P,6,0)</f>
        <v>14</v>
      </c>
      <c r="G57" s="56">
        <f>VLOOKUP(A57,'import Yalova'!A:P,7,0)</f>
        <v>0</v>
      </c>
      <c r="H57" s="56">
        <f>VLOOKUP(A57,'import Yalova'!A:P,8,0)</f>
        <v>39</v>
      </c>
      <c r="I57" s="56">
        <f>VLOOKUP(A57,'import Yalova'!A:P,9,0)</f>
        <v>39</v>
      </c>
      <c r="J57" s="216">
        <f>VLOOKUP(A57,'import Yalova'!A:P,10,0)</f>
        <v>0</v>
      </c>
      <c r="K57" s="56" t="s">
        <v>24330</v>
      </c>
      <c r="L57" s="56">
        <v>2.268131257E9</v>
      </c>
      <c r="M57" s="56" t="s">
        <v>1350</v>
      </c>
      <c r="N57" s="56" t="s">
        <v>24118</v>
      </c>
      <c r="O57" s="56" t="s">
        <v>24331</v>
      </c>
      <c r="P57" s="230" t="str">
        <f>VLOOKUP(A57,'import Yalova'!A:P,16,0)</f>
        <v>Geleneksel</v>
      </c>
      <c r="Q57" s="1" t="b">
        <v>1</v>
      </c>
      <c r="R57" s="1"/>
      <c r="S57" s="1"/>
      <c r="T57" s="1"/>
      <c r="U57" s="1" t="s">
        <v>24332</v>
      </c>
      <c r="V57" s="208"/>
      <c r="W57" s="208"/>
      <c r="X57" s="1"/>
      <c r="Y57" s="1" t="s">
        <v>1353</v>
      </c>
      <c r="Z57" s="208"/>
      <c r="AA57" s="1"/>
      <c r="AB57" s="208"/>
      <c r="AC57" s="1"/>
      <c r="AD57" s="208"/>
      <c r="AE57" s="1"/>
      <c r="AF57" s="208"/>
      <c r="AG57" s="1"/>
      <c r="AH57" s="208"/>
      <c r="AI57" s="1"/>
      <c r="AJ57" s="1"/>
      <c r="AK57" s="1"/>
      <c r="AL57" s="1"/>
      <c r="AM57" s="1"/>
    </row>
    <row r="58" ht="15.75" customHeight="1">
      <c r="A58" s="56" t="s">
        <v>24333</v>
      </c>
      <c r="B58" s="56" t="s">
        <v>24334</v>
      </c>
      <c r="C58" s="56" t="b">
        <f>VLOOKUP(A58,'import Yalova'!A:P,3,0)</f>
        <v>1</v>
      </c>
      <c r="D58" s="56" t="s">
        <v>1378</v>
      </c>
      <c r="E58" s="56">
        <f>VLOOKUP(A58,'import Yalova'!A:P,5,0)</f>
        <v>1020</v>
      </c>
      <c r="F58" s="56">
        <f>VLOOKUP(A58,'import Yalova'!A:P,6,0)</f>
        <v>38</v>
      </c>
      <c r="G58" s="56">
        <f>VLOOKUP(A58,'import Yalova'!A:P,7,0)</f>
        <v>0</v>
      </c>
      <c r="H58" s="56">
        <f>VLOOKUP(A58,'import Yalova'!A:P,8,0)</f>
        <v>38</v>
      </c>
      <c r="I58" s="56">
        <f>VLOOKUP(A58,'import Yalova'!A:P,9,0)</f>
        <v>38</v>
      </c>
      <c r="J58" s="216">
        <f>VLOOKUP(A58,'import Yalova'!A:P,10,0)</f>
        <v>0</v>
      </c>
      <c r="K58" s="56" t="s">
        <v>24324</v>
      </c>
      <c r="L58" s="56">
        <v>5.325804877E9</v>
      </c>
      <c r="M58" s="56" t="s">
        <v>1350</v>
      </c>
      <c r="N58" s="56" t="s">
        <v>6695</v>
      </c>
      <c r="O58" s="56" t="s">
        <v>24335</v>
      </c>
      <c r="P58" s="230" t="str">
        <f>VLOOKUP(A58,'import Yalova'!A:P,16,0)</f>
        <v>Geleneksel</v>
      </c>
      <c r="Q58" s="1" t="b">
        <v>0</v>
      </c>
      <c r="R58" s="1"/>
      <c r="S58" s="1"/>
      <c r="T58" s="1"/>
      <c r="U58" s="225"/>
      <c r="V58" s="208"/>
      <c r="W58" s="208"/>
      <c r="X58" s="1"/>
      <c r="Y58" s="1"/>
      <c r="Z58" s="208"/>
      <c r="AA58" s="1"/>
      <c r="AB58" s="208"/>
      <c r="AC58" s="1"/>
      <c r="AD58" s="208"/>
      <c r="AE58" s="1"/>
      <c r="AF58" s="208"/>
      <c r="AG58" s="1"/>
      <c r="AH58" s="208"/>
      <c r="AI58" s="1"/>
      <c r="AJ58" s="1"/>
      <c r="AK58" s="1"/>
      <c r="AL58" s="1"/>
      <c r="AM58" s="1"/>
    </row>
    <row r="59" ht="15.75" customHeight="1">
      <c r="A59" s="56" t="s">
        <v>23980</v>
      </c>
      <c r="B59" s="56" t="s">
        <v>23981</v>
      </c>
      <c r="C59" s="56" t="b">
        <f>VLOOKUP(A59,'import Yalova'!A:P,3,0)</f>
        <v>1</v>
      </c>
      <c r="D59" s="56" t="s">
        <v>1507</v>
      </c>
      <c r="E59" s="56">
        <f>VLOOKUP(A59,'import Yalova'!A:P,5,0)</f>
        <v>301</v>
      </c>
      <c r="F59" s="56">
        <f>VLOOKUP(A59,'import Yalova'!A:P,6,0)</f>
        <v>5</v>
      </c>
      <c r="G59" s="56">
        <f>VLOOKUP(A59,'import Yalova'!A:P,7,0)</f>
        <v>1</v>
      </c>
      <c r="H59" s="56">
        <f>VLOOKUP(A59,'import Yalova'!A:P,8,0)</f>
        <v>4</v>
      </c>
      <c r="I59" s="56">
        <f>VLOOKUP(A59,'import Yalova'!A:P,9,0)</f>
        <v>5</v>
      </c>
      <c r="J59" s="216">
        <f>VLOOKUP(A59,'import Yalova'!A:P,10,0)</f>
        <v>0.2</v>
      </c>
      <c r="K59" s="56" t="s">
        <v>24336</v>
      </c>
      <c r="L59" s="56">
        <v>5.546521805E9</v>
      </c>
      <c r="M59" s="56" t="s">
        <v>1350</v>
      </c>
      <c r="N59" s="56" t="s">
        <v>6695</v>
      </c>
      <c r="O59" s="56" t="s">
        <v>23983</v>
      </c>
      <c r="P59" s="230" t="str">
        <f>VLOOKUP(A59,'import Yalova'!A:P,16,0)</f>
        <v>Geleneksel</v>
      </c>
      <c r="Q59" s="1" t="b">
        <v>0</v>
      </c>
      <c r="R59" s="1" t="s">
        <v>38</v>
      </c>
      <c r="S59" s="1" t="s">
        <v>100</v>
      </c>
      <c r="T59" s="1" t="s">
        <v>5724</v>
      </c>
      <c r="V59" s="208"/>
      <c r="W59" s="208"/>
      <c r="X59" s="1"/>
      <c r="Y59" s="1" t="s">
        <v>1353</v>
      </c>
      <c r="Z59" s="208"/>
      <c r="AA59" s="1"/>
      <c r="AB59" s="208"/>
      <c r="AC59" s="1"/>
      <c r="AD59" s="208"/>
      <c r="AE59" s="1"/>
      <c r="AF59" s="208"/>
      <c r="AG59" s="1"/>
      <c r="AH59" s="208"/>
      <c r="AI59" s="1"/>
      <c r="AJ59" s="1"/>
      <c r="AK59" s="1"/>
      <c r="AL59" s="1"/>
      <c r="AM59" s="1"/>
    </row>
    <row r="60" ht="15.75" customHeight="1">
      <c r="A60" s="56" t="s">
        <v>24096</v>
      </c>
      <c r="B60" s="56" t="s">
        <v>24097</v>
      </c>
      <c r="C60" s="56" t="b">
        <f>VLOOKUP(A60,'import Yalova'!A:P,3,0)</f>
        <v>1</v>
      </c>
      <c r="D60" s="56" t="s">
        <v>1493</v>
      </c>
      <c r="E60" s="56">
        <f>VLOOKUP(A60,'import Yalova'!A:P,5,0)</f>
        <v>669</v>
      </c>
      <c r="F60" s="56">
        <f>VLOOKUP(A60,'import Yalova'!A:P,6,0)</f>
        <v>40</v>
      </c>
      <c r="G60" s="56">
        <f>VLOOKUP(A60,'import Yalova'!A:P,7,0)</f>
        <v>0</v>
      </c>
      <c r="H60" s="56">
        <f>VLOOKUP(A60,'import Yalova'!A:P,8,0)</f>
        <v>26</v>
      </c>
      <c r="I60" s="56">
        <f>VLOOKUP(A60,'import Yalova'!A:P,9,0)</f>
        <v>26</v>
      </c>
      <c r="J60" s="216">
        <f>VLOOKUP(A60,'import Yalova'!A:P,10,0)</f>
        <v>0</v>
      </c>
      <c r="K60" s="56" t="s">
        <v>24337</v>
      </c>
      <c r="L60" s="56">
        <v>5.348357477E9</v>
      </c>
      <c r="M60" s="56" t="s">
        <v>1350</v>
      </c>
      <c r="N60" s="56" t="s">
        <v>1652</v>
      </c>
      <c r="O60" s="56" t="s">
        <v>24099</v>
      </c>
      <c r="P60" s="230" t="str">
        <f>VLOOKUP(A60,'import Yalova'!A:P,16,0)</f>
        <v>Geleneksel</v>
      </c>
      <c r="Q60" s="1" t="b">
        <v>0</v>
      </c>
      <c r="R60" s="1" t="s">
        <v>39</v>
      </c>
      <c r="S60" s="1" t="s">
        <v>814</v>
      </c>
      <c r="T60" s="1" t="s">
        <v>5724</v>
      </c>
      <c r="U60" s="1" t="s">
        <v>24338</v>
      </c>
      <c r="V60" s="208">
        <v>44349.0</v>
      </c>
      <c r="W60" s="208">
        <v>44351.0</v>
      </c>
      <c r="X60" s="1"/>
      <c r="Y60" s="1" t="s">
        <v>1353</v>
      </c>
      <c r="Z60" s="208"/>
      <c r="AA60" s="1" t="s">
        <v>1353</v>
      </c>
      <c r="AB60" s="208">
        <v>44349.0</v>
      </c>
      <c r="AC60" s="1"/>
      <c r="AD60" s="208"/>
      <c r="AE60" s="1"/>
      <c r="AF60" s="208"/>
      <c r="AG60" s="1"/>
      <c r="AH60" s="208"/>
      <c r="AI60" s="1"/>
      <c r="AJ60" s="1" t="s">
        <v>814</v>
      </c>
      <c r="AK60" s="1"/>
      <c r="AL60" s="1"/>
      <c r="AM60" s="1"/>
    </row>
    <row r="61" ht="15.75" customHeight="1">
      <c r="A61" s="56" t="s">
        <v>23976</v>
      </c>
      <c r="B61" s="56" t="s">
        <v>23977</v>
      </c>
      <c r="C61" s="56" t="b">
        <f>VLOOKUP(A61,'import Yalova'!A:P,3,0)</f>
        <v>1</v>
      </c>
      <c r="D61" s="56" t="s">
        <v>1378</v>
      </c>
      <c r="E61" s="56">
        <f>VLOOKUP(A61,'import Yalova'!A:P,5,0)</f>
        <v>765</v>
      </c>
      <c r="F61" s="56">
        <f>VLOOKUP(A61,'import Yalova'!A:P,6,0)</f>
        <v>56</v>
      </c>
      <c r="G61" s="56">
        <f>VLOOKUP(A61,'import Yalova'!A:P,7,0)</f>
        <v>2</v>
      </c>
      <c r="H61" s="56">
        <f>VLOOKUP(A61,'import Yalova'!A:P,8,0)</f>
        <v>15</v>
      </c>
      <c r="I61" s="56">
        <f>VLOOKUP(A61,'import Yalova'!A:P,9,0)</f>
        <v>17</v>
      </c>
      <c r="J61" s="216">
        <f>VLOOKUP(A61,'import Yalova'!A:P,10,0)</f>
        <v>0.12</v>
      </c>
      <c r="K61" s="56" t="s">
        <v>24339</v>
      </c>
      <c r="L61" s="56">
        <v>2.2681127E9</v>
      </c>
      <c r="M61" s="56" t="s">
        <v>1350</v>
      </c>
      <c r="N61" s="56" t="s">
        <v>6695</v>
      </c>
      <c r="O61" s="56" t="s">
        <v>23979</v>
      </c>
      <c r="P61" s="230" t="str">
        <f>VLOOKUP(A61,'import Yalova'!A:P,16,0)</f>
        <v>Geleneksel</v>
      </c>
      <c r="Q61" s="1" t="b">
        <v>0</v>
      </c>
      <c r="R61" s="1" t="s">
        <v>38</v>
      </c>
      <c r="S61" s="1" t="s">
        <v>100</v>
      </c>
      <c r="T61" s="1" t="s">
        <v>5724</v>
      </c>
      <c r="V61" s="208"/>
      <c r="W61" s="208"/>
      <c r="X61" s="1"/>
      <c r="Y61" s="1" t="s">
        <v>1353</v>
      </c>
      <c r="Z61" s="208"/>
      <c r="AA61" s="1"/>
      <c r="AB61" s="208"/>
      <c r="AC61" s="1"/>
      <c r="AD61" s="208"/>
      <c r="AE61" s="1"/>
      <c r="AF61" s="208"/>
      <c r="AG61" s="1"/>
      <c r="AH61" s="208"/>
      <c r="AI61" s="1"/>
      <c r="AJ61" s="1"/>
      <c r="AK61" s="1"/>
      <c r="AL61" s="1"/>
      <c r="AM61" s="1"/>
    </row>
    <row r="62" ht="15.75" customHeight="1">
      <c r="A62" s="56" t="s">
        <v>24033</v>
      </c>
      <c r="B62" s="56" t="s">
        <v>24034</v>
      </c>
      <c r="C62" s="56" t="b">
        <f>VLOOKUP(A62,'import Yalova'!A:P,3,0)</f>
        <v>1</v>
      </c>
      <c r="D62" s="56" t="s">
        <v>1370</v>
      </c>
      <c r="E62" s="56">
        <f>VLOOKUP(A62,'import Yalova'!A:P,5,0)</f>
        <v>893</v>
      </c>
      <c r="F62" s="56">
        <f>VLOOKUP(A62,'import Yalova'!A:P,6,0)</f>
        <v>28</v>
      </c>
      <c r="G62" s="56">
        <f>VLOOKUP(A62,'import Yalova'!A:P,7,0)</f>
        <v>13</v>
      </c>
      <c r="H62" s="56">
        <f>VLOOKUP(A62,'import Yalova'!A:P,8,0)</f>
        <v>8</v>
      </c>
      <c r="I62" s="56">
        <f>VLOOKUP(A62,'import Yalova'!A:P,9,0)</f>
        <v>21</v>
      </c>
      <c r="J62" s="216">
        <f>VLOOKUP(A62,'import Yalova'!A:P,10,0)</f>
        <v>0.62</v>
      </c>
      <c r="K62" s="56" t="s">
        <v>24340</v>
      </c>
      <c r="L62" s="56">
        <v>2.268146977E9</v>
      </c>
      <c r="M62" s="56" t="s">
        <v>1350</v>
      </c>
      <c r="N62" s="56" t="s">
        <v>6695</v>
      </c>
      <c r="O62" s="56" t="s">
        <v>24036</v>
      </c>
      <c r="P62" s="230" t="str">
        <f>VLOOKUP(A62,'import Yalova'!A:P,16,0)</f>
        <v>Geleneksel</v>
      </c>
      <c r="Q62" s="1" t="b">
        <v>0</v>
      </c>
      <c r="R62" s="1" t="s">
        <v>38</v>
      </c>
      <c r="S62" s="1" t="s">
        <v>100</v>
      </c>
      <c r="T62" s="1" t="s">
        <v>5724</v>
      </c>
      <c r="V62" s="208">
        <v>44343.0</v>
      </c>
      <c r="W62" s="208">
        <v>44347.0</v>
      </c>
      <c r="X62" s="1"/>
      <c r="Y62" s="1" t="s">
        <v>1353</v>
      </c>
      <c r="Z62" s="208"/>
      <c r="AA62" s="1"/>
      <c r="AB62" s="208"/>
      <c r="AC62" s="1"/>
      <c r="AD62" s="208"/>
      <c r="AE62" s="1"/>
      <c r="AF62" s="208"/>
      <c r="AG62" s="1"/>
      <c r="AH62" s="208"/>
      <c r="AI62" s="1"/>
      <c r="AJ62" s="1"/>
      <c r="AK62" s="1"/>
      <c r="AL62" s="1"/>
      <c r="AM62" s="1"/>
    </row>
    <row r="63" ht="15.75" customHeight="1">
      <c r="A63" s="727" t="s">
        <v>24341</v>
      </c>
      <c r="B63" s="56" t="s">
        <v>24342</v>
      </c>
      <c r="C63" s="56" t="b">
        <f>VLOOKUP(A63,'import Yalova'!A:P,3,0)</f>
        <v>1</v>
      </c>
      <c r="D63" s="56" t="s">
        <v>1356</v>
      </c>
      <c r="E63" s="56">
        <f>VLOOKUP(A63,'import Yalova'!A:P,5,0)</f>
        <v>9</v>
      </c>
      <c r="F63" s="56">
        <f>VLOOKUP(A63,'import Yalova'!A:P,6,0)</f>
        <v>6</v>
      </c>
      <c r="G63" s="56">
        <f>VLOOKUP(A63,'import Yalova'!A:P,7,0)</f>
        <v>0</v>
      </c>
      <c r="H63" s="56">
        <f>VLOOKUP(A63,'import Yalova'!A:P,8,0)</f>
        <v>10</v>
      </c>
      <c r="I63" s="56">
        <f>VLOOKUP(A63,'import Yalova'!A:P,9,0)</f>
        <v>10</v>
      </c>
      <c r="J63" s="216">
        <f>VLOOKUP(A63,'import Yalova'!A:P,10,0)</f>
        <v>0</v>
      </c>
      <c r="K63" s="56" t="s">
        <v>24343</v>
      </c>
      <c r="L63" s="56">
        <v>5.337323701E9</v>
      </c>
      <c r="M63" s="56" t="s">
        <v>24190</v>
      </c>
      <c r="N63" s="56" t="s">
        <v>4501</v>
      </c>
      <c r="O63" s="56" t="s">
        <v>24344</v>
      </c>
      <c r="P63" s="230" t="str">
        <f>VLOOKUP(A63,'import Yalova'!A:P,16,0)</f>
        <v>Geleneksel</v>
      </c>
      <c r="Q63" s="1" t="b">
        <v>0</v>
      </c>
      <c r="R63" s="1"/>
      <c r="S63" s="1"/>
      <c r="T63" s="1"/>
      <c r="U63" s="225"/>
      <c r="V63" s="208"/>
      <c r="W63" s="208"/>
      <c r="X63" s="1"/>
      <c r="Y63" s="1"/>
      <c r="Z63" s="208"/>
      <c r="AA63" s="1"/>
      <c r="AB63" s="208"/>
      <c r="AC63" s="1"/>
      <c r="AD63" s="208"/>
      <c r="AE63" s="1"/>
      <c r="AF63" s="208"/>
      <c r="AG63" s="1"/>
      <c r="AH63" s="208"/>
      <c r="AI63" s="1"/>
      <c r="AJ63" s="1"/>
      <c r="AK63" s="1"/>
      <c r="AL63" s="1"/>
      <c r="AM63" s="1"/>
    </row>
    <row r="64" ht="15.75" customHeight="1">
      <c r="A64" s="56" t="s">
        <v>24345</v>
      </c>
      <c r="B64" s="56" t="s">
        <v>24346</v>
      </c>
      <c r="C64" s="56" t="b">
        <f>VLOOKUP(A64,'import Yalova'!A:P,3,0)</f>
        <v>1</v>
      </c>
      <c r="D64" s="56" t="s">
        <v>1832</v>
      </c>
      <c r="E64" s="56">
        <f>VLOOKUP(A64,'import Yalova'!A:P,5,0)</f>
        <v>69</v>
      </c>
      <c r="F64" s="56">
        <f>VLOOKUP(A64,'import Yalova'!A:P,6,0)</f>
        <v>12</v>
      </c>
      <c r="G64" s="56">
        <f>VLOOKUP(A64,'import Yalova'!A:P,7,0)</f>
        <v>0</v>
      </c>
      <c r="H64" s="56">
        <f>VLOOKUP(A64,'import Yalova'!A:P,8,0)</f>
        <v>49</v>
      </c>
      <c r="I64" s="56">
        <f>VLOOKUP(A64,'import Yalova'!A:P,9,0)</f>
        <v>49</v>
      </c>
      <c r="J64" s="216">
        <f>VLOOKUP(A64,'import Yalova'!A:P,10,0)</f>
        <v>0</v>
      </c>
      <c r="K64" s="56" t="s">
        <v>24347</v>
      </c>
      <c r="L64" s="56">
        <v>2.268145456E9</v>
      </c>
      <c r="M64" s="56" t="s">
        <v>1350</v>
      </c>
      <c r="N64" s="56" t="s">
        <v>1652</v>
      </c>
      <c r="O64" s="56" t="s">
        <v>24348</v>
      </c>
      <c r="P64" s="230" t="str">
        <f>VLOOKUP(A64,'import Yalova'!A:P,16,0)</f>
        <v>Geleneksel</v>
      </c>
      <c r="Q64" s="1" t="b">
        <v>0</v>
      </c>
      <c r="R64" s="1"/>
      <c r="S64" s="1"/>
      <c r="T64" s="1"/>
      <c r="U64" s="225"/>
      <c r="V64" s="208"/>
      <c r="W64" s="208"/>
      <c r="X64" s="1"/>
      <c r="Y64" s="1"/>
      <c r="Z64" s="208"/>
      <c r="AA64" s="1"/>
      <c r="AB64" s="208"/>
      <c r="AC64" s="1"/>
      <c r="AD64" s="208"/>
      <c r="AE64" s="1"/>
      <c r="AF64" s="208"/>
      <c r="AG64" s="1"/>
      <c r="AH64" s="208"/>
      <c r="AI64" s="1"/>
      <c r="AJ64" s="1"/>
      <c r="AK64" s="1"/>
      <c r="AL64" s="1"/>
      <c r="AM64" s="1"/>
    </row>
    <row r="65" ht="15.75" customHeight="1">
      <c r="A65" s="56" t="s">
        <v>24349</v>
      </c>
      <c r="B65" s="56" t="s">
        <v>24350</v>
      </c>
      <c r="C65" s="56" t="b">
        <f>VLOOKUP(A65,'import Yalova'!A:P,3,0)</f>
        <v>1</v>
      </c>
      <c r="D65" s="56" t="s">
        <v>1364</v>
      </c>
      <c r="E65" s="56">
        <f>VLOOKUP(A65,'import Yalova'!A:P,5,0)</f>
        <v>736</v>
      </c>
      <c r="F65" s="56">
        <f>VLOOKUP(A65,'import Yalova'!A:P,6,0)</f>
        <v>28</v>
      </c>
      <c r="G65" s="56">
        <f>VLOOKUP(A65,'import Yalova'!A:P,7,0)</f>
        <v>7</v>
      </c>
      <c r="H65" s="56">
        <f>VLOOKUP(A65,'import Yalova'!A:P,8,0)</f>
        <v>21</v>
      </c>
      <c r="I65" s="56">
        <f>VLOOKUP(A65,'import Yalova'!A:P,9,0)</f>
        <v>28</v>
      </c>
      <c r="J65" s="216">
        <f>VLOOKUP(A65,'import Yalova'!A:P,10,0)</f>
        <v>0.25</v>
      </c>
      <c r="K65" s="56" t="s">
        <v>24351</v>
      </c>
      <c r="L65" s="56">
        <v>2.268131819E9</v>
      </c>
      <c r="M65" s="56" t="s">
        <v>1350</v>
      </c>
      <c r="N65" s="56" t="s">
        <v>5525</v>
      </c>
      <c r="O65" s="56" t="s">
        <v>24352</v>
      </c>
      <c r="P65" s="230" t="str">
        <f>VLOOKUP(A65,'import Yalova'!A:P,16,0)</f>
        <v>Geleneksel</v>
      </c>
      <c r="Q65" s="1" t="b">
        <v>0</v>
      </c>
      <c r="R65" s="1" t="s">
        <v>32</v>
      </c>
      <c r="S65" s="1"/>
      <c r="T65" s="1"/>
      <c r="U65" s="1" t="s">
        <v>24353</v>
      </c>
      <c r="V65" s="208"/>
      <c r="W65" s="208"/>
      <c r="X65" s="1"/>
      <c r="Y65" s="1" t="s">
        <v>1353</v>
      </c>
      <c r="Z65" s="208">
        <v>44351.0</v>
      </c>
      <c r="AA65" s="1"/>
      <c r="AB65" s="208"/>
      <c r="AC65" s="1"/>
      <c r="AD65" s="208"/>
      <c r="AE65" s="1"/>
      <c r="AF65" s="208"/>
      <c r="AG65" s="1"/>
      <c r="AH65" s="208"/>
      <c r="AI65" s="1"/>
      <c r="AJ65" s="1" t="s">
        <v>909</v>
      </c>
      <c r="AK65" s="1"/>
      <c r="AL65" s="1"/>
      <c r="AM65" s="1"/>
    </row>
    <row r="66" ht="15.75" customHeight="1">
      <c r="A66" s="56" t="s">
        <v>24354</v>
      </c>
      <c r="B66" s="56" t="s">
        <v>24355</v>
      </c>
      <c r="C66" s="56" t="b">
        <f>VLOOKUP(A66,'import Yalova'!A:P,3,0)</f>
        <v>1</v>
      </c>
      <c r="D66" s="56" t="s">
        <v>1364</v>
      </c>
      <c r="E66" s="56">
        <f>VLOOKUP(A66,'import Yalova'!A:P,5,0)</f>
        <v>778</v>
      </c>
      <c r="F66" s="56">
        <f>VLOOKUP(A66,'import Yalova'!A:P,6,0)</f>
        <v>49</v>
      </c>
      <c r="G66" s="56">
        <f>VLOOKUP(A66,'import Yalova'!A:P,7,0)</f>
        <v>9</v>
      </c>
      <c r="H66" s="56">
        <f>VLOOKUP(A66,'import Yalova'!A:P,8,0)</f>
        <v>20</v>
      </c>
      <c r="I66" s="56">
        <f>VLOOKUP(A66,'import Yalova'!A:P,9,0)</f>
        <v>29</v>
      </c>
      <c r="J66" s="216">
        <f>VLOOKUP(A66,'import Yalova'!A:P,10,0)</f>
        <v>0.31</v>
      </c>
      <c r="K66" s="56" t="s">
        <v>24351</v>
      </c>
      <c r="L66" s="56">
        <v>2.268136761E9</v>
      </c>
      <c r="M66" s="56" t="s">
        <v>1350</v>
      </c>
      <c r="N66" s="56" t="s">
        <v>3764</v>
      </c>
      <c r="O66" s="56" t="s">
        <v>24356</v>
      </c>
      <c r="P66" s="230" t="str">
        <f>VLOOKUP(A66,'import Yalova'!A:P,16,0)</f>
        <v>Geleneksel</v>
      </c>
      <c r="Q66" s="1" t="b">
        <v>0</v>
      </c>
      <c r="R66" s="1" t="s">
        <v>32</v>
      </c>
      <c r="S66" s="1"/>
      <c r="T66" s="1"/>
      <c r="U66" s="1" t="s">
        <v>24357</v>
      </c>
      <c r="V66" s="208"/>
      <c r="W66" s="208"/>
      <c r="X66" s="1"/>
      <c r="Y66" s="1"/>
      <c r="Z66" s="208"/>
      <c r="AA66" s="1"/>
      <c r="AB66" s="208"/>
      <c r="AC66" s="1"/>
      <c r="AD66" s="208"/>
      <c r="AE66" s="1"/>
      <c r="AF66" s="208"/>
      <c r="AG66" s="1"/>
      <c r="AH66" s="208"/>
      <c r="AI66" s="1"/>
      <c r="AJ66" s="1"/>
      <c r="AK66" s="1"/>
      <c r="AL66" s="1"/>
      <c r="AM66" s="1"/>
    </row>
    <row r="67" ht="15.75" customHeight="1">
      <c r="A67" s="56" t="s">
        <v>24358</v>
      </c>
      <c r="B67" s="56" t="s">
        <v>24359</v>
      </c>
      <c r="C67" s="56" t="b">
        <f>VLOOKUP(A67,'import Yalova'!A:P,3,0)</f>
        <v>1</v>
      </c>
      <c r="D67" s="56" t="s">
        <v>1364</v>
      </c>
      <c r="E67" s="56">
        <f>VLOOKUP(A67,'import Yalova'!A:P,5,0)</f>
        <v>1456</v>
      </c>
      <c r="F67" s="56">
        <f>VLOOKUP(A67,'import Yalova'!A:P,6,0)</f>
        <v>35</v>
      </c>
      <c r="G67" s="56">
        <f>VLOOKUP(A67,'import Yalova'!A:P,7,0)</f>
        <v>10</v>
      </c>
      <c r="H67" s="56">
        <f>VLOOKUP(A67,'import Yalova'!A:P,8,0)</f>
        <v>19</v>
      </c>
      <c r="I67" s="56">
        <f>VLOOKUP(A67,'import Yalova'!A:P,9,0)</f>
        <v>29</v>
      </c>
      <c r="J67" s="216">
        <f>VLOOKUP(A67,'import Yalova'!A:P,10,0)</f>
        <v>0.34</v>
      </c>
      <c r="K67" s="56" t="s">
        <v>24351</v>
      </c>
      <c r="L67" s="56">
        <v>2.268131819E9</v>
      </c>
      <c r="M67" s="56" t="s">
        <v>1350</v>
      </c>
      <c r="N67" s="56" t="s">
        <v>24118</v>
      </c>
      <c r="O67" s="56" t="s">
        <v>24360</v>
      </c>
      <c r="P67" s="230" t="str">
        <f>VLOOKUP(A67,'import Yalova'!A:P,16,0)</f>
        <v>Geleneksel</v>
      </c>
      <c r="Q67" s="1" t="b">
        <v>0</v>
      </c>
      <c r="R67" s="1" t="s">
        <v>32</v>
      </c>
      <c r="S67" s="1"/>
      <c r="T67" s="1"/>
      <c r="U67" s="1" t="s">
        <v>24361</v>
      </c>
      <c r="V67" s="208"/>
      <c r="W67" s="208"/>
      <c r="X67" s="1"/>
      <c r="Y67" s="1"/>
      <c r="Z67" s="208"/>
      <c r="AA67" s="1"/>
      <c r="AB67" s="208"/>
      <c r="AC67" s="1"/>
      <c r="AD67" s="208"/>
      <c r="AE67" s="1"/>
      <c r="AF67" s="208"/>
      <c r="AG67" s="1"/>
      <c r="AH67" s="208"/>
      <c r="AI67" s="1"/>
      <c r="AJ67" s="1"/>
      <c r="AK67" s="1"/>
      <c r="AL67" s="1"/>
      <c r="AM67" s="1"/>
    </row>
    <row r="68" ht="15.75" customHeight="1">
      <c r="A68" s="56" t="s">
        <v>24362</v>
      </c>
      <c r="B68" s="56" t="s">
        <v>24363</v>
      </c>
      <c r="C68" s="56" t="b">
        <f>VLOOKUP(A68,'import Yalova'!A:P,3,0)</f>
        <v>1</v>
      </c>
      <c r="D68" s="56" t="s">
        <v>2038</v>
      </c>
      <c r="E68" s="56">
        <f>VLOOKUP(A68,'import Yalova'!A:P,5,0)</f>
        <v>271</v>
      </c>
      <c r="F68" s="56">
        <f>VLOOKUP(A68,'import Yalova'!A:P,6,0)</f>
        <v>18</v>
      </c>
      <c r="G68" s="56">
        <f>VLOOKUP(A68,'import Yalova'!A:P,7,0)</f>
        <v>0</v>
      </c>
      <c r="H68" s="56">
        <f>VLOOKUP(A68,'import Yalova'!A:P,8,0)</f>
        <v>10</v>
      </c>
      <c r="I68" s="56">
        <f>VLOOKUP(A68,'import Yalova'!A:P,9,0)</f>
        <v>10</v>
      </c>
      <c r="J68" s="216">
        <f>VLOOKUP(A68,'import Yalova'!A:P,10,0)</f>
        <v>0</v>
      </c>
      <c r="K68" s="56" t="s">
        <v>24364</v>
      </c>
      <c r="L68" s="56">
        <v>5.452177721E9</v>
      </c>
      <c r="M68" s="56" t="s">
        <v>1350</v>
      </c>
      <c r="N68" s="56" t="s">
        <v>6695</v>
      </c>
      <c r="O68" s="56" t="s">
        <v>24365</v>
      </c>
      <c r="P68" s="230" t="str">
        <f>VLOOKUP(A68,'import Yalova'!A:P,16,0)</f>
        <v>Geleneksel</v>
      </c>
      <c r="Q68" s="1" t="b">
        <v>0</v>
      </c>
      <c r="R68" s="1"/>
      <c r="S68" s="1"/>
      <c r="T68" s="1"/>
      <c r="U68" s="225"/>
      <c r="V68" s="208"/>
      <c r="W68" s="208"/>
      <c r="X68" s="1"/>
      <c r="Y68" s="1"/>
      <c r="Z68" s="208"/>
      <c r="AA68" s="1"/>
      <c r="AB68" s="208"/>
      <c r="AC68" s="1"/>
      <c r="AD68" s="208"/>
      <c r="AE68" s="1"/>
      <c r="AF68" s="208"/>
      <c r="AG68" s="1"/>
      <c r="AH68" s="208"/>
      <c r="AI68" s="1"/>
      <c r="AJ68" s="1"/>
      <c r="AK68" s="1"/>
      <c r="AL68" s="1"/>
      <c r="AM68" s="1"/>
    </row>
    <row r="69" ht="15.75" customHeight="1">
      <c r="A69" s="56" t="s">
        <v>24013</v>
      </c>
      <c r="B69" s="56" t="s">
        <v>24014</v>
      </c>
      <c r="C69" s="56" t="b">
        <f>VLOOKUP(A69,'import Yalova'!A:P,3,0)</f>
        <v>1</v>
      </c>
      <c r="D69" s="56" t="s">
        <v>1789</v>
      </c>
      <c r="E69" s="56">
        <f>VLOOKUP(A69,'import Yalova'!A:P,5,0)</f>
        <v>1769</v>
      </c>
      <c r="F69" s="56">
        <f>VLOOKUP(A69,'import Yalova'!A:P,6,0)</f>
        <v>90</v>
      </c>
      <c r="G69" s="56">
        <f>VLOOKUP(A69,'import Yalova'!A:P,7,0)</f>
        <v>7</v>
      </c>
      <c r="H69" s="56">
        <f>VLOOKUP(A69,'import Yalova'!A:P,8,0)</f>
        <v>15</v>
      </c>
      <c r="I69" s="56">
        <f>VLOOKUP(A69,'import Yalova'!A:P,9,0)</f>
        <v>22</v>
      </c>
      <c r="J69" s="216">
        <f>VLOOKUP(A69,'import Yalova'!A:P,10,0)</f>
        <v>0.32</v>
      </c>
      <c r="K69" s="56" t="s">
        <v>24366</v>
      </c>
      <c r="L69" s="56">
        <v>5.060984961E9</v>
      </c>
      <c r="M69" s="56" t="s">
        <v>1350</v>
      </c>
      <c r="N69" s="56" t="s">
        <v>6695</v>
      </c>
      <c r="O69" s="56" t="s">
        <v>24017</v>
      </c>
      <c r="P69" s="230" t="str">
        <f>VLOOKUP(A69,'import Yalova'!A:P,16,0)</f>
        <v>Geleneksel</v>
      </c>
      <c r="Q69" s="1" t="b">
        <v>0</v>
      </c>
      <c r="R69" s="1" t="s">
        <v>38</v>
      </c>
      <c r="S69" s="1" t="s">
        <v>19854</v>
      </c>
      <c r="T69" s="1" t="s">
        <v>5724</v>
      </c>
      <c r="V69" s="208">
        <v>44343.0</v>
      </c>
      <c r="W69" s="208">
        <v>44344.0</v>
      </c>
      <c r="X69" s="1"/>
      <c r="Y69" s="1" t="s">
        <v>1353</v>
      </c>
      <c r="Z69" s="208"/>
      <c r="AA69" s="1"/>
      <c r="AB69" s="208"/>
      <c r="AC69" s="1"/>
      <c r="AD69" s="208"/>
      <c r="AE69" s="1"/>
      <c r="AF69" s="208"/>
      <c r="AG69" s="1"/>
      <c r="AH69" s="208"/>
      <c r="AI69" s="1"/>
      <c r="AJ69" s="1"/>
      <c r="AK69" s="1"/>
      <c r="AL69" s="1"/>
      <c r="AM69" s="1"/>
    </row>
    <row r="70" ht="15.75" customHeight="1">
      <c r="A70" s="56" t="s">
        <v>24082</v>
      </c>
      <c r="B70" s="56" t="s">
        <v>24083</v>
      </c>
      <c r="C70" s="56" t="b">
        <f>VLOOKUP(A70,'import Yalova'!A:P,3,0)</f>
        <v>0</v>
      </c>
      <c r="D70" s="56" t="s">
        <v>1348</v>
      </c>
      <c r="E70" s="56">
        <f>VLOOKUP(A70,'import Yalova'!A:P,5,0)</f>
        <v>4</v>
      </c>
      <c r="F70" s="56">
        <f>VLOOKUP(A70,'import Yalova'!A:P,6,0)</f>
        <v>0</v>
      </c>
      <c r="G70" s="56">
        <f>VLOOKUP(A70,'import Yalova'!A:P,7,0)</f>
        <v>16</v>
      </c>
      <c r="H70" s="56">
        <f>VLOOKUP(A70,'import Yalova'!A:P,8,0)</f>
        <v>13</v>
      </c>
      <c r="I70" s="56">
        <f>VLOOKUP(A70,'import Yalova'!A:P,9,0)</f>
        <v>29</v>
      </c>
      <c r="J70" s="216">
        <f>VLOOKUP(A70,'import Yalova'!A:P,10,0)</f>
        <v>0.55</v>
      </c>
      <c r="K70" s="56" t="s">
        <v>24367</v>
      </c>
      <c r="L70" s="56">
        <v>2.282455377E9</v>
      </c>
      <c r="M70" s="56" t="s">
        <v>24155</v>
      </c>
      <c r="N70" s="56" t="s">
        <v>24368</v>
      </c>
      <c r="O70" s="56" t="s">
        <v>24086</v>
      </c>
      <c r="P70" s="230" t="str">
        <f>VLOOKUP(A70,'import Yalova'!A:P,16,0)</f>
        <v>Geleneksel</v>
      </c>
      <c r="Q70" s="1" t="b">
        <v>0</v>
      </c>
      <c r="R70" s="1" t="s">
        <v>38</v>
      </c>
      <c r="S70" s="1" t="s">
        <v>882</v>
      </c>
      <c r="T70" s="1" t="s">
        <v>5724</v>
      </c>
      <c r="U70" s="1" t="s">
        <v>24369</v>
      </c>
      <c r="V70" s="208">
        <v>44348.0</v>
      </c>
      <c r="W70" s="208">
        <v>44350.0</v>
      </c>
      <c r="X70" s="1"/>
      <c r="Y70" s="1" t="s">
        <v>1353</v>
      </c>
      <c r="Z70" s="208">
        <v>44348.0</v>
      </c>
      <c r="AA70" s="1"/>
      <c r="AB70" s="208"/>
      <c r="AC70" s="1"/>
      <c r="AD70" s="208"/>
      <c r="AE70" s="1"/>
      <c r="AF70" s="208"/>
      <c r="AG70" s="1"/>
      <c r="AH70" s="208"/>
      <c r="AI70" s="1" t="s">
        <v>882</v>
      </c>
      <c r="AJ70" s="1"/>
      <c r="AK70" s="1"/>
      <c r="AL70" s="1"/>
      <c r="AM70" s="1"/>
    </row>
    <row r="71" ht="15.75" customHeight="1">
      <c r="A71" s="56" t="s">
        <v>24370</v>
      </c>
      <c r="B71" s="56" t="s">
        <v>24371</v>
      </c>
      <c r="C71" s="56" t="b">
        <f>VLOOKUP(A71,'import Yalova'!A:P,3,0)</f>
        <v>1</v>
      </c>
      <c r="D71" s="56" t="s">
        <v>1348</v>
      </c>
      <c r="E71" s="56">
        <f>VLOOKUP(A71,'import Yalova'!A:P,5,0)</f>
        <v>11</v>
      </c>
      <c r="F71" s="56">
        <f>VLOOKUP(A71,'import Yalova'!A:P,6,0)</f>
        <v>0</v>
      </c>
      <c r="G71" s="56">
        <f>VLOOKUP(A71,'import Yalova'!A:P,7,0)</f>
        <v>0</v>
      </c>
      <c r="H71" s="56">
        <f>VLOOKUP(A71,'import Yalova'!A:P,8,0)</f>
        <v>79</v>
      </c>
      <c r="I71" s="56">
        <f>VLOOKUP(A71,'import Yalova'!A:P,9,0)</f>
        <v>79</v>
      </c>
      <c r="J71" s="216">
        <f>VLOOKUP(A71,'import Yalova'!A:P,10,0)</f>
        <v>0</v>
      </c>
      <c r="K71" s="56" t="s">
        <v>24372</v>
      </c>
      <c r="L71" s="56">
        <v>5.458943451E9</v>
      </c>
      <c r="M71" s="56" t="s">
        <v>24155</v>
      </c>
      <c r="N71" s="56" t="s">
        <v>3648</v>
      </c>
      <c r="O71" s="56" t="s">
        <v>24373</v>
      </c>
      <c r="P71" s="230" t="str">
        <f>VLOOKUP(A71,'import Yalova'!A:P,16,0)</f>
        <v>Geleneksel</v>
      </c>
      <c r="Q71" s="1" t="b">
        <v>0</v>
      </c>
      <c r="R71" s="1" t="s">
        <v>43</v>
      </c>
      <c r="S71" s="1"/>
      <c r="T71" s="1"/>
      <c r="V71" s="208"/>
      <c r="W71" s="208"/>
      <c r="X71" s="1"/>
      <c r="Y71" s="1" t="s">
        <v>1353</v>
      </c>
      <c r="Z71" s="208">
        <v>44348.0</v>
      </c>
      <c r="AA71" s="1"/>
      <c r="AB71" s="208"/>
      <c r="AC71" s="1"/>
      <c r="AD71" s="208"/>
      <c r="AE71" s="1"/>
      <c r="AF71" s="208"/>
      <c r="AG71" s="1"/>
      <c r="AH71" s="208"/>
      <c r="AI71" s="1" t="s">
        <v>882</v>
      </c>
      <c r="AJ71" s="1"/>
      <c r="AK71" s="1"/>
      <c r="AL71" s="1"/>
      <c r="AM71" s="1"/>
    </row>
    <row r="72" ht="15.75" customHeight="1">
      <c r="A72" s="56" t="s">
        <v>24374</v>
      </c>
      <c r="B72" s="56" t="s">
        <v>24375</v>
      </c>
      <c r="C72" s="56" t="b">
        <f>VLOOKUP(A72,'import Yalova'!A:P,3,0)</f>
        <v>1</v>
      </c>
      <c r="D72" s="56" t="s">
        <v>1597</v>
      </c>
      <c r="E72" s="56">
        <f>VLOOKUP(A72,'import Yalova'!A:P,5,0)</f>
        <v>37</v>
      </c>
      <c r="F72" s="56">
        <f>VLOOKUP(A72,'import Yalova'!A:P,6,0)</f>
        <v>0</v>
      </c>
      <c r="G72" s="56">
        <f>VLOOKUP(A72,'import Yalova'!A:P,7,0)</f>
        <v>0</v>
      </c>
      <c r="H72" s="56">
        <f>VLOOKUP(A72,'import Yalova'!A:P,8,0)</f>
        <v>15</v>
      </c>
      <c r="I72" s="56">
        <f>VLOOKUP(A72,'import Yalova'!A:P,9,0)</f>
        <v>15</v>
      </c>
      <c r="J72" s="216">
        <f>VLOOKUP(A72,'import Yalova'!A:P,10,0)</f>
        <v>0</v>
      </c>
      <c r="K72" s="56" t="s">
        <v>24376</v>
      </c>
      <c r="L72" s="56">
        <v>5.464878061E9</v>
      </c>
      <c r="M72" s="56" t="s">
        <v>24300</v>
      </c>
      <c r="N72" s="56" t="s">
        <v>11254</v>
      </c>
      <c r="O72" s="56" t="s">
        <v>24377</v>
      </c>
      <c r="P72" s="230" t="str">
        <f>VLOOKUP(A72,'import Yalova'!A:P,16,0)</f>
        <v>Geleneksel</v>
      </c>
      <c r="Q72" s="1" t="b">
        <v>0</v>
      </c>
      <c r="R72" s="1"/>
      <c r="S72" s="1"/>
      <c r="T72" s="1"/>
      <c r="V72" s="208"/>
      <c r="W72" s="208"/>
      <c r="X72" s="1"/>
      <c r="Y72" s="1"/>
      <c r="Z72" s="208"/>
      <c r="AA72" s="1"/>
      <c r="AB72" s="208"/>
      <c r="AC72" s="1"/>
      <c r="AD72" s="208"/>
      <c r="AE72" s="1"/>
      <c r="AF72" s="208"/>
      <c r="AG72" s="1"/>
      <c r="AH72" s="208"/>
      <c r="AI72" s="1"/>
      <c r="AJ72" s="1"/>
      <c r="AK72" s="1"/>
      <c r="AL72" s="1"/>
      <c r="AM72" s="1"/>
    </row>
    <row r="73" ht="15.75" customHeight="1">
      <c r="A73" s="56" t="s">
        <v>24378</v>
      </c>
      <c r="B73" s="56" t="s">
        <v>24379</v>
      </c>
      <c r="C73" s="56" t="b">
        <f>VLOOKUP(A73,'import Yalova'!A:P,3,0)</f>
        <v>1</v>
      </c>
      <c r="D73" s="56" t="s">
        <v>1507</v>
      </c>
      <c r="E73" s="56">
        <f>VLOOKUP(A73,'import Yalova'!A:P,5,0)</f>
        <v>405</v>
      </c>
      <c r="F73" s="56">
        <f>VLOOKUP(A73,'import Yalova'!A:P,6,0)</f>
        <v>23</v>
      </c>
      <c r="G73" s="56">
        <f>VLOOKUP(A73,'import Yalova'!A:P,7,0)</f>
        <v>0</v>
      </c>
      <c r="H73" s="56">
        <f>VLOOKUP(A73,'import Yalova'!A:P,8,0)</f>
        <v>50</v>
      </c>
      <c r="I73" s="56">
        <f>VLOOKUP(A73,'import Yalova'!A:P,9,0)</f>
        <v>50</v>
      </c>
      <c r="J73" s="216">
        <f>VLOOKUP(A73,'import Yalova'!A:P,10,0)</f>
        <v>0</v>
      </c>
      <c r="K73" s="56" t="s">
        <v>24380</v>
      </c>
      <c r="L73" s="56">
        <v>5.417459905E9</v>
      </c>
      <c r="M73" s="56" t="s">
        <v>1350</v>
      </c>
      <c r="N73" s="56" t="s">
        <v>24118</v>
      </c>
      <c r="O73" s="56" t="s">
        <v>24381</v>
      </c>
      <c r="P73" s="230" t="str">
        <f>VLOOKUP(A73,'import Yalova'!A:P,16,0)</f>
        <v>Geleneksel</v>
      </c>
      <c r="Q73" s="1" t="b">
        <v>0</v>
      </c>
      <c r="R73" s="1"/>
      <c r="S73" s="1"/>
      <c r="T73" s="1"/>
      <c r="U73" s="225"/>
      <c r="V73" s="208"/>
      <c r="W73" s="208"/>
      <c r="X73" s="1"/>
      <c r="Y73" s="1"/>
      <c r="Z73" s="208"/>
      <c r="AA73" s="1"/>
      <c r="AB73" s="208"/>
      <c r="AC73" s="1"/>
      <c r="AD73" s="208"/>
      <c r="AE73" s="1"/>
      <c r="AF73" s="208"/>
      <c r="AG73" s="1"/>
      <c r="AH73" s="208"/>
      <c r="AI73" s="1"/>
      <c r="AJ73" s="1"/>
      <c r="AK73" s="1"/>
      <c r="AL73" s="1"/>
      <c r="AM73" s="1"/>
    </row>
    <row r="74" ht="15.75" customHeight="1">
      <c r="A74" s="56" t="s">
        <v>24042</v>
      </c>
      <c r="B74" s="56" t="s">
        <v>24043</v>
      </c>
      <c r="C74" s="56" t="b">
        <f>VLOOKUP(A74,'import Yalova'!A:P,3,0)</f>
        <v>1</v>
      </c>
      <c r="D74" s="56" t="s">
        <v>1507</v>
      </c>
      <c r="E74" s="56">
        <f>VLOOKUP(A74,'import Yalova'!A:P,5,0)</f>
        <v>683</v>
      </c>
      <c r="F74" s="56">
        <f>VLOOKUP(A74,'import Yalova'!A:P,6,0)</f>
        <v>48</v>
      </c>
      <c r="G74" s="56">
        <f>VLOOKUP(A74,'import Yalova'!A:P,7,0)</f>
        <v>25</v>
      </c>
      <c r="H74" s="56">
        <f>VLOOKUP(A74,'import Yalova'!A:P,8,0)</f>
        <v>17</v>
      </c>
      <c r="I74" s="56">
        <f>VLOOKUP(A74,'import Yalova'!A:P,9,0)</f>
        <v>42</v>
      </c>
      <c r="J74" s="216">
        <f>VLOOKUP(A74,'import Yalova'!A:P,10,0)</f>
        <v>0.6</v>
      </c>
      <c r="K74" s="56" t="s">
        <v>24382</v>
      </c>
      <c r="L74" s="56">
        <v>2.268120052E9</v>
      </c>
      <c r="M74" s="56" t="s">
        <v>1350</v>
      </c>
      <c r="N74" s="56" t="s">
        <v>5525</v>
      </c>
      <c r="O74" s="56" t="s">
        <v>24045</v>
      </c>
      <c r="P74" s="230" t="str">
        <f>VLOOKUP(A74,'import Yalova'!A:P,16,0)</f>
        <v>Geleneksel</v>
      </c>
      <c r="Q74" s="1" t="b">
        <v>0</v>
      </c>
      <c r="R74" s="1" t="s">
        <v>38</v>
      </c>
      <c r="S74" s="1" t="s">
        <v>814</v>
      </c>
      <c r="T74" s="1" t="s">
        <v>5724</v>
      </c>
      <c r="U74" s="1" t="s">
        <v>24383</v>
      </c>
      <c r="V74" s="208">
        <v>44344.0</v>
      </c>
      <c r="W74" s="208">
        <v>44348.0</v>
      </c>
      <c r="X74" s="1"/>
      <c r="Y74" s="1" t="s">
        <v>43</v>
      </c>
      <c r="Z74" s="208"/>
      <c r="AA74" s="1" t="s">
        <v>1353</v>
      </c>
      <c r="AB74" s="208">
        <v>44344.0</v>
      </c>
      <c r="AC74" s="1"/>
      <c r="AD74" s="208"/>
      <c r="AE74" s="1"/>
      <c r="AF74" s="208"/>
      <c r="AG74" s="1"/>
      <c r="AH74" s="208"/>
      <c r="AI74" s="1"/>
      <c r="AJ74" s="1" t="s">
        <v>814</v>
      </c>
      <c r="AK74" s="1"/>
      <c r="AL74" s="1"/>
      <c r="AM74" s="1"/>
    </row>
    <row r="75" ht="15.75" customHeight="1">
      <c r="A75" s="56" t="s">
        <v>24384</v>
      </c>
      <c r="B75" s="56" t="s">
        <v>24385</v>
      </c>
      <c r="C75" s="56" t="b">
        <f>VLOOKUP(A75,'import Yalova'!A:P,3,0)</f>
        <v>1</v>
      </c>
      <c r="D75" s="56" t="s">
        <v>1378</v>
      </c>
      <c r="E75" s="56">
        <f>VLOOKUP(A75,'import Yalova'!A:P,5,0)</f>
        <v>55</v>
      </c>
      <c r="F75" s="56">
        <f>VLOOKUP(A75,'import Yalova'!A:P,6,0)</f>
        <v>0</v>
      </c>
      <c r="G75" s="56">
        <f>VLOOKUP(A75,'import Yalova'!A:P,7,0)</f>
        <v>0</v>
      </c>
      <c r="H75" s="56">
        <f>VLOOKUP(A75,'import Yalova'!A:P,8,0)</f>
        <v>21</v>
      </c>
      <c r="I75" s="56">
        <f>VLOOKUP(A75,'import Yalova'!A:P,9,0)</f>
        <v>21</v>
      </c>
      <c r="J75" s="216">
        <f>VLOOKUP(A75,'import Yalova'!A:P,10,0)</f>
        <v>0</v>
      </c>
      <c r="K75" s="56" t="s">
        <v>24289</v>
      </c>
      <c r="L75" s="56">
        <v>2.268147745E9</v>
      </c>
      <c r="M75" s="56" t="s">
        <v>1350</v>
      </c>
      <c r="N75" s="56" t="s">
        <v>6695</v>
      </c>
      <c r="O75" s="56" t="s">
        <v>24290</v>
      </c>
      <c r="P75" s="230" t="str">
        <f>VLOOKUP(A75,'import Yalova'!A:P,16,0)</f>
        <v>Geleneksel</v>
      </c>
      <c r="Q75" s="1" t="b">
        <v>0</v>
      </c>
      <c r="R75" s="1"/>
      <c r="S75" s="1"/>
      <c r="T75" s="1"/>
      <c r="U75" s="225"/>
      <c r="V75" s="208"/>
      <c r="W75" s="208"/>
      <c r="X75" s="1"/>
      <c r="Y75" s="1"/>
      <c r="Z75" s="208"/>
      <c r="AA75" s="1"/>
      <c r="AB75" s="208"/>
      <c r="AC75" s="1"/>
      <c r="AD75" s="208"/>
      <c r="AE75" s="1"/>
      <c r="AF75" s="208"/>
      <c r="AG75" s="1"/>
      <c r="AH75" s="208"/>
      <c r="AI75" s="1"/>
      <c r="AJ75" s="1"/>
      <c r="AK75" s="1"/>
      <c r="AL75" s="1"/>
      <c r="AM75" s="1"/>
    </row>
    <row r="76" ht="15.75" customHeight="1">
      <c r="A76" s="56" t="s">
        <v>24386</v>
      </c>
      <c r="B76" s="56" t="s">
        <v>24387</v>
      </c>
      <c r="C76" s="56" t="b">
        <f>VLOOKUP(A76,'import Yalova'!A:P,3,0)</f>
        <v>1</v>
      </c>
      <c r="D76" s="56" t="s">
        <v>1364</v>
      </c>
      <c r="E76" s="56">
        <f>VLOOKUP(A76,'import Yalova'!A:P,5,0)</f>
        <v>1008</v>
      </c>
      <c r="F76" s="56">
        <f>VLOOKUP(A76,'import Yalova'!A:P,6,0)</f>
        <v>72</v>
      </c>
      <c r="G76" s="56">
        <f>VLOOKUP(A76,'import Yalova'!A:P,7,0)</f>
        <v>45</v>
      </c>
      <c r="H76" s="56">
        <f>VLOOKUP(A76,'import Yalova'!A:P,8,0)</f>
        <v>11</v>
      </c>
      <c r="I76" s="56">
        <f>VLOOKUP(A76,'import Yalova'!A:P,9,0)</f>
        <v>56</v>
      </c>
      <c r="J76" s="216">
        <f>VLOOKUP(A76,'import Yalova'!A:P,10,0)</f>
        <v>0.8</v>
      </c>
      <c r="K76" s="56" t="s">
        <v>24388</v>
      </c>
      <c r="L76" s="56">
        <v>5.078149E9</v>
      </c>
      <c r="M76" s="56" t="s">
        <v>24132</v>
      </c>
      <c r="N76" s="56" t="s">
        <v>24201</v>
      </c>
      <c r="O76" s="56" t="s">
        <v>24389</v>
      </c>
      <c r="P76" s="230" t="str">
        <f>VLOOKUP(A76,'import Yalova'!A:P,16,0)</f>
        <v>Key</v>
      </c>
      <c r="Q76" s="1" t="b">
        <v>0</v>
      </c>
      <c r="R76" s="1" t="s">
        <v>32</v>
      </c>
      <c r="S76" s="1"/>
      <c r="T76" s="1"/>
      <c r="V76" s="208"/>
      <c r="W76" s="208"/>
      <c r="X76" s="1"/>
      <c r="Y76" s="1"/>
      <c r="Z76" s="208"/>
      <c r="AA76" s="1"/>
      <c r="AB76" s="208"/>
      <c r="AC76" s="1"/>
      <c r="AD76" s="208"/>
      <c r="AE76" s="1"/>
      <c r="AF76" s="208"/>
      <c r="AG76" s="1"/>
      <c r="AH76" s="208"/>
      <c r="AI76" s="1"/>
      <c r="AJ76" s="1"/>
      <c r="AK76" s="1"/>
      <c r="AL76" s="1"/>
      <c r="AM76" s="1"/>
    </row>
    <row r="77" ht="15.75" customHeight="1">
      <c r="A77" s="56" t="s">
        <v>24390</v>
      </c>
      <c r="B77" s="56" t="s">
        <v>24391</v>
      </c>
      <c r="C77" s="56" t="b">
        <f>VLOOKUP(A77,'import Yalova'!A:P,3,0)</f>
        <v>1</v>
      </c>
      <c r="D77" s="56" t="s">
        <v>1507</v>
      </c>
      <c r="E77" s="56">
        <f>VLOOKUP(A77,'import Yalova'!A:P,5,0)</f>
        <v>352</v>
      </c>
      <c r="F77" s="56">
        <f>VLOOKUP(A77,'import Yalova'!A:P,6,0)</f>
        <v>47</v>
      </c>
      <c r="G77" s="56">
        <f>VLOOKUP(A77,'import Yalova'!A:P,7,0)</f>
        <v>0</v>
      </c>
      <c r="H77" s="56">
        <f>VLOOKUP(A77,'import Yalova'!A:P,8,0)</f>
        <v>21</v>
      </c>
      <c r="I77" s="56">
        <f>VLOOKUP(A77,'import Yalova'!A:P,9,0)</f>
        <v>21</v>
      </c>
      <c r="J77" s="216">
        <f>VLOOKUP(A77,'import Yalova'!A:P,10,0)</f>
        <v>0</v>
      </c>
      <c r="K77" s="56" t="s">
        <v>24392</v>
      </c>
      <c r="L77" s="56">
        <v>5.356455363E9</v>
      </c>
      <c r="M77" s="56" t="s">
        <v>1350</v>
      </c>
      <c r="N77" s="56" t="s">
        <v>1652</v>
      </c>
      <c r="O77" s="56" t="s">
        <v>24393</v>
      </c>
      <c r="P77" s="230" t="str">
        <f>VLOOKUP(A77,'import Yalova'!A:P,16,0)</f>
        <v>Geleneksel</v>
      </c>
      <c r="Q77" s="1" t="b">
        <v>0</v>
      </c>
      <c r="R77" s="1"/>
      <c r="S77" s="1"/>
      <c r="T77" s="1"/>
      <c r="U77" s="225"/>
      <c r="V77" s="208"/>
      <c r="W77" s="208"/>
      <c r="X77" s="1"/>
      <c r="Y77" s="1"/>
      <c r="Z77" s="208"/>
      <c r="AA77" s="1"/>
      <c r="AB77" s="208"/>
      <c r="AC77" s="1"/>
      <c r="AD77" s="208"/>
      <c r="AE77" s="1"/>
      <c r="AF77" s="208"/>
      <c r="AG77" s="1"/>
      <c r="AH77" s="208"/>
      <c r="AI77" s="1"/>
      <c r="AJ77" s="1"/>
      <c r="AK77" s="1"/>
      <c r="AL77" s="1"/>
      <c r="AM77" s="1"/>
    </row>
    <row r="78" ht="15.75" customHeight="1">
      <c r="A78" s="56" t="s">
        <v>24394</v>
      </c>
      <c r="B78" s="56" t="s">
        <v>24395</v>
      </c>
      <c r="C78" s="56" t="b">
        <f>VLOOKUP(A78,'import Yalova'!A:P,3,0)</f>
        <v>1</v>
      </c>
      <c r="D78" s="56" t="s">
        <v>1378</v>
      </c>
      <c r="E78" s="56">
        <f>VLOOKUP(A78,'import Yalova'!A:P,5,0)</f>
        <v>1798</v>
      </c>
      <c r="F78" s="56">
        <f>VLOOKUP(A78,'import Yalova'!A:P,6,0)</f>
        <v>126</v>
      </c>
      <c r="G78" s="56">
        <f>VLOOKUP(A78,'import Yalova'!A:P,7,0)</f>
        <v>0</v>
      </c>
      <c r="H78" s="56">
        <f>VLOOKUP(A78,'import Yalova'!A:P,8,0)</f>
        <v>18</v>
      </c>
      <c r="I78" s="56">
        <f>VLOOKUP(A78,'import Yalova'!A:P,9,0)</f>
        <v>18</v>
      </c>
      <c r="J78" s="216">
        <f>VLOOKUP(A78,'import Yalova'!A:P,10,0)</f>
        <v>0</v>
      </c>
      <c r="K78" s="56" t="s">
        <v>24396</v>
      </c>
      <c r="L78" s="56">
        <v>2.268131529E9</v>
      </c>
      <c r="M78" s="56" t="s">
        <v>1350</v>
      </c>
      <c r="N78" s="56" t="s">
        <v>24118</v>
      </c>
      <c r="O78" s="56" t="s">
        <v>24397</v>
      </c>
      <c r="P78" s="230" t="str">
        <f>VLOOKUP(A78,'import Yalova'!A:P,16,0)</f>
        <v>Geleneksel</v>
      </c>
      <c r="Q78" s="1" t="b">
        <v>0</v>
      </c>
      <c r="R78" s="1"/>
      <c r="S78" s="1"/>
      <c r="T78" s="1"/>
      <c r="U78" s="1" t="s">
        <v>24398</v>
      </c>
      <c r="V78" s="208"/>
      <c r="W78" s="208"/>
      <c r="X78" s="1"/>
      <c r="Y78" s="1" t="s">
        <v>1353</v>
      </c>
      <c r="Z78" s="208"/>
      <c r="AA78" s="1"/>
      <c r="AB78" s="208"/>
      <c r="AC78" s="1"/>
      <c r="AD78" s="208"/>
      <c r="AE78" s="1"/>
      <c r="AF78" s="208"/>
      <c r="AG78" s="1"/>
      <c r="AH78" s="208"/>
      <c r="AI78" s="1"/>
      <c r="AJ78" s="1"/>
      <c r="AK78" s="1"/>
      <c r="AL78" s="1"/>
      <c r="AM78" s="1"/>
    </row>
    <row r="79" ht="15.75" customHeight="1">
      <c r="A79" s="56" t="s">
        <v>24399</v>
      </c>
      <c r="B79" s="56" t="s">
        <v>24400</v>
      </c>
      <c r="C79" s="56" t="b">
        <f>VLOOKUP(A79,'import Yalova'!A:P,3,0)</f>
        <v>1</v>
      </c>
      <c r="D79" s="56" t="s">
        <v>1356</v>
      </c>
      <c r="E79" s="56">
        <f>VLOOKUP(A79,'import Yalova'!A:P,5,0)</f>
        <v>684</v>
      </c>
      <c r="F79" s="56">
        <f>VLOOKUP(A79,'import Yalova'!A:P,6,0)</f>
        <v>17</v>
      </c>
      <c r="G79" s="56">
        <f>VLOOKUP(A79,'import Yalova'!A:P,7,0)</f>
        <v>0</v>
      </c>
      <c r="H79" s="56">
        <f>VLOOKUP(A79,'import Yalova'!A:P,8,0)</f>
        <v>14</v>
      </c>
      <c r="I79" s="56">
        <f>VLOOKUP(A79,'import Yalova'!A:P,9,0)</f>
        <v>14</v>
      </c>
      <c r="J79" s="216">
        <f>VLOOKUP(A79,'import Yalova'!A:P,10,0)</f>
        <v>0</v>
      </c>
      <c r="K79" s="56" t="s">
        <v>24401</v>
      </c>
      <c r="L79" s="56">
        <v>2.268000012E9</v>
      </c>
      <c r="M79" s="56" t="s">
        <v>1350</v>
      </c>
      <c r="N79" s="56" t="s">
        <v>6695</v>
      </c>
      <c r="O79" s="56" t="s">
        <v>24402</v>
      </c>
      <c r="P79" s="230" t="str">
        <f>VLOOKUP(A79,'import Yalova'!A:P,16,0)</f>
        <v>Geleneksel</v>
      </c>
      <c r="Q79" s="1" t="b">
        <v>1</v>
      </c>
      <c r="R79" s="1"/>
      <c r="S79" s="1"/>
      <c r="T79" s="1"/>
      <c r="U79" s="1" t="s">
        <v>24403</v>
      </c>
      <c r="V79" s="208"/>
      <c r="W79" s="208"/>
      <c r="X79" s="1"/>
      <c r="Y79" s="1" t="s">
        <v>43</v>
      </c>
      <c r="Z79" s="208"/>
      <c r="AA79" s="1" t="s">
        <v>43</v>
      </c>
      <c r="AB79" s="208"/>
      <c r="AC79" s="1" t="s">
        <v>43</v>
      </c>
      <c r="AD79" s="208"/>
      <c r="AE79" s="1" t="s">
        <v>43</v>
      </c>
      <c r="AF79" s="208">
        <v>44349.0</v>
      </c>
      <c r="AG79" s="1" t="s">
        <v>1353</v>
      </c>
      <c r="AH79" s="208">
        <v>44349.0</v>
      </c>
      <c r="AI79" s="1"/>
      <c r="AJ79" s="1"/>
      <c r="AK79" s="1"/>
      <c r="AL79" s="1" t="s">
        <v>859</v>
      </c>
      <c r="AM79" s="1" t="s">
        <v>814</v>
      </c>
    </row>
    <row r="80" ht="15.75" customHeight="1">
      <c r="A80" s="56" t="s">
        <v>24100</v>
      </c>
      <c r="B80" s="56" t="s">
        <v>24101</v>
      </c>
      <c r="C80" s="56" t="b">
        <f>VLOOKUP(A80,'import Yalova'!A:P,3,0)</f>
        <v>1</v>
      </c>
      <c r="D80" s="56" t="s">
        <v>1364</v>
      </c>
      <c r="E80" s="56">
        <f>VLOOKUP(A80,'import Yalova'!A:P,5,0)</f>
        <v>333</v>
      </c>
      <c r="F80" s="56">
        <f>VLOOKUP(A80,'import Yalova'!A:P,6,0)</f>
        <v>13</v>
      </c>
      <c r="G80" s="56">
        <f>VLOOKUP(A80,'import Yalova'!A:P,7,0)</f>
        <v>7</v>
      </c>
      <c r="H80" s="56">
        <f>VLOOKUP(A80,'import Yalova'!A:P,8,0)</f>
        <v>5</v>
      </c>
      <c r="I80" s="56">
        <f>VLOOKUP(A80,'import Yalova'!A:P,9,0)</f>
        <v>12</v>
      </c>
      <c r="J80" s="216">
        <f>VLOOKUP(A80,'import Yalova'!A:P,10,0)</f>
        <v>0.58</v>
      </c>
      <c r="K80" s="56" t="s">
        <v>24404</v>
      </c>
      <c r="L80" s="56">
        <v>5.334852245E9</v>
      </c>
      <c r="M80" s="56" t="s">
        <v>1350</v>
      </c>
      <c r="N80" s="56" t="s">
        <v>24245</v>
      </c>
      <c r="O80" s="56" t="s">
        <v>24103</v>
      </c>
      <c r="P80" s="230" t="str">
        <f>VLOOKUP(A80,'import Yalova'!A:P,16,0)</f>
        <v>Geleneksel</v>
      </c>
      <c r="Q80" s="1" t="b">
        <v>0</v>
      </c>
      <c r="R80" s="1" t="s">
        <v>38</v>
      </c>
      <c r="S80" s="1" t="s">
        <v>909</v>
      </c>
      <c r="T80" s="1" t="s">
        <v>5724</v>
      </c>
      <c r="V80" s="208">
        <v>44351.0</v>
      </c>
      <c r="W80" s="208">
        <v>44354.0</v>
      </c>
      <c r="X80" s="1"/>
      <c r="Y80" s="1" t="s">
        <v>1353</v>
      </c>
      <c r="Z80" s="208">
        <v>44351.0</v>
      </c>
      <c r="AA80" s="1"/>
      <c r="AB80" s="208"/>
      <c r="AC80" s="1"/>
      <c r="AD80" s="208"/>
      <c r="AE80" s="1"/>
      <c r="AF80" s="208"/>
      <c r="AG80" s="1"/>
      <c r="AH80" s="208"/>
      <c r="AI80" s="1" t="s">
        <v>909</v>
      </c>
      <c r="AJ80" s="1"/>
      <c r="AK80" s="1"/>
      <c r="AL80" s="1"/>
      <c r="AM80" s="1"/>
    </row>
    <row r="81" ht="15.75" customHeight="1">
      <c r="A81" s="56" t="s">
        <v>24405</v>
      </c>
      <c r="B81" s="56" t="s">
        <v>24406</v>
      </c>
      <c r="C81" s="56" t="b">
        <f>VLOOKUP(A81,'import Yalova'!A:P,3,0)</f>
        <v>1</v>
      </c>
      <c r="D81" s="56" t="s">
        <v>1364</v>
      </c>
      <c r="E81" s="56">
        <f>VLOOKUP(A81,'import Yalova'!A:P,5,0)</f>
        <v>96</v>
      </c>
      <c r="F81" s="56">
        <f>VLOOKUP(A81,'import Yalova'!A:P,6,0)</f>
        <v>3</v>
      </c>
      <c r="G81" s="56">
        <f>VLOOKUP(A81,'import Yalova'!A:P,7,0)</f>
        <v>7</v>
      </c>
      <c r="H81" s="56">
        <f>VLOOKUP(A81,'import Yalova'!A:P,8,0)</f>
        <v>5</v>
      </c>
      <c r="I81" s="56">
        <f>VLOOKUP(A81,'import Yalova'!A:P,9,0)</f>
        <v>12</v>
      </c>
      <c r="J81" s="216">
        <f>VLOOKUP(A81,'import Yalova'!A:P,10,0)</f>
        <v>0.58</v>
      </c>
      <c r="K81" s="56" t="s">
        <v>24404</v>
      </c>
      <c r="L81" s="56">
        <v>5.334852245E9</v>
      </c>
      <c r="M81" s="56" t="s">
        <v>1350</v>
      </c>
      <c r="N81" s="56" t="s">
        <v>24215</v>
      </c>
      <c r="O81" s="56" t="s">
        <v>24407</v>
      </c>
      <c r="P81" s="230" t="str">
        <f>VLOOKUP(A81,'import Yalova'!A:P,16,0)</f>
        <v>Geleneksel</v>
      </c>
      <c r="Q81" s="1" t="b">
        <v>0</v>
      </c>
      <c r="R81" s="1" t="s">
        <v>27</v>
      </c>
      <c r="S81" s="1"/>
      <c r="T81" s="1"/>
      <c r="V81" s="208"/>
      <c r="W81" s="208"/>
      <c r="X81" s="1"/>
      <c r="Y81" s="1"/>
      <c r="Z81" s="208"/>
      <c r="AA81" s="1"/>
      <c r="AB81" s="208"/>
      <c r="AC81" s="1"/>
      <c r="AD81" s="208"/>
      <c r="AE81" s="1"/>
      <c r="AF81" s="208"/>
      <c r="AG81" s="1"/>
      <c r="AH81" s="208"/>
      <c r="AI81" s="1"/>
      <c r="AJ81" s="1"/>
      <c r="AK81" s="1"/>
      <c r="AL81" s="1"/>
      <c r="AM81" s="1"/>
    </row>
    <row r="82" ht="15.75" customHeight="1">
      <c r="A82" s="56" t="s">
        <v>24408</v>
      </c>
      <c r="B82" s="56" t="s">
        <v>24409</v>
      </c>
      <c r="C82" s="56" t="b">
        <f>VLOOKUP(A82,'import Yalova'!A:P,3,0)</f>
        <v>1</v>
      </c>
      <c r="D82" s="56" t="s">
        <v>1364</v>
      </c>
      <c r="E82" s="56">
        <f>VLOOKUP(A82,'import Yalova'!A:P,5,0)</f>
        <v>527</v>
      </c>
      <c r="F82" s="56">
        <f>VLOOKUP(A82,'import Yalova'!A:P,6,0)</f>
        <v>21</v>
      </c>
      <c r="G82" s="56">
        <f>VLOOKUP(A82,'import Yalova'!A:P,7,0)</f>
        <v>7</v>
      </c>
      <c r="H82" s="56">
        <f>VLOOKUP(A82,'import Yalova'!A:P,8,0)</f>
        <v>4</v>
      </c>
      <c r="I82" s="56">
        <f>VLOOKUP(A82,'import Yalova'!A:P,9,0)</f>
        <v>11</v>
      </c>
      <c r="J82" s="216">
        <f>VLOOKUP(A82,'import Yalova'!A:P,10,0)</f>
        <v>0.64</v>
      </c>
      <c r="K82" s="56" t="s">
        <v>24404</v>
      </c>
      <c r="L82" s="56">
        <v>5.334852245E9</v>
      </c>
      <c r="M82" s="56" t="s">
        <v>1350</v>
      </c>
      <c r="N82" s="56" t="s">
        <v>9083</v>
      </c>
      <c r="O82" s="56" t="s">
        <v>24410</v>
      </c>
      <c r="P82" s="230" t="str">
        <f>VLOOKUP(A82,'import Yalova'!A:P,16,0)</f>
        <v>Geleneksel</v>
      </c>
      <c r="Q82" s="1" t="b">
        <v>0</v>
      </c>
      <c r="R82" s="1" t="s">
        <v>27</v>
      </c>
      <c r="S82" s="1"/>
      <c r="T82" s="1"/>
      <c r="U82" s="418"/>
      <c r="V82" s="208"/>
      <c r="W82" s="208"/>
      <c r="X82" s="1"/>
      <c r="Y82" s="1"/>
      <c r="Z82" s="208"/>
      <c r="AA82" s="1"/>
      <c r="AB82" s="208"/>
      <c r="AC82" s="1"/>
      <c r="AD82" s="208"/>
      <c r="AE82" s="1"/>
      <c r="AF82" s="208"/>
      <c r="AG82" s="1"/>
      <c r="AH82" s="208"/>
      <c r="AI82" s="1"/>
      <c r="AJ82" s="1"/>
      <c r="AK82" s="1"/>
      <c r="AL82" s="1"/>
      <c r="AM82" s="1"/>
    </row>
    <row r="83" ht="15.75" customHeight="1">
      <c r="A83" s="56" t="s">
        <v>24411</v>
      </c>
      <c r="B83" s="56" t="s">
        <v>24412</v>
      </c>
      <c r="C83" s="56" t="b">
        <f>VLOOKUP(A83,'import Yalova'!A:P,3,0)</f>
        <v>1</v>
      </c>
      <c r="D83" s="56" t="s">
        <v>1364</v>
      </c>
      <c r="E83" s="56">
        <f>VLOOKUP(A83,'import Yalova'!A:P,5,0)</f>
        <v>153</v>
      </c>
      <c r="F83" s="56">
        <f>VLOOKUP(A83,'import Yalova'!A:P,6,0)</f>
        <v>5</v>
      </c>
      <c r="G83" s="56">
        <f>VLOOKUP(A83,'import Yalova'!A:P,7,0)</f>
        <v>7</v>
      </c>
      <c r="H83" s="56">
        <f>VLOOKUP(A83,'import Yalova'!A:P,8,0)</f>
        <v>4</v>
      </c>
      <c r="I83" s="56">
        <f>VLOOKUP(A83,'import Yalova'!A:P,9,0)</f>
        <v>11</v>
      </c>
      <c r="J83" s="216">
        <f>VLOOKUP(A83,'import Yalova'!A:P,10,0)</f>
        <v>0.64</v>
      </c>
      <c r="K83" s="56" t="s">
        <v>24404</v>
      </c>
      <c r="L83" s="56">
        <v>5.334852245E9</v>
      </c>
      <c r="M83" s="56" t="s">
        <v>1350</v>
      </c>
      <c r="N83" s="56" t="s">
        <v>24118</v>
      </c>
      <c r="O83" s="56" t="s">
        <v>24413</v>
      </c>
      <c r="P83" s="230" t="str">
        <f>VLOOKUP(A83,'import Yalova'!A:P,16,0)</f>
        <v>Geleneksel</v>
      </c>
      <c r="Q83" s="1" t="b">
        <v>0</v>
      </c>
      <c r="R83" s="1" t="s">
        <v>27</v>
      </c>
      <c r="S83" s="1"/>
      <c r="T83" s="1"/>
      <c r="V83" s="208"/>
      <c r="W83" s="208"/>
      <c r="X83" s="1"/>
      <c r="Y83" s="1"/>
      <c r="Z83" s="208"/>
      <c r="AA83" s="1"/>
      <c r="AB83" s="208"/>
      <c r="AC83" s="1"/>
      <c r="AD83" s="208"/>
      <c r="AE83" s="1"/>
      <c r="AF83" s="208"/>
      <c r="AG83" s="1"/>
      <c r="AH83" s="208"/>
      <c r="AI83" s="1"/>
      <c r="AJ83" s="1"/>
      <c r="AK83" s="1"/>
      <c r="AL83" s="1"/>
      <c r="AM83" s="1"/>
    </row>
    <row r="84" ht="15.75" customHeight="1">
      <c r="A84" s="727" t="s">
        <v>24414</v>
      </c>
      <c r="B84" s="56" t="s">
        <v>24415</v>
      </c>
      <c r="C84" s="56" t="b">
        <f>VLOOKUP(A84,'import Yalova'!A:P,3,0)</f>
        <v>1</v>
      </c>
      <c r="D84" s="56" t="s">
        <v>1789</v>
      </c>
      <c r="E84" s="56">
        <f>VLOOKUP(A84,'import Yalova'!A:P,5,0)</f>
        <v>11</v>
      </c>
      <c r="F84" s="56">
        <f>VLOOKUP(A84,'import Yalova'!A:P,6,0)</f>
        <v>11</v>
      </c>
      <c r="G84" s="56">
        <f>VLOOKUP(A84,'import Yalova'!A:P,7,0)</f>
        <v>0</v>
      </c>
      <c r="H84" s="56">
        <f>VLOOKUP(A84,'import Yalova'!A:P,8,0)</f>
        <v>41</v>
      </c>
      <c r="I84" s="56">
        <f>VLOOKUP(A84,'import Yalova'!A:P,9,0)</f>
        <v>41</v>
      </c>
      <c r="J84" s="216">
        <f>VLOOKUP(A84,'import Yalova'!A:P,10,0)</f>
        <v>0</v>
      </c>
      <c r="K84" s="56" t="s">
        <v>24416</v>
      </c>
      <c r="L84" s="56">
        <v>2.268123554E9</v>
      </c>
      <c r="M84" s="56" t="s">
        <v>1350</v>
      </c>
      <c r="N84" s="56" t="s">
        <v>24118</v>
      </c>
      <c r="O84" s="56" t="s">
        <v>24417</v>
      </c>
      <c r="P84" s="230" t="str">
        <f>VLOOKUP(A84,'import Yalova'!A:P,16,0)</f>
        <v>Geleneksel</v>
      </c>
      <c r="Q84" s="1" t="b">
        <v>0</v>
      </c>
      <c r="R84" s="1"/>
      <c r="S84" s="1"/>
      <c r="T84" s="1"/>
      <c r="U84" s="225"/>
      <c r="V84" s="208"/>
      <c r="W84" s="208"/>
      <c r="X84" s="1"/>
      <c r="Y84" s="1"/>
      <c r="Z84" s="208"/>
      <c r="AA84" s="1"/>
      <c r="AB84" s="208"/>
      <c r="AC84" s="1"/>
      <c r="AD84" s="208"/>
      <c r="AE84" s="1"/>
      <c r="AF84" s="208"/>
      <c r="AG84" s="1"/>
      <c r="AH84" s="208"/>
      <c r="AI84" s="1"/>
      <c r="AJ84" s="1"/>
      <c r="AK84" s="1"/>
      <c r="AL84" s="1"/>
      <c r="AM84" s="1"/>
    </row>
    <row r="85" ht="15.75" customHeight="1">
      <c r="A85" s="56" t="s">
        <v>24087</v>
      </c>
      <c r="B85" s="56" t="s">
        <v>24088</v>
      </c>
      <c r="C85" s="56" t="b">
        <f>VLOOKUP(A85,'import Yalova'!A:P,3,0)</f>
        <v>1</v>
      </c>
      <c r="D85" s="56" t="s">
        <v>1385</v>
      </c>
      <c r="E85" s="56">
        <f>VLOOKUP(A85,'import Yalova'!A:P,5,0)</f>
        <v>520</v>
      </c>
      <c r="F85" s="56">
        <f>VLOOKUP(A85,'import Yalova'!A:P,6,0)</f>
        <v>35</v>
      </c>
      <c r="G85" s="56">
        <f>VLOOKUP(A85,'import Yalova'!A:P,7,0)</f>
        <v>0</v>
      </c>
      <c r="H85" s="56">
        <f>VLOOKUP(A85,'import Yalova'!A:P,8,0)</f>
        <v>20</v>
      </c>
      <c r="I85" s="56">
        <f>VLOOKUP(A85,'import Yalova'!A:P,9,0)</f>
        <v>20</v>
      </c>
      <c r="J85" s="216">
        <f>VLOOKUP(A85,'import Yalova'!A:P,10,0)</f>
        <v>0</v>
      </c>
      <c r="K85" s="56" t="s">
        <v>24418</v>
      </c>
      <c r="L85" s="56">
        <v>2.262452224E9</v>
      </c>
      <c r="M85" s="56" t="s">
        <v>24155</v>
      </c>
      <c r="N85" s="56" t="s">
        <v>3648</v>
      </c>
      <c r="O85" s="56" t="s">
        <v>24090</v>
      </c>
      <c r="P85" s="230" t="str">
        <f>VLOOKUP(A85,'import Yalova'!A:P,16,0)</f>
        <v>Geleneksel</v>
      </c>
      <c r="Q85" s="1" t="b">
        <v>0</v>
      </c>
      <c r="R85" s="1" t="s">
        <v>39</v>
      </c>
      <c r="S85" s="1" t="s">
        <v>882</v>
      </c>
      <c r="T85" s="1" t="s">
        <v>5724</v>
      </c>
      <c r="U85" s="2" t="s">
        <v>24108</v>
      </c>
      <c r="V85" s="208">
        <v>44348.0</v>
      </c>
      <c r="W85" s="208">
        <v>44355.0</v>
      </c>
      <c r="X85" s="1"/>
      <c r="Y85" s="1" t="s">
        <v>1353</v>
      </c>
      <c r="Z85" s="208">
        <v>44348.0</v>
      </c>
      <c r="AA85" s="1"/>
      <c r="AB85" s="208"/>
      <c r="AC85" s="1"/>
      <c r="AD85" s="208"/>
      <c r="AE85" s="1"/>
      <c r="AF85" s="208"/>
      <c r="AG85" s="1"/>
      <c r="AH85" s="208"/>
      <c r="AI85" s="1" t="s">
        <v>882</v>
      </c>
      <c r="AJ85" s="1"/>
      <c r="AK85" s="1"/>
      <c r="AL85" s="1"/>
      <c r="AM85" s="1"/>
    </row>
    <row r="86" ht="15.75" customHeight="1">
      <c r="A86" s="56" t="s">
        <v>24419</v>
      </c>
      <c r="B86" s="56" t="s">
        <v>24420</v>
      </c>
      <c r="C86" s="56" t="b">
        <f>VLOOKUP(A86,'import Yalova'!A:P,3,0)</f>
        <v>1</v>
      </c>
      <c r="D86" s="56" t="s">
        <v>1385</v>
      </c>
      <c r="E86" s="56">
        <f>VLOOKUP(A86,'import Yalova'!A:P,5,0)</f>
        <v>57</v>
      </c>
      <c r="F86" s="56">
        <f>VLOOKUP(A86,'import Yalova'!A:P,6,0)</f>
        <v>0</v>
      </c>
      <c r="G86" s="56">
        <f>VLOOKUP(A86,'import Yalova'!A:P,7,0)</f>
        <v>0</v>
      </c>
      <c r="H86" s="56">
        <f>VLOOKUP(A86,'import Yalova'!A:P,8,0)</f>
        <v>12</v>
      </c>
      <c r="I86" s="56">
        <f>VLOOKUP(A86,'import Yalova'!A:P,9,0)</f>
        <v>12</v>
      </c>
      <c r="J86" s="216">
        <f>VLOOKUP(A86,'import Yalova'!A:P,10,0)</f>
        <v>0</v>
      </c>
      <c r="K86" s="56" t="s">
        <v>24421</v>
      </c>
      <c r="L86" s="56">
        <v>2.268137735E9</v>
      </c>
      <c r="M86" s="56" t="s">
        <v>1350</v>
      </c>
      <c r="N86" s="56" t="s">
        <v>24118</v>
      </c>
      <c r="O86" s="56" t="s">
        <v>24422</v>
      </c>
      <c r="P86" s="230" t="str">
        <f>VLOOKUP(A86,'import Yalova'!A:P,16,0)</f>
        <v>Geleneksel</v>
      </c>
      <c r="Q86" s="1" t="b">
        <v>0</v>
      </c>
      <c r="R86" s="1"/>
      <c r="S86" s="1"/>
      <c r="T86" s="1"/>
      <c r="U86" s="225"/>
      <c r="V86" s="208"/>
      <c r="W86" s="208"/>
      <c r="X86" s="1"/>
      <c r="Y86" s="1"/>
      <c r="Z86" s="208"/>
      <c r="AA86" s="1"/>
      <c r="AB86" s="208"/>
      <c r="AC86" s="1"/>
      <c r="AD86" s="208"/>
      <c r="AE86" s="1"/>
      <c r="AF86" s="208"/>
      <c r="AG86" s="1"/>
      <c r="AH86" s="208"/>
      <c r="AI86" s="1"/>
      <c r="AJ86" s="1"/>
      <c r="AK86" s="1"/>
      <c r="AL86" s="1"/>
      <c r="AM86" s="1"/>
    </row>
    <row r="87" ht="15.75" customHeight="1">
      <c r="A87" s="56" t="s">
        <v>24110</v>
      </c>
      <c r="B87" s="56" t="s">
        <v>24111</v>
      </c>
      <c r="C87" s="56" t="b">
        <f>VLOOKUP(A87,'import Yalova'!A:P,3,0)</f>
        <v>1</v>
      </c>
      <c r="D87" s="56" t="s">
        <v>1356</v>
      </c>
      <c r="E87" s="56">
        <f>VLOOKUP(A87,'import Yalova'!A:P,5,0)</f>
        <v>1847</v>
      </c>
      <c r="F87" s="56">
        <f>VLOOKUP(A87,'import Yalova'!A:P,6,0)</f>
        <v>125</v>
      </c>
      <c r="G87" s="56">
        <f>VLOOKUP(A87,'import Yalova'!A:P,7,0)</f>
        <v>0</v>
      </c>
      <c r="H87" s="56">
        <f>VLOOKUP(A87,'import Yalova'!A:P,8,0)</f>
        <v>15</v>
      </c>
      <c r="I87" s="56">
        <f>VLOOKUP(A87,'import Yalova'!A:P,9,0)</f>
        <v>15</v>
      </c>
      <c r="J87" s="216">
        <f>VLOOKUP(A87,'import Yalova'!A:P,10,0)</f>
        <v>0</v>
      </c>
      <c r="K87" s="56" t="s">
        <v>24423</v>
      </c>
      <c r="L87" s="56">
        <v>2.268141933E9</v>
      </c>
      <c r="M87" s="56" t="s">
        <v>1350</v>
      </c>
      <c r="N87" s="56" t="s">
        <v>6695</v>
      </c>
      <c r="O87" s="56" t="s">
        <v>24424</v>
      </c>
      <c r="P87" s="230" t="str">
        <f>VLOOKUP(A87,'import Yalova'!A:P,16,0)</f>
        <v>Geleneksel</v>
      </c>
      <c r="Q87" s="1" t="b">
        <v>0</v>
      </c>
      <c r="R87" s="1" t="s">
        <v>39</v>
      </c>
      <c r="S87" s="1" t="s">
        <v>909</v>
      </c>
      <c r="T87" s="1" t="s">
        <v>5724</v>
      </c>
      <c r="U87" s="1" t="s">
        <v>24425</v>
      </c>
      <c r="V87" s="208">
        <v>44351.0</v>
      </c>
      <c r="W87" s="208">
        <v>44356.0</v>
      </c>
      <c r="X87" s="1"/>
      <c r="Y87" s="1" t="s">
        <v>1475</v>
      </c>
      <c r="Z87" s="208"/>
      <c r="AA87" s="1" t="s">
        <v>43</v>
      </c>
      <c r="AB87" s="208"/>
      <c r="AC87" s="1" t="s">
        <v>1475</v>
      </c>
      <c r="AD87" s="208"/>
      <c r="AE87" s="1" t="s">
        <v>1475</v>
      </c>
      <c r="AF87" s="208">
        <v>44348.0</v>
      </c>
      <c r="AG87" s="1" t="s">
        <v>1353</v>
      </c>
      <c r="AH87" s="208">
        <v>44354.0</v>
      </c>
      <c r="AI87" s="1" t="s">
        <v>882</v>
      </c>
      <c r="AJ87" s="1"/>
      <c r="AK87" s="1"/>
      <c r="AL87" s="1"/>
      <c r="AM87" s="1" t="s">
        <v>909</v>
      </c>
    </row>
    <row r="88" ht="15.75" customHeight="1">
      <c r="A88" s="56" t="s">
        <v>24057</v>
      </c>
      <c r="B88" s="56" t="s">
        <v>24058</v>
      </c>
      <c r="C88" s="56" t="b">
        <f>VLOOKUP(A88,'import Yalova'!A:P,3,0)</f>
        <v>1</v>
      </c>
      <c r="D88" s="56" t="s">
        <v>1356</v>
      </c>
      <c r="E88" s="56">
        <f>VLOOKUP(A88,'import Yalova'!A:P,5,0)</f>
        <v>509</v>
      </c>
      <c r="F88" s="56">
        <f>VLOOKUP(A88,'import Yalova'!A:P,6,0)</f>
        <v>35</v>
      </c>
      <c r="G88" s="56">
        <f>VLOOKUP(A88,'import Yalova'!A:P,7,0)</f>
        <v>5</v>
      </c>
      <c r="H88" s="56">
        <f>VLOOKUP(A88,'import Yalova'!A:P,8,0)</f>
        <v>10</v>
      </c>
      <c r="I88" s="56">
        <f>VLOOKUP(A88,'import Yalova'!A:P,9,0)</f>
        <v>15</v>
      </c>
      <c r="J88" s="216">
        <f>VLOOKUP(A88,'import Yalova'!A:P,10,0)</f>
        <v>0.33</v>
      </c>
      <c r="K88" s="56" t="s">
        <v>24426</v>
      </c>
      <c r="L88" s="56">
        <v>2.268131213E9</v>
      </c>
      <c r="M88" s="56" t="s">
        <v>1350</v>
      </c>
      <c r="N88" s="56" t="s">
        <v>24118</v>
      </c>
      <c r="O88" s="56" t="s">
        <v>24061</v>
      </c>
      <c r="P88" s="230" t="str">
        <f>VLOOKUP(A88,'import Yalova'!A:P,16,0)</f>
        <v>Geleneksel</v>
      </c>
      <c r="Q88" s="1" t="b">
        <v>1</v>
      </c>
      <c r="R88" s="1"/>
      <c r="S88" s="1"/>
      <c r="T88" s="1"/>
      <c r="U88" s="1" t="s">
        <v>24427</v>
      </c>
      <c r="V88" s="208"/>
      <c r="W88" s="208"/>
      <c r="X88" s="1"/>
      <c r="Y88" s="1" t="s">
        <v>1353</v>
      </c>
      <c r="Z88" s="208"/>
      <c r="AA88" s="1"/>
      <c r="AB88" s="208"/>
      <c r="AC88" s="1"/>
      <c r="AD88" s="208"/>
      <c r="AE88" s="1"/>
      <c r="AF88" s="208"/>
      <c r="AG88" s="1"/>
      <c r="AH88" s="208"/>
      <c r="AI88" s="1"/>
      <c r="AJ88" s="1"/>
      <c r="AK88" s="1"/>
      <c r="AL88" s="1"/>
      <c r="AM88" s="1"/>
    </row>
    <row r="89" ht="15.75" customHeight="1">
      <c r="A89" s="56" t="s">
        <v>24428</v>
      </c>
      <c r="B89" s="56" t="s">
        <v>24429</v>
      </c>
      <c r="C89" s="56" t="b">
        <f>VLOOKUP(A89,'import Yalova'!A:P,3,0)</f>
        <v>1</v>
      </c>
      <c r="D89" s="56" t="s">
        <v>1577</v>
      </c>
      <c r="E89" s="56">
        <f>VLOOKUP(A89,'import Yalova'!A:P,5,0)</f>
        <v>2229</v>
      </c>
      <c r="F89" s="56">
        <f>VLOOKUP(A89,'import Yalova'!A:P,6,0)</f>
        <v>0</v>
      </c>
      <c r="G89" s="56">
        <f>VLOOKUP(A89,'import Yalova'!A:P,7,0)</f>
        <v>0</v>
      </c>
      <c r="H89" s="56">
        <f>VLOOKUP(A89,'import Yalova'!A:P,8,0)</f>
        <v>103</v>
      </c>
      <c r="I89" s="56">
        <f>VLOOKUP(A89,'import Yalova'!A:P,9,0)</f>
        <v>103</v>
      </c>
      <c r="J89" s="216">
        <f>VLOOKUP(A89,'import Yalova'!A:P,10,0)</f>
        <v>0</v>
      </c>
      <c r="K89" s="56" t="s">
        <v>24131</v>
      </c>
      <c r="L89" s="56">
        <v>5.422853551E9</v>
      </c>
      <c r="M89" s="56" t="s">
        <v>24132</v>
      </c>
      <c r="N89" s="56" t="s">
        <v>24133</v>
      </c>
      <c r="O89" s="56" t="s">
        <v>24430</v>
      </c>
      <c r="P89" s="230" t="str">
        <f>VLOOKUP(A89,'import Yalova'!A:P,16,0)</f>
        <v>Geleneksel</v>
      </c>
      <c r="Q89" s="1" t="b">
        <v>0</v>
      </c>
      <c r="R89" s="1"/>
      <c r="S89" s="1"/>
      <c r="T89" s="1"/>
      <c r="U89" s="225"/>
      <c r="V89" s="208"/>
      <c r="W89" s="208"/>
      <c r="X89" s="1"/>
      <c r="Y89" s="1"/>
      <c r="Z89" s="208"/>
      <c r="AA89" s="1"/>
      <c r="AB89" s="208"/>
      <c r="AC89" s="1"/>
      <c r="AD89" s="208"/>
      <c r="AE89" s="1"/>
      <c r="AF89" s="208"/>
      <c r="AG89" s="1"/>
      <c r="AH89" s="208"/>
      <c r="AI89" s="1"/>
      <c r="AJ89" s="1"/>
      <c r="AK89" s="1"/>
      <c r="AL89" s="1"/>
      <c r="AM89" s="1"/>
    </row>
    <row r="90" ht="15.75" customHeight="1">
      <c r="A90" s="56" t="s">
        <v>23988</v>
      </c>
      <c r="B90" s="56" t="s">
        <v>23989</v>
      </c>
      <c r="C90" s="56" t="b">
        <f>VLOOKUP(A90,'import Yalova'!A:P,3,0)</f>
        <v>1</v>
      </c>
      <c r="D90" s="56" t="s">
        <v>1577</v>
      </c>
      <c r="E90" s="56">
        <f>VLOOKUP(A90,'import Yalova'!A:P,5,0)</f>
        <v>7266</v>
      </c>
      <c r="F90" s="56">
        <f>VLOOKUP(A90,'import Yalova'!A:P,6,0)</f>
        <v>115</v>
      </c>
      <c r="G90" s="56">
        <f>VLOOKUP(A90,'import Yalova'!A:P,7,0)</f>
        <v>9</v>
      </c>
      <c r="H90" s="56">
        <f>VLOOKUP(A90,'import Yalova'!A:P,8,0)</f>
        <v>80</v>
      </c>
      <c r="I90" s="56">
        <f>VLOOKUP(A90,'import Yalova'!A:P,9,0)</f>
        <v>89</v>
      </c>
      <c r="J90" s="216">
        <f>VLOOKUP(A90,'import Yalova'!A:P,10,0)</f>
        <v>0.1</v>
      </c>
      <c r="K90" s="56" t="s">
        <v>24127</v>
      </c>
      <c r="L90" s="56">
        <v>5.427783477E9</v>
      </c>
      <c r="M90" s="56" t="s">
        <v>1350</v>
      </c>
      <c r="N90" s="56" t="s">
        <v>6695</v>
      </c>
      <c r="O90" s="56" t="s">
        <v>23992</v>
      </c>
      <c r="P90" s="230" t="str">
        <f>VLOOKUP(A90,'import Yalova'!A:P,16,0)</f>
        <v>Geleneksel</v>
      </c>
      <c r="Q90" s="1" t="b">
        <v>0</v>
      </c>
      <c r="R90" s="1" t="s">
        <v>38</v>
      </c>
      <c r="S90" s="1"/>
      <c r="T90" s="1"/>
      <c r="V90" s="208">
        <v>44341.0</v>
      </c>
      <c r="W90" s="208">
        <v>44343.0</v>
      </c>
      <c r="X90" s="1"/>
      <c r="Y90" s="1" t="s">
        <v>1353</v>
      </c>
      <c r="Z90" s="208"/>
      <c r="AA90" s="1"/>
      <c r="AB90" s="208"/>
      <c r="AC90" s="1"/>
      <c r="AD90" s="208"/>
      <c r="AE90" s="1"/>
      <c r="AF90" s="208"/>
      <c r="AG90" s="1"/>
      <c r="AH90" s="208"/>
      <c r="AI90" s="1"/>
      <c r="AJ90" s="1"/>
      <c r="AK90" s="1"/>
      <c r="AL90" s="1"/>
      <c r="AM90" s="1"/>
    </row>
    <row r="91" ht="15.75" customHeight="1">
      <c r="A91" s="56" t="s">
        <v>24431</v>
      </c>
      <c r="B91" s="56" t="s">
        <v>24432</v>
      </c>
      <c r="C91" s="56" t="b">
        <f>VLOOKUP(A91,'import Yalova'!A:P,3,0)</f>
        <v>1</v>
      </c>
      <c r="D91" s="56" t="s">
        <v>2034</v>
      </c>
      <c r="E91" s="56">
        <f>VLOOKUP(A91,'import Yalova'!A:P,5,0)</f>
        <v>72</v>
      </c>
      <c r="F91" s="56">
        <f>VLOOKUP(A91,'import Yalova'!A:P,6,0)</f>
        <v>1</v>
      </c>
      <c r="G91" s="56">
        <f>VLOOKUP(A91,'import Yalova'!A:P,7,0)</f>
        <v>0</v>
      </c>
      <c r="H91" s="56">
        <f>VLOOKUP(A91,'import Yalova'!A:P,8,0)</f>
        <v>27</v>
      </c>
      <c r="I91" s="56">
        <f>VLOOKUP(A91,'import Yalova'!A:P,9,0)</f>
        <v>27</v>
      </c>
      <c r="J91" s="216">
        <f>VLOOKUP(A91,'import Yalova'!A:P,10,0)</f>
        <v>0</v>
      </c>
      <c r="K91" s="56" t="s">
        <v>24433</v>
      </c>
      <c r="L91" s="56">
        <v>5.322547777E9</v>
      </c>
      <c r="M91" s="56" t="s">
        <v>1350</v>
      </c>
      <c r="N91" s="56" t="s">
        <v>24434</v>
      </c>
      <c r="O91" s="56" t="s">
        <v>24435</v>
      </c>
      <c r="P91" s="230" t="str">
        <f>VLOOKUP(A91,'import Yalova'!A:P,16,0)</f>
        <v>Geleneksel</v>
      </c>
      <c r="Q91" s="1" t="b">
        <v>0</v>
      </c>
      <c r="R91" s="1"/>
      <c r="S91" s="1"/>
      <c r="T91" s="1"/>
      <c r="U91" s="225"/>
      <c r="V91" s="208"/>
      <c r="W91" s="208"/>
      <c r="X91" s="1"/>
      <c r="Y91" s="1"/>
      <c r="Z91" s="208"/>
      <c r="AA91" s="1"/>
      <c r="AB91" s="208"/>
      <c r="AC91" s="1"/>
      <c r="AD91" s="208"/>
      <c r="AE91" s="1"/>
      <c r="AF91" s="208"/>
      <c r="AG91" s="1"/>
      <c r="AH91" s="208"/>
      <c r="AI91" s="1"/>
      <c r="AJ91" s="1"/>
      <c r="AK91" s="1"/>
      <c r="AL91" s="1"/>
      <c r="AM91" s="1"/>
    </row>
    <row r="92" ht="15.75" customHeight="1">
      <c r="A92" s="56" t="s">
        <v>24436</v>
      </c>
      <c r="B92" s="56" t="s">
        <v>24437</v>
      </c>
      <c r="C92" s="56" t="b">
        <f>VLOOKUP(A92,'import Yalova'!A:P,3,0)</f>
        <v>1</v>
      </c>
      <c r="D92" s="56" t="s">
        <v>1443</v>
      </c>
      <c r="E92" s="56">
        <f>VLOOKUP(A92,'import Yalova'!A:P,5,0)</f>
        <v>119</v>
      </c>
      <c r="F92" s="56">
        <f>VLOOKUP(A92,'import Yalova'!A:P,6,0)</f>
        <v>0</v>
      </c>
      <c r="G92" s="56">
        <f>VLOOKUP(A92,'import Yalova'!A:P,7,0)</f>
        <v>0</v>
      </c>
      <c r="H92" s="56">
        <f>VLOOKUP(A92,'import Yalova'!A:P,8,0)</f>
        <v>23</v>
      </c>
      <c r="I92" s="56">
        <f>VLOOKUP(A92,'import Yalova'!A:P,9,0)</f>
        <v>23</v>
      </c>
      <c r="J92" s="216">
        <f>VLOOKUP(A92,'import Yalova'!A:P,10,0)</f>
        <v>0</v>
      </c>
      <c r="K92" s="56" t="s">
        <v>24438</v>
      </c>
      <c r="L92" s="56">
        <v>5.543846099E9</v>
      </c>
      <c r="M92" s="56" t="s">
        <v>24132</v>
      </c>
      <c r="N92" s="56" t="s">
        <v>24201</v>
      </c>
      <c r="O92" s="56" t="s">
        <v>24439</v>
      </c>
      <c r="P92" s="230" t="str">
        <f>VLOOKUP(A92,'import Yalova'!A:P,16,0)</f>
        <v>Geleneksel</v>
      </c>
      <c r="Q92" s="1" t="b">
        <v>0</v>
      </c>
      <c r="R92" s="1"/>
      <c r="S92" s="1"/>
      <c r="T92" s="1"/>
      <c r="U92" s="225"/>
      <c r="V92" s="208"/>
      <c r="W92" s="208"/>
      <c r="X92" s="1"/>
      <c r="Y92" s="1"/>
      <c r="Z92" s="208"/>
      <c r="AA92" s="1"/>
      <c r="AB92" s="208"/>
      <c r="AC92" s="1"/>
      <c r="AD92" s="208"/>
      <c r="AE92" s="1"/>
      <c r="AF92" s="208"/>
      <c r="AG92" s="1"/>
      <c r="AH92" s="208"/>
      <c r="AI92" s="1"/>
      <c r="AJ92" s="1"/>
      <c r="AK92" s="1"/>
      <c r="AL92" s="1"/>
      <c r="AM92" s="1"/>
    </row>
    <row r="93" ht="15.75" customHeight="1">
      <c r="A93" s="56" t="s">
        <v>24440</v>
      </c>
      <c r="B93" s="56" t="s">
        <v>24441</v>
      </c>
      <c r="C93" s="56" t="b">
        <f>VLOOKUP(A93,'import Yalova'!A:P,3,0)</f>
        <v>1</v>
      </c>
      <c r="D93" s="56" t="s">
        <v>2034</v>
      </c>
      <c r="E93" s="56">
        <f>VLOOKUP(A93,'import Yalova'!A:P,5,0)</f>
        <v>468</v>
      </c>
      <c r="F93" s="56">
        <f>VLOOKUP(A93,'import Yalova'!A:P,6,0)</f>
        <v>63</v>
      </c>
      <c r="G93" s="56">
        <f>VLOOKUP(A93,'import Yalova'!A:P,7,0)</f>
        <v>0</v>
      </c>
      <c r="H93" s="56">
        <f>VLOOKUP(A93,'import Yalova'!A:P,8,0)</f>
        <v>40</v>
      </c>
      <c r="I93" s="56">
        <f>VLOOKUP(A93,'import Yalova'!A:P,9,0)</f>
        <v>40</v>
      </c>
      <c r="J93" s="216">
        <f>VLOOKUP(A93,'import Yalova'!A:P,10,0)</f>
        <v>0</v>
      </c>
      <c r="K93" s="56" t="s">
        <v>24442</v>
      </c>
      <c r="L93" s="56">
        <v>2.263528523E9</v>
      </c>
      <c r="M93" s="56" t="s">
        <v>24132</v>
      </c>
      <c r="N93" s="56" t="s">
        <v>24133</v>
      </c>
      <c r="O93" s="56" t="s">
        <v>24443</v>
      </c>
      <c r="P93" s="230" t="str">
        <f>VLOOKUP(A93,'import Yalova'!A:P,16,0)</f>
        <v>Geleneksel</v>
      </c>
      <c r="Q93" s="1" t="b">
        <v>0</v>
      </c>
      <c r="R93" s="1"/>
      <c r="S93" s="1"/>
      <c r="T93" s="1"/>
      <c r="U93" s="225"/>
      <c r="V93" s="208"/>
      <c r="W93" s="208"/>
      <c r="X93" s="1"/>
      <c r="Y93" s="1"/>
      <c r="Z93" s="208"/>
      <c r="AA93" s="1"/>
      <c r="AB93" s="208"/>
      <c r="AC93" s="1"/>
      <c r="AD93" s="208"/>
      <c r="AE93" s="1"/>
      <c r="AF93" s="208"/>
      <c r="AG93" s="1"/>
      <c r="AH93" s="208"/>
      <c r="AI93" s="1"/>
      <c r="AJ93" s="1"/>
      <c r="AK93" s="1"/>
      <c r="AL93" s="1"/>
      <c r="AM93" s="1"/>
    </row>
    <row r="94" ht="15.75" customHeight="1">
      <c r="A94" s="56" t="s">
        <v>24444</v>
      </c>
      <c r="B94" s="56" t="s">
        <v>24445</v>
      </c>
      <c r="C94" s="56" t="b">
        <f>VLOOKUP(A94,'import Yalova'!A:P,3,0)</f>
        <v>1</v>
      </c>
      <c r="D94" s="56" t="s">
        <v>1688</v>
      </c>
      <c r="E94" s="56">
        <f>VLOOKUP(A94,'import Yalova'!A:P,5,0)</f>
        <v>22</v>
      </c>
      <c r="F94" s="56">
        <f>VLOOKUP(A94,'import Yalova'!A:P,6,0)</f>
        <v>0</v>
      </c>
      <c r="G94" s="56">
        <f>VLOOKUP(A94,'import Yalova'!A:P,7,0)</f>
        <v>0</v>
      </c>
      <c r="H94" s="56">
        <f>VLOOKUP(A94,'import Yalova'!A:P,8,0)</f>
        <v>19</v>
      </c>
      <c r="I94" s="56">
        <f>VLOOKUP(A94,'import Yalova'!A:P,9,0)</f>
        <v>19</v>
      </c>
      <c r="J94" s="216">
        <f>VLOOKUP(A94,'import Yalova'!A:P,10,0)</f>
        <v>0</v>
      </c>
      <c r="K94" s="56" t="s">
        <v>24446</v>
      </c>
      <c r="L94" s="56">
        <v>5.393900448E9</v>
      </c>
      <c r="M94" s="56" t="s">
        <v>24447</v>
      </c>
      <c r="N94" s="56" t="s">
        <v>24448</v>
      </c>
      <c r="O94" s="56" t="s">
        <v>24449</v>
      </c>
      <c r="P94" s="230" t="str">
        <f>VLOOKUP(A94,'import Yalova'!A:P,16,0)</f>
        <v>Geleneksel</v>
      </c>
      <c r="Q94" s="1" t="b">
        <v>0</v>
      </c>
      <c r="R94" s="1"/>
      <c r="S94" s="1"/>
      <c r="T94" s="1"/>
      <c r="U94" s="225"/>
      <c r="V94" s="208"/>
      <c r="W94" s="208"/>
      <c r="X94" s="1"/>
      <c r="Y94" s="1"/>
      <c r="Z94" s="208"/>
      <c r="AA94" s="1"/>
      <c r="AB94" s="208"/>
      <c r="AC94" s="1"/>
      <c r="AD94" s="208"/>
      <c r="AE94" s="1"/>
      <c r="AF94" s="208"/>
      <c r="AG94" s="1"/>
      <c r="AH94" s="208"/>
      <c r="AI94" s="1"/>
      <c r="AJ94" s="1"/>
      <c r="AK94" s="1"/>
      <c r="AL94" s="1"/>
      <c r="AM94" s="1"/>
    </row>
    <row r="95" ht="15.75" customHeight="1">
      <c r="A95" s="56" t="s">
        <v>24450</v>
      </c>
      <c r="B95" s="56" t="s">
        <v>24451</v>
      </c>
      <c r="C95" s="56" t="b">
        <f>VLOOKUP(A95,'import Yalova'!A:P,3,0)</f>
        <v>1</v>
      </c>
      <c r="D95" s="56" t="s">
        <v>1443</v>
      </c>
      <c r="E95" s="56">
        <f>VLOOKUP(A95,'import Yalova'!A:P,5,0)</f>
        <v>848</v>
      </c>
      <c r="F95" s="56">
        <f>VLOOKUP(A95,'import Yalova'!A:P,6,0)</f>
        <v>192</v>
      </c>
      <c r="G95" s="56">
        <f>VLOOKUP(A95,'import Yalova'!A:P,7,0)</f>
        <v>26</v>
      </c>
      <c r="H95" s="56">
        <f>VLOOKUP(A95,'import Yalova'!A:P,8,0)</f>
        <v>30</v>
      </c>
      <c r="I95" s="56">
        <f>VLOOKUP(A95,'import Yalova'!A:P,9,0)</f>
        <v>56</v>
      </c>
      <c r="J95" s="216">
        <f>VLOOKUP(A95,'import Yalova'!A:P,10,0)</f>
        <v>0.46</v>
      </c>
      <c r="K95" s="56" t="s">
        <v>24452</v>
      </c>
      <c r="L95" s="56">
        <v>2.263525596E9</v>
      </c>
      <c r="M95" s="56" t="s">
        <v>24132</v>
      </c>
      <c r="N95" s="56" t="s">
        <v>24133</v>
      </c>
      <c r="O95" s="56" t="s">
        <v>24453</v>
      </c>
      <c r="P95" s="230" t="str">
        <f>VLOOKUP(A95,'import Yalova'!A:P,16,0)</f>
        <v>Geleneksel</v>
      </c>
      <c r="Q95" s="1" t="b">
        <v>1</v>
      </c>
      <c r="R95" s="1"/>
      <c r="S95" s="1"/>
      <c r="T95" s="1"/>
      <c r="U95" s="1" t="s">
        <v>24454</v>
      </c>
      <c r="V95" s="208"/>
      <c r="W95" s="208"/>
      <c r="X95" s="1"/>
      <c r="Y95" s="1" t="s">
        <v>1475</v>
      </c>
      <c r="Z95" s="208"/>
      <c r="AA95" s="1"/>
      <c r="AB95" s="208"/>
      <c r="AC95" s="1"/>
      <c r="AD95" s="208"/>
      <c r="AE95" s="1"/>
      <c r="AF95" s="208"/>
      <c r="AG95" s="1"/>
      <c r="AH95" s="208"/>
      <c r="AI95" s="1"/>
      <c r="AJ95" s="1"/>
      <c r="AK95" s="1"/>
      <c r="AL95" s="1"/>
      <c r="AM95" s="1"/>
    </row>
    <row r="96" ht="15.75" customHeight="1">
      <c r="A96" s="56" t="s">
        <v>24455</v>
      </c>
      <c r="B96" s="56" t="s">
        <v>24456</v>
      </c>
      <c r="C96" s="56" t="b">
        <f>VLOOKUP(A96,'import Yalova'!A:P,3,0)</f>
        <v>1</v>
      </c>
      <c r="D96" s="56" t="s">
        <v>1370</v>
      </c>
      <c r="E96" s="56">
        <f>VLOOKUP(A96,'import Yalova'!A:P,5,0)</f>
        <v>621</v>
      </c>
      <c r="F96" s="56">
        <f>VLOOKUP(A96,'import Yalova'!A:P,6,0)</f>
        <v>233</v>
      </c>
      <c r="G96" s="56">
        <f>VLOOKUP(A96,'import Yalova'!A:P,7,0)</f>
        <v>0</v>
      </c>
      <c r="H96" s="56">
        <f>VLOOKUP(A96,'import Yalova'!A:P,8,0)</f>
        <v>36</v>
      </c>
      <c r="I96" s="56">
        <f>VLOOKUP(A96,'import Yalova'!A:P,9,0)</f>
        <v>36</v>
      </c>
      <c r="J96" s="216">
        <f>VLOOKUP(A96,'import Yalova'!A:P,10,0)</f>
        <v>0</v>
      </c>
      <c r="K96" s="56" t="s">
        <v>24457</v>
      </c>
      <c r="L96" s="56">
        <v>2.26813808E9</v>
      </c>
      <c r="M96" s="56" t="s">
        <v>1350</v>
      </c>
      <c r="N96" s="56" t="s">
        <v>24118</v>
      </c>
      <c r="O96" s="56" t="s">
        <v>24458</v>
      </c>
      <c r="P96" s="230" t="str">
        <f>VLOOKUP(A96,'import Yalova'!A:P,16,0)</f>
        <v>Geleneksel</v>
      </c>
      <c r="Q96" s="1" t="b">
        <v>0</v>
      </c>
      <c r="R96" s="1"/>
      <c r="S96" s="1"/>
      <c r="T96" s="1"/>
      <c r="U96" s="225"/>
      <c r="V96" s="208"/>
      <c r="W96" s="208"/>
      <c r="X96" s="1"/>
      <c r="Y96" s="1"/>
      <c r="Z96" s="208"/>
      <c r="AA96" s="1"/>
      <c r="AB96" s="208"/>
      <c r="AC96" s="1"/>
      <c r="AD96" s="208"/>
      <c r="AE96" s="1"/>
      <c r="AF96" s="208"/>
      <c r="AG96" s="1"/>
      <c r="AH96" s="208"/>
      <c r="AI96" s="1"/>
      <c r="AJ96" s="1"/>
      <c r="AK96" s="1"/>
      <c r="AL96" s="1"/>
      <c r="AM96" s="1"/>
    </row>
    <row r="97" ht="15.75" customHeight="1">
      <c r="A97" s="56" t="s">
        <v>24459</v>
      </c>
      <c r="B97" s="56" t="s">
        <v>24460</v>
      </c>
      <c r="C97" s="56" t="b">
        <f>VLOOKUP(A97,'import Yalova'!A:P,3,0)</f>
        <v>1</v>
      </c>
      <c r="D97" s="56" t="s">
        <v>1356</v>
      </c>
      <c r="E97" s="56">
        <f>VLOOKUP(A97,'import Yalova'!A:P,5,0)</f>
        <v>239</v>
      </c>
      <c r="F97" s="56">
        <f>VLOOKUP(A97,'import Yalova'!A:P,6,0)</f>
        <v>0</v>
      </c>
      <c r="G97" s="56">
        <f>VLOOKUP(A97,'import Yalova'!A:P,7,0)</f>
        <v>4</v>
      </c>
      <c r="H97" s="56">
        <f>VLOOKUP(A97,'import Yalova'!A:P,8,0)</f>
        <v>15</v>
      </c>
      <c r="I97" s="56">
        <f>VLOOKUP(A97,'import Yalova'!A:P,9,0)</f>
        <v>19</v>
      </c>
      <c r="J97" s="216">
        <f>VLOOKUP(A97,'import Yalova'!A:P,10,0)</f>
        <v>0.21</v>
      </c>
      <c r="K97" s="56" t="s">
        <v>24461</v>
      </c>
      <c r="L97" s="56">
        <v>2.268126177E9</v>
      </c>
      <c r="M97" s="56" t="s">
        <v>1350</v>
      </c>
      <c r="N97" s="56" t="s">
        <v>6695</v>
      </c>
      <c r="O97" s="56" t="s">
        <v>24462</v>
      </c>
      <c r="P97" s="230" t="str">
        <f>VLOOKUP(A97,'import Yalova'!A:P,16,0)</f>
        <v>Geleneksel</v>
      </c>
      <c r="Q97" s="1" t="b">
        <v>0</v>
      </c>
      <c r="R97" s="1" t="s">
        <v>32</v>
      </c>
      <c r="S97" s="1"/>
      <c r="T97" s="1"/>
      <c r="V97" s="208"/>
      <c r="W97" s="208"/>
      <c r="X97" s="1"/>
      <c r="Y97" s="1" t="s">
        <v>1353</v>
      </c>
      <c r="Z97" s="208"/>
      <c r="AA97" s="1"/>
      <c r="AB97" s="208"/>
      <c r="AC97" s="1"/>
      <c r="AD97" s="208"/>
      <c r="AE97" s="1"/>
      <c r="AF97" s="208"/>
      <c r="AG97" s="1"/>
      <c r="AH97" s="208"/>
      <c r="AI97" s="1"/>
      <c r="AJ97" s="1"/>
      <c r="AK97" s="1"/>
      <c r="AL97" s="1"/>
      <c r="AM97" s="1"/>
    </row>
    <row r="98" ht="15.75" customHeight="1">
      <c r="A98" s="56" t="s">
        <v>24463</v>
      </c>
      <c r="B98" s="56" t="s">
        <v>24464</v>
      </c>
      <c r="C98" s="56" t="b">
        <f>VLOOKUP(A98,'import Yalova'!A:P,3,0)</f>
        <v>0</v>
      </c>
      <c r="D98" s="56" t="s">
        <v>1370</v>
      </c>
      <c r="E98" s="56">
        <f>VLOOKUP(A98,'import Yalova'!A:P,5,0)</f>
        <v>94</v>
      </c>
      <c r="F98" s="56">
        <f>VLOOKUP(A98,'import Yalova'!A:P,6,0)</f>
        <v>0</v>
      </c>
      <c r="G98" s="56">
        <f>VLOOKUP(A98,'import Yalova'!A:P,7,0)</f>
        <v>0</v>
      </c>
      <c r="H98" s="56">
        <f>VLOOKUP(A98,'import Yalova'!A:P,8,0)</f>
        <v>14</v>
      </c>
      <c r="I98" s="56">
        <f>VLOOKUP(A98,'import Yalova'!A:P,9,0)</f>
        <v>14</v>
      </c>
      <c r="J98" s="216">
        <f>VLOOKUP(A98,'import Yalova'!A:P,10,0)</f>
        <v>0</v>
      </c>
      <c r="K98" s="56" t="s">
        <v>24465</v>
      </c>
      <c r="L98" s="56">
        <v>5.52799265E9</v>
      </c>
      <c r="M98" s="56" t="s">
        <v>1350</v>
      </c>
      <c r="N98" s="56" t="s">
        <v>1652</v>
      </c>
      <c r="O98" s="56" t="s">
        <v>24466</v>
      </c>
      <c r="P98" s="230" t="str">
        <f>VLOOKUP(A98,'import Yalova'!A:P,16,0)</f>
        <v>Geleneksel</v>
      </c>
      <c r="Q98" s="1" t="b">
        <v>0</v>
      </c>
      <c r="R98" s="1"/>
      <c r="S98" s="1"/>
      <c r="T98" s="1"/>
      <c r="U98" s="225"/>
      <c r="V98" s="208"/>
      <c r="W98" s="208"/>
      <c r="X98" s="1"/>
      <c r="Y98" s="1"/>
      <c r="Z98" s="208"/>
      <c r="AA98" s="1"/>
      <c r="AB98" s="208"/>
      <c r="AC98" s="1"/>
      <c r="AD98" s="208"/>
      <c r="AE98" s="1"/>
      <c r="AF98" s="208"/>
      <c r="AG98" s="1"/>
      <c r="AH98" s="208"/>
      <c r="AI98" s="1"/>
      <c r="AJ98" s="1"/>
      <c r="AK98" s="1"/>
      <c r="AL98" s="1"/>
      <c r="AM98" s="1"/>
    </row>
    <row r="99" ht="15.75" customHeight="1">
      <c r="A99" s="56" t="s">
        <v>24467</v>
      </c>
      <c r="B99" s="56" t="s">
        <v>24468</v>
      </c>
      <c r="C99" s="56" t="b">
        <f>VLOOKUP(A99,'import Yalova'!A:P,3,0)</f>
        <v>1</v>
      </c>
      <c r="D99" s="56" t="s">
        <v>1597</v>
      </c>
      <c r="E99" s="56">
        <f>VLOOKUP(A99,'import Yalova'!A:P,5,0)</f>
        <v>930</v>
      </c>
      <c r="F99" s="56">
        <f>VLOOKUP(A99,'import Yalova'!A:P,6,0)</f>
        <v>72</v>
      </c>
      <c r="G99" s="56">
        <f>VLOOKUP(A99,'import Yalova'!A:P,7,0)</f>
        <v>0</v>
      </c>
      <c r="H99" s="56">
        <f>VLOOKUP(A99,'import Yalova'!A:P,8,0)</f>
        <v>28</v>
      </c>
      <c r="I99" s="56">
        <f>VLOOKUP(A99,'import Yalova'!A:P,9,0)</f>
        <v>28</v>
      </c>
      <c r="J99" s="216">
        <f>VLOOKUP(A99,'import Yalova'!A:P,10,0)</f>
        <v>0</v>
      </c>
      <c r="K99" s="56" t="s">
        <v>24469</v>
      </c>
      <c r="L99" s="56">
        <v>5.318603097E9</v>
      </c>
      <c r="M99" s="56" t="s">
        <v>24132</v>
      </c>
      <c r="N99" s="56" t="s">
        <v>24201</v>
      </c>
      <c r="O99" s="56" t="s">
        <v>24470</v>
      </c>
      <c r="P99" s="230" t="str">
        <f>VLOOKUP(A99,'import Yalova'!A:P,16,0)</f>
        <v>Geleneksel</v>
      </c>
      <c r="Q99" s="1" t="b">
        <v>0</v>
      </c>
      <c r="R99" s="1" t="s">
        <v>29</v>
      </c>
      <c r="S99" s="1"/>
      <c r="T99" s="1"/>
      <c r="U99" s="1" t="s">
        <v>24471</v>
      </c>
      <c r="V99" s="208">
        <v>44342.0</v>
      </c>
      <c r="W99" s="208">
        <v>44344.0</v>
      </c>
      <c r="X99" s="1"/>
      <c r="Y99" s="1" t="s">
        <v>1353</v>
      </c>
      <c r="Z99" s="208"/>
      <c r="AA99" s="1" t="s">
        <v>1353</v>
      </c>
      <c r="AB99" s="208">
        <v>44348.0</v>
      </c>
      <c r="AC99" s="1"/>
      <c r="AD99" s="208"/>
      <c r="AE99" s="1"/>
      <c r="AF99" s="208"/>
      <c r="AG99" s="1"/>
      <c r="AH99" s="208"/>
      <c r="AI99" s="1"/>
      <c r="AJ99" s="1"/>
      <c r="AK99" s="1"/>
      <c r="AL99" s="1"/>
      <c r="AM99" s="1"/>
    </row>
    <row r="100" ht="15.75" customHeight="1">
      <c r="A100" s="56" t="s">
        <v>24472</v>
      </c>
      <c r="B100" s="56" t="s">
        <v>24473</v>
      </c>
      <c r="C100" s="56" t="b">
        <f>VLOOKUP(A100,'import Yalova'!A:P,3,0)</f>
        <v>1</v>
      </c>
      <c r="D100" s="56" t="s">
        <v>1443</v>
      </c>
      <c r="E100" s="56">
        <f>VLOOKUP(A100,'import Yalova'!A:P,5,0)</f>
        <v>552</v>
      </c>
      <c r="F100" s="56">
        <f>VLOOKUP(A100,'import Yalova'!A:P,6,0)</f>
        <v>24</v>
      </c>
      <c r="G100" s="56">
        <f>VLOOKUP(A100,'import Yalova'!A:P,7,0)</f>
        <v>0</v>
      </c>
      <c r="H100" s="56">
        <f>VLOOKUP(A100,'import Yalova'!A:P,8,0)</f>
        <v>41</v>
      </c>
      <c r="I100" s="56">
        <f>VLOOKUP(A100,'import Yalova'!A:P,9,0)</f>
        <v>41</v>
      </c>
      <c r="J100" s="216">
        <f>VLOOKUP(A100,'import Yalova'!A:P,10,0)</f>
        <v>0</v>
      </c>
      <c r="K100" s="56" t="s">
        <v>24474</v>
      </c>
      <c r="L100" s="56">
        <v>5.495820077E9</v>
      </c>
      <c r="M100" s="56" t="s">
        <v>1350</v>
      </c>
      <c r="N100" s="56" t="s">
        <v>6695</v>
      </c>
      <c r="O100" s="56" t="s">
        <v>24475</v>
      </c>
      <c r="P100" s="230" t="str">
        <f>VLOOKUP(A100,'import Yalova'!A:P,16,0)</f>
        <v>Geleneksel</v>
      </c>
      <c r="Q100" s="1" t="b">
        <v>0</v>
      </c>
      <c r="R100" s="1" t="s">
        <v>33</v>
      </c>
      <c r="S100" s="1"/>
      <c r="T100" s="27"/>
      <c r="U100" s="27" t="s">
        <v>24476</v>
      </c>
      <c r="V100" s="208"/>
      <c r="W100" s="208"/>
      <c r="X100" s="1"/>
      <c r="Y100" s="1" t="s">
        <v>1353</v>
      </c>
      <c r="Z100" s="208"/>
      <c r="AA100" s="1" t="s">
        <v>1506</v>
      </c>
      <c r="AB100" s="208"/>
      <c r="AC100" s="1" t="s">
        <v>1353</v>
      </c>
      <c r="AD100" s="208"/>
      <c r="AE100" s="1"/>
      <c r="AF100" s="208"/>
      <c r="AG100" s="1"/>
      <c r="AH100" s="208"/>
      <c r="AI100" s="1"/>
      <c r="AJ100" s="1"/>
      <c r="AK100" s="1"/>
      <c r="AL100" s="1"/>
      <c r="AM100" s="1"/>
    </row>
    <row r="101" ht="15.75" customHeight="1">
      <c r="A101" s="56" t="s">
        <v>24477</v>
      </c>
      <c r="B101" s="56" t="s">
        <v>24478</v>
      </c>
      <c r="C101" s="56" t="b">
        <f>VLOOKUP(A101,'import Yalova'!A:P,3,0)</f>
        <v>1</v>
      </c>
      <c r="D101" s="56" t="s">
        <v>1385</v>
      </c>
      <c r="E101" s="56">
        <f>VLOOKUP(A101,'import Yalova'!A:P,5,0)</f>
        <v>341</v>
      </c>
      <c r="F101" s="56">
        <f>VLOOKUP(A101,'import Yalova'!A:P,6,0)</f>
        <v>18</v>
      </c>
      <c r="G101" s="56">
        <f>VLOOKUP(A101,'import Yalova'!A:P,7,0)</f>
        <v>0</v>
      </c>
      <c r="H101" s="56">
        <f>VLOOKUP(A101,'import Yalova'!A:P,8,0)</f>
        <v>13</v>
      </c>
      <c r="I101" s="56">
        <f>VLOOKUP(A101,'import Yalova'!A:P,9,0)</f>
        <v>13</v>
      </c>
      <c r="J101" s="216">
        <f>VLOOKUP(A101,'import Yalova'!A:P,10,0)</f>
        <v>0</v>
      </c>
      <c r="K101" s="56" t="s">
        <v>24479</v>
      </c>
      <c r="L101" s="56">
        <v>2.263525103E9</v>
      </c>
      <c r="M101" s="56" t="s">
        <v>24132</v>
      </c>
      <c r="N101" s="56" t="s">
        <v>24133</v>
      </c>
      <c r="O101" s="56" t="s">
        <v>24480</v>
      </c>
      <c r="P101" s="230" t="str">
        <f>VLOOKUP(A101,'import Yalova'!A:P,16,0)</f>
        <v>Geleneksel</v>
      </c>
      <c r="Q101" s="1" t="b">
        <v>0</v>
      </c>
      <c r="R101" s="1"/>
      <c r="S101" s="1"/>
      <c r="T101" s="1"/>
      <c r="U101" s="225"/>
      <c r="V101" s="208"/>
      <c r="W101" s="208"/>
      <c r="X101" s="1"/>
      <c r="Y101" s="1"/>
      <c r="Z101" s="208"/>
      <c r="AA101" s="1"/>
      <c r="AB101" s="208"/>
      <c r="AC101" s="1"/>
      <c r="AD101" s="208"/>
      <c r="AE101" s="1"/>
      <c r="AF101" s="208"/>
      <c r="AG101" s="1"/>
      <c r="AH101" s="208"/>
      <c r="AI101" s="1"/>
      <c r="AJ101" s="1"/>
      <c r="AK101" s="1"/>
      <c r="AL101" s="1"/>
      <c r="AM101" s="1"/>
    </row>
    <row r="102" ht="15.75" customHeight="1">
      <c r="A102" s="56" t="s">
        <v>24481</v>
      </c>
      <c r="B102" s="56" t="s">
        <v>24482</v>
      </c>
      <c r="C102" s="56" t="b">
        <f>VLOOKUP(A102,'import Yalova'!A:P,3,0)</f>
        <v>1</v>
      </c>
      <c r="D102" s="56" t="s">
        <v>1789</v>
      </c>
      <c r="E102" s="56">
        <f>VLOOKUP(A102,'import Yalova'!A:P,5,0)</f>
        <v>971</v>
      </c>
      <c r="F102" s="56">
        <f>VLOOKUP(A102,'import Yalova'!A:P,6,0)</f>
        <v>24</v>
      </c>
      <c r="G102" s="56">
        <f>VLOOKUP(A102,'import Yalova'!A:P,7,0)</f>
        <v>0</v>
      </c>
      <c r="H102" s="56">
        <f>VLOOKUP(A102,'import Yalova'!A:P,8,0)</f>
        <v>26</v>
      </c>
      <c r="I102" s="56">
        <f>VLOOKUP(A102,'import Yalova'!A:P,9,0)</f>
        <v>26</v>
      </c>
      <c r="J102" s="216">
        <f>VLOOKUP(A102,'import Yalova'!A:P,10,0)</f>
        <v>0</v>
      </c>
      <c r="K102" s="56" t="s">
        <v>24479</v>
      </c>
      <c r="L102" s="56">
        <v>2.268145103E9</v>
      </c>
      <c r="M102" s="56" t="s">
        <v>1350</v>
      </c>
      <c r="N102" s="56" t="s">
        <v>24118</v>
      </c>
      <c r="O102" s="56" t="s">
        <v>24483</v>
      </c>
      <c r="P102" s="230" t="str">
        <f>VLOOKUP(A102,'import Yalova'!A:P,16,0)</f>
        <v>Geleneksel</v>
      </c>
      <c r="Q102" s="1" t="b">
        <v>0</v>
      </c>
      <c r="R102" s="1" t="s">
        <v>43</v>
      </c>
      <c r="S102" s="1"/>
      <c r="T102" s="1"/>
      <c r="U102" s="1" t="s">
        <v>24484</v>
      </c>
      <c r="V102" s="208"/>
      <c r="W102" s="208"/>
      <c r="X102" s="1"/>
      <c r="Y102" s="1" t="s">
        <v>1353</v>
      </c>
      <c r="Z102" s="208"/>
      <c r="AA102" s="1" t="s">
        <v>1353</v>
      </c>
      <c r="AB102" s="208"/>
      <c r="AC102" s="1" t="s">
        <v>1506</v>
      </c>
      <c r="AD102" s="208"/>
      <c r="AE102" s="1" t="s">
        <v>1506</v>
      </c>
      <c r="AF102" s="208">
        <v>44348.0</v>
      </c>
      <c r="AG102" s="1" t="s">
        <v>43</v>
      </c>
      <c r="AH102" s="208">
        <v>44349.0</v>
      </c>
      <c r="AI102" s="1" t="s">
        <v>882</v>
      </c>
      <c r="AJ102" s="1"/>
      <c r="AK102" s="1"/>
      <c r="AL102" s="1"/>
      <c r="AM102" s="1"/>
    </row>
    <row r="103" ht="15.75" customHeight="1">
      <c r="A103" s="56" t="s">
        <v>23998</v>
      </c>
      <c r="B103" s="56" t="s">
        <v>23999</v>
      </c>
      <c r="C103" s="56" t="b">
        <f>VLOOKUP(A103,'import Yalova'!A:P,3,0)</f>
        <v>1</v>
      </c>
      <c r="D103" s="56" t="s">
        <v>1493</v>
      </c>
      <c r="E103" s="56">
        <f>VLOOKUP(A103,'import Yalova'!A:P,5,0)</f>
        <v>1721</v>
      </c>
      <c r="F103" s="56">
        <f>VLOOKUP(A103,'import Yalova'!A:P,6,0)</f>
        <v>28</v>
      </c>
      <c r="G103" s="56">
        <f>VLOOKUP(A103,'import Yalova'!A:P,7,0)</f>
        <v>17</v>
      </c>
      <c r="H103" s="56">
        <f>VLOOKUP(A103,'import Yalova'!A:P,8,0)</f>
        <v>34</v>
      </c>
      <c r="I103" s="56">
        <f>VLOOKUP(A103,'import Yalova'!A:P,9,0)</f>
        <v>51</v>
      </c>
      <c r="J103" s="216">
        <f>VLOOKUP(A103,'import Yalova'!A:P,10,0)</f>
        <v>0.33</v>
      </c>
      <c r="K103" s="56" t="s">
        <v>24485</v>
      </c>
      <c r="L103" s="56">
        <v>2.268000543E9</v>
      </c>
      <c r="M103" s="56" t="s">
        <v>1350</v>
      </c>
      <c r="N103" s="56" t="s">
        <v>6695</v>
      </c>
      <c r="O103" s="56" t="s">
        <v>24002</v>
      </c>
      <c r="P103" s="230" t="str">
        <f>VLOOKUP(A103,'import Yalova'!A:P,16,0)</f>
        <v>Geleneksel</v>
      </c>
      <c r="Q103" s="1" t="b">
        <v>0</v>
      </c>
      <c r="R103" s="1" t="s">
        <v>38</v>
      </c>
      <c r="S103" s="1"/>
      <c r="T103" s="1"/>
      <c r="V103" s="208">
        <v>44341.0</v>
      </c>
      <c r="W103" s="208">
        <v>44343.0</v>
      </c>
      <c r="X103" s="1"/>
      <c r="Y103" s="1" t="s">
        <v>1353</v>
      </c>
      <c r="Z103" s="208"/>
      <c r="AA103" s="1"/>
      <c r="AB103" s="208"/>
      <c r="AC103" s="1"/>
      <c r="AD103" s="208"/>
      <c r="AE103" s="1"/>
      <c r="AF103" s="208"/>
      <c r="AG103" s="1"/>
      <c r="AH103" s="208"/>
      <c r="AI103" s="1"/>
      <c r="AJ103" s="1"/>
      <c r="AK103" s="1"/>
      <c r="AL103" s="1"/>
      <c r="AM103" s="1"/>
    </row>
    <row r="104" ht="15.75" customHeight="1">
      <c r="A104" s="56" t="s">
        <v>24486</v>
      </c>
      <c r="B104" s="56" t="s">
        <v>24487</v>
      </c>
      <c r="C104" s="56" t="b">
        <f>VLOOKUP(A104,'import Yalova'!A:P,3,0)</f>
        <v>1</v>
      </c>
      <c r="D104" s="56" t="s">
        <v>1443</v>
      </c>
      <c r="E104" s="56">
        <f>VLOOKUP(A104,'import Yalova'!A:P,5,0)</f>
        <v>509</v>
      </c>
      <c r="F104" s="56">
        <f>VLOOKUP(A104,'import Yalova'!A:P,6,0)</f>
        <v>49</v>
      </c>
      <c r="G104" s="56">
        <f>VLOOKUP(A104,'import Yalova'!A:P,7,0)</f>
        <v>0</v>
      </c>
      <c r="H104" s="56">
        <f>VLOOKUP(A104,'import Yalova'!A:P,8,0)</f>
        <v>22</v>
      </c>
      <c r="I104" s="56">
        <f>VLOOKUP(A104,'import Yalova'!A:P,9,0)</f>
        <v>22</v>
      </c>
      <c r="J104" s="216">
        <f>VLOOKUP(A104,'import Yalova'!A:P,10,0)</f>
        <v>0</v>
      </c>
      <c r="K104" s="56" t="s">
        <v>24488</v>
      </c>
      <c r="L104" s="56">
        <v>2.268135777E9</v>
      </c>
      <c r="M104" s="56" t="s">
        <v>1350</v>
      </c>
      <c r="N104" s="56" t="s">
        <v>6695</v>
      </c>
      <c r="O104" s="56" t="s">
        <v>24489</v>
      </c>
      <c r="P104" s="230" t="str">
        <f>VLOOKUP(A104,'import Yalova'!A:P,16,0)</f>
        <v>Geleneksel</v>
      </c>
      <c r="Q104" s="1" t="b">
        <v>0</v>
      </c>
      <c r="R104" s="1" t="s">
        <v>29</v>
      </c>
      <c r="S104" s="1"/>
      <c r="T104" s="1"/>
      <c r="U104" s="1" t="s">
        <v>24490</v>
      </c>
      <c r="V104" s="208"/>
      <c r="W104" s="208"/>
      <c r="X104" s="1"/>
      <c r="Y104" s="1" t="s">
        <v>1353</v>
      </c>
      <c r="Z104" s="208"/>
      <c r="AA104" s="1" t="s">
        <v>1353</v>
      </c>
      <c r="AB104" s="208">
        <v>44349.0</v>
      </c>
      <c r="AC104" s="1"/>
      <c r="AD104" s="208"/>
      <c r="AE104" s="1"/>
      <c r="AF104" s="208"/>
      <c r="AG104" s="1"/>
      <c r="AH104" s="208"/>
      <c r="AI104" s="1"/>
      <c r="AJ104" s="1" t="s">
        <v>859</v>
      </c>
      <c r="AK104" s="1"/>
      <c r="AL104" s="1"/>
      <c r="AM104" s="1"/>
    </row>
    <row r="105" ht="15.75" customHeight="1">
      <c r="A105" s="56" t="s">
        <v>24491</v>
      </c>
      <c r="B105" s="56" t="s">
        <v>24492</v>
      </c>
      <c r="C105" s="56" t="b">
        <f>VLOOKUP(A105,'import Yalova'!A:P,3,0)</f>
        <v>1</v>
      </c>
      <c r="D105" s="56" t="s">
        <v>1507</v>
      </c>
      <c r="E105" s="56">
        <f>VLOOKUP(A105,'import Yalova'!A:P,5,0)</f>
        <v>1498</v>
      </c>
      <c r="F105" s="56">
        <f>VLOOKUP(A105,'import Yalova'!A:P,6,0)</f>
        <v>66</v>
      </c>
      <c r="G105" s="56">
        <f>VLOOKUP(A105,'import Yalova'!A:P,7,0)</f>
        <v>0</v>
      </c>
      <c r="H105" s="56">
        <f>VLOOKUP(A105,'import Yalova'!A:P,8,0)</f>
        <v>96</v>
      </c>
      <c r="I105" s="56">
        <f>VLOOKUP(A105,'import Yalova'!A:P,9,0)</f>
        <v>96</v>
      </c>
      <c r="J105" s="216">
        <f>VLOOKUP(A105,'import Yalova'!A:P,10,0)</f>
        <v>0</v>
      </c>
      <c r="K105" s="56" t="s">
        <v>24493</v>
      </c>
      <c r="L105" s="56">
        <v>2.263000022E9</v>
      </c>
      <c r="M105" s="56" t="s">
        <v>24132</v>
      </c>
      <c r="N105" s="56" t="s">
        <v>24133</v>
      </c>
      <c r="O105" s="56" t="s">
        <v>24494</v>
      </c>
      <c r="P105" s="230" t="str">
        <f>VLOOKUP(A105,'import Yalova'!A:P,16,0)</f>
        <v>Geleneksel</v>
      </c>
      <c r="Q105" s="1" t="b">
        <v>0</v>
      </c>
      <c r="R105" s="1" t="s">
        <v>29</v>
      </c>
      <c r="S105" s="1"/>
      <c r="T105" s="1"/>
      <c r="U105" s="1" t="s">
        <v>24495</v>
      </c>
      <c r="V105" s="208"/>
      <c r="W105" s="208"/>
      <c r="X105" s="1"/>
      <c r="Y105" s="1" t="s">
        <v>1353</v>
      </c>
      <c r="Z105" s="208"/>
      <c r="AA105" s="1"/>
      <c r="AB105" s="208"/>
      <c r="AC105" s="1"/>
      <c r="AD105" s="208"/>
      <c r="AE105" s="1"/>
      <c r="AF105" s="208"/>
      <c r="AG105" s="1"/>
      <c r="AH105" s="208"/>
      <c r="AI105" s="1"/>
      <c r="AJ105" s="1"/>
      <c r="AK105" s="1"/>
      <c r="AL105" s="1"/>
      <c r="AM105" s="1"/>
    </row>
    <row r="106" ht="15.75" customHeight="1">
      <c r="A106" s="56" t="s">
        <v>24092</v>
      </c>
      <c r="B106" s="56" t="s">
        <v>24093</v>
      </c>
      <c r="C106" s="56" t="b">
        <f>VLOOKUP(A106,'import Yalova'!A:P,3,0)</f>
        <v>1</v>
      </c>
      <c r="D106" s="56" t="s">
        <v>1370</v>
      </c>
      <c r="E106" s="56">
        <f>VLOOKUP(A106,'import Yalova'!A:P,5,0)</f>
        <v>876</v>
      </c>
      <c r="F106" s="56">
        <f>VLOOKUP(A106,'import Yalova'!A:P,6,0)</f>
        <v>8</v>
      </c>
      <c r="G106" s="56">
        <f>VLOOKUP(A106,'import Yalova'!A:P,7,0)</f>
        <v>20</v>
      </c>
      <c r="H106" s="56">
        <f>VLOOKUP(A106,'import Yalova'!A:P,8,0)</f>
        <v>20</v>
      </c>
      <c r="I106" s="56">
        <f>VLOOKUP(A106,'import Yalova'!A:P,9,0)</f>
        <v>40</v>
      </c>
      <c r="J106" s="216">
        <f>VLOOKUP(A106,'import Yalova'!A:P,10,0)</f>
        <v>0.5</v>
      </c>
      <c r="K106" s="56" t="s">
        <v>24496</v>
      </c>
      <c r="L106" s="56">
        <v>2.268141447E9</v>
      </c>
      <c r="M106" s="56" t="s">
        <v>1350</v>
      </c>
      <c r="N106" s="56" t="s">
        <v>24118</v>
      </c>
      <c r="O106" s="56" t="s">
        <v>24095</v>
      </c>
      <c r="P106" s="230" t="str">
        <f>VLOOKUP(A106,'import Yalova'!A:P,16,0)</f>
        <v>Geleneksel</v>
      </c>
      <c r="Q106" s="1" t="b">
        <v>0</v>
      </c>
      <c r="R106" s="1" t="s">
        <v>38</v>
      </c>
      <c r="S106" s="1"/>
      <c r="T106" s="1"/>
      <c r="U106" s="1" t="s">
        <v>24497</v>
      </c>
      <c r="V106" s="208"/>
      <c r="W106" s="208"/>
      <c r="X106" s="1" t="s">
        <v>5902</v>
      </c>
      <c r="Y106" s="1" t="s">
        <v>1353</v>
      </c>
      <c r="Z106" s="208">
        <v>44344.0</v>
      </c>
      <c r="AA106" s="1" t="s">
        <v>1353</v>
      </c>
      <c r="AB106" s="208">
        <v>44349.0</v>
      </c>
      <c r="AC106" s="1"/>
      <c r="AD106" s="208"/>
      <c r="AE106" s="1"/>
      <c r="AF106" s="208"/>
      <c r="AG106" s="1"/>
      <c r="AH106" s="208"/>
      <c r="AI106" s="1"/>
      <c r="AJ106" s="1" t="s">
        <v>814</v>
      </c>
      <c r="AK106" s="1"/>
      <c r="AL106" s="1"/>
      <c r="AM106" s="1"/>
    </row>
    <row r="107" ht="15.75" customHeight="1">
      <c r="A107" s="56" t="s">
        <v>24008</v>
      </c>
      <c r="B107" s="56" t="s">
        <v>24009</v>
      </c>
      <c r="C107" s="56" t="b">
        <f>VLOOKUP(A107,'import Yalova'!A:P,3,0)</f>
        <v>1</v>
      </c>
      <c r="D107" s="56" t="s">
        <v>1577</v>
      </c>
      <c r="E107" s="56">
        <f>VLOOKUP(A107,'import Yalova'!A:P,5,0)</f>
        <v>538</v>
      </c>
      <c r="F107" s="56">
        <f>VLOOKUP(A107,'import Yalova'!A:P,6,0)</f>
        <v>0</v>
      </c>
      <c r="G107" s="56">
        <f>VLOOKUP(A107,'import Yalova'!A:P,7,0)</f>
        <v>0</v>
      </c>
      <c r="H107" s="56">
        <f>VLOOKUP(A107,'import Yalova'!A:P,8,0)</f>
        <v>25</v>
      </c>
      <c r="I107" s="56">
        <f>VLOOKUP(A107,'import Yalova'!A:P,9,0)</f>
        <v>25</v>
      </c>
      <c r="J107" s="216">
        <f>VLOOKUP(A107,'import Yalova'!A:P,10,0)</f>
        <v>0</v>
      </c>
      <c r="K107" s="56" t="s">
        <v>24498</v>
      </c>
      <c r="L107" s="56">
        <v>5.557565432E9</v>
      </c>
      <c r="M107" s="56" t="s">
        <v>1350</v>
      </c>
      <c r="N107" s="56" t="s">
        <v>6695</v>
      </c>
      <c r="O107" s="56" t="s">
        <v>24011</v>
      </c>
      <c r="P107" s="230" t="str">
        <f>VLOOKUP(A107,'import Yalova'!A:P,16,0)</f>
        <v>Geleneksel</v>
      </c>
      <c r="Q107" s="1" t="b">
        <v>0</v>
      </c>
      <c r="R107" s="1" t="s">
        <v>39</v>
      </c>
      <c r="S107" s="1" t="s">
        <v>100</v>
      </c>
      <c r="T107" s="728"/>
      <c r="U107" s="728" t="s">
        <v>24499</v>
      </c>
      <c r="V107" s="208">
        <v>44341.0</v>
      </c>
      <c r="W107" s="208">
        <v>44343.0</v>
      </c>
      <c r="X107" s="1"/>
      <c r="Y107" s="1" t="s">
        <v>1353</v>
      </c>
      <c r="Z107" s="208"/>
      <c r="AA107" s="1" t="s">
        <v>1353</v>
      </c>
      <c r="AB107" s="208">
        <v>44348.0</v>
      </c>
      <c r="AC107" s="1" t="s">
        <v>43</v>
      </c>
      <c r="AD107" s="208"/>
      <c r="AE107" s="1"/>
      <c r="AF107" s="208"/>
      <c r="AG107" s="1"/>
      <c r="AH107" s="208"/>
      <c r="AI107" s="1"/>
      <c r="AJ107" s="1"/>
      <c r="AK107" s="1"/>
      <c r="AL107" s="1"/>
      <c r="AM107" s="1"/>
    </row>
    <row r="108" ht="15.75" customHeight="1">
      <c r="A108" s="56" t="s">
        <v>24500</v>
      </c>
      <c r="B108" s="56" t="s">
        <v>24501</v>
      </c>
      <c r="C108" s="56" t="b">
        <f>VLOOKUP(A108,'import Yalova'!A:P,3,0)</f>
        <v>1</v>
      </c>
      <c r="D108" s="56" t="s">
        <v>1577</v>
      </c>
      <c r="E108" s="56">
        <f>VLOOKUP(A108,'import Yalova'!A:P,5,0)</f>
        <v>247</v>
      </c>
      <c r="F108" s="56">
        <f>VLOOKUP(A108,'import Yalova'!A:P,6,0)</f>
        <v>0</v>
      </c>
      <c r="G108" s="56">
        <f>VLOOKUP(A108,'import Yalova'!A:P,7,0)</f>
        <v>0</v>
      </c>
      <c r="H108" s="56">
        <f>VLOOKUP(A108,'import Yalova'!A:P,8,0)</f>
        <v>43</v>
      </c>
      <c r="I108" s="56">
        <f>VLOOKUP(A108,'import Yalova'!A:P,9,0)</f>
        <v>43</v>
      </c>
      <c r="J108" s="216">
        <f>VLOOKUP(A108,'import Yalova'!A:P,10,0)</f>
        <v>0</v>
      </c>
      <c r="K108" s="56" t="s">
        <v>24498</v>
      </c>
      <c r="L108" s="56">
        <v>5.557565432E9</v>
      </c>
      <c r="M108" s="56" t="s">
        <v>1350</v>
      </c>
      <c r="N108" s="56" t="s">
        <v>3764</v>
      </c>
      <c r="O108" s="56" t="s">
        <v>24502</v>
      </c>
      <c r="P108" s="230" t="str">
        <f>VLOOKUP(A108,'import Yalova'!A:P,16,0)</f>
        <v>Geleneksel</v>
      </c>
      <c r="Q108" s="1" t="b">
        <v>0</v>
      </c>
      <c r="R108" s="1"/>
      <c r="S108" s="1"/>
      <c r="T108" s="1"/>
      <c r="V108" s="208"/>
      <c r="W108" s="208"/>
      <c r="X108" s="1"/>
      <c r="Y108" s="1"/>
      <c r="Z108" s="208"/>
      <c r="AA108" s="1"/>
      <c r="AB108" s="208"/>
      <c r="AC108" s="1"/>
      <c r="AD108" s="208"/>
      <c r="AE108" s="1"/>
      <c r="AF108" s="208"/>
      <c r="AG108" s="1"/>
      <c r="AH108" s="208"/>
      <c r="AI108" s="1"/>
      <c r="AJ108" s="1"/>
      <c r="AK108" s="1"/>
      <c r="AL108" s="1"/>
      <c r="AM108" s="1"/>
    </row>
    <row r="109" ht="15.75" customHeight="1">
      <c r="A109" s="56" t="s">
        <v>24503</v>
      </c>
      <c r="B109" s="56" t="s">
        <v>24504</v>
      </c>
      <c r="C109" s="56" t="b">
        <f>VLOOKUP(A109,'import Yalova'!A:P,3,0)</f>
        <v>1</v>
      </c>
      <c r="D109" s="56" t="s">
        <v>1507</v>
      </c>
      <c r="E109" s="56">
        <f>VLOOKUP(A109,'import Yalova'!A:P,5,0)</f>
        <v>528</v>
      </c>
      <c r="F109" s="56">
        <f>VLOOKUP(A109,'import Yalova'!A:P,6,0)</f>
        <v>32</v>
      </c>
      <c r="G109" s="56">
        <f>VLOOKUP(A109,'import Yalova'!A:P,7,0)</f>
        <v>0</v>
      </c>
      <c r="H109" s="56">
        <f>VLOOKUP(A109,'import Yalova'!A:P,8,0)</f>
        <v>15</v>
      </c>
      <c r="I109" s="56">
        <f>VLOOKUP(A109,'import Yalova'!A:P,9,0)</f>
        <v>15</v>
      </c>
      <c r="J109" s="216">
        <f>VLOOKUP(A109,'import Yalova'!A:P,10,0)</f>
        <v>0</v>
      </c>
      <c r="K109" s="56" t="s">
        <v>24175</v>
      </c>
      <c r="L109" s="56">
        <v>2.26812808E9</v>
      </c>
      <c r="M109" s="56" t="s">
        <v>1350</v>
      </c>
      <c r="N109" s="56" t="s">
        <v>6695</v>
      </c>
      <c r="O109" s="56" t="s">
        <v>24176</v>
      </c>
      <c r="P109" s="230" t="str">
        <f>VLOOKUP(A109,'import Yalova'!A:P,16,0)</f>
        <v>Geleneksel</v>
      </c>
      <c r="Q109" s="1" t="b">
        <v>1</v>
      </c>
      <c r="R109" s="1"/>
      <c r="S109" s="1"/>
      <c r="T109" s="1"/>
      <c r="U109" s="1" t="s">
        <v>24505</v>
      </c>
      <c r="V109" s="208"/>
      <c r="W109" s="208"/>
      <c r="X109" s="1"/>
      <c r="Y109" s="1" t="s">
        <v>1353</v>
      </c>
      <c r="Z109" s="208"/>
      <c r="AA109" s="1" t="s">
        <v>1506</v>
      </c>
      <c r="AB109" s="208"/>
      <c r="AC109" s="1" t="s">
        <v>1353</v>
      </c>
      <c r="AD109" s="208">
        <v>44348.0</v>
      </c>
      <c r="AE109" s="1"/>
      <c r="AF109" s="208"/>
      <c r="AG109" s="1"/>
      <c r="AH109" s="208"/>
      <c r="AI109" s="1"/>
      <c r="AJ109" s="1"/>
      <c r="AK109" s="1"/>
      <c r="AL109" s="1"/>
      <c r="AM109" s="1"/>
    </row>
    <row r="110" ht="15.75" customHeight="1">
      <c r="A110" s="56" t="s">
        <v>24506</v>
      </c>
      <c r="B110" s="56" t="s">
        <v>24507</v>
      </c>
      <c r="C110" s="56" t="b">
        <f>VLOOKUP(A110,'import Yalova'!A:P,3,0)</f>
        <v>1</v>
      </c>
      <c r="D110" s="56" t="s">
        <v>1493</v>
      </c>
      <c r="E110" s="56">
        <f>VLOOKUP(A110,'import Yalova'!A:P,5,0)</f>
        <v>7</v>
      </c>
      <c r="F110" s="56">
        <f>VLOOKUP(A110,'import Yalova'!A:P,6,0)</f>
        <v>0</v>
      </c>
      <c r="G110" s="56">
        <f>VLOOKUP(A110,'import Yalova'!A:P,7,0)</f>
        <v>0</v>
      </c>
      <c r="H110" s="56">
        <f>VLOOKUP(A110,'import Yalova'!A:P,8,0)</f>
        <v>25</v>
      </c>
      <c r="I110" s="56">
        <f>VLOOKUP(A110,'import Yalova'!A:P,9,0)</f>
        <v>25</v>
      </c>
      <c r="J110" s="216">
        <f>VLOOKUP(A110,'import Yalova'!A:P,10,0)</f>
        <v>0</v>
      </c>
      <c r="K110" s="56" t="s">
        <v>24508</v>
      </c>
      <c r="L110" s="56">
        <v>2.268124345E9</v>
      </c>
      <c r="M110" s="56" t="s">
        <v>1350</v>
      </c>
      <c r="N110" s="56" t="s">
        <v>24118</v>
      </c>
      <c r="O110" s="56" t="s">
        <v>24509</v>
      </c>
      <c r="P110" s="230" t="str">
        <f>VLOOKUP(A110,'import Yalova'!A:P,16,0)</f>
        <v>Geleneksel</v>
      </c>
      <c r="Q110" s="1" t="b">
        <v>0</v>
      </c>
      <c r="R110" s="1"/>
      <c r="S110" s="1"/>
      <c r="T110" s="1"/>
      <c r="U110" s="225"/>
      <c r="V110" s="208"/>
      <c r="W110" s="208"/>
      <c r="X110" s="1"/>
      <c r="Y110" s="1"/>
      <c r="Z110" s="208"/>
      <c r="AA110" s="1"/>
      <c r="AB110" s="208"/>
      <c r="AC110" s="1"/>
      <c r="AD110" s="208"/>
      <c r="AE110" s="1"/>
      <c r="AF110" s="208"/>
      <c r="AG110" s="1"/>
      <c r="AH110" s="208"/>
      <c r="AI110" s="1"/>
      <c r="AJ110" s="1"/>
      <c r="AK110" s="1"/>
      <c r="AL110" s="1"/>
      <c r="AM110" s="1"/>
    </row>
    <row r="111" ht="15.75" customHeight="1">
      <c r="A111" s="56" t="s">
        <v>24510</v>
      </c>
      <c r="B111" s="56" t="s">
        <v>24511</v>
      </c>
      <c r="C111" s="56" t="b">
        <f>VLOOKUP(A111,'import Yalova'!A:P,3,0)</f>
        <v>1</v>
      </c>
      <c r="D111" s="56" t="s">
        <v>1370</v>
      </c>
      <c r="E111" s="56">
        <f>VLOOKUP(A111,'import Yalova'!A:P,5,0)</f>
        <v>550</v>
      </c>
      <c r="F111" s="56">
        <f>VLOOKUP(A111,'import Yalova'!A:P,6,0)</f>
        <v>110</v>
      </c>
      <c r="G111" s="56">
        <f>VLOOKUP(A111,'import Yalova'!A:P,7,0)</f>
        <v>0</v>
      </c>
      <c r="H111" s="56">
        <f>VLOOKUP(A111,'import Yalova'!A:P,8,0)</f>
        <v>21</v>
      </c>
      <c r="I111" s="56">
        <f>VLOOKUP(A111,'import Yalova'!A:P,9,0)</f>
        <v>21</v>
      </c>
      <c r="J111" s="216">
        <f>VLOOKUP(A111,'import Yalova'!A:P,10,0)</f>
        <v>0</v>
      </c>
      <c r="K111" s="56" t="s">
        <v>24512</v>
      </c>
      <c r="L111" s="56">
        <v>5.321307246E9</v>
      </c>
      <c r="M111" s="56" t="s">
        <v>1350</v>
      </c>
      <c r="N111" s="56" t="s">
        <v>6695</v>
      </c>
      <c r="O111" s="56" t="s">
        <v>24513</v>
      </c>
      <c r="P111" s="230" t="str">
        <f>VLOOKUP(A111,'import Yalova'!A:P,16,0)</f>
        <v>Geleneksel</v>
      </c>
      <c r="Q111" s="1" t="b">
        <v>0</v>
      </c>
      <c r="R111" s="1" t="s">
        <v>29</v>
      </c>
      <c r="S111" s="1"/>
      <c r="T111" s="1"/>
      <c r="U111" s="1" t="s">
        <v>24514</v>
      </c>
      <c r="V111" s="208"/>
      <c r="W111" s="208"/>
      <c r="X111" s="1"/>
      <c r="Y111" s="1" t="s">
        <v>1353</v>
      </c>
      <c r="Z111" s="208"/>
      <c r="AA111" s="1" t="s">
        <v>1353</v>
      </c>
      <c r="AB111" s="208">
        <v>44348.0</v>
      </c>
      <c r="AC111" s="1"/>
      <c r="AD111" s="208"/>
      <c r="AE111" s="1"/>
      <c r="AF111" s="208"/>
      <c r="AG111" s="1"/>
      <c r="AH111" s="208"/>
      <c r="AI111" s="1"/>
      <c r="AJ111" s="1"/>
      <c r="AK111" s="1"/>
      <c r="AL111" s="1"/>
      <c r="AM111" s="1"/>
    </row>
    <row r="112" ht="15.75" customHeight="1">
      <c r="A112" s="56" t="s">
        <v>24515</v>
      </c>
      <c r="B112" s="56" t="s">
        <v>24516</v>
      </c>
      <c r="C112" s="56" t="b">
        <f>VLOOKUP(A112,'import Yalova'!A:P,3,0)</f>
        <v>1</v>
      </c>
      <c r="D112" s="56" t="s">
        <v>1507</v>
      </c>
      <c r="E112" s="56">
        <f>VLOOKUP(A112,'import Yalova'!A:P,5,0)</f>
        <v>404</v>
      </c>
      <c r="F112" s="56">
        <f>VLOOKUP(A112,'import Yalova'!A:P,6,0)</f>
        <v>5</v>
      </c>
      <c r="G112" s="56">
        <f>VLOOKUP(A112,'import Yalova'!A:P,7,0)</f>
        <v>0</v>
      </c>
      <c r="H112" s="56">
        <f>VLOOKUP(A112,'import Yalova'!A:P,8,0)</f>
        <v>10</v>
      </c>
      <c r="I112" s="56">
        <f>VLOOKUP(A112,'import Yalova'!A:P,9,0)</f>
        <v>10</v>
      </c>
      <c r="J112" s="216">
        <f>VLOOKUP(A112,'import Yalova'!A:P,10,0)</f>
        <v>0</v>
      </c>
      <c r="K112" s="56" t="s">
        <v>24517</v>
      </c>
      <c r="L112" s="56">
        <v>2.268145114E9</v>
      </c>
      <c r="M112" s="56" t="s">
        <v>1350</v>
      </c>
      <c r="N112" s="56" t="s">
        <v>24118</v>
      </c>
      <c r="O112" s="56" t="s">
        <v>24518</v>
      </c>
      <c r="P112" s="230" t="str">
        <f>VLOOKUP(A112,'import Yalova'!A:P,16,0)</f>
        <v>Geleneksel</v>
      </c>
      <c r="Q112" s="1" t="b">
        <v>1</v>
      </c>
      <c r="R112" s="1"/>
      <c r="S112" s="1"/>
      <c r="T112" s="1"/>
      <c r="U112" s="225" t="s">
        <v>24519</v>
      </c>
      <c r="V112" s="208"/>
      <c r="W112" s="208"/>
      <c r="X112" s="1"/>
      <c r="Y112" s="1" t="s">
        <v>43</v>
      </c>
      <c r="Z112" s="208"/>
      <c r="AA112" s="1" t="s">
        <v>1353</v>
      </c>
      <c r="AB112" s="208"/>
      <c r="AC112" s="1" t="s">
        <v>1506</v>
      </c>
      <c r="AD112" s="208"/>
      <c r="AE112" s="1" t="s">
        <v>1353</v>
      </c>
      <c r="AF112" s="208">
        <v>44349.0</v>
      </c>
      <c r="AG112" s="1"/>
      <c r="AH112" s="208"/>
      <c r="AI112" s="1"/>
      <c r="AJ112" s="1"/>
      <c r="AK112" s="1"/>
      <c r="AL112" s="1"/>
      <c r="AM112" s="1" t="s">
        <v>814</v>
      </c>
    </row>
    <row r="113" ht="15.75" customHeight="1">
      <c r="A113" s="56" t="s">
        <v>24520</v>
      </c>
      <c r="B113" s="56" t="s">
        <v>24521</v>
      </c>
      <c r="C113" s="56" t="b">
        <f>VLOOKUP(A113,'import Yalova'!A:P,3,0)</f>
        <v>1</v>
      </c>
      <c r="D113" s="56" t="s">
        <v>1507</v>
      </c>
      <c r="E113" s="56">
        <f>VLOOKUP(A113,'import Yalova'!A:P,5,0)</f>
        <v>18</v>
      </c>
      <c r="F113" s="56">
        <f>VLOOKUP(A113,'import Yalova'!A:P,6,0)</f>
        <v>0</v>
      </c>
      <c r="G113" s="56">
        <f>VLOOKUP(A113,'import Yalova'!A:P,7,0)</f>
        <v>0</v>
      </c>
      <c r="H113" s="56">
        <f>VLOOKUP(A113,'import Yalova'!A:P,8,0)</f>
        <v>5</v>
      </c>
      <c r="I113" s="56">
        <f>VLOOKUP(A113,'import Yalova'!A:P,9,0)</f>
        <v>5</v>
      </c>
      <c r="J113" s="216">
        <f>VLOOKUP(A113,'import Yalova'!A:P,10,0)</f>
        <v>0</v>
      </c>
      <c r="K113" s="56" t="s">
        <v>24522</v>
      </c>
      <c r="L113" s="56">
        <v>2.26811505E9</v>
      </c>
      <c r="M113" s="56" t="s">
        <v>1350</v>
      </c>
      <c r="N113" s="56" t="s">
        <v>1652</v>
      </c>
      <c r="O113" s="56" t="s">
        <v>24523</v>
      </c>
      <c r="P113" s="230" t="str">
        <f>VLOOKUP(A113,'import Yalova'!A:P,16,0)</f>
        <v>Geleneksel</v>
      </c>
      <c r="Q113" s="1" t="b">
        <v>0</v>
      </c>
      <c r="R113" s="1"/>
      <c r="S113" s="1"/>
      <c r="T113" s="1"/>
      <c r="U113" s="225"/>
      <c r="V113" s="208"/>
      <c r="W113" s="208"/>
      <c r="X113" s="1"/>
      <c r="Y113" s="1"/>
      <c r="Z113" s="208"/>
      <c r="AA113" s="1"/>
      <c r="AB113" s="208"/>
      <c r="AC113" s="1"/>
      <c r="AD113" s="208"/>
      <c r="AE113" s="1"/>
      <c r="AF113" s="208"/>
      <c r="AG113" s="1"/>
      <c r="AH113" s="208"/>
      <c r="AI113" s="1"/>
      <c r="AJ113" s="1"/>
      <c r="AK113" s="1"/>
      <c r="AL113" s="1"/>
      <c r="AM113" s="1"/>
    </row>
    <row r="114" ht="15.75" customHeight="1">
      <c r="A114" s="727" t="s">
        <v>24524</v>
      </c>
      <c r="B114" s="56" t="s">
        <v>24525</v>
      </c>
      <c r="C114" s="56" t="b">
        <f>VLOOKUP(A114,'import Yalova'!A:P,3,0)</f>
        <v>1</v>
      </c>
      <c r="D114" s="56" t="s">
        <v>1378</v>
      </c>
      <c r="E114" s="56">
        <f>VLOOKUP(A114,'import Yalova'!A:P,5,0)</f>
        <v>13</v>
      </c>
      <c r="F114" s="56">
        <f>VLOOKUP(A114,'import Yalova'!A:P,6,0)</f>
        <v>9</v>
      </c>
      <c r="G114" s="56">
        <f>VLOOKUP(A114,'import Yalova'!A:P,7,0)</f>
        <v>0</v>
      </c>
      <c r="H114" s="56">
        <f>VLOOKUP(A114,'import Yalova'!A:P,8,0)</f>
        <v>13</v>
      </c>
      <c r="I114" s="56">
        <f>VLOOKUP(A114,'import Yalova'!A:P,9,0)</f>
        <v>13</v>
      </c>
      <c r="J114" s="216">
        <f>VLOOKUP(A114,'import Yalova'!A:P,10,0)</f>
        <v>0</v>
      </c>
      <c r="K114" s="56" t="s">
        <v>24526</v>
      </c>
      <c r="L114" s="56">
        <v>2.263525959E9</v>
      </c>
      <c r="M114" s="56" t="s">
        <v>24132</v>
      </c>
      <c r="N114" s="56" t="s">
        <v>24133</v>
      </c>
      <c r="O114" s="56" t="s">
        <v>24527</v>
      </c>
      <c r="P114" s="230" t="str">
        <f>VLOOKUP(A114,'import Yalova'!A:P,16,0)</f>
        <v>Geleneksel</v>
      </c>
      <c r="Q114" s="1" t="b">
        <v>0</v>
      </c>
      <c r="R114" s="1"/>
      <c r="S114" s="1"/>
      <c r="T114" s="1"/>
      <c r="U114" s="225"/>
      <c r="V114" s="208"/>
      <c r="W114" s="208"/>
      <c r="X114" s="1"/>
      <c r="Y114" s="1"/>
      <c r="Z114" s="208"/>
      <c r="AA114" s="1"/>
      <c r="AB114" s="208"/>
      <c r="AC114" s="1"/>
      <c r="AD114" s="208"/>
      <c r="AE114" s="1"/>
      <c r="AF114" s="208"/>
      <c r="AG114" s="1"/>
      <c r="AH114" s="208"/>
      <c r="AI114" s="1"/>
      <c r="AJ114" s="1"/>
      <c r="AK114" s="1"/>
      <c r="AL114" s="1"/>
      <c r="AM114" s="1"/>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65C6842-6D87-4E0A-82DC-3CF83A417642}" filter="1" showAutoFilter="1">
      <autoFilter ref="$U$7:$W$9"/>
      <extLst>
        <ext uri="GoogleSheetsCustomDataVersion1">
          <go:sheetsCustomData xmlns:go="http://customooxmlschemas.google.com/" filterViewId="523913067"/>
        </ext>
      </extLst>
    </customSheetView>
    <customSheetView guid="{95AFC9D1-54E4-4E75-906B-5B1A1154F9A6}" filter="1" showAutoFilter="1">
      <autoFilter ref="$A$1:$W$103"/>
      <extLst>
        <ext uri="GoogleSheetsCustomDataVersion1">
          <go:sheetsCustomData xmlns:go="http://customooxmlschemas.google.com/" filterViewId="652388994"/>
        </ext>
      </extLst>
    </customSheetView>
  </customSheetViews>
  <conditionalFormatting sqref="C1:C114">
    <cfRule type="cellIs" dxfId="0" priority="1" operator="equal">
      <formula>"TRUE"</formula>
    </cfRule>
  </conditionalFormatting>
  <conditionalFormatting sqref="C1:C114">
    <cfRule type="cellIs" dxfId="1" priority="2" operator="equal">
      <formula>"FALSE"</formula>
    </cfRule>
  </conditionalFormatting>
  <conditionalFormatting sqref="J1:J114">
    <cfRule type="colorScale" priority="3">
      <colorScale>
        <cfvo type="min"/>
        <cfvo type="percentile" val="50"/>
        <cfvo type="max"/>
        <color rgb="FFE67C73"/>
        <color rgb="FFFFFFFF"/>
        <color rgb="FF57BB8A"/>
      </colorScale>
    </cfRule>
  </conditionalFormatting>
  <dataValidations>
    <dataValidation type="list" allowBlank="1" showErrorMessage="1" sqref="T2:T12 T14:T106 T108:T114">
      <formula1>'Durum Parametreler'!$F$3:$F$21</formula1>
    </dataValidation>
    <dataValidation type="list" allowBlank="1" showErrorMessage="1" sqref="S2:S114">
      <formula1>'Durum Parametreler'!$L$2:$L$38</formula1>
    </dataValidation>
    <dataValidation type="list" allowBlank="1" showErrorMessage="1" sqref="R2:R114">
      <formula1>'Durum Parametreler'!$C$2:$C$19</formula1>
    </dataValidation>
    <dataValidation type="list" allowBlank="1" showErrorMessage="1" sqref="Y2:Y114 AA2:AA114 AC2:AC114 AE2:AE114 AG2:AG114">
      <formula1>'Durum Parametreler'!$J$2:$J$8</formula1>
    </dataValidation>
    <dataValidation type="list" allowBlank="1" showErrorMessage="1" sqref="AI2:AM114">
      <formula1>'Durum Parametreler'!$L$2:$L$26</formula1>
    </dataValidation>
    <dataValidation type="list" allowBlank="1" showErrorMessage="1" sqref="V2:W114 Z2:Z114 AB2:AB114 AD2:AD114 AF2:AF114 AH2:AH114">
      <formula1>'Durum Parametreler'!$A$1:$A$700</formula1>
    </dataValidation>
    <dataValidation type="list" allowBlank="1" showErrorMessage="1" sqref="X2:X114">
      <formula1>'Durum Parametreler'!$C$22:$C$24</formula1>
    </dataValidation>
  </dataValidations>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customHeight="1">
      <c r="A2" s="211" t="s">
        <v>24115</v>
      </c>
      <c r="B2" s="211" t="s">
        <v>24116</v>
      </c>
      <c r="C2" s="212" t="b">
        <v>1</v>
      </c>
      <c r="D2" s="211" t="s">
        <v>1356</v>
      </c>
      <c r="E2" s="213">
        <v>1027.0</v>
      </c>
      <c r="F2" s="213">
        <v>16.0</v>
      </c>
      <c r="G2" s="213">
        <v>0.0</v>
      </c>
      <c r="H2" s="213">
        <v>13.0</v>
      </c>
      <c r="I2" s="213">
        <v>13.0</v>
      </c>
      <c r="J2" s="214">
        <v>0.0</v>
      </c>
      <c r="K2" s="211" t="s">
        <v>24117</v>
      </c>
      <c r="L2" s="211">
        <v>2.26812505E9</v>
      </c>
      <c r="M2" s="211" t="s">
        <v>1350</v>
      </c>
      <c r="N2" s="211" t="s">
        <v>24118</v>
      </c>
      <c r="O2" s="211" t="s">
        <v>24119</v>
      </c>
      <c r="P2" s="211" t="s">
        <v>2137</v>
      </c>
      <c r="Q2" s="230">
        <f>COUNTIF('Hedef Liste Yalova'!A:A,A2)</f>
        <v>1</v>
      </c>
    </row>
    <row r="3" ht="15.75" customHeight="1">
      <c r="A3" s="211" t="s">
        <v>24046</v>
      </c>
      <c r="B3" s="211" t="s">
        <v>24047</v>
      </c>
      <c r="C3" s="212" t="b">
        <v>1</v>
      </c>
      <c r="D3" s="211" t="s">
        <v>1370</v>
      </c>
      <c r="E3" s="213">
        <v>431.0</v>
      </c>
      <c r="F3" s="213">
        <v>18.0</v>
      </c>
      <c r="G3" s="213">
        <v>0.0</v>
      </c>
      <c r="H3" s="213">
        <v>41.0</v>
      </c>
      <c r="I3" s="213">
        <v>41.0</v>
      </c>
      <c r="J3" s="214">
        <v>0.0</v>
      </c>
      <c r="K3" s="211" t="s">
        <v>24121</v>
      </c>
      <c r="L3" s="211">
        <v>2.268128792E9</v>
      </c>
      <c r="M3" s="211" t="s">
        <v>1350</v>
      </c>
      <c r="N3" s="211" t="s">
        <v>3764</v>
      </c>
      <c r="O3" s="211" t="s">
        <v>24050</v>
      </c>
      <c r="P3" s="211" t="s">
        <v>2137</v>
      </c>
      <c r="Q3" s="230">
        <f>COUNTIF('Hedef Liste Yalova'!A:A,A3)</f>
        <v>1</v>
      </c>
    </row>
    <row r="4" ht="15.75" customHeight="1">
      <c r="A4" s="211" t="s">
        <v>23993</v>
      </c>
      <c r="B4" s="211" t="s">
        <v>23994</v>
      </c>
      <c r="C4" s="212" t="b">
        <v>1</v>
      </c>
      <c r="D4" s="211" t="s">
        <v>1364</v>
      </c>
      <c r="E4" s="213">
        <v>1014.0</v>
      </c>
      <c r="F4" s="213">
        <v>119.0</v>
      </c>
      <c r="G4" s="213">
        <v>1.0</v>
      </c>
      <c r="H4" s="213">
        <v>45.0</v>
      </c>
      <c r="I4" s="213">
        <v>46.0</v>
      </c>
      <c r="J4" s="214">
        <v>0.02</v>
      </c>
      <c r="K4" s="211" t="s">
        <v>24123</v>
      </c>
      <c r="L4" s="211">
        <v>5.434839833E9</v>
      </c>
      <c r="M4" s="211" t="s">
        <v>1350</v>
      </c>
      <c r="N4" s="211" t="s">
        <v>1652</v>
      </c>
      <c r="O4" s="211" t="s">
        <v>23997</v>
      </c>
      <c r="P4" s="211" t="s">
        <v>2137</v>
      </c>
      <c r="Q4" s="230">
        <f>COUNTIF('Hedef Liste Yalova'!A:A,A4)</f>
        <v>1</v>
      </c>
    </row>
    <row r="5" ht="15.75" customHeight="1">
      <c r="A5" s="211" t="s">
        <v>24125</v>
      </c>
      <c r="B5" s="211" t="s">
        <v>24126</v>
      </c>
      <c r="C5" s="212" t="b">
        <v>1</v>
      </c>
      <c r="D5" s="211" t="s">
        <v>1577</v>
      </c>
      <c r="E5" s="213">
        <v>58.0</v>
      </c>
      <c r="F5" s="213">
        <v>10.0</v>
      </c>
      <c r="G5" s="213">
        <v>0.0</v>
      </c>
      <c r="H5" s="213">
        <v>26.0</v>
      </c>
      <c r="I5" s="213">
        <v>26.0</v>
      </c>
      <c r="J5" s="214">
        <v>0.0</v>
      </c>
      <c r="K5" s="211" t="s">
        <v>24127</v>
      </c>
      <c r="L5" s="211">
        <v>5.303779186E9</v>
      </c>
      <c r="M5" s="211" t="s">
        <v>1350</v>
      </c>
      <c r="N5" s="211" t="s">
        <v>24118</v>
      </c>
      <c r="O5" s="211" t="s">
        <v>24128</v>
      </c>
      <c r="P5" s="211" t="s">
        <v>2137</v>
      </c>
      <c r="Q5" s="230">
        <f>COUNTIF('Hedef Liste Yalova'!A:A,A5)</f>
        <v>1</v>
      </c>
    </row>
    <row r="6" ht="15.75" customHeight="1">
      <c r="A6" s="211" t="s">
        <v>24129</v>
      </c>
      <c r="B6" s="211" t="s">
        <v>24130</v>
      </c>
      <c r="C6" s="212" t="b">
        <v>0</v>
      </c>
      <c r="D6" s="211" t="s">
        <v>1577</v>
      </c>
      <c r="E6" s="213">
        <v>16.0</v>
      </c>
      <c r="F6" s="213">
        <v>0.0</v>
      </c>
      <c r="G6" s="213">
        <v>0.0</v>
      </c>
      <c r="H6" s="213">
        <v>25.0</v>
      </c>
      <c r="I6" s="213">
        <v>25.0</v>
      </c>
      <c r="J6" s="214">
        <v>0.0</v>
      </c>
      <c r="K6" s="211" t="s">
        <v>24131</v>
      </c>
      <c r="L6" s="211">
        <v>5.539055461E9</v>
      </c>
      <c r="M6" s="211" t="s">
        <v>24132</v>
      </c>
      <c r="N6" s="211" t="s">
        <v>24133</v>
      </c>
      <c r="O6" s="211" t="s">
        <v>24134</v>
      </c>
      <c r="P6" s="211" t="s">
        <v>2137</v>
      </c>
      <c r="Q6" s="230">
        <f>COUNTIF('Hedef Liste Yalova'!A:A,A6)</f>
        <v>1</v>
      </c>
    </row>
    <row r="7" ht="15.75" customHeight="1">
      <c r="A7" s="211" t="s">
        <v>24135</v>
      </c>
      <c r="B7" s="211" t="s">
        <v>24136</v>
      </c>
      <c r="C7" s="212" t="b">
        <v>0</v>
      </c>
      <c r="D7" s="211" t="s">
        <v>1364</v>
      </c>
      <c r="E7" s="213">
        <v>87.0</v>
      </c>
      <c r="F7" s="213">
        <v>0.0</v>
      </c>
      <c r="G7" s="213">
        <v>2.0</v>
      </c>
      <c r="H7" s="213">
        <v>5.0</v>
      </c>
      <c r="I7" s="213">
        <v>7.0</v>
      </c>
      <c r="J7" s="214">
        <v>0.29</v>
      </c>
      <c r="K7" s="211" t="s">
        <v>24137</v>
      </c>
      <c r="L7" s="211">
        <v>5.322152329E9</v>
      </c>
      <c r="M7" s="211" t="s">
        <v>1350</v>
      </c>
      <c r="N7" s="211" t="s">
        <v>1652</v>
      </c>
      <c r="O7" s="211" t="s">
        <v>24138</v>
      </c>
      <c r="P7" s="211" t="s">
        <v>2137</v>
      </c>
      <c r="Q7" s="230">
        <f>COUNTIF('Hedef Liste Yalova'!A:A,A7)</f>
        <v>1</v>
      </c>
    </row>
    <row r="8" ht="15.75" customHeight="1">
      <c r="A8" s="211" t="s">
        <v>24140</v>
      </c>
      <c r="B8" s="211" t="s">
        <v>24141</v>
      </c>
      <c r="C8" s="212" t="b">
        <v>1</v>
      </c>
      <c r="D8" s="211" t="s">
        <v>1364</v>
      </c>
      <c r="E8" s="213">
        <v>66.0</v>
      </c>
      <c r="F8" s="213">
        <v>0.0</v>
      </c>
      <c r="G8" s="213">
        <v>5.0</v>
      </c>
      <c r="H8" s="213">
        <v>6.0</v>
      </c>
      <c r="I8" s="213">
        <v>11.0</v>
      </c>
      <c r="J8" s="214">
        <v>0.45</v>
      </c>
      <c r="K8" s="211" t="s">
        <v>24142</v>
      </c>
      <c r="L8" s="211">
        <v>2.26812703E9</v>
      </c>
      <c r="M8" s="211" t="s">
        <v>1350</v>
      </c>
      <c r="N8" s="211" t="s">
        <v>24118</v>
      </c>
      <c r="O8" s="211" t="s">
        <v>24143</v>
      </c>
      <c r="P8" s="211" t="s">
        <v>2137</v>
      </c>
      <c r="Q8" s="230">
        <f>COUNTIF('Hedef Liste Yalova'!A:A,A8)</f>
        <v>1</v>
      </c>
    </row>
    <row r="9" ht="15.75" customHeight="1">
      <c r="A9" s="211" t="s">
        <v>23963</v>
      </c>
      <c r="B9" s="211" t="s">
        <v>23964</v>
      </c>
      <c r="C9" s="212" t="b">
        <v>1</v>
      </c>
      <c r="D9" s="211" t="s">
        <v>1378</v>
      </c>
      <c r="E9" s="213">
        <v>2073.0</v>
      </c>
      <c r="F9" s="213">
        <v>80.0</v>
      </c>
      <c r="G9" s="213">
        <v>5.0</v>
      </c>
      <c r="H9" s="213">
        <v>18.0</v>
      </c>
      <c r="I9" s="213">
        <v>23.0</v>
      </c>
      <c r="J9" s="214">
        <v>0.22</v>
      </c>
      <c r="K9" s="211" t="s">
        <v>24528</v>
      </c>
      <c r="L9" s="211">
        <v>5.384450177E9</v>
      </c>
      <c r="M9" s="211" t="s">
        <v>1350</v>
      </c>
      <c r="N9" s="211" t="s">
        <v>6695</v>
      </c>
      <c r="O9" s="211" t="s">
        <v>23966</v>
      </c>
      <c r="P9" s="211" t="s">
        <v>2137</v>
      </c>
      <c r="Q9" s="230">
        <f>COUNTIF('Hedef Liste Yalova'!A:A,A9)</f>
        <v>1</v>
      </c>
    </row>
    <row r="10" ht="15.75" customHeight="1">
      <c r="A10" s="211" t="s">
        <v>24145</v>
      </c>
      <c r="B10" s="211" t="s">
        <v>24146</v>
      </c>
      <c r="C10" s="212" t="b">
        <v>1</v>
      </c>
      <c r="D10" s="211" t="s">
        <v>2571</v>
      </c>
      <c r="E10" s="213">
        <v>170.0</v>
      </c>
      <c r="F10" s="213">
        <v>18.0</v>
      </c>
      <c r="G10" s="213">
        <v>0.0</v>
      </c>
      <c r="H10" s="213">
        <v>15.0</v>
      </c>
      <c r="I10" s="213">
        <v>15.0</v>
      </c>
      <c r="J10" s="214">
        <v>0.0</v>
      </c>
      <c r="K10" s="211" t="s">
        <v>24147</v>
      </c>
      <c r="L10" s="211">
        <v>5.541291321E9</v>
      </c>
      <c r="M10" s="211" t="s">
        <v>1350</v>
      </c>
      <c r="N10" s="211" t="s">
        <v>5525</v>
      </c>
      <c r="O10" s="211" t="s">
        <v>24148</v>
      </c>
      <c r="P10" s="211" t="s">
        <v>2137</v>
      </c>
      <c r="Q10" s="230">
        <f>COUNTIF('Hedef Liste Yalova'!A:A,A10)</f>
        <v>1</v>
      </c>
    </row>
    <row r="11" ht="15.75" customHeight="1">
      <c r="A11" s="211" t="s">
        <v>24149</v>
      </c>
      <c r="B11" s="211" t="s">
        <v>24150</v>
      </c>
      <c r="C11" s="212" t="b">
        <v>1</v>
      </c>
      <c r="D11" s="211" t="s">
        <v>2571</v>
      </c>
      <c r="E11" s="213">
        <v>177.0</v>
      </c>
      <c r="F11" s="213">
        <v>38.0</v>
      </c>
      <c r="G11" s="213">
        <v>0.0</v>
      </c>
      <c r="H11" s="213">
        <v>14.0</v>
      </c>
      <c r="I11" s="213">
        <v>14.0</v>
      </c>
      <c r="J11" s="214">
        <v>0.0</v>
      </c>
      <c r="K11" s="211" t="s">
        <v>24147</v>
      </c>
      <c r="L11" s="211">
        <v>5.541291321E9</v>
      </c>
      <c r="M11" s="211" t="s">
        <v>1350</v>
      </c>
      <c r="N11" s="211" t="s">
        <v>9083</v>
      </c>
      <c r="O11" s="211" t="s">
        <v>24151</v>
      </c>
      <c r="P11" s="211" t="s">
        <v>2137</v>
      </c>
      <c r="Q11" s="230">
        <f>COUNTIF('Hedef Liste Yalova'!A:A,A11)</f>
        <v>1</v>
      </c>
    </row>
    <row r="12" ht="15.75" customHeight="1">
      <c r="A12" s="211" t="s">
        <v>24152</v>
      </c>
      <c r="B12" s="211" t="s">
        <v>24153</v>
      </c>
      <c r="C12" s="212" t="b">
        <v>1</v>
      </c>
      <c r="D12" s="211" t="s">
        <v>1378</v>
      </c>
      <c r="E12" s="213">
        <v>1094.0</v>
      </c>
      <c r="F12" s="213">
        <v>54.0</v>
      </c>
      <c r="G12" s="213">
        <v>0.0</v>
      </c>
      <c r="H12" s="213">
        <v>44.0</v>
      </c>
      <c r="I12" s="213">
        <v>44.0</v>
      </c>
      <c r="J12" s="214">
        <v>0.0</v>
      </c>
      <c r="K12" s="211" t="s">
        <v>24154</v>
      </c>
      <c r="L12" s="211">
        <v>2.262460013E9</v>
      </c>
      <c r="M12" s="211" t="s">
        <v>24155</v>
      </c>
      <c r="N12" s="211" t="s">
        <v>24368</v>
      </c>
      <c r="O12" s="211" t="s">
        <v>24156</v>
      </c>
      <c r="P12" s="211" t="s">
        <v>2137</v>
      </c>
      <c r="Q12" s="230">
        <f>COUNTIF('Hedef Liste Yalova'!A:A,A12)</f>
        <v>1</v>
      </c>
    </row>
    <row r="13" ht="15.75" customHeight="1">
      <c r="A13" s="211" t="s">
        <v>24158</v>
      </c>
      <c r="B13" s="211" t="s">
        <v>24159</v>
      </c>
      <c r="C13" s="212" t="b">
        <v>1</v>
      </c>
      <c r="D13" s="211" t="s">
        <v>1577</v>
      </c>
      <c r="E13" s="213">
        <v>326.0</v>
      </c>
      <c r="F13" s="213">
        <v>5.0</v>
      </c>
      <c r="G13" s="213">
        <v>0.0</v>
      </c>
      <c r="H13" s="213">
        <v>25.0</v>
      </c>
      <c r="I13" s="213">
        <v>25.0</v>
      </c>
      <c r="J13" s="214">
        <v>0.0</v>
      </c>
      <c r="K13" s="211" t="s">
        <v>24160</v>
      </c>
      <c r="L13" s="211">
        <v>5.383927311E9</v>
      </c>
      <c r="M13" s="211" t="s">
        <v>1350</v>
      </c>
      <c r="N13" s="211" t="s">
        <v>6695</v>
      </c>
      <c r="O13" s="211" t="s">
        <v>24161</v>
      </c>
      <c r="P13" s="211" t="s">
        <v>2137</v>
      </c>
      <c r="Q13" s="230">
        <f>COUNTIF('Hedef Liste Yalova'!A:A,A13)</f>
        <v>1</v>
      </c>
    </row>
    <row r="14" ht="15.75" customHeight="1">
      <c r="A14" s="211" t="s">
        <v>24163</v>
      </c>
      <c r="B14" s="211" t="s">
        <v>24164</v>
      </c>
      <c r="C14" s="212" t="b">
        <v>1</v>
      </c>
      <c r="D14" s="211" t="s">
        <v>1348</v>
      </c>
      <c r="E14" s="213">
        <v>833.0</v>
      </c>
      <c r="F14" s="213">
        <v>40.0</v>
      </c>
      <c r="G14" s="213">
        <v>0.0</v>
      </c>
      <c r="H14" s="213">
        <v>63.0</v>
      </c>
      <c r="I14" s="213">
        <v>63.0</v>
      </c>
      <c r="J14" s="214">
        <v>0.0</v>
      </c>
      <c r="K14" s="211" t="s">
        <v>24165</v>
      </c>
      <c r="L14" s="211">
        <v>2.268120665E9</v>
      </c>
      <c r="M14" s="211" t="s">
        <v>1350</v>
      </c>
      <c r="N14" s="211" t="s">
        <v>6695</v>
      </c>
      <c r="O14" s="211" t="s">
        <v>24166</v>
      </c>
      <c r="P14" s="211" t="s">
        <v>2137</v>
      </c>
      <c r="Q14" s="230">
        <f>COUNTIF('Hedef Liste Yalova'!A:A,A14)</f>
        <v>1</v>
      </c>
    </row>
    <row r="15" ht="15.75" customHeight="1">
      <c r="A15" s="211" t="s">
        <v>24168</v>
      </c>
      <c r="B15" s="211" t="s">
        <v>24169</v>
      </c>
      <c r="C15" s="212" t="b">
        <v>1</v>
      </c>
      <c r="D15" s="211" t="s">
        <v>1370</v>
      </c>
      <c r="E15" s="213">
        <v>731.0</v>
      </c>
      <c r="F15" s="213">
        <v>13.0</v>
      </c>
      <c r="G15" s="213">
        <v>0.0</v>
      </c>
      <c r="H15" s="213">
        <v>53.0</v>
      </c>
      <c r="I15" s="213">
        <v>53.0</v>
      </c>
      <c r="J15" s="214">
        <v>0.0</v>
      </c>
      <c r="K15" s="211" t="s">
        <v>24170</v>
      </c>
      <c r="L15" s="211">
        <v>2.268132324E9</v>
      </c>
      <c r="M15" s="211" t="s">
        <v>1350</v>
      </c>
      <c r="N15" s="211" t="s">
        <v>6695</v>
      </c>
      <c r="O15" s="211" t="s">
        <v>24171</v>
      </c>
      <c r="P15" s="211" t="s">
        <v>2137</v>
      </c>
      <c r="Q15" s="230">
        <f>COUNTIF('Hedef Liste Yalova'!A:A,A15)</f>
        <v>1</v>
      </c>
    </row>
    <row r="16" ht="15.75" customHeight="1">
      <c r="A16" s="211" t="s">
        <v>24173</v>
      </c>
      <c r="B16" s="211" t="s">
        <v>24174</v>
      </c>
      <c r="C16" s="212" t="b">
        <v>1</v>
      </c>
      <c r="D16" s="211" t="s">
        <v>1348</v>
      </c>
      <c r="E16" s="213">
        <v>629.0</v>
      </c>
      <c r="F16" s="213">
        <v>21.0</v>
      </c>
      <c r="G16" s="213">
        <v>0.0</v>
      </c>
      <c r="H16" s="213">
        <v>18.0</v>
      </c>
      <c r="I16" s="213">
        <v>18.0</v>
      </c>
      <c r="J16" s="214">
        <v>0.0</v>
      </c>
      <c r="K16" s="211" t="s">
        <v>24175</v>
      </c>
      <c r="L16" s="211">
        <v>2.26812808E9</v>
      </c>
      <c r="M16" s="211" t="s">
        <v>1350</v>
      </c>
      <c r="N16" s="211" t="s">
        <v>24118</v>
      </c>
      <c r="O16" s="211" t="s">
        <v>24176</v>
      </c>
      <c r="P16" s="211" t="s">
        <v>2137</v>
      </c>
      <c r="Q16" s="230">
        <f>COUNTIF('Hedef Liste Yalova'!A:A,A16)</f>
        <v>1</v>
      </c>
    </row>
    <row r="17" ht="15.75" customHeight="1">
      <c r="A17" s="211" t="s">
        <v>24178</v>
      </c>
      <c r="B17" s="211" t="s">
        <v>24179</v>
      </c>
      <c r="C17" s="212" t="b">
        <v>1</v>
      </c>
      <c r="D17" s="211" t="s">
        <v>2299</v>
      </c>
      <c r="E17" s="213">
        <v>234.0</v>
      </c>
      <c r="F17" s="213">
        <v>18.0</v>
      </c>
      <c r="G17" s="213">
        <v>0.0</v>
      </c>
      <c r="H17" s="213">
        <v>16.0</v>
      </c>
      <c r="I17" s="213">
        <v>16.0</v>
      </c>
      <c r="J17" s="214">
        <v>0.0</v>
      </c>
      <c r="K17" s="211" t="s">
        <v>24180</v>
      </c>
      <c r="L17" s="211">
        <v>2.268145858E9</v>
      </c>
      <c r="M17" s="211" t="s">
        <v>1350</v>
      </c>
      <c r="N17" s="211" t="s">
        <v>24118</v>
      </c>
      <c r="O17" s="211" t="s">
        <v>24181</v>
      </c>
      <c r="P17" s="211" t="s">
        <v>2137</v>
      </c>
      <c r="Q17" s="230">
        <f>COUNTIF('Hedef Liste Yalova'!A:A,A17)</f>
        <v>1</v>
      </c>
    </row>
    <row r="18" ht="15.75" customHeight="1">
      <c r="A18" s="211" t="s">
        <v>24183</v>
      </c>
      <c r="B18" s="211" t="s">
        <v>24184</v>
      </c>
      <c r="C18" s="212" t="b">
        <v>1</v>
      </c>
      <c r="D18" s="211" t="s">
        <v>2299</v>
      </c>
      <c r="E18" s="213">
        <v>11.0</v>
      </c>
      <c r="F18" s="213">
        <v>0.0</v>
      </c>
      <c r="G18" s="213">
        <v>0.0</v>
      </c>
      <c r="H18" s="213">
        <v>19.0</v>
      </c>
      <c r="I18" s="213">
        <v>19.0</v>
      </c>
      <c r="J18" s="214">
        <v>0.0</v>
      </c>
      <c r="K18" s="211" t="s">
        <v>24185</v>
      </c>
      <c r="L18" s="211">
        <v>5.425300077E9</v>
      </c>
      <c r="M18" s="211" t="s">
        <v>24132</v>
      </c>
      <c r="N18" s="211" t="s">
        <v>24133</v>
      </c>
      <c r="O18" s="211" t="s">
        <v>24186</v>
      </c>
      <c r="P18" s="211" t="s">
        <v>2137</v>
      </c>
      <c r="Q18" s="230">
        <f>COUNTIF('Hedef Liste Yalova'!A:A,A18)</f>
        <v>1</v>
      </c>
    </row>
    <row r="19" ht="15.75" customHeight="1">
      <c r="A19" s="211" t="s">
        <v>24529</v>
      </c>
      <c r="B19" s="211" t="s">
        <v>24530</v>
      </c>
      <c r="C19" s="212" t="b">
        <v>1</v>
      </c>
      <c r="D19" s="211" t="s">
        <v>1370</v>
      </c>
      <c r="E19" s="213">
        <v>3203.0</v>
      </c>
      <c r="F19" s="213">
        <v>0.0</v>
      </c>
      <c r="G19" s="213">
        <v>45.0</v>
      </c>
      <c r="H19" s="213">
        <v>0.0</v>
      </c>
      <c r="I19" s="213">
        <v>45.0</v>
      </c>
      <c r="J19" s="214">
        <v>1.0</v>
      </c>
      <c r="K19" s="211" t="s">
        <v>24531</v>
      </c>
      <c r="L19" s="211">
        <v>2.268147676E9</v>
      </c>
      <c r="M19" s="211" t="s">
        <v>1350</v>
      </c>
      <c r="N19" s="211" t="s">
        <v>6695</v>
      </c>
      <c r="O19" s="211" t="s">
        <v>24532</v>
      </c>
      <c r="P19" s="211" t="s">
        <v>2165</v>
      </c>
      <c r="Q19" s="230">
        <f>COUNTIF('Hedef Liste Yalova'!A:A,A19)</f>
        <v>0</v>
      </c>
    </row>
    <row r="20" ht="15.75" customHeight="1">
      <c r="A20" s="211" t="s">
        <v>24187</v>
      </c>
      <c r="B20" s="211" t="s">
        <v>24188</v>
      </c>
      <c r="C20" s="212" t="b">
        <v>1</v>
      </c>
      <c r="D20" s="211" t="s">
        <v>1370</v>
      </c>
      <c r="E20" s="213">
        <v>18.0</v>
      </c>
      <c r="F20" s="213">
        <v>15.0</v>
      </c>
      <c r="G20" s="213">
        <v>0.0</v>
      </c>
      <c r="H20" s="213">
        <v>10.0</v>
      </c>
      <c r="I20" s="213">
        <v>10.0</v>
      </c>
      <c r="J20" s="214">
        <v>0.0</v>
      </c>
      <c r="K20" s="211" t="s">
        <v>24189</v>
      </c>
      <c r="L20" s="211">
        <v>2.265070909E9</v>
      </c>
      <c r="M20" s="211" t="s">
        <v>24190</v>
      </c>
      <c r="N20" s="211" t="s">
        <v>4501</v>
      </c>
      <c r="O20" s="211" t="s">
        <v>24191</v>
      </c>
      <c r="P20" s="211" t="s">
        <v>2137</v>
      </c>
      <c r="Q20" s="230">
        <f>COUNTIF('Hedef Liste Yalova'!A:A,A20)</f>
        <v>1</v>
      </c>
    </row>
    <row r="21" ht="15.75" customHeight="1">
      <c r="A21" s="211" t="s">
        <v>24072</v>
      </c>
      <c r="B21" s="211" t="s">
        <v>24073</v>
      </c>
      <c r="C21" s="212" t="b">
        <v>0</v>
      </c>
      <c r="D21" s="211" t="s">
        <v>1688</v>
      </c>
      <c r="E21" s="213">
        <v>115.0</v>
      </c>
      <c r="F21" s="213">
        <v>0.0</v>
      </c>
      <c r="G21" s="213">
        <v>15.0</v>
      </c>
      <c r="H21" s="213">
        <v>24.0</v>
      </c>
      <c r="I21" s="213">
        <v>39.0</v>
      </c>
      <c r="J21" s="214">
        <v>0.38</v>
      </c>
      <c r="K21" s="211" t="s">
        <v>24197</v>
      </c>
      <c r="L21" s="211">
        <v>2.262454434E9</v>
      </c>
      <c r="M21" s="211" t="s">
        <v>24155</v>
      </c>
      <c r="N21" s="211" t="s">
        <v>3648</v>
      </c>
      <c r="O21" s="211" t="s">
        <v>24076</v>
      </c>
      <c r="P21" s="211" t="s">
        <v>2137</v>
      </c>
      <c r="Q21" s="230">
        <f>COUNTIF('Hedef Liste Yalova'!A:A,A21)</f>
        <v>1</v>
      </c>
    </row>
    <row r="22" ht="15.75" customHeight="1">
      <c r="A22" s="211" t="s">
        <v>24193</v>
      </c>
      <c r="B22" s="211" t="s">
        <v>24194</v>
      </c>
      <c r="C22" s="212" t="b">
        <v>1</v>
      </c>
      <c r="D22" s="211" t="s">
        <v>1356</v>
      </c>
      <c r="E22" s="213">
        <v>33.0</v>
      </c>
      <c r="F22" s="213">
        <v>0.0</v>
      </c>
      <c r="G22" s="213">
        <v>0.0</v>
      </c>
      <c r="H22" s="213">
        <v>16.0</v>
      </c>
      <c r="I22" s="213">
        <v>16.0</v>
      </c>
      <c r="J22" s="214">
        <v>0.0</v>
      </c>
      <c r="K22" s="211" t="s">
        <v>24195</v>
      </c>
      <c r="L22" s="211">
        <v>5.316300074E9</v>
      </c>
      <c r="M22" s="211" t="s">
        <v>1350</v>
      </c>
      <c r="N22" s="211" t="s">
        <v>24118</v>
      </c>
      <c r="O22" s="211" t="s">
        <v>24196</v>
      </c>
      <c r="P22" s="211" t="s">
        <v>2137</v>
      </c>
      <c r="Q22" s="230">
        <f>COUNTIF('Hedef Liste Yalova'!A:A,A22)</f>
        <v>1</v>
      </c>
    </row>
    <row r="23" ht="15.75" customHeight="1">
      <c r="A23" s="211" t="s">
        <v>24533</v>
      </c>
      <c r="B23" s="211" t="s">
        <v>24534</v>
      </c>
      <c r="C23" s="212" t="b">
        <v>1</v>
      </c>
      <c r="D23" s="211" t="s">
        <v>1348</v>
      </c>
      <c r="E23" s="213">
        <v>6135.0</v>
      </c>
      <c r="F23" s="213">
        <v>290.0</v>
      </c>
      <c r="G23" s="213">
        <v>160.0</v>
      </c>
      <c r="H23" s="213">
        <v>0.0</v>
      </c>
      <c r="I23" s="213">
        <v>160.0</v>
      </c>
      <c r="J23" s="214">
        <v>1.0</v>
      </c>
      <c r="K23" s="211" t="s">
        <v>2163</v>
      </c>
      <c r="L23" s="211">
        <v>9.999999999E9</v>
      </c>
      <c r="M23" s="211" t="s">
        <v>1350</v>
      </c>
      <c r="N23" s="211" t="s">
        <v>3591</v>
      </c>
      <c r="O23" s="211" t="s">
        <v>24535</v>
      </c>
      <c r="P23" s="211" t="s">
        <v>2165</v>
      </c>
      <c r="Q23" s="230">
        <f>COUNTIF('Hedef Liste Yalova'!A:A,A23)</f>
        <v>0</v>
      </c>
    </row>
    <row r="24" ht="15.75" customHeight="1">
      <c r="A24" s="211" t="s">
        <v>24536</v>
      </c>
      <c r="B24" s="211" t="s">
        <v>24537</v>
      </c>
      <c r="C24" s="212" t="b">
        <v>1</v>
      </c>
      <c r="D24" s="211" t="s">
        <v>1348</v>
      </c>
      <c r="E24" s="213">
        <v>4784.0</v>
      </c>
      <c r="F24" s="213">
        <v>286.0</v>
      </c>
      <c r="G24" s="213">
        <v>166.0</v>
      </c>
      <c r="H24" s="213">
        <v>0.0</v>
      </c>
      <c r="I24" s="213">
        <v>166.0</v>
      </c>
      <c r="J24" s="214">
        <v>1.0</v>
      </c>
      <c r="K24" s="211" t="s">
        <v>2163</v>
      </c>
      <c r="L24" s="211">
        <v>9.999999999E9</v>
      </c>
      <c r="M24" s="211" t="s">
        <v>1350</v>
      </c>
      <c r="N24" s="211" t="s">
        <v>24118</v>
      </c>
      <c r="O24" s="211" t="s">
        <v>24538</v>
      </c>
      <c r="P24" s="211" t="s">
        <v>2165</v>
      </c>
      <c r="Q24" s="230">
        <f>COUNTIF('Hedef Liste Yalova'!A:A,A24)</f>
        <v>0</v>
      </c>
    </row>
    <row r="25" ht="15.75" customHeight="1">
      <c r="A25" s="211" t="s">
        <v>24539</v>
      </c>
      <c r="B25" s="211" t="s">
        <v>24540</v>
      </c>
      <c r="C25" s="212" t="b">
        <v>1</v>
      </c>
      <c r="D25" s="211" t="s">
        <v>1348</v>
      </c>
      <c r="E25" s="213">
        <v>3882.0</v>
      </c>
      <c r="F25" s="213">
        <v>410.0</v>
      </c>
      <c r="G25" s="213">
        <v>162.0</v>
      </c>
      <c r="H25" s="213">
        <v>0.0</v>
      </c>
      <c r="I25" s="213">
        <v>162.0</v>
      </c>
      <c r="J25" s="214">
        <v>1.0</v>
      </c>
      <c r="K25" s="211" t="s">
        <v>2163</v>
      </c>
      <c r="L25" s="211">
        <v>9.999999999E9</v>
      </c>
      <c r="M25" s="211" t="s">
        <v>1350</v>
      </c>
      <c r="N25" s="211" t="s">
        <v>24118</v>
      </c>
      <c r="O25" s="211" t="s">
        <v>24541</v>
      </c>
      <c r="P25" s="211" t="s">
        <v>2165</v>
      </c>
      <c r="Q25" s="230">
        <f>COUNTIF('Hedef Liste Yalova'!A:A,A25)</f>
        <v>0</v>
      </c>
    </row>
    <row r="26" ht="15.75" customHeight="1">
      <c r="A26" s="211" t="s">
        <v>24198</v>
      </c>
      <c r="B26" s="211" t="s">
        <v>24199</v>
      </c>
      <c r="C26" s="212" t="b">
        <v>1</v>
      </c>
      <c r="D26" s="211" t="s">
        <v>1370</v>
      </c>
      <c r="E26" s="213">
        <v>186.0</v>
      </c>
      <c r="F26" s="213">
        <v>22.0</v>
      </c>
      <c r="G26" s="213">
        <v>0.0</v>
      </c>
      <c r="H26" s="213">
        <v>44.0</v>
      </c>
      <c r="I26" s="213">
        <v>44.0</v>
      </c>
      <c r="J26" s="214">
        <v>0.0</v>
      </c>
      <c r="K26" s="211" t="s">
        <v>24200</v>
      </c>
      <c r="L26" s="211">
        <v>5.384541201E9</v>
      </c>
      <c r="M26" s="211" t="s">
        <v>24132</v>
      </c>
      <c r="N26" s="211" t="s">
        <v>24201</v>
      </c>
      <c r="O26" s="211" t="s">
        <v>24202</v>
      </c>
      <c r="P26" s="211" t="s">
        <v>2137</v>
      </c>
      <c r="Q26" s="230">
        <f>COUNTIF('Hedef Liste Yalova'!A:A,A26)</f>
        <v>1</v>
      </c>
    </row>
    <row r="27" ht="15.75" customHeight="1">
      <c r="A27" s="211" t="s">
        <v>24204</v>
      </c>
      <c r="B27" s="211" t="s">
        <v>24205</v>
      </c>
      <c r="C27" s="212" t="b">
        <v>1</v>
      </c>
      <c r="D27" s="211" t="s">
        <v>1493</v>
      </c>
      <c r="E27" s="213">
        <v>13.0</v>
      </c>
      <c r="F27" s="213">
        <v>13.0</v>
      </c>
      <c r="G27" s="213">
        <v>0.0</v>
      </c>
      <c r="H27" s="213">
        <v>27.0</v>
      </c>
      <c r="I27" s="213">
        <v>27.0</v>
      </c>
      <c r="J27" s="214">
        <v>0.0</v>
      </c>
      <c r="K27" s="211" t="s">
        <v>24206</v>
      </c>
      <c r="L27" s="211">
        <v>2.264000053E9</v>
      </c>
      <c r="M27" s="211" t="s">
        <v>24190</v>
      </c>
      <c r="N27" s="211" t="s">
        <v>4501</v>
      </c>
      <c r="O27" s="211" t="s">
        <v>24207</v>
      </c>
      <c r="P27" s="211" t="s">
        <v>2137</v>
      </c>
      <c r="Q27" s="230">
        <f>COUNTIF('Hedef Liste Yalova'!A:A,A27)</f>
        <v>1</v>
      </c>
    </row>
    <row r="28" ht="15.75" customHeight="1">
      <c r="A28" s="211" t="s">
        <v>24542</v>
      </c>
      <c r="B28" s="211" t="s">
        <v>24543</v>
      </c>
      <c r="C28" s="212" t="b">
        <v>1</v>
      </c>
      <c r="D28" s="211" t="s">
        <v>1364</v>
      </c>
      <c r="E28" s="213">
        <v>286.0</v>
      </c>
      <c r="F28" s="213">
        <v>37.0</v>
      </c>
      <c r="G28" s="213">
        <v>6.0</v>
      </c>
      <c r="H28" s="213">
        <v>9.0</v>
      </c>
      <c r="I28" s="213">
        <v>15.0</v>
      </c>
      <c r="J28" s="214">
        <v>0.4</v>
      </c>
      <c r="K28" s="211" t="s">
        <v>24544</v>
      </c>
      <c r="L28" s="211">
        <v>5.425432177E9</v>
      </c>
      <c r="M28" s="211" t="s">
        <v>24132</v>
      </c>
      <c r="N28" s="211" t="s">
        <v>24133</v>
      </c>
      <c r="O28" s="211" t="s">
        <v>24545</v>
      </c>
      <c r="P28" s="211" t="s">
        <v>2137</v>
      </c>
      <c r="Q28" s="230">
        <f>COUNTIF('Hedef Liste Yalova'!A:A,A28)</f>
        <v>0</v>
      </c>
    </row>
    <row r="29" ht="15.75" customHeight="1">
      <c r="A29" s="211" t="s">
        <v>24217</v>
      </c>
      <c r="B29" s="211" t="s">
        <v>24218</v>
      </c>
      <c r="C29" s="212" t="b">
        <v>1</v>
      </c>
      <c r="D29" s="211" t="s">
        <v>1364</v>
      </c>
      <c r="E29" s="213">
        <v>255.0</v>
      </c>
      <c r="F29" s="213">
        <v>0.0</v>
      </c>
      <c r="G29" s="213">
        <v>7.0</v>
      </c>
      <c r="H29" s="213">
        <v>18.0</v>
      </c>
      <c r="I29" s="213">
        <v>25.0</v>
      </c>
      <c r="J29" s="214">
        <v>0.28</v>
      </c>
      <c r="K29" s="211" t="s">
        <v>24219</v>
      </c>
      <c r="L29" s="211">
        <v>5.413756677E9</v>
      </c>
      <c r="M29" s="211" t="s">
        <v>24132</v>
      </c>
      <c r="N29" s="211" t="s">
        <v>24133</v>
      </c>
      <c r="O29" s="211" t="s">
        <v>24220</v>
      </c>
      <c r="P29" s="211" t="s">
        <v>2137</v>
      </c>
      <c r="Q29" s="230">
        <f>COUNTIF('Hedef Liste Yalova'!A:A,A29)</f>
        <v>1</v>
      </c>
    </row>
    <row r="30" ht="15.75" customHeight="1">
      <c r="A30" s="211" t="s">
        <v>24212</v>
      </c>
      <c r="B30" s="211" t="s">
        <v>24213</v>
      </c>
      <c r="C30" s="212" t="b">
        <v>1</v>
      </c>
      <c r="D30" s="211" t="s">
        <v>1356</v>
      </c>
      <c r="E30" s="213">
        <v>397.0</v>
      </c>
      <c r="F30" s="213">
        <v>100.0</v>
      </c>
      <c r="G30" s="213">
        <v>0.0</v>
      </c>
      <c r="H30" s="213">
        <v>45.0</v>
      </c>
      <c r="I30" s="213">
        <v>45.0</v>
      </c>
      <c r="J30" s="214">
        <v>0.0</v>
      </c>
      <c r="K30" s="211" t="s">
        <v>24214</v>
      </c>
      <c r="L30" s="211">
        <v>2.268121211E9</v>
      </c>
      <c r="M30" s="211" t="s">
        <v>1350</v>
      </c>
      <c r="N30" s="211" t="s">
        <v>24215</v>
      </c>
      <c r="O30" s="211" t="s">
        <v>24216</v>
      </c>
      <c r="P30" s="211" t="s">
        <v>2137</v>
      </c>
      <c r="Q30" s="230">
        <f>COUNTIF('Hedef Liste Yalova'!A:A,A30)</f>
        <v>1</v>
      </c>
    </row>
    <row r="31" ht="15.75" customHeight="1">
      <c r="A31" s="211" t="s">
        <v>24208</v>
      </c>
      <c r="B31" s="211" t="s">
        <v>24209</v>
      </c>
      <c r="C31" s="212" t="b">
        <v>1</v>
      </c>
      <c r="D31" s="211" t="s">
        <v>1348</v>
      </c>
      <c r="E31" s="213">
        <v>2974.0</v>
      </c>
      <c r="F31" s="213">
        <v>169.0</v>
      </c>
      <c r="G31" s="213">
        <v>0.0</v>
      </c>
      <c r="H31" s="213">
        <v>32.0</v>
      </c>
      <c r="I31" s="213">
        <v>32.0</v>
      </c>
      <c r="J31" s="214">
        <v>0.0</v>
      </c>
      <c r="K31" s="211" t="s">
        <v>24210</v>
      </c>
      <c r="L31" s="211">
        <v>2.268131445E9</v>
      </c>
      <c r="M31" s="211" t="s">
        <v>1350</v>
      </c>
      <c r="N31" s="211" t="s">
        <v>6695</v>
      </c>
      <c r="O31" s="211" t="s">
        <v>24211</v>
      </c>
      <c r="P31" s="211" t="s">
        <v>2137</v>
      </c>
      <c r="Q31" s="230">
        <f>COUNTIF('Hedef Liste Yalova'!A:A,A31)</f>
        <v>1</v>
      </c>
    </row>
    <row r="32" ht="15.75" customHeight="1">
      <c r="A32" s="211" t="s">
        <v>24221</v>
      </c>
      <c r="B32" s="211" t="s">
        <v>24222</v>
      </c>
      <c r="C32" s="212" t="b">
        <v>1</v>
      </c>
      <c r="D32" s="211" t="s">
        <v>1950</v>
      </c>
      <c r="E32" s="213">
        <v>75.0</v>
      </c>
      <c r="F32" s="213">
        <v>16.0</v>
      </c>
      <c r="G32" s="213">
        <v>0.0</v>
      </c>
      <c r="H32" s="213">
        <v>148.0</v>
      </c>
      <c r="I32" s="213">
        <v>148.0</v>
      </c>
      <c r="J32" s="214">
        <v>0.0</v>
      </c>
      <c r="K32" s="211" t="s">
        <v>24223</v>
      </c>
      <c r="L32" s="211">
        <v>2.268116144E9</v>
      </c>
      <c r="M32" s="211" t="s">
        <v>1350</v>
      </c>
      <c r="N32" s="211" t="s">
        <v>3764</v>
      </c>
      <c r="O32" s="211" t="s">
        <v>24224</v>
      </c>
      <c r="P32" s="211" t="s">
        <v>2137</v>
      </c>
      <c r="Q32" s="230">
        <f>COUNTIF('Hedef Liste Yalova'!A:A,A32)</f>
        <v>1</v>
      </c>
    </row>
    <row r="33" ht="15.75" customHeight="1">
      <c r="A33" s="211" t="s">
        <v>24225</v>
      </c>
      <c r="B33" s="211" t="s">
        <v>24226</v>
      </c>
      <c r="C33" s="212" t="b">
        <v>1</v>
      </c>
      <c r="D33" s="211" t="s">
        <v>1443</v>
      </c>
      <c r="E33" s="213">
        <v>1731.0</v>
      </c>
      <c r="F33" s="213">
        <v>104.0</v>
      </c>
      <c r="G33" s="213">
        <v>0.0</v>
      </c>
      <c r="H33" s="213">
        <v>40.0</v>
      </c>
      <c r="I33" s="213">
        <v>40.0</v>
      </c>
      <c r="J33" s="214">
        <v>0.0</v>
      </c>
      <c r="K33" s="211" t="s">
        <v>24227</v>
      </c>
      <c r="L33" s="211">
        <v>5.321545377E9</v>
      </c>
      <c r="M33" s="211" t="s">
        <v>1350</v>
      </c>
      <c r="N33" s="211" t="s">
        <v>3764</v>
      </c>
      <c r="O33" s="211" t="s">
        <v>24228</v>
      </c>
      <c r="P33" s="211" t="s">
        <v>2137</v>
      </c>
      <c r="Q33" s="230">
        <f>COUNTIF('Hedef Liste Yalova'!A:A,A33)</f>
        <v>1</v>
      </c>
    </row>
    <row r="34" ht="15.75" customHeight="1">
      <c r="A34" s="211" t="s">
        <v>24230</v>
      </c>
      <c r="B34" s="211" t="s">
        <v>24231</v>
      </c>
      <c r="C34" s="212" t="b">
        <v>1</v>
      </c>
      <c r="D34" s="211" t="s">
        <v>1385</v>
      </c>
      <c r="E34" s="213">
        <v>79.0</v>
      </c>
      <c r="F34" s="213">
        <v>3.0</v>
      </c>
      <c r="G34" s="213">
        <v>0.0</v>
      </c>
      <c r="H34" s="213">
        <v>32.0</v>
      </c>
      <c r="I34" s="213">
        <v>32.0</v>
      </c>
      <c r="J34" s="214">
        <v>0.0</v>
      </c>
      <c r="K34" s="211" t="s">
        <v>24232</v>
      </c>
      <c r="L34" s="211">
        <v>2.268113317E9</v>
      </c>
      <c r="M34" s="211" t="s">
        <v>1350</v>
      </c>
      <c r="N34" s="211" t="s">
        <v>24118</v>
      </c>
      <c r="O34" s="211" t="s">
        <v>24233</v>
      </c>
      <c r="P34" s="211" t="s">
        <v>2137</v>
      </c>
      <c r="Q34" s="230">
        <f>COUNTIF('Hedef Liste Yalova'!A:A,A34)</f>
        <v>1</v>
      </c>
    </row>
    <row r="35" ht="15.75" customHeight="1">
      <c r="A35" s="211" t="s">
        <v>24235</v>
      </c>
      <c r="B35" s="211" t="s">
        <v>24236</v>
      </c>
      <c r="C35" s="212" t="b">
        <v>1</v>
      </c>
      <c r="D35" s="211" t="s">
        <v>1385</v>
      </c>
      <c r="E35" s="213">
        <v>21.0</v>
      </c>
      <c r="F35" s="213">
        <v>0.0</v>
      </c>
      <c r="G35" s="213">
        <v>0.0</v>
      </c>
      <c r="H35" s="213">
        <v>10.0</v>
      </c>
      <c r="I35" s="213">
        <v>10.0</v>
      </c>
      <c r="J35" s="214">
        <v>0.0</v>
      </c>
      <c r="K35" s="211" t="s">
        <v>24237</v>
      </c>
      <c r="L35" s="211">
        <v>2.268112112E9</v>
      </c>
      <c r="M35" s="211" t="s">
        <v>1350</v>
      </c>
      <c r="N35" s="211" t="s">
        <v>6695</v>
      </c>
      <c r="O35" s="211" t="s">
        <v>24238</v>
      </c>
      <c r="P35" s="211" t="s">
        <v>2137</v>
      </c>
      <c r="Q35" s="230">
        <f>COUNTIF('Hedef Liste Yalova'!A:A,A35)</f>
        <v>1</v>
      </c>
    </row>
    <row r="36" ht="15.75" customHeight="1">
      <c r="A36" s="211" t="s">
        <v>24546</v>
      </c>
      <c r="B36" s="211" t="s">
        <v>24547</v>
      </c>
      <c r="C36" s="212" t="b">
        <v>1</v>
      </c>
      <c r="D36" s="211" t="s">
        <v>1577</v>
      </c>
      <c r="E36" s="213">
        <v>3882.0</v>
      </c>
      <c r="F36" s="213">
        <v>176.0</v>
      </c>
      <c r="G36" s="213">
        <v>45.0</v>
      </c>
      <c r="H36" s="213">
        <v>12.0</v>
      </c>
      <c r="I36" s="213">
        <v>57.0</v>
      </c>
      <c r="J36" s="214">
        <v>0.79</v>
      </c>
      <c r="K36" s="211" t="s">
        <v>2186</v>
      </c>
      <c r="L36" s="211">
        <v>2.268092626E9</v>
      </c>
      <c r="M36" s="211" t="s">
        <v>24132</v>
      </c>
      <c r="N36" s="211" t="s">
        <v>24201</v>
      </c>
      <c r="O36" s="211" t="s">
        <v>24548</v>
      </c>
      <c r="P36" s="211" t="s">
        <v>2165</v>
      </c>
      <c r="Q36" s="230">
        <f>COUNTIF('Hedef Liste Yalova'!A:A,A36)</f>
        <v>0</v>
      </c>
    </row>
    <row r="37" ht="15.75" customHeight="1">
      <c r="A37" s="211" t="s">
        <v>24549</v>
      </c>
      <c r="B37" s="211" t="s">
        <v>24550</v>
      </c>
      <c r="C37" s="212" t="b">
        <v>1</v>
      </c>
      <c r="D37" s="211" t="s">
        <v>1577</v>
      </c>
      <c r="E37" s="213">
        <v>1123.0</v>
      </c>
      <c r="F37" s="213">
        <v>49.0</v>
      </c>
      <c r="G37" s="213">
        <v>65.0</v>
      </c>
      <c r="H37" s="213">
        <v>13.0</v>
      </c>
      <c r="I37" s="213">
        <v>78.0</v>
      </c>
      <c r="J37" s="214">
        <v>0.83</v>
      </c>
      <c r="K37" s="211" t="s">
        <v>2186</v>
      </c>
      <c r="L37" s="211">
        <v>2.262457575E9</v>
      </c>
      <c r="M37" s="211" t="s">
        <v>24155</v>
      </c>
      <c r="N37" s="211" t="s">
        <v>3648</v>
      </c>
      <c r="O37" s="211" t="s">
        <v>24551</v>
      </c>
      <c r="P37" s="211" t="s">
        <v>2165</v>
      </c>
      <c r="Q37" s="230">
        <f>COUNTIF('Hedef Liste Yalova'!A:A,A37)</f>
        <v>0</v>
      </c>
    </row>
    <row r="38" ht="15.75" customHeight="1">
      <c r="A38" s="211" t="s">
        <v>24552</v>
      </c>
      <c r="B38" s="211" t="s">
        <v>24553</v>
      </c>
      <c r="C38" s="212" t="b">
        <v>1</v>
      </c>
      <c r="D38" s="211" t="s">
        <v>1577</v>
      </c>
      <c r="E38" s="213">
        <v>1945.0</v>
      </c>
      <c r="F38" s="213">
        <v>49.0</v>
      </c>
      <c r="G38" s="213">
        <v>49.0</v>
      </c>
      <c r="H38" s="213">
        <v>72.0</v>
      </c>
      <c r="I38" s="213">
        <v>121.0</v>
      </c>
      <c r="J38" s="214">
        <v>0.4</v>
      </c>
      <c r="K38" s="211" t="s">
        <v>2186</v>
      </c>
      <c r="L38" s="211">
        <v>2.268129595E9</v>
      </c>
      <c r="M38" s="211" t="s">
        <v>1350</v>
      </c>
      <c r="N38" s="211" t="s">
        <v>24118</v>
      </c>
      <c r="O38" s="211" t="s">
        <v>24554</v>
      </c>
      <c r="P38" s="211" t="s">
        <v>2165</v>
      </c>
      <c r="Q38" s="230">
        <f>COUNTIF('Hedef Liste Yalova'!A:A,A38)</f>
        <v>0</v>
      </c>
    </row>
    <row r="39" ht="15.75" customHeight="1">
      <c r="A39" s="211" t="s">
        <v>24239</v>
      </c>
      <c r="B39" s="211" t="s">
        <v>24240</v>
      </c>
      <c r="C39" s="212" t="b">
        <v>1</v>
      </c>
      <c r="D39" s="211" t="s">
        <v>1378</v>
      </c>
      <c r="E39" s="213">
        <v>288.0</v>
      </c>
      <c r="F39" s="213">
        <v>0.0</v>
      </c>
      <c r="G39" s="213">
        <v>0.0</v>
      </c>
      <c r="H39" s="213">
        <v>20.0</v>
      </c>
      <c r="I39" s="213">
        <v>20.0</v>
      </c>
      <c r="J39" s="214">
        <v>0.0</v>
      </c>
      <c r="K39" s="211" t="s">
        <v>24241</v>
      </c>
      <c r="L39" s="211">
        <v>2.268128863E9</v>
      </c>
      <c r="M39" s="211" t="s">
        <v>1350</v>
      </c>
      <c r="N39" s="211" t="s">
        <v>24118</v>
      </c>
      <c r="O39" s="211" t="s">
        <v>24242</v>
      </c>
      <c r="P39" s="211" t="s">
        <v>2137</v>
      </c>
      <c r="Q39" s="230">
        <f>COUNTIF('Hedef Liste Yalova'!A:A,A39)</f>
        <v>1</v>
      </c>
    </row>
    <row r="40" ht="15.75" customHeight="1">
      <c r="A40" s="211" t="s">
        <v>24028</v>
      </c>
      <c r="B40" s="211" t="s">
        <v>24029</v>
      </c>
      <c r="C40" s="212" t="b">
        <v>1</v>
      </c>
      <c r="D40" s="211" t="s">
        <v>1378</v>
      </c>
      <c r="E40" s="213">
        <v>255.0</v>
      </c>
      <c r="F40" s="213">
        <v>19.0</v>
      </c>
      <c r="G40" s="213">
        <v>9.0</v>
      </c>
      <c r="H40" s="213">
        <v>2.0</v>
      </c>
      <c r="I40" s="213">
        <v>11.0</v>
      </c>
      <c r="J40" s="214">
        <v>0.82</v>
      </c>
      <c r="K40" s="211" t="s">
        <v>24244</v>
      </c>
      <c r="L40" s="211">
        <v>2.268140149E9</v>
      </c>
      <c r="M40" s="211" t="s">
        <v>1350</v>
      </c>
      <c r="N40" s="211" t="s">
        <v>24215</v>
      </c>
      <c r="O40" s="211" t="s">
        <v>24032</v>
      </c>
      <c r="P40" s="211" t="s">
        <v>2137</v>
      </c>
      <c r="Q40" s="230">
        <f>COUNTIF('Hedef Liste Yalova'!A:A,A40)</f>
        <v>1</v>
      </c>
    </row>
    <row r="41" ht="15.75" customHeight="1">
      <c r="A41" s="211" t="s">
        <v>23984</v>
      </c>
      <c r="B41" s="211" t="s">
        <v>23985</v>
      </c>
      <c r="C41" s="212" t="b">
        <v>1</v>
      </c>
      <c r="D41" s="211" t="s">
        <v>1378</v>
      </c>
      <c r="E41" s="213">
        <v>1235.0</v>
      </c>
      <c r="F41" s="213">
        <v>48.0</v>
      </c>
      <c r="G41" s="213">
        <v>0.0</v>
      </c>
      <c r="H41" s="213">
        <v>26.0</v>
      </c>
      <c r="I41" s="213">
        <v>26.0</v>
      </c>
      <c r="J41" s="214">
        <v>0.0</v>
      </c>
      <c r="K41" s="211" t="s">
        <v>24246</v>
      </c>
      <c r="L41" s="211">
        <v>5.396882177E9</v>
      </c>
      <c r="M41" s="211" t="s">
        <v>1350</v>
      </c>
      <c r="N41" s="211" t="s">
        <v>24555</v>
      </c>
      <c r="O41" s="211" t="s">
        <v>23987</v>
      </c>
      <c r="P41" s="211" t="s">
        <v>2137</v>
      </c>
      <c r="Q41" s="230">
        <f>COUNTIF('Hedef Liste Yalova'!A:A,A41)</f>
        <v>1</v>
      </c>
    </row>
    <row r="42" ht="15.75" customHeight="1">
      <c r="A42" s="211" t="s">
        <v>24052</v>
      </c>
      <c r="B42" s="211" t="s">
        <v>24053</v>
      </c>
      <c r="C42" s="212" t="b">
        <v>1</v>
      </c>
      <c r="D42" s="211" t="s">
        <v>1378</v>
      </c>
      <c r="E42" s="213">
        <v>2091.0</v>
      </c>
      <c r="F42" s="213">
        <v>92.0</v>
      </c>
      <c r="G42" s="213">
        <v>0.0</v>
      </c>
      <c r="H42" s="213">
        <v>22.0</v>
      </c>
      <c r="I42" s="213">
        <v>22.0</v>
      </c>
      <c r="J42" s="214">
        <v>0.0</v>
      </c>
      <c r="K42" s="211" t="s">
        <v>24247</v>
      </c>
      <c r="L42" s="211">
        <v>5.336375908E9</v>
      </c>
      <c r="M42" s="211" t="s">
        <v>1350</v>
      </c>
      <c r="N42" s="211" t="s">
        <v>24118</v>
      </c>
      <c r="O42" s="211" t="s">
        <v>24055</v>
      </c>
      <c r="P42" s="211" t="s">
        <v>2137</v>
      </c>
      <c r="Q42" s="230">
        <f>COUNTIF('Hedef Liste Yalova'!A:A,A42)</f>
        <v>1</v>
      </c>
    </row>
    <row r="43" ht="15.75" customHeight="1">
      <c r="A43" s="211" t="s">
        <v>24249</v>
      </c>
      <c r="B43" s="211" t="s">
        <v>24250</v>
      </c>
      <c r="C43" s="212" t="b">
        <v>1</v>
      </c>
      <c r="D43" s="211" t="s">
        <v>1385</v>
      </c>
      <c r="E43" s="213">
        <v>252.0</v>
      </c>
      <c r="F43" s="213">
        <v>113.0</v>
      </c>
      <c r="G43" s="213">
        <v>0.0</v>
      </c>
      <c r="H43" s="213">
        <v>9.0</v>
      </c>
      <c r="I43" s="213">
        <v>9.0</v>
      </c>
      <c r="J43" s="214">
        <v>0.0</v>
      </c>
      <c r="K43" s="211" t="s">
        <v>24251</v>
      </c>
      <c r="L43" s="211">
        <v>2.268136163E9</v>
      </c>
      <c r="M43" s="211" t="s">
        <v>1350</v>
      </c>
      <c r="N43" s="211" t="s">
        <v>24118</v>
      </c>
      <c r="O43" s="211" t="s">
        <v>23955</v>
      </c>
      <c r="P43" s="211" t="s">
        <v>2137</v>
      </c>
      <c r="Q43" s="230">
        <f>COUNTIF('Hedef Liste Yalova'!A:A,A43)</f>
        <v>1</v>
      </c>
    </row>
    <row r="44" ht="15.75" customHeight="1">
      <c r="A44" s="211" t="s">
        <v>24252</v>
      </c>
      <c r="B44" s="211" t="s">
        <v>24253</v>
      </c>
      <c r="C44" s="212" t="b">
        <v>1</v>
      </c>
      <c r="D44" s="211" t="s">
        <v>1385</v>
      </c>
      <c r="E44" s="213">
        <v>267.0</v>
      </c>
      <c r="F44" s="213">
        <v>22.0</v>
      </c>
      <c r="G44" s="213">
        <v>0.0</v>
      </c>
      <c r="H44" s="213">
        <v>23.0</v>
      </c>
      <c r="I44" s="213">
        <v>23.0</v>
      </c>
      <c r="J44" s="214">
        <v>0.0</v>
      </c>
      <c r="K44" s="211" t="s">
        <v>24254</v>
      </c>
      <c r="L44" s="211">
        <v>2.268111135E9</v>
      </c>
      <c r="M44" s="211" t="s">
        <v>1350</v>
      </c>
      <c r="N44" s="211" t="s">
        <v>1652</v>
      </c>
      <c r="O44" s="211" t="s">
        <v>24255</v>
      </c>
      <c r="P44" s="211" t="s">
        <v>2137</v>
      </c>
      <c r="Q44" s="230">
        <f>COUNTIF('Hedef Liste Yalova'!A:A,A44)</f>
        <v>1</v>
      </c>
    </row>
    <row r="45" ht="15.75" customHeight="1">
      <c r="A45" s="211" t="s">
        <v>24256</v>
      </c>
      <c r="B45" s="211" t="s">
        <v>24257</v>
      </c>
      <c r="C45" s="212" t="b">
        <v>1</v>
      </c>
      <c r="D45" s="211" t="s">
        <v>1385</v>
      </c>
      <c r="E45" s="213">
        <v>378.0</v>
      </c>
      <c r="F45" s="213">
        <v>15.0</v>
      </c>
      <c r="G45" s="213">
        <v>0.0</v>
      </c>
      <c r="H45" s="213">
        <v>16.0</v>
      </c>
      <c r="I45" s="213">
        <v>16.0</v>
      </c>
      <c r="J45" s="214">
        <v>0.0</v>
      </c>
      <c r="K45" s="211" t="s">
        <v>24258</v>
      </c>
      <c r="L45" s="211">
        <v>2.268111261E9</v>
      </c>
      <c r="M45" s="211" t="s">
        <v>1350</v>
      </c>
      <c r="N45" s="211" t="s">
        <v>24118</v>
      </c>
      <c r="O45" s="211" t="s">
        <v>24259</v>
      </c>
      <c r="P45" s="211" t="s">
        <v>2137</v>
      </c>
      <c r="Q45" s="230">
        <f>COUNTIF('Hedef Liste Yalova'!A:A,A45)</f>
        <v>1</v>
      </c>
    </row>
    <row r="46" ht="15.75" customHeight="1">
      <c r="A46" s="211" t="s">
        <v>24077</v>
      </c>
      <c r="B46" s="211" t="s">
        <v>24078</v>
      </c>
      <c r="C46" s="212" t="b">
        <v>1</v>
      </c>
      <c r="D46" s="211" t="s">
        <v>1348</v>
      </c>
      <c r="E46" s="213">
        <v>856.0</v>
      </c>
      <c r="F46" s="213">
        <v>119.0</v>
      </c>
      <c r="G46" s="213">
        <v>7.0</v>
      </c>
      <c r="H46" s="213">
        <v>64.0</v>
      </c>
      <c r="I46" s="213">
        <v>71.0</v>
      </c>
      <c r="J46" s="214">
        <v>0.1</v>
      </c>
      <c r="K46" s="211" t="s">
        <v>24260</v>
      </c>
      <c r="L46" s="211">
        <v>5.304789317E9</v>
      </c>
      <c r="M46" s="211" t="s">
        <v>24155</v>
      </c>
      <c r="N46" s="211" t="s">
        <v>1565</v>
      </c>
      <c r="O46" s="211" t="s">
        <v>24081</v>
      </c>
      <c r="P46" s="211" t="s">
        <v>2137</v>
      </c>
      <c r="Q46" s="230">
        <f>COUNTIF('Hedef Liste Yalova'!A:A,A46)</f>
        <v>1</v>
      </c>
    </row>
    <row r="47" ht="15.75" customHeight="1">
      <c r="A47" s="211" t="s">
        <v>24261</v>
      </c>
      <c r="B47" s="211" t="s">
        <v>24262</v>
      </c>
      <c r="C47" s="212" t="b">
        <v>1</v>
      </c>
      <c r="D47" s="211" t="s">
        <v>1378</v>
      </c>
      <c r="E47" s="213">
        <v>3980.0</v>
      </c>
      <c r="F47" s="213">
        <v>272.0</v>
      </c>
      <c r="G47" s="213">
        <v>0.0</v>
      </c>
      <c r="H47" s="213">
        <v>32.0</v>
      </c>
      <c r="I47" s="213">
        <v>32.0</v>
      </c>
      <c r="J47" s="214">
        <v>0.0</v>
      </c>
      <c r="K47" s="211" t="s">
        <v>24263</v>
      </c>
      <c r="L47" s="211">
        <v>2.268000079E9</v>
      </c>
      <c r="M47" s="211" t="s">
        <v>1350</v>
      </c>
      <c r="N47" s="211" t="s">
        <v>1652</v>
      </c>
      <c r="O47" s="211" t="s">
        <v>24264</v>
      </c>
      <c r="P47" s="211" t="s">
        <v>2137</v>
      </c>
      <c r="Q47" s="230">
        <f>COUNTIF('Hedef Liste Yalova'!A:A,A47)</f>
        <v>1</v>
      </c>
    </row>
    <row r="48" ht="15.75" customHeight="1">
      <c r="A48" s="211" t="s">
        <v>24266</v>
      </c>
      <c r="B48" s="211" t="s">
        <v>24267</v>
      </c>
      <c r="C48" s="212" t="b">
        <v>1</v>
      </c>
      <c r="D48" s="211" t="s">
        <v>1348</v>
      </c>
      <c r="E48" s="213">
        <v>608.0</v>
      </c>
      <c r="F48" s="213">
        <v>10.0</v>
      </c>
      <c r="G48" s="213">
        <v>0.0</v>
      </c>
      <c r="H48" s="213">
        <v>50.0</v>
      </c>
      <c r="I48" s="213">
        <v>50.0</v>
      </c>
      <c r="J48" s="214">
        <v>0.0</v>
      </c>
      <c r="K48" s="211" t="s">
        <v>24268</v>
      </c>
      <c r="L48" s="211">
        <v>5.523077741E9</v>
      </c>
      <c r="M48" s="211" t="s">
        <v>1350</v>
      </c>
      <c r="N48" s="211" t="s">
        <v>3591</v>
      </c>
      <c r="O48" s="211" t="s">
        <v>24269</v>
      </c>
      <c r="P48" s="211" t="s">
        <v>2137</v>
      </c>
      <c r="Q48" s="230">
        <f>COUNTIF('Hedef Liste Yalova'!A:A,A48)</f>
        <v>1</v>
      </c>
    </row>
    <row r="49" ht="15.75" customHeight="1">
      <c r="A49" s="211" t="s">
        <v>24271</v>
      </c>
      <c r="B49" s="211" t="s">
        <v>24272</v>
      </c>
      <c r="C49" s="212" t="b">
        <v>1</v>
      </c>
      <c r="D49" s="211" t="s">
        <v>1385</v>
      </c>
      <c r="E49" s="213">
        <v>477.0</v>
      </c>
      <c r="F49" s="213">
        <v>28.0</v>
      </c>
      <c r="G49" s="213">
        <v>0.0</v>
      </c>
      <c r="H49" s="213">
        <v>32.0</v>
      </c>
      <c r="I49" s="213">
        <v>32.0</v>
      </c>
      <c r="J49" s="214">
        <v>0.0</v>
      </c>
      <c r="K49" s="211" t="s">
        <v>24273</v>
      </c>
      <c r="L49" s="211">
        <v>2.263526269E9</v>
      </c>
      <c r="M49" s="211" t="s">
        <v>24132</v>
      </c>
      <c r="N49" s="211" t="s">
        <v>4094</v>
      </c>
      <c r="O49" s="211" t="s">
        <v>24274</v>
      </c>
      <c r="P49" s="211" t="s">
        <v>2137</v>
      </c>
      <c r="Q49" s="230">
        <f>COUNTIF('Hedef Liste Yalova'!A:A,A49)</f>
        <v>1</v>
      </c>
    </row>
    <row r="50" ht="15.75" customHeight="1">
      <c r="A50" s="211" t="s">
        <v>24276</v>
      </c>
      <c r="B50" s="211" t="s">
        <v>24277</v>
      </c>
      <c r="C50" s="212" t="b">
        <v>1</v>
      </c>
      <c r="D50" s="211" t="s">
        <v>1370</v>
      </c>
      <c r="E50" s="213">
        <v>6384.0</v>
      </c>
      <c r="F50" s="213">
        <v>397.0</v>
      </c>
      <c r="G50" s="213">
        <v>0.0</v>
      </c>
      <c r="H50" s="213">
        <v>32.0</v>
      </c>
      <c r="I50" s="213">
        <v>32.0</v>
      </c>
      <c r="J50" s="214">
        <v>0.0</v>
      </c>
      <c r="K50" s="211" t="s">
        <v>24278</v>
      </c>
      <c r="L50" s="211">
        <v>2.268135808E9</v>
      </c>
      <c r="M50" s="211" t="s">
        <v>1350</v>
      </c>
      <c r="N50" s="211" t="s">
        <v>24118</v>
      </c>
      <c r="O50" s="211" t="s">
        <v>24279</v>
      </c>
      <c r="P50" s="211" t="s">
        <v>2137</v>
      </c>
      <c r="Q50" s="230">
        <f>COUNTIF('Hedef Liste Yalova'!A:A,A50)</f>
        <v>1</v>
      </c>
    </row>
    <row r="51" ht="15.75" customHeight="1">
      <c r="A51" s="211" t="s">
        <v>24556</v>
      </c>
      <c r="B51" s="211" t="s">
        <v>24557</v>
      </c>
      <c r="C51" s="212" t="b">
        <v>1</v>
      </c>
      <c r="D51" s="211" t="s">
        <v>1507</v>
      </c>
      <c r="E51" s="213">
        <v>95.0</v>
      </c>
      <c r="F51" s="213">
        <v>5.0</v>
      </c>
      <c r="G51" s="213">
        <v>13.0</v>
      </c>
      <c r="H51" s="213">
        <v>1.0</v>
      </c>
      <c r="I51" s="213">
        <v>14.0</v>
      </c>
      <c r="J51" s="214">
        <v>0.93</v>
      </c>
      <c r="K51" s="211" t="s">
        <v>24558</v>
      </c>
      <c r="L51" s="211">
        <v>5.30503402E9</v>
      </c>
      <c r="M51" s="211" t="s">
        <v>24300</v>
      </c>
      <c r="N51" s="211" t="s">
        <v>11254</v>
      </c>
      <c r="O51" s="211" t="s">
        <v>24559</v>
      </c>
      <c r="P51" s="211" t="s">
        <v>2137</v>
      </c>
      <c r="Q51" s="230">
        <f>COUNTIF('Hedef Liste Yalova'!A:A,A51)</f>
        <v>0</v>
      </c>
    </row>
    <row r="52" ht="15.75" customHeight="1">
      <c r="A52" s="211" t="s">
        <v>24560</v>
      </c>
      <c r="B52" s="211" t="s">
        <v>24561</v>
      </c>
      <c r="C52" s="212" t="b">
        <v>1</v>
      </c>
      <c r="D52" s="211" t="s">
        <v>1507</v>
      </c>
      <c r="E52" s="213">
        <v>1323.0</v>
      </c>
      <c r="F52" s="213">
        <v>42.0</v>
      </c>
      <c r="G52" s="213">
        <v>3.0</v>
      </c>
      <c r="H52" s="213">
        <v>19.0</v>
      </c>
      <c r="I52" s="213">
        <v>22.0</v>
      </c>
      <c r="J52" s="214">
        <v>0.14</v>
      </c>
      <c r="K52" s="211" t="s">
        <v>24562</v>
      </c>
      <c r="L52" s="211">
        <v>5.364400422E9</v>
      </c>
      <c r="M52" s="211" t="s">
        <v>1350</v>
      </c>
      <c r="N52" s="211" t="s">
        <v>24118</v>
      </c>
      <c r="O52" s="211" t="s">
        <v>24563</v>
      </c>
      <c r="P52" s="211" t="s">
        <v>2137</v>
      </c>
      <c r="Q52" s="230">
        <f>COUNTIF('Hedef Liste Yalova'!A:A,A52)</f>
        <v>0</v>
      </c>
    </row>
    <row r="53" ht="15.75" customHeight="1">
      <c r="A53" s="211" t="s">
        <v>23971</v>
      </c>
      <c r="B53" s="211" t="s">
        <v>23972</v>
      </c>
      <c r="C53" s="212" t="b">
        <v>1</v>
      </c>
      <c r="D53" s="211" t="s">
        <v>1507</v>
      </c>
      <c r="E53" s="213">
        <v>209.0</v>
      </c>
      <c r="F53" s="213">
        <v>8.0</v>
      </c>
      <c r="G53" s="213">
        <v>0.0</v>
      </c>
      <c r="H53" s="213">
        <v>42.0</v>
      </c>
      <c r="I53" s="213">
        <v>42.0</v>
      </c>
      <c r="J53" s="214">
        <v>0.0</v>
      </c>
      <c r="K53" s="211" t="s">
        <v>24281</v>
      </c>
      <c r="L53" s="211">
        <v>2.268140099E9</v>
      </c>
      <c r="M53" s="211" t="s">
        <v>1350</v>
      </c>
      <c r="N53" s="211" t="s">
        <v>5525</v>
      </c>
      <c r="O53" s="211" t="s">
        <v>23975</v>
      </c>
      <c r="P53" s="211" t="s">
        <v>2137</v>
      </c>
      <c r="Q53" s="230">
        <f>COUNTIF('Hedef Liste Yalova'!A:A,A53)</f>
        <v>1</v>
      </c>
    </row>
    <row r="54" ht="15.75" customHeight="1">
      <c r="A54" s="211" t="s">
        <v>24282</v>
      </c>
      <c r="B54" s="211" t="s">
        <v>24283</v>
      </c>
      <c r="C54" s="212" t="b">
        <v>1</v>
      </c>
      <c r="D54" s="211" t="s">
        <v>1597</v>
      </c>
      <c r="E54" s="213">
        <v>13.0</v>
      </c>
      <c r="F54" s="213">
        <v>0.0</v>
      </c>
      <c r="G54" s="213">
        <v>0.0</v>
      </c>
      <c r="H54" s="213">
        <v>7.0</v>
      </c>
      <c r="I54" s="213">
        <v>7.0</v>
      </c>
      <c r="J54" s="214">
        <v>0.0</v>
      </c>
      <c r="K54" s="211" t="s">
        <v>24284</v>
      </c>
      <c r="L54" s="211">
        <v>2.26811031E9</v>
      </c>
      <c r="M54" s="211" t="s">
        <v>1350</v>
      </c>
      <c r="N54" s="211" t="s">
        <v>24118</v>
      </c>
      <c r="O54" s="211" t="s">
        <v>24285</v>
      </c>
      <c r="P54" s="211" t="s">
        <v>2137</v>
      </c>
      <c r="Q54" s="230">
        <f>COUNTIF('Hedef Liste Yalova'!A:A,A54)</f>
        <v>1</v>
      </c>
    </row>
    <row r="55" ht="15.75" customHeight="1">
      <c r="A55" s="211" t="s">
        <v>24564</v>
      </c>
      <c r="B55" s="211" t="s">
        <v>24565</v>
      </c>
      <c r="C55" s="212" t="b">
        <v>1</v>
      </c>
      <c r="D55" s="211" t="s">
        <v>1356</v>
      </c>
      <c r="E55" s="213">
        <v>18.0</v>
      </c>
      <c r="F55" s="213">
        <v>0.0</v>
      </c>
      <c r="G55" s="213">
        <v>8.0</v>
      </c>
      <c r="H55" s="213">
        <v>0.0</v>
      </c>
      <c r="I55" s="213">
        <v>8.0</v>
      </c>
      <c r="J55" s="214">
        <v>1.0</v>
      </c>
      <c r="K55" s="211" t="s">
        <v>24566</v>
      </c>
      <c r="L55" s="211">
        <v>2.268115666E9</v>
      </c>
      <c r="M55" s="211" t="s">
        <v>1350</v>
      </c>
      <c r="N55" s="211" t="s">
        <v>6695</v>
      </c>
      <c r="O55" s="211" t="s">
        <v>24567</v>
      </c>
      <c r="P55" s="211" t="s">
        <v>2137</v>
      </c>
      <c r="Q55" s="230">
        <f>COUNTIF('Hedef Liste Yalova'!A:A,A55)</f>
        <v>0</v>
      </c>
    </row>
    <row r="56" ht="15.75" customHeight="1">
      <c r="A56" s="211" t="s">
        <v>24287</v>
      </c>
      <c r="B56" s="211" t="s">
        <v>24288</v>
      </c>
      <c r="C56" s="212" t="b">
        <v>1</v>
      </c>
      <c r="D56" s="211" t="s">
        <v>2299</v>
      </c>
      <c r="E56" s="213">
        <v>107.0</v>
      </c>
      <c r="F56" s="213">
        <v>0.0</v>
      </c>
      <c r="G56" s="213">
        <v>0.0</v>
      </c>
      <c r="H56" s="213">
        <v>24.0</v>
      </c>
      <c r="I56" s="213">
        <v>24.0</v>
      </c>
      <c r="J56" s="214">
        <v>0.0</v>
      </c>
      <c r="K56" s="211" t="s">
        <v>24289</v>
      </c>
      <c r="L56" s="211">
        <v>2.268147745E9</v>
      </c>
      <c r="M56" s="211" t="s">
        <v>1350</v>
      </c>
      <c r="N56" s="211" t="s">
        <v>3591</v>
      </c>
      <c r="O56" s="211" t="s">
        <v>24290</v>
      </c>
      <c r="P56" s="211" t="s">
        <v>2137</v>
      </c>
      <c r="Q56" s="230">
        <f>COUNTIF('Hedef Liste Yalova'!A:A,A56)</f>
        <v>1</v>
      </c>
    </row>
    <row r="57" ht="15.75" customHeight="1">
      <c r="A57" s="211" t="s">
        <v>24292</v>
      </c>
      <c r="B57" s="211" t="s">
        <v>24293</v>
      </c>
      <c r="C57" s="212" t="b">
        <v>1</v>
      </c>
      <c r="D57" s="211" t="s">
        <v>2571</v>
      </c>
      <c r="E57" s="213">
        <v>60.0</v>
      </c>
      <c r="F57" s="213">
        <v>6.0</v>
      </c>
      <c r="G57" s="213">
        <v>0.0</v>
      </c>
      <c r="H57" s="213">
        <v>26.0</v>
      </c>
      <c r="I57" s="213">
        <v>26.0</v>
      </c>
      <c r="J57" s="214">
        <v>0.0</v>
      </c>
      <c r="K57" s="211" t="s">
        <v>24294</v>
      </c>
      <c r="L57" s="211">
        <v>5.524393877E9</v>
      </c>
      <c r="M57" s="211" t="s">
        <v>24132</v>
      </c>
      <c r="N57" s="211" t="s">
        <v>24133</v>
      </c>
      <c r="O57" s="211" t="s">
        <v>24295</v>
      </c>
      <c r="P57" s="211" t="s">
        <v>2137</v>
      </c>
      <c r="Q57" s="230">
        <f>COUNTIF('Hedef Liste Yalova'!A:A,A57)</f>
        <v>1</v>
      </c>
    </row>
    <row r="58" ht="15.75" customHeight="1">
      <c r="A58" s="211" t="s">
        <v>23967</v>
      </c>
      <c r="B58" s="211" t="s">
        <v>23968</v>
      </c>
      <c r="C58" s="212" t="b">
        <v>1</v>
      </c>
      <c r="D58" s="211" t="s">
        <v>1356</v>
      </c>
      <c r="E58" s="213">
        <v>1538.0</v>
      </c>
      <c r="F58" s="213">
        <v>132.0</v>
      </c>
      <c r="G58" s="213">
        <v>7.0</v>
      </c>
      <c r="H58" s="213">
        <v>11.0</v>
      </c>
      <c r="I58" s="213">
        <v>18.0</v>
      </c>
      <c r="J58" s="214">
        <v>0.39</v>
      </c>
      <c r="K58" s="211" t="s">
        <v>24296</v>
      </c>
      <c r="L58" s="211">
        <v>2.268127708E9</v>
      </c>
      <c r="M58" s="211" t="s">
        <v>1350</v>
      </c>
      <c r="N58" s="211" t="s">
        <v>24118</v>
      </c>
      <c r="O58" s="211" t="s">
        <v>23970</v>
      </c>
      <c r="P58" s="211" t="s">
        <v>2137</v>
      </c>
      <c r="Q58" s="230">
        <f>COUNTIF('Hedef Liste Yalova'!A:A,A58)</f>
        <v>1</v>
      </c>
    </row>
    <row r="59" ht="15.75" customHeight="1">
      <c r="A59" s="211" t="s">
        <v>24302</v>
      </c>
      <c r="B59" s="211" t="s">
        <v>24303</v>
      </c>
      <c r="C59" s="212" t="b">
        <v>1</v>
      </c>
      <c r="D59" s="211" t="s">
        <v>1950</v>
      </c>
      <c r="E59" s="213">
        <v>1317.0</v>
      </c>
      <c r="F59" s="213">
        <v>33.0</v>
      </c>
      <c r="G59" s="213">
        <v>0.0</v>
      </c>
      <c r="H59" s="213">
        <v>50.0</v>
      </c>
      <c r="I59" s="213">
        <v>50.0</v>
      </c>
      <c r="J59" s="214">
        <v>0.0</v>
      </c>
      <c r="K59" s="211" t="s">
        <v>24127</v>
      </c>
      <c r="L59" s="211">
        <v>5.427783477E9</v>
      </c>
      <c r="M59" s="211" t="s">
        <v>1350</v>
      </c>
      <c r="N59" s="211" t="s">
        <v>24118</v>
      </c>
      <c r="O59" s="211" t="s">
        <v>24304</v>
      </c>
      <c r="P59" s="211" t="s">
        <v>2137</v>
      </c>
      <c r="Q59" s="230">
        <f>COUNTIF('Hedef Liste Yalova'!A:A,A59)</f>
        <v>1</v>
      </c>
    </row>
    <row r="60" ht="15.75" customHeight="1">
      <c r="A60" s="211" t="s">
        <v>24297</v>
      </c>
      <c r="B60" s="211" t="s">
        <v>24298</v>
      </c>
      <c r="C60" s="212" t="b">
        <v>1</v>
      </c>
      <c r="D60" s="211" t="s">
        <v>1385</v>
      </c>
      <c r="E60" s="213">
        <v>294.0</v>
      </c>
      <c r="F60" s="213">
        <v>17.0</v>
      </c>
      <c r="G60" s="213">
        <v>0.0</v>
      </c>
      <c r="H60" s="213">
        <v>19.0</v>
      </c>
      <c r="I60" s="213">
        <v>19.0</v>
      </c>
      <c r="J60" s="214">
        <v>0.0</v>
      </c>
      <c r="K60" s="211" t="s">
        <v>24299</v>
      </c>
      <c r="L60" s="211">
        <v>2.26531202E9</v>
      </c>
      <c r="M60" s="211" t="s">
        <v>24300</v>
      </c>
      <c r="N60" s="211" t="s">
        <v>1387</v>
      </c>
      <c r="O60" s="211" t="s">
        <v>24301</v>
      </c>
      <c r="P60" s="211" t="s">
        <v>2137</v>
      </c>
      <c r="Q60" s="230">
        <f>COUNTIF('Hedef Liste Yalova'!A:A,A60)</f>
        <v>1</v>
      </c>
    </row>
    <row r="61" ht="15.75" customHeight="1">
      <c r="A61" s="211" t="s">
        <v>24312</v>
      </c>
      <c r="B61" s="211" t="s">
        <v>24313</v>
      </c>
      <c r="C61" s="212" t="b">
        <v>1</v>
      </c>
      <c r="D61" s="211" t="s">
        <v>1597</v>
      </c>
      <c r="E61" s="213">
        <v>85.0</v>
      </c>
      <c r="F61" s="213">
        <v>66.0</v>
      </c>
      <c r="G61" s="213">
        <v>0.0</v>
      </c>
      <c r="H61" s="213">
        <v>25.0</v>
      </c>
      <c r="I61" s="213">
        <v>25.0</v>
      </c>
      <c r="J61" s="214">
        <v>0.0</v>
      </c>
      <c r="K61" s="211" t="s">
        <v>24314</v>
      </c>
      <c r="L61" s="211">
        <v>5.358969362E9</v>
      </c>
      <c r="M61" s="211" t="s">
        <v>1350</v>
      </c>
      <c r="N61" s="211" t="s">
        <v>1652</v>
      </c>
      <c r="O61" s="211" t="s">
        <v>24315</v>
      </c>
      <c r="P61" s="211" t="s">
        <v>2137</v>
      </c>
      <c r="Q61" s="230">
        <f>COUNTIF('Hedef Liste Yalova'!A:A,A61)</f>
        <v>1</v>
      </c>
    </row>
    <row r="62" ht="15.75" customHeight="1">
      <c r="A62" s="211" t="s">
        <v>24568</v>
      </c>
      <c r="B62" s="211" t="s">
        <v>24569</v>
      </c>
      <c r="C62" s="212" t="b">
        <v>1</v>
      </c>
      <c r="D62" s="211" t="s">
        <v>1364</v>
      </c>
      <c r="E62" s="213">
        <v>334.0</v>
      </c>
      <c r="F62" s="213">
        <v>32.0</v>
      </c>
      <c r="G62" s="213">
        <v>67.0</v>
      </c>
      <c r="H62" s="213">
        <v>8.0</v>
      </c>
      <c r="I62" s="213">
        <v>75.0</v>
      </c>
      <c r="J62" s="214">
        <v>0.89</v>
      </c>
      <c r="K62" s="211" t="s">
        <v>2216</v>
      </c>
      <c r="L62" s="211">
        <v>5.354372298E9</v>
      </c>
      <c r="M62" s="211" t="s">
        <v>24300</v>
      </c>
      <c r="N62" s="211" t="s">
        <v>11254</v>
      </c>
      <c r="O62" s="211" t="s">
        <v>24570</v>
      </c>
      <c r="P62" s="211" t="s">
        <v>2165</v>
      </c>
      <c r="Q62" s="230">
        <f>COUNTIF('Hedef Liste Yalova'!A:A,A62)</f>
        <v>0</v>
      </c>
    </row>
    <row r="63" ht="15.75" customHeight="1">
      <c r="A63" s="211" t="s">
        <v>24571</v>
      </c>
      <c r="B63" s="211" t="s">
        <v>24572</v>
      </c>
      <c r="C63" s="212" t="b">
        <v>1</v>
      </c>
      <c r="D63" s="211" t="s">
        <v>1364</v>
      </c>
      <c r="E63" s="213">
        <v>1658.0</v>
      </c>
      <c r="F63" s="213">
        <v>67.0</v>
      </c>
      <c r="G63" s="213">
        <v>61.0</v>
      </c>
      <c r="H63" s="213">
        <v>6.0</v>
      </c>
      <c r="I63" s="213">
        <v>67.0</v>
      </c>
      <c r="J63" s="214">
        <v>0.91</v>
      </c>
      <c r="K63" s="211" t="s">
        <v>2216</v>
      </c>
      <c r="L63" s="211">
        <v>2.263524345E9</v>
      </c>
      <c r="M63" s="211" t="s">
        <v>24132</v>
      </c>
      <c r="N63" s="211" t="s">
        <v>24133</v>
      </c>
      <c r="O63" s="211" t="s">
        <v>24573</v>
      </c>
      <c r="P63" s="211" t="s">
        <v>2165</v>
      </c>
      <c r="Q63" s="230">
        <f>COUNTIF('Hedef Liste Yalova'!A:A,A63)</f>
        <v>0</v>
      </c>
    </row>
    <row r="64" ht="15.75" customHeight="1">
      <c r="A64" s="211" t="s">
        <v>24574</v>
      </c>
      <c r="B64" s="211" t="s">
        <v>24575</v>
      </c>
      <c r="C64" s="212" t="b">
        <v>1</v>
      </c>
      <c r="D64" s="211" t="s">
        <v>1364</v>
      </c>
      <c r="E64" s="213">
        <v>525.0</v>
      </c>
      <c r="F64" s="213">
        <v>32.0</v>
      </c>
      <c r="G64" s="213">
        <v>81.0</v>
      </c>
      <c r="H64" s="213">
        <v>6.0</v>
      </c>
      <c r="I64" s="213">
        <v>87.0</v>
      </c>
      <c r="J64" s="214">
        <v>0.93</v>
      </c>
      <c r="K64" s="211" t="s">
        <v>2216</v>
      </c>
      <c r="L64" s="211">
        <v>5.37847552E9</v>
      </c>
      <c r="M64" s="211" t="s">
        <v>1350</v>
      </c>
      <c r="N64" s="211" t="s">
        <v>3764</v>
      </c>
      <c r="O64" s="211" t="s">
        <v>24576</v>
      </c>
      <c r="P64" s="211" t="s">
        <v>2165</v>
      </c>
      <c r="Q64" s="230">
        <f>COUNTIF('Hedef Liste Yalova'!A:A,A64)</f>
        <v>0</v>
      </c>
    </row>
    <row r="65" ht="15.75" customHeight="1">
      <c r="A65" s="211" t="s">
        <v>24577</v>
      </c>
      <c r="B65" s="211" t="s">
        <v>24578</v>
      </c>
      <c r="C65" s="212" t="b">
        <v>0</v>
      </c>
      <c r="D65" s="211" t="s">
        <v>1364</v>
      </c>
      <c r="E65" s="213">
        <v>0.0</v>
      </c>
      <c r="F65" s="213">
        <v>0.0</v>
      </c>
      <c r="G65" s="213">
        <v>130.0</v>
      </c>
      <c r="H65" s="213">
        <v>14.0</v>
      </c>
      <c r="I65" s="213">
        <v>144.0</v>
      </c>
      <c r="J65" s="214">
        <v>0.9</v>
      </c>
      <c r="K65" s="211" t="s">
        <v>2216</v>
      </c>
      <c r="L65" s="211">
        <v>5.336376026E9</v>
      </c>
      <c r="M65" s="211" t="s">
        <v>1350</v>
      </c>
      <c r="N65" s="211" t="s">
        <v>24555</v>
      </c>
      <c r="O65" s="211" t="s">
        <v>24579</v>
      </c>
      <c r="P65" s="211" t="s">
        <v>2165</v>
      </c>
      <c r="Q65" s="230">
        <f>COUNTIF('Hedef Liste Yalova'!A:A,A65)</f>
        <v>0</v>
      </c>
    </row>
    <row r="66" ht="15.75" customHeight="1">
      <c r="A66" s="211" t="s">
        <v>24580</v>
      </c>
      <c r="B66" s="211" t="s">
        <v>24581</v>
      </c>
      <c r="C66" s="212" t="b">
        <v>1</v>
      </c>
      <c r="D66" s="211" t="s">
        <v>1364</v>
      </c>
      <c r="E66" s="213">
        <v>157.0</v>
      </c>
      <c r="F66" s="213">
        <v>52.0</v>
      </c>
      <c r="G66" s="213">
        <v>90.0</v>
      </c>
      <c r="H66" s="213">
        <v>3.0</v>
      </c>
      <c r="I66" s="213">
        <v>93.0</v>
      </c>
      <c r="J66" s="214">
        <v>0.97</v>
      </c>
      <c r="K66" s="211" t="s">
        <v>2216</v>
      </c>
      <c r="L66" s="211">
        <v>5.37847552E9</v>
      </c>
      <c r="M66" s="211" t="s">
        <v>1350</v>
      </c>
      <c r="N66" s="211" t="s">
        <v>1652</v>
      </c>
      <c r="O66" s="211" t="s">
        <v>24582</v>
      </c>
      <c r="P66" s="211" t="s">
        <v>2165</v>
      </c>
      <c r="Q66" s="230">
        <f>COUNTIF('Hedef Liste Yalova'!A:A,A66)</f>
        <v>0</v>
      </c>
    </row>
    <row r="67" ht="15.75" customHeight="1">
      <c r="A67" s="211" t="s">
        <v>24003</v>
      </c>
      <c r="B67" s="211" t="s">
        <v>24004</v>
      </c>
      <c r="C67" s="212" t="b">
        <v>1</v>
      </c>
      <c r="D67" s="211" t="s">
        <v>2199</v>
      </c>
      <c r="E67" s="213">
        <v>632.0</v>
      </c>
      <c r="F67" s="213">
        <v>47.0</v>
      </c>
      <c r="G67" s="213">
        <v>26.0</v>
      </c>
      <c r="H67" s="213">
        <v>29.0</v>
      </c>
      <c r="I67" s="213">
        <v>55.0</v>
      </c>
      <c r="J67" s="214">
        <v>0.47</v>
      </c>
      <c r="K67" s="211" t="s">
        <v>24306</v>
      </c>
      <c r="L67" s="211">
        <v>2.265030947E9</v>
      </c>
      <c r="M67" s="211" t="s">
        <v>1350</v>
      </c>
      <c r="N67" s="211" t="s">
        <v>9083</v>
      </c>
      <c r="O67" s="211" t="s">
        <v>24007</v>
      </c>
      <c r="P67" s="211" t="s">
        <v>2137</v>
      </c>
      <c r="Q67" s="230">
        <f>COUNTIF('Hedef Liste Yalova'!A:A,A67)</f>
        <v>1</v>
      </c>
    </row>
    <row r="68" ht="15.75" customHeight="1">
      <c r="A68" s="211" t="s">
        <v>24308</v>
      </c>
      <c r="B68" s="211" t="s">
        <v>24309</v>
      </c>
      <c r="C68" s="212" t="b">
        <v>1</v>
      </c>
      <c r="D68" s="211" t="s">
        <v>2199</v>
      </c>
      <c r="E68" s="213">
        <v>309.0</v>
      </c>
      <c r="F68" s="213">
        <v>9.0</v>
      </c>
      <c r="G68" s="213">
        <v>0.0</v>
      </c>
      <c r="H68" s="213">
        <v>29.0</v>
      </c>
      <c r="I68" s="213">
        <v>29.0</v>
      </c>
      <c r="J68" s="214">
        <v>0.0</v>
      </c>
      <c r="K68" s="211" t="s">
        <v>24306</v>
      </c>
      <c r="L68" s="211">
        <v>5.377652397E9</v>
      </c>
      <c r="M68" s="211" t="s">
        <v>1350</v>
      </c>
      <c r="N68" s="211" t="s">
        <v>1652</v>
      </c>
      <c r="O68" s="211" t="s">
        <v>24310</v>
      </c>
      <c r="P68" s="211" t="s">
        <v>2137</v>
      </c>
      <c r="Q68" s="230">
        <f>COUNTIF('Hedef Liste Yalova'!A:A,A68)</f>
        <v>1</v>
      </c>
    </row>
    <row r="69" ht="15.75" customHeight="1">
      <c r="A69" s="211" t="s">
        <v>24317</v>
      </c>
      <c r="B69" s="211" t="s">
        <v>24318</v>
      </c>
      <c r="C69" s="212" t="b">
        <v>1</v>
      </c>
      <c r="D69" s="211" t="s">
        <v>1370</v>
      </c>
      <c r="E69" s="213">
        <v>800.0</v>
      </c>
      <c r="F69" s="213">
        <v>76.0</v>
      </c>
      <c r="G69" s="213">
        <v>0.0</v>
      </c>
      <c r="H69" s="213">
        <v>38.0</v>
      </c>
      <c r="I69" s="213">
        <v>38.0</v>
      </c>
      <c r="J69" s="214">
        <v>0.0</v>
      </c>
      <c r="K69" s="211" t="s">
        <v>24319</v>
      </c>
      <c r="L69" s="211">
        <v>2.263514535E9</v>
      </c>
      <c r="M69" s="211" t="s">
        <v>24132</v>
      </c>
      <c r="N69" s="211" t="s">
        <v>24133</v>
      </c>
      <c r="O69" s="211" t="s">
        <v>24320</v>
      </c>
      <c r="P69" s="211" t="s">
        <v>2137</v>
      </c>
      <c r="Q69" s="230">
        <f>COUNTIF('Hedef Liste Yalova'!A:A,A69)</f>
        <v>1</v>
      </c>
    </row>
    <row r="70" ht="15.75" customHeight="1">
      <c r="A70" s="211" t="s">
        <v>24322</v>
      </c>
      <c r="B70" s="211" t="s">
        <v>24323</v>
      </c>
      <c r="C70" s="212" t="b">
        <v>1</v>
      </c>
      <c r="D70" s="211" t="s">
        <v>1348</v>
      </c>
      <c r="E70" s="213">
        <v>1313.0</v>
      </c>
      <c r="F70" s="213">
        <v>199.0</v>
      </c>
      <c r="G70" s="213">
        <v>0.0</v>
      </c>
      <c r="H70" s="213">
        <v>40.0</v>
      </c>
      <c r="I70" s="213">
        <v>40.0</v>
      </c>
      <c r="J70" s="214">
        <v>0.0</v>
      </c>
      <c r="K70" s="211" t="s">
        <v>24324</v>
      </c>
      <c r="L70" s="211">
        <v>5.326654877E9</v>
      </c>
      <c r="M70" s="211" t="s">
        <v>1350</v>
      </c>
      <c r="N70" s="211" t="s">
        <v>3764</v>
      </c>
      <c r="O70" s="211" t="s">
        <v>24325</v>
      </c>
      <c r="P70" s="211" t="s">
        <v>2137</v>
      </c>
      <c r="Q70" s="230">
        <f>COUNTIF('Hedef Liste Yalova'!A:A,A70)</f>
        <v>1</v>
      </c>
    </row>
    <row r="71" ht="15.75" customHeight="1">
      <c r="A71" s="211" t="s">
        <v>24037</v>
      </c>
      <c r="B71" s="211" t="s">
        <v>24038</v>
      </c>
      <c r="C71" s="212" t="b">
        <v>1</v>
      </c>
      <c r="D71" s="211" t="s">
        <v>1443</v>
      </c>
      <c r="E71" s="213">
        <v>1085.0</v>
      </c>
      <c r="F71" s="213">
        <v>43.0</v>
      </c>
      <c r="G71" s="213">
        <v>9.0</v>
      </c>
      <c r="H71" s="213">
        <v>64.0</v>
      </c>
      <c r="I71" s="213">
        <v>73.0</v>
      </c>
      <c r="J71" s="214">
        <v>0.12</v>
      </c>
      <c r="K71" s="211" t="s">
        <v>24326</v>
      </c>
      <c r="L71" s="211">
        <v>2.268149313E9</v>
      </c>
      <c r="M71" s="211" t="s">
        <v>1350</v>
      </c>
      <c r="N71" s="211" t="s">
        <v>6695</v>
      </c>
      <c r="O71" s="211" t="s">
        <v>24041</v>
      </c>
      <c r="P71" s="211" t="s">
        <v>2137</v>
      </c>
      <c r="Q71" s="230">
        <f>COUNTIF('Hedef Liste Yalova'!A:A,A71)</f>
        <v>1</v>
      </c>
    </row>
    <row r="72" ht="15.75" customHeight="1">
      <c r="A72" s="211" t="s">
        <v>24328</v>
      </c>
      <c r="B72" s="211" t="s">
        <v>24329</v>
      </c>
      <c r="C72" s="212" t="b">
        <v>1</v>
      </c>
      <c r="D72" s="211" t="s">
        <v>1348</v>
      </c>
      <c r="E72" s="213">
        <v>890.0</v>
      </c>
      <c r="F72" s="213">
        <v>14.0</v>
      </c>
      <c r="G72" s="213">
        <v>0.0</v>
      </c>
      <c r="H72" s="213">
        <v>39.0</v>
      </c>
      <c r="I72" s="213">
        <v>39.0</v>
      </c>
      <c r="J72" s="214">
        <v>0.0</v>
      </c>
      <c r="K72" s="211" t="s">
        <v>24330</v>
      </c>
      <c r="L72" s="211">
        <v>2.268131257E9</v>
      </c>
      <c r="M72" s="211" t="s">
        <v>1350</v>
      </c>
      <c r="N72" s="211" t="s">
        <v>24118</v>
      </c>
      <c r="O72" s="211" t="s">
        <v>24331</v>
      </c>
      <c r="P72" s="211" t="s">
        <v>2137</v>
      </c>
      <c r="Q72" s="230">
        <f>COUNTIF('Hedef Liste Yalova'!A:A,A72)</f>
        <v>1</v>
      </c>
    </row>
    <row r="73" ht="15.75" customHeight="1">
      <c r="A73" s="211" t="s">
        <v>24333</v>
      </c>
      <c r="B73" s="211" t="s">
        <v>24334</v>
      </c>
      <c r="C73" s="212" t="b">
        <v>1</v>
      </c>
      <c r="D73" s="211" t="s">
        <v>1378</v>
      </c>
      <c r="E73" s="213">
        <v>1020.0</v>
      </c>
      <c r="F73" s="213">
        <v>38.0</v>
      </c>
      <c r="G73" s="213">
        <v>0.0</v>
      </c>
      <c r="H73" s="213">
        <v>38.0</v>
      </c>
      <c r="I73" s="213">
        <v>38.0</v>
      </c>
      <c r="J73" s="214">
        <v>0.0</v>
      </c>
      <c r="K73" s="211" t="s">
        <v>24324</v>
      </c>
      <c r="L73" s="211">
        <v>5.325804877E9</v>
      </c>
      <c r="M73" s="211" t="s">
        <v>1350</v>
      </c>
      <c r="N73" s="211" t="s">
        <v>6695</v>
      </c>
      <c r="O73" s="211" t="s">
        <v>24335</v>
      </c>
      <c r="P73" s="211" t="s">
        <v>2137</v>
      </c>
      <c r="Q73" s="230">
        <f>COUNTIF('Hedef Liste Yalova'!A:A,A73)</f>
        <v>1</v>
      </c>
    </row>
    <row r="74" ht="15.75" customHeight="1">
      <c r="A74" s="211" t="s">
        <v>24583</v>
      </c>
      <c r="B74" s="211" t="s">
        <v>24584</v>
      </c>
      <c r="C74" s="212" t="b">
        <v>1</v>
      </c>
      <c r="D74" s="211" t="s">
        <v>1577</v>
      </c>
      <c r="E74" s="213">
        <v>3082.0</v>
      </c>
      <c r="F74" s="213">
        <v>63.0</v>
      </c>
      <c r="G74" s="213">
        <v>110.0</v>
      </c>
      <c r="H74" s="213">
        <v>5.0</v>
      </c>
      <c r="I74" s="213">
        <v>115.0</v>
      </c>
      <c r="J74" s="214">
        <v>0.96</v>
      </c>
      <c r="K74" s="211" t="s">
        <v>24585</v>
      </c>
      <c r="L74" s="211">
        <v>5.326570769E9</v>
      </c>
      <c r="M74" s="211" t="s">
        <v>1350</v>
      </c>
      <c r="N74" s="211" t="s">
        <v>6695</v>
      </c>
      <c r="O74" s="211" t="s">
        <v>24586</v>
      </c>
      <c r="P74" s="211" t="s">
        <v>2165</v>
      </c>
      <c r="Q74" s="230">
        <f>COUNTIF('Hedef Liste Yalova'!A:A,A74)</f>
        <v>0</v>
      </c>
    </row>
    <row r="75" ht="15.75" customHeight="1">
      <c r="A75" s="211" t="s">
        <v>23980</v>
      </c>
      <c r="B75" s="211" t="s">
        <v>23981</v>
      </c>
      <c r="C75" s="212" t="b">
        <v>1</v>
      </c>
      <c r="D75" s="211" t="s">
        <v>1507</v>
      </c>
      <c r="E75" s="213">
        <v>301.0</v>
      </c>
      <c r="F75" s="213">
        <v>5.0</v>
      </c>
      <c r="G75" s="213">
        <v>1.0</v>
      </c>
      <c r="H75" s="213">
        <v>4.0</v>
      </c>
      <c r="I75" s="213">
        <v>5.0</v>
      </c>
      <c r="J75" s="214">
        <v>0.2</v>
      </c>
      <c r="K75" s="211" t="s">
        <v>24336</v>
      </c>
      <c r="L75" s="211">
        <v>5.546521805E9</v>
      </c>
      <c r="M75" s="211" t="s">
        <v>1350</v>
      </c>
      <c r="N75" s="211" t="s">
        <v>6695</v>
      </c>
      <c r="O75" s="211" t="s">
        <v>23983</v>
      </c>
      <c r="P75" s="211" t="s">
        <v>2137</v>
      </c>
      <c r="Q75" s="230">
        <f>COUNTIF('Hedef Liste Yalova'!A:A,A75)</f>
        <v>1</v>
      </c>
    </row>
    <row r="76" ht="15.75" customHeight="1">
      <c r="A76" s="211" t="s">
        <v>24096</v>
      </c>
      <c r="B76" s="211" t="s">
        <v>24097</v>
      </c>
      <c r="C76" s="212" t="b">
        <v>1</v>
      </c>
      <c r="D76" s="211" t="s">
        <v>1493</v>
      </c>
      <c r="E76" s="213">
        <v>669.0</v>
      </c>
      <c r="F76" s="213">
        <v>40.0</v>
      </c>
      <c r="G76" s="213">
        <v>0.0</v>
      </c>
      <c r="H76" s="213">
        <v>26.0</v>
      </c>
      <c r="I76" s="213">
        <v>26.0</v>
      </c>
      <c r="J76" s="214">
        <v>0.0</v>
      </c>
      <c r="K76" s="211" t="s">
        <v>24337</v>
      </c>
      <c r="L76" s="211">
        <v>5.348357477E9</v>
      </c>
      <c r="M76" s="211" t="s">
        <v>1350</v>
      </c>
      <c r="N76" s="211" t="s">
        <v>1652</v>
      </c>
      <c r="O76" s="211" t="s">
        <v>24099</v>
      </c>
      <c r="P76" s="211" t="s">
        <v>2137</v>
      </c>
      <c r="Q76" s="230">
        <f>COUNTIF('Hedef Liste Yalova'!A:A,A76)</f>
        <v>1</v>
      </c>
    </row>
    <row r="77" ht="15.75" customHeight="1">
      <c r="A77" s="211" t="s">
        <v>24587</v>
      </c>
      <c r="B77" s="211" t="s">
        <v>24588</v>
      </c>
      <c r="C77" s="212" t="b">
        <v>1</v>
      </c>
      <c r="D77" s="211" t="s">
        <v>1348</v>
      </c>
      <c r="E77" s="213">
        <v>6859.0</v>
      </c>
      <c r="F77" s="213">
        <v>171.0</v>
      </c>
      <c r="G77" s="213">
        <v>87.0</v>
      </c>
      <c r="H77" s="213">
        <v>1.0</v>
      </c>
      <c r="I77" s="213">
        <v>88.0</v>
      </c>
      <c r="J77" s="214">
        <v>0.99</v>
      </c>
      <c r="K77" s="211" t="s">
        <v>3443</v>
      </c>
      <c r="L77" s="211">
        <v>2.123363575E9</v>
      </c>
      <c r="M77" s="211" t="s">
        <v>1350</v>
      </c>
      <c r="N77" s="211" t="s">
        <v>3764</v>
      </c>
      <c r="O77" s="211" t="s">
        <v>24589</v>
      </c>
      <c r="P77" s="211" t="s">
        <v>2165</v>
      </c>
      <c r="Q77" s="230">
        <f>COUNTIF('Hedef Liste Yalova'!A:A,A77)</f>
        <v>0</v>
      </c>
    </row>
    <row r="78" ht="15.75" customHeight="1">
      <c r="A78" s="211" t="s">
        <v>23976</v>
      </c>
      <c r="B78" s="211" t="s">
        <v>23977</v>
      </c>
      <c r="C78" s="212" t="b">
        <v>1</v>
      </c>
      <c r="D78" s="211" t="s">
        <v>1378</v>
      </c>
      <c r="E78" s="213">
        <v>765.0</v>
      </c>
      <c r="F78" s="213">
        <v>56.0</v>
      </c>
      <c r="G78" s="213">
        <v>2.0</v>
      </c>
      <c r="H78" s="213">
        <v>15.0</v>
      </c>
      <c r="I78" s="213">
        <v>17.0</v>
      </c>
      <c r="J78" s="214">
        <v>0.12</v>
      </c>
      <c r="K78" s="211" t="s">
        <v>24339</v>
      </c>
      <c r="L78" s="211">
        <v>2.2681127E9</v>
      </c>
      <c r="M78" s="211" t="s">
        <v>1350</v>
      </c>
      <c r="N78" s="211" t="s">
        <v>6695</v>
      </c>
      <c r="O78" s="211" t="s">
        <v>23979</v>
      </c>
      <c r="P78" s="211" t="s">
        <v>2137</v>
      </c>
      <c r="Q78" s="230">
        <f>COUNTIF('Hedef Liste Yalova'!A:A,A78)</f>
        <v>1</v>
      </c>
    </row>
    <row r="79" ht="15.75" customHeight="1">
      <c r="A79" s="211" t="s">
        <v>24033</v>
      </c>
      <c r="B79" s="211" t="s">
        <v>24034</v>
      </c>
      <c r="C79" s="212" t="b">
        <v>1</v>
      </c>
      <c r="D79" s="211" t="s">
        <v>1370</v>
      </c>
      <c r="E79" s="213">
        <v>893.0</v>
      </c>
      <c r="F79" s="213">
        <v>28.0</v>
      </c>
      <c r="G79" s="213">
        <v>13.0</v>
      </c>
      <c r="H79" s="213">
        <v>8.0</v>
      </c>
      <c r="I79" s="213">
        <v>21.0</v>
      </c>
      <c r="J79" s="214">
        <v>0.62</v>
      </c>
      <c r="K79" s="211" t="s">
        <v>24340</v>
      </c>
      <c r="L79" s="211">
        <v>2.268146977E9</v>
      </c>
      <c r="M79" s="211" t="s">
        <v>1350</v>
      </c>
      <c r="N79" s="211" t="s">
        <v>6695</v>
      </c>
      <c r="O79" s="211" t="s">
        <v>24036</v>
      </c>
      <c r="P79" s="211" t="s">
        <v>2137</v>
      </c>
      <c r="Q79" s="230">
        <f>COUNTIF('Hedef Liste Yalova'!A:A,A79)</f>
        <v>1</v>
      </c>
    </row>
    <row r="80" ht="15.75" customHeight="1">
      <c r="A80" s="211" t="s">
        <v>24341</v>
      </c>
      <c r="B80" s="211" t="s">
        <v>24342</v>
      </c>
      <c r="C80" s="212" t="b">
        <v>1</v>
      </c>
      <c r="D80" s="211" t="s">
        <v>1356</v>
      </c>
      <c r="E80" s="213">
        <v>9.0</v>
      </c>
      <c r="F80" s="213">
        <v>6.0</v>
      </c>
      <c r="G80" s="213">
        <v>0.0</v>
      </c>
      <c r="H80" s="213">
        <v>10.0</v>
      </c>
      <c r="I80" s="213">
        <v>10.0</v>
      </c>
      <c r="J80" s="214">
        <v>0.0</v>
      </c>
      <c r="K80" s="211" t="s">
        <v>24343</v>
      </c>
      <c r="L80" s="211">
        <v>5.337323701E9</v>
      </c>
      <c r="M80" s="211" t="s">
        <v>24190</v>
      </c>
      <c r="N80" s="211" t="s">
        <v>4501</v>
      </c>
      <c r="O80" s="211" t="s">
        <v>24344</v>
      </c>
      <c r="P80" s="211" t="s">
        <v>2137</v>
      </c>
      <c r="Q80" s="230">
        <f>COUNTIF('Hedef Liste Yalova'!A:A,A80)</f>
        <v>1</v>
      </c>
    </row>
    <row r="81" ht="15.75" customHeight="1">
      <c r="A81" s="211" t="s">
        <v>24345</v>
      </c>
      <c r="B81" s="211" t="s">
        <v>24346</v>
      </c>
      <c r="C81" s="212" t="b">
        <v>1</v>
      </c>
      <c r="D81" s="211" t="s">
        <v>1832</v>
      </c>
      <c r="E81" s="213">
        <v>69.0</v>
      </c>
      <c r="F81" s="213">
        <v>12.0</v>
      </c>
      <c r="G81" s="213">
        <v>0.0</v>
      </c>
      <c r="H81" s="213">
        <v>49.0</v>
      </c>
      <c r="I81" s="213">
        <v>49.0</v>
      </c>
      <c r="J81" s="214">
        <v>0.0</v>
      </c>
      <c r="K81" s="211" t="s">
        <v>24347</v>
      </c>
      <c r="L81" s="211">
        <v>2.268145456E9</v>
      </c>
      <c r="M81" s="211" t="s">
        <v>1350</v>
      </c>
      <c r="N81" s="211" t="s">
        <v>1652</v>
      </c>
      <c r="O81" s="211" t="s">
        <v>24348</v>
      </c>
      <c r="P81" s="211" t="s">
        <v>2137</v>
      </c>
      <c r="Q81" s="230">
        <f>COUNTIF('Hedef Liste Yalova'!A:A,A81)</f>
        <v>1</v>
      </c>
    </row>
    <row r="82" ht="15.75" customHeight="1">
      <c r="A82" s="211" t="s">
        <v>24349</v>
      </c>
      <c r="B82" s="211" t="s">
        <v>24350</v>
      </c>
      <c r="C82" s="212" t="b">
        <v>1</v>
      </c>
      <c r="D82" s="211" t="s">
        <v>1364</v>
      </c>
      <c r="E82" s="213">
        <v>736.0</v>
      </c>
      <c r="F82" s="213">
        <v>28.0</v>
      </c>
      <c r="G82" s="213">
        <v>7.0</v>
      </c>
      <c r="H82" s="213">
        <v>21.0</v>
      </c>
      <c r="I82" s="213">
        <v>28.0</v>
      </c>
      <c r="J82" s="214">
        <v>0.25</v>
      </c>
      <c r="K82" s="211" t="s">
        <v>24351</v>
      </c>
      <c r="L82" s="211">
        <v>2.268131819E9</v>
      </c>
      <c r="M82" s="211" t="s">
        <v>1350</v>
      </c>
      <c r="N82" s="211" t="s">
        <v>5525</v>
      </c>
      <c r="O82" s="211" t="s">
        <v>24352</v>
      </c>
      <c r="P82" s="211" t="s">
        <v>2137</v>
      </c>
      <c r="Q82" s="230">
        <f>COUNTIF('Hedef Liste Yalova'!A:A,A82)</f>
        <v>1</v>
      </c>
    </row>
    <row r="83" ht="15.75" customHeight="1">
      <c r="A83" s="211" t="s">
        <v>24354</v>
      </c>
      <c r="B83" s="211" t="s">
        <v>24355</v>
      </c>
      <c r="C83" s="212" t="b">
        <v>1</v>
      </c>
      <c r="D83" s="211" t="s">
        <v>1364</v>
      </c>
      <c r="E83" s="213">
        <v>778.0</v>
      </c>
      <c r="F83" s="213">
        <v>49.0</v>
      </c>
      <c r="G83" s="213">
        <v>9.0</v>
      </c>
      <c r="H83" s="213">
        <v>20.0</v>
      </c>
      <c r="I83" s="213">
        <v>29.0</v>
      </c>
      <c r="J83" s="214">
        <v>0.31</v>
      </c>
      <c r="K83" s="211" t="s">
        <v>24351</v>
      </c>
      <c r="L83" s="211">
        <v>2.268136761E9</v>
      </c>
      <c r="M83" s="211" t="s">
        <v>1350</v>
      </c>
      <c r="N83" s="211" t="s">
        <v>3764</v>
      </c>
      <c r="O83" s="211" t="s">
        <v>24356</v>
      </c>
      <c r="P83" s="211" t="s">
        <v>2137</v>
      </c>
      <c r="Q83" s="230">
        <f>COUNTIF('Hedef Liste Yalova'!A:A,A83)</f>
        <v>1</v>
      </c>
    </row>
    <row r="84" ht="15.75" customHeight="1">
      <c r="A84" s="211" t="s">
        <v>24358</v>
      </c>
      <c r="B84" s="211" t="s">
        <v>24359</v>
      </c>
      <c r="C84" s="212" t="b">
        <v>1</v>
      </c>
      <c r="D84" s="211" t="s">
        <v>1364</v>
      </c>
      <c r="E84" s="213">
        <v>1456.0</v>
      </c>
      <c r="F84" s="213">
        <v>35.0</v>
      </c>
      <c r="G84" s="213">
        <v>10.0</v>
      </c>
      <c r="H84" s="213">
        <v>19.0</v>
      </c>
      <c r="I84" s="213">
        <v>29.0</v>
      </c>
      <c r="J84" s="214">
        <v>0.34</v>
      </c>
      <c r="K84" s="211" t="s">
        <v>24351</v>
      </c>
      <c r="L84" s="211">
        <v>2.268131819E9</v>
      </c>
      <c r="M84" s="211" t="s">
        <v>1350</v>
      </c>
      <c r="N84" s="211" t="s">
        <v>1652</v>
      </c>
      <c r="O84" s="211" t="s">
        <v>24360</v>
      </c>
      <c r="P84" s="211" t="s">
        <v>2137</v>
      </c>
      <c r="Q84" s="230">
        <f>COUNTIF('Hedef Liste Yalova'!A:A,A84)</f>
        <v>1</v>
      </c>
    </row>
    <row r="85" ht="15.75" customHeight="1">
      <c r="A85" s="211" t="s">
        <v>24013</v>
      </c>
      <c r="B85" s="211" t="s">
        <v>24014</v>
      </c>
      <c r="C85" s="212" t="b">
        <v>1</v>
      </c>
      <c r="D85" s="211" t="s">
        <v>1789</v>
      </c>
      <c r="E85" s="213">
        <v>1769.0</v>
      </c>
      <c r="F85" s="213">
        <v>90.0</v>
      </c>
      <c r="G85" s="213">
        <v>7.0</v>
      </c>
      <c r="H85" s="213">
        <v>15.0</v>
      </c>
      <c r="I85" s="213">
        <v>22.0</v>
      </c>
      <c r="J85" s="214">
        <v>0.32</v>
      </c>
      <c r="K85" s="211" t="s">
        <v>24366</v>
      </c>
      <c r="L85" s="211">
        <v>5.060984961E9</v>
      </c>
      <c r="M85" s="211" t="s">
        <v>1350</v>
      </c>
      <c r="N85" s="211" t="s">
        <v>6695</v>
      </c>
      <c r="O85" s="211" t="s">
        <v>24017</v>
      </c>
      <c r="P85" s="211" t="s">
        <v>2137</v>
      </c>
      <c r="Q85" s="230">
        <f>COUNTIF('Hedef Liste Yalova'!A:A,A85)</f>
        <v>1</v>
      </c>
    </row>
    <row r="86" ht="15.75" customHeight="1">
      <c r="A86" s="211" t="s">
        <v>24362</v>
      </c>
      <c r="B86" s="211" t="s">
        <v>24363</v>
      </c>
      <c r="C86" s="212" t="b">
        <v>1</v>
      </c>
      <c r="D86" s="211" t="s">
        <v>2299</v>
      </c>
      <c r="E86" s="213">
        <v>271.0</v>
      </c>
      <c r="F86" s="213">
        <v>18.0</v>
      </c>
      <c r="G86" s="213">
        <v>0.0</v>
      </c>
      <c r="H86" s="213">
        <v>10.0</v>
      </c>
      <c r="I86" s="213">
        <v>10.0</v>
      </c>
      <c r="J86" s="214">
        <v>0.0</v>
      </c>
      <c r="K86" s="211" t="s">
        <v>24364</v>
      </c>
      <c r="L86" s="211">
        <v>5.452177721E9</v>
      </c>
      <c r="M86" s="211" t="s">
        <v>1350</v>
      </c>
      <c r="N86" s="211" t="s">
        <v>6695</v>
      </c>
      <c r="O86" s="211" t="s">
        <v>24365</v>
      </c>
      <c r="P86" s="211" t="s">
        <v>2137</v>
      </c>
      <c r="Q86" s="230">
        <f>COUNTIF('Hedef Liste Yalova'!A:A,A86)</f>
        <v>1</v>
      </c>
    </row>
    <row r="87" ht="15.75" customHeight="1">
      <c r="A87" s="211" t="s">
        <v>24082</v>
      </c>
      <c r="B87" s="211" t="s">
        <v>24083</v>
      </c>
      <c r="C87" s="212" t="b">
        <v>0</v>
      </c>
      <c r="D87" s="211" t="s">
        <v>1348</v>
      </c>
      <c r="E87" s="213">
        <v>4.0</v>
      </c>
      <c r="F87" s="213">
        <v>0.0</v>
      </c>
      <c r="G87" s="213">
        <v>16.0</v>
      </c>
      <c r="H87" s="213">
        <v>13.0</v>
      </c>
      <c r="I87" s="213">
        <v>29.0</v>
      </c>
      <c r="J87" s="214">
        <v>0.55</v>
      </c>
      <c r="K87" s="211" t="s">
        <v>24367</v>
      </c>
      <c r="L87" s="211">
        <v>2.282455377E9</v>
      </c>
      <c r="M87" s="211" t="s">
        <v>24155</v>
      </c>
      <c r="N87" s="211" t="s">
        <v>24368</v>
      </c>
      <c r="O87" s="211" t="s">
        <v>24086</v>
      </c>
      <c r="P87" s="211" t="s">
        <v>2137</v>
      </c>
      <c r="Q87" s="230">
        <f>COUNTIF('Hedef Liste Yalova'!A:A,A87)</f>
        <v>1</v>
      </c>
    </row>
    <row r="88" ht="15.75" customHeight="1">
      <c r="A88" s="211" t="s">
        <v>24370</v>
      </c>
      <c r="B88" s="211" t="s">
        <v>24371</v>
      </c>
      <c r="C88" s="212" t="b">
        <v>1</v>
      </c>
      <c r="D88" s="211" t="s">
        <v>1348</v>
      </c>
      <c r="E88" s="213">
        <v>11.0</v>
      </c>
      <c r="F88" s="213">
        <v>0.0</v>
      </c>
      <c r="G88" s="213">
        <v>0.0</v>
      </c>
      <c r="H88" s="213">
        <v>79.0</v>
      </c>
      <c r="I88" s="213">
        <v>79.0</v>
      </c>
      <c r="J88" s="214">
        <v>0.0</v>
      </c>
      <c r="K88" s="211" t="s">
        <v>24372</v>
      </c>
      <c r="L88" s="211">
        <v>5.458943451E9</v>
      </c>
      <c r="M88" s="211" t="s">
        <v>24155</v>
      </c>
      <c r="N88" s="211" t="s">
        <v>3648</v>
      </c>
      <c r="O88" s="211" t="s">
        <v>24373</v>
      </c>
      <c r="P88" s="211" t="s">
        <v>2137</v>
      </c>
      <c r="Q88" s="230">
        <f>COUNTIF('Hedef Liste Yalova'!A:A,A88)</f>
        <v>1</v>
      </c>
    </row>
    <row r="89" ht="15.75" customHeight="1">
      <c r="A89" s="211" t="s">
        <v>24374</v>
      </c>
      <c r="B89" s="211" t="s">
        <v>24375</v>
      </c>
      <c r="C89" s="212" t="b">
        <v>1</v>
      </c>
      <c r="D89" s="211" t="s">
        <v>1597</v>
      </c>
      <c r="E89" s="213">
        <v>37.0</v>
      </c>
      <c r="F89" s="213">
        <v>0.0</v>
      </c>
      <c r="G89" s="213">
        <v>0.0</v>
      </c>
      <c r="H89" s="213">
        <v>15.0</v>
      </c>
      <c r="I89" s="213">
        <v>15.0</v>
      </c>
      <c r="J89" s="214">
        <v>0.0</v>
      </c>
      <c r="K89" s="211" t="s">
        <v>24376</v>
      </c>
      <c r="L89" s="211">
        <v>5.464878061E9</v>
      </c>
      <c r="M89" s="211" t="s">
        <v>24300</v>
      </c>
      <c r="N89" s="211" t="s">
        <v>11254</v>
      </c>
      <c r="O89" s="211" t="s">
        <v>24377</v>
      </c>
      <c r="P89" s="211" t="s">
        <v>2137</v>
      </c>
      <c r="Q89" s="230">
        <f>COUNTIF('Hedef Liste Yalova'!A:A,A89)</f>
        <v>1</v>
      </c>
    </row>
    <row r="90" ht="15.75" customHeight="1">
      <c r="A90" s="211" t="s">
        <v>24378</v>
      </c>
      <c r="B90" s="211" t="s">
        <v>24379</v>
      </c>
      <c r="C90" s="212" t="b">
        <v>1</v>
      </c>
      <c r="D90" s="211" t="s">
        <v>1507</v>
      </c>
      <c r="E90" s="213">
        <v>405.0</v>
      </c>
      <c r="F90" s="213">
        <v>23.0</v>
      </c>
      <c r="G90" s="213">
        <v>0.0</v>
      </c>
      <c r="H90" s="213">
        <v>50.0</v>
      </c>
      <c r="I90" s="213">
        <v>50.0</v>
      </c>
      <c r="J90" s="214">
        <v>0.0</v>
      </c>
      <c r="K90" s="211" t="s">
        <v>24380</v>
      </c>
      <c r="L90" s="211">
        <v>5.417459905E9</v>
      </c>
      <c r="M90" s="211" t="s">
        <v>1350</v>
      </c>
      <c r="N90" s="211" t="s">
        <v>24118</v>
      </c>
      <c r="O90" s="211" t="s">
        <v>24381</v>
      </c>
      <c r="P90" s="211" t="s">
        <v>2137</v>
      </c>
      <c r="Q90" s="230">
        <f>COUNTIF('Hedef Liste Yalova'!A:A,A90)</f>
        <v>1</v>
      </c>
    </row>
    <row r="91" ht="15.75" customHeight="1">
      <c r="A91" s="211" t="s">
        <v>24042</v>
      </c>
      <c r="B91" s="211" t="s">
        <v>24043</v>
      </c>
      <c r="C91" s="212" t="b">
        <v>1</v>
      </c>
      <c r="D91" s="211" t="s">
        <v>1507</v>
      </c>
      <c r="E91" s="213">
        <v>683.0</v>
      </c>
      <c r="F91" s="213">
        <v>48.0</v>
      </c>
      <c r="G91" s="213">
        <v>25.0</v>
      </c>
      <c r="H91" s="213">
        <v>17.0</v>
      </c>
      <c r="I91" s="213">
        <v>42.0</v>
      </c>
      <c r="J91" s="214">
        <v>0.6</v>
      </c>
      <c r="K91" s="211" t="s">
        <v>24382</v>
      </c>
      <c r="L91" s="211">
        <v>2.268120052E9</v>
      </c>
      <c r="M91" s="211" t="s">
        <v>1350</v>
      </c>
      <c r="N91" s="211" t="s">
        <v>5525</v>
      </c>
      <c r="O91" s="211" t="s">
        <v>24045</v>
      </c>
      <c r="P91" s="211" t="s">
        <v>2137</v>
      </c>
      <c r="Q91" s="230">
        <f>COUNTIF('Hedef Liste Yalova'!A:A,A91)</f>
        <v>1</v>
      </c>
    </row>
    <row r="92" ht="15.75" customHeight="1">
      <c r="A92" s="211" t="s">
        <v>24384</v>
      </c>
      <c r="B92" s="211" t="s">
        <v>24385</v>
      </c>
      <c r="C92" s="212" t="b">
        <v>1</v>
      </c>
      <c r="D92" s="211" t="s">
        <v>1378</v>
      </c>
      <c r="E92" s="213">
        <v>55.0</v>
      </c>
      <c r="F92" s="213">
        <v>0.0</v>
      </c>
      <c r="G92" s="213">
        <v>0.0</v>
      </c>
      <c r="H92" s="213">
        <v>21.0</v>
      </c>
      <c r="I92" s="213">
        <v>21.0</v>
      </c>
      <c r="J92" s="214">
        <v>0.0</v>
      </c>
      <c r="K92" s="211" t="s">
        <v>24289</v>
      </c>
      <c r="L92" s="211">
        <v>2.268147745E9</v>
      </c>
      <c r="M92" s="211" t="s">
        <v>1350</v>
      </c>
      <c r="N92" s="211" t="s">
        <v>6695</v>
      </c>
      <c r="O92" s="211" t="s">
        <v>24290</v>
      </c>
      <c r="P92" s="211" t="s">
        <v>2137</v>
      </c>
      <c r="Q92" s="230">
        <f>COUNTIF('Hedef Liste Yalova'!A:A,A92)</f>
        <v>1</v>
      </c>
    </row>
    <row r="93" ht="15.75" customHeight="1">
      <c r="A93" s="211" t="s">
        <v>24590</v>
      </c>
      <c r="B93" s="211" t="s">
        <v>24591</v>
      </c>
      <c r="C93" s="212" t="b">
        <v>0</v>
      </c>
      <c r="D93" s="211" t="s">
        <v>1364</v>
      </c>
      <c r="E93" s="213">
        <v>85.0</v>
      </c>
      <c r="F93" s="213">
        <v>0.0</v>
      </c>
      <c r="G93" s="213">
        <v>56.0</v>
      </c>
      <c r="H93" s="213">
        <v>24.0</v>
      </c>
      <c r="I93" s="213">
        <v>80.0</v>
      </c>
      <c r="J93" s="214">
        <v>0.7</v>
      </c>
      <c r="K93" s="211" t="s">
        <v>24592</v>
      </c>
      <c r="L93" s="211">
        <v>5.53731403E9</v>
      </c>
      <c r="M93" s="211" t="s">
        <v>24300</v>
      </c>
      <c r="N93" s="211" t="s">
        <v>1387</v>
      </c>
      <c r="O93" s="211" t="s">
        <v>24593</v>
      </c>
      <c r="P93" s="211" t="s">
        <v>2165</v>
      </c>
      <c r="Q93" s="230">
        <f>COUNTIF('Hedef Liste Yalova'!A:A,A93)</f>
        <v>0</v>
      </c>
    </row>
    <row r="94" ht="15.75" customHeight="1">
      <c r="A94" s="211" t="s">
        <v>24386</v>
      </c>
      <c r="B94" s="211" t="s">
        <v>24594</v>
      </c>
      <c r="C94" s="212" t="b">
        <v>1</v>
      </c>
      <c r="D94" s="211" t="s">
        <v>1364</v>
      </c>
      <c r="E94" s="213">
        <v>1008.0</v>
      </c>
      <c r="F94" s="213">
        <v>72.0</v>
      </c>
      <c r="G94" s="213">
        <v>45.0</v>
      </c>
      <c r="H94" s="213">
        <v>11.0</v>
      </c>
      <c r="I94" s="213">
        <v>56.0</v>
      </c>
      <c r="J94" s="214">
        <v>0.8</v>
      </c>
      <c r="K94" s="211" t="s">
        <v>24388</v>
      </c>
      <c r="L94" s="211">
        <v>5.078149E9</v>
      </c>
      <c r="M94" s="211" t="s">
        <v>24132</v>
      </c>
      <c r="N94" s="211" t="s">
        <v>24201</v>
      </c>
      <c r="O94" s="211" t="s">
        <v>24389</v>
      </c>
      <c r="P94" s="211" t="s">
        <v>2165</v>
      </c>
      <c r="Q94" s="230">
        <f>COUNTIF('Hedef Liste Yalova'!A:A,A94)</f>
        <v>1</v>
      </c>
    </row>
    <row r="95" ht="15.75" customHeight="1">
      <c r="A95" s="211" t="s">
        <v>24595</v>
      </c>
      <c r="B95" s="211" t="s">
        <v>24596</v>
      </c>
      <c r="C95" s="212" t="b">
        <v>0</v>
      </c>
      <c r="D95" s="211" t="s">
        <v>1364</v>
      </c>
      <c r="E95" s="213">
        <v>116.0</v>
      </c>
      <c r="F95" s="213">
        <v>0.0</v>
      </c>
      <c r="G95" s="213">
        <v>51.0</v>
      </c>
      <c r="H95" s="213">
        <v>26.0</v>
      </c>
      <c r="I95" s="213">
        <v>77.0</v>
      </c>
      <c r="J95" s="214">
        <v>0.66</v>
      </c>
      <c r="K95" s="211" t="s">
        <v>24388</v>
      </c>
      <c r="L95" s="211">
        <v>5.078149E9</v>
      </c>
      <c r="M95" s="211" t="s">
        <v>24132</v>
      </c>
      <c r="N95" s="211" t="s">
        <v>4094</v>
      </c>
      <c r="O95" s="211" t="s">
        <v>24597</v>
      </c>
      <c r="P95" s="211" t="s">
        <v>2165</v>
      </c>
      <c r="Q95" s="230">
        <f>COUNTIF('Hedef Liste Yalova'!A:A,A95)</f>
        <v>0</v>
      </c>
    </row>
    <row r="96" ht="15.75" customHeight="1">
      <c r="A96" s="211" t="s">
        <v>24598</v>
      </c>
      <c r="B96" s="211" t="s">
        <v>24599</v>
      </c>
      <c r="C96" s="212" t="b">
        <v>1</v>
      </c>
      <c r="D96" s="211" t="s">
        <v>1364</v>
      </c>
      <c r="E96" s="213">
        <v>518.0</v>
      </c>
      <c r="F96" s="213">
        <v>46.0</v>
      </c>
      <c r="G96" s="213">
        <v>53.0</v>
      </c>
      <c r="H96" s="213">
        <v>29.0</v>
      </c>
      <c r="I96" s="213">
        <v>82.0</v>
      </c>
      <c r="J96" s="214">
        <v>0.65</v>
      </c>
      <c r="K96" s="211" t="s">
        <v>24600</v>
      </c>
      <c r="L96" s="211">
        <v>5.550117749E9</v>
      </c>
      <c r="M96" s="211" t="s">
        <v>1350</v>
      </c>
      <c r="N96" s="211" t="s">
        <v>5525</v>
      </c>
      <c r="O96" s="211" t="s">
        <v>24601</v>
      </c>
      <c r="P96" s="211" t="s">
        <v>2165</v>
      </c>
      <c r="Q96" s="230">
        <f>COUNTIF('Hedef Liste Yalova'!A:A,A96)</f>
        <v>0</v>
      </c>
    </row>
    <row r="97" ht="15.75" customHeight="1">
      <c r="A97" s="211" t="s">
        <v>24602</v>
      </c>
      <c r="B97" s="211" t="s">
        <v>24603</v>
      </c>
      <c r="C97" s="212" t="b">
        <v>1</v>
      </c>
      <c r="D97" s="211" t="s">
        <v>1364</v>
      </c>
      <c r="E97" s="213">
        <v>609.0</v>
      </c>
      <c r="F97" s="213">
        <v>78.0</v>
      </c>
      <c r="G97" s="213">
        <v>57.0</v>
      </c>
      <c r="H97" s="213">
        <v>13.0</v>
      </c>
      <c r="I97" s="213">
        <v>70.0</v>
      </c>
      <c r="J97" s="214">
        <v>0.81</v>
      </c>
      <c r="K97" s="211" t="s">
        <v>24604</v>
      </c>
      <c r="L97" s="211">
        <v>5.376578874E9</v>
      </c>
      <c r="M97" s="211" t="s">
        <v>1350</v>
      </c>
      <c r="N97" s="211" t="s">
        <v>24215</v>
      </c>
      <c r="O97" s="211" t="s">
        <v>24605</v>
      </c>
      <c r="P97" s="211" t="s">
        <v>2165</v>
      </c>
      <c r="Q97" s="230">
        <f>COUNTIF('Hedef Liste Yalova'!A:A,A97)</f>
        <v>0</v>
      </c>
    </row>
    <row r="98" ht="15.75" customHeight="1">
      <c r="A98" s="211" t="s">
        <v>24606</v>
      </c>
      <c r="B98" s="211" t="s">
        <v>24607</v>
      </c>
      <c r="C98" s="212" t="b">
        <v>0</v>
      </c>
      <c r="D98" s="211" t="s">
        <v>1364</v>
      </c>
      <c r="E98" s="213">
        <v>0.0</v>
      </c>
      <c r="F98" s="213">
        <v>0.0</v>
      </c>
      <c r="G98" s="213">
        <v>71.0</v>
      </c>
      <c r="H98" s="213">
        <v>122.0</v>
      </c>
      <c r="I98" s="213">
        <v>193.0</v>
      </c>
      <c r="J98" s="214">
        <v>0.37</v>
      </c>
      <c r="K98" s="211" t="s">
        <v>24608</v>
      </c>
      <c r="L98" s="211">
        <v>5.352604375E9</v>
      </c>
      <c r="M98" s="211" t="s">
        <v>1350</v>
      </c>
      <c r="N98" s="211" t="s">
        <v>24609</v>
      </c>
      <c r="O98" s="211" t="s">
        <v>24610</v>
      </c>
      <c r="P98" s="211" t="s">
        <v>2165</v>
      </c>
      <c r="Q98" s="230">
        <f>COUNTIF('Hedef Liste Yalova'!A:A,A98)</f>
        <v>0</v>
      </c>
    </row>
    <row r="99" ht="15.75" customHeight="1">
      <c r="A99" s="211" t="s">
        <v>24390</v>
      </c>
      <c r="B99" s="211" t="s">
        <v>24391</v>
      </c>
      <c r="C99" s="212" t="b">
        <v>1</v>
      </c>
      <c r="D99" s="211" t="s">
        <v>1507</v>
      </c>
      <c r="E99" s="213">
        <v>352.0</v>
      </c>
      <c r="F99" s="213">
        <v>47.0</v>
      </c>
      <c r="G99" s="213">
        <v>0.0</v>
      </c>
      <c r="H99" s="213">
        <v>21.0</v>
      </c>
      <c r="I99" s="213">
        <v>21.0</v>
      </c>
      <c r="J99" s="214">
        <v>0.0</v>
      </c>
      <c r="K99" s="211" t="s">
        <v>24392</v>
      </c>
      <c r="L99" s="211">
        <v>5.356455363E9</v>
      </c>
      <c r="M99" s="211" t="s">
        <v>1350</v>
      </c>
      <c r="N99" s="211" t="s">
        <v>1652</v>
      </c>
      <c r="O99" s="211" t="s">
        <v>24393</v>
      </c>
      <c r="P99" s="211" t="s">
        <v>2137</v>
      </c>
      <c r="Q99" s="230">
        <f>COUNTIF('Hedef Liste Yalova'!A:A,A99)</f>
        <v>1</v>
      </c>
    </row>
    <row r="100" ht="15.75" customHeight="1">
      <c r="A100" s="211" t="s">
        <v>24394</v>
      </c>
      <c r="B100" s="211" t="s">
        <v>24395</v>
      </c>
      <c r="C100" s="212" t="b">
        <v>1</v>
      </c>
      <c r="D100" s="211" t="s">
        <v>1378</v>
      </c>
      <c r="E100" s="213">
        <v>1798.0</v>
      </c>
      <c r="F100" s="213">
        <v>126.0</v>
      </c>
      <c r="G100" s="213">
        <v>0.0</v>
      </c>
      <c r="H100" s="213">
        <v>18.0</v>
      </c>
      <c r="I100" s="213">
        <v>18.0</v>
      </c>
      <c r="J100" s="214">
        <v>0.0</v>
      </c>
      <c r="K100" s="211" t="s">
        <v>24396</v>
      </c>
      <c r="L100" s="211">
        <v>2.268131529E9</v>
      </c>
      <c r="M100" s="211" t="s">
        <v>1350</v>
      </c>
      <c r="N100" s="211" t="s">
        <v>24118</v>
      </c>
      <c r="O100" s="211" t="s">
        <v>24397</v>
      </c>
      <c r="P100" s="211" t="s">
        <v>2137</v>
      </c>
      <c r="Q100" s="230">
        <f>COUNTIF('Hedef Liste Yalova'!A:A,A100)</f>
        <v>1</v>
      </c>
    </row>
    <row r="101" ht="15.75" customHeight="1">
      <c r="A101" s="211" t="s">
        <v>24399</v>
      </c>
      <c r="B101" s="211" t="s">
        <v>24400</v>
      </c>
      <c r="C101" s="212" t="b">
        <v>1</v>
      </c>
      <c r="D101" s="211" t="s">
        <v>1356</v>
      </c>
      <c r="E101" s="213">
        <v>684.0</v>
      </c>
      <c r="F101" s="213">
        <v>17.0</v>
      </c>
      <c r="G101" s="213">
        <v>0.0</v>
      </c>
      <c r="H101" s="213">
        <v>14.0</v>
      </c>
      <c r="I101" s="213">
        <v>14.0</v>
      </c>
      <c r="J101" s="214">
        <v>0.0</v>
      </c>
      <c r="K101" s="211" t="s">
        <v>24401</v>
      </c>
      <c r="L101" s="211">
        <v>2.268000012E9</v>
      </c>
      <c r="M101" s="211" t="s">
        <v>1350</v>
      </c>
      <c r="N101" s="211" t="s">
        <v>24118</v>
      </c>
      <c r="O101" s="211" t="s">
        <v>24402</v>
      </c>
      <c r="P101" s="211" t="s">
        <v>2137</v>
      </c>
      <c r="Q101" s="230">
        <f>COUNTIF('Hedef Liste Yalova'!A:A,A101)</f>
        <v>1</v>
      </c>
    </row>
    <row r="102" ht="15.75" customHeight="1">
      <c r="A102" s="211" t="s">
        <v>24100</v>
      </c>
      <c r="B102" s="211" t="s">
        <v>24101</v>
      </c>
      <c r="C102" s="212" t="b">
        <v>1</v>
      </c>
      <c r="D102" s="211" t="s">
        <v>1364</v>
      </c>
      <c r="E102" s="213">
        <v>333.0</v>
      </c>
      <c r="F102" s="213">
        <v>13.0</v>
      </c>
      <c r="G102" s="213">
        <v>7.0</v>
      </c>
      <c r="H102" s="213">
        <v>5.0</v>
      </c>
      <c r="I102" s="213">
        <v>12.0</v>
      </c>
      <c r="J102" s="214">
        <v>0.58</v>
      </c>
      <c r="K102" s="211" t="s">
        <v>24404</v>
      </c>
      <c r="L102" s="211">
        <v>5.334852245E9</v>
      </c>
      <c r="M102" s="211" t="s">
        <v>1350</v>
      </c>
      <c r="N102" s="211" t="s">
        <v>24245</v>
      </c>
      <c r="O102" s="211" t="s">
        <v>24103</v>
      </c>
      <c r="P102" s="211" t="s">
        <v>2137</v>
      </c>
      <c r="Q102" s="230">
        <f>COUNTIF('Hedef Liste Yalova'!A:A,A102)</f>
        <v>1</v>
      </c>
    </row>
    <row r="103" ht="15.75" customHeight="1">
      <c r="A103" s="211" t="s">
        <v>24405</v>
      </c>
      <c r="B103" s="211" t="s">
        <v>24406</v>
      </c>
      <c r="C103" s="212" t="b">
        <v>1</v>
      </c>
      <c r="D103" s="211" t="s">
        <v>1364</v>
      </c>
      <c r="E103" s="213">
        <v>96.0</v>
      </c>
      <c r="F103" s="213">
        <v>3.0</v>
      </c>
      <c r="G103" s="213">
        <v>7.0</v>
      </c>
      <c r="H103" s="213">
        <v>5.0</v>
      </c>
      <c r="I103" s="213">
        <v>12.0</v>
      </c>
      <c r="J103" s="214">
        <v>0.58</v>
      </c>
      <c r="K103" s="211" t="s">
        <v>24404</v>
      </c>
      <c r="L103" s="211">
        <v>5.334852245E9</v>
      </c>
      <c r="M103" s="211" t="s">
        <v>1350</v>
      </c>
      <c r="N103" s="211" t="s">
        <v>24215</v>
      </c>
      <c r="O103" s="211" t="s">
        <v>24407</v>
      </c>
      <c r="P103" s="211" t="s">
        <v>2137</v>
      </c>
      <c r="Q103" s="230">
        <f>COUNTIF('Hedef Liste Yalova'!A:A,A103)</f>
        <v>1</v>
      </c>
    </row>
    <row r="104" ht="15.75" customHeight="1">
      <c r="A104" s="211" t="s">
        <v>24408</v>
      </c>
      <c r="B104" s="211" t="s">
        <v>24409</v>
      </c>
      <c r="C104" s="212" t="b">
        <v>1</v>
      </c>
      <c r="D104" s="211" t="s">
        <v>1364</v>
      </c>
      <c r="E104" s="213">
        <v>527.0</v>
      </c>
      <c r="F104" s="213">
        <v>21.0</v>
      </c>
      <c r="G104" s="213">
        <v>7.0</v>
      </c>
      <c r="H104" s="213">
        <v>4.0</v>
      </c>
      <c r="I104" s="213">
        <v>11.0</v>
      </c>
      <c r="J104" s="214">
        <v>0.64</v>
      </c>
      <c r="K104" s="211" t="s">
        <v>24404</v>
      </c>
      <c r="L104" s="211">
        <v>5.334852245E9</v>
      </c>
      <c r="M104" s="211" t="s">
        <v>1350</v>
      </c>
      <c r="N104" s="211" t="s">
        <v>9083</v>
      </c>
      <c r="O104" s="211" t="s">
        <v>24410</v>
      </c>
      <c r="P104" s="211" t="s">
        <v>2137</v>
      </c>
      <c r="Q104" s="230">
        <f>COUNTIF('Hedef Liste Yalova'!A:A,A104)</f>
        <v>1</v>
      </c>
    </row>
    <row r="105" ht="15.75" customHeight="1">
      <c r="A105" s="211" t="s">
        <v>24411</v>
      </c>
      <c r="B105" s="211" t="s">
        <v>24412</v>
      </c>
      <c r="C105" s="212" t="b">
        <v>1</v>
      </c>
      <c r="D105" s="211" t="s">
        <v>1364</v>
      </c>
      <c r="E105" s="213">
        <v>153.0</v>
      </c>
      <c r="F105" s="213">
        <v>5.0</v>
      </c>
      <c r="G105" s="213">
        <v>7.0</v>
      </c>
      <c r="H105" s="213">
        <v>4.0</v>
      </c>
      <c r="I105" s="213">
        <v>11.0</v>
      </c>
      <c r="J105" s="214">
        <v>0.64</v>
      </c>
      <c r="K105" s="211" t="s">
        <v>24404</v>
      </c>
      <c r="L105" s="211">
        <v>5.334852245E9</v>
      </c>
      <c r="M105" s="211" t="s">
        <v>1350</v>
      </c>
      <c r="N105" s="211" t="s">
        <v>24118</v>
      </c>
      <c r="O105" s="211" t="s">
        <v>24413</v>
      </c>
      <c r="P105" s="211" t="s">
        <v>2137</v>
      </c>
      <c r="Q105" s="230">
        <f>COUNTIF('Hedef Liste Yalova'!A:A,A105)</f>
        <v>1</v>
      </c>
    </row>
    <row r="106" ht="15.75" customHeight="1">
      <c r="A106" s="211" t="s">
        <v>24611</v>
      </c>
      <c r="B106" s="211" t="s">
        <v>24612</v>
      </c>
      <c r="C106" s="212" t="b">
        <v>1</v>
      </c>
      <c r="D106" s="211" t="s">
        <v>1577</v>
      </c>
      <c r="E106" s="213">
        <v>97.0</v>
      </c>
      <c r="F106" s="213">
        <v>27.0</v>
      </c>
      <c r="G106" s="213">
        <v>97.0</v>
      </c>
      <c r="H106" s="213">
        <v>10.0</v>
      </c>
      <c r="I106" s="213">
        <v>107.0</v>
      </c>
      <c r="J106" s="214">
        <v>0.91</v>
      </c>
      <c r="K106" s="211" t="s">
        <v>2291</v>
      </c>
      <c r="L106" s="211">
        <v>2.268126678E9</v>
      </c>
      <c r="M106" s="211" t="s">
        <v>1350</v>
      </c>
      <c r="N106" s="211" t="s">
        <v>24118</v>
      </c>
      <c r="O106" s="211" t="s">
        <v>24613</v>
      </c>
      <c r="P106" s="211" t="s">
        <v>2165</v>
      </c>
      <c r="Q106" s="230">
        <f>COUNTIF('Hedef Liste Yalova'!A:A,A106)</f>
        <v>0</v>
      </c>
    </row>
    <row r="107" ht="15.75" customHeight="1">
      <c r="A107" s="211" t="s">
        <v>24414</v>
      </c>
      <c r="B107" s="211" t="s">
        <v>24415</v>
      </c>
      <c r="C107" s="212" t="b">
        <v>1</v>
      </c>
      <c r="D107" s="211" t="s">
        <v>1789</v>
      </c>
      <c r="E107" s="213">
        <v>11.0</v>
      </c>
      <c r="F107" s="213">
        <v>11.0</v>
      </c>
      <c r="G107" s="213">
        <v>0.0</v>
      </c>
      <c r="H107" s="213">
        <v>41.0</v>
      </c>
      <c r="I107" s="213">
        <v>41.0</v>
      </c>
      <c r="J107" s="214">
        <v>0.0</v>
      </c>
      <c r="K107" s="211" t="s">
        <v>24416</v>
      </c>
      <c r="L107" s="211">
        <v>2.268123554E9</v>
      </c>
      <c r="M107" s="211" t="s">
        <v>1350</v>
      </c>
      <c r="N107" s="211" t="s">
        <v>24118</v>
      </c>
      <c r="O107" s="211" t="s">
        <v>24417</v>
      </c>
      <c r="P107" s="211" t="s">
        <v>2137</v>
      </c>
      <c r="Q107" s="230">
        <f>COUNTIF('Hedef Liste Yalova'!A:A,A107)</f>
        <v>1</v>
      </c>
    </row>
    <row r="108" ht="15.75" customHeight="1">
      <c r="A108" s="211" t="s">
        <v>24087</v>
      </c>
      <c r="B108" s="211" t="s">
        <v>24088</v>
      </c>
      <c r="C108" s="212" t="b">
        <v>1</v>
      </c>
      <c r="D108" s="211" t="s">
        <v>1385</v>
      </c>
      <c r="E108" s="213">
        <v>520.0</v>
      </c>
      <c r="F108" s="213">
        <v>35.0</v>
      </c>
      <c r="G108" s="213">
        <v>0.0</v>
      </c>
      <c r="H108" s="213">
        <v>20.0</v>
      </c>
      <c r="I108" s="213">
        <v>20.0</v>
      </c>
      <c r="J108" s="214">
        <v>0.0</v>
      </c>
      <c r="K108" s="211" t="s">
        <v>24418</v>
      </c>
      <c r="L108" s="211">
        <v>2.262452224E9</v>
      </c>
      <c r="M108" s="211" t="s">
        <v>24155</v>
      </c>
      <c r="N108" s="211" t="s">
        <v>24614</v>
      </c>
      <c r="O108" s="211" t="s">
        <v>24090</v>
      </c>
      <c r="P108" s="211" t="s">
        <v>2137</v>
      </c>
      <c r="Q108" s="230">
        <f>COUNTIF('Hedef Liste Yalova'!A:A,A108)</f>
        <v>1</v>
      </c>
    </row>
    <row r="109" ht="15.75" customHeight="1">
      <c r="A109" s="211" t="s">
        <v>24419</v>
      </c>
      <c r="B109" s="211" t="s">
        <v>24420</v>
      </c>
      <c r="C109" s="212" t="b">
        <v>1</v>
      </c>
      <c r="D109" s="211" t="s">
        <v>1385</v>
      </c>
      <c r="E109" s="213">
        <v>57.0</v>
      </c>
      <c r="F109" s="213">
        <v>0.0</v>
      </c>
      <c r="G109" s="213">
        <v>0.0</v>
      </c>
      <c r="H109" s="213">
        <v>12.0</v>
      </c>
      <c r="I109" s="213">
        <v>12.0</v>
      </c>
      <c r="J109" s="214">
        <v>0.0</v>
      </c>
      <c r="K109" s="211" t="s">
        <v>24421</v>
      </c>
      <c r="L109" s="211">
        <v>2.268137735E9</v>
      </c>
      <c r="M109" s="211" t="s">
        <v>1350</v>
      </c>
      <c r="N109" s="211" t="s">
        <v>24118</v>
      </c>
      <c r="O109" s="211" t="s">
        <v>24422</v>
      </c>
      <c r="P109" s="211" t="s">
        <v>2137</v>
      </c>
      <c r="Q109" s="230">
        <f>COUNTIF('Hedef Liste Yalova'!A:A,A109)</f>
        <v>1</v>
      </c>
    </row>
    <row r="110" ht="15.75" customHeight="1">
      <c r="A110" s="211" t="s">
        <v>24110</v>
      </c>
      <c r="B110" s="211" t="s">
        <v>24111</v>
      </c>
      <c r="C110" s="212" t="b">
        <v>1</v>
      </c>
      <c r="D110" s="211" t="s">
        <v>1356</v>
      </c>
      <c r="E110" s="213">
        <v>1847.0</v>
      </c>
      <c r="F110" s="213">
        <v>125.0</v>
      </c>
      <c r="G110" s="213">
        <v>0.0</v>
      </c>
      <c r="H110" s="213">
        <v>15.0</v>
      </c>
      <c r="I110" s="213">
        <v>15.0</v>
      </c>
      <c r="J110" s="214">
        <v>0.0</v>
      </c>
      <c r="K110" s="211" t="s">
        <v>24423</v>
      </c>
      <c r="L110" s="211">
        <v>2.268141933E9</v>
      </c>
      <c r="M110" s="211" t="s">
        <v>1350</v>
      </c>
      <c r="N110" s="211" t="s">
        <v>6695</v>
      </c>
      <c r="O110" s="211" t="s">
        <v>24424</v>
      </c>
      <c r="P110" s="211" t="s">
        <v>2137</v>
      </c>
      <c r="Q110" s="230">
        <f>COUNTIF('Hedef Liste Yalova'!A:A,A110)</f>
        <v>1</v>
      </c>
    </row>
    <row r="111" ht="15.75" customHeight="1">
      <c r="A111" s="211" t="s">
        <v>24057</v>
      </c>
      <c r="B111" s="211" t="s">
        <v>24058</v>
      </c>
      <c r="C111" s="212" t="b">
        <v>1</v>
      </c>
      <c r="D111" s="211" t="s">
        <v>1356</v>
      </c>
      <c r="E111" s="213">
        <v>509.0</v>
      </c>
      <c r="F111" s="213">
        <v>35.0</v>
      </c>
      <c r="G111" s="213">
        <v>5.0</v>
      </c>
      <c r="H111" s="213">
        <v>10.0</v>
      </c>
      <c r="I111" s="213">
        <v>15.0</v>
      </c>
      <c r="J111" s="214">
        <v>0.33</v>
      </c>
      <c r="K111" s="211" t="s">
        <v>24426</v>
      </c>
      <c r="L111" s="211">
        <v>2.268131213E9</v>
      </c>
      <c r="M111" s="211" t="s">
        <v>1350</v>
      </c>
      <c r="N111" s="211" t="s">
        <v>24118</v>
      </c>
      <c r="O111" s="211" t="s">
        <v>24061</v>
      </c>
      <c r="P111" s="211" t="s">
        <v>2137</v>
      </c>
      <c r="Q111" s="230">
        <f>COUNTIF('Hedef Liste Yalova'!A:A,A111)</f>
        <v>1</v>
      </c>
    </row>
    <row r="112" ht="15.75" customHeight="1">
      <c r="A112" s="211" t="s">
        <v>24428</v>
      </c>
      <c r="B112" s="211" t="s">
        <v>24429</v>
      </c>
      <c r="C112" s="212" t="b">
        <v>1</v>
      </c>
      <c r="D112" s="211" t="s">
        <v>1577</v>
      </c>
      <c r="E112" s="213">
        <v>2229.0</v>
      </c>
      <c r="F112" s="213">
        <v>0.0</v>
      </c>
      <c r="G112" s="213">
        <v>0.0</v>
      </c>
      <c r="H112" s="213">
        <v>103.0</v>
      </c>
      <c r="I112" s="213">
        <v>103.0</v>
      </c>
      <c r="J112" s="214">
        <v>0.0</v>
      </c>
      <c r="K112" s="211" t="s">
        <v>24131</v>
      </c>
      <c r="L112" s="211">
        <v>5.422853551E9</v>
      </c>
      <c r="M112" s="211" t="s">
        <v>24132</v>
      </c>
      <c r="N112" s="211" t="s">
        <v>24133</v>
      </c>
      <c r="O112" s="211" t="s">
        <v>24430</v>
      </c>
      <c r="P112" s="211" t="s">
        <v>2137</v>
      </c>
      <c r="Q112" s="230">
        <f>COUNTIF('Hedef Liste Yalova'!A:A,A112)</f>
        <v>1</v>
      </c>
    </row>
    <row r="113" ht="15.75" customHeight="1">
      <c r="A113" s="211" t="s">
        <v>23988</v>
      </c>
      <c r="B113" s="211" t="s">
        <v>23989</v>
      </c>
      <c r="C113" s="212" t="b">
        <v>1</v>
      </c>
      <c r="D113" s="211" t="s">
        <v>1577</v>
      </c>
      <c r="E113" s="213">
        <v>7266.0</v>
      </c>
      <c r="F113" s="213">
        <v>115.0</v>
      </c>
      <c r="G113" s="213">
        <v>9.0</v>
      </c>
      <c r="H113" s="213">
        <v>80.0</v>
      </c>
      <c r="I113" s="213">
        <v>89.0</v>
      </c>
      <c r="J113" s="214">
        <v>0.1</v>
      </c>
      <c r="K113" s="211" t="s">
        <v>24127</v>
      </c>
      <c r="L113" s="211">
        <v>5.427783477E9</v>
      </c>
      <c r="M113" s="211" t="s">
        <v>1350</v>
      </c>
      <c r="N113" s="211" t="s">
        <v>6695</v>
      </c>
      <c r="O113" s="211" t="s">
        <v>23992</v>
      </c>
      <c r="P113" s="211" t="s">
        <v>2137</v>
      </c>
      <c r="Q113" s="230">
        <f>COUNTIF('Hedef Liste Yalova'!A:A,A113)</f>
        <v>1</v>
      </c>
    </row>
    <row r="114" ht="15.75" customHeight="1">
      <c r="A114" s="211" t="s">
        <v>24615</v>
      </c>
      <c r="B114" s="211" t="s">
        <v>24616</v>
      </c>
      <c r="C114" s="212" t="b">
        <v>1</v>
      </c>
      <c r="D114" s="211" t="s">
        <v>1577</v>
      </c>
      <c r="E114" s="213">
        <v>8952.0</v>
      </c>
      <c r="F114" s="213">
        <v>543.0</v>
      </c>
      <c r="G114" s="213">
        <v>122.0</v>
      </c>
      <c r="H114" s="213">
        <v>3.0</v>
      </c>
      <c r="I114" s="213">
        <v>125.0</v>
      </c>
      <c r="J114" s="214">
        <v>0.98</v>
      </c>
      <c r="K114" s="211" t="s">
        <v>24617</v>
      </c>
      <c r="L114" s="211">
        <v>2.268092335E9</v>
      </c>
      <c r="M114" s="211" t="s">
        <v>1350</v>
      </c>
      <c r="N114" s="211" t="s">
        <v>24118</v>
      </c>
      <c r="O114" s="211" t="s">
        <v>24618</v>
      </c>
      <c r="P114" s="211" t="s">
        <v>2165</v>
      </c>
      <c r="Q114" s="230">
        <f>COUNTIF('Hedef Liste Yalova'!A:A,A114)</f>
        <v>0</v>
      </c>
    </row>
    <row r="115" ht="15.75" customHeight="1">
      <c r="A115" s="211" t="s">
        <v>24619</v>
      </c>
      <c r="B115" s="211" t="s">
        <v>24620</v>
      </c>
      <c r="C115" s="212" t="b">
        <v>1</v>
      </c>
      <c r="D115" s="211" t="s">
        <v>1493</v>
      </c>
      <c r="E115" s="213">
        <v>7582.0</v>
      </c>
      <c r="F115" s="213">
        <v>700.0</v>
      </c>
      <c r="G115" s="213">
        <v>116.0</v>
      </c>
      <c r="H115" s="213">
        <v>0.0</v>
      </c>
      <c r="I115" s="213">
        <v>116.0</v>
      </c>
      <c r="J115" s="214">
        <v>1.0</v>
      </c>
      <c r="K115" s="211" t="s">
        <v>2163</v>
      </c>
      <c r="L115" s="211">
        <v>9.999999999E9</v>
      </c>
      <c r="M115" s="211" t="s">
        <v>1350</v>
      </c>
      <c r="N115" s="211" t="s">
        <v>6695</v>
      </c>
      <c r="O115" s="211" t="s">
        <v>24621</v>
      </c>
      <c r="P115" s="211" t="s">
        <v>2165</v>
      </c>
      <c r="Q115" s="230">
        <f>COUNTIF('Hedef Liste Yalova'!A:A,A115)</f>
        <v>0</v>
      </c>
    </row>
    <row r="116" ht="15.75" customHeight="1">
      <c r="A116" s="211" t="s">
        <v>24622</v>
      </c>
      <c r="B116" s="211" t="s">
        <v>24623</v>
      </c>
      <c r="C116" s="212" t="b">
        <v>1</v>
      </c>
      <c r="D116" s="211" t="s">
        <v>1493</v>
      </c>
      <c r="E116" s="213">
        <v>5383.0</v>
      </c>
      <c r="F116" s="213">
        <v>416.0</v>
      </c>
      <c r="G116" s="213">
        <v>108.0</v>
      </c>
      <c r="H116" s="213">
        <v>0.0</v>
      </c>
      <c r="I116" s="213">
        <v>108.0</v>
      </c>
      <c r="J116" s="214">
        <v>1.0</v>
      </c>
      <c r="K116" s="211" t="s">
        <v>2163</v>
      </c>
      <c r="L116" s="211">
        <v>9.999999999E9</v>
      </c>
      <c r="M116" s="211" t="s">
        <v>1350</v>
      </c>
      <c r="N116" s="211" t="s">
        <v>24118</v>
      </c>
      <c r="O116" s="211" t="s">
        <v>24624</v>
      </c>
      <c r="P116" s="211" t="s">
        <v>2165</v>
      </c>
      <c r="Q116" s="230">
        <f>COUNTIF('Hedef Liste Yalova'!A:A,A116)</f>
        <v>0</v>
      </c>
    </row>
    <row r="117" ht="15.75" customHeight="1">
      <c r="A117" s="211" t="s">
        <v>24431</v>
      </c>
      <c r="B117" s="211" t="s">
        <v>24432</v>
      </c>
      <c r="C117" s="212" t="b">
        <v>1</v>
      </c>
      <c r="D117" s="211" t="s">
        <v>2034</v>
      </c>
      <c r="E117" s="213">
        <v>72.0</v>
      </c>
      <c r="F117" s="213">
        <v>1.0</v>
      </c>
      <c r="G117" s="213">
        <v>0.0</v>
      </c>
      <c r="H117" s="213">
        <v>27.0</v>
      </c>
      <c r="I117" s="213">
        <v>27.0</v>
      </c>
      <c r="J117" s="214">
        <v>0.0</v>
      </c>
      <c r="K117" s="211" t="s">
        <v>24433</v>
      </c>
      <c r="L117" s="211">
        <v>5.322547777E9</v>
      </c>
      <c r="M117" s="211" t="s">
        <v>1350</v>
      </c>
      <c r="N117" s="211" t="s">
        <v>3764</v>
      </c>
      <c r="O117" s="211" t="s">
        <v>24435</v>
      </c>
      <c r="P117" s="211" t="s">
        <v>2137</v>
      </c>
      <c r="Q117" s="230">
        <f>COUNTIF('Hedef Liste Yalova'!A:A,A117)</f>
        <v>1</v>
      </c>
    </row>
    <row r="118" ht="15.75" customHeight="1">
      <c r="A118" s="211" t="s">
        <v>24436</v>
      </c>
      <c r="B118" s="211" t="s">
        <v>24437</v>
      </c>
      <c r="C118" s="212" t="b">
        <v>1</v>
      </c>
      <c r="D118" s="211" t="s">
        <v>1443</v>
      </c>
      <c r="E118" s="213">
        <v>119.0</v>
      </c>
      <c r="F118" s="213">
        <v>0.0</v>
      </c>
      <c r="G118" s="213">
        <v>0.0</v>
      </c>
      <c r="H118" s="213">
        <v>23.0</v>
      </c>
      <c r="I118" s="213">
        <v>23.0</v>
      </c>
      <c r="J118" s="214">
        <v>0.0</v>
      </c>
      <c r="K118" s="211" t="s">
        <v>24438</v>
      </c>
      <c r="L118" s="211">
        <v>5.543846099E9</v>
      </c>
      <c r="M118" s="211" t="s">
        <v>24132</v>
      </c>
      <c r="N118" s="211" t="s">
        <v>24201</v>
      </c>
      <c r="O118" s="211" t="s">
        <v>24439</v>
      </c>
      <c r="P118" s="211" t="s">
        <v>2137</v>
      </c>
      <c r="Q118" s="230">
        <f>COUNTIF('Hedef Liste Yalova'!A:A,A118)</f>
        <v>1</v>
      </c>
    </row>
    <row r="119" ht="15.75" customHeight="1">
      <c r="A119" s="211" t="s">
        <v>24455</v>
      </c>
      <c r="B119" s="211" t="s">
        <v>24456</v>
      </c>
      <c r="C119" s="212" t="b">
        <v>1</v>
      </c>
      <c r="D119" s="211" t="s">
        <v>1370</v>
      </c>
      <c r="E119" s="213">
        <v>621.0</v>
      </c>
      <c r="F119" s="213">
        <v>233.0</v>
      </c>
      <c r="G119" s="213">
        <v>0.0</v>
      </c>
      <c r="H119" s="213">
        <v>36.0</v>
      </c>
      <c r="I119" s="213">
        <v>36.0</v>
      </c>
      <c r="J119" s="214">
        <v>0.0</v>
      </c>
      <c r="K119" s="211" t="s">
        <v>24457</v>
      </c>
      <c r="L119" s="211">
        <v>2.26813808E9</v>
      </c>
      <c r="M119" s="211" t="s">
        <v>1350</v>
      </c>
      <c r="N119" s="211" t="s">
        <v>24118</v>
      </c>
      <c r="O119" s="211" t="s">
        <v>24458</v>
      </c>
      <c r="P119" s="211" t="s">
        <v>2137</v>
      </c>
      <c r="Q119" s="230">
        <f>COUNTIF('Hedef Liste Yalova'!A:A,A119)</f>
        <v>1</v>
      </c>
    </row>
    <row r="120" ht="15.75" customHeight="1">
      <c r="A120" s="211" t="s">
        <v>24440</v>
      </c>
      <c r="B120" s="211" t="s">
        <v>24441</v>
      </c>
      <c r="C120" s="212" t="b">
        <v>1</v>
      </c>
      <c r="D120" s="211" t="s">
        <v>2034</v>
      </c>
      <c r="E120" s="213">
        <v>468.0</v>
      </c>
      <c r="F120" s="213">
        <v>63.0</v>
      </c>
      <c r="G120" s="213">
        <v>0.0</v>
      </c>
      <c r="H120" s="213">
        <v>40.0</v>
      </c>
      <c r="I120" s="213">
        <v>40.0</v>
      </c>
      <c r="J120" s="214">
        <v>0.0</v>
      </c>
      <c r="K120" s="211" t="s">
        <v>24442</v>
      </c>
      <c r="L120" s="211">
        <v>2.263528523E9</v>
      </c>
      <c r="M120" s="211" t="s">
        <v>24132</v>
      </c>
      <c r="N120" s="211" t="s">
        <v>24133</v>
      </c>
      <c r="O120" s="211" t="s">
        <v>24443</v>
      </c>
      <c r="P120" s="211" t="s">
        <v>2137</v>
      </c>
      <c r="Q120" s="230">
        <f>COUNTIF('Hedef Liste Yalova'!A:A,A120)</f>
        <v>1</v>
      </c>
    </row>
    <row r="121" ht="15.75" customHeight="1">
      <c r="A121" s="211" t="s">
        <v>24444</v>
      </c>
      <c r="B121" s="211" t="s">
        <v>24445</v>
      </c>
      <c r="C121" s="212" t="b">
        <v>1</v>
      </c>
      <c r="D121" s="211" t="s">
        <v>1688</v>
      </c>
      <c r="E121" s="213">
        <v>22.0</v>
      </c>
      <c r="F121" s="213">
        <v>0.0</v>
      </c>
      <c r="G121" s="213">
        <v>0.0</v>
      </c>
      <c r="H121" s="213">
        <v>19.0</v>
      </c>
      <c r="I121" s="213">
        <v>19.0</v>
      </c>
      <c r="J121" s="214">
        <v>0.0</v>
      </c>
      <c r="K121" s="211" t="s">
        <v>24446</v>
      </c>
      <c r="L121" s="211">
        <v>5.393900448E9</v>
      </c>
      <c r="M121" s="211" t="s">
        <v>24447</v>
      </c>
      <c r="N121" s="211" t="s">
        <v>24448</v>
      </c>
      <c r="O121" s="211" t="s">
        <v>24449</v>
      </c>
      <c r="P121" s="211" t="s">
        <v>2137</v>
      </c>
      <c r="Q121" s="230">
        <f>COUNTIF('Hedef Liste Yalova'!A:A,A121)</f>
        <v>1</v>
      </c>
    </row>
    <row r="122" ht="15.75" customHeight="1">
      <c r="A122" s="211" t="s">
        <v>24459</v>
      </c>
      <c r="B122" s="211" t="s">
        <v>24460</v>
      </c>
      <c r="C122" s="212" t="b">
        <v>1</v>
      </c>
      <c r="D122" s="211" t="s">
        <v>1356</v>
      </c>
      <c r="E122" s="213">
        <v>239.0</v>
      </c>
      <c r="F122" s="213">
        <v>0.0</v>
      </c>
      <c r="G122" s="213">
        <v>4.0</v>
      </c>
      <c r="H122" s="213">
        <v>15.0</v>
      </c>
      <c r="I122" s="213">
        <v>19.0</v>
      </c>
      <c r="J122" s="214">
        <v>0.21</v>
      </c>
      <c r="K122" s="211" t="s">
        <v>24461</v>
      </c>
      <c r="L122" s="211">
        <v>2.268126177E9</v>
      </c>
      <c r="M122" s="211" t="s">
        <v>1350</v>
      </c>
      <c r="N122" s="211" t="s">
        <v>6695</v>
      </c>
      <c r="O122" s="211" t="s">
        <v>24462</v>
      </c>
      <c r="P122" s="211" t="s">
        <v>2137</v>
      </c>
      <c r="Q122" s="230">
        <f>COUNTIF('Hedef Liste Yalova'!A:A,A122)</f>
        <v>1</v>
      </c>
    </row>
    <row r="123" ht="15.75" customHeight="1">
      <c r="A123" s="211" t="s">
        <v>24463</v>
      </c>
      <c r="B123" s="211" t="s">
        <v>24464</v>
      </c>
      <c r="C123" s="212" t="b">
        <v>0</v>
      </c>
      <c r="D123" s="211" t="s">
        <v>1370</v>
      </c>
      <c r="E123" s="213">
        <v>94.0</v>
      </c>
      <c r="F123" s="213">
        <v>0.0</v>
      </c>
      <c r="G123" s="213">
        <v>0.0</v>
      </c>
      <c r="H123" s="213">
        <v>14.0</v>
      </c>
      <c r="I123" s="213">
        <v>14.0</v>
      </c>
      <c r="J123" s="214">
        <v>0.0</v>
      </c>
      <c r="K123" s="211" t="s">
        <v>24465</v>
      </c>
      <c r="L123" s="211">
        <v>5.52799265E9</v>
      </c>
      <c r="M123" s="211" t="s">
        <v>1350</v>
      </c>
      <c r="N123" s="211" t="s">
        <v>1652</v>
      </c>
      <c r="O123" s="211" t="s">
        <v>24466</v>
      </c>
      <c r="P123" s="211" t="s">
        <v>2137</v>
      </c>
      <c r="Q123" s="230">
        <f>COUNTIF('Hedef Liste Yalova'!A:A,A123)</f>
        <v>1</v>
      </c>
    </row>
    <row r="124" ht="15.75" customHeight="1">
      <c r="A124" s="211" t="s">
        <v>24467</v>
      </c>
      <c r="B124" s="211" t="s">
        <v>24468</v>
      </c>
      <c r="C124" s="212" t="b">
        <v>1</v>
      </c>
      <c r="D124" s="211" t="s">
        <v>1597</v>
      </c>
      <c r="E124" s="213">
        <v>930.0</v>
      </c>
      <c r="F124" s="213">
        <v>72.0</v>
      </c>
      <c r="G124" s="213">
        <v>0.0</v>
      </c>
      <c r="H124" s="213">
        <v>28.0</v>
      </c>
      <c r="I124" s="213">
        <v>28.0</v>
      </c>
      <c r="J124" s="214">
        <v>0.0</v>
      </c>
      <c r="K124" s="211" t="s">
        <v>24469</v>
      </c>
      <c r="L124" s="211">
        <v>5.318603097E9</v>
      </c>
      <c r="M124" s="211" t="s">
        <v>24132</v>
      </c>
      <c r="N124" s="211" t="s">
        <v>24201</v>
      </c>
      <c r="O124" s="211" t="s">
        <v>24470</v>
      </c>
      <c r="P124" s="211" t="s">
        <v>2137</v>
      </c>
      <c r="Q124" s="230">
        <f>COUNTIF('Hedef Liste Yalova'!A:A,A124)</f>
        <v>1</v>
      </c>
    </row>
    <row r="125" ht="15.75" customHeight="1">
      <c r="A125" s="211" t="s">
        <v>24625</v>
      </c>
      <c r="B125" s="211" t="s">
        <v>24626</v>
      </c>
      <c r="C125" s="212" t="b">
        <v>1</v>
      </c>
      <c r="D125" s="211" t="s">
        <v>1577</v>
      </c>
      <c r="E125" s="213">
        <v>5.0</v>
      </c>
      <c r="F125" s="213">
        <v>5.0</v>
      </c>
      <c r="G125" s="213">
        <v>102.0</v>
      </c>
      <c r="H125" s="213">
        <v>1.0</v>
      </c>
      <c r="I125" s="213">
        <v>103.0</v>
      </c>
      <c r="J125" s="214">
        <v>0.99</v>
      </c>
      <c r="K125" s="211" t="s">
        <v>2163</v>
      </c>
      <c r="L125" s="211">
        <v>9.999999999E9</v>
      </c>
      <c r="M125" s="211" t="s">
        <v>1350</v>
      </c>
      <c r="N125" s="211" t="s">
        <v>24118</v>
      </c>
      <c r="O125" s="211" t="s">
        <v>24627</v>
      </c>
      <c r="P125" s="211" t="s">
        <v>2165</v>
      </c>
      <c r="Q125" s="230">
        <f>COUNTIF('Hedef Liste Yalova'!A:A,A125)</f>
        <v>0</v>
      </c>
    </row>
    <row r="126" ht="15.75" customHeight="1">
      <c r="A126" s="211" t="s">
        <v>24450</v>
      </c>
      <c r="B126" s="211" t="s">
        <v>24451</v>
      </c>
      <c r="C126" s="212" t="b">
        <v>1</v>
      </c>
      <c r="D126" s="211" t="s">
        <v>1348</v>
      </c>
      <c r="E126" s="213">
        <v>848.0</v>
      </c>
      <c r="F126" s="213">
        <v>192.0</v>
      </c>
      <c r="G126" s="213">
        <v>26.0</v>
      </c>
      <c r="H126" s="213">
        <v>30.0</v>
      </c>
      <c r="I126" s="213">
        <v>56.0</v>
      </c>
      <c r="J126" s="214">
        <v>0.46</v>
      </c>
      <c r="K126" s="211" t="s">
        <v>24452</v>
      </c>
      <c r="L126" s="211">
        <v>2.263525596E9</v>
      </c>
      <c r="M126" s="211" t="s">
        <v>24132</v>
      </c>
      <c r="N126" s="211" t="s">
        <v>24133</v>
      </c>
      <c r="O126" s="211" t="s">
        <v>24453</v>
      </c>
      <c r="P126" s="211" t="s">
        <v>2137</v>
      </c>
      <c r="Q126" s="230">
        <f>COUNTIF('Hedef Liste Yalova'!A:A,A126)</f>
        <v>1</v>
      </c>
    </row>
    <row r="127" ht="15.75" customHeight="1">
      <c r="A127" s="211" t="s">
        <v>24472</v>
      </c>
      <c r="B127" s="211" t="s">
        <v>24473</v>
      </c>
      <c r="C127" s="212" t="b">
        <v>1</v>
      </c>
      <c r="D127" s="211" t="s">
        <v>1443</v>
      </c>
      <c r="E127" s="213">
        <v>552.0</v>
      </c>
      <c r="F127" s="213">
        <v>24.0</v>
      </c>
      <c r="G127" s="213">
        <v>0.0</v>
      </c>
      <c r="H127" s="213">
        <v>41.0</v>
      </c>
      <c r="I127" s="213">
        <v>41.0</v>
      </c>
      <c r="J127" s="214">
        <v>0.0</v>
      </c>
      <c r="K127" s="211" t="s">
        <v>24474</v>
      </c>
      <c r="L127" s="211">
        <v>5.495820077E9</v>
      </c>
      <c r="M127" s="211" t="s">
        <v>1350</v>
      </c>
      <c r="N127" s="211" t="s">
        <v>24118</v>
      </c>
      <c r="O127" s="211" t="s">
        <v>24475</v>
      </c>
      <c r="P127" s="211" t="s">
        <v>2137</v>
      </c>
      <c r="Q127" s="230">
        <f>COUNTIF('Hedef Liste Yalova'!A:A,A127)</f>
        <v>1</v>
      </c>
    </row>
    <row r="128" ht="15.75" customHeight="1">
      <c r="A128" s="211" t="s">
        <v>24477</v>
      </c>
      <c r="B128" s="211" t="s">
        <v>24478</v>
      </c>
      <c r="C128" s="212" t="b">
        <v>1</v>
      </c>
      <c r="D128" s="211" t="s">
        <v>1385</v>
      </c>
      <c r="E128" s="213">
        <v>341.0</v>
      </c>
      <c r="F128" s="213">
        <v>18.0</v>
      </c>
      <c r="G128" s="213">
        <v>0.0</v>
      </c>
      <c r="H128" s="213">
        <v>13.0</v>
      </c>
      <c r="I128" s="213">
        <v>13.0</v>
      </c>
      <c r="J128" s="214">
        <v>0.0</v>
      </c>
      <c r="K128" s="211" t="s">
        <v>24479</v>
      </c>
      <c r="L128" s="211">
        <v>2.263525103E9</v>
      </c>
      <c r="M128" s="211" t="s">
        <v>24132</v>
      </c>
      <c r="N128" s="211" t="s">
        <v>24133</v>
      </c>
      <c r="O128" s="211" t="s">
        <v>24480</v>
      </c>
      <c r="P128" s="211" t="s">
        <v>2137</v>
      </c>
      <c r="Q128" s="230">
        <f>COUNTIF('Hedef Liste Yalova'!A:A,A128)</f>
        <v>1</v>
      </c>
    </row>
    <row r="129" ht="15.75" customHeight="1">
      <c r="A129" s="211" t="s">
        <v>24481</v>
      </c>
      <c r="B129" s="211" t="s">
        <v>24482</v>
      </c>
      <c r="C129" s="212" t="b">
        <v>1</v>
      </c>
      <c r="D129" s="211" t="s">
        <v>1789</v>
      </c>
      <c r="E129" s="213">
        <v>971.0</v>
      </c>
      <c r="F129" s="213">
        <v>24.0</v>
      </c>
      <c r="G129" s="213">
        <v>0.0</v>
      </c>
      <c r="H129" s="213">
        <v>26.0</v>
      </c>
      <c r="I129" s="213">
        <v>26.0</v>
      </c>
      <c r="J129" s="214">
        <v>0.0</v>
      </c>
      <c r="K129" s="211" t="s">
        <v>24479</v>
      </c>
      <c r="L129" s="211">
        <v>2.268145103E9</v>
      </c>
      <c r="M129" s="211" t="s">
        <v>1350</v>
      </c>
      <c r="N129" s="211" t="s">
        <v>24118</v>
      </c>
      <c r="O129" s="211" t="s">
        <v>24483</v>
      </c>
      <c r="P129" s="211" t="s">
        <v>2137</v>
      </c>
      <c r="Q129" s="230">
        <f>COUNTIF('Hedef Liste Yalova'!A:A,A129)</f>
        <v>1</v>
      </c>
    </row>
    <row r="130" ht="15.75" customHeight="1">
      <c r="A130" s="211" t="s">
        <v>23998</v>
      </c>
      <c r="B130" s="211" t="s">
        <v>23999</v>
      </c>
      <c r="C130" s="212" t="b">
        <v>1</v>
      </c>
      <c r="D130" s="211" t="s">
        <v>1493</v>
      </c>
      <c r="E130" s="213">
        <v>1721.0</v>
      </c>
      <c r="F130" s="213">
        <v>28.0</v>
      </c>
      <c r="G130" s="213">
        <v>17.0</v>
      </c>
      <c r="H130" s="213">
        <v>34.0</v>
      </c>
      <c r="I130" s="213">
        <v>51.0</v>
      </c>
      <c r="J130" s="214">
        <v>0.33</v>
      </c>
      <c r="K130" s="211" t="s">
        <v>24485</v>
      </c>
      <c r="L130" s="211">
        <v>2.268000543E9</v>
      </c>
      <c r="M130" s="211" t="s">
        <v>1350</v>
      </c>
      <c r="N130" s="211" t="s">
        <v>6695</v>
      </c>
      <c r="O130" s="211" t="s">
        <v>24002</v>
      </c>
      <c r="P130" s="211" t="s">
        <v>2137</v>
      </c>
      <c r="Q130" s="230">
        <f>COUNTIF('Hedef Liste Yalova'!A:A,A130)</f>
        <v>1</v>
      </c>
    </row>
    <row r="131" ht="15.75" customHeight="1">
      <c r="A131" s="211" t="s">
        <v>24628</v>
      </c>
      <c r="B131" s="211" t="s">
        <v>24629</v>
      </c>
      <c r="C131" s="212" t="b">
        <v>1</v>
      </c>
      <c r="D131" s="211" t="s">
        <v>1493</v>
      </c>
      <c r="E131" s="213">
        <v>623.0</v>
      </c>
      <c r="F131" s="213">
        <v>0.0</v>
      </c>
      <c r="G131" s="213">
        <v>48.0</v>
      </c>
      <c r="H131" s="213">
        <v>0.0</v>
      </c>
      <c r="I131" s="213">
        <v>48.0</v>
      </c>
      <c r="J131" s="214">
        <v>1.0</v>
      </c>
      <c r="K131" s="211" t="s">
        <v>24630</v>
      </c>
      <c r="L131" s="211">
        <v>5.356217753E9</v>
      </c>
      <c r="M131" s="211" t="s">
        <v>1350</v>
      </c>
      <c r="N131" s="211" t="s">
        <v>3764</v>
      </c>
      <c r="O131" s="211" t="s">
        <v>24631</v>
      </c>
      <c r="P131" s="211" t="s">
        <v>2165</v>
      </c>
      <c r="Q131" s="230">
        <f>COUNTIF('Hedef Liste Yalova'!A:A,A131)</f>
        <v>0</v>
      </c>
    </row>
    <row r="132" ht="15.75" customHeight="1">
      <c r="A132" s="211" t="s">
        <v>24632</v>
      </c>
      <c r="B132" s="211" t="s">
        <v>24633</v>
      </c>
      <c r="C132" s="212" t="b">
        <v>1</v>
      </c>
      <c r="D132" s="211" t="s">
        <v>1356</v>
      </c>
      <c r="E132" s="213">
        <v>64.0</v>
      </c>
      <c r="F132" s="213">
        <v>6.0</v>
      </c>
      <c r="G132" s="213">
        <v>18.0</v>
      </c>
      <c r="H132" s="213">
        <v>1.0</v>
      </c>
      <c r="I132" s="213">
        <v>19.0</v>
      </c>
      <c r="J132" s="214">
        <v>0.95</v>
      </c>
      <c r="K132" s="211" t="s">
        <v>24634</v>
      </c>
      <c r="L132" s="211">
        <v>5.303288185E9</v>
      </c>
      <c r="M132" s="211" t="s">
        <v>1350</v>
      </c>
      <c r="N132" s="211" t="s">
        <v>5525</v>
      </c>
      <c r="O132" s="211" t="s">
        <v>24635</v>
      </c>
      <c r="P132" s="211" t="s">
        <v>2165</v>
      </c>
      <c r="Q132" s="230">
        <f>COUNTIF('Hedef Liste Yalova'!A:A,A132)</f>
        <v>0</v>
      </c>
    </row>
    <row r="133" ht="15.75" customHeight="1">
      <c r="A133" s="211" t="s">
        <v>24486</v>
      </c>
      <c r="B133" s="211" t="s">
        <v>24487</v>
      </c>
      <c r="C133" s="212" t="b">
        <v>1</v>
      </c>
      <c r="D133" s="211" t="s">
        <v>1443</v>
      </c>
      <c r="E133" s="213">
        <v>509.0</v>
      </c>
      <c r="F133" s="213">
        <v>49.0</v>
      </c>
      <c r="G133" s="213">
        <v>0.0</v>
      </c>
      <c r="H133" s="213">
        <v>22.0</v>
      </c>
      <c r="I133" s="213">
        <v>22.0</v>
      </c>
      <c r="J133" s="214">
        <v>0.0</v>
      </c>
      <c r="K133" s="211" t="s">
        <v>24488</v>
      </c>
      <c r="L133" s="211">
        <v>2.268135777E9</v>
      </c>
      <c r="M133" s="211" t="s">
        <v>1350</v>
      </c>
      <c r="N133" s="211" t="s">
        <v>6695</v>
      </c>
      <c r="O133" s="211" t="s">
        <v>24489</v>
      </c>
      <c r="P133" s="211" t="s">
        <v>2137</v>
      </c>
      <c r="Q133" s="230">
        <f>COUNTIF('Hedef Liste Yalova'!A:A,A133)</f>
        <v>1</v>
      </c>
    </row>
    <row r="134" ht="15.75" customHeight="1">
      <c r="A134" s="211" t="s">
        <v>24092</v>
      </c>
      <c r="B134" s="211" t="s">
        <v>24093</v>
      </c>
      <c r="C134" s="212" t="b">
        <v>1</v>
      </c>
      <c r="D134" s="211" t="s">
        <v>1370</v>
      </c>
      <c r="E134" s="213">
        <v>876.0</v>
      </c>
      <c r="F134" s="213">
        <v>8.0</v>
      </c>
      <c r="G134" s="213">
        <v>20.0</v>
      </c>
      <c r="H134" s="213">
        <v>20.0</v>
      </c>
      <c r="I134" s="213">
        <v>40.0</v>
      </c>
      <c r="J134" s="214">
        <v>0.5</v>
      </c>
      <c r="K134" s="211" t="s">
        <v>24496</v>
      </c>
      <c r="L134" s="211">
        <v>2.268141447E9</v>
      </c>
      <c r="M134" s="211" t="s">
        <v>1350</v>
      </c>
      <c r="N134" s="211" t="s">
        <v>24118</v>
      </c>
      <c r="O134" s="211" t="s">
        <v>24095</v>
      </c>
      <c r="P134" s="211" t="s">
        <v>2137</v>
      </c>
      <c r="Q134" s="230">
        <f>COUNTIF('Hedef Liste Yalova'!A:A,A134)</f>
        <v>1</v>
      </c>
    </row>
    <row r="135" ht="15.75" customHeight="1">
      <c r="A135" s="211" t="s">
        <v>24104</v>
      </c>
      <c r="B135" s="211" t="s">
        <v>24636</v>
      </c>
      <c r="C135" s="212" t="b">
        <v>1</v>
      </c>
      <c r="D135" s="211" t="s">
        <v>1385</v>
      </c>
      <c r="E135" s="213">
        <v>1533.0</v>
      </c>
      <c r="F135" s="213">
        <v>51.0</v>
      </c>
      <c r="G135" s="213">
        <v>15.0</v>
      </c>
      <c r="H135" s="213">
        <v>31.0</v>
      </c>
      <c r="I135" s="213">
        <v>46.0</v>
      </c>
      <c r="J135" s="214">
        <v>0.33</v>
      </c>
      <c r="K135" s="211" t="s">
        <v>24192</v>
      </c>
      <c r="L135" s="211">
        <v>2.268123838E9</v>
      </c>
      <c r="M135" s="211" t="s">
        <v>1350</v>
      </c>
      <c r="N135" s="211" t="s">
        <v>5525</v>
      </c>
      <c r="O135" s="211" t="s">
        <v>24107</v>
      </c>
      <c r="P135" s="211" t="s">
        <v>2137</v>
      </c>
      <c r="Q135" s="230">
        <f>COUNTIF('Hedef Liste Yalova'!A:A,A135)</f>
        <v>1</v>
      </c>
    </row>
    <row r="136" ht="15.75" customHeight="1">
      <c r="A136" s="211" t="s">
        <v>24637</v>
      </c>
      <c r="B136" s="211" t="s">
        <v>24638</v>
      </c>
      <c r="C136" s="212" t="b">
        <v>1</v>
      </c>
      <c r="D136" s="211" t="s">
        <v>1370</v>
      </c>
      <c r="E136" s="213">
        <v>40.0</v>
      </c>
      <c r="F136" s="213">
        <v>40.0</v>
      </c>
      <c r="G136" s="213">
        <v>82.0</v>
      </c>
      <c r="H136" s="213">
        <v>3.0</v>
      </c>
      <c r="I136" s="213">
        <v>85.0</v>
      </c>
      <c r="J136" s="214">
        <v>0.96</v>
      </c>
      <c r="K136" s="211" t="s">
        <v>2163</v>
      </c>
      <c r="L136" s="211">
        <v>9.999999999E9</v>
      </c>
      <c r="M136" s="211" t="s">
        <v>1350</v>
      </c>
      <c r="N136" s="211" t="s">
        <v>24118</v>
      </c>
      <c r="O136" s="211" t="s">
        <v>24627</v>
      </c>
      <c r="P136" s="211" t="s">
        <v>2165</v>
      </c>
      <c r="Q136" s="230">
        <f>COUNTIF('Hedef Liste Yalova'!A:A,A136)</f>
        <v>0</v>
      </c>
    </row>
    <row r="137" ht="15.75" customHeight="1">
      <c r="A137" s="211" t="s">
        <v>24639</v>
      </c>
      <c r="B137" s="211" t="s">
        <v>24640</v>
      </c>
      <c r="C137" s="212" t="b">
        <v>1</v>
      </c>
      <c r="D137" s="211" t="s">
        <v>1385</v>
      </c>
      <c r="E137" s="213">
        <v>6.0</v>
      </c>
      <c r="F137" s="213">
        <v>6.0</v>
      </c>
      <c r="G137" s="213">
        <v>58.0</v>
      </c>
      <c r="H137" s="213">
        <v>1.0</v>
      </c>
      <c r="I137" s="213">
        <v>59.0</v>
      </c>
      <c r="J137" s="214">
        <v>0.98</v>
      </c>
      <c r="K137" s="211" t="s">
        <v>2163</v>
      </c>
      <c r="L137" s="211">
        <v>9.999999999E9</v>
      </c>
      <c r="M137" s="211" t="s">
        <v>1350</v>
      </c>
      <c r="N137" s="211" t="s">
        <v>24118</v>
      </c>
      <c r="O137" s="211" t="s">
        <v>24627</v>
      </c>
      <c r="P137" s="211" t="s">
        <v>2165</v>
      </c>
      <c r="Q137" s="230">
        <f>COUNTIF('Hedef Liste Yalova'!A:A,A137)</f>
        <v>0</v>
      </c>
    </row>
    <row r="138" ht="15.75" customHeight="1">
      <c r="A138" s="211" t="s">
        <v>24491</v>
      </c>
      <c r="B138" s="211" t="s">
        <v>24492</v>
      </c>
      <c r="C138" s="212" t="b">
        <v>1</v>
      </c>
      <c r="D138" s="211" t="s">
        <v>1507</v>
      </c>
      <c r="E138" s="213">
        <v>1498.0</v>
      </c>
      <c r="F138" s="213">
        <v>66.0</v>
      </c>
      <c r="G138" s="213">
        <v>0.0</v>
      </c>
      <c r="H138" s="213">
        <v>96.0</v>
      </c>
      <c r="I138" s="213">
        <v>96.0</v>
      </c>
      <c r="J138" s="214">
        <v>0.0</v>
      </c>
      <c r="K138" s="211" t="s">
        <v>24493</v>
      </c>
      <c r="L138" s="211">
        <v>2.263000022E9</v>
      </c>
      <c r="M138" s="211" t="s">
        <v>24132</v>
      </c>
      <c r="N138" s="211" t="s">
        <v>24133</v>
      </c>
      <c r="O138" s="211" t="s">
        <v>24494</v>
      </c>
      <c r="P138" s="211" t="s">
        <v>2137</v>
      </c>
      <c r="Q138" s="230">
        <f>COUNTIF('Hedef Liste Yalova'!A:A,A138)</f>
        <v>1</v>
      </c>
    </row>
    <row r="139" ht="15.75" customHeight="1">
      <c r="A139" s="211" t="s">
        <v>24500</v>
      </c>
      <c r="B139" s="211" t="s">
        <v>24501</v>
      </c>
      <c r="C139" s="212" t="b">
        <v>1</v>
      </c>
      <c r="D139" s="211" t="s">
        <v>1577</v>
      </c>
      <c r="E139" s="213">
        <v>247.0</v>
      </c>
      <c r="F139" s="213">
        <v>0.0</v>
      </c>
      <c r="G139" s="213">
        <v>0.0</v>
      </c>
      <c r="H139" s="213">
        <v>43.0</v>
      </c>
      <c r="I139" s="213">
        <v>43.0</v>
      </c>
      <c r="J139" s="214">
        <v>0.0</v>
      </c>
      <c r="K139" s="211" t="s">
        <v>24498</v>
      </c>
      <c r="L139" s="211">
        <v>5.557565432E9</v>
      </c>
      <c r="M139" s="211" t="s">
        <v>1350</v>
      </c>
      <c r="N139" s="211" t="s">
        <v>3764</v>
      </c>
      <c r="O139" s="211" t="s">
        <v>24502</v>
      </c>
      <c r="P139" s="211" t="s">
        <v>2137</v>
      </c>
      <c r="Q139" s="230">
        <f>COUNTIF('Hedef Liste Yalova'!A:A,A139)</f>
        <v>1</v>
      </c>
    </row>
    <row r="140" ht="15.75" customHeight="1">
      <c r="A140" s="211" t="s">
        <v>24008</v>
      </c>
      <c r="B140" s="211" t="s">
        <v>24009</v>
      </c>
      <c r="C140" s="212" t="b">
        <v>1</v>
      </c>
      <c r="D140" s="211" t="s">
        <v>1577</v>
      </c>
      <c r="E140" s="213">
        <v>538.0</v>
      </c>
      <c r="F140" s="213">
        <v>0.0</v>
      </c>
      <c r="G140" s="213">
        <v>0.0</v>
      </c>
      <c r="H140" s="213">
        <v>25.0</v>
      </c>
      <c r="I140" s="213">
        <v>25.0</v>
      </c>
      <c r="J140" s="214">
        <v>0.0</v>
      </c>
      <c r="K140" s="211" t="s">
        <v>24498</v>
      </c>
      <c r="L140" s="211">
        <v>5.557565432E9</v>
      </c>
      <c r="M140" s="211" t="s">
        <v>1350</v>
      </c>
      <c r="N140" s="211" t="s">
        <v>24118</v>
      </c>
      <c r="O140" s="211" t="s">
        <v>24011</v>
      </c>
      <c r="P140" s="211" t="s">
        <v>2137</v>
      </c>
      <c r="Q140" s="230">
        <f>COUNTIF('Hedef Liste Yalova'!A:A,A140)</f>
        <v>1</v>
      </c>
    </row>
    <row r="141" ht="15.75" customHeight="1">
      <c r="A141" s="211" t="s">
        <v>24503</v>
      </c>
      <c r="B141" s="211" t="s">
        <v>24504</v>
      </c>
      <c r="C141" s="212" t="b">
        <v>1</v>
      </c>
      <c r="D141" s="211" t="s">
        <v>1507</v>
      </c>
      <c r="E141" s="213">
        <v>528.0</v>
      </c>
      <c r="F141" s="213">
        <v>32.0</v>
      </c>
      <c r="G141" s="213">
        <v>0.0</v>
      </c>
      <c r="H141" s="213">
        <v>15.0</v>
      </c>
      <c r="I141" s="213">
        <v>15.0</v>
      </c>
      <c r="J141" s="214">
        <v>0.0</v>
      </c>
      <c r="K141" s="211" t="s">
        <v>24175</v>
      </c>
      <c r="L141" s="211">
        <v>2.26812808E9</v>
      </c>
      <c r="M141" s="211" t="s">
        <v>1350</v>
      </c>
      <c r="N141" s="211" t="s">
        <v>24118</v>
      </c>
      <c r="O141" s="211" t="s">
        <v>24176</v>
      </c>
      <c r="P141" s="211" t="s">
        <v>2137</v>
      </c>
      <c r="Q141" s="230">
        <f>COUNTIF('Hedef Liste Yalova'!A:A,A141)</f>
        <v>1</v>
      </c>
    </row>
    <row r="142" ht="15.75" customHeight="1">
      <c r="A142" s="211" t="s">
        <v>24506</v>
      </c>
      <c r="B142" s="211" t="s">
        <v>24507</v>
      </c>
      <c r="C142" s="212" t="b">
        <v>1</v>
      </c>
      <c r="D142" s="211" t="s">
        <v>1493</v>
      </c>
      <c r="E142" s="213">
        <v>7.0</v>
      </c>
      <c r="F142" s="213">
        <v>0.0</v>
      </c>
      <c r="G142" s="213">
        <v>0.0</v>
      </c>
      <c r="H142" s="213">
        <v>25.0</v>
      </c>
      <c r="I142" s="213">
        <v>25.0</v>
      </c>
      <c r="J142" s="214">
        <v>0.0</v>
      </c>
      <c r="K142" s="211" t="s">
        <v>24508</v>
      </c>
      <c r="L142" s="211">
        <v>2.268124345E9</v>
      </c>
      <c r="M142" s="211" t="s">
        <v>1350</v>
      </c>
      <c r="N142" s="211" t="s">
        <v>24118</v>
      </c>
      <c r="O142" s="211" t="s">
        <v>24509</v>
      </c>
      <c r="P142" s="211" t="s">
        <v>2137</v>
      </c>
      <c r="Q142" s="230">
        <f>COUNTIF('Hedef Liste Yalova'!A:A,A142)</f>
        <v>1</v>
      </c>
    </row>
    <row r="143" ht="15.75" customHeight="1">
      <c r="A143" s="211" t="s">
        <v>24510</v>
      </c>
      <c r="B143" s="211" t="s">
        <v>24511</v>
      </c>
      <c r="C143" s="212" t="b">
        <v>1</v>
      </c>
      <c r="D143" s="211" t="s">
        <v>1370</v>
      </c>
      <c r="E143" s="213">
        <v>550.0</v>
      </c>
      <c r="F143" s="213">
        <v>110.0</v>
      </c>
      <c r="G143" s="213">
        <v>0.0</v>
      </c>
      <c r="H143" s="213">
        <v>21.0</v>
      </c>
      <c r="I143" s="213">
        <v>21.0</v>
      </c>
      <c r="J143" s="214">
        <v>0.0</v>
      </c>
      <c r="K143" s="211" t="s">
        <v>24512</v>
      </c>
      <c r="L143" s="211">
        <v>5.321307246E9</v>
      </c>
      <c r="M143" s="211" t="s">
        <v>1350</v>
      </c>
      <c r="N143" s="211" t="s">
        <v>24118</v>
      </c>
      <c r="O143" s="211" t="s">
        <v>24513</v>
      </c>
      <c r="P143" s="211" t="s">
        <v>2137</v>
      </c>
      <c r="Q143" s="230">
        <f>COUNTIF('Hedef Liste Yalova'!A:A,A143)</f>
        <v>1</v>
      </c>
    </row>
    <row r="144" ht="15.75" customHeight="1">
      <c r="A144" s="211" t="s">
        <v>24515</v>
      </c>
      <c r="B144" s="211" t="s">
        <v>24516</v>
      </c>
      <c r="C144" s="212" t="b">
        <v>1</v>
      </c>
      <c r="D144" s="211" t="s">
        <v>1507</v>
      </c>
      <c r="E144" s="213">
        <v>404.0</v>
      </c>
      <c r="F144" s="213">
        <v>5.0</v>
      </c>
      <c r="G144" s="213">
        <v>0.0</v>
      </c>
      <c r="H144" s="213">
        <v>10.0</v>
      </c>
      <c r="I144" s="213">
        <v>10.0</v>
      </c>
      <c r="J144" s="214">
        <v>0.0</v>
      </c>
      <c r="K144" s="211" t="s">
        <v>24517</v>
      </c>
      <c r="L144" s="211">
        <v>2.268145114E9</v>
      </c>
      <c r="M144" s="211" t="s">
        <v>1350</v>
      </c>
      <c r="N144" s="211" t="s">
        <v>24118</v>
      </c>
      <c r="O144" s="211" t="s">
        <v>24518</v>
      </c>
      <c r="P144" s="211" t="s">
        <v>2137</v>
      </c>
      <c r="Q144" s="230">
        <f>COUNTIF('Hedef Liste Yalova'!A:A,A144)</f>
        <v>1</v>
      </c>
    </row>
    <row r="145" ht="15.75" customHeight="1">
      <c r="A145" s="211" t="s">
        <v>24520</v>
      </c>
      <c r="B145" s="211" t="s">
        <v>24521</v>
      </c>
      <c r="C145" s="212" t="b">
        <v>1</v>
      </c>
      <c r="D145" s="211" t="s">
        <v>1507</v>
      </c>
      <c r="E145" s="213">
        <v>18.0</v>
      </c>
      <c r="F145" s="213">
        <v>0.0</v>
      </c>
      <c r="G145" s="213">
        <v>0.0</v>
      </c>
      <c r="H145" s="213">
        <v>5.0</v>
      </c>
      <c r="I145" s="213">
        <v>5.0</v>
      </c>
      <c r="J145" s="214">
        <v>0.0</v>
      </c>
      <c r="K145" s="211" t="s">
        <v>24522</v>
      </c>
      <c r="L145" s="211">
        <v>2.26811505E9</v>
      </c>
      <c r="M145" s="211" t="s">
        <v>1350</v>
      </c>
      <c r="N145" s="211" t="s">
        <v>1652</v>
      </c>
      <c r="O145" s="211" t="s">
        <v>24523</v>
      </c>
      <c r="P145" s="211" t="s">
        <v>2137</v>
      </c>
      <c r="Q145" s="230">
        <f>COUNTIF('Hedef Liste Yalova'!A:A,A145)</f>
        <v>1</v>
      </c>
    </row>
    <row r="146" ht="15.75" customHeight="1">
      <c r="A146" s="211" t="s">
        <v>24524</v>
      </c>
      <c r="B146" s="211" t="s">
        <v>24525</v>
      </c>
      <c r="C146" s="212" t="b">
        <v>1</v>
      </c>
      <c r="D146" s="211" t="s">
        <v>1378</v>
      </c>
      <c r="E146" s="213">
        <v>13.0</v>
      </c>
      <c r="F146" s="213">
        <v>9.0</v>
      </c>
      <c r="G146" s="213">
        <v>0.0</v>
      </c>
      <c r="H146" s="213">
        <v>13.0</v>
      </c>
      <c r="I146" s="213">
        <v>13.0</v>
      </c>
      <c r="J146" s="214">
        <v>0.0</v>
      </c>
      <c r="K146" s="211" t="s">
        <v>24526</v>
      </c>
      <c r="L146" s="211">
        <v>2.263525959E9</v>
      </c>
      <c r="M146" s="211" t="s">
        <v>24132</v>
      </c>
      <c r="N146" s="211" t="s">
        <v>24133</v>
      </c>
      <c r="O146" s="211" t="s">
        <v>24527</v>
      </c>
      <c r="P146" s="211" t="s">
        <v>2137</v>
      </c>
      <c r="Q146" s="230">
        <f>COUNTIF('Hedef Liste Yalova'!A:A,A146)</f>
        <v>1</v>
      </c>
    </row>
    <row r="147" ht="15.75" customHeight="1">
      <c r="A147" s="211" t="s">
        <v>24641</v>
      </c>
      <c r="B147" s="211" t="s">
        <v>24642</v>
      </c>
      <c r="C147" s="212" t="b">
        <v>0</v>
      </c>
      <c r="D147" s="211" t="s">
        <v>1364</v>
      </c>
      <c r="E147" s="213">
        <v>0.0</v>
      </c>
      <c r="F147" s="213">
        <v>0.0</v>
      </c>
      <c r="G147" s="213">
        <v>4.0</v>
      </c>
      <c r="H147" s="213">
        <v>1.0</v>
      </c>
      <c r="I147" s="213">
        <v>5.0</v>
      </c>
      <c r="J147" s="214">
        <v>0.8</v>
      </c>
      <c r="K147" s="211" t="s">
        <v>24643</v>
      </c>
      <c r="L147" s="211">
        <v>5.322680148E9</v>
      </c>
      <c r="M147" s="211" t="s">
        <v>1350</v>
      </c>
      <c r="N147" s="211" t="s">
        <v>24118</v>
      </c>
      <c r="O147" s="211" t="s">
        <v>24644</v>
      </c>
      <c r="P147" s="211" t="s">
        <v>2137</v>
      </c>
      <c r="Q147" s="230">
        <f>COUNTIF('Hedef Liste Yalova'!A:A,A147)</f>
        <v>0</v>
      </c>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65C6842-6D87-4E0A-82DC-3CF83A417642}" filter="1" showAutoFilter="1">
      <autoFilter ref="$A$1:$P$138"/>
      <extLst>
        <ext uri="GoogleSheetsCustomDataVersion1">
          <go:sheetsCustomData xmlns:go="http://customooxmlschemas.google.com/" filterViewId="1150215876"/>
        </ext>
      </extLst>
    </customSheetView>
    <customSheetView guid="{94E2DE0B-6F63-4554-81CA-2872ADC08205}" filter="1" showAutoFilter="1">
      <autoFilter ref="$A$1:$P$147">
        <filterColumn colId="13">
          <filters>
            <filter val="Sahil"/>
            <filter val="Hürriyet"/>
            <filter val="Bağlarbaşı"/>
            <filter val="Fevzi Çakmak"/>
            <filter val="Çiftlik"/>
            <filter val="Gökçedere"/>
            <filter val="Bayır"/>
            <filter val="Mustafa Kemal Paşa"/>
            <filter val="Karşıyaka"/>
            <filter val="Rüstem Paşa"/>
            <filter val="Karpuzdere"/>
            <filter val="Süleyman Bey"/>
            <filter val="Dere"/>
            <filter val="Cumhuriyet 2. Bölge"/>
            <filter val="Bayraktepe"/>
            <filter val="Mehmet Akif Ersoy"/>
            <filter val="Adnan Menderes"/>
            <filter val="Taşliman"/>
            <filter val="İsmet Paşa"/>
            <filter val="Harmanlar"/>
            <filter val="Gazi Osman Paşa"/>
          </filters>
        </filterColumn>
      </autoFilter>
      <extLst>
        <ext uri="GoogleSheetsCustomDataVersion1">
          <go:sheetsCustomData xmlns:go="http://customooxmlschemas.google.com/" filterViewId="2035106804"/>
        </ext>
      </extLst>
    </customSheetView>
    <customSheetView guid="{95AFC9D1-54E4-4E75-906B-5B1A1154F9A6}" filter="1" showAutoFilter="1">
      <autoFilter ref="$A$1:$P$143">
        <filterColumn colId="13">
          <filters>
            <filter val="Sahil"/>
            <filter val="Hürriyet"/>
            <filter val="Bağlarbaşı"/>
            <filter val="Fevzi Çakmak"/>
            <filter val="Çiftlik"/>
            <filter val="Gökçedere"/>
            <filter val="Bayır"/>
            <filter val="Mustafa Kemal Paşa"/>
            <filter val="Karşıyaka"/>
            <filter val="Rüstem Paşa"/>
            <filter val="Karpuzdere"/>
            <filter val="Süleyman Bey"/>
            <filter val="Dere"/>
            <filter val="Cumhuriyet 2. Bölge"/>
            <filter val="Bayraktepe"/>
            <filter val="Mehmet Akif Ersoy"/>
            <filter val="Adnan Menderes"/>
            <filter val="Taşliman"/>
            <filter val="İsmet Paşa"/>
            <filter val="Harmanlar"/>
            <filter val="Gazi Osman Paşa"/>
          </filters>
        </filterColumn>
      </autoFilter>
      <extLst>
        <ext uri="GoogleSheetsCustomDataVersion1">
          <go:sheetsCustomData xmlns:go="http://customooxmlschemas.google.com/" filterViewId="40442417"/>
        </ext>
      </extLst>
    </customSheetView>
    <customSheetView guid="{45F909B1-E7B7-4B26-9F7D-EEF87089A162}" filter="1" showAutoFilter="1">
      <autoFilter ref="$A$1:$P$138"/>
      <extLst>
        <ext uri="GoogleSheetsCustomDataVersion1">
          <go:sheetsCustomData xmlns:go="http://customooxmlschemas.google.com/" filterViewId="950337375"/>
        </ext>
      </extLst>
    </customSheetView>
  </customSheetViews>
  <conditionalFormatting sqref="C1:C147">
    <cfRule type="cellIs" dxfId="0" priority="1" operator="equal">
      <formula>"TRUE"</formula>
    </cfRule>
  </conditionalFormatting>
  <conditionalFormatting sqref="C1:C147">
    <cfRule type="cellIs" dxfId="1" priority="2" operator="equal">
      <formula>"FALSE"</formula>
    </cfRule>
  </conditionalFormatting>
  <dataValidations>
    <dataValidation type="list" allowBlank="1" showErrorMessage="1" sqref="A50">
      <formula1>'Durum Parametreler'!$L$2:$L$37</formula1>
    </dataValidation>
  </dataValidation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12.63"/>
    <col customWidth="1" min="3" max="3" width="7.88"/>
    <col customWidth="1" min="4" max="6" width="12.63"/>
    <col customWidth="1" min="7" max="7" width="7.75"/>
    <col customWidth="1" min="8" max="8" width="8.88"/>
    <col customWidth="1" min="9" max="9" width="8.0"/>
    <col customWidth="1" min="10" max="10" width="8.75"/>
  </cols>
  <sheetData>
    <row r="1" ht="15.75" customHeight="1">
      <c r="A1" s="199" t="s">
        <v>1311</v>
      </c>
      <c r="B1" s="199" t="s">
        <v>1312</v>
      </c>
      <c r="C1" s="199" t="s">
        <v>1313</v>
      </c>
      <c r="D1" s="199" t="s">
        <v>1314</v>
      </c>
      <c r="E1" s="199" t="s">
        <v>1315</v>
      </c>
      <c r="F1" s="199" t="s">
        <v>1316</v>
      </c>
      <c r="G1" s="200" t="s">
        <v>1317</v>
      </c>
      <c r="H1" s="200" t="s">
        <v>1318</v>
      </c>
      <c r="I1" s="200" t="s">
        <v>1319</v>
      </c>
      <c r="J1" s="201" t="s">
        <v>1320</v>
      </c>
      <c r="K1" s="199" t="s">
        <v>1321</v>
      </c>
      <c r="L1" s="199" t="s">
        <v>1322</v>
      </c>
      <c r="M1" s="199" t="s">
        <v>1323</v>
      </c>
      <c r="N1" s="199" t="s">
        <v>1324</v>
      </c>
      <c r="O1" s="199" t="s">
        <v>57</v>
      </c>
      <c r="P1" s="199" t="s">
        <v>1325</v>
      </c>
      <c r="Q1" s="199" t="s">
        <v>2136</v>
      </c>
    </row>
    <row r="2" ht="15.75" hidden="1" customHeight="1">
      <c r="A2" s="211" t="s">
        <v>22778</v>
      </c>
      <c r="B2" s="211" t="s">
        <v>22779</v>
      </c>
      <c r="C2" s="212" t="s">
        <v>2897</v>
      </c>
      <c r="D2" s="211" t="s">
        <v>1356</v>
      </c>
      <c r="E2" s="213">
        <v>747.0</v>
      </c>
      <c r="F2" s="213">
        <v>70.0</v>
      </c>
      <c r="G2" s="213">
        <v>0.0</v>
      </c>
      <c r="H2" s="213">
        <v>75.0</v>
      </c>
      <c r="I2" s="213">
        <v>75.0</v>
      </c>
      <c r="J2" s="214">
        <v>0.0</v>
      </c>
      <c r="K2" s="211" t="s">
        <v>22780</v>
      </c>
      <c r="L2" s="211">
        <v>3.722666767E9</v>
      </c>
      <c r="M2" s="211" t="s">
        <v>22781</v>
      </c>
      <c r="N2" s="211" t="s">
        <v>22782</v>
      </c>
      <c r="O2" s="211" t="s">
        <v>22783</v>
      </c>
      <c r="P2" s="211" t="s">
        <v>2137</v>
      </c>
      <c r="Q2" s="230">
        <f>COUNTIF('Hedef Liste Zonguldak'!A:A,A2)</f>
        <v>1</v>
      </c>
    </row>
    <row r="3" ht="15.75" hidden="1" customHeight="1">
      <c r="A3" s="211" t="s">
        <v>23109</v>
      </c>
      <c r="B3" s="211" t="s">
        <v>23110</v>
      </c>
      <c r="C3" s="212" t="s">
        <v>2897</v>
      </c>
      <c r="D3" s="211" t="s">
        <v>1370</v>
      </c>
      <c r="E3" s="213">
        <v>2646.0</v>
      </c>
      <c r="F3" s="213">
        <v>135.0</v>
      </c>
      <c r="G3" s="213">
        <v>13.0</v>
      </c>
      <c r="H3" s="213">
        <v>39.0</v>
      </c>
      <c r="I3" s="213">
        <v>52.0</v>
      </c>
      <c r="J3" s="214">
        <v>0.25</v>
      </c>
      <c r="K3" s="211" t="s">
        <v>24645</v>
      </c>
      <c r="L3" s="211">
        <v>3.722524444E9</v>
      </c>
      <c r="M3" s="211" t="s">
        <v>1350</v>
      </c>
      <c r="N3" s="211" t="s">
        <v>22809</v>
      </c>
      <c r="O3" s="211" t="s">
        <v>23111</v>
      </c>
      <c r="P3" s="211" t="s">
        <v>2137</v>
      </c>
      <c r="Q3" s="230">
        <f>COUNTIF('Hedef Liste Zonguldak'!A:A,A3)</f>
        <v>1</v>
      </c>
    </row>
    <row r="4" ht="15.75" hidden="1" customHeight="1">
      <c r="A4" s="211" t="s">
        <v>23531</v>
      </c>
      <c r="B4" s="211" t="s">
        <v>23532</v>
      </c>
      <c r="C4" s="212" t="s">
        <v>2897</v>
      </c>
      <c r="D4" s="211" t="s">
        <v>1577</v>
      </c>
      <c r="E4" s="213">
        <v>5126.0</v>
      </c>
      <c r="F4" s="213">
        <v>114.0</v>
      </c>
      <c r="G4" s="213">
        <v>0.0</v>
      </c>
      <c r="H4" s="213">
        <v>106.0</v>
      </c>
      <c r="I4" s="213">
        <v>106.0</v>
      </c>
      <c r="J4" s="214">
        <v>0.0</v>
      </c>
      <c r="K4" s="211" t="s">
        <v>22923</v>
      </c>
      <c r="L4" s="211">
        <v>3.723221111E9</v>
      </c>
      <c r="M4" s="211" t="s">
        <v>13656</v>
      </c>
      <c r="N4" s="211" t="s">
        <v>22924</v>
      </c>
      <c r="O4" s="211" t="s">
        <v>23533</v>
      </c>
      <c r="P4" s="211" t="s">
        <v>2137</v>
      </c>
      <c r="Q4" s="230">
        <f>COUNTIF('Hedef Liste Zonguldak'!A:A,A4)</f>
        <v>1</v>
      </c>
    </row>
    <row r="5" ht="15.75" hidden="1" customHeight="1">
      <c r="A5" s="211" t="s">
        <v>23557</v>
      </c>
      <c r="B5" s="211" t="s">
        <v>23558</v>
      </c>
      <c r="C5" s="212" t="s">
        <v>2897</v>
      </c>
      <c r="D5" s="211" t="s">
        <v>1348</v>
      </c>
      <c r="E5" s="213">
        <v>1839.0</v>
      </c>
      <c r="F5" s="213">
        <v>85.0</v>
      </c>
      <c r="G5" s="213">
        <v>0.0</v>
      </c>
      <c r="H5" s="213">
        <v>24.0</v>
      </c>
      <c r="I5" s="213">
        <v>24.0</v>
      </c>
      <c r="J5" s="214">
        <v>0.0</v>
      </c>
      <c r="K5" s="211" t="s">
        <v>22923</v>
      </c>
      <c r="L5" s="211">
        <v>5.325815467E9</v>
      </c>
      <c r="M5" s="211" t="s">
        <v>13656</v>
      </c>
      <c r="N5" s="211" t="s">
        <v>22771</v>
      </c>
      <c r="O5" s="211" t="s">
        <v>23559</v>
      </c>
      <c r="P5" s="211" t="s">
        <v>2137</v>
      </c>
      <c r="Q5" s="230">
        <f>COUNTIF('Hedef Liste Zonguldak'!A:A,A5)</f>
        <v>1</v>
      </c>
    </row>
    <row r="6" ht="15.75" hidden="1" customHeight="1">
      <c r="A6" s="211" t="s">
        <v>23499</v>
      </c>
      <c r="B6" s="211" t="s">
        <v>23500</v>
      </c>
      <c r="C6" s="212" t="s">
        <v>2897</v>
      </c>
      <c r="D6" s="211" t="s">
        <v>2199</v>
      </c>
      <c r="E6" s="213">
        <v>878.0</v>
      </c>
      <c r="F6" s="213">
        <v>6.0</v>
      </c>
      <c r="G6" s="213">
        <v>0.0</v>
      </c>
      <c r="H6" s="213">
        <v>36.0</v>
      </c>
      <c r="I6" s="213">
        <v>36.0</v>
      </c>
      <c r="J6" s="214">
        <v>0.0</v>
      </c>
      <c r="K6" s="211" t="s">
        <v>23501</v>
      </c>
      <c r="L6" s="211">
        <v>5.522222742E9</v>
      </c>
      <c r="M6" s="211" t="s">
        <v>13656</v>
      </c>
      <c r="N6" s="211" t="s">
        <v>22771</v>
      </c>
      <c r="O6" s="211" t="s">
        <v>23502</v>
      </c>
      <c r="P6" s="211" t="s">
        <v>2137</v>
      </c>
      <c r="Q6" s="230">
        <f>COUNTIF('Hedef Liste Zonguldak'!A:A,A6)</f>
        <v>1</v>
      </c>
    </row>
    <row r="7" ht="15.75" hidden="1" customHeight="1">
      <c r="A7" s="211" t="s">
        <v>22965</v>
      </c>
      <c r="B7" s="211" t="s">
        <v>22966</v>
      </c>
      <c r="C7" s="212" t="s">
        <v>2897</v>
      </c>
      <c r="D7" s="211" t="s">
        <v>1827</v>
      </c>
      <c r="E7" s="213">
        <v>1116.0</v>
      </c>
      <c r="F7" s="213">
        <v>23.0</v>
      </c>
      <c r="G7" s="213">
        <v>0.0</v>
      </c>
      <c r="H7" s="213">
        <v>7.0</v>
      </c>
      <c r="I7" s="213">
        <v>7.0</v>
      </c>
      <c r="J7" s="214">
        <v>0.0</v>
      </c>
      <c r="K7" s="211" t="s">
        <v>22967</v>
      </c>
      <c r="L7" s="211">
        <v>5.34673404E9</v>
      </c>
      <c r="M7" s="211" t="s">
        <v>13656</v>
      </c>
      <c r="N7" s="211" t="s">
        <v>22771</v>
      </c>
      <c r="O7" s="211" t="s">
        <v>22968</v>
      </c>
      <c r="P7" s="211" t="s">
        <v>2137</v>
      </c>
      <c r="Q7" s="230">
        <f>COUNTIF('Hedef Liste Zonguldak'!A:A,A7)</f>
        <v>1</v>
      </c>
    </row>
    <row r="8" ht="15.75" hidden="1" customHeight="1">
      <c r="A8" s="211" t="s">
        <v>23560</v>
      </c>
      <c r="B8" s="211" t="s">
        <v>23561</v>
      </c>
      <c r="C8" s="212" t="s">
        <v>2897</v>
      </c>
      <c r="D8" s="211" t="s">
        <v>1385</v>
      </c>
      <c r="E8" s="213">
        <v>1677.0</v>
      </c>
      <c r="F8" s="213">
        <v>38.0</v>
      </c>
      <c r="G8" s="213">
        <v>0.0</v>
      </c>
      <c r="H8" s="213">
        <v>36.0</v>
      </c>
      <c r="I8" s="213">
        <v>36.0</v>
      </c>
      <c r="J8" s="214">
        <v>0.0</v>
      </c>
      <c r="K8" s="211" t="s">
        <v>23562</v>
      </c>
      <c r="L8" s="211">
        <v>5.558038709E9</v>
      </c>
      <c r="M8" s="211" t="s">
        <v>1350</v>
      </c>
      <c r="N8" s="211" t="s">
        <v>22904</v>
      </c>
      <c r="O8" s="211" t="s">
        <v>23563</v>
      </c>
      <c r="P8" s="211" t="s">
        <v>2137</v>
      </c>
      <c r="Q8" s="230">
        <f>COUNTIF('Hedef Liste Zonguldak'!A:A,A8)</f>
        <v>1</v>
      </c>
    </row>
    <row r="9" ht="15.75" hidden="1" customHeight="1">
      <c r="A9" s="211" t="s">
        <v>24646</v>
      </c>
      <c r="B9" s="211" t="s">
        <v>24647</v>
      </c>
      <c r="C9" s="212" t="s">
        <v>2897</v>
      </c>
      <c r="D9" s="211" t="s">
        <v>1364</v>
      </c>
      <c r="E9" s="213">
        <v>213.0</v>
      </c>
      <c r="F9" s="211"/>
      <c r="G9" s="213">
        <v>96.0</v>
      </c>
      <c r="H9" s="213">
        <v>3.0</v>
      </c>
      <c r="I9" s="213">
        <v>99.0</v>
      </c>
      <c r="J9" s="214">
        <v>0.97</v>
      </c>
      <c r="K9" s="211" t="s">
        <v>2216</v>
      </c>
      <c r="L9" s="211">
        <v>5.616156724E9</v>
      </c>
      <c r="M9" s="211" t="s">
        <v>1350</v>
      </c>
      <c r="N9" s="211" t="s">
        <v>22843</v>
      </c>
      <c r="O9" s="211" t="s">
        <v>24648</v>
      </c>
      <c r="P9" s="211" t="s">
        <v>2165</v>
      </c>
      <c r="Q9" s="230">
        <f>COUNTIF('Hedef Liste Zonguldak'!A:A,A9)</f>
        <v>0</v>
      </c>
    </row>
    <row r="10" ht="15.75" hidden="1" customHeight="1">
      <c r="A10" s="211" t="s">
        <v>24649</v>
      </c>
      <c r="B10" s="211" t="s">
        <v>24650</v>
      </c>
      <c r="C10" s="212" t="s">
        <v>2897</v>
      </c>
      <c r="D10" s="211" t="s">
        <v>1364</v>
      </c>
      <c r="E10" s="213">
        <v>654.0</v>
      </c>
      <c r="F10" s="213">
        <v>22.0</v>
      </c>
      <c r="G10" s="213">
        <v>56.0</v>
      </c>
      <c r="H10" s="213">
        <v>6.0</v>
      </c>
      <c r="I10" s="213">
        <v>62.0</v>
      </c>
      <c r="J10" s="214">
        <v>0.9</v>
      </c>
      <c r="K10" s="211" t="s">
        <v>2216</v>
      </c>
      <c r="L10" s="211">
        <v>5.050043166E9</v>
      </c>
      <c r="M10" s="211" t="s">
        <v>22981</v>
      </c>
      <c r="N10" s="211" t="s">
        <v>2520</v>
      </c>
      <c r="O10" s="211" t="s">
        <v>24651</v>
      </c>
      <c r="P10" s="211" t="s">
        <v>2165</v>
      </c>
      <c r="Q10" s="230">
        <f>COUNTIF('Hedef Liste Zonguldak'!A:A,A10)</f>
        <v>0</v>
      </c>
    </row>
    <row r="11" ht="15.75" hidden="1" customHeight="1">
      <c r="A11" s="211" t="s">
        <v>24652</v>
      </c>
      <c r="B11" s="211" t="s">
        <v>24653</v>
      </c>
      <c r="C11" s="212" t="s">
        <v>2897</v>
      </c>
      <c r="D11" s="211" t="s">
        <v>1364</v>
      </c>
      <c r="E11" s="213">
        <v>2030.0</v>
      </c>
      <c r="F11" s="213">
        <v>120.0</v>
      </c>
      <c r="G11" s="213">
        <v>66.0</v>
      </c>
      <c r="H11" s="213">
        <v>3.0</v>
      </c>
      <c r="I11" s="213">
        <v>69.0</v>
      </c>
      <c r="J11" s="214">
        <v>0.96</v>
      </c>
      <c r="K11" s="211" t="s">
        <v>2216</v>
      </c>
      <c r="L11" s="211">
        <v>5.413846767E9</v>
      </c>
      <c r="M11" s="211" t="s">
        <v>1350</v>
      </c>
      <c r="N11" s="211" t="s">
        <v>3764</v>
      </c>
      <c r="O11" s="211" t="s">
        <v>24654</v>
      </c>
      <c r="P11" s="211" t="s">
        <v>2165</v>
      </c>
      <c r="Q11" s="230">
        <f>COUNTIF('Hedef Liste Zonguldak'!A:A,A11)</f>
        <v>0</v>
      </c>
    </row>
    <row r="12" ht="15.75" hidden="1" customHeight="1">
      <c r="A12" s="211" t="s">
        <v>22800</v>
      </c>
      <c r="B12" s="211" t="s">
        <v>22801</v>
      </c>
      <c r="C12" s="212" t="s">
        <v>2897</v>
      </c>
      <c r="D12" s="211" t="s">
        <v>1348</v>
      </c>
      <c r="E12" s="213">
        <v>6867.0</v>
      </c>
      <c r="F12" s="211"/>
      <c r="G12" s="213">
        <v>4.0</v>
      </c>
      <c r="H12" s="213">
        <v>26.0</v>
      </c>
      <c r="I12" s="213">
        <v>30.0</v>
      </c>
      <c r="J12" s="214">
        <v>0.13</v>
      </c>
      <c r="K12" s="211" t="s">
        <v>22802</v>
      </c>
      <c r="L12" s="211">
        <v>3.722810707E9</v>
      </c>
      <c r="M12" s="211" t="s">
        <v>1350</v>
      </c>
      <c r="N12" s="211" t="s">
        <v>22843</v>
      </c>
      <c r="O12" s="211" t="s">
        <v>22803</v>
      </c>
      <c r="P12" s="211" t="s">
        <v>2137</v>
      </c>
      <c r="Q12" s="230">
        <f>COUNTIF('Hedef Liste Zonguldak'!A:A,A12)</f>
        <v>1</v>
      </c>
    </row>
    <row r="13" ht="15.75" hidden="1" customHeight="1">
      <c r="A13" s="211" t="s">
        <v>23193</v>
      </c>
      <c r="B13" s="211" t="s">
        <v>23194</v>
      </c>
      <c r="C13" s="212" t="s">
        <v>2897</v>
      </c>
      <c r="D13" s="211" t="s">
        <v>1832</v>
      </c>
      <c r="E13" s="213">
        <v>262.0</v>
      </c>
      <c r="F13" s="213">
        <v>19.0</v>
      </c>
      <c r="G13" s="213">
        <v>4.0</v>
      </c>
      <c r="H13" s="213">
        <v>17.0</v>
      </c>
      <c r="I13" s="213">
        <v>21.0</v>
      </c>
      <c r="J13" s="214">
        <v>0.19</v>
      </c>
      <c r="K13" s="211" t="s">
        <v>23195</v>
      </c>
      <c r="L13" s="211">
        <v>5.334218041E9</v>
      </c>
      <c r="M13" s="211" t="s">
        <v>1350</v>
      </c>
      <c r="N13" s="211" t="s">
        <v>22843</v>
      </c>
      <c r="O13" s="211" t="s">
        <v>23196</v>
      </c>
      <c r="P13" s="211" t="s">
        <v>2137</v>
      </c>
      <c r="Q13" s="230">
        <f>COUNTIF('Hedef Liste Zonguldak'!A:A,A13)</f>
        <v>1</v>
      </c>
    </row>
    <row r="14" ht="15.75" hidden="1" customHeight="1">
      <c r="A14" s="211" t="s">
        <v>23084</v>
      </c>
      <c r="B14" s="211" t="s">
        <v>23085</v>
      </c>
      <c r="C14" s="212" t="s">
        <v>2897</v>
      </c>
      <c r="D14" s="211" t="s">
        <v>1348</v>
      </c>
      <c r="E14" s="213">
        <v>1529.0</v>
      </c>
      <c r="F14" s="211"/>
      <c r="G14" s="213">
        <v>0.0</v>
      </c>
      <c r="H14" s="213">
        <v>37.0</v>
      </c>
      <c r="I14" s="213">
        <v>37.0</v>
      </c>
      <c r="J14" s="214">
        <v>0.0</v>
      </c>
      <c r="K14" s="211" t="s">
        <v>23086</v>
      </c>
      <c r="L14" s="211">
        <v>3.725021202E9</v>
      </c>
      <c r="M14" s="211" t="s">
        <v>22781</v>
      </c>
      <c r="N14" s="211" t="s">
        <v>23029</v>
      </c>
      <c r="O14" s="211" t="s">
        <v>23087</v>
      </c>
      <c r="P14" s="211" t="s">
        <v>2137</v>
      </c>
      <c r="Q14" s="230">
        <f>COUNTIF('Hedef Liste Zonguldak'!A:A,A14)</f>
        <v>1</v>
      </c>
    </row>
    <row r="15" ht="15.75" hidden="1" customHeight="1">
      <c r="A15" s="211" t="s">
        <v>23508</v>
      </c>
      <c r="B15" s="211" t="s">
        <v>23509</v>
      </c>
      <c r="C15" s="212" t="s">
        <v>2897</v>
      </c>
      <c r="D15" s="211" t="s">
        <v>1385</v>
      </c>
      <c r="E15" s="213">
        <v>2936.0</v>
      </c>
      <c r="F15" s="213">
        <v>38.0</v>
      </c>
      <c r="G15" s="213">
        <v>8.0</v>
      </c>
      <c r="H15" s="213">
        <v>19.0</v>
      </c>
      <c r="I15" s="213">
        <v>27.0</v>
      </c>
      <c r="J15" s="214">
        <v>0.3</v>
      </c>
      <c r="K15" s="211" t="s">
        <v>23510</v>
      </c>
      <c r="L15" s="211">
        <v>3.72502079E9</v>
      </c>
      <c r="M15" s="211" t="s">
        <v>13656</v>
      </c>
      <c r="N15" s="211" t="s">
        <v>22771</v>
      </c>
      <c r="O15" s="211" t="s">
        <v>23511</v>
      </c>
      <c r="P15" s="211" t="s">
        <v>2137</v>
      </c>
      <c r="Q15" s="230">
        <f>COUNTIF('Hedef Liste Zonguldak'!A:A,A15)</f>
        <v>1</v>
      </c>
    </row>
    <row r="16" ht="15.75" hidden="1" customHeight="1">
      <c r="A16" s="211" t="s">
        <v>24655</v>
      </c>
      <c r="B16" s="211" t="s">
        <v>24656</v>
      </c>
      <c r="C16" s="212" t="s">
        <v>2897</v>
      </c>
      <c r="D16" s="211" t="s">
        <v>1577</v>
      </c>
      <c r="E16" s="213">
        <v>5686.0</v>
      </c>
      <c r="F16" s="213">
        <v>95.0</v>
      </c>
      <c r="G16" s="213">
        <v>24.0</v>
      </c>
      <c r="H16" s="213">
        <v>2.0</v>
      </c>
      <c r="I16" s="213">
        <v>26.0</v>
      </c>
      <c r="J16" s="214">
        <v>0.92</v>
      </c>
      <c r="K16" s="211" t="s">
        <v>24585</v>
      </c>
      <c r="L16" s="211">
        <v>3.729991646E9</v>
      </c>
      <c r="M16" s="211" t="s">
        <v>1350</v>
      </c>
      <c r="N16" s="211" t="s">
        <v>22843</v>
      </c>
      <c r="O16" s="211" t="s">
        <v>24657</v>
      </c>
      <c r="P16" s="211" t="s">
        <v>2165</v>
      </c>
      <c r="Q16" s="230">
        <f>COUNTIF('Hedef Liste Zonguldak'!A:A,A16)</f>
        <v>0</v>
      </c>
    </row>
    <row r="17" ht="15.75" hidden="1" customHeight="1">
      <c r="A17" s="211" t="s">
        <v>23265</v>
      </c>
      <c r="B17" s="211" t="s">
        <v>23266</v>
      </c>
      <c r="C17" s="212" t="s">
        <v>2909</v>
      </c>
      <c r="D17" s="211" t="s">
        <v>1370</v>
      </c>
      <c r="E17" s="213">
        <v>653.0</v>
      </c>
      <c r="F17" s="211"/>
      <c r="G17" s="213">
        <v>0.0</v>
      </c>
      <c r="H17" s="213">
        <v>23.0</v>
      </c>
      <c r="I17" s="213">
        <v>23.0</v>
      </c>
      <c r="J17" s="214">
        <v>0.0</v>
      </c>
      <c r="K17" s="211" t="s">
        <v>23267</v>
      </c>
      <c r="L17" s="211">
        <v>3.72281003E9</v>
      </c>
      <c r="M17" s="211" t="s">
        <v>1350</v>
      </c>
      <c r="N17" s="211" t="s">
        <v>22843</v>
      </c>
      <c r="O17" s="211" t="s">
        <v>23268</v>
      </c>
      <c r="P17" s="211" t="s">
        <v>2137</v>
      </c>
      <c r="Q17" s="230">
        <f>COUNTIF('Hedef Liste Zonguldak'!A:A,A17)</f>
        <v>1</v>
      </c>
    </row>
    <row r="18" ht="15.75" hidden="1" customHeight="1">
      <c r="A18" s="211" t="s">
        <v>23309</v>
      </c>
      <c r="B18" s="211" t="s">
        <v>23310</v>
      </c>
      <c r="C18" s="212" t="s">
        <v>2897</v>
      </c>
      <c r="D18" s="211" t="s">
        <v>1356</v>
      </c>
      <c r="E18" s="213">
        <v>2350.0</v>
      </c>
      <c r="F18" s="213">
        <v>82.0</v>
      </c>
      <c r="G18" s="213">
        <v>5.0</v>
      </c>
      <c r="H18" s="213">
        <v>13.0</v>
      </c>
      <c r="I18" s="213">
        <v>18.0</v>
      </c>
      <c r="J18" s="214">
        <v>0.28</v>
      </c>
      <c r="K18" s="211" t="s">
        <v>23311</v>
      </c>
      <c r="L18" s="211">
        <v>3.723234949E9</v>
      </c>
      <c r="M18" s="211" t="s">
        <v>13656</v>
      </c>
      <c r="N18" s="211" t="s">
        <v>22924</v>
      </c>
      <c r="O18" s="211" t="s">
        <v>23312</v>
      </c>
      <c r="P18" s="211" t="s">
        <v>2137</v>
      </c>
      <c r="Q18" s="230">
        <f>COUNTIF('Hedef Liste Zonguldak'!A:A,A18)</f>
        <v>1</v>
      </c>
    </row>
    <row r="19" ht="15.75" hidden="1" customHeight="1">
      <c r="A19" s="211" t="s">
        <v>22939</v>
      </c>
      <c r="B19" s="211" t="s">
        <v>22940</v>
      </c>
      <c r="C19" s="212" t="s">
        <v>2897</v>
      </c>
      <c r="D19" s="211" t="s">
        <v>1356</v>
      </c>
      <c r="E19" s="213">
        <v>616.0</v>
      </c>
      <c r="F19" s="213">
        <v>79.0</v>
      </c>
      <c r="G19" s="213">
        <v>0.0</v>
      </c>
      <c r="H19" s="213">
        <v>74.0</v>
      </c>
      <c r="I19" s="213">
        <v>74.0</v>
      </c>
      <c r="J19" s="214">
        <v>0.0</v>
      </c>
      <c r="K19" s="211" t="s">
        <v>22941</v>
      </c>
      <c r="L19" s="211">
        <v>3.722221717E9</v>
      </c>
      <c r="M19" s="211" t="s">
        <v>1350</v>
      </c>
      <c r="N19" s="211" t="s">
        <v>22904</v>
      </c>
      <c r="O19" s="211" t="s">
        <v>22942</v>
      </c>
      <c r="P19" s="211" t="s">
        <v>2137</v>
      </c>
      <c r="Q19" s="230">
        <f>COUNTIF('Hedef Liste Zonguldak'!A:A,A19)</f>
        <v>1</v>
      </c>
    </row>
    <row r="20" ht="15.75" hidden="1" customHeight="1">
      <c r="A20" s="211" t="s">
        <v>23052</v>
      </c>
      <c r="B20" s="211" t="s">
        <v>23053</v>
      </c>
      <c r="C20" s="212" t="s">
        <v>2897</v>
      </c>
      <c r="D20" s="211" t="s">
        <v>1356</v>
      </c>
      <c r="E20" s="213">
        <v>181.0</v>
      </c>
      <c r="F20" s="213">
        <v>7.0</v>
      </c>
      <c r="G20" s="213">
        <v>9.0</v>
      </c>
      <c r="H20" s="213">
        <v>23.0</v>
      </c>
      <c r="I20" s="213">
        <v>32.0</v>
      </c>
      <c r="J20" s="214">
        <v>0.28</v>
      </c>
      <c r="K20" s="211" t="s">
        <v>23054</v>
      </c>
      <c r="L20" s="211">
        <v>3.722221261E9</v>
      </c>
      <c r="M20" s="211" t="s">
        <v>1350</v>
      </c>
      <c r="N20" s="211" t="s">
        <v>22904</v>
      </c>
      <c r="O20" s="211" t="s">
        <v>23055</v>
      </c>
      <c r="P20" s="211" t="s">
        <v>2137</v>
      </c>
      <c r="Q20" s="230">
        <f>COUNTIF('Hedef Liste Zonguldak'!A:A,A20)</f>
        <v>1</v>
      </c>
    </row>
    <row r="21" ht="15.75" hidden="1" customHeight="1">
      <c r="A21" s="211" t="s">
        <v>23105</v>
      </c>
      <c r="B21" s="211" t="s">
        <v>23106</v>
      </c>
      <c r="C21" s="212" t="s">
        <v>2897</v>
      </c>
      <c r="D21" s="211" t="s">
        <v>1370</v>
      </c>
      <c r="E21" s="213">
        <v>15172.0</v>
      </c>
      <c r="F21" s="213">
        <v>1001.0</v>
      </c>
      <c r="G21" s="213">
        <v>10.0</v>
      </c>
      <c r="H21" s="213">
        <v>42.0</v>
      </c>
      <c r="I21" s="213">
        <v>52.0</v>
      </c>
      <c r="J21" s="214">
        <v>0.19</v>
      </c>
      <c r="K21" s="211" t="s">
        <v>23097</v>
      </c>
      <c r="L21" s="211">
        <v>3.722571155E9</v>
      </c>
      <c r="M21" s="211" t="s">
        <v>1350</v>
      </c>
      <c r="N21" s="211" t="s">
        <v>22843</v>
      </c>
      <c r="O21" s="211" t="s">
        <v>23107</v>
      </c>
      <c r="P21" s="211" t="s">
        <v>2137</v>
      </c>
      <c r="Q21" s="230">
        <f>COUNTIF('Hedef Liste Zonguldak'!A:A,A21)</f>
        <v>1</v>
      </c>
    </row>
    <row r="22" ht="15.75" hidden="1" customHeight="1">
      <c r="A22" s="211" t="s">
        <v>23417</v>
      </c>
      <c r="B22" s="211" t="s">
        <v>23418</v>
      </c>
      <c r="C22" s="212" t="s">
        <v>2897</v>
      </c>
      <c r="D22" s="211" t="s">
        <v>1348</v>
      </c>
      <c r="E22" s="213">
        <v>316.0</v>
      </c>
      <c r="F22" s="213">
        <v>12.0</v>
      </c>
      <c r="G22" s="213">
        <v>0.0</v>
      </c>
      <c r="H22" s="213">
        <v>39.0</v>
      </c>
      <c r="I22" s="213">
        <v>39.0</v>
      </c>
      <c r="J22" s="214">
        <v>0.0</v>
      </c>
      <c r="K22" s="211" t="s">
        <v>23419</v>
      </c>
      <c r="L22" s="211">
        <v>5.334218041E9</v>
      </c>
      <c r="M22" s="211" t="s">
        <v>1350</v>
      </c>
      <c r="N22" s="211" t="s">
        <v>22843</v>
      </c>
      <c r="O22" s="211" t="s">
        <v>23420</v>
      </c>
      <c r="P22" s="211" t="s">
        <v>2137</v>
      </c>
      <c r="Q22" s="230">
        <f>COUNTIF('Hedef Liste Zonguldak'!A:A,A22)</f>
        <v>1</v>
      </c>
    </row>
    <row r="23" ht="15.75" hidden="1" customHeight="1">
      <c r="A23" s="211" t="s">
        <v>23373</v>
      </c>
      <c r="B23" s="211" t="s">
        <v>23374</v>
      </c>
      <c r="C23" s="212" t="s">
        <v>2897</v>
      </c>
      <c r="D23" s="211" t="s">
        <v>1356</v>
      </c>
      <c r="E23" s="213">
        <v>15269.0</v>
      </c>
      <c r="F23" s="213">
        <v>660.0</v>
      </c>
      <c r="G23" s="213">
        <v>15.0</v>
      </c>
      <c r="H23" s="213">
        <v>48.0</v>
      </c>
      <c r="I23" s="213">
        <v>63.0</v>
      </c>
      <c r="J23" s="214">
        <v>0.24</v>
      </c>
      <c r="K23" s="211" t="s">
        <v>23375</v>
      </c>
      <c r="L23" s="211">
        <v>3.724091157E9</v>
      </c>
      <c r="M23" s="211" t="s">
        <v>1350</v>
      </c>
      <c r="N23" s="211" t="s">
        <v>22776</v>
      </c>
      <c r="O23" s="211" t="s">
        <v>23376</v>
      </c>
      <c r="P23" s="211" t="s">
        <v>2137</v>
      </c>
      <c r="Q23" s="230">
        <f>COUNTIF('Hedef Liste Zonguldak'!A:A,A23)</f>
        <v>1</v>
      </c>
    </row>
    <row r="24" ht="15.75" hidden="1" customHeight="1">
      <c r="A24" s="211" t="s">
        <v>23038</v>
      </c>
      <c r="B24" s="211" t="s">
        <v>24658</v>
      </c>
      <c r="C24" s="212" t="s">
        <v>2897</v>
      </c>
      <c r="D24" s="211" t="s">
        <v>1364</v>
      </c>
      <c r="E24" s="213">
        <v>56.0</v>
      </c>
      <c r="F24" s="213">
        <v>3.0</v>
      </c>
      <c r="G24" s="213">
        <v>8.0</v>
      </c>
      <c r="H24" s="213">
        <v>4.0</v>
      </c>
      <c r="I24" s="213">
        <v>12.0</v>
      </c>
      <c r="J24" s="214">
        <v>0.67</v>
      </c>
      <c r="K24" s="211" t="s">
        <v>23040</v>
      </c>
      <c r="L24" s="211">
        <v>5.369674235E9</v>
      </c>
      <c r="M24" s="211" t="s">
        <v>13656</v>
      </c>
      <c r="N24" s="211" t="s">
        <v>22924</v>
      </c>
      <c r="O24" s="211" t="s">
        <v>24659</v>
      </c>
      <c r="P24" s="211" t="s">
        <v>2137</v>
      </c>
      <c r="Q24" s="230">
        <f>COUNTIF('Hedef Liste Zonguldak'!A:A,A24)</f>
        <v>1</v>
      </c>
    </row>
    <row r="25" ht="15.75" hidden="1" customHeight="1">
      <c r="A25" s="211" t="s">
        <v>23598</v>
      </c>
      <c r="B25" s="211" t="s">
        <v>23599</v>
      </c>
      <c r="C25" s="212" t="s">
        <v>2897</v>
      </c>
      <c r="D25" s="211" t="s">
        <v>1385</v>
      </c>
      <c r="E25" s="213">
        <v>1133.0</v>
      </c>
      <c r="F25" s="213">
        <v>15.0</v>
      </c>
      <c r="G25" s="213">
        <v>8.0</v>
      </c>
      <c r="H25" s="213">
        <v>3.0</v>
      </c>
      <c r="I25" s="213">
        <v>11.0</v>
      </c>
      <c r="J25" s="214">
        <v>0.73</v>
      </c>
      <c r="K25" s="211" t="s">
        <v>23600</v>
      </c>
      <c r="L25" s="211">
        <v>3.723000065E9</v>
      </c>
      <c r="M25" s="211" t="s">
        <v>13656</v>
      </c>
      <c r="N25" s="211" t="s">
        <v>22822</v>
      </c>
      <c r="O25" s="211" t="s">
        <v>23601</v>
      </c>
      <c r="P25" s="211" t="s">
        <v>2137</v>
      </c>
      <c r="Q25" s="230">
        <f>COUNTIF('Hedef Liste Zonguldak'!A:A,A25)</f>
        <v>1</v>
      </c>
    </row>
    <row r="26" ht="15.75" hidden="1" customHeight="1">
      <c r="A26" s="211" t="s">
        <v>24660</v>
      </c>
      <c r="B26" s="211" t="s">
        <v>24661</v>
      </c>
      <c r="C26" s="212" t="s">
        <v>2909</v>
      </c>
      <c r="D26" s="211" t="s">
        <v>1364</v>
      </c>
      <c r="E26" s="213">
        <v>5.0</v>
      </c>
      <c r="F26" s="211"/>
      <c r="G26" s="213">
        <v>37.0</v>
      </c>
      <c r="H26" s="213">
        <v>2.0</v>
      </c>
      <c r="I26" s="213">
        <v>39.0</v>
      </c>
      <c r="J26" s="214">
        <v>0.95</v>
      </c>
      <c r="K26" s="211" t="s">
        <v>2216</v>
      </c>
      <c r="L26" s="211">
        <v>5.510132755E9</v>
      </c>
      <c r="M26" s="211" t="s">
        <v>13656</v>
      </c>
      <c r="N26" s="211" t="s">
        <v>22771</v>
      </c>
      <c r="O26" s="211" t="s">
        <v>24662</v>
      </c>
      <c r="P26" s="211" t="s">
        <v>2165</v>
      </c>
      <c r="Q26" s="230">
        <f>COUNTIF('Hedef Liste Zonguldak'!A:A,A26)</f>
        <v>0</v>
      </c>
    </row>
    <row r="27" ht="15.75" hidden="1" customHeight="1">
      <c r="A27" s="211" t="s">
        <v>24663</v>
      </c>
      <c r="B27" s="211" t="s">
        <v>24664</v>
      </c>
      <c r="C27" s="212" t="s">
        <v>2897</v>
      </c>
      <c r="D27" s="211" t="s">
        <v>1364</v>
      </c>
      <c r="E27" s="213">
        <v>1619.0</v>
      </c>
      <c r="F27" s="213">
        <v>52.0</v>
      </c>
      <c r="G27" s="213">
        <v>52.0</v>
      </c>
      <c r="H27" s="213">
        <v>1.0</v>
      </c>
      <c r="I27" s="213">
        <v>53.0</v>
      </c>
      <c r="J27" s="214">
        <v>0.98</v>
      </c>
      <c r="K27" s="211" t="s">
        <v>2216</v>
      </c>
      <c r="L27" s="211">
        <v>3.722536667E9</v>
      </c>
      <c r="M27" s="211" t="s">
        <v>1350</v>
      </c>
      <c r="N27" s="211" t="s">
        <v>22809</v>
      </c>
      <c r="O27" s="211" t="s">
        <v>24665</v>
      </c>
      <c r="P27" s="211" t="s">
        <v>2165</v>
      </c>
      <c r="Q27" s="230">
        <f>COUNTIF('Hedef Liste Zonguldak'!A:A,A27)</f>
        <v>0</v>
      </c>
    </row>
    <row r="28" ht="15.75" hidden="1" customHeight="1">
      <c r="A28" s="211" t="s">
        <v>24666</v>
      </c>
      <c r="B28" s="211" t="s">
        <v>24667</v>
      </c>
      <c r="C28" s="212" t="s">
        <v>2909</v>
      </c>
      <c r="D28" s="211" t="s">
        <v>1364</v>
      </c>
      <c r="E28" s="213">
        <v>99.0</v>
      </c>
      <c r="F28" s="211"/>
      <c r="G28" s="213">
        <v>60.0</v>
      </c>
      <c r="H28" s="213">
        <v>3.0</v>
      </c>
      <c r="I28" s="213">
        <v>63.0</v>
      </c>
      <c r="J28" s="214">
        <v>0.95</v>
      </c>
      <c r="K28" s="211" t="s">
        <v>2216</v>
      </c>
      <c r="L28" s="211">
        <v>5.315263518E9</v>
      </c>
      <c r="M28" s="211" t="s">
        <v>22781</v>
      </c>
      <c r="N28" s="211" t="s">
        <v>22782</v>
      </c>
      <c r="O28" s="211" t="s">
        <v>24668</v>
      </c>
      <c r="P28" s="211" t="s">
        <v>2165</v>
      </c>
      <c r="Q28" s="230">
        <f>COUNTIF('Hedef Liste Zonguldak'!A:A,A28)</f>
        <v>0</v>
      </c>
    </row>
    <row r="29" ht="15.75" hidden="1" customHeight="1">
      <c r="A29" s="211" t="s">
        <v>24669</v>
      </c>
      <c r="B29" s="211" t="s">
        <v>24670</v>
      </c>
      <c r="C29" s="212" t="s">
        <v>2897</v>
      </c>
      <c r="D29" s="211" t="s">
        <v>1364</v>
      </c>
      <c r="E29" s="213">
        <v>413.0</v>
      </c>
      <c r="F29" s="213">
        <v>8.0</v>
      </c>
      <c r="G29" s="213">
        <v>77.0</v>
      </c>
      <c r="H29" s="213">
        <v>9.0</v>
      </c>
      <c r="I29" s="213">
        <v>86.0</v>
      </c>
      <c r="J29" s="214">
        <v>0.9</v>
      </c>
      <c r="K29" s="211" t="s">
        <v>2216</v>
      </c>
      <c r="L29" s="211">
        <v>3.722655151E9</v>
      </c>
      <c r="M29" s="211" t="s">
        <v>22838</v>
      </c>
      <c r="N29" s="211" t="s">
        <v>24671</v>
      </c>
      <c r="O29" s="211" t="s">
        <v>24672</v>
      </c>
      <c r="P29" s="211" t="s">
        <v>2165</v>
      </c>
      <c r="Q29" s="230">
        <f>COUNTIF('Hedef Liste Zonguldak'!A:A,A29)</f>
        <v>0</v>
      </c>
    </row>
    <row r="30" ht="15.75" hidden="1" customHeight="1">
      <c r="A30" s="211" t="s">
        <v>24673</v>
      </c>
      <c r="B30" s="211" t="s">
        <v>24674</v>
      </c>
      <c r="C30" s="212" t="s">
        <v>2897</v>
      </c>
      <c r="D30" s="211" t="s">
        <v>1364</v>
      </c>
      <c r="E30" s="213">
        <v>541.0</v>
      </c>
      <c r="F30" s="213">
        <v>9.0</v>
      </c>
      <c r="G30" s="213">
        <v>75.0</v>
      </c>
      <c r="H30" s="213">
        <v>4.0</v>
      </c>
      <c r="I30" s="213">
        <v>79.0</v>
      </c>
      <c r="J30" s="214">
        <v>0.95</v>
      </c>
      <c r="K30" s="211" t="s">
        <v>2216</v>
      </c>
      <c r="L30" s="211">
        <v>3.72589083E9</v>
      </c>
      <c r="M30" s="211" t="s">
        <v>22955</v>
      </c>
      <c r="N30" s="211" t="s">
        <v>9083</v>
      </c>
      <c r="O30" s="211" t="s">
        <v>24675</v>
      </c>
      <c r="P30" s="211" t="s">
        <v>2165</v>
      </c>
      <c r="Q30" s="230">
        <f>COUNTIF('Hedef Liste Zonguldak'!A:A,A30)</f>
        <v>0</v>
      </c>
    </row>
    <row r="31" ht="15.75" hidden="1" customHeight="1">
      <c r="A31" s="211" t="s">
        <v>24676</v>
      </c>
      <c r="B31" s="211" t="s">
        <v>24677</v>
      </c>
      <c r="C31" s="212" t="s">
        <v>2897</v>
      </c>
      <c r="D31" s="211" t="s">
        <v>1364</v>
      </c>
      <c r="E31" s="213">
        <v>62.0</v>
      </c>
      <c r="F31" s="211"/>
      <c r="G31" s="213">
        <v>112.0</v>
      </c>
      <c r="H31" s="213">
        <v>4.0</v>
      </c>
      <c r="I31" s="213">
        <v>116.0</v>
      </c>
      <c r="J31" s="214">
        <v>0.97</v>
      </c>
      <c r="K31" s="211" t="s">
        <v>2216</v>
      </c>
      <c r="L31" s="211">
        <v>5.423626704E9</v>
      </c>
      <c r="M31" s="211" t="s">
        <v>1350</v>
      </c>
      <c r="N31" s="211" t="s">
        <v>24678</v>
      </c>
      <c r="O31" s="211" t="s">
        <v>24679</v>
      </c>
      <c r="P31" s="211" t="s">
        <v>2165</v>
      </c>
      <c r="Q31" s="230">
        <f>COUNTIF('Hedef Liste Zonguldak'!A:A,A31)</f>
        <v>0</v>
      </c>
    </row>
    <row r="32" ht="15.75" hidden="1" customHeight="1">
      <c r="A32" s="211" t="s">
        <v>23667</v>
      </c>
      <c r="B32" s="211" t="s">
        <v>23668</v>
      </c>
      <c r="C32" s="212" t="s">
        <v>2897</v>
      </c>
      <c r="D32" s="211" t="s">
        <v>1385</v>
      </c>
      <c r="E32" s="213">
        <v>1462.0</v>
      </c>
      <c r="F32" s="213">
        <v>86.0</v>
      </c>
      <c r="G32" s="213">
        <v>8.0</v>
      </c>
      <c r="H32" s="213">
        <v>6.0</v>
      </c>
      <c r="I32" s="213">
        <v>14.0</v>
      </c>
      <c r="J32" s="214">
        <v>0.57</v>
      </c>
      <c r="K32" s="211" t="s">
        <v>23669</v>
      </c>
      <c r="L32" s="211">
        <v>3.722522585E9</v>
      </c>
      <c r="M32" s="211" t="s">
        <v>1350</v>
      </c>
      <c r="N32" s="211" t="s">
        <v>22904</v>
      </c>
      <c r="O32" s="211" t="s">
        <v>23670</v>
      </c>
      <c r="P32" s="211" t="s">
        <v>2137</v>
      </c>
      <c r="Q32" s="230">
        <f>COUNTIF('Hedef Liste Zonguldak'!A:A,A32)</f>
        <v>1</v>
      </c>
    </row>
    <row r="33" ht="15.75" hidden="1" customHeight="1">
      <c r="A33" s="211" t="s">
        <v>23198</v>
      </c>
      <c r="B33" s="211" t="s">
        <v>24680</v>
      </c>
      <c r="C33" s="212" t="s">
        <v>2897</v>
      </c>
      <c r="D33" s="211" t="s">
        <v>1364</v>
      </c>
      <c r="E33" s="213">
        <v>512.0</v>
      </c>
      <c r="F33" s="213">
        <v>44.0</v>
      </c>
      <c r="G33" s="213">
        <v>13.0</v>
      </c>
      <c r="H33" s="213">
        <v>8.0</v>
      </c>
      <c r="I33" s="213">
        <v>21.0</v>
      </c>
      <c r="J33" s="214">
        <v>0.62</v>
      </c>
      <c r="K33" s="211" t="s">
        <v>23200</v>
      </c>
      <c r="L33" s="211">
        <v>5.454350067E9</v>
      </c>
      <c r="M33" s="211" t="s">
        <v>1350</v>
      </c>
      <c r="N33" s="211" t="s">
        <v>3764</v>
      </c>
      <c r="O33" s="211" t="s">
        <v>23201</v>
      </c>
      <c r="P33" s="211" t="s">
        <v>2137</v>
      </c>
      <c r="Q33" s="230">
        <f>COUNTIF('Hedef Liste Zonguldak'!A:A,A33)</f>
        <v>1</v>
      </c>
    </row>
    <row r="34" ht="15.75" hidden="1" customHeight="1">
      <c r="A34" s="211" t="s">
        <v>23132</v>
      </c>
      <c r="B34" s="211" t="s">
        <v>23133</v>
      </c>
      <c r="C34" s="212" t="s">
        <v>2897</v>
      </c>
      <c r="D34" s="211" t="s">
        <v>1443</v>
      </c>
      <c r="E34" s="213">
        <v>2992.0</v>
      </c>
      <c r="F34" s="213">
        <v>167.0</v>
      </c>
      <c r="G34" s="213">
        <v>1.0</v>
      </c>
      <c r="H34" s="213">
        <v>4.0</v>
      </c>
      <c r="I34" s="213">
        <v>5.0</v>
      </c>
      <c r="J34" s="214">
        <v>0.2</v>
      </c>
      <c r="K34" s="211" t="s">
        <v>23134</v>
      </c>
      <c r="L34" s="211">
        <v>5.542611772E9</v>
      </c>
      <c r="M34" s="211" t="s">
        <v>1350</v>
      </c>
      <c r="N34" s="211" t="s">
        <v>22843</v>
      </c>
      <c r="O34" s="211" t="s">
        <v>23135</v>
      </c>
      <c r="P34" s="211" t="s">
        <v>2137</v>
      </c>
      <c r="Q34" s="230">
        <f>COUNTIF('Hedef Liste Zonguldak'!A:A,A34)</f>
        <v>1</v>
      </c>
    </row>
    <row r="35" ht="15.75" hidden="1" customHeight="1">
      <c r="A35" s="211" t="s">
        <v>24681</v>
      </c>
      <c r="B35" s="211" t="s">
        <v>24682</v>
      </c>
      <c r="C35" s="212" t="s">
        <v>2897</v>
      </c>
      <c r="D35" s="211" t="s">
        <v>1348</v>
      </c>
      <c r="E35" s="213">
        <v>7968.0</v>
      </c>
      <c r="F35" s="213">
        <v>175.0</v>
      </c>
      <c r="G35" s="213">
        <v>167.0</v>
      </c>
      <c r="H35" s="213">
        <v>0.0</v>
      </c>
      <c r="I35" s="213">
        <v>167.0</v>
      </c>
      <c r="J35" s="214">
        <v>1.0</v>
      </c>
      <c r="K35" s="211" t="s">
        <v>2163</v>
      </c>
      <c r="L35" s="211">
        <v>9.999999999E9</v>
      </c>
      <c r="M35" s="211" t="s">
        <v>13656</v>
      </c>
      <c r="N35" s="211" t="s">
        <v>22771</v>
      </c>
      <c r="O35" s="211" t="s">
        <v>24683</v>
      </c>
      <c r="P35" s="211" t="s">
        <v>2165</v>
      </c>
      <c r="Q35" s="230">
        <f>COUNTIF('Hedef Liste Zonguldak'!A:A,A35)</f>
        <v>0</v>
      </c>
    </row>
    <row r="36" ht="15.75" hidden="1" customHeight="1">
      <c r="A36" s="211" t="s">
        <v>24684</v>
      </c>
      <c r="B36" s="211" t="s">
        <v>24685</v>
      </c>
      <c r="C36" s="212" t="s">
        <v>2897</v>
      </c>
      <c r="D36" s="211" t="s">
        <v>1493</v>
      </c>
      <c r="E36" s="213">
        <v>7434.0</v>
      </c>
      <c r="F36" s="213">
        <v>203.0</v>
      </c>
      <c r="G36" s="213">
        <v>114.0</v>
      </c>
      <c r="H36" s="213">
        <v>0.0</v>
      </c>
      <c r="I36" s="213">
        <v>114.0</v>
      </c>
      <c r="J36" s="214">
        <v>1.0</v>
      </c>
      <c r="K36" s="211" t="s">
        <v>2163</v>
      </c>
      <c r="L36" s="211">
        <v>9.999999999E9</v>
      </c>
      <c r="M36" s="211" t="s">
        <v>13656</v>
      </c>
      <c r="N36" s="211" t="s">
        <v>22924</v>
      </c>
      <c r="O36" s="211" t="s">
        <v>24686</v>
      </c>
      <c r="P36" s="211" t="s">
        <v>2165</v>
      </c>
      <c r="Q36" s="230">
        <f>COUNTIF('Hedef Liste Zonguldak'!A:A,A36)</f>
        <v>0</v>
      </c>
    </row>
    <row r="37" ht="15.75" hidden="1" customHeight="1">
      <c r="A37" s="211" t="s">
        <v>23207</v>
      </c>
      <c r="B37" s="211" t="s">
        <v>23208</v>
      </c>
      <c r="C37" s="212" t="s">
        <v>2897</v>
      </c>
      <c r="D37" s="211" t="s">
        <v>1385</v>
      </c>
      <c r="E37" s="213">
        <v>10822.0</v>
      </c>
      <c r="F37" s="213">
        <v>331.0</v>
      </c>
      <c r="G37" s="213">
        <v>49.0</v>
      </c>
      <c r="H37" s="213">
        <v>38.0</v>
      </c>
      <c r="I37" s="213">
        <v>87.0</v>
      </c>
      <c r="J37" s="214">
        <v>0.56</v>
      </c>
      <c r="K37" s="211" t="s">
        <v>23204</v>
      </c>
      <c r="L37" s="211">
        <v>5.306092119E9</v>
      </c>
      <c r="M37" s="211" t="s">
        <v>13656</v>
      </c>
      <c r="N37" s="211" t="s">
        <v>22771</v>
      </c>
      <c r="O37" s="211" t="s">
        <v>23209</v>
      </c>
      <c r="P37" s="211" t="s">
        <v>2137</v>
      </c>
      <c r="Q37" s="230">
        <f>COUNTIF('Hedef Liste Zonguldak'!A:A,A37)</f>
        <v>1</v>
      </c>
    </row>
    <row r="38" ht="15.75" hidden="1" customHeight="1">
      <c r="A38" s="211" t="s">
        <v>22973</v>
      </c>
      <c r="B38" s="211" t="s">
        <v>22974</v>
      </c>
      <c r="C38" s="212" t="s">
        <v>2897</v>
      </c>
      <c r="D38" s="211" t="s">
        <v>1356</v>
      </c>
      <c r="E38" s="213">
        <v>1103.0</v>
      </c>
      <c r="F38" s="213">
        <v>33.0</v>
      </c>
      <c r="G38" s="213">
        <v>0.0</v>
      </c>
      <c r="H38" s="213">
        <v>32.0</v>
      </c>
      <c r="I38" s="213">
        <v>32.0</v>
      </c>
      <c r="J38" s="214">
        <v>0.0</v>
      </c>
      <c r="K38" s="211" t="s">
        <v>22975</v>
      </c>
      <c r="L38" s="211">
        <v>3.724084511E9</v>
      </c>
      <c r="M38" s="211" t="s">
        <v>1350</v>
      </c>
      <c r="N38" s="211" t="s">
        <v>22843</v>
      </c>
      <c r="O38" s="211" t="s">
        <v>22976</v>
      </c>
      <c r="P38" s="211" t="s">
        <v>2137</v>
      </c>
      <c r="Q38" s="230">
        <f>COUNTIF('Hedef Liste Zonguldak'!A:A,A38)</f>
        <v>1</v>
      </c>
    </row>
    <row r="39" ht="15.75" hidden="1" customHeight="1">
      <c r="A39" s="211" t="s">
        <v>23584</v>
      </c>
      <c r="B39" s="211" t="s">
        <v>23585</v>
      </c>
      <c r="C39" s="212" t="s">
        <v>2897</v>
      </c>
      <c r="D39" s="211" t="s">
        <v>1385</v>
      </c>
      <c r="E39" s="213">
        <v>1965.0</v>
      </c>
      <c r="F39" s="213">
        <v>63.0</v>
      </c>
      <c r="G39" s="213">
        <v>0.0</v>
      </c>
      <c r="H39" s="213">
        <v>54.0</v>
      </c>
      <c r="I39" s="213">
        <v>54.0</v>
      </c>
      <c r="J39" s="214">
        <v>0.0</v>
      </c>
      <c r="K39" s="211" t="s">
        <v>23586</v>
      </c>
      <c r="L39" s="211">
        <v>3.722515093E9</v>
      </c>
      <c r="M39" s="211" t="s">
        <v>1350</v>
      </c>
      <c r="N39" s="211" t="s">
        <v>22913</v>
      </c>
      <c r="O39" s="211" t="s">
        <v>23587</v>
      </c>
      <c r="P39" s="211" t="s">
        <v>2137</v>
      </c>
      <c r="Q39" s="230">
        <f>COUNTIF('Hedef Liste Zonguldak'!A:A,A39)</f>
        <v>1</v>
      </c>
    </row>
    <row r="40" ht="15.75" hidden="1" customHeight="1">
      <c r="A40" s="211" t="s">
        <v>24687</v>
      </c>
      <c r="B40" s="211" t="s">
        <v>24688</v>
      </c>
      <c r="C40" s="212" t="s">
        <v>2897</v>
      </c>
      <c r="D40" s="211" t="s">
        <v>1348</v>
      </c>
      <c r="E40" s="213">
        <v>5802.0</v>
      </c>
      <c r="F40" s="213">
        <v>208.0</v>
      </c>
      <c r="G40" s="213">
        <v>168.0</v>
      </c>
      <c r="H40" s="213">
        <v>0.0</v>
      </c>
      <c r="I40" s="213">
        <v>168.0</v>
      </c>
      <c r="J40" s="214">
        <v>1.0</v>
      </c>
      <c r="K40" s="211" t="s">
        <v>2163</v>
      </c>
      <c r="L40" s="211">
        <v>9.999999999E9</v>
      </c>
      <c r="M40" s="211" t="s">
        <v>1350</v>
      </c>
      <c r="N40" s="211" t="s">
        <v>22843</v>
      </c>
      <c r="O40" s="211" t="s">
        <v>24689</v>
      </c>
      <c r="P40" s="211" t="s">
        <v>2165</v>
      </c>
      <c r="Q40" s="230">
        <f>COUNTIF('Hedef Liste Zonguldak'!A:A,A40)</f>
        <v>0</v>
      </c>
    </row>
    <row r="41" ht="15.75" hidden="1" customHeight="1">
      <c r="A41" s="211" t="s">
        <v>23100</v>
      </c>
      <c r="B41" s="211" t="s">
        <v>23101</v>
      </c>
      <c r="C41" s="212" t="s">
        <v>2897</v>
      </c>
      <c r="D41" s="211" t="s">
        <v>1370</v>
      </c>
      <c r="E41" s="213">
        <v>3890.0</v>
      </c>
      <c r="F41" s="213">
        <v>228.0</v>
      </c>
      <c r="G41" s="213">
        <v>18.0</v>
      </c>
      <c r="H41" s="213">
        <v>30.0</v>
      </c>
      <c r="I41" s="213">
        <v>48.0</v>
      </c>
      <c r="J41" s="214">
        <v>0.38</v>
      </c>
      <c r="K41" s="211" t="s">
        <v>23097</v>
      </c>
      <c r="L41" s="211">
        <v>3.7226643E9</v>
      </c>
      <c r="M41" s="211" t="s">
        <v>22781</v>
      </c>
      <c r="N41" s="211" t="s">
        <v>1350</v>
      </c>
      <c r="O41" s="211" t="s">
        <v>23103</v>
      </c>
      <c r="P41" s="211" t="s">
        <v>2137</v>
      </c>
      <c r="Q41" s="230">
        <f>COUNTIF('Hedef Liste Zonguldak'!A:A,A41)</f>
        <v>1</v>
      </c>
    </row>
    <row r="42" ht="15.75" hidden="1" customHeight="1">
      <c r="A42" s="211" t="s">
        <v>23174</v>
      </c>
      <c r="B42" s="211" t="s">
        <v>24690</v>
      </c>
      <c r="C42" s="212" t="s">
        <v>2897</v>
      </c>
      <c r="D42" s="211" t="s">
        <v>1832</v>
      </c>
      <c r="E42" s="213">
        <v>193.0</v>
      </c>
      <c r="F42" s="211"/>
      <c r="G42" s="213">
        <v>0.0</v>
      </c>
      <c r="H42" s="213">
        <v>19.0</v>
      </c>
      <c r="I42" s="213">
        <v>19.0</v>
      </c>
      <c r="J42" s="214">
        <v>0.0</v>
      </c>
      <c r="K42" s="211" t="s">
        <v>23176</v>
      </c>
      <c r="L42" s="211">
        <v>3.726152487E9</v>
      </c>
      <c r="M42" s="211" t="s">
        <v>22981</v>
      </c>
      <c r="N42" s="211" t="s">
        <v>8154</v>
      </c>
      <c r="O42" s="211" t="s">
        <v>23177</v>
      </c>
      <c r="P42" s="211" t="s">
        <v>2137</v>
      </c>
      <c r="Q42" s="230">
        <f>COUNTIF('Hedef Liste Zonguldak'!A:A,A42)</f>
        <v>1</v>
      </c>
    </row>
    <row r="43" ht="15.75" hidden="1" customHeight="1">
      <c r="A43" s="211" t="s">
        <v>23032</v>
      </c>
      <c r="B43" s="211" t="s">
        <v>23033</v>
      </c>
      <c r="C43" s="212" t="s">
        <v>2897</v>
      </c>
      <c r="D43" s="211" t="s">
        <v>1364</v>
      </c>
      <c r="E43" s="213">
        <v>1770.0</v>
      </c>
      <c r="F43" s="213">
        <v>269.0</v>
      </c>
      <c r="G43" s="213">
        <v>5.0</v>
      </c>
      <c r="H43" s="213">
        <v>24.0</v>
      </c>
      <c r="I43" s="213">
        <v>29.0</v>
      </c>
      <c r="J43" s="214">
        <v>0.17</v>
      </c>
      <c r="K43" s="211" t="s">
        <v>23034</v>
      </c>
      <c r="L43" s="211">
        <v>3.722577676E9</v>
      </c>
      <c r="M43" s="211" t="s">
        <v>1350</v>
      </c>
      <c r="N43" s="211" t="s">
        <v>3764</v>
      </c>
      <c r="O43" s="211" t="s">
        <v>23035</v>
      </c>
      <c r="P43" s="211" t="s">
        <v>2137</v>
      </c>
      <c r="Q43" s="230">
        <f>COUNTIF('Hedef Liste Zonguldak'!A:A,A43)</f>
        <v>1</v>
      </c>
    </row>
    <row r="44" ht="15.75" hidden="1" customHeight="1">
      <c r="A44" s="211" t="s">
        <v>24691</v>
      </c>
      <c r="B44" s="211" t="s">
        <v>24692</v>
      </c>
      <c r="C44" s="212" t="s">
        <v>2897</v>
      </c>
      <c r="D44" s="211" t="s">
        <v>1493</v>
      </c>
      <c r="E44" s="213">
        <v>4050.0</v>
      </c>
      <c r="F44" s="213">
        <v>101.0</v>
      </c>
      <c r="G44" s="213">
        <v>112.0</v>
      </c>
      <c r="H44" s="213">
        <v>0.0</v>
      </c>
      <c r="I44" s="213">
        <v>112.0</v>
      </c>
      <c r="J44" s="214">
        <v>1.0</v>
      </c>
      <c r="K44" s="211" t="s">
        <v>2163</v>
      </c>
      <c r="L44" s="211">
        <v>9.999999999E9</v>
      </c>
      <c r="M44" s="211" t="s">
        <v>1350</v>
      </c>
      <c r="N44" s="211" t="s">
        <v>22899</v>
      </c>
      <c r="O44" s="211" t="s">
        <v>24693</v>
      </c>
      <c r="P44" s="211" t="s">
        <v>2165</v>
      </c>
      <c r="Q44" s="230">
        <f>COUNTIF('Hedef Liste Zonguldak'!A:A,A44)</f>
        <v>0</v>
      </c>
    </row>
    <row r="45" ht="15.75" hidden="1" customHeight="1">
      <c r="A45" s="211" t="s">
        <v>23422</v>
      </c>
      <c r="B45" s="211" t="s">
        <v>23423</v>
      </c>
      <c r="C45" s="212" t="s">
        <v>2897</v>
      </c>
      <c r="D45" s="211" t="s">
        <v>1378</v>
      </c>
      <c r="E45" s="213">
        <v>813.0</v>
      </c>
      <c r="F45" s="213">
        <v>4.0</v>
      </c>
      <c r="G45" s="213">
        <v>0.0</v>
      </c>
      <c r="H45" s="213">
        <v>46.0</v>
      </c>
      <c r="I45" s="213">
        <v>46.0</v>
      </c>
      <c r="J45" s="214">
        <v>0.0</v>
      </c>
      <c r="K45" s="211" t="s">
        <v>23424</v>
      </c>
      <c r="L45" s="211">
        <v>3.722660066E9</v>
      </c>
      <c r="M45" s="211" t="s">
        <v>22781</v>
      </c>
      <c r="N45" s="211" t="s">
        <v>1592</v>
      </c>
      <c r="O45" s="211" t="s">
        <v>23425</v>
      </c>
      <c r="P45" s="211" t="s">
        <v>2137</v>
      </c>
      <c r="Q45" s="230">
        <f>COUNTIF('Hedef Liste Zonguldak'!A:A,A45)</f>
        <v>1</v>
      </c>
    </row>
    <row r="46" ht="15.75" hidden="1" customHeight="1">
      <c r="A46" s="211" t="s">
        <v>23043</v>
      </c>
      <c r="B46" s="211" t="s">
        <v>23044</v>
      </c>
      <c r="C46" s="212" t="s">
        <v>2897</v>
      </c>
      <c r="D46" s="211" t="s">
        <v>1364</v>
      </c>
      <c r="E46" s="213">
        <v>1091.0</v>
      </c>
      <c r="F46" s="213">
        <v>47.0</v>
      </c>
      <c r="G46" s="213">
        <v>8.0</v>
      </c>
      <c r="H46" s="213">
        <v>114.0</v>
      </c>
      <c r="I46" s="213">
        <v>122.0</v>
      </c>
      <c r="J46" s="214">
        <v>0.07</v>
      </c>
      <c r="K46" s="211" t="s">
        <v>23045</v>
      </c>
      <c r="L46" s="211">
        <v>3.725021718E9</v>
      </c>
      <c r="M46" s="211" t="s">
        <v>22781</v>
      </c>
      <c r="N46" s="211" t="s">
        <v>1350</v>
      </c>
      <c r="O46" s="211" t="s">
        <v>23046</v>
      </c>
      <c r="P46" s="211" t="s">
        <v>2137</v>
      </c>
      <c r="Q46" s="230">
        <f>COUNTIF('Hedef Liste Zonguldak'!A:A,A46)</f>
        <v>1</v>
      </c>
    </row>
    <row r="47" ht="15.75" hidden="1" customHeight="1">
      <c r="A47" s="211" t="s">
        <v>23304</v>
      </c>
      <c r="B47" s="211" t="s">
        <v>23305</v>
      </c>
      <c r="C47" s="212" t="s">
        <v>2897</v>
      </c>
      <c r="D47" s="211" t="s">
        <v>1356</v>
      </c>
      <c r="E47" s="213">
        <v>4730.0</v>
      </c>
      <c r="F47" s="213">
        <v>134.0</v>
      </c>
      <c r="G47" s="213">
        <v>16.0</v>
      </c>
      <c r="H47" s="213">
        <v>6.0</v>
      </c>
      <c r="I47" s="213">
        <v>22.0</v>
      </c>
      <c r="J47" s="214">
        <v>0.73</v>
      </c>
      <c r="K47" s="211" t="s">
        <v>23148</v>
      </c>
      <c r="L47" s="211">
        <v>3.7231233E9</v>
      </c>
      <c r="M47" s="211" t="s">
        <v>13656</v>
      </c>
      <c r="N47" s="211" t="s">
        <v>22962</v>
      </c>
      <c r="O47" s="211" t="s">
        <v>23149</v>
      </c>
      <c r="P47" s="211" t="s">
        <v>2137</v>
      </c>
      <c r="Q47" s="230">
        <f>COUNTIF('Hedef Liste Zonguldak'!A:A,A47)</f>
        <v>1</v>
      </c>
    </row>
    <row r="48" ht="15.75" hidden="1" customHeight="1">
      <c r="A48" s="211" t="s">
        <v>22992</v>
      </c>
      <c r="B48" s="211" t="s">
        <v>22993</v>
      </c>
      <c r="C48" s="212" t="s">
        <v>2897</v>
      </c>
      <c r="D48" s="211" t="s">
        <v>1385</v>
      </c>
      <c r="E48" s="213">
        <v>580.0</v>
      </c>
      <c r="F48" s="213">
        <v>2.0</v>
      </c>
      <c r="G48" s="213">
        <v>8.0</v>
      </c>
      <c r="H48" s="213">
        <v>28.0</v>
      </c>
      <c r="I48" s="213">
        <v>36.0</v>
      </c>
      <c r="J48" s="214">
        <v>0.22</v>
      </c>
      <c r="K48" s="211" t="s">
        <v>22994</v>
      </c>
      <c r="L48" s="211">
        <v>3.723123399E9</v>
      </c>
      <c r="M48" s="211" t="s">
        <v>13656</v>
      </c>
      <c r="N48" s="211" t="s">
        <v>22771</v>
      </c>
      <c r="O48" s="211" t="s">
        <v>22995</v>
      </c>
      <c r="P48" s="211" t="s">
        <v>2137</v>
      </c>
      <c r="Q48" s="230">
        <f>COUNTIF('Hedef Liste Zonguldak'!A:A,A48)</f>
        <v>1</v>
      </c>
    </row>
    <row r="49" ht="15.75" hidden="1" customHeight="1">
      <c r="A49" s="211" t="s">
        <v>24694</v>
      </c>
      <c r="B49" s="211" t="s">
        <v>24695</v>
      </c>
      <c r="C49" s="212" t="s">
        <v>2897</v>
      </c>
      <c r="D49" s="211" t="s">
        <v>1493</v>
      </c>
      <c r="E49" s="213">
        <v>7648.0</v>
      </c>
      <c r="F49" s="213">
        <v>184.0</v>
      </c>
      <c r="G49" s="213">
        <v>114.0</v>
      </c>
      <c r="H49" s="213">
        <v>0.0</v>
      </c>
      <c r="I49" s="213">
        <v>114.0</v>
      </c>
      <c r="J49" s="214">
        <v>1.0</v>
      </c>
      <c r="K49" s="211" t="s">
        <v>2163</v>
      </c>
      <c r="L49" s="211">
        <v>9.999999999E9</v>
      </c>
      <c r="M49" s="211" t="s">
        <v>13656</v>
      </c>
      <c r="N49" s="211" t="s">
        <v>22771</v>
      </c>
      <c r="O49" s="211" t="s">
        <v>24696</v>
      </c>
      <c r="P49" s="211" t="s">
        <v>2165</v>
      </c>
      <c r="Q49" s="230">
        <f>COUNTIF('Hedef Liste Zonguldak'!A:A,A49)</f>
        <v>0</v>
      </c>
    </row>
    <row r="50" ht="15.75" hidden="1" customHeight="1">
      <c r="A50" s="211" t="s">
        <v>23160</v>
      </c>
      <c r="B50" s="211" t="s">
        <v>23161</v>
      </c>
      <c r="C50" s="212" t="s">
        <v>2897</v>
      </c>
      <c r="D50" s="211" t="s">
        <v>1385</v>
      </c>
      <c r="E50" s="213">
        <v>642.0</v>
      </c>
      <c r="F50" s="211"/>
      <c r="G50" s="213">
        <v>0.0</v>
      </c>
      <c r="H50" s="213">
        <v>9.0</v>
      </c>
      <c r="I50" s="213">
        <v>9.0</v>
      </c>
      <c r="J50" s="214">
        <v>0.0</v>
      </c>
      <c r="K50" s="211" t="s">
        <v>23162</v>
      </c>
      <c r="L50" s="211">
        <v>3.723169955E9</v>
      </c>
      <c r="M50" s="211" t="s">
        <v>13656</v>
      </c>
      <c r="N50" s="211" t="s">
        <v>22924</v>
      </c>
      <c r="O50" s="211" t="s">
        <v>23163</v>
      </c>
      <c r="P50" s="211" t="s">
        <v>2137</v>
      </c>
      <c r="Q50" s="230">
        <f>COUNTIF('Hedef Liste Zonguldak'!A:A,A50)</f>
        <v>1</v>
      </c>
    </row>
    <row r="51" ht="15.75" hidden="1" customHeight="1">
      <c r="A51" s="211" t="s">
        <v>24697</v>
      </c>
      <c r="B51" s="211" t="s">
        <v>24698</v>
      </c>
      <c r="C51" s="212" t="s">
        <v>2897</v>
      </c>
      <c r="D51" s="211" t="s">
        <v>1370</v>
      </c>
      <c r="E51" s="213">
        <v>2917.0</v>
      </c>
      <c r="F51" s="213">
        <v>78.0</v>
      </c>
      <c r="G51" s="213">
        <v>0.0</v>
      </c>
      <c r="H51" s="213">
        <v>9.0</v>
      </c>
      <c r="I51" s="213">
        <v>9.0</v>
      </c>
      <c r="J51" s="214">
        <v>0.0</v>
      </c>
      <c r="K51" s="211" t="s">
        <v>24699</v>
      </c>
      <c r="L51" s="211">
        <v>3.722514444E9</v>
      </c>
      <c r="M51" s="211" t="s">
        <v>1350</v>
      </c>
      <c r="N51" s="211" t="s">
        <v>22913</v>
      </c>
      <c r="O51" s="211" t="s">
        <v>24700</v>
      </c>
      <c r="P51" s="211" t="s">
        <v>2165</v>
      </c>
      <c r="Q51" s="230">
        <f>COUNTIF('Hedef Liste Zonguldak'!A:A,A51)</f>
        <v>0</v>
      </c>
    </row>
    <row r="52" ht="15.75" hidden="1" customHeight="1">
      <c r="A52" s="211" t="s">
        <v>24701</v>
      </c>
      <c r="B52" s="211" t="s">
        <v>24702</v>
      </c>
      <c r="C52" s="212" t="s">
        <v>2897</v>
      </c>
      <c r="D52" s="211" t="s">
        <v>1348</v>
      </c>
      <c r="E52" s="213">
        <v>4655.0</v>
      </c>
      <c r="F52" s="213">
        <v>148.0</v>
      </c>
      <c r="G52" s="213">
        <v>168.0</v>
      </c>
      <c r="H52" s="213">
        <v>0.0</v>
      </c>
      <c r="I52" s="213">
        <v>168.0</v>
      </c>
      <c r="J52" s="214">
        <v>1.0</v>
      </c>
      <c r="K52" s="211" t="s">
        <v>2163</v>
      </c>
      <c r="L52" s="211">
        <v>9.999999999E9</v>
      </c>
      <c r="M52" s="211" t="s">
        <v>1350</v>
      </c>
      <c r="N52" s="211" t="s">
        <v>22913</v>
      </c>
      <c r="O52" s="211" t="s">
        <v>24703</v>
      </c>
      <c r="P52" s="211" t="s">
        <v>2165</v>
      </c>
      <c r="Q52" s="230">
        <f>COUNTIF('Hedef Liste Zonguldak'!A:A,A52)</f>
        <v>0</v>
      </c>
    </row>
    <row r="53" ht="15.75" hidden="1" customHeight="1">
      <c r="A53" s="211" t="s">
        <v>24704</v>
      </c>
      <c r="B53" s="211" t="s">
        <v>24705</v>
      </c>
      <c r="C53" s="212" t="s">
        <v>2897</v>
      </c>
      <c r="D53" s="211" t="s">
        <v>1348</v>
      </c>
      <c r="E53" s="213">
        <v>8362.0</v>
      </c>
      <c r="F53" s="213">
        <v>187.0</v>
      </c>
      <c r="G53" s="213">
        <v>168.0</v>
      </c>
      <c r="H53" s="213">
        <v>0.0</v>
      </c>
      <c r="I53" s="213">
        <v>168.0</v>
      </c>
      <c r="J53" s="214">
        <v>1.0</v>
      </c>
      <c r="K53" s="211" t="s">
        <v>2163</v>
      </c>
      <c r="L53" s="211">
        <v>9.999999999E9</v>
      </c>
      <c r="M53" s="211" t="s">
        <v>13656</v>
      </c>
      <c r="N53" s="211" t="s">
        <v>22924</v>
      </c>
      <c r="O53" s="211" t="s">
        <v>24706</v>
      </c>
      <c r="P53" s="211" t="s">
        <v>2165</v>
      </c>
      <c r="Q53" s="230">
        <f>COUNTIF('Hedef Liste Zonguldak'!A:A,A53)</f>
        <v>0</v>
      </c>
    </row>
    <row r="54" ht="15.75" hidden="1" customHeight="1">
      <c r="A54" s="211" t="s">
        <v>24707</v>
      </c>
      <c r="B54" s="211" t="s">
        <v>24708</v>
      </c>
      <c r="C54" s="212" t="s">
        <v>2897</v>
      </c>
      <c r="D54" s="211" t="s">
        <v>1493</v>
      </c>
      <c r="E54" s="213">
        <v>5929.0</v>
      </c>
      <c r="F54" s="213">
        <v>239.0</v>
      </c>
      <c r="G54" s="213">
        <v>113.0</v>
      </c>
      <c r="H54" s="213">
        <v>0.0</v>
      </c>
      <c r="I54" s="213">
        <v>113.0</v>
      </c>
      <c r="J54" s="214">
        <v>1.0</v>
      </c>
      <c r="K54" s="211" t="s">
        <v>2163</v>
      </c>
      <c r="L54" s="211">
        <v>9.999999999E9</v>
      </c>
      <c r="M54" s="211" t="s">
        <v>1350</v>
      </c>
      <c r="N54" s="211" t="s">
        <v>22843</v>
      </c>
      <c r="O54" s="211" t="s">
        <v>24709</v>
      </c>
      <c r="P54" s="211" t="s">
        <v>2165</v>
      </c>
      <c r="Q54" s="230">
        <f>COUNTIF('Hedef Liste Zonguldak'!A:A,A54)</f>
        <v>0</v>
      </c>
    </row>
    <row r="55" ht="15.75" hidden="1" customHeight="1">
      <c r="A55" s="211" t="s">
        <v>23270</v>
      </c>
      <c r="B55" s="211" t="s">
        <v>23271</v>
      </c>
      <c r="C55" s="212" t="s">
        <v>2897</v>
      </c>
      <c r="D55" s="211" t="s">
        <v>1507</v>
      </c>
      <c r="E55" s="213">
        <v>709.0</v>
      </c>
      <c r="F55" s="213">
        <v>10.0</v>
      </c>
      <c r="G55" s="213">
        <v>0.0</v>
      </c>
      <c r="H55" s="213">
        <v>24.0</v>
      </c>
      <c r="I55" s="213">
        <v>24.0</v>
      </c>
      <c r="J55" s="214">
        <v>0.0</v>
      </c>
      <c r="K55" s="211" t="s">
        <v>23272</v>
      </c>
      <c r="L55" s="211">
        <v>3.723222221E9</v>
      </c>
      <c r="M55" s="211" t="s">
        <v>13656</v>
      </c>
      <c r="N55" s="211" t="s">
        <v>22771</v>
      </c>
      <c r="O55" s="211" t="s">
        <v>23273</v>
      </c>
      <c r="P55" s="211" t="s">
        <v>2137</v>
      </c>
      <c r="Q55" s="230">
        <f>COUNTIF('Hedef Liste Zonguldak'!A:A,A55)</f>
        <v>1</v>
      </c>
    </row>
    <row r="56" ht="15.75" hidden="1" customHeight="1">
      <c r="A56" s="211" t="s">
        <v>24710</v>
      </c>
      <c r="B56" s="211" t="s">
        <v>24711</v>
      </c>
      <c r="C56" s="212" t="s">
        <v>2909</v>
      </c>
      <c r="D56" s="211" t="s">
        <v>1370</v>
      </c>
      <c r="E56" s="213">
        <v>60.0</v>
      </c>
      <c r="F56" s="211"/>
      <c r="G56" s="213">
        <v>30.0</v>
      </c>
      <c r="H56" s="213">
        <v>0.0</v>
      </c>
      <c r="I56" s="213">
        <v>30.0</v>
      </c>
      <c r="J56" s="214">
        <v>1.0</v>
      </c>
      <c r="K56" s="211" t="s">
        <v>24712</v>
      </c>
      <c r="L56" s="211">
        <v>3.72502002E9</v>
      </c>
      <c r="M56" s="211" t="s">
        <v>13656</v>
      </c>
      <c r="N56" s="211" t="s">
        <v>22771</v>
      </c>
      <c r="O56" s="211" t="s">
        <v>24713</v>
      </c>
      <c r="P56" s="211" t="s">
        <v>2165</v>
      </c>
      <c r="Q56" s="230">
        <f>COUNTIF('Hedef Liste Zonguldak'!A:A,A56)</f>
        <v>0</v>
      </c>
    </row>
    <row r="57" ht="15.75" hidden="1" customHeight="1">
      <c r="A57" s="211" t="s">
        <v>23487</v>
      </c>
      <c r="B57" s="211" t="s">
        <v>23488</v>
      </c>
      <c r="C57" s="212" t="s">
        <v>2897</v>
      </c>
      <c r="D57" s="211" t="s">
        <v>1385</v>
      </c>
      <c r="E57" s="213">
        <v>399.0</v>
      </c>
      <c r="F57" s="213">
        <v>3.0</v>
      </c>
      <c r="G57" s="213">
        <v>0.0</v>
      </c>
      <c r="H57" s="213">
        <v>25.0</v>
      </c>
      <c r="I57" s="213">
        <v>25.0</v>
      </c>
      <c r="J57" s="214">
        <v>0.0</v>
      </c>
      <c r="K57" s="211" t="s">
        <v>23489</v>
      </c>
      <c r="L57" s="211">
        <v>3.722520012E9</v>
      </c>
      <c r="M57" s="211" t="s">
        <v>1350</v>
      </c>
      <c r="N57" s="211" t="s">
        <v>22913</v>
      </c>
      <c r="O57" s="211" t="s">
        <v>23490</v>
      </c>
      <c r="P57" s="211" t="s">
        <v>2137</v>
      </c>
      <c r="Q57" s="230">
        <f>COUNTIF('Hedef Liste Zonguldak'!A:A,A57)</f>
        <v>1</v>
      </c>
    </row>
    <row r="58" ht="15.75" hidden="1" customHeight="1">
      <c r="A58" s="211" t="s">
        <v>22855</v>
      </c>
      <c r="B58" s="211" t="s">
        <v>22856</v>
      </c>
      <c r="C58" s="212" t="s">
        <v>2909</v>
      </c>
      <c r="D58" s="211" t="s">
        <v>1385</v>
      </c>
      <c r="E58" s="213">
        <v>1.0</v>
      </c>
      <c r="F58" s="211"/>
      <c r="G58" s="213">
        <v>48.0</v>
      </c>
      <c r="H58" s="213">
        <v>46.0</v>
      </c>
      <c r="I58" s="213">
        <v>94.0</v>
      </c>
      <c r="J58" s="214">
        <v>0.51</v>
      </c>
      <c r="K58" s="211" t="s">
        <v>22857</v>
      </c>
      <c r="L58" s="211">
        <v>3.722520012E9</v>
      </c>
      <c r="M58" s="211" t="s">
        <v>1350</v>
      </c>
      <c r="N58" s="211" t="s">
        <v>22843</v>
      </c>
      <c r="O58" s="211" t="s">
        <v>22858</v>
      </c>
      <c r="P58" s="211" t="s">
        <v>2137</v>
      </c>
      <c r="Q58" s="230">
        <f>COUNTIF('Hedef Liste Zonguldak'!A:A,A58)</f>
        <v>1</v>
      </c>
    </row>
    <row r="59" ht="15.75" hidden="1" customHeight="1">
      <c r="A59" s="211" t="s">
        <v>23569</v>
      </c>
      <c r="B59" s="211" t="s">
        <v>23570</v>
      </c>
      <c r="C59" s="212" t="s">
        <v>2897</v>
      </c>
      <c r="D59" s="211" t="s">
        <v>1493</v>
      </c>
      <c r="E59" s="213">
        <v>323.0</v>
      </c>
      <c r="F59" s="213">
        <v>5.0</v>
      </c>
      <c r="G59" s="213">
        <v>3.0</v>
      </c>
      <c r="H59" s="213">
        <v>42.0</v>
      </c>
      <c r="I59" s="213">
        <v>45.0</v>
      </c>
      <c r="J59" s="214">
        <v>0.07</v>
      </c>
      <c r="K59" s="211" t="s">
        <v>23571</v>
      </c>
      <c r="L59" s="211">
        <v>3.723221112E9</v>
      </c>
      <c r="M59" s="211" t="s">
        <v>13656</v>
      </c>
      <c r="N59" s="211" t="s">
        <v>22924</v>
      </c>
      <c r="O59" s="211" t="s">
        <v>23572</v>
      </c>
      <c r="P59" s="211" t="s">
        <v>2137</v>
      </c>
      <c r="Q59" s="230">
        <f>COUNTIF('Hedef Liste Zonguldak'!A:A,A59)</f>
        <v>1</v>
      </c>
    </row>
    <row r="60" ht="15.75" hidden="1" customHeight="1">
      <c r="A60" s="211" t="s">
        <v>22830</v>
      </c>
      <c r="B60" s="211" t="s">
        <v>22831</v>
      </c>
      <c r="C60" s="212" t="s">
        <v>2897</v>
      </c>
      <c r="D60" s="211" t="s">
        <v>1507</v>
      </c>
      <c r="E60" s="213">
        <v>2976.0</v>
      </c>
      <c r="F60" s="213">
        <v>108.0</v>
      </c>
      <c r="G60" s="213">
        <v>10.0</v>
      </c>
      <c r="H60" s="213">
        <v>77.0</v>
      </c>
      <c r="I60" s="213">
        <v>87.0</v>
      </c>
      <c r="J60" s="214">
        <v>0.11</v>
      </c>
      <c r="K60" s="211" t="s">
        <v>22832</v>
      </c>
      <c r="L60" s="211">
        <v>3.72266666E9</v>
      </c>
      <c r="M60" s="211" t="s">
        <v>22781</v>
      </c>
      <c r="N60" s="211" t="s">
        <v>1592</v>
      </c>
      <c r="O60" s="211" t="s">
        <v>22833</v>
      </c>
      <c r="P60" s="211" t="s">
        <v>2137</v>
      </c>
      <c r="Q60" s="230">
        <f>COUNTIF('Hedef Liste Zonguldak'!A:A,A60)</f>
        <v>1</v>
      </c>
    </row>
    <row r="61" ht="15.75" hidden="1" customHeight="1">
      <c r="A61" s="211" t="s">
        <v>23230</v>
      </c>
      <c r="B61" s="211" t="s">
        <v>23231</v>
      </c>
      <c r="C61" s="212" t="s">
        <v>2897</v>
      </c>
      <c r="D61" s="211" t="s">
        <v>1443</v>
      </c>
      <c r="E61" s="213">
        <v>465.0</v>
      </c>
      <c r="F61" s="213">
        <v>61.0</v>
      </c>
      <c r="G61" s="213">
        <v>0.0</v>
      </c>
      <c r="H61" s="213">
        <v>58.0</v>
      </c>
      <c r="I61" s="213">
        <v>58.0</v>
      </c>
      <c r="J61" s="214">
        <v>0.0</v>
      </c>
      <c r="K61" s="211" t="s">
        <v>23232</v>
      </c>
      <c r="L61" s="211">
        <v>3.724085525E9</v>
      </c>
      <c r="M61" s="211" t="s">
        <v>1350</v>
      </c>
      <c r="N61" s="211" t="s">
        <v>22843</v>
      </c>
      <c r="O61" s="211" t="s">
        <v>23233</v>
      </c>
      <c r="P61" s="211" t="s">
        <v>2137</v>
      </c>
      <c r="Q61" s="230">
        <f>COUNTIF('Hedef Liste Zonguldak'!A:A,A61)</f>
        <v>1</v>
      </c>
    </row>
    <row r="62" ht="15.75" hidden="1" customHeight="1">
      <c r="A62" s="211" t="s">
        <v>23344</v>
      </c>
      <c r="B62" s="211" t="s">
        <v>23345</v>
      </c>
      <c r="C62" s="212" t="s">
        <v>2897</v>
      </c>
      <c r="D62" s="211" t="s">
        <v>1507</v>
      </c>
      <c r="E62" s="213">
        <v>623.0</v>
      </c>
      <c r="F62" s="211"/>
      <c r="G62" s="213">
        <v>4.0</v>
      </c>
      <c r="H62" s="213">
        <v>21.0</v>
      </c>
      <c r="I62" s="213">
        <v>25.0</v>
      </c>
      <c r="J62" s="214">
        <v>0.16</v>
      </c>
      <c r="K62" s="211" t="s">
        <v>23346</v>
      </c>
      <c r="L62" s="211">
        <v>3.723239704E9</v>
      </c>
      <c r="M62" s="211" t="s">
        <v>13656</v>
      </c>
      <c r="N62" s="211" t="s">
        <v>22962</v>
      </c>
      <c r="O62" s="211" t="s">
        <v>23347</v>
      </c>
      <c r="P62" s="211" t="s">
        <v>2137</v>
      </c>
      <c r="Q62" s="230">
        <f>COUNTIF('Hedef Liste Zonguldak'!A:A,A62)</f>
        <v>1</v>
      </c>
    </row>
    <row r="63" ht="15.75" hidden="1" customHeight="1">
      <c r="A63" s="211" t="s">
        <v>23535</v>
      </c>
      <c r="B63" s="211" t="s">
        <v>23536</v>
      </c>
      <c r="C63" s="212" t="s">
        <v>2897</v>
      </c>
      <c r="D63" s="211" t="s">
        <v>1577</v>
      </c>
      <c r="E63" s="213">
        <v>2788.0</v>
      </c>
      <c r="F63" s="213">
        <v>76.0</v>
      </c>
      <c r="G63" s="213">
        <v>0.0</v>
      </c>
      <c r="H63" s="213">
        <v>95.0</v>
      </c>
      <c r="I63" s="213">
        <v>95.0</v>
      </c>
      <c r="J63" s="214">
        <v>0.0</v>
      </c>
      <c r="K63" s="211" t="s">
        <v>23537</v>
      </c>
      <c r="L63" s="211">
        <v>3.723360336E9</v>
      </c>
      <c r="M63" s="211" t="s">
        <v>13656</v>
      </c>
      <c r="N63" s="211" t="s">
        <v>22924</v>
      </c>
      <c r="O63" s="211" t="s">
        <v>24714</v>
      </c>
      <c r="P63" s="211" t="s">
        <v>2137</v>
      </c>
      <c r="Q63" s="230">
        <f>COUNTIF('Hedef Liste Zonguldak'!A:A,A63)</f>
        <v>1</v>
      </c>
    </row>
    <row r="64" ht="15.75" hidden="1" customHeight="1">
      <c r="A64" s="211" t="s">
        <v>23065</v>
      </c>
      <c r="B64" s="211" t="s">
        <v>23066</v>
      </c>
      <c r="C64" s="212" t="s">
        <v>2897</v>
      </c>
      <c r="D64" s="211" t="s">
        <v>1356</v>
      </c>
      <c r="E64" s="213">
        <v>1218.0</v>
      </c>
      <c r="F64" s="213">
        <v>43.0</v>
      </c>
      <c r="G64" s="213">
        <v>0.0</v>
      </c>
      <c r="H64" s="213">
        <v>33.0</v>
      </c>
      <c r="I64" s="213">
        <v>33.0</v>
      </c>
      <c r="J64" s="214">
        <v>0.0</v>
      </c>
      <c r="K64" s="211" t="s">
        <v>23067</v>
      </c>
      <c r="L64" s="211">
        <v>3.722575777E9</v>
      </c>
      <c r="M64" s="211" t="s">
        <v>1350</v>
      </c>
      <c r="N64" s="211" t="s">
        <v>3764</v>
      </c>
      <c r="O64" s="211" t="s">
        <v>23068</v>
      </c>
      <c r="P64" s="211" t="s">
        <v>2137</v>
      </c>
      <c r="Q64" s="230">
        <f>COUNTIF('Hedef Liste Zonguldak'!A:A,A64)</f>
        <v>1</v>
      </c>
    </row>
    <row r="65" ht="15.75" hidden="1" customHeight="1">
      <c r="A65" s="211" t="s">
        <v>23369</v>
      </c>
      <c r="B65" s="211" t="s">
        <v>23370</v>
      </c>
      <c r="C65" s="212" t="s">
        <v>2897</v>
      </c>
      <c r="D65" s="211" t="s">
        <v>1356</v>
      </c>
      <c r="E65" s="213">
        <v>1111.0</v>
      </c>
      <c r="F65" s="213">
        <v>4.0</v>
      </c>
      <c r="G65" s="213">
        <v>0.0</v>
      </c>
      <c r="H65" s="213">
        <v>28.0</v>
      </c>
      <c r="I65" s="213">
        <v>28.0</v>
      </c>
      <c r="J65" s="214">
        <v>0.0</v>
      </c>
      <c r="K65" s="211" t="s">
        <v>23371</v>
      </c>
      <c r="L65" s="211">
        <v>5.394208799E9</v>
      </c>
      <c r="M65" s="211" t="s">
        <v>13656</v>
      </c>
      <c r="N65" s="211" t="s">
        <v>22962</v>
      </c>
      <c r="O65" s="211" t="s">
        <v>23372</v>
      </c>
      <c r="P65" s="211" t="s">
        <v>2137</v>
      </c>
      <c r="Q65" s="230">
        <f>COUNTIF('Hedef Liste Zonguldak'!A:A,A65)</f>
        <v>1</v>
      </c>
    </row>
    <row r="66" ht="15.75" hidden="1" customHeight="1">
      <c r="A66" s="211" t="s">
        <v>23137</v>
      </c>
      <c r="B66" s="211" t="s">
        <v>23138</v>
      </c>
      <c r="C66" s="212" t="s">
        <v>2897</v>
      </c>
      <c r="D66" s="211" t="s">
        <v>1370</v>
      </c>
      <c r="E66" s="213">
        <v>1444.0</v>
      </c>
      <c r="F66" s="213">
        <v>66.0</v>
      </c>
      <c r="G66" s="213">
        <v>18.0</v>
      </c>
      <c r="H66" s="213">
        <v>13.0</v>
      </c>
      <c r="I66" s="213">
        <v>31.0</v>
      </c>
      <c r="J66" s="214">
        <v>0.58</v>
      </c>
      <c r="K66" s="211" t="s">
        <v>23139</v>
      </c>
      <c r="L66" s="211">
        <v>3.723236718E9</v>
      </c>
      <c r="M66" s="211" t="s">
        <v>13656</v>
      </c>
      <c r="N66" s="211" t="s">
        <v>22771</v>
      </c>
      <c r="O66" s="211" t="s">
        <v>23140</v>
      </c>
      <c r="P66" s="211" t="s">
        <v>2137</v>
      </c>
      <c r="Q66" s="230">
        <f>COUNTIF('Hedef Liste Zonguldak'!A:A,A66)</f>
        <v>1</v>
      </c>
    </row>
    <row r="67" ht="15.75" hidden="1" customHeight="1">
      <c r="A67" s="211" t="s">
        <v>24715</v>
      </c>
      <c r="B67" s="211" t="s">
        <v>24716</v>
      </c>
      <c r="C67" s="212" t="s">
        <v>2897</v>
      </c>
      <c r="D67" s="211" t="s">
        <v>1577</v>
      </c>
      <c r="E67" s="213">
        <v>2976.0</v>
      </c>
      <c r="F67" s="213">
        <v>104.0</v>
      </c>
      <c r="G67" s="213">
        <v>72.0</v>
      </c>
      <c r="H67" s="213">
        <v>15.0</v>
      </c>
      <c r="I67" s="213">
        <v>87.0</v>
      </c>
      <c r="J67" s="214">
        <v>0.83</v>
      </c>
      <c r="K67" s="211" t="s">
        <v>2186</v>
      </c>
      <c r="L67" s="211">
        <v>3.723100203E9</v>
      </c>
      <c r="M67" s="211" t="s">
        <v>13656</v>
      </c>
      <c r="N67" s="211" t="s">
        <v>22771</v>
      </c>
      <c r="O67" s="211" t="s">
        <v>24717</v>
      </c>
      <c r="P67" s="211" t="s">
        <v>2165</v>
      </c>
      <c r="Q67" s="230">
        <f>COUNTIF('Hedef Liste Zonguldak'!A:A,A67)</f>
        <v>0</v>
      </c>
    </row>
    <row r="68" ht="15.75" hidden="1" customHeight="1">
      <c r="A68" s="211" t="s">
        <v>24718</v>
      </c>
      <c r="B68" s="211" t="s">
        <v>24719</v>
      </c>
      <c r="C68" s="212" t="s">
        <v>2897</v>
      </c>
      <c r="D68" s="211" t="s">
        <v>1364</v>
      </c>
      <c r="E68" s="213">
        <v>3365.0</v>
      </c>
      <c r="F68" s="213">
        <v>224.0</v>
      </c>
      <c r="G68" s="213">
        <v>8.0</v>
      </c>
      <c r="H68" s="213">
        <v>11.0</v>
      </c>
      <c r="I68" s="213">
        <v>19.0</v>
      </c>
      <c r="J68" s="214">
        <v>0.42</v>
      </c>
      <c r="K68" s="211" t="s">
        <v>24720</v>
      </c>
      <c r="L68" s="211">
        <v>3.722910361E9</v>
      </c>
      <c r="M68" s="211" t="s">
        <v>1350</v>
      </c>
      <c r="N68" s="211" t="s">
        <v>22843</v>
      </c>
      <c r="O68" s="211" t="s">
        <v>24721</v>
      </c>
      <c r="P68" s="211" t="s">
        <v>2137</v>
      </c>
      <c r="Q68" s="230">
        <f>COUNTIF('Hedef Liste Zonguldak'!A:A,A68)</f>
        <v>0</v>
      </c>
    </row>
    <row r="69" ht="15.75" hidden="1" customHeight="1">
      <c r="A69" s="211" t="s">
        <v>23477</v>
      </c>
      <c r="B69" s="211" t="s">
        <v>23478</v>
      </c>
      <c r="C69" s="212" t="s">
        <v>2909</v>
      </c>
      <c r="D69" s="211" t="s">
        <v>1385</v>
      </c>
      <c r="E69" s="213">
        <v>91.0</v>
      </c>
      <c r="F69" s="211"/>
      <c r="G69" s="213">
        <v>0.0</v>
      </c>
      <c r="H69" s="213">
        <v>34.0</v>
      </c>
      <c r="I69" s="213">
        <v>34.0</v>
      </c>
      <c r="J69" s="214">
        <v>0.0</v>
      </c>
      <c r="K69" s="211" t="s">
        <v>23479</v>
      </c>
      <c r="L69" s="211">
        <v>3.722520778E9</v>
      </c>
      <c r="M69" s="211" t="s">
        <v>1350</v>
      </c>
      <c r="N69" s="211" t="s">
        <v>22904</v>
      </c>
      <c r="O69" s="211" t="s">
        <v>23480</v>
      </c>
      <c r="P69" s="211" t="s">
        <v>2137</v>
      </c>
      <c r="Q69" s="230">
        <f>COUNTIF('Hedef Liste Zonguldak'!A:A,A69)</f>
        <v>1</v>
      </c>
    </row>
    <row r="70" ht="15.75" hidden="1" customHeight="1">
      <c r="A70" s="211" t="s">
        <v>23519</v>
      </c>
      <c r="B70" s="211" t="s">
        <v>23520</v>
      </c>
      <c r="C70" s="212" t="s">
        <v>2897</v>
      </c>
      <c r="D70" s="211" t="s">
        <v>1577</v>
      </c>
      <c r="E70" s="213">
        <v>1561.0</v>
      </c>
      <c r="F70" s="213">
        <v>97.0</v>
      </c>
      <c r="G70" s="213">
        <v>0.0</v>
      </c>
      <c r="H70" s="213">
        <v>101.0</v>
      </c>
      <c r="I70" s="213">
        <v>101.0</v>
      </c>
      <c r="J70" s="214">
        <v>0.0</v>
      </c>
      <c r="K70" s="211" t="s">
        <v>23521</v>
      </c>
      <c r="L70" s="211">
        <v>3.722610102E9</v>
      </c>
      <c r="M70" s="211" t="s">
        <v>22781</v>
      </c>
      <c r="N70" s="211" t="s">
        <v>23029</v>
      </c>
      <c r="O70" s="211" t="s">
        <v>23522</v>
      </c>
      <c r="P70" s="211" t="s">
        <v>2137</v>
      </c>
      <c r="Q70" s="230">
        <f>COUNTIF('Hedef Liste Zonguldak'!A:A,A70)</f>
        <v>1</v>
      </c>
    </row>
    <row r="71" ht="15.75" hidden="1" customHeight="1">
      <c r="A71" s="211" t="s">
        <v>23427</v>
      </c>
      <c r="B71" s="211" t="s">
        <v>23428</v>
      </c>
      <c r="C71" s="212" t="s">
        <v>2897</v>
      </c>
      <c r="D71" s="211" t="s">
        <v>1378</v>
      </c>
      <c r="E71" s="213">
        <v>298.0</v>
      </c>
      <c r="F71" s="213">
        <v>2.0</v>
      </c>
      <c r="G71" s="213">
        <v>6.0</v>
      </c>
      <c r="H71" s="213">
        <v>26.0</v>
      </c>
      <c r="I71" s="213">
        <v>32.0</v>
      </c>
      <c r="J71" s="214">
        <v>0.19</v>
      </c>
      <c r="K71" s="211" t="s">
        <v>10571</v>
      </c>
      <c r="L71" s="211">
        <v>3.723124032E9</v>
      </c>
      <c r="M71" s="211" t="s">
        <v>13656</v>
      </c>
      <c r="N71" s="211" t="s">
        <v>22962</v>
      </c>
      <c r="O71" s="211" t="s">
        <v>23429</v>
      </c>
      <c r="P71" s="211" t="s">
        <v>2137</v>
      </c>
      <c r="Q71" s="230">
        <f>COUNTIF('Hedef Liste Zonguldak'!A:A,A71)</f>
        <v>1</v>
      </c>
    </row>
    <row r="72" ht="15.75" hidden="1" customHeight="1">
      <c r="A72" s="211" t="s">
        <v>23001</v>
      </c>
      <c r="B72" s="211" t="s">
        <v>23002</v>
      </c>
      <c r="C72" s="212" t="s">
        <v>2909</v>
      </c>
      <c r="D72" s="211" t="s">
        <v>1348</v>
      </c>
      <c r="E72" s="213">
        <v>3339.0</v>
      </c>
      <c r="F72" s="211"/>
      <c r="G72" s="213">
        <v>0.0</v>
      </c>
      <c r="H72" s="213">
        <v>8.0</v>
      </c>
      <c r="I72" s="213">
        <v>8.0</v>
      </c>
      <c r="J72" s="214">
        <v>0.0</v>
      </c>
      <c r="K72" s="211" t="s">
        <v>22932</v>
      </c>
      <c r="L72" s="211">
        <v>5.3567769E9</v>
      </c>
      <c r="M72" s="211" t="s">
        <v>13656</v>
      </c>
      <c r="N72" s="211" t="s">
        <v>22771</v>
      </c>
      <c r="O72" s="211" t="s">
        <v>22933</v>
      </c>
      <c r="P72" s="211" t="s">
        <v>2137</v>
      </c>
      <c r="Q72" s="230">
        <f>COUNTIF('Hedef Liste Zonguldak'!A:A,A72)</f>
        <v>1</v>
      </c>
    </row>
    <row r="73" ht="15.75" hidden="1" customHeight="1">
      <c r="A73" s="211" t="s">
        <v>23446</v>
      </c>
      <c r="B73" s="211" t="s">
        <v>23447</v>
      </c>
      <c r="C73" s="212" t="s">
        <v>2897</v>
      </c>
      <c r="D73" s="211" t="s">
        <v>1385</v>
      </c>
      <c r="E73" s="213">
        <v>864.0</v>
      </c>
      <c r="F73" s="213">
        <v>19.0</v>
      </c>
      <c r="G73" s="213">
        <v>13.0</v>
      </c>
      <c r="H73" s="213">
        <v>29.0</v>
      </c>
      <c r="I73" s="213">
        <v>42.0</v>
      </c>
      <c r="J73" s="214">
        <v>0.31</v>
      </c>
      <c r="K73" s="211" t="s">
        <v>23448</v>
      </c>
      <c r="L73" s="211">
        <v>3.72266118E9</v>
      </c>
      <c r="M73" s="211" t="s">
        <v>22781</v>
      </c>
      <c r="N73" s="211" t="s">
        <v>1350</v>
      </c>
      <c r="O73" s="211" t="s">
        <v>23449</v>
      </c>
      <c r="P73" s="211" t="s">
        <v>2137</v>
      </c>
      <c r="Q73" s="230">
        <f>COUNTIF('Hedef Liste Zonguldak'!A:A,A73)</f>
        <v>1</v>
      </c>
    </row>
    <row r="74" ht="15.75" hidden="1" customHeight="1">
      <c r="A74" s="211" t="s">
        <v>23664</v>
      </c>
      <c r="B74" s="211" t="s">
        <v>23665</v>
      </c>
      <c r="C74" s="212" t="s">
        <v>2897</v>
      </c>
      <c r="D74" s="211" t="s">
        <v>1356</v>
      </c>
      <c r="E74" s="213">
        <v>816.0</v>
      </c>
      <c r="F74" s="213">
        <v>19.0</v>
      </c>
      <c r="G74" s="213">
        <v>0.0</v>
      </c>
      <c r="H74" s="213">
        <v>22.0</v>
      </c>
      <c r="I74" s="213">
        <v>22.0</v>
      </c>
      <c r="J74" s="214">
        <v>0.0</v>
      </c>
      <c r="K74" s="211" t="s">
        <v>23371</v>
      </c>
      <c r="L74" s="211">
        <v>5.394208799E9</v>
      </c>
      <c r="M74" s="211" t="s">
        <v>13656</v>
      </c>
      <c r="N74" s="211" t="s">
        <v>22962</v>
      </c>
      <c r="O74" s="211" t="s">
        <v>23666</v>
      </c>
      <c r="P74" s="211" t="s">
        <v>2137</v>
      </c>
      <c r="Q74" s="230">
        <f>COUNTIF('Hedef Liste Zonguldak'!A:A,A74)</f>
        <v>1</v>
      </c>
    </row>
    <row r="75" ht="15.75" hidden="1" customHeight="1">
      <c r="A75" s="211" t="s">
        <v>23332</v>
      </c>
      <c r="B75" s="211" t="s">
        <v>23333</v>
      </c>
      <c r="C75" s="212" t="s">
        <v>2897</v>
      </c>
      <c r="D75" s="211" t="s">
        <v>1443</v>
      </c>
      <c r="E75" s="213">
        <v>267.0</v>
      </c>
      <c r="F75" s="213">
        <v>2.0</v>
      </c>
      <c r="G75" s="213">
        <v>1.0</v>
      </c>
      <c r="H75" s="213">
        <v>17.0</v>
      </c>
      <c r="I75" s="213">
        <v>18.0</v>
      </c>
      <c r="J75" s="214">
        <v>0.06</v>
      </c>
      <c r="K75" s="211" t="s">
        <v>23334</v>
      </c>
      <c r="L75" s="211">
        <v>5.446773896E9</v>
      </c>
      <c r="M75" s="211" t="s">
        <v>13656</v>
      </c>
      <c r="N75" s="211" t="s">
        <v>22771</v>
      </c>
      <c r="O75" s="211" t="s">
        <v>23335</v>
      </c>
      <c r="P75" s="211" t="s">
        <v>2137</v>
      </c>
      <c r="Q75" s="230">
        <f>COUNTIF('Hedef Liste Zonguldak'!A:A,A75)</f>
        <v>1</v>
      </c>
    </row>
    <row r="76" ht="15.75" hidden="1" customHeight="1">
      <c r="A76" s="211" t="s">
        <v>23154</v>
      </c>
      <c r="B76" s="211" t="s">
        <v>23155</v>
      </c>
      <c r="C76" s="212" t="s">
        <v>2897</v>
      </c>
      <c r="D76" s="211" t="s">
        <v>1385</v>
      </c>
      <c r="E76" s="213">
        <v>372.0</v>
      </c>
      <c r="F76" s="213">
        <v>14.0</v>
      </c>
      <c r="G76" s="213">
        <v>0.0</v>
      </c>
      <c r="H76" s="213">
        <v>34.0</v>
      </c>
      <c r="I76" s="213">
        <v>34.0</v>
      </c>
      <c r="J76" s="214">
        <v>0.0</v>
      </c>
      <c r="K76" s="211" t="s">
        <v>23156</v>
      </c>
      <c r="L76" s="211">
        <v>3.723558088E9</v>
      </c>
      <c r="M76" s="211" t="s">
        <v>13656</v>
      </c>
      <c r="N76" s="211" t="s">
        <v>23157</v>
      </c>
      <c r="O76" s="211" t="s">
        <v>23158</v>
      </c>
      <c r="P76" s="211" t="s">
        <v>2137</v>
      </c>
      <c r="Q76" s="230">
        <f>COUNTIF('Hedef Liste Zonguldak'!A:A,A76)</f>
        <v>1</v>
      </c>
    </row>
    <row r="77" ht="15.75" hidden="1" customHeight="1">
      <c r="A77" s="211" t="s">
        <v>23646</v>
      </c>
      <c r="B77" s="211" t="s">
        <v>23647</v>
      </c>
      <c r="C77" s="212" t="s">
        <v>2897</v>
      </c>
      <c r="D77" s="211" t="s">
        <v>1443</v>
      </c>
      <c r="E77" s="213">
        <v>424.0</v>
      </c>
      <c r="F77" s="213">
        <v>16.0</v>
      </c>
      <c r="G77" s="213">
        <v>0.0</v>
      </c>
      <c r="H77" s="213">
        <v>24.0</v>
      </c>
      <c r="I77" s="213">
        <v>24.0</v>
      </c>
      <c r="J77" s="214">
        <v>0.0</v>
      </c>
      <c r="K77" s="211" t="s">
        <v>23648</v>
      </c>
      <c r="L77" s="211">
        <v>5.528267767E9</v>
      </c>
      <c r="M77" s="211" t="s">
        <v>22981</v>
      </c>
      <c r="N77" s="211" t="s">
        <v>8154</v>
      </c>
      <c r="O77" s="211" t="s">
        <v>23649</v>
      </c>
      <c r="P77" s="211" t="s">
        <v>2137</v>
      </c>
      <c r="Q77" s="230">
        <f>COUNTIF('Hedef Liste Zonguldak'!A:A,A77)</f>
        <v>1</v>
      </c>
    </row>
    <row r="78" ht="15.75" hidden="1" customHeight="1">
      <c r="A78" s="211" t="s">
        <v>24722</v>
      </c>
      <c r="B78" s="211" t="s">
        <v>24723</v>
      </c>
      <c r="C78" s="212" t="s">
        <v>2897</v>
      </c>
      <c r="D78" s="211" t="s">
        <v>1370</v>
      </c>
      <c r="E78" s="213">
        <v>725.0</v>
      </c>
      <c r="F78" s="213">
        <v>10.0</v>
      </c>
      <c r="G78" s="213">
        <v>35.0</v>
      </c>
      <c r="H78" s="213">
        <v>3.0</v>
      </c>
      <c r="I78" s="213">
        <v>38.0</v>
      </c>
      <c r="J78" s="214">
        <v>0.92</v>
      </c>
      <c r="K78" s="211" t="s">
        <v>24724</v>
      </c>
      <c r="L78" s="211">
        <v>3.723223228E9</v>
      </c>
      <c r="M78" s="211" t="s">
        <v>13656</v>
      </c>
      <c r="N78" s="211" t="s">
        <v>22771</v>
      </c>
      <c r="O78" s="211" t="s">
        <v>24725</v>
      </c>
      <c r="P78" s="211" t="s">
        <v>2137</v>
      </c>
      <c r="Q78" s="230">
        <f>COUNTIF('Hedef Liste Zonguldak'!A:A,A78)</f>
        <v>0</v>
      </c>
    </row>
    <row r="79" ht="15.75" hidden="1" customHeight="1">
      <c r="A79" s="211" t="s">
        <v>23412</v>
      </c>
      <c r="B79" s="211" t="s">
        <v>24726</v>
      </c>
      <c r="C79" s="212" t="s">
        <v>2897</v>
      </c>
      <c r="D79" s="211" t="s">
        <v>1356</v>
      </c>
      <c r="E79" s="213">
        <v>2128.0</v>
      </c>
      <c r="F79" s="211"/>
      <c r="G79" s="213">
        <v>0.0</v>
      </c>
      <c r="H79" s="213">
        <v>29.0</v>
      </c>
      <c r="I79" s="213">
        <v>29.0</v>
      </c>
      <c r="J79" s="214">
        <v>0.0</v>
      </c>
      <c r="K79" s="211" t="s">
        <v>23414</v>
      </c>
      <c r="L79" s="211">
        <v>3.723237827E9</v>
      </c>
      <c r="M79" s="211" t="s">
        <v>13656</v>
      </c>
      <c r="N79" s="211" t="s">
        <v>22771</v>
      </c>
      <c r="O79" s="211" t="s">
        <v>23415</v>
      </c>
      <c r="P79" s="211" t="s">
        <v>2137</v>
      </c>
      <c r="Q79" s="230">
        <f>COUNTIF('Hedef Liste Zonguldak'!A:A,A79)</f>
        <v>1</v>
      </c>
    </row>
    <row r="80" ht="15.75" hidden="1" customHeight="1">
      <c r="A80" s="211" t="s">
        <v>23382</v>
      </c>
      <c r="B80" s="211" t="s">
        <v>23383</v>
      </c>
      <c r="C80" s="212" t="s">
        <v>2897</v>
      </c>
      <c r="D80" s="211" t="s">
        <v>1364</v>
      </c>
      <c r="E80" s="213">
        <v>879.0</v>
      </c>
      <c r="F80" s="213">
        <v>48.0</v>
      </c>
      <c r="G80" s="213">
        <v>12.0</v>
      </c>
      <c r="H80" s="213">
        <v>19.0</v>
      </c>
      <c r="I80" s="213">
        <v>31.0</v>
      </c>
      <c r="J80" s="214">
        <v>0.39</v>
      </c>
      <c r="K80" s="211" t="s">
        <v>23384</v>
      </c>
      <c r="L80" s="211">
        <v>5.398404111E9</v>
      </c>
      <c r="M80" s="211" t="s">
        <v>13656</v>
      </c>
      <c r="N80" s="211" t="s">
        <v>22771</v>
      </c>
      <c r="O80" s="211" t="s">
        <v>23385</v>
      </c>
      <c r="P80" s="211" t="s">
        <v>2137</v>
      </c>
      <c r="Q80" s="230">
        <f>COUNTIF('Hedef Liste Zonguldak'!A:A,A80)</f>
        <v>1</v>
      </c>
    </row>
    <row r="81" ht="15.75" hidden="1" customHeight="1">
      <c r="A81" s="211" t="s">
        <v>22888</v>
      </c>
      <c r="B81" s="211" t="s">
        <v>22889</v>
      </c>
      <c r="C81" s="212" t="s">
        <v>2897</v>
      </c>
      <c r="D81" s="211" t="s">
        <v>1443</v>
      </c>
      <c r="E81" s="213">
        <v>4081.0</v>
      </c>
      <c r="F81" s="213">
        <v>297.0</v>
      </c>
      <c r="G81" s="213">
        <v>0.0</v>
      </c>
      <c r="H81" s="213">
        <v>22.0</v>
      </c>
      <c r="I81" s="213">
        <v>22.0</v>
      </c>
      <c r="J81" s="214">
        <v>0.0</v>
      </c>
      <c r="K81" s="211" t="s">
        <v>22890</v>
      </c>
      <c r="L81" s="211">
        <v>5.064814397E9</v>
      </c>
      <c r="M81" s="211" t="s">
        <v>1350</v>
      </c>
      <c r="N81" s="211" t="s">
        <v>22843</v>
      </c>
      <c r="O81" s="211" t="s">
        <v>22891</v>
      </c>
      <c r="P81" s="211" t="s">
        <v>2137</v>
      </c>
      <c r="Q81" s="230">
        <f>COUNTIF('Hedef Liste Zonguldak'!A:A,A81)</f>
        <v>1</v>
      </c>
    </row>
    <row r="82" ht="15.75" hidden="1" customHeight="1">
      <c r="A82" s="211" t="s">
        <v>23451</v>
      </c>
      <c r="B82" s="211" t="s">
        <v>23452</v>
      </c>
      <c r="C82" s="212" t="s">
        <v>2897</v>
      </c>
      <c r="D82" s="211" t="s">
        <v>1385</v>
      </c>
      <c r="E82" s="213">
        <v>332.0</v>
      </c>
      <c r="F82" s="213">
        <v>12.0</v>
      </c>
      <c r="G82" s="213">
        <v>0.0</v>
      </c>
      <c r="H82" s="213">
        <v>74.0</v>
      </c>
      <c r="I82" s="213">
        <v>74.0</v>
      </c>
      <c r="J82" s="214">
        <v>0.0</v>
      </c>
      <c r="K82" s="211" t="s">
        <v>23453</v>
      </c>
      <c r="L82" s="211">
        <v>3.722665511E9</v>
      </c>
      <c r="M82" s="211" t="s">
        <v>22781</v>
      </c>
      <c r="N82" s="211" t="s">
        <v>22782</v>
      </c>
      <c r="O82" s="211" t="s">
        <v>23454</v>
      </c>
      <c r="P82" s="211" t="s">
        <v>2137</v>
      </c>
      <c r="Q82" s="230">
        <f>COUNTIF('Hedef Liste Zonguldak'!A:A,A82)</f>
        <v>1</v>
      </c>
    </row>
    <row r="83" ht="15.75" hidden="1" customHeight="1">
      <c r="A83" s="211" t="s">
        <v>23016</v>
      </c>
      <c r="B83" s="211" t="s">
        <v>23017</v>
      </c>
      <c r="C83" s="212" t="s">
        <v>2897</v>
      </c>
      <c r="D83" s="211" t="s">
        <v>1577</v>
      </c>
      <c r="E83" s="213">
        <v>767.0</v>
      </c>
      <c r="F83" s="213">
        <v>33.0</v>
      </c>
      <c r="G83" s="213">
        <v>1.0</v>
      </c>
      <c r="H83" s="213">
        <v>84.0</v>
      </c>
      <c r="I83" s="213">
        <v>85.0</v>
      </c>
      <c r="J83" s="214">
        <v>0.01</v>
      </c>
      <c r="K83" s="211" t="s">
        <v>23018</v>
      </c>
      <c r="L83" s="211">
        <v>3.726156776E9</v>
      </c>
      <c r="M83" s="211" t="s">
        <v>22981</v>
      </c>
      <c r="N83" s="211" t="s">
        <v>8154</v>
      </c>
      <c r="O83" s="211" t="s">
        <v>23019</v>
      </c>
      <c r="P83" s="211" t="s">
        <v>2137</v>
      </c>
      <c r="Q83" s="230">
        <f>COUNTIF('Hedef Liste Zonguldak'!A:A,A83)</f>
        <v>1</v>
      </c>
    </row>
    <row r="84" ht="15.75" hidden="1" customHeight="1">
      <c r="A84" s="211" t="s">
        <v>22869</v>
      </c>
      <c r="B84" s="211" t="s">
        <v>22870</v>
      </c>
      <c r="C84" s="212" t="s">
        <v>2897</v>
      </c>
      <c r="D84" s="211" t="s">
        <v>1443</v>
      </c>
      <c r="E84" s="213">
        <v>786.0</v>
      </c>
      <c r="F84" s="213">
        <v>19.0</v>
      </c>
      <c r="G84" s="213">
        <v>0.0</v>
      </c>
      <c r="H84" s="213">
        <v>44.0</v>
      </c>
      <c r="I84" s="213">
        <v>44.0</v>
      </c>
      <c r="J84" s="214">
        <v>0.0</v>
      </c>
      <c r="K84" s="211" t="s">
        <v>22871</v>
      </c>
      <c r="L84" s="211">
        <v>3.7229102E9</v>
      </c>
      <c r="M84" s="211" t="s">
        <v>1350</v>
      </c>
      <c r="N84" s="211" t="s">
        <v>22843</v>
      </c>
      <c r="O84" s="211" t="s">
        <v>22872</v>
      </c>
      <c r="P84" s="211" t="s">
        <v>2137</v>
      </c>
      <c r="Q84" s="230">
        <f>COUNTIF('Hedef Liste Zonguldak'!A:A,A84)</f>
        <v>1</v>
      </c>
    </row>
    <row r="85" ht="15.75" hidden="1" customHeight="1">
      <c r="A85" s="211" t="s">
        <v>23026</v>
      </c>
      <c r="B85" s="211" t="s">
        <v>23027</v>
      </c>
      <c r="C85" s="212" t="s">
        <v>2897</v>
      </c>
      <c r="D85" s="211" t="s">
        <v>1378</v>
      </c>
      <c r="E85" s="213">
        <v>2082.0</v>
      </c>
      <c r="F85" s="213">
        <v>115.0</v>
      </c>
      <c r="G85" s="213">
        <v>11.0</v>
      </c>
      <c r="H85" s="213">
        <v>52.0</v>
      </c>
      <c r="I85" s="213">
        <v>63.0</v>
      </c>
      <c r="J85" s="214">
        <v>0.17</v>
      </c>
      <c r="K85" s="211" t="s">
        <v>23028</v>
      </c>
      <c r="L85" s="211">
        <v>5.464680307E9</v>
      </c>
      <c r="M85" s="211" t="s">
        <v>22781</v>
      </c>
      <c r="N85" s="211" t="s">
        <v>23029</v>
      </c>
      <c r="O85" s="211" t="s">
        <v>23030</v>
      </c>
      <c r="P85" s="211" t="s">
        <v>2137</v>
      </c>
      <c r="Q85" s="230">
        <f>COUNTIF('Hedef Liste Zonguldak'!A:A,A85)</f>
        <v>1</v>
      </c>
    </row>
    <row r="86" ht="15.75" hidden="1" customHeight="1">
      <c r="A86" s="211" t="s">
        <v>23524</v>
      </c>
      <c r="B86" s="211" t="s">
        <v>23525</v>
      </c>
      <c r="C86" s="212" t="s">
        <v>2897</v>
      </c>
      <c r="D86" s="211" t="s">
        <v>1577</v>
      </c>
      <c r="E86" s="213">
        <v>4289.0</v>
      </c>
      <c r="F86" s="213">
        <v>31.0</v>
      </c>
      <c r="G86" s="213">
        <v>0.0</v>
      </c>
      <c r="H86" s="213">
        <v>93.0</v>
      </c>
      <c r="I86" s="213">
        <v>93.0</v>
      </c>
      <c r="J86" s="214">
        <v>0.0</v>
      </c>
      <c r="K86" s="211" t="s">
        <v>22770</v>
      </c>
      <c r="L86" s="211">
        <v>3.723230323E9</v>
      </c>
      <c r="M86" s="211" t="s">
        <v>13656</v>
      </c>
      <c r="N86" s="211" t="s">
        <v>22771</v>
      </c>
      <c r="O86" s="211" t="s">
        <v>23526</v>
      </c>
      <c r="P86" s="211" t="s">
        <v>2137</v>
      </c>
      <c r="Q86" s="230">
        <f>COUNTIF('Hedef Liste Zonguldak'!A:A,A86)</f>
        <v>1</v>
      </c>
    </row>
    <row r="87" ht="15.75" hidden="1" customHeight="1">
      <c r="A87" s="211" t="s">
        <v>23619</v>
      </c>
      <c r="B87" s="211" t="s">
        <v>23620</v>
      </c>
      <c r="C87" s="212" t="s">
        <v>2897</v>
      </c>
      <c r="D87" s="211" t="s">
        <v>1356</v>
      </c>
      <c r="E87" s="213">
        <v>332.0</v>
      </c>
      <c r="F87" s="211"/>
      <c r="G87" s="213">
        <v>0.0</v>
      </c>
      <c r="H87" s="213">
        <v>49.0</v>
      </c>
      <c r="I87" s="213">
        <v>49.0</v>
      </c>
      <c r="J87" s="214">
        <v>0.0</v>
      </c>
      <c r="K87" s="211" t="s">
        <v>23621</v>
      </c>
      <c r="L87" s="211">
        <v>5.538541252E9</v>
      </c>
      <c r="M87" s="211" t="s">
        <v>13656</v>
      </c>
      <c r="N87" s="211" t="s">
        <v>22771</v>
      </c>
      <c r="O87" s="211" t="s">
        <v>23622</v>
      </c>
      <c r="P87" s="211" t="s">
        <v>2137</v>
      </c>
      <c r="Q87" s="230">
        <f>COUNTIF('Hedef Liste Zonguldak'!A:A,A87)</f>
        <v>1</v>
      </c>
    </row>
    <row r="88" ht="15.75" hidden="1" customHeight="1">
      <c r="A88" s="211" t="s">
        <v>23340</v>
      </c>
      <c r="B88" s="211" t="s">
        <v>23341</v>
      </c>
      <c r="C88" s="212" t="s">
        <v>2897</v>
      </c>
      <c r="D88" s="211" t="s">
        <v>1356</v>
      </c>
      <c r="E88" s="213">
        <v>1167.0</v>
      </c>
      <c r="F88" s="213">
        <v>22.0</v>
      </c>
      <c r="G88" s="213">
        <v>6.0</v>
      </c>
      <c r="H88" s="213">
        <v>6.0</v>
      </c>
      <c r="I88" s="213">
        <v>12.0</v>
      </c>
      <c r="J88" s="214">
        <v>0.5</v>
      </c>
      <c r="K88" s="211" t="s">
        <v>23342</v>
      </c>
      <c r="L88" s="211">
        <v>5.013217923E9</v>
      </c>
      <c r="M88" s="211" t="s">
        <v>13656</v>
      </c>
      <c r="N88" s="211" t="s">
        <v>22771</v>
      </c>
      <c r="O88" s="211" t="s">
        <v>23343</v>
      </c>
      <c r="P88" s="211" t="s">
        <v>2137</v>
      </c>
      <c r="Q88" s="230">
        <f>COUNTIF('Hedef Liste Zonguldak'!A:A,A88)</f>
        <v>1</v>
      </c>
    </row>
    <row r="89" ht="15.75" hidden="1" customHeight="1">
      <c r="A89" s="211" t="s">
        <v>23690</v>
      </c>
      <c r="B89" s="211" t="s">
        <v>23691</v>
      </c>
      <c r="C89" s="212" t="s">
        <v>2897</v>
      </c>
      <c r="D89" s="211" t="s">
        <v>1507</v>
      </c>
      <c r="E89" s="213">
        <v>184.0</v>
      </c>
      <c r="F89" s="213">
        <v>9.0</v>
      </c>
      <c r="G89" s="213">
        <v>35.0</v>
      </c>
      <c r="H89" s="213">
        <v>17.0</v>
      </c>
      <c r="I89" s="213">
        <v>52.0</v>
      </c>
      <c r="J89" s="214">
        <v>0.67</v>
      </c>
      <c r="K89" s="211" t="s">
        <v>23692</v>
      </c>
      <c r="L89" s="211">
        <v>3.723229111E9</v>
      </c>
      <c r="M89" s="211" t="s">
        <v>13656</v>
      </c>
      <c r="N89" s="211" t="s">
        <v>22771</v>
      </c>
      <c r="O89" s="211" t="s">
        <v>23693</v>
      </c>
      <c r="P89" s="211" t="s">
        <v>2137</v>
      </c>
      <c r="Q89" s="230">
        <f>COUNTIF('Hedef Liste Zonguldak'!A:A,A89)</f>
        <v>1</v>
      </c>
    </row>
    <row r="90" ht="15.75" hidden="1" customHeight="1">
      <c r="A90" s="211" t="s">
        <v>23398</v>
      </c>
      <c r="B90" s="211" t="s">
        <v>23399</v>
      </c>
      <c r="C90" s="212" t="s">
        <v>2897</v>
      </c>
      <c r="D90" s="211" t="s">
        <v>1832</v>
      </c>
      <c r="E90" s="213">
        <v>96.0</v>
      </c>
      <c r="F90" s="211"/>
      <c r="G90" s="213">
        <v>0.0</v>
      </c>
      <c r="H90" s="213">
        <v>27.0</v>
      </c>
      <c r="I90" s="213">
        <v>27.0</v>
      </c>
      <c r="J90" s="214">
        <v>0.0</v>
      </c>
      <c r="K90" s="211" t="s">
        <v>23400</v>
      </c>
      <c r="L90" s="211">
        <v>5.530660467E9</v>
      </c>
      <c r="M90" s="211" t="s">
        <v>13656</v>
      </c>
      <c r="N90" s="211" t="s">
        <v>23401</v>
      </c>
      <c r="O90" s="211" t="s">
        <v>23402</v>
      </c>
      <c r="P90" s="211" t="s">
        <v>2137</v>
      </c>
      <c r="Q90" s="230">
        <f>COUNTIF('Hedef Liste Zonguldak'!A:A,A90)</f>
        <v>1</v>
      </c>
    </row>
    <row r="91" ht="15.75" hidden="1" customHeight="1">
      <c r="A91" s="211" t="s">
        <v>23456</v>
      </c>
      <c r="B91" s="211" t="s">
        <v>23457</v>
      </c>
      <c r="C91" s="212" t="s">
        <v>2897</v>
      </c>
      <c r="D91" s="211" t="s">
        <v>1950</v>
      </c>
      <c r="E91" s="213">
        <v>1304.0</v>
      </c>
      <c r="F91" s="211"/>
      <c r="G91" s="213">
        <v>0.0</v>
      </c>
      <c r="H91" s="213">
        <v>103.0</v>
      </c>
      <c r="I91" s="213">
        <v>103.0</v>
      </c>
      <c r="J91" s="214">
        <v>0.0</v>
      </c>
      <c r="K91" s="211" t="s">
        <v>23458</v>
      </c>
      <c r="L91" s="211">
        <v>3.723780111E9</v>
      </c>
      <c r="M91" s="211" t="s">
        <v>22990</v>
      </c>
      <c r="N91" s="211" t="s">
        <v>1350</v>
      </c>
      <c r="O91" s="211" t="s">
        <v>23459</v>
      </c>
      <c r="P91" s="211" t="s">
        <v>2137</v>
      </c>
      <c r="Q91" s="230">
        <f>COUNTIF('Hedef Liste Zonguldak'!A:A,A91)</f>
        <v>1</v>
      </c>
    </row>
    <row r="92" ht="15.75" hidden="1" customHeight="1">
      <c r="A92" s="211" t="s">
        <v>23680</v>
      </c>
      <c r="B92" s="211" t="s">
        <v>24727</v>
      </c>
      <c r="C92" s="212" t="s">
        <v>2897</v>
      </c>
      <c r="D92" s="211" t="s">
        <v>1385</v>
      </c>
      <c r="E92" s="213">
        <v>769.0</v>
      </c>
      <c r="F92" s="211"/>
      <c r="G92" s="213">
        <v>0.0</v>
      </c>
      <c r="H92" s="213">
        <v>39.0</v>
      </c>
      <c r="I92" s="213">
        <v>39.0</v>
      </c>
      <c r="J92" s="214">
        <v>0.0</v>
      </c>
      <c r="K92" s="211" t="s">
        <v>23682</v>
      </c>
      <c r="L92" s="211">
        <v>3.723786665E9</v>
      </c>
      <c r="M92" s="211" t="s">
        <v>22990</v>
      </c>
      <c r="N92" s="211" t="s">
        <v>1350</v>
      </c>
      <c r="O92" s="211" t="s">
        <v>23683</v>
      </c>
      <c r="P92" s="211" t="s">
        <v>2137</v>
      </c>
      <c r="Q92" s="230">
        <f>COUNTIF('Hedef Liste Zonguldak'!A:A,A92)</f>
        <v>1</v>
      </c>
    </row>
    <row r="93" ht="15.75" hidden="1" customHeight="1">
      <c r="A93" s="211" t="s">
        <v>24728</v>
      </c>
      <c r="B93" s="211" t="s">
        <v>24729</v>
      </c>
      <c r="C93" s="212" t="s">
        <v>2897</v>
      </c>
      <c r="D93" s="211" t="s">
        <v>1370</v>
      </c>
      <c r="E93" s="213">
        <v>2473.0</v>
      </c>
      <c r="F93" s="213">
        <v>199.0</v>
      </c>
      <c r="G93" s="213">
        <v>74.0</v>
      </c>
      <c r="H93" s="213">
        <v>0.0</v>
      </c>
      <c r="I93" s="213">
        <v>74.0</v>
      </c>
      <c r="J93" s="214">
        <v>1.0</v>
      </c>
      <c r="K93" s="211" t="s">
        <v>2163</v>
      </c>
      <c r="L93" s="211">
        <v>9.999999999E9</v>
      </c>
      <c r="M93" s="211" t="s">
        <v>13656</v>
      </c>
      <c r="N93" s="211" t="s">
        <v>22771</v>
      </c>
      <c r="O93" s="211" t="s">
        <v>24730</v>
      </c>
      <c r="P93" s="211" t="s">
        <v>2165</v>
      </c>
      <c r="Q93" s="230">
        <f>COUNTIF('Hedef Liste Zonguldak'!A:A,A93)</f>
        <v>0</v>
      </c>
    </row>
    <row r="94" ht="15.75" hidden="1" customHeight="1">
      <c r="A94" s="211" t="s">
        <v>23113</v>
      </c>
      <c r="B94" s="211" t="s">
        <v>23114</v>
      </c>
      <c r="C94" s="212" t="s">
        <v>2897</v>
      </c>
      <c r="D94" s="211" t="s">
        <v>1370</v>
      </c>
      <c r="E94" s="213">
        <v>1788.0</v>
      </c>
      <c r="F94" s="213">
        <v>41.0</v>
      </c>
      <c r="G94" s="213">
        <v>8.0</v>
      </c>
      <c r="H94" s="213">
        <v>19.0</v>
      </c>
      <c r="I94" s="213">
        <v>27.0</v>
      </c>
      <c r="J94" s="214">
        <v>0.3</v>
      </c>
      <c r="K94" s="211" t="s">
        <v>23115</v>
      </c>
      <c r="L94" s="211">
        <v>3.723220767E9</v>
      </c>
      <c r="M94" s="211" t="s">
        <v>13656</v>
      </c>
      <c r="N94" s="211" t="s">
        <v>22822</v>
      </c>
      <c r="O94" s="211" t="s">
        <v>23116</v>
      </c>
      <c r="P94" s="211" t="s">
        <v>2137</v>
      </c>
      <c r="Q94" s="230">
        <f>COUNTIF('Hedef Liste Zonguldak'!A:A,A94)</f>
        <v>1</v>
      </c>
    </row>
    <row r="95" ht="15.75" hidden="1" customHeight="1">
      <c r="A95" s="211" t="s">
        <v>23319</v>
      </c>
      <c r="B95" s="211" t="s">
        <v>23320</v>
      </c>
      <c r="C95" s="212" t="s">
        <v>2909</v>
      </c>
      <c r="D95" s="211" t="s">
        <v>1597</v>
      </c>
      <c r="E95" s="213">
        <v>36.0</v>
      </c>
      <c r="F95" s="211"/>
      <c r="G95" s="213">
        <v>0.0</v>
      </c>
      <c r="H95" s="213">
        <v>24.0</v>
      </c>
      <c r="I95" s="213">
        <v>24.0</v>
      </c>
      <c r="J95" s="214">
        <v>0.0</v>
      </c>
      <c r="K95" s="211" t="s">
        <v>23321</v>
      </c>
      <c r="L95" s="211">
        <v>3.723221527E9</v>
      </c>
      <c r="M95" s="211" t="s">
        <v>13656</v>
      </c>
      <c r="N95" s="211" t="s">
        <v>22822</v>
      </c>
      <c r="O95" s="211" t="s">
        <v>23322</v>
      </c>
      <c r="P95" s="211" t="s">
        <v>2137</v>
      </c>
      <c r="Q95" s="230">
        <f>COUNTIF('Hedef Liste Zonguldak'!A:A,A95)</f>
        <v>1</v>
      </c>
    </row>
    <row r="96" ht="15.75" hidden="1" customHeight="1">
      <c r="A96" s="211" t="s">
        <v>23579</v>
      </c>
      <c r="B96" s="211" t="s">
        <v>23580</v>
      </c>
      <c r="C96" s="212" t="s">
        <v>2897</v>
      </c>
      <c r="D96" s="211" t="s">
        <v>1370</v>
      </c>
      <c r="E96" s="213">
        <v>453.0</v>
      </c>
      <c r="F96" s="213">
        <v>18.0</v>
      </c>
      <c r="G96" s="213">
        <v>0.0</v>
      </c>
      <c r="H96" s="213">
        <v>18.0</v>
      </c>
      <c r="I96" s="213">
        <v>18.0</v>
      </c>
      <c r="J96" s="214">
        <v>0.0</v>
      </c>
      <c r="K96" s="211" t="s">
        <v>23581</v>
      </c>
      <c r="L96" s="211">
        <v>3.722514426E9</v>
      </c>
      <c r="M96" s="211" t="s">
        <v>1350</v>
      </c>
      <c r="N96" s="211" t="s">
        <v>22913</v>
      </c>
      <c r="O96" s="211" t="s">
        <v>23582</v>
      </c>
      <c r="P96" s="211" t="s">
        <v>2137</v>
      </c>
      <c r="Q96" s="230">
        <f>COUNTIF('Hedef Liste Zonguldak'!A:A,A96)</f>
        <v>1</v>
      </c>
    </row>
    <row r="97" ht="15.75" hidden="1" customHeight="1">
      <c r="A97" s="211" t="s">
        <v>22996</v>
      </c>
      <c r="B97" s="211" t="s">
        <v>22997</v>
      </c>
      <c r="C97" s="212" t="s">
        <v>2897</v>
      </c>
      <c r="D97" s="211" t="s">
        <v>1385</v>
      </c>
      <c r="E97" s="213">
        <v>724.0</v>
      </c>
      <c r="F97" s="213">
        <v>8.0</v>
      </c>
      <c r="G97" s="213">
        <v>4.0</v>
      </c>
      <c r="H97" s="213">
        <v>15.0</v>
      </c>
      <c r="I97" s="213">
        <v>19.0</v>
      </c>
      <c r="J97" s="214">
        <v>0.21</v>
      </c>
      <c r="K97" s="211" t="s">
        <v>22998</v>
      </c>
      <c r="L97" s="211">
        <v>3.723233604E9</v>
      </c>
      <c r="M97" s="211" t="s">
        <v>13656</v>
      </c>
      <c r="N97" s="211" t="s">
        <v>22771</v>
      </c>
      <c r="O97" s="211" t="s">
        <v>22999</v>
      </c>
      <c r="P97" s="211" t="s">
        <v>2137</v>
      </c>
      <c r="Q97" s="230">
        <f>COUNTIF('Hedef Liste Zonguldak'!A:A,A97)</f>
        <v>1</v>
      </c>
    </row>
    <row r="98" ht="15.75" hidden="1" customHeight="1">
      <c r="A98" s="211" t="s">
        <v>23141</v>
      </c>
      <c r="B98" s="211" t="s">
        <v>23142</v>
      </c>
      <c r="C98" s="212" t="s">
        <v>2897</v>
      </c>
      <c r="D98" s="211" t="s">
        <v>1348</v>
      </c>
      <c r="E98" s="213">
        <v>1223.0</v>
      </c>
      <c r="F98" s="213">
        <v>49.0</v>
      </c>
      <c r="G98" s="213">
        <v>0.0</v>
      </c>
      <c r="H98" s="213">
        <v>39.0</v>
      </c>
      <c r="I98" s="213">
        <v>39.0</v>
      </c>
      <c r="J98" s="214">
        <v>0.0</v>
      </c>
      <c r="K98" s="211" t="s">
        <v>23143</v>
      </c>
      <c r="L98" s="211">
        <v>3.722663232E9</v>
      </c>
      <c r="M98" s="211" t="s">
        <v>22781</v>
      </c>
      <c r="N98" s="211" t="s">
        <v>1350</v>
      </c>
      <c r="O98" s="211" t="s">
        <v>23144</v>
      </c>
      <c r="P98" s="211" t="s">
        <v>2137</v>
      </c>
      <c r="Q98" s="230">
        <f>COUNTIF('Hedef Liste Zonguldak'!A:A,A98)</f>
        <v>1</v>
      </c>
    </row>
    <row r="99" ht="15.75" hidden="1" customHeight="1">
      <c r="A99" s="211" t="s">
        <v>22918</v>
      </c>
      <c r="B99" s="211" t="s">
        <v>22919</v>
      </c>
      <c r="C99" s="212" t="s">
        <v>2909</v>
      </c>
      <c r="D99" s="211" t="s">
        <v>1507</v>
      </c>
      <c r="E99" s="213">
        <v>162.0</v>
      </c>
      <c r="F99" s="211"/>
      <c r="G99" s="213">
        <v>12.0</v>
      </c>
      <c r="H99" s="213">
        <v>4.0</v>
      </c>
      <c r="I99" s="213">
        <v>16.0</v>
      </c>
      <c r="J99" s="214">
        <v>0.75</v>
      </c>
      <c r="K99" s="211" t="s">
        <v>22912</v>
      </c>
      <c r="L99" s="211">
        <v>3.722220034E9</v>
      </c>
      <c r="M99" s="211" t="s">
        <v>1350</v>
      </c>
      <c r="N99" s="211" t="s">
        <v>22809</v>
      </c>
      <c r="O99" s="211" t="s">
        <v>23784</v>
      </c>
      <c r="P99" s="211" t="s">
        <v>2137</v>
      </c>
      <c r="Q99" s="230">
        <f>COUNTIF('Hedef Liste Zonguldak'!A:A,A99)</f>
        <v>1</v>
      </c>
    </row>
    <row r="100" ht="15.75" hidden="1" customHeight="1">
      <c r="A100" s="211" t="s">
        <v>23306</v>
      </c>
      <c r="B100" s="211" t="s">
        <v>23307</v>
      </c>
      <c r="C100" s="212" t="s">
        <v>2909</v>
      </c>
      <c r="D100" s="211" t="s">
        <v>1356</v>
      </c>
      <c r="E100" s="213">
        <v>569.0</v>
      </c>
      <c r="F100" s="211"/>
      <c r="G100" s="213">
        <v>4.0</v>
      </c>
      <c r="H100" s="213">
        <v>1.0</v>
      </c>
      <c r="I100" s="213">
        <v>5.0</v>
      </c>
      <c r="J100" s="214">
        <v>0.8</v>
      </c>
      <c r="K100" s="211" t="s">
        <v>23148</v>
      </c>
      <c r="L100" s="211">
        <v>3.7250006E9</v>
      </c>
      <c r="M100" s="211" t="s">
        <v>22990</v>
      </c>
      <c r="N100" s="211" t="s">
        <v>1350</v>
      </c>
      <c r="O100" s="211" t="s">
        <v>23308</v>
      </c>
      <c r="P100" s="211" t="s">
        <v>2137</v>
      </c>
      <c r="Q100" s="230">
        <f>COUNTIF('Hedef Liste Zonguldak'!A:A,A100)</f>
        <v>1</v>
      </c>
    </row>
    <row r="101" ht="15.75" hidden="1" customHeight="1">
      <c r="A101" s="211" t="s">
        <v>23179</v>
      </c>
      <c r="B101" s="211" t="s">
        <v>24731</v>
      </c>
      <c r="C101" s="212" t="s">
        <v>2897</v>
      </c>
      <c r="D101" s="211" t="s">
        <v>1378</v>
      </c>
      <c r="E101" s="213">
        <v>63.0</v>
      </c>
      <c r="F101" s="211"/>
      <c r="G101" s="213">
        <v>0.0</v>
      </c>
      <c r="H101" s="213">
        <v>40.0</v>
      </c>
      <c r="I101" s="213">
        <v>40.0</v>
      </c>
      <c r="J101" s="214">
        <v>0.0</v>
      </c>
      <c r="K101" s="211" t="s">
        <v>23181</v>
      </c>
      <c r="L101" s="211">
        <v>5.333464493E9</v>
      </c>
      <c r="M101" s="211" t="s">
        <v>1350</v>
      </c>
      <c r="N101" s="211" t="s">
        <v>23182</v>
      </c>
      <c r="O101" s="211" t="s">
        <v>23183</v>
      </c>
      <c r="P101" s="211" t="s">
        <v>2137</v>
      </c>
      <c r="Q101" s="230">
        <f>COUNTIF('Hedef Liste Zonguldak'!A:A,A101)</f>
        <v>1</v>
      </c>
    </row>
    <row r="102" ht="15.75" hidden="1" customHeight="1">
      <c r="A102" s="211" t="s">
        <v>23642</v>
      </c>
      <c r="B102" s="211" t="s">
        <v>23643</v>
      </c>
      <c r="C102" s="212" t="s">
        <v>2897</v>
      </c>
      <c r="D102" s="211" t="s">
        <v>1443</v>
      </c>
      <c r="E102" s="213">
        <v>2667.0</v>
      </c>
      <c r="F102" s="213">
        <v>178.0</v>
      </c>
      <c r="G102" s="213">
        <v>12.0</v>
      </c>
      <c r="H102" s="213">
        <v>54.0</v>
      </c>
      <c r="I102" s="213">
        <v>66.0</v>
      </c>
      <c r="J102" s="214">
        <v>0.18</v>
      </c>
      <c r="K102" s="211" t="s">
        <v>23644</v>
      </c>
      <c r="L102" s="211">
        <v>3.72323525E9</v>
      </c>
      <c r="M102" s="211" t="s">
        <v>13656</v>
      </c>
      <c r="N102" s="211" t="s">
        <v>22771</v>
      </c>
      <c r="O102" s="211" t="s">
        <v>23645</v>
      </c>
      <c r="P102" s="211" t="s">
        <v>2137</v>
      </c>
      <c r="Q102" s="230">
        <f>COUNTIF('Hedef Liste Zonguldak'!A:A,A102)</f>
        <v>1</v>
      </c>
    </row>
    <row r="103" ht="15.75" hidden="1" customHeight="1">
      <c r="A103" s="211" t="s">
        <v>23165</v>
      </c>
      <c r="B103" s="211" t="s">
        <v>23166</v>
      </c>
      <c r="C103" s="212" t="s">
        <v>2909</v>
      </c>
      <c r="D103" s="211" t="s">
        <v>1370</v>
      </c>
      <c r="E103" s="213">
        <v>470.0</v>
      </c>
      <c r="F103" s="211"/>
      <c r="G103" s="213">
        <v>4.0</v>
      </c>
      <c r="H103" s="213">
        <v>16.0</v>
      </c>
      <c r="I103" s="213">
        <v>20.0</v>
      </c>
      <c r="J103" s="214">
        <v>0.2</v>
      </c>
      <c r="K103" s="211" t="s">
        <v>23167</v>
      </c>
      <c r="L103" s="211">
        <v>5.378510361E9</v>
      </c>
      <c r="M103" s="211" t="s">
        <v>22781</v>
      </c>
      <c r="N103" s="275">
        <v>44700.0</v>
      </c>
      <c r="O103" s="211" t="s">
        <v>23168</v>
      </c>
      <c r="P103" s="211" t="s">
        <v>2137</v>
      </c>
      <c r="Q103" s="230">
        <f>COUNTIF('Hedef Liste Zonguldak'!A:A,A103)</f>
        <v>1</v>
      </c>
    </row>
    <row r="104" ht="15.75" hidden="1" customHeight="1">
      <c r="A104" s="211" t="s">
        <v>23655</v>
      </c>
      <c r="B104" s="211" t="s">
        <v>23656</v>
      </c>
      <c r="C104" s="212" t="s">
        <v>2897</v>
      </c>
      <c r="D104" s="211" t="s">
        <v>1348</v>
      </c>
      <c r="E104" s="213">
        <v>1921.0</v>
      </c>
      <c r="F104" s="213">
        <v>38.0</v>
      </c>
      <c r="G104" s="213">
        <v>0.0</v>
      </c>
      <c r="H104" s="213">
        <v>26.0</v>
      </c>
      <c r="I104" s="213">
        <v>26.0</v>
      </c>
      <c r="J104" s="214">
        <v>0.0</v>
      </c>
      <c r="K104" s="211" t="s">
        <v>23657</v>
      </c>
      <c r="L104" s="211">
        <v>5.445338643E9</v>
      </c>
      <c r="M104" s="211" t="s">
        <v>13656</v>
      </c>
      <c r="N104" s="211" t="s">
        <v>22771</v>
      </c>
      <c r="O104" s="211" t="s">
        <v>23658</v>
      </c>
      <c r="P104" s="211" t="s">
        <v>2137</v>
      </c>
      <c r="Q104" s="230">
        <f>COUNTIF('Hedef Liste Zonguldak'!A:A,A104)</f>
        <v>1</v>
      </c>
    </row>
    <row r="105" ht="15.75" hidden="1" customHeight="1">
      <c r="A105" s="211" t="s">
        <v>23394</v>
      </c>
      <c r="B105" s="211" t="s">
        <v>23395</v>
      </c>
      <c r="C105" s="212" t="s">
        <v>2897</v>
      </c>
      <c r="D105" s="211" t="s">
        <v>1364</v>
      </c>
      <c r="E105" s="213">
        <v>1111.0</v>
      </c>
      <c r="F105" s="213">
        <v>13.0</v>
      </c>
      <c r="G105" s="213">
        <v>3.0</v>
      </c>
      <c r="H105" s="213">
        <v>18.0</v>
      </c>
      <c r="I105" s="213">
        <v>21.0</v>
      </c>
      <c r="J105" s="214">
        <v>0.14</v>
      </c>
      <c r="K105" s="211" t="s">
        <v>23396</v>
      </c>
      <c r="L105" s="211">
        <v>5.384552385E9</v>
      </c>
      <c r="M105" s="211" t="s">
        <v>13656</v>
      </c>
      <c r="N105" s="211" t="s">
        <v>22962</v>
      </c>
      <c r="O105" s="211" t="s">
        <v>23397</v>
      </c>
      <c r="P105" s="211" t="s">
        <v>2137</v>
      </c>
      <c r="Q105" s="230">
        <f>COUNTIF('Hedef Liste Zonguldak'!A:A,A105)</f>
        <v>1</v>
      </c>
    </row>
    <row r="106" ht="15.75" hidden="1" customHeight="1">
      <c r="A106" s="211" t="s">
        <v>22916</v>
      </c>
      <c r="B106" s="211" t="s">
        <v>22915</v>
      </c>
      <c r="C106" s="212" t="s">
        <v>2909</v>
      </c>
      <c r="D106" s="211" t="s">
        <v>1507</v>
      </c>
      <c r="E106" s="213">
        <v>64.0</v>
      </c>
      <c r="F106" s="211"/>
      <c r="G106" s="213">
        <v>11.0</v>
      </c>
      <c r="H106" s="213">
        <v>5.0</v>
      </c>
      <c r="I106" s="213">
        <v>16.0</v>
      </c>
      <c r="J106" s="214">
        <v>0.69</v>
      </c>
      <c r="K106" s="211" t="s">
        <v>22912</v>
      </c>
      <c r="L106" s="211">
        <v>3.722220034E9</v>
      </c>
      <c r="M106" s="211" t="s">
        <v>1350</v>
      </c>
      <c r="N106" s="211" t="s">
        <v>22904</v>
      </c>
      <c r="O106" s="211" t="s">
        <v>22917</v>
      </c>
      <c r="P106" s="211" t="s">
        <v>2137</v>
      </c>
      <c r="Q106" s="230">
        <f>COUNTIF('Hedef Liste Zonguldak'!A:A,A106)</f>
        <v>1</v>
      </c>
    </row>
    <row r="107" ht="15.75" hidden="1" customHeight="1">
      <c r="A107" s="211" t="s">
        <v>24732</v>
      </c>
      <c r="B107" s="211" t="s">
        <v>24733</v>
      </c>
      <c r="C107" s="212" t="s">
        <v>2897</v>
      </c>
      <c r="D107" s="211" t="s">
        <v>1577</v>
      </c>
      <c r="E107" s="213">
        <v>4117.0</v>
      </c>
      <c r="F107" s="213">
        <v>251.0</v>
      </c>
      <c r="G107" s="213">
        <v>76.0</v>
      </c>
      <c r="H107" s="213">
        <v>16.0</v>
      </c>
      <c r="I107" s="213">
        <v>92.0</v>
      </c>
      <c r="J107" s="214">
        <v>0.83</v>
      </c>
      <c r="K107" s="211" t="s">
        <v>2186</v>
      </c>
      <c r="L107" s="211">
        <v>3.722100202E9</v>
      </c>
      <c r="M107" s="211" t="s">
        <v>22781</v>
      </c>
      <c r="N107" s="211" t="s">
        <v>1592</v>
      </c>
      <c r="O107" s="211" t="s">
        <v>24734</v>
      </c>
      <c r="P107" s="211" t="s">
        <v>2165</v>
      </c>
      <c r="Q107" s="230">
        <f>COUNTIF('Hedef Liste Zonguldak'!A:A,A107)</f>
        <v>0</v>
      </c>
    </row>
    <row r="108" ht="15.75" hidden="1" customHeight="1">
      <c r="A108" s="211" t="s">
        <v>24735</v>
      </c>
      <c r="B108" s="211" t="s">
        <v>24736</v>
      </c>
      <c r="C108" s="212" t="s">
        <v>2897</v>
      </c>
      <c r="D108" s="211" t="s">
        <v>1577</v>
      </c>
      <c r="E108" s="213">
        <v>4310.0</v>
      </c>
      <c r="F108" s="213">
        <v>233.0</v>
      </c>
      <c r="G108" s="213">
        <v>76.0</v>
      </c>
      <c r="H108" s="213">
        <v>16.0</v>
      </c>
      <c r="I108" s="213">
        <v>92.0</v>
      </c>
      <c r="J108" s="214">
        <v>0.83</v>
      </c>
      <c r="K108" s="211" t="s">
        <v>2186</v>
      </c>
      <c r="L108" s="211">
        <v>3.722571717E9</v>
      </c>
      <c r="M108" s="211" t="s">
        <v>1350</v>
      </c>
      <c r="N108" s="211" t="s">
        <v>3764</v>
      </c>
      <c r="O108" s="211" t="s">
        <v>24737</v>
      </c>
      <c r="P108" s="211" t="s">
        <v>2165</v>
      </c>
      <c r="Q108" s="230">
        <f>COUNTIF('Hedef Liste Zonguldak'!A:A,A108)</f>
        <v>0</v>
      </c>
    </row>
    <row r="109" ht="15.75" hidden="1" customHeight="1">
      <c r="A109" s="211" t="s">
        <v>23695</v>
      </c>
      <c r="B109" s="211" t="s">
        <v>23696</v>
      </c>
      <c r="C109" s="212" t="s">
        <v>2897</v>
      </c>
      <c r="D109" s="211" t="s">
        <v>1577</v>
      </c>
      <c r="E109" s="213">
        <v>713.0</v>
      </c>
      <c r="F109" s="213">
        <v>27.0</v>
      </c>
      <c r="G109" s="213">
        <v>0.0</v>
      </c>
      <c r="H109" s="213">
        <v>103.0</v>
      </c>
      <c r="I109" s="213">
        <v>103.0</v>
      </c>
      <c r="J109" s="214">
        <v>0.0</v>
      </c>
      <c r="K109" s="211" t="s">
        <v>23697</v>
      </c>
      <c r="L109" s="211">
        <v>3.723782626E9</v>
      </c>
      <c r="M109" s="211" t="s">
        <v>22990</v>
      </c>
      <c r="N109" s="211" t="s">
        <v>1350</v>
      </c>
      <c r="O109" s="211" t="s">
        <v>23698</v>
      </c>
      <c r="P109" s="211" t="s">
        <v>2137</v>
      </c>
      <c r="Q109" s="230">
        <f>COUNTIF('Hedef Liste Zonguldak'!A:A,A109)</f>
        <v>1</v>
      </c>
    </row>
    <row r="110" ht="15.75" hidden="1" customHeight="1">
      <c r="A110" s="211" t="s">
        <v>24738</v>
      </c>
      <c r="B110" s="211" t="s">
        <v>24739</v>
      </c>
      <c r="C110" s="212" t="s">
        <v>2897</v>
      </c>
      <c r="D110" s="211" t="s">
        <v>1370</v>
      </c>
      <c r="E110" s="213">
        <v>1110.0</v>
      </c>
      <c r="F110" s="213">
        <v>255.0</v>
      </c>
      <c r="G110" s="213">
        <v>75.0</v>
      </c>
      <c r="H110" s="213">
        <v>0.0</v>
      </c>
      <c r="I110" s="213">
        <v>75.0</v>
      </c>
      <c r="J110" s="214">
        <v>1.0</v>
      </c>
      <c r="K110" s="211" t="s">
        <v>2163</v>
      </c>
      <c r="L110" s="211">
        <v>9.999999999E9</v>
      </c>
      <c r="M110" s="211" t="s">
        <v>1350</v>
      </c>
      <c r="N110" s="211" t="s">
        <v>22904</v>
      </c>
      <c r="O110" s="211" t="s">
        <v>24740</v>
      </c>
      <c r="P110" s="211" t="s">
        <v>2165</v>
      </c>
      <c r="Q110" s="230">
        <f>COUNTIF('Hedef Liste Zonguldak'!A:A,A110)</f>
        <v>0</v>
      </c>
    </row>
    <row r="111" ht="15.75" hidden="1" customHeight="1">
      <c r="A111" s="211" t="s">
        <v>23365</v>
      </c>
      <c r="B111" s="211" t="s">
        <v>23366</v>
      </c>
      <c r="C111" s="212" t="s">
        <v>2909</v>
      </c>
      <c r="D111" s="211" t="s">
        <v>1348</v>
      </c>
      <c r="E111" s="213">
        <v>18.0</v>
      </c>
      <c r="F111" s="211"/>
      <c r="G111" s="213">
        <v>0.0</v>
      </c>
      <c r="H111" s="213">
        <v>18.0</v>
      </c>
      <c r="I111" s="213">
        <v>18.0</v>
      </c>
      <c r="J111" s="214">
        <v>0.0</v>
      </c>
      <c r="K111" s="211" t="s">
        <v>23367</v>
      </c>
      <c r="L111" s="211">
        <v>5.357913496E9</v>
      </c>
      <c r="M111" s="211" t="s">
        <v>13656</v>
      </c>
      <c r="N111" s="211" t="s">
        <v>22771</v>
      </c>
      <c r="O111" s="211" t="s">
        <v>23368</v>
      </c>
      <c r="P111" s="211" t="s">
        <v>2137</v>
      </c>
      <c r="Q111" s="230">
        <f>COUNTIF('Hedef Liste Zonguldak'!A:A,A111)</f>
        <v>1</v>
      </c>
    </row>
    <row r="112" ht="15.75" hidden="1" customHeight="1">
      <c r="A112" s="211" t="s">
        <v>23615</v>
      </c>
      <c r="B112" s="211" t="s">
        <v>23616</v>
      </c>
      <c r="C112" s="212" t="s">
        <v>2909</v>
      </c>
      <c r="D112" s="211" t="s">
        <v>1356</v>
      </c>
      <c r="E112" s="213">
        <v>554.0</v>
      </c>
      <c r="F112" s="211"/>
      <c r="G112" s="213">
        <v>0.0</v>
      </c>
      <c r="H112" s="213">
        <v>29.0</v>
      </c>
      <c r="I112" s="213">
        <v>29.0</v>
      </c>
      <c r="J112" s="214">
        <v>0.0</v>
      </c>
      <c r="K112" s="211" t="s">
        <v>23617</v>
      </c>
      <c r="L112" s="211">
        <v>3.723164646E9</v>
      </c>
      <c r="M112" s="211" t="s">
        <v>13656</v>
      </c>
      <c r="N112" s="211" t="s">
        <v>22771</v>
      </c>
      <c r="O112" s="211" t="s">
        <v>23618</v>
      </c>
      <c r="P112" s="211" t="s">
        <v>2137</v>
      </c>
      <c r="Q112" s="230">
        <f>COUNTIF('Hedef Liste Zonguldak'!A:A,A112)</f>
        <v>1</v>
      </c>
    </row>
    <row r="113" ht="15.75" hidden="1" customHeight="1">
      <c r="A113" s="211" t="s">
        <v>23353</v>
      </c>
      <c r="B113" s="211" t="s">
        <v>23354</v>
      </c>
      <c r="C113" s="212" t="s">
        <v>2897</v>
      </c>
      <c r="D113" s="211" t="s">
        <v>1577</v>
      </c>
      <c r="E113" s="213">
        <v>1216.0</v>
      </c>
      <c r="F113" s="213">
        <v>3.0</v>
      </c>
      <c r="G113" s="213">
        <v>0.0</v>
      </c>
      <c r="H113" s="213">
        <v>66.0</v>
      </c>
      <c r="I113" s="213">
        <v>66.0</v>
      </c>
      <c r="J113" s="214">
        <v>0.0</v>
      </c>
      <c r="K113" s="211" t="s">
        <v>23355</v>
      </c>
      <c r="L113" s="211">
        <v>3.722576767E9</v>
      </c>
      <c r="M113" s="211" t="s">
        <v>1350</v>
      </c>
      <c r="N113" s="211" t="s">
        <v>3764</v>
      </c>
      <c r="O113" s="211" t="s">
        <v>23356</v>
      </c>
      <c r="P113" s="211" t="s">
        <v>2137</v>
      </c>
      <c r="Q113" s="230">
        <f>COUNTIF('Hedef Liste Zonguldak'!A:A,A113)</f>
        <v>1</v>
      </c>
    </row>
    <row r="114" ht="15.75" hidden="1" customHeight="1">
      <c r="A114" s="211" t="s">
        <v>23469</v>
      </c>
      <c r="B114" s="211" t="s">
        <v>23470</v>
      </c>
      <c r="C114" s="212" t="s">
        <v>2897</v>
      </c>
      <c r="D114" s="211" t="s">
        <v>1370</v>
      </c>
      <c r="E114" s="213">
        <v>4101.0</v>
      </c>
      <c r="F114" s="213">
        <v>589.0</v>
      </c>
      <c r="G114" s="213">
        <v>14.0</v>
      </c>
      <c r="H114" s="213">
        <v>46.0</v>
      </c>
      <c r="I114" s="213">
        <v>60.0</v>
      </c>
      <c r="J114" s="214">
        <v>0.23</v>
      </c>
      <c r="K114" s="211" t="s">
        <v>23471</v>
      </c>
      <c r="L114" s="211">
        <v>3.722610003E9</v>
      </c>
      <c r="M114" s="211" t="s">
        <v>22781</v>
      </c>
      <c r="N114" s="211" t="s">
        <v>23029</v>
      </c>
      <c r="O114" s="211" t="s">
        <v>23472</v>
      </c>
      <c r="P114" s="211" t="s">
        <v>2137</v>
      </c>
      <c r="Q114" s="230">
        <f>COUNTIF('Hedef Liste Zonguldak'!A:A,A114)</f>
        <v>1</v>
      </c>
    </row>
    <row r="115" ht="15.75" hidden="1" customHeight="1">
      <c r="A115" s="211" t="s">
        <v>24741</v>
      </c>
      <c r="B115" s="211" t="s">
        <v>24742</v>
      </c>
      <c r="C115" s="212" t="s">
        <v>2897</v>
      </c>
      <c r="D115" s="211" t="s">
        <v>1364</v>
      </c>
      <c r="E115" s="213">
        <v>3068.0</v>
      </c>
      <c r="F115" s="213">
        <v>88.0</v>
      </c>
      <c r="G115" s="213">
        <v>66.0</v>
      </c>
      <c r="H115" s="213">
        <v>2.0</v>
      </c>
      <c r="I115" s="213">
        <v>68.0</v>
      </c>
      <c r="J115" s="214">
        <v>0.97</v>
      </c>
      <c r="K115" s="211" t="s">
        <v>24743</v>
      </c>
      <c r="L115" s="211">
        <v>3.722571919E9</v>
      </c>
      <c r="M115" s="211" t="s">
        <v>1350</v>
      </c>
      <c r="N115" s="211" t="s">
        <v>22843</v>
      </c>
      <c r="O115" s="211" t="s">
        <v>24744</v>
      </c>
      <c r="P115" s="211" t="s">
        <v>2165</v>
      </c>
      <c r="Q115" s="230">
        <f>COUNTIF('Hedef Liste Zonguldak'!A:A,A115)</f>
        <v>0</v>
      </c>
    </row>
    <row r="116" ht="15.75" hidden="1" customHeight="1">
      <c r="A116" s="211" t="s">
        <v>23202</v>
      </c>
      <c r="B116" s="211" t="s">
        <v>23203</v>
      </c>
      <c r="C116" s="212" t="s">
        <v>2897</v>
      </c>
      <c r="D116" s="211" t="s">
        <v>1385</v>
      </c>
      <c r="E116" s="213">
        <v>3476.0</v>
      </c>
      <c r="F116" s="213">
        <v>91.0</v>
      </c>
      <c r="G116" s="213">
        <v>30.0</v>
      </c>
      <c r="H116" s="213">
        <v>26.0</v>
      </c>
      <c r="I116" s="213">
        <v>56.0</v>
      </c>
      <c r="J116" s="214">
        <v>0.54</v>
      </c>
      <c r="K116" s="211" t="s">
        <v>23204</v>
      </c>
      <c r="L116" s="211">
        <v>5.306092119E9</v>
      </c>
      <c r="M116" s="211" t="s">
        <v>13656</v>
      </c>
      <c r="N116" s="211" t="s">
        <v>22924</v>
      </c>
      <c r="O116" s="211" t="s">
        <v>23205</v>
      </c>
      <c r="P116" s="211" t="s">
        <v>2137</v>
      </c>
      <c r="Q116" s="230">
        <f>COUNTIF('Hedef Liste Zonguldak'!A:A,A116)</f>
        <v>1</v>
      </c>
    </row>
    <row r="117" ht="15.75" hidden="1" customHeight="1">
      <c r="A117" s="211" t="s">
        <v>23377</v>
      </c>
      <c r="B117" s="211" t="s">
        <v>23378</v>
      </c>
      <c r="C117" s="212" t="s">
        <v>2897</v>
      </c>
      <c r="D117" s="211" t="s">
        <v>1364</v>
      </c>
      <c r="E117" s="213">
        <v>111.0</v>
      </c>
      <c r="F117" s="213">
        <v>4.0</v>
      </c>
      <c r="G117" s="213">
        <v>9.0</v>
      </c>
      <c r="H117" s="213">
        <v>48.0</v>
      </c>
      <c r="I117" s="213">
        <v>57.0</v>
      </c>
      <c r="J117" s="214">
        <v>0.16</v>
      </c>
      <c r="K117" s="211" t="s">
        <v>23379</v>
      </c>
      <c r="L117" s="211">
        <v>5.449689965E9</v>
      </c>
      <c r="M117" s="211" t="s">
        <v>22981</v>
      </c>
      <c r="N117" s="211" t="s">
        <v>23380</v>
      </c>
      <c r="O117" s="211" t="s">
        <v>23381</v>
      </c>
      <c r="P117" s="211" t="s">
        <v>2137</v>
      </c>
      <c r="Q117" s="230">
        <f>COUNTIF('Hedef Liste Zonguldak'!A:A,A117)</f>
        <v>1</v>
      </c>
    </row>
    <row r="118" ht="15.75" hidden="1" customHeight="1">
      <c r="A118" s="211" t="s">
        <v>23574</v>
      </c>
      <c r="B118" s="211" t="s">
        <v>23575</v>
      </c>
      <c r="C118" s="212" t="s">
        <v>2897</v>
      </c>
      <c r="D118" s="211" t="s">
        <v>1443</v>
      </c>
      <c r="E118" s="213">
        <v>154.0</v>
      </c>
      <c r="F118" s="211"/>
      <c r="G118" s="213">
        <v>0.0</v>
      </c>
      <c r="H118" s="213">
        <v>23.0</v>
      </c>
      <c r="I118" s="213">
        <v>23.0</v>
      </c>
      <c r="J118" s="214">
        <v>0.0</v>
      </c>
      <c r="K118" s="211" t="s">
        <v>23576</v>
      </c>
      <c r="L118" s="211">
        <v>5.417688911E9</v>
      </c>
      <c r="M118" s="211" t="s">
        <v>22955</v>
      </c>
      <c r="N118" s="211" t="s">
        <v>7008</v>
      </c>
      <c r="O118" s="211" t="s">
        <v>23577</v>
      </c>
      <c r="P118" s="211" t="s">
        <v>2137</v>
      </c>
      <c r="Q118" s="230">
        <f>COUNTIF('Hedef Liste Zonguldak'!A:A,A118)</f>
        <v>1</v>
      </c>
    </row>
    <row r="119" ht="15.75" hidden="1" customHeight="1">
      <c r="A119" s="211" t="s">
        <v>23011</v>
      </c>
      <c r="B119" s="211" t="s">
        <v>23012</v>
      </c>
      <c r="C119" s="212" t="s">
        <v>2897</v>
      </c>
      <c r="D119" s="211" t="s">
        <v>1378</v>
      </c>
      <c r="E119" s="213">
        <v>311.0</v>
      </c>
      <c r="F119" s="213">
        <v>24.0</v>
      </c>
      <c r="G119" s="213">
        <v>0.0</v>
      </c>
      <c r="H119" s="213">
        <v>23.0</v>
      </c>
      <c r="I119" s="213">
        <v>23.0</v>
      </c>
      <c r="J119" s="214">
        <v>0.0</v>
      </c>
      <c r="K119" s="211" t="s">
        <v>23013</v>
      </c>
      <c r="L119" s="211">
        <v>3.72257826E9</v>
      </c>
      <c r="M119" s="211" t="s">
        <v>1350</v>
      </c>
      <c r="N119" s="211" t="s">
        <v>3764</v>
      </c>
      <c r="O119" s="211" t="s">
        <v>23014</v>
      </c>
      <c r="P119" s="211" t="s">
        <v>2137</v>
      </c>
      <c r="Q119" s="230">
        <f>COUNTIF('Hedef Liste Zonguldak'!A:A,A119)</f>
        <v>1</v>
      </c>
    </row>
    <row r="120" ht="15.75" hidden="1" customHeight="1">
      <c r="A120" s="211" t="s">
        <v>23253</v>
      </c>
      <c r="B120" s="211" t="s">
        <v>23254</v>
      </c>
      <c r="C120" s="212" t="s">
        <v>2897</v>
      </c>
      <c r="D120" s="211" t="s">
        <v>1443</v>
      </c>
      <c r="E120" s="213">
        <v>372.0</v>
      </c>
      <c r="F120" s="213">
        <v>12.0</v>
      </c>
      <c r="G120" s="213">
        <v>0.0</v>
      </c>
      <c r="H120" s="213">
        <v>29.0</v>
      </c>
      <c r="I120" s="213">
        <v>29.0</v>
      </c>
      <c r="J120" s="214">
        <v>0.0</v>
      </c>
      <c r="K120" s="211" t="s">
        <v>22821</v>
      </c>
      <c r="L120" s="211">
        <v>3.723190065E9</v>
      </c>
      <c r="M120" s="211" t="s">
        <v>13656</v>
      </c>
      <c r="N120" s="211" t="s">
        <v>22822</v>
      </c>
      <c r="O120" s="211" t="s">
        <v>22823</v>
      </c>
      <c r="P120" s="211" t="s">
        <v>2137</v>
      </c>
      <c r="Q120" s="230">
        <f>COUNTIF('Hedef Liste Zonguldak'!A:A,A120)</f>
        <v>1</v>
      </c>
    </row>
    <row r="121" ht="15.75" hidden="1" customHeight="1">
      <c r="A121" s="211" t="s">
        <v>23602</v>
      </c>
      <c r="B121" s="211" t="s">
        <v>23603</v>
      </c>
      <c r="C121" s="212" t="s">
        <v>2897</v>
      </c>
      <c r="D121" s="211" t="s">
        <v>2199</v>
      </c>
      <c r="E121" s="213">
        <v>243.0</v>
      </c>
      <c r="F121" s="211"/>
      <c r="G121" s="213">
        <v>0.0</v>
      </c>
      <c r="H121" s="213">
        <v>8.0</v>
      </c>
      <c r="I121" s="213">
        <v>8.0</v>
      </c>
      <c r="J121" s="214">
        <v>0.0</v>
      </c>
      <c r="K121" s="211" t="s">
        <v>23604</v>
      </c>
      <c r="L121" s="211">
        <v>3.723167959E9</v>
      </c>
      <c r="M121" s="211" t="s">
        <v>13656</v>
      </c>
      <c r="N121" s="211" t="s">
        <v>22771</v>
      </c>
      <c r="O121" s="211" t="s">
        <v>23605</v>
      </c>
      <c r="P121" s="211" t="s">
        <v>2137</v>
      </c>
      <c r="Q121" s="230">
        <f>COUNTIF('Hedef Liste Zonguldak'!A:A,A121)</f>
        <v>1</v>
      </c>
    </row>
    <row r="122" ht="15.75" hidden="1" customHeight="1">
      <c r="A122" s="211" t="s">
        <v>23672</v>
      </c>
      <c r="B122" s="211" t="s">
        <v>23673</v>
      </c>
      <c r="C122" s="212" t="s">
        <v>2897</v>
      </c>
      <c r="D122" s="211" t="s">
        <v>1385</v>
      </c>
      <c r="E122" s="213">
        <v>1320.0</v>
      </c>
      <c r="F122" s="213">
        <v>33.0</v>
      </c>
      <c r="G122" s="213">
        <v>0.0</v>
      </c>
      <c r="H122" s="213">
        <v>13.0</v>
      </c>
      <c r="I122" s="213">
        <v>13.0</v>
      </c>
      <c r="J122" s="214">
        <v>0.0</v>
      </c>
      <c r="K122" s="211" t="s">
        <v>23484</v>
      </c>
      <c r="L122" s="211">
        <v>5.368333649E9</v>
      </c>
      <c r="M122" s="211" t="s">
        <v>13656</v>
      </c>
      <c r="N122" s="211" t="s">
        <v>22822</v>
      </c>
      <c r="O122" s="211" t="s">
        <v>23674</v>
      </c>
      <c r="P122" s="211" t="s">
        <v>2137</v>
      </c>
      <c r="Q122" s="230">
        <f>COUNTIF('Hedef Liste Zonguldak'!A:A,A122)</f>
        <v>1</v>
      </c>
    </row>
    <row r="123" ht="15.75" hidden="1" customHeight="1">
      <c r="A123" s="211" t="s">
        <v>24745</v>
      </c>
      <c r="B123" s="211" t="s">
        <v>24746</v>
      </c>
      <c r="C123" s="212" t="s">
        <v>2909</v>
      </c>
      <c r="D123" s="211" t="s">
        <v>1443</v>
      </c>
      <c r="F123" s="211"/>
      <c r="G123" s="213">
        <v>0.0</v>
      </c>
      <c r="H123" s="213">
        <v>16.0</v>
      </c>
      <c r="I123" s="213">
        <v>16.0</v>
      </c>
      <c r="J123" s="214">
        <v>0.0</v>
      </c>
      <c r="K123" s="211" t="s">
        <v>23250</v>
      </c>
      <c r="L123" s="211">
        <v>3.72257808E9</v>
      </c>
      <c r="M123" s="211" t="s">
        <v>1350</v>
      </c>
      <c r="N123" s="211" t="s">
        <v>22843</v>
      </c>
      <c r="O123" s="211" t="s">
        <v>23251</v>
      </c>
      <c r="P123" s="211" t="s">
        <v>2137</v>
      </c>
      <c r="Q123" s="230">
        <f>COUNTIF('Hedef Liste Zonguldak'!A:A,A123)</f>
        <v>0</v>
      </c>
    </row>
    <row r="124" ht="15.75" hidden="1" customHeight="1">
      <c r="A124" s="211" t="s">
        <v>22791</v>
      </c>
      <c r="B124" s="211" t="s">
        <v>22792</v>
      </c>
      <c r="C124" s="212" t="s">
        <v>2897</v>
      </c>
      <c r="D124" s="211" t="s">
        <v>1385</v>
      </c>
      <c r="E124" s="213">
        <v>1477.0</v>
      </c>
      <c r="F124" s="211"/>
      <c r="G124" s="213">
        <v>0.0</v>
      </c>
      <c r="H124" s="213">
        <v>6.0</v>
      </c>
      <c r="I124" s="213">
        <v>6.0</v>
      </c>
      <c r="J124" s="214">
        <v>0.0</v>
      </c>
      <c r="K124" s="211" t="s">
        <v>22793</v>
      </c>
      <c r="L124" s="211">
        <v>5.380509099E9</v>
      </c>
      <c r="M124" s="211" t="s">
        <v>1350</v>
      </c>
      <c r="N124" s="211" t="s">
        <v>22843</v>
      </c>
      <c r="O124" s="211" t="s">
        <v>22794</v>
      </c>
      <c r="P124" s="211" t="s">
        <v>2137</v>
      </c>
      <c r="Q124" s="230">
        <f>COUNTIF('Hedef Liste Zonguldak'!A:A,A124)</f>
        <v>1</v>
      </c>
    </row>
    <row r="125" ht="15.75" hidden="1" customHeight="1">
      <c r="A125" s="211" t="s">
        <v>23123</v>
      </c>
      <c r="B125" s="211" t="s">
        <v>23124</v>
      </c>
      <c r="C125" s="212" t="s">
        <v>2897</v>
      </c>
      <c r="D125" s="211" t="s">
        <v>1378</v>
      </c>
      <c r="E125" s="213">
        <v>1006.0</v>
      </c>
      <c r="F125" s="213">
        <v>13.0</v>
      </c>
      <c r="G125" s="213">
        <v>0.0</v>
      </c>
      <c r="H125" s="213">
        <v>20.0</v>
      </c>
      <c r="I125" s="213">
        <v>20.0</v>
      </c>
      <c r="J125" s="214">
        <v>0.0</v>
      </c>
      <c r="K125" s="211" t="s">
        <v>23125</v>
      </c>
      <c r="L125" s="211">
        <v>3.72312303E9</v>
      </c>
      <c r="M125" s="211" t="s">
        <v>13656</v>
      </c>
      <c r="N125" s="211" t="s">
        <v>22771</v>
      </c>
      <c r="O125" s="211" t="s">
        <v>23126</v>
      </c>
      <c r="P125" s="211" t="s">
        <v>2137</v>
      </c>
      <c r="Q125" s="230">
        <f>COUNTIF('Hedef Liste Zonguldak'!A:A,A125)</f>
        <v>1</v>
      </c>
    </row>
    <row r="126" ht="15.75" hidden="1" customHeight="1">
      <c r="A126" s="211" t="s">
        <v>23074</v>
      </c>
      <c r="B126" s="211" t="s">
        <v>23075</v>
      </c>
      <c r="C126" s="212" t="s">
        <v>2897</v>
      </c>
      <c r="D126" s="211" t="s">
        <v>1385</v>
      </c>
      <c r="E126" s="213">
        <v>1986.0</v>
      </c>
      <c r="F126" s="213">
        <v>119.0</v>
      </c>
      <c r="G126" s="213">
        <v>0.0</v>
      </c>
      <c r="H126" s="213">
        <v>81.0</v>
      </c>
      <c r="I126" s="213">
        <v>81.0</v>
      </c>
      <c r="J126" s="214">
        <v>0.0</v>
      </c>
      <c r="K126" s="211" t="s">
        <v>23076</v>
      </c>
      <c r="L126" s="211">
        <v>5.051022424E9</v>
      </c>
      <c r="M126" s="211" t="s">
        <v>22781</v>
      </c>
      <c r="N126" s="211" t="s">
        <v>22782</v>
      </c>
      <c r="O126" s="211" t="s">
        <v>23077</v>
      </c>
      <c r="P126" s="211" t="s">
        <v>2137</v>
      </c>
      <c r="Q126" s="230">
        <f>COUNTIF('Hedef Liste Zonguldak'!A:A,A126)</f>
        <v>1</v>
      </c>
    </row>
    <row r="127" ht="15.75" hidden="1" customHeight="1">
      <c r="A127" s="211" t="s">
        <v>23216</v>
      </c>
      <c r="B127" s="211" t="s">
        <v>23217</v>
      </c>
      <c r="C127" s="212" t="s">
        <v>2897</v>
      </c>
      <c r="D127" s="211" t="s">
        <v>1507</v>
      </c>
      <c r="E127" s="213">
        <v>943.0</v>
      </c>
      <c r="F127" s="213">
        <v>57.0</v>
      </c>
      <c r="G127" s="213">
        <v>10.0</v>
      </c>
      <c r="H127" s="213">
        <v>6.0</v>
      </c>
      <c r="I127" s="213">
        <v>16.0</v>
      </c>
      <c r="J127" s="214">
        <v>0.63</v>
      </c>
      <c r="K127" s="211" t="s">
        <v>23218</v>
      </c>
      <c r="L127" s="211">
        <v>5.528677267E9</v>
      </c>
      <c r="M127" s="211" t="s">
        <v>1350</v>
      </c>
      <c r="N127" s="211" t="s">
        <v>22904</v>
      </c>
      <c r="O127" s="211" t="s">
        <v>23219</v>
      </c>
      <c r="P127" s="211" t="s">
        <v>2137</v>
      </c>
      <c r="Q127" s="230">
        <f>COUNTIF('Hedef Liste Zonguldak'!A:A,A127)</f>
        <v>1</v>
      </c>
    </row>
    <row r="128" ht="15.75" hidden="1" customHeight="1">
      <c r="A128" s="211" t="s">
        <v>24747</v>
      </c>
      <c r="B128" s="211" t="s">
        <v>24748</v>
      </c>
      <c r="C128" s="212" t="s">
        <v>2909</v>
      </c>
      <c r="D128" s="211" t="s">
        <v>1370</v>
      </c>
      <c r="E128" s="211"/>
      <c r="F128" s="211"/>
      <c r="G128" s="213">
        <v>0.0</v>
      </c>
      <c r="H128" s="213">
        <v>21.0</v>
      </c>
      <c r="I128" s="213">
        <v>21.0</v>
      </c>
      <c r="J128" s="214">
        <v>0.0</v>
      </c>
      <c r="K128" s="211" t="s">
        <v>24749</v>
      </c>
      <c r="L128" s="211">
        <v>3.722221188E9</v>
      </c>
      <c r="M128" s="211" t="s">
        <v>1350</v>
      </c>
      <c r="N128" s="211" t="s">
        <v>22904</v>
      </c>
      <c r="O128" s="211" t="s">
        <v>24750</v>
      </c>
      <c r="P128" s="211" t="s">
        <v>2165</v>
      </c>
      <c r="Q128" s="230">
        <f>COUNTIF('Hedef Liste Zonguldak'!A:A,A128)</f>
        <v>0</v>
      </c>
    </row>
    <row r="129" ht="15.75" hidden="1" customHeight="1">
      <c r="A129" s="211" t="s">
        <v>22987</v>
      </c>
      <c r="B129" s="211" t="s">
        <v>22988</v>
      </c>
      <c r="C129" s="212" t="s">
        <v>2897</v>
      </c>
      <c r="D129" s="211" t="s">
        <v>1443</v>
      </c>
      <c r="E129" s="213">
        <v>77.0</v>
      </c>
      <c r="F129" s="213">
        <v>2.0</v>
      </c>
      <c r="G129" s="213">
        <v>0.0</v>
      </c>
      <c r="H129" s="213">
        <v>65.0</v>
      </c>
      <c r="I129" s="213">
        <v>65.0</v>
      </c>
      <c r="J129" s="214">
        <v>0.0</v>
      </c>
      <c r="K129" s="211" t="s">
        <v>22989</v>
      </c>
      <c r="L129" s="211">
        <v>5.337710021E9</v>
      </c>
      <c r="M129" s="211" t="s">
        <v>22990</v>
      </c>
      <c r="N129" s="211" t="s">
        <v>1350</v>
      </c>
      <c r="O129" s="211" t="s">
        <v>22991</v>
      </c>
      <c r="P129" s="211" t="s">
        <v>2137</v>
      </c>
      <c r="Q129" s="230">
        <f>COUNTIF('Hedef Liste Zonguldak'!A:A,A129)</f>
        <v>1</v>
      </c>
    </row>
    <row r="130" ht="15.75" hidden="1" customHeight="1">
      <c r="A130" s="211" t="s">
        <v>23610</v>
      </c>
      <c r="B130" s="211" t="s">
        <v>23611</v>
      </c>
      <c r="C130" s="212" t="s">
        <v>2897</v>
      </c>
      <c r="D130" s="211" t="s">
        <v>2299</v>
      </c>
      <c r="E130" s="213">
        <v>309.0</v>
      </c>
      <c r="F130" s="213">
        <v>5.0</v>
      </c>
      <c r="G130" s="213">
        <v>0.0</v>
      </c>
      <c r="H130" s="213">
        <v>74.0</v>
      </c>
      <c r="I130" s="213">
        <v>74.0</v>
      </c>
      <c r="J130" s="214">
        <v>0.0</v>
      </c>
      <c r="K130" s="211" t="s">
        <v>23612</v>
      </c>
      <c r="L130" s="211">
        <v>5.527836767E9</v>
      </c>
      <c r="M130" s="211" t="s">
        <v>13656</v>
      </c>
      <c r="N130" s="211" t="s">
        <v>22962</v>
      </c>
      <c r="O130" s="211" t="s">
        <v>23613</v>
      </c>
      <c r="P130" s="211" t="s">
        <v>2137</v>
      </c>
      <c r="Q130" s="230">
        <f>COUNTIF('Hedef Liste Zonguldak'!A:A,A130)</f>
        <v>1</v>
      </c>
    </row>
    <row r="131" ht="15.75" hidden="1" customHeight="1">
      <c r="A131" s="211" t="s">
        <v>22825</v>
      </c>
      <c r="B131" s="211" t="s">
        <v>22826</v>
      </c>
      <c r="C131" s="212" t="s">
        <v>2909</v>
      </c>
      <c r="D131" s="211" t="s">
        <v>1364</v>
      </c>
      <c r="E131" s="213">
        <v>4.0</v>
      </c>
      <c r="F131" s="211"/>
      <c r="G131" s="213">
        <v>0.0</v>
      </c>
      <c r="H131" s="213">
        <v>7.0</v>
      </c>
      <c r="I131" s="213">
        <v>7.0</v>
      </c>
      <c r="J131" s="214">
        <v>0.0</v>
      </c>
      <c r="K131" s="211" t="s">
        <v>22827</v>
      </c>
      <c r="L131" s="211">
        <v>3.723221527E9</v>
      </c>
      <c r="M131" s="211" t="s">
        <v>13656</v>
      </c>
      <c r="N131" s="211" t="s">
        <v>22822</v>
      </c>
      <c r="O131" s="211" t="s">
        <v>22828</v>
      </c>
      <c r="P131" s="211" t="s">
        <v>2137</v>
      </c>
      <c r="Q131" s="230">
        <f>COUNTIF('Hedef Liste Zonguldak'!A:A,A131)</f>
        <v>1</v>
      </c>
    </row>
    <row r="132" ht="15.75" hidden="1" customHeight="1">
      <c r="A132" s="211" t="s">
        <v>23358</v>
      </c>
      <c r="B132" s="211" t="s">
        <v>24751</v>
      </c>
      <c r="C132" s="212" t="s">
        <v>2897</v>
      </c>
      <c r="D132" s="211" t="s">
        <v>1385</v>
      </c>
      <c r="E132" s="213">
        <v>1038.0</v>
      </c>
      <c r="F132" s="213">
        <v>29.0</v>
      </c>
      <c r="G132" s="213">
        <v>6.0</v>
      </c>
      <c r="H132" s="213">
        <v>7.0</v>
      </c>
      <c r="I132" s="213">
        <v>13.0</v>
      </c>
      <c r="J132" s="214">
        <v>0.46</v>
      </c>
      <c r="K132" s="211" t="s">
        <v>23360</v>
      </c>
      <c r="L132" s="211">
        <v>5.616172067E9</v>
      </c>
      <c r="M132" s="211" t="s">
        <v>22781</v>
      </c>
      <c r="N132" s="211" t="s">
        <v>1592</v>
      </c>
      <c r="O132" s="211" t="s">
        <v>23361</v>
      </c>
      <c r="P132" s="211" t="s">
        <v>2137</v>
      </c>
      <c r="Q132" s="230">
        <f>COUNTIF('Hedef Liste Zonguldak'!A:A,A132)</f>
        <v>1</v>
      </c>
    </row>
    <row r="133" ht="15.75" hidden="1" customHeight="1">
      <c r="A133" s="211" t="s">
        <v>22959</v>
      </c>
      <c r="B133" s="211" t="s">
        <v>22960</v>
      </c>
      <c r="C133" s="212" t="s">
        <v>2909</v>
      </c>
      <c r="D133" s="211" t="s">
        <v>1356</v>
      </c>
      <c r="E133" s="213">
        <v>42.0</v>
      </c>
      <c r="F133" s="211"/>
      <c r="G133" s="213">
        <v>0.0</v>
      </c>
      <c r="H133" s="213">
        <v>8.0</v>
      </c>
      <c r="I133" s="213">
        <v>8.0</v>
      </c>
      <c r="J133" s="214">
        <v>0.0</v>
      </c>
      <c r="K133" s="211" t="s">
        <v>22961</v>
      </c>
      <c r="L133" s="211">
        <v>3.723124312E9</v>
      </c>
      <c r="M133" s="211" t="s">
        <v>13656</v>
      </c>
      <c r="N133" s="211" t="s">
        <v>22962</v>
      </c>
      <c r="O133" s="211" t="s">
        <v>22963</v>
      </c>
      <c r="P133" s="211" t="s">
        <v>2137</v>
      </c>
      <c r="Q133" s="230">
        <f>COUNTIF('Hedef Liste Zonguldak'!A:A,A133)</f>
        <v>1</v>
      </c>
    </row>
    <row r="134" ht="15.75" hidden="1" customHeight="1">
      <c r="A134" s="211" t="s">
        <v>22930</v>
      </c>
      <c r="B134" s="211" t="s">
        <v>22931</v>
      </c>
      <c r="C134" s="212" t="s">
        <v>2909</v>
      </c>
      <c r="D134" s="211" t="s">
        <v>1443</v>
      </c>
      <c r="E134" s="213">
        <v>23.0</v>
      </c>
      <c r="F134" s="211"/>
      <c r="G134" s="213">
        <v>16.0</v>
      </c>
      <c r="H134" s="213">
        <v>1.0</v>
      </c>
      <c r="I134" s="213">
        <v>17.0</v>
      </c>
      <c r="J134" s="214">
        <v>0.94</v>
      </c>
      <c r="K134" s="211" t="s">
        <v>22932</v>
      </c>
      <c r="L134" s="211">
        <v>5.3567769E9</v>
      </c>
      <c r="M134" s="211" t="s">
        <v>13656</v>
      </c>
      <c r="N134" s="211" t="s">
        <v>22771</v>
      </c>
      <c r="O134" s="211" t="s">
        <v>22933</v>
      </c>
      <c r="P134" s="211" t="s">
        <v>2137</v>
      </c>
      <c r="Q134" s="230">
        <f>COUNTIF('Hedef Liste Zonguldak'!A:A,A134)</f>
        <v>1</v>
      </c>
    </row>
    <row r="135" ht="15.75" hidden="1" customHeight="1">
      <c r="A135" s="211" t="s">
        <v>22819</v>
      </c>
      <c r="B135" s="211" t="s">
        <v>22820</v>
      </c>
      <c r="C135" s="212" t="s">
        <v>2897</v>
      </c>
      <c r="D135" s="211" t="s">
        <v>1364</v>
      </c>
      <c r="E135" s="213">
        <v>131.0</v>
      </c>
      <c r="F135" s="213">
        <v>3.0</v>
      </c>
      <c r="G135" s="213">
        <v>0.0</v>
      </c>
      <c r="H135" s="213">
        <v>5.0</v>
      </c>
      <c r="I135" s="213">
        <v>5.0</v>
      </c>
      <c r="J135" s="214">
        <v>0.0</v>
      </c>
      <c r="K135" s="211" t="s">
        <v>22821</v>
      </c>
      <c r="L135" s="211">
        <v>3.723190065E9</v>
      </c>
      <c r="M135" s="211" t="s">
        <v>13656</v>
      </c>
      <c r="N135" s="211" t="s">
        <v>22822</v>
      </c>
      <c r="O135" s="211" t="s">
        <v>22823</v>
      </c>
      <c r="P135" s="211" t="s">
        <v>2137</v>
      </c>
      <c r="Q135" s="230">
        <f>COUNTIF('Hedef Liste Zonguldak'!A:A,A135)</f>
        <v>1</v>
      </c>
    </row>
    <row r="136" ht="15.75" hidden="1" customHeight="1">
      <c r="A136" s="211" t="s">
        <v>23589</v>
      </c>
      <c r="B136" s="211" t="s">
        <v>24752</v>
      </c>
      <c r="C136" s="212" t="s">
        <v>2897</v>
      </c>
      <c r="D136" s="211" t="s">
        <v>1507</v>
      </c>
      <c r="E136" s="213">
        <v>380.0</v>
      </c>
      <c r="F136" s="213">
        <v>39.0</v>
      </c>
      <c r="G136" s="213">
        <v>0.0</v>
      </c>
      <c r="H136" s="213">
        <v>7.0</v>
      </c>
      <c r="I136" s="213">
        <v>7.0</v>
      </c>
      <c r="J136" s="214">
        <v>0.0</v>
      </c>
      <c r="K136" s="211" t="s">
        <v>22885</v>
      </c>
      <c r="L136" s="211">
        <v>5.417432403E9</v>
      </c>
      <c r="M136" s="211" t="s">
        <v>13656</v>
      </c>
      <c r="N136" s="211" t="s">
        <v>22822</v>
      </c>
      <c r="O136" s="211" t="s">
        <v>23187</v>
      </c>
      <c r="P136" s="211" t="s">
        <v>2137</v>
      </c>
      <c r="Q136" s="230">
        <f>COUNTIF('Hedef Liste Zonguldak'!A:A,A136)</f>
        <v>1</v>
      </c>
    </row>
    <row r="137" ht="15.75" hidden="1" customHeight="1">
      <c r="A137" s="211" t="s">
        <v>22811</v>
      </c>
      <c r="B137" s="211" t="s">
        <v>22812</v>
      </c>
      <c r="C137" s="212" t="s">
        <v>2897</v>
      </c>
      <c r="D137" s="211" t="s">
        <v>1364</v>
      </c>
      <c r="E137" s="213">
        <v>239.0</v>
      </c>
      <c r="F137" s="213">
        <v>7.0</v>
      </c>
      <c r="G137" s="213">
        <v>7.0</v>
      </c>
      <c r="H137" s="213">
        <v>11.0</v>
      </c>
      <c r="I137" s="213">
        <v>18.0</v>
      </c>
      <c r="J137" s="214">
        <v>0.39</v>
      </c>
      <c r="K137" s="211" t="s">
        <v>22813</v>
      </c>
      <c r="L137" s="211">
        <v>5.3349667E9</v>
      </c>
      <c r="M137" s="211" t="s">
        <v>13656</v>
      </c>
      <c r="N137" s="211" t="s">
        <v>22771</v>
      </c>
      <c r="O137" s="211" t="s">
        <v>22814</v>
      </c>
      <c r="P137" s="211" t="s">
        <v>2137</v>
      </c>
      <c r="Q137" s="230">
        <f>COUNTIF('Hedef Liste Zonguldak'!A:A,A137)</f>
        <v>1</v>
      </c>
    </row>
    <row r="138" ht="15.75" hidden="1" customHeight="1">
      <c r="A138" s="211" t="s">
        <v>23021</v>
      </c>
      <c r="B138" s="211" t="s">
        <v>23022</v>
      </c>
      <c r="C138" s="212" t="s">
        <v>2897</v>
      </c>
      <c r="D138" s="211" t="s">
        <v>1443</v>
      </c>
      <c r="E138" s="213">
        <v>67.0</v>
      </c>
      <c r="F138" s="211"/>
      <c r="G138" s="213">
        <v>0.0</v>
      </c>
      <c r="H138" s="213">
        <v>30.0</v>
      </c>
      <c r="I138" s="213">
        <v>30.0</v>
      </c>
      <c r="J138" s="214">
        <v>0.0</v>
      </c>
      <c r="K138" s="211" t="s">
        <v>23023</v>
      </c>
      <c r="L138" s="211">
        <v>5.372908688E9</v>
      </c>
      <c r="M138" s="211" t="s">
        <v>13656</v>
      </c>
      <c r="N138" s="211" t="s">
        <v>23024</v>
      </c>
      <c r="O138" s="211" t="s">
        <v>23025</v>
      </c>
      <c r="P138" s="211" t="s">
        <v>2137</v>
      </c>
      <c r="Q138" s="230">
        <f>COUNTIF('Hedef Liste Zonguldak'!A:A,A138)</f>
        <v>1</v>
      </c>
    </row>
    <row r="139" ht="15.75" hidden="1" customHeight="1">
      <c r="A139" s="211" t="s">
        <v>23439</v>
      </c>
      <c r="B139" s="211" t="s">
        <v>23440</v>
      </c>
      <c r="C139" s="212" t="s">
        <v>2897</v>
      </c>
      <c r="D139" s="211" t="s">
        <v>1443</v>
      </c>
      <c r="E139" s="213">
        <v>1626.0</v>
      </c>
      <c r="F139" s="213">
        <v>85.0</v>
      </c>
      <c r="G139" s="213">
        <v>9.0</v>
      </c>
      <c r="H139" s="213">
        <v>32.0</v>
      </c>
      <c r="I139" s="213">
        <v>41.0</v>
      </c>
      <c r="J139" s="214">
        <v>0.22</v>
      </c>
      <c r="K139" s="211" t="s">
        <v>23444</v>
      </c>
      <c r="L139" s="211">
        <v>3.72502009E9</v>
      </c>
      <c r="M139" s="211" t="s">
        <v>1350</v>
      </c>
      <c r="N139" s="211" t="s">
        <v>22843</v>
      </c>
      <c r="O139" s="211" t="s">
        <v>23442</v>
      </c>
      <c r="P139" s="211" t="s">
        <v>2137</v>
      </c>
      <c r="Q139" s="230">
        <f>COUNTIF('Hedef Liste Zonguldak'!A:A,A139)</f>
        <v>1</v>
      </c>
    </row>
    <row r="140" ht="15.75" hidden="1" customHeight="1">
      <c r="A140" s="211" t="s">
        <v>23275</v>
      </c>
      <c r="B140" s="211" t="s">
        <v>23276</v>
      </c>
      <c r="C140" s="212" t="s">
        <v>2897</v>
      </c>
      <c r="D140" s="211" t="s">
        <v>1378</v>
      </c>
      <c r="E140" s="213">
        <v>12460.0</v>
      </c>
      <c r="F140" s="213">
        <v>623.0</v>
      </c>
      <c r="G140" s="213">
        <v>6.0</v>
      </c>
      <c r="H140" s="213">
        <v>9.0</v>
      </c>
      <c r="I140" s="213">
        <v>15.0</v>
      </c>
      <c r="J140" s="214">
        <v>0.4</v>
      </c>
      <c r="K140" s="211" t="s">
        <v>22775</v>
      </c>
      <c r="L140" s="211">
        <v>3.722200063E9</v>
      </c>
      <c r="M140" s="211" t="s">
        <v>1350</v>
      </c>
      <c r="N140" s="211" t="s">
        <v>22843</v>
      </c>
      <c r="O140" s="211" t="s">
        <v>23277</v>
      </c>
      <c r="P140" s="211" t="s">
        <v>2137</v>
      </c>
      <c r="Q140" s="230">
        <f>COUNTIF('Hedef Liste Zonguldak'!A:A,A140)</f>
        <v>1</v>
      </c>
    </row>
    <row r="141" ht="15.75" hidden="1" customHeight="1">
      <c r="A141" s="211" t="s">
        <v>23169</v>
      </c>
      <c r="B141" s="211" t="s">
        <v>23170</v>
      </c>
      <c r="C141" s="212" t="s">
        <v>2897</v>
      </c>
      <c r="D141" s="211" t="s">
        <v>1378</v>
      </c>
      <c r="E141" s="213">
        <v>1121.0</v>
      </c>
      <c r="F141" s="213">
        <v>84.0</v>
      </c>
      <c r="G141" s="213">
        <v>0.0</v>
      </c>
      <c r="H141" s="213">
        <v>53.0</v>
      </c>
      <c r="I141" s="213">
        <v>53.0</v>
      </c>
      <c r="J141" s="214">
        <v>0.0</v>
      </c>
      <c r="K141" s="211" t="s">
        <v>23171</v>
      </c>
      <c r="L141" s="211">
        <v>3.72220055E9</v>
      </c>
      <c r="M141" s="211" t="s">
        <v>22781</v>
      </c>
      <c r="N141" s="211" t="s">
        <v>1592</v>
      </c>
      <c r="O141" s="211" t="s">
        <v>23172</v>
      </c>
      <c r="P141" s="211" t="s">
        <v>2137</v>
      </c>
      <c r="Q141" s="230">
        <f>COUNTIF('Hedef Liste Zonguldak'!A:A,A141)</f>
        <v>1</v>
      </c>
    </row>
    <row r="142" ht="15.75" hidden="1" customHeight="1">
      <c r="A142" s="211" t="s">
        <v>22934</v>
      </c>
      <c r="B142" s="211" t="s">
        <v>22935</v>
      </c>
      <c r="C142" s="212" t="s">
        <v>2897</v>
      </c>
      <c r="D142" s="211" t="s">
        <v>1832</v>
      </c>
      <c r="E142" s="213">
        <v>1783.0</v>
      </c>
      <c r="F142" s="213">
        <v>145.0</v>
      </c>
      <c r="G142" s="213">
        <v>0.0</v>
      </c>
      <c r="H142" s="213">
        <v>22.0</v>
      </c>
      <c r="I142" s="213">
        <v>22.0</v>
      </c>
      <c r="J142" s="214">
        <v>0.0</v>
      </c>
      <c r="K142" s="211" t="s">
        <v>22936</v>
      </c>
      <c r="L142" s="211">
        <v>3.723122312E9</v>
      </c>
      <c r="M142" s="211" t="s">
        <v>13656</v>
      </c>
      <c r="N142" s="211" t="s">
        <v>22771</v>
      </c>
      <c r="O142" s="211" t="s">
        <v>22937</v>
      </c>
      <c r="P142" s="211" t="s">
        <v>2137</v>
      </c>
      <c r="Q142" s="230">
        <f>COUNTIF('Hedef Liste Zonguldak'!A:A,A142)</f>
        <v>1</v>
      </c>
    </row>
    <row r="143" ht="15.75" hidden="1" customHeight="1">
      <c r="A143" s="211" t="s">
        <v>23248</v>
      </c>
      <c r="B143" s="211" t="s">
        <v>23249</v>
      </c>
      <c r="C143" s="212" t="s">
        <v>2897</v>
      </c>
      <c r="D143" s="211" t="s">
        <v>1832</v>
      </c>
      <c r="E143" s="213">
        <v>173.0</v>
      </c>
      <c r="F143" s="213">
        <v>11.0</v>
      </c>
      <c r="G143" s="213">
        <v>0.0</v>
      </c>
      <c r="H143" s="213">
        <v>17.0</v>
      </c>
      <c r="I143" s="213">
        <v>17.0</v>
      </c>
      <c r="J143" s="214">
        <v>0.0</v>
      </c>
      <c r="K143" s="211" t="s">
        <v>23250</v>
      </c>
      <c r="L143" s="211">
        <v>3.72257808E9</v>
      </c>
      <c r="M143" s="211" t="s">
        <v>1350</v>
      </c>
      <c r="N143" s="211" t="s">
        <v>22843</v>
      </c>
      <c r="O143" s="211" t="s">
        <v>23251</v>
      </c>
      <c r="P143" s="211" t="s">
        <v>2137</v>
      </c>
      <c r="Q143" s="230">
        <f>COUNTIF('Hedef Liste Zonguldak'!A:A,A143)</f>
        <v>1</v>
      </c>
    </row>
    <row r="144" ht="15.75" hidden="1" customHeight="1">
      <c r="A144" s="211" t="s">
        <v>23036</v>
      </c>
      <c r="B144" s="211" t="s">
        <v>23037</v>
      </c>
      <c r="C144" s="212" t="s">
        <v>2897</v>
      </c>
      <c r="D144" s="211" t="s">
        <v>1364</v>
      </c>
      <c r="E144" s="213">
        <v>267.0</v>
      </c>
      <c r="F144" s="211"/>
      <c r="G144" s="213">
        <v>6.0</v>
      </c>
      <c r="H144" s="213">
        <v>11.0</v>
      </c>
      <c r="I144" s="213">
        <v>17.0</v>
      </c>
      <c r="J144" s="214">
        <v>0.35</v>
      </c>
      <c r="K144" s="211" t="s">
        <v>22885</v>
      </c>
      <c r="L144" s="211">
        <v>5.417432403E9</v>
      </c>
      <c r="M144" s="211" t="s">
        <v>13656</v>
      </c>
      <c r="N144" s="211" t="s">
        <v>22822</v>
      </c>
      <c r="O144" s="211" t="s">
        <v>22886</v>
      </c>
      <c r="P144" s="211" t="s">
        <v>2137</v>
      </c>
      <c r="Q144" s="230">
        <f>COUNTIF('Hedef Liste Zonguldak'!A:A,A144)</f>
        <v>1</v>
      </c>
    </row>
    <row r="145" ht="15.75" hidden="1" customHeight="1">
      <c r="A145" s="211" t="s">
        <v>23685</v>
      </c>
      <c r="B145" s="211" t="s">
        <v>23686</v>
      </c>
      <c r="C145" s="212" t="s">
        <v>2897</v>
      </c>
      <c r="D145" s="211" t="s">
        <v>1378</v>
      </c>
      <c r="E145" s="213">
        <v>423.0</v>
      </c>
      <c r="F145" s="213">
        <v>13.0</v>
      </c>
      <c r="G145" s="213">
        <v>12.0</v>
      </c>
      <c r="H145" s="213">
        <v>11.0</v>
      </c>
      <c r="I145" s="213">
        <v>23.0</v>
      </c>
      <c r="J145" s="214">
        <v>0.52</v>
      </c>
      <c r="K145" s="211" t="s">
        <v>23687</v>
      </c>
      <c r="L145" s="211">
        <v>3.722539038E9</v>
      </c>
      <c r="M145" s="211" t="s">
        <v>1350</v>
      </c>
      <c r="N145" s="211" t="s">
        <v>22913</v>
      </c>
      <c r="O145" s="211" t="s">
        <v>23688</v>
      </c>
      <c r="P145" s="211" t="s">
        <v>2137</v>
      </c>
      <c r="Q145" s="230">
        <f>COUNTIF('Hedef Liste Zonguldak'!A:A,A145)</f>
        <v>1</v>
      </c>
    </row>
    <row r="146" ht="15.75" hidden="1" customHeight="1">
      <c r="A146" s="211" t="s">
        <v>23482</v>
      </c>
      <c r="B146" s="211" t="s">
        <v>23483</v>
      </c>
      <c r="C146" s="212" t="s">
        <v>2897</v>
      </c>
      <c r="D146" s="211" t="s">
        <v>1370</v>
      </c>
      <c r="E146" s="213">
        <v>469.0</v>
      </c>
      <c r="F146" s="213">
        <v>12.0</v>
      </c>
      <c r="G146" s="213">
        <v>0.0</v>
      </c>
      <c r="H146" s="213">
        <v>13.0</v>
      </c>
      <c r="I146" s="213">
        <v>13.0</v>
      </c>
      <c r="J146" s="214">
        <v>0.0</v>
      </c>
      <c r="K146" s="211" t="s">
        <v>23484</v>
      </c>
      <c r="L146" s="211">
        <v>3.723223936E9</v>
      </c>
      <c r="M146" s="211" t="s">
        <v>13656</v>
      </c>
      <c r="N146" s="211" t="s">
        <v>22771</v>
      </c>
      <c r="O146" s="211" t="s">
        <v>23485</v>
      </c>
      <c r="P146" s="211" t="s">
        <v>2137</v>
      </c>
      <c r="Q146" s="230">
        <f>COUNTIF('Hedef Liste Zonguldak'!A:A,A146)</f>
        <v>1</v>
      </c>
    </row>
    <row r="147" ht="15.75" hidden="1" customHeight="1">
      <c r="A147" s="211" t="s">
        <v>23386</v>
      </c>
      <c r="B147" s="211" t="s">
        <v>23387</v>
      </c>
      <c r="C147" s="212" t="s">
        <v>2897</v>
      </c>
      <c r="D147" s="211" t="s">
        <v>1364</v>
      </c>
      <c r="E147" s="213">
        <v>781.0</v>
      </c>
      <c r="F147" s="213">
        <v>37.0</v>
      </c>
      <c r="G147" s="213">
        <v>10.0</v>
      </c>
      <c r="H147" s="213">
        <v>37.0</v>
      </c>
      <c r="I147" s="213">
        <v>47.0</v>
      </c>
      <c r="J147" s="214">
        <v>0.21</v>
      </c>
      <c r="K147" s="211" t="s">
        <v>23388</v>
      </c>
      <c r="L147" s="211">
        <v>5.465758961E9</v>
      </c>
      <c r="M147" s="211" t="s">
        <v>22781</v>
      </c>
      <c r="N147" s="211" t="s">
        <v>1350</v>
      </c>
      <c r="O147" s="211" t="s">
        <v>23389</v>
      </c>
      <c r="P147" s="211" t="s">
        <v>2137</v>
      </c>
      <c r="Q147" s="230">
        <f>COUNTIF('Hedef Liste Zonguldak'!A:A,A147)</f>
        <v>1</v>
      </c>
    </row>
    <row r="148" ht="15.75" hidden="1" customHeight="1">
      <c r="A148" s="211" t="s">
        <v>23628</v>
      </c>
      <c r="B148" s="211" t="s">
        <v>23629</v>
      </c>
      <c r="C148" s="212" t="s">
        <v>2897</v>
      </c>
      <c r="D148" s="211" t="s">
        <v>1507</v>
      </c>
      <c r="E148" s="213">
        <v>519.0</v>
      </c>
      <c r="F148" s="213">
        <v>7.0</v>
      </c>
      <c r="G148" s="213">
        <v>6.0</v>
      </c>
      <c r="H148" s="213">
        <v>2.0</v>
      </c>
      <c r="I148" s="213">
        <v>8.0</v>
      </c>
      <c r="J148" s="214">
        <v>0.75</v>
      </c>
      <c r="K148" s="211" t="s">
        <v>22885</v>
      </c>
      <c r="L148" s="211">
        <v>5.417432403E9</v>
      </c>
      <c r="M148" s="211" t="s">
        <v>13656</v>
      </c>
      <c r="N148" s="211" t="s">
        <v>22822</v>
      </c>
      <c r="O148" s="211" t="s">
        <v>23187</v>
      </c>
      <c r="P148" s="211" t="s">
        <v>2137</v>
      </c>
      <c r="Q148" s="230">
        <f>COUNTIF('Hedef Liste Zonguldak'!A:A,A148)</f>
        <v>1</v>
      </c>
    </row>
    <row r="149" ht="15.75" hidden="1" customHeight="1">
      <c r="A149" s="211" t="s">
        <v>23314</v>
      </c>
      <c r="B149" s="211" t="s">
        <v>23315</v>
      </c>
      <c r="C149" s="212" t="s">
        <v>2897</v>
      </c>
      <c r="D149" s="211" t="s">
        <v>1348</v>
      </c>
      <c r="E149" s="213">
        <v>111.0</v>
      </c>
      <c r="F149" s="213">
        <v>39.0</v>
      </c>
      <c r="G149" s="213">
        <v>0.0</v>
      </c>
      <c r="H149" s="213">
        <v>29.0</v>
      </c>
      <c r="I149" s="213">
        <v>29.0</v>
      </c>
      <c r="J149" s="214">
        <v>0.0</v>
      </c>
      <c r="K149" s="211" t="s">
        <v>23316</v>
      </c>
      <c r="L149" s="211">
        <v>5.32177548E9</v>
      </c>
      <c r="M149" s="211" t="s">
        <v>22781</v>
      </c>
      <c r="N149" s="211" t="s">
        <v>1350</v>
      </c>
      <c r="O149" s="211" t="s">
        <v>23317</v>
      </c>
      <c r="P149" s="211" t="s">
        <v>2137</v>
      </c>
      <c r="Q149" s="230">
        <f>COUNTIF('Hedef Liste Zonguldak'!A:A,A149)</f>
        <v>1</v>
      </c>
    </row>
    <row r="150" ht="15.75" hidden="1" customHeight="1">
      <c r="A150" s="211" t="s">
        <v>22850</v>
      </c>
      <c r="B150" s="211" t="s">
        <v>22851</v>
      </c>
      <c r="C150" s="212" t="s">
        <v>2897</v>
      </c>
      <c r="D150" s="211" t="s">
        <v>1370</v>
      </c>
      <c r="E150" s="213">
        <v>302.0</v>
      </c>
      <c r="F150" s="213">
        <v>24.0</v>
      </c>
      <c r="G150" s="213">
        <v>7.0</v>
      </c>
      <c r="H150" s="213">
        <v>7.0</v>
      </c>
      <c r="I150" s="213">
        <v>14.0</v>
      </c>
      <c r="J150" s="214">
        <v>0.5</v>
      </c>
      <c r="K150" s="211" t="s">
        <v>22852</v>
      </c>
      <c r="L150" s="211">
        <v>5.46100676E9</v>
      </c>
      <c r="M150" s="211" t="s">
        <v>13656</v>
      </c>
      <c r="N150" s="211" t="s">
        <v>22853</v>
      </c>
      <c r="O150" s="211" t="s">
        <v>22854</v>
      </c>
      <c r="P150" s="211" t="s">
        <v>2137</v>
      </c>
      <c r="Q150" s="230">
        <f>COUNTIF('Hedef Liste Zonguldak'!A:A,A150)</f>
        <v>1</v>
      </c>
    </row>
    <row r="151" ht="15.75" hidden="1" customHeight="1">
      <c r="A151" s="211" t="s">
        <v>23408</v>
      </c>
      <c r="B151" s="211" t="s">
        <v>23409</v>
      </c>
      <c r="C151" s="212" t="s">
        <v>2897</v>
      </c>
      <c r="D151" s="211" t="s">
        <v>1385</v>
      </c>
      <c r="E151" s="213">
        <v>455.0</v>
      </c>
      <c r="F151" s="213">
        <v>8.0</v>
      </c>
      <c r="G151" s="213">
        <v>4.0</v>
      </c>
      <c r="H151" s="213">
        <v>11.0</v>
      </c>
      <c r="I151" s="213">
        <v>15.0</v>
      </c>
      <c r="J151" s="214">
        <v>0.27</v>
      </c>
      <c r="K151" s="211" t="s">
        <v>23410</v>
      </c>
      <c r="L151" s="211">
        <v>3.723227266E9</v>
      </c>
      <c r="M151" s="211" t="s">
        <v>13656</v>
      </c>
      <c r="N151" s="211" t="s">
        <v>22822</v>
      </c>
      <c r="O151" s="211" t="s">
        <v>23411</v>
      </c>
      <c r="P151" s="211" t="s">
        <v>2137</v>
      </c>
      <c r="Q151" s="230">
        <f>COUNTIF('Hedef Liste Zonguldak'!A:A,A151)</f>
        <v>1</v>
      </c>
    </row>
    <row r="152" ht="15.75" hidden="1" customHeight="1">
      <c r="A152" s="211" t="s">
        <v>23256</v>
      </c>
      <c r="B152" s="211" t="s">
        <v>23257</v>
      </c>
      <c r="C152" s="212" t="s">
        <v>2897</v>
      </c>
      <c r="D152" s="211" t="s">
        <v>1385</v>
      </c>
      <c r="E152" s="213">
        <v>1056.0</v>
      </c>
      <c r="F152" s="213">
        <v>108.0</v>
      </c>
      <c r="G152" s="213">
        <v>0.0</v>
      </c>
      <c r="H152" s="213">
        <v>54.0</v>
      </c>
      <c r="I152" s="213">
        <v>54.0</v>
      </c>
      <c r="J152" s="214">
        <v>0.0</v>
      </c>
      <c r="K152" s="211" t="s">
        <v>23258</v>
      </c>
      <c r="L152" s="211">
        <v>3.726660909E9</v>
      </c>
      <c r="M152" s="211" t="s">
        <v>1350</v>
      </c>
      <c r="N152" s="211" t="s">
        <v>22913</v>
      </c>
      <c r="O152" s="211" t="s">
        <v>23259</v>
      </c>
      <c r="P152" s="211" t="s">
        <v>2137</v>
      </c>
      <c r="Q152" s="230">
        <f>COUNTIF('Hedef Liste Zonguldak'!A:A,A152)</f>
        <v>1</v>
      </c>
    </row>
    <row r="153" ht="15.75" hidden="1" customHeight="1">
      <c r="A153" s="211" t="s">
        <v>22883</v>
      </c>
      <c r="B153" s="211" t="s">
        <v>22884</v>
      </c>
      <c r="C153" s="212" t="s">
        <v>2897</v>
      </c>
      <c r="D153" s="211" t="s">
        <v>2199</v>
      </c>
      <c r="E153" s="213">
        <v>11.0</v>
      </c>
      <c r="F153" s="211"/>
      <c r="G153" s="213">
        <v>0.0</v>
      </c>
      <c r="H153" s="213">
        <v>5.0</v>
      </c>
      <c r="I153" s="213">
        <v>5.0</v>
      </c>
      <c r="J153" s="214">
        <v>0.0</v>
      </c>
      <c r="K153" s="211" t="s">
        <v>22885</v>
      </c>
      <c r="L153" s="211">
        <v>5.417432403E9</v>
      </c>
      <c r="M153" s="211" t="s">
        <v>13656</v>
      </c>
      <c r="N153" s="211" t="s">
        <v>22822</v>
      </c>
      <c r="O153" s="211" t="s">
        <v>22886</v>
      </c>
      <c r="P153" s="211" t="s">
        <v>2137</v>
      </c>
      <c r="Q153" s="230">
        <f>COUNTIF('Hedef Liste Zonguldak'!A:A,A153)</f>
        <v>1</v>
      </c>
    </row>
    <row r="154" ht="15.75" hidden="1" customHeight="1">
      <c r="A154" s="211" t="s">
        <v>22815</v>
      </c>
      <c r="B154" s="211" t="s">
        <v>22816</v>
      </c>
      <c r="C154" s="212" t="s">
        <v>2897</v>
      </c>
      <c r="D154" s="211" t="s">
        <v>1364</v>
      </c>
      <c r="E154" s="213">
        <v>1508.0</v>
      </c>
      <c r="F154" s="213">
        <v>50.0</v>
      </c>
      <c r="G154" s="213">
        <v>6.0</v>
      </c>
      <c r="H154" s="213">
        <v>13.0</v>
      </c>
      <c r="I154" s="213">
        <v>19.0</v>
      </c>
      <c r="J154" s="214">
        <v>0.32</v>
      </c>
      <c r="K154" s="211" t="s">
        <v>22813</v>
      </c>
      <c r="L154" s="211">
        <v>5.3349667E9</v>
      </c>
      <c r="M154" s="211" t="s">
        <v>13656</v>
      </c>
      <c r="N154" s="211" t="s">
        <v>22924</v>
      </c>
      <c r="O154" s="211" t="s">
        <v>22817</v>
      </c>
      <c r="P154" s="211" t="s">
        <v>2137</v>
      </c>
      <c r="Q154" s="230">
        <f>COUNTIF('Hedef Liste Zonguldak'!A:A,A154)</f>
        <v>1</v>
      </c>
    </row>
    <row r="155" ht="15.75" hidden="1" customHeight="1">
      <c r="A155" s="211" t="s">
        <v>22969</v>
      </c>
      <c r="B155" s="211" t="s">
        <v>22970</v>
      </c>
      <c r="C155" s="212" t="s">
        <v>2897</v>
      </c>
      <c r="D155" s="211" t="s">
        <v>1370</v>
      </c>
      <c r="E155" s="213">
        <v>4135.0</v>
      </c>
      <c r="F155" s="213">
        <v>110.0</v>
      </c>
      <c r="G155" s="213">
        <v>14.0</v>
      </c>
      <c r="H155" s="213">
        <v>22.0</v>
      </c>
      <c r="I155" s="213">
        <v>36.0</v>
      </c>
      <c r="J155" s="214">
        <v>0.39</v>
      </c>
      <c r="K155" s="211" t="s">
        <v>22971</v>
      </c>
      <c r="L155" s="211">
        <v>3.722810228E9</v>
      </c>
      <c r="M155" s="211" t="s">
        <v>1350</v>
      </c>
      <c r="N155" s="211" t="s">
        <v>22843</v>
      </c>
      <c r="O155" s="211" t="s">
        <v>22972</v>
      </c>
      <c r="P155" s="211" t="s">
        <v>2137</v>
      </c>
      <c r="Q155" s="230">
        <f>COUNTIF('Hedef Liste Zonguldak'!A:A,A155)</f>
        <v>1</v>
      </c>
    </row>
    <row r="156" ht="15.75" hidden="1" customHeight="1">
      <c r="A156" s="211" t="s">
        <v>23512</v>
      </c>
      <c r="B156" s="211" t="s">
        <v>23513</v>
      </c>
      <c r="C156" s="212" t="s">
        <v>2897</v>
      </c>
      <c r="D156" s="211" t="s">
        <v>1385</v>
      </c>
      <c r="E156" s="213">
        <v>1401.0</v>
      </c>
      <c r="F156" s="213">
        <v>3.0</v>
      </c>
      <c r="G156" s="213">
        <v>5.0</v>
      </c>
      <c r="H156" s="213">
        <v>4.0</v>
      </c>
      <c r="I156" s="213">
        <v>9.0</v>
      </c>
      <c r="J156" s="214">
        <v>0.56</v>
      </c>
      <c r="K156" s="211" t="s">
        <v>23514</v>
      </c>
      <c r="L156" s="211">
        <v>5.392311272E9</v>
      </c>
      <c r="M156" s="211" t="s">
        <v>13656</v>
      </c>
      <c r="N156" s="211" t="s">
        <v>22771</v>
      </c>
      <c r="O156" s="211" t="s">
        <v>23515</v>
      </c>
      <c r="P156" s="211" t="s">
        <v>2137</v>
      </c>
      <c r="Q156" s="230">
        <f>COUNTIF('Hedef Liste Zonguldak'!A:A,A156)</f>
        <v>1</v>
      </c>
    </row>
    <row r="157" ht="15.75" hidden="1" customHeight="1">
      <c r="A157" s="211" t="s">
        <v>24753</v>
      </c>
      <c r="B157" s="211" t="s">
        <v>24754</v>
      </c>
      <c r="C157" s="212" t="s">
        <v>2897</v>
      </c>
      <c r="D157" s="211" t="s">
        <v>1364</v>
      </c>
      <c r="E157" s="213">
        <v>856.0</v>
      </c>
      <c r="F157" s="213">
        <v>43.0</v>
      </c>
      <c r="G157" s="213">
        <v>70.0</v>
      </c>
      <c r="H157" s="213">
        <v>5.0</v>
      </c>
      <c r="I157" s="213">
        <v>75.0</v>
      </c>
      <c r="J157" s="214">
        <v>0.93</v>
      </c>
      <c r="K157" s="211" t="s">
        <v>2216</v>
      </c>
      <c r="L157" s="211">
        <v>5.343069595E9</v>
      </c>
      <c r="M157" s="211" t="s">
        <v>13656</v>
      </c>
      <c r="N157" s="211" t="s">
        <v>22822</v>
      </c>
      <c r="O157" s="211" t="s">
        <v>24755</v>
      </c>
      <c r="P157" s="211" t="s">
        <v>2165</v>
      </c>
      <c r="Q157" s="230">
        <f>COUNTIF('Hedef Liste Zonguldak'!A:A,A157)</f>
        <v>0</v>
      </c>
    </row>
    <row r="158" ht="15.75" hidden="1" customHeight="1">
      <c r="A158" s="211" t="s">
        <v>23565</v>
      </c>
      <c r="B158" s="211" t="s">
        <v>23566</v>
      </c>
      <c r="C158" s="212" t="s">
        <v>2897</v>
      </c>
      <c r="D158" s="211" t="s">
        <v>1385</v>
      </c>
      <c r="E158" s="213">
        <v>326.0</v>
      </c>
      <c r="F158" s="213">
        <v>6.0</v>
      </c>
      <c r="G158" s="213">
        <v>0.0</v>
      </c>
      <c r="H158" s="213">
        <v>25.0</v>
      </c>
      <c r="I158" s="213">
        <v>25.0</v>
      </c>
      <c r="J158" s="214">
        <v>0.0</v>
      </c>
      <c r="K158" s="211" t="s">
        <v>23567</v>
      </c>
      <c r="L158" s="211">
        <v>3.72222122E9</v>
      </c>
      <c r="M158" s="211" t="s">
        <v>1350</v>
      </c>
      <c r="N158" s="211" t="s">
        <v>22904</v>
      </c>
      <c r="O158" s="211" t="s">
        <v>23568</v>
      </c>
      <c r="P158" s="211" t="s">
        <v>2137</v>
      </c>
      <c r="Q158" s="230">
        <f>COUNTIF('Hedef Liste Zonguldak'!A:A,A158)</f>
        <v>1</v>
      </c>
    </row>
    <row r="159" ht="15.75" hidden="1" customHeight="1">
      <c r="A159" s="211" t="s">
        <v>23593</v>
      </c>
      <c r="B159" s="211" t="s">
        <v>24756</v>
      </c>
      <c r="C159" s="212" t="s">
        <v>2897</v>
      </c>
      <c r="D159" s="211" t="s">
        <v>1356</v>
      </c>
      <c r="E159" s="213">
        <v>273.0</v>
      </c>
      <c r="F159" s="213">
        <v>14.0</v>
      </c>
      <c r="G159" s="213">
        <v>3.0</v>
      </c>
      <c r="H159" s="213">
        <v>1.0</v>
      </c>
      <c r="I159" s="213">
        <v>4.0</v>
      </c>
      <c r="J159" s="214">
        <v>0.75</v>
      </c>
      <c r="K159" s="211" t="s">
        <v>23595</v>
      </c>
      <c r="L159" s="211">
        <v>3.722576799E9</v>
      </c>
      <c r="M159" s="211" t="s">
        <v>1350</v>
      </c>
      <c r="N159" s="211" t="s">
        <v>22809</v>
      </c>
      <c r="O159" s="211" t="s">
        <v>23596</v>
      </c>
      <c r="P159" s="211" t="s">
        <v>2137</v>
      </c>
      <c r="Q159" s="230">
        <f>COUNTIF('Hedef Liste Zonguldak'!A:A,A159)</f>
        <v>1</v>
      </c>
    </row>
    <row r="160" ht="15.75" hidden="1" customHeight="1">
      <c r="A160" s="211" t="s">
        <v>23297</v>
      </c>
      <c r="B160" s="211" t="s">
        <v>23298</v>
      </c>
      <c r="C160" s="212" t="s">
        <v>2909</v>
      </c>
      <c r="D160" s="211" t="s">
        <v>1364</v>
      </c>
      <c r="E160" s="211"/>
      <c r="F160" s="211"/>
      <c r="G160" s="213">
        <v>0.0</v>
      </c>
      <c r="H160" s="213">
        <v>11.0</v>
      </c>
      <c r="I160" s="213">
        <v>11.0</v>
      </c>
      <c r="J160" s="214">
        <v>0.0</v>
      </c>
      <c r="K160" s="211" t="s">
        <v>23295</v>
      </c>
      <c r="L160" s="211">
        <v>5.300816702E9</v>
      </c>
      <c r="M160" s="211" t="s">
        <v>1350</v>
      </c>
      <c r="N160" s="211" t="s">
        <v>22843</v>
      </c>
      <c r="O160" s="211" t="s">
        <v>23299</v>
      </c>
      <c r="P160" s="211" t="s">
        <v>2137</v>
      </c>
      <c r="Q160" s="230">
        <f>COUNTIF('Hedef Liste Zonguldak'!A:A,A160)</f>
        <v>1</v>
      </c>
    </row>
    <row r="161" ht="15.75" hidden="1" customHeight="1">
      <c r="A161" s="211" t="s">
        <v>22901</v>
      </c>
      <c r="B161" s="211" t="s">
        <v>22902</v>
      </c>
      <c r="C161" s="212" t="s">
        <v>2909</v>
      </c>
      <c r="D161" s="211" t="s">
        <v>1385</v>
      </c>
      <c r="E161" s="213">
        <v>222.0</v>
      </c>
      <c r="F161" s="211"/>
      <c r="G161" s="213">
        <v>3.0</v>
      </c>
      <c r="H161" s="213">
        <v>7.0</v>
      </c>
      <c r="I161" s="213">
        <v>10.0</v>
      </c>
      <c r="J161" s="214">
        <v>0.3</v>
      </c>
      <c r="K161" s="211" t="s">
        <v>22903</v>
      </c>
      <c r="L161" s="211">
        <v>3.722534397E9</v>
      </c>
      <c r="M161" s="211" t="s">
        <v>1350</v>
      </c>
      <c r="N161" s="211" t="s">
        <v>22904</v>
      </c>
      <c r="O161" s="211" t="s">
        <v>22905</v>
      </c>
      <c r="P161" s="211" t="s">
        <v>2137</v>
      </c>
      <c r="Q161" s="230">
        <f>COUNTIF('Hedef Liste Zonguldak'!A:A,A161)</f>
        <v>1</v>
      </c>
    </row>
    <row r="162" ht="15.75" hidden="1" customHeight="1">
      <c r="A162" s="211" t="s">
        <v>22952</v>
      </c>
      <c r="B162" s="211" t="s">
        <v>22953</v>
      </c>
      <c r="C162" s="212" t="s">
        <v>2897</v>
      </c>
      <c r="D162" s="211" t="s">
        <v>1348</v>
      </c>
      <c r="E162" s="213">
        <v>340.0</v>
      </c>
      <c r="F162" s="213">
        <v>7.0</v>
      </c>
      <c r="G162" s="213">
        <v>0.0</v>
      </c>
      <c r="H162" s="213">
        <v>23.0</v>
      </c>
      <c r="I162" s="213">
        <v>23.0</v>
      </c>
      <c r="J162" s="214">
        <v>0.0</v>
      </c>
      <c r="K162" s="211" t="s">
        <v>22954</v>
      </c>
      <c r="L162" s="211">
        <v>5.415434929E9</v>
      </c>
      <c r="M162" s="211" t="s">
        <v>22955</v>
      </c>
      <c r="N162" s="211" t="s">
        <v>22956</v>
      </c>
      <c r="O162" s="211" t="s">
        <v>22957</v>
      </c>
      <c r="P162" s="211" t="s">
        <v>2137</v>
      </c>
      <c r="Q162" s="230">
        <f>COUNTIF('Hedef Liste Zonguldak'!A:A,A162)</f>
        <v>1</v>
      </c>
    </row>
    <row r="163" ht="15.75" hidden="1" customHeight="1">
      <c r="A163" s="211" t="s">
        <v>24757</v>
      </c>
      <c r="B163" s="211" t="s">
        <v>24758</v>
      </c>
      <c r="C163" s="212" t="s">
        <v>2897</v>
      </c>
      <c r="D163" s="211" t="s">
        <v>1364</v>
      </c>
      <c r="E163" s="213">
        <v>540.0</v>
      </c>
      <c r="F163" s="213">
        <v>10.0</v>
      </c>
      <c r="G163" s="213">
        <v>62.0</v>
      </c>
      <c r="H163" s="213">
        <v>0.0</v>
      </c>
      <c r="I163" s="213">
        <v>62.0</v>
      </c>
      <c r="J163" s="214">
        <v>1.0</v>
      </c>
      <c r="K163" s="211" t="s">
        <v>24759</v>
      </c>
      <c r="L163" s="211">
        <v>5.336010572E9</v>
      </c>
      <c r="M163" s="211" t="s">
        <v>13656</v>
      </c>
      <c r="N163" s="211" t="s">
        <v>22771</v>
      </c>
      <c r="O163" s="211" t="s">
        <v>24760</v>
      </c>
      <c r="P163" s="211" t="s">
        <v>2165</v>
      </c>
      <c r="Q163" s="230">
        <f>COUNTIF('Hedef Liste Zonguldak'!A:A,A163)</f>
        <v>0</v>
      </c>
    </row>
    <row r="164" ht="15.75" hidden="1" customHeight="1">
      <c r="A164" s="211" t="s">
        <v>23504</v>
      </c>
      <c r="B164" s="211" t="s">
        <v>23505</v>
      </c>
      <c r="C164" s="212" t="s">
        <v>2897</v>
      </c>
      <c r="D164" s="211" t="s">
        <v>1385</v>
      </c>
      <c r="E164" s="213">
        <v>1674.0</v>
      </c>
      <c r="F164" s="213">
        <v>61.0</v>
      </c>
      <c r="G164" s="213">
        <v>0.0</v>
      </c>
      <c r="H164" s="213">
        <v>18.0</v>
      </c>
      <c r="I164" s="213">
        <v>18.0</v>
      </c>
      <c r="J164" s="214">
        <v>0.0</v>
      </c>
      <c r="K164" s="211" t="s">
        <v>8264</v>
      </c>
      <c r="L164" s="211">
        <v>3.722810102E9</v>
      </c>
      <c r="M164" s="211" t="s">
        <v>1350</v>
      </c>
      <c r="N164" s="211" t="s">
        <v>3764</v>
      </c>
      <c r="O164" s="211" t="s">
        <v>23506</v>
      </c>
      <c r="P164" s="211" t="s">
        <v>2137</v>
      </c>
      <c r="Q164" s="230">
        <f>COUNTIF('Hedef Liste Zonguldak'!A:A,A164)</f>
        <v>1</v>
      </c>
    </row>
    <row r="165" ht="15.75" hidden="1" customHeight="1">
      <c r="A165" s="211" t="s">
        <v>22983</v>
      </c>
      <c r="B165" s="211" t="s">
        <v>22984</v>
      </c>
      <c r="C165" s="212" t="s">
        <v>2897</v>
      </c>
      <c r="D165" s="211" t="s">
        <v>1378</v>
      </c>
      <c r="E165" s="213">
        <v>5329.0</v>
      </c>
      <c r="F165" s="213">
        <v>621.0</v>
      </c>
      <c r="G165" s="213">
        <v>0.0</v>
      </c>
      <c r="H165" s="213">
        <v>36.0</v>
      </c>
      <c r="I165" s="213">
        <v>36.0</v>
      </c>
      <c r="J165" s="214">
        <v>0.0</v>
      </c>
      <c r="K165" s="211" t="s">
        <v>22985</v>
      </c>
      <c r="L165" s="211">
        <v>5.422556761E9</v>
      </c>
      <c r="M165" s="211" t="s">
        <v>1350</v>
      </c>
      <c r="N165" s="211" t="s">
        <v>22776</v>
      </c>
      <c r="O165" s="211" t="s">
        <v>22986</v>
      </c>
      <c r="P165" s="211" t="s">
        <v>2137</v>
      </c>
      <c r="Q165" s="230">
        <f>COUNTIF('Hedef Liste Zonguldak'!A:A,A165)</f>
        <v>1</v>
      </c>
    </row>
    <row r="166" ht="15.75" hidden="1" customHeight="1">
      <c r="A166" s="211" t="s">
        <v>24761</v>
      </c>
      <c r="B166" s="211" t="s">
        <v>24762</v>
      </c>
      <c r="C166" s="212" t="s">
        <v>2897</v>
      </c>
      <c r="D166" s="211" t="s">
        <v>1364</v>
      </c>
      <c r="E166" s="213">
        <v>537.0</v>
      </c>
      <c r="F166" s="213">
        <v>28.0</v>
      </c>
      <c r="G166" s="213">
        <v>62.0</v>
      </c>
      <c r="H166" s="213">
        <v>0.0</v>
      </c>
      <c r="I166" s="213">
        <v>62.0</v>
      </c>
      <c r="J166" s="214">
        <v>1.0</v>
      </c>
      <c r="K166" s="211" t="s">
        <v>24763</v>
      </c>
      <c r="L166" s="211">
        <v>3.72253192E9</v>
      </c>
      <c r="M166" s="211" t="s">
        <v>1350</v>
      </c>
      <c r="N166" s="211" t="s">
        <v>22809</v>
      </c>
      <c r="O166" s="211" t="s">
        <v>24764</v>
      </c>
      <c r="P166" s="211" t="s">
        <v>2165</v>
      </c>
      <c r="Q166" s="230">
        <f>COUNTIF('Hedef Liste Zonguldak'!A:A,A166)</f>
        <v>0</v>
      </c>
    </row>
    <row r="167" ht="15.75" hidden="1" customHeight="1">
      <c r="A167" s="211" t="s">
        <v>22835</v>
      </c>
      <c r="B167" s="211" t="s">
        <v>22836</v>
      </c>
      <c r="C167" s="212" t="s">
        <v>2897</v>
      </c>
      <c r="D167" s="211" t="s">
        <v>1385</v>
      </c>
      <c r="E167" s="213">
        <v>70.0</v>
      </c>
      <c r="F167" s="211"/>
      <c r="G167" s="213">
        <v>0.0</v>
      </c>
      <c r="H167" s="213">
        <v>18.0</v>
      </c>
      <c r="I167" s="213">
        <v>18.0</v>
      </c>
      <c r="J167" s="214">
        <v>0.0</v>
      </c>
      <c r="K167" s="211" t="s">
        <v>22837</v>
      </c>
      <c r="L167" s="211">
        <v>3.72400009E9</v>
      </c>
      <c r="M167" s="211" t="s">
        <v>22838</v>
      </c>
      <c r="N167" s="211" t="s">
        <v>22782</v>
      </c>
      <c r="O167" s="211" t="s">
        <v>22839</v>
      </c>
      <c r="P167" s="211" t="s">
        <v>2137</v>
      </c>
      <c r="Q167" s="230">
        <f>COUNTIF('Hedef Liste Zonguldak'!A:A,A167)</f>
        <v>1</v>
      </c>
    </row>
    <row r="168" ht="15.75" hidden="1" customHeight="1">
      <c r="A168" s="211" t="s">
        <v>23185</v>
      </c>
      <c r="B168" s="211" t="s">
        <v>23186</v>
      </c>
      <c r="C168" s="212" t="s">
        <v>2897</v>
      </c>
      <c r="D168" s="211" t="s">
        <v>1597</v>
      </c>
      <c r="E168" s="213">
        <v>14.0</v>
      </c>
      <c r="F168" s="211"/>
      <c r="G168" s="213">
        <v>0.0</v>
      </c>
      <c r="H168" s="213">
        <v>10.0</v>
      </c>
      <c r="I168" s="213">
        <v>10.0</v>
      </c>
      <c r="J168" s="214">
        <v>0.0</v>
      </c>
      <c r="K168" s="211" t="s">
        <v>22885</v>
      </c>
      <c r="L168" s="211">
        <v>5.417432403E9</v>
      </c>
      <c r="M168" s="211" t="s">
        <v>13656</v>
      </c>
      <c r="N168" s="211" t="s">
        <v>22822</v>
      </c>
      <c r="O168" s="211" t="s">
        <v>23187</v>
      </c>
      <c r="P168" s="211" t="s">
        <v>2137</v>
      </c>
      <c r="Q168" s="230">
        <f>COUNTIF('Hedef Liste Zonguldak'!A:A,A168)</f>
        <v>1</v>
      </c>
    </row>
    <row r="169" ht="15.75" hidden="1" customHeight="1">
      <c r="A169" s="211" t="s">
        <v>22796</v>
      </c>
      <c r="B169" s="211" t="s">
        <v>22797</v>
      </c>
      <c r="C169" s="212" t="s">
        <v>2897</v>
      </c>
      <c r="D169" s="211" t="s">
        <v>1443</v>
      </c>
      <c r="E169" s="213">
        <v>21.0</v>
      </c>
      <c r="F169" s="213">
        <v>5.0</v>
      </c>
      <c r="G169" s="213">
        <v>0.0</v>
      </c>
      <c r="H169" s="213">
        <v>17.0</v>
      </c>
      <c r="I169" s="213">
        <v>17.0</v>
      </c>
      <c r="J169" s="214">
        <v>0.0</v>
      </c>
      <c r="K169" s="211" t="s">
        <v>22798</v>
      </c>
      <c r="L169" s="211">
        <v>3.722910333E9</v>
      </c>
      <c r="M169" s="211" t="s">
        <v>1350</v>
      </c>
      <c r="N169" s="211" t="s">
        <v>22843</v>
      </c>
      <c r="O169" s="211" t="s">
        <v>22799</v>
      </c>
      <c r="P169" s="211" t="s">
        <v>2137</v>
      </c>
      <c r="Q169" s="230">
        <f>COUNTIF('Hedef Liste Zonguldak'!A:A,A169)</f>
        <v>1</v>
      </c>
    </row>
    <row r="170" ht="15.75" hidden="1" customHeight="1">
      <c r="A170" s="211" t="s">
        <v>23540</v>
      </c>
      <c r="B170" s="211" t="s">
        <v>23541</v>
      </c>
      <c r="C170" s="212" t="s">
        <v>2897</v>
      </c>
      <c r="D170" s="211" t="s">
        <v>1577</v>
      </c>
      <c r="E170" s="213">
        <v>135.0</v>
      </c>
      <c r="F170" s="213">
        <v>15.0</v>
      </c>
      <c r="G170" s="213">
        <v>0.0</v>
      </c>
      <c r="H170" s="213">
        <v>67.0</v>
      </c>
      <c r="I170" s="213">
        <v>67.0</v>
      </c>
      <c r="J170" s="214">
        <v>0.0</v>
      </c>
      <c r="K170" s="211" t="s">
        <v>22954</v>
      </c>
      <c r="L170" s="211">
        <v>5.415434929E9</v>
      </c>
      <c r="M170" s="211" t="s">
        <v>22955</v>
      </c>
      <c r="N170" s="211" t="s">
        <v>23542</v>
      </c>
      <c r="O170" s="211" t="s">
        <v>22957</v>
      </c>
      <c r="P170" s="211" t="s">
        <v>2137</v>
      </c>
      <c r="Q170" s="230">
        <f>COUNTIF('Hedef Liste Zonguldak'!A:A,A170)</f>
        <v>1</v>
      </c>
    </row>
    <row r="171" ht="15.75" hidden="1" customHeight="1">
      <c r="A171" s="211" t="s">
        <v>23464</v>
      </c>
      <c r="B171" s="211" t="s">
        <v>23465</v>
      </c>
      <c r="C171" s="212" t="s">
        <v>2897</v>
      </c>
      <c r="D171" s="211" t="s">
        <v>1443</v>
      </c>
      <c r="E171" s="213">
        <v>1130.0</v>
      </c>
      <c r="F171" s="213">
        <v>122.0</v>
      </c>
      <c r="G171" s="213">
        <v>0.0</v>
      </c>
      <c r="H171" s="213">
        <v>65.0</v>
      </c>
      <c r="I171" s="213">
        <v>65.0</v>
      </c>
      <c r="J171" s="214">
        <v>0.0</v>
      </c>
      <c r="K171" s="211" t="s">
        <v>24765</v>
      </c>
      <c r="L171" s="211">
        <v>3.72281008E9</v>
      </c>
      <c r="M171" s="211" t="s">
        <v>1350</v>
      </c>
      <c r="N171" s="211" t="s">
        <v>22843</v>
      </c>
      <c r="O171" s="211" t="s">
        <v>23467</v>
      </c>
      <c r="P171" s="211" t="s">
        <v>2137</v>
      </c>
      <c r="Q171" s="230">
        <f>COUNTIF('Hedef Liste Zonguldak'!A:A,A171)</f>
        <v>1</v>
      </c>
    </row>
    <row r="172" ht="15.75" hidden="1" customHeight="1">
      <c r="A172" s="211" t="s">
        <v>23095</v>
      </c>
      <c r="B172" s="211" t="s">
        <v>23096</v>
      </c>
      <c r="C172" s="212" t="s">
        <v>2897</v>
      </c>
      <c r="D172" s="211" t="s">
        <v>1370</v>
      </c>
      <c r="E172" s="213">
        <v>6392.0</v>
      </c>
      <c r="F172" s="213">
        <v>618.0</v>
      </c>
      <c r="G172" s="213">
        <v>23.0</v>
      </c>
      <c r="H172" s="213">
        <v>31.0</v>
      </c>
      <c r="I172" s="213">
        <v>54.0</v>
      </c>
      <c r="J172" s="214">
        <v>0.43</v>
      </c>
      <c r="K172" s="211" t="s">
        <v>23097</v>
      </c>
      <c r="L172" s="211">
        <v>3.722572727E9</v>
      </c>
      <c r="M172" s="211" t="s">
        <v>1350</v>
      </c>
      <c r="N172" s="211" t="s">
        <v>22776</v>
      </c>
      <c r="O172" s="211" t="s">
        <v>23098</v>
      </c>
      <c r="P172" s="211" t="s">
        <v>2137</v>
      </c>
      <c r="Q172" s="230">
        <f>COUNTIF('Hedef Liste Zonguldak'!A:A,A172)</f>
        <v>1</v>
      </c>
    </row>
    <row r="173" ht="15.75" hidden="1" customHeight="1">
      <c r="A173" s="211" t="s">
        <v>23543</v>
      </c>
      <c r="B173" s="211" t="s">
        <v>23544</v>
      </c>
      <c r="C173" s="212" t="s">
        <v>2897</v>
      </c>
      <c r="D173" s="211" t="s">
        <v>1364</v>
      </c>
      <c r="E173" s="213">
        <v>57.0</v>
      </c>
      <c r="F173" s="213">
        <v>5.0</v>
      </c>
      <c r="G173" s="213">
        <v>6.0</v>
      </c>
      <c r="H173" s="213">
        <v>11.0</v>
      </c>
      <c r="I173" s="213">
        <v>17.0</v>
      </c>
      <c r="J173" s="214">
        <v>0.35</v>
      </c>
      <c r="K173" s="211" t="s">
        <v>22813</v>
      </c>
      <c r="L173" s="211">
        <v>5.3349667E9</v>
      </c>
      <c r="M173" s="211" t="s">
        <v>13656</v>
      </c>
      <c r="N173" s="211" t="s">
        <v>23545</v>
      </c>
      <c r="O173" s="211" t="s">
        <v>23546</v>
      </c>
      <c r="P173" s="211" t="s">
        <v>2137</v>
      </c>
      <c r="Q173" s="230">
        <f>COUNTIF('Hedef Liste Zonguldak'!A:A,A173)</f>
        <v>1</v>
      </c>
    </row>
    <row r="174" ht="15.75" hidden="1" customHeight="1">
      <c r="A174" s="211" t="s">
        <v>23150</v>
      </c>
      <c r="B174" s="211" t="s">
        <v>23151</v>
      </c>
      <c r="C174" s="212" t="s">
        <v>2897</v>
      </c>
      <c r="D174" s="211" t="s">
        <v>1364</v>
      </c>
      <c r="E174" s="213">
        <v>610.0</v>
      </c>
      <c r="F174" s="213">
        <v>122.0</v>
      </c>
      <c r="G174" s="213">
        <v>11.0</v>
      </c>
      <c r="H174" s="213">
        <v>14.0</v>
      </c>
      <c r="I174" s="213">
        <v>25.0</v>
      </c>
      <c r="J174" s="214">
        <v>0.44</v>
      </c>
      <c r="K174" s="211" t="s">
        <v>23152</v>
      </c>
      <c r="L174" s="211">
        <v>5.530653727E9</v>
      </c>
      <c r="M174" s="211" t="s">
        <v>1350</v>
      </c>
      <c r="N174" s="211" t="s">
        <v>22843</v>
      </c>
      <c r="O174" s="211" t="s">
        <v>23153</v>
      </c>
      <c r="P174" s="211" t="s">
        <v>2137</v>
      </c>
      <c r="Q174" s="230">
        <f>COUNTIF('Hedef Liste Zonguldak'!A:A,A174)</f>
        <v>1</v>
      </c>
    </row>
    <row r="175" ht="15.75" hidden="1" customHeight="1">
      <c r="A175" s="211" t="s">
        <v>24766</v>
      </c>
      <c r="B175" s="211" t="s">
        <v>24767</v>
      </c>
      <c r="C175" s="212" t="s">
        <v>2897</v>
      </c>
      <c r="D175" s="211" t="s">
        <v>1789</v>
      </c>
      <c r="E175" s="213">
        <v>129.0</v>
      </c>
      <c r="F175" s="211"/>
      <c r="G175" s="213">
        <v>4.0</v>
      </c>
      <c r="H175" s="213">
        <v>0.0</v>
      </c>
      <c r="I175" s="213">
        <v>4.0</v>
      </c>
      <c r="J175" s="214">
        <v>1.0</v>
      </c>
      <c r="K175" s="211" t="s">
        <v>24768</v>
      </c>
      <c r="L175" s="211">
        <v>3.723000101E9</v>
      </c>
      <c r="M175" s="211" t="s">
        <v>13656</v>
      </c>
      <c r="N175" s="211" t="s">
        <v>22962</v>
      </c>
      <c r="O175" s="211" t="s">
        <v>24769</v>
      </c>
      <c r="P175" s="211" t="s">
        <v>2165</v>
      </c>
      <c r="Q175" s="230">
        <f>COUNTIF('Hedef Liste Zonguldak'!A:A,A175)</f>
        <v>0</v>
      </c>
    </row>
    <row r="176" ht="15.75" hidden="1" customHeight="1">
      <c r="A176" s="211" t="s">
        <v>22978</v>
      </c>
      <c r="B176" s="211" t="s">
        <v>22979</v>
      </c>
      <c r="C176" s="212" t="s">
        <v>2897</v>
      </c>
      <c r="D176" s="211" t="s">
        <v>1378</v>
      </c>
      <c r="E176" s="213">
        <v>180.0</v>
      </c>
      <c r="F176" s="213">
        <v>22.0</v>
      </c>
      <c r="G176" s="213">
        <v>0.0</v>
      </c>
      <c r="H176" s="213">
        <v>27.0</v>
      </c>
      <c r="I176" s="213">
        <v>27.0</v>
      </c>
      <c r="J176" s="214">
        <v>0.0</v>
      </c>
      <c r="K176" s="211" t="s">
        <v>22980</v>
      </c>
      <c r="L176" s="211">
        <v>3.726156666E9</v>
      </c>
      <c r="M176" s="211" t="s">
        <v>22981</v>
      </c>
      <c r="N176" s="211" t="s">
        <v>8154</v>
      </c>
      <c r="O176" s="211" t="s">
        <v>22982</v>
      </c>
      <c r="P176" s="211" t="s">
        <v>2137</v>
      </c>
      <c r="Q176" s="230">
        <f>COUNTIF('Hedef Liste Zonguldak'!A:A,A176)</f>
        <v>1</v>
      </c>
    </row>
    <row r="177" ht="15.75" hidden="1" customHeight="1">
      <c r="A177" s="211" t="s">
        <v>23211</v>
      </c>
      <c r="B177" s="211" t="s">
        <v>23212</v>
      </c>
      <c r="C177" s="212" t="s">
        <v>2897</v>
      </c>
      <c r="D177" s="211" t="s">
        <v>1385</v>
      </c>
      <c r="E177" s="213">
        <v>85.0</v>
      </c>
      <c r="F177" s="213">
        <v>22.0</v>
      </c>
      <c r="G177" s="213">
        <v>0.0</v>
      </c>
      <c r="H177" s="213">
        <v>38.0</v>
      </c>
      <c r="I177" s="213">
        <v>38.0</v>
      </c>
      <c r="J177" s="214">
        <v>0.0</v>
      </c>
      <c r="K177" s="211" t="s">
        <v>23213</v>
      </c>
      <c r="L177" s="211">
        <v>3.722652867E9</v>
      </c>
      <c r="M177" s="211" t="s">
        <v>22838</v>
      </c>
      <c r="N177" s="211" t="s">
        <v>23214</v>
      </c>
      <c r="O177" s="211" t="s">
        <v>23215</v>
      </c>
      <c r="P177" s="211" t="s">
        <v>2137</v>
      </c>
      <c r="Q177" s="230">
        <f>COUNTIF('Hedef Liste Zonguldak'!A:A,A177)</f>
        <v>1</v>
      </c>
    </row>
    <row r="178" ht="15.75" hidden="1" customHeight="1">
      <c r="A178" s="211" t="s">
        <v>23300</v>
      </c>
      <c r="B178" s="211" t="s">
        <v>23301</v>
      </c>
      <c r="C178" s="212" t="s">
        <v>2897</v>
      </c>
      <c r="D178" s="211" t="s">
        <v>1378</v>
      </c>
      <c r="E178" s="213">
        <v>123.0</v>
      </c>
      <c r="F178" s="213">
        <v>26.0</v>
      </c>
      <c r="G178" s="213">
        <v>0.0</v>
      </c>
      <c r="H178" s="213">
        <v>34.0</v>
      </c>
      <c r="I178" s="213">
        <v>34.0</v>
      </c>
      <c r="J178" s="214">
        <v>0.0</v>
      </c>
      <c r="K178" s="211" t="s">
        <v>23302</v>
      </c>
      <c r="L178" s="211">
        <v>5.455590301E9</v>
      </c>
      <c r="M178" s="211" t="s">
        <v>22781</v>
      </c>
      <c r="N178" s="211" t="s">
        <v>1592</v>
      </c>
      <c r="O178" s="211" t="s">
        <v>23303</v>
      </c>
      <c r="P178" s="211" t="s">
        <v>2137</v>
      </c>
      <c r="Q178" s="230">
        <f>COUNTIF('Hedef Liste Zonguldak'!A:A,A178)</f>
        <v>1</v>
      </c>
    </row>
    <row r="179" ht="15.75" hidden="1" customHeight="1">
      <c r="A179" s="211" t="s">
        <v>22784</v>
      </c>
      <c r="B179" s="211" t="s">
        <v>22785</v>
      </c>
      <c r="C179" s="212" t="s">
        <v>2897</v>
      </c>
      <c r="D179" s="211" t="s">
        <v>1378</v>
      </c>
      <c r="E179" s="211"/>
      <c r="F179" s="211"/>
      <c r="G179" s="213">
        <v>0.0</v>
      </c>
      <c r="H179" s="213">
        <v>30.0</v>
      </c>
      <c r="I179" s="213">
        <v>30.0</v>
      </c>
      <c r="J179" s="214">
        <v>0.0</v>
      </c>
      <c r="K179" s="211" t="s">
        <v>22786</v>
      </c>
      <c r="L179" s="211">
        <v>3.72316707E9</v>
      </c>
      <c r="M179" s="211" t="s">
        <v>13656</v>
      </c>
      <c r="N179" s="211" t="s">
        <v>22787</v>
      </c>
      <c r="O179" s="211" t="s">
        <v>22788</v>
      </c>
      <c r="P179" s="211" t="s">
        <v>2137</v>
      </c>
      <c r="Q179" s="230">
        <f>COUNTIF('Hedef Liste Zonguldak'!A:A,A179)</f>
        <v>1</v>
      </c>
    </row>
    <row r="180" ht="15.75" hidden="1" customHeight="1">
      <c r="A180" s="211" t="s">
        <v>23070</v>
      </c>
      <c r="B180" s="211" t="s">
        <v>23071</v>
      </c>
      <c r="C180" s="212" t="s">
        <v>2897</v>
      </c>
      <c r="D180" s="211" t="s">
        <v>1493</v>
      </c>
      <c r="E180" s="213">
        <v>234.0</v>
      </c>
      <c r="F180" s="213">
        <v>17.0</v>
      </c>
      <c r="G180" s="213">
        <v>0.0</v>
      </c>
      <c r="H180" s="213">
        <v>31.0</v>
      </c>
      <c r="I180" s="213">
        <v>31.0</v>
      </c>
      <c r="J180" s="214">
        <v>0.0</v>
      </c>
      <c r="K180" s="211" t="s">
        <v>23072</v>
      </c>
      <c r="L180" s="211">
        <v>5.521516767E9</v>
      </c>
      <c r="M180" s="211" t="s">
        <v>22781</v>
      </c>
      <c r="N180" s="211" t="s">
        <v>1350</v>
      </c>
      <c r="O180" s="211" t="s">
        <v>23073</v>
      </c>
      <c r="P180" s="211" t="s">
        <v>2137</v>
      </c>
      <c r="Q180" s="230">
        <f>COUNTIF('Hedef Liste Zonguldak'!A:A,A180)</f>
        <v>1</v>
      </c>
    </row>
    <row r="181" ht="15.75" hidden="1" customHeight="1">
      <c r="A181" s="211" t="s">
        <v>23118</v>
      </c>
      <c r="B181" s="211" t="s">
        <v>23119</v>
      </c>
      <c r="C181" s="212" t="s">
        <v>2897</v>
      </c>
      <c r="D181" s="211" t="s">
        <v>1378</v>
      </c>
      <c r="E181" s="213">
        <v>90.0</v>
      </c>
      <c r="F181" s="213">
        <v>24.0</v>
      </c>
      <c r="G181" s="213">
        <v>0.0</v>
      </c>
      <c r="H181" s="213">
        <v>21.0</v>
      </c>
      <c r="I181" s="213">
        <v>21.0</v>
      </c>
      <c r="J181" s="214">
        <v>0.0</v>
      </c>
      <c r="K181" s="211" t="s">
        <v>23120</v>
      </c>
      <c r="L181" s="211">
        <v>5.073589067E9</v>
      </c>
      <c r="M181" s="211" t="s">
        <v>13656</v>
      </c>
      <c r="N181" s="211" t="s">
        <v>23121</v>
      </c>
      <c r="O181" s="211" t="s">
        <v>23122</v>
      </c>
      <c r="P181" s="211" t="s">
        <v>2137</v>
      </c>
      <c r="Q181" s="230">
        <f>COUNTIF('Hedef Liste Zonguldak'!A:A,A181)</f>
        <v>1</v>
      </c>
    </row>
    <row r="182" ht="15.75" hidden="1" customHeight="1">
      <c r="A182" s="211" t="s">
        <v>22768</v>
      </c>
      <c r="B182" s="211" t="s">
        <v>22769</v>
      </c>
      <c r="C182" s="212" t="s">
        <v>2897</v>
      </c>
      <c r="D182" s="211" t="s">
        <v>1385</v>
      </c>
      <c r="E182" s="211"/>
      <c r="F182" s="211"/>
      <c r="G182" s="213">
        <v>0.0</v>
      </c>
      <c r="H182" s="213">
        <v>43.0</v>
      </c>
      <c r="I182" s="213">
        <v>43.0</v>
      </c>
      <c r="J182" s="214">
        <v>0.0</v>
      </c>
      <c r="K182" s="211" t="s">
        <v>22770</v>
      </c>
      <c r="L182" s="211">
        <v>5.35825529E9</v>
      </c>
      <c r="M182" s="211" t="s">
        <v>13656</v>
      </c>
      <c r="N182" s="211" t="s">
        <v>22771</v>
      </c>
      <c r="O182" s="211" t="s">
        <v>22772</v>
      </c>
      <c r="P182" s="211" t="s">
        <v>2137</v>
      </c>
      <c r="Q182" s="230">
        <f>COUNTIF('Hedef Liste Zonguldak'!A:A,A182)</f>
        <v>1</v>
      </c>
    </row>
    <row r="183" ht="15.75" hidden="1" customHeight="1">
      <c r="A183" s="211" t="s">
        <v>23003</v>
      </c>
      <c r="B183" s="211" t="s">
        <v>23004</v>
      </c>
      <c r="C183" s="212" t="s">
        <v>2897</v>
      </c>
      <c r="D183" s="211" t="s">
        <v>1378</v>
      </c>
      <c r="E183" s="213">
        <v>57.0</v>
      </c>
      <c r="F183" s="211"/>
      <c r="G183" s="213">
        <v>0.0</v>
      </c>
      <c r="H183" s="213">
        <v>60.0</v>
      </c>
      <c r="I183" s="213">
        <v>60.0</v>
      </c>
      <c r="J183" s="214">
        <v>0.0</v>
      </c>
      <c r="K183" s="211" t="s">
        <v>23005</v>
      </c>
      <c r="L183" s="211">
        <v>5.3885867E9</v>
      </c>
      <c r="M183" s="211" t="s">
        <v>22781</v>
      </c>
      <c r="N183" s="211" t="s">
        <v>22782</v>
      </c>
      <c r="O183" s="211" t="s">
        <v>23006</v>
      </c>
      <c r="P183" s="211" t="s">
        <v>2137</v>
      </c>
      <c r="Q183" s="230">
        <f>COUNTIF('Hedef Liste Zonguldak'!A:A,A183)</f>
        <v>1</v>
      </c>
    </row>
    <row r="184" ht="15.75" hidden="1" customHeight="1">
      <c r="A184" s="211" t="s">
        <v>23244</v>
      </c>
      <c r="B184" s="211" t="s">
        <v>23245</v>
      </c>
      <c r="C184" s="212" t="s">
        <v>2897</v>
      </c>
      <c r="D184" s="211" t="s">
        <v>1443</v>
      </c>
      <c r="E184" s="213">
        <v>1.0</v>
      </c>
      <c r="F184" s="211"/>
      <c r="G184" s="213">
        <v>0.0</v>
      </c>
      <c r="H184" s="213">
        <v>16.0</v>
      </c>
      <c r="I184" s="213">
        <v>16.0</v>
      </c>
      <c r="J184" s="214">
        <v>0.0</v>
      </c>
      <c r="K184" s="211" t="s">
        <v>23246</v>
      </c>
      <c r="L184" s="211">
        <v>5.300940253E9</v>
      </c>
      <c r="M184" s="211" t="s">
        <v>1350</v>
      </c>
      <c r="N184" s="211" t="s">
        <v>3764</v>
      </c>
      <c r="O184" s="211" t="s">
        <v>23247</v>
      </c>
      <c r="P184" s="211" t="s">
        <v>2137</v>
      </c>
      <c r="Q184" s="230">
        <f>COUNTIF('Hedef Liste Zonguldak'!A:A,A184)</f>
        <v>1</v>
      </c>
    </row>
    <row r="185" ht="15.75" hidden="1" customHeight="1">
      <c r="A185" s="211" t="s">
        <v>23221</v>
      </c>
      <c r="B185" s="211" t="s">
        <v>23222</v>
      </c>
      <c r="C185" s="212" t="s">
        <v>2897</v>
      </c>
      <c r="D185" s="211" t="s">
        <v>1378</v>
      </c>
      <c r="E185" s="213">
        <v>376.0</v>
      </c>
      <c r="F185" s="213">
        <v>19.0</v>
      </c>
      <c r="G185" s="213">
        <v>0.0</v>
      </c>
      <c r="H185" s="213">
        <v>26.0</v>
      </c>
      <c r="I185" s="213">
        <v>26.0</v>
      </c>
      <c r="J185" s="214">
        <v>0.0</v>
      </c>
      <c r="K185" s="211" t="s">
        <v>23223</v>
      </c>
      <c r="L185" s="211">
        <v>3.722010667E9</v>
      </c>
      <c r="M185" s="211" t="s">
        <v>1350</v>
      </c>
      <c r="N185" s="211" t="s">
        <v>22899</v>
      </c>
      <c r="O185" s="211" t="s">
        <v>23224</v>
      </c>
      <c r="P185" s="211" t="s">
        <v>2137</v>
      </c>
      <c r="Q185" s="230">
        <f>COUNTIF('Hedef Liste Zonguldak'!A:A,A185)</f>
        <v>1</v>
      </c>
    </row>
    <row r="186" ht="15.75" hidden="1" customHeight="1">
      <c r="A186" s="211" t="s">
        <v>22860</v>
      </c>
      <c r="B186" s="211" t="s">
        <v>22861</v>
      </c>
      <c r="C186" s="212" t="s">
        <v>2897</v>
      </c>
      <c r="D186" s="211" t="s">
        <v>1370</v>
      </c>
      <c r="E186" s="213">
        <v>1554.0</v>
      </c>
      <c r="F186" s="213">
        <v>687.0</v>
      </c>
      <c r="G186" s="213">
        <v>0.0</v>
      </c>
      <c r="H186" s="213">
        <v>14.0</v>
      </c>
      <c r="I186" s="213">
        <v>14.0</v>
      </c>
      <c r="J186" s="214">
        <v>0.0</v>
      </c>
      <c r="K186" s="211" t="s">
        <v>22862</v>
      </c>
      <c r="L186" s="211">
        <v>3.723810667E9</v>
      </c>
      <c r="M186" s="211" t="s">
        <v>1350</v>
      </c>
      <c r="N186" s="211" t="s">
        <v>22843</v>
      </c>
      <c r="O186" s="211" t="s">
        <v>22863</v>
      </c>
      <c r="P186" s="211" t="s">
        <v>2137</v>
      </c>
      <c r="Q186" s="230">
        <f>COUNTIF('Hedef Liste Zonguldak'!A:A,A186)</f>
        <v>1</v>
      </c>
    </row>
    <row r="187" ht="15.75" hidden="1" customHeight="1">
      <c r="A187" s="211" t="s">
        <v>23091</v>
      </c>
      <c r="B187" s="211" t="s">
        <v>23092</v>
      </c>
      <c r="C187" s="212" t="s">
        <v>2897</v>
      </c>
      <c r="D187" s="211" t="s">
        <v>1385</v>
      </c>
      <c r="E187" s="213">
        <v>22.0</v>
      </c>
      <c r="F187" s="211"/>
      <c r="G187" s="213">
        <v>0.0</v>
      </c>
      <c r="H187" s="213">
        <v>22.0</v>
      </c>
      <c r="I187" s="213">
        <v>22.0</v>
      </c>
      <c r="J187" s="214">
        <v>0.0</v>
      </c>
      <c r="K187" s="211" t="s">
        <v>23093</v>
      </c>
      <c r="L187" s="211">
        <v>3.722576766E9</v>
      </c>
      <c r="M187" s="211" t="s">
        <v>1350</v>
      </c>
      <c r="N187" s="211" t="s">
        <v>3764</v>
      </c>
      <c r="O187" s="211" t="s">
        <v>23094</v>
      </c>
      <c r="P187" s="211" t="s">
        <v>2137</v>
      </c>
      <c r="Q187" s="230">
        <f>COUNTIF('Hedef Liste Zonguldak'!A:A,A187)</f>
        <v>1</v>
      </c>
    </row>
    <row r="188" ht="15.75" hidden="1" customHeight="1">
      <c r="A188" s="211" t="s">
        <v>23496</v>
      </c>
      <c r="B188" s="211" t="s">
        <v>23497</v>
      </c>
      <c r="C188" s="212" t="s">
        <v>2897</v>
      </c>
      <c r="D188" s="211" t="s">
        <v>1577</v>
      </c>
      <c r="E188" s="213">
        <v>988.0</v>
      </c>
      <c r="F188" s="213">
        <v>48.0</v>
      </c>
      <c r="G188" s="213">
        <v>101.0</v>
      </c>
      <c r="H188" s="213">
        <v>15.0</v>
      </c>
      <c r="I188" s="213">
        <v>116.0</v>
      </c>
      <c r="J188" s="214">
        <v>0.87</v>
      </c>
      <c r="K188" s="211" t="s">
        <v>2291</v>
      </c>
      <c r="L188" s="211">
        <v>3.726151512E9</v>
      </c>
      <c r="M188" s="211" t="s">
        <v>22981</v>
      </c>
      <c r="N188" s="211" t="s">
        <v>8154</v>
      </c>
      <c r="O188" s="211" t="s">
        <v>23498</v>
      </c>
      <c r="P188" s="211" t="s">
        <v>2165</v>
      </c>
      <c r="Q188" s="230">
        <f>COUNTIF('Hedef Liste Zonguldak'!A:A,A188)</f>
        <v>1</v>
      </c>
    </row>
    <row r="189" ht="15.75" hidden="1" customHeight="1">
      <c r="A189" s="211" t="s">
        <v>23189</v>
      </c>
      <c r="B189" s="211" t="s">
        <v>23190</v>
      </c>
      <c r="C189" s="212" t="s">
        <v>2897</v>
      </c>
      <c r="D189" s="211" t="s">
        <v>1370</v>
      </c>
      <c r="E189" s="213">
        <v>2.0</v>
      </c>
      <c r="F189" s="213">
        <v>1.0</v>
      </c>
      <c r="G189" s="213">
        <v>0.0</v>
      </c>
      <c r="H189" s="213">
        <v>17.0</v>
      </c>
      <c r="I189" s="213">
        <v>17.0</v>
      </c>
      <c r="J189" s="214">
        <v>0.0</v>
      </c>
      <c r="K189" s="211" t="s">
        <v>23191</v>
      </c>
      <c r="L189" s="211">
        <v>3.722523676E9</v>
      </c>
      <c r="M189" s="211" t="s">
        <v>1350</v>
      </c>
      <c r="N189" s="211" t="s">
        <v>22904</v>
      </c>
      <c r="O189" s="211" t="s">
        <v>23192</v>
      </c>
      <c r="P189" s="211" t="s">
        <v>2137</v>
      </c>
      <c r="Q189" s="230">
        <f>COUNTIF('Hedef Liste Zonguldak'!A:A,A189)</f>
        <v>1</v>
      </c>
    </row>
    <row r="190" ht="15.75" hidden="1" customHeight="1">
      <c r="A190" s="211" t="s">
        <v>23443</v>
      </c>
      <c r="B190" s="211" t="s">
        <v>23440</v>
      </c>
      <c r="C190" s="212" t="s">
        <v>2897</v>
      </c>
      <c r="D190" s="211" t="s">
        <v>1443</v>
      </c>
      <c r="F190" s="211"/>
      <c r="G190" s="213">
        <v>0.0</v>
      </c>
      <c r="H190" s="213">
        <v>33.0</v>
      </c>
      <c r="I190" s="213">
        <v>33.0</v>
      </c>
      <c r="J190" s="214">
        <v>0.0</v>
      </c>
      <c r="K190" s="211" t="s">
        <v>23444</v>
      </c>
      <c r="L190" s="211">
        <v>5.326623134E9</v>
      </c>
      <c r="M190" s="211" t="s">
        <v>1350</v>
      </c>
      <c r="N190" s="211" t="s">
        <v>22843</v>
      </c>
      <c r="O190" s="211" t="s">
        <v>23445</v>
      </c>
      <c r="P190" s="211" t="s">
        <v>2137</v>
      </c>
      <c r="Q190" s="230">
        <f>COUNTIF('Hedef Liste Zonguldak'!A:A,A190)</f>
        <v>1</v>
      </c>
    </row>
    <row r="191" ht="15.75" hidden="1" customHeight="1">
      <c r="A191" s="211" t="s">
        <v>24770</v>
      </c>
      <c r="B191" s="211" t="s">
        <v>24771</v>
      </c>
      <c r="C191" s="212" t="s">
        <v>2909</v>
      </c>
      <c r="D191" s="211" t="s">
        <v>1348</v>
      </c>
      <c r="E191" s="211"/>
      <c r="F191" s="211"/>
      <c r="G191" s="213">
        <v>100.0</v>
      </c>
      <c r="H191" s="213">
        <v>0.0</v>
      </c>
      <c r="I191" s="213">
        <v>100.0</v>
      </c>
      <c r="J191" s="214">
        <v>1.0</v>
      </c>
      <c r="K191" s="211" t="s">
        <v>3443</v>
      </c>
      <c r="L191" s="211">
        <v>2.123363575E9</v>
      </c>
      <c r="M191" s="211" t="s">
        <v>1350</v>
      </c>
      <c r="N191" s="211" t="s">
        <v>22843</v>
      </c>
      <c r="O191" s="211" t="s">
        <v>24772</v>
      </c>
      <c r="P191" s="211" t="s">
        <v>2165</v>
      </c>
      <c r="Q191" s="230">
        <f>COUNTIF('Hedef Liste Zonguldak'!A:A,A191)</f>
        <v>0</v>
      </c>
    </row>
    <row r="192" ht="15.75" hidden="1" customHeight="1">
      <c r="A192" s="211" t="s">
        <v>23404</v>
      </c>
      <c r="B192" s="211" t="s">
        <v>23405</v>
      </c>
      <c r="C192" s="212" t="s">
        <v>2897</v>
      </c>
      <c r="D192" s="211" t="s">
        <v>1507</v>
      </c>
      <c r="E192" s="213">
        <v>6.0</v>
      </c>
      <c r="F192" s="213">
        <v>6.0</v>
      </c>
      <c r="G192" s="213">
        <v>0.0</v>
      </c>
      <c r="H192" s="213">
        <v>92.0</v>
      </c>
      <c r="I192" s="213">
        <v>92.0</v>
      </c>
      <c r="J192" s="214">
        <v>0.0</v>
      </c>
      <c r="K192" s="211" t="s">
        <v>23406</v>
      </c>
      <c r="L192" s="211">
        <v>3.72253485E9</v>
      </c>
      <c r="M192" s="211" t="s">
        <v>1350</v>
      </c>
      <c r="N192" s="211" t="s">
        <v>22904</v>
      </c>
      <c r="O192" s="211" t="s">
        <v>23407</v>
      </c>
      <c r="P192" s="211" t="s">
        <v>2137</v>
      </c>
      <c r="Q192" s="230">
        <f>COUNTIF('Hedef Liste Zonguldak'!A:A,A192)</f>
        <v>1</v>
      </c>
    </row>
    <row r="193" ht="15.75" hidden="1" customHeight="1">
      <c r="A193" s="211" t="s">
        <v>23284</v>
      </c>
      <c r="B193" s="211" t="s">
        <v>23285</v>
      </c>
      <c r="C193" s="212" t="s">
        <v>2897</v>
      </c>
      <c r="D193" s="211" t="s">
        <v>2299</v>
      </c>
      <c r="E193" s="213">
        <v>10.0</v>
      </c>
      <c r="F193" s="211"/>
      <c r="G193" s="213">
        <v>0.0</v>
      </c>
      <c r="H193" s="213">
        <v>15.0</v>
      </c>
      <c r="I193" s="213">
        <v>15.0</v>
      </c>
      <c r="J193" s="214">
        <v>0.0</v>
      </c>
      <c r="K193" s="211" t="s">
        <v>23286</v>
      </c>
      <c r="L193" s="211">
        <v>3.722910987E9</v>
      </c>
      <c r="M193" s="211" t="s">
        <v>1350</v>
      </c>
      <c r="N193" s="211" t="s">
        <v>3764</v>
      </c>
      <c r="O193" s="211" t="s">
        <v>23287</v>
      </c>
      <c r="P193" s="211" t="s">
        <v>2137</v>
      </c>
      <c r="Q193" s="230">
        <f>COUNTIF('Hedef Liste Zonguldak'!A:A,A193)</f>
        <v>1</v>
      </c>
    </row>
    <row r="194" ht="15.75" hidden="1" customHeight="1">
      <c r="A194" s="211" t="s">
        <v>23279</v>
      </c>
      <c r="B194" s="211" t="s">
        <v>23280</v>
      </c>
      <c r="C194" s="212" t="s">
        <v>2897</v>
      </c>
      <c r="D194" s="211" t="s">
        <v>1370</v>
      </c>
      <c r="E194" s="213">
        <v>5977.0</v>
      </c>
      <c r="F194" s="213">
        <v>431.0</v>
      </c>
      <c r="G194" s="213">
        <v>4.0</v>
      </c>
      <c r="H194" s="213">
        <v>17.0</v>
      </c>
      <c r="I194" s="213">
        <v>21.0</v>
      </c>
      <c r="J194" s="214">
        <v>0.19</v>
      </c>
      <c r="K194" s="211" t="s">
        <v>23281</v>
      </c>
      <c r="L194" s="211">
        <v>3.722576367E9</v>
      </c>
      <c r="M194" s="211" t="s">
        <v>1350</v>
      </c>
      <c r="N194" s="211" t="s">
        <v>22843</v>
      </c>
      <c r="O194" s="211" t="s">
        <v>23282</v>
      </c>
      <c r="P194" s="211" t="s">
        <v>2137</v>
      </c>
      <c r="Q194" s="230">
        <f>COUNTIF('Hedef Liste Zonguldak'!A:A,A194)</f>
        <v>1</v>
      </c>
    </row>
    <row r="195" ht="15.75" hidden="1" customHeight="1">
      <c r="A195" s="211" t="s">
        <v>23660</v>
      </c>
      <c r="B195" s="211" t="s">
        <v>23661</v>
      </c>
      <c r="C195" s="212" t="s">
        <v>2897</v>
      </c>
      <c r="D195" s="211" t="s">
        <v>1443</v>
      </c>
      <c r="E195" s="213">
        <v>1111.0</v>
      </c>
      <c r="F195" s="213">
        <v>126.0</v>
      </c>
      <c r="G195" s="213">
        <v>0.0</v>
      </c>
      <c r="H195" s="213">
        <v>11.0</v>
      </c>
      <c r="I195" s="213">
        <v>11.0</v>
      </c>
      <c r="J195" s="214">
        <v>0.0</v>
      </c>
      <c r="K195" s="211" t="s">
        <v>23662</v>
      </c>
      <c r="L195" s="211">
        <v>3.722810303E9</v>
      </c>
      <c r="M195" s="211" t="s">
        <v>1350</v>
      </c>
      <c r="N195" s="211" t="s">
        <v>22843</v>
      </c>
      <c r="O195" s="211" t="s">
        <v>23663</v>
      </c>
      <c r="P195" s="211" t="s">
        <v>2137</v>
      </c>
      <c r="Q195" s="230">
        <f>COUNTIF('Hedef Liste Zonguldak'!A:A,A195)</f>
        <v>1</v>
      </c>
    </row>
    <row r="196" ht="15.75" hidden="1" customHeight="1">
      <c r="A196" s="211" t="s">
        <v>23549</v>
      </c>
      <c r="B196" s="211" t="s">
        <v>23550</v>
      </c>
      <c r="C196" s="212" t="s">
        <v>2897</v>
      </c>
      <c r="D196" s="211" t="s">
        <v>1364</v>
      </c>
      <c r="E196" s="213">
        <v>13.0</v>
      </c>
      <c r="F196" s="211"/>
      <c r="G196" s="213">
        <v>6.0</v>
      </c>
      <c r="H196" s="213">
        <v>9.0</v>
      </c>
      <c r="I196" s="213">
        <v>15.0</v>
      </c>
      <c r="J196" s="214">
        <v>0.4</v>
      </c>
      <c r="K196" s="211" t="s">
        <v>23551</v>
      </c>
      <c r="L196" s="211">
        <v>5.312746593E9</v>
      </c>
      <c r="M196" s="211" t="s">
        <v>22781</v>
      </c>
      <c r="N196" s="211" t="s">
        <v>22782</v>
      </c>
      <c r="O196" s="211" t="s">
        <v>23552</v>
      </c>
      <c r="P196" s="211" t="s">
        <v>2137</v>
      </c>
      <c r="Q196" s="230">
        <f>COUNTIF('Hedef Liste Zonguldak'!A:A,A196)</f>
        <v>1</v>
      </c>
    </row>
    <row r="197" ht="15.75" hidden="1" customHeight="1">
      <c r="A197" s="211" t="s">
        <v>23289</v>
      </c>
      <c r="B197" s="211" t="s">
        <v>23290</v>
      </c>
      <c r="C197" s="212" t="s">
        <v>2897</v>
      </c>
      <c r="D197" s="211" t="s">
        <v>1364</v>
      </c>
      <c r="E197" s="213">
        <v>169.0</v>
      </c>
      <c r="F197" s="213">
        <v>16.0</v>
      </c>
      <c r="G197" s="213">
        <v>11.0</v>
      </c>
      <c r="H197" s="213">
        <v>5.0</v>
      </c>
      <c r="I197" s="213">
        <v>16.0</v>
      </c>
      <c r="J197" s="214">
        <v>0.69</v>
      </c>
      <c r="K197" s="211" t="s">
        <v>23291</v>
      </c>
      <c r="L197" s="211">
        <v>3.726660067E9</v>
      </c>
      <c r="M197" s="211" t="s">
        <v>1350</v>
      </c>
      <c r="N197" s="211" t="s">
        <v>3764</v>
      </c>
      <c r="O197" s="211" t="s">
        <v>23292</v>
      </c>
      <c r="P197" s="211" t="s">
        <v>2137</v>
      </c>
      <c r="Q197" s="230">
        <f>COUNTIF('Hedef Liste Zonguldak'!A:A,A197)</f>
        <v>1</v>
      </c>
    </row>
    <row r="198" ht="15.75" hidden="1" customHeight="1">
      <c r="A198" s="211" t="s">
        <v>23088</v>
      </c>
      <c r="B198" s="211" t="s">
        <v>23085</v>
      </c>
      <c r="C198" s="212" t="s">
        <v>2897</v>
      </c>
      <c r="D198" s="211" t="s">
        <v>1348</v>
      </c>
      <c r="E198" s="213">
        <v>464.0</v>
      </c>
      <c r="F198" s="213">
        <v>98.0</v>
      </c>
      <c r="G198" s="213">
        <v>0.0</v>
      </c>
      <c r="H198" s="213">
        <v>58.0</v>
      </c>
      <c r="I198" s="213">
        <v>58.0</v>
      </c>
      <c r="J198" s="214">
        <v>0.0</v>
      </c>
      <c r="K198" s="211" t="s">
        <v>23089</v>
      </c>
      <c r="L198" s="211">
        <v>3.725021202E9</v>
      </c>
      <c r="M198" s="211" t="s">
        <v>22781</v>
      </c>
      <c r="N198" s="211" t="s">
        <v>23029</v>
      </c>
      <c r="O198" s="211" t="s">
        <v>23090</v>
      </c>
      <c r="P198" s="211" t="s">
        <v>2137</v>
      </c>
      <c r="Q198" s="230">
        <f>COUNTIF('Hedef Liste Zonguldak'!A:A,A198)</f>
        <v>1</v>
      </c>
    </row>
    <row r="199" ht="15.75" hidden="1" customHeight="1">
      <c r="A199" s="211" t="s">
        <v>23261</v>
      </c>
      <c r="B199" s="211" t="s">
        <v>23262</v>
      </c>
      <c r="C199" s="212" t="s">
        <v>2897</v>
      </c>
      <c r="D199" s="211" t="s">
        <v>1348</v>
      </c>
      <c r="E199" s="213">
        <v>2636.0</v>
      </c>
      <c r="F199" s="213">
        <v>263.0</v>
      </c>
      <c r="G199" s="213">
        <v>0.0</v>
      </c>
      <c r="H199" s="213">
        <v>26.0</v>
      </c>
      <c r="I199" s="213">
        <v>26.0</v>
      </c>
      <c r="J199" s="214">
        <v>0.0</v>
      </c>
      <c r="K199" s="211" t="s">
        <v>23263</v>
      </c>
      <c r="L199" s="211">
        <v>5.330322126E9</v>
      </c>
      <c r="M199" s="211" t="s">
        <v>1350</v>
      </c>
      <c r="N199" s="211" t="s">
        <v>22843</v>
      </c>
      <c r="O199" s="211" t="s">
        <v>23264</v>
      </c>
      <c r="P199" s="211" t="s">
        <v>2137</v>
      </c>
      <c r="Q199" s="230">
        <f>COUNTIF('Hedef Liste Zonguldak'!A:A,A199)</f>
        <v>1</v>
      </c>
    </row>
    <row r="200" ht="15.75" hidden="1" customHeight="1">
      <c r="A200" s="211" t="s">
        <v>22921</v>
      </c>
      <c r="B200" s="211" t="s">
        <v>22922</v>
      </c>
      <c r="C200" s="212" t="s">
        <v>2897</v>
      </c>
      <c r="D200" s="211" t="s">
        <v>1507</v>
      </c>
      <c r="E200" s="213">
        <v>11.0</v>
      </c>
      <c r="F200" s="213">
        <v>11.0</v>
      </c>
      <c r="G200" s="213">
        <v>0.0</v>
      </c>
      <c r="H200" s="213">
        <v>11.0</v>
      </c>
      <c r="I200" s="213">
        <v>11.0</v>
      </c>
      <c r="J200" s="214">
        <v>0.0</v>
      </c>
      <c r="K200" s="211" t="s">
        <v>22923</v>
      </c>
      <c r="L200" s="211">
        <v>5.325815467E9</v>
      </c>
      <c r="M200" s="211" t="s">
        <v>13656</v>
      </c>
      <c r="N200" s="211" t="s">
        <v>22924</v>
      </c>
      <c r="O200" s="211" t="s">
        <v>22925</v>
      </c>
      <c r="P200" s="211" t="s">
        <v>2137</v>
      </c>
      <c r="Q200" s="230">
        <f>COUNTIF('Hedef Liste Zonguldak'!A:A,A200)</f>
        <v>1</v>
      </c>
    </row>
    <row r="201" ht="15.75" hidden="1" customHeight="1">
      <c r="A201" s="211" t="s">
        <v>22864</v>
      </c>
      <c r="B201" s="211" t="s">
        <v>22865</v>
      </c>
      <c r="C201" s="212" t="s">
        <v>2897</v>
      </c>
      <c r="D201" s="211" t="s">
        <v>1385</v>
      </c>
      <c r="E201" s="213">
        <v>482.0</v>
      </c>
      <c r="F201" s="213">
        <v>13.0</v>
      </c>
      <c r="G201" s="213">
        <v>0.0</v>
      </c>
      <c r="H201" s="213">
        <v>55.0</v>
      </c>
      <c r="I201" s="213">
        <v>55.0</v>
      </c>
      <c r="J201" s="214">
        <v>0.0</v>
      </c>
      <c r="K201" s="211" t="s">
        <v>22866</v>
      </c>
      <c r="L201" s="211">
        <v>3.722578361E9</v>
      </c>
      <c r="M201" s="211" t="s">
        <v>1350</v>
      </c>
      <c r="N201" s="211" t="s">
        <v>22776</v>
      </c>
      <c r="O201" s="211" t="s">
        <v>22867</v>
      </c>
      <c r="P201" s="211" t="s">
        <v>2137</v>
      </c>
      <c r="Q201" s="230">
        <f>COUNTIF('Hedef Liste Zonguldak'!A:A,A201)</f>
        <v>1</v>
      </c>
    </row>
    <row r="202" ht="15.75" hidden="1" customHeight="1">
      <c r="A202" s="211" t="s">
        <v>22907</v>
      </c>
      <c r="B202" s="211" t="s">
        <v>22902</v>
      </c>
      <c r="C202" s="212" t="s">
        <v>2897</v>
      </c>
      <c r="D202" s="211" t="s">
        <v>1370</v>
      </c>
      <c r="E202" s="211"/>
      <c r="F202" s="211"/>
      <c r="G202" s="213">
        <v>0.0</v>
      </c>
      <c r="H202" s="213">
        <v>16.0</v>
      </c>
      <c r="I202" s="213">
        <v>16.0</v>
      </c>
      <c r="J202" s="214">
        <v>0.0</v>
      </c>
      <c r="K202" s="211" t="s">
        <v>22895</v>
      </c>
      <c r="L202" s="211">
        <v>5.336743658E9</v>
      </c>
      <c r="M202" s="211" t="s">
        <v>1350</v>
      </c>
      <c r="N202" s="211" t="s">
        <v>22908</v>
      </c>
      <c r="O202" s="211" t="s">
        <v>22909</v>
      </c>
      <c r="P202" s="211" t="s">
        <v>2137</v>
      </c>
      <c r="Q202" s="230">
        <f>COUNTIF('Hedef Liste Zonguldak'!A:A,A202)</f>
        <v>1</v>
      </c>
    </row>
    <row r="203" ht="15.75" hidden="1" customHeight="1">
      <c r="A203" s="211" t="s">
        <v>22893</v>
      </c>
      <c r="B203" s="211" t="s">
        <v>22894</v>
      </c>
      <c r="C203" s="212" t="s">
        <v>2897</v>
      </c>
      <c r="D203" s="211" t="s">
        <v>1385</v>
      </c>
      <c r="E203" s="213">
        <v>1.0</v>
      </c>
      <c r="F203" s="211"/>
      <c r="G203" s="213">
        <v>0.0</v>
      </c>
      <c r="H203" s="213">
        <v>28.0</v>
      </c>
      <c r="I203" s="213">
        <v>28.0</v>
      </c>
      <c r="J203" s="214">
        <v>0.0</v>
      </c>
      <c r="K203" s="211" t="s">
        <v>22895</v>
      </c>
      <c r="L203" s="211">
        <v>5.336743658E9</v>
      </c>
      <c r="M203" s="211" t="s">
        <v>1350</v>
      </c>
      <c r="N203" s="211" t="s">
        <v>3764</v>
      </c>
      <c r="O203" s="211" t="s">
        <v>22896</v>
      </c>
      <c r="P203" s="211" t="s">
        <v>2137</v>
      </c>
      <c r="Q203" s="230">
        <f>COUNTIF('Hedef Liste Zonguldak'!A:A,A203)</f>
        <v>1</v>
      </c>
    </row>
    <row r="204" ht="15.75" hidden="1" customHeight="1">
      <c r="A204" s="211" t="s">
        <v>23676</v>
      </c>
      <c r="B204" s="211" t="s">
        <v>23677</v>
      </c>
      <c r="C204" s="212" t="s">
        <v>2897</v>
      </c>
      <c r="D204" s="211" t="s">
        <v>1378</v>
      </c>
      <c r="E204" s="213">
        <v>39.0</v>
      </c>
      <c r="F204" s="213">
        <v>22.0</v>
      </c>
      <c r="G204" s="213">
        <v>0.0</v>
      </c>
      <c r="H204" s="213">
        <v>21.0</v>
      </c>
      <c r="I204" s="213">
        <v>21.0</v>
      </c>
      <c r="J204" s="214">
        <v>0.0</v>
      </c>
      <c r="K204" s="211" t="s">
        <v>23678</v>
      </c>
      <c r="L204" s="211">
        <v>3.726660607E9</v>
      </c>
      <c r="M204" s="211" t="s">
        <v>1350</v>
      </c>
      <c r="N204" s="211" t="s">
        <v>22809</v>
      </c>
      <c r="O204" s="211" t="s">
        <v>23679</v>
      </c>
      <c r="P204" s="211" t="s">
        <v>2137</v>
      </c>
      <c r="Q204" s="230">
        <f>COUNTIF('Hedef Liste Zonguldak'!A:A,A204)</f>
        <v>1</v>
      </c>
    </row>
    <row r="205" ht="15.75" hidden="1" customHeight="1">
      <c r="A205" s="211" t="s">
        <v>22897</v>
      </c>
      <c r="B205" s="211" t="s">
        <v>22898</v>
      </c>
      <c r="C205" s="212" t="s">
        <v>2897</v>
      </c>
      <c r="D205" s="211" t="s">
        <v>1385</v>
      </c>
      <c r="E205" s="211"/>
      <c r="F205" s="211"/>
      <c r="G205" s="213">
        <v>0.0</v>
      </c>
      <c r="H205" s="213">
        <v>29.0</v>
      </c>
      <c r="I205" s="213">
        <v>29.0</v>
      </c>
      <c r="J205" s="214">
        <v>0.0</v>
      </c>
      <c r="K205" s="211" t="s">
        <v>22895</v>
      </c>
      <c r="L205" s="211">
        <v>5.336743658E9</v>
      </c>
      <c r="M205" s="211" t="s">
        <v>1350</v>
      </c>
      <c r="N205" s="211" t="s">
        <v>22899</v>
      </c>
      <c r="O205" s="211" t="s">
        <v>22900</v>
      </c>
      <c r="P205" s="211" t="s">
        <v>2137</v>
      </c>
      <c r="Q205" s="230">
        <f>COUNTIF('Hedef Liste Zonguldak'!A:A,A205)</f>
        <v>1</v>
      </c>
    </row>
    <row r="206" ht="15.75" hidden="1" customHeight="1">
      <c r="A206" s="211" t="s">
        <v>23624</v>
      </c>
      <c r="B206" s="211" t="s">
        <v>23625</v>
      </c>
      <c r="C206" s="212" t="s">
        <v>2897</v>
      </c>
      <c r="D206" s="211" t="s">
        <v>1364</v>
      </c>
      <c r="E206" s="213">
        <v>6.0</v>
      </c>
      <c r="F206" s="211"/>
      <c r="G206" s="213">
        <v>0.0</v>
      </c>
      <c r="H206" s="213">
        <v>18.0</v>
      </c>
      <c r="I206" s="213">
        <v>18.0</v>
      </c>
      <c r="J206" s="214">
        <v>0.0</v>
      </c>
      <c r="K206" s="211" t="s">
        <v>23626</v>
      </c>
      <c r="L206" s="211">
        <v>5.366626703E9</v>
      </c>
      <c r="M206" s="211" t="s">
        <v>1350</v>
      </c>
      <c r="N206" s="211" t="s">
        <v>23182</v>
      </c>
      <c r="O206" s="211" t="s">
        <v>23627</v>
      </c>
      <c r="P206" s="211" t="s">
        <v>2137</v>
      </c>
      <c r="Q206" s="230">
        <f>COUNTIF('Hedef Liste Zonguldak'!A:A,A206)</f>
        <v>1</v>
      </c>
    </row>
    <row r="207" ht="15.75" hidden="1" customHeight="1">
      <c r="A207" s="211" t="s">
        <v>22910</v>
      </c>
      <c r="B207" s="211" t="s">
        <v>22911</v>
      </c>
      <c r="C207" s="212" t="s">
        <v>2897</v>
      </c>
      <c r="D207" s="211" t="s">
        <v>1507</v>
      </c>
      <c r="E207" s="213">
        <v>334.0</v>
      </c>
      <c r="F207" s="213">
        <v>71.0</v>
      </c>
      <c r="G207" s="213">
        <v>0.0</v>
      </c>
      <c r="H207" s="213">
        <v>77.0</v>
      </c>
      <c r="I207" s="213">
        <v>77.0</v>
      </c>
      <c r="J207" s="214">
        <v>0.0</v>
      </c>
      <c r="K207" s="211" t="s">
        <v>22912</v>
      </c>
      <c r="L207" s="211">
        <v>3.722220034E9</v>
      </c>
      <c r="M207" s="211" t="s">
        <v>1350</v>
      </c>
      <c r="N207" s="211" t="s">
        <v>22913</v>
      </c>
      <c r="O207" s="211" t="s">
        <v>22914</v>
      </c>
      <c r="P207" s="211" t="s">
        <v>2137</v>
      </c>
      <c r="Q207" s="230">
        <f>COUNTIF('Hedef Liste Zonguldak'!A:A,A207)</f>
        <v>1</v>
      </c>
    </row>
    <row r="208" ht="15.75" hidden="1" customHeight="1">
      <c r="A208" s="211" t="s">
        <v>24773</v>
      </c>
      <c r="B208" s="211" t="s">
        <v>24774</v>
      </c>
      <c r="C208" s="212" t="s">
        <v>2897</v>
      </c>
      <c r="D208" s="211" t="s">
        <v>1577</v>
      </c>
      <c r="E208" s="213">
        <v>121.0</v>
      </c>
      <c r="F208" s="213">
        <v>32.0</v>
      </c>
      <c r="G208" s="213">
        <v>40.0</v>
      </c>
      <c r="H208" s="213">
        <v>98.0</v>
      </c>
      <c r="I208" s="213">
        <v>138.0</v>
      </c>
      <c r="J208" s="214">
        <v>0.29</v>
      </c>
      <c r="K208" s="211" t="s">
        <v>24775</v>
      </c>
      <c r="L208" s="211">
        <v>5.326906967E9</v>
      </c>
      <c r="M208" s="211" t="s">
        <v>13656</v>
      </c>
      <c r="N208" s="211" t="s">
        <v>23401</v>
      </c>
      <c r="O208" s="211" t="s">
        <v>24776</v>
      </c>
      <c r="P208" s="211" t="s">
        <v>2137</v>
      </c>
      <c r="Q208" s="230">
        <f>COUNTIF('Hedef Liste Zonguldak'!A:A,A208)</f>
        <v>0</v>
      </c>
    </row>
    <row r="209" ht="15.75" hidden="1" customHeight="1">
      <c r="A209" s="211" t="s">
        <v>22845</v>
      </c>
      <c r="B209" s="211" t="s">
        <v>22846</v>
      </c>
      <c r="C209" s="212" t="s">
        <v>2897</v>
      </c>
      <c r="D209" s="211" t="s">
        <v>1370</v>
      </c>
      <c r="E209" s="213">
        <v>274.0</v>
      </c>
      <c r="F209" s="213">
        <v>204.0</v>
      </c>
      <c r="G209" s="213">
        <v>0.0</v>
      </c>
      <c r="H209" s="213">
        <v>21.0</v>
      </c>
      <c r="I209" s="213">
        <v>21.0</v>
      </c>
      <c r="J209" s="214">
        <v>0.0</v>
      </c>
      <c r="K209" s="211" t="s">
        <v>22847</v>
      </c>
      <c r="L209" s="211">
        <v>3.722500919E9</v>
      </c>
      <c r="M209" s="211" t="s">
        <v>1350</v>
      </c>
      <c r="N209" s="211" t="s">
        <v>22848</v>
      </c>
      <c r="O209" s="211" t="s">
        <v>22849</v>
      </c>
      <c r="P209" s="211" t="s">
        <v>2137</v>
      </c>
      <c r="Q209" s="230">
        <f>COUNTIF('Hedef Liste Zonguldak'!A:A,A209)</f>
        <v>1</v>
      </c>
    </row>
    <row r="210" ht="15.75" hidden="1" customHeight="1">
      <c r="A210" s="211" t="s">
        <v>22878</v>
      </c>
      <c r="B210" s="211" t="s">
        <v>22879</v>
      </c>
      <c r="C210" s="212" t="s">
        <v>2897</v>
      </c>
      <c r="D210" s="211" t="s">
        <v>1507</v>
      </c>
      <c r="E210" s="213">
        <v>377.0</v>
      </c>
      <c r="F210" s="213">
        <v>157.0</v>
      </c>
      <c r="G210" s="213">
        <v>0.0</v>
      </c>
      <c r="H210" s="213">
        <v>19.0</v>
      </c>
      <c r="I210" s="213">
        <v>19.0</v>
      </c>
      <c r="J210" s="214">
        <v>0.0</v>
      </c>
      <c r="K210" s="211" t="s">
        <v>22880</v>
      </c>
      <c r="L210" s="211">
        <v>3.726060067E9</v>
      </c>
      <c r="M210" s="211" t="s">
        <v>22781</v>
      </c>
      <c r="N210" s="211" t="s">
        <v>1350</v>
      </c>
      <c r="O210" s="211" t="s">
        <v>22881</v>
      </c>
      <c r="P210" s="211" t="s">
        <v>2137</v>
      </c>
      <c r="Q210" s="230">
        <f>COUNTIF('Hedef Liste Zonguldak'!A:A,A210)</f>
        <v>1</v>
      </c>
    </row>
    <row r="211" ht="15.75" hidden="1" customHeight="1">
      <c r="A211" s="211" t="s">
        <v>23516</v>
      </c>
      <c r="B211" s="211" t="s">
        <v>23517</v>
      </c>
      <c r="C211" s="212" t="s">
        <v>2897</v>
      </c>
      <c r="D211" s="211" t="s">
        <v>1577</v>
      </c>
      <c r="E211" s="213">
        <v>63.0</v>
      </c>
      <c r="F211" s="213">
        <v>63.0</v>
      </c>
      <c r="G211" s="213">
        <v>0.0</v>
      </c>
      <c r="H211" s="213">
        <v>12.0</v>
      </c>
      <c r="I211" s="213">
        <v>12.0</v>
      </c>
      <c r="J211" s="214">
        <v>0.0</v>
      </c>
      <c r="K211" s="211" t="s">
        <v>23518</v>
      </c>
      <c r="L211" s="211">
        <v>5.330322126E9</v>
      </c>
      <c r="M211" s="211" t="s">
        <v>1350</v>
      </c>
      <c r="N211" s="211" t="s">
        <v>22843</v>
      </c>
      <c r="O211" s="211" t="s">
        <v>23264</v>
      </c>
      <c r="P211" s="211" t="s">
        <v>2137</v>
      </c>
      <c r="Q211" s="230">
        <f>COUNTIF('Hedef Liste Zonguldak'!A:A,A211)</f>
        <v>1</v>
      </c>
    </row>
    <row r="212" ht="15.75" hidden="1" customHeight="1">
      <c r="A212" s="211" t="s">
        <v>23235</v>
      </c>
      <c r="B212" s="211" t="s">
        <v>23236</v>
      </c>
      <c r="C212" s="212" t="s">
        <v>2897</v>
      </c>
      <c r="D212" s="211" t="s">
        <v>1356</v>
      </c>
      <c r="E212" s="213">
        <v>810.0</v>
      </c>
      <c r="F212" s="213">
        <v>33.0</v>
      </c>
      <c r="G212" s="213">
        <v>0.0</v>
      </c>
      <c r="H212" s="213">
        <v>16.0</v>
      </c>
      <c r="I212" s="213">
        <v>16.0</v>
      </c>
      <c r="J212" s="214">
        <v>0.0</v>
      </c>
      <c r="K212" s="211" t="s">
        <v>23237</v>
      </c>
      <c r="L212" s="211">
        <v>5.331979867E9</v>
      </c>
      <c r="M212" s="211" t="s">
        <v>1350</v>
      </c>
      <c r="N212" s="211" t="s">
        <v>22843</v>
      </c>
      <c r="O212" s="211" t="s">
        <v>23238</v>
      </c>
      <c r="P212" s="211" t="s">
        <v>2137</v>
      </c>
      <c r="Q212" s="230">
        <f>COUNTIF('Hedef Liste Zonguldak'!A:A,A212)</f>
        <v>1</v>
      </c>
    </row>
    <row r="213" ht="15.75" hidden="1" customHeight="1">
      <c r="A213" s="211" t="s">
        <v>23390</v>
      </c>
      <c r="B213" s="211" t="s">
        <v>23391</v>
      </c>
      <c r="C213" s="212" t="s">
        <v>2897</v>
      </c>
      <c r="D213" s="211" t="s">
        <v>1364</v>
      </c>
      <c r="E213" s="213">
        <v>2.0</v>
      </c>
      <c r="F213" s="211"/>
      <c r="G213" s="213">
        <v>0.0</v>
      </c>
      <c r="H213" s="213">
        <v>20.0</v>
      </c>
      <c r="I213" s="213">
        <v>20.0</v>
      </c>
      <c r="J213" s="214">
        <v>0.0</v>
      </c>
      <c r="K213" s="211" t="s">
        <v>23392</v>
      </c>
      <c r="L213" s="211">
        <v>3.722010222E9</v>
      </c>
      <c r="M213" s="211" t="s">
        <v>1350</v>
      </c>
      <c r="N213" s="211" t="s">
        <v>22904</v>
      </c>
      <c r="O213" s="211" t="s">
        <v>23393</v>
      </c>
      <c r="P213" s="211" t="s">
        <v>2137</v>
      </c>
      <c r="Q213" s="230">
        <f>COUNTIF('Hedef Liste Zonguldak'!A:A,A213)</f>
        <v>1</v>
      </c>
    </row>
    <row r="214" ht="15.75" hidden="1" customHeight="1">
      <c r="A214" s="211" t="s">
        <v>23473</v>
      </c>
      <c r="B214" s="211" t="s">
        <v>23474</v>
      </c>
      <c r="C214" s="212" t="s">
        <v>2897</v>
      </c>
      <c r="D214" s="211" t="s">
        <v>1443</v>
      </c>
      <c r="E214" s="213">
        <v>65.0</v>
      </c>
      <c r="F214" s="213">
        <v>43.0</v>
      </c>
      <c r="G214" s="213">
        <v>0.0</v>
      </c>
      <c r="H214" s="213">
        <v>30.0</v>
      </c>
      <c r="I214" s="213">
        <v>30.0</v>
      </c>
      <c r="J214" s="214">
        <v>0.0</v>
      </c>
      <c r="K214" s="211" t="s">
        <v>23475</v>
      </c>
      <c r="L214" s="211">
        <v>3.722666318E9</v>
      </c>
      <c r="M214" s="211" t="s">
        <v>22781</v>
      </c>
      <c r="N214" s="211" t="s">
        <v>1350</v>
      </c>
      <c r="O214" s="211" t="s">
        <v>23476</v>
      </c>
      <c r="P214" s="211" t="s">
        <v>2137</v>
      </c>
      <c r="Q214" s="230">
        <f>COUNTIF('Hedef Liste Zonguldak'!A:A,A214)</f>
        <v>1</v>
      </c>
    </row>
    <row r="215" ht="15.75" hidden="1" customHeight="1">
      <c r="A215" s="211" t="s">
        <v>23435</v>
      </c>
      <c r="B215" s="211" t="s">
        <v>23436</v>
      </c>
      <c r="C215" s="212" t="s">
        <v>2897</v>
      </c>
      <c r="D215" s="211" t="s">
        <v>1378</v>
      </c>
      <c r="E215" s="213">
        <v>9.0</v>
      </c>
      <c r="F215" s="213">
        <v>8.0</v>
      </c>
      <c r="G215" s="213">
        <v>0.0</v>
      </c>
      <c r="H215" s="213">
        <v>96.0</v>
      </c>
      <c r="I215" s="213">
        <v>96.0</v>
      </c>
      <c r="J215" s="214">
        <v>0.0</v>
      </c>
      <c r="K215" s="211" t="s">
        <v>23437</v>
      </c>
      <c r="L215" s="211">
        <v>3.722666787E9</v>
      </c>
      <c r="M215" s="211" t="s">
        <v>22781</v>
      </c>
      <c r="N215" s="211" t="s">
        <v>1592</v>
      </c>
      <c r="O215" s="211" t="s">
        <v>23438</v>
      </c>
      <c r="P215" s="211" t="s">
        <v>2137</v>
      </c>
      <c r="Q215" s="230">
        <f>COUNTIF('Hedef Liste Zonguldak'!A:A,A215)</f>
        <v>1</v>
      </c>
    </row>
    <row r="216" ht="15.75" hidden="1" customHeight="1">
      <c r="A216" s="211" t="s">
        <v>23630</v>
      </c>
      <c r="B216" s="211" t="s">
        <v>23631</v>
      </c>
      <c r="C216" s="212" t="s">
        <v>2897</v>
      </c>
      <c r="D216" s="211" t="s">
        <v>1385</v>
      </c>
      <c r="E216" s="211"/>
      <c r="F216" s="211"/>
      <c r="G216" s="213">
        <v>0.0</v>
      </c>
      <c r="H216" s="213">
        <v>22.0</v>
      </c>
      <c r="I216" s="213">
        <v>22.0</v>
      </c>
      <c r="J216" s="214">
        <v>0.0</v>
      </c>
      <c r="K216" s="211" t="s">
        <v>23632</v>
      </c>
      <c r="L216" s="211">
        <v>3.722100404E9</v>
      </c>
      <c r="M216" s="211" t="s">
        <v>22781</v>
      </c>
      <c r="N216" s="211" t="s">
        <v>1350</v>
      </c>
      <c r="O216" s="211" t="s">
        <v>23633</v>
      </c>
      <c r="P216" s="211" t="s">
        <v>2137</v>
      </c>
      <c r="Q216" s="230">
        <f>COUNTIF('Hedef Liste Zonguldak'!A:A,A216)</f>
        <v>1</v>
      </c>
    </row>
    <row r="217" ht="15.75" hidden="1" customHeight="1">
      <c r="A217" s="211" t="s">
        <v>23651</v>
      </c>
      <c r="B217" s="211" t="s">
        <v>23652</v>
      </c>
      <c r="C217" s="212" t="s">
        <v>2897</v>
      </c>
      <c r="D217" s="211" t="s">
        <v>1443</v>
      </c>
      <c r="F217" s="211"/>
      <c r="G217" s="213">
        <v>2.0</v>
      </c>
      <c r="H217" s="213">
        <v>34.0</v>
      </c>
      <c r="I217" s="213">
        <v>36.0</v>
      </c>
      <c r="J217" s="214">
        <v>0.06</v>
      </c>
      <c r="K217" s="211" t="s">
        <v>23653</v>
      </c>
      <c r="L217" s="211">
        <v>5.336006672E9</v>
      </c>
      <c r="M217" s="211" t="s">
        <v>1350</v>
      </c>
      <c r="N217" s="211" t="s">
        <v>22908</v>
      </c>
      <c r="O217" s="211" t="s">
        <v>23654</v>
      </c>
      <c r="P217" s="211" t="s">
        <v>2137</v>
      </c>
      <c r="Q217" s="230">
        <f>COUNTIF('Hedef Liste Zonguldak'!A:A,A217)</f>
        <v>1</v>
      </c>
    </row>
    <row r="218" ht="15.75" hidden="1" customHeight="1">
      <c r="A218" s="211" t="s">
        <v>23007</v>
      </c>
      <c r="B218" s="211" t="s">
        <v>23008</v>
      </c>
      <c r="C218" s="212" t="s">
        <v>2897</v>
      </c>
      <c r="D218" s="211" t="s">
        <v>1370</v>
      </c>
      <c r="E218" s="213">
        <v>9.0</v>
      </c>
      <c r="F218" s="213">
        <v>9.0</v>
      </c>
      <c r="G218" s="213">
        <v>0.0</v>
      </c>
      <c r="H218" s="213">
        <v>29.0</v>
      </c>
      <c r="I218" s="213">
        <v>29.0</v>
      </c>
      <c r="J218" s="214">
        <v>0.0</v>
      </c>
      <c r="K218" s="211" t="s">
        <v>23009</v>
      </c>
      <c r="L218" s="211">
        <v>5.376267281E9</v>
      </c>
      <c r="M218" s="211" t="s">
        <v>22981</v>
      </c>
      <c r="N218" s="211" t="s">
        <v>2520</v>
      </c>
      <c r="O218" s="211" t="s">
        <v>23010</v>
      </c>
      <c r="P218" s="211" t="s">
        <v>2137</v>
      </c>
      <c r="Q218" s="230">
        <f>COUNTIF('Hedef Liste Zonguldak'!A:A,A218)</f>
        <v>1</v>
      </c>
    </row>
    <row r="219" ht="15.75" hidden="1" customHeight="1">
      <c r="A219" s="211" t="s">
        <v>23061</v>
      </c>
      <c r="B219" s="211" t="s">
        <v>23062</v>
      </c>
      <c r="C219" s="212" t="s">
        <v>2897</v>
      </c>
      <c r="D219" s="211" t="s">
        <v>1577</v>
      </c>
      <c r="E219" s="213">
        <v>10.0</v>
      </c>
      <c r="F219" s="213">
        <v>10.0</v>
      </c>
      <c r="G219" s="213">
        <v>0.0</v>
      </c>
      <c r="H219" s="213">
        <v>88.0</v>
      </c>
      <c r="I219" s="213">
        <v>88.0</v>
      </c>
      <c r="J219" s="214">
        <v>0.0</v>
      </c>
      <c r="K219" s="211" t="s">
        <v>23063</v>
      </c>
      <c r="L219" s="211">
        <v>3.723160606E9</v>
      </c>
      <c r="M219" s="211" t="s">
        <v>13656</v>
      </c>
      <c r="N219" s="211" t="s">
        <v>22962</v>
      </c>
      <c r="O219" s="211" t="s">
        <v>23064</v>
      </c>
      <c r="P219" s="211" t="s">
        <v>2137</v>
      </c>
      <c r="Q219" s="230">
        <f>COUNTIF('Hedef Liste Zonguldak'!A:A,A219)</f>
        <v>1</v>
      </c>
    </row>
    <row r="220" ht="15.75" hidden="1" customHeight="1">
      <c r="A220" s="211" t="s">
        <v>23606</v>
      </c>
      <c r="B220" s="211" t="s">
        <v>23607</v>
      </c>
      <c r="C220" s="212" t="s">
        <v>2897</v>
      </c>
      <c r="D220" s="211" t="s">
        <v>1378</v>
      </c>
      <c r="E220" s="211"/>
      <c r="F220" s="211"/>
      <c r="G220" s="213">
        <v>0.0</v>
      </c>
      <c r="H220" s="213">
        <v>30.0</v>
      </c>
      <c r="I220" s="213">
        <v>30.0</v>
      </c>
      <c r="J220" s="214">
        <v>0.0</v>
      </c>
      <c r="K220" s="211" t="s">
        <v>23608</v>
      </c>
      <c r="L220" s="211">
        <v>5.320545267E9</v>
      </c>
      <c r="M220" s="211" t="s">
        <v>13656</v>
      </c>
      <c r="N220" s="211" t="s">
        <v>22771</v>
      </c>
      <c r="O220" s="211" t="s">
        <v>23609</v>
      </c>
      <c r="P220" s="211" t="s">
        <v>2137</v>
      </c>
      <c r="Q220" s="230">
        <f>COUNTIF('Hedef Liste Zonguldak'!A:A,A220)</f>
        <v>1</v>
      </c>
    </row>
    <row r="221" ht="15.75" hidden="1" customHeight="1">
      <c r="A221" s="211" t="s">
        <v>23528</v>
      </c>
      <c r="B221" s="211" t="s">
        <v>23529</v>
      </c>
      <c r="C221" s="212" t="s">
        <v>2897</v>
      </c>
      <c r="D221" s="211" t="s">
        <v>1577</v>
      </c>
      <c r="E221" s="213">
        <v>17.0</v>
      </c>
      <c r="F221" s="213">
        <v>17.0</v>
      </c>
      <c r="G221" s="213">
        <v>0.0</v>
      </c>
      <c r="H221" s="213">
        <v>101.0</v>
      </c>
      <c r="I221" s="213">
        <v>101.0</v>
      </c>
      <c r="J221" s="214">
        <v>0.0</v>
      </c>
      <c r="K221" s="211" t="s">
        <v>23530</v>
      </c>
      <c r="L221" s="211">
        <v>5.35825529E9</v>
      </c>
      <c r="M221" s="211" t="s">
        <v>13656</v>
      </c>
      <c r="N221" s="211" t="s">
        <v>22771</v>
      </c>
      <c r="O221" s="211" t="s">
        <v>22772</v>
      </c>
      <c r="P221" s="211" t="s">
        <v>2137</v>
      </c>
      <c r="Q221" s="230">
        <f>COUNTIF('Hedef Liste Zonguldak'!A:A,A221)</f>
        <v>1</v>
      </c>
    </row>
    <row r="222" ht="15.75" hidden="1" customHeight="1">
      <c r="A222" s="211" t="s">
        <v>22874</v>
      </c>
      <c r="B222" s="211" t="s">
        <v>22875</v>
      </c>
      <c r="C222" s="212" t="s">
        <v>2897</v>
      </c>
      <c r="D222" s="211" t="s">
        <v>1507</v>
      </c>
      <c r="E222" s="213">
        <v>2.0</v>
      </c>
      <c r="F222" s="213">
        <v>2.0</v>
      </c>
      <c r="G222" s="213">
        <v>0.0</v>
      </c>
      <c r="H222" s="213">
        <v>64.0</v>
      </c>
      <c r="I222" s="213">
        <v>64.0</v>
      </c>
      <c r="J222" s="214">
        <v>0.0</v>
      </c>
      <c r="K222" s="211" t="s">
        <v>22876</v>
      </c>
      <c r="L222" s="211">
        <v>5.442684546E9</v>
      </c>
      <c r="M222" s="211" t="s">
        <v>22838</v>
      </c>
      <c r="N222" s="211" t="s">
        <v>22782</v>
      </c>
      <c r="O222" s="211" t="s">
        <v>22877</v>
      </c>
      <c r="P222" s="211" t="s">
        <v>2137</v>
      </c>
      <c r="Q222" s="230">
        <f>COUNTIF('Hedef Liste Zonguldak'!A:A,A222)</f>
        <v>1</v>
      </c>
    </row>
    <row r="223" ht="15.75" hidden="1" customHeight="1">
      <c r="A223" s="211" t="s">
        <v>23056</v>
      </c>
      <c r="B223" s="211" t="s">
        <v>23057</v>
      </c>
      <c r="C223" s="212" t="s">
        <v>2897</v>
      </c>
      <c r="D223" s="211" t="s">
        <v>1688</v>
      </c>
      <c r="E223" s="213">
        <v>2.0</v>
      </c>
      <c r="F223" s="213">
        <v>2.0</v>
      </c>
      <c r="G223" s="213">
        <v>0.0</v>
      </c>
      <c r="H223" s="213">
        <v>30.0</v>
      </c>
      <c r="I223" s="213">
        <v>30.0</v>
      </c>
      <c r="J223" s="214">
        <v>0.0</v>
      </c>
      <c r="K223" s="211" t="s">
        <v>23058</v>
      </c>
      <c r="L223" s="211">
        <v>5.435990605E9</v>
      </c>
      <c r="M223" s="211" t="s">
        <v>1350</v>
      </c>
      <c r="N223" s="211" t="s">
        <v>23059</v>
      </c>
      <c r="O223" s="211" t="s">
        <v>23060</v>
      </c>
      <c r="P223" s="211" t="s">
        <v>2137</v>
      </c>
      <c r="Q223" s="230">
        <f>COUNTIF('Hedef Liste Zonguldak'!A:A,A223)</f>
        <v>1</v>
      </c>
    </row>
    <row r="224" ht="15.75" hidden="1" customHeight="1">
      <c r="A224" s="211" t="s">
        <v>23226</v>
      </c>
      <c r="B224" s="211" t="s">
        <v>23227</v>
      </c>
      <c r="C224" s="212" t="s">
        <v>2897</v>
      </c>
      <c r="D224" s="211" t="s">
        <v>1370</v>
      </c>
      <c r="E224" s="213">
        <v>47.0</v>
      </c>
      <c r="F224" s="213">
        <v>32.0</v>
      </c>
      <c r="G224" s="213">
        <v>0.0</v>
      </c>
      <c r="H224" s="213">
        <v>46.0</v>
      </c>
      <c r="I224" s="213">
        <v>46.0</v>
      </c>
      <c r="J224" s="214">
        <v>0.0</v>
      </c>
      <c r="K224" s="211" t="s">
        <v>23228</v>
      </c>
      <c r="L224" s="211">
        <v>3.726150081E9</v>
      </c>
      <c r="M224" s="211" t="s">
        <v>22981</v>
      </c>
      <c r="N224" s="211" t="s">
        <v>2520</v>
      </c>
      <c r="O224" s="211" t="s">
        <v>23229</v>
      </c>
      <c r="P224" s="211" t="s">
        <v>2137</v>
      </c>
      <c r="Q224" s="230">
        <f>COUNTIF('Hedef Liste Zonguldak'!A:A,A224)</f>
        <v>1</v>
      </c>
    </row>
    <row r="225" ht="15.75" hidden="1" customHeight="1">
      <c r="A225" s="211" t="s">
        <v>23638</v>
      </c>
      <c r="B225" s="211" t="s">
        <v>23639</v>
      </c>
      <c r="C225" s="212" t="s">
        <v>2897</v>
      </c>
      <c r="D225" s="211" t="s">
        <v>1950</v>
      </c>
      <c r="E225" s="213">
        <v>243.0</v>
      </c>
      <c r="F225" s="213">
        <v>113.0</v>
      </c>
      <c r="G225" s="213">
        <v>0.0</v>
      </c>
      <c r="H225" s="213">
        <v>30.0</v>
      </c>
      <c r="I225" s="213">
        <v>30.0</v>
      </c>
      <c r="J225" s="214">
        <v>0.0</v>
      </c>
      <c r="K225" s="211" t="s">
        <v>23640</v>
      </c>
      <c r="L225" s="211">
        <v>5.448439663E9</v>
      </c>
      <c r="M225" s="211" t="s">
        <v>22781</v>
      </c>
      <c r="N225" s="211" t="s">
        <v>22782</v>
      </c>
      <c r="O225" s="211" t="s">
        <v>23641</v>
      </c>
      <c r="P225" s="211" t="s">
        <v>2137</v>
      </c>
      <c r="Q225" s="230">
        <f>COUNTIF('Hedef Liste Zonguldak'!A:A,A225)</f>
        <v>1</v>
      </c>
    </row>
    <row r="226" ht="15.75" hidden="1" customHeight="1">
      <c r="A226" s="211" t="s">
        <v>23431</v>
      </c>
      <c r="B226" s="211" t="s">
        <v>23432</v>
      </c>
      <c r="C226" s="212" t="s">
        <v>2897</v>
      </c>
      <c r="D226" s="211" t="s">
        <v>1832</v>
      </c>
      <c r="F226" s="211"/>
      <c r="G226" s="213">
        <v>0.0</v>
      </c>
      <c r="H226" s="213">
        <v>15.0</v>
      </c>
      <c r="I226" s="213">
        <v>15.0</v>
      </c>
      <c r="J226" s="214">
        <v>0.0</v>
      </c>
      <c r="K226" s="211" t="s">
        <v>23433</v>
      </c>
      <c r="L226" s="211">
        <v>5.327053907E9</v>
      </c>
      <c r="M226" s="211" t="s">
        <v>1350</v>
      </c>
      <c r="N226" s="211" t="s">
        <v>22843</v>
      </c>
      <c r="O226" s="211" t="s">
        <v>23434</v>
      </c>
      <c r="P226" s="211" t="s">
        <v>2137</v>
      </c>
      <c r="Q226" s="230">
        <f>COUNTIF('Hedef Liste Zonguldak'!A:A,A226)</f>
        <v>1</v>
      </c>
    </row>
    <row r="227" ht="15.75" hidden="1" customHeight="1">
      <c r="A227" s="211" t="s">
        <v>23240</v>
      </c>
      <c r="B227" s="211" t="s">
        <v>23241</v>
      </c>
      <c r="C227" s="212" t="s">
        <v>2897</v>
      </c>
      <c r="D227" s="211" t="s">
        <v>1507</v>
      </c>
      <c r="E227" s="213">
        <v>11.0</v>
      </c>
      <c r="F227" s="213">
        <v>11.0</v>
      </c>
      <c r="G227" s="213">
        <v>0.0</v>
      </c>
      <c r="H227" s="213">
        <v>41.0</v>
      </c>
      <c r="I227" s="213">
        <v>41.0</v>
      </c>
      <c r="J227" s="214">
        <v>0.0</v>
      </c>
      <c r="K227" s="211" t="s">
        <v>23242</v>
      </c>
      <c r="L227" s="211">
        <v>5.444886867E9</v>
      </c>
      <c r="M227" s="211" t="s">
        <v>22781</v>
      </c>
      <c r="N227" s="211" t="s">
        <v>23029</v>
      </c>
      <c r="O227" s="211" t="s">
        <v>23243</v>
      </c>
      <c r="P227" s="211" t="s">
        <v>2137</v>
      </c>
      <c r="Q227" s="230">
        <f>COUNTIF('Hedef Liste Zonguldak'!A:A,A227)</f>
        <v>1</v>
      </c>
    </row>
    <row r="228" ht="15.75" hidden="1" customHeight="1">
      <c r="A228" s="211" t="s">
        <v>23634</v>
      </c>
      <c r="B228" s="211" t="s">
        <v>23635</v>
      </c>
      <c r="C228" s="212" t="s">
        <v>2897</v>
      </c>
      <c r="D228" s="211" t="s">
        <v>1950</v>
      </c>
      <c r="F228" s="211"/>
      <c r="G228" s="213">
        <v>0.0</v>
      </c>
      <c r="H228" s="213">
        <v>72.0</v>
      </c>
      <c r="I228" s="213">
        <v>72.0</v>
      </c>
      <c r="J228" s="214">
        <v>0.0</v>
      </c>
      <c r="K228" s="211" t="s">
        <v>23636</v>
      </c>
      <c r="L228" s="211">
        <v>3.723292736E9</v>
      </c>
      <c r="M228" s="211" t="s">
        <v>13656</v>
      </c>
      <c r="N228" s="211" t="s">
        <v>22924</v>
      </c>
      <c r="O228" s="211" t="s">
        <v>23637</v>
      </c>
      <c r="P228" s="211" t="s">
        <v>2137</v>
      </c>
      <c r="Q228" s="230">
        <f>COUNTIF('Hedef Liste Zonguldak'!A:A,A228)</f>
        <v>1</v>
      </c>
    </row>
    <row r="229" ht="15.75" hidden="1" customHeight="1">
      <c r="A229" s="211" t="s">
        <v>23079</v>
      </c>
      <c r="B229" s="211" t="s">
        <v>23080</v>
      </c>
      <c r="C229" s="212" t="s">
        <v>2897</v>
      </c>
      <c r="D229" s="211" t="s">
        <v>1370</v>
      </c>
      <c r="E229" s="213">
        <v>3062.0</v>
      </c>
      <c r="F229" s="213">
        <v>63.0</v>
      </c>
      <c r="G229" s="213">
        <v>7.0</v>
      </c>
      <c r="H229" s="213">
        <v>39.0</v>
      </c>
      <c r="I229" s="213">
        <v>46.0</v>
      </c>
      <c r="J229" s="214">
        <v>0.15</v>
      </c>
      <c r="K229" s="211" t="s">
        <v>23081</v>
      </c>
      <c r="L229" s="211">
        <v>3.725021067E9</v>
      </c>
      <c r="M229" s="211" t="s">
        <v>22781</v>
      </c>
      <c r="N229" s="211" t="s">
        <v>1592</v>
      </c>
      <c r="O229" s="211" t="s">
        <v>23082</v>
      </c>
      <c r="P229" s="211" t="s">
        <v>2137</v>
      </c>
      <c r="Q229" s="230">
        <f>COUNTIF('Hedef Liste Zonguldak'!A:A,A229)</f>
        <v>1</v>
      </c>
    </row>
    <row r="230" ht="15.75" hidden="1" customHeight="1">
      <c r="A230" s="211" t="s">
        <v>23293</v>
      </c>
      <c r="B230" s="211" t="s">
        <v>23294</v>
      </c>
      <c r="C230" s="212" t="s">
        <v>2897</v>
      </c>
      <c r="D230" s="211" t="s">
        <v>1364</v>
      </c>
      <c r="E230" s="211"/>
      <c r="F230" s="211"/>
      <c r="G230" s="213">
        <v>0.0</v>
      </c>
      <c r="H230" s="213">
        <v>13.0</v>
      </c>
      <c r="I230" s="213">
        <v>13.0</v>
      </c>
      <c r="J230" s="214">
        <v>0.0</v>
      </c>
      <c r="K230" s="211" t="s">
        <v>23295</v>
      </c>
      <c r="L230" s="211">
        <v>5.300816702E9</v>
      </c>
      <c r="M230" s="211" t="s">
        <v>1350</v>
      </c>
      <c r="N230" s="211" t="s">
        <v>22843</v>
      </c>
      <c r="O230" s="211" t="s">
        <v>23296</v>
      </c>
      <c r="P230" s="211" t="s">
        <v>2137</v>
      </c>
      <c r="Q230" s="230">
        <f>COUNTIF('Hedef Liste Zonguldak'!A:A,A230)</f>
        <v>1</v>
      </c>
    </row>
    <row r="231" ht="15.75" hidden="1" customHeight="1">
      <c r="A231" s="211" t="s">
        <v>24777</v>
      </c>
      <c r="B231" s="211" t="s">
        <v>24778</v>
      </c>
      <c r="C231" s="212" t="s">
        <v>2897</v>
      </c>
      <c r="D231" s="211" t="s">
        <v>1364</v>
      </c>
      <c r="E231" s="211"/>
      <c r="F231" s="211"/>
      <c r="G231" s="213">
        <v>82.0</v>
      </c>
      <c r="H231" s="213">
        <v>8.0</v>
      </c>
      <c r="I231" s="213">
        <v>90.0</v>
      </c>
      <c r="J231" s="214">
        <v>0.91</v>
      </c>
      <c r="K231" s="211" t="s">
        <v>2216</v>
      </c>
      <c r="L231" s="211">
        <v>5.415378806E9</v>
      </c>
      <c r="M231" s="211" t="s">
        <v>22781</v>
      </c>
      <c r="N231" s="211" t="s">
        <v>23029</v>
      </c>
      <c r="O231" s="211" t="s">
        <v>24779</v>
      </c>
      <c r="P231" s="211" t="s">
        <v>2165</v>
      </c>
      <c r="Q231" s="230">
        <f>COUNTIF('Hedef Liste Zonguldak'!A:A,A231)</f>
        <v>0</v>
      </c>
    </row>
    <row r="232" ht="15.75" hidden="1" customHeight="1">
      <c r="A232" s="211" t="s">
        <v>23128</v>
      </c>
      <c r="B232" s="211" t="s">
        <v>23129</v>
      </c>
      <c r="C232" s="212" t="s">
        <v>2897</v>
      </c>
      <c r="D232" s="211" t="s">
        <v>1356</v>
      </c>
      <c r="E232" s="213">
        <v>137.0</v>
      </c>
      <c r="F232" s="213">
        <v>14.0</v>
      </c>
      <c r="G232" s="213">
        <v>0.0</v>
      </c>
      <c r="H232" s="213">
        <v>7.0</v>
      </c>
      <c r="I232" s="213">
        <v>7.0</v>
      </c>
      <c r="J232" s="214">
        <v>0.0</v>
      </c>
      <c r="K232" s="211" t="s">
        <v>23130</v>
      </c>
      <c r="L232" s="211">
        <v>5.345376523E9</v>
      </c>
      <c r="M232" s="211" t="s">
        <v>13656</v>
      </c>
      <c r="N232" s="211" t="s">
        <v>22924</v>
      </c>
      <c r="O232" s="211" t="s">
        <v>23131</v>
      </c>
      <c r="P232" s="211" t="s">
        <v>2137</v>
      </c>
      <c r="Q232" s="230">
        <f>COUNTIF('Hedef Liste Zonguldak'!A:A,A232)</f>
        <v>1</v>
      </c>
    </row>
    <row r="233" ht="15.75" hidden="1" customHeight="1">
      <c r="A233" s="211" t="s">
        <v>23461</v>
      </c>
      <c r="B233" s="211" t="s">
        <v>23462</v>
      </c>
      <c r="C233" s="212" t="s">
        <v>2897</v>
      </c>
      <c r="D233" s="211" t="s">
        <v>1507</v>
      </c>
      <c r="E233" s="213">
        <v>1633.0</v>
      </c>
      <c r="F233" s="213">
        <v>59.0</v>
      </c>
      <c r="G233" s="213">
        <v>0.0</v>
      </c>
      <c r="H233" s="213">
        <v>5.0</v>
      </c>
      <c r="I233" s="213">
        <v>5.0</v>
      </c>
      <c r="J233" s="214">
        <v>0.0</v>
      </c>
      <c r="K233" s="211" t="s">
        <v>22923</v>
      </c>
      <c r="L233" s="211">
        <v>5.325815467E9</v>
      </c>
      <c r="M233" s="211" t="s">
        <v>13656</v>
      </c>
      <c r="N233" s="211" t="s">
        <v>22771</v>
      </c>
      <c r="O233" s="211" t="s">
        <v>23463</v>
      </c>
      <c r="P233" s="211" t="s">
        <v>2137</v>
      </c>
      <c r="Q233" s="230">
        <f>COUNTIF('Hedef Liste Zonguldak'!A:A,A233)</f>
        <v>1</v>
      </c>
    </row>
    <row r="234" ht="15.75" hidden="1" customHeight="1">
      <c r="A234" s="211" t="s">
        <v>23553</v>
      </c>
      <c r="B234" s="211" t="s">
        <v>23554</v>
      </c>
      <c r="C234" s="212" t="s">
        <v>2897</v>
      </c>
      <c r="D234" s="211" t="s">
        <v>1364</v>
      </c>
      <c r="E234" s="213">
        <v>26.0</v>
      </c>
      <c r="F234" s="213">
        <v>1.0</v>
      </c>
      <c r="G234" s="213">
        <v>6.0</v>
      </c>
      <c r="H234" s="213">
        <v>18.0</v>
      </c>
      <c r="I234" s="213">
        <v>24.0</v>
      </c>
      <c r="J234" s="214">
        <v>0.25</v>
      </c>
      <c r="K234" s="211" t="s">
        <v>23555</v>
      </c>
      <c r="L234" s="211">
        <v>5.325816717E9</v>
      </c>
      <c r="M234" s="211" t="s">
        <v>1350</v>
      </c>
      <c r="N234" s="211" t="s">
        <v>3764</v>
      </c>
      <c r="O234" s="211" t="s">
        <v>23556</v>
      </c>
      <c r="P234" s="211" t="s">
        <v>2137</v>
      </c>
      <c r="Q234" s="230">
        <f>COUNTIF('Hedef Liste Zonguldak'!A:A,A234)</f>
        <v>1</v>
      </c>
    </row>
    <row r="235" ht="15.75" hidden="1" customHeight="1">
      <c r="A235" s="211" t="s">
        <v>24780</v>
      </c>
      <c r="B235" s="211" t="s">
        <v>24781</v>
      </c>
      <c r="C235" s="212" t="s">
        <v>2909</v>
      </c>
      <c r="D235" s="211" t="s">
        <v>1364</v>
      </c>
      <c r="E235" s="211"/>
      <c r="F235" s="211"/>
      <c r="G235" s="213">
        <v>0.0</v>
      </c>
      <c r="H235" s="213">
        <v>14.0</v>
      </c>
      <c r="I235" s="213">
        <v>14.0</v>
      </c>
      <c r="J235" s="214">
        <v>0.0</v>
      </c>
      <c r="K235" s="211" t="s">
        <v>24782</v>
      </c>
      <c r="L235" s="211">
        <v>5.300816702E9</v>
      </c>
      <c r="M235" s="211" t="s">
        <v>1350</v>
      </c>
      <c r="N235" s="211" t="s">
        <v>22904</v>
      </c>
      <c r="O235" s="211" t="s">
        <v>24783</v>
      </c>
      <c r="P235" s="211" t="s">
        <v>2137</v>
      </c>
      <c r="Q235" s="230">
        <f>COUNTIF('Hedef Liste Zonguldak'!A:A,A235)</f>
        <v>0</v>
      </c>
    </row>
    <row r="236" ht="15.75" hidden="1" customHeight="1">
      <c r="A236" s="211" t="s">
        <v>22806</v>
      </c>
      <c r="B236" s="211" t="s">
        <v>22807</v>
      </c>
      <c r="C236" s="212" t="s">
        <v>2897</v>
      </c>
      <c r="D236" s="211" t="s">
        <v>1827</v>
      </c>
      <c r="E236" s="211"/>
      <c r="F236" s="211"/>
      <c r="G236" s="213">
        <v>0.0</v>
      </c>
      <c r="H236" s="213">
        <v>27.0</v>
      </c>
      <c r="I236" s="213">
        <v>27.0</v>
      </c>
      <c r="J236" s="214">
        <v>0.0</v>
      </c>
      <c r="K236" s="211" t="s">
        <v>22808</v>
      </c>
      <c r="L236" s="211">
        <v>5.070537793E9</v>
      </c>
      <c r="M236" s="211" t="s">
        <v>1350</v>
      </c>
      <c r="N236" s="211" t="s">
        <v>22809</v>
      </c>
      <c r="O236" s="211" t="s">
        <v>22810</v>
      </c>
      <c r="P236" s="211" t="s">
        <v>2137</v>
      </c>
      <c r="Q236" s="230">
        <f>COUNTIF('Hedef Liste Zonguldak'!A:A,A236)</f>
        <v>1</v>
      </c>
    </row>
    <row r="237" ht="15.75" hidden="1" customHeight="1">
      <c r="A237" s="211" t="s">
        <v>23336</v>
      </c>
      <c r="B237" s="211" t="s">
        <v>23337</v>
      </c>
      <c r="C237" s="212" t="s">
        <v>2897</v>
      </c>
      <c r="D237" s="211" t="s">
        <v>1370</v>
      </c>
      <c r="E237" s="213">
        <v>1321.0</v>
      </c>
      <c r="F237" s="213">
        <v>111.0</v>
      </c>
      <c r="G237" s="213">
        <v>0.0</v>
      </c>
      <c r="H237" s="213">
        <v>14.0</v>
      </c>
      <c r="I237" s="213">
        <v>14.0</v>
      </c>
      <c r="J237" s="214">
        <v>0.0</v>
      </c>
      <c r="K237" s="211" t="s">
        <v>22798</v>
      </c>
      <c r="L237" s="211">
        <v>3.722910333E9</v>
      </c>
      <c r="M237" s="211" t="s">
        <v>1350</v>
      </c>
      <c r="N237" s="211" t="s">
        <v>22843</v>
      </c>
      <c r="O237" s="211" t="s">
        <v>22799</v>
      </c>
      <c r="P237" s="211" t="s">
        <v>2137</v>
      </c>
      <c r="Q237" s="230">
        <f>COUNTIF('Hedef Liste Zonguldak'!A:A,A237)</f>
        <v>1</v>
      </c>
    </row>
    <row r="238" ht="15.75" hidden="1" customHeight="1">
      <c r="A238" s="211" t="s">
        <v>23492</v>
      </c>
      <c r="B238" s="211" t="s">
        <v>23493</v>
      </c>
      <c r="C238" s="212" t="s">
        <v>2897</v>
      </c>
      <c r="D238" s="211" t="s">
        <v>1385</v>
      </c>
      <c r="E238" s="213">
        <v>1586.0</v>
      </c>
      <c r="F238" s="213">
        <v>281.0</v>
      </c>
      <c r="G238" s="213">
        <v>13.0</v>
      </c>
      <c r="H238" s="213">
        <v>15.0</v>
      </c>
      <c r="I238" s="213">
        <v>28.0</v>
      </c>
      <c r="J238" s="214">
        <v>0.46</v>
      </c>
      <c r="K238" s="211" t="s">
        <v>23494</v>
      </c>
      <c r="L238" s="211">
        <v>5.393729767E9</v>
      </c>
      <c r="M238" s="211" t="s">
        <v>1350</v>
      </c>
      <c r="N238" s="211" t="s">
        <v>3764</v>
      </c>
      <c r="O238" s="211" t="s">
        <v>23495</v>
      </c>
      <c r="P238" s="211" t="s">
        <v>2137</v>
      </c>
      <c r="Q238" s="230">
        <f>COUNTIF('Hedef Liste Zonguldak'!A:A,A238)</f>
        <v>1</v>
      </c>
    </row>
    <row r="239" ht="15.75" hidden="1" customHeight="1">
      <c r="A239" s="211" t="s">
        <v>22944</v>
      </c>
      <c r="B239" s="211" t="s">
        <v>22945</v>
      </c>
      <c r="C239" s="212" t="s">
        <v>2897</v>
      </c>
      <c r="D239" s="211" t="s">
        <v>1364</v>
      </c>
      <c r="E239" s="213">
        <v>13.0</v>
      </c>
      <c r="F239" s="211"/>
      <c r="G239" s="213">
        <v>0.0</v>
      </c>
      <c r="H239" s="213">
        <v>7.0</v>
      </c>
      <c r="I239" s="213">
        <v>7.0</v>
      </c>
      <c r="J239" s="214">
        <v>0.0</v>
      </c>
      <c r="K239" s="211" t="s">
        <v>22946</v>
      </c>
      <c r="L239" s="211">
        <v>3.722100507E9</v>
      </c>
      <c r="M239" s="211" t="s">
        <v>22781</v>
      </c>
      <c r="N239" s="275">
        <v>44700.0</v>
      </c>
      <c r="O239" s="211" t="s">
        <v>22947</v>
      </c>
      <c r="P239" s="211" t="s">
        <v>2137</v>
      </c>
      <c r="Q239" s="230">
        <f>COUNTIF('Hedef Liste Zonguldak'!A:A,A239)</f>
        <v>1</v>
      </c>
    </row>
    <row r="240" ht="15.75" hidden="1" customHeight="1">
      <c r="A240" s="211" t="s">
        <v>23146</v>
      </c>
      <c r="B240" s="211" t="s">
        <v>23147</v>
      </c>
      <c r="C240" s="212" t="s">
        <v>2897</v>
      </c>
      <c r="D240" s="211" t="s">
        <v>1356</v>
      </c>
      <c r="E240" s="213">
        <v>221.0</v>
      </c>
      <c r="F240" s="213">
        <v>1.0</v>
      </c>
      <c r="G240" s="213">
        <v>7.0</v>
      </c>
      <c r="H240" s="213">
        <v>8.0</v>
      </c>
      <c r="I240" s="213">
        <v>15.0</v>
      </c>
      <c r="J240" s="214">
        <v>0.47</v>
      </c>
      <c r="K240" s="211" t="s">
        <v>23148</v>
      </c>
      <c r="L240" s="211">
        <v>3.7231233E9</v>
      </c>
      <c r="M240" s="211" t="s">
        <v>13656</v>
      </c>
      <c r="N240" s="211" t="s">
        <v>22962</v>
      </c>
      <c r="O240" s="211" t="s">
        <v>23149</v>
      </c>
      <c r="P240" s="211" t="s">
        <v>2137</v>
      </c>
      <c r="Q240" s="230">
        <f>COUNTIF('Hedef Liste Zonguldak'!A:A,A240)</f>
        <v>1</v>
      </c>
    </row>
    <row r="241" ht="15.75" hidden="1" customHeight="1">
      <c r="A241" s="211" t="s">
        <v>23362</v>
      </c>
      <c r="B241" s="211" t="s">
        <v>23359</v>
      </c>
      <c r="C241" s="212" t="s">
        <v>2897</v>
      </c>
      <c r="D241" s="211" t="s">
        <v>1385</v>
      </c>
      <c r="E241" s="213">
        <v>21.0</v>
      </c>
      <c r="F241" s="213">
        <v>21.0</v>
      </c>
      <c r="G241" s="213">
        <v>0.0</v>
      </c>
      <c r="H241" s="213">
        <v>14.0</v>
      </c>
      <c r="I241" s="213">
        <v>14.0</v>
      </c>
      <c r="J241" s="214">
        <v>0.0</v>
      </c>
      <c r="K241" s="211" t="s">
        <v>23363</v>
      </c>
      <c r="L241" s="211">
        <v>5.303291186E9</v>
      </c>
      <c r="M241" s="211" t="s">
        <v>22781</v>
      </c>
      <c r="N241" s="211" t="s">
        <v>1592</v>
      </c>
      <c r="O241" s="211" t="s">
        <v>23364</v>
      </c>
      <c r="P241" s="211" t="s">
        <v>2137</v>
      </c>
      <c r="Q241" s="230">
        <f>COUNTIF('Hedef Liste Zonguldak'!A:A,A241)</f>
        <v>1</v>
      </c>
    </row>
    <row r="242" ht="15.75" hidden="1" customHeight="1">
      <c r="A242" s="211" t="s">
        <v>22840</v>
      </c>
      <c r="B242" s="211" t="s">
        <v>22841</v>
      </c>
      <c r="C242" s="212" t="s">
        <v>2897</v>
      </c>
      <c r="D242" s="211" t="s">
        <v>1370</v>
      </c>
      <c r="E242" s="211"/>
      <c r="F242" s="211"/>
      <c r="G242" s="213">
        <v>0.0</v>
      </c>
      <c r="H242" s="213">
        <v>33.0</v>
      </c>
      <c r="I242" s="213">
        <v>33.0</v>
      </c>
      <c r="J242" s="214">
        <v>0.0</v>
      </c>
      <c r="K242" s="211" t="s">
        <v>22842</v>
      </c>
      <c r="L242" s="211">
        <v>5.378778167E9</v>
      </c>
      <c r="M242" s="211" t="s">
        <v>1350</v>
      </c>
      <c r="N242" s="211" t="s">
        <v>22843</v>
      </c>
      <c r="O242" s="211" t="s">
        <v>22844</v>
      </c>
      <c r="P242" s="211" t="s">
        <v>2137</v>
      </c>
      <c r="Q242" s="230">
        <f>COUNTIF('Hedef Liste Zonguldak'!A:A,A242)</f>
        <v>1</v>
      </c>
    </row>
    <row r="243" ht="15.75" hidden="1" customHeight="1">
      <c r="A243" s="211" t="s">
        <v>24784</v>
      </c>
      <c r="B243" s="211" t="s">
        <v>24785</v>
      </c>
      <c r="C243" s="212" t="s">
        <v>2897</v>
      </c>
      <c r="D243" s="211" t="s">
        <v>1348</v>
      </c>
      <c r="E243" s="213">
        <v>15.0</v>
      </c>
      <c r="F243" s="213">
        <v>14.0</v>
      </c>
      <c r="G243" s="213">
        <v>2.0</v>
      </c>
      <c r="H243" s="213">
        <v>7.0</v>
      </c>
      <c r="I243" s="213">
        <v>9.0</v>
      </c>
      <c r="J243" s="214">
        <v>0.22</v>
      </c>
      <c r="K243" s="211" t="s">
        <v>24786</v>
      </c>
      <c r="L243" s="211">
        <v>5.557516591E9</v>
      </c>
      <c r="M243" s="211" t="s">
        <v>22981</v>
      </c>
      <c r="N243" s="211" t="s">
        <v>2520</v>
      </c>
      <c r="O243" s="211" t="s">
        <v>24787</v>
      </c>
      <c r="P243" s="211" t="s">
        <v>2137</v>
      </c>
      <c r="Q243" s="230">
        <f>COUNTIF('Hedef Liste Zonguldak'!A:A,A243)</f>
        <v>0</v>
      </c>
    </row>
    <row r="244" ht="15.75" hidden="1" customHeight="1">
      <c r="A244" s="211" t="s">
        <v>23323</v>
      </c>
      <c r="B244" s="211" t="s">
        <v>23324</v>
      </c>
      <c r="C244" s="212" t="s">
        <v>2897</v>
      </c>
      <c r="D244" s="211" t="s">
        <v>1370</v>
      </c>
      <c r="E244" s="213">
        <v>363.0</v>
      </c>
      <c r="F244" s="213">
        <v>63.0</v>
      </c>
      <c r="G244" s="213">
        <v>0.0</v>
      </c>
      <c r="H244" s="213">
        <v>6.0</v>
      </c>
      <c r="I244" s="213">
        <v>6.0</v>
      </c>
      <c r="J244" s="214">
        <v>0.0</v>
      </c>
      <c r="K244" s="211" t="s">
        <v>23325</v>
      </c>
      <c r="L244" s="211">
        <v>3.723238484E9</v>
      </c>
      <c r="M244" s="211" t="s">
        <v>13656</v>
      </c>
      <c r="N244" s="211" t="s">
        <v>22771</v>
      </c>
      <c r="O244" s="211" t="s">
        <v>23326</v>
      </c>
      <c r="P244" s="211" t="s">
        <v>2137</v>
      </c>
      <c r="Q244" s="230">
        <f>COUNTIF('Hedef Liste Zonguldak'!A:A,A244)</f>
        <v>1</v>
      </c>
    </row>
    <row r="245" ht="15.75" hidden="1" customHeight="1">
      <c r="A245" s="211" t="s">
        <v>23547</v>
      </c>
      <c r="B245" s="211" t="s">
        <v>23548</v>
      </c>
      <c r="C245" s="212" t="s">
        <v>2897</v>
      </c>
      <c r="D245" s="211" t="s">
        <v>1364</v>
      </c>
      <c r="E245" s="213">
        <v>840.0</v>
      </c>
      <c r="F245" s="213">
        <v>41.0</v>
      </c>
      <c r="G245" s="213">
        <v>4.0</v>
      </c>
      <c r="H245" s="213">
        <v>12.0</v>
      </c>
      <c r="I245" s="213">
        <v>16.0</v>
      </c>
      <c r="J245" s="214">
        <v>0.25</v>
      </c>
      <c r="K245" s="211" t="s">
        <v>23396</v>
      </c>
      <c r="L245" s="211">
        <v>5.384552385E9</v>
      </c>
      <c r="M245" s="211" t="s">
        <v>13656</v>
      </c>
      <c r="N245" s="211" t="s">
        <v>22962</v>
      </c>
      <c r="O245" s="211" t="s">
        <v>23397</v>
      </c>
      <c r="P245" s="211" t="s">
        <v>2137</v>
      </c>
      <c r="Q245" s="230">
        <f>COUNTIF('Hedef Liste Zonguldak'!A:A,A245)</f>
        <v>1</v>
      </c>
    </row>
    <row r="246" ht="15.75" hidden="1" customHeight="1">
      <c r="A246" s="211" t="s">
        <v>22926</v>
      </c>
      <c r="B246" s="211" t="s">
        <v>22927</v>
      </c>
      <c r="C246" s="212" t="s">
        <v>2897</v>
      </c>
      <c r="D246" s="211" t="s">
        <v>1385</v>
      </c>
      <c r="E246" s="213">
        <v>606.0</v>
      </c>
      <c r="F246" s="213">
        <v>13.0</v>
      </c>
      <c r="G246" s="213">
        <v>0.0</v>
      </c>
      <c r="H246" s="213">
        <v>14.0</v>
      </c>
      <c r="I246" s="213">
        <v>14.0</v>
      </c>
      <c r="J246" s="214">
        <v>0.0</v>
      </c>
      <c r="K246" s="211" t="s">
        <v>22928</v>
      </c>
      <c r="L246" s="211">
        <v>5.445066767E9</v>
      </c>
      <c r="M246" s="211" t="s">
        <v>1350</v>
      </c>
      <c r="N246" s="211" t="s">
        <v>22904</v>
      </c>
      <c r="O246" s="211" t="s">
        <v>22929</v>
      </c>
      <c r="P246" s="211" t="s">
        <v>2137</v>
      </c>
      <c r="Q246" s="230">
        <f>COUNTIF('Hedef Liste Zonguldak'!A:A,A246)</f>
        <v>1</v>
      </c>
    </row>
    <row r="247" ht="15.75" hidden="1" customHeight="1">
      <c r="A247" s="211" t="s">
        <v>22773</v>
      </c>
      <c r="B247" s="211" t="s">
        <v>22774</v>
      </c>
      <c r="C247" s="212" t="s">
        <v>2897</v>
      </c>
      <c r="D247" s="211" t="s">
        <v>1370</v>
      </c>
      <c r="E247" s="211"/>
      <c r="F247" s="211"/>
      <c r="G247" s="213">
        <v>0.0</v>
      </c>
      <c r="H247" s="213">
        <v>17.0</v>
      </c>
      <c r="I247" s="213">
        <v>17.0</v>
      </c>
      <c r="J247" s="214">
        <v>0.0</v>
      </c>
      <c r="K247" s="211" t="s">
        <v>22775</v>
      </c>
      <c r="L247" s="211">
        <v>3.725020001E9</v>
      </c>
      <c r="M247" s="211" t="s">
        <v>1350</v>
      </c>
      <c r="N247" s="211" t="s">
        <v>22843</v>
      </c>
      <c r="O247" s="211" t="s">
        <v>22777</v>
      </c>
      <c r="P247" s="211" t="s">
        <v>2137</v>
      </c>
      <c r="Q247" s="230">
        <f>COUNTIF('Hedef Liste Zonguldak'!A:A,A247)</f>
        <v>1</v>
      </c>
    </row>
    <row r="248" ht="15.75" hidden="1" customHeight="1">
      <c r="A248" s="211" t="s">
        <v>23348</v>
      </c>
      <c r="B248" s="211" t="s">
        <v>23349</v>
      </c>
      <c r="C248" s="212" t="s">
        <v>2909</v>
      </c>
      <c r="D248" s="211" t="s">
        <v>1370</v>
      </c>
      <c r="E248" s="213">
        <v>49.0</v>
      </c>
      <c r="F248" s="211"/>
      <c r="G248" s="213">
        <v>0.0</v>
      </c>
      <c r="H248" s="213">
        <v>7.0</v>
      </c>
      <c r="I248" s="213">
        <v>7.0</v>
      </c>
      <c r="J248" s="214">
        <v>0.0</v>
      </c>
      <c r="K248" s="211" t="s">
        <v>23350</v>
      </c>
      <c r="L248" s="211">
        <v>5.526490067E9</v>
      </c>
      <c r="M248" s="211" t="s">
        <v>1350</v>
      </c>
      <c r="N248" s="211" t="s">
        <v>22843</v>
      </c>
      <c r="O248" s="211" t="s">
        <v>23351</v>
      </c>
      <c r="P248" s="211" t="s">
        <v>2137</v>
      </c>
      <c r="Q248" s="230">
        <f>COUNTIF('Hedef Liste Zonguldak'!A:A,A248)</f>
        <v>1</v>
      </c>
    </row>
    <row r="249" ht="15.75" hidden="1" customHeight="1">
      <c r="A249" s="211" t="s">
        <v>23048</v>
      </c>
      <c r="B249" s="211" t="s">
        <v>23049</v>
      </c>
      <c r="C249" s="212" t="s">
        <v>2897</v>
      </c>
      <c r="D249" s="211" t="s">
        <v>1364</v>
      </c>
      <c r="E249" s="213">
        <v>80.0</v>
      </c>
      <c r="F249" s="211"/>
      <c r="G249" s="213">
        <v>3.0</v>
      </c>
      <c r="H249" s="213">
        <v>2.0</v>
      </c>
      <c r="I249" s="213">
        <v>5.0</v>
      </c>
      <c r="J249" s="214">
        <v>0.6</v>
      </c>
      <c r="K249" s="211" t="s">
        <v>23050</v>
      </c>
      <c r="L249" s="211">
        <v>3.722910606E9</v>
      </c>
      <c r="M249" s="211" t="s">
        <v>1350</v>
      </c>
      <c r="N249" s="211" t="s">
        <v>22843</v>
      </c>
      <c r="O249" s="211" t="s">
        <v>23051</v>
      </c>
      <c r="P249" s="211" t="s">
        <v>2137</v>
      </c>
      <c r="Q249" s="230">
        <f>COUNTIF('Hedef Liste Zonguldak'!A:A,A249)</f>
        <v>1</v>
      </c>
    </row>
    <row r="250" ht="15.75" hidden="1" customHeight="1">
      <c r="A250" s="211" t="s">
        <v>23327</v>
      </c>
      <c r="B250" s="211" t="s">
        <v>23328</v>
      </c>
      <c r="C250" s="212" t="s">
        <v>2909</v>
      </c>
      <c r="D250" s="211" t="s">
        <v>1370</v>
      </c>
      <c r="E250" s="213">
        <v>369.0</v>
      </c>
      <c r="F250" s="211"/>
      <c r="G250" s="213">
        <v>0.0</v>
      </c>
      <c r="H250" s="213">
        <v>5.0</v>
      </c>
      <c r="I250" s="213">
        <v>5.0</v>
      </c>
      <c r="J250" s="214">
        <v>0.0</v>
      </c>
      <c r="K250" s="211" t="s">
        <v>23329</v>
      </c>
      <c r="L250" s="211">
        <v>3.726154949E9</v>
      </c>
      <c r="M250" s="211" t="s">
        <v>22981</v>
      </c>
      <c r="N250" s="211" t="s">
        <v>8154</v>
      </c>
      <c r="O250" s="211" t="s">
        <v>23330</v>
      </c>
      <c r="P250" s="211" t="s">
        <v>2137</v>
      </c>
      <c r="Q250" s="230">
        <f>COUNTIF('Hedef Liste Zonguldak'!A:A,A250)</f>
        <v>1</v>
      </c>
    </row>
    <row r="251" ht="15.75" hidden="1" customHeight="1">
      <c r="A251" s="211" t="s">
        <v>23591</v>
      </c>
      <c r="B251" s="211" t="s">
        <v>23592</v>
      </c>
      <c r="C251" s="212" t="s">
        <v>2897</v>
      </c>
      <c r="D251" s="211" t="s">
        <v>1370</v>
      </c>
      <c r="E251" s="213">
        <v>35.0</v>
      </c>
      <c r="F251" s="213">
        <v>1.0</v>
      </c>
      <c r="G251" s="213">
        <v>0.0</v>
      </c>
      <c r="H251" s="213">
        <v>12.0</v>
      </c>
      <c r="I251" s="213">
        <v>12.0</v>
      </c>
      <c r="J251" s="214">
        <v>0.0</v>
      </c>
      <c r="K251" s="211" t="s">
        <v>23555</v>
      </c>
      <c r="L251" s="211">
        <v>5.325816717E9</v>
      </c>
      <c r="M251" s="211" t="s">
        <v>1350</v>
      </c>
      <c r="N251" s="211" t="s">
        <v>3764</v>
      </c>
      <c r="O251" s="211" t="s">
        <v>23556</v>
      </c>
      <c r="P251" s="211" t="s">
        <v>2137</v>
      </c>
      <c r="Q251" s="230">
        <f>COUNTIF('Hedef Liste Zonguldak'!A:A,A251)</f>
        <v>1</v>
      </c>
    </row>
    <row r="252" ht="15.75" hidden="1" customHeight="1">
      <c r="A252" s="211" t="s">
        <v>24788</v>
      </c>
      <c r="B252" s="211" t="s">
        <v>24789</v>
      </c>
      <c r="C252" s="212" t="s">
        <v>2897</v>
      </c>
      <c r="D252" s="211" t="s">
        <v>1364</v>
      </c>
      <c r="E252" s="213">
        <v>9.0</v>
      </c>
      <c r="F252" s="213">
        <v>9.0</v>
      </c>
      <c r="G252" s="213">
        <v>8.0</v>
      </c>
      <c r="H252" s="213">
        <v>0.0</v>
      </c>
      <c r="I252" s="213">
        <v>8.0</v>
      </c>
      <c r="J252" s="214">
        <v>1.0</v>
      </c>
      <c r="K252" s="211" t="s">
        <v>20395</v>
      </c>
      <c r="L252" s="211">
        <v>5.398170402E9</v>
      </c>
      <c r="M252" s="211" t="s">
        <v>22981</v>
      </c>
      <c r="N252" s="211" t="s">
        <v>2520</v>
      </c>
      <c r="O252" s="211" t="s">
        <v>24790</v>
      </c>
      <c r="P252" s="211" t="s">
        <v>2137</v>
      </c>
      <c r="Q252" s="230">
        <f>COUNTIF('Hedef Liste Zonguldak'!A:A,A252)</f>
        <v>0</v>
      </c>
    </row>
    <row r="253" ht="15.75" hidden="1" customHeight="1">
      <c r="A253" s="211" t="s">
        <v>22948</v>
      </c>
      <c r="B253" s="211" t="s">
        <v>22949</v>
      </c>
      <c r="C253" s="212" t="s">
        <v>2897</v>
      </c>
      <c r="D253" s="211" t="s">
        <v>1385</v>
      </c>
      <c r="E253" s="213">
        <v>124.0</v>
      </c>
      <c r="F253" s="213">
        <v>22.0</v>
      </c>
      <c r="G253" s="213">
        <v>0.0</v>
      </c>
      <c r="H253" s="213">
        <v>6.0</v>
      </c>
      <c r="I253" s="213">
        <v>6.0</v>
      </c>
      <c r="J253" s="214">
        <v>0.0</v>
      </c>
      <c r="K253" s="211" t="s">
        <v>22950</v>
      </c>
      <c r="L253" s="211">
        <v>5.394944918E9</v>
      </c>
      <c r="M253" s="211" t="s">
        <v>13656</v>
      </c>
      <c r="N253" s="211" t="s">
        <v>22822</v>
      </c>
      <c r="O253" s="211" t="s">
        <v>22951</v>
      </c>
      <c r="P253" s="211" t="s">
        <v>2137</v>
      </c>
      <c r="Q253" s="230">
        <f>COUNTIF('Hedef Liste Zonguldak'!A:A,A253)</f>
        <v>1</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253">
    <filterColumn colId="9">
      <filters>
        <filter val="27%"/>
        <filter val="15%"/>
        <filter val="47%"/>
        <filter val="35%"/>
        <filter val="67%"/>
        <filter val="23%"/>
        <filter val="11%"/>
        <filter val="43%"/>
        <filter val="87%"/>
        <filter val="31%"/>
        <filter val="75%"/>
        <filter val="63%"/>
        <filter val="95%"/>
        <filter val="51%"/>
        <filter val="83%"/>
        <filter val="91%"/>
        <filter val="1%"/>
        <filter val="28%"/>
        <filter val="16%"/>
        <filter val="24%"/>
        <filter val="56%"/>
        <filter val="44%"/>
        <filter val="32%"/>
        <filter val="20%"/>
        <filter val="96%"/>
        <filter val="52%"/>
        <filter val="40%"/>
        <filter val="60%"/>
        <filter val="80%"/>
        <filter val="6%"/>
        <filter val="17%"/>
        <filter val="25%"/>
        <filter val="69%"/>
        <filter val="13%"/>
        <filter val="57%"/>
        <filter val="21%"/>
        <filter val="97%"/>
        <filter val="73%"/>
        <filter val="93%"/>
        <filter val="7%"/>
        <filter val="18%"/>
        <filter val="38%"/>
        <filter val="58%"/>
        <filter val="14%"/>
        <filter val="46%"/>
        <filter val="98%"/>
        <filter val="54%"/>
        <filter val="30%"/>
        <filter val="62%"/>
        <filter val="50%"/>
        <filter val="94%"/>
        <filter val="90%"/>
        <filter val="0%"/>
        <filter val="19%"/>
        <filter val="39%"/>
      </filters>
    </filterColumn>
    <filterColumn colId="2">
      <filters>
        <filter val="DOĞRU"/>
      </filters>
    </filterColumn>
    <filterColumn colId="15">
      <filters>
        <filter val="Geleneksel"/>
      </filters>
    </filterColumn>
    <filterColumn colId="16">
      <filters>
        <filter val="0"/>
      </filters>
    </filterColumn>
  </autoFilter>
  <customSheetViews>
    <customSheetView guid="{2963A8EE-9132-40B9-8ED3-A616DC53539A}" filter="1" showAutoFilter="1">
      <autoFilter ref="$A$1:$Q$253">
        <filterColumn colId="16">
          <filters>
            <filter val="0"/>
          </filters>
        </filterColumn>
        <filterColumn colId="15">
          <filters>
            <filter val="Geleneksel"/>
          </filters>
        </filterColumn>
        <filterColumn colId="9">
          <filters>
            <filter val="27%"/>
            <filter val="15%"/>
            <filter val="47%"/>
            <filter val="35%"/>
            <filter val="67%"/>
            <filter val="23%"/>
            <filter val="11%"/>
            <filter val="87%"/>
            <filter val="31%"/>
            <filter val="75%"/>
            <filter val="63%"/>
            <filter val="95%"/>
            <filter val="51%"/>
            <filter val="83%"/>
            <filter val="91%"/>
            <filter val="1%"/>
            <filter val="28%"/>
            <filter val="16%"/>
            <filter val="24%"/>
            <filter val="56%"/>
            <filter val="44%"/>
            <filter val="32%"/>
            <filter val="20%"/>
            <filter val="96%"/>
            <filter val="52%"/>
            <filter val="40%"/>
            <filter val="60%"/>
            <filter val="80%"/>
            <filter val="6%"/>
            <filter val="29%"/>
            <filter val="17%"/>
            <filter val="25%"/>
            <filter val="69%"/>
            <filter val="13%"/>
            <filter val="57%"/>
            <filter val="100%"/>
            <filter val="97%"/>
            <filter val="73%"/>
            <filter val="93%"/>
            <filter val="7%"/>
            <filter val="18%"/>
            <filter val="38%"/>
            <filter val="58%"/>
            <filter val="14%"/>
            <filter val="46%"/>
            <filter val="22%"/>
            <filter val="98%"/>
            <filter val="54%"/>
            <filter val="42%"/>
            <filter val="30%"/>
            <filter val="62%"/>
            <filter val="50%"/>
            <filter val="94%"/>
            <filter val="90%"/>
            <filter val="0%"/>
            <filter val="19%"/>
            <filter val="39%"/>
          </filters>
        </filterColumn>
      </autoFilter>
      <extLst>
        <ext uri="GoogleSheetsCustomDataVersion1">
          <go:sheetsCustomData xmlns:go="http://customooxmlschemas.google.com/" filterViewId="57553432"/>
        </ext>
      </extLst>
    </customSheetView>
  </customSheetViews>
  <mergeCells count="5">
    <mergeCell ref="D123:E123"/>
    <mergeCell ref="D190:E190"/>
    <mergeCell ref="D217:E217"/>
    <mergeCell ref="D226:E226"/>
    <mergeCell ref="D228:E228"/>
  </mergeCells>
  <conditionalFormatting sqref="C1:C253">
    <cfRule type="cellIs" dxfId="0" priority="1" operator="equal">
      <formula>"TRUE"</formula>
    </cfRule>
  </conditionalFormatting>
  <conditionalFormatting sqref="C1:C253">
    <cfRule type="cellIs" dxfId="1" priority="2" operator="equal">
      <formula>"FALSE"</formula>
    </cfRule>
  </conditionalFormatting>
  <dataValidations>
    <dataValidation type="list" allowBlank="1" showErrorMessage="1" sqref="A104">
      <formula1>'Durum Parametreler'!$L$2:$L$37</formula1>
    </dataValidation>
  </dataValidations>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29"/>
      <c r="B1" s="2"/>
      <c r="C1" s="2"/>
      <c r="D1" s="2"/>
      <c r="E1" s="2"/>
      <c r="F1" s="2"/>
      <c r="G1" s="2"/>
      <c r="H1" s="2"/>
      <c r="I1" s="2"/>
      <c r="J1" s="2" t="s">
        <v>24791</v>
      </c>
      <c r="K1" s="2"/>
      <c r="L1" s="2"/>
      <c r="M1" s="2"/>
      <c r="N1" s="2"/>
      <c r="O1" s="2"/>
      <c r="P1" s="2"/>
      <c r="Q1" s="2"/>
      <c r="R1" s="2"/>
      <c r="S1" s="2"/>
      <c r="T1" s="2"/>
      <c r="U1" s="2"/>
      <c r="V1" s="2"/>
      <c r="W1" s="2"/>
      <c r="X1" s="2"/>
      <c r="Y1" s="2"/>
      <c r="Z1" s="2"/>
    </row>
    <row r="2" ht="15.75" customHeight="1">
      <c r="A2" s="729"/>
      <c r="B2" s="2"/>
      <c r="C2" s="156" t="s">
        <v>27</v>
      </c>
      <c r="D2" s="2"/>
      <c r="E2" s="2"/>
      <c r="F2" s="2"/>
      <c r="G2" s="2"/>
      <c r="H2" s="2" t="s">
        <v>2104</v>
      </c>
      <c r="I2" s="2"/>
      <c r="J2" s="1" t="s">
        <v>1353</v>
      </c>
      <c r="K2" s="2"/>
      <c r="L2" s="730" t="s">
        <v>106</v>
      </c>
      <c r="M2" s="2"/>
      <c r="N2" s="2"/>
      <c r="O2" s="2"/>
      <c r="P2" s="2"/>
      <c r="Q2" s="2"/>
      <c r="R2" s="2"/>
      <c r="S2" s="2"/>
      <c r="T2" s="2"/>
      <c r="U2" s="2"/>
      <c r="V2" s="2"/>
      <c r="W2" s="2"/>
      <c r="X2" s="2"/>
      <c r="Y2" s="2"/>
      <c r="Z2" s="2"/>
    </row>
    <row r="3" ht="15.75" customHeight="1">
      <c r="A3" s="729"/>
      <c r="B3" s="2"/>
      <c r="C3" s="2" t="s">
        <v>28</v>
      </c>
      <c r="D3" s="2"/>
      <c r="E3" s="488" t="s">
        <v>2</v>
      </c>
      <c r="F3" s="731" t="s">
        <v>729</v>
      </c>
      <c r="G3" s="2"/>
      <c r="H3" s="2" t="s">
        <v>106</v>
      </c>
      <c r="I3" s="2"/>
      <c r="J3" s="1" t="s">
        <v>31</v>
      </c>
      <c r="K3" s="2"/>
      <c r="L3" s="730" t="s">
        <v>167</v>
      </c>
      <c r="M3" s="2"/>
      <c r="N3" s="2"/>
      <c r="O3" s="2"/>
      <c r="P3" s="2"/>
      <c r="Q3" s="2"/>
      <c r="R3" s="2"/>
      <c r="S3" s="2"/>
      <c r="T3" s="2"/>
      <c r="U3" s="2"/>
      <c r="V3" s="2"/>
      <c r="W3" s="2"/>
      <c r="X3" s="2"/>
      <c r="Y3" s="2"/>
      <c r="Z3" s="2"/>
    </row>
    <row r="4" ht="15.75" customHeight="1">
      <c r="A4" s="693">
        <v>44197.0</v>
      </c>
      <c r="B4" s="2"/>
      <c r="C4" s="2" t="s">
        <v>29</v>
      </c>
      <c r="D4" s="2"/>
      <c r="E4" s="488" t="s">
        <v>22</v>
      </c>
      <c r="F4" s="488" t="s">
        <v>18796</v>
      </c>
      <c r="G4" s="2"/>
      <c r="H4" s="2" t="s">
        <v>24792</v>
      </c>
      <c r="I4" s="2"/>
      <c r="J4" s="2" t="s">
        <v>1475</v>
      </c>
      <c r="K4" s="2"/>
      <c r="L4" s="730" t="s">
        <v>100</v>
      </c>
      <c r="M4" s="2"/>
      <c r="N4" s="2"/>
      <c r="O4" s="2"/>
      <c r="P4" s="2"/>
      <c r="Q4" s="2"/>
      <c r="R4" s="2"/>
      <c r="S4" s="2"/>
      <c r="T4" s="2"/>
      <c r="U4" s="2"/>
      <c r="V4" s="2"/>
      <c r="W4" s="2"/>
      <c r="X4" s="2"/>
      <c r="Y4" s="2"/>
      <c r="Z4" s="2"/>
    </row>
    <row r="5" ht="15.75" customHeight="1">
      <c r="A5" s="693">
        <v>44198.0</v>
      </c>
      <c r="B5" s="2"/>
      <c r="C5" s="2" t="s">
        <v>30</v>
      </c>
      <c r="D5" s="2"/>
      <c r="E5" s="2" t="s">
        <v>24</v>
      </c>
      <c r="F5" s="2" t="s">
        <v>5724</v>
      </c>
      <c r="G5" s="2" t="s">
        <v>24793</v>
      </c>
      <c r="H5" s="2" t="s">
        <v>24794</v>
      </c>
      <c r="I5" s="2"/>
      <c r="J5" s="2" t="s">
        <v>43</v>
      </c>
      <c r="K5" s="2"/>
      <c r="L5" s="730" t="s">
        <v>128</v>
      </c>
      <c r="M5" s="2"/>
      <c r="N5" s="2"/>
      <c r="O5" s="2"/>
      <c r="P5" s="2"/>
      <c r="Q5" s="2"/>
      <c r="R5" s="2"/>
      <c r="S5" s="2"/>
      <c r="T5" s="2"/>
      <c r="U5" s="2"/>
      <c r="V5" s="2"/>
      <c r="W5" s="2"/>
      <c r="X5" s="2"/>
      <c r="Y5" s="2"/>
      <c r="Z5" s="2"/>
    </row>
    <row r="6" ht="15.75" customHeight="1">
      <c r="A6" s="693">
        <v>44199.0</v>
      </c>
      <c r="B6" s="2"/>
      <c r="C6" s="2" t="s">
        <v>31</v>
      </c>
      <c r="D6" s="2"/>
      <c r="E6" s="488" t="s">
        <v>8</v>
      </c>
      <c r="F6" s="488" t="s">
        <v>4734</v>
      </c>
      <c r="G6" s="2" t="s">
        <v>24793</v>
      </c>
      <c r="H6" s="156" t="s">
        <v>149</v>
      </c>
      <c r="I6" s="2"/>
      <c r="J6" s="2" t="s">
        <v>1506</v>
      </c>
      <c r="K6" s="2"/>
      <c r="L6" s="730" t="s">
        <v>66</v>
      </c>
      <c r="M6" s="2"/>
      <c r="N6" s="2"/>
      <c r="O6" s="2"/>
      <c r="P6" s="2"/>
      <c r="Q6" s="2"/>
      <c r="R6" s="2"/>
      <c r="S6" s="2"/>
      <c r="T6" s="2"/>
      <c r="U6" s="2"/>
      <c r="V6" s="2"/>
      <c r="W6" s="2"/>
      <c r="X6" s="2"/>
      <c r="Y6" s="2"/>
      <c r="Z6" s="2"/>
    </row>
    <row r="7" ht="15.75" customHeight="1">
      <c r="A7" s="693">
        <v>44200.0</v>
      </c>
      <c r="B7" s="2"/>
      <c r="C7" s="17" t="s">
        <v>32</v>
      </c>
      <c r="D7" s="2"/>
      <c r="E7" s="488" t="s">
        <v>23</v>
      </c>
      <c r="F7" s="488" t="s">
        <v>20855</v>
      </c>
      <c r="G7" s="1" t="s">
        <v>24795</v>
      </c>
      <c r="H7" s="2" t="s">
        <v>100</v>
      </c>
      <c r="I7" s="2"/>
      <c r="J7" s="2"/>
      <c r="K7" s="2"/>
      <c r="L7" s="730" t="s">
        <v>149</v>
      </c>
      <c r="M7" s="2"/>
      <c r="N7" s="2"/>
      <c r="O7" s="2"/>
      <c r="P7" s="2"/>
      <c r="Q7" s="2"/>
      <c r="R7" s="2"/>
      <c r="S7" s="2"/>
      <c r="T7" s="2"/>
      <c r="U7" s="2"/>
      <c r="V7" s="2"/>
      <c r="W7" s="2"/>
      <c r="X7" s="2"/>
      <c r="Y7" s="2"/>
      <c r="Z7" s="2"/>
    </row>
    <row r="8" ht="15.75" customHeight="1">
      <c r="A8" s="693">
        <v>44201.0</v>
      </c>
      <c r="B8" s="2"/>
      <c r="C8" s="156" t="s">
        <v>33</v>
      </c>
      <c r="D8" s="2"/>
      <c r="E8" s="488" t="s">
        <v>19</v>
      </c>
      <c r="F8" s="138" t="s">
        <v>19840</v>
      </c>
      <c r="G8" s="2"/>
      <c r="H8" s="17" t="s">
        <v>404</v>
      </c>
      <c r="I8" s="2"/>
      <c r="J8" s="2"/>
      <c r="K8" s="2"/>
      <c r="L8" s="730" t="s">
        <v>404</v>
      </c>
      <c r="M8" s="2"/>
      <c r="N8" s="2"/>
      <c r="O8" s="2"/>
      <c r="P8" s="2"/>
      <c r="Q8" s="2"/>
      <c r="R8" s="2"/>
      <c r="S8" s="2"/>
      <c r="T8" s="2"/>
      <c r="U8" s="2"/>
      <c r="V8" s="2"/>
      <c r="W8" s="2"/>
      <c r="X8" s="2"/>
      <c r="Y8" s="2"/>
      <c r="Z8" s="2"/>
    </row>
    <row r="9" ht="15.75" customHeight="1">
      <c r="A9" s="693">
        <v>44202.0</v>
      </c>
      <c r="B9" s="2"/>
      <c r="C9" s="17" t="s">
        <v>34</v>
      </c>
      <c r="D9" s="2"/>
      <c r="E9" s="2" t="s">
        <v>11</v>
      </c>
      <c r="F9" s="156" t="s">
        <v>10039</v>
      </c>
      <c r="G9" s="17"/>
      <c r="H9" s="17" t="s">
        <v>845</v>
      </c>
      <c r="I9" s="2"/>
      <c r="J9" s="2"/>
      <c r="K9" s="2"/>
      <c r="L9" s="730" t="s">
        <v>610</v>
      </c>
      <c r="M9" s="2"/>
      <c r="N9" s="2"/>
      <c r="O9" s="2"/>
      <c r="P9" s="2"/>
      <c r="Q9" s="2"/>
      <c r="R9" s="2"/>
      <c r="S9" s="2"/>
      <c r="T9" s="2"/>
      <c r="U9" s="2"/>
      <c r="V9" s="2"/>
      <c r="W9" s="2"/>
      <c r="X9" s="2"/>
      <c r="Y9" s="2"/>
      <c r="Z9" s="2"/>
    </row>
    <row r="10" ht="15.75" customHeight="1">
      <c r="A10" s="693">
        <v>44203.0</v>
      </c>
      <c r="B10" s="2"/>
      <c r="C10" s="156" t="s">
        <v>35</v>
      </c>
      <c r="D10" s="2"/>
      <c r="E10" s="488" t="s">
        <v>25</v>
      </c>
      <c r="F10" s="488" t="s">
        <v>22804</v>
      </c>
      <c r="G10" s="2"/>
      <c r="H10" s="2" t="s">
        <v>232</v>
      </c>
      <c r="I10" s="2"/>
      <c r="J10" s="2"/>
      <c r="K10" s="2"/>
      <c r="L10" s="730" t="s">
        <v>571</v>
      </c>
      <c r="M10" s="2"/>
      <c r="N10" s="2"/>
      <c r="O10" s="2"/>
      <c r="P10" s="2"/>
      <c r="Q10" s="2"/>
      <c r="R10" s="2"/>
      <c r="S10" s="2"/>
      <c r="T10" s="2"/>
      <c r="U10" s="2"/>
      <c r="V10" s="2"/>
      <c r="W10" s="2"/>
      <c r="X10" s="2"/>
      <c r="Y10" s="2"/>
      <c r="Z10" s="2"/>
    </row>
    <row r="11" ht="15.75" customHeight="1">
      <c r="A11" s="693">
        <v>44204.0</v>
      </c>
      <c r="B11" s="2"/>
      <c r="C11" s="156" t="s">
        <v>36</v>
      </c>
      <c r="D11" s="2"/>
      <c r="E11" s="2" t="s">
        <v>17</v>
      </c>
      <c r="F11" s="156" t="s">
        <v>13488</v>
      </c>
      <c r="G11" s="2"/>
      <c r="H11" s="2" t="s">
        <v>4907</v>
      </c>
      <c r="I11" s="2"/>
      <c r="J11" s="2"/>
      <c r="K11" s="2"/>
      <c r="L11" s="732" t="s">
        <v>273</v>
      </c>
      <c r="M11" s="2"/>
      <c r="N11" s="2"/>
      <c r="O11" s="2"/>
      <c r="P11" s="2"/>
      <c r="Q11" s="2"/>
      <c r="R11" s="2"/>
      <c r="S11" s="2"/>
      <c r="T11" s="2"/>
      <c r="U11" s="2"/>
      <c r="V11" s="2"/>
      <c r="W11" s="2"/>
      <c r="X11" s="2"/>
      <c r="Y11" s="2"/>
      <c r="Z11" s="2"/>
    </row>
    <row r="12" ht="15.75" customHeight="1">
      <c r="A12" s="693">
        <v>44205.0</v>
      </c>
      <c r="B12" s="2"/>
      <c r="C12" s="2" t="s">
        <v>37</v>
      </c>
      <c r="D12" s="2"/>
      <c r="E12" s="2" t="s">
        <v>8</v>
      </c>
      <c r="F12" s="2" t="s">
        <v>4853</v>
      </c>
      <c r="G12" s="2"/>
      <c r="H12" s="2" t="s">
        <v>4838</v>
      </c>
      <c r="I12" s="2"/>
      <c r="J12" s="2"/>
      <c r="K12" s="2"/>
      <c r="L12" s="733"/>
      <c r="M12" s="2"/>
      <c r="N12" s="2"/>
      <c r="O12" s="2"/>
      <c r="P12" s="2"/>
      <c r="Q12" s="2"/>
      <c r="R12" s="2"/>
      <c r="S12" s="2"/>
      <c r="T12" s="2"/>
      <c r="U12" s="2"/>
      <c r="V12" s="2"/>
      <c r="W12" s="2"/>
      <c r="X12" s="2"/>
      <c r="Y12" s="2"/>
      <c r="Z12" s="2"/>
    </row>
    <row r="13" ht="15.75" customHeight="1">
      <c r="A13" s="693">
        <v>44206.0</v>
      </c>
      <c r="B13" s="17"/>
      <c r="C13" s="2" t="s">
        <v>38</v>
      </c>
      <c r="D13" s="2"/>
      <c r="E13" s="2"/>
      <c r="F13" s="2"/>
      <c r="G13" s="2"/>
      <c r="H13" s="2" t="s">
        <v>984</v>
      </c>
      <c r="I13" s="2"/>
      <c r="J13" s="2"/>
      <c r="K13" s="2"/>
      <c r="L13" s="734"/>
      <c r="M13" s="2"/>
      <c r="N13" s="2"/>
      <c r="O13" s="2"/>
      <c r="P13" s="2"/>
      <c r="Q13" s="2"/>
      <c r="R13" s="2"/>
      <c r="S13" s="2"/>
      <c r="T13" s="2"/>
      <c r="U13" s="2"/>
      <c r="V13" s="2"/>
      <c r="W13" s="2"/>
      <c r="X13" s="2"/>
      <c r="Y13" s="2"/>
      <c r="Z13" s="2"/>
    </row>
    <row r="14" ht="15.75" customHeight="1">
      <c r="A14" s="693">
        <v>44207.0</v>
      </c>
      <c r="B14" s="2"/>
      <c r="C14" s="2" t="s">
        <v>39</v>
      </c>
      <c r="D14" s="2"/>
      <c r="E14" s="2"/>
      <c r="F14" s="2"/>
      <c r="G14" s="2"/>
      <c r="H14" s="156" t="s">
        <v>4756</v>
      </c>
      <c r="I14" s="2"/>
      <c r="J14" s="2"/>
      <c r="K14" s="2"/>
      <c r="L14" s="734"/>
      <c r="M14" s="2"/>
      <c r="N14" s="2"/>
      <c r="O14" s="2"/>
      <c r="P14" s="2"/>
      <c r="Q14" s="2"/>
      <c r="R14" s="2"/>
      <c r="S14" s="2"/>
      <c r="T14" s="2"/>
      <c r="U14" s="2"/>
      <c r="V14" s="2"/>
      <c r="W14" s="2"/>
      <c r="X14" s="2"/>
      <c r="Y14" s="2"/>
      <c r="Z14" s="2"/>
    </row>
    <row r="15" ht="15.75" customHeight="1">
      <c r="A15" s="693">
        <v>44208.0</v>
      </c>
      <c r="B15" s="2"/>
      <c r="C15" s="17" t="s">
        <v>40</v>
      </c>
      <c r="D15" s="2"/>
      <c r="E15" s="2"/>
      <c r="F15" s="156"/>
      <c r="G15" s="2"/>
      <c r="H15" s="2" t="s">
        <v>814</v>
      </c>
      <c r="I15" s="2"/>
      <c r="J15" s="2"/>
      <c r="K15" s="2"/>
      <c r="L15" s="735"/>
      <c r="M15" s="2"/>
      <c r="N15" s="2"/>
      <c r="O15" s="2"/>
      <c r="P15" s="2"/>
      <c r="Q15" s="2"/>
      <c r="R15" s="2"/>
      <c r="S15" s="2"/>
      <c r="T15" s="2"/>
      <c r="U15" s="2"/>
      <c r="V15" s="2"/>
      <c r="W15" s="2"/>
      <c r="X15" s="2"/>
      <c r="Y15" s="2"/>
      <c r="Z15" s="2"/>
    </row>
    <row r="16" ht="15.75" customHeight="1">
      <c r="A16" s="693">
        <v>44209.0</v>
      </c>
      <c r="B16" s="2"/>
      <c r="C16" s="156" t="s">
        <v>41</v>
      </c>
      <c r="E16" s="2"/>
      <c r="F16" s="2"/>
      <c r="G16" s="2"/>
      <c r="H16" s="2" t="s">
        <v>909</v>
      </c>
      <c r="I16" s="2"/>
      <c r="J16" s="2"/>
      <c r="K16" s="2"/>
      <c r="L16" s="736"/>
      <c r="M16" s="2"/>
      <c r="N16" s="2"/>
      <c r="O16" s="2"/>
      <c r="P16" s="2"/>
      <c r="Q16" s="2"/>
      <c r="R16" s="2"/>
      <c r="S16" s="2"/>
      <c r="T16" s="2"/>
      <c r="U16" s="2"/>
      <c r="V16" s="2"/>
      <c r="W16" s="2"/>
      <c r="X16" s="2"/>
      <c r="Y16" s="2"/>
      <c r="Z16" s="2"/>
    </row>
    <row r="17" ht="15.75" customHeight="1">
      <c r="A17" s="693">
        <v>44210.0</v>
      </c>
      <c r="B17" s="2"/>
      <c r="C17" s="17" t="s">
        <v>42</v>
      </c>
      <c r="E17" s="2"/>
      <c r="F17" s="2"/>
      <c r="G17" s="2"/>
      <c r="H17" s="2" t="s">
        <v>859</v>
      </c>
      <c r="I17" s="2"/>
      <c r="J17" s="2"/>
      <c r="K17" s="2"/>
      <c r="L17" s="735"/>
      <c r="M17" s="2"/>
      <c r="N17" s="2"/>
      <c r="O17" s="2"/>
      <c r="P17" s="2"/>
      <c r="Q17" s="2"/>
      <c r="R17" s="2"/>
      <c r="S17" s="2"/>
      <c r="T17" s="2"/>
      <c r="U17" s="2"/>
      <c r="V17" s="2"/>
      <c r="W17" s="2"/>
      <c r="X17" s="2"/>
      <c r="Y17" s="2"/>
      <c r="Z17" s="2"/>
    </row>
    <row r="18" ht="15.75" customHeight="1">
      <c r="A18" s="693">
        <v>44211.0</v>
      </c>
      <c r="B18" s="2"/>
      <c r="C18" s="17" t="s">
        <v>43</v>
      </c>
      <c r="E18" s="2"/>
      <c r="F18" s="2"/>
      <c r="G18" s="2"/>
      <c r="H18" s="2" t="s">
        <v>882</v>
      </c>
      <c r="I18" s="2"/>
      <c r="J18" s="2"/>
      <c r="K18" s="2"/>
      <c r="L18" s="736"/>
      <c r="M18" s="2"/>
      <c r="N18" s="2"/>
      <c r="O18" s="2"/>
      <c r="P18" s="2"/>
      <c r="Q18" s="2"/>
      <c r="R18" s="2"/>
      <c r="S18" s="2"/>
      <c r="T18" s="2"/>
      <c r="U18" s="2"/>
      <c r="V18" s="2"/>
      <c r="W18" s="2"/>
      <c r="X18" s="2"/>
      <c r="Y18" s="2"/>
      <c r="Z18" s="2"/>
    </row>
    <row r="19" ht="15.75" customHeight="1">
      <c r="A19" s="693">
        <v>44212.0</v>
      </c>
      <c r="B19" s="2"/>
      <c r="C19" s="156" t="s">
        <v>44</v>
      </c>
      <c r="D19" s="2"/>
      <c r="E19" s="2"/>
      <c r="F19" s="2"/>
      <c r="G19" s="2"/>
      <c r="H19" s="17" t="s">
        <v>24796</v>
      </c>
      <c r="I19" s="2"/>
      <c r="J19" s="2"/>
      <c r="K19" s="2"/>
      <c r="L19" s="737"/>
      <c r="M19" s="2"/>
      <c r="N19" s="2"/>
      <c r="O19" s="2"/>
      <c r="P19" s="2"/>
      <c r="Q19" s="2"/>
      <c r="R19" s="2"/>
      <c r="S19" s="2"/>
      <c r="T19" s="2"/>
      <c r="U19" s="2"/>
      <c r="V19" s="2"/>
      <c r="W19" s="2"/>
      <c r="X19" s="2"/>
      <c r="Y19" s="2"/>
      <c r="Z19" s="2"/>
    </row>
    <row r="20" ht="15.75" customHeight="1">
      <c r="A20" s="693">
        <v>44213.0</v>
      </c>
      <c r="B20" s="2"/>
      <c r="C20" s="2"/>
      <c r="D20" s="2"/>
      <c r="E20" s="2"/>
      <c r="F20" s="2"/>
      <c r="G20" s="2"/>
      <c r="H20" s="17" t="s">
        <v>24797</v>
      </c>
      <c r="I20" s="2"/>
      <c r="J20" s="2"/>
      <c r="K20" s="2"/>
      <c r="L20" s="737"/>
      <c r="M20" s="2"/>
      <c r="N20" s="2"/>
      <c r="O20" s="2"/>
      <c r="P20" s="2"/>
      <c r="Q20" s="2"/>
      <c r="R20" s="2"/>
      <c r="S20" s="2"/>
      <c r="T20" s="2"/>
      <c r="U20" s="2"/>
      <c r="V20" s="2"/>
      <c r="W20" s="2"/>
      <c r="X20" s="2"/>
      <c r="Y20" s="2"/>
      <c r="Z20" s="2"/>
    </row>
    <row r="21" ht="15.75" customHeight="1">
      <c r="A21" s="693">
        <v>44214.0</v>
      </c>
      <c r="B21" s="2"/>
      <c r="C21" s="2"/>
      <c r="D21" s="2"/>
      <c r="E21" s="2"/>
      <c r="F21" s="2"/>
      <c r="G21" s="2"/>
      <c r="H21" s="2" t="s">
        <v>24798</v>
      </c>
      <c r="I21" s="2"/>
      <c r="J21" s="2"/>
      <c r="K21" s="2"/>
      <c r="L21" s="737"/>
      <c r="M21" s="2"/>
      <c r="N21" s="2"/>
      <c r="O21" s="2"/>
      <c r="P21" s="2"/>
      <c r="Q21" s="2"/>
      <c r="R21" s="2"/>
      <c r="S21" s="2"/>
      <c r="T21" s="2"/>
      <c r="U21" s="2"/>
      <c r="V21" s="2"/>
      <c r="W21" s="2"/>
      <c r="X21" s="2"/>
      <c r="Y21" s="2"/>
      <c r="Z21" s="2"/>
    </row>
    <row r="22" ht="15.75" customHeight="1">
      <c r="A22" s="693">
        <v>44215.0</v>
      </c>
      <c r="B22" s="2"/>
      <c r="C22" s="2" t="s">
        <v>5902</v>
      </c>
      <c r="D22" s="2"/>
      <c r="E22" s="2"/>
      <c r="F22" s="2"/>
      <c r="G22" s="2"/>
      <c r="H22" s="2" t="s">
        <v>66</v>
      </c>
      <c r="I22" s="2"/>
      <c r="J22" s="2"/>
      <c r="K22" s="2"/>
      <c r="L22" s="734"/>
      <c r="M22" s="2"/>
      <c r="N22" s="2"/>
      <c r="O22" s="2"/>
      <c r="P22" s="2"/>
      <c r="Q22" s="2"/>
      <c r="R22" s="2"/>
      <c r="S22" s="2"/>
      <c r="T22" s="2"/>
      <c r="U22" s="2"/>
      <c r="V22" s="2"/>
      <c r="W22" s="2"/>
      <c r="X22" s="2"/>
      <c r="Y22" s="2"/>
      <c r="Z22" s="2"/>
    </row>
    <row r="23" ht="15.75" customHeight="1">
      <c r="A23" s="693">
        <v>44216.0</v>
      </c>
      <c r="B23" s="2"/>
      <c r="C23" s="2" t="s">
        <v>2005</v>
      </c>
      <c r="D23" s="2"/>
      <c r="E23" s="2"/>
      <c r="F23" s="2"/>
      <c r="G23" s="17"/>
      <c r="H23" s="2" t="s">
        <v>19854</v>
      </c>
      <c r="I23" s="2"/>
      <c r="J23" s="2"/>
      <c r="K23" s="2"/>
      <c r="L23" s="737"/>
      <c r="M23" s="2"/>
      <c r="N23" s="2"/>
      <c r="O23" s="2"/>
      <c r="P23" s="2"/>
      <c r="Q23" s="2"/>
      <c r="R23" s="2"/>
      <c r="S23" s="2"/>
      <c r="T23" s="2"/>
      <c r="U23" s="2"/>
      <c r="V23" s="2"/>
      <c r="W23" s="2"/>
      <c r="X23" s="2"/>
      <c r="Y23" s="2"/>
      <c r="Z23" s="2"/>
    </row>
    <row r="24" ht="15.75" customHeight="1">
      <c r="A24" s="693">
        <v>44217.0</v>
      </c>
      <c r="B24" s="2"/>
      <c r="C24" s="2" t="s">
        <v>19991</v>
      </c>
      <c r="D24" s="2"/>
      <c r="E24" s="2"/>
      <c r="F24" s="2"/>
      <c r="G24" s="2"/>
      <c r="H24" s="2" t="s">
        <v>929</v>
      </c>
      <c r="I24" s="2"/>
      <c r="J24" s="2"/>
      <c r="K24" s="2"/>
      <c r="L24" s="734"/>
      <c r="M24" s="2"/>
      <c r="N24" s="2"/>
      <c r="O24" s="2"/>
      <c r="P24" s="2"/>
      <c r="Q24" s="2"/>
      <c r="R24" s="2"/>
      <c r="S24" s="2"/>
      <c r="T24" s="2"/>
      <c r="U24" s="2"/>
      <c r="V24" s="2"/>
      <c r="W24" s="2"/>
      <c r="X24" s="2"/>
      <c r="Y24" s="2"/>
      <c r="Z24" s="2"/>
    </row>
    <row r="25" ht="15.75" customHeight="1">
      <c r="A25" s="693">
        <v>44218.0</v>
      </c>
      <c r="B25" s="2"/>
      <c r="C25" s="2"/>
      <c r="D25" s="2"/>
      <c r="E25" s="2"/>
      <c r="F25" s="2"/>
      <c r="G25" s="2"/>
      <c r="H25" s="2"/>
      <c r="I25" s="2"/>
      <c r="J25" s="2"/>
      <c r="K25" s="2"/>
      <c r="L25" s="737"/>
      <c r="M25" s="2"/>
      <c r="N25" s="2"/>
      <c r="O25" s="2"/>
      <c r="P25" s="2"/>
      <c r="Q25" s="2"/>
      <c r="R25" s="2"/>
      <c r="S25" s="2"/>
      <c r="T25" s="2"/>
      <c r="U25" s="2"/>
      <c r="V25" s="2"/>
      <c r="W25" s="2"/>
      <c r="X25" s="2"/>
      <c r="Y25" s="2"/>
      <c r="Z25" s="2"/>
    </row>
    <row r="26" ht="15.75" customHeight="1">
      <c r="A26" s="693">
        <v>44219.0</v>
      </c>
      <c r="B26" s="2"/>
      <c r="C26" s="2"/>
      <c r="D26" s="2"/>
      <c r="E26" s="2"/>
      <c r="F26" s="2"/>
      <c r="G26" s="2"/>
      <c r="H26" s="2"/>
      <c r="I26" s="2"/>
      <c r="J26" s="2"/>
      <c r="K26" s="2"/>
      <c r="L26" s="737"/>
      <c r="M26" s="2"/>
      <c r="N26" s="2"/>
      <c r="O26" s="2"/>
      <c r="P26" s="2"/>
      <c r="Q26" s="2"/>
      <c r="R26" s="2"/>
      <c r="S26" s="2"/>
      <c r="T26" s="2"/>
      <c r="U26" s="2"/>
      <c r="V26" s="2"/>
      <c r="W26" s="2"/>
      <c r="X26" s="2"/>
      <c r="Y26" s="2"/>
      <c r="Z26" s="2"/>
    </row>
    <row r="27" ht="15.75" customHeight="1">
      <c r="A27" s="693">
        <v>44220.0</v>
      </c>
      <c r="B27" s="2"/>
      <c r="C27" s="2"/>
      <c r="D27" s="2"/>
      <c r="E27" s="2"/>
      <c r="F27" s="2"/>
      <c r="G27" s="2"/>
      <c r="H27" s="2"/>
      <c r="I27" s="2"/>
      <c r="J27" s="2"/>
      <c r="K27" s="2"/>
      <c r="L27" s="737"/>
      <c r="M27" s="2"/>
      <c r="N27" s="2"/>
      <c r="O27" s="2"/>
      <c r="P27" s="2"/>
      <c r="Q27" s="2"/>
      <c r="R27" s="2"/>
      <c r="S27" s="2"/>
      <c r="T27" s="2"/>
      <c r="U27" s="2"/>
      <c r="V27" s="2"/>
      <c r="W27" s="2"/>
      <c r="X27" s="2"/>
      <c r="Y27" s="2"/>
      <c r="Z27" s="2"/>
    </row>
    <row r="28" ht="15.75" customHeight="1">
      <c r="A28" s="693">
        <v>44221.0</v>
      </c>
      <c r="B28" s="2"/>
      <c r="C28" s="2"/>
      <c r="D28" s="2"/>
      <c r="E28" s="2"/>
      <c r="F28" s="2"/>
      <c r="G28" s="2"/>
      <c r="H28" s="2"/>
      <c r="I28" s="2"/>
      <c r="J28" s="2"/>
      <c r="K28" s="2"/>
      <c r="M28" s="2"/>
      <c r="N28" s="2"/>
      <c r="O28" s="2"/>
      <c r="P28" s="2"/>
      <c r="Q28" s="2"/>
      <c r="R28" s="2"/>
      <c r="S28" s="2"/>
      <c r="T28" s="2"/>
      <c r="U28" s="2"/>
      <c r="V28" s="2"/>
      <c r="W28" s="2"/>
      <c r="X28" s="2"/>
      <c r="Y28" s="2"/>
      <c r="Z28" s="2"/>
    </row>
    <row r="29" ht="15.75" customHeight="1">
      <c r="A29" s="693">
        <v>44222.0</v>
      </c>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693">
        <v>44223.0</v>
      </c>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693">
        <v>44224.0</v>
      </c>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693">
        <v>44225.0</v>
      </c>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693">
        <v>44226.0</v>
      </c>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693">
        <v>44227.0</v>
      </c>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693">
        <v>44228.0</v>
      </c>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693">
        <v>44229.0</v>
      </c>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693">
        <v>44230.0</v>
      </c>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693">
        <v>44231.0</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693">
        <v>44232.0</v>
      </c>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693">
        <v>44233.0</v>
      </c>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693">
        <v>44234.0</v>
      </c>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693">
        <v>44235.0</v>
      </c>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693">
        <v>44236.0</v>
      </c>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693">
        <v>44237.0</v>
      </c>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693">
        <v>44238.0</v>
      </c>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693">
        <v>44239.0</v>
      </c>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693">
        <v>44240.0</v>
      </c>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693">
        <v>44241.0</v>
      </c>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693">
        <v>44242.0</v>
      </c>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693">
        <v>44243.0</v>
      </c>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693">
        <v>44244.0</v>
      </c>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693">
        <v>44245.0</v>
      </c>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693">
        <v>44246.0</v>
      </c>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693">
        <v>44247.0</v>
      </c>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693">
        <v>44248.0</v>
      </c>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693">
        <v>44249.0</v>
      </c>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693">
        <v>44250.0</v>
      </c>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693">
        <v>44251.0</v>
      </c>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693">
        <v>44252.0</v>
      </c>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693">
        <v>44253.0</v>
      </c>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693">
        <v>44254.0</v>
      </c>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693">
        <v>44255.0</v>
      </c>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693">
        <v>44256.0</v>
      </c>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693">
        <v>44257.0</v>
      </c>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693">
        <v>44258.0</v>
      </c>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693">
        <v>44259.0</v>
      </c>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693">
        <v>44260.0</v>
      </c>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693">
        <v>44261.0</v>
      </c>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693">
        <v>44262.0</v>
      </c>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693">
        <v>44263.0</v>
      </c>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693">
        <v>44264.0</v>
      </c>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693">
        <v>44265.0</v>
      </c>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693">
        <v>44266.0</v>
      </c>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693">
        <v>44267.0</v>
      </c>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693">
        <v>44268.0</v>
      </c>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693">
        <v>44269.0</v>
      </c>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693">
        <v>44270.0</v>
      </c>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693">
        <v>44271.0</v>
      </c>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693">
        <v>44272.0</v>
      </c>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693">
        <v>44273.0</v>
      </c>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693">
        <v>44274.0</v>
      </c>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693">
        <v>44275.0</v>
      </c>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693">
        <v>44276.0</v>
      </c>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693">
        <v>44277.0</v>
      </c>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693">
        <v>44278.0</v>
      </c>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693">
        <v>44279.0</v>
      </c>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693">
        <v>44280.0</v>
      </c>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693">
        <v>44281.0</v>
      </c>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693">
        <v>44282.0</v>
      </c>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693">
        <v>44283.0</v>
      </c>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693">
        <v>44284.0</v>
      </c>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693">
        <v>44285.0</v>
      </c>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693">
        <v>44286.0</v>
      </c>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693">
        <v>44287.0</v>
      </c>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693">
        <v>44288.0</v>
      </c>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693">
        <v>44289.0</v>
      </c>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693">
        <v>44290.0</v>
      </c>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693">
        <v>44291.0</v>
      </c>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693">
        <v>44292.0</v>
      </c>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693">
        <v>44293.0</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693">
        <v>44294.0</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693">
        <v>44295.0</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693">
        <v>44296.0</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693">
        <v>44297.0</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693">
        <v>44298.0</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693">
        <v>44299.0</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693">
        <v>44300.0</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693">
        <v>44301.0</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693">
        <v>44302.0</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693">
        <v>44303.0</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693">
        <v>44304.0</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693">
        <v>44305.0</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693">
        <v>44306.0</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693">
        <v>44307.0</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693">
        <v>44308.0</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693">
        <v>44309.0</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693">
        <v>44310.0</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693">
        <v>44311.0</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693">
        <v>44312.0</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693">
        <v>44313.0</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693">
        <v>44314.0</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693">
        <v>44315.0</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693">
        <v>44316.0</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693">
        <v>44317.0</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693">
        <v>44318.0</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693">
        <v>44319.0</v>
      </c>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693">
        <v>44320.0</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693">
        <v>44321.0</v>
      </c>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693">
        <v>44322.0</v>
      </c>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693">
        <v>44323.0</v>
      </c>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693">
        <v>44324.0</v>
      </c>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693">
        <v>44325.0</v>
      </c>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693">
        <v>44326.0</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693">
        <v>44327.0</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693">
        <v>44328.0</v>
      </c>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693">
        <v>44329.0</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693">
        <v>44330.0</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693">
        <v>44331.0</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693">
        <v>44332.0</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693">
        <v>44333.0</v>
      </c>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693">
        <v>44334.0</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693">
        <v>44335.0</v>
      </c>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693">
        <v>44336.0</v>
      </c>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693">
        <v>44337.0</v>
      </c>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693">
        <v>44338.0</v>
      </c>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693">
        <v>44339.0</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693">
        <v>44340.0</v>
      </c>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693">
        <v>44341.0</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693">
        <v>44342.0</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693">
        <v>44343.0</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693">
        <v>44344.0</v>
      </c>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693">
        <v>44345.0</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693">
        <v>44346.0</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693">
        <v>44347.0</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693">
        <v>44348.0</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693">
        <v>44349.0</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693">
        <v>44350.0</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693">
        <v>44351.0</v>
      </c>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693">
        <v>44352.0</v>
      </c>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693">
        <v>44353.0</v>
      </c>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693">
        <v>44354.0</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693">
        <v>44355.0</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693">
        <v>44356.0</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693">
        <v>44357.0</v>
      </c>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693">
        <v>44358.0</v>
      </c>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693">
        <v>44359.0</v>
      </c>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693">
        <v>44360.0</v>
      </c>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693">
        <v>44361.0</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693">
        <v>44362.0</v>
      </c>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693">
        <v>44363.0</v>
      </c>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693">
        <v>44364.0</v>
      </c>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693">
        <v>44365.0</v>
      </c>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693">
        <v>44366.0</v>
      </c>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693">
        <v>44367.0</v>
      </c>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693">
        <v>44368.0</v>
      </c>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693">
        <v>44369.0</v>
      </c>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693">
        <v>44370.0</v>
      </c>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693">
        <v>44371.0</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693">
        <v>44372.0</v>
      </c>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693">
        <v>44373.0</v>
      </c>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693">
        <v>44374.0</v>
      </c>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693">
        <v>44375.0</v>
      </c>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693">
        <v>44376.0</v>
      </c>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693">
        <v>44377.0</v>
      </c>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693">
        <v>44378.0</v>
      </c>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693">
        <v>44379.0</v>
      </c>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693">
        <v>44380.0</v>
      </c>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693">
        <v>44381.0</v>
      </c>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693">
        <v>44382.0</v>
      </c>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693">
        <v>44383.0</v>
      </c>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693">
        <v>44384.0</v>
      </c>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693">
        <v>44385.0</v>
      </c>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693">
        <v>44386.0</v>
      </c>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693">
        <v>44387.0</v>
      </c>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693">
        <v>44388.0</v>
      </c>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693">
        <v>44389.0</v>
      </c>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693">
        <v>44390.0</v>
      </c>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693">
        <v>44391.0</v>
      </c>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693">
        <v>44392.0</v>
      </c>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693">
        <v>44393.0</v>
      </c>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693">
        <v>44394.0</v>
      </c>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693">
        <v>44395.0</v>
      </c>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693">
        <v>44396.0</v>
      </c>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693">
        <v>44397.0</v>
      </c>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693">
        <v>44398.0</v>
      </c>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693">
        <v>44399.0</v>
      </c>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693">
        <v>44400.0</v>
      </c>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693">
        <v>44401.0</v>
      </c>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693">
        <v>44402.0</v>
      </c>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693">
        <v>44403.0</v>
      </c>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693">
        <v>44404.0</v>
      </c>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693">
        <v>44405.0</v>
      </c>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693">
        <v>44406.0</v>
      </c>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693">
        <v>44407.0</v>
      </c>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693">
        <v>44408.0</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693">
        <v>44409.0</v>
      </c>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693">
        <v>44410.0</v>
      </c>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693">
        <v>44411.0</v>
      </c>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693">
        <v>44412.0</v>
      </c>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693">
        <v>44413.0</v>
      </c>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693">
        <v>44414.0</v>
      </c>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693">
        <v>44415.0</v>
      </c>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693">
        <v>44416.0</v>
      </c>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693">
        <v>44417.0</v>
      </c>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693">
        <v>44418.0</v>
      </c>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693">
        <v>44419.0</v>
      </c>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693">
        <v>44420.0</v>
      </c>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693">
        <v>44421.0</v>
      </c>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693">
        <v>44422.0</v>
      </c>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693">
        <v>44423.0</v>
      </c>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693">
        <v>44424.0</v>
      </c>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693">
        <v>44425.0</v>
      </c>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693">
        <v>44426.0</v>
      </c>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693">
        <v>44427.0</v>
      </c>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693">
        <v>44428.0</v>
      </c>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693">
        <v>44429.0</v>
      </c>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693">
        <v>44430.0</v>
      </c>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693">
        <v>44431.0</v>
      </c>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693">
        <v>44432.0</v>
      </c>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693">
        <v>44433.0</v>
      </c>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693">
        <v>44434.0</v>
      </c>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693">
        <v>44435.0</v>
      </c>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693">
        <v>44436.0</v>
      </c>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693">
        <v>44437.0</v>
      </c>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693">
        <v>44438.0</v>
      </c>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693">
        <v>44439.0</v>
      </c>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693">
        <v>44440.0</v>
      </c>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693">
        <v>44441.0</v>
      </c>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693">
        <v>44442.0</v>
      </c>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693">
        <v>44443.0</v>
      </c>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693">
        <v>44444.0</v>
      </c>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693">
        <v>44445.0</v>
      </c>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693">
        <v>44446.0</v>
      </c>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693">
        <v>44447.0</v>
      </c>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693">
        <v>44448.0</v>
      </c>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693">
        <v>44449.0</v>
      </c>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693">
        <v>44450.0</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693">
        <v>44451.0</v>
      </c>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693">
        <v>44452.0</v>
      </c>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693">
        <v>44453.0</v>
      </c>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693">
        <v>44454.0</v>
      </c>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693">
        <v>44455.0</v>
      </c>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693">
        <v>44456.0</v>
      </c>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693">
        <v>44457.0</v>
      </c>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693">
        <v>44458.0</v>
      </c>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693">
        <v>44459.0</v>
      </c>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693">
        <v>44460.0</v>
      </c>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693">
        <v>44461.0</v>
      </c>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693">
        <v>44462.0</v>
      </c>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693">
        <v>44463.0</v>
      </c>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693">
        <v>44464.0</v>
      </c>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693">
        <v>44465.0</v>
      </c>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693">
        <v>44466.0</v>
      </c>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693">
        <v>44467.0</v>
      </c>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693">
        <v>44468.0</v>
      </c>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693">
        <v>44469.0</v>
      </c>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693">
        <v>44470.0</v>
      </c>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693">
        <v>44471.0</v>
      </c>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693">
        <v>44472.0</v>
      </c>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693">
        <v>44473.0</v>
      </c>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693">
        <v>44474.0</v>
      </c>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693">
        <v>44475.0</v>
      </c>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693">
        <v>44476.0</v>
      </c>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693">
        <v>44477.0</v>
      </c>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693">
        <v>44478.0</v>
      </c>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693">
        <v>44479.0</v>
      </c>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693">
        <v>44480.0</v>
      </c>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693">
        <v>44481.0</v>
      </c>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693">
        <v>44482.0</v>
      </c>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693">
        <v>44483.0</v>
      </c>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693">
        <v>44484.0</v>
      </c>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693">
        <v>44485.0</v>
      </c>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693">
        <v>44486.0</v>
      </c>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693">
        <v>44487.0</v>
      </c>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693">
        <v>44488.0</v>
      </c>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693">
        <v>44489.0</v>
      </c>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693">
        <v>44490.0</v>
      </c>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693">
        <v>44491.0</v>
      </c>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693">
        <v>44492.0</v>
      </c>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693">
        <v>44493.0</v>
      </c>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693">
        <v>44494.0</v>
      </c>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693">
        <v>44495.0</v>
      </c>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693">
        <v>44496.0</v>
      </c>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693">
        <v>44497.0</v>
      </c>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693">
        <v>44498.0</v>
      </c>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693">
        <v>44499.0</v>
      </c>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693">
        <v>44500.0</v>
      </c>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693">
        <v>44501.0</v>
      </c>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693">
        <v>44502.0</v>
      </c>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693">
        <v>44503.0</v>
      </c>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693">
        <v>44504.0</v>
      </c>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693">
        <v>44505.0</v>
      </c>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693">
        <v>44506.0</v>
      </c>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693">
        <v>44507.0</v>
      </c>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693">
        <v>44508.0</v>
      </c>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693">
        <v>44509.0</v>
      </c>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693">
        <v>44510.0</v>
      </c>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693">
        <v>44511.0</v>
      </c>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693">
        <v>44512.0</v>
      </c>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693">
        <v>44513.0</v>
      </c>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693">
        <v>44514.0</v>
      </c>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693">
        <v>44515.0</v>
      </c>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693">
        <v>44516.0</v>
      </c>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693">
        <v>44517.0</v>
      </c>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693">
        <v>44518.0</v>
      </c>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693">
        <v>44519.0</v>
      </c>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693">
        <v>44520.0</v>
      </c>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693">
        <v>44521.0</v>
      </c>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693">
        <v>44522.0</v>
      </c>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693">
        <v>44523.0</v>
      </c>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693">
        <v>44524.0</v>
      </c>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693">
        <v>44525.0</v>
      </c>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693">
        <v>44526.0</v>
      </c>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693">
        <v>44527.0</v>
      </c>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693">
        <v>44528.0</v>
      </c>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693">
        <v>44529.0</v>
      </c>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693">
        <v>44530.0</v>
      </c>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693">
        <v>44531.0</v>
      </c>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693">
        <v>44532.0</v>
      </c>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693">
        <v>44533.0</v>
      </c>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693">
        <v>44534.0</v>
      </c>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693">
        <v>44535.0</v>
      </c>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693">
        <v>44536.0</v>
      </c>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693">
        <v>44537.0</v>
      </c>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693">
        <v>44538.0</v>
      </c>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693">
        <v>44539.0</v>
      </c>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693">
        <v>44540.0</v>
      </c>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693">
        <v>44541.0</v>
      </c>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693">
        <v>44542.0</v>
      </c>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693">
        <v>44543.0</v>
      </c>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693">
        <v>44544.0</v>
      </c>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693">
        <v>44545.0</v>
      </c>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693">
        <v>44546.0</v>
      </c>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693">
        <v>44547.0</v>
      </c>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693">
        <v>44548.0</v>
      </c>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693">
        <v>44549.0</v>
      </c>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693">
        <v>44550.0</v>
      </c>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693">
        <v>44551.0</v>
      </c>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693">
        <v>44552.0</v>
      </c>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693">
        <v>44553.0</v>
      </c>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693">
        <v>44554.0</v>
      </c>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693">
        <v>44555.0</v>
      </c>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693">
        <v>44556.0</v>
      </c>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693">
        <v>44557.0</v>
      </c>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693">
        <v>44558.0</v>
      </c>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693">
        <v>44559.0</v>
      </c>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693">
        <v>44560.0</v>
      </c>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693">
        <v>44561.0</v>
      </c>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693">
        <v>44562.0</v>
      </c>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693">
        <v>44563.0</v>
      </c>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693">
        <v>44564.0</v>
      </c>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693">
        <v>44565.0</v>
      </c>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693">
        <v>44566.0</v>
      </c>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693">
        <v>44567.0</v>
      </c>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693">
        <v>44568.0</v>
      </c>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693">
        <v>44569.0</v>
      </c>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693">
        <v>44570.0</v>
      </c>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693">
        <v>44571.0</v>
      </c>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693">
        <v>44572.0</v>
      </c>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693">
        <v>44573.0</v>
      </c>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693">
        <v>44574.0</v>
      </c>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693">
        <v>44575.0</v>
      </c>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693">
        <v>44576.0</v>
      </c>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693">
        <v>44577.0</v>
      </c>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693">
        <v>44578.0</v>
      </c>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693">
        <v>44579.0</v>
      </c>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693">
        <v>44580.0</v>
      </c>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693">
        <v>44581.0</v>
      </c>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693">
        <v>44582.0</v>
      </c>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693">
        <v>44583.0</v>
      </c>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693">
        <v>44584.0</v>
      </c>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693">
        <v>44585.0</v>
      </c>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693">
        <v>44586.0</v>
      </c>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693">
        <v>44587.0</v>
      </c>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693">
        <v>44588.0</v>
      </c>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693">
        <v>44589.0</v>
      </c>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693">
        <v>44590.0</v>
      </c>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693">
        <v>44591.0</v>
      </c>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693">
        <v>44592.0</v>
      </c>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693">
        <v>44593.0</v>
      </c>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693">
        <v>44594.0</v>
      </c>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693">
        <v>44595.0</v>
      </c>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693">
        <v>44596.0</v>
      </c>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693">
        <v>44597.0</v>
      </c>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693">
        <v>44598.0</v>
      </c>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693">
        <v>44599.0</v>
      </c>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693">
        <v>44600.0</v>
      </c>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693">
        <v>44601.0</v>
      </c>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693">
        <v>44602.0</v>
      </c>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693">
        <v>44603.0</v>
      </c>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693">
        <v>44604.0</v>
      </c>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693">
        <v>44605.0</v>
      </c>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693">
        <v>44606.0</v>
      </c>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693">
        <v>44607.0</v>
      </c>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693">
        <v>44608.0</v>
      </c>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693">
        <v>44609.0</v>
      </c>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693">
        <v>44610.0</v>
      </c>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693">
        <v>44611.0</v>
      </c>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693">
        <v>44612.0</v>
      </c>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693">
        <v>44613.0</v>
      </c>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693">
        <v>44614.0</v>
      </c>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693">
        <v>44615.0</v>
      </c>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693">
        <v>44616.0</v>
      </c>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693">
        <v>44617.0</v>
      </c>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693">
        <v>44618.0</v>
      </c>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693">
        <v>44619.0</v>
      </c>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693">
        <v>44620.0</v>
      </c>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693">
        <v>44621.0</v>
      </c>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693">
        <v>44622.0</v>
      </c>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693">
        <v>44623.0</v>
      </c>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693">
        <v>44624.0</v>
      </c>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693">
        <v>44625.0</v>
      </c>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693">
        <v>44626.0</v>
      </c>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693">
        <v>44627.0</v>
      </c>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693">
        <v>44628.0</v>
      </c>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693">
        <v>44629.0</v>
      </c>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693">
        <v>44630.0</v>
      </c>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693">
        <v>44631.0</v>
      </c>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693">
        <v>44632.0</v>
      </c>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693">
        <v>44633.0</v>
      </c>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693">
        <v>44634.0</v>
      </c>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693">
        <v>44635.0</v>
      </c>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693">
        <v>44636.0</v>
      </c>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693">
        <v>44637.0</v>
      </c>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693">
        <v>44638.0</v>
      </c>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693">
        <v>44639.0</v>
      </c>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693">
        <v>44640.0</v>
      </c>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693">
        <v>44641.0</v>
      </c>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693">
        <v>44642.0</v>
      </c>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693">
        <v>44643.0</v>
      </c>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693">
        <v>44644.0</v>
      </c>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693">
        <v>44645.0</v>
      </c>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693">
        <v>44646.0</v>
      </c>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693">
        <v>44647.0</v>
      </c>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693">
        <v>44648.0</v>
      </c>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693">
        <v>44649.0</v>
      </c>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693">
        <v>44650.0</v>
      </c>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693">
        <v>44651.0</v>
      </c>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693">
        <v>44652.0</v>
      </c>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693">
        <v>44653.0</v>
      </c>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693">
        <v>44654.0</v>
      </c>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693">
        <v>44655.0</v>
      </c>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693">
        <v>44656.0</v>
      </c>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693">
        <v>44657.0</v>
      </c>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693">
        <v>44658.0</v>
      </c>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693">
        <v>44659.0</v>
      </c>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693">
        <v>44660.0</v>
      </c>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693">
        <v>44661.0</v>
      </c>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693">
        <v>44662.0</v>
      </c>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693">
        <v>44663.0</v>
      </c>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693">
        <v>44664.0</v>
      </c>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693">
        <v>44665.0</v>
      </c>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693">
        <v>44666.0</v>
      </c>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693">
        <v>44667.0</v>
      </c>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693">
        <v>44668.0</v>
      </c>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693">
        <v>44669.0</v>
      </c>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693">
        <v>44670.0</v>
      </c>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693">
        <v>44671.0</v>
      </c>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693">
        <v>44672.0</v>
      </c>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693">
        <v>44673.0</v>
      </c>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693">
        <v>44674.0</v>
      </c>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693">
        <v>44675.0</v>
      </c>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693">
        <v>44676.0</v>
      </c>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693">
        <v>44677.0</v>
      </c>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693">
        <v>44678.0</v>
      </c>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693">
        <v>44679.0</v>
      </c>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693">
        <v>44680.0</v>
      </c>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693">
        <v>44681.0</v>
      </c>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693">
        <v>44682.0</v>
      </c>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693">
        <v>44683.0</v>
      </c>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693">
        <v>44684.0</v>
      </c>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693">
        <v>44685.0</v>
      </c>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693">
        <v>44686.0</v>
      </c>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693">
        <v>44687.0</v>
      </c>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693">
        <v>44688.0</v>
      </c>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693">
        <v>44689.0</v>
      </c>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693">
        <v>44690.0</v>
      </c>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693">
        <v>44691.0</v>
      </c>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693">
        <v>44692.0</v>
      </c>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693">
        <v>44693.0</v>
      </c>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693">
        <v>44694.0</v>
      </c>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693">
        <v>44695.0</v>
      </c>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693">
        <v>44696.0</v>
      </c>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693">
        <v>44697.0</v>
      </c>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693">
        <v>44698.0</v>
      </c>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693">
        <v>44699.0</v>
      </c>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693">
        <v>44700.0</v>
      </c>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693">
        <v>44701.0</v>
      </c>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693">
        <v>44702.0</v>
      </c>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693">
        <v>44703.0</v>
      </c>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693">
        <v>44704.0</v>
      </c>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693">
        <v>44705.0</v>
      </c>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693">
        <v>44706.0</v>
      </c>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693">
        <v>44707.0</v>
      </c>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693">
        <v>44708.0</v>
      </c>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693">
        <v>44709.0</v>
      </c>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693">
        <v>44710.0</v>
      </c>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693">
        <v>44711.0</v>
      </c>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693">
        <v>44712.0</v>
      </c>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693">
        <v>44713.0</v>
      </c>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693">
        <v>44714.0</v>
      </c>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693">
        <v>44715.0</v>
      </c>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693">
        <v>44716.0</v>
      </c>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693">
        <v>44717.0</v>
      </c>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693">
        <v>44718.0</v>
      </c>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693">
        <v>44719.0</v>
      </c>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693">
        <v>44720.0</v>
      </c>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693">
        <v>44721.0</v>
      </c>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693">
        <v>44722.0</v>
      </c>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693">
        <v>44723.0</v>
      </c>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693">
        <v>44724.0</v>
      </c>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693">
        <v>44725.0</v>
      </c>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693">
        <v>44726.0</v>
      </c>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693">
        <v>44727.0</v>
      </c>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693">
        <v>44728.0</v>
      </c>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693">
        <v>44729.0</v>
      </c>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693">
        <v>44730.0</v>
      </c>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693">
        <v>44731.0</v>
      </c>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693">
        <v>44732.0</v>
      </c>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693">
        <v>44733.0</v>
      </c>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693">
        <v>44734.0</v>
      </c>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693">
        <v>44735.0</v>
      </c>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693">
        <v>44736.0</v>
      </c>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693">
        <v>44737.0</v>
      </c>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693">
        <v>44738.0</v>
      </c>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693">
        <v>44739.0</v>
      </c>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693">
        <v>44740.0</v>
      </c>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693">
        <v>44741.0</v>
      </c>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693">
        <v>44742.0</v>
      </c>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693">
        <v>44743.0</v>
      </c>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693">
        <v>44744.0</v>
      </c>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693">
        <v>44745.0</v>
      </c>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693">
        <v>44746.0</v>
      </c>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693">
        <v>44747.0</v>
      </c>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693">
        <v>44748.0</v>
      </c>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693">
        <v>44749.0</v>
      </c>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693">
        <v>44750.0</v>
      </c>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693">
        <v>44751.0</v>
      </c>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693">
        <v>44752.0</v>
      </c>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693">
        <v>44753.0</v>
      </c>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693">
        <v>44754.0</v>
      </c>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693">
        <v>44755.0</v>
      </c>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693">
        <v>44756.0</v>
      </c>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693">
        <v>44757.0</v>
      </c>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693">
        <v>44758.0</v>
      </c>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693">
        <v>44759.0</v>
      </c>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693">
        <v>44760.0</v>
      </c>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693">
        <v>44761.0</v>
      </c>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693">
        <v>44762.0</v>
      </c>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693">
        <v>44763.0</v>
      </c>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693">
        <v>44764.0</v>
      </c>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693">
        <v>44765.0</v>
      </c>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693">
        <v>44766.0</v>
      </c>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693">
        <v>44767.0</v>
      </c>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693">
        <v>44768.0</v>
      </c>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693">
        <v>44769.0</v>
      </c>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693">
        <v>44770.0</v>
      </c>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693">
        <v>44771.0</v>
      </c>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693">
        <v>44772.0</v>
      </c>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693">
        <v>44773.0</v>
      </c>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693">
        <v>44774.0</v>
      </c>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693">
        <v>44775.0</v>
      </c>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693">
        <v>44776.0</v>
      </c>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693">
        <v>44777.0</v>
      </c>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693">
        <v>44778.0</v>
      </c>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693">
        <v>44779.0</v>
      </c>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693">
        <v>44780.0</v>
      </c>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693">
        <v>44781.0</v>
      </c>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693">
        <v>44782.0</v>
      </c>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693">
        <v>44783.0</v>
      </c>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693">
        <v>44784.0</v>
      </c>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693">
        <v>44785.0</v>
      </c>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693">
        <v>44786.0</v>
      </c>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693">
        <v>44787.0</v>
      </c>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693">
        <v>44788.0</v>
      </c>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693">
        <v>44789.0</v>
      </c>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693">
        <v>44790.0</v>
      </c>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693">
        <v>44791.0</v>
      </c>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693">
        <v>44792.0</v>
      </c>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693">
        <v>44793.0</v>
      </c>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693">
        <v>44794.0</v>
      </c>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693">
        <v>44795.0</v>
      </c>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693">
        <v>44796.0</v>
      </c>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693">
        <v>44797.0</v>
      </c>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693">
        <v>44798.0</v>
      </c>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693">
        <v>44799.0</v>
      </c>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693">
        <v>44800.0</v>
      </c>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693">
        <v>44801.0</v>
      </c>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693">
        <v>44802.0</v>
      </c>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693">
        <v>44803.0</v>
      </c>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693">
        <v>44804.0</v>
      </c>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693">
        <v>44805.0</v>
      </c>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693">
        <v>44806.0</v>
      </c>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693">
        <v>44807.0</v>
      </c>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693">
        <v>44808.0</v>
      </c>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693">
        <v>44809.0</v>
      </c>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693">
        <v>44810.0</v>
      </c>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693">
        <v>44811.0</v>
      </c>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693">
        <v>44812.0</v>
      </c>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693">
        <v>44813.0</v>
      </c>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693">
        <v>44814.0</v>
      </c>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693">
        <v>44815.0</v>
      </c>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693">
        <v>44816.0</v>
      </c>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693">
        <v>44817.0</v>
      </c>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693">
        <v>44818.0</v>
      </c>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693">
        <v>44819.0</v>
      </c>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693">
        <v>44820.0</v>
      </c>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693">
        <v>44821.0</v>
      </c>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693">
        <v>44822.0</v>
      </c>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693">
        <v>44823.0</v>
      </c>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693">
        <v>44824.0</v>
      </c>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693">
        <v>44825.0</v>
      </c>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693">
        <v>44826.0</v>
      </c>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693">
        <v>44827.0</v>
      </c>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693">
        <v>44828.0</v>
      </c>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693">
        <v>44829.0</v>
      </c>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693">
        <v>44830.0</v>
      </c>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693">
        <v>44831.0</v>
      </c>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693">
        <v>44832.0</v>
      </c>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693">
        <v>44833.0</v>
      </c>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693">
        <v>44834.0</v>
      </c>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693">
        <v>44835.0</v>
      </c>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693">
        <v>44836.0</v>
      </c>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693">
        <v>44837.0</v>
      </c>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693">
        <v>44838.0</v>
      </c>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693">
        <v>44839.0</v>
      </c>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693">
        <v>44840.0</v>
      </c>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693">
        <v>44841.0</v>
      </c>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693">
        <v>44842.0</v>
      </c>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693">
        <v>44843.0</v>
      </c>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693">
        <v>44844.0</v>
      </c>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693">
        <v>44845.0</v>
      </c>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693">
        <v>44846.0</v>
      </c>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693">
        <v>44847.0</v>
      </c>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693">
        <v>44848.0</v>
      </c>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693">
        <v>44849.0</v>
      </c>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693">
        <v>44850.0</v>
      </c>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693">
        <v>44851.0</v>
      </c>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693">
        <v>44852.0</v>
      </c>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693">
        <v>44853.0</v>
      </c>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693">
        <v>44854.0</v>
      </c>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693">
        <v>44855.0</v>
      </c>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693">
        <v>44856.0</v>
      </c>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693">
        <v>44857.0</v>
      </c>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693">
        <v>44858.0</v>
      </c>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693">
        <v>44859.0</v>
      </c>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693">
        <v>44860.0</v>
      </c>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693">
        <v>44861.0</v>
      </c>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693">
        <v>44862.0</v>
      </c>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693">
        <v>44863.0</v>
      </c>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693">
        <v>44864.0</v>
      </c>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693">
        <v>44865.0</v>
      </c>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693">
        <v>44866.0</v>
      </c>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693">
        <v>44867.0</v>
      </c>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693">
        <v>44868.0</v>
      </c>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693">
        <v>44869.0</v>
      </c>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693">
        <v>44870.0</v>
      </c>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693">
        <v>44871.0</v>
      </c>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693">
        <v>44872.0</v>
      </c>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693">
        <v>44873.0</v>
      </c>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693">
        <v>44874.0</v>
      </c>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693">
        <v>44875.0</v>
      </c>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693">
        <v>44876.0</v>
      </c>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693">
        <v>44877.0</v>
      </c>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693">
        <v>44878.0</v>
      </c>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693">
        <v>44879.0</v>
      </c>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693">
        <v>44880.0</v>
      </c>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693">
        <v>44881.0</v>
      </c>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693">
        <v>44882.0</v>
      </c>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693">
        <v>44883.0</v>
      </c>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693">
        <v>44884.0</v>
      </c>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693">
        <v>44885.0</v>
      </c>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693">
        <v>44886.0</v>
      </c>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693">
        <v>44887.0</v>
      </c>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693">
        <v>44888.0</v>
      </c>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693">
        <v>44889.0</v>
      </c>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693">
        <v>44890.0</v>
      </c>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693">
        <v>44891.0</v>
      </c>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693">
        <v>44892.0</v>
      </c>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693">
        <v>44893.0</v>
      </c>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693">
        <v>44894.0</v>
      </c>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693">
        <v>44895.0</v>
      </c>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693">
        <v>44896.0</v>
      </c>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693">
        <v>44897.0</v>
      </c>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693">
        <v>44898.0</v>
      </c>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693">
        <v>44899.0</v>
      </c>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693">
        <v>44900.0</v>
      </c>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693">
        <v>44901.0</v>
      </c>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693">
        <v>44902.0</v>
      </c>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693">
        <v>44903.0</v>
      </c>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693">
        <v>44904.0</v>
      </c>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693">
        <v>44905.0</v>
      </c>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693">
        <v>44906.0</v>
      </c>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693">
        <v>44907.0</v>
      </c>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693">
        <v>44908.0</v>
      </c>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693">
        <v>44909.0</v>
      </c>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693">
        <v>44910.0</v>
      </c>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693">
        <v>44911.0</v>
      </c>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693">
        <v>44912.0</v>
      </c>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693">
        <v>44913.0</v>
      </c>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693">
        <v>44914.0</v>
      </c>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693">
        <v>44915.0</v>
      </c>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693">
        <v>44916.0</v>
      </c>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693">
        <v>44917.0</v>
      </c>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693">
        <v>44918.0</v>
      </c>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693">
        <v>44919.0</v>
      </c>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693">
        <v>44920.0</v>
      </c>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693">
        <v>44921.0</v>
      </c>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693">
        <v>44922.0</v>
      </c>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693">
        <v>44923.0</v>
      </c>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693">
        <v>44924.0</v>
      </c>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693">
        <v>44925.0</v>
      </c>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693">
        <v>44926.0</v>
      </c>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693">
        <v>44927.0</v>
      </c>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693">
        <v>44928.0</v>
      </c>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693">
        <v>44929.0</v>
      </c>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693">
        <v>44930.0</v>
      </c>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693">
        <v>44931.0</v>
      </c>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693">
        <v>44932.0</v>
      </c>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693">
        <v>44933.0</v>
      </c>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693">
        <v>44934.0</v>
      </c>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693">
        <v>44935.0</v>
      </c>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693">
        <v>44936.0</v>
      </c>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693">
        <v>44937.0</v>
      </c>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693">
        <v>44938.0</v>
      </c>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693">
        <v>44939.0</v>
      </c>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693">
        <v>44940.0</v>
      </c>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693">
        <v>44941.0</v>
      </c>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693">
        <v>44942.0</v>
      </c>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693">
        <v>44943.0</v>
      </c>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693">
        <v>44944.0</v>
      </c>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693">
        <v>44945.0</v>
      </c>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693">
        <v>44946.0</v>
      </c>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693">
        <v>44947.0</v>
      </c>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693">
        <v>44948.0</v>
      </c>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693">
        <v>44949.0</v>
      </c>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693">
        <v>44950.0</v>
      </c>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693">
        <v>44951.0</v>
      </c>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693">
        <v>44952.0</v>
      </c>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693">
        <v>44953.0</v>
      </c>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693">
        <v>44954.0</v>
      </c>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693">
        <v>44955.0</v>
      </c>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693">
        <v>44956.0</v>
      </c>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693">
        <v>44957.0</v>
      </c>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693">
        <v>44958.0</v>
      </c>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693">
        <v>44959.0</v>
      </c>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693">
        <v>44960.0</v>
      </c>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693">
        <v>44961.0</v>
      </c>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693">
        <v>44962.0</v>
      </c>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693">
        <v>44963.0</v>
      </c>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693">
        <v>44964.0</v>
      </c>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693">
        <v>44965.0</v>
      </c>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693">
        <v>44966.0</v>
      </c>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693">
        <v>44967.0</v>
      </c>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693">
        <v>44968.0</v>
      </c>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693">
        <v>44969.0</v>
      </c>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693">
        <v>44970.0</v>
      </c>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693">
        <v>44971.0</v>
      </c>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693">
        <v>44972.0</v>
      </c>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693">
        <v>44973.0</v>
      </c>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693">
        <v>44974.0</v>
      </c>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693">
        <v>44975.0</v>
      </c>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693">
        <v>44976.0</v>
      </c>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693">
        <v>44977.0</v>
      </c>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693">
        <v>44978.0</v>
      </c>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693">
        <v>44979.0</v>
      </c>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693">
        <v>44980.0</v>
      </c>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693">
        <v>44981.0</v>
      </c>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693">
        <v>44982.0</v>
      </c>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693">
        <v>44983.0</v>
      </c>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693">
        <v>44984.0</v>
      </c>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693">
        <v>44985.0</v>
      </c>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693">
        <v>44986.0</v>
      </c>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693">
        <v>44987.0</v>
      </c>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693">
        <v>44988.0</v>
      </c>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693">
        <v>44989.0</v>
      </c>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693">
        <v>44990.0</v>
      </c>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693">
        <v>44991.0</v>
      </c>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693">
        <v>44992.0</v>
      </c>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693">
        <v>44993.0</v>
      </c>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693">
        <v>44994.0</v>
      </c>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693">
        <v>44995.0</v>
      </c>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693">
        <v>44996.0</v>
      </c>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693">
        <v>44997.0</v>
      </c>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693">
        <v>44998.0</v>
      </c>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693">
        <v>44999.0</v>
      </c>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693">
        <v>45000.0</v>
      </c>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693">
        <v>45001.0</v>
      </c>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693">
        <v>45002.0</v>
      </c>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693">
        <v>45003.0</v>
      </c>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693">
        <v>45004.0</v>
      </c>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693">
        <v>45005.0</v>
      </c>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693">
        <v>45006.0</v>
      </c>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693">
        <v>45007.0</v>
      </c>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693">
        <v>45008.0</v>
      </c>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693">
        <v>45009.0</v>
      </c>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693">
        <v>45010.0</v>
      </c>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693">
        <v>45011.0</v>
      </c>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693">
        <v>45012.0</v>
      </c>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693">
        <v>45013.0</v>
      </c>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729"/>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729"/>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729"/>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729"/>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729"/>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729"/>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729"/>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729"/>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729"/>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729"/>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729"/>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729"/>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729"/>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729"/>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729"/>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729"/>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729"/>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729"/>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729"/>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729"/>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729"/>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729"/>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729"/>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729"/>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729"/>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729"/>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729"/>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729"/>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729"/>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729"/>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729"/>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729"/>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729"/>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729"/>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729"/>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729"/>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729"/>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729"/>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729"/>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729"/>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729"/>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729"/>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729"/>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729"/>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729"/>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729"/>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729"/>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729"/>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729"/>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729"/>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729"/>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729"/>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729"/>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729"/>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729"/>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729"/>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729"/>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729"/>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729"/>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729"/>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729"/>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729"/>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729"/>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729"/>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729"/>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729"/>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729"/>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729"/>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729"/>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729"/>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729"/>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729"/>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729"/>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729"/>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729"/>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729"/>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729"/>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729"/>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729"/>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729"/>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729"/>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729"/>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729"/>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729"/>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729"/>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729"/>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729"/>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729"/>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729"/>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729"/>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729"/>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729"/>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729"/>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729"/>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729"/>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729"/>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729"/>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729"/>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729"/>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729"/>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729"/>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729"/>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729"/>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729"/>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729"/>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729"/>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729"/>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729"/>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729"/>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729"/>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729"/>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729"/>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729"/>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729"/>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729"/>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729"/>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729"/>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729"/>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729"/>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729"/>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729"/>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729"/>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729"/>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729"/>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729"/>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729"/>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729"/>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729"/>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729"/>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729"/>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729"/>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729"/>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729"/>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729"/>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729"/>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729"/>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729"/>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729"/>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729"/>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729"/>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729"/>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729"/>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729"/>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729"/>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729"/>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729"/>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729"/>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729"/>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729"/>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729"/>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729"/>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729"/>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729"/>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729"/>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729"/>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729"/>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729"/>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729"/>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729"/>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729"/>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729"/>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729"/>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729"/>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729"/>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729"/>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729"/>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729"/>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729"/>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729"/>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729"/>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729"/>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729"/>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729"/>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729"/>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729"/>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729"/>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729"/>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729"/>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729"/>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729"/>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